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xr:revisionPtr revIDLastSave="1140" documentId="8_{1BD36053-77D1-45BD-BA00-CF6D7D9C16FE}" xr6:coauthVersionLast="40" xr6:coauthVersionMax="40" xr10:uidLastSave="{D3129B90-C067-461F-9E06-D340C9640631}"/>
  <bookViews>
    <workbookView xWindow="-96" yWindow="-96" windowWidth="18192" windowHeight="11592" tabRatio="841" activeTab="3" xr2:uid="{00000000-000D-0000-FFFF-FFFF00000000}"/>
  </bookViews>
  <sheets>
    <sheet name="data source" sheetId="2" r:id="rId1"/>
    <sheet name="special issues" sheetId="25" r:id="rId2"/>
    <sheet name="global" sheetId="27" r:id="rId3"/>
    <sheet name="US1" sheetId="1" r:id="rId4"/>
    <sheet name="UK3" sheetId="6" r:id="rId5"/>
    <sheet name="Germany2" sheetId="4" r:id="rId6"/>
    <sheet name="France4" sheetId="7" r:id="rId7"/>
    <sheet name="EU5" sheetId="10" r:id="rId8"/>
    <sheet name="ROW6" sheetId="12" r:id="rId9"/>
    <sheet name="Belgium51" sheetId="11" r:id="rId10"/>
    <sheet name="Denmark52" sheetId="13" r:id="rId11"/>
    <sheet name="Finland53" sheetId="14" r:id="rId12"/>
    <sheet name="Italy54" sheetId="15" r:id="rId13"/>
    <sheet name="Netherlands55" sheetId="16" r:id="rId14"/>
    <sheet name="Portugal56" sheetId="17" r:id="rId15"/>
    <sheet name="Spain57" sheetId="18" r:id="rId16"/>
    <sheet name="Sweden58" sheetId="19" r:id="rId17"/>
    <sheet name="Australia61" sheetId="20" r:id="rId18"/>
    <sheet name="Canada62" sheetId="21" r:id="rId19"/>
    <sheet name="Japan63" sheetId="22" r:id="rId20"/>
    <sheet name="Norway64" sheetId="23" r:id="rId21"/>
    <sheet name="Switzerland65" sheetId="2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7" i="12" l="1"/>
  <c r="C147" i="12"/>
  <c r="D147" i="12"/>
  <c r="E147" i="12"/>
  <c r="F147" i="12"/>
  <c r="G147" i="12"/>
  <c r="H147" i="12"/>
  <c r="J147" i="12" s="1"/>
  <c r="I147" i="12"/>
  <c r="L147" i="12"/>
  <c r="M147" i="12"/>
  <c r="N147" i="12"/>
  <c r="O147" i="12"/>
  <c r="P147" i="12"/>
  <c r="V147" i="12"/>
  <c r="W147" i="12"/>
  <c r="X147" i="12"/>
  <c r="Y147" i="12"/>
  <c r="AB147" i="12"/>
  <c r="B148" i="12"/>
  <c r="C148" i="12"/>
  <c r="D148" i="12"/>
  <c r="E148" i="12"/>
  <c r="F148" i="12"/>
  <c r="G148" i="12"/>
  <c r="H148" i="12"/>
  <c r="I148" i="12"/>
  <c r="J148" i="12"/>
  <c r="L148" i="12"/>
  <c r="M148" i="12"/>
  <c r="N148" i="12"/>
  <c r="O148" i="12"/>
  <c r="P148" i="12"/>
  <c r="V148" i="12"/>
  <c r="W148" i="12"/>
  <c r="X148" i="12"/>
  <c r="Y148" i="12"/>
  <c r="AB148" i="12"/>
  <c r="B149" i="12"/>
  <c r="C149" i="12"/>
  <c r="D149" i="12"/>
  <c r="E149" i="12"/>
  <c r="F149" i="12"/>
  <c r="G149" i="12"/>
  <c r="H149" i="12"/>
  <c r="J149" i="12" s="1"/>
  <c r="I149" i="12"/>
  <c r="L149" i="12"/>
  <c r="M149" i="12"/>
  <c r="N149" i="12"/>
  <c r="O149" i="12"/>
  <c r="P149" i="12"/>
  <c r="V149" i="12"/>
  <c r="W149" i="12"/>
  <c r="X149" i="12"/>
  <c r="Y149" i="12"/>
  <c r="AB149" i="12"/>
  <c r="B150" i="12"/>
  <c r="C150" i="12"/>
  <c r="D150" i="12"/>
  <c r="E150" i="12"/>
  <c r="F150" i="12"/>
  <c r="G150" i="12"/>
  <c r="H150" i="12"/>
  <c r="I150" i="12"/>
  <c r="J150" i="12"/>
  <c r="L150" i="12"/>
  <c r="M150" i="12"/>
  <c r="N150" i="12"/>
  <c r="O150" i="12"/>
  <c r="P150" i="12"/>
  <c r="V150" i="12"/>
  <c r="W150" i="12"/>
  <c r="X150" i="12"/>
  <c r="Y150" i="12"/>
  <c r="AB150"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3" i="1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3" i="10"/>
  <c r="B147" i="10"/>
  <c r="C147" i="10"/>
  <c r="E147" i="10"/>
  <c r="F147" i="10"/>
  <c r="G147" i="10"/>
  <c r="H147" i="10"/>
  <c r="I147" i="10"/>
  <c r="K147" i="10"/>
  <c r="AA147" i="10" s="1"/>
  <c r="L147" i="10"/>
  <c r="M147" i="10"/>
  <c r="N147" i="10"/>
  <c r="O147" i="10"/>
  <c r="T147" i="10" s="1"/>
  <c r="P147" i="10"/>
  <c r="V147" i="10"/>
  <c r="W147" i="10"/>
  <c r="X147" i="10"/>
  <c r="Y147" i="10"/>
  <c r="AB147" i="10"/>
  <c r="B148" i="10"/>
  <c r="C148" i="10"/>
  <c r="E148" i="10"/>
  <c r="F148" i="10"/>
  <c r="G148" i="10"/>
  <c r="H148" i="10"/>
  <c r="J148" i="10" s="1"/>
  <c r="I148" i="10"/>
  <c r="K148" i="10"/>
  <c r="L148" i="10"/>
  <c r="M148" i="10"/>
  <c r="N148" i="10"/>
  <c r="O148" i="10"/>
  <c r="P148" i="10"/>
  <c r="V148" i="10"/>
  <c r="W148" i="10"/>
  <c r="X148" i="10"/>
  <c r="Y148" i="10"/>
  <c r="AB148" i="10"/>
  <c r="B149" i="10"/>
  <c r="C149" i="10"/>
  <c r="E149" i="10"/>
  <c r="F149" i="10"/>
  <c r="G149" i="10"/>
  <c r="H149" i="10"/>
  <c r="I149" i="10"/>
  <c r="K149" i="10"/>
  <c r="AA149" i="10" s="1"/>
  <c r="L149" i="10"/>
  <c r="M149" i="10"/>
  <c r="N149" i="10"/>
  <c r="O149" i="10"/>
  <c r="P149" i="10"/>
  <c r="V149" i="10"/>
  <c r="W149" i="10"/>
  <c r="X149" i="10"/>
  <c r="Y149" i="10"/>
  <c r="AB149" i="10"/>
  <c r="B150" i="10"/>
  <c r="C150" i="10"/>
  <c r="E150" i="10"/>
  <c r="F150" i="10"/>
  <c r="G150" i="10"/>
  <c r="H150" i="10"/>
  <c r="I150" i="10"/>
  <c r="K150" i="10"/>
  <c r="AA150" i="10" s="1"/>
  <c r="L150" i="10"/>
  <c r="M150" i="10"/>
  <c r="N150" i="10"/>
  <c r="O150" i="10"/>
  <c r="P150" i="10"/>
  <c r="V150" i="10"/>
  <c r="W150" i="10"/>
  <c r="X150" i="10"/>
  <c r="Y150" i="10"/>
  <c r="AB150" i="10"/>
  <c r="AC147" i="11"/>
  <c r="AD147" i="11"/>
  <c r="AE147" i="11"/>
  <c r="AF147" i="11"/>
  <c r="AG147" i="11"/>
  <c r="AH147" i="11"/>
  <c r="AI147" i="11"/>
  <c r="AJ147" i="11"/>
  <c r="AK147" i="11" s="1"/>
  <c r="AL147" i="11"/>
  <c r="AM147" i="11"/>
  <c r="AN147" i="11"/>
  <c r="AO147" i="11"/>
  <c r="AP147" i="11"/>
  <c r="AQ147" i="11"/>
  <c r="AR147" i="11"/>
  <c r="AS147" i="11"/>
  <c r="AT147" i="11"/>
  <c r="AU147" i="11"/>
  <c r="AV147" i="11"/>
  <c r="AW147" i="11"/>
  <c r="AC148" i="11"/>
  <c r="AD148" i="11"/>
  <c r="AE148" i="11"/>
  <c r="AF148" i="11"/>
  <c r="AG148" i="11"/>
  <c r="AH148" i="11"/>
  <c r="AI148" i="11"/>
  <c r="AK148" i="11" s="1"/>
  <c r="AJ148" i="11"/>
  <c r="AL148" i="11"/>
  <c r="AM148" i="11"/>
  <c r="AN148" i="11"/>
  <c r="AO148" i="11"/>
  <c r="AP148" i="11"/>
  <c r="AQ148" i="11"/>
  <c r="AR148" i="11"/>
  <c r="AS148" i="11"/>
  <c r="AT148" i="11"/>
  <c r="AU148" i="11"/>
  <c r="AV148" i="11"/>
  <c r="AW148" i="11"/>
  <c r="AC149" i="11"/>
  <c r="AD149" i="11"/>
  <c r="AE149" i="11"/>
  <c r="AF149" i="11"/>
  <c r="AG149" i="11"/>
  <c r="AH149" i="11"/>
  <c r="AI149" i="11"/>
  <c r="AJ149" i="11"/>
  <c r="AK149" i="11"/>
  <c r="AL149" i="11"/>
  <c r="AM149" i="11"/>
  <c r="AN149" i="11"/>
  <c r="AO149" i="11"/>
  <c r="AP149" i="11"/>
  <c r="AQ149" i="11"/>
  <c r="AR149" i="11"/>
  <c r="AS149" i="11"/>
  <c r="AT149" i="11"/>
  <c r="AU149" i="11"/>
  <c r="AV149" i="11"/>
  <c r="AW149" i="11"/>
  <c r="AC150" i="11"/>
  <c r="AD150" i="11"/>
  <c r="AE150" i="11"/>
  <c r="AF150" i="11"/>
  <c r="AG150" i="11"/>
  <c r="AH150" i="11"/>
  <c r="AI150" i="11"/>
  <c r="AJ150" i="11"/>
  <c r="AK150" i="11"/>
  <c r="AL150" i="11"/>
  <c r="AM150" i="11"/>
  <c r="AN150" i="11"/>
  <c r="AO150" i="11"/>
  <c r="AP150" i="11"/>
  <c r="AQ150" i="11"/>
  <c r="AR150" i="11"/>
  <c r="AS150" i="11"/>
  <c r="AT150" i="11"/>
  <c r="AU150" i="11"/>
  <c r="AV150" i="11"/>
  <c r="AW150" i="11"/>
  <c r="AC147" i="13"/>
  <c r="AD147" i="13"/>
  <c r="AE147" i="13"/>
  <c r="AF147" i="13"/>
  <c r="AG147" i="13"/>
  <c r="AH147" i="13"/>
  <c r="AI147" i="13"/>
  <c r="AJ147" i="13"/>
  <c r="AK147" i="13" s="1"/>
  <c r="AL147" i="13"/>
  <c r="AM147" i="13"/>
  <c r="AN147" i="13"/>
  <c r="AO147" i="13"/>
  <c r="AP147" i="13"/>
  <c r="AQ147" i="13"/>
  <c r="AR147" i="13"/>
  <c r="AS147" i="13"/>
  <c r="AT147" i="13"/>
  <c r="AU147" i="13"/>
  <c r="AV147" i="13"/>
  <c r="AW147" i="13"/>
  <c r="AC148" i="13"/>
  <c r="AD148" i="13"/>
  <c r="AE148" i="13"/>
  <c r="AF148" i="13"/>
  <c r="AG148" i="13"/>
  <c r="AH148" i="13"/>
  <c r="AI148" i="13"/>
  <c r="AK148" i="13" s="1"/>
  <c r="AJ148" i="13"/>
  <c r="AL148" i="13"/>
  <c r="AM148" i="13"/>
  <c r="AN148" i="13"/>
  <c r="AO148" i="13"/>
  <c r="AP148" i="13"/>
  <c r="AQ148" i="13"/>
  <c r="AR148" i="13"/>
  <c r="AS148" i="13"/>
  <c r="AT148" i="13"/>
  <c r="AU148" i="13"/>
  <c r="AV148" i="13"/>
  <c r="AW148" i="13"/>
  <c r="AC149" i="13"/>
  <c r="AD149" i="13"/>
  <c r="AE149" i="13"/>
  <c r="AF149" i="13"/>
  <c r="AG149" i="13"/>
  <c r="AH149" i="13"/>
  <c r="AI149" i="13"/>
  <c r="AJ149" i="13"/>
  <c r="AK149" i="13"/>
  <c r="AL149" i="13"/>
  <c r="AM149" i="13"/>
  <c r="AN149" i="13"/>
  <c r="AO149" i="13"/>
  <c r="AP149" i="13"/>
  <c r="AQ149" i="13"/>
  <c r="AR149" i="13"/>
  <c r="AS149" i="13"/>
  <c r="AT149" i="13"/>
  <c r="AU149" i="13"/>
  <c r="AV149" i="13"/>
  <c r="AW149" i="13"/>
  <c r="AC150" i="13"/>
  <c r="AD150" i="13"/>
  <c r="AE150" i="13"/>
  <c r="AF150" i="13"/>
  <c r="AG150" i="13"/>
  <c r="AH150" i="13"/>
  <c r="AI150" i="13"/>
  <c r="AJ150" i="13"/>
  <c r="AK150" i="13"/>
  <c r="AL150" i="13"/>
  <c r="AM150" i="13"/>
  <c r="AN150" i="13"/>
  <c r="AO150" i="13"/>
  <c r="AP150" i="13"/>
  <c r="AQ150" i="13"/>
  <c r="AR150" i="13"/>
  <c r="AS150" i="13"/>
  <c r="AT150" i="13"/>
  <c r="AU150" i="13"/>
  <c r="AV150" i="13"/>
  <c r="AW150" i="13"/>
  <c r="AC147" i="14"/>
  <c r="AD147" i="14"/>
  <c r="AE147" i="14"/>
  <c r="AF147" i="14"/>
  <c r="AG147" i="14"/>
  <c r="AH147" i="14"/>
  <c r="AI147" i="14"/>
  <c r="AJ147" i="14"/>
  <c r="AK147" i="14" s="1"/>
  <c r="AL147" i="14"/>
  <c r="AM147" i="14"/>
  <c r="AN147" i="14"/>
  <c r="AO147" i="14"/>
  <c r="AP147" i="14"/>
  <c r="AQ147" i="14"/>
  <c r="AR147" i="14"/>
  <c r="AS147" i="14"/>
  <c r="AT147" i="14"/>
  <c r="AU147" i="14"/>
  <c r="AV147" i="14"/>
  <c r="AW147" i="14"/>
  <c r="AC148" i="14"/>
  <c r="AD148" i="14"/>
  <c r="AE148" i="14"/>
  <c r="AF148" i="14"/>
  <c r="AG148" i="14"/>
  <c r="AH148" i="14"/>
  <c r="AI148" i="14"/>
  <c r="AK148" i="14" s="1"/>
  <c r="AJ148" i="14"/>
  <c r="AL148" i="14"/>
  <c r="AM148" i="14"/>
  <c r="AN148" i="14"/>
  <c r="AO148" i="14"/>
  <c r="AP148" i="14"/>
  <c r="AQ148" i="14"/>
  <c r="AR148" i="14"/>
  <c r="AS148" i="14"/>
  <c r="AT148" i="14"/>
  <c r="AU148" i="14"/>
  <c r="AV148" i="14"/>
  <c r="AW148" i="14"/>
  <c r="AC149" i="14"/>
  <c r="AD149" i="14"/>
  <c r="AE149" i="14"/>
  <c r="AF149" i="14"/>
  <c r="AG149" i="14"/>
  <c r="AH149" i="14"/>
  <c r="AI149" i="14"/>
  <c r="AJ149" i="14"/>
  <c r="AK149" i="14"/>
  <c r="AL149" i="14"/>
  <c r="AM149" i="14"/>
  <c r="AN149" i="14"/>
  <c r="AO149" i="14"/>
  <c r="AP149" i="14"/>
  <c r="AQ149" i="14"/>
  <c r="AR149" i="14"/>
  <c r="AS149" i="14"/>
  <c r="AT149" i="14"/>
  <c r="AU149" i="14"/>
  <c r="AV149" i="14"/>
  <c r="AW149" i="14"/>
  <c r="AC150" i="14"/>
  <c r="AD150" i="14"/>
  <c r="AE150" i="14"/>
  <c r="AF150" i="14"/>
  <c r="AG150" i="14"/>
  <c r="AH150" i="14"/>
  <c r="AI150" i="14"/>
  <c r="AJ150" i="14"/>
  <c r="AK150" i="14"/>
  <c r="AL150" i="14"/>
  <c r="AM150" i="14"/>
  <c r="AN150" i="14"/>
  <c r="AO150" i="14"/>
  <c r="AP150" i="14"/>
  <c r="AQ150" i="14"/>
  <c r="AR150" i="14"/>
  <c r="AS150" i="14"/>
  <c r="AT150" i="14"/>
  <c r="AU150" i="14"/>
  <c r="AV150" i="14"/>
  <c r="AW150" i="14"/>
  <c r="AC147" i="15"/>
  <c r="AD147" i="15"/>
  <c r="AE147" i="15"/>
  <c r="AF147" i="15"/>
  <c r="AG147" i="15"/>
  <c r="AH147" i="15"/>
  <c r="AI147" i="15"/>
  <c r="AJ147" i="15"/>
  <c r="AK147" i="15"/>
  <c r="AL147" i="15"/>
  <c r="AM147" i="15"/>
  <c r="AN147" i="15"/>
  <c r="AO147" i="15"/>
  <c r="AP147" i="15"/>
  <c r="AQ147" i="15"/>
  <c r="AR147" i="15"/>
  <c r="AS147" i="15"/>
  <c r="AT147" i="15"/>
  <c r="AU147" i="15"/>
  <c r="AV147" i="15"/>
  <c r="AW147" i="15"/>
  <c r="AC148" i="15"/>
  <c r="AD148" i="15"/>
  <c r="AE148" i="15"/>
  <c r="AF148" i="15"/>
  <c r="AG148" i="15"/>
  <c r="AH148" i="15"/>
  <c r="AI148" i="15"/>
  <c r="AK148" i="15" s="1"/>
  <c r="AJ148" i="15"/>
  <c r="AL148" i="15"/>
  <c r="AM148" i="15"/>
  <c r="AN148" i="15"/>
  <c r="AO148" i="15"/>
  <c r="AP148" i="15"/>
  <c r="AQ148" i="15"/>
  <c r="AR148" i="15"/>
  <c r="AS148" i="15"/>
  <c r="AT148" i="15"/>
  <c r="AU148" i="15"/>
  <c r="AV148" i="15"/>
  <c r="AW148" i="15"/>
  <c r="AC149" i="15"/>
  <c r="AD149" i="15"/>
  <c r="AE149" i="15"/>
  <c r="AF149" i="15"/>
  <c r="AG149" i="15"/>
  <c r="AH149" i="15"/>
  <c r="AI149" i="15"/>
  <c r="AJ149" i="15"/>
  <c r="AK149" i="15"/>
  <c r="AL149" i="15"/>
  <c r="AM149" i="15"/>
  <c r="AN149" i="15"/>
  <c r="AO149" i="15"/>
  <c r="AP149" i="15"/>
  <c r="AQ149" i="15"/>
  <c r="AR149" i="15"/>
  <c r="AS149" i="15"/>
  <c r="AT149" i="15"/>
  <c r="AU149" i="15"/>
  <c r="AV149" i="15"/>
  <c r="AW149" i="15"/>
  <c r="AC150" i="15"/>
  <c r="AD150" i="15"/>
  <c r="AE150" i="15"/>
  <c r="AF150" i="15"/>
  <c r="AG150" i="15"/>
  <c r="AH150" i="15"/>
  <c r="AI150" i="15"/>
  <c r="AJ150" i="15"/>
  <c r="AK150" i="15"/>
  <c r="AL150" i="15"/>
  <c r="AM150" i="15"/>
  <c r="AN150" i="15"/>
  <c r="AO150" i="15"/>
  <c r="AP150" i="15"/>
  <c r="AQ150" i="15"/>
  <c r="AR150" i="15"/>
  <c r="AS150" i="15"/>
  <c r="AT150" i="15"/>
  <c r="AU150" i="15"/>
  <c r="AV150" i="15"/>
  <c r="AW150" i="15"/>
  <c r="AC147" i="16"/>
  <c r="AD147" i="16"/>
  <c r="AE147" i="16"/>
  <c r="AF147" i="16"/>
  <c r="AG147" i="16"/>
  <c r="AH147" i="16"/>
  <c r="AI147" i="16"/>
  <c r="AJ147" i="16"/>
  <c r="AK147" i="16" s="1"/>
  <c r="AL147" i="16"/>
  <c r="AM147" i="16"/>
  <c r="AN147" i="16"/>
  <c r="AO147" i="16"/>
  <c r="AP147" i="16"/>
  <c r="AQ147" i="16"/>
  <c r="AR147" i="16"/>
  <c r="AS147" i="16"/>
  <c r="AT147" i="16"/>
  <c r="AU147" i="16"/>
  <c r="AV147" i="16"/>
  <c r="AW147" i="16"/>
  <c r="AC148" i="16"/>
  <c r="AD148" i="16"/>
  <c r="AE148" i="16"/>
  <c r="AF148" i="16"/>
  <c r="AG148" i="16"/>
  <c r="AH148" i="16"/>
  <c r="AI148" i="16"/>
  <c r="AK148" i="16" s="1"/>
  <c r="AJ148" i="16"/>
  <c r="AL148" i="16"/>
  <c r="AM148" i="16"/>
  <c r="AN148" i="16"/>
  <c r="AO148" i="16"/>
  <c r="AP148" i="16"/>
  <c r="AQ148" i="16"/>
  <c r="AR148" i="16"/>
  <c r="AS148" i="16"/>
  <c r="AT148" i="16"/>
  <c r="AU148" i="16"/>
  <c r="AV148" i="16"/>
  <c r="AW148" i="16"/>
  <c r="AC149" i="16"/>
  <c r="AD149" i="16"/>
  <c r="AE149" i="16"/>
  <c r="AF149" i="16"/>
  <c r="AG149" i="16"/>
  <c r="AH149" i="16"/>
  <c r="AI149" i="16"/>
  <c r="AJ149" i="16"/>
  <c r="AK149" i="16"/>
  <c r="AL149" i="16"/>
  <c r="AM149" i="16"/>
  <c r="AN149" i="16"/>
  <c r="AO149" i="16"/>
  <c r="AP149" i="16"/>
  <c r="AQ149" i="16"/>
  <c r="AR149" i="16"/>
  <c r="AS149" i="16"/>
  <c r="AT149" i="16"/>
  <c r="AU149" i="16"/>
  <c r="AV149" i="16"/>
  <c r="AW149" i="16"/>
  <c r="AC150" i="16"/>
  <c r="AD150" i="16"/>
  <c r="AE150" i="16"/>
  <c r="AF150" i="16"/>
  <c r="AG150" i="16"/>
  <c r="AH150" i="16"/>
  <c r="AI150" i="16"/>
  <c r="AJ150" i="16"/>
  <c r="AK150" i="16"/>
  <c r="AL150" i="16"/>
  <c r="AM150" i="16"/>
  <c r="AN150" i="16"/>
  <c r="AO150" i="16"/>
  <c r="AP150" i="16"/>
  <c r="AQ150" i="16"/>
  <c r="AR150" i="16"/>
  <c r="AS150" i="16"/>
  <c r="AT150" i="16"/>
  <c r="AU150" i="16"/>
  <c r="AV150" i="16"/>
  <c r="AW150" i="16"/>
  <c r="AC147" i="17"/>
  <c r="AD147" i="17"/>
  <c r="AE147" i="17"/>
  <c r="AF147" i="17"/>
  <c r="AG147" i="17"/>
  <c r="AH147" i="17"/>
  <c r="AI147" i="17"/>
  <c r="AK147" i="17" s="1"/>
  <c r="AJ147" i="17"/>
  <c r="AL147" i="17"/>
  <c r="AM147" i="17"/>
  <c r="AN147" i="17"/>
  <c r="AO147" i="17"/>
  <c r="AP147" i="17"/>
  <c r="AQ147" i="17"/>
  <c r="AR147" i="17"/>
  <c r="AS147" i="17"/>
  <c r="AT147" i="17"/>
  <c r="AU147" i="17"/>
  <c r="AV147" i="17"/>
  <c r="AW147" i="17"/>
  <c r="AC148" i="17"/>
  <c r="AD148" i="17"/>
  <c r="AE148" i="17"/>
  <c r="AF148" i="17"/>
  <c r="AG148" i="17"/>
  <c r="AH148" i="17"/>
  <c r="AI148" i="17"/>
  <c r="AK148" i="17" s="1"/>
  <c r="AJ148" i="17"/>
  <c r="AL148" i="17"/>
  <c r="AM148" i="17"/>
  <c r="AN148" i="17"/>
  <c r="AO148" i="17"/>
  <c r="AP148" i="17"/>
  <c r="AQ148" i="17"/>
  <c r="AR148" i="17"/>
  <c r="AS148" i="17"/>
  <c r="AT148" i="17"/>
  <c r="AU148" i="17"/>
  <c r="AV148" i="17"/>
  <c r="AW148" i="17"/>
  <c r="AC149" i="17"/>
  <c r="AD149" i="17"/>
  <c r="AE149" i="17"/>
  <c r="AF149" i="17"/>
  <c r="AG149" i="17"/>
  <c r="AH149" i="17"/>
  <c r="AI149" i="17"/>
  <c r="AJ149" i="17"/>
  <c r="AK149" i="17"/>
  <c r="AL149" i="17"/>
  <c r="AM149" i="17"/>
  <c r="AN149" i="17"/>
  <c r="AO149" i="17"/>
  <c r="AP149" i="17"/>
  <c r="AQ149" i="17"/>
  <c r="AR149" i="17"/>
  <c r="AS149" i="17"/>
  <c r="AT149" i="17"/>
  <c r="AU149" i="17"/>
  <c r="AV149" i="17"/>
  <c r="AW149" i="17"/>
  <c r="AC150" i="17"/>
  <c r="AD150" i="17"/>
  <c r="AE150" i="17"/>
  <c r="AF150" i="17"/>
  <c r="AG150" i="17"/>
  <c r="AH150" i="17"/>
  <c r="AI150" i="17"/>
  <c r="AJ150" i="17"/>
  <c r="AK150" i="17"/>
  <c r="AL150" i="17"/>
  <c r="AM150" i="17"/>
  <c r="AN150" i="17"/>
  <c r="AO150" i="17"/>
  <c r="AP150" i="17"/>
  <c r="AQ150" i="17"/>
  <c r="AR150" i="17"/>
  <c r="AS150" i="17"/>
  <c r="AT150" i="17"/>
  <c r="AU150" i="17"/>
  <c r="AV150" i="17"/>
  <c r="AW150" i="17"/>
  <c r="AC147" i="18"/>
  <c r="AD147" i="18"/>
  <c r="AE147" i="18"/>
  <c r="AF147" i="18"/>
  <c r="AG147" i="18"/>
  <c r="AH147" i="18"/>
  <c r="AI147" i="18"/>
  <c r="AJ147" i="18"/>
  <c r="AK147" i="18" s="1"/>
  <c r="AL147" i="18"/>
  <c r="AM147" i="18"/>
  <c r="AN147" i="18"/>
  <c r="AO147" i="18"/>
  <c r="AP147" i="18"/>
  <c r="AQ147" i="18"/>
  <c r="AR147" i="18"/>
  <c r="AS147" i="18"/>
  <c r="AT147" i="18"/>
  <c r="AU147" i="18"/>
  <c r="AV147" i="18"/>
  <c r="AW147" i="18"/>
  <c r="AC148" i="18"/>
  <c r="AD148" i="18"/>
  <c r="AE148" i="18"/>
  <c r="AF148" i="18"/>
  <c r="AG148" i="18"/>
  <c r="AH148" i="18"/>
  <c r="AI148" i="18"/>
  <c r="AK148" i="18" s="1"/>
  <c r="AJ148" i="18"/>
  <c r="AL148" i="18"/>
  <c r="AM148" i="18"/>
  <c r="AN148" i="18"/>
  <c r="AO148" i="18"/>
  <c r="AP148" i="18"/>
  <c r="AQ148" i="18"/>
  <c r="AR148" i="18"/>
  <c r="AS148" i="18"/>
  <c r="AT148" i="18"/>
  <c r="AU148" i="18"/>
  <c r="AV148" i="18"/>
  <c r="AW148" i="18"/>
  <c r="AC149" i="18"/>
  <c r="AD149" i="18"/>
  <c r="AE149" i="18"/>
  <c r="AF149" i="18"/>
  <c r="AG149" i="18"/>
  <c r="AH149" i="18"/>
  <c r="AI149" i="18"/>
  <c r="AJ149" i="18"/>
  <c r="AK149" i="18"/>
  <c r="AL149" i="18"/>
  <c r="AM149" i="18"/>
  <c r="AN149" i="18"/>
  <c r="AO149" i="18"/>
  <c r="AP149" i="18"/>
  <c r="AQ149" i="18"/>
  <c r="AR149" i="18"/>
  <c r="AS149" i="18"/>
  <c r="AT149" i="18"/>
  <c r="AU149" i="18"/>
  <c r="AV149" i="18"/>
  <c r="AW149" i="18"/>
  <c r="AC150" i="18"/>
  <c r="AD150" i="18"/>
  <c r="AE150" i="18"/>
  <c r="AF150" i="18"/>
  <c r="AG150" i="18"/>
  <c r="AH150" i="18"/>
  <c r="AI150" i="18"/>
  <c r="AJ150" i="18"/>
  <c r="AK150" i="18"/>
  <c r="AL150" i="18"/>
  <c r="AM150" i="18"/>
  <c r="AN150" i="18"/>
  <c r="AO150" i="18"/>
  <c r="AP150" i="18"/>
  <c r="AQ150" i="18"/>
  <c r="AR150" i="18"/>
  <c r="AS150" i="18"/>
  <c r="AT150" i="18"/>
  <c r="AU150" i="18"/>
  <c r="AV150" i="18"/>
  <c r="AW150" i="18"/>
  <c r="AC147" i="19"/>
  <c r="AD147" i="19"/>
  <c r="AE147" i="19"/>
  <c r="AF147" i="19"/>
  <c r="AG147" i="19"/>
  <c r="AH147" i="19"/>
  <c r="AI147" i="19"/>
  <c r="AJ147" i="19"/>
  <c r="AK147" i="19" s="1"/>
  <c r="AL147" i="19"/>
  <c r="AM147" i="19"/>
  <c r="AN147" i="19"/>
  <c r="AO147" i="19"/>
  <c r="AP147" i="19"/>
  <c r="AQ147" i="19"/>
  <c r="AR147" i="19"/>
  <c r="AS147" i="19"/>
  <c r="AT147" i="19"/>
  <c r="AU147" i="19"/>
  <c r="AV147" i="19"/>
  <c r="AW147" i="19"/>
  <c r="AC148" i="19"/>
  <c r="AD148" i="19"/>
  <c r="AE148" i="19"/>
  <c r="AF148" i="19"/>
  <c r="AG148" i="19"/>
  <c r="AH148" i="19"/>
  <c r="AI148" i="19"/>
  <c r="AK148" i="19" s="1"/>
  <c r="AJ148" i="19"/>
  <c r="AL148" i="19"/>
  <c r="AM148" i="19"/>
  <c r="AN148" i="19"/>
  <c r="AO148" i="19"/>
  <c r="AP148" i="19"/>
  <c r="AQ148" i="19"/>
  <c r="AR148" i="19"/>
  <c r="AS148" i="19"/>
  <c r="AT148" i="19"/>
  <c r="AU148" i="19"/>
  <c r="AV148" i="19"/>
  <c r="AW148" i="19"/>
  <c r="AC149" i="19"/>
  <c r="AD149" i="19"/>
  <c r="AE149" i="19"/>
  <c r="AF149" i="19"/>
  <c r="AG149" i="19"/>
  <c r="AH149" i="19"/>
  <c r="AI149" i="19"/>
  <c r="AJ149" i="19"/>
  <c r="AK149" i="19"/>
  <c r="AL149" i="19"/>
  <c r="AM149" i="19"/>
  <c r="AN149" i="19"/>
  <c r="AO149" i="19"/>
  <c r="AP149" i="19"/>
  <c r="AQ149" i="19"/>
  <c r="AR149" i="19"/>
  <c r="AS149" i="19"/>
  <c r="AT149" i="19"/>
  <c r="AU149" i="19"/>
  <c r="AV149" i="19"/>
  <c r="AW149" i="19"/>
  <c r="AC150" i="19"/>
  <c r="AD150" i="19"/>
  <c r="AE150" i="19"/>
  <c r="AF150" i="19"/>
  <c r="AG150" i="19"/>
  <c r="AH150" i="19"/>
  <c r="AI150" i="19"/>
  <c r="AJ150" i="19"/>
  <c r="AK150" i="19"/>
  <c r="AL150" i="19"/>
  <c r="AM150" i="19"/>
  <c r="AN150" i="19"/>
  <c r="AO150" i="19"/>
  <c r="AP150" i="19"/>
  <c r="AQ150" i="19"/>
  <c r="AR150" i="19"/>
  <c r="AS150" i="19"/>
  <c r="AT150" i="19"/>
  <c r="AU150" i="19"/>
  <c r="AV150" i="19"/>
  <c r="AW150" i="19"/>
  <c r="AC147" i="20"/>
  <c r="AD147" i="20"/>
  <c r="AE147" i="20"/>
  <c r="AF147" i="20"/>
  <c r="AG147" i="20"/>
  <c r="AH147" i="20"/>
  <c r="AI147" i="20"/>
  <c r="AJ147" i="20"/>
  <c r="AK147" i="20" s="1"/>
  <c r="AL147" i="20"/>
  <c r="AM147" i="20"/>
  <c r="AN147" i="20"/>
  <c r="AO147" i="20"/>
  <c r="AP147" i="20"/>
  <c r="AQ147" i="20"/>
  <c r="AR147" i="20"/>
  <c r="AS147" i="20"/>
  <c r="AT147" i="20"/>
  <c r="AU147" i="20"/>
  <c r="AV147" i="20"/>
  <c r="AW147" i="20"/>
  <c r="AC148" i="20"/>
  <c r="AD148" i="20"/>
  <c r="AE148" i="20"/>
  <c r="AF148" i="20"/>
  <c r="AG148" i="20"/>
  <c r="AH148" i="20"/>
  <c r="AI148" i="20"/>
  <c r="AK148" i="20" s="1"/>
  <c r="AJ148" i="20"/>
  <c r="AL148" i="20"/>
  <c r="AM148" i="20"/>
  <c r="AN148" i="20"/>
  <c r="AO148" i="20"/>
  <c r="AP148" i="20"/>
  <c r="AQ148" i="20"/>
  <c r="AR148" i="20"/>
  <c r="AS148" i="20"/>
  <c r="AT148" i="20"/>
  <c r="AU148" i="20"/>
  <c r="AV148" i="20"/>
  <c r="AW148" i="20"/>
  <c r="AC149" i="20"/>
  <c r="AD149" i="20"/>
  <c r="AE149" i="20"/>
  <c r="AF149" i="20"/>
  <c r="AG149" i="20"/>
  <c r="AH149" i="20"/>
  <c r="AI149" i="20"/>
  <c r="AK149" i="20" s="1"/>
  <c r="AJ149" i="20"/>
  <c r="AL149" i="20"/>
  <c r="AM149" i="20"/>
  <c r="AN149" i="20"/>
  <c r="AO149" i="20"/>
  <c r="AP149" i="20"/>
  <c r="AQ149" i="20"/>
  <c r="AR149" i="20"/>
  <c r="AS149" i="20"/>
  <c r="AT149" i="20"/>
  <c r="AU149" i="20"/>
  <c r="AV149" i="20"/>
  <c r="AW149" i="20"/>
  <c r="AC150" i="20"/>
  <c r="AD150" i="20"/>
  <c r="AE150" i="20"/>
  <c r="AF150" i="20"/>
  <c r="AG150" i="20"/>
  <c r="AH150" i="20"/>
  <c r="AI150" i="20"/>
  <c r="AJ150" i="20"/>
  <c r="AK150" i="20"/>
  <c r="AL150" i="20"/>
  <c r="AM150" i="20"/>
  <c r="AN150" i="20"/>
  <c r="AO150" i="20"/>
  <c r="AP150" i="20"/>
  <c r="AQ150" i="20"/>
  <c r="AR150" i="20"/>
  <c r="AS150" i="20"/>
  <c r="AT150" i="20"/>
  <c r="AU150" i="20"/>
  <c r="AV150" i="20"/>
  <c r="AW150" i="20"/>
  <c r="AC147" i="21"/>
  <c r="AD147" i="21"/>
  <c r="AE147" i="21"/>
  <c r="AF147" i="21"/>
  <c r="AG147" i="21"/>
  <c r="AH147" i="21"/>
  <c r="AI147" i="21"/>
  <c r="AJ147" i="21"/>
  <c r="AK147" i="21" s="1"/>
  <c r="AL147" i="21"/>
  <c r="AM147" i="21"/>
  <c r="AN147" i="21"/>
  <c r="AO147" i="21"/>
  <c r="AP147" i="21"/>
  <c r="AQ147" i="21"/>
  <c r="AR147" i="21"/>
  <c r="AS147" i="21"/>
  <c r="AT147" i="21"/>
  <c r="AU147" i="21"/>
  <c r="AV147" i="21"/>
  <c r="AW147" i="21"/>
  <c r="AC148" i="21"/>
  <c r="AD148" i="21"/>
  <c r="AE148" i="21"/>
  <c r="AF148" i="21"/>
  <c r="AG148" i="21"/>
  <c r="AH148" i="21"/>
  <c r="AI148" i="21"/>
  <c r="AK148" i="21" s="1"/>
  <c r="AJ148" i="21"/>
  <c r="AL148" i="21"/>
  <c r="AM148" i="21"/>
  <c r="AN148" i="21"/>
  <c r="AO148" i="21"/>
  <c r="AP148" i="21"/>
  <c r="AQ148" i="21"/>
  <c r="AR148" i="21"/>
  <c r="AS148" i="21"/>
  <c r="AT148" i="21"/>
  <c r="AU148" i="21"/>
  <c r="AV148" i="21"/>
  <c r="AW148" i="21"/>
  <c r="AC149" i="21"/>
  <c r="AD149" i="21"/>
  <c r="AE149" i="21"/>
  <c r="AF149" i="21"/>
  <c r="AG149" i="21"/>
  <c r="AH149" i="21"/>
  <c r="AI149" i="21"/>
  <c r="AJ149" i="21"/>
  <c r="AK149" i="21"/>
  <c r="AL149" i="21"/>
  <c r="AM149" i="21"/>
  <c r="AN149" i="21"/>
  <c r="AO149" i="21"/>
  <c r="AP149" i="21"/>
  <c r="AQ149" i="21"/>
  <c r="AR149" i="21"/>
  <c r="AS149" i="21"/>
  <c r="AT149" i="21"/>
  <c r="AU149" i="21"/>
  <c r="AV149" i="21"/>
  <c r="AW149" i="21"/>
  <c r="AC150" i="21"/>
  <c r="AD150" i="21"/>
  <c r="AE150" i="21"/>
  <c r="AF150" i="21"/>
  <c r="AG150" i="21"/>
  <c r="AH150" i="21"/>
  <c r="AI150" i="21"/>
  <c r="AJ150" i="21"/>
  <c r="AK150" i="21"/>
  <c r="AL150" i="21"/>
  <c r="AM150" i="21"/>
  <c r="AN150" i="21"/>
  <c r="AO150" i="21"/>
  <c r="AP150" i="21"/>
  <c r="AQ150" i="21"/>
  <c r="AR150" i="21"/>
  <c r="AS150" i="21"/>
  <c r="AT150" i="21"/>
  <c r="AU150" i="21"/>
  <c r="AV150" i="21"/>
  <c r="AW150" i="21"/>
  <c r="AC147" i="22"/>
  <c r="AD147" i="22"/>
  <c r="AE147" i="22"/>
  <c r="AF147" i="22"/>
  <c r="AG147" i="22"/>
  <c r="AH147" i="22"/>
  <c r="AI147" i="22"/>
  <c r="AK147" i="22" s="1"/>
  <c r="AJ147" i="22"/>
  <c r="AL147" i="22"/>
  <c r="AM147" i="22"/>
  <c r="AN147" i="22"/>
  <c r="AO147" i="22"/>
  <c r="AP147" i="22"/>
  <c r="AQ147" i="22"/>
  <c r="AR147" i="22"/>
  <c r="AS147" i="22"/>
  <c r="AT147" i="22"/>
  <c r="AU147" i="22"/>
  <c r="AV147" i="22"/>
  <c r="AW147" i="22"/>
  <c r="AC148" i="22"/>
  <c r="AD148" i="22"/>
  <c r="AE148" i="22"/>
  <c r="AF148" i="22"/>
  <c r="AG148" i="22"/>
  <c r="AH148" i="22"/>
  <c r="AI148" i="22"/>
  <c r="AK148" i="22" s="1"/>
  <c r="AJ148" i="22"/>
  <c r="AL148" i="22"/>
  <c r="AM148" i="22"/>
  <c r="AN148" i="22"/>
  <c r="AO148" i="22"/>
  <c r="AP148" i="22"/>
  <c r="AQ148" i="22"/>
  <c r="AR148" i="22"/>
  <c r="AS148" i="22"/>
  <c r="AT148" i="22"/>
  <c r="AU148" i="22"/>
  <c r="AV148" i="22"/>
  <c r="AW148" i="22"/>
  <c r="AC149" i="22"/>
  <c r="AD149" i="22"/>
  <c r="AE149" i="22"/>
  <c r="AF149" i="22"/>
  <c r="AG149" i="22"/>
  <c r="AH149" i="22"/>
  <c r="AI149" i="22"/>
  <c r="AJ149" i="22"/>
  <c r="AK149" i="22"/>
  <c r="AL149" i="22"/>
  <c r="AM149" i="22"/>
  <c r="AN149" i="22"/>
  <c r="AO149" i="22"/>
  <c r="AP149" i="22"/>
  <c r="AQ149" i="22"/>
  <c r="AR149" i="22"/>
  <c r="AS149" i="22"/>
  <c r="AT149" i="22"/>
  <c r="AU149" i="22"/>
  <c r="AV149" i="22"/>
  <c r="AW149" i="22"/>
  <c r="AC150" i="22"/>
  <c r="AD150" i="22"/>
  <c r="AE150" i="22"/>
  <c r="AF150" i="22"/>
  <c r="AG150" i="22"/>
  <c r="AH150" i="22"/>
  <c r="AI150" i="22"/>
  <c r="AJ150" i="22"/>
  <c r="AK150" i="22"/>
  <c r="AL150" i="22"/>
  <c r="AM150" i="22"/>
  <c r="AN150" i="22"/>
  <c r="AO150" i="22"/>
  <c r="AP150" i="22"/>
  <c r="AQ150" i="22"/>
  <c r="AR150" i="22"/>
  <c r="AS150" i="22"/>
  <c r="AT150" i="22"/>
  <c r="AU150" i="22"/>
  <c r="AV150" i="22"/>
  <c r="AW150" i="22"/>
  <c r="AC147" i="23"/>
  <c r="AD147" i="23"/>
  <c r="AE147" i="23"/>
  <c r="AF147" i="23"/>
  <c r="AG147" i="23"/>
  <c r="AH147" i="23"/>
  <c r="AI147" i="23"/>
  <c r="AK147" i="23" s="1"/>
  <c r="AJ147" i="23"/>
  <c r="AL147" i="23"/>
  <c r="AM147" i="23"/>
  <c r="AN147" i="23"/>
  <c r="AO147" i="23"/>
  <c r="AP147" i="23"/>
  <c r="AQ147" i="23"/>
  <c r="AR147" i="23"/>
  <c r="AS147" i="23"/>
  <c r="AT147" i="23"/>
  <c r="AU147" i="23"/>
  <c r="AV147" i="23"/>
  <c r="AW147" i="23"/>
  <c r="AC148" i="23"/>
  <c r="AD148" i="23"/>
  <c r="AE148" i="23"/>
  <c r="AF148" i="23"/>
  <c r="AG148" i="23"/>
  <c r="AH148" i="23"/>
  <c r="AI148" i="23"/>
  <c r="AK148" i="23" s="1"/>
  <c r="AJ148" i="23"/>
  <c r="AL148" i="23"/>
  <c r="AM148" i="23"/>
  <c r="AN148" i="23"/>
  <c r="AO148" i="23"/>
  <c r="AP148" i="23"/>
  <c r="AQ148" i="23"/>
  <c r="AR148" i="23"/>
  <c r="AS148" i="23"/>
  <c r="AT148" i="23"/>
  <c r="AU148" i="23"/>
  <c r="AV148" i="23"/>
  <c r="AW148" i="23"/>
  <c r="AC149" i="23"/>
  <c r="AD149" i="23"/>
  <c r="AE149" i="23"/>
  <c r="AF149" i="23"/>
  <c r="AG149" i="23"/>
  <c r="AH149" i="23"/>
  <c r="AI149" i="23"/>
  <c r="AJ149" i="23"/>
  <c r="AK149" i="23"/>
  <c r="AL149" i="23"/>
  <c r="AM149" i="23"/>
  <c r="AN149" i="23"/>
  <c r="AO149" i="23"/>
  <c r="AP149" i="23"/>
  <c r="AQ149" i="23"/>
  <c r="AR149" i="23"/>
  <c r="AS149" i="23"/>
  <c r="AT149" i="23"/>
  <c r="AU149" i="23"/>
  <c r="AV149" i="23"/>
  <c r="AW149" i="23"/>
  <c r="AC150" i="23"/>
  <c r="AD150" i="23"/>
  <c r="AE150" i="23"/>
  <c r="AF150" i="23"/>
  <c r="AG150" i="23"/>
  <c r="AH150" i="23"/>
  <c r="AI150" i="23"/>
  <c r="AJ150" i="23"/>
  <c r="AK150" i="23"/>
  <c r="AL150" i="23"/>
  <c r="AM150" i="23"/>
  <c r="AN150" i="23"/>
  <c r="AO150" i="23"/>
  <c r="AP150" i="23"/>
  <c r="AQ150" i="23"/>
  <c r="AR150" i="23"/>
  <c r="AS150" i="23"/>
  <c r="AT150" i="23"/>
  <c r="AU150" i="23"/>
  <c r="AV150" i="23"/>
  <c r="AW150" i="23"/>
  <c r="AC150" i="24"/>
  <c r="AD150" i="24"/>
  <c r="AE150" i="24"/>
  <c r="AF150" i="24"/>
  <c r="AG150" i="24"/>
  <c r="AH150" i="24"/>
  <c r="AI150" i="24"/>
  <c r="AJ150" i="24"/>
  <c r="AK150" i="24" s="1"/>
  <c r="AQ150" i="24"/>
  <c r="AR150" i="24"/>
  <c r="AS150" i="24"/>
  <c r="AT150" i="24"/>
  <c r="AV150" i="24"/>
  <c r="AW150" i="24"/>
  <c r="AC147" i="24"/>
  <c r="AD147" i="24"/>
  <c r="AE147" i="24"/>
  <c r="AF147" i="24"/>
  <c r="AG147" i="24"/>
  <c r="AH147" i="24"/>
  <c r="AI147" i="24"/>
  <c r="AK147" i="24" s="1"/>
  <c r="AJ147" i="24"/>
  <c r="AQ147" i="24"/>
  <c r="AR147" i="24"/>
  <c r="AS147" i="24"/>
  <c r="AT147" i="24"/>
  <c r="AV147" i="24"/>
  <c r="AW147" i="24"/>
  <c r="AC148" i="24"/>
  <c r="AD148" i="24"/>
  <c r="AE148" i="24"/>
  <c r="AF148" i="24"/>
  <c r="AG148" i="24"/>
  <c r="AH148" i="24"/>
  <c r="AI148" i="24"/>
  <c r="AK148" i="24" s="1"/>
  <c r="AJ148" i="24"/>
  <c r="AQ148" i="24"/>
  <c r="AR148" i="24"/>
  <c r="AS148" i="24"/>
  <c r="AT148" i="24"/>
  <c r="AV148" i="24"/>
  <c r="AW148" i="24"/>
  <c r="AC149" i="24"/>
  <c r="AD149" i="24"/>
  <c r="AE149" i="24"/>
  <c r="AF149" i="24"/>
  <c r="AG149" i="24"/>
  <c r="AH149" i="24"/>
  <c r="AI149" i="24"/>
  <c r="AJ149" i="24"/>
  <c r="AK149" i="24"/>
  <c r="AQ149" i="24"/>
  <c r="AR149" i="24"/>
  <c r="AS149" i="24"/>
  <c r="AT149" i="24"/>
  <c r="AV149" i="24"/>
  <c r="AW149" i="24"/>
  <c r="J150" i="10" l="1"/>
  <c r="J149" i="10"/>
  <c r="AA148" i="10"/>
  <c r="R147" i="10"/>
  <c r="J147" i="10"/>
  <c r="U147" i="10"/>
  <c r="Q147" i="10"/>
  <c r="S147" i="10"/>
  <c r="N147" i="24"/>
  <c r="N148" i="24"/>
  <c r="N149" i="24"/>
  <c r="N147" i="23"/>
  <c r="N148" i="23"/>
  <c r="N149" i="23"/>
  <c r="N147" i="22"/>
  <c r="N148" i="22"/>
  <c r="N149" i="22"/>
  <c r="N147" i="21"/>
  <c r="N148" i="21"/>
  <c r="N149" i="21"/>
  <c r="N147" i="20"/>
  <c r="N148" i="20"/>
  <c r="N149" i="20"/>
  <c r="K149" i="12" l="1"/>
  <c r="AA149" i="12" s="1"/>
  <c r="AL150" i="24"/>
  <c r="AP150" i="24"/>
  <c r="AO149" i="24"/>
  <c r="AM150" i="24"/>
  <c r="AU150" i="24"/>
  <c r="AL149" i="24"/>
  <c r="AP149" i="24"/>
  <c r="AN150" i="24"/>
  <c r="AM149" i="24"/>
  <c r="AU149" i="24"/>
  <c r="AO150" i="24"/>
  <c r="AN149" i="24"/>
  <c r="K150" i="12"/>
  <c r="AA150" i="12" s="1"/>
  <c r="AL148" i="24"/>
  <c r="AP148" i="24"/>
  <c r="AM148" i="24"/>
  <c r="AU148" i="24"/>
  <c r="AN148" i="24"/>
  <c r="AO148" i="24"/>
  <c r="K148" i="12"/>
  <c r="AA148" i="12" s="1"/>
  <c r="N147" i="19"/>
  <c r="N148" i="19"/>
  <c r="N149" i="19"/>
  <c r="N147" i="18"/>
  <c r="N148" i="18"/>
  <c r="N149" i="18"/>
  <c r="N147" i="17"/>
  <c r="N148" i="17"/>
  <c r="N149" i="17"/>
  <c r="N147" i="16"/>
  <c r="N148" i="16"/>
  <c r="N149" i="16"/>
  <c r="N147" i="15"/>
  <c r="N148" i="15"/>
  <c r="N149" i="15"/>
  <c r="N147" i="14"/>
  <c r="N148" i="14"/>
  <c r="N149" i="14"/>
  <c r="N147" i="13"/>
  <c r="N148" i="13"/>
  <c r="N149" i="13"/>
  <c r="AC150" i="7"/>
  <c r="AD150" i="7"/>
  <c r="AE150" i="7"/>
  <c r="AF150" i="7"/>
  <c r="AG150" i="7"/>
  <c r="AH150" i="7"/>
  <c r="AI150" i="7"/>
  <c r="AJ150" i="7"/>
  <c r="AK150" i="7" s="1"/>
  <c r="AL150" i="7"/>
  <c r="AM150" i="7"/>
  <c r="AN150" i="7"/>
  <c r="AO150" i="7"/>
  <c r="AP150" i="7"/>
  <c r="AQ150" i="7"/>
  <c r="AR150" i="7"/>
  <c r="AS150" i="7"/>
  <c r="AT150" i="7"/>
  <c r="AU150" i="7"/>
  <c r="AV150" i="7"/>
  <c r="AW150" i="7"/>
  <c r="AB150" i="6"/>
  <c r="AH150" i="1" l="1"/>
  <c r="AI150" i="1"/>
  <c r="AJ150" i="1"/>
  <c r="AK150" i="1"/>
  <c r="AL150" i="1"/>
  <c r="AM150" i="1"/>
  <c r="AZ150" i="1"/>
  <c r="BA150" i="1"/>
  <c r="BC150" i="1"/>
  <c r="BD150" i="1"/>
  <c r="AC150" i="4"/>
  <c r="AD150" i="4"/>
  <c r="AE150" i="4"/>
  <c r="AF150" i="4"/>
  <c r="AG150" i="4"/>
  <c r="AH150" i="4"/>
  <c r="AI150" i="4"/>
  <c r="AJ150" i="4"/>
  <c r="AK150" i="4" s="1"/>
  <c r="AL150" i="4"/>
  <c r="AM150" i="4"/>
  <c r="AN150" i="4"/>
  <c r="AO150" i="4"/>
  <c r="AP150" i="4"/>
  <c r="AQ150" i="4"/>
  <c r="AR150" i="4"/>
  <c r="AS150" i="4"/>
  <c r="AT150" i="4"/>
  <c r="AU150" i="4"/>
  <c r="AV150" i="4"/>
  <c r="AW150" i="4"/>
  <c r="AH151" i="1" l="1"/>
  <c r="AK151" i="1"/>
  <c r="AJ151" i="1"/>
  <c r="BD151"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3" i="1"/>
  <c r="AE146" i="24" l="1"/>
  <c r="AE145" i="24"/>
  <c r="AE144" i="24"/>
  <c r="AE143" i="24"/>
  <c r="AE142" i="24"/>
  <c r="AE141" i="24"/>
  <c r="AE140" i="24"/>
  <c r="AE139" i="24"/>
  <c r="AE138" i="24"/>
  <c r="AE137" i="24"/>
  <c r="AE136" i="24"/>
  <c r="AE135" i="24"/>
  <c r="AE134" i="24"/>
  <c r="AE133" i="24"/>
  <c r="AE132" i="24"/>
  <c r="AE131" i="24"/>
  <c r="AE130" i="24"/>
  <c r="AE129" i="24"/>
  <c r="AE128" i="24"/>
  <c r="AE127" i="24"/>
  <c r="AE126" i="24"/>
  <c r="AE125" i="24"/>
  <c r="AE124" i="24"/>
  <c r="AE123" i="24"/>
  <c r="AE122" i="24"/>
  <c r="AE121" i="24"/>
  <c r="AE120" i="24"/>
  <c r="AE119" i="24"/>
  <c r="AE118" i="24"/>
  <c r="AE117" i="24"/>
  <c r="AE116" i="24"/>
  <c r="AE115" i="24"/>
  <c r="AE114" i="24"/>
  <c r="AE113" i="24"/>
  <c r="AE112" i="24"/>
  <c r="AE111" i="24"/>
  <c r="AE110" i="24"/>
  <c r="AE109" i="24"/>
  <c r="AE108" i="24"/>
  <c r="AE107" i="24"/>
  <c r="AE106" i="24"/>
  <c r="AE105" i="24"/>
  <c r="AE104" i="24"/>
  <c r="AE103" i="24"/>
  <c r="AE102" i="24"/>
  <c r="AE101" i="24"/>
  <c r="AE100" i="24"/>
  <c r="AE99" i="24"/>
  <c r="AE98" i="24"/>
  <c r="AE97" i="24"/>
  <c r="AE96" i="24"/>
  <c r="AE95" i="24"/>
  <c r="AE94" i="24"/>
  <c r="AE93" i="24"/>
  <c r="AE92" i="24"/>
  <c r="AE91" i="24"/>
  <c r="AE90" i="24"/>
  <c r="AE89" i="24"/>
  <c r="AE88" i="24"/>
  <c r="AE87" i="24"/>
  <c r="AE86" i="24"/>
  <c r="AE85" i="24"/>
  <c r="AE84" i="24"/>
  <c r="AE83" i="24"/>
  <c r="AE82" i="24"/>
  <c r="AE81" i="24"/>
  <c r="AE80" i="24"/>
  <c r="AE79" i="24"/>
  <c r="AE78" i="24"/>
  <c r="AE77" i="24"/>
  <c r="AE76" i="24"/>
  <c r="AE75" i="24"/>
  <c r="AE74" i="24"/>
  <c r="AE73" i="24"/>
  <c r="AE72" i="24"/>
  <c r="AE71" i="24"/>
  <c r="AE70" i="24"/>
  <c r="AE69" i="24"/>
  <c r="AE68" i="24"/>
  <c r="AE67" i="24"/>
  <c r="AE66" i="24"/>
  <c r="AE65" i="24"/>
  <c r="AE64" i="24"/>
  <c r="AE63" i="24"/>
  <c r="AE62" i="24"/>
  <c r="AE61" i="24"/>
  <c r="AE60" i="24"/>
  <c r="AE59" i="24"/>
  <c r="AE58" i="24"/>
  <c r="AE57" i="24"/>
  <c r="AE56" i="24"/>
  <c r="AE55" i="24"/>
  <c r="AE54" i="24"/>
  <c r="AE53" i="24"/>
  <c r="AE52" i="24"/>
  <c r="AE51" i="24"/>
  <c r="AE50" i="24"/>
  <c r="AE49" i="24"/>
  <c r="AE48" i="24"/>
  <c r="AE47" i="24"/>
  <c r="AE46" i="24"/>
  <c r="AE45" i="24"/>
  <c r="AE44" i="24"/>
  <c r="AE43" i="24"/>
  <c r="AE42" i="24"/>
  <c r="AE41" i="24"/>
  <c r="AE40" i="24"/>
  <c r="AE39" i="24"/>
  <c r="AE38" i="24"/>
  <c r="AE37" i="24"/>
  <c r="AE36" i="24"/>
  <c r="AE35" i="24"/>
  <c r="AE34" i="24"/>
  <c r="AE33" i="24"/>
  <c r="AE32" i="24"/>
  <c r="AE31" i="24"/>
  <c r="AE30" i="24"/>
  <c r="AE29" i="24"/>
  <c r="AE28" i="24"/>
  <c r="AE27" i="24"/>
  <c r="AE26" i="24"/>
  <c r="AE25" i="24"/>
  <c r="AE24" i="24"/>
  <c r="AE23" i="24"/>
  <c r="AE22" i="24"/>
  <c r="AE21" i="24"/>
  <c r="AE20" i="24"/>
  <c r="AE19" i="24"/>
  <c r="AE18" i="24"/>
  <c r="AE17" i="24"/>
  <c r="AE16" i="24"/>
  <c r="AE15" i="24"/>
  <c r="AE14" i="24"/>
  <c r="AE13" i="24"/>
  <c r="AE12" i="24"/>
  <c r="AE11" i="24"/>
  <c r="AE10" i="24"/>
  <c r="AE9" i="24"/>
  <c r="AE8" i="24"/>
  <c r="AE7" i="24"/>
  <c r="AE6" i="24"/>
  <c r="AE5" i="24"/>
  <c r="AE4" i="24"/>
  <c r="AE3" i="24"/>
  <c r="AE146" i="23"/>
  <c r="AE145" i="23"/>
  <c r="AE144" i="23"/>
  <c r="AE143" i="23"/>
  <c r="AE142" i="23"/>
  <c r="AE141" i="23"/>
  <c r="AE140" i="23"/>
  <c r="AE139" i="23"/>
  <c r="AE138" i="23"/>
  <c r="AE137" i="23"/>
  <c r="AE136" i="23"/>
  <c r="AE135" i="23"/>
  <c r="AE134" i="23"/>
  <c r="AE133" i="23"/>
  <c r="AE132" i="23"/>
  <c r="AE131" i="23"/>
  <c r="AE130" i="23"/>
  <c r="AE129" i="23"/>
  <c r="AE128" i="23"/>
  <c r="AE127" i="23"/>
  <c r="AE126" i="23"/>
  <c r="AE125" i="23"/>
  <c r="AE124" i="23"/>
  <c r="AE123" i="23"/>
  <c r="AE122" i="23"/>
  <c r="AE121" i="23"/>
  <c r="AE120" i="23"/>
  <c r="AE119" i="23"/>
  <c r="AE118" i="23"/>
  <c r="AE117" i="23"/>
  <c r="AE116" i="23"/>
  <c r="AE115" i="23"/>
  <c r="AE114" i="23"/>
  <c r="AE113" i="23"/>
  <c r="AE112" i="23"/>
  <c r="AE111" i="23"/>
  <c r="AE110" i="23"/>
  <c r="AE109" i="23"/>
  <c r="AE108" i="23"/>
  <c r="AE107" i="23"/>
  <c r="AE106" i="23"/>
  <c r="AE105" i="23"/>
  <c r="AE104" i="23"/>
  <c r="AE103" i="23"/>
  <c r="AE102" i="23"/>
  <c r="AE101" i="23"/>
  <c r="AE100" i="23"/>
  <c r="AE99" i="23"/>
  <c r="AE98" i="23"/>
  <c r="AE97" i="23"/>
  <c r="AE96" i="23"/>
  <c r="AE95" i="23"/>
  <c r="AE94" i="23"/>
  <c r="AE93" i="23"/>
  <c r="AE92" i="23"/>
  <c r="AE91" i="23"/>
  <c r="AE90" i="23"/>
  <c r="AE89" i="23"/>
  <c r="AE88" i="23"/>
  <c r="AE87" i="23"/>
  <c r="AE86" i="23"/>
  <c r="AE85" i="23"/>
  <c r="AE84" i="23"/>
  <c r="AE83" i="23"/>
  <c r="AE82" i="23"/>
  <c r="AE81" i="23"/>
  <c r="AE80" i="23"/>
  <c r="AE79" i="23"/>
  <c r="AE78" i="23"/>
  <c r="AE77" i="23"/>
  <c r="AE76" i="23"/>
  <c r="AE75" i="23"/>
  <c r="AE74" i="23"/>
  <c r="AE73" i="23"/>
  <c r="AE72" i="23"/>
  <c r="AE71" i="23"/>
  <c r="AE70" i="23"/>
  <c r="AE69" i="23"/>
  <c r="AE68" i="23"/>
  <c r="AE67" i="23"/>
  <c r="AE66" i="23"/>
  <c r="AE65" i="23"/>
  <c r="AE64" i="23"/>
  <c r="AE63" i="23"/>
  <c r="AE62" i="23"/>
  <c r="AE61" i="23"/>
  <c r="AE60" i="23"/>
  <c r="AE59" i="23"/>
  <c r="AE58" i="23"/>
  <c r="AE57" i="23"/>
  <c r="AE56" i="23"/>
  <c r="AE55" i="23"/>
  <c r="AE54" i="23"/>
  <c r="AE53" i="23"/>
  <c r="AE52" i="23"/>
  <c r="AE51" i="23"/>
  <c r="AE50" i="23"/>
  <c r="AE49" i="23"/>
  <c r="AE48" i="23"/>
  <c r="AE47" i="23"/>
  <c r="AE46" i="23"/>
  <c r="AE45" i="23"/>
  <c r="AE44" i="23"/>
  <c r="AE43" i="23"/>
  <c r="AE42" i="23"/>
  <c r="AE41" i="23"/>
  <c r="AE40" i="23"/>
  <c r="AE39" i="23"/>
  <c r="AE38" i="23"/>
  <c r="AE37" i="23"/>
  <c r="AE36" i="23"/>
  <c r="AE35" i="23"/>
  <c r="AE34" i="23"/>
  <c r="AE33" i="23"/>
  <c r="AE32" i="23"/>
  <c r="AE31" i="23"/>
  <c r="AE30" i="23"/>
  <c r="AE29" i="23"/>
  <c r="AE28" i="23"/>
  <c r="AE27" i="23"/>
  <c r="AE26" i="23"/>
  <c r="AE25" i="23"/>
  <c r="AE24" i="23"/>
  <c r="AE23" i="23"/>
  <c r="AE22" i="23"/>
  <c r="AE21" i="23"/>
  <c r="AE20" i="23"/>
  <c r="AE19" i="23"/>
  <c r="AE18" i="23"/>
  <c r="AE17" i="23"/>
  <c r="AE16" i="23"/>
  <c r="AE15" i="23"/>
  <c r="AE14" i="23"/>
  <c r="AE13" i="23"/>
  <c r="AE12" i="23"/>
  <c r="AE11" i="23"/>
  <c r="AE10" i="23"/>
  <c r="AE9" i="23"/>
  <c r="AE8" i="23"/>
  <c r="AE7" i="23"/>
  <c r="AE6" i="23"/>
  <c r="AE5" i="23"/>
  <c r="AE4" i="23"/>
  <c r="AE3" i="23"/>
  <c r="AE146" i="22"/>
  <c r="AE145" i="22"/>
  <c r="AE144" i="22"/>
  <c r="AE143" i="22"/>
  <c r="AE142" i="22"/>
  <c r="AE141" i="22"/>
  <c r="AE140" i="22"/>
  <c r="AE139" i="22"/>
  <c r="AE138" i="22"/>
  <c r="AE137" i="22"/>
  <c r="AE136" i="22"/>
  <c r="AE135" i="22"/>
  <c r="AE134" i="22"/>
  <c r="AE133" i="22"/>
  <c r="AE132" i="22"/>
  <c r="AE131" i="22"/>
  <c r="AE130" i="22"/>
  <c r="AE129" i="22"/>
  <c r="AE128" i="22"/>
  <c r="AE127" i="22"/>
  <c r="AE126" i="22"/>
  <c r="AE125" i="22"/>
  <c r="AE124" i="22"/>
  <c r="AE123" i="22"/>
  <c r="AE122" i="22"/>
  <c r="AE121" i="22"/>
  <c r="AE120" i="22"/>
  <c r="AE119" i="22"/>
  <c r="AE118" i="22"/>
  <c r="AE117" i="22"/>
  <c r="AE116" i="22"/>
  <c r="AE115" i="22"/>
  <c r="AE114" i="22"/>
  <c r="AE113" i="22"/>
  <c r="AE112" i="22"/>
  <c r="AE111" i="22"/>
  <c r="AE110" i="22"/>
  <c r="AE109" i="22"/>
  <c r="AE108" i="22"/>
  <c r="AE107" i="22"/>
  <c r="AE106" i="22"/>
  <c r="AE105" i="22"/>
  <c r="AE104" i="22"/>
  <c r="AE103" i="22"/>
  <c r="AE102" i="22"/>
  <c r="AE101" i="22"/>
  <c r="AE100" i="22"/>
  <c r="AE99" i="22"/>
  <c r="AE98" i="22"/>
  <c r="AE97" i="22"/>
  <c r="AE96" i="22"/>
  <c r="AE95" i="22"/>
  <c r="AE94" i="22"/>
  <c r="AE93" i="22"/>
  <c r="AE92" i="22"/>
  <c r="AE91" i="22"/>
  <c r="AE90" i="22"/>
  <c r="AE89" i="22"/>
  <c r="AE88" i="22"/>
  <c r="AE87" i="22"/>
  <c r="AE86" i="22"/>
  <c r="AE85" i="22"/>
  <c r="AE84" i="22"/>
  <c r="AE83" i="22"/>
  <c r="AE82" i="22"/>
  <c r="AE81" i="22"/>
  <c r="AE80" i="22"/>
  <c r="AE79" i="22"/>
  <c r="AE78" i="22"/>
  <c r="AE77" i="22"/>
  <c r="AE76" i="22"/>
  <c r="AE75" i="22"/>
  <c r="AE74" i="22"/>
  <c r="AE73" i="22"/>
  <c r="AE72" i="22"/>
  <c r="AE71" i="22"/>
  <c r="AE70" i="22"/>
  <c r="AE69" i="22"/>
  <c r="AE68" i="22"/>
  <c r="AE67" i="22"/>
  <c r="AE66" i="22"/>
  <c r="AE65" i="22"/>
  <c r="AE64" i="22"/>
  <c r="AE63" i="22"/>
  <c r="AE62" i="22"/>
  <c r="AE61" i="22"/>
  <c r="AE60" i="22"/>
  <c r="AE59" i="22"/>
  <c r="AE58" i="22"/>
  <c r="AE57" i="22"/>
  <c r="AE56" i="22"/>
  <c r="AE55" i="22"/>
  <c r="AE54" i="22"/>
  <c r="AE53" i="22"/>
  <c r="AE52" i="22"/>
  <c r="AE51" i="22"/>
  <c r="AE50" i="22"/>
  <c r="AE49" i="22"/>
  <c r="AE48" i="22"/>
  <c r="AE47" i="22"/>
  <c r="AE46" i="22"/>
  <c r="AE45" i="22"/>
  <c r="AE44" i="22"/>
  <c r="AE43" i="22"/>
  <c r="AE42" i="22"/>
  <c r="AE41" i="22"/>
  <c r="AE40" i="22"/>
  <c r="AE39" i="22"/>
  <c r="AE38" i="22"/>
  <c r="AE37" i="22"/>
  <c r="AE36" i="22"/>
  <c r="AE35" i="22"/>
  <c r="AE34" i="22"/>
  <c r="AE33" i="22"/>
  <c r="AE32" i="22"/>
  <c r="AE31" i="22"/>
  <c r="AE30" i="22"/>
  <c r="AE29" i="22"/>
  <c r="AE28" i="22"/>
  <c r="AE27" i="22"/>
  <c r="AE26" i="22"/>
  <c r="AE25" i="22"/>
  <c r="AE24" i="22"/>
  <c r="AE23" i="22"/>
  <c r="AE22" i="22"/>
  <c r="AE21" i="22"/>
  <c r="AE20" i="22"/>
  <c r="AE19" i="22"/>
  <c r="AE18" i="22"/>
  <c r="AE17" i="22"/>
  <c r="AE16" i="22"/>
  <c r="AE15" i="22"/>
  <c r="AE14" i="22"/>
  <c r="AE13" i="22"/>
  <c r="AE12" i="22"/>
  <c r="AE11" i="22"/>
  <c r="AE10" i="22"/>
  <c r="AE9" i="22"/>
  <c r="AE8" i="22"/>
  <c r="AE7" i="22"/>
  <c r="AE6" i="22"/>
  <c r="AE5" i="22"/>
  <c r="AE4" i="22"/>
  <c r="AE3" i="22"/>
  <c r="AE146" i="21"/>
  <c r="AE145" i="21"/>
  <c r="AE144" i="21"/>
  <c r="AE143" i="21"/>
  <c r="AE142" i="21"/>
  <c r="AE141" i="21"/>
  <c r="AE140" i="21"/>
  <c r="AE139" i="21"/>
  <c r="AE138" i="21"/>
  <c r="AE137" i="21"/>
  <c r="AE136" i="21"/>
  <c r="AE135" i="21"/>
  <c r="AE134" i="21"/>
  <c r="AE133" i="21"/>
  <c r="AE132" i="21"/>
  <c r="AE131" i="21"/>
  <c r="AE130" i="21"/>
  <c r="AE129" i="21"/>
  <c r="AE128" i="21"/>
  <c r="AE127" i="21"/>
  <c r="AE126" i="21"/>
  <c r="AE125" i="21"/>
  <c r="AE124" i="21"/>
  <c r="AE123" i="21"/>
  <c r="AE122" i="21"/>
  <c r="AE121" i="21"/>
  <c r="AE120" i="21"/>
  <c r="AE119" i="21"/>
  <c r="AE118" i="21"/>
  <c r="AE117" i="21"/>
  <c r="AE116" i="21"/>
  <c r="AE115" i="21"/>
  <c r="AE114" i="21"/>
  <c r="AE113" i="21"/>
  <c r="AE112" i="21"/>
  <c r="AE111" i="21"/>
  <c r="AE110" i="21"/>
  <c r="AE109" i="21"/>
  <c r="AE108" i="21"/>
  <c r="AE107" i="21"/>
  <c r="AE106" i="21"/>
  <c r="AE105" i="21"/>
  <c r="AE104" i="21"/>
  <c r="AE103" i="21"/>
  <c r="AE102" i="21"/>
  <c r="AE101" i="21"/>
  <c r="AE100" i="21"/>
  <c r="AE99" i="21"/>
  <c r="AE98" i="21"/>
  <c r="AE97" i="21"/>
  <c r="AE96" i="21"/>
  <c r="AE95" i="21"/>
  <c r="AE94" i="21"/>
  <c r="AE93" i="21"/>
  <c r="AE92" i="21"/>
  <c r="AE91" i="21"/>
  <c r="AE90" i="21"/>
  <c r="AE89" i="21"/>
  <c r="AE88" i="21"/>
  <c r="AE87" i="21"/>
  <c r="AE86" i="21"/>
  <c r="AE85" i="21"/>
  <c r="AE84" i="21"/>
  <c r="AE83" i="21"/>
  <c r="AE82" i="21"/>
  <c r="AE81" i="21"/>
  <c r="AE80" i="21"/>
  <c r="AE79" i="21"/>
  <c r="AE78" i="21"/>
  <c r="AE77" i="21"/>
  <c r="AE76" i="21"/>
  <c r="AE75" i="21"/>
  <c r="AE74" i="21"/>
  <c r="AE73" i="21"/>
  <c r="AE72" i="21"/>
  <c r="AE71" i="21"/>
  <c r="AE70" i="21"/>
  <c r="AE69" i="21"/>
  <c r="AE68" i="21"/>
  <c r="AE67" i="21"/>
  <c r="AE66" i="21"/>
  <c r="AE65" i="21"/>
  <c r="AE64" i="21"/>
  <c r="AE63" i="21"/>
  <c r="AE62" i="21"/>
  <c r="AE61" i="21"/>
  <c r="AE60" i="21"/>
  <c r="AE59" i="21"/>
  <c r="AE58" i="21"/>
  <c r="AE57" i="21"/>
  <c r="AE56" i="21"/>
  <c r="AE55" i="21"/>
  <c r="AE54" i="21"/>
  <c r="AE53" i="21"/>
  <c r="AE52" i="21"/>
  <c r="AE51" i="21"/>
  <c r="AE50" i="21"/>
  <c r="AE49" i="21"/>
  <c r="AE48" i="21"/>
  <c r="AE47" i="21"/>
  <c r="AE46" i="21"/>
  <c r="AE45" i="21"/>
  <c r="AE44" i="21"/>
  <c r="AE43" i="21"/>
  <c r="AE42" i="21"/>
  <c r="AE41" i="21"/>
  <c r="AE40" i="21"/>
  <c r="AE39" i="21"/>
  <c r="AE38" i="21"/>
  <c r="AE37" i="21"/>
  <c r="AE36" i="21"/>
  <c r="AE35" i="21"/>
  <c r="AE34" i="21"/>
  <c r="AE33" i="21"/>
  <c r="AE32" i="21"/>
  <c r="AE31" i="21"/>
  <c r="AE30" i="21"/>
  <c r="AE29" i="21"/>
  <c r="AE28" i="21"/>
  <c r="AE27" i="21"/>
  <c r="AE26" i="21"/>
  <c r="AE25" i="21"/>
  <c r="AE24" i="21"/>
  <c r="AE23" i="21"/>
  <c r="AE22" i="21"/>
  <c r="AE21" i="21"/>
  <c r="AE20" i="21"/>
  <c r="AE19" i="21"/>
  <c r="AE18" i="21"/>
  <c r="AE17" i="21"/>
  <c r="AE16" i="21"/>
  <c r="AE15" i="21"/>
  <c r="AE14" i="21"/>
  <c r="AE13" i="21"/>
  <c r="AE12" i="21"/>
  <c r="AE11" i="21"/>
  <c r="AE10" i="21"/>
  <c r="AE9" i="21"/>
  <c r="AE8" i="21"/>
  <c r="AE7" i="21"/>
  <c r="AE6" i="21"/>
  <c r="AE5" i="21"/>
  <c r="AE4" i="21"/>
  <c r="AE3" i="21"/>
  <c r="AE146" i="20"/>
  <c r="AE145" i="20"/>
  <c r="AE144" i="20"/>
  <c r="AE143" i="20"/>
  <c r="AE142" i="20"/>
  <c r="AE141" i="20"/>
  <c r="AE140" i="20"/>
  <c r="AE139" i="20"/>
  <c r="AE138" i="20"/>
  <c r="AE137" i="20"/>
  <c r="AE136" i="20"/>
  <c r="AE135" i="20"/>
  <c r="AE134" i="20"/>
  <c r="AE133" i="20"/>
  <c r="AE132" i="20"/>
  <c r="AE131" i="20"/>
  <c r="AE130" i="20"/>
  <c r="AE129" i="20"/>
  <c r="AE128" i="20"/>
  <c r="AE127" i="20"/>
  <c r="AE126" i="20"/>
  <c r="AE125" i="20"/>
  <c r="AE124" i="20"/>
  <c r="AE123" i="20"/>
  <c r="AE122" i="20"/>
  <c r="AE121" i="20"/>
  <c r="AE120" i="20"/>
  <c r="AE119"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0" i="20"/>
  <c r="AE9" i="20"/>
  <c r="AE8" i="20"/>
  <c r="AE7" i="20"/>
  <c r="AE6" i="20"/>
  <c r="AE5" i="20"/>
  <c r="AE4" i="20"/>
  <c r="AE3" i="20"/>
  <c r="AE146" i="19"/>
  <c r="AE145" i="19"/>
  <c r="AE144" i="19"/>
  <c r="AE143" i="19"/>
  <c r="AE142" i="19"/>
  <c r="AE141" i="19"/>
  <c r="AE140" i="19"/>
  <c r="AE139" i="19"/>
  <c r="AE138" i="19"/>
  <c r="AE137" i="19"/>
  <c r="AE136" i="19"/>
  <c r="AE135" i="19"/>
  <c r="AE134" i="19"/>
  <c r="AE133" i="19"/>
  <c r="AE132" i="19"/>
  <c r="AE131" i="19"/>
  <c r="AE130" i="19"/>
  <c r="AE129" i="19"/>
  <c r="AE128" i="19"/>
  <c r="AE127" i="19"/>
  <c r="AE126" i="19"/>
  <c r="AE125" i="19"/>
  <c r="AE124" i="19"/>
  <c r="AE123" i="19"/>
  <c r="AE122" i="19"/>
  <c r="AE121" i="19"/>
  <c r="AE120" i="19"/>
  <c r="AE119" i="19"/>
  <c r="AE118" i="19"/>
  <c r="AE117" i="19"/>
  <c r="AE116" i="19"/>
  <c r="AE115" i="19"/>
  <c r="AE114" i="19"/>
  <c r="AE113" i="19"/>
  <c r="AE112" i="19"/>
  <c r="AE111" i="19"/>
  <c r="AE110" i="19"/>
  <c r="AE109" i="19"/>
  <c r="AE108" i="19"/>
  <c r="AE107" i="19"/>
  <c r="AE106" i="19"/>
  <c r="AE105" i="19"/>
  <c r="AE104" i="19"/>
  <c r="AE103" i="19"/>
  <c r="AE102" i="19"/>
  <c r="AE101" i="19"/>
  <c r="AE100" i="19"/>
  <c r="AE99" i="19"/>
  <c r="AE98" i="19"/>
  <c r="AE97" i="19"/>
  <c r="AE96" i="19"/>
  <c r="AE95" i="19"/>
  <c r="AE94" i="19"/>
  <c r="AE93" i="19"/>
  <c r="AE92" i="19"/>
  <c r="AE91" i="19"/>
  <c r="AE90" i="19"/>
  <c r="AE89" i="19"/>
  <c r="AE88" i="19"/>
  <c r="AE87" i="19"/>
  <c r="AE86" i="19"/>
  <c r="AE85" i="19"/>
  <c r="AE84" i="19"/>
  <c r="AE83" i="19"/>
  <c r="AE82" i="19"/>
  <c r="AE81" i="19"/>
  <c r="AE80" i="19"/>
  <c r="AE79" i="19"/>
  <c r="AE78" i="19"/>
  <c r="AE77" i="19"/>
  <c r="AE76" i="19"/>
  <c r="AE75" i="19"/>
  <c r="AE74" i="19"/>
  <c r="AE73" i="19"/>
  <c r="AE72" i="19"/>
  <c r="AE71" i="19"/>
  <c r="AE70" i="19"/>
  <c r="AE69" i="19"/>
  <c r="AE68" i="19"/>
  <c r="AE67" i="19"/>
  <c r="AE66" i="19"/>
  <c r="AE65" i="19"/>
  <c r="AE64" i="19"/>
  <c r="AE63" i="19"/>
  <c r="AE62" i="19"/>
  <c r="AE61" i="19"/>
  <c r="AE60" i="19"/>
  <c r="AE59" i="19"/>
  <c r="AE58" i="19"/>
  <c r="AE57" i="19"/>
  <c r="AE56" i="19"/>
  <c r="AE55" i="19"/>
  <c r="AE54" i="19"/>
  <c r="AE53" i="19"/>
  <c r="AE52" i="19"/>
  <c r="AE51" i="19"/>
  <c r="AE50" i="19"/>
  <c r="AE49" i="19"/>
  <c r="AE48" i="19"/>
  <c r="AE47" i="19"/>
  <c r="AE46" i="19"/>
  <c r="AE45" i="19"/>
  <c r="AE44" i="19"/>
  <c r="AE43" i="19"/>
  <c r="AE42" i="19"/>
  <c r="AE41" i="19"/>
  <c r="AE40" i="19"/>
  <c r="AE39" i="19"/>
  <c r="AE38" i="19"/>
  <c r="AE37" i="19"/>
  <c r="AE36" i="19"/>
  <c r="AE35" i="19"/>
  <c r="AE34" i="19"/>
  <c r="AE33" i="19"/>
  <c r="AE32" i="19"/>
  <c r="AE31" i="19"/>
  <c r="AE30" i="19"/>
  <c r="AE29" i="19"/>
  <c r="AE28" i="19"/>
  <c r="AE27" i="19"/>
  <c r="AE26" i="19"/>
  <c r="AE25" i="19"/>
  <c r="AE24" i="19"/>
  <c r="AE23" i="19"/>
  <c r="AE22" i="19"/>
  <c r="AE21" i="19"/>
  <c r="AE20" i="19"/>
  <c r="AE19" i="19"/>
  <c r="AE18" i="19"/>
  <c r="AE17" i="19"/>
  <c r="AE16" i="19"/>
  <c r="AE15" i="19"/>
  <c r="AE14" i="19"/>
  <c r="AE13" i="19"/>
  <c r="AE12" i="19"/>
  <c r="AE11" i="19"/>
  <c r="AE10" i="19"/>
  <c r="AE9" i="19"/>
  <c r="AE8" i="19"/>
  <c r="AE7" i="19"/>
  <c r="AE6" i="19"/>
  <c r="AE5" i="19"/>
  <c r="AE4" i="19"/>
  <c r="AE3" i="19"/>
  <c r="AE146" i="18"/>
  <c r="AE145" i="18"/>
  <c r="AE144" i="18"/>
  <c r="AE143" i="18"/>
  <c r="AE142" i="18"/>
  <c r="AE141" i="18"/>
  <c r="AE140" i="18"/>
  <c r="AE139" i="18"/>
  <c r="AE138" i="18"/>
  <c r="AE137" i="18"/>
  <c r="AE136" i="18"/>
  <c r="AE135" i="18"/>
  <c r="AE134" i="18"/>
  <c r="AE133" i="18"/>
  <c r="AE132" i="18"/>
  <c r="AE131" i="18"/>
  <c r="AE130" i="18"/>
  <c r="AE129" i="18"/>
  <c r="AE128" i="18"/>
  <c r="AE127" i="18"/>
  <c r="AE126" i="18"/>
  <c r="AE125" i="18"/>
  <c r="AE124" i="18"/>
  <c r="AE123" i="18"/>
  <c r="AE122" i="18"/>
  <c r="AE121" i="18"/>
  <c r="AE120" i="18"/>
  <c r="AE119" i="18"/>
  <c r="AE118" i="18"/>
  <c r="AE117" i="18"/>
  <c r="AE116" i="18"/>
  <c r="AE115" i="18"/>
  <c r="AE114" i="18"/>
  <c r="AE113" i="18"/>
  <c r="AE112" i="18"/>
  <c r="AE111" i="18"/>
  <c r="AE110" i="18"/>
  <c r="AE109" i="18"/>
  <c r="AE108" i="18"/>
  <c r="AE107" i="18"/>
  <c r="AE106" i="18"/>
  <c r="AE105" i="18"/>
  <c r="AE104" i="18"/>
  <c r="AE103" i="18"/>
  <c r="AE102" i="18"/>
  <c r="AE101" i="18"/>
  <c r="AE100" i="18"/>
  <c r="AE99" i="18"/>
  <c r="AE98" i="18"/>
  <c r="AE97" i="18"/>
  <c r="AE96" i="18"/>
  <c r="AE95" i="18"/>
  <c r="AE94" i="18"/>
  <c r="AE93" i="18"/>
  <c r="AE92" i="18"/>
  <c r="AE91" i="18"/>
  <c r="AE90" i="18"/>
  <c r="AE89" i="18"/>
  <c r="AE88" i="18"/>
  <c r="AE87" i="18"/>
  <c r="AE86" i="18"/>
  <c r="AE85" i="18"/>
  <c r="AE84" i="18"/>
  <c r="AE83" i="18"/>
  <c r="AE82" i="18"/>
  <c r="AE81" i="18"/>
  <c r="AE80" i="18"/>
  <c r="AE79" i="18"/>
  <c r="AE78" i="18"/>
  <c r="AE77" i="18"/>
  <c r="AE76" i="18"/>
  <c r="AE75" i="18"/>
  <c r="AE74" i="18"/>
  <c r="AE73" i="18"/>
  <c r="AE72" i="18"/>
  <c r="AE71" i="18"/>
  <c r="AE70" i="18"/>
  <c r="AE69" i="18"/>
  <c r="AE68" i="18"/>
  <c r="AE67" i="18"/>
  <c r="AE66" i="18"/>
  <c r="AE65" i="18"/>
  <c r="AE64" i="18"/>
  <c r="AE63" i="18"/>
  <c r="AE62" i="18"/>
  <c r="AE61" i="18"/>
  <c r="AE60" i="18"/>
  <c r="AE59" i="18"/>
  <c r="AE58" i="18"/>
  <c r="AE57" i="18"/>
  <c r="AE56" i="18"/>
  <c r="AE55" i="18"/>
  <c r="AE54" i="18"/>
  <c r="AE53" i="18"/>
  <c r="AE52" i="18"/>
  <c r="AE51" i="18"/>
  <c r="AE50" i="18"/>
  <c r="AE49" i="18"/>
  <c r="AE48" i="18"/>
  <c r="AE47" i="18"/>
  <c r="AE46" i="18"/>
  <c r="AE45" i="18"/>
  <c r="AE44" i="18"/>
  <c r="AE43" i="18"/>
  <c r="AE42" i="18"/>
  <c r="AE41" i="18"/>
  <c r="AE40" i="18"/>
  <c r="AE39" i="18"/>
  <c r="AE38" i="18"/>
  <c r="AE37" i="18"/>
  <c r="AE36" i="18"/>
  <c r="AE35" i="18"/>
  <c r="AE34" i="18"/>
  <c r="AE33" i="18"/>
  <c r="AE32" i="18"/>
  <c r="AE31" i="18"/>
  <c r="AE30" i="18"/>
  <c r="AE29" i="18"/>
  <c r="AE28" i="18"/>
  <c r="AE27" i="18"/>
  <c r="AE26" i="18"/>
  <c r="AE25" i="18"/>
  <c r="AE24" i="18"/>
  <c r="AE23" i="18"/>
  <c r="AE22" i="18"/>
  <c r="AE21" i="18"/>
  <c r="AE20" i="18"/>
  <c r="AE19" i="18"/>
  <c r="AE18" i="18"/>
  <c r="AE17" i="18"/>
  <c r="AE16" i="18"/>
  <c r="AE15" i="18"/>
  <c r="AE14" i="18"/>
  <c r="AE13" i="18"/>
  <c r="AE12" i="18"/>
  <c r="AE11" i="18"/>
  <c r="AE10" i="18"/>
  <c r="AE9" i="18"/>
  <c r="AE8" i="18"/>
  <c r="AE7" i="18"/>
  <c r="AE6" i="18"/>
  <c r="AE5" i="18"/>
  <c r="AE4" i="18"/>
  <c r="AE3" i="18"/>
  <c r="AE146" i="17"/>
  <c r="AE145" i="17"/>
  <c r="AE144" i="17"/>
  <c r="AE143" i="17"/>
  <c r="AE142" i="17"/>
  <c r="AE141" i="17"/>
  <c r="AE140" i="17"/>
  <c r="AE139" i="17"/>
  <c r="AE138" i="17"/>
  <c r="AE137" i="17"/>
  <c r="AE136" i="17"/>
  <c r="AE135" i="17"/>
  <c r="AE134" i="17"/>
  <c r="AE133" i="17"/>
  <c r="AE132" i="17"/>
  <c r="AE131" i="17"/>
  <c r="AE130" i="17"/>
  <c r="AE129" i="17"/>
  <c r="AE128" i="17"/>
  <c r="AE127" i="17"/>
  <c r="AE126" i="17"/>
  <c r="AE125" i="17"/>
  <c r="AE124" i="17"/>
  <c r="AE123" i="17"/>
  <c r="AE122" i="17"/>
  <c r="AE121" i="17"/>
  <c r="AE120" i="17"/>
  <c r="AE119" i="17"/>
  <c r="AE118" i="17"/>
  <c r="AE117" i="17"/>
  <c r="AE116" i="17"/>
  <c r="AE115" i="17"/>
  <c r="AE114" i="17"/>
  <c r="AE113" i="17"/>
  <c r="AE112" i="17"/>
  <c r="AE111" i="17"/>
  <c r="AE110" i="17"/>
  <c r="AE109" i="17"/>
  <c r="AE108" i="17"/>
  <c r="AE107" i="17"/>
  <c r="AE106" i="17"/>
  <c r="AE105" i="17"/>
  <c r="AE104" i="17"/>
  <c r="AE103" i="17"/>
  <c r="AE102" i="17"/>
  <c r="AE101" i="17"/>
  <c r="AE100" i="17"/>
  <c r="AE99" i="17"/>
  <c r="AE98" i="17"/>
  <c r="AE97" i="17"/>
  <c r="AE96" i="17"/>
  <c r="AE95" i="17"/>
  <c r="AE94" i="17"/>
  <c r="AE93" i="17"/>
  <c r="AE92" i="17"/>
  <c r="AE91" i="17"/>
  <c r="AE90" i="17"/>
  <c r="AE89" i="17"/>
  <c r="AE88" i="17"/>
  <c r="AE87" i="17"/>
  <c r="AE86" i="17"/>
  <c r="AE85" i="17"/>
  <c r="AE84" i="17"/>
  <c r="AE83" i="17"/>
  <c r="AE82" i="17"/>
  <c r="AE81" i="17"/>
  <c r="AE80" i="17"/>
  <c r="AE79" i="17"/>
  <c r="AE78" i="17"/>
  <c r="AE77" i="17"/>
  <c r="AE76" i="17"/>
  <c r="AE75" i="17"/>
  <c r="AE74" i="17"/>
  <c r="AE73" i="17"/>
  <c r="AE72" i="17"/>
  <c r="AE71" i="17"/>
  <c r="AE70" i="17"/>
  <c r="AE69" i="17"/>
  <c r="AE68" i="17"/>
  <c r="AE67" i="17"/>
  <c r="AE66" i="17"/>
  <c r="AE65" i="17"/>
  <c r="AE64" i="17"/>
  <c r="AE63" i="17"/>
  <c r="AE62" i="17"/>
  <c r="AE61" i="17"/>
  <c r="AE60" i="17"/>
  <c r="AE59" i="17"/>
  <c r="AE58" i="17"/>
  <c r="AE57" i="17"/>
  <c r="AE56" i="17"/>
  <c r="AE55" i="17"/>
  <c r="AE54" i="17"/>
  <c r="AE53" i="17"/>
  <c r="AE52" i="17"/>
  <c r="AE51" i="17"/>
  <c r="AE50" i="17"/>
  <c r="AE49" i="17"/>
  <c r="AE48" i="17"/>
  <c r="AE47" i="17"/>
  <c r="AE46" i="17"/>
  <c r="AE45" i="17"/>
  <c r="AE44" i="17"/>
  <c r="AE43" i="17"/>
  <c r="AE42" i="17"/>
  <c r="AE41" i="17"/>
  <c r="AE40" i="17"/>
  <c r="AE39"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E15" i="17"/>
  <c r="AE14" i="17"/>
  <c r="AE13" i="17"/>
  <c r="AE12" i="17"/>
  <c r="AE11" i="17"/>
  <c r="AE10" i="17"/>
  <c r="AE9" i="17"/>
  <c r="AE8" i="17"/>
  <c r="AE7" i="17"/>
  <c r="AE6" i="17"/>
  <c r="AE5" i="17"/>
  <c r="AE4" i="17"/>
  <c r="AE3" i="17"/>
  <c r="AE146" i="16"/>
  <c r="AE145" i="16"/>
  <c r="AE144" i="16"/>
  <c r="AE143" i="16"/>
  <c r="AE142" i="16"/>
  <c r="AE141" i="16"/>
  <c r="AE140" i="16"/>
  <c r="AE139" i="16"/>
  <c r="AE138" i="16"/>
  <c r="AE137" i="16"/>
  <c r="AE136" i="16"/>
  <c r="AE135" i="16"/>
  <c r="AE134" i="16"/>
  <c r="AE133" i="16"/>
  <c r="AE132" i="16"/>
  <c r="AE131" i="16"/>
  <c r="AE130" i="16"/>
  <c r="AE129" i="16"/>
  <c r="AE128" i="16"/>
  <c r="AE127" i="16"/>
  <c r="AE126" i="16"/>
  <c r="AE125" i="16"/>
  <c r="AE124" i="16"/>
  <c r="AE123" i="16"/>
  <c r="AE122" i="16"/>
  <c r="AE121" i="16"/>
  <c r="AE120" i="16"/>
  <c r="AE119" i="16"/>
  <c r="AE118" i="16"/>
  <c r="AE117" i="16"/>
  <c r="AE116" i="16"/>
  <c r="AE115" i="16"/>
  <c r="AE114" i="16"/>
  <c r="AE113" i="16"/>
  <c r="AE112" i="16"/>
  <c r="AE111" i="16"/>
  <c r="AE110" i="16"/>
  <c r="AE109" i="16"/>
  <c r="AE108" i="16"/>
  <c r="AE107" i="16"/>
  <c r="AE106" i="16"/>
  <c r="AE105" i="16"/>
  <c r="AE104" i="16"/>
  <c r="AE103" i="16"/>
  <c r="AE102" i="16"/>
  <c r="AE101" i="16"/>
  <c r="AE100" i="16"/>
  <c r="AE99" i="16"/>
  <c r="AE98" i="16"/>
  <c r="AE97" i="16"/>
  <c r="AE96" i="16"/>
  <c r="AE95" i="16"/>
  <c r="AE94" i="16"/>
  <c r="AE93" i="16"/>
  <c r="AE92" i="16"/>
  <c r="AE91" i="16"/>
  <c r="AE90" i="16"/>
  <c r="AE89" i="16"/>
  <c r="AE88" i="16"/>
  <c r="AE87" i="16"/>
  <c r="AE86" i="16"/>
  <c r="AE85" i="16"/>
  <c r="AE84" i="16"/>
  <c r="AE83" i="16"/>
  <c r="AE82" i="16"/>
  <c r="AE81" i="16"/>
  <c r="AE80" i="16"/>
  <c r="AE79" i="16"/>
  <c r="AE78" i="16"/>
  <c r="AE77" i="16"/>
  <c r="AE76" i="16"/>
  <c r="AE75" i="16"/>
  <c r="AE74" i="16"/>
  <c r="AE73" i="16"/>
  <c r="AE72" i="16"/>
  <c r="AE71" i="16"/>
  <c r="AE70" i="16"/>
  <c r="AE69" i="16"/>
  <c r="AE68" i="16"/>
  <c r="AE67" i="16"/>
  <c r="AE66" i="16"/>
  <c r="AE65" i="16"/>
  <c r="AE64" i="16"/>
  <c r="AE63" i="16"/>
  <c r="AE62" i="16"/>
  <c r="AE61" i="16"/>
  <c r="AE60" i="16"/>
  <c r="AE59" i="16"/>
  <c r="AE58" i="16"/>
  <c r="AE57" i="16"/>
  <c r="AE56" i="16"/>
  <c r="AE55" i="16"/>
  <c r="AE54" i="16"/>
  <c r="AE53" i="16"/>
  <c r="AE52" i="16"/>
  <c r="AE51" i="16"/>
  <c r="AE50" i="16"/>
  <c r="AE49" i="16"/>
  <c r="AE48" i="16"/>
  <c r="AE47" i="16"/>
  <c r="AE46" i="16"/>
  <c r="AE45" i="16"/>
  <c r="AE44" i="16"/>
  <c r="AE43" i="16"/>
  <c r="AE42" i="16"/>
  <c r="AE41" i="16"/>
  <c r="AE40" i="16"/>
  <c r="AE39" i="16"/>
  <c r="AE38" i="16"/>
  <c r="AE37" i="16"/>
  <c r="AE36" i="16"/>
  <c r="AE35" i="16"/>
  <c r="AE34" i="16"/>
  <c r="AE33" i="16"/>
  <c r="AE32" i="16"/>
  <c r="AE31" i="16"/>
  <c r="AE30" i="16"/>
  <c r="AE29" i="16"/>
  <c r="AE28" i="16"/>
  <c r="AE27" i="16"/>
  <c r="AE26" i="16"/>
  <c r="AE25" i="16"/>
  <c r="AE24" i="16"/>
  <c r="AE23" i="16"/>
  <c r="AE22" i="16"/>
  <c r="AE21" i="16"/>
  <c r="AE20" i="16"/>
  <c r="AE19" i="16"/>
  <c r="AE18" i="16"/>
  <c r="AE17" i="16"/>
  <c r="AE16" i="16"/>
  <c r="AE15" i="16"/>
  <c r="AE14" i="16"/>
  <c r="AE13" i="16"/>
  <c r="AE12" i="16"/>
  <c r="AE11" i="16"/>
  <c r="AE10" i="16"/>
  <c r="AE9" i="16"/>
  <c r="AE8" i="16"/>
  <c r="AE7" i="16"/>
  <c r="AE6" i="16"/>
  <c r="AE5" i="16"/>
  <c r="AE4" i="16"/>
  <c r="AE3" i="16"/>
  <c r="AE146" i="15"/>
  <c r="AE145" i="15"/>
  <c r="AE144" i="15"/>
  <c r="AE143" i="15"/>
  <c r="AE142" i="15"/>
  <c r="AE141" i="15"/>
  <c r="AE140" i="15"/>
  <c r="AE139" i="15"/>
  <c r="AE138" i="15"/>
  <c r="AE137" i="15"/>
  <c r="AE136" i="15"/>
  <c r="AE135" i="15"/>
  <c r="AE134" i="15"/>
  <c r="AE133" i="15"/>
  <c r="AE132" i="15"/>
  <c r="AE131" i="15"/>
  <c r="AE130" i="15"/>
  <c r="AE129" i="15"/>
  <c r="AE128" i="15"/>
  <c r="AE127" i="15"/>
  <c r="AE126" i="15"/>
  <c r="AE125" i="15"/>
  <c r="AE124" i="15"/>
  <c r="AE123" i="15"/>
  <c r="AE122" i="15"/>
  <c r="AE121" i="15"/>
  <c r="AE120" i="15"/>
  <c r="AE119" i="15"/>
  <c r="AE118" i="15"/>
  <c r="AE117" i="15"/>
  <c r="AE116" i="15"/>
  <c r="AE115" i="15"/>
  <c r="AE114" i="15"/>
  <c r="AE113" i="15"/>
  <c r="AE112" i="15"/>
  <c r="AE111" i="15"/>
  <c r="AE110" i="15"/>
  <c r="AE109" i="15"/>
  <c r="AE108" i="15"/>
  <c r="AE107" i="15"/>
  <c r="AE106" i="15"/>
  <c r="AE105" i="15"/>
  <c r="AE104" i="15"/>
  <c r="AE103" i="15"/>
  <c r="AE102" i="15"/>
  <c r="AE101" i="15"/>
  <c r="AE100" i="15"/>
  <c r="AE99" i="15"/>
  <c r="AE98" i="15"/>
  <c r="AE97" i="15"/>
  <c r="AE96" i="15"/>
  <c r="AE95" i="15"/>
  <c r="AE94" i="15"/>
  <c r="AE93" i="15"/>
  <c r="AE92" i="15"/>
  <c r="AE91" i="15"/>
  <c r="AE90" i="15"/>
  <c r="AE89" i="15"/>
  <c r="AE88" i="15"/>
  <c r="AE87" i="15"/>
  <c r="AE86" i="15"/>
  <c r="AE85" i="15"/>
  <c r="AE84" i="15"/>
  <c r="AE83" i="15"/>
  <c r="AE82" i="15"/>
  <c r="AE81" i="15"/>
  <c r="AE80" i="15"/>
  <c r="AE79" i="15"/>
  <c r="AE78" i="15"/>
  <c r="AE77" i="15"/>
  <c r="AE76" i="15"/>
  <c r="AE75" i="15"/>
  <c r="AE74" i="15"/>
  <c r="AE73" i="15"/>
  <c r="AE72" i="15"/>
  <c r="AE71" i="15"/>
  <c r="AE70" i="15"/>
  <c r="AE69" i="15"/>
  <c r="AE68" i="15"/>
  <c r="AE67" i="15"/>
  <c r="AE66" i="15"/>
  <c r="AE65" i="15"/>
  <c r="AE64" i="15"/>
  <c r="AE63" i="15"/>
  <c r="AE62" i="15"/>
  <c r="AE61" i="15"/>
  <c r="AE60" i="15"/>
  <c r="AE59" i="15"/>
  <c r="AE58" i="15"/>
  <c r="AE57" i="15"/>
  <c r="AE56" i="15"/>
  <c r="AE55" i="15"/>
  <c r="AE54" i="15"/>
  <c r="AE53" i="15"/>
  <c r="AE52" i="15"/>
  <c r="AE51" i="15"/>
  <c r="AE50" i="15"/>
  <c r="AE49" i="15"/>
  <c r="AE48" i="15"/>
  <c r="AE47" i="15"/>
  <c r="AE46" i="15"/>
  <c r="AE45" i="15"/>
  <c r="AE44" i="15"/>
  <c r="AE43" i="15"/>
  <c r="AE42" i="15"/>
  <c r="AE41" i="15"/>
  <c r="AE40" i="15"/>
  <c r="AE39" i="15"/>
  <c r="AE38" i="15"/>
  <c r="AE37" i="15"/>
  <c r="AE36" i="15"/>
  <c r="AE35" i="15"/>
  <c r="AE34" i="15"/>
  <c r="AE33" i="15"/>
  <c r="AE32" i="15"/>
  <c r="AE31" i="15"/>
  <c r="AE30" i="15"/>
  <c r="AE29" i="15"/>
  <c r="AE28" i="15"/>
  <c r="AE27" i="15"/>
  <c r="AE26" i="15"/>
  <c r="AE25" i="15"/>
  <c r="AE24" i="15"/>
  <c r="AE23" i="15"/>
  <c r="AE22" i="15"/>
  <c r="AE21" i="15"/>
  <c r="AE20" i="15"/>
  <c r="AE19" i="15"/>
  <c r="AE18" i="15"/>
  <c r="AE17" i="15"/>
  <c r="AE16" i="15"/>
  <c r="AE15" i="15"/>
  <c r="AE14" i="15"/>
  <c r="AE13" i="15"/>
  <c r="AE12" i="15"/>
  <c r="AE11" i="15"/>
  <c r="AE10" i="15"/>
  <c r="AE9" i="15"/>
  <c r="AE8" i="15"/>
  <c r="AE7" i="15"/>
  <c r="AE6" i="15"/>
  <c r="AE5" i="15"/>
  <c r="AE4" i="15"/>
  <c r="AE3" i="15"/>
  <c r="AE146" i="14"/>
  <c r="AE145" i="14"/>
  <c r="AE144" i="14"/>
  <c r="AE143" i="14"/>
  <c r="AE142" i="14"/>
  <c r="AE141" i="14"/>
  <c r="AE140" i="14"/>
  <c r="AE139" i="14"/>
  <c r="AE138" i="14"/>
  <c r="AE137" i="14"/>
  <c r="AE136" i="14"/>
  <c r="AE135" i="14"/>
  <c r="AE134" i="14"/>
  <c r="AE133" i="14"/>
  <c r="AE132" i="14"/>
  <c r="AE131" i="14"/>
  <c r="AE130" i="14"/>
  <c r="AE129" i="14"/>
  <c r="AE128" i="14"/>
  <c r="AE127" i="14"/>
  <c r="AE126" i="14"/>
  <c r="AE125" i="14"/>
  <c r="AE124" i="14"/>
  <c r="AE123" i="14"/>
  <c r="AE122" i="14"/>
  <c r="AE121" i="14"/>
  <c r="AE120" i="14"/>
  <c r="AE119" i="14"/>
  <c r="AE118" i="14"/>
  <c r="AE117" i="14"/>
  <c r="AE116" i="14"/>
  <c r="AE115" i="14"/>
  <c r="AE114" i="14"/>
  <c r="AE113" i="14"/>
  <c r="AE112" i="14"/>
  <c r="AE111" i="14"/>
  <c r="AE110" i="14"/>
  <c r="AE109" i="14"/>
  <c r="AE108" i="14"/>
  <c r="AE107" i="14"/>
  <c r="AE106" i="14"/>
  <c r="AE105" i="14"/>
  <c r="AE104" i="14"/>
  <c r="AE103" i="14"/>
  <c r="AE102" i="14"/>
  <c r="AE101" i="14"/>
  <c r="AE100" i="14"/>
  <c r="AE99" i="14"/>
  <c r="AE98" i="14"/>
  <c r="AE97" i="14"/>
  <c r="AE96" i="14"/>
  <c r="AE95" i="14"/>
  <c r="AE94" i="14"/>
  <c r="AE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E22" i="14"/>
  <c r="AE21" i="14"/>
  <c r="AE20" i="14"/>
  <c r="AE19" i="14"/>
  <c r="AE18" i="14"/>
  <c r="AE17" i="14"/>
  <c r="AE16" i="14"/>
  <c r="AE15" i="14"/>
  <c r="AE14" i="14"/>
  <c r="AE13" i="14"/>
  <c r="AE12" i="14"/>
  <c r="AE11" i="14"/>
  <c r="AE10" i="14"/>
  <c r="AE9" i="14"/>
  <c r="AE8" i="14"/>
  <c r="AE7" i="14"/>
  <c r="AE6" i="14"/>
  <c r="AE5" i="14"/>
  <c r="AE4" i="14"/>
  <c r="AE3" i="14"/>
  <c r="AE146" i="13"/>
  <c r="AE145" i="13"/>
  <c r="AE144" i="13"/>
  <c r="AE143" i="13"/>
  <c r="AE142" i="13"/>
  <c r="AE141" i="13"/>
  <c r="AE140" i="13"/>
  <c r="AE139" i="13"/>
  <c r="AE138" i="13"/>
  <c r="AE137" i="13"/>
  <c r="AE136" i="13"/>
  <c r="AE135" i="13"/>
  <c r="AE134" i="13"/>
  <c r="AE133" i="13"/>
  <c r="AE132" i="13"/>
  <c r="AE131" i="13"/>
  <c r="AE130" i="13"/>
  <c r="AE129" i="13"/>
  <c r="AE128" i="13"/>
  <c r="AE127" i="13"/>
  <c r="AE126" i="13"/>
  <c r="AE125" i="13"/>
  <c r="AE124" i="13"/>
  <c r="AE123" i="13"/>
  <c r="AE122" i="13"/>
  <c r="AE121" i="13"/>
  <c r="AE120" i="13"/>
  <c r="AE119" i="13"/>
  <c r="AE118" i="13"/>
  <c r="AE117" i="13"/>
  <c r="AE116" i="13"/>
  <c r="AE115" i="13"/>
  <c r="AE114" i="13"/>
  <c r="AE113" i="13"/>
  <c r="AE112" i="13"/>
  <c r="AE111" i="13"/>
  <c r="AE110" i="13"/>
  <c r="AE109" i="13"/>
  <c r="AE108" i="13"/>
  <c r="AE107" i="13"/>
  <c r="AE106" i="13"/>
  <c r="AE105" i="13"/>
  <c r="AE104" i="13"/>
  <c r="AE103" i="13"/>
  <c r="AE102" i="13"/>
  <c r="AE101" i="13"/>
  <c r="AE100" i="13"/>
  <c r="AE99" i="13"/>
  <c r="AE98" i="13"/>
  <c r="AE97" i="13"/>
  <c r="AE96" i="13"/>
  <c r="AE95" i="13"/>
  <c r="AE94" i="13"/>
  <c r="AE93" i="13"/>
  <c r="AE92" i="13"/>
  <c r="AE91" i="13"/>
  <c r="AE90" i="13"/>
  <c r="AE89" i="13"/>
  <c r="AE88" i="13"/>
  <c r="AE87" i="13"/>
  <c r="AE86" i="13"/>
  <c r="AE85" i="13"/>
  <c r="AE84" i="13"/>
  <c r="AE83" i="13"/>
  <c r="AE82" i="13"/>
  <c r="AE81" i="13"/>
  <c r="AE80" i="13"/>
  <c r="AE79" i="13"/>
  <c r="AE78" i="13"/>
  <c r="AE77" i="13"/>
  <c r="AE76" i="13"/>
  <c r="AE75" i="13"/>
  <c r="AE74" i="13"/>
  <c r="AE73" i="13"/>
  <c r="AE72" i="13"/>
  <c r="AE71" i="13"/>
  <c r="AE70" i="13"/>
  <c r="AE69" i="13"/>
  <c r="AE68" i="13"/>
  <c r="AE67" i="13"/>
  <c r="AE66" i="13"/>
  <c r="AE65" i="13"/>
  <c r="AE64" i="13"/>
  <c r="AE63" i="13"/>
  <c r="AE62" i="13"/>
  <c r="AE61" i="13"/>
  <c r="AE60" i="13"/>
  <c r="AE59" i="13"/>
  <c r="AE58" i="13"/>
  <c r="AE57" i="13"/>
  <c r="AE56" i="13"/>
  <c r="AE55" i="13"/>
  <c r="AE54" i="13"/>
  <c r="AE53" i="13"/>
  <c r="AE52" i="13"/>
  <c r="AE51" i="13"/>
  <c r="AE50" i="13"/>
  <c r="AE49" i="13"/>
  <c r="AE48" i="13"/>
  <c r="AE47" i="13"/>
  <c r="AE46" i="13"/>
  <c r="AE45" i="13"/>
  <c r="AE44" i="13"/>
  <c r="AE43" i="13"/>
  <c r="AE42" i="13"/>
  <c r="AE41" i="13"/>
  <c r="AE40" i="13"/>
  <c r="AE39" i="13"/>
  <c r="AE38" i="13"/>
  <c r="AE37" i="13"/>
  <c r="AE36" i="13"/>
  <c r="AE35" i="13"/>
  <c r="AE34" i="13"/>
  <c r="AE33" i="13"/>
  <c r="AE32" i="13"/>
  <c r="AE31" i="13"/>
  <c r="AE30" i="13"/>
  <c r="AE29" i="13"/>
  <c r="AE28" i="13"/>
  <c r="AE27" i="13"/>
  <c r="AE26" i="13"/>
  <c r="AE25" i="13"/>
  <c r="AE24" i="13"/>
  <c r="AE23" i="13"/>
  <c r="AE22" i="13"/>
  <c r="AE21" i="13"/>
  <c r="AE20" i="13"/>
  <c r="AE19" i="13"/>
  <c r="AE18" i="13"/>
  <c r="AE17" i="13"/>
  <c r="AE16" i="13"/>
  <c r="AE15" i="13"/>
  <c r="AE14" i="13"/>
  <c r="AE13" i="13"/>
  <c r="AE12" i="13"/>
  <c r="AE11" i="13"/>
  <c r="AE10" i="13"/>
  <c r="AE9" i="13"/>
  <c r="AE8" i="13"/>
  <c r="AE7" i="13"/>
  <c r="AE6" i="13"/>
  <c r="AE5" i="13"/>
  <c r="AE4" i="13"/>
  <c r="AE3" i="13"/>
  <c r="AE146" i="11"/>
  <c r="AE145" i="11"/>
  <c r="AE144" i="11"/>
  <c r="AE143" i="11"/>
  <c r="AE142" i="11"/>
  <c r="AE141" i="11"/>
  <c r="AE140" i="11"/>
  <c r="AE139" i="11"/>
  <c r="AE138" i="11"/>
  <c r="AE137" i="11"/>
  <c r="AE136" i="11"/>
  <c r="AE135" i="11"/>
  <c r="AE134" i="11"/>
  <c r="AE133" i="11"/>
  <c r="AE132" i="11"/>
  <c r="AE131" i="11"/>
  <c r="AE130" i="11"/>
  <c r="AE129" i="11"/>
  <c r="AE128" i="11"/>
  <c r="AE127" i="11"/>
  <c r="AE126" i="11"/>
  <c r="AE125" i="11"/>
  <c r="AE124" i="11"/>
  <c r="AE123" i="11"/>
  <c r="AE122" i="11"/>
  <c r="AE121" i="11"/>
  <c r="AE120" i="11"/>
  <c r="AE119" i="11"/>
  <c r="AE118" i="11"/>
  <c r="AE117" i="11"/>
  <c r="AE116" i="11"/>
  <c r="AE115" i="11"/>
  <c r="AE114" i="11"/>
  <c r="AE113" i="11"/>
  <c r="AE112" i="11"/>
  <c r="AE111" i="11"/>
  <c r="AE110" i="11"/>
  <c r="AE109" i="11"/>
  <c r="AE108" i="11"/>
  <c r="AE107" i="11"/>
  <c r="AE106" i="11"/>
  <c r="AE105" i="11"/>
  <c r="AE104" i="11"/>
  <c r="AE103" i="11"/>
  <c r="AE102" i="11"/>
  <c r="AE101" i="11"/>
  <c r="AE100" i="11"/>
  <c r="AE99" i="11"/>
  <c r="AE98" i="11"/>
  <c r="AE97" i="11"/>
  <c r="AE96" i="11"/>
  <c r="AE95" i="11"/>
  <c r="AE94" i="11"/>
  <c r="AE93" i="11"/>
  <c r="AE92" i="11"/>
  <c r="AE91" i="11"/>
  <c r="AE90" i="11"/>
  <c r="AE89" i="11"/>
  <c r="AE88" i="11"/>
  <c r="AE87" i="11"/>
  <c r="AE86" i="11"/>
  <c r="AE85" i="11"/>
  <c r="AE84" i="11"/>
  <c r="AE83" i="11"/>
  <c r="AE82" i="11"/>
  <c r="AE81" i="11"/>
  <c r="AE80" i="11"/>
  <c r="AE79" i="11"/>
  <c r="AE78" i="11"/>
  <c r="AE77" i="11"/>
  <c r="AE76" i="11"/>
  <c r="AE75" i="11"/>
  <c r="AE74" i="11"/>
  <c r="AE73" i="11"/>
  <c r="AE72" i="11"/>
  <c r="AE71" i="11"/>
  <c r="AE70" i="11"/>
  <c r="AE69" i="11"/>
  <c r="AE68" i="11"/>
  <c r="AE67" i="11"/>
  <c r="AE66" i="11"/>
  <c r="AE65" i="11"/>
  <c r="AE64" i="11"/>
  <c r="AE63" i="11"/>
  <c r="AE62" i="11"/>
  <c r="AE61" i="11"/>
  <c r="AE60" i="11"/>
  <c r="AE59" i="11"/>
  <c r="AE58" i="11"/>
  <c r="AE57" i="11"/>
  <c r="AE56" i="11"/>
  <c r="AE55" i="11"/>
  <c r="AE54" i="11"/>
  <c r="AE53" i="11"/>
  <c r="AE52" i="11"/>
  <c r="AE51" i="11"/>
  <c r="AE50" i="11"/>
  <c r="AE49" i="11"/>
  <c r="AE48" i="11"/>
  <c r="AE47" i="11"/>
  <c r="AE46" i="11"/>
  <c r="AE45" i="11"/>
  <c r="AE44" i="11"/>
  <c r="AE43" i="11"/>
  <c r="AE42" i="11"/>
  <c r="AE41" i="11"/>
  <c r="AE40" i="11"/>
  <c r="AE39" i="11"/>
  <c r="AE38" i="11"/>
  <c r="AE37" i="11"/>
  <c r="AE36" i="11"/>
  <c r="AE35" i="11"/>
  <c r="AE34" i="11"/>
  <c r="AE33" i="11"/>
  <c r="AE32" i="11"/>
  <c r="AE31" i="11"/>
  <c r="AE30" i="11"/>
  <c r="AE29" i="11"/>
  <c r="AE28" i="11"/>
  <c r="AE27" i="11"/>
  <c r="AE26" i="11"/>
  <c r="AE25" i="11"/>
  <c r="AE24" i="11"/>
  <c r="AE23" i="11"/>
  <c r="AE22" i="11"/>
  <c r="AE21" i="11"/>
  <c r="AE20" i="11"/>
  <c r="AE19" i="11"/>
  <c r="AE18" i="11"/>
  <c r="AE17" i="11"/>
  <c r="AE16" i="11"/>
  <c r="AE15" i="11"/>
  <c r="AE14" i="11"/>
  <c r="AE13" i="11"/>
  <c r="AE12" i="11"/>
  <c r="AE11" i="11"/>
  <c r="AE10" i="11"/>
  <c r="AE9" i="11"/>
  <c r="AE8" i="11"/>
  <c r="AE7" i="11"/>
  <c r="AE6" i="11"/>
  <c r="AE5" i="11"/>
  <c r="AE4" i="11"/>
  <c r="AE3" i="11"/>
  <c r="AE149" i="7"/>
  <c r="AE148" i="7"/>
  <c r="AE147" i="7"/>
  <c r="AE146" i="7"/>
  <c r="AE145" i="7"/>
  <c r="AE144" i="7"/>
  <c r="AE143" i="7"/>
  <c r="AE142" i="7"/>
  <c r="AE141" i="7"/>
  <c r="AE140" i="7"/>
  <c r="AE139" i="7"/>
  <c r="AE138" i="7"/>
  <c r="AE137" i="7"/>
  <c r="AE136" i="7"/>
  <c r="AE135" i="7"/>
  <c r="AE134" i="7"/>
  <c r="AE133" i="7"/>
  <c r="AE132" i="7"/>
  <c r="AE131" i="7"/>
  <c r="AE130" i="7"/>
  <c r="AE129" i="7"/>
  <c r="AE128" i="7"/>
  <c r="AE127" i="7"/>
  <c r="AE126" i="7"/>
  <c r="AE125" i="7"/>
  <c r="AE124" i="7"/>
  <c r="AE123" i="7"/>
  <c r="AE122" i="7"/>
  <c r="AE121" i="7"/>
  <c r="AE120" i="7"/>
  <c r="AE119" i="7"/>
  <c r="AE118" i="7"/>
  <c r="AE117" i="7"/>
  <c r="AE116" i="7"/>
  <c r="AE115" i="7"/>
  <c r="AE114" i="7"/>
  <c r="AE113" i="7"/>
  <c r="AE112" i="7"/>
  <c r="AE111" i="7"/>
  <c r="AE110" i="7"/>
  <c r="AE109" i="7"/>
  <c r="AE108" i="7"/>
  <c r="AE107" i="7"/>
  <c r="AE106" i="7"/>
  <c r="AE105" i="7"/>
  <c r="AE104" i="7"/>
  <c r="AE103" i="7"/>
  <c r="AE102" i="7"/>
  <c r="AE101" i="7"/>
  <c r="AE100" i="7"/>
  <c r="AE99" i="7"/>
  <c r="AE98" i="7"/>
  <c r="AE97" i="7"/>
  <c r="AE96" i="7"/>
  <c r="AE95" i="7"/>
  <c r="AE94" i="7"/>
  <c r="AE93" i="7"/>
  <c r="AE92" i="7"/>
  <c r="AE91" i="7"/>
  <c r="AE90" i="7"/>
  <c r="AE89" i="7"/>
  <c r="AE88" i="7"/>
  <c r="AE87" i="7"/>
  <c r="AE86" i="7"/>
  <c r="AE85" i="7"/>
  <c r="AE84" i="7"/>
  <c r="AE83" i="7"/>
  <c r="AE82" i="7"/>
  <c r="AE81" i="7"/>
  <c r="AE80" i="7"/>
  <c r="AE79" i="7"/>
  <c r="AE78" i="7"/>
  <c r="AE77" i="7"/>
  <c r="AE76" i="7"/>
  <c r="AE75" i="7"/>
  <c r="AE74" i="7"/>
  <c r="AE73" i="7"/>
  <c r="AE72" i="7"/>
  <c r="AE71" i="7"/>
  <c r="AE70" i="7"/>
  <c r="AE69" i="7"/>
  <c r="AE68" i="7"/>
  <c r="AE67" i="7"/>
  <c r="AE66" i="7"/>
  <c r="AE65" i="7"/>
  <c r="AE64" i="7"/>
  <c r="AE63" i="7"/>
  <c r="AE62" i="7"/>
  <c r="AE61" i="7"/>
  <c r="AE60" i="7"/>
  <c r="AE59" i="7"/>
  <c r="AE58" i="7"/>
  <c r="AE57" i="7"/>
  <c r="AE56" i="7"/>
  <c r="AE55" i="7"/>
  <c r="AE54" i="7"/>
  <c r="AE53" i="7"/>
  <c r="AE52" i="7"/>
  <c r="AE51" i="7"/>
  <c r="AE50" i="7"/>
  <c r="AE49" i="7"/>
  <c r="AE48" i="7"/>
  <c r="AE47" i="7"/>
  <c r="AE46" i="7"/>
  <c r="AE45" i="7"/>
  <c r="AE44" i="7"/>
  <c r="AE43" i="7"/>
  <c r="AE42" i="7"/>
  <c r="AE41" i="7"/>
  <c r="AE40" i="7"/>
  <c r="AE39" i="7"/>
  <c r="AE38" i="7"/>
  <c r="AE37" i="7"/>
  <c r="AE36" i="7"/>
  <c r="AE35" i="7"/>
  <c r="AE34" i="7"/>
  <c r="AE33" i="7"/>
  <c r="AE32" i="7"/>
  <c r="AE31" i="7"/>
  <c r="AE30" i="7"/>
  <c r="AE29" i="7"/>
  <c r="AE28" i="7"/>
  <c r="AE27" i="7"/>
  <c r="AE26" i="7"/>
  <c r="AE25" i="7"/>
  <c r="AE24" i="7"/>
  <c r="AE23" i="7"/>
  <c r="AE22" i="7"/>
  <c r="AE21" i="7"/>
  <c r="AE20" i="7"/>
  <c r="AE19" i="7"/>
  <c r="AE18" i="7"/>
  <c r="AE17" i="7"/>
  <c r="AE16" i="7"/>
  <c r="AE15" i="7"/>
  <c r="AE14" i="7"/>
  <c r="AE13" i="7"/>
  <c r="AE12" i="7"/>
  <c r="AE11" i="7"/>
  <c r="AE10" i="7"/>
  <c r="AE9" i="7"/>
  <c r="AE8" i="7"/>
  <c r="AE7" i="7"/>
  <c r="AE6" i="7"/>
  <c r="AE5" i="7"/>
  <c r="AE4" i="7"/>
  <c r="AE3" i="7"/>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3" i="4"/>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4" i="6"/>
  <c r="AD75" i="6"/>
  <c r="AD76" i="6"/>
  <c r="AD77" i="6"/>
  <c r="AD78" i="6"/>
  <c r="AD79" i="6"/>
  <c r="AD80" i="6"/>
  <c r="AD81" i="6"/>
  <c r="AD82" i="6"/>
  <c r="AD83" i="6"/>
  <c r="AD84" i="6"/>
  <c r="AD85" i="6"/>
  <c r="AD86" i="6"/>
  <c r="AD87" i="6"/>
  <c r="AD88" i="6"/>
  <c r="AD89" i="6"/>
  <c r="AD90" i="6"/>
  <c r="AD91" i="6"/>
  <c r="AD92" i="6"/>
  <c r="AD93" i="6"/>
  <c r="AD94" i="6"/>
  <c r="AD95" i="6"/>
  <c r="AD96" i="6"/>
  <c r="AD97" i="6"/>
  <c r="AD98" i="6"/>
  <c r="AD99" i="6"/>
  <c r="AD100" i="6"/>
  <c r="AD101" i="6"/>
  <c r="AD102" i="6"/>
  <c r="AD103" i="6"/>
  <c r="AD104" i="6"/>
  <c r="AD105" i="6"/>
  <c r="AD106" i="6"/>
  <c r="AD107" i="6"/>
  <c r="AD108" i="6"/>
  <c r="AD109" i="6"/>
  <c r="AD110" i="6"/>
  <c r="AD111" i="6"/>
  <c r="AD112" i="6"/>
  <c r="AD113" i="6"/>
  <c r="AD114" i="6"/>
  <c r="AD115" i="6"/>
  <c r="AD116" i="6"/>
  <c r="AD117" i="6"/>
  <c r="AD118" i="6"/>
  <c r="AD119" i="6"/>
  <c r="AD120" i="6"/>
  <c r="AD121" i="6"/>
  <c r="AD122" i="6"/>
  <c r="AD123" i="6"/>
  <c r="AD124" i="6"/>
  <c r="AD125" i="6"/>
  <c r="AD126" i="6"/>
  <c r="AD127" i="6"/>
  <c r="AD128" i="6"/>
  <c r="AD129" i="6"/>
  <c r="AD130" i="6"/>
  <c r="AD131" i="6"/>
  <c r="AD132" i="6"/>
  <c r="AD133" i="6"/>
  <c r="AD134" i="6"/>
  <c r="AD135" i="6"/>
  <c r="AD136" i="6"/>
  <c r="AD137" i="6"/>
  <c r="AD138" i="6"/>
  <c r="AD139" i="6"/>
  <c r="AD140" i="6"/>
  <c r="AD141" i="6"/>
  <c r="AD142" i="6"/>
  <c r="AD143" i="6"/>
  <c r="AD144" i="6"/>
  <c r="AD145" i="6"/>
  <c r="AD146" i="6"/>
  <c r="AD147" i="6"/>
  <c r="AD148" i="6"/>
  <c r="AD149" i="6"/>
  <c r="AD3" i="6"/>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3" i="1"/>
  <c r="N147" i="11" l="1"/>
  <c r="N148" i="11"/>
  <c r="N149" i="11"/>
  <c r="AD147" i="7" l="1"/>
  <c r="AF147" i="7"/>
  <c r="AG147" i="7"/>
  <c r="AH147" i="7"/>
  <c r="AI147" i="7"/>
  <c r="AK147" i="7" s="1"/>
  <c r="AJ147" i="7"/>
  <c r="AL147" i="7"/>
  <c r="AM147" i="7"/>
  <c r="AN147" i="7"/>
  <c r="AO147" i="7"/>
  <c r="AP147" i="7"/>
  <c r="AQ147" i="7"/>
  <c r="AR147" i="7"/>
  <c r="AS147" i="7"/>
  <c r="AT147" i="7"/>
  <c r="AU147" i="7"/>
  <c r="AV147" i="7"/>
  <c r="AW147" i="7"/>
  <c r="AD148" i="7"/>
  <c r="AF148" i="7"/>
  <c r="AG148" i="7"/>
  <c r="AH148" i="7"/>
  <c r="AI148" i="7"/>
  <c r="AK148" i="7" s="1"/>
  <c r="AJ148" i="7"/>
  <c r="AL148" i="7"/>
  <c r="AM148" i="7"/>
  <c r="AN148" i="7"/>
  <c r="AO148" i="7"/>
  <c r="AP148" i="7"/>
  <c r="AQ148" i="7"/>
  <c r="AR148" i="7"/>
  <c r="AS148" i="7"/>
  <c r="AT148" i="7"/>
  <c r="AU148" i="7"/>
  <c r="AV148" i="7"/>
  <c r="AW148" i="7"/>
  <c r="AD149" i="7"/>
  <c r="AF149" i="7"/>
  <c r="AG149" i="7"/>
  <c r="AH149" i="7"/>
  <c r="AI149" i="7"/>
  <c r="AK149" i="7" s="1"/>
  <c r="AJ149" i="7"/>
  <c r="AL149" i="7"/>
  <c r="AM149" i="7"/>
  <c r="AN149" i="7"/>
  <c r="AO149" i="7"/>
  <c r="AP149" i="7"/>
  <c r="AQ149" i="7"/>
  <c r="AR149" i="7"/>
  <c r="AS149" i="7"/>
  <c r="AT149" i="7"/>
  <c r="AU149" i="7"/>
  <c r="AV149" i="7"/>
  <c r="AW149" i="7"/>
  <c r="N147" i="7"/>
  <c r="N148" i="7"/>
  <c r="N149" i="7"/>
  <c r="AD147" i="4"/>
  <c r="AF147" i="4"/>
  <c r="AG147" i="4"/>
  <c r="AH147" i="4"/>
  <c r="AI147" i="4"/>
  <c r="AJ147" i="4"/>
  <c r="AK147" i="4"/>
  <c r="AL147" i="4"/>
  <c r="AM147" i="4"/>
  <c r="AN147" i="4"/>
  <c r="AO147" i="4"/>
  <c r="AP147" i="4"/>
  <c r="AQ147" i="4"/>
  <c r="AR147" i="4"/>
  <c r="AS147" i="4"/>
  <c r="AT147" i="4"/>
  <c r="AU147" i="4"/>
  <c r="AV147" i="4"/>
  <c r="AW147" i="4"/>
  <c r="AD148" i="4"/>
  <c r="AF148" i="4"/>
  <c r="AG148" i="4"/>
  <c r="AH148" i="4"/>
  <c r="AI148" i="4"/>
  <c r="AK148" i="4" s="1"/>
  <c r="AJ148" i="4"/>
  <c r="AL148" i="4"/>
  <c r="AM148" i="4"/>
  <c r="AN148" i="4"/>
  <c r="AO148" i="4"/>
  <c r="AP148" i="4"/>
  <c r="AQ148" i="4"/>
  <c r="AR148" i="4"/>
  <c r="AS148" i="4"/>
  <c r="AT148" i="4"/>
  <c r="AU148" i="4"/>
  <c r="AV148" i="4"/>
  <c r="AW148" i="4"/>
  <c r="AD149" i="4"/>
  <c r="AF149" i="4"/>
  <c r="AG149" i="4"/>
  <c r="AH149" i="4"/>
  <c r="AI149" i="4"/>
  <c r="AK149" i="4" s="1"/>
  <c r="AJ149" i="4"/>
  <c r="AL149" i="4"/>
  <c r="AM149" i="4"/>
  <c r="AN149" i="4"/>
  <c r="AO149" i="4"/>
  <c r="AP149" i="4"/>
  <c r="AQ149" i="4"/>
  <c r="AR149" i="4"/>
  <c r="AS149" i="4"/>
  <c r="AT149" i="4"/>
  <c r="AU149" i="4"/>
  <c r="AV149" i="4"/>
  <c r="AW149" i="4"/>
  <c r="N147" i="4" l="1"/>
  <c r="N148" i="4"/>
  <c r="N149" i="4"/>
  <c r="AC147" i="6" l="1"/>
  <c r="AE147" i="6"/>
  <c r="AF147" i="6"/>
  <c r="AG147" i="6"/>
  <c r="AH147" i="6"/>
  <c r="AI147" i="6"/>
  <c r="AJ147" i="6"/>
  <c r="AK147" i="6"/>
  <c r="AL147" i="6"/>
  <c r="AM147" i="6"/>
  <c r="AN147" i="6"/>
  <c r="AO147" i="6"/>
  <c r="AP147" i="6"/>
  <c r="AQ147" i="6"/>
  <c r="AR147" i="6"/>
  <c r="AS147" i="6"/>
  <c r="AT147" i="6"/>
  <c r="AU147" i="6"/>
  <c r="AV147" i="6"/>
  <c r="AW147" i="6"/>
  <c r="AC148" i="6"/>
  <c r="AE148" i="6"/>
  <c r="AF148" i="6"/>
  <c r="AG148" i="6"/>
  <c r="AH148" i="6"/>
  <c r="AI148" i="6"/>
  <c r="AJ148" i="6"/>
  <c r="AK148" i="6"/>
  <c r="AL148" i="6"/>
  <c r="AM148" i="6"/>
  <c r="AN148" i="6"/>
  <c r="AO148" i="6"/>
  <c r="AP148" i="6"/>
  <c r="AQ148" i="6"/>
  <c r="AR148" i="6"/>
  <c r="AS148" i="6"/>
  <c r="AT148" i="6"/>
  <c r="AU148" i="6"/>
  <c r="AV148" i="6"/>
  <c r="AW148" i="6"/>
  <c r="AC149" i="6"/>
  <c r="AE149" i="6"/>
  <c r="AF149" i="6"/>
  <c r="AG149" i="6"/>
  <c r="AH149" i="6"/>
  <c r="AI149" i="6"/>
  <c r="AJ149" i="6"/>
  <c r="AK149" i="6"/>
  <c r="AL149" i="6"/>
  <c r="AM149" i="6"/>
  <c r="AN149" i="6"/>
  <c r="AO149" i="6"/>
  <c r="AP149" i="6"/>
  <c r="AQ149" i="6"/>
  <c r="AR149" i="6"/>
  <c r="AS149" i="6"/>
  <c r="AT149" i="6"/>
  <c r="AU149" i="6"/>
  <c r="AV149" i="6"/>
  <c r="AW149" i="6"/>
  <c r="AX146" i="1" l="1"/>
  <c r="AY146" i="1"/>
  <c r="AZ146" i="1"/>
  <c r="BA146" i="1"/>
  <c r="BC146" i="1"/>
  <c r="AX147" i="1"/>
  <c r="AY147" i="1"/>
  <c r="AZ147" i="1"/>
  <c r="BA147" i="1"/>
  <c r="BC147" i="1"/>
  <c r="AV148" i="1"/>
  <c r="AW148" i="1"/>
  <c r="AX148" i="1"/>
  <c r="AY148" i="1"/>
  <c r="AZ148" i="1"/>
  <c r="BA148" i="1"/>
  <c r="BC148" i="1"/>
  <c r="AU149" i="1"/>
  <c r="AX149" i="1"/>
  <c r="AY149" i="1"/>
  <c r="AZ149" i="1"/>
  <c r="BA149" i="1"/>
  <c r="BC149" i="1"/>
  <c r="AS148" i="1"/>
  <c r="AR148" i="1"/>
  <c r="AQ148" i="1"/>
  <c r="AQ149" i="1"/>
  <c r="AP144" i="1"/>
  <c r="AP145" i="1"/>
  <c r="AP146" i="1"/>
  <c r="AP147" i="1"/>
  <c r="AP148" i="1"/>
  <c r="AP149" i="1"/>
  <c r="AO145" i="1"/>
  <c r="AO146" i="1"/>
  <c r="AO147" i="1"/>
  <c r="AQ147" i="1" s="1"/>
  <c r="AO148" i="1"/>
  <c r="AO149" i="1"/>
  <c r="AN145" i="1"/>
  <c r="AN146" i="1"/>
  <c r="AN147" i="1"/>
  <c r="AN148" i="1"/>
  <c r="AN149" i="1"/>
  <c r="AM146" i="1"/>
  <c r="AM147" i="1"/>
  <c r="AM148" i="1"/>
  <c r="AM149" i="1"/>
  <c r="AL146" i="1"/>
  <c r="AL147" i="1"/>
  <c r="AL148" i="1"/>
  <c r="AL149" i="1"/>
  <c r="AI147" i="1"/>
  <c r="AI148" i="1"/>
  <c r="AI149" i="1"/>
  <c r="S146" i="1"/>
  <c r="S147" i="1"/>
  <c r="AV147" i="1" s="1"/>
  <c r="S148" i="1"/>
  <c r="AT148" i="1" s="1"/>
  <c r="S149" i="1"/>
  <c r="AV149" i="1" s="1"/>
  <c r="AU147" i="1" l="1"/>
  <c r="AS147" i="1"/>
  <c r="AT149" i="1"/>
  <c r="BB147" i="1"/>
  <c r="AT147" i="1"/>
  <c r="AW149" i="1"/>
  <c r="AU148" i="1"/>
  <c r="AW147" i="1"/>
  <c r="AR147" i="1"/>
  <c r="BB149" i="1"/>
  <c r="AR149" i="1"/>
  <c r="AS149" i="1"/>
  <c r="BB148" i="1"/>
  <c r="B5" i="12"/>
  <c r="B9" i="12"/>
  <c r="B13" i="12"/>
  <c r="B17" i="12"/>
  <c r="B21" i="12"/>
  <c r="B25" i="12"/>
  <c r="B29" i="12"/>
  <c r="B33" i="12"/>
  <c r="B37" i="12"/>
  <c r="B41" i="12"/>
  <c r="B45" i="12"/>
  <c r="B49" i="12"/>
  <c r="B53" i="12"/>
  <c r="B57" i="12"/>
  <c r="B61" i="12"/>
  <c r="B65" i="12"/>
  <c r="B69" i="12"/>
  <c r="B73" i="12"/>
  <c r="B77" i="12"/>
  <c r="B81" i="12"/>
  <c r="B85" i="12"/>
  <c r="B89" i="12"/>
  <c r="B93" i="12"/>
  <c r="B97" i="12"/>
  <c r="B101" i="12"/>
  <c r="B105" i="12"/>
  <c r="B109" i="12"/>
  <c r="B113" i="12"/>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3" i="10"/>
  <c r="AC146" i="24"/>
  <c r="AC145" i="24"/>
  <c r="AC144" i="24"/>
  <c r="AC143" i="24"/>
  <c r="AC142" i="24"/>
  <c r="AC141" i="24"/>
  <c r="AC140" i="24"/>
  <c r="AC139" i="24"/>
  <c r="AC138" i="24"/>
  <c r="AC137" i="24"/>
  <c r="AC136" i="24"/>
  <c r="AC135" i="24"/>
  <c r="AC134" i="24"/>
  <c r="AC133" i="24"/>
  <c r="AC132" i="24"/>
  <c r="AC131" i="24"/>
  <c r="AC130" i="24"/>
  <c r="AC129" i="24"/>
  <c r="AC128" i="24"/>
  <c r="AC127" i="24"/>
  <c r="AC126" i="24"/>
  <c r="AC125" i="24"/>
  <c r="AC124" i="24"/>
  <c r="AC123" i="24"/>
  <c r="AC122" i="24"/>
  <c r="AC121" i="24"/>
  <c r="AC120" i="24"/>
  <c r="AC119" i="24"/>
  <c r="AC118" i="24"/>
  <c r="AC117" i="24"/>
  <c r="AC116" i="24"/>
  <c r="AC115" i="24"/>
  <c r="AC114" i="24"/>
  <c r="AC113" i="24"/>
  <c r="AC112" i="24"/>
  <c r="AC111" i="24"/>
  <c r="AC110" i="24"/>
  <c r="AC109" i="24"/>
  <c r="AC108" i="24"/>
  <c r="AC107" i="24"/>
  <c r="AC106" i="24"/>
  <c r="AC105" i="24"/>
  <c r="AC104" i="24"/>
  <c r="AC103" i="24"/>
  <c r="AC102" i="24"/>
  <c r="AC101" i="24"/>
  <c r="AC100" i="24"/>
  <c r="AC99" i="24"/>
  <c r="AC98" i="24"/>
  <c r="AC97" i="24"/>
  <c r="AC96" i="24"/>
  <c r="AC95" i="24"/>
  <c r="AC94" i="24"/>
  <c r="AC93" i="24"/>
  <c r="AC92" i="24"/>
  <c r="AC91" i="24"/>
  <c r="AC90" i="24"/>
  <c r="AC89" i="24"/>
  <c r="AC88" i="24"/>
  <c r="AC87" i="24"/>
  <c r="AC86" i="24"/>
  <c r="AC85" i="24"/>
  <c r="AC84" i="24"/>
  <c r="AC83" i="24"/>
  <c r="AC82" i="24"/>
  <c r="AC81" i="24"/>
  <c r="AC80" i="24"/>
  <c r="AC79" i="24"/>
  <c r="AC78" i="24"/>
  <c r="AC77" i="24"/>
  <c r="AC76" i="24"/>
  <c r="AC75" i="24"/>
  <c r="AC74" i="24"/>
  <c r="AC73" i="24"/>
  <c r="AC72" i="24"/>
  <c r="AC71" i="24"/>
  <c r="AC70" i="24"/>
  <c r="AC69" i="24"/>
  <c r="AC68" i="24"/>
  <c r="AC67" i="24"/>
  <c r="AC66" i="24"/>
  <c r="AC65" i="24"/>
  <c r="AC64" i="24"/>
  <c r="AC63" i="24"/>
  <c r="AC62" i="24"/>
  <c r="AC61" i="24"/>
  <c r="AC60" i="24"/>
  <c r="AC59" i="24"/>
  <c r="AC58" i="24"/>
  <c r="AC57" i="24"/>
  <c r="AC56" i="24"/>
  <c r="AC55" i="24"/>
  <c r="AC54" i="24"/>
  <c r="AC53" i="24"/>
  <c r="AC52" i="24"/>
  <c r="AC51" i="24"/>
  <c r="AC50" i="24"/>
  <c r="AC49" i="24"/>
  <c r="AC48" i="24"/>
  <c r="AC47" i="24"/>
  <c r="AC46" i="24"/>
  <c r="AC45" i="24"/>
  <c r="AC44" i="24"/>
  <c r="AC43" i="24"/>
  <c r="AC42" i="24"/>
  <c r="AC41" i="24"/>
  <c r="AC40" i="24"/>
  <c r="AC39" i="24"/>
  <c r="AC38" i="24"/>
  <c r="AC37" i="24"/>
  <c r="AC36" i="24"/>
  <c r="AC35" i="24"/>
  <c r="AC34" i="24"/>
  <c r="AC33" i="24"/>
  <c r="AC32" i="24"/>
  <c r="AC31" i="24"/>
  <c r="AC30" i="24"/>
  <c r="AC29" i="24"/>
  <c r="AC28" i="24"/>
  <c r="AC27" i="24"/>
  <c r="AC26" i="24"/>
  <c r="AC25" i="24"/>
  <c r="AC24" i="24"/>
  <c r="AC23" i="24"/>
  <c r="AC22" i="24"/>
  <c r="AC21" i="24"/>
  <c r="AC20" i="24"/>
  <c r="AC19" i="24"/>
  <c r="AC18" i="24"/>
  <c r="AC17" i="24"/>
  <c r="AC16" i="24"/>
  <c r="AC15" i="24"/>
  <c r="AC14" i="24"/>
  <c r="AC13" i="24"/>
  <c r="AC12" i="24"/>
  <c r="AC11" i="24"/>
  <c r="AC10" i="24"/>
  <c r="AC9" i="24"/>
  <c r="AC8" i="24"/>
  <c r="AC7" i="24"/>
  <c r="AC6" i="24"/>
  <c r="AC5" i="24"/>
  <c r="AC4" i="24"/>
  <c r="AC3" i="24"/>
  <c r="AC146" i="23"/>
  <c r="AC145" i="23"/>
  <c r="AC144" i="23"/>
  <c r="AC143" i="23"/>
  <c r="AC142" i="23"/>
  <c r="AC141" i="23"/>
  <c r="AC140" i="23"/>
  <c r="AC139" i="23"/>
  <c r="AC138" i="23"/>
  <c r="B138" i="12" s="1"/>
  <c r="AC137" i="23"/>
  <c r="AC136" i="23"/>
  <c r="AC135" i="23"/>
  <c r="AC134" i="23"/>
  <c r="B134" i="12" s="1"/>
  <c r="AC133" i="23"/>
  <c r="AC132" i="23"/>
  <c r="AC131" i="23"/>
  <c r="AC130" i="23"/>
  <c r="B130" i="12" s="1"/>
  <c r="AC129" i="23"/>
  <c r="AC128" i="23"/>
  <c r="AC127" i="23"/>
  <c r="AC126" i="23"/>
  <c r="B126" i="12" s="1"/>
  <c r="AC125" i="23"/>
  <c r="AC124" i="23"/>
  <c r="AC123" i="23"/>
  <c r="AC122" i="23"/>
  <c r="B122" i="12" s="1"/>
  <c r="AC121" i="23"/>
  <c r="AC120" i="23"/>
  <c r="AC119" i="23"/>
  <c r="AC118" i="23"/>
  <c r="B118" i="12" s="1"/>
  <c r="AC117" i="23"/>
  <c r="AC116" i="23"/>
  <c r="AC115" i="23"/>
  <c r="AC114" i="23"/>
  <c r="B114" i="12" s="1"/>
  <c r="AC113" i="23"/>
  <c r="AC112" i="23"/>
  <c r="B112" i="12" s="1"/>
  <c r="AC111" i="23"/>
  <c r="B111" i="12" s="1"/>
  <c r="AC110" i="23"/>
  <c r="B110" i="12" s="1"/>
  <c r="AC109" i="23"/>
  <c r="AC108" i="23"/>
  <c r="B108" i="12" s="1"/>
  <c r="AC107" i="23"/>
  <c r="B107" i="12" s="1"/>
  <c r="AC106" i="23"/>
  <c r="B106" i="12" s="1"/>
  <c r="AC105" i="23"/>
  <c r="AC104" i="23"/>
  <c r="B104" i="12" s="1"/>
  <c r="AC103" i="23"/>
  <c r="B103" i="12" s="1"/>
  <c r="AC102" i="23"/>
  <c r="B102" i="12" s="1"/>
  <c r="AC101" i="23"/>
  <c r="AC100" i="23"/>
  <c r="B100" i="12" s="1"/>
  <c r="AC99" i="23"/>
  <c r="B99" i="12" s="1"/>
  <c r="AC98" i="23"/>
  <c r="B98" i="12" s="1"/>
  <c r="AC97" i="23"/>
  <c r="AC96" i="23"/>
  <c r="B96" i="12" s="1"/>
  <c r="AC95" i="23"/>
  <c r="B95" i="12" s="1"/>
  <c r="AC94" i="23"/>
  <c r="B94" i="12" s="1"/>
  <c r="AC93" i="23"/>
  <c r="AC92" i="23"/>
  <c r="B92" i="12" s="1"/>
  <c r="AC91" i="23"/>
  <c r="B91" i="12" s="1"/>
  <c r="AC90" i="23"/>
  <c r="B90" i="12" s="1"/>
  <c r="AC89" i="23"/>
  <c r="AC88" i="23"/>
  <c r="B88" i="12" s="1"/>
  <c r="AC87" i="23"/>
  <c r="B87" i="12" s="1"/>
  <c r="AC86" i="23"/>
  <c r="B86" i="12" s="1"/>
  <c r="AC85" i="23"/>
  <c r="AC84" i="23"/>
  <c r="B84" i="12" s="1"/>
  <c r="AC83" i="23"/>
  <c r="B83" i="12" s="1"/>
  <c r="AC82" i="23"/>
  <c r="B82" i="12" s="1"/>
  <c r="AC81" i="23"/>
  <c r="AC80" i="23"/>
  <c r="B80" i="12" s="1"/>
  <c r="AC79" i="23"/>
  <c r="B79" i="12" s="1"/>
  <c r="AC78" i="23"/>
  <c r="B78" i="12" s="1"/>
  <c r="AC77" i="23"/>
  <c r="AC76" i="23"/>
  <c r="B76" i="12" s="1"/>
  <c r="AC75" i="23"/>
  <c r="B75" i="12" s="1"/>
  <c r="AC74" i="23"/>
  <c r="B74" i="12" s="1"/>
  <c r="AC73" i="23"/>
  <c r="AC72" i="23"/>
  <c r="B72" i="12" s="1"/>
  <c r="AC71" i="23"/>
  <c r="B71" i="12" s="1"/>
  <c r="AC70" i="23"/>
  <c r="B70" i="12" s="1"/>
  <c r="AC69" i="23"/>
  <c r="AC68" i="23"/>
  <c r="B68" i="12" s="1"/>
  <c r="AC67" i="23"/>
  <c r="B67" i="12" s="1"/>
  <c r="AC66" i="23"/>
  <c r="B66" i="12" s="1"/>
  <c r="AC65" i="23"/>
  <c r="AC64" i="23"/>
  <c r="B64" i="12" s="1"/>
  <c r="AC63" i="23"/>
  <c r="B63" i="12" s="1"/>
  <c r="AC62" i="23"/>
  <c r="B62" i="12" s="1"/>
  <c r="AC61" i="23"/>
  <c r="AC60" i="23"/>
  <c r="B60" i="12" s="1"/>
  <c r="AC59" i="23"/>
  <c r="B59" i="12" s="1"/>
  <c r="AC58" i="23"/>
  <c r="B58" i="12" s="1"/>
  <c r="AC57" i="23"/>
  <c r="AC56" i="23"/>
  <c r="B56" i="12" s="1"/>
  <c r="AC55" i="23"/>
  <c r="B55" i="12" s="1"/>
  <c r="AC54" i="23"/>
  <c r="B54" i="12" s="1"/>
  <c r="AC53" i="23"/>
  <c r="AC52" i="23"/>
  <c r="B52" i="12" s="1"/>
  <c r="AC51" i="23"/>
  <c r="B51" i="12" s="1"/>
  <c r="AC50" i="23"/>
  <c r="B50" i="12" s="1"/>
  <c r="AC49" i="23"/>
  <c r="AC48" i="23"/>
  <c r="B48" i="12" s="1"/>
  <c r="AC47" i="23"/>
  <c r="B47" i="12" s="1"/>
  <c r="AC46" i="23"/>
  <c r="B46" i="12" s="1"/>
  <c r="AC45" i="23"/>
  <c r="AC44" i="23"/>
  <c r="B44" i="12" s="1"/>
  <c r="AC43" i="23"/>
  <c r="B43" i="12" s="1"/>
  <c r="AC42" i="23"/>
  <c r="B42" i="12" s="1"/>
  <c r="AC41" i="23"/>
  <c r="AC40" i="23"/>
  <c r="B40" i="12" s="1"/>
  <c r="AC39" i="23"/>
  <c r="B39" i="12" s="1"/>
  <c r="AC38" i="23"/>
  <c r="B38" i="12" s="1"/>
  <c r="AC37" i="23"/>
  <c r="AC36" i="23"/>
  <c r="B36" i="12" s="1"/>
  <c r="AC35" i="23"/>
  <c r="B35" i="12" s="1"/>
  <c r="AC34" i="23"/>
  <c r="B34" i="12" s="1"/>
  <c r="AC33" i="23"/>
  <c r="AC32" i="23"/>
  <c r="B32" i="12" s="1"/>
  <c r="AC31" i="23"/>
  <c r="B31" i="12" s="1"/>
  <c r="AC30" i="23"/>
  <c r="B30" i="12" s="1"/>
  <c r="AC29" i="23"/>
  <c r="AC28" i="23"/>
  <c r="B28" i="12" s="1"/>
  <c r="AC27" i="23"/>
  <c r="B27" i="12" s="1"/>
  <c r="AC26" i="23"/>
  <c r="B26" i="12" s="1"/>
  <c r="AC25" i="23"/>
  <c r="AC24" i="23"/>
  <c r="B24" i="12" s="1"/>
  <c r="AC23" i="23"/>
  <c r="B23" i="12" s="1"/>
  <c r="AC22" i="23"/>
  <c r="B22" i="12" s="1"/>
  <c r="AC21" i="23"/>
  <c r="AC20" i="23"/>
  <c r="B20" i="12" s="1"/>
  <c r="AC19" i="23"/>
  <c r="B19" i="12" s="1"/>
  <c r="AC18" i="23"/>
  <c r="B18" i="12" s="1"/>
  <c r="AC17" i="23"/>
  <c r="AC16" i="23"/>
  <c r="B16" i="12" s="1"/>
  <c r="AC15" i="23"/>
  <c r="B15" i="12" s="1"/>
  <c r="AC14" i="23"/>
  <c r="B14" i="12" s="1"/>
  <c r="AC13" i="23"/>
  <c r="AC12" i="23"/>
  <c r="B12" i="12" s="1"/>
  <c r="AC11" i="23"/>
  <c r="B11" i="12" s="1"/>
  <c r="AC10" i="23"/>
  <c r="B10" i="12" s="1"/>
  <c r="AC9" i="23"/>
  <c r="AC8" i="23"/>
  <c r="B8" i="12" s="1"/>
  <c r="AC7" i="23"/>
  <c r="B7" i="12" s="1"/>
  <c r="AC6" i="23"/>
  <c r="B6" i="12" s="1"/>
  <c r="AC5" i="23"/>
  <c r="AC4" i="23"/>
  <c r="B4" i="12" s="1"/>
  <c r="AC3" i="23"/>
  <c r="B3" i="12" s="1"/>
  <c r="AC146" i="22"/>
  <c r="AC145" i="22"/>
  <c r="AC144" i="22"/>
  <c r="AC143" i="22"/>
  <c r="AC142" i="22"/>
  <c r="AC141" i="22"/>
  <c r="AC140" i="22"/>
  <c r="AC139" i="22"/>
  <c r="AC138" i="22"/>
  <c r="AC137" i="22"/>
  <c r="AC136" i="22"/>
  <c r="AC135" i="22"/>
  <c r="AC134" i="22"/>
  <c r="AC133" i="22"/>
  <c r="AC132" i="22"/>
  <c r="AC131" i="22"/>
  <c r="AC130" i="22"/>
  <c r="AC129" i="22"/>
  <c r="AC128" i="22"/>
  <c r="AC127" i="22"/>
  <c r="AC126" i="22"/>
  <c r="AC125" i="22"/>
  <c r="AC124" i="22"/>
  <c r="AC123" i="22"/>
  <c r="AC122" i="22"/>
  <c r="AC121" i="22"/>
  <c r="AC120" i="22"/>
  <c r="AC119" i="22"/>
  <c r="AC118" i="22"/>
  <c r="AC117" i="22"/>
  <c r="AC116" i="22"/>
  <c r="AC115" i="22"/>
  <c r="AC114" i="22"/>
  <c r="AC113" i="22"/>
  <c r="AC112" i="22"/>
  <c r="AC111" i="22"/>
  <c r="AC110" i="22"/>
  <c r="AC109" i="22"/>
  <c r="AC108" i="22"/>
  <c r="AC107" i="22"/>
  <c r="AC106" i="22"/>
  <c r="AC105" i="22"/>
  <c r="AC104" i="22"/>
  <c r="AC103" i="22"/>
  <c r="AC102" i="22"/>
  <c r="AC101" i="22"/>
  <c r="AC100" i="22"/>
  <c r="AC99" i="22"/>
  <c r="AC98" i="22"/>
  <c r="AC97" i="22"/>
  <c r="AC96" i="22"/>
  <c r="AC95" i="22"/>
  <c r="AC94" i="22"/>
  <c r="AC93" i="22"/>
  <c r="AC92" i="22"/>
  <c r="AC91" i="22"/>
  <c r="AC90" i="22"/>
  <c r="AC89" i="22"/>
  <c r="AC88" i="22"/>
  <c r="AC87" i="22"/>
  <c r="AC86" i="22"/>
  <c r="AC85" i="22"/>
  <c r="AC84" i="22"/>
  <c r="AC83" i="22"/>
  <c r="AC82" i="22"/>
  <c r="AC81" i="22"/>
  <c r="AC80" i="22"/>
  <c r="AC79" i="22"/>
  <c r="AC78" i="22"/>
  <c r="AC77" i="22"/>
  <c r="AC76" i="22"/>
  <c r="AC75" i="22"/>
  <c r="AC74" i="22"/>
  <c r="AC73" i="22"/>
  <c r="AC72" i="22"/>
  <c r="AC71" i="22"/>
  <c r="AC70" i="22"/>
  <c r="AC69" i="22"/>
  <c r="AC68" i="22"/>
  <c r="AC67" i="22"/>
  <c r="AC66" i="22"/>
  <c r="AC65" i="22"/>
  <c r="AC64" i="22"/>
  <c r="AC63" i="22"/>
  <c r="AC62" i="22"/>
  <c r="AC61" i="22"/>
  <c r="AC60" i="22"/>
  <c r="AC59" i="22"/>
  <c r="AC58" i="22"/>
  <c r="AC57" i="22"/>
  <c r="AC56" i="22"/>
  <c r="AC55" i="22"/>
  <c r="AC54" i="22"/>
  <c r="AC53" i="22"/>
  <c r="AC52" i="22"/>
  <c r="AC51" i="22"/>
  <c r="AC50" i="22"/>
  <c r="AC49" i="22"/>
  <c r="AC48" i="22"/>
  <c r="AC47" i="22"/>
  <c r="AC46" i="22"/>
  <c r="AC45" i="22"/>
  <c r="AC44" i="22"/>
  <c r="AC43" i="22"/>
  <c r="AC42" i="22"/>
  <c r="AC41" i="22"/>
  <c r="AC40" i="22"/>
  <c r="AC39" i="22"/>
  <c r="AC38" i="22"/>
  <c r="AC37" i="22"/>
  <c r="AC36" i="22"/>
  <c r="AC35" i="22"/>
  <c r="AC34" i="22"/>
  <c r="AC33" i="22"/>
  <c r="AC32" i="22"/>
  <c r="AC31" i="22"/>
  <c r="AC30" i="22"/>
  <c r="AC29" i="22"/>
  <c r="AC28" i="22"/>
  <c r="AC27" i="22"/>
  <c r="AC26" i="22"/>
  <c r="AC25" i="22"/>
  <c r="AC24" i="22"/>
  <c r="AC23" i="22"/>
  <c r="AC22" i="22"/>
  <c r="AC21" i="22"/>
  <c r="AC20" i="22"/>
  <c r="AC19" i="22"/>
  <c r="AC18" i="22"/>
  <c r="AC17" i="22"/>
  <c r="AC16" i="22"/>
  <c r="AC15" i="22"/>
  <c r="AC14" i="22"/>
  <c r="AC13" i="22"/>
  <c r="AC12" i="22"/>
  <c r="AC11" i="22"/>
  <c r="AC10" i="22"/>
  <c r="AC9" i="22"/>
  <c r="AC8" i="22"/>
  <c r="AC7" i="22"/>
  <c r="AC6" i="22"/>
  <c r="AC5" i="22"/>
  <c r="AC4" i="22"/>
  <c r="AC3" i="22"/>
  <c r="AC146" i="21"/>
  <c r="AC145" i="21"/>
  <c r="AC144" i="21"/>
  <c r="AC143" i="21"/>
  <c r="AC142" i="21"/>
  <c r="AC141" i="21"/>
  <c r="AC140" i="21"/>
  <c r="AC139" i="21"/>
  <c r="AC138" i="21"/>
  <c r="AC137" i="21"/>
  <c r="AC136" i="21"/>
  <c r="AC135" i="21"/>
  <c r="AC134" i="21"/>
  <c r="AC133" i="21"/>
  <c r="AC132" i="21"/>
  <c r="AC131" i="21"/>
  <c r="AC130" i="21"/>
  <c r="AC129" i="21"/>
  <c r="AC128" i="21"/>
  <c r="AC127" i="21"/>
  <c r="AC126" i="21"/>
  <c r="AC125" i="21"/>
  <c r="AC124" i="21"/>
  <c r="AC123" i="21"/>
  <c r="AC122" i="21"/>
  <c r="AC121" i="21"/>
  <c r="AC120" i="21"/>
  <c r="AC119" i="21"/>
  <c r="AC118" i="21"/>
  <c r="AC117" i="21"/>
  <c r="AC116" i="21"/>
  <c r="AC115" i="21"/>
  <c r="AC114" i="21"/>
  <c r="AC113" i="21"/>
  <c r="AC112" i="21"/>
  <c r="AC111" i="21"/>
  <c r="AC110" i="21"/>
  <c r="AC109" i="21"/>
  <c r="AC108" i="21"/>
  <c r="AC107" i="21"/>
  <c r="AC106" i="21"/>
  <c r="AC105" i="21"/>
  <c r="AC104" i="21"/>
  <c r="AC103" i="21"/>
  <c r="AC102" i="21"/>
  <c r="AC101" i="21"/>
  <c r="AC100" i="21"/>
  <c r="AC99" i="21"/>
  <c r="AC98" i="21"/>
  <c r="AC97" i="21"/>
  <c r="AC96" i="21"/>
  <c r="AC95" i="21"/>
  <c r="AC94" i="21"/>
  <c r="AC93" i="21"/>
  <c r="AC92" i="21"/>
  <c r="AC91" i="21"/>
  <c r="AC90" i="21"/>
  <c r="AC89" i="21"/>
  <c r="AC88" i="21"/>
  <c r="AC87" i="21"/>
  <c r="AC86" i="21"/>
  <c r="AC85" i="21"/>
  <c r="AC84" i="21"/>
  <c r="AC83" i="21"/>
  <c r="AC82" i="21"/>
  <c r="AC81" i="21"/>
  <c r="AC80" i="21"/>
  <c r="AC79" i="21"/>
  <c r="AC78" i="21"/>
  <c r="AC77" i="21"/>
  <c r="AC76" i="21"/>
  <c r="AC75" i="21"/>
  <c r="AC74" i="21"/>
  <c r="AC73" i="21"/>
  <c r="AC72" i="21"/>
  <c r="AC71" i="21"/>
  <c r="AC70" i="21"/>
  <c r="AC69" i="21"/>
  <c r="AC68" i="21"/>
  <c r="AC67" i="21"/>
  <c r="AC66" i="21"/>
  <c r="AC65" i="21"/>
  <c r="AC64" i="21"/>
  <c r="AC63" i="21"/>
  <c r="AC62" i="21"/>
  <c r="AC61" i="21"/>
  <c r="AC60" i="21"/>
  <c r="AC59" i="21"/>
  <c r="AC58" i="21"/>
  <c r="AC57" i="21"/>
  <c r="AC56" i="21"/>
  <c r="AC55" i="21"/>
  <c r="AC54" i="21"/>
  <c r="AC53" i="21"/>
  <c r="AC52" i="21"/>
  <c r="AC51" i="21"/>
  <c r="AC50" i="21"/>
  <c r="AC49" i="21"/>
  <c r="AC48" i="21"/>
  <c r="AC47" i="21"/>
  <c r="AC46" i="21"/>
  <c r="AC45" i="21"/>
  <c r="AC44" i="21"/>
  <c r="AC43" i="21"/>
  <c r="AC42" i="21"/>
  <c r="AC41" i="21"/>
  <c r="AC40" i="21"/>
  <c r="AC39" i="21"/>
  <c r="AC38" i="21"/>
  <c r="AC37" i="21"/>
  <c r="AC36" i="21"/>
  <c r="AC35" i="21"/>
  <c r="AC34" i="21"/>
  <c r="AC33" i="21"/>
  <c r="AC32" i="21"/>
  <c r="AC31" i="21"/>
  <c r="AC30" i="21"/>
  <c r="AC29" i="21"/>
  <c r="AC28" i="21"/>
  <c r="AC27" i="21"/>
  <c r="AC26" i="21"/>
  <c r="AC25" i="21"/>
  <c r="AC24" i="21"/>
  <c r="AC23" i="21"/>
  <c r="AC22" i="21"/>
  <c r="AC21" i="21"/>
  <c r="AC20" i="21"/>
  <c r="AC19" i="21"/>
  <c r="AC18" i="21"/>
  <c r="AC17" i="21"/>
  <c r="AC16" i="21"/>
  <c r="AC15" i="21"/>
  <c r="AC14" i="21"/>
  <c r="AC13" i="21"/>
  <c r="AC12" i="21"/>
  <c r="AC11" i="21"/>
  <c r="AC10" i="21"/>
  <c r="AC9" i="21"/>
  <c r="AC8" i="21"/>
  <c r="AC7" i="21"/>
  <c r="AC6" i="21"/>
  <c r="AC5" i="21"/>
  <c r="AC4" i="21"/>
  <c r="AC3" i="21"/>
  <c r="AC146" i="20"/>
  <c r="AC145" i="20"/>
  <c r="AC144" i="20"/>
  <c r="AC143" i="20"/>
  <c r="AC142" i="20"/>
  <c r="AC141" i="20"/>
  <c r="AC140" i="20"/>
  <c r="AC139" i="20"/>
  <c r="AC138" i="20"/>
  <c r="AC137" i="20"/>
  <c r="AC136" i="20"/>
  <c r="AC135" i="20"/>
  <c r="AC134" i="20"/>
  <c r="AC133" i="20"/>
  <c r="AC132" i="20"/>
  <c r="AC131"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0" i="20"/>
  <c r="AC9" i="20"/>
  <c r="AC8" i="20"/>
  <c r="AC7" i="20"/>
  <c r="AC6" i="20"/>
  <c r="AC5" i="20"/>
  <c r="AC4" i="20"/>
  <c r="AC3" i="20"/>
  <c r="AC146" i="19"/>
  <c r="AC145" i="19"/>
  <c r="AC144" i="19"/>
  <c r="AC143" i="19"/>
  <c r="AC142" i="19"/>
  <c r="AC141" i="19"/>
  <c r="AC140" i="19"/>
  <c r="AC139" i="19"/>
  <c r="AC138" i="19"/>
  <c r="AC137" i="19"/>
  <c r="AC136" i="19"/>
  <c r="AC135" i="19"/>
  <c r="AC134" i="19"/>
  <c r="AC133" i="19"/>
  <c r="AC132" i="19"/>
  <c r="AC131" i="19"/>
  <c r="AC130" i="19"/>
  <c r="AC129" i="19"/>
  <c r="AC128" i="19"/>
  <c r="AC127" i="19"/>
  <c r="AC126" i="19"/>
  <c r="AC125" i="19"/>
  <c r="AC124" i="19"/>
  <c r="AC123" i="19"/>
  <c r="AC122" i="19"/>
  <c r="AC121" i="19"/>
  <c r="AC120" i="19"/>
  <c r="AC119" i="19"/>
  <c r="AC118" i="19"/>
  <c r="AC117" i="19"/>
  <c r="AC116" i="19"/>
  <c r="AC115" i="19"/>
  <c r="AC114" i="19"/>
  <c r="AC113" i="19"/>
  <c r="AC112" i="19"/>
  <c r="AC111" i="19"/>
  <c r="AC110" i="19"/>
  <c r="AC109" i="19"/>
  <c r="AC108" i="19"/>
  <c r="AC107" i="19"/>
  <c r="AC106" i="19"/>
  <c r="AC105" i="19"/>
  <c r="AC104" i="19"/>
  <c r="AC103" i="19"/>
  <c r="AC102" i="19"/>
  <c r="AC101" i="19"/>
  <c r="AC100" i="19"/>
  <c r="AC99" i="19"/>
  <c r="AC98" i="19"/>
  <c r="AC97" i="19"/>
  <c r="AC96" i="19"/>
  <c r="AC95" i="19"/>
  <c r="AC94" i="19"/>
  <c r="AC93" i="19"/>
  <c r="AC92" i="19"/>
  <c r="AC91" i="19"/>
  <c r="AC90" i="19"/>
  <c r="AC89" i="19"/>
  <c r="AC88" i="19"/>
  <c r="AC87" i="19"/>
  <c r="AC86" i="19"/>
  <c r="AC85" i="19"/>
  <c r="AC84" i="19"/>
  <c r="AC83" i="19"/>
  <c r="AC82" i="19"/>
  <c r="AC81" i="19"/>
  <c r="AC80" i="19"/>
  <c r="AC79" i="19"/>
  <c r="AC78" i="19"/>
  <c r="AC77" i="19"/>
  <c r="AC76" i="19"/>
  <c r="AC75" i="19"/>
  <c r="AC74" i="19"/>
  <c r="AC73" i="19"/>
  <c r="AC72" i="19"/>
  <c r="AC71" i="19"/>
  <c r="AC70" i="19"/>
  <c r="AC69" i="19"/>
  <c r="AC68" i="19"/>
  <c r="AC67" i="19"/>
  <c r="AC66" i="19"/>
  <c r="AC65" i="19"/>
  <c r="AC64" i="19"/>
  <c r="AC63" i="19"/>
  <c r="AC62" i="19"/>
  <c r="AC61" i="19"/>
  <c r="AC60" i="19"/>
  <c r="AC59" i="19"/>
  <c r="AC58" i="19"/>
  <c r="AC57" i="19"/>
  <c r="AC56" i="19"/>
  <c r="AC55" i="19"/>
  <c r="AC54" i="19"/>
  <c r="AC53" i="19"/>
  <c r="AC52" i="19"/>
  <c r="AC51" i="19"/>
  <c r="AC50" i="19"/>
  <c r="AC49" i="19"/>
  <c r="AC48" i="19"/>
  <c r="AC47" i="19"/>
  <c r="AC46" i="19"/>
  <c r="AC45" i="19"/>
  <c r="AC44" i="19"/>
  <c r="AC43" i="19"/>
  <c r="AC42" i="19"/>
  <c r="AC41" i="19"/>
  <c r="AC40" i="19"/>
  <c r="AC39" i="19"/>
  <c r="AC38" i="19"/>
  <c r="AC37" i="19"/>
  <c r="AC36" i="19"/>
  <c r="AC35" i="19"/>
  <c r="AC34" i="19"/>
  <c r="AC33" i="19"/>
  <c r="AC32" i="19"/>
  <c r="AC31" i="19"/>
  <c r="AC30" i="19"/>
  <c r="AC29" i="19"/>
  <c r="AC28" i="19"/>
  <c r="AC27" i="19"/>
  <c r="AC26" i="19"/>
  <c r="AC25" i="19"/>
  <c r="AC24" i="19"/>
  <c r="AC23" i="19"/>
  <c r="AC22" i="19"/>
  <c r="AC21" i="19"/>
  <c r="AC20" i="19"/>
  <c r="AC19" i="19"/>
  <c r="AC18" i="19"/>
  <c r="AC17" i="19"/>
  <c r="AC16" i="19"/>
  <c r="AC15" i="19"/>
  <c r="AC14" i="19"/>
  <c r="AC13" i="19"/>
  <c r="AC12" i="19"/>
  <c r="AC11" i="19"/>
  <c r="AC10" i="19"/>
  <c r="AC9" i="19"/>
  <c r="AC8" i="19"/>
  <c r="AC7" i="19"/>
  <c r="AC6" i="19"/>
  <c r="AC5" i="19"/>
  <c r="AC4" i="19"/>
  <c r="AC3" i="19"/>
  <c r="AC146" i="18"/>
  <c r="AC145" i="18"/>
  <c r="AC144" i="18"/>
  <c r="AC143" i="18"/>
  <c r="AC142" i="18"/>
  <c r="AC141" i="18"/>
  <c r="AC140" i="18"/>
  <c r="AC139" i="18"/>
  <c r="AC138" i="18"/>
  <c r="AC137" i="18"/>
  <c r="AC136" i="18"/>
  <c r="AC135" i="18"/>
  <c r="AC134" i="18"/>
  <c r="AC133" i="18"/>
  <c r="AC132" i="18"/>
  <c r="AC131" i="18"/>
  <c r="AC130" i="18"/>
  <c r="AC129" i="18"/>
  <c r="AC128" i="18"/>
  <c r="AC127" i="18"/>
  <c r="AC126" i="18"/>
  <c r="AC125" i="18"/>
  <c r="AC124" i="18"/>
  <c r="AC123" i="18"/>
  <c r="AC122" i="18"/>
  <c r="AC121" i="18"/>
  <c r="AC120" i="18"/>
  <c r="AC119" i="18"/>
  <c r="AC118" i="18"/>
  <c r="AC117" i="18"/>
  <c r="AC116" i="18"/>
  <c r="AC115" i="18"/>
  <c r="AC114" i="18"/>
  <c r="AC113" i="18"/>
  <c r="AC112" i="18"/>
  <c r="AC111" i="18"/>
  <c r="AC110" i="18"/>
  <c r="AC109" i="18"/>
  <c r="AC108" i="18"/>
  <c r="AC107" i="18"/>
  <c r="AC106" i="18"/>
  <c r="AC105" i="18"/>
  <c r="AC104" i="18"/>
  <c r="AC103" i="18"/>
  <c r="AC102" i="18"/>
  <c r="AC101" i="18"/>
  <c r="AC100" i="18"/>
  <c r="AC99" i="18"/>
  <c r="AC98" i="18"/>
  <c r="AC97" i="18"/>
  <c r="AC96" i="18"/>
  <c r="AC95" i="18"/>
  <c r="AC94" i="18"/>
  <c r="AC93" i="18"/>
  <c r="AC92" i="18"/>
  <c r="AC91" i="18"/>
  <c r="AC90" i="18"/>
  <c r="AC89" i="18"/>
  <c r="AC88" i="18"/>
  <c r="AC87" i="18"/>
  <c r="AC86" i="18"/>
  <c r="AC85" i="18"/>
  <c r="AC84" i="18"/>
  <c r="AC83" i="18"/>
  <c r="AC82" i="18"/>
  <c r="AC81" i="18"/>
  <c r="AC80" i="18"/>
  <c r="AC79" i="18"/>
  <c r="AC78" i="18"/>
  <c r="AC77" i="18"/>
  <c r="AC76" i="18"/>
  <c r="AC75" i="18"/>
  <c r="AC74" i="18"/>
  <c r="AC73" i="18"/>
  <c r="AC72" i="18"/>
  <c r="AC71" i="18"/>
  <c r="AC70" i="18"/>
  <c r="AC69" i="18"/>
  <c r="AC68" i="18"/>
  <c r="AC67" i="18"/>
  <c r="AC66" i="18"/>
  <c r="AC65" i="18"/>
  <c r="AC64" i="18"/>
  <c r="AC63" i="18"/>
  <c r="AC62" i="18"/>
  <c r="AC61" i="18"/>
  <c r="AC60" i="18"/>
  <c r="AC59" i="18"/>
  <c r="AC58" i="18"/>
  <c r="AC57" i="18"/>
  <c r="AC56" i="18"/>
  <c r="AC55" i="18"/>
  <c r="AC54" i="18"/>
  <c r="AC53" i="18"/>
  <c r="AC52" i="18"/>
  <c r="AC51" i="18"/>
  <c r="AC50" i="18"/>
  <c r="AC49" i="18"/>
  <c r="AC48" i="18"/>
  <c r="AC47" i="18"/>
  <c r="AC46" i="18"/>
  <c r="AC45" i="18"/>
  <c r="AC44" i="18"/>
  <c r="AC43" i="18"/>
  <c r="AC42" i="18"/>
  <c r="AC41" i="18"/>
  <c r="AC40" i="18"/>
  <c r="AC39" i="18"/>
  <c r="AC38" i="18"/>
  <c r="AC37" i="18"/>
  <c r="AC36" i="18"/>
  <c r="AC35" i="18"/>
  <c r="AC34" i="18"/>
  <c r="AC33" i="18"/>
  <c r="AC32" i="18"/>
  <c r="AC31" i="18"/>
  <c r="AC30" i="18"/>
  <c r="AC29" i="18"/>
  <c r="AC28" i="18"/>
  <c r="AC27" i="18"/>
  <c r="AC26" i="18"/>
  <c r="AC25" i="18"/>
  <c r="AC24" i="18"/>
  <c r="AC23" i="18"/>
  <c r="AC22" i="18"/>
  <c r="AC21" i="18"/>
  <c r="AC20" i="18"/>
  <c r="AC19" i="18"/>
  <c r="AC18" i="18"/>
  <c r="AC17" i="18"/>
  <c r="AC16" i="18"/>
  <c r="AC15" i="18"/>
  <c r="AC14" i="18"/>
  <c r="AC13" i="18"/>
  <c r="AC12" i="18"/>
  <c r="AC11" i="18"/>
  <c r="AC10" i="18"/>
  <c r="AC9" i="18"/>
  <c r="AC8" i="18"/>
  <c r="AC7" i="18"/>
  <c r="AC6" i="18"/>
  <c r="AC5" i="18"/>
  <c r="AC4" i="18"/>
  <c r="AC3" i="18"/>
  <c r="AC146" i="17"/>
  <c r="AC145" i="17"/>
  <c r="AC144" i="17"/>
  <c r="AC143" i="17"/>
  <c r="AC142" i="17"/>
  <c r="AC141" i="17"/>
  <c r="AC140" i="17"/>
  <c r="AC139" i="17"/>
  <c r="AC138" i="17"/>
  <c r="AC137" i="17"/>
  <c r="AC136" i="17"/>
  <c r="AC135" i="17"/>
  <c r="AC134" i="17"/>
  <c r="AC133" i="17"/>
  <c r="AC132" i="17"/>
  <c r="AC131" i="17"/>
  <c r="AC130" i="17"/>
  <c r="AC129" i="17"/>
  <c r="AC128" i="17"/>
  <c r="AC127" i="17"/>
  <c r="AC126" i="17"/>
  <c r="AC125" i="17"/>
  <c r="AC124" i="17"/>
  <c r="AC123" i="17"/>
  <c r="AC122" i="17"/>
  <c r="AC121" i="17"/>
  <c r="AC120" i="17"/>
  <c r="AC119" i="17"/>
  <c r="AC118" i="17"/>
  <c r="AC117" i="17"/>
  <c r="AC116" i="17"/>
  <c r="AC115" i="17"/>
  <c r="AC114" i="17"/>
  <c r="AC113" i="17"/>
  <c r="AC112" i="17"/>
  <c r="AC111" i="17"/>
  <c r="AC110" i="17"/>
  <c r="AC109" i="17"/>
  <c r="AC108" i="17"/>
  <c r="AC107" i="17"/>
  <c r="AC106" i="17"/>
  <c r="AC105" i="17"/>
  <c r="AC104" i="17"/>
  <c r="AC103" i="17"/>
  <c r="AC102" i="17"/>
  <c r="AC101" i="17"/>
  <c r="AC100" i="17"/>
  <c r="AC99" i="17"/>
  <c r="AC98" i="17"/>
  <c r="AC97" i="17"/>
  <c r="AC96" i="17"/>
  <c r="AC95" i="17"/>
  <c r="AC94" i="17"/>
  <c r="AC93" i="17"/>
  <c r="AC92" i="17"/>
  <c r="AC91" i="17"/>
  <c r="AC90" i="17"/>
  <c r="AC89" i="17"/>
  <c r="AC88" i="17"/>
  <c r="AC87" i="17"/>
  <c r="AC86" i="17"/>
  <c r="AC85" i="17"/>
  <c r="AC84" i="17"/>
  <c r="AC83" i="17"/>
  <c r="AC82" i="17"/>
  <c r="AC81" i="17"/>
  <c r="AC80" i="17"/>
  <c r="AC79" i="17"/>
  <c r="AC78" i="17"/>
  <c r="AC77" i="17"/>
  <c r="AC76" i="17"/>
  <c r="AC75" i="17"/>
  <c r="AC74" i="17"/>
  <c r="AC73" i="17"/>
  <c r="AC72" i="17"/>
  <c r="AC71" i="17"/>
  <c r="AC70" i="17"/>
  <c r="AC69" i="17"/>
  <c r="AC68" i="17"/>
  <c r="AC67" i="17"/>
  <c r="AC66" i="17"/>
  <c r="AC65" i="17"/>
  <c r="AC64" i="17"/>
  <c r="AC63" i="17"/>
  <c r="AC62" i="17"/>
  <c r="AC61" i="17"/>
  <c r="AC60" i="17"/>
  <c r="AC59" i="17"/>
  <c r="AC58" i="17"/>
  <c r="AC57" i="17"/>
  <c r="AC56" i="17"/>
  <c r="AC55" i="17"/>
  <c r="AC54" i="17"/>
  <c r="AC53" i="17"/>
  <c r="AC52" i="17"/>
  <c r="AC51" i="17"/>
  <c r="AC50" i="17"/>
  <c r="AC49" i="17"/>
  <c r="AC48" i="17"/>
  <c r="AC47" i="17"/>
  <c r="AC46" i="17"/>
  <c r="AC45" i="17"/>
  <c r="AC44" i="17"/>
  <c r="AC43" i="17"/>
  <c r="AC42" i="17"/>
  <c r="AC41" i="17"/>
  <c r="AC40" i="17"/>
  <c r="AC39"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AC15" i="17"/>
  <c r="AC14" i="17"/>
  <c r="AC13" i="17"/>
  <c r="AC12" i="17"/>
  <c r="AC11" i="17"/>
  <c r="AC10" i="17"/>
  <c r="AC9" i="17"/>
  <c r="AC8" i="17"/>
  <c r="AC7" i="17"/>
  <c r="AC6" i="17"/>
  <c r="AC5" i="17"/>
  <c r="AC4" i="17"/>
  <c r="AC3" i="17"/>
  <c r="AC146" i="16"/>
  <c r="AC145" i="16"/>
  <c r="AC144" i="16"/>
  <c r="AC143" i="16"/>
  <c r="AC142" i="16"/>
  <c r="AC141" i="16"/>
  <c r="AC140" i="16"/>
  <c r="AC139" i="16"/>
  <c r="AC138" i="16"/>
  <c r="AC137" i="16"/>
  <c r="AC136" i="16"/>
  <c r="AC135" i="16"/>
  <c r="AC134" i="16"/>
  <c r="AC133" i="16"/>
  <c r="AC132" i="16"/>
  <c r="AC131" i="16"/>
  <c r="AC130" i="16"/>
  <c r="AC129" i="16"/>
  <c r="AC128" i="16"/>
  <c r="AC127" i="16"/>
  <c r="AC126" i="16"/>
  <c r="AC125" i="16"/>
  <c r="AC124" i="16"/>
  <c r="AC123" i="16"/>
  <c r="AC122" i="16"/>
  <c r="AC121" i="16"/>
  <c r="AC120" i="16"/>
  <c r="AC119" i="16"/>
  <c r="AC118" i="16"/>
  <c r="AC117" i="16"/>
  <c r="AC116" i="16"/>
  <c r="AC115" i="16"/>
  <c r="AC114" i="16"/>
  <c r="AC113" i="16"/>
  <c r="AC112" i="16"/>
  <c r="AC111" i="16"/>
  <c r="AC110" i="16"/>
  <c r="AC109" i="16"/>
  <c r="AC108" i="16"/>
  <c r="AC107" i="16"/>
  <c r="AC106" i="16"/>
  <c r="AC105" i="16"/>
  <c r="AC104" i="16"/>
  <c r="AC103" i="16"/>
  <c r="AC102" i="16"/>
  <c r="AC101" i="16"/>
  <c r="AC100" i="16"/>
  <c r="AC99" i="16"/>
  <c r="AC98" i="16"/>
  <c r="AC97" i="16"/>
  <c r="AC96" i="16"/>
  <c r="AC95" i="16"/>
  <c r="AC94" i="16"/>
  <c r="AC93" i="16"/>
  <c r="AC92" i="16"/>
  <c r="AC91" i="16"/>
  <c r="AC90" i="16"/>
  <c r="AC89" i="16"/>
  <c r="AC88" i="16"/>
  <c r="AC87" i="16"/>
  <c r="AC86" i="16"/>
  <c r="AC85" i="16"/>
  <c r="AC84" i="16"/>
  <c r="AC83" i="16"/>
  <c r="AC82" i="16"/>
  <c r="AC81" i="16"/>
  <c r="AC80" i="16"/>
  <c r="AC79" i="16"/>
  <c r="AC78" i="16"/>
  <c r="AC77" i="16"/>
  <c r="AC76" i="16"/>
  <c r="AC75" i="16"/>
  <c r="AC74" i="16"/>
  <c r="AC73" i="16"/>
  <c r="AC72" i="16"/>
  <c r="AC71" i="16"/>
  <c r="AC70" i="16"/>
  <c r="AC69" i="16"/>
  <c r="AC68" i="16"/>
  <c r="AC67" i="16"/>
  <c r="AC66" i="16"/>
  <c r="AC65" i="16"/>
  <c r="AC64" i="16"/>
  <c r="AC63" i="16"/>
  <c r="AC62" i="16"/>
  <c r="AC61" i="16"/>
  <c r="AC60" i="16"/>
  <c r="AC59" i="16"/>
  <c r="AC58" i="16"/>
  <c r="AC57" i="16"/>
  <c r="AC56" i="16"/>
  <c r="AC55" i="16"/>
  <c r="AC54" i="16"/>
  <c r="AC53" i="16"/>
  <c r="AC52" i="16"/>
  <c r="AC51" i="16"/>
  <c r="AC50" i="16"/>
  <c r="AC49" i="16"/>
  <c r="AC48" i="16"/>
  <c r="AC47" i="16"/>
  <c r="AC46" i="16"/>
  <c r="AC45" i="16"/>
  <c r="AC44" i="16"/>
  <c r="AC43" i="16"/>
  <c r="AC42" i="16"/>
  <c r="AC41" i="16"/>
  <c r="AC40" i="16"/>
  <c r="AC39" i="16"/>
  <c r="AC38" i="16"/>
  <c r="AC37" i="16"/>
  <c r="AC36" i="16"/>
  <c r="AC35" i="16"/>
  <c r="AC34" i="16"/>
  <c r="AC33" i="16"/>
  <c r="AC32" i="16"/>
  <c r="AC31" i="16"/>
  <c r="AC30" i="16"/>
  <c r="AC29" i="16"/>
  <c r="AC28" i="16"/>
  <c r="AC27" i="16"/>
  <c r="AC26" i="16"/>
  <c r="AC25" i="16"/>
  <c r="AC24" i="16"/>
  <c r="AC23" i="16"/>
  <c r="AC22" i="16"/>
  <c r="AC21" i="16"/>
  <c r="AC20" i="16"/>
  <c r="AC19" i="16"/>
  <c r="AC18" i="16"/>
  <c r="AC17" i="16"/>
  <c r="AC16" i="16"/>
  <c r="AC15" i="16"/>
  <c r="AC14" i="16"/>
  <c r="AC13" i="16"/>
  <c r="AC12" i="16"/>
  <c r="AC11" i="16"/>
  <c r="AC10" i="16"/>
  <c r="AC9" i="16"/>
  <c r="AC8" i="16"/>
  <c r="AC7" i="16"/>
  <c r="AC6" i="16"/>
  <c r="AC5" i="16"/>
  <c r="AC4" i="16"/>
  <c r="AC3" i="16"/>
  <c r="AC146" i="15"/>
  <c r="AC145" i="15"/>
  <c r="AC144" i="15"/>
  <c r="AC143" i="15"/>
  <c r="AC142" i="15"/>
  <c r="AC141" i="15"/>
  <c r="AC140" i="15"/>
  <c r="AC139" i="15"/>
  <c r="AC138" i="15"/>
  <c r="AC137" i="15"/>
  <c r="AC136" i="15"/>
  <c r="AC135" i="15"/>
  <c r="AC134" i="15"/>
  <c r="AC133" i="15"/>
  <c r="AC132" i="15"/>
  <c r="AC131" i="15"/>
  <c r="AC130" i="15"/>
  <c r="AC129" i="15"/>
  <c r="AC128" i="15"/>
  <c r="AC127" i="15"/>
  <c r="AC126" i="15"/>
  <c r="AC125" i="15"/>
  <c r="AC124" i="15"/>
  <c r="AC123" i="15"/>
  <c r="AC122" i="15"/>
  <c r="AC121" i="15"/>
  <c r="AC120" i="15"/>
  <c r="AC119" i="15"/>
  <c r="AC118" i="15"/>
  <c r="AC117" i="15"/>
  <c r="AC116" i="15"/>
  <c r="AC115" i="15"/>
  <c r="AC114" i="15"/>
  <c r="AC113" i="15"/>
  <c r="AC112" i="15"/>
  <c r="AC111" i="15"/>
  <c r="AC110" i="15"/>
  <c r="AC109" i="15"/>
  <c r="AC108" i="15"/>
  <c r="AC107" i="15"/>
  <c r="AC106" i="15"/>
  <c r="AC105" i="15"/>
  <c r="AC104" i="15"/>
  <c r="AC103" i="15"/>
  <c r="AC102" i="15"/>
  <c r="AC101" i="15"/>
  <c r="AC100" i="15"/>
  <c r="AC99" i="15"/>
  <c r="AC98" i="15"/>
  <c r="AC97" i="15"/>
  <c r="AC96" i="15"/>
  <c r="AC95" i="15"/>
  <c r="AC94" i="15"/>
  <c r="AC93" i="15"/>
  <c r="AC92" i="15"/>
  <c r="AC91" i="15"/>
  <c r="AC90" i="15"/>
  <c r="AC89" i="15"/>
  <c r="AC88" i="15"/>
  <c r="AC87" i="15"/>
  <c r="AC86" i="15"/>
  <c r="AC85" i="15"/>
  <c r="AC84" i="15"/>
  <c r="AC83" i="15"/>
  <c r="AC82" i="15"/>
  <c r="AC81" i="15"/>
  <c r="AC80" i="15"/>
  <c r="AC79" i="15"/>
  <c r="AC78" i="15"/>
  <c r="AC77" i="15"/>
  <c r="AC76" i="15"/>
  <c r="AC75" i="15"/>
  <c r="AC74" i="15"/>
  <c r="AC73" i="15"/>
  <c r="AC72" i="15"/>
  <c r="AC71" i="15"/>
  <c r="AC70" i="15"/>
  <c r="AC69" i="15"/>
  <c r="AC68" i="15"/>
  <c r="AC67" i="15"/>
  <c r="AC66" i="15"/>
  <c r="AC65" i="15"/>
  <c r="AC64" i="15"/>
  <c r="AC63" i="15"/>
  <c r="AC62" i="15"/>
  <c r="AC61" i="15"/>
  <c r="AC60" i="15"/>
  <c r="AC59" i="15"/>
  <c r="AC58" i="15"/>
  <c r="AC57" i="15"/>
  <c r="AC56" i="15"/>
  <c r="AC55" i="15"/>
  <c r="AC54" i="15"/>
  <c r="AC53" i="15"/>
  <c r="AC52" i="15"/>
  <c r="AC51" i="15"/>
  <c r="AC50" i="15"/>
  <c r="AC49" i="15"/>
  <c r="AC48" i="15"/>
  <c r="AC47" i="15"/>
  <c r="AC46" i="15"/>
  <c r="AC45" i="15"/>
  <c r="AC44" i="15"/>
  <c r="AC43" i="15"/>
  <c r="AC42" i="15"/>
  <c r="AC41" i="15"/>
  <c r="AC40" i="15"/>
  <c r="AC39" i="15"/>
  <c r="AC38" i="15"/>
  <c r="AC37" i="15"/>
  <c r="AC36" i="15"/>
  <c r="AC35" i="15"/>
  <c r="AC34" i="15"/>
  <c r="AC33" i="15"/>
  <c r="AC32" i="15"/>
  <c r="AC31" i="15"/>
  <c r="AC30" i="15"/>
  <c r="AC29" i="15"/>
  <c r="AC28" i="15"/>
  <c r="AC27" i="15"/>
  <c r="AC26" i="15"/>
  <c r="AC25" i="15"/>
  <c r="AC24" i="15"/>
  <c r="AC23" i="15"/>
  <c r="AC22" i="15"/>
  <c r="AC21" i="15"/>
  <c r="AC20" i="15"/>
  <c r="AC19" i="15"/>
  <c r="AC18" i="15"/>
  <c r="AC17" i="15"/>
  <c r="AC16" i="15"/>
  <c r="AC15" i="15"/>
  <c r="AC14" i="15"/>
  <c r="AC13" i="15"/>
  <c r="AC12" i="15"/>
  <c r="AC11" i="15"/>
  <c r="AC10" i="15"/>
  <c r="AC9" i="15"/>
  <c r="AC8" i="15"/>
  <c r="AC7" i="15"/>
  <c r="AC6" i="15"/>
  <c r="AC5" i="15"/>
  <c r="AC4" i="15"/>
  <c r="AC3" i="15"/>
  <c r="AC146" i="14"/>
  <c r="AC145" i="14"/>
  <c r="AC144" i="14"/>
  <c r="AC143" i="14"/>
  <c r="AC142" i="14"/>
  <c r="AC141" i="14"/>
  <c r="AC140" i="14"/>
  <c r="AC139" i="14"/>
  <c r="AC138" i="14"/>
  <c r="AC137" i="14"/>
  <c r="AC136" i="14"/>
  <c r="AC135" i="14"/>
  <c r="AC134" i="14"/>
  <c r="AC133" i="14"/>
  <c r="AC132" i="14"/>
  <c r="AC131" i="14"/>
  <c r="AC130" i="14"/>
  <c r="AC129" i="14"/>
  <c r="AC128" i="14"/>
  <c r="AC127" i="14"/>
  <c r="AC126" i="14"/>
  <c r="AC125" i="14"/>
  <c r="AC124" i="14"/>
  <c r="AC123" i="14"/>
  <c r="AC122" i="14"/>
  <c r="AC121" i="14"/>
  <c r="AC120" i="14"/>
  <c r="AC119" i="14"/>
  <c r="AC118" i="14"/>
  <c r="AC117" i="14"/>
  <c r="AC116" i="14"/>
  <c r="AC115" i="14"/>
  <c r="AC114" i="14"/>
  <c r="AC113" i="14"/>
  <c r="AC112" i="14"/>
  <c r="AC111" i="14"/>
  <c r="AC110" i="14"/>
  <c r="AC109" i="14"/>
  <c r="AC108" i="14"/>
  <c r="AC107" i="14"/>
  <c r="AC106" i="14"/>
  <c r="AC105" i="14"/>
  <c r="AC104" i="14"/>
  <c r="AC103" i="14"/>
  <c r="AC102" i="14"/>
  <c r="AC101" i="14"/>
  <c r="AC100" i="14"/>
  <c r="AC99" i="14"/>
  <c r="AC98" i="14"/>
  <c r="AC97" i="14"/>
  <c r="AC96" i="14"/>
  <c r="AC95" i="14"/>
  <c r="AC94" i="14"/>
  <c r="AC93" i="14"/>
  <c r="AC92" i="14"/>
  <c r="AC91" i="14"/>
  <c r="AC90" i="14"/>
  <c r="AC89" i="14"/>
  <c r="AC88" i="14"/>
  <c r="AC87" i="14"/>
  <c r="AC86" i="14"/>
  <c r="AC85" i="14"/>
  <c r="AC84" i="14"/>
  <c r="AC83" i="14"/>
  <c r="AC82" i="14"/>
  <c r="AC81" i="14"/>
  <c r="AC80" i="14"/>
  <c r="AC79" i="14"/>
  <c r="AC78" i="14"/>
  <c r="AC77" i="14"/>
  <c r="AC76" i="14"/>
  <c r="AC75" i="14"/>
  <c r="AC74" i="14"/>
  <c r="AC73" i="14"/>
  <c r="AC72" i="14"/>
  <c r="AC71" i="14"/>
  <c r="AC70" i="14"/>
  <c r="AC69" i="14"/>
  <c r="AC68" i="14"/>
  <c r="AC67" i="14"/>
  <c r="AC66" i="14"/>
  <c r="AC65" i="14"/>
  <c r="AC64" i="14"/>
  <c r="AC63" i="14"/>
  <c r="AC62" i="14"/>
  <c r="AC61" i="14"/>
  <c r="AC60" i="14"/>
  <c r="AC59" i="14"/>
  <c r="AC58" i="14"/>
  <c r="AC57" i="14"/>
  <c r="AC56" i="14"/>
  <c r="AC55" i="14"/>
  <c r="AC54" i="14"/>
  <c r="AC53" i="14"/>
  <c r="AC52" i="14"/>
  <c r="AC51" i="14"/>
  <c r="AC50" i="14"/>
  <c r="AC49" i="14"/>
  <c r="AC48" i="14"/>
  <c r="AC47" i="14"/>
  <c r="AC46" i="14"/>
  <c r="AC45" i="14"/>
  <c r="AC44" i="14"/>
  <c r="AC43" i="14"/>
  <c r="AC42" i="14"/>
  <c r="AC41" i="14"/>
  <c r="AC40" i="14"/>
  <c r="AC39" i="14"/>
  <c r="AC38" i="14"/>
  <c r="AC37" i="14"/>
  <c r="AC36" i="14"/>
  <c r="AC35" i="14"/>
  <c r="AC34" i="14"/>
  <c r="AC33" i="14"/>
  <c r="AC32" i="14"/>
  <c r="AC31" i="14"/>
  <c r="AC30" i="14"/>
  <c r="AC29" i="14"/>
  <c r="AC28" i="14"/>
  <c r="AC27" i="14"/>
  <c r="AC26" i="14"/>
  <c r="AC25" i="14"/>
  <c r="AC24" i="14"/>
  <c r="AC23" i="14"/>
  <c r="AC22" i="14"/>
  <c r="AC21" i="14"/>
  <c r="AC20" i="14"/>
  <c r="AC19" i="14"/>
  <c r="AC18" i="14"/>
  <c r="AC17" i="14"/>
  <c r="AC16" i="14"/>
  <c r="AC15" i="14"/>
  <c r="AC14" i="14"/>
  <c r="AC13" i="14"/>
  <c r="AC12" i="14"/>
  <c r="AC11" i="14"/>
  <c r="AC10" i="14"/>
  <c r="AC9" i="14"/>
  <c r="AC8" i="14"/>
  <c r="AC7" i="14"/>
  <c r="AC6" i="14"/>
  <c r="AC5" i="14"/>
  <c r="AC4" i="14"/>
  <c r="AC3" i="14"/>
  <c r="AC146" i="13"/>
  <c r="AC145" i="13"/>
  <c r="AC144" i="13"/>
  <c r="AC143" i="13"/>
  <c r="AC142" i="13"/>
  <c r="AC141" i="13"/>
  <c r="AC140" i="13"/>
  <c r="AC139" i="13"/>
  <c r="AC138" i="13"/>
  <c r="AC137" i="13"/>
  <c r="AC136" i="13"/>
  <c r="AC135" i="13"/>
  <c r="AC134" i="13"/>
  <c r="AC133" i="13"/>
  <c r="AC132" i="13"/>
  <c r="AC131" i="13"/>
  <c r="AC130" i="13"/>
  <c r="AC129" i="13"/>
  <c r="AC128" i="13"/>
  <c r="AC127" i="13"/>
  <c r="AC126" i="13"/>
  <c r="AC125" i="13"/>
  <c r="AC124" i="13"/>
  <c r="AC123" i="13"/>
  <c r="AC122" i="13"/>
  <c r="AC121" i="13"/>
  <c r="AC120" i="13"/>
  <c r="AC119" i="13"/>
  <c r="AC118" i="13"/>
  <c r="AC117" i="13"/>
  <c r="AC116" i="13"/>
  <c r="AC115" i="13"/>
  <c r="AC114" i="13"/>
  <c r="AC113" i="13"/>
  <c r="AC112" i="13"/>
  <c r="AC111" i="13"/>
  <c r="AC110" i="13"/>
  <c r="AC109" i="13"/>
  <c r="AC108" i="13"/>
  <c r="AC107" i="13"/>
  <c r="AC106" i="13"/>
  <c r="AC105" i="13"/>
  <c r="AC104" i="13"/>
  <c r="AC103" i="13"/>
  <c r="AC102" i="13"/>
  <c r="AC101" i="13"/>
  <c r="AC100" i="13"/>
  <c r="AC99" i="13"/>
  <c r="AC98" i="13"/>
  <c r="AC97" i="13"/>
  <c r="AC96" i="13"/>
  <c r="AC95" i="13"/>
  <c r="AC94" i="13"/>
  <c r="AC93" i="13"/>
  <c r="AC92" i="13"/>
  <c r="AC91" i="13"/>
  <c r="AC90" i="13"/>
  <c r="AC89" i="13"/>
  <c r="AC88" i="13"/>
  <c r="AC87" i="13"/>
  <c r="AC86" i="13"/>
  <c r="AC85" i="13"/>
  <c r="AC84" i="13"/>
  <c r="AC83" i="13"/>
  <c r="AC82" i="13"/>
  <c r="AC81" i="13"/>
  <c r="AC80" i="13"/>
  <c r="AC79" i="13"/>
  <c r="AC78" i="13"/>
  <c r="AC77" i="13"/>
  <c r="AC76" i="13"/>
  <c r="AC75" i="13"/>
  <c r="AC74" i="13"/>
  <c r="AC73" i="13"/>
  <c r="AC72" i="13"/>
  <c r="AC71" i="13"/>
  <c r="AC70" i="13"/>
  <c r="AC69" i="13"/>
  <c r="AC68" i="13"/>
  <c r="AC67" i="13"/>
  <c r="AC66" i="13"/>
  <c r="AC65" i="13"/>
  <c r="AC64" i="13"/>
  <c r="AC63" i="13"/>
  <c r="AC62" i="13"/>
  <c r="AC61"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C32" i="13"/>
  <c r="AC31" i="13"/>
  <c r="AC30" i="13"/>
  <c r="AC29" i="13"/>
  <c r="AC28" i="13"/>
  <c r="AC27" i="13"/>
  <c r="AC26" i="13"/>
  <c r="AC25" i="13"/>
  <c r="AC24" i="13"/>
  <c r="AC23" i="13"/>
  <c r="AC22" i="13"/>
  <c r="AC21" i="13"/>
  <c r="AC20" i="13"/>
  <c r="AC19" i="13"/>
  <c r="AC18" i="13"/>
  <c r="AC17" i="13"/>
  <c r="AC16" i="13"/>
  <c r="AC15" i="13"/>
  <c r="AC14" i="13"/>
  <c r="AC13" i="13"/>
  <c r="AC12" i="13"/>
  <c r="AC11" i="13"/>
  <c r="AC10" i="13"/>
  <c r="AC9" i="13"/>
  <c r="AC8" i="13"/>
  <c r="AC7" i="13"/>
  <c r="AC6" i="13"/>
  <c r="AC5" i="13"/>
  <c r="AC4" i="13"/>
  <c r="AC3" i="13"/>
  <c r="AC146" i="11"/>
  <c r="AC145" i="11"/>
  <c r="AC144" i="11"/>
  <c r="AC143" i="11"/>
  <c r="B143" i="10" s="1"/>
  <c r="AC142" i="11"/>
  <c r="AC141" i="11"/>
  <c r="AC140" i="11"/>
  <c r="AC139" i="11"/>
  <c r="B139" i="10" s="1"/>
  <c r="AC138" i="11"/>
  <c r="AC137" i="11"/>
  <c r="AC136" i="11"/>
  <c r="AC135" i="11"/>
  <c r="B135" i="10" s="1"/>
  <c r="AC134" i="11"/>
  <c r="AC133" i="11"/>
  <c r="AC132" i="11"/>
  <c r="AC131" i="11"/>
  <c r="B131" i="10" s="1"/>
  <c r="AC130" i="11"/>
  <c r="AC129" i="11"/>
  <c r="AC128" i="11"/>
  <c r="AC127" i="11"/>
  <c r="B127" i="10" s="1"/>
  <c r="AC126" i="11"/>
  <c r="AC125" i="11"/>
  <c r="AC124" i="11"/>
  <c r="AC123" i="11"/>
  <c r="B123" i="10" s="1"/>
  <c r="AC122" i="11"/>
  <c r="AC121" i="11"/>
  <c r="AC120" i="11"/>
  <c r="AC119" i="11"/>
  <c r="B119" i="10" s="1"/>
  <c r="AC118" i="11"/>
  <c r="AC117" i="11"/>
  <c r="AC116" i="11"/>
  <c r="AC115" i="11"/>
  <c r="B115" i="10" s="1"/>
  <c r="AC114" i="11"/>
  <c r="AC113" i="11"/>
  <c r="AC112" i="11"/>
  <c r="AC111" i="11"/>
  <c r="AC110" i="11"/>
  <c r="AC109" i="11"/>
  <c r="AC108" i="11"/>
  <c r="AC107" i="11"/>
  <c r="AC106" i="11"/>
  <c r="AC105" i="11"/>
  <c r="AC104" i="11"/>
  <c r="AC103" i="11"/>
  <c r="AC102" i="11"/>
  <c r="AC101" i="11"/>
  <c r="AC100" i="11"/>
  <c r="AC99" i="11"/>
  <c r="AC98" i="11"/>
  <c r="AC97" i="11"/>
  <c r="AC96" i="11"/>
  <c r="AC95" i="11"/>
  <c r="AC94" i="11"/>
  <c r="AC93" i="11"/>
  <c r="AC92" i="11"/>
  <c r="AC91" i="11"/>
  <c r="AC90" i="11"/>
  <c r="AC89" i="11"/>
  <c r="AC88" i="11"/>
  <c r="AC87" i="11"/>
  <c r="AC86" i="11"/>
  <c r="AC85" i="11"/>
  <c r="AC84" i="11"/>
  <c r="AC83" i="11"/>
  <c r="AC82" i="11"/>
  <c r="AC81" i="11"/>
  <c r="AC80" i="11"/>
  <c r="AC79" i="11"/>
  <c r="AC78" i="11"/>
  <c r="AC77" i="11"/>
  <c r="AC76" i="11"/>
  <c r="AC75" i="11"/>
  <c r="AC74" i="11"/>
  <c r="AC73" i="11"/>
  <c r="AC72" i="11"/>
  <c r="AC71" i="11"/>
  <c r="AC70" i="11"/>
  <c r="AC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C17" i="11"/>
  <c r="AC16" i="11"/>
  <c r="AC15" i="11"/>
  <c r="AC14" i="11"/>
  <c r="AC13" i="11"/>
  <c r="AC12" i="11"/>
  <c r="AC11" i="11"/>
  <c r="AC10" i="11"/>
  <c r="AC9" i="11"/>
  <c r="AC8" i="11"/>
  <c r="AC7" i="11"/>
  <c r="AC6" i="11"/>
  <c r="AC5" i="11"/>
  <c r="AC4" i="11"/>
  <c r="AC3" i="11"/>
  <c r="AC149" i="7"/>
  <c r="AC148" i="7"/>
  <c r="AC147" i="7"/>
  <c r="AC146" i="7"/>
  <c r="AC145" i="7"/>
  <c r="AC144" i="7"/>
  <c r="AC143" i="7"/>
  <c r="AC142" i="7"/>
  <c r="AC141" i="7"/>
  <c r="AC140" i="7"/>
  <c r="AC139" i="7"/>
  <c r="AC138" i="7"/>
  <c r="AC137" i="7"/>
  <c r="AC136" i="7"/>
  <c r="AC135" i="7"/>
  <c r="AC134" i="7"/>
  <c r="AC133" i="7"/>
  <c r="AC132" i="7"/>
  <c r="AC131" i="7"/>
  <c r="AC130" i="7"/>
  <c r="AC129" i="7"/>
  <c r="AC128" i="7"/>
  <c r="AC127" i="7"/>
  <c r="AC126" i="7"/>
  <c r="AC125" i="7"/>
  <c r="AC124" i="7"/>
  <c r="AC123" i="7"/>
  <c r="AC122" i="7"/>
  <c r="AC121" i="7"/>
  <c r="AC120" i="7"/>
  <c r="AC119" i="7"/>
  <c r="AC118" i="7"/>
  <c r="AC117" i="7"/>
  <c r="AC116" i="7"/>
  <c r="AC115" i="7"/>
  <c r="AC114" i="7"/>
  <c r="AC113" i="7"/>
  <c r="AC112" i="7"/>
  <c r="AC111" i="7"/>
  <c r="AC110" i="7"/>
  <c r="AC109" i="7"/>
  <c r="AC108" i="7"/>
  <c r="AC107" i="7"/>
  <c r="AC106" i="7"/>
  <c r="AC105" i="7"/>
  <c r="AC104" i="7"/>
  <c r="AC103" i="7"/>
  <c r="AC102" i="7"/>
  <c r="AC101" i="7"/>
  <c r="AC100" i="7"/>
  <c r="AC99" i="7"/>
  <c r="AC98" i="7"/>
  <c r="AC97" i="7"/>
  <c r="AC96" i="7"/>
  <c r="AC95" i="7"/>
  <c r="AC94" i="7"/>
  <c r="AC93" i="7"/>
  <c r="AC92" i="7"/>
  <c r="AC91" i="7"/>
  <c r="AC90" i="7"/>
  <c r="AC89" i="7"/>
  <c r="AC88" i="7"/>
  <c r="AC87" i="7"/>
  <c r="AC86" i="7"/>
  <c r="AC85" i="7"/>
  <c r="AC84" i="7"/>
  <c r="AC83" i="7"/>
  <c r="AC82" i="7"/>
  <c r="AC81" i="7"/>
  <c r="AC80" i="7"/>
  <c r="AC79" i="7"/>
  <c r="AC78" i="7"/>
  <c r="AC77" i="7"/>
  <c r="AC76" i="7"/>
  <c r="AC75" i="7"/>
  <c r="AC74" i="7"/>
  <c r="AC73" i="7"/>
  <c r="AC72" i="7"/>
  <c r="AC71" i="7"/>
  <c r="AC70" i="7"/>
  <c r="AC69" i="7"/>
  <c r="AC68" i="7"/>
  <c r="AC67" i="7"/>
  <c r="AC66" i="7"/>
  <c r="AC65" i="7"/>
  <c r="AC64" i="7"/>
  <c r="AC63" i="7"/>
  <c r="AC62" i="7"/>
  <c r="AC61" i="7"/>
  <c r="AC60" i="7"/>
  <c r="AC59" i="7"/>
  <c r="AC58" i="7"/>
  <c r="AC57" i="7"/>
  <c r="AC56" i="7"/>
  <c r="AC55" i="7"/>
  <c r="AC54" i="7"/>
  <c r="AC53" i="7"/>
  <c r="AC52" i="7"/>
  <c r="AC51" i="7"/>
  <c r="AC50" i="7"/>
  <c r="AC49" i="7"/>
  <c r="AC48" i="7"/>
  <c r="AC47" i="7"/>
  <c r="AC46" i="7"/>
  <c r="AC45" i="7"/>
  <c r="AC44" i="7"/>
  <c r="AC43" i="7"/>
  <c r="AC42" i="7"/>
  <c r="AC41" i="7"/>
  <c r="AC40" i="7"/>
  <c r="AC39" i="7"/>
  <c r="AC38" i="7"/>
  <c r="AC37" i="7"/>
  <c r="AC36" i="7"/>
  <c r="AC35" i="7"/>
  <c r="AC34" i="7"/>
  <c r="AC33" i="7"/>
  <c r="AC32" i="7"/>
  <c r="AC31" i="7"/>
  <c r="AC30" i="7"/>
  <c r="AC29" i="7"/>
  <c r="AC28" i="7"/>
  <c r="AC27" i="7"/>
  <c r="AC26" i="7"/>
  <c r="AC25" i="7"/>
  <c r="AC24" i="7"/>
  <c r="AC23" i="7"/>
  <c r="AC22" i="7"/>
  <c r="AC21" i="7"/>
  <c r="AC20" i="7"/>
  <c r="AC19" i="7"/>
  <c r="AC18" i="7"/>
  <c r="AC17" i="7"/>
  <c r="AC16" i="7"/>
  <c r="AC15" i="7"/>
  <c r="AC14" i="7"/>
  <c r="AC13" i="7"/>
  <c r="AC12" i="7"/>
  <c r="AC11" i="7"/>
  <c r="AC10" i="7"/>
  <c r="AC9" i="7"/>
  <c r="AC8" i="7"/>
  <c r="AC7" i="7"/>
  <c r="AC6" i="7"/>
  <c r="AC5" i="7"/>
  <c r="AC4" i="7"/>
  <c r="AC3" i="7"/>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3" i="4"/>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3" i="6"/>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3" i="1"/>
  <c r="B142" i="12" l="1"/>
  <c r="B146" i="12"/>
  <c r="B121" i="12"/>
  <c r="B137" i="12"/>
  <c r="B117" i="12"/>
  <c r="B125" i="12"/>
  <c r="B129" i="12"/>
  <c r="B133" i="12"/>
  <c r="B141" i="12"/>
  <c r="B145" i="12"/>
  <c r="B115" i="12"/>
  <c r="B119" i="12"/>
  <c r="B123" i="12"/>
  <c r="B127" i="12"/>
  <c r="B131" i="12"/>
  <c r="B135" i="12"/>
  <c r="B139" i="12"/>
  <c r="B143" i="12"/>
  <c r="B116" i="12"/>
  <c r="B120" i="12"/>
  <c r="B124" i="12"/>
  <c r="B128" i="12"/>
  <c r="B132" i="12"/>
  <c r="B136" i="12"/>
  <c r="B140" i="12"/>
  <c r="B144" i="12"/>
  <c r="B117" i="10"/>
  <c r="B121" i="10"/>
  <c r="B125" i="10"/>
  <c r="B129" i="10"/>
  <c r="B133" i="10"/>
  <c r="B137" i="10"/>
  <c r="B141" i="10"/>
  <c r="B145" i="10"/>
  <c r="B116" i="10"/>
  <c r="B120" i="10"/>
  <c r="B124" i="10"/>
  <c r="B128" i="10"/>
  <c r="B132" i="10"/>
  <c r="B136" i="10"/>
  <c r="B140" i="10"/>
  <c r="B144" i="10"/>
  <c r="B114" i="10"/>
  <c r="B118" i="10"/>
  <c r="B122" i="10"/>
  <c r="B126" i="10"/>
  <c r="B130" i="10"/>
  <c r="B134" i="10"/>
  <c r="B138" i="10"/>
  <c r="B142" i="10"/>
  <c r="B146"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3" i="10"/>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3" i="12"/>
  <c r="AH3" i="17"/>
  <c r="AH4" i="17"/>
  <c r="AH5" i="17"/>
  <c r="AH6" i="17"/>
  <c r="AH7" i="17"/>
  <c r="AH8" i="17"/>
  <c r="AH9" i="17"/>
  <c r="AH10" i="17"/>
  <c r="AH11" i="17"/>
  <c r="AH12" i="17"/>
  <c r="AH13" i="17"/>
  <c r="AH14" i="17"/>
  <c r="AH15" i="17"/>
  <c r="AH16" i="17"/>
  <c r="AH17" i="17"/>
  <c r="AH18" i="17"/>
  <c r="AH19" i="17"/>
  <c r="AH20" i="17"/>
  <c r="AH21" i="17"/>
  <c r="AH22" i="17"/>
  <c r="AH23" i="17"/>
  <c r="AH24" i="17"/>
  <c r="AH25" i="17"/>
  <c r="AH26" i="17"/>
  <c r="AH27" i="17"/>
  <c r="AH28" i="17"/>
  <c r="AH29" i="17"/>
  <c r="AH30" i="17"/>
  <c r="AH31" i="17"/>
  <c r="AH32" i="17"/>
  <c r="AH33" i="17"/>
  <c r="AH34" i="17"/>
  <c r="AH35" i="17"/>
  <c r="AH36" i="17"/>
  <c r="AH37" i="17"/>
  <c r="AH38" i="17"/>
  <c r="AH39" i="17"/>
  <c r="AH40" i="17"/>
  <c r="AH41" i="17"/>
  <c r="AH42" i="17"/>
  <c r="AH43" i="17"/>
  <c r="AH44" i="17"/>
  <c r="AH45" i="17"/>
  <c r="AH46" i="17"/>
  <c r="AH47" i="17"/>
  <c r="AH48" i="17"/>
  <c r="AH49" i="17"/>
  <c r="AH50" i="17"/>
  <c r="AH51" i="17"/>
  <c r="AH52" i="17"/>
  <c r="AH53" i="17"/>
  <c r="AH54" i="17"/>
  <c r="AH55" i="17"/>
  <c r="AH56" i="17"/>
  <c r="AH57" i="17"/>
  <c r="AH58" i="17"/>
  <c r="AH59" i="17"/>
  <c r="AH60" i="17"/>
  <c r="AH61" i="17"/>
  <c r="AH62" i="17"/>
  <c r="AH63" i="17"/>
  <c r="AH64" i="17"/>
  <c r="AH65" i="17"/>
  <c r="AH66" i="17"/>
  <c r="AH67" i="17"/>
  <c r="AH68" i="17"/>
  <c r="AH69" i="17"/>
  <c r="AH70" i="17"/>
  <c r="AH71" i="17"/>
  <c r="AH72" i="17"/>
  <c r="AH73" i="17"/>
  <c r="AH74" i="17"/>
  <c r="AH75" i="17"/>
  <c r="AH76" i="17"/>
  <c r="AH77" i="17"/>
  <c r="AH78" i="17"/>
  <c r="AH79" i="17"/>
  <c r="AH80" i="17"/>
  <c r="AH81" i="17"/>
  <c r="AH82" i="17"/>
  <c r="AH83" i="17"/>
  <c r="AH84" i="17"/>
  <c r="AH85" i="17"/>
  <c r="AH86" i="17"/>
  <c r="AH87" i="17"/>
  <c r="AH88" i="17"/>
  <c r="AH89" i="17"/>
  <c r="AH90" i="17"/>
  <c r="AH91" i="17"/>
  <c r="AH92" i="17"/>
  <c r="AH93" i="17"/>
  <c r="AH94" i="17"/>
  <c r="AH95" i="17"/>
  <c r="AH96" i="17"/>
  <c r="AH97" i="17"/>
  <c r="AH98" i="17"/>
  <c r="AH99" i="17"/>
  <c r="AH100" i="17"/>
  <c r="AH101" i="17"/>
  <c r="AH102" i="17"/>
  <c r="AH103" i="17"/>
  <c r="AH104" i="17"/>
  <c r="AH105" i="17"/>
  <c r="AH106" i="17"/>
  <c r="AH107" i="17"/>
  <c r="AH108" i="17"/>
  <c r="AH109" i="17"/>
  <c r="AH110" i="17"/>
  <c r="AH111" i="17"/>
  <c r="AH112" i="17"/>
  <c r="AH113" i="17"/>
  <c r="AH114" i="17"/>
  <c r="AH115" i="17"/>
  <c r="AH116" i="17"/>
  <c r="AH117" i="17"/>
  <c r="AH118" i="17"/>
  <c r="AH119" i="17"/>
  <c r="AH120" i="17"/>
  <c r="AH121" i="17"/>
  <c r="AH122" i="17"/>
  <c r="AH123" i="17"/>
  <c r="AH124" i="17"/>
  <c r="AH125" i="17"/>
  <c r="AH126" i="17"/>
  <c r="AH127" i="17"/>
  <c r="AH128" i="17"/>
  <c r="AH129" i="17"/>
  <c r="AH130" i="17"/>
  <c r="AH131" i="17"/>
  <c r="AH132" i="17"/>
  <c r="AH133" i="17"/>
  <c r="AH134" i="17"/>
  <c r="AH135" i="17"/>
  <c r="AH136" i="17"/>
  <c r="AH137" i="17"/>
  <c r="AH138" i="17"/>
  <c r="AH139" i="17"/>
  <c r="AH140" i="17"/>
  <c r="AH141" i="17"/>
  <c r="AH142" i="17"/>
  <c r="AH143" i="17"/>
  <c r="AH144" i="17"/>
  <c r="AH145" i="17"/>
  <c r="AH146" i="17"/>
  <c r="AH146" i="24"/>
  <c r="AH145" i="24"/>
  <c r="AH144" i="24"/>
  <c r="AH143" i="24"/>
  <c r="AH142" i="24"/>
  <c r="AH141" i="24"/>
  <c r="AH140" i="24"/>
  <c r="AH139" i="24"/>
  <c r="AH138" i="24"/>
  <c r="AH137" i="24"/>
  <c r="AH136" i="24"/>
  <c r="AH135" i="24"/>
  <c r="AH134" i="24"/>
  <c r="AH133" i="24"/>
  <c r="AH132" i="24"/>
  <c r="AH131" i="24"/>
  <c r="AH130" i="24"/>
  <c r="AH129" i="24"/>
  <c r="AH128" i="24"/>
  <c r="AH127" i="24"/>
  <c r="AH126" i="24"/>
  <c r="AH125" i="24"/>
  <c r="AH124" i="24"/>
  <c r="AH123" i="24"/>
  <c r="AH122" i="24"/>
  <c r="AH121" i="24"/>
  <c r="AH120" i="24"/>
  <c r="AH119" i="24"/>
  <c r="AH118" i="24"/>
  <c r="AH117" i="24"/>
  <c r="AH116" i="24"/>
  <c r="AH115" i="24"/>
  <c r="AH114" i="24"/>
  <c r="AH113" i="24"/>
  <c r="AH112" i="24"/>
  <c r="AH111" i="24"/>
  <c r="AH110" i="24"/>
  <c r="AH109" i="24"/>
  <c r="AH108" i="24"/>
  <c r="AH107" i="24"/>
  <c r="AH106" i="24"/>
  <c r="AH105" i="24"/>
  <c r="AH104" i="24"/>
  <c r="AH103" i="24"/>
  <c r="AH102" i="24"/>
  <c r="AH101" i="24"/>
  <c r="AH100" i="24"/>
  <c r="AH99" i="24"/>
  <c r="AH98" i="24"/>
  <c r="AH97" i="24"/>
  <c r="AH96" i="24"/>
  <c r="AH95" i="24"/>
  <c r="AH94" i="24"/>
  <c r="AH93" i="24"/>
  <c r="AH92" i="24"/>
  <c r="AH91" i="24"/>
  <c r="AH90" i="24"/>
  <c r="AH89" i="24"/>
  <c r="AH88" i="24"/>
  <c r="AH87" i="24"/>
  <c r="AH86" i="24"/>
  <c r="AH85" i="24"/>
  <c r="AH84" i="24"/>
  <c r="AH83" i="24"/>
  <c r="AH82" i="24"/>
  <c r="AH81" i="24"/>
  <c r="AH80" i="24"/>
  <c r="AH79" i="24"/>
  <c r="AH78" i="24"/>
  <c r="AH77" i="24"/>
  <c r="AH76" i="24"/>
  <c r="AH75" i="24"/>
  <c r="AH74" i="24"/>
  <c r="AH73" i="24"/>
  <c r="AH72" i="24"/>
  <c r="AH71" i="24"/>
  <c r="AH70" i="24"/>
  <c r="AH69" i="24"/>
  <c r="AH68" i="24"/>
  <c r="AH67" i="24"/>
  <c r="AH66" i="24"/>
  <c r="AH65" i="24"/>
  <c r="AH64" i="24"/>
  <c r="AH63" i="24"/>
  <c r="AH62" i="24"/>
  <c r="AH61" i="24"/>
  <c r="AH60" i="24"/>
  <c r="AH59" i="24"/>
  <c r="AH58" i="24"/>
  <c r="AH57" i="24"/>
  <c r="AH56" i="24"/>
  <c r="AH55" i="24"/>
  <c r="AH54" i="24"/>
  <c r="AH53" i="24"/>
  <c r="AH52" i="24"/>
  <c r="AH51" i="24"/>
  <c r="AH50" i="24"/>
  <c r="AH49" i="24"/>
  <c r="AH48" i="24"/>
  <c r="AH47" i="24"/>
  <c r="AH46" i="24"/>
  <c r="AH45" i="24"/>
  <c r="AH44" i="24"/>
  <c r="AH43" i="24"/>
  <c r="AH42" i="24"/>
  <c r="AH41" i="24"/>
  <c r="AH40" i="24"/>
  <c r="AH39" i="24"/>
  <c r="AH38" i="24"/>
  <c r="AH37" i="24"/>
  <c r="AH36" i="24"/>
  <c r="AH35" i="24"/>
  <c r="AH34" i="24"/>
  <c r="AH33" i="24"/>
  <c r="AH32" i="24"/>
  <c r="AH31" i="24"/>
  <c r="AH30" i="24"/>
  <c r="AH29" i="24"/>
  <c r="AH28" i="24"/>
  <c r="AH27" i="24"/>
  <c r="AH26" i="24"/>
  <c r="AH25" i="24"/>
  <c r="AH24" i="24"/>
  <c r="AH23" i="24"/>
  <c r="AH22" i="24"/>
  <c r="AH21" i="24"/>
  <c r="AH20" i="24"/>
  <c r="AH19" i="24"/>
  <c r="AH18" i="24"/>
  <c r="AH17" i="24"/>
  <c r="AH16" i="24"/>
  <c r="AH15" i="24"/>
  <c r="AH14" i="24"/>
  <c r="AH13" i="24"/>
  <c r="AH12" i="24"/>
  <c r="AH11" i="24"/>
  <c r="AH10" i="24"/>
  <c r="AH9" i="24"/>
  <c r="AH8" i="24"/>
  <c r="AH7" i="24"/>
  <c r="AH6" i="24"/>
  <c r="AH5" i="24"/>
  <c r="AH4" i="24"/>
  <c r="AH3" i="24"/>
  <c r="AH146" i="23"/>
  <c r="AH145" i="23"/>
  <c r="AH144" i="23"/>
  <c r="AH143" i="23"/>
  <c r="AH142" i="23"/>
  <c r="AH141" i="23"/>
  <c r="AH140" i="23"/>
  <c r="AH139" i="23"/>
  <c r="AH138" i="23"/>
  <c r="AH137" i="23"/>
  <c r="AH136" i="23"/>
  <c r="AH135" i="23"/>
  <c r="AH134" i="23"/>
  <c r="AH133" i="23"/>
  <c r="AH132" i="23"/>
  <c r="AH131" i="23"/>
  <c r="AH130" i="23"/>
  <c r="AH129" i="23"/>
  <c r="AH128" i="23"/>
  <c r="AH127" i="23"/>
  <c r="AH126" i="23"/>
  <c r="AH125" i="23"/>
  <c r="AH124" i="23"/>
  <c r="AH123" i="23"/>
  <c r="AH122" i="23"/>
  <c r="AH121" i="23"/>
  <c r="AH120" i="23"/>
  <c r="AH119" i="23"/>
  <c r="AH118" i="23"/>
  <c r="AH117" i="23"/>
  <c r="AH116" i="23"/>
  <c r="AH115" i="23"/>
  <c r="AH114" i="23"/>
  <c r="AH113" i="23"/>
  <c r="AH112" i="23"/>
  <c r="AH111" i="23"/>
  <c r="AH110" i="23"/>
  <c r="AH109" i="23"/>
  <c r="AH108" i="23"/>
  <c r="AH107" i="23"/>
  <c r="AH106" i="23"/>
  <c r="AH105" i="23"/>
  <c r="AH104" i="23"/>
  <c r="AH103" i="23"/>
  <c r="AH102" i="23"/>
  <c r="AH101" i="23"/>
  <c r="AH100" i="23"/>
  <c r="AH99" i="23"/>
  <c r="AH98" i="23"/>
  <c r="AH97" i="23"/>
  <c r="AH96" i="23"/>
  <c r="AH95" i="23"/>
  <c r="AH94" i="23"/>
  <c r="AH93" i="23"/>
  <c r="AH92" i="23"/>
  <c r="AH91" i="23"/>
  <c r="AH90" i="23"/>
  <c r="AH89" i="23"/>
  <c r="AH88" i="23"/>
  <c r="AH87" i="23"/>
  <c r="AH86" i="23"/>
  <c r="AH85" i="23"/>
  <c r="AH84" i="23"/>
  <c r="AH83" i="23"/>
  <c r="AH82" i="23"/>
  <c r="AH81" i="23"/>
  <c r="AH80" i="23"/>
  <c r="AH79" i="23"/>
  <c r="AH78" i="23"/>
  <c r="AH77" i="23"/>
  <c r="AH76" i="23"/>
  <c r="AH75" i="23"/>
  <c r="AH74" i="23"/>
  <c r="AH73" i="23"/>
  <c r="AH72" i="23"/>
  <c r="AH71" i="23"/>
  <c r="AH70" i="23"/>
  <c r="AH69" i="23"/>
  <c r="AH68" i="23"/>
  <c r="AH67" i="23"/>
  <c r="AH66" i="23"/>
  <c r="AH65" i="23"/>
  <c r="AH64" i="23"/>
  <c r="AH63" i="23"/>
  <c r="AH62" i="23"/>
  <c r="AH61" i="23"/>
  <c r="AH60" i="23"/>
  <c r="AH59" i="23"/>
  <c r="AH58" i="23"/>
  <c r="AH57" i="23"/>
  <c r="AH56" i="23"/>
  <c r="AH55" i="23"/>
  <c r="AH54" i="23"/>
  <c r="AH53" i="23"/>
  <c r="AH52" i="23"/>
  <c r="AH51" i="23"/>
  <c r="AH50" i="23"/>
  <c r="AH49" i="23"/>
  <c r="AH48" i="23"/>
  <c r="AH47" i="23"/>
  <c r="AH46" i="23"/>
  <c r="AH45" i="23"/>
  <c r="AH44" i="23"/>
  <c r="AH43" i="23"/>
  <c r="AH42" i="23"/>
  <c r="AH41" i="23"/>
  <c r="AH40" i="23"/>
  <c r="AH39" i="23"/>
  <c r="AH38" i="23"/>
  <c r="AH37" i="23"/>
  <c r="AH36" i="23"/>
  <c r="AH35" i="23"/>
  <c r="AH34" i="23"/>
  <c r="AH33" i="23"/>
  <c r="AH32" i="23"/>
  <c r="AH31" i="23"/>
  <c r="AH30" i="23"/>
  <c r="AH29" i="23"/>
  <c r="AH28" i="23"/>
  <c r="AH27" i="23"/>
  <c r="AH26" i="23"/>
  <c r="AH25" i="23"/>
  <c r="AH24" i="23"/>
  <c r="AH23" i="23"/>
  <c r="AH22" i="23"/>
  <c r="AH21" i="23"/>
  <c r="AH20" i="23"/>
  <c r="AH19" i="23"/>
  <c r="AH18" i="23"/>
  <c r="AH17" i="23"/>
  <c r="AH16" i="23"/>
  <c r="AH15" i="23"/>
  <c r="AH14" i="23"/>
  <c r="AH13" i="23"/>
  <c r="AH12" i="23"/>
  <c r="AH11" i="23"/>
  <c r="AH10" i="23"/>
  <c r="AH9" i="23"/>
  <c r="AH8" i="23"/>
  <c r="AH7" i="23"/>
  <c r="AH6" i="23"/>
  <c r="AH5" i="23"/>
  <c r="AH4" i="23"/>
  <c r="AH3" i="23"/>
  <c r="AH146" i="22"/>
  <c r="AH145" i="22"/>
  <c r="AH144" i="22"/>
  <c r="AH143" i="22"/>
  <c r="AH142" i="22"/>
  <c r="AH141" i="22"/>
  <c r="AH140" i="22"/>
  <c r="AH139" i="22"/>
  <c r="AH138" i="22"/>
  <c r="AH137" i="22"/>
  <c r="AH136" i="22"/>
  <c r="AH135" i="22"/>
  <c r="AH134" i="22"/>
  <c r="AH133" i="22"/>
  <c r="AH132" i="22"/>
  <c r="AH131" i="22"/>
  <c r="AH130" i="22"/>
  <c r="AH129" i="22"/>
  <c r="AH128" i="22"/>
  <c r="AH127" i="22"/>
  <c r="AH126" i="22"/>
  <c r="AH125" i="22"/>
  <c r="AH124" i="22"/>
  <c r="AH123" i="22"/>
  <c r="AH122" i="22"/>
  <c r="AH121" i="22"/>
  <c r="AH120" i="22"/>
  <c r="AH119" i="22"/>
  <c r="AH118" i="22"/>
  <c r="AH117" i="22"/>
  <c r="AH116" i="22"/>
  <c r="AH115" i="22"/>
  <c r="AH114" i="22"/>
  <c r="AH113" i="22"/>
  <c r="AH112" i="22"/>
  <c r="AH111" i="22"/>
  <c r="AH110" i="22"/>
  <c r="AH109" i="22"/>
  <c r="AH108" i="22"/>
  <c r="AH107" i="22"/>
  <c r="AH106" i="22"/>
  <c r="AH105" i="22"/>
  <c r="AH104" i="22"/>
  <c r="AH103" i="22"/>
  <c r="AH102" i="22"/>
  <c r="AH101" i="22"/>
  <c r="AH100" i="22"/>
  <c r="AH99" i="22"/>
  <c r="AH98" i="22"/>
  <c r="AH97" i="22"/>
  <c r="AH96" i="22"/>
  <c r="AH95" i="22"/>
  <c r="AH94" i="22"/>
  <c r="AH93" i="22"/>
  <c r="AH92" i="22"/>
  <c r="AH91" i="22"/>
  <c r="AH90" i="22"/>
  <c r="AH89" i="22"/>
  <c r="AH88" i="22"/>
  <c r="AH87" i="22"/>
  <c r="AH86" i="22"/>
  <c r="AH85" i="22"/>
  <c r="AH84" i="22"/>
  <c r="AH83" i="22"/>
  <c r="AH82" i="22"/>
  <c r="AH81" i="22"/>
  <c r="AH80" i="22"/>
  <c r="AH79" i="22"/>
  <c r="AH78" i="22"/>
  <c r="AH77" i="22"/>
  <c r="AH76" i="22"/>
  <c r="AH75" i="22"/>
  <c r="AH74" i="22"/>
  <c r="AH73" i="22"/>
  <c r="AH72" i="22"/>
  <c r="AH71" i="22"/>
  <c r="AH70" i="22"/>
  <c r="AH69" i="22"/>
  <c r="AH68" i="22"/>
  <c r="AH67" i="22"/>
  <c r="AH66" i="22"/>
  <c r="AH65" i="22"/>
  <c r="AH64" i="22"/>
  <c r="AH63" i="22"/>
  <c r="AH62" i="22"/>
  <c r="AH61" i="22"/>
  <c r="AH60" i="22"/>
  <c r="AH59" i="22"/>
  <c r="AH58" i="22"/>
  <c r="AH57" i="22"/>
  <c r="AH56" i="22"/>
  <c r="AH55" i="22"/>
  <c r="AH54" i="22"/>
  <c r="AH53" i="22"/>
  <c r="AH52" i="22"/>
  <c r="AH51" i="22"/>
  <c r="AH50" i="22"/>
  <c r="AH49" i="22"/>
  <c r="AH48" i="22"/>
  <c r="AH47" i="22"/>
  <c r="AH46" i="22"/>
  <c r="AH45" i="22"/>
  <c r="AH44" i="22"/>
  <c r="AH43" i="22"/>
  <c r="AH42" i="22"/>
  <c r="AH41" i="22"/>
  <c r="AH40" i="22"/>
  <c r="AH39" i="22"/>
  <c r="AH38" i="22"/>
  <c r="AH37" i="22"/>
  <c r="AH36" i="22"/>
  <c r="AH35" i="22"/>
  <c r="AH34" i="22"/>
  <c r="AH33" i="22"/>
  <c r="AH32" i="22"/>
  <c r="AH31" i="22"/>
  <c r="AH30" i="22"/>
  <c r="AH29" i="22"/>
  <c r="AH28" i="22"/>
  <c r="AH27" i="22"/>
  <c r="AH26" i="22"/>
  <c r="AH25" i="22"/>
  <c r="AH24" i="22"/>
  <c r="AH23" i="22"/>
  <c r="AH22" i="22"/>
  <c r="AH21" i="22"/>
  <c r="AH20" i="22"/>
  <c r="AH19" i="22"/>
  <c r="AH18" i="22"/>
  <c r="AH17" i="22"/>
  <c r="AH16" i="22"/>
  <c r="AH15" i="22"/>
  <c r="AH14" i="22"/>
  <c r="AH13" i="22"/>
  <c r="AH12" i="22"/>
  <c r="AH11" i="22"/>
  <c r="AH10" i="22"/>
  <c r="AH9" i="22"/>
  <c r="AH8" i="22"/>
  <c r="AH7" i="22"/>
  <c r="AH6" i="22"/>
  <c r="AH5" i="22"/>
  <c r="AH4" i="22"/>
  <c r="AH3" i="22"/>
  <c r="AH146" i="21"/>
  <c r="AH145" i="21"/>
  <c r="AH144" i="21"/>
  <c r="AH143" i="21"/>
  <c r="AH142" i="21"/>
  <c r="AH141" i="21"/>
  <c r="AH140" i="21"/>
  <c r="AH139" i="21"/>
  <c r="AH138" i="21"/>
  <c r="AH137" i="21"/>
  <c r="AH136" i="21"/>
  <c r="AH135" i="21"/>
  <c r="AH134" i="21"/>
  <c r="AH133" i="21"/>
  <c r="AH132" i="21"/>
  <c r="AH131" i="21"/>
  <c r="AH130" i="21"/>
  <c r="AH129" i="21"/>
  <c r="AH128" i="21"/>
  <c r="AH127" i="21"/>
  <c r="AH126" i="21"/>
  <c r="AH125" i="21"/>
  <c r="AH124" i="21"/>
  <c r="AH123" i="21"/>
  <c r="AH122" i="21"/>
  <c r="AH121" i="21"/>
  <c r="AH120" i="21"/>
  <c r="AH119" i="21"/>
  <c r="AH118" i="21"/>
  <c r="AH117" i="21"/>
  <c r="AH116" i="21"/>
  <c r="AH115" i="21"/>
  <c r="AH114" i="21"/>
  <c r="AH113" i="21"/>
  <c r="AH112" i="21"/>
  <c r="AH111" i="21"/>
  <c r="AH110" i="21"/>
  <c r="AH109" i="21"/>
  <c r="AH108" i="21"/>
  <c r="AH107" i="21"/>
  <c r="AH106" i="21"/>
  <c r="AH105" i="21"/>
  <c r="AH104" i="21"/>
  <c r="AH103" i="21"/>
  <c r="AH102" i="21"/>
  <c r="AH101" i="21"/>
  <c r="AH100" i="21"/>
  <c r="AH99" i="21"/>
  <c r="AH98" i="21"/>
  <c r="AH97" i="21"/>
  <c r="AH96" i="21"/>
  <c r="AH95" i="21"/>
  <c r="AH94" i="21"/>
  <c r="AH93" i="21"/>
  <c r="AH92" i="21"/>
  <c r="AH91" i="21"/>
  <c r="AH90" i="21"/>
  <c r="AH89" i="21"/>
  <c r="AH88" i="21"/>
  <c r="AH87" i="21"/>
  <c r="AH86" i="21"/>
  <c r="AH85" i="21"/>
  <c r="AH84" i="21"/>
  <c r="AH83" i="21"/>
  <c r="AH82" i="21"/>
  <c r="AH81" i="21"/>
  <c r="AH80" i="21"/>
  <c r="AH79" i="21"/>
  <c r="AH78" i="21"/>
  <c r="AH77" i="21"/>
  <c r="AH76" i="21"/>
  <c r="AH75" i="21"/>
  <c r="AH74" i="21"/>
  <c r="AH73" i="21"/>
  <c r="AH72" i="21"/>
  <c r="AH71" i="21"/>
  <c r="AH70" i="21"/>
  <c r="AH69" i="21"/>
  <c r="AH68" i="21"/>
  <c r="AH67" i="21"/>
  <c r="AH66" i="21"/>
  <c r="AH65" i="21"/>
  <c r="AH64" i="21"/>
  <c r="AH63" i="21"/>
  <c r="AH62" i="21"/>
  <c r="AH61" i="21"/>
  <c r="AH60" i="21"/>
  <c r="AH59" i="21"/>
  <c r="AH58" i="21"/>
  <c r="AH57" i="21"/>
  <c r="AH56" i="21"/>
  <c r="AH55" i="21"/>
  <c r="AH54" i="21"/>
  <c r="AH53" i="21"/>
  <c r="AH52" i="21"/>
  <c r="AH51" i="21"/>
  <c r="AH50" i="21"/>
  <c r="AH49" i="21"/>
  <c r="AH48" i="21"/>
  <c r="AH47" i="21"/>
  <c r="AH46" i="21"/>
  <c r="AH45" i="21"/>
  <c r="AH44" i="21"/>
  <c r="AH43" i="21"/>
  <c r="AH42" i="21"/>
  <c r="AH41" i="21"/>
  <c r="AH40" i="21"/>
  <c r="AH39" i="21"/>
  <c r="AH38" i="21"/>
  <c r="AH37" i="21"/>
  <c r="AH36" i="21"/>
  <c r="AH35" i="21"/>
  <c r="AH34" i="21"/>
  <c r="AH33" i="21"/>
  <c r="AH32" i="21"/>
  <c r="AH31" i="21"/>
  <c r="AH30" i="21"/>
  <c r="AH29" i="21"/>
  <c r="AH28" i="21"/>
  <c r="AH27" i="21"/>
  <c r="AH26" i="21"/>
  <c r="AH25" i="21"/>
  <c r="AH24" i="21"/>
  <c r="AH23" i="21"/>
  <c r="AH22" i="21"/>
  <c r="AH21" i="21"/>
  <c r="AH20" i="21"/>
  <c r="AH19" i="21"/>
  <c r="AH18" i="21"/>
  <c r="AH17" i="21"/>
  <c r="AH16" i="21"/>
  <c r="AH15" i="21"/>
  <c r="AH14" i="21"/>
  <c r="AH13" i="21"/>
  <c r="AH12" i="21"/>
  <c r="AH11" i="21"/>
  <c r="AH10" i="21"/>
  <c r="AH9" i="21"/>
  <c r="AH8" i="21"/>
  <c r="AH7" i="21"/>
  <c r="AH6" i="21"/>
  <c r="AH5" i="21"/>
  <c r="AH4" i="21"/>
  <c r="AH3" i="21"/>
  <c r="AH146" i="20"/>
  <c r="AH145" i="20"/>
  <c r="AH144" i="20"/>
  <c r="AH143" i="20"/>
  <c r="AH142" i="20"/>
  <c r="AH141" i="20"/>
  <c r="AH140" i="20"/>
  <c r="AH139" i="20"/>
  <c r="AH138" i="20"/>
  <c r="AH137" i="20"/>
  <c r="AH136" i="20"/>
  <c r="AH135" i="20"/>
  <c r="AH134" i="20"/>
  <c r="AH133" i="20"/>
  <c r="AH132" i="20"/>
  <c r="AH131" i="20"/>
  <c r="AH130" i="20"/>
  <c r="AH129" i="20"/>
  <c r="AH128" i="20"/>
  <c r="AH127" i="20"/>
  <c r="AH126" i="20"/>
  <c r="AH125" i="20"/>
  <c r="AH124" i="20"/>
  <c r="AH123" i="20"/>
  <c r="AH122" i="20"/>
  <c r="AH121" i="20"/>
  <c r="AH120" i="20"/>
  <c r="AH119" i="20"/>
  <c r="AH118" i="20"/>
  <c r="AH117" i="20"/>
  <c r="AH116" i="20"/>
  <c r="AH115" i="20"/>
  <c r="AH114" i="20"/>
  <c r="AH113" i="20"/>
  <c r="AH112" i="20"/>
  <c r="AH111" i="20"/>
  <c r="AH110" i="20"/>
  <c r="AH109" i="20"/>
  <c r="AH108" i="20"/>
  <c r="AH107" i="20"/>
  <c r="AH106" i="20"/>
  <c r="AH105" i="20"/>
  <c r="AH104" i="20"/>
  <c r="AH103" i="20"/>
  <c r="AH102" i="20"/>
  <c r="AH101" i="20"/>
  <c r="AH100" i="20"/>
  <c r="AH99" i="20"/>
  <c r="AH98" i="20"/>
  <c r="AH97" i="20"/>
  <c r="AH96" i="20"/>
  <c r="AH95" i="20"/>
  <c r="AH94" i="20"/>
  <c r="AH93" i="20"/>
  <c r="AH92" i="20"/>
  <c r="AH91" i="20"/>
  <c r="AH90" i="20"/>
  <c r="AH89" i="20"/>
  <c r="AH88" i="20"/>
  <c r="AH87" i="20"/>
  <c r="AH86" i="20"/>
  <c r="AH85" i="20"/>
  <c r="AH84" i="20"/>
  <c r="AH83" i="20"/>
  <c r="AH82" i="20"/>
  <c r="AH81" i="20"/>
  <c r="AH80" i="20"/>
  <c r="AH79" i="20"/>
  <c r="AH78" i="20"/>
  <c r="AH77" i="20"/>
  <c r="AH76" i="20"/>
  <c r="AH75" i="20"/>
  <c r="AH74" i="20"/>
  <c r="AH73" i="20"/>
  <c r="AH72" i="20"/>
  <c r="AH71" i="20"/>
  <c r="AH70" i="20"/>
  <c r="AH69" i="20"/>
  <c r="AH68" i="20"/>
  <c r="AH67" i="20"/>
  <c r="AH66" i="20"/>
  <c r="AH65" i="20"/>
  <c r="AH64" i="20"/>
  <c r="AH63" i="20"/>
  <c r="AH62" i="20"/>
  <c r="AH61" i="20"/>
  <c r="AH60" i="20"/>
  <c r="AH59" i="20"/>
  <c r="AH58" i="20"/>
  <c r="AH57" i="20"/>
  <c r="AH56" i="20"/>
  <c r="AH55" i="20"/>
  <c r="AH54" i="20"/>
  <c r="AH53" i="20"/>
  <c r="AH52" i="20"/>
  <c r="AH51" i="20"/>
  <c r="AH50" i="20"/>
  <c r="AH49" i="20"/>
  <c r="AH48" i="20"/>
  <c r="AH47" i="20"/>
  <c r="AH46" i="20"/>
  <c r="AH45" i="20"/>
  <c r="AH44" i="20"/>
  <c r="AH43" i="20"/>
  <c r="AH42" i="20"/>
  <c r="AH41" i="20"/>
  <c r="AH40" i="20"/>
  <c r="AH39" i="20"/>
  <c r="AH38" i="20"/>
  <c r="AH37" i="20"/>
  <c r="AH36" i="20"/>
  <c r="AH35" i="20"/>
  <c r="AH34" i="20"/>
  <c r="AH33" i="20"/>
  <c r="AH32" i="20"/>
  <c r="AH31" i="20"/>
  <c r="AH30" i="20"/>
  <c r="AH29" i="20"/>
  <c r="AH28" i="20"/>
  <c r="AH27" i="20"/>
  <c r="AH26" i="20"/>
  <c r="AH25" i="20"/>
  <c r="AH24" i="20"/>
  <c r="AH23" i="20"/>
  <c r="AH22" i="20"/>
  <c r="AH21" i="20"/>
  <c r="AH20" i="20"/>
  <c r="AH19" i="20"/>
  <c r="AH18" i="20"/>
  <c r="AH17" i="20"/>
  <c r="AH16" i="20"/>
  <c r="AH15" i="20"/>
  <c r="AH14" i="20"/>
  <c r="AH13" i="20"/>
  <c r="AH12" i="20"/>
  <c r="AH11" i="20"/>
  <c r="AH10" i="20"/>
  <c r="AH9" i="20"/>
  <c r="AH8" i="20"/>
  <c r="AH7" i="20"/>
  <c r="AH6" i="20"/>
  <c r="AH5" i="20"/>
  <c r="AH4" i="20"/>
  <c r="AH3" i="20"/>
  <c r="AH146" i="19"/>
  <c r="AH145" i="19"/>
  <c r="AH144" i="19"/>
  <c r="AH143" i="19"/>
  <c r="AH142" i="19"/>
  <c r="AH141" i="19"/>
  <c r="AH140" i="19"/>
  <c r="AH139" i="19"/>
  <c r="AH138" i="19"/>
  <c r="AH137" i="19"/>
  <c r="AH136" i="19"/>
  <c r="AH135" i="19"/>
  <c r="AH134" i="19"/>
  <c r="AH133" i="19"/>
  <c r="AH132" i="19"/>
  <c r="AH131" i="19"/>
  <c r="AH130" i="19"/>
  <c r="AH129" i="19"/>
  <c r="AH128" i="19"/>
  <c r="AH127" i="19"/>
  <c r="AH126" i="19"/>
  <c r="AH125" i="19"/>
  <c r="AH124" i="19"/>
  <c r="AH123" i="19"/>
  <c r="AH122" i="19"/>
  <c r="AH121" i="19"/>
  <c r="AH120" i="19"/>
  <c r="AH119" i="19"/>
  <c r="AH118" i="19"/>
  <c r="AH117" i="19"/>
  <c r="AH116" i="19"/>
  <c r="AH115" i="19"/>
  <c r="AH114" i="19"/>
  <c r="AH113" i="19"/>
  <c r="AH112" i="19"/>
  <c r="AH111" i="19"/>
  <c r="AH110" i="19"/>
  <c r="AH109" i="19"/>
  <c r="AH108" i="19"/>
  <c r="AH107" i="19"/>
  <c r="AH106" i="19"/>
  <c r="AH105" i="19"/>
  <c r="AH104" i="19"/>
  <c r="AH103" i="19"/>
  <c r="AH102" i="19"/>
  <c r="AH101" i="19"/>
  <c r="AH100" i="19"/>
  <c r="AH99" i="19"/>
  <c r="AH98" i="19"/>
  <c r="AH97" i="19"/>
  <c r="AH96" i="19"/>
  <c r="AH95" i="19"/>
  <c r="AH94" i="19"/>
  <c r="AH93" i="19"/>
  <c r="AH92" i="19"/>
  <c r="AH91" i="19"/>
  <c r="AH90" i="19"/>
  <c r="AH89" i="19"/>
  <c r="AH88" i="19"/>
  <c r="AH87" i="19"/>
  <c r="AH86" i="19"/>
  <c r="AH85" i="19"/>
  <c r="AH84" i="19"/>
  <c r="AH83" i="19"/>
  <c r="AH82" i="19"/>
  <c r="AH81" i="19"/>
  <c r="AH80" i="19"/>
  <c r="AH79" i="19"/>
  <c r="AH78" i="19"/>
  <c r="AH77" i="19"/>
  <c r="AH76" i="19"/>
  <c r="AH75" i="19"/>
  <c r="AH74" i="19"/>
  <c r="AH73" i="19"/>
  <c r="AH72" i="19"/>
  <c r="AH71" i="19"/>
  <c r="AH70" i="19"/>
  <c r="AH69" i="19"/>
  <c r="AH68" i="19"/>
  <c r="AH67" i="19"/>
  <c r="AH66" i="19"/>
  <c r="AH65" i="19"/>
  <c r="AH64" i="19"/>
  <c r="AH63" i="19"/>
  <c r="AH62" i="19"/>
  <c r="AH61" i="19"/>
  <c r="AH60" i="19"/>
  <c r="AH59" i="19"/>
  <c r="AH58" i="19"/>
  <c r="AH57" i="19"/>
  <c r="AH56" i="19"/>
  <c r="AH55" i="19"/>
  <c r="AH54" i="19"/>
  <c r="AH53" i="19"/>
  <c r="AH52" i="19"/>
  <c r="AH51" i="19"/>
  <c r="AH50" i="19"/>
  <c r="AH49" i="19"/>
  <c r="AH48" i="19"/>
  <c r="AH47" i="19"/>
  <c r="AH46" i="19"/>
  <c r="AH45" i="19"/>
  <c r="AH44" i="19"/>
  <c r="AH43" i="19"/>
  <c r="AH42" i="19"/>
  <c r="AH41" i="19"/>
  <c r="AH40" i="19"/>
  <c r="AH39" i="19"/>
  <c r="AH38" i="19"/>
  <c r="AH37" i="19"/>
  <c r="AH36" i="19"/>
  <c r="AH35" i="19"/>
  <c r="AH34" i="19"/>
  <c r="AH33" i="19"/>
  <c r="AH32" i="19"/>
  <c r="AH31" i="19"/>
  <c r="AH30" i="19"/>
  <c r="AH29" i="19"/>
  <c r="AH28" i="19"/>
  <c r="AH27" i="19"/>
  <c r="AH26" i="19"/>
  <c r="AH25" i="19"/>
  <c r="AH24" i="19"/>
  <c r="AH23" i="19"/>
  <c r="AH22" i="19"/>
  <c r="AH21" i="19"/>
  <c r="AH20" i="19"/>
  <c r="AH19" i="19"/>
  <c r="AH18" i="19"/>
  <c r="AH17" i="19"/>
  <c r="AH16" i="19"/>
  <c r="AH15" i="19"/>
  <c r="AH14" i="19"/>
  <c r="AH13" i="19"/>
  <c r="AH12" i="19"/>
  <c r="AH11" i="19"/>
  <c r="AH10" i="19"/>
  <c r="AH9" i="19"/>
  <c r="AH8" i="19"/>
  <c r="AH7" i="19"/>
  <c r="AH6" i="19"/>
  <c r="AH5" i="19"/>
  <c r="AH4" i="19"/>
  <c r="AH3" i="19"/>
  <c r="AH146" i="18"/>
  <c r="AH145" i="18"/>
  <c r="AH144" i="18"/>
  <c r="AH143" i="18"/>
  <c r="AH142" i="18"/>
  <c r="AH141" i="18"/>
  <c r="AH140" i="18"/>
  <c r="AH139" i="18"/>
  <c r="AH138" i="18"/>
  <c r="AH137" i="18"/>
  <c r="AH136" i="18"/>
  <c r="AH135" i="18"/>
  <c r="AH134" i="18"/>
  <c r="AH133" i="18"/>
  <c r="AH132" i="18"/>
  <c r="AH131" i="18"/>
  <c r="AH130" i="18"/>
  <c r="AH129" i="18"/>
  <c r="AH128" i="18"/>
  <c r="AH127" i="18"/>
  <c r="AH126" i="18"/>
  <c r="AH125" i="18"/>
  <c r="AH124" i="18"/>
  <c r="AH123" i="18"/>
  <c r="AH122" i="18"/>
  <c r="AH121" i="18"/>
  <c r="AH120" i="18"/>
  <c r="AH119" i="18"/>
  <c r="AH118" i="18"/>
  <c r="AH117" i="18"/>
  <c r="AH116" i="18"/>
  <c r="AH115" i="18"/>
  <c r="AH114" i="18"/>
  <c r="AH113" i="18"/>
  <c r="AH112" i="18"/>
  <c r="AH111" i="18"/>
  <c r="AH110" i="18"/>
  <c r="AH109" i="18"/>
  <c r="AH108" i="18"/>
  <c r="AH107" i="18"/>
  <c r="AH106" i="18"/>
  <c r="AH105" i="18"/>
  <c r="AH104" i="18"/>
  <c r="AH103" i="18"/>
  <c r="AH102" i="18"/>
  <c r="AH101" i="18"/>
  <c r="AH100" i="18"/>
  <c r="AH99" i="18"/>
  <c r="AH98" i="18"/>
  <c r="AH97" i="18"/>
  <c r="AH96" i="18"/>
  <c r="AH95" i="18"/>
  <c r="AH94" i="18"/>
  <c r="AH93" i="18"/>
  <c r="AH92" i="18"/>
  <c r="AH91" i="18"/>
  <c r="AH90" i="18"/>
  <c r="AH89" i="18"/>
  <c r="AH88" i="18"/>
  <c r="AH87" i="18"/>
  <c r="AH86" i="18"/>
  <c r="AH85" i="18"/>
  <c r="AH84" i="18"/>
  <c r="AH83" i="18"/>
  <c r="AH82" i="18"/>
  <c r="AH81" i="18"/>
  <c r="AH80" i="18"/>
  <c r="AH79" i="18"/>
  <c r="AH78" i="18"/>
  <c r="AH77" i="18"/>
  <c r="AH76" i="18"/>
  <c r="AH75" i="18"/>
  <c r="AH74" i="18"/>
  <c r="AH73" i="18"/>
  <c r="AH72" i="18"/>
  <c r="AH71" i="18"/>
  <c r="AH70" i="18"/>
  <c r="AH69" i="18"/>
  <c r="AH68" i="18"/>
  <c r="AH67" i="18"/>
  <c r="AH66" i="18"/>
  <c r="AH65" i="18"/>
  <c r="AH64" i="18"/>
  <c r="AH63" i="18"/>
  <c r="AH62" i="18"/>
  <c r="AH61" i="18"/>
  <c r="AH60" i="18"/>
  <c r="AH59" i="18"/>
  <c r="AH58" i="18"/>
  <c r="AH57" i="18"/>
  <c r="AH56" i="18"/>
  <c r="AH55" i="18"/>
  <c r="AH54" i="18"/>
  <c r="AH53" i="18"/>
  <c r="AH52" i="18"/>
  <c r="AH51" i="18"/>
  <c r="AH50" i="18"/>
  <c r="AH49" i="18"/>
  <c r="AH48" i="18"/>
  <c r="AH47" i="18"/>
  <c r="AH46" i="18"/>
  <c r="AH45" i="18"/>
  <c r="AH44" i="18"/>
  <c r="AH43" i="18"/>
  <c r="AH42" i="18"/>
  <c r="AH41" i="18"/>
  <c r="AH40" i="18"/>
  <c r="AH39" i="18"/>
  <c r="AH38" i="18"/>
  <c r="AH37" i="18"/>
  <c r="AH36" i="18"/>
  <c r="AH35" i="18"/>
  <c r="AH34" i="18"/>
  <c r="AH33" i="18"/>
  <c r="AH32" i="18"/>
  <c r="AH31" i="18"/>
  <c r="AH30" i="18"/>
  <c r="AH29" i="18"/>
  <c r="AH28" i="18"/>
  <c r="AH27" i="18"/>
  <c r="AH26" i="18"/>
  <c r="AH25" i="18"/>
  <c r="AH24" i="18"/>
  <c r="AH23" i="18"/>
  <c r="AH22" i="18"/>
  <c r="AH21" i="18"/>
  <c r="AH20" i="18"/>
  <c r="AH19" i="18"/>
  <c r="AH18" i="18"/>
  <c r="AH17" i="18"/>
  <c r="AH16" i="18"/>
  <c r="AH15" i="18"/>
  <c r="AH14" i="18"/>
  <c r="AH13" i="18"/>
  <c r="AH12" i="18"/>
  <c r="AH11" i="18"/>
  <c r="AH10" i="18"/>
  <c r="AH9" i="18"/>
  <c r="AH8" i="18"/>
  <c r="AH7" i="18"/>
  <c r="AH6" i="18"/>
  <c r="AH5" i="18"/>
  <c r="AH4" i="18"/>
  <c r="AH3" i="18"/>
  <c r="AH146" i="16"/>
  <c r="AH145" i="16"/>
  <c r="AH144" i="16"/>
  <c r="AH143" i="16"/>
  <c r="AH142" i="16"/>
  <c r="AH141" i="16"/>
  <c r="AH140" i="16"/>
  <c r="AH139" i="16"/>
  <c r="AH138" i="16"/>
  <c r="AH137" i="16"/>
  <c r="AH136" i="16"/>
  <c r="AH135" i="16"/>
  <c r="AH134" i="16"/>
  <c r="AH133" i="16"/>
  <c r="AH132" i="16"/>
  <c r="AH131" i="16"/>
  <c r="AH130" i="16"/>
  <c r="AH129" i="16"/>
  <c r="AH128" i="16"/>
  <c r="AH127" i="16"/>
  <c r="AH126" i="16"/>
  <c r="AH125" i="16"/>
  <c r="AH124" i="16"/>
  <c r="AH123" i="16"/>
  <c r="AH122" i="16"/>
  <c r="AH121" i="16"/>
  <c r="AH120" i="16"/>
  <c r="AH119" i="16"/>
  <c r="AH118" i="16"/>
  <c r="AH117" i="16"/>
  <c r="AH116" i="16"/>
  <c r="AH115" i="16"/>
  <c r="AH114" i="16"/>
  <c r="AH113" i="16"/>
  <c r="AH112" i="16"/>
  <c r="AH111" i="16"/>
  <c r="AH110" i="16"/>
  <c r="AH109" i="16"/>
  <c r="AH108" i="16"/>
  <c r="AH107" i="16"/>
  <c r="AH106" i="16"/>
  <c r="AH105" i="16"/>
  <c r="AH104" i="16"/>
  <c r="AH103" i="16"/>
  <c r="AH102" i="16"/>
  <c r="AH101" i="16"/>
  <c r="AH100" i="16"/>
  <c r="AH99" i="16"/>
  <c r="AH98" i="16"/>
  <c r="AH97" i="16"/>
  <c r="AH96" i="16"/>
  <c r="AH95" i="16"/>
  <c r="AH94" i="16"/>
  <c r="AH93" i="16"/>
  <c r="AH92" i="16"/>
  <c r="AH91" i="16"/>
  <c r="AH90" i="16"/>
  <c r="AH89" i="16"/>
  <c r="AH88" i="16"/>
  <c r="AH87" i="16"/>
  <c r="AH86" i="16"/>
  <c r="AH85" i="16"/>
  <c r="AH84" i="16"/>
  <c r="AH83" i="16"/>
  <c r="AH82" i="16"/>
  <c r="AH81" i="16"/>
  <c r="AH80" i="16"/>
  <c r="AH79" i="16"/>
  <c r="AH78" i="16"/>
  <c r="AH77" i="16"/>
  <c r="AH76" i="16"/>
  <c r="AH75" i="16"/>
  <c r="AH74" i="16"/>
  <c r="AH73" i="16"/>
  <c r="AH72" i="16"/>
  <c r="AH71" i="16"/>
  <c r="AH70" i="16"/>
  <c r="AH69" i="16"/>
  <c r="AH68" i="16"/>
  <c r="AH67" i="16"/>
  <c r="AH66" i="16"/>
  <c r="AH65" i="16"/>
  <c r="AH64" i="16"/>
  <c r="AH63" i="16"/>
  <c r="AH62" i="16"/>
  <c r="AH61" i="16"/>
  <c r="AH60" i="16"/>
  <c r="AH59" i="16"/>
  <c r="AH58" i="16"/>
  <c r="AH57" i="16"/>
  <c r="AH56" i="16"/>
  <c r="AH55" i="16"/>
  <c r="AH54" i="16"/>
  <c r="AH53" i="16"/>
  <c r="AH52" i="16"/>
  <c r="AH51" i="16"/>
  <c r="AH50" i="16"/>
  <c r="AH49" i="16"/>
  <c r="AH48" i="16"/>
  <c r="AH47" i="16"/>
  <c r="AH46" i="16"/>
  <c r="AH45" i="16"/>
  <c r="AH44" i="16"/>
  <c r="AH43" i="16"/>
  <c r="AH42" i="16"/>
  <c r="AH41" i="16"/>
  <c r="AH40" i="16"/>
  <c r="AH39" i="16"/>
  <c r="AH38" i="16"/>
  <c r="AH37" i="16"/>
  <c r="AH36" i="16"/>
  <c r="AH35" i="16"/>
  <c r="AH34" i="16"/>
  <c r="AH33" i="16"/>
  <c r="AH32" i="16"/>
  <c r="AH31" i="16"/>
  <c r="AH30" i="16"/>
  <c r="AH29" i="16"/>
  <c r="AH28" i="16"/>
  <c r="AH27" i="16"/>
  <c r="AH26" i="16"/>
  <c r="AH25" i="16"/>
  <c r="AH24" i="16"/>
  <c r="AH23" i="16"/>
  <c r="AH22" i="16"/>
  <c r="AH21" i="16"/>
  <c r="AH20" i="16"/>
  <c r="AH19" i="16"/>
  <c r="AH18" i="16"/>
  <c r="AH17" i="16"/>
  <c r="AH16" i="16"/>
  <c r="AH15" i="16"/>
  <c r="AH14" i="16"/>
  <c r="AH13" i="16"/>
  <c r="AH12" i="16"/>
  <c r="AH11" i="16"/>
  <c r="AH10" i="16"/>
  <c r="AH9" i="16"/>
  <c r="AH8" i="16"/>
  <c r="AH7" i="16"/>
  <c r="AH6" i="16"/>
  <c r="AH5" i="16"/>
  <c r="AH4" i="16"/>
  <c r="AH3" i="16"/>
  <c r="AH146" i="15"/>
  <c r="AH145" i="15"/>
  <c r="AH144" i="15"/>
  <c r="AH143" i="15"/>
  <c r="AH142" i="15"/>
  <c r="AH141" i="15"/>
  <c r="AH140" i="15"/>
  <c r="AH139" i="15"/>
  <c r="AH138" i="15"/>
  <c r="AH137" i="15"/>
  <c r="AH136" i="15"/>
  <c r="AH135" i="15"/>
  <c r="AH134" i="15"/>
  <c r="AH133" i="15"/>
  <c r="AH132" i="15"/>
  <c r="AH131" i="15"/>
  <c r="AH130" i="15"/>
  <c r="AH129" i="15"/>
  <c r="AH128" i="15"/>
  <c r="AH127" i="15"/>
  <c r="AH126" i="15"/>
  <c r="AH125" i="15"/>
  <c r="AH124" i="15"/>
  <c r="AH123" i="15"/>
  <c r="AH122" i="15"/>
  <c r="AH121" i="15"/>
  <c r="AH120" i="15"/>
  <c r="AH119" i="15"/>
  <c r="AH118" i="15"/>
  <c r="AH117" i="15"/>
  <c r="AH116" i="15"/>
  <c r="AH115" i="15"/>
  <c r="AH114" i="15"/>
  <c r="AH113" i="15"/>
  <c r="AH112" i="15"/>
  <c r="AH111" i="15"/>
  <c r="AH110" i="15"/>
  <c r="AH109" i="15"/>
  <c r="AH108" i="15"/>
  <c r="AH107" i="15"/>
  <c r="AH106" i="15"/>
  <c r="AH105" i="15"/>
  <c r="AH104" i="15"/>
  <c r="AH103" i="15"/>
  <c r="AH102" i="15"/>
  <c r="AH101" i="15"/>
  <c r="AH100" i="15"/>
  <c r="AH99" i="15"/>
  <c r="AH98" i="15"/>
  <c r="AH97" i="15"/>
  <c r="AH96" i="15"/>
  <c r="AH95" i="15"/>
  <c r="AH94" i="15"/>
  <c r="AH93" i="15"/>
  <c r="AH92" i="15"/>
  <c r="AH91" i="15"/>
  <c r="AH90" i="15"/>
  <c r="AH89" i="15"/>
  <c r="AH88" i="15"/>
  <c r="AH87" i="15"/>
  <c r="AH86" i="15"/>
  <c r="AH85" i="15"/>
  <c r="AH84" i="15"/>
  <c r="AH83" i="15"/>
  <c r="AH82" i="15"/>
  <c r="AH81" i="15"/>
  <c r="AH80" i="15"/>
  <c r="AH79" i="15"/>
  <c r="AH78" i="15"/>
  <c r="AH77" i="15"/>
  <c r="AH76" i="15"/>
  <c r="AH75" i="15"/>
  <c r="AH74" i="15"/>
  <c r="AH73" i="15"/>
  <c r="AH72" i="15"/>
  <c r="AH71" i="15"/>
  <c r="AH70" i="15"/>
  <c r="AH69" i="15"/>
  <c r="AH68" i="15"/>
  <c r="AH67" i="15"/>
  <c r="AH66" i="15"/>
  <c r="AH65" i="15"/>
  <c r="AH64" i="15"/>
  <c r="AH63" i="15"/>
  <c r="AH62" i="15"/>
  <c r="AH61" i="15"/>
  <c r="AH60" i="15"/>
  <c r="AH59" i="15"/>
  <c r="AH58" i="15"/>
  <c r="AH57" i="15"/>
  <c r="AH56" i="15"/>
  <c r="AH55" i="15"/>
  <c r="AH54" i="15"/>
  <c r="AH53" i="15"/>
  <c r="AH52" i="15"/>
  <c r="AH51" i="15"/>
  <c r="AH50" i="15"/>
  <c r="AH49" i="15"/>
  <c r="AH48" i="15"/>
  <c r="AH47" i="15"/>
  <c r="AH46" i="15"/>
  <c r="AH45" i="15"/>
  <c r="AH44" i="15"/>
  <c r="AH43" i="15"/>
  <c r="AH42" i="15"/>
  <c r="AH41" i="15"/>
  <c r="AH40" i="15"/>
  <c r="AH39" i="15"/>
  <c r="AH38" i="15"/>
  <c r="AH37" i="15"/>
  <c r="AH36" i="15"/>
  <c r="AH35" i="15"/>
  <c r="AH34" i="15"/>
  <c r="AH33" i="15"/>
  <c r="AH32" i="15"/>
  <c r="AH31" i="15"/>
  <c r="AH30" i="15"/>
  <c r="AH29" i="15"/>
  <c r="AH28" i="15"/>
  <c r="AH27" i="15"/>
  <c r="AH26" i="15"/>
  <c r="AH25" i="15"/>
  <c r="AH24" i="15"/>
  <c r="AH23" i="15"/>
  <c r="AH22" i="15"/>
  <c r="AH21" i="15"/>
  <c r="AH20" i="15"/>
  <c r="AH19" i="15"/>
  <c r="AH18" i="15"/>
  <c r="AH17" i="15"/>
  <c r="AH16" i="15"/>
  <c r="AH15" i="15"/>
  <c r="AH14" i="15"/>
  <c r="AH13" i="15"/>
  <c r="AH12" i="15"/>
  <c r="AH11" i="15"/>
  <c r="AH10" i="15"/>
  <c r="AH9" i="15"/>
  <c r="AH8" i="15"/>
  <c r="AH7" i="15"/>
  <c r="AH6" i="15"/>
  <c r="AH5" i="15"/>
  <c r="AH4" i="15"/>
  <c r="AH3" i="15"/>
  <c r="AH146" i="14"/>
  <c r="AH145" i="14"/>
  <c r="AH144" i="14"/>
  <c r="AH143" i="14"/>
  <c r="AH142" i="14"/>
  <c r="AH141" i="14"/>
  <c r="AH140" i="14"/>
  <c r="AH139" i="14"/>
  <c r="AH138" i="14"/>
  <c r="AH137" i="14"/>
  <c r="AH136" i="14"/>
  <c r="AH135" i="14"/>
  <c r="AH134" i="14"/>
  <c r="AH133" i="14"/>
  <c r="AH132" i="14"/>
  <c r="AH131" i="14"/>
  <c r="AH130" i="14"/>
  <c r="AH129" i="14"/>
  <c r="AH128" i="14"/>
  <c r="AH127" i="14"/>
  <c r="AH126" i="14"/>
  <c r="AH125" i="14"/>
  <c r="AH124" i="14"/>
  <c r="AH123" i="14"/>
  <c r="AH122" i="14"/>
  <c r="AH121" i="14"/>
  <c r="AH120" i="14"/>
  <c r="AH119" i="14"/>
  <c r="AH118" i="14"/>
  <c r="AH117" i="14"/>
  <c r="AH116" i="14"/>
  <c r="AH115" i="14"/>
  <c r="AH114" i="14"/>
  <c r="AH113" i="14"/>
  <c r="AH112" i="14"/>
  <c r="AH111" i="14"/>
  <c r="AH110" i="14"/>
  <c r="AH109" i="14"/>
  <c r="AH108" i="14"/>
  <c r="AH107" i="14"/>
  <c r="AH106" i="14"/>
  <c r="AH105" i="14"/>
  <c r="AH104" i="14"/>
  <c r="AH103" i="14"/>
  <c r="AH102" i="14"/>
  <c r="AH101" i="14"/>
  <c r="AH100" i="14"/>
  <c r="AH99" i="14"/>
  <c r="AH98" i="14"/>
  <c r="AH97" i="14"/>
  <c r="AH96" i="14"/>
  <c r="AH95" i="14"/>
  <c r="AH94" i="14"/>
  <c r="AH93" i="14"/>
  <c r="AH92" i="14"/>
  <c r="AH91" i="14"/>
  <c r="AH90" i="14"/>
  <c r="AH89" i="14"/>
  <c r="AH88" i="14"/>
  <c r="AH87" i="14"/>
  <c r="AH86" i="14"/>
  <c r="AH85" i="14"/>
  <c r="AH84" i="14"/>
  <c r="AH83" i="14"/>
  <c r="AH82" i="14"/>
  <c r="AH81" i="14"/>
  <c r="AH80" i="14"/>
  <c r="AH79" i="14"/>
  <c r="AH78" i="14"/>
  <c r="AH77" i="14"/>
  <c r="AH76" i="14"/>
  <c r="AH75" i="14"/>
  <c r="AH74" i="14"/>
  <c r="AH73" i="14"/>
  <c r="AH72" i="14"/>
  <c r="AH71" i="14"/>
  <c r="AH70" i="14"/>
  <c r="AH69" i="14"/>
  <c r="AH68" i="14"/>
  <c r="AH67" i="14"/>
  <c r="AH66" i="14"/>
  <c r="AH65" i="14"/>
  <c r="AH64" i="14"/>
  <c r="AH63" i="14"/>
  <c r="AH62" i="14"/>
  <c r="AH61" i="14"/>
  <c r="AH60" i="14"/>
  <c r="AH59" i="14"/>
  <c r="AH58" i="14"/>
  <c r="AH57" i="14"/>
  <c r="AH56" i="14"/>
  <c r="AH55" i="14"/>
  <c r="AH54" i="14"/>
  <c r="AH53" i="14"/>
  <c r="AH52" i="14"/>
  <c r="AH51" i="14"/>
  <c r="AH50" i="14"/>
  <c r="AH49" i="14"/>
  <c r="AH48" i="14"/>
  <c r="AH47" i="14"/>
  <c r="AH46" i="14"/>
  <c r="AH45" i="14"/>
  <c r="AH44" i="14"/>
  <c r="AH43" i="14"/>
  <c r="AH42" i="14"/>
  <c r="AH41" i="14"/>
  <c r="AH40" i="14"/>
  <c r="AH39" i="14"/>
  <c r="AH38" i="14"/>
  <c r="AH37" i="14"/>
  <c r="AH36" i="14"/>
  <c r="AH35" i="14"/>
  <c r="AH34" i="14"/>
  <c r="AH33" i="14"/>
  <c r="AH32" i="14"/>
  <c r="AH31" i="14"/>
  <c r="AH30" i="14"/>
  <c r="AH29" i="14"/>
  <c r="AH28" i="14"/>
  <c r="AH27" i="14"/>
  <c r="AH26" i="14"/>
  <c r="AH25" i="14"/>
  <c r="AH24" i="14"/>
  <c r="AH23" i="14"/>
  <c r="AH22" i="14"/>
  <c r="AH21" i="14"/>
  <c r="AH20" i="14"/>
  <c r="AH19" i="14"/>
  <c r="AH18" i="14"/>
  <c r="AH17" i="14"/>
  <c r="AH16" i="14"/>
  <c r="AH15" i="14"/>
  <c r="AH14" i="14"/>
  <c r="AH13" i="14"/>
  <c r="AH12" i="14"/>
  <c r="AH11" i="14"/>
  <c r="AH10" i="14"/>
  <c r="AH9" i="14"/>
  <c r="AH8" i="14"/>
  <c r="AH7" i="14"/>
  <c r="AH6" i="14"/>
  <c r="AH5" i="14"/>
  <c r="AH4" i="14"/>
  <c r="AH3" i="14"/>
  <c r="AH146" i="13"/>
  <c r="AH145" i="13"/>
  <c r="AH144" i="13"/>
  <c r="AH143" i="13"/>
  <c r="AH142" i="13"/>
  <c r="AH141" i="13"/>
  <c r="AH140" i="13"/>
  <c r="AH139" i="13"/>
  <c r="AH138" i="13"/>
  <c r="AH137" i="13"/>
  <c r="AH136" i="13"/>
  <c r="AH135" i="13"/>
  <c r="AH134" i="13"/>
  <c r="AH133" i="13"/>
  <c r="AH132" i="13"/>
  <c r="AH131" i="13"/>
  <c r="AH130" i="13"/>
  <c r="AH129" i="13"/>
  <c r="AH128" i="13"/>
  <c r="AH127" i="13"/>
  <c r="AH126" i="13"/>
  <c r="AH125" i="13"/>
  <c r="AH124" i="13"/>
  <c r="AH123" i="13"/>
  <c r="AH122" i="13"/>
  <c r="AH121" i="13"/>
  <c r="AH120" i="13"/>
  <c r="AH119" i="13"/>
  <c r="AH118" i="13"/>
  <c r="AH117" i="13"/>
  <c r="AH116" i="13"/>
  <c r="AH115" i="13"/>
  <c r="AH114" i="13"/>
  <c r="AH113" i="13"/>
  <c r="AH112" i="13"/>
  <c r="AH111"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5" i="13"/>
  <c r="AH4" i="13"/>
  <c r="AH3" i="13"/>
  <c r="AH146" i="11"/>
  <c r="AH145" i="11"/>
  <c r="AH144" i="11"/>
  <c r="AH143" i="11"/>
  <c r="AH142" i="11"/>
  <c r="AH141" i="11"/>
  <c r="AH140" i="11"/>
  <c r="AH139" i="11"/>
  <c r="AH138" i="11"/>
  <c r="AH137" i="11"/>
  <c r="AH136" i="11"/>
  <c r="AH135" i="11"/>
  <c r="AH134" i="11"/>
  <c r="AH133" i="11"/>
  <c r="AH132" i="11"/>
  <c r="AH131" i="11"/>
  <c r="AH130" i="11"/>
  <c r="AH129" i="11"/>
  <c r="AH128" i="11"/>
  <c r="AH127" i="11"/>
  <c r="AH126" i="11"/>
  <c r="AH125" i="11"/>
  <c r="AH124" i="11"/>
  <c r="AH123" i="11"/>
  <c r="AH122" i="11"/>
  <c r="AH121" i="11"/>
  <c r="AH120" i="11"/>
  <c r="AH119" i="11"/>
  <c r="AH118" i="11"/>
  <c r="AH117" i="11"/>
  <c r="AH116" i="11"/>
  <c r="AH115" i="11"/>
  <c r="AH114" i="11"/>
  <c r="AH113" i="11"/>
  <c r="AH112" i="11"/>
  <c r="AH111" i="11"/>
  <c r="AH110" i="11"/>
  <c r="AH109" i="11"/>
  <c r="AH108" i="11"/>
  <c r="AH107" i="11"/>
  <c r="AH106" i="11"/>
  <c r="AH105" i="11"/>
  <c r="AH104" i="11"/>
  <c r="AH103" i="11"/>
  <c r="AH102" i="11"/>
  <c r="AH101" i="11"/>
  <c r="AH100" i="11"/>
  <c r="AH99" i="11"/>
  <c r="AH98" i="11"/>
  <c r="AH97" i="11"/>
  <c r="AH96" i="11"/>
  <c r="AH95" i="11"/>
  <c r="AH94" i="11"/>
  <c r="AH93" i="11"/>
  <c r="AH92" i="11"/>
  <c r="AH91" i="11"/>
  <c r="AH90" i="11"/>
  <c r="AH89" i="11"/>
  <c r="AH88" i="11"/>
  <c r="AH87" i="11"/>
  <c r="AH86" i="11"/>
  <c r="AH85" i="11"/>
  <c r="AH84" i="11"/>
  <c r="AH83" i="11"/>
  <c r="AH82" i="11"/>
  <c r="AH81" i="11"/>
  <c r="AH80" i="11"/>
  <c r="AH79" i="11"/>
  <c r="AH78" i="11"/>
  <c r="AH77" i="11"/>
  <c r="AH76" i="11"/>
  <c r="AH75" i="11"/>
  <c r="AH74" i="11"/>
  <c r="AH73" i="11"/>
  <c r="AH72" i="11"/>
  <c r="AH71" i="11"/>
  <c r="AH70" i="11"/>
  <c r="AH69" i="11"/>
  <c r="AH68" i="11"/>
  <c r="AH67" i="11"/>
  <c r="AH66" i="11"/>
  <c r="AH65" i="11"/>
  <c r="AH64" i="11"/>
  <c r="AH63" i="11"/>
  <c r="AH62" i="11"/>
  <c r="AH61" i="11"/>
  <c r="AH60" i="11"/>
  <c r="AH59" i="11"/>
  <c r="AH58" i="11"/>
  <c r="AH57" i="11"/>
  <c r="AH56" i="11"/>
  <c r="AH55" i="11"/>
  <c r="AH54" i="11"/>
  <c r="AH53" i="11"/>
  <c r="AH52" i="11"/>
  <c r="AH51" i="11"/>
  <c r="AH50" i="11"/>
  <c r="AH49" i="11"/>
  <c r="AH48" i="11"/>
  <c r="AH47" i="11"/>
  <c r="AH46" i="11"/>
  <c r="AH45" i="11"/>
  <c r="AH44" i="11"/>
  <c r="AH43" i="11"/>
  <c r="AH42" i="11"/>
  <c r="AH41" i="11"/>
  <c r="AH40" i="11"/>
  <c r="AH39" i="11"/>
  <c r="AH38" i="11"/>
  <c r="AH37" i="11"/>
  <c r="AH36" i="11"/>
  <c r="AH35" i="11"/>
  <c r="AH34" i="11"/>
  <c r="AH33" i="11"/>
  <c r="AH32" i="11"/>
  <c r="AH31" i="11"/>
  <c r="AH30" i="11"/>
  <c r="AH29" i="11"/>
  <c r="AH28" i="11"/>
  <c r="AH27" i="11"/>
  <c r="AH26" i="11"/>
  <c r="AH25" i="11"/>
  <c r="AH24" i="11"/>
  <c r="AH23" i="11"/>
  <c r="AH22" i="11"/>
  <c r="AH21" i="11"/>
  <c r="AH20" i="11"/>
  <c r="AH19" i="11"/>
  <c r="AH18" i="11"/>
  <c r="AH17" i="11"/>
  <c r="AH16" i="11"/>
  <c r="AH15" i="11"/>
  <c r="AH14" i="11"/>
  <c r="AH13" i="11"/>
  <c r="AH12" i="11"/>
  <c r="AH11" i="11"/>
  <c r="AH10" i="11"/>
  <c r="AH9" i="11"/>
  <c r="AH8" i="11"/>
  <c r="AH7" i="11"/>
  <c r="AH6" i="11"/>
  <c r="AH5" i="11"/>
  <c r="AH4" i="11"/>
  <c r="AH3" i="11"/>
  <c r="AH146" i="7"/>
  <c r="AH145" i="7"/>
  <c r="AH144" i="7"/>
  <c r="AH143" i="7"/>
  <c r="AH142" i="7"/>
  <c r="AH141" i="7"/>
  <c r="AH140" i="7"/>
  <c r="AH139" i="7"/>
  <c r="AH138" i="7"/>
  <c r="AH137" i="7"/>
  <c r="AH136" i="7"/>
  <c r="AH135" i="7"/>
  <c r="AH134" i="7"/>
  <c r="AH133" i="7"/>
  <c r="AH132" i="7"/>
  <c r="AH131" i="7"/>
  <c r="AH130" i="7"/>
  <c r="AH129" i="7"/>
  <c r="AH128" i="7"/>
  <c r="AH127" i="7"/>
  <c r="AH126" i="7"/>
  <c r="AH125" i="7"/>
  <c r="AH124" i="7"/>
  <c r="AH123" i="7"/>
  <c r="AH122" i="7"/>
  <c r="AH121" i="7"/>
  <c r="AH120" i="7"/>
  <c r="AH119" i="7"/>
  <c r="AH118" i="7"/>
  <c r="AH117" i="7"/>
  <c r="AH116" i="7"/>
  <c r="AH115" i="7"/>
  <c r="AH114" i="7"/>
  <c r="AH113" i="7"/>
  <c r="AH112" i="7"/>
  <c r="AH111" i="7"/>
  <c r="AH110" i="7"/>
  <c r="AH109" i="7"/>
  <c r="AH108" i="7"/>
  <c r="AH107" i="7"/>
  <c r="AH106" i="7"/>
  <c r="AH105" i="7"/>
  <c r="AH104" i="7"/>
  <c r="AH103" i="7"/>
  <c r="AH102" i="7"/>
  <c r="AH101" i="7"/>
  <c r="AH100" i="7"/>
  <c r="AH99" i="7"/>
  <c r="AH98" i="7"/>
  <c r="AH97" i="7"/>
  <c r="AH96" i="7"/>
  <c r="AH95" i="7"/>
  <c r="AH94" i="7"/>
  <c r="AH93" i="7"/>
  <c r="AH92" i="7"/>
  <c r="AH91" i="7"/>
  <c r="AH90" i="7"/>
  <c r="AH89" i="7"/>
  <c r="AH88" i="7"/>
  <c r="AH87" i="7"/>
  <c r="AH86" i="7"/>
  <c r="AH85" i="7"/>
  <c r="AH84" i="7"/>
  <c r="AH83" i="7"/>
  <c r="AH82" i="7"/>
  <c r="AH81" i="7"/>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H15" i="7"/>
  <c r="AH14" i="7"/>
  <c r="AH13" i="7"/>
  <c r="AH12" i="7"/>
  <c r="AH11" i="7"/>
  <c r="AH10" i="7"/>
  <c r="AH9" i="7"/>
  <c r="AH8" i="7"/>
  <c r="AH7" i="7"/>
  <c r="AH6" i="7"/>
  <c r="AH5" i="7"/>
  <c r="AH4" i="7"/>
  <c r="AH3" i="7"/>
  <c r="AH4" i="4"/>
  <c r="AH5" i="4"/>
  <c r="AH6" i="4"/>
  <c r="AH7" i="4"/>
  <c r="AH8" i="4"/>
  <c r="AH9" i="4"/>
  <c r="AH10" i="4"/>
  <c r="AH11" i="4"/>
  <c r="AH12" i="4"/>
  <c r="AH13" i="4"/>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AH108" i="4"/>
  <c r="AH109" i="4"/>
  <c r="AH110" i="4"/>
  <c r="AH111" i="4"/>
  <c r="AH112" i="4"/>
  <c r="AH113" i="4"/>
  <c r="AH114" i="4"/>
  <c r="AH115" i="4"/>
  <c r="AH116" i="4"/>
  <c r="AH117" i="4"/>
  <c r="AH118" i="4"/>
  <c r="AH119" i="4"/>
  <c r="AH120" i="4"/>
  <c r="AH121" i="4"/>
  <c r="AH122" i="4"/>
  <c r="AH123" i="4"/>
  <c r="AH124" i="4"/>
  <c r="AH125" i="4"/>
  <c r="AH126" i="4"/>
  <c r="AH127" i="4"/>
  <c r="AH128" i="4"/>
  <c r="AH129" i="4"/>
  <c r="AH130" i="4"/>
  <c r="AH131" i="4"/>
  <c r="AH132" i="4"/>
  <c r="AH133" i="4"/>
  <c r="AH134" i="4"/>
  <c r="AH135" i="4"/>
  <c r="AH136" i="4"/>
  <c r="AH137" i="4"/>
  <c r="AH138" i="4"/>
  <c r="AH139" i="4"/>
  <c r="AH140" i="4"/>
  <c r="AH141" i="4"/>
  <c r="AH142" i="4"/>
  <c r="AH143" i="4"/>
  <c r="AH144" i="4"/>
  <c r="AH145" i="4"/>
  <c r="AH146" i="4"/>
  <c r="AH3" i="4"/>
  <c r="AH146" i="6"/>
  <c r="AH145" i="6"/>
  <c r="AH144" i="6"/>
  <c r="AH143" i="6"/>
  <c r="AH142" i="6"/>
  <c r="AH141" i="6"/>
  <c r="AH140" i="6"/>
  <c r="AH139" i="6"/>
  <c r="AH138" i="6"/>
  <c r="AH137" i="6"/>
  <c r="AH136" i="6"/>
  <c r="AH135" i="6"/>
  <c r="AH134" i="6"/>
  <c r="AH133" i="6"/>
  <c r="AH132" i="6"/>
  <c r="AH131" i="6"/>
  <c r="AH130" i="6"/>
  <c r="AH129" i="6"/>
  <c r="AH128" i="6"/>
  <c r="AH127" i="6"/>
  <c r="AH126" i="6"/>
  <c r="AH125" i="6"/>
  <c r="AH124" i="6"/>
  <c r="AH123" i="6"/>
  <c r="AH122" i="6"/>
  <c r="AH121" i="6"/>
  <c r="AH120" i="6"/>
  <c r="AH119" i="6"/>
  <c r="AH118" i="6"/>
  <c r="AH117" i="6"/>
  <c r="AH116" i="6"/>
  <c r="AH115" i="6"/>
  <c r="AH114" i="6"/>
  <c r="AH113" i="6"/>
  <c r="AH112" i="6"/>
  <c r="AH111" i="6"/>
  <c r="AH110" i="6"/>
  <c r="AH109" i="6"/>
  <c r="AH108" i="6"/>
  <c r="AH107" i="6"/>
  <c r="AH106" i="6"/>
  <c r="AH105" i="6"/>
  <c r="AH104" i="6"/>
  <c r="AH103" i="6"/>
  <c r="AH102" i="6"/>
  <c r="AH101" i="6"/>
  <c r="AH100" i="6"/>
  <c r="AH99" i="6"/>
  <c r="AH98" i="6"/>
  <c r="AH97" i="6"/>
  <c r="AH96" i="6"/>
  <c r="AH95" i="6"/>
  <c r="AH94" i="6"/>
  <c r="AH93" i="6"/>
  <c r="AH92" i="6"/>
  <c r="AH91" i="6"/>
  <c r="AH90" i="6"/>
  <c r="AH89" i="6"/>
  <c r="AH88" i="6"/>
  <c r="AH87" i="6"/>
  <c r="AH86" i="6"/>
  <c r="AH85" i="6"/>
  <c r="AH84" i="6"/>
  <c r="AH83" i="6"/>
  <c r="AH82" i="6"/>
  <c r="AH81"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AH8" i="6"/>
  <c r="AH7" i="6"/>
  <c r="AH6" i="6"/>
  <c r="AH5" i="6"/>
  <c r="AH4" i="6"/>
  <c r="AH3" i="6"/>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3" i="1"/>
  <c r="AY82" i="1" l="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81" i="1"/>
  <c r="P5" i="10" l="1"/>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4" i="10"/>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4" i="12"/>
  <c r="V4" i="12"/>
  <c r="V5" i="12"/>
  <c r="V6" i="12"/>
  <c r="V7" i="12"/>
  <c r="V8" i="12"/>
  <c r="V9" i="12"/>
  <c r="V10" i="12"/>
  <c r="V11"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3" i="12"/>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3"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4" i="10"/>
  <c r="Y4" i="10" l="1"/>
  <c r="Y5" i="10"/>
  <c r="Y6" i="10"/>
  <c r="Y7" i="10"/>
  <c r="Y8"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3" i="10"/>
  <c r="Y4" i="12"/>
  <c r="Y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34" i="12"/>
  <c r="Y35" i="12"/>
  <c r="Y36" i="12"/>
  <c r="Y37" i="12"/>
  <c r="Y38" i="12"/>
  <c r="Y39" i="12"/>
  <c r="Y40" i="12"/>
  <c r="Y41" i="12"/>
  <c r="Y42" i="12"/>
  <c r="Y43" i="12"/>
  <c r="Y44" i="12"/>
  <c r="Y45" i="12"/>
  <c r="Y46" i="12"/>
  <c r="Y47" i="12"/>
  <c r="Y48" i="12"/>
  <c r="Y49" i="12"/>
  <c r="Y50" i="12"/>
  <c r="Y51" i="12"/>
  <c r="Y52" i="12"/>
  <c r="Y53" i="12"/>
  <c r="Y54" i="12"/>
  <c r="Y55" i="12"/>
  <c r="Y56" i="12"/>
  <c r="Y57" i="12"/>
  <c r="Y58" i="12"/>
  <c r="Y59" i="12"/>
  <c r="Y60" i="12"/>
  <c r="Y61" i="12"/>
  <c r="Y62" i="12"/>
  <c r="Y63" i="12"/>
  <c r="Y64" i="12"/>
  <c r="Y65" i="12"/>
  <c r="Y66" i="12"/>
  <c r="Y67" i="12"/>
  <c r="Y68" i="12"/>
  <c r="Y69" i="12"/>
  <c r="Y70" i="12"/>
  <c r="Y71" i="12"/>
  <c r="Y72" i="12"/>
  <c r="Y73" i="12"/>
  <c r="Y74" i="12"/>
  <c r="Y75" i="12"/>
  <c r="Y76" i="12"/>
  <c r="Y77" i="12"/>
  <c r="Y78" i="12"/>
  <c r="Y79" i="12"/>
  <c r="Y80" i="12"/>
  <c r="Y81" i="12"/>
  <c r="Y82" i="12"/>
  <c r="Y83" i="12"/>
  <c r="Y84" i="12"/>
  <c r="Y85" i="12"/>
  <c r="Y86" i="12"/>
  <c r="Y87" i="12"/>
  <c r="Y88" i="12"/>
  <c r="Y89" i="12"/>
  <c r="Y90" i="12"/>
  <c r="Y91" i="12"/>
  <c r="Y92" i="12"/>
  <c r="Y93" i="12"/>
  <c r="Y94" i="12"/>
  <c r="Y95" i="12"/>
  <c r="Y96" i="12"/>
  <c r="Y97" i="12"/>
  <c r="Y98" i="12"/>
  <c r="Y99" i="12"/>
  <c r="Y100" i="12"/>
  <c r="Y101" i="12"/>
  <c r="Y102" i="12"/>
  <c r="Y103" i="12"/>
  <c r="Y104" i="12"/>
  <c r="Y105" i="12"/>
  <c r="Y106" i="12"/>
  <c r="Y107" i="12"/>
  <c r="Y108" i="12"/>
  <c r="Y109" i="12"/>
  <c r="Y110" i="12"/>
  <c r="Y111" i="12"/>
  <c r="Y112" i="12"/>
  <c r="Y113" i="12"/>
  <c r="Y114" i="12"/>
  <c r="Y115" i="12"/>
  <c r="Y116" i="12"/>
  <c r="Y117" i="12"/>
  <c r="Y118" i="12"/>
  <c r="Y119" i="12"/>
  <c r="Y120" i="12"/>
  <c r="Y121" i="12"/>
  <c r="Y122" i="12"/>
  <c r="Y123" i="12"/>
  <c r="Y124" i="12"/>
  <c r="Y125" i="12"/>
  <c r="Y126" i="12"/>
  <c r="Y127" i="12"/>
  <c r="Y128" i="12"/>
  <c r="Y129" i="12"/>
  <c r="Y130" i="12"/>
  <c r="Y131" i="12"/>
  <c r="Y132" i="12"/>
  <c r="Y133" i="12"/>
  <c r="Y134" i="12"/>
  <c r="Y135" i="12"/>
  <c r="Y136" i="12"/>
  <c r="Y137" i="12"/>
  <c r="Y138" i="12"/>
  <c r="Y139" i="12"/>
  <c r="Y140" i="12"/>
  <c r="Y141" i="12"/>
  <c r="Y142" i="12"/>
  <c r="Y143" i="12"/>
  <c r="Y144" i="12"/>
  <c r="Y145" i="12"/>
  <c r="Y146" i="12"/>
  <c r="Y3" i="12"/>
  <c r="AT146" i="24" l="1"/>
  <c r="AT145" i="24"/>
  <c r="AT144" i="24"/>
  <c r="AT143" i="24"/>
  <c r="AT142" i="24"/>
  <c r="AT141" i="24"/>
  <c r="AT140" i="24"/>
  <c r="AT139" i="24"/>
  <c r="AT138" i="24"/>
  <c r="AT137" i="24"/>
  <c r="AT136" i="24"/>
  <c r="AT135" i="24"/>
  <c r="AT134" i="24"/>
  <c r="AT133" i="24"/>
  <c r="AT132" i="24"/>
  <c r="AT131" i="24"/>
  <c r="AT130" i="24"/>
  <c r="AT129" i="24"/>
  <c r="AT128" i="24"/>
  <c r="AT127" i="24"/>
  <c r="AT126" i="24"/>
  <c r="AT125" i="24"/>
  <c r="AT124" i="24"/>
  <c r="AT123" i="24"/>
  <c r="AT122" i="24"/>
  <c r="AT121" i="24"/>
  <c r="AT120" i="24"/>
  <c r="AT119" i="24"/>
  <c r="AT118" i="24"/>
  <c r="AT117" i="24"/>
  <c r="AT116" i="24"/>
  <c r="AT115" i="24"/>
  <c r="AT114" i="24"/>
  <c r="AT113" i="24"/>
  <c r="AT112" i="24"/>
  <c r="AT111" i="24"/>
  <c r="AT110" i="24"/>
  <c r="AT109" i="24"/>
  <c r="AT108" i="24"/>
  <c r="AT107" i="24"/>
  <c r="AT106" i="24"/>
  <c r="AT105" i="24"/>
  <c r="AT104" i="24"/>
  <c r="AT103" i="24"/>
  <c r="AT102" i="24"/>
  <c r="AT101" i="24"/>
  <c r="AT100" i="24"/>
  <c r="AT99" i="24"/>
  <c r="AT98" i="24"/>
  <c r="AT97" i="24"/>
  <c r="AT96" i="24"/>
  <c r="AT95" i="24"/>
  <c r="AT94" i="24"/>
  <c r="AT93" i="24"/>
  <c r="AT92" i="24"/>
  <c r="AT91" i="24"/>
  <c r="AT90" i="24"/>
  <c r="AT89" i="24"/>
  <c r="AT88" i="24"/>
  <c r="AT87" i="24"/>
  <c r="AT86" i="24"/>
  <c r="AT85" i="24"/>
  <c r="AT84" i="24"/>
  <c r="AT83" i="24"/>
  <c r="AT82" i="24"/>
  <c r="AT81" i="24"/>
  <c r="AT80" i="24"/>
  <c r="AT79" i="24"/>
  <c r="AT78" i="24"/>
  <c r="AT77" i="24"/>
  <c r="AT76" i="24"/>
  <c r="AT75" i="24"/>
  <c r="AT74" i="24"/>
  <c r="AT73" i="24"/>
  <c r="AT72" i="24"/>
  <c r="AT71" i="24"/>
  <c r="AT70" i="24"/>
  <c r="AT69" i="24"/>
  <c r="AT68" i="24"/>
  <c r="AT67" i="24"/>
  <c r="AT66" i="24"/>
  <c r="AT65" i="24"/>
  <c r="AT64" i="24"/>
  <c r="AT63" i="24"/>
  <c r="AT62" i="24"/>
  <c r="AT61" i="24"/>
  <c r="AT60" i="24"/>
  <c r="AT59" i="24"/>
  <c r="AT58" i="24"/>
  <c r="AT57" i="24"/>
  <c r="AT56" i="24"/>
  <c r="AT55" i="24"/>
  <c r="AT54" i="24"/>
  <c r="AT53" i="24"/>
  <c r="AT52" i="24"/>
  <c r="AT51" i="24"/>
  <c r="AT50" i="24"/>
  <c r="AT49" i="24"/>
  <c r="AT48" i="24"/>
  <c r="AT47" i="24"/>
  <c r="AT46" i="24"/>
  <c r="AT45" i="24"/>
  <c r="AT44" i="24"/>
  <c r="AT43" i="24"/>
  <c r="AT42" i="24"/>
  <c r="AT41" i="24"/>
  <c r="AT40" i="24"/>
  <c r="AT39" i="24"/>
  <c r="AT38" i="24"/>
  <c r="AT37" i="24"/>
  <c r="AT36" i="24"/>
  <c r="AT35" i="24"/>
  <c r="AT34" i="24"/>
  <c r="AT33" i="24"/>
  <c r="AT32" i="24"/>
  <c r="AT31" i="24"/>
  <c r="AT30" i="24"/>
  <c r="AT29" i="24"/>
  <c r="AT28" i="24"/>
  <c r="AT27" i="24"/>
  <c r="AT26" i="24"/>
  <c r="AT25" i="24"/>
  <c r="AT24" i="24"/>
  <c r="AT23" i="24"/>
  <c r="AT22" i="24"/>
  <c r="AT21" i="24"/>
  <c r="AT20" i="24"/>
  <c r="AT19" i="24"/>
  <c r="AT18" i="24"/>
  <c r="AT17" i="24"/>
  <c r="AT16" i="24"/>
  <c r="AT15" i="24"/>
  <c r="AT14" i="24"/>
  <c r="AT13" i="24"/>
  <c r="AT12" i="24"/>
  <c r="AT11" i="24"/>
  <c r="AT10" i="24"/>
  <c r="AT9" i="24"/>
  <c r="AT8" i="24"/>
  <c r="AT7" i="24"/>
  <c r="AT6" i="24"/>
  <c r="AT5" i="24"/>
  <c r="AT4" i="24"/>
  <c r="AT3" i="24"/>
  <c r="AT146" i="23"/>
  <c r="AT145" i="23"/>
  <c r="AT144" i="23"/>
  <c r="AT143" i="23"/>
  <c r="AT142" i="23"/>
  <c r="AT141" i="23"/>
  <c r="AT140" i="23"/>
  <c r="AT139" i="23"/>
  <c r="AT138" i="23"/>
  <c r="AT137" i="23"/>
  <c r="AT136" i="23"/>
  <c r="AT135" i="23"/>
  <c r="AT134" i="23"/>
  <c r="AT133" i="23"/>
  <c r="AT132" i="23"/>
  <c r="AT131" i="23"/>
  <c r="AT130" i="23"/>
  <c r="AT129" i="23"/>
  <c r="AT128" i="23"/>
  <c r="AT127" i="23"/>
  <c r="AT126" i="23"/>
  <c r="AT125" i="23"/>
  <c r="AT124" i="23"/>
  <c r="AT123" i="23"/>
  <c r="AT122" i="23"/>
  <c r="AT121" i="23"/>
  <c r="AT120" i="23"/>
  <c r="AT119" i="23"/>
  <c r="AT118" i="23"/>
  <c r="AT117" i="23"/>
  <c r="AT116" i="23"/>
  <c r="AT115" i="23"/>
  <c r="AT114" i="23"/>
  <c r="AT113" i="23"/>
  <c r="AT112" i="23"/>
  <c r="AT111" i="23"/>
  <c r="AT110" i="23"/>
  <c r="AT109" i="23"/>
  <c r="AT108" i="23"/>
  <c r="AT107" i="23"/>
  <c r="AT106" i="23"/>
  <c r="AT105" i="23"/>
  <c r="AT104" i="23"/>
  <c r="AT103" i="23"/>
  <c r="AT102" i="23"/>
  <c r="AT101" i="23"/>
  <c r="AT100" i="23"/>
  <c r="AT99" i="23"/>
  <c r="AT98" i="23"/>
  <c r="AT97" i="23"/>
  <c r="AT96" i="23"/>
  <c r="AT95" i="23"/>
  <c r="AT94" i="23"/>
  <c r="AT93" i="23"/>
  <c r="AT92" i="23"/>
  <c r="AT91" i="23"/>
  <c r="AT90" i="23"/>
  <c r="AT89" i="23"/>
  <c r="AT88" i="23"/>
  <c r="AT87" i="23"/>
  <c r="AT86" i="23"/>
  <c r="AT85" i="23"/>
  <c r="AT84" i="23"/>
  <c r="AT83" i="23"/>
  <c r="AT82" i="23"/>
  <c r="AT81" i="23"/>
  <c r="AT80" i="23"/>
  <c r="AT79" i="23"/>
  <c r="AT78" i="23"/>
  <c r="AT77" i="23"/>
  <c r="AT76" i="23"/>
  <c r="AT75" i="23"/>
  <c r="AT74" i="23"/>
  <c r="AT73" i="23"/>
  <c r="AT72" i="23"/>
  <c r="AT71" i="23"/>
  <c r="AT70" i="23"/>
  <c r="AT69" i="23"/>
  <c r="AT68" i="23"/>
  <c r="AT67" i="23"/>
  <c r="AT66" i="23"/>
  <c r="AT65" i="23"/>
  <c r="AT64" i="23"/>
  <c r="AT63" i="23"/>
  <c r="AT62" i="23"/>
  <c r="AT61" i="23"/>
  <c r="AT60" i="23"/>
  <c r="AT59" i="23"/>
  <c r="AT58" i="23"/>
  <c r="AT57" i="23"/>
  <c r="AT56" i="23"/>
  <c r="AT55" i="23"/>
  <c r="AT54" i="23"/>
  <c r="AT53" i="23"/>
  <c r="AT52" i="23"/>
  <c r="AT51" i="23"/>
  <c r="AT50" i="23"/>
  <c r="AT49" i="23"/>
  <c r="AT48" i="23"/>
  <c r="AT47" i="23"/>
  <c r="AT46" i="23"/>
  <c r="AT45" i="23"/>
  <c r="AT44" i="23"/>
  <c r="AT43" i="23"/>
  <c r="AT42" i="23"/>
  <c r="AT41" i="23"/>
  <c r="AT40" i="23"/>
  <c r="AT39" i="23"/>
  <c r="AT38" i="23"/>
  <c r="AT37" i="23"/>
  <c r="AT36" i="23"/>
  <c r="AT35" i="23"/>
  <c r="AT34" i="23"/>
  <c r="AT33" i="23"/>
  <c r="AT32" i="23"/>
  <c r="AT31" i="23"/>
  <c r="AT30" i="23"/>
  <c r="AT29" i="23"/>
  <c r="AT28" i="23"/>
  <c r="AT27" i="23"/>
  <c r="AT26" i="23"/>
  <c r="AT25" i="23"/>
  <c r="AT24" i="23"/>
  <c r="AT23" i="23"/>
  <c r="AT22" i="23"/>
  <c r="AT21" i="23"/>
  <c r="AT20" i="23"/>
  <c r="AT19" i="23"/>
  <c r="AT18" i="23"/>
  <c r="AT17" i="23"/>
  <c r="AT16" i="23"/>
  <c r="AT15" i="23"/>
  <c r="AT14" i="23"/>
  <c r="AT13" i="23"/>
  <c r="AT12" i="23"/>
  <c r="AT11" i="23"/>
  <c r="AT10" i="23"/>
  <c r="AT9" i="23"/>
  <c r="AT8" i="23"/>
  <c r="AT7" i="23"/>
  <c r="AT6" i="23"/>
  <c r="AT5" i="23"/>
  <c r="AT4" i="23"/>
  <c r="AT3" i="23"/>
  <c r="AT146" i="22"/>
  <c r="AT145" i="22"/>
  <c r="AT144" i="22"/>
  <c r="AT143" i="22"/>
  <c r="AT142" i="22"/>
  <c r="AT141" i="22"/>
  <c r="AT140" i="22"/>
  <c r="AT139" i="22"/>
  <c r="AT138" i="22"/>
  <c r="AT137" i="22"/>
  <c r="AT136" i="22"/>
  <c r="AT135" i="22"/>
  <c r="AT134" i="22"/>
  <c r="AT133" i="22"/>
  <c r="AT132" i="22"/>
  <c r="AT131" i="22"/>
  <c r="AT130" i="22"/>
  <c r="AT129" i="22"/>
  <c r="AT128" i="22"/>
  <c r="AT127" i="22"/>
  <c r="AT126" i="22"/>
  <c r="AT125" i="22"/>
  <c r="AT124" i="22"/>
  <c r="AT123" i="22"/>
  <c r="AT122" i="22"/>
  <c r="AT121" i="22"/>
  <c r="AT120" i="22"/>
  <c r="AT119" i="22"/>
  <c r="AT118" i="22"/>
  <c r="AT117" i="22"/>
  <c r="AT116" i="22"/>
  <c r="AT115" i="22"/>
  <c r="AT114" i="22"/>
  <c r="AT113" i="22"/>
  <c r="AT112" i="22"/>
  <c r="AT111" i="22"/>
  <c r="AT110" i="22"/>
  <c r="AT109" i="22"/>
  <c r="AT108" i="22"/>
  <c r="AT107" i="22"/>
  <c r="AT106" i="22"/>
  <c r="AT105" i="22"/>
  <c r="AT104" i="22"/>
  <c r="AT103" i="22"/>
  <c r="AT102" i="22"/>
  <c r="AT101" i="22"/>
  <c r="AT100" i="22"/>
  <c r="AT99" i="22"/>
  <c r="AT98" i="22"/>
  <c r="AT97" i="22"/>
  <c r="AT96" i="22"/>
  <c r="AT95" i="22"/>
  <c r="AT94" i="22"/>
  <c r="AT93" i="22"/>
  <c r="AT92" i="22"/>
  <c r="AT91" i="22"/>
  <c r="AT90" i="22"/>
  <c r="AT89" i="22"/>
  <c r="AT88" i="22"/>
  <c r="AT87" i="22"/>
  <c r="AT86" i="22"/>
  <c r="AT85" i="22"/>
  <c r="AT84" i="22"/>
  <c r="AT83" i="22"/>
  <c r="AT82" i="22"/>
  <c r="AT81" i="22"/>
  <c r="AT80" i="22"/>
  <c r="AT79" i="22"/>
  <c r="AT78" i="22"/>
  <c r="AT77" i="22"/>
  <c r="AT76" i="22"/>
  <c r="AT75" i="22"/>
  <c r="AT74" i="22"/>
  <c r="AT73" i="22"/>
  <c r="AT72" i="22"/>
  <c r="AT71" i="22"/>
  <c r="AT70" i="22"/>
  <c r="AT69" i="22"/>
  <c r="AT68" i="22"/>
  <c r="AT67" i="22"/>
  <c r="AT66" i="22"/>
  <c r="AT65" i="22"/>
  <c r="AT64" i="22"/>
  <c r="AT63" i="22"/>
  <c r="AT62" i="22"/>
  <c r="AT61" i="22"/>
  <c r="AT60" i="22"/>
  <c r="AT59" i="22"/>
  <c r="AT58" i="22"/>
  <c r="AT57" i="22"/>
  <c r="AT56" i="22"/>
  <c r="AT55" i="22"/>
  <c r="AT54" i="22"/>
  <c r="AT53" i="22"/>
  <c r="AT52" i="22"/>
  <c r="AT51" i="22"/>
  <c r="AT50" i="22"/>
  <c r="AT49" i="22"/>
  <c r="AT48" i="22"/>
  <c r="AT47" i="22"/>
  <c r="AT46" i="22"/>
  <c r="AT45" i="22"/>
  <c r="AT44" i="22"/>
  <c r="AT43" i="22"/>
  <c r="AT42" i="22"/>
  <c r="AT41" i="22"/>
  <c r="AT40" i="22"/>
  <c r="AT39" i="22"/>
  <c r="AT38" i="22"/>
  <c r="AT37" i="22"/>
  <c r="AT36" i="22"/>
  <c r="AT35" i="22"/>
  <c r="AT34" i="22"/>
  <c r="AT33" i="22"/>
  <c r="AT32" i="22"/>
  <c r="AT31" i="22"/>
  <c r="AT30" i="22"/>
  <c r="AT29" i="22"/>
  <c r="AT28" i="22"/>
  <c r="AT27" i="22"/>
  <c r="AT26" i="22"/>
  <c r="AT25" i="22"/>
  <c r="AT24" i="22"/>
  <c r="AT23" i="22"/>
  <c r="AT22" i="22"/>
  <c r="AT21" i="22"/>
  <c r="AT20" i="22"/>
  <c r="AT19" i="22"/>
  <c r="AT18" i="22"/>
  <c r="AT17" i="22"/>
  <c r="AT16" i="22"/>
  <c r="AT15" i="22"/>
  <c r="AT14" i="22"/>
  <c r="AT13" i="22"/>
  <c r="AT12" i="22"/>
  <c r="AT11" i="22"/>
  <c r="AT10" i="22"/>
  <c r="AT9" i="22"/>
  <c r="AT8" i="22"/>
  <c r="AT7" i="22"/>
  <c r="AT6" i="22"/>
  <c r="AT5" i="22"/>
  <c r="AT4" i="22"/>
  <c r="AT3" i="22"/>
  <c r="AT146" i="21"/>
  <c r="AT145" i="21"/>
  <c r="AT144" i="21"/>
  <c r="AT143" i="21"/>
  <c r="AT142" i="21"/>
  <c r="AT141" i="21"/>
  <c r="AT140" i="21"/>
  <c r="AT139" i="21"/>
  <c r="AT138" i="21"/>
  <c r="AT137" i="21"/>
  <c r="AT136" i="21"/>
  <c r="AT135" i="21"/>
  <c r="AT134" i="21"/>
  <c r="AT133" i="21"/>
  <c r="AT132" i="21"/>
  <c r="AT131" i="21"/>
  <c r="AT130" i="21"/>
  <c r="AT129" i="21"/>
  <c r="AT128" i="21"/>
  <c r="AT127" i="21"/>
  <c r="AT126" i="21"/>
  <c r="AT125" i="21"/>
  <c r="AT124" i="21"/>
  <c r="AT123" i="21"/>
  <c r="AT122" i="21"/>
  <c r="AT121" i="21"/>
  <c r="AT120" i="21"/>
  <c r="AT119" i="21"/>
  <c r="AT118" i="21"/>
  <c r="AT117" i="21"/>
  <c r="AT116" i="21"/>
  <c r="AT115" i="21"/>
  <c r="AT114" i="21"/>
  <c r="AT113" i="21"/>
  <c r="AT112" i="21"/>
  <c r="AT111" i="21"/>
  <c r="AT110" i="21"/>
  <c r="AT109" i="21"/>
  <c r="AT108" i="21"/>
  <c r="AT107" i="21"/>
  <c r="AT106" i="21"/>
  <c r="AT105" i="21"/>
  <c r="AT104" i="21"/>
  <c r="AT103" i="21"/>
  <c r="AT102" i="21"/>
  <c r="AT101" i="21"/>
  <c r="AT100" i="21"/>
  <c r="AT99" i="21"/>
  <c r="AT98" i="21"/>
  <c r="AT97" i="21"/>
  <c r="AT96" i="21"/>
  <c r="AT95" i="21"/>
  <c r="AT94" i="21"/>
  <c r="AT93" i="21"/>
  <c r="AT92" i="21"/>
  <c r="AT91" i="21"/>
  <c r="AT90" i="21"/>
  <c r="AT89" i="21"/>
  <c r="AT88" i="21"/>
  <c r="AT87" i="21"/>
  <c r="AT86" i="21"/>
  <c r="AT85" i="21"/>
  <c r="AT84" i="21"/>
  <c r="AT83" i="21"/>
  <c r="AT82" i="21"/>
  <c r="AT81" i="21"/>
  <c r="AT80" i="21"/>
  <c r="AT79" i="21"/>
  <c r="AT78" i="21"/>
  <c r="AT77" i="21"/>
  <c r="AT76" i="21"/>
  <c r="AT75" i="21"/>
  <c r="AT74" i="21"/>
  <c r="AT73" i="21"/>
  <c r="AT72" i="21"/>
  <c r="AT71" i="21"/>
  <c r="AT70" i="21"/>
  <c r="AT69" i="21"/>
  <c r="AT68" i="21"/>
  <c r="AT67" i="21"/>
  <c r="AT66" i="21"/>
  <c r="AT65" i="21"/>
  <c r="AT64" i="21"/>
  <c r="AT63" i="21"/>
  <c r="AT62" i="21"/>
  <c r="AT61" i="21"/>
  <c r="AT60" i="21"/>
  <c r="AT59" i="21"/>
  <c r="AT58" i="21"/>
  <c r="AT57" i="21"/>
  <c r="AT56" i="21"/>
  <c r="AT55" i="21"/>
  <c r="AT54" i="21"/>
  <c r="AT53" i="21"/>
  <c r="AT52" i="21"/>
  <c r="AT51" i="21"/>
  <c r="AT50" i="21"/>
  <c r="AT49" i="21"/>
  <c r="AT48" i="21"/>
  <c r="AT47" i="21"/>
  <c r="AT46" i="21"/>
  <c r="AT45" i="21"/>
  <c r="AT44" i="21"/>
  <c r="AT43" i="21"/>
  <c r="AT42" i="21"/>
  <c r="AT41" i="21"/>
  <c r="AT40" i="21"/>
  <c r="AT39" i="21"/>
  <c r="AT38" i="21"/>
  <c r="AT37" i="21"/>
  <c r="AT36" i="21"/>
  <c r="AT35" i="21"/>
  <c r="AT34" i="21"/>
  <c r="AT33" i="21"/>
  <c r="AT32" i="21"/>
  <c r="AT31" i="21"/>
  <c r="AT30" i="21"/>
  <c r="AT29" i="21"/>
  <c r="AT28" i="21"/>
  <c r="AT27" i="21"/>
  <c r="AT26" i="21"/>
  <c r="AT25" i="21"/>
  <c r="AT24" i="21"/>
  <c r="AT23" i="21"/>
  <c r="AT22" i="21"/>
  <c r="AT21" i="21"/>
  <c r="AT20" i="21"/>
  <c r="AT19" i="21"/>
  <c r="AT18" i="21"/>
  <c r="AT17" i="21"/>
  <c r="AT16" i="21"/>
  <c r="AT15" i="21"/>
  <c r="AT14" i="21"/>
  <c r="AT13" i="21"/>
  <c r="AT12" i="21"/>
  <c r="AT11" i="21"/>
  <c r="AT10" i="21"/>
  <c r="AT9" i="21"/>
  <c r="AT8" i="21"/>
  <c r="AT7" i="21"/>
  <c r="AT6" i="21"/>
  <c r="AT5" i="21"/>
  <c r="AT4" i="21"/>
  <c r="AT3" i="21"/>
  <c r="AT146" i="20"/>
  <c r="AT145" i="20"/>
  <c r="AT144" i="20"/>
  <c r="AT143" i="20"/>
  <c r="AT142" i="20"/>
  <c r="AT141" i="20"/>
  <c r="AT140" i="20"/>
  <c r="AT139" i="20"/>
  <c r="AT138" i="20"/>
  <c r="AT137" i="20"/>
  <c r="AT136" i="20"/>
  <c r="AT135" i="20"/>
  <c r="AT134" i="20"/>
  <c r="AT133" i="20"/>
  <c r="AT132" i="20"/>
  <c r="AT131" i="20"/>
  <c r="AT130" i="20"/>
  <c r="AT129" i="20"/>
  <c r="AT128" i="20"/>
  <c r="AT127" i="20"/>
  <c r="AT126" i="20"/>
  <c r="AT125" i="20"/>
  <c r="AT124" i="20"/>
  <c r="AT123" i="20"/>
  <c r="AT122" i="20"/>
  <c r="AT121" i="20"/>
  <c r="AT120" i="20"/>
  <c r="AT119" i="20"/>
  <c r="AT118" i="20"/>
  <c r="AT117" i="20"/>
  <c r="AT116" i="20"/>
  <c r="AT115" i="20"/>
  <c r="AT114" i="20"/>
  <c r="AT113" i="20"/>
  <c r="AT112" i="20"/>
  <c r="AT111" i="20"/>
  <c r="AT110" i="20"/>
  <c r="AT109" i="20"/>
  <c r="AT108" i="20"/>
  <c r="AT107" i="20"/>
  <c r="AT106" i="20"/>
  <c r="AT105" i="20"/>
  <c r="AT104" i="20"/>
  <c r="AT103" i="20"/>
  <c r="AT102" i="20"/>
  <c r="AT101" i="20"/>
  <c r="AT100" i="20"/>
  <c r="AT99" i="20"/>
  <c r="AT98" i="20"/>
  <c r="AT97" i="20"/>
  <c r="AT96" i="20"/>
  <c r="AT95" i="20"/>
  <c r="AT94" i="20"/>
  <c r="AT93" i="20"/>
  <c r="AT92" i="20"/>
  <c r="AT91" i="20"/>
  <c r="AT90" i="20"/>
  <c r="AT89" i="20"/>
  <c r="AT88" i="20"/>
  <c r="AT87" i="20"/>
  <c r="AT86" i="20"/>
  <c r="AT85" i="20"/>
  <c r="AT84" i="20"/>
  <c r="AT83" i="20"/>
  <c r="AT82" i="20"/>
  <c r="AT81" i="20"/>
  <c r="AT80" i="20"/>
  <c r="AT79" i="20"/>
  <c r="AT78" i="20"/>
  <c r="AT77" i="20"/>
  <c r="AT76" i="20"/>
  <c r="AT75" i="20"/>
  <c r="AT74" i="20"/>
  <c r="AT73" i="20"/>
  <c r="AT72" i="20"/>
  <c r="AT71" i="20"/>
  <c r="AT70" i="20"/>
  <c r="AT69" i="20"/>
  <c r="AT68" i="20"/>
  <c r="AT67" i="20"/>
  <c r="AT66" i="20"/>
  <c r="AT65" i="20"/>
  <c r="AT64" i="20"/>
  <c r="AT63" i="20"/>
  <c r="AT62" i="20"/>
  <c r="AT61" i="20"/>
  <c r="AT60" i="20"/>
  <c r="AT59" i="20"/>
  <c r="AT58" i="20"/>
  <c r="AT57" i="20"/>
  <c r="AT56" i="20"/>
  <c r="AT55" i="20"/>
  <c r="AT54" i="20"/>
  <c r="AT53" i="20"/>
  <c r="AT52" i="20"/>
  <c r="AT51" i="20"/>
  <c r="AT50" i="20"/>
  <c r="AT49" i="20"/>
  <c r="AT48" i="20"/>
  <c r="AT47" i="20"/>
  <c r="AT46" i="20"/>
  <c r="AT45" i="20"/>
  <c r="AT44" i="20"/>
  <c r="AT43" i="20"/>
  <c r="AT42" i="20"/>
  <c r="AT41" i="20"/>
  <c r="AT40" i="20"/>
  <c r="AT39" i="20"/>
  <c r="AT38" i="20"/>
  <c r="AT37" i="20"/>
  <c r="AT36" i="20"/>
  <c r="AT35" i="20"/>
  <c r="AT34" i="20"/>
  <c r="AT33" i="20"/>
  <c r="AT32" i="20"/>
  <c r="AT31" i="20"/>
  <c r="AT30" i="20"/>
  <c r="AT29" i="20"/>
  <c r="AT28" i="20"/>
  <c r="AT27" i="20"/>
  <c r="AT26" i="20"/>
  <c r="AT25" i="20"/>
  <c r="AT24" i="20"/>
  <c r="AT23" i="20"/>
  <c r="AT22" i="20"/>
  <c r="AT21" i="20"/>
  <c r="AT20" i="20"/>
  <c r="AT19" i="20"/>
  <c r="AT18" i="20"/>
  <c r="AT17" i="20"/>
  <c r="AT16" i="20"/>
  <c r="AT15" i="20"/>
  <c r="AT14" i="20"/>
  <c r="AT13" i="20"/>
  <c r="AT12" i="20"/>
  <c r="AT11" i="20"/>
  <c r="AT10" i="20"/>
  <c r="AT9" i="20"/>
  <c r="AT8" i="20"/>
  <c r="AT7" i="20"/>
  <c r="AT6" i="20"/>
  <c r="AT5" i="20"/>
  <c r="AT4" i="20"/>
  <c r="AT3" i="20"/>
  <c r="AT146" i="19"/>
  <c r="AT145" i="19"/>
  <c r="AT144" i="19"/>
  <c r="AT143" i="19"/>
  <c r="AT142" i="19"/>
  <c r="AT141" i="19"/>
  <c r="AT140" i="19"/>
  <c r="AT139" i="19"/>
  <c r="AT138" i="19"/>
  <c r="AT137" i="19"/>
  <c r="AT136" i="19"/>
  <c r="AT135" i="19"/>
  <c r="AT134" i="19"/>
  <c r="AT133" i="19"/>
  <c r="AT132" i="19"/>
  <c r="AT131" i="19"/>
  <c r="AT130" i="19"/>
  <c r="AT129" i="19"/>
  <c r="AT128" i="19"/>
  <c r="AT127" i="19"/>
  <c r="AT126" i="19"/>
  <c r="AT125" i="19"/>
  <c r="AT124" i="19"/>
  <c r="AT123" i="19"/>
  <c r="AT122" i="19"/>
  <c r="AT121" i="19"/>
  <c r="AT120" i="19"/>
  <c r="AT119" i="19"/>
  <c r="AT118" i="19"/>
  <c r="AT117" i="19"/>
  <c r="AT116" i="19"/>
  <c r="AT115" i="19"/>
  <c r="AT114" i="19"/>
  <c r="AT113" i="19"/>
  <c r="AT112" i="19"/>
  <c r="AT111" i="19"/>
  <c r="AT110" i="19"/>
  <c r="AT109" i="19"/>
  <c r="AT108" i="19"/>
  <c r="AT107" i="19"/>
  <c r="AT106" i="19"/>
  <c r="AT105" i="19"/>
  <c r="AT104" i="19"/>
  <c r="AT103" i="19"/>
  <c r="AT102" i="19"/>
  <c r="AT101" i="19"/>
  <c r="AT100" i="19"/>
  <c r="AT99" i="19"/>
  <c r="AT98" i="19"/>
  <c r="AT97" i="19"/>
  <c r="AT96" i="19"/>
  <c r="AT95" i="19"/>
  <c r="AT94" i="19"/>
  <c r="AT93" i="19"/>
  <c r="AT92" i="19"/>
  <c r="AT91" i="19"/>
  <c r="AT90" i="19"/>
  <c r="AT89" i="19"/>
  <c r="AT88" i="19"/>
  <c r="AT87" i="19"/>
  <c r="AT86" i="19"/>
  <c r="AT85" i="19"/>
  <c r="AT84" i="19"/>
  <c r="AT83" i="19"/>
  <c r="AT82" i="19"/>
  <c r="AT81" i="19"/>
  <c r="AT80" i="19"/>
  <c r="AT79" i="19"/>
  <c r="AT78" i="19"/>
  <c r="AT77" i="19"/>
  <c r="AT76" i="19"/>
  <c r="AT75" i="19"/>
  <c r="AT74" i="19"/>
  <c r="AT73" i="19"/>
  <c r="AT72" i="19"/>
  <c r="AT71" i="19"/>
  <c r="AT70" i="19"/>
  <c r="AT69" i="19"/>
  <c r="AT68" i="19"/>
  <c r="AT67" i="19"/>
  <c r="AT66" i="19"/>
  <c r="AT65" i="19"/>
  <c r="AT64" i="19"/>
  <c r="AT63" i="19"/>
  <c r="AT62" i="19"/>
  <c r="AT61" i="19"/>
  <c r="AT60" i="19"/>
  <c r="AT59" i="19"/>
  <c r="AT58" i="19"/>
  <c r="AT57" i="19"/>
  <c r="AT56" i="19"/>
  <c r="AT55" i="19"/>
  <c r="AT54" i="19"/>
  <c r="AT53" i="19"/>
  <c r="AT52" i="19"/>
  <c r="AT51" i="19"/>
  <c r="AT50" i="19"/>
  <c r="AT49" i="19"/>
  <c r="AT48" i="19"/>
  <c r="AT47" i="19"/>
  <c r="AT46" i="19"/>
  <c r="AT45" i="19"/>
  <c r="AT44" i="19"/>
  <c r="AT43" i="19"/>
  <c r="AT42" i="19"/>
  <c r="AT41" i="19"/>
  <c r="AT40" i="19"/>
  <c r="AT39" i="19"/>
  <c r="AT38" i="19"/>
  <c r="AT37" i="19"/>
  <c r="AT36" i="19"/>
  <c r="AT35" i="19"/>
  <c r="AT34" i="19"/>
  <c r="AT33" i="19"/>
  <c r="AT32" i="19"/>
  <c r="AT31" i="19"/>
  <c r="AT30" i="19"/>
  <c r="AT29" i="19"/>
  <c r="AT28" i="19"/>
  <c r="AT27" i="19"/>
  <c r="AT26" i="19"/>
  <c r="AT25" i="19"/>
  <c r="AT24" i="19"/>
  <c r="AT23" i="19"/>
  <c r="AT22" i="19"/>
  <c r="AT21" i="19"/>
  <c r="AT20" i="19"/>
  <c r="AT19" i="19"/>
  <c r="AT18" i="19"/>
  <c r="AT17" i="19"/>
  <c r="AT16" i="19"/>
  <c r="AT15" i="19"/>
  <c r="AT14" i="19"/>
  <c r="AT13" i="19"/>
  <c r="AT12" i="19"/>
  <c r="AT11" i="19"/>
  <c r="AT10" i="19"/>
  <c r="AT9" i="19"/>
  <c r="AT8" i="19"/>
  <c r="AT7" i="19"/>
  <c r="AT6" i="19"/>
  <c r="AT5" i="19"/>
  <c r="AT4" i="19"/>
  <c r="AT3" i="19"/>
  <c r="AT146" i="18"/>
  <c r="AT145" i="18"/>
  <c r="AT144" i="18"/>
  <c r="AT143" i="18"/>
  <c r="AT142" i="18"/>
  <c r="AT141" i="18"/>
  <c r="AT140" i="18"/>
  <c r="AT139" i="18"/>
  <c r="AT138" i="18"/>
  <c r="AT137" i="18"/>
  <c r="AT136" i="18"/>
  <c r="AT135" i="18"/>
  <c r="AT134" i="18"/>
  <c r="AT133" i="18"/>
  <c r="AT132" i="18"/>
  <c r="AT131" i="18"/>
  <c r="AT130" i="18"/>
  <c r="AT129" i="18"/>
  <c r="AT128" i="18"/>
  <c r="AT127" i="18"/>
  <c r="AT126" i="18"/>
  <c r="AT125" i="18"/>
  <c r="AT124" i="18"/>
  <c r="AT123" i="18"/>
  <c r="AT122" i="18"/>
  <c r="AT121" i="18"/>
  <c r="AT120" i="18"/>
  <c r="AT119" i="18"/>
  <c r="AT118" i="18"/>
  <c r="AT117" i="18"/>
  <c r="AT116" i="18"/>
  <c r="AT115" i="18"/>
  <c r="AT114" i="18"/>
  <c r="AT113" i="18"/>
  <c r="AT112" i="18"/>
  <c r="AT111" i="18"/>
  <c r="AT110" i="18"/>
  <c r="AT109" i="18"/>
  <c r="AT108" i="18"/>
  <c r="AT107" i="18"/>
  <c r="AT106" i="18"/>
  <c r="AT105" i="18"/>
  <c r="AT104" i="18"/>
  <c r="AT103" i="18"/>
  <c r="AT102" i="18"/>
  <c r="AT101" i="18"/>
  <c r="AT100" i="18"/>
  <c r="AT99" i="18"/>
  <c r="AT98" i="18"/>
  <c r="AT97" i="18"/>
  <c r="AT96" i="18"/>
  <c r="AT95" i="18"/>
  <c r="AT94" i="18"/>
  <c r="AT93" i="18"/>
  <c r="AT92" i="18"/>
  <c r="AT91" i="18"/>
  <c r="AT90" i="18"/>
  <c r="AT89" i="18"/>
  <c r="AT88" i="18"/>
  <c r="AT87" i="18"/>
  <c r="AT86" i="18"/>
  <c r="AT85" i="18"/>
  <c r="AT84" i="18"/>
  <c r="AT83" i="18"/>
  <c r="AT82" i="18"/>
  <c r="AT81" i="18"/>
  <c r="AT80" i="18"/>
  <c r="AT79" i="18"/>
  <c r="AT78" i="18"/>
  <c r="AT77" i="18"/>
  <c r="AT76" i="18"/>
  <c r="AT75" i="18"/>
  <c r="AT74" i="18"/>
  <c r="AT73" i="18"/>
  <c r="AT72" i="18"/>
  <c r="AT71" i="18"/>
  <c r="AT70" i="18"/>
  <c r="AT69" i="18"/>
  <c r="AT68" i="18"/>
  <c r="AT67" i="18"/>
  <c r="AT66" i="18"/>
  <c r="AT65" i="18"/>
  <c r="AT64" i="18"/>
  <c r="AT63" i="18"/>
  <c r="AT62" i="18"/>
  <c r="AT61" i="18"/>
  <c r="AT60" i="18"/>
  <c r="AT59" i="18"/>
  <c r="AT58" i="18"/>
  <c r="AT57" i="18"/>
  <c r="AT56" i="18"/>
  <c r="AT55" i="18"/>
  <c r="AT54" i="18"/>
  <c r="AT53" i="18"/>
  <c r="AT52" i="18"/>
  <c r="AT51" i="18"/>
  <c r="AT50" i="18"/>
  <c r="AT49" i="18"/>
  <c r="AT48" i="18"/>
  <c r="AT47" i="18"/>
  <c r="AT46" i="18"/>
  <c r="AT45" i="18"/>
  <c r="AT44" i="18"/>
  <c r="AT43" i="18"/>
  <c r="AT42" i="18"/>
  <c r="AT41" i="18"/>
  <c r="AT40" i="18"/>
  <c r="AT39" i="18"/>
  <c r="AT38" i="18"/>
  <c r="AT37" i="18"/>
  <c r="AT36" i="18"/>
  <c r="AT35" i="18"/>
  <c r="AT34" i="18"/>
  <c r="AT33" i="18"/>
  <c r="AT32" i="18"/>
  <c r="AT31" i="18"/>
  <c r="AT30" i="18"/>
  <c r="AT29" i="18"/>
  <c r="AT28" i="18"/>
  <c r="AT27" i="18"/>
  <c r="AT26" i="18"/>
  <c r="AT25" i="18"/>
  <c r="AT24" i="18"/>
  <c r="AT23" i="18"/>
  <c r="AT22" i="18"/>
  <c r="AT21" i="18"/>
  <c r="AT20" i="18"/>
  <c r="AT19" i="18"/>
  <c r="AT18" i="18"/>
  <c r="AT17" i="18"/>
  <c r="AT16" i="18"/>
  <c r="AT15" i="18"/>
  <c r="AT14" i="18"/>
  <c r="AT13" i="18"/>
  <c r="AT12" i="18"/>
  <c r="AT11" i="18"/>
  <c r="AT10" i="18"/>
  <c r="AT9" i="18"/>
  <c r="AT8" i="18"/>
  <c r="AT7" i="18"/>
  <c r="AT6" i="18"/>
  <c r="AT5" i="18"/>
  <c r="AT4" i="18"/>
  <c r="AT3" i="18"/>
  <c r="AT146" i="17"/>
  <c r="AT145" i="17"/>
  <c r="AT144" i="17"/>
  <c r="AT143" i="17"/>
  <c r="AT142" i="17"/>
  <c r="AT141" i="17"/>
  <c r="AT140" i="17"/>
  <c r="AT139" i="17"/>
  <c r="AT138" i="17"/>
  <c r="AT137" i="17"/>
  <c r="AT136" i="17"/>
  <c r="AT135" i="17"/>
  <c r="AT134" i="17"/>
  <c r="AT133" i="17"/>
  <c r="AT132" i="17"/>
  <c r="AT131" i="17"/>
  <c r="AT130" i="17"/>
  <c r="AT129" i="17"/>
  <c r="AT128" i="17"/>
  <c r="AT127" i="17"/>
  <c r="AT126" i="17"/>
  <c r="AT125" i="17"/>
  <c r="AT124" i="17"/>
  <c r="AT123" i="17"/>
  <c r="AT122" i="17"/>
  <c r="AT121" i="17"/>
  <c r="AT120" i="17"/>
  <c r="AT119" i="17"/>
  <c r="AT118" i="17"/>
  <c r="AT117" i="17"/>
  <c r="AT116" i="17"/>
  <c r="AT115" i="17"/>
  <c r="AT114" i="17"/>
  <c r="AT113" i="17"/>
  <c r="AT112" i="17"/>
  <c r="AT111" i="17"/>
  <c r="AT110" i="17"/>
  <c r="AT109" i="17"/>
  <c r="AT108" i="17"/>
  <c r="AT107" i="17"/>
  <c r="AT106" i="17"/>
  <c r="AT105" i="17"/>
  <c r="AT104" i="17"/>
  <c r="AT103" i="17"/>
  <c r="AT102" i="17"/>
  <c r="AT101" i="17"/>
  <c r="AT100" i="17"/>
  <c r="AT99" i="17"/>
  <c r="AT98" i="17"/>
  <c r="AT97" i="17"/>
  <c r="AT96" i="17"/>
  <c r="AT95" i="17"/>
  <c r="AT94" i="17"/>
  <c r="AT93" i="17"/>
  <c r="AT92" i="17"/>
  <c r="AT91" i="17"/>
  <c r="AT90" i="17"/>
  <c r="AT89" i="17"/>
  <c r="AT88" i="17"/>
  <c r="AT87" i="17"/>
  <c r="AT86" i="17"/>
  <c r="AT85" i="17"/>
  <c r="AT84" i="17"/>
  <c r="AT83" i="17"/>
  <c r="AT82" i="17"/>
  <c r="AT81" i="17"/>
  <c r="AT80" i="17"/>
  <c r="AT79" i="17"/>
  <c r="AT78" i="17"/>
  <c r="AT77" i="17"/>
  <c r="AT76" i="17"/>
  <c r="AT75" i="17"/>
  <c r="AT74" i="17"/>
  <c r="AT73" i="17"/>
  <c r="AT72" i="17"/>
  <c r="AT71" i="17"/>
  <c r="AT70" i="17"/>
  <c r="AT69" i="17"/>
  <c r="AT68" i="17"/>
  <c r="AT67" i="17"/>
  <c r="AT66" i="17"/>
  <c r="AT65" i="17"/>
  <c r="AT64" i="17"/>
  <c r="AT63" i="17"/>
  <c r="AT62" i="17"/>
  <c r="AT61" i="17"/>
  <c r="AT60" i="17"/>
  <c r="AT59" i="17"/>
  <c r="AT58" i="17"/>
  <c r="AT57" i="17"/>
  <c r="AT56" i="17"/>
  <c r="AT55" i="17"/>
  <c r="AT54" i="17"/>
  <c r="AT53" i="17"/>
  <c r="AT52" i="17"/>
  <c r="AT51" i="17"/>
  <c r="AT50" i="17"/>
  <c r="AT49" i="17"/>
  <c r="AT48" i="17"/>
  <c r="AT47" i="17"/>
  <c r="AT46" i="17"/>
  <c r="AT45" i="17"/>
  <c r="AT44" i="17"/>
  <c r="AT43" i="17"/>
  <c r="AT42" i="17"/>
  <c r="AT41" i="17"/>
  <c r="AT40" i="17"/>
  <c r="AT39" i="17"/>
  <c r="AT38" i="17"/>
  <c r="AT37" i="17"/>
  <c r="AT36" i="17"/>
  <c r="AT35" i="17"/>
  <c r="AT34" i="17"/>
  <c r="AT33" i="17"/>
  <c r="AT32" i="17"/>
  <c r="AT31" i="17"/>
  <c r="AT30" i="17"/>
  <c r="AT29" i="17"/>
  <c r="AT28" i="17"/>
  <c r="AT27" i="17"/>
  <c r="AT26" i="17"/>
  <c r="AT25" i="17"/>
  <c r="AT24" i="17"/>
  <c r="AT23" i="17"/>
  <c r="AT22" i="17"/>
  <c r="AT21" i="17"/>
  <c r="AT20" i="17"/>
  <c r="AT19" i="17"/>
  <c r="AT18" i="17"/>
  <c r="AT17" i="17"/>
  <c r="AT16" i="17"/>
  <c r="AT15" i="17"/>
  <c r="AT14" i="17"/>
  <c r="AT13" i="17"/>
  <c r="AT12" i="17"/>
  <c r="AT11" i="17"/>
  <c r="AT10" i="17"/>
  <c r="AT9" i="17"/>
  <c r="AT8" i="17"/>
  <c r="AT7" i="17"/>
  <c r="AT6" i="17"/>
  <c r="AT5" i="17"/>
  <c r="AT4" i="17"/>
  <c r="AT3" i="17"/>
  <c r="AT146" i="16"/>
  <c r="AT145" i="16"/>
  <c r="AT144" i="16"/>
  <c r="AT143" i="16"/>
  <c r="AT142" i="16"/>
  <c r="AT141" i="16"/>
  <c r="AT140" i="16"/>
  <c r="AT139" i="16"/>
  <c r="AT138" i="16"/>
  <c r="AT137" i="16"/>
  <c r="AT136" i="16"/>
  <c r="AT135" i="16"/>
  <c r="AT134" i="16"/>
  <c r="AT133" i="16"/>
  <c r="AT132" i="16"/>
  <c r="AT131" i="16"/>
  <c r="AT130" i="16"/>
  <c r="AT129" i="16"/>
  <c r="AT128" i="16"/>
  <c r="AT127" i="16"/>
  <c r="AT126" i="16"/>
  <c r="AT125" i="16"/>
  <c r="AT124" i="16"/>
  <c r="AT123" i="16"/>
  <c r="AT122" i="16"/>
  <c r="AT121" i="16"/>
  <c r="AT120" i="16"/>
  <c r="AT119" i="16"/>
  <c r="AT118" i="16"/>
  <c r="AT117" i="16"/>
  <c r="AT116" i="16"/>
  <c r="AT115" i="16"/>
  <c r="AT114" i="16"/>
  <c r="AT113" i="16"/>
  <c r="AT112" i="16"/>
  <c r="AT111" i="16"/>
  <c r="AT110" i="16"/>
  <c r="AT109" i="16"/>
  <c r="AT108" i="16"/>
  <c r="AT107" i="16"/>
  <c r="AT106" i="16"/>
  <c r="AT105" i="16"/>
  <c r="AT104" i="16"/>
  <c r="AT103" i="16"/>
  <c r="AT102" i="16"/>
  <c r="AT101" i="16"/>
  <c r="AT100" i="16"/>
  <c r="AT99" i="16"/>
  <c r="AT98" i="16"/>
  <c r="AT97" i="16"/>
  <c r="AT96" i="16"/>
  <c r="AT95" i="16"/>
  <c r="AT94" i="16"/>
  <c r="AT93" i="16"/>
  <c r="AT92" i="16"/>
  <c r="AT91" i="16"/>
  <c r="AT90" i="16"/>
  <c r="AT89" i="16"/>
  <c r="AT88" i="16"/>
  <c r="AT87" i="16"/>
  <c r="AT86" i="16"/>
  <c r="AT85" i="16"/>
  <c r="AT84" i="16"/>
  <c r="AT83" i="16"/>
  <c r="AT82" i="16"/>
  <c r="AT81" i="16"/>
  <c r="AT80" i="16"/>
  <c r="AT79" i="16"/>
  <c r="AT78" i="16"/>
  <c r="AT77" i="16"/>
  <c r="AT76" i="16"/>
  <c r="AT75" i="16"/>
  <c r="AT74" i="16"/>
  <c r="AT73" i="16"/>
  <c r="AT72" i="16"/>
  <c r="AT71" i="16"/>
  <c r="AT70" i="16"/>
  <c r="AT69" i="16"/>
  <c r="AT68" i="16"/>
  <c r="AT67" i="16"/>
  <c r="AT66" i="16"/>
  <c r="AT65" i="16"/>
  <c r="AT64" i="16"/>
  <c r="AT63" i="16"/>
  <c r="AT62" i="16"/>
  <c r="AT61" i="16"/>
  <c r="AT60" i="16"/>
  <c r="AT59" i="16"/>
  <c r="AT58" i="16"/>
  <c r="AT57" i="16"/>
  <c r="AT56" i="16"/>
  <c r="AT55" i="16"/>
  <c r="AT54" i="16"/>
  <c r="AT53" i="16"/>
  <c r="AT52" i="16"/>
  <c r="AT51" i="16"/>
  <c r="AT50" i="16"/>
  <c r="AT49" i="16"/>
  <c r="AT48" i="16"/>
  <c r="AT47" i="16"/>
  <c r="AT46" i="16"/>
  <c r="AT45" i="16"/>
  <c r="AT44" i="16"/>
  <c r="AT43" i="16"/>
  <c r="AT42" i="16"/>
  <c r="AT41" i="16"/>
  <c r="AT40" i="16"/>
  <c r="AT39" i="16"/>
  <c r="AT38" i="16"/>
  <c r="AT37" i="16"/>
  <c r="AT36" i="16"/>
  <c r="AT35" i="16"/>
  <c r="AT34" i="16"/>
  <c r="AT33" i="16"/>
  <c r="AT32" i="16"/>
  <c r="AT31" i="16"/>
  <c r="AT30" i="16"/>
  <c r="AT29" i="16"/>
  <c r="AT28" i="16"/>
  <c r="AT27" i="16"/>
  <c r="AT26" i="16"/>
  <c r="AT25" i="16"/>
  <c r="AT24" i="16"/>
  <c r="AT23" i="16"/>
  <c r="AT22" i="16"/>
  <c r="AT21" i="16"/>
  <c r="AT20" i="16"/>
  <c r="AT19" i="16"/>
  <c r="AT18" i="16"/>
  <c r="AT17" i="16"/>
  <c r="AT16" i="16"/>
  <c r="AT15" i="16"/>
  <c r="AT14" i="16"/>
  <c r="AT13" i="16"/>
  <c r="AT12" i="16"/>
  <c r="AT11" i="16"/>
  <c r="AT10" i="16"/>
  <c r="AT9" i="16"/>
  <c r="AT8" i="16"/>
  <c r="AT7" i="16"/>
  <c r="AT6" i="16"/>
  <c r="AT5" i="16"/>
  <c r="AT4" i="16"/>
  <c r="AT3" i="16"/>
  <c r="AT146" i="15"/>
  <c r="AT145" i="15"/>
  <c r="AT144" i="15"/>
  <c r="AT143" i="15"/>
  <c r="AT142" i="15"/>
  <c r="AT141" i="15"/>
  <c r="AT140" i="15"/>
  <c r="AT139" i="15"/>
  <c r="AT138" i="15"/>
  <c r="AT137" i="15"/>
  <c r="AT136" i="15"/>
  <c r="AT135" i="15"/>
  <c r="AT134" i="15"/>
  <c r="AT133" i="15"/>
  <c r="AT132" i="15"/>
  <c r="AT131" i="15"/>
  <c r="AT130" i="15"/>
  <c r="AT129" i="15"/>
  <c r="AT128" i="15"/>
  <c r="AT127" i="15"/>
  <c r="AT126" i="15"/>
  <c r="AT125" i="15"/>
  <c r="AT124" i="15"/>
  <c r="AT123" i="15"/>
  <c r="AT122" i="15"/>
  <c r="AT121" i="15"/>
  <c r="AT120" i="15"/>
  <c r="AT119" i="15"/>
  <c r="AT118" i="15"/>
  <c r="AT117" i="15"/>
  <c r="AT116" i="15"/>
  <c r="AT115" i="15"/>
  <c r="AT114" i="15"/>
  <c r="AT113" i="15"/>
  <c r="AT112" i="15"/>
  <c r="AT111" i="15"/>
  <c r="AT110" i="15"/>
  <c r="AT109" i="15"/>
  <c r="AT108" i="15"/>
  <c r="AT107" i="15"/>
  <c r="AT106" i="15"/>
  <c r="AT105" i="15"/>
  <c r="AT104" i="15"/>
  <c r="AT103" i="15"/>
  <c r="AT102" i="15"/>
  <c r="AT101" i="15"/>
  <c r="AT100" i="15"/>
  <c r="AT99" i="15"/>
  <c r="AT98" i="15"/>
  <c r="AT97" i="15"/>
  <c r="AT96" i="15"/>
  <c r="AT95" i="15"/>
  <c r="AT94" i="15"/>
  <c r="AT93" i="15"/>
  <c r="AT92" i="15"/>
  <c r="AT91" i="15"/>
  <c r="AT90" i="15"/>
  <c r="AT89" i="15"/>
  <c r="AT88" i="15"/>
  <c r="AT87" i="15"/>
  <c r="AT86" i="15"/>
  <c r="AT85" i="15"/>
  <c r="AT84" i="15"/>
  <c r="AT83" i="15"/>
  <c r="AT82" i="15"/>
  <c r="AT81" i="15"/>
  <c r="AT80" i="15"/>
  <c r="AT79" i="15"/>
  <c r="AT78" i="15"/>
  <c r="AT77" i="15"/>
  <c r="AT76" i="15"/>
  <c r="AT75" i="15"/>
  <c r="AT74" i="15"/>
  <c r="AT73" i="15"/>
  <c r="AT72" i="15"/>
  <c r="AT71" i="15"/>
  <c r="AT70" i="15"/>
  <c r="AT69" i="15"/>
  <c r="AT68" i="15"/>
  <c r="AT67" i="15"/>
  <c r="AT66" i="15"/>
  <c r="AT65" i="15"/>
  <c r="AT64" i="15"/>
  <c r="AT63" i="15"/>
  <c r="AT62" i="15"/>
  <c r="AT61" i="15"/>
  <c r="AT60" i="15"/>
  <c r="AT59" i="15"/>
  <c r="AT58" i="15"/>
  <c r="AT57" i="15"/>
  <c r="AT56" i="15"/>
  <c r="AT55" i="15"/>
  <c r="AT54" i="15"/>
  <c r="AT53" i="15"/>
  <c r="AT52" i="15"/>
  <c r="AT51" i="15"/>
  <c r="AT50" i="15"/>
  <c r="AT49" i="15"/>
  <c r="AT48" i="15"/>
  <c r="AT47" i="15"/>
  <c r="AT46" i="15"/>
  <c r="AT45" i="15"/>
  <c r="AT44" i="15"/>
  <c r="AT43" i="15"/>
  <c r="AT42" i="15"/>
  <c r="AT41" i="15"/>
  <c r="AT40" i="15"/>
  <c r="AT39" i="15"/>
  <c r="AT38" i="15"/>
  <c r="AT37" i="15"/>
  <c r="AT36" i="15"/>
  <c r="AT35" i="15"/>
  <c r="AT34" i="15"/>
  <c r="AT33" i="15"/>
  <c r="AT32" i="15"/>
  <c r="AT31" i="15"/>
  <c r="AT30" i="15"/>
  <c r="AT29" i="15"/>
  <c r="AT28" i="15"/>
  <c r="AT27" i="15"/>
  <c r="AT26" i="15"/>
  <c r="AT25" i="15"/>
  <c r="AT24" i="15"/>
  <c r="AT23" i="15"/>
  <c r="AT22" i="15"/>
  <c r="AT21" i="15"/>
  <c r="AT20" i="15"/>
  <c r="AT19" i="15"/>
  <c r="AT18" i="15"/>
  <c r="AT17" i="15"/>
  <c r="AT16" i="15"/>
  <c r="AT15" i="15"/>
  <c r="AT14" i="15"/>
  <c r="AT13" i="15"/>
  <c r="AT12" i="15"/>
  <c r="AT11" i="15"/>
  <c r="AT10" i="15"/>
  <c r="AT9" i="15"/>
  <c r="AT8" i="15"/>
  <c r="AT7" i="15"/>
  <c r="AT6" i="15"/>
  <c r="AT5" i="15"/>
  <c r="AT4" i="15"/>
  <c r="AT3" i="15"/>
  <c r="AT146" i="14"/>
  <c r="AT145" i="14"/>
  <c r="AT144" i="14"/>
  <c r="AT143" i="14"/>
  <c r="AT142" i="14"/>
  <c r="AT141" i="14"/>
  <c r="AT140" i="14"/>
  <c r="AT139" i="14"/>
  <c r="AT138" i="14"/>
  <c r="AT137" i="14"/>
  <c r="AT136" i="14"/>
  <c r="AT135" i="14"/>
  <c r="AT134" i="14"/>
  <c r="AT133" i="14"/>
  <c r="AT132" i="14"/>
  <c r="AT131" i="14"/>
  <c r="AT130" i="14"/>
  <c r="AT129" i="14"/>
  <c r="AT128" i="14"/>
  <c r="AT127" i="14"/>
  <c r="AT126" i="14"/>
  <c r="AT125" i="14"/>
  <c r="AT124" i="14"/>
  <c r="AT123" i="14"/>
  <c r="AT122" i="14"/>
  <c r="AT121" i="14"/>
  <c r="AT120" i="14"/>
  <c r="AT119" i="14"/>
  <c r="AT118" i="14"/>
  <c r="AT117" i="14"/>
  <c r="AT116" i="14"/>
  <c r="AT115" i="14"/>
  <c r="AT114" i="14"/>
  <c r="AT113" i="14"/>
  <c r="AT112" i="14"/>
  <c r="AT111" i="14"/>
  <c r="AT110" i="14"/>
  <c r="AT109" i="14"/>
  <c r="AT108" i="14"/>
  <c r="AT107" i="14"/>
  <c r="AT106" i="14"/>
  <c r="AT105" i="14"/>
  <c r="AT104" i="14"/>
  <c r="AT103" i="14"/>
  <c r="AT102" i="14"/>
  <c r="AT101" i="14"/>
  <c r="AT100" i="14"/>
  <c r="AT99" i="14"/>
  <c r="AT98" i="14"/>
  <c r="AT97" i="14"/>
  <c r="AT96" i="14"/>
  <c r="AT95" i="14"/>
  <c r="AT94" i="14"/>
  <c r="AT93" i="14"/>
  <c r="AT92" i="14"/>
  <c r="AT91" i="14"/>
  <c r="AT90" i="14"/>
  <c r="AT89" i="14"/>
  <c r="AT88" i="14"/>
  <c r="AT87" i="14"/>
  <c r="AT86" i="14"/>
  <c r="AT85" i="14"/>
  <c r="AT84" i="14"/>
  <c r="AT83" i="14"/>
  <c r="AT82" i="14"/>
  <c r="AT81" i="14"/>
  <c r="AT80" i="14"/>
  <c r="AT79" i="14"/>
  <c r="AT78" i="14"/>
  <c r="AT77" i="14"/>
  <c r="AT76" i="14"/>
  <c r="AT75" i="14"/>
  <c r="AT74" i="14"/>
  <c r="AT73" i="14"/>
  <c r="AT72" i="14"/>
  <c r="AT71" i="14"/>
  <c r="AT70" i="14"/>
  <c r="AT69" i="14"/>
  <c r="AT68" i="14"/>
  <c r="AT67" i="14"/>
  <c r="AT66" i="14"/>
  <c r="AT65" i="14"/>
  <c r="AT64" i="14"/>
  <c r="AT63" i="14"/>
  <c r="AT62" i="14"/>
  <c r="AT61" i="14"/>
  <c r="AT60" i="14"/>
  <c r="AT59" i="14"/>
  <c r="AT58" i="14"/>
  <c r="AT57" i="14"/>
  <c r="AT56" i="14"/>
  <c r="AT55" i="14"/>
  <c r="AT54" i="14"/>
  <c r="AT53" i="14"/>
  <c r="AT52" i="14"/>
  <c r="AT51" i="14"/>
  <c r="AT50" i="14"/>
  <c r="AT49" i="14"/>
  <c r="AT48" i="14"/>
  <c r="AT47" i="14"/>
  <c r="AT46" i="14"/>
  <c r="AT45" i="14"/>
  <c r="AT44" i="14"/>
  <c r="AT43" i="14"/>
  <c r="AT42" i="14"/>
  <c r="AT41" i="14"/>
  <c r="AT40" i="14"/>
  <c r="AT39" i="14"/>
  <c r="AT38" i="14"/>
  <c r="AT37" i="14"/>
  <c r="AT36" i="14"/>
  <c r="AT35" i="14"/>
  <c r="AT34" i="14"/>
  <c r="AT33" i="14"/>
  <c r="AT32" i="14"/>
  <c r="AT31" i="14"/>
  <c r="AT30" i="14"/>
  <c r="AT29" i="14"/>
  <c r="AT28" i="14"/>
  <c r="AT27" i="14"/>
  <c r="AT26" i="14"/>
  <c r="AT25" i="14"/>
  <c r="AT24" i="14"/>
  <c r="AT23" i="14"/>
  <c r="AT22" i="14"/>
  <c r="AT21" i="14"/>
  <c r="AT20" i="14"/>
  <c r="AT19" i="14"/>
  <c r="AT18" i="14"/>
  <c r="AT17" i="14"/>
  <c r="AT16" i="14"/>
  <c r="AT15" i="14"/>
  <c r="AT14" i="14"/>
  <c r="AT13" i="14"/>
  <c r="AT12" i="14"/>
  <c r="AT11" i="14"/>
  <c r="AT10" i="14"/>
  <c r="AT9" i="14"/>
  <c r="AT8" i="14"/>
  <c r="AT7" i="14"/>
  <c r="AT6" i="14"/>
  <c r="AT5" i="14"/>
  <c r="AT4" i="14"/>
  <c r="AT3" i="14"/>
  <c r="AT146" i="11" l="1"/>
  <c r="AT145" i="11"/>
  <c r="AT144" i="11"/>
  <c r="AT143" i="11"/>
  <c r="AT142" i="11"/>
  <c r="AT141" i="11"/>
  <c r="AT140" i="11"/>
  <c r="AT139" i="11"/>
  <c r="AT138" i="11"/>
  <c r="AT137" i="11"/>
  <c r="AT136" i="11"/>
  <c r="AT135" i="11"/>
  <c r="AT134" i="11"/>
  <c r="AT133" i="11"/>
  <c r="AT132" i="11"/>
  <c r="AT131" i="11"/>
  <c r="AT130" i="11"/>
  <c r="AT129" i="11"/>
  <c r="AT128" i="11"/>
  <c r="AT127" i="11"/>
  <c r="AT126" i="11"/>
  <c r="AT125" i="11"/>
  <c r="AT124" i="11"/>
  <c r="AT123" i="11"/>
  <c r="AT122" i="11"/>
  <c r="AT121" i="11"/>
  <c r="AT120" i="11"/>
  <c r="AT119" i="11"/>
  <c r="AT118" i="11"/>
  <c r="AT117" i="11"/>
  <c r="AT116" i="11"/>
  <c r="AT115" i="11"/>
  <c r="AT114" i="11"/>
  <c r="AT113" i="11"/>
  <c r="AT112" i="11"/>
  <c r="AT111" i="11"/>
  <c r="AT110" i="11"/>
  <c r="AT109" i="11"/>
  <c r="AT108" i="11"/>
  <c r="AT107" i="11"/>
  <c r="AT106" i="11"/>
  <c r="AT105" i="11"/>
  <c r="AT104" i="11"/>
  <c r="AT103" i="11"/>
  <c r="AT102" i="11"/>
  <c r="AT101" i="11"/>
  <c r="AT100" i="11"/>
  <c r="AT99" i="11"/>
  <c r="AT98" i="11"/>
  <c r="AT97" i="11"/>
  <c r="AT96" i="11"/>
  <c r="AT95" i="11"/>
  <c r="AT94" i="11"/>
  <c r="AT93" i="11"/>
  <c r="AT92" i="11"/>
  <c r="AT91" i="11"/>
  <c r="AT90" i="11"/>
  <c r="AT89" i="11"/>
  <c r="AT88" i="11"/>
  <c r="AT87" i="11"/>
  <c r="AT86" i="11"/>
  <c r="AT85" i="11"/>
  <c r="AT84" i="11"/>
  <c r="AT83" i="11"/>
  <c r="AT82" i="11"/>
  <c r="AT81" i="11"/>
  <c r="AT80" i="11"/>
  <c r="AT79" i="11"/>
  <c r="AT78" i="11"/>
  <c r="AT77" i="11"/>
  <c r="AT76" i="11"/>
  <c r="AT75" i="11"/>
  <c r="AT74" i="11"/>
  <c r="AT73" i="11"/>
  <c r="AT72" i="11"/>
  <c r="AT71" i="11"/>
  <c r="AT70" i="11"/>
  <c r="AT69" i="11"/>
  <c r="AT68" i="11"/>
  <c r="AT67" i="11"/>
  <c r="AT66" i="11"/>
  <c r="AT65" i="11"/>
  <c r="AT64" i="11"/>
  <c r="AT63" i="11"/>
  <c r="AT62" i="11"/>
  <c r="AT61" i="11"/>
  <c r="AT60" i="11"/>
  <c r="AT59" i="11"/>
  <c r="AT58" i="11"/>
  <c r="AT57" i="11"/>
  <c r="AT56" i="11"/>
  <c r="AT55" i="11"/>
  <c r="AT54" i="11"/>
  <c r="AT53" i="11"/>
  <c r="AT52" i="11"/>
  <c r="AT51" i="11"/>
  <c r="AT50" i="11"/>
  <c r="AT49" i="11"/>
  <c r="AT48" i="11"/>
  <c r="AT47" i="11"/>
  <c r="AT46" i="11"/>
  <c r="AT45" i="11"/>
  <c r="AT44" i="11"/>
  <c r="AT43" i="11"/>
  <c r="AT42" i="11"/>
  <c r="AT41" i="11"/>
  <c r="AT40" i="11"/>
  <c r="AT39" i="11"/>
  <c r="AT38" i="11"/>
  <c r="AT37" i="11"/>
  <c r="AT36" i="11"/>
  <c r="AT35" i="11"/>
  <c r="AT34" i="11"/>
  <c r="AT33" i="11"/>
  <c r="AT32" i="11"/>
  <c r="AT31" i="11"/>
  <c r="AT30" i="11"/>
  <c r="AT29" i="11"/>
  <c r="AT28" i="11"/>
  <c r="AT27" i="11"/>
  <c r="AT26" i="11"/>
  <c r="AT25" i="11"/>
  <c r="AT24" i="11"/>
  <c r="AT23" i="11"/>
  <c r="AT22" i="11"/>
  <c r="AT21" i="11"/>
  <c r="AT20" i="11"/>
  <c r="AT19" i="11"/>
  <c r="AT18" i="11"/>
  <c r="AT17" i="11"/>
  <c r="AT16" i="11"/>
  <c r="AT15" i="11"/>
  <c r="AT14" i="11"/>
  <c r="AT13" i="11"/>
  <c r="AT12" i="11"/>
  <c r="AT11" i="11"/>
  <c r="AT10" i="11"/>
  <c r="AT9" i="11"/>
  <c r="AT8" i="11"/>
  <c r="AT7" i="11"/>
  <c r="AT6" i="11"/>
  <c r="AT5" i="11"/>
  <c r="AT4" i="11"/>
  <c r="AT3" i="11"/>
  <c r="AT4" i="13"/>
  <c r="AT5" i="13"/>
  <c r="AT6" i="13"/>
  <c r="AT7" i="13"/>
  <c r="AT8" i="13"/>
  <c r="AT9" i="13"/>
  <c r="AT10" i="13"/>
  <c r="AT11" i="13"/>
  <c r="AT12" i="13"/>
  <c r="AT13" i="13"/>
  <c r="AT14" i="13"/>
  <c r="AT15" i="13"/>
  <c r="AT16" i="13"/>
  <c r="AT17" i="13"/>
  <c r="AT18" i="13"/>
  <c r="AT19" i="13"/>
  <c r="AT20" i="13"/>
  <c r="AT21" i="13"/>
  <c r="AT22" i="13"/>
  <c r="AT23" i="13"/>
  <c r="AT24" i="13"/>
  <c r="AT25" i="13"/>
  <c r="AT26" i="13"/>
  <c r="AT27" i="13"/>
  <c r="AT28" i="13"/>
  <c r="AT29" i="13"/>
  <c r="AT30" i="13"/>
  <c r="AT31" i="13"/>
  <c r="AT32" i="13"/>
  <c r="AT33" i="13"/>
  <c r="AT34" i="13"/>
  <c r="AT35" i="13"/>
  <c r="AT36" i="13"/>
  <c r="AT37" i="13"/>
  <c r="AT38" i="13"/>
  <c r="AT39" i="13"/>
  <c r="AT40" i="13"/>
  <c r="AT41" i="13"/>
  <c r="AT42" i="13"/>
  <c r="AT43" i="13"/>
  <c r="AT44" i="13"/>
  <c r="AT45" i="13"/>
  <c r="AT46" i="13"/>
  <c r="AT47" i="13"/>
  <c r="AT48" i="13"/>
  <c r="AT49" i="13"/>
  <c r="AT50" i="13"/>
  <c r="AT51" i="13"/>
  <c r="AT52" i="13"/>
  <c r="AT53" i="13"/>
  <c r="AT54" i="13"/>
  <c r="AT55" i="13"/>
  <c r="AT56" i="13"/>
  <c r="AT57" i="13"/>
  <c r="AT58" i="13"/>
  <c r="AT59" i="13"/>
  <c r="AT60" i="13"/>
  <c r="AT61" i="13"/>
  <c r="AT62" i="13"/>
  <c r="AT63" i="13"/>
  <c r="AT64" i="13"/>
  <c r="AT65" i="13"/>
  <c r="AT66" i="13"/>
  <c r="AT67" i="13"/>
  <c r="AT68" i="13"/>
  <c r="AT69" i="13"/>
  <c r="AT70" i="13"/>
  <c r="AT71" i="13"/>
  <c r="AT72" i="13"/>
  <c r="AT73" i="13"/>
  <c r="AT74" i="13"/>
  <c r="AT75" i="13"/>
  <c r="AT76" i="13"/>
  <c r="AT77" i="13"/>
  <c r="AT78" i="13"/>
  <c r="AT79" i="13"/>
  <c r="AT80" i="13"/>
  <c r="AT81" i="13"/>
  <c r="AT82" i="13"/>
  <c r="AT83" i="13"/>
  <c r="AT84" i="13"/>
  <c r="AT85" i="13"/>
  <c r="AT86" i="13"/>
  <c r="AT87" i="13"/>
  <c r="AT88" i="13"/>
  <c r="AT89" i="13"/>
  <c r="AT90" i="13"/>
  <c r="AT91" i="13"/>
  <c r="AT92" i="13"/>
  <c r="AT93" i="13"/>
  <c r="AT94" i="13"/>
  <c r="AT95" i="13"/>
  <c r="AT96" i="13"/>
  <c r="AT97" i="13"/>
  <c r="AT98" i="13"/>
  <c r="AT99" i="13"/>
  <c r="AT100" i="13"/>
  <c r="AT101" i="13"/>
  <c r="AT102" i="13"/>
  <c r="AT103" i="13"/>
  <c r="AT104" i="13"/>
  <c r="AT105" i="13"/>
  <c r="AT106" i="13"/>
  <c r="AT107" i="13"/>
  <c r="AT108" i="13"/>
  <c r="AT109" i="13"/>
  <c r="AT110" i="13"/>
  <c r="AT111" i="13"/>
  <c r="AT112" i="13"/>
  <c r="AT113" i="13"/>
  <c r="AT114" i="13"/>
  <c r="AT115" i="13"/>
  <c r="AT116" i="13"/>
  <c r="AT117" i="13"/>
  <c r="AT118" i="13"/>
  <c r="AT119" i="13"/>
  <c r="AT120" i="13"/>
  <c r="AT121" i="13"/>
  <c r="AT122" i="13"/>
  <c r="AT123" i="13"/>
  <c r="AT124" i="13"/>
  <c r="AT125" i="13"/>
  <c r="AT126" i="13"/>
  <c r="AT127" i="13"/>
  <c r="AT128" i="13"/>
  <c r="AT129" i="13"/>
  <c r="AT130" i="13"/>
  <c r="AT131" i="13"/>
  <c r="AT132" i="13"/>
  <c r="AT133" i="13"/>
  <c r="AT134" i="13"/>
  <c r="AT135" i="13"/>
  <c r="AT136" i="13"/>
  <c r="AT137" i="13"/>
  <c r="AT138" i="13"/>
  <c r="AT139" i="13"/>
  <c r="AT140" i="13"/>
  <c r="AT141" i="13"/>
  <c r="AT142" i="13"/>
  <c r="AT143" i="13"/>
  <c r="AT144" i="13"/>
  <c r="AT145" i="13"/>
  <c r="AT146" i="13"/>
  <c r="AT3" i="13"/>
  <c r="W4" i="10" l="1"/>
  <c r="X4" i="10"/>
  <c r="W5" i="10"/>
  <c r="X5" i="10"/>
  <c r="W6" i="10"/>
  <c r="X6" i="10"/>
  <c r="W7" i="10"/>
  <c r="X7" i="10"/>
  <c r="W8" i="10"/>
  <c r="X8" i="10"/>
  <c r="W9" i="10"/>
  <c r="X9" i="10"/>
  <c r="W10" i="10"/>
  <c r="X10" i="10"/>
  <c r="W11" i="10"/>
  <c r="X11" i="10"/>
  <c r="W12" i="10"/>
  <c r="X12" i="10"/>
  <c r="W13" i="10"/>
  <c r="X13" i="10"/>
  <c r="W14" i="10"/>
  <c r="X14" i="10"/>
  <c r="W15" i="10"/>
  <c r="X15" i="10"/>
  <c r="W16" i="10"/>
  <c r="X16" i="10"/>
  <c r="W17" i="10"/>
  <c r="X17" i="10"/>
  <c r="W18" i="10"/>
  <c r="X18" i="10"/>
  <c r="W19" i="10"/>
  <c r="X19" i="10"/>
  <c r="W20" i="10"/>
  <c r="X20" i="10"/>
  <c r="W21" i="10"/>
  <c r="X21" i="10"/>
  <c r="W22" i="10"/>
  <c r="X22" i="10"/>
  <c r="W23" i="10"/>
  <c r="X23" i="10"/>
  <c r="W24" i="10"/>
  <c r="X24" i="10"/>
  <c r="W25" i="10"/>
  <c r="X25" i="10"/>
  <c r="W26" i="10"/>
  <c r="X26" i="10"/>
  <c r="W27" i="10"/>
  <c r="X27" i="10"/>
  <c r="W28" i="10"/>
  <c r="X28" i="10"/>
  <c r="W29" i="10"/>
  <c r="X29" i="10"/>
  <c r="W30" i="10"/>
  <c r="X30" i="10"/>
  <c r="W31" i="10"/>
  <c r="X31" i="10"/>
  <c r="W32" i="10"/>
  <c r="X32" i="10"/>
  <c r="W33" i="10"/>
  <c r="X33" i="10"/>
  <c r="W34" i="10"/>
  <c r="X34" i="10"/>
  <c r="W35" i="10"/>
  <c r="X35" i="10"/>
  <c r="W36" i="10"/>
  <c r="X36" i="10"/>
  <c r="W37" i="10"/>
  <c r="X37" i="10"/>
  <c r="W38" i="10"/>
  <c r="X38" i="10"/>
  <c r="W39" i="10"/>
  <c r="X39" i="10"/>
  <c r="W40" i="10"/>
  <c r="X40" i="10"/>
  <c r="W41" i="10"/>
  <c r="X41" i="10"/>
  <c r="W42" i="10"/>
  <c r="X42" i="10"/>
  <c r="W43" i="10"/>
  <c r="X43" i="10"/>
  <c r="W44" i="10"/>
  <c r="X44" i="10"/>
  <c r="W45" i="10"/>
  <c r="X45" i="10"/>
  <c r="W46" i="10"/>
  <c r="X46" i="10"/>
  <c r="W47" i="10"/>
  <c r="X47" i="10"/>
  <c r="W48" i="10"/>
  <c r="X48" i="10"/>
  <c r="W49" i="10"/>
  <c r="X49" i="10"/>
  <c r="W50" i="10"/>
  <c r="X50" i="10"/>
  <c r="W51" i="10"/>
  <c r="X51" i="10"/>
  <c r="W52" i="10"/>
  <c r="X52" i="10"/>
  <c r="W53" i="10"/>
  <c r="X53" i="10"/>
  <c r="W54" i="10"/>
  <c r="X54" i="10"/>
  <c r="W55" i="10"/>
  <c r="X55" i="10"/>
  <c r="W56" i="10"/>
  <c r="X56" i="10"/>
  <c r="W57" i="10"/>
  <c r="X57" i="10"/>
  <c r="W58" i="10"/>
  <c r="X58" i="10"/>
  <c r="W59" i="10"/>
  <c r="X59" i="10"/>
  <c r="W60" i="10"/>
  <c r="X60" i="10"/>
  <c r="W61" i="10"/>
  <c r="X61" i="10"/>
  <c r="W62" i="10"/>
  <c r="X62" i="10"/>
  <c r="W63" i="10"/>
  <c r="X63" i="10"/>
  <c r="W64" i="10"/>
  <c r="X64" i="10"/>
  <c r="W65" i="10"/>
  <c r="X65" i="10"/>
  <c r="W66" i="10"/>
  <c r="X66" i="10"/>
  <c r="W67" i="10"/>
  <c r="X67" i="10"/>
  <c r="W68" i="10"/>
  <c r="X68" i="10"/>
  <c r="W69" i="10"/>
  <c r="X69" i="10"/>
  <c r="W70" i="10"/>
  <c r="X70" i="10"/>
  <c r="W71" i="10"/>
  <c r="X71" i="10"/>
  <c r="W72" i="10"/>
  <c r="X72" i="10"/>
  <c r="W73" i="10"/>
  <c r="X73" i="10"/>
  <c r="W74" i="10"/>
  <c r="X74" i="10"/>
  <c r="W75" i="10"/>
  <c r="X75" i="10"/>
  <c r="W76" i="10"/>
  <c r="X76" i="10"/>
  <c r="W77" i="10"/>
  <c r="X77" i="10"/>
  <c r="W78" i="10"/>
  <c r="X78" i="10"/>
  <c r="W79" i="10"/>
  <c r="X79" i="10"/>
  <c r="W80" i="10"/>
  <c r="X80" i="10"/>
  <c r="W81" i="10"/>
  <c r="X81" i="10"/>
  <c r="W82" i="10"/>
  <c r="X82" i="10"/>
  <c r="W83" i="10"/>
  <c r="X83" i="10"/>
  <c r="W84" i="10"/>
  <c r="X84" i="10"/>
  <c r="W85" i="10"/>
  <c r="X85" i="10"/>
  <c r="W86" i="10"/>
  <c r="X86" i="10"/>
  <c r="W87" i="10"/>
  <c r="X87" i="10"/>
  <c r="W88" i="10"/>
  <c r="X88" i="10"/>
  <c r="W89" i="10"/>
  <c r="X89" i="10"/>
  <c r="W90" i="10"/>
  <c r="X90" i="10"/>
  <c r="W91" i="10"/>
  <c r="X91" i="10"/>
  <c r="W92" i="10"/>
  <c r="X92" i="10"/>
  <c r="W93" i="10"/>
  <c r="X93" i="10"/>
  <c r="W94" i="10"/>
  <c r="X94" i="10"/>
  <c r="W95" i="10"/>
  <c r="X95" i="10"/>
  <c r="W96" i="10"/>
  <c r="X96" i="10"/>
  <c r="W97" i="10"/>
  <c r="X97" i="10"/>
  <c r="W98" i="10"/>
  <c r="X98" i="10"/>
  <c r="W99" i="10"/>
  <c r="X99" i="10"/>
  <c r="W100" i="10"/>
  <c r="X100" i="10"/>
  <c r="W101" i="10"/>
  <c r="X101" i="10"/>
  <c r="W102" i="10"/>
  <c r="X102" i="10"/>
  <c r="W103" i="10"/>
  <c r="X103" i="10"/>
  <c r="W104" i="10"/>
  <c r="X104" i="10"/>
  <c r="W105" i="10"/>
  <c r="X105" i="10"/>
  <c r="W106" i="10"/>
  <c r="X106" i="10"/>
  <c r="W107" i="10"/>
  <c r="X107" i="10"/>
  <c r="W108" i="10"/>
  <c r="X108" i="10"/>
  <c r="W109" i="10"/>
  <c r="X109" i="10"/>
  <c r="W110" i="10"/>
  <c r="X110" i="10"/>
  <c r="W111" i="10"/>
  <c r="X111" i="10"/>
  <c r="W112" i="10"/>
  <c r="X112" i="10"/>
  <c r="W113" i="10"/>
  <c r="X113" i="10"/>
  <c r="W114" i="10"/>
  <c r="X114" i="10"/>
  <c r="W115" i="10"/>
  <c r="X115" i="10"/>
  <c r="W116" i="10"/>
  <c r="X116" i="10"/>
  <c r="W117" i="10"/>
  <c r="X117" i="10"/>
  <c r="W118" i="10"/>
  <c r="X118" i="10"/>
  <c r="W119" i="10"/>
  <c r="X119" i="10"/>
  <c r="W120" i="10"/>
  <c r="X120" i="10"/>
  <c r="W121" i="10"/>
  <c r="X121" i="10"/>
  <c r="W122" i="10"/>
  <c r="X122" i="10"/>
  <c r="W123" i="10"/>
  <c r="X123" i="10"/>
  <c r="W124" i="10"/>
  <c r="X124" i="10"/>
  <c r="W125" i="10"/>
  <c r="X125" i="10"/>
  <c r="W126" i="10"/>
  <c r="X126" i="10"/>
  <c r="W127" i="10"/>
  <c r="X127" i="10"/>
  <c r="W128" i="10"/>
  <c r="X128" i="10"/>
  <c r="W129" i="10"/>
  <c r="X129" i="10"/>
  <c r="W130" i="10"/>
  <c r="X130" i="10"/>
  <c r="W131" i="10"/>
  <c r="X131" i="10"/>
  <c r="W132" i="10"/>
  <c r="X132" i="10"/>
  <c r="W133" i="10"/>
  <c r="X133" i="10"/>
  <c r="W134" i="10"/>
  <c r="X134" i="10"/>
  <c r="W135" i="10"/>
  <c r="X135" i="10"/>
  <c r="W136" i="10"/>
  <c r="X136" i="10"/>
  <c r="W137" i="10"/>
  <c r="X137" i="10"/>
  <c r="W138" i="10"/>
  <c r="X138" i="10"/>
  <c r="W139" i="10"/>
  <c r="X139" i="10"/>
  <c r="W140" i="10"/>
  <c r="X140" i="10"/>
  <c r="W141" i="10"/>
  <c r="X141" i="10"/>
  <c r="W142" i="10"/>
  <c r="X142" i="10"/>
  <c r="W143" i="10"/>
  <c r="X143" i="10"/>
  <c r="W144" i="10"/>
  <c r="X144" i="10"/>
  <c r="W145" i="10"/>
  <c r="X145" i="10"/>
  <c r="W146" i="10"/>
  <c r="X146" i="10"/>
  <c r="AB4"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3" i="10"/>
  <c r="X3" i="10"/>
  <c r="W4" i="12"/>
  <c r="W5" i="12"/>
  <c r="W6" i="12"/>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W61" i="12"/>
  <c r="W62" i="12"/>
  <c r="W63" i="12"/>
  <c r="W64" i="12"/>
  <c r="W65" i="12"/>
  <c r="W66" i="12"/>
  <c r="W67" i="12"/>
  <c r="W68" i="12"/>
  <c r="W69" i="12"/>
  <c r="W70" i="12"/>
  <c r="W71" i="12"/>
  <c r="W72" i="12"/>
  <c r="W73" i="12"/>
  <c r="W74" i="12"/>
  <c r="W75" i="12"/>
  <c r="W76" i="12"/>
  <c r="W77" i="12"/>
  <c r="W78" i="12"/>
  <c r="W79" i="12"/>
  <c r="W80" i="12"/>
  <c r="W81" i="12"/>
  <c r="W82" i="12"/>
  <c r="W83" i="12"/>
  <c r="W84" i="12"/>
  <c r="W85" i="12"/>
  <c r="W86" i="12"/>
  <c r="W87" i="12"/>
  <c r="W88" i="12"/>
  <c r="W89" i="12"/>
  <c r="W90" i="12"/>
  <c r="W91" i="12"/>
  <c r="W92" i="12"/>
  <c r="W93" i="12"/>
  <c r="W94" i="12"/>
  <c r="W95" i="12"/>
  <c r="W96" i="12"/>
  <c r="W97" i="12"/>
  <c r="W98" i="12"/>
  <c r="W99" i="12"/>
  <c r="W100" i="12"/>
  <c r="W101" i="12"/>
  <c r="W102" i="12"/>
  <c r="W103" i="12"/>
  <c r="W104" i="12"/>
  <c r="W105" i="12"/>
  <c r="W106" i="12"/>
  <c r="W107" i="12"/>
  <c r="W108" i="12"/>
  <c r="W109" i="12"/>
  <c r="W110" i="12"/>
  <c r="W111" i="12"/>
  <c r="W112" i="12"/>
  <c r="W113" i="12"/>
  <c r="W114" i="12"/>
  <c r="W115" i="12"/>
  <c r="W116" i="12"/>
  <c r="W117" i="12"/>
  <c r="W118" i="12"/>
  <c r="W119" i="12"/>
  <c r="W120" i="12"/>
  <c r="W121" i="12"/>
  <c r="W122" i="12"/>
  <c r="W123" i="12"/>
  <c r="W124" i="12"/>
  <c r="W125" i="12"/>
  <c r="W126" i="12"/>
  <c r="W127" i="12"/>
  <c r="W128" i="12"/>
  <c r="W129" i="12"/>
  <c r="W130" i="12"/>
  <c r="W131" i="12"/>
  <c r="W132" i="12"/>
  <c r="W133" i="12"/>
  <c r="W134" i="12"/>
  <c r="W135" i="12"/>
  <c r="W136" i="12"/>
  <c r="W137" i="12"/>
  <c r="W138" i="12"/>
  <c r="W139" i="12"/>
  <c r="W140" i="12"/>
  <c r="W141" i="12"/>
  <c r="W142" i="12"/>
  <c r="W143" i="12"/>
  <c r="W144" i="12"/>
  <c r="W145" i="12"/>
  <c r="W146" i="12"/>
  <c r="W3" i="12"/>
  <c r="W3" i="10"/>
  <c r="C4" i="10"/>
  <c r="E4" i="10"/>
  <c r="F4" i="10"/>
  <c r="H4" i="10"/>
  <c r="I4" i="10"/>
  <c r="C5" i="10"/>
  <c r="E5" i="10"/>
  <c r="F5" i="10"/>
  <c r="H5" i="10"/>
  <c r="I5" i="10"/>
  <c r="C6" i="10"/>
  <c r="E6" i="10"/>
  <c r="F6" i="10"/>
  <c r="H6" i="10"/>
  <c r="I6" i="10"/>
  <c r="C7" i="10"/>
  <c r="E7" i="10"/>
  <c r="F7" i="10"/>
  <c r="H7" i="10"/>
  <c r="I7" i="10"/>
  <c r="C8" i="10"/>
  <c r="E8" i="10"/>
  <c r="F8" i="10"/>
  <c r="H8" i="10"/>
  <c r="I8" i="10"/>
  <c r="C9" i="10"/>
  <c r="E9" i="10"/>
  <c r="F9" i="10"/>
  <c r="H9" i="10"/>
  <c r="I9" i="10"/>
  <c r="C10" i="10"/>
  <c r="E10" i="10"/>
  <c r="F10" i="10"/>
  <c r="H10" i="10"/>
  <c r="I10" i="10"/>
  <c r="C11" i="10"/>
  <c r="E11" i="10"/>
  <c r="F11" i="10"/>
  <c r="H11" i="10"/>
  <c r="I11" i="10"/>
  <c r="C12" i="10"/>
  <c r="E12" i="10"/>
  <c r="F12" i="10"/>
  <c r="H12" i="10"/>
  <c r="I12" i="10"/>
  <c r="C13" i="10"/>
  <c r="E13" i="10"/>
  <c r="F13" i="10"/>
  <c r="H13" i="10"/>
  <c r="I13" i="10"/>
  <c r="C14" i="10"/>
  <c r="E14" i="10"/>
  <c r="F14" i="10"/>
  <c r="H14" i="10"/>
  <c r="I14" i="10"/>
  <c r="C15" i="10"/>
  <c r="E15" i="10"/>
  <c r="F15" i="10"/>
  <c r="H15" i="10"/>
  <c r="I15" i="10"/>
  <c r="C16" i="10"/>
  <c r="E16" i="10"/>
  <c r="F16" i="10"/>
  <c r="H16" i="10"/>
  <c r="I16" i="10"/>
  <c r="C17" i="10"/>
  <c r="E17" i="10"/>
  <c r="F17" i="10"/>
  <c r="H17" i="10"/>
  <c r="I17" i="10"/>
  <c r="C18" i="10"/>
  <c r="E18" i="10"/>
  <c r="F18" i="10"/>
  <c r="H18" i="10"/>
  <c r="I18" i="10"/>
  <c r="C19" i="10"/>
  <c r="E19" i="10"/>
  <c r="F19" i="10"/>
  <c r="H19" i="10"/>
  <c r="I19" i="10"/>
  <c r="C20" i="10"/>
  <c r="E20" i="10"/>
  <c r="F20" i="10"/>
  <c r="H20" i="10"/>
  <c r="I20" i="10"/>
  <c r="C21" i="10"/>
  <c r="E21" i="10"/>
  <c r="F21" i="10"/>
  <c r="H21" i="10"/>
  <c r="I21" i="10"/>
  <c r="C22" i="10"/>
  <c r="E22" i="10"/>
  <c r="F22" i="10"/>
  <c r="H22" i="10"/>
  <c r="I22" i="10"/>
  <c r="C23" i="10"/>
  <c r="E23" i="10"/>
  <c r="F23" i="10"/>
  <c r="H23" i="10"/>
  <c r="I23" i="10"/>
  <c r="C24" i="10"/>
  <c r="E24" i="10"/>
  <c r="F24" i="10"/>
  <c r="H24" i="10"/>
  <c r="I24" i="10"/>
  <c r="C25" i="10"/>
  <c r="E25" i="10"/>
  <c r="F25" i="10"/>
  <c r="H25" i="10"/>
  <c r="I25" i="10"/>
  <c r="C26" i="10"/>
  <c r="E26" i="10"/>
  <c r="F26" i="10"/>
  <c r="H26" i="10"/>
  <c r="I26" i="10"/>
  <c r="C27" i="10"/>
  <c r="E27" i="10"/>
  <c r="F27" i="10"/>
  <c r="H27" i="10"/>
  <c r="I27" i="10"/>
  <c r="C28" i="10"/>
  <c r="E28" i="10"/>
  <c r="F28" i="10"/>
  <c r="H28" i="10"/>
  <c r="I28" i="10"/>
  <c r="C29" i="10"/>
  <c r="E29" i="10"/>
  <c r="F29" i="10"/>
  <c r="H29" i="10"/>
  <c r="I29" i="10"/>
  <c r="C30" i="10"/>
  <c r="E30" i="10"/>
  <c r="F30" i="10"/>
  <c r="H30" i="10"/>
  <c r="I30" i="10"/>
  <c r="C31" i="10"/>
  <c r="E31" i="10"/>
  <c r="F31" i="10"/>
  <c r="H31" i="10"/>
  <c r="I31" i="10"/>
  <c r="C32" i="10"/>
  <c r="E32" i="10"/>
  <c r="F32" i="10"/>
  <c r="H32" i="10"/>
  <c r="I32" i="10"/>
  <c r="C33" i="10"/>
  <c r="E33" i="10"/>
  <c r="F33" i="10"/>
  <c r="H33" i="10"/>
  <c r="I33" i="10"/>
  <c r="C34" i="10"/>
  <c r="E34" i="10"/>
  <c r="F34" i="10"/>
  <c r="H34" i="10"/>
  <c r="I34" i="10"/>
  <c r="C35" i="10"/>
  <c r="E35" i="10"/>
  <c r="F35" i="10"/>
  <c r="H35" i="10"/>
  <c r="I35" i="10"/>
  <c r="C36" i="10"/>
  <c r="E36" i="10"/>
  <c r="F36" i="10"/>
  <c r="H36" i="10"/>
  <c r="I36" i="10"/>
  <c r="C37" i="10"/>
  <c r="E37" i="10"/>
  <c r="F37" i="10"/>
  <c r="H37" i="10"/>
  <c r="I37" i="10"/>
  <c r="C38" i="10"/>
  <c r="E38" i="10"/>
  <c r="F38" i="10"/>
  <c r="H38" i="10"/>
  <c r="I38" i="10"/>
  <c r="C39" i="10"/>
  <c r="E39" i="10"/>
  <c r="F39" i="10"/>
  <c r="H39" i="10"/>
  <c r="I39" i="10"/>
  <c r="C40" i="10"/>
  <c r="E40" i="10"/>
  <c r="F40" i="10"/>
  <c r="H40" i="10"/>
  <c r="I40" i="10"/>
  <c r="C41" i="10"/>
  <c r="E41" i="10"/>
  <c r="F41" i="10"/>
  <c r="H41" i="10"/>
  <c r="I41" i="10"/>
  <c r="C42" i="10"/>
  <c r="E42" i="10"/>
  <c r="F42" i="10"/>
  <c r="H42" i="10"/>
  <c r="I42" i="10"/>
  <c r="C43" i="10"/>
  <c r="E43" i="10"/>
  <c r="F43" i="10"/>
  <c r="H43" i="10"/>
  <c r="I43" i="10"/>
  <c r="C44" i="10"/>
  <c r="E44" i="10"/>
  <c r="F44" i="10"/>
  <c r="H44" i="10"/>
  <c r="I44" i="10"/>
  <c r="C45" i="10"/>
  <c r="E45" i="10"/>
  <c r="F45" i="10"/>
  <c r="H45" i="10"/>
  <c r="I45" i="10"/>
  <c r="C46" i="10"/>
  <c r="E46" i="10"/>
  <c r="F46" i="10"/>
  <c r="H46" i="10"/>
  <c r="I46" i="10"/>
  <c r="C47" i="10"/>
  <c r="E47" i="10"/>
  <c r="F47" i="10"/>
  <c r="H47" i="10"/>
  <c r="I47" i="10"/>
  <c r="C48" i="10"/>
  <c r="E48" i="10"/>
  <c r="F48" i="10"/>
  <c r="H48" i="10"/>
  <c r="I48" i="10"/>
  <c r="C49" i="10"/>
  <c r="E49" i="10"/>
  <c r="F49" i="10"/>
  <c r="H49" i="10"/>
  <c r="I49" i="10"/>
  <c r="C50" i="10"/>
  <c r="E50" i="10"/>
  <c r="F50" i="10"/>
  <c r="H50" i="10"/>
  <c r="I50" i="10"/>
  <c r="C51" i="10"/>
  <c r="E51" i="10"/>
  <c r="F51" i="10"/>
  <c r="H51" i="10"/>
  <c r="I51" i="10"/>
  <c r="C52" i="10"/>
  <c r="E52" i="10"/>
  <c r="F52" i="10"/>
  <c r="H52" i="10"/>
  <c r="I52" i="10"/>
  <c r="C53" i="10"/>
  <c r="E53" i="10"/>
  <c r="F53" i="10"/>
  <c r="H53" i="10"/>
  <c r="I53" i="10"/>
  <c r="C54" i="10"/>
  <c r="E54" i="10"/>
  <c r="F54" i="10"/>
  <c r="H54" i="10"/>
  <c r="I54" i="10"/>
  <c r="C55" i="10"/>
  <c r="E55" i="10"/>
  <c r="F55" i="10"/>
  <c r="H55" i="10"/>
  <c r="I55" i="10"/>
  <c r="C56" i="10"/>
  <c r="E56" i="10"/>
  <c r="F56" i="10"/>
  <c r="H56" i="10"/>
  <c r="I56" i="10"/>
  <c r="C57" i="10"/>
  <c r="E57" i="10"/>
  <c r="F57" i="10"/>
  <c r="H57" i="10"/>
  <c r="I57" i="10"/>
  <c r="C58" i="10"/>
  <c r="E58" i="10"/>
  <c r="F58" i="10"/>
  <c r="H58" i="10"/>
  <c r="I58" i="10"/>
  <c r="C59" i="10"/>
  <c r="E59" i="10"/>
  <c r="F59" i="10"/>
  <c r="H59" i="10"/>
  <c r="I59" i="10"/>
  <c r="C60" i="10"/>
  <c r="E60" i="10"/>
  <c r="F60" i="10"/>
  <c r="H60" i="10"/>
  <c r="I60" i="10"/>
  <c r="C61" i="10"/>
  <c r="E61" i="10"/>
  <c r="F61" i="10"/>
  <c r="H61" i="10"/>
  <c r="I61" i="10"/>
  <c r="C62" i="10"/>
  <c r="E62" i="10"/>
  <c r="F62" i="10"/>
  <c r="H62" i="10"/>
  <c r="I62" i="10"/>
  <c r="C63" i="10"/>
  <c r="E63" i="10"/>
  <c r="F63" i="10"/>
  <c r="H63" i="10"/>
  <c r="I63" i="10"/>
  <c r="C64" i="10"/>
  <c r="E64" i="10"/>
  <c r="F64" i="10"/>
  <c r="H64" i="10"/>
  <c r="I64" i="10"/>
  <c r="C65" i="10"/>
  <c r="E65" i="10"/>
  <c r="F65" i="10"/>
  <c r="H65" i="10"/>
  <c r="I65" i="10"/>
  <c r="C66" i="10"/>
  <c r="E66" i="10"/>
  <c r="F66" i="10"/>
  <c r="H66" i="10"/>
  <c r="I66" i="10"/>
  <c r="C67" i="10"/>
  <c r="E67" i="10"/>
  <c r="F67" i="10"/>
  <c r="H67" i="10"/>
  <c r="I67" i="10"/>
  <c r="C68" i="10"/>
  <c r="E68" i="10"/>
  <c r="F68" i="10"/>
  <c r="H68" i="10"/>
  <c r="I68" i="10"/>
  <c r="C69" i="10"/>
  <c r="E69" i="10"/>
  <c r="F69" i="10"/>
  <c r="H69" i="10"/>
  <c r="I69" i="10"/>
  <c r="C70" i="10"/>
  <c r="E70" i="10"/>
  <c r="F70" i="10"/>
  <c r="H70" i="10"/>
  <c r="I70" i="10"/>
  <c r="C71" i="10"/>
  <c r="E71" i="10"/>
  <c r="F71" i="10"/>
  <c r="H71" i="10"/>
  <c r="I71" i="10"/>
  <c r="C72" i="10"/>
  <c r="E72" i="10"/>
  <c r="F72" i="10"/>
  <c r="H72" i="10"/>
  <c r="I72" i="10"/>
  <c r="C73" i="10"/>
  <c r="E73" i="10"/>
  <c r="F73" i="10"/>
  <c r="H73" i="10"/>
  <c r="I73" i="10"/>
  <c r="C74" i="10"/>
  <c r="E74" i="10"/>
  <c r="F74" i="10"/>
  <c r="H74" i="10"/>
  <c r="I74" i="10"/>
  <c r="C75" i="10"/>
  <c r="E75" i="10"/>
  <c r="F75" i="10"/>
  <c r="H75" i="10"/>
  <c r="I75" i="10"/>
  <c r="C76" i="10"/>
  <c r="E76" i="10"/>
  <c r="F76" i="10"/>
  <c r="H76" i="10"/>
  <c r="I76" i="10"/>
  <c r="C77" i="10"/>
  <c r="E77" i="10"/>
  <c r="F77" i="10"/>
  <c r="H77" i="10"/>
  <c r="I77" i="10"/>
  <c r="C78" i="10"/>
  <c r="E78" i="10"/>
  <c r="F78" i="10"/>
  <c r="H78" i="10"/>
  <c r="I78" i="10"/>
  <c r="C79" i="10"/>
  <c r="E79" i="10"/>
  <c r="F79" i="10"/>
  <c r="H79" i="10"/>
  <c r="I79" i="10"/>
  <c r="C80" i="10"/>
  <c r="E80" i="10"/>
  <c r="F80" i="10"/>
  <c r="H80" i="10"/>
  <c r="I80" i="10"/>
  <c r="C81" i="10"/>
  <c r="E81" i="10"/>
  <c r="F81" i="10"/>
  <c r="H81" i="10"/>
  <c r="I81" i="10"/>
  <c r="C82" i="10"/>
  <c r="E82" i="10"/>
  <c r="F82" i="10"/>
  <c r="H82" i="10"/>
  <c r="I82" i="10"/>
  <c r="C83" i="10"/>
  <c r="E83" i="10"/>
  <c r="F83" i="10"/>
  <c r="H83" i="10"/>
  <c r="I83" i="10"/>
  <c r="C84" i="10"/>
  <c r="E84" i="10"/>
  <c r="F84" i="10"/>
  <c r="H84" i="10"/>
  <c r="I84" i="10"/>
  <c r="C85" i="10"/>
  <c r="E85" i="10"/>
  <c r="F85" i="10"/>
  <c r="H85" i="10"/>
  <c r="I85" i="10"/>
  <c r="C86" i="10"/>
  <c r="E86" i="10"/>
  <c r="F86" i="10"/>
  <c r="H86" i="10"/>
  <c r="I86" i="10"/>
  <c r="C87" i="10"/>
  <c r="E87" i="10"/>
  <c r="F87" i="10"/>
  <c r="H87" i="10"/>
  <c r="I87" i="10"/>
  <c r="C88" i="10"/>
  <c r="E88" i="10"/>
  <c r="F88" i="10"/>
  <c r="H88" i="10"/>
  <c r="I88" i="10"/>
  <c r="C89" i="10"/>
  <c r="E89" i="10"/>
  <c r="F89" i="10"/>
  <c r="H89" i="10"/>
  <c r="I89" i="10"/>
  <c r="C90" i="10"/>
  <c r="E90" i="10"/>
  <c r="F90" i="10"/>
  <c r="H90" i="10"/>
  <c r="I90" i="10"/>
  <c r="C91" i="10"/>
  <c r="E91" i="10"/>
  <c r="F91" i="10"/>
  <c r="H91" i="10"/>
  <c r="I91" i="10"/>
  <c r="C92" i="10"/>
  <c r="E92" i="10"/>
  <c r="F92" i="10"/>
  <c r="H92" i="10"/>
  <c r="I92" i="10"/>
  <c r="C93" i="10"/>
  <c r="E93" i="10"/>
  <c r="F93" i="10"/>
  <c r="H93" i="10"/>
  <c r="I93" i="10"/>
  <c r="C94" i="10"/>
  <c r="E94" i="10"/>
  <c r="F94" i="10"/>
  <c r="H94" i="10"/>
  <c r="I94" i="10"/>
  <c r="C95" i="10"/>
  <c r="E95" i="10"/>
  <c r="F95" i="10"/>
  <c r="H95" i="10"/>
  <c r="I95" i="10"/>
  <c r="C96" i="10"/>
  <c r="E96" i="10"/>
  <c r="F96" i="10"/>
  <c r="H96" i="10"/>
  <c r="I96" i="10"/>
  <c r="C97" i="10"/>
  <c r="E97" i="10"/>
  <c r="F97" i="10"/>
  <c r="H97" i="10"/>
  <c r="I97" i="10"/>
  <c r="C98" i="10"/>
  <c r="E98" i="10"/>
  <c r="F98" i="10"/>
  <c r="H98" i="10"/>
  <c r="I98" i="10"/>
  <c r="C99" i="10"/>
  <c r="E99" i="10"/>
  <c r="F99" i="10"/>
  <c r="H99" i="10"/>
  <c r="I99" i="10"/>
  <c r="C100" i="10"/>
  <c r="E100" i="10"/>
  <c r="F100" i="10"/>
  <c r="H100" i="10"/>
  <c r="I100" i="10"/>
  <c r="C101" i="10"/>
  <c r="E101" i="10"/>
  <c r="F101" i="10"/>
  <c r="H101" i="10"/>
  <c r="I101" i="10"/>
  <c r="C102" i="10"/>
  <c r="E102" i="10"/>
  <c r="F102" i="10"/>
  <c r="H102" i="10"/>
  <c r="I102" i="10"/>
  <c r="C103" i="10"/>
  <c r="E103" i="10"/>
  <c r="F103" i="10"/>
  <c r="H103" i="10"/>
  <c r="I103" i="10"/>
  <c r="C104" i="10"/>
  <c r="E104" i="10"/>
  <c r="F104" i="10"/>
  <c r="H104" i="10"/>
  <c r="I104" i="10"/>
  <c r="C105" i="10"/>
  <c r="E105" i="10"/>
  <c r="F105" i="10"/>
  <c r="H105" i="10"/>
  <c r="I105" i="10"/>
  <c r="C106" i="10"/>
  <c r="E106" i="10"/>
  <c r="F106" i="10"/>
  <c r="H106" i="10"/>
  <c r="I106" i="10"/>
  <c r="C107" i="10"/>
  <c r="E107" i="10"/>
  <c r="F107" i="10"/>
  <c r="H107" i="10"/>
  <c r="I107" i="10"/>
  <c r="C108" i="10"/>
  <c r="E108" i="10"/>
  <c r="F108" i="10"/>
  <c r="H108" i="10"/>
  <c r="I108" i="10"/>
  <c r="C109" i="10"/>
  <c r="E109" i="10"/>
  <c r="F109" i="10"/>
  <c r="H109" i="10"/>
  <c r="I109" i="10"/>
  <c r="C110" i="10"/>
  <c r="E110" i="10"/>
  <c r="F110" i="10"/>
  <c r="H110" i="10"/>
  <c r="I110" i="10"/>
  <c r="C111" i="10"/>
  <c r="E111" i="10"/>
  <c r="F111" i="10"/>
  <c r="H111" i="10"/>
  <c r="I111" i="10"/>
  <c r="C112" i="10"/>
  <c r="E112" i="10"/>
  <c r="F112" i="10"/>
  <c r="H112" i="10"/>
  <c r="I112" i="10"/>
  <c r="C113" i="10"/>
  <c r="E113" i="10"/>
  <c r="F113" i="10"/>
  <c r="H113" i="10"/>
  <c r="I113" i="10"/>
  <c r="C114" i="10"/>
  <c r="E114" i="10"/>
  <c r="F114" i="10"/>
  <c r="H114" i="10"/>
  <c r="I114" i="10"/>
  <c r="C115" i="10"/>
  <c r="E115" i="10"/>
  <c r="F115" i="10"/>
  <c r="H115" i="10"/>
  <c r="I115" i="10"/>
  <c r="C116" i="10"/>
  <c r="E116" i="10"/>
  <c r="F116" i="10"/>
  <c r="H116" i="10"/>
  <c r="I116" i="10"/>
  <c r="C117" i="10"/>
  <c r="E117" i="10"/>
  <c r="F117" i="10"/>
  <c r="H117" i="10"/>
  <c r="I117" i="10"/>
  <c r="C118" i="10"/>
  <c r="E118" i="10"/>
  <c r="F118" i="10"/>
  <c r="H118" i="10"/>
  <c r="I118" i="10"/>
  <c r="C119" i="10"/>
  <c r="E119" i="10"/>
  <c r="F119" i="10"/>
  <c r="H119" i="10"/>
  <c r="I119" i="10"/>
  <c r="C120" i="10"/>
  <c r="E120" i="10"/>
  <c r="F120" i="10"/>
  <c r="H120" i="10"/>
  <c r="I120" i="10"/>
  <c r="C121" i="10"/>
  <c r="E121" i="10"/>
  <c r="F121" i="10"/>
  <c r="H121" i="10"/>
  <c r="I121" i="10"/>
  <c r="C122" i="10"/>
  <c r="E122" i="10"/>
  <c r="F122" i="10"/>
  <c r="H122" i="10"/>
  <c r="I122" i="10"/>
  <c r="C123" i="10"/>
  <c r="E123" i="10"/>
  <c r="F123" i="10"/>
  <c r="H123" i="10"/>
  <c r="I123" i="10"/>
  <c r="C124" i="10"/>
  <c r="E124" i="10"/>
  <c r="F124" i="10"/>
  <c r="H124" i="10"/>
  <c r="I124" i="10"/>
  <c r="C125" i="10"/>
  <c r="E125" i="10"/>
  <c r="F125" i="10"/>
  <c r="H125" i="10"/>
  <c r="I125" i="10"/>
  <c r="C126" i="10"/>
  <c r="E126" i="10"/>
  <c r="F126" i="10"/>
  <c r="H126" i="10"/>
  <c r="I126" i="10"/>
  <c r="C127" i="10"/>
  <c r="E127" i="10"/>
  <c r="F127" i="10"/>
  <c r="H127" i="10"/>
  <c r="I127" i="10"/>
  <c r="C128" i="10"/>
  <c r="E128" i="10"/>
  <c r="F128" i="10"/>
  <c r="H128" i="10"/>
  <c r="I128" i="10"/>
  <c r="C129" i="10"/>
  <c r="E129" i="10"/>
  <c r="F129" i="10"/>
  <c r="H129" i="10"/>
  <c r="I129" i="10"/>
  <c r="C130" i="10"/>
  <c r="E130" i="10"/>
  <c r="F130" i="10"/>
  <c r="H130" i="10"/>
  <c r="I130" i="10"/>
  <c r="C131" i="10"/>
  <c r="E131" i="10"/>
  <c r="F131" i="10"/>
  <c r="H131" i="10"/>
  <c r="I131" i="10"/>
  <c r="C132" i="10"/>
  <c r="E132" i="10"/>
  <c r="F132" i="10"/>
  <c r="H132" i="10"/>
  <c r="I132" i="10"/>
  <c r="C133" i="10"/>
  <c r="E133" i="10"/>
  <c r="F133" i="10"/>
  <c r="H133" i="10"/>
  <c r="I133" i="10"/>
  <c r="C134" i="10"/>
  <c r="E134" i="10"/>
  <c r="F134" i="10"/>
  <c r="H134" i="10"/>
  <c r="I134" i="10"/>
  <c r="C135" i="10"/>
  <c r="E135" i="10"/>
  <c r="F135" i="10"/>
  <c r="H135" i="10"/>
  <c r="I135" i="10"/>
  <c r="C136" i="10"/>
  <c r="E136" i="10"/>
  <c r="F136" i="10"/>
  <c r="H136" i="10"/>
  <c r="I136" i="10"/>
  <c r="C137" i="10"/>
  <c r="E137" i="10"/>
  <c r="F137" i="10"/>
  <c r="H137" i="10"/>
  <c r="I137" i="10"/>
  <c r="C138" i="10"/>
  <c r="E138" i="10"/>
  <c r="F138" i="10"/>
  <c r="H138" i="10"/>
  <c r="I138" i="10"/>
  <c r="C139" i="10"/>
  <c r="E139" i="10"/>
  <c r="F139" i="10"/>
  <c r="H139" i="10"/>
  <c r="I139" i="10"/>
  <c r="C140" i="10"/>
  <c r="E140" i="10"/>
  <c r="F140" i="10"/>
  <c r="H140" i="10"/>
  <c r="I140" i="10"/>
  <c r="C141" i="10"/>
  <c r="E141" i="10"/>
  <c r="F141" i="10"/>
  <c r="H141" i="10"/>
  <c r="I141" i="10"/>
  <c r="C142" i="10"/>
  <c r="E142" i="10"/>
  <c r="F142" i="10"/>
  <c r="H142" i="10"/>
  <c r="I142" i="10"/>
  <c r="C143" i="10"/>
  <c r="E143" i="10"/>
  <c r="F143" i="10"/>
  <c r="H143" i="10"/>
  <c r="I143" i="10"/>
  <c r="C144" i="10"/>
  <c r="E144" i="10"/>
  <c r="F144" i="10"/>
  <c r="H144" i="10"/>
  <c r="I144" i="10"/>
  <c r="C145" i="10"/>
  <c r="E145" i="10"/>
  <c r="F145" i="10"/>
  <c r="H145" i="10"/>
  <c r="I145" i="10"/>
  <c r="C146" i="10"/>
  <c r="E146" i="10"/>
  <c r="F146" i="10"/>
  <c r="H146" i="10"/>
  <c r="I146" i="10"/>
  <c r="I3" i="10"/>
  <c r="H3" i="10"/>
  <c r="F3" i="10"/>
  <c r="E3" i="10"/>
  <c r="C3" i="10"/>
  <c r="J11" i="10" l="1"/>
  <c r="J44" i="10"/>
  <c r="J36" i="10"/>
  <c r="J12" i="10"/>
  <c r="J4" i="10"/>
  <c r="J121" i="10"/>
  <c r="J113" i="10"/>
  <c r="J89" i="10"/>
  <c r="J81" i="10"/>
  <c r="J57" i="10"/>
  <c r="J49" i="10"/>
  <c r="J139" i="10"/>
  <c r="J107" i="10"/>
  <c r="J99" i="10"/>
  <c r="J145" i="10"/>
  <c r="J129" i="10"/>
  <c r="J91" i="10"/>
  <c r="J87" i="10"/>
  <c r="J83" i="10"/>
  <c r="J79" i="10"/>
  <c r="J67" i="10"/>
  <c r="J59" i="10"/>
  <c r="J55" i="10"/>
  <c r="J51" i="10"/>
  <c r="J47" i="10"/>
  <c r="J108" i="10"/>
  <c r="J101" i="10"/>
  <c r="J98" i="10"/>
  <c r="J90" i="10"/>
  <c r="J29" i="10"/>
  <c r="J5" i="10"/>
  <c r="J35" i="10"/>
  <c r="J66" i="10"/>
  <c r="J58" i="10"/>
  <c r="J131" i="10"/>
  <c r="J123" i="10"/>
  <c r="J119" i="10"/>
  <c r="J115" i="10"/>
  <c r="J100" i="10"/>
  <c r="J93" i="10"/>
  <c r="J69" i="10"/>
  <c r="J27" i="10"/>
  <c r="J23" i="10"/>
  <c r="J19" i="10"/>
  <c r="J15" i="10"/>
  <c r="J140" i="10"/>
  <c r="J133" i="10"/>
  <c r="J130" i="10"/>
  <c r="J76" i="10"/>
  <c r="J75" i="10"/>
  <c r="J68" i="10"/>
  <c r="J61" i="10"/>
  <c r="J37" i="10"/>
  <c r="J34" i="10"/>
  <c r="J26" i="10"/>
  <c r="J25" i="10"/>
  <c r="J17" i="10"/>
  <c r="J43" i="10"/>
  <c r="J143" i="10"/>
  <c r="J132" i="10"/>
  <c r="J125" i="10"/>
  <c r="J122" i="10"/>
  <c r="J111" i="10"/>
  <c r="J146" i="10"/>
  <c r="J135" i="10"/>
  <c r="J124" i="10"/>
  <c r="J117" i="10"/>
  <c r="J114" i="10"/>
  <c r="J103" i="10"/>
  <c r="J92" i="10"/>
  <c r="J85" i="10"/>
  <c r="J82" i="10"/>
  <c r="J71" i="10"/>
  <c r="J60" i="10"/>
  <c r="J53" i="10"/>
  <c r="J50" i="10"/>
  <c r="J39" i="10"/>
  <c r="J28" i="10"/>
  <c r="J21" i="10"/>
  <c r="J18" i="10"/>
  <c r="J7" i="10"/>
  <c r="J141" i="10"/>
  <c r="J138" i="10"/>
  <c r="J137" i="10"/>
  <c r="J127" i="10"/>
  <c r="J116" i="10"/>
  <c r="J109" i="10"/>
  <c r="J106" i="10"/>
  <c r="J105" i="10"/>
  <c r="J95" i="10"/>
  <c r="J84" i="10"/>
  <c r="J77" i="10"/>
  <c r="J74" i="10"/>
  <c r="J73" i="10"/>
  <c r="J63" i="10"/>
  <c r="J52" i="10"/>
  <c r="J45" i="10"/>
  <c r="J42" i="10"/>
  <c r="J41" i="10"/>
  <c r="J31" i="10"/>
  <c r="J20" i="10"/>
  <c r="J13" i="10"/>
  <c r="J10" i="10"/>
  <c r="J9" i="10"/>
  <c r="J97" i="10"/>
  <c r="J65" i="10"/>
  <c r="J33" i="10"/>
  <c r="J142" i="10"/>
  <c r="J134" i="10"/>
  <c r="J126" i="10"/>
  <c r="J118" i="10"/>
  <c r="J110" i="10"/>
  <c r="J102" i="10"/>
  <c r="J94" i="10"/>
  <c r="J86" i="10"/>
  <c r="J78" i="10"/>
  <c r="J70" i="10"/>
  <c r="J62" i="10"/>
  <c r="J54" i="10"/>
  <c r="J46" i="10"/>
  <c r="J38" i="10"/>
  <c r="J30" i="10"/>
  <c r="J22" i="10"/>
  <c r="J14" i="10"/>
  <c r="J6" i="10"/>
  <c r="J144" i="10"/>
  <c r="J136" i="10"/>
  <c r="J128" i="10"/>
  <c r="J120" i="10"/>
  <c r="J112" i="10"/>
  <c r="J104" i="10"/>
  <c r="J96" i="10"/>
  <c r="J88" i="10"/>
  <c r="J80" i="10"/>
  <c r="J72" i="10"/>
  <c r="J64" i="10"/>
  <c r="J56" i="10"/>
  <c r="J48" i="10"/>
  <c r="J40" i="10"/>
  <c r="J32" i="10"/>
  <c r="J24" i="10"/>
  <c r="J16" i="10"/>
  <c r="J8" i="10"/>
  <c r="J3" i="10"/>
  <c r="AB4" i="12"/>
  <c r="AB5" i="12"/>
  <c r="AB6" i="12"/>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62" i="12"/>
  <c r="AB63" i="12"/>
  <c r="AB64" i="12"/>
  <c r="AB65" i="12"/>
  <c r="AB66" i="12"/>
  <c r="AB67" i="12"/>
  <c r="AB68" i="12"/>
  <c r="AB69" i="12"/>
  <c r="AB70" i="12"/>
  <c r="AB71" i="12"/>
  <c r="AB72" i="12"/>
  <c r="AB73" i="12"/>
  <c r="AB74" i="12"/>
  <c r="AB75" i="12"/>
  <c r="AB76" i="12"/>
  <c r="AB77" i="12"/>
  <c r="AB78" i="12"/>
  <c r="AB79" i="12"/>
  <c r="AB80" i="12"/>
  <c r="AB81" i="12"/>
  <c r="AB82" i="12"/>
  <c r="AB83" i="12"/>
  <c r="AB84" i="12"/>
  <c r="AB85" i="12"/>
  <c r="AB86" i="12"/>
  <c r="AB87" i="12"/>
  <c r="AB88" i="12"/>
  <c r="AB89" i="12"/>
  <c r="AB90" i="12"/>
  <c r="AB91" i="12"/>
  <c r="AB92" i="12"/>
  <c r="AB93" i="12"/>
  <c r="AB94" i="12"/>
  <c r="AB95" i="12"/>
  <c r="AB96" i="12"/>
  <c r="AB97" i="12"/>
  <c r="AB98" i="12"/>
  <c r="AB99" i="12"/>
  <c r="AB100" i="12"/>
  <c r="AB101" i="12"/>
  <c r="AB102" i="12"/>
  <c r="AB103" i="12"/>
  <c r="AB104" i="12"/>
  <c r="AB105" i="12"/>
  <c r="AB106" i="12"/>
  <c r="AB107" i="12"/>
  <c r="AB108" i="12"/>
  <c r="AB109" i="12"/>
  <c r="AB110" i="12"/>
  <c r="AB111" i="12"/>
  <c r="AB112" i="12"/>
  <c r="AB113" i="12"/>
  <c r="AB114" i="12"/>
  <c r="AB115" i="12"/>
  <c r="AB116" i="12"/>
  <c r="AB117" i="12"/>
  <c r="AB118" i="12"/>
  <c r="AB119" i="12"/>
  <c r="AB120" i="12"/>
  <c r="AB121" i="12"/>
  <c r="AB122" i="12"/>
  <c r="AB123" i="12"/>
  <c r="AB124" i="12"/>
  <c r="AB125" i="12"/>
  <c r="AB126" i="12"/>
  <c r="AB127" i="12"/>
  <c r="AB128" i="12"/>
  <c r="AB129" i="12"/>
  <c r="AB130" i="12"/>
  <c r="AB131" i="12"/>
  <c r="AB132" i="12"/>
  <c r="AB133" i="12"/>
  <c r="AB134" i="12"/>
  <c r="AB135" i="12"/>
  <c r="AB136" i="12"/>
  <c r="AB137" i="12"/>
  <c r="AB138" i="12"/>
  <c r="AB139" i="12"/>
  <c r="AB140" i="12"/>
  <c r="AB141" i="12"/>
  <c r="AB142" i="12"/>
  <c r="AB143" i="12"/>
  <c r="AB144" i="12"/>
  <c r="AB145" i="12"/>
  <c r="AB146" i="12"/>
  <c r="AB3" i="12"/>
  <c r="X4"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117" i="12"/>
  <c r="X118" i="12"/>
  <c r="X119" i="12"/>
  <c r="X120" i="12"/>
  <c r="X121" i="12"/>
  <c r="X122" i="12"/>
  <c r="X123" i="12"/>
  <c r="X124" i="12"/>
  <c r="X125" i="12"/>
  <c r="X126" i="12"/>
  <c r="X127" i="12"/>
  <c r="X128" i="12"/>
  <c r="X129" i="12"/>
  <c r="X130" i="12"/>
  <c r="X131" i="12"/>
  <c r="X132" i="12"/>
  <c r="X133" i="12"/>
  <c r="X134" i="12"/>
  <c r="X135" i="12"/>
  <c r="X136" i="12"/>
  <c r="X137" i="12"/>
  <c r="X138" i="12"/>
  <c r="X139" i="12"/>
  <c r="X140" i="12"/>
  <c r="X141" i="12"/>
  <c r="X142" i="12"/>
  <c r="X143" i="12"/>
  <c r="X144" i="12"/>
  <c r="X145" i="12"/>
  <c r="X146" i="12"/>
  <c r="X3" i="12"/>
  <c r="I4" i="12" l="1"/>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3" i="12"/>
  <c r="H146" i="12"/>
  <c r="H145" i="12"/>
  <c r="J145" i="12" s="1"/>
  <c r="H144" i="12"/>
  <c r="H143" i="12"/>
  <c r="H142" i="12"/>
  <c r="H141" i="12"/>
  <c r="J141" i="12" s="1"/>
  <c r="H140" i="12"/>
  <c r="H139" i="12"/>
  <c r="J139" i="12" s="1"/>
  <c r="H138" i="12"/>
  <c r="H137" i="12"/>
  <c r="J137" i="12" s="1"/>
  <c r="H136" i="12"/>
  <c r="H135" i="12"/>
  <c r="J135" i="12" s="1"/>
  <c r="H134" i="12"/>
  <c r="H133" i="12"/>
  <c r="J133" i="12" s="1"/>
  <c r="H132" i="12"/>
  <c r="H131" i="12"/>
  <c r="J131" i="12" s="1"/>
  <c r="H130" i="12"/>
  <c r="H129" i="12"/>
  <c r="J129" i="12" s="1"/>
  <c r="H128" i="12"/>
  <c r="H127" i="12"/>
  <c r="H126" i="12"/>
  <c r="H125" i="12"/>
  <c r="J125" i="12" s="1"/>
  <c r="H124" i="12"/>
  <c r="H123" i="12"/>
  <c r="J123" i="12" s="1"/>
  <c r="H122" i="12"/>
  <c r="H121" i="12"/>
  <c r="J121" i="12" s="1"/>
  <c r="H120" i="12"/>
  <c r="H119" i="12"/>
  <c r="H118" i="12"/>
  <c r="H117" i="12"/>
  <c r="J117" i="12" s="1"/>
  <c r="H116" i="12"/>
  <c r="H115" i="12"/>
  <c r="J115" i="12" s="1"/>
  <c r="H114" i="12"/>
  <c r="H113" i="12"/>
  <c r="J113" i="12" s="1"/>
  <c r="H112" i="12"/>
  <c r="H111" i="12"/>
  <c r="J111" i="12" s="1"/>
  <c r="H110" i="12"/>
  <c r="H109" i="12"/>
  <c r="J109" i="12" s="1"/>
  <c r="H108" i="12"/>
  <c r="H107" i="12"/>
  <c r="J107" i="12" s="1"/>
  <c r="H106" i="12"/>
  <c r="H105" i="12"/>
  <c r="J105" i="12" s="1"/>
  <c r="H104" i="12"/>
  <c r="H103" i="12"/>
  <c r="H102" i="12"/>
  <c r="H101" i="12"/>
  <c r="J101" i="12" s="1"/>
  <c r="H100" i="12"/>
  <c r="H99" i="12"/>
  <c r="H98" i="12"/>
  <c r="H97" i="12"/>
  <c r="J97" i="12" s="1"/>
  <c r="H96" i="12"/>
  <c r="H95" i="12"/>
  <c r="J95" i="12" s="1"/>
  <c r="H94" i="12"/>
  <c r="H93" i="12"/>
  <c r="J93" i="12" s="1"/>
  <c r="H92" i="12"/>
  <c r="H91" i="12"/>
  <c r="H90" i="12"/>
  <c r="H89" i="12"/>
  <c r="J89" i="12" s="1"/>
  <c r="H88" i="12"/>
  <c r="H87" i="12"/>
  <c r="J87" i="12" s="1"/>
  <c r="H86" i="12"/>
  <c r="H85" i="12"/>
  <c r="J85" i="12" s="1"/>
  <c r="H84" i="12"/>
  <c r="H83" i="12"/>
  <c r="H82" i="12"/>
  <c r="H81" i="12"/>
  <c r="J81" i="12" s="1"/>
  <c r="H80" i="12"/>
  <c r="H79" i="12"/>
  <c r="J79" i="12" s="1"/>
  <c r="H78" i="12"/>
  <c r="H77" i="12"/>
  <c r="J77" i="12" s="1"/>
  <c r="H76" i="12"/>
  <c r="H75" i="12"/>
  <c r="J75" i="12" s="1"/>
  <c r="H74" i="12"/>
  <c r="H73" i="12"/>
  <c r="J73" i="12" s="1"/>
  <c r="H72" i="12"/>
  <c r="H71" i="12"/>
  <c r="J71" i="12" s="1"/>
  <c r="H70" i="12"/>
  <c r="H69" i="12"/>
  <c r="J69" i="12" s="1"/>
  <c r="H68" i="12"/>
  <c r="H67" i="12"/>
  <c r="J67" i="12" s="1"/>
  <c r="H66" i="12"/>
  <c r="H65" i="12"/>
  <c r="J65" i="12" s="1"/>
  <c r="H64" i="12"/>
  <c r="H63" i="12"/>
  <c r="J63" i="12" s="1"/>
  <c r="H62" i="12"/>
  <c r="H61" i="12"/>
  <c r="J61" i="12" s="1"/>
  <c r="H60" i="12"/>
  <c r="H59" i="12"/>
  <c r="J59" i="12" s="1"/>
  <c r="H58" i="12"/>
  <c r="H57" i="12"/>
  <c r="J57" i="12" s="1"/>
  <c r="H56" i="12"/>
  <c r="H55" i="12"/>
  <c r="J55" i="12" s="1"/>
  <c r="H54" i="12"/>
  <c r="H53" i="12"/>
  <c r="J53" i="12" s="1"/>
  <c r="H52" i="12"/>
  <c r="H51" i="12"/>
  <c r="J51" i="12" s="1"/>
  <c r="H50" i="12"/>
  <c r="H49" i="12"/>
  <c r="J49" i="12" s="1"/>
  <c r="H48" i="12"/>
  <c r="H47" i="12"/>
  <c r="J47" i="12" s="1"/>
  <c r="H46" i="12"/>
  <c r="H45" i="12"/>
  <c r="J45" i="12" s="1"/>
  <c r="H44" i="12"/>
  <c r="H43" i="12"/>
  <c r="J43" i="12" s="1"/>
  <c r="H42" i="12"/>
  <c r="H41" i="12"/>
  <c r="J41" i="12" s="1"/>
  <c r="H40" i="12"/>
  <c r="H39" i="12"/>
  <c r="H38" i="12"/>
  <c r="H37" i="12"/>
  <c r="J37" i="12" s="1"/>
  <c r="H36" i="12"/>
  <c r="H35" i="12"/>
  <c r="J35" i="12" s="1"/>
  <c r="H34" i="12"/>
  <c r="H33" i="12"/>
  <c r="J33" i="12" s="1"/>
  <c r="H32" i="12"/>
  <c r="H31" i="12"/>
  <c r="J31" i="12" s="1"/>
  <c r="H30" i="12"/>
  <c r="H29" i="12"/>
  <c r="J29" i="12" s="1"/>
  <c r="H28" i="12"/>
  <c r="H27" i="12"/>
  <c r="H26" i="12"/>
  <c r="H25" i="12"/>
  <c r="J25" i="12" s="1"/>
  <c r="H24" i="12"/>
  <c r="H23" i="12"/>
  <c r="J23" i="12" s="1"/>
  <c r="H22" i="12"/>
  <c r="H21" i="12"/>
  <c r="J21" i="12" s="1"/>
  <c r="H20" i="12"/>
  <c r="H19" i="12"/>
  <c r="J19" i="12" s="1"/>
  <c r="H18" i="12"/>
  <c r="H17" i="12"/>
  <c r="J17" i="12" s="1"/>
  <c r="H16" i="12"/>
  <c r="H15" i="12"/>
  <c r="H14" i="12"/>
  <c r="H13" i="12"/>
  <c r="J13" i="12" s="1"/>
  <c r="H12" i="12"/>
  <c r="H11" i="12"/>
  <c r="J11" i="12" s="1"/>
  <c r="H10" i="12"/>
  <c r="H9" i="12"/>
  <c r="J9" i="12" s="1"/>
  <c r="H8" i="12"/>
  <c r="H7" i="12"/>
  <c r="H6" i="12"/>
  <c r="H5" i="12"/>
  <c r="J5" i="12" s="1"/>
  <c r="H4" i="12"/>
  <c r="H3" i="12"/>
  <c r="J3" i="12" s="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3" i="12"/>
  <c r="AW146" i="24"/>
  <c r="AV146" i="24"/>
  <c r="AS146" i="24"/>
  <c r="AR146" i="24"/>
  <c r="AQ146" i="24"/>
  <c r="AJ146" i="24"/>
  <c r="AI146" i="24"/>
  <c r="AG146" i="24"/>
  <c r="AF146" i="24"/>
  <c r="AD146" i="24"/>
  <c r="AW145" i="24"/>
  <c r="AV145" i="24"/>
  <c r="AS145" i="24"/>
  <c r="AR145" i="24"/>
  <c r="AQ145" i="24"/>
  <c r="AJ145" i="24"/>
  <c r="AI145" i="24"/>
  <c r="AG145" i="24"/>
  <c r="AF145" i="24"/>
  <c r="AD145" i="24"/>
  <c r="AW144" i="24"/>
  <c r="AV144" i="24"/>
  <c r="AS144" i="24"/>
  <c r="AR144" i="24"/>
  <c r="AQ144" i="24"/>
  <c r="AJ144" i="24"/>
  <c r="AI144" i="24"/>
  <c r="AG144" i="24"/>
  <c r="AF144" i="24"/>
  <c r="AD144" i="24"/>
  <c r="AW143" i="24"/>
  <c r="AV143" i="24"/>
  <c r="AS143" i="24"/>
  <c r="AR143" i="24"/>
  <c r="AQ143" i="24"/>
  <c r="AJ143" i="24"/>
  <c r="AI143" i="24"/>
  <c r="AG143" i="24"/>
  <c r="AF143" i="24"/>
  <c r="AD143" i="24"/>
  <c r="AW142" i="24"/>
  <c r="AV142" i="24"/>
  <c r="AS142" i="24"/>
  <c r="AR142" i="24"/>
  <c r="AQ142" i="24"/>
  <c r="AJ142" i="24"/>
  <c r="AI142" i="24"/>
  <c r="AG142" i="24"/>
  <c r="AF142" i="24"/>
  <c r="AD142" i="24"/>
  <c r="AW141" i="24"/>
  <c r="AV141" i="24"/>
  <c r="AS141" i="24"/>
  <c r="AR141" i="24"/>
  <c r="AQ141" i="24"/>
  <c r="AJ141" i="24"/>
  <c r="AI141" i="24"/>
  <c r="AG141" i="24"/>
  <c r="AF141" i="24"/>
  <c r="AD141" i="24"/>
  <c r="AW140" i="24"/>
  <c r="AV140" i="24"/>
  <c r="AS140" i="24"/>
  <c r="AR140" i="24"/>
  <c r="AQ140" i="24"/>
  <c r="AJ140" i="24"/>
  <c r="AI140" i="24"/>
  <c r="AG140" i="24"/>
  <c r="AF140" i="24"/>
  <c r="AD140" i="24"/>
  <c r="AW139" i="24"/>
  <c r="AV139" i="24"/>
  <c r="AS139" i="24"/>
  <c r="AR139" i="24"/>
  <c r="AQ139" i="24"/>
  <c r="AJ139" i="24"/>
  <c r="AI139" i="24"/>
  <c r="AG139" i="24"/>
  <c r="AF139" i="24"/>
  <c r="AD139" i="24"/>
  <c r="AW138" i="24"/>
  <c r="AV138" i="24"/>
  <c r="AS138" i="24"/>
  <c r="AR138" i="24"/>
  <c r="AQ138" i="24"/>
  <c r="AJ138" i="24"/>
  <c r="AI138" i="24"/>
  <c r="AG138" i="24"/>
  <c r="AF138" i="24"/>
  <c r="AD138" i="24"/>
  <c r="AW137" i="24"/>
  <c r="AV137" i="24"/>
  <c r="AS137" i="24"/>
  <c r="AR137" i="24"/>
  <c r="AQ137" i="24"/>
  <c r="AJ137" i="24"/>
  <c r="AI137" i="24"/>
  <c r="AG137" i="24"/>
  <c r="AF137" i="24"/>
  <c r="AD137" i="24"/>
  <c r="AW136" i="24"/>
  <c r="AV136" i="24"/>
  <c r="AS136" i="24"/>
  <c r="AR136" i="24"/>
  <c r="AQ136" i="24"/>
  <c r="AJ136" i="24"/>
  <c r="AI136" i="24"/>
  <c r="AG136" i="24"/>
  <c r="AF136" i="24"/>
  <c r="AD136" i="24"/>
  <c r="AW135" i="24"/>
  <c r="AV135" i="24"/>
  <c r="AS135" i="24"/>
  <c r="AR135" i="24"/>
  <c r="AQ135" i="24"/>
  <c r="AJ135" i="24"/>
  <c r="AI135" i="24"/>
  <c r="AG135" i="24"/>
  <c r="AF135" i="24"/>
  <c r="AD135" i="24"/>
  <c r="AW134" i="24"/>
  <c r="AV134" i="24"/>
  <c r="AS134" i="24"/>
  <c r="AR134" i="24"/>
  <c r="AQ134" i="24"/>
  <c r="AJ134" i="24"/>
  <c r="AI134" i="24"/>
  <c r="AG134" i="24"/>
  <c r="AF134" i="24"/>
  <c r="AD134" i="24"/>
  <c r="AW133" i="24"/>
  <c r="AV133" i="24"/>
  <c r="AS133" i="24"/>
  <c r="AR133" i="24"/>
  <c r="AQ133" i="24"/>
  <c r="AJ133" i="24"/>
  <c r="AI133" i="24"/>
  <c r="AG133" i="24"/>
  <c r="AF133" i="24"/>
  <c r="AD133" i="24"/>
  <c r="AW132" i="24"/>
  <c r="AV132" i="24"/>
  <c r="AS132" i="24"/>
  <c r="AR132" i="24"/>
  <c r="AQ132" i="24"/>
  <c r="AJ132" i="24"/>
  <c r="AI132" i="24"/>
  <c r="AG132" i="24"/>
  <c r="AF132" i="24"/>
  <c r="AD132" i="24"/>
  <c r="AW131" i="24"/>
  <c r="AV131" i="24"/>
  <c r="AS131" i="24"/>
  <c r="AR131" i="24"/>
  <c r="AQ131" i="24"/>
  <c r="AJ131" i="24"/>
  <c r="AI131" i="24"/>
  <c r="AG131" i="24"/>
  <c r="AF131" i="24"/>
  <c r="AD131" i="24"/>
  <c r="AW130" i="24"/>
  <c r="AV130" i="24"/>
  <c r="AS130" i="24"/>
  <c r="AR130" i="24"/>
  <c r="AQ130" i="24"/>
  <c r="AJ130" i="24"/>
  <c r="AI130" i="24"/>
  <c r="AG130" i="24"/>
  <c r="AF130" i="24"/>
  <c r="AD130" i="24"/>
  <c r="AW129" i="24"/>
  <c r="AV129" i="24"/>
  <c r="AS129" i="24"/>
  <c r="AR129" i="24"/>
  <c r="AQ129" i="24"/>
  <c r="AJ129" i="24"/>
  <c r="AI129" i="24"/>
  <c r="AG129" i="24"/>
  <c r="AF129" i="24"/>
  <c r="AD129" i="24"/>
  <c r="AW128" i="24"/>
  <c r="AV128" i="24"/>
  <c r="AS128" i="24"/>
  <c r="AR128" i="24"/>
  <c r="AQ128" i="24"/>
  <c r="AJ128" i="24"/>
  <c r="AI128" i="24"/>
  <c r="AG128" i="24"/>
  <c r="AF128" i="24"/>
  <c r="AD128" i="24"/>
  <c r="AW127" i="24"/>
  <c r="AV127" i="24"/>
  <c r="AS127" i="24"/>
  <c r="AR127" i="24"/>
  <c r="AQ127" i="24"/>
  <c r="AJ127" i="24"/>
  <c r="AI127" i="24"/>
  <c r="AG127" i="24"/>
  <c r="AF127" i="24"/>
  <c r="AD127" i="24"/>
  <c r="AW126" i="24"/>
  <c r="AV126" i="24"/>
  <c r="AS126" i="24"/>
  <c r="AR126" i="24"/>
  <c r="AQ126" i="24"/>
  <c r="AJ126" i="24"/>
  <c r="AI126" i="24"/>
  <c r="AG126" i="24"/>
  <c r="AF126" i="24"/>
  <c r="AD126" i="24"/>
  <c r="AW125" i="24"/>
  <c r="AV125" i="24"/>
  <c r="AS125" i="24"/>
  <c r="AR125" i="24"/>
  <c r="AQ125" i="24"/>
  <c r="AJ125" i="24"/>
  <c r="AI125" i="24"/>
  <c r="AG125" i="24"/>
  <c r="AF125" i="24"/>
  <c r="AD125" i="24"/>
  <c r="AW124" i="24"/>
  <c r="AV124" i="24"/>
  <c r="AS124" i="24"/>
  <c r="AR124" i="24"/>
  <c r="AQ124" i="24"/>
  <c r="AJ124" i="24"/>
  <c r="AI124" i="24"/>
  <c r="AG124" i="24"/>
  <c r="AF124" i="24"/>
  <c r="AD124" i="24"/>
  <c r="AW123" i="24"/>
  <c r="AV123" i="24"/>
  <c r="AS123" i="24"/>
  <c r="AR123" i="24"/>
  <c r="AQ123" i="24"/>
  <c r="AJ123" i="24"/>
  <c r="AI123" i="24"/>
  <c r="AG123" i="24"/>
  <c r="AF123" i="24"/>
  <c r="AD123" i="24"/>
  <c r="AW122" i="24"/>
  <c r="AV122" i="24"/>
  <c r="AS122" i="24"/>
  <c r="AR122" i="24"/>
  <c r="AQ122" i="24"/>
  <c r="AJ122" i="24"/>
  <c r="AI122" i="24"/>
  <c r="AG122" i="24"/>
  <c r="AF122" i="24"/>
  <c r="AD122" i="24"/>
  <c r="AW121" i="24"/>
  <c r="AV121" i="24"/>
  <c r="AS121" i="24"/>
  <c r="AR121" i="24"/>
  <c r="AQ121" i="24"/>
  <c r="AJ121" i="24"/>
  <c r="AI121" i="24"/>
  <c r="AG121" i="24"/>
  <c r="AF121" i="24"/>
  <c r="AD121" i="24"/>
  <c r="AW120" i="24"/>
  <c r="AV120" i="24"/>
  <c r="AS120" i="24"/>
  <c r="AR120" i="24"/>
  <c r="AQ120" i="24"/>
  <c r="AJ120" i="24"/>
  <c r="AI120" i="24"/>
  <c r="AG120" i="24"/>
  <c r="AF120" i="24"/>
  <c r="AD120" i="24"/>
  <c r="AW119" i="24"/>
  <c r="AV119" i="24"/>
  <c r="AS119" i="24"/>
  <c r="AR119" i="24"/>
  <c r="AQ119" i="24"/>
  <c r="AJ119" i="24"/>
  <c r="AI119" i="24"/>
  <c r="AG119" i="24"/>
  <c r="AF119" i="24"/>
  <c r="AD119" i="24"/>
  <c r="AW118" i="24"/>
  <c r="AV118" i="24"/>
  <c r="AS118" i="24"/>
  <c r="AR118" i="24"/>
  <c r="AQ118" i="24"/>
  <c r="AJ118" i="24"/>
  <c r="AI118" i="24"/>
  <c r="AG118" i="24"/>
  <c r="AF118" i="24"/>
  <c r="AD118" i="24"/>
  <c r="AW117" i="24"/>
  <c r="AV117" i="24"/>
  <c r="AS117" i="24"/>
  <c r="AR117" i="24"/>
  <c r="AQ117" i="24"/>
  <c r="AJ117" i="24"/>
  <c r="AI117" i="24"/>
  <c r="AG117" i="24"/>
  <c r="AF117" i="24"/>
  <c r="AD117" i="24"/>
  <c r="AW116" i="24"/>
  <c r="AV116" i="24"/>
  <c r="AS116" i="24"/>
  <c r="AR116" i="24"/>
  <c r="AQ116" i="24"/>
  <c r="AJ116" i="24"/>
  <c r="AI116" i="24"/>
  <c r="AG116" i="24"/>
  <c r="AF116" i="24"/>
  <c r="AD116" i="24"/>
  <c r="AW115" i="24"/>
  <c r="AV115" i="24"/>
  <c r="AS115" i="24"/>
  <c r="AR115" i="24"/>
  <c r="AQ115" i="24"/>
  <c r="AJ115" i="24"/>
  <c r="AI115" i="24"/>
  <c r="AG115" i="24"/>
  <c r="AF115" i="24"/>
  <c r="AD115" i="24"/>
  <c r="AW114" i="24"/>
  <c r="AV114" i="24"/>
  <c r="AS114" i="24"/>
  <c r="AR114" i="24"/>
  <c r="AQ114" i="24"/>
  <c r="AJ114" i="24"/>
  <c r="AI114" i="24"/>
  <c r="AG114" i="24"/>
  <c r="AF114" i="24"/>
  <c r="AD114" i="24"/>
  <c r="AW113" i="24"/>
  <c r="AV113" i="24"/>
  <c r="AS113" i="24"/>
  <c r="AR113" i="24"/>
  <c r="AQ113" i="24"/>
  <c r="AJ113" i="24"/>
  <c r="AI113" i="24"/>
  <c r="AG113" i="24"/>
  <c r="AF113" i="24"/>
  <c r="AD113" i="24"/>
  <c r="AW112" i="24"/>
  <c r="AV112" i="24"/>
  <c r="AS112" i="24"/>
  <c r="AR112" i="24"/>
  <c r="AQ112" i="24"/>
  <c r="AJ112" i="24"/>
  <c r="AI112" i="24"/>
  <c r="AG112" i="24"/>
  <c r="AF112" i="24"/>
  <c r="AD112" i="24"/>
  <c r="AW111" i="24"/>
  <c r="AV111" i="24"/>
  <c r="AS111" i="24"/>
  <c r="AR111" i="24"/>
  <c r="AQ111" i="24"/>
  <c r="AJ111" i="24"/>
  <c r="AI111" i="24"/>
  <c r="AG111" i="24"/>
  <c r="AF111" i="24"/>
  <c r="AD111" i="24"/>
  <c r="AW110" i="24"/>
  <c r="AV110" i="24"/>
  <c r="AS110" i="24"/>
  <c r="AR110" i="24"/>
  <c r="AQ110" i="24"/>
  <c r="AJ110" i="24"/>
  <c r="AI110" i="24"/>
  <c r="AG110" i="24"/>
  <c r="AF110" i="24"/>
  <c r="AD110" i="24"/>
  <c r="AW109" i="24"/>
  <c r="AV109" i="24"/>
  <c r="AS109" i="24"/>
  <c r="AR109" i="24"/>
  <c r="AQ109" i="24"/>
  <c r="AJ109" i="24"/>
  <c r="AI109" i="24"/>
  <c r="AG109" i="24"/>
  <c r="AF109" i="24"/>
  <c r="AD109" i="24"/>
  <c r="AW108" i="24"/>
  <c r="AV108" i="24"/>
  <c r="AS108" i="24"/>
  <c r="AR108" i="24"/>
  <c r="AQ108" i="24"/>
  <c r="AJ108" i="24"/>
  <c r="AI108" i="24"/>
  <c r="AG108" i="24"/>
  <c r="AF108" i="24"/>
  <c r="AD108" i="24"/>
  <c r="AW107" i="24"/>
  <c r="AV107" i="24"/>
  <c r="AS107" i="24"/>
  <c r="AR107" i="24"/>
  <c r="AQ107" i="24"/>
  <c r="AJ107" i="24"/>
  <c r="AI107" i="24"/>
  <c r="AG107" i="24"/>
  <c r="AF107" i="24"/>
  <c r="AD107" i="24"/>
  <c r="AW106" i="24"/>
  <c r="AV106" i="24"/>
  <c r="AS106" i="24"/>
  <c r="AR106" i="24"/>
  <c r="AQ106" i="24"/>
  <c r="AJ106" i="24"/>
  <c r="AI106" i="24"/>
  <c r="AG106" i="24"/>
  <c r="AF106" i="24"/>
  <c r="AD106" i="24"/>
  <c r="AW105" i="24"/>
  <c r="AV105" i="24"/>
  <c r="AS105" i="24"/>
  <c r="AR105" i="24"/>
  <c r="AQ105" i="24"/>
  <c r="AJ105" i="24"/>
  <c r="AI105" i="24"/>
  <c r="AG105" i="24"/>
  <c r="AF105" i="24"/>
  <c r="AD105" i="24"/>
  <c r="AW104" i="24"/>
  <c r="AV104" i="24"/>
  <c r="AS104" i="24"/>
  <c r="AR104" i="24"/>
  <c r="AQ104" i="24"/>
  <c r="AJ104" i="24"/>
  <c r="AI104" i="24"/>
  <c r="AG104" i="24"/>
  <c r="AF104" i="24"/>
  <c r="AD104" i="24"/>
  <c r="AW103" i="24"/>
  <c r="AV103" i="24"/>
  <c r="AS103" i="24"/>
  <c r="AR103" i="24"/>
  <c r="AQ103" i="24"/>
  <c r="AJ103" i="24"/>
  <c r="AI103" i="24"/>
  <c r="AG103" i="24"/>
  <c r="AF103" i="24"/>
  <c r="AD103" i="24"/>
  <c r="AW102" i="24"/>
  <c r="AV102" i="24"/>
  <c r="AS102" i="24"/>
  <c r="AR102" i="24"/>
  <c r="AQ102" i="24"/>
  <c r="AJ102" i="24"/>
  <c r="AI102" i="24"/>
  <c r="AG102" i="24"/>
  <c r="AF102" i="24"/>
  <c r="AD102" i="24"/>
  <c r="AW101" i="24"/>
  <c r="AV101" i="24"/>
  <c r="AS101" i="24"/>
  <c r="AR101" i="24"/>
  <c r="AQ101" i="24"/>
  <c r="AJ101" i="24"/>
  <c r="AI101" i="24"/>
  <c r="AG101" i="24"/>
  <c r="AF101" i="24"/>
  <c r="AD101" i="24"/>
  <c r="AW100" i="24"/>
  <c r="AV100" i="24"/>
  <c r="AS100" i="24"/>
  <c r="AR100" i="24"/>
  <c r="AQ100" i="24"/>
  <c r="AJ100" i="24"/>
  <c r="AI100" i="24"/>
  <c r="AG100" i="24"/>
  <c r="AF100" i="24"/>
  <c r="AD100" i="24"/>
  <c r="AW99" i="24"/>
  <c r="AV99" i="24"/>
  <c r="AS99" i="24"/>
  <c r="AR99" i="24"/>
  <c r="AQ99" i="24"/>
  <c r="AJ99" i="24"/>
  <c r="AI99" i="24"/>
  <c r="AG99" i="24"/>
  <c r="AF99" i="24"/>
  <c r="AD99" i="24"/>
  <c r="AW98" i="24"/>
  <c r="AV98" i="24"/>
  <c r="AS98" i="24"/>
  <c r="AR98" i="24"/>
  <c r="AQ98" i="24"/>
  <c r="AJ98" i="24"/>
  <c r="AI98" i="24"/>
  <c r="AG98" i="24"/>
  <c r="AF98" i="24"/>
  <c r="AD98" i="24"/>
  <c r="AW97" i="24"/>
  <c r="AV97" i="24"/>
  <c r="AS97" i="24"/>
  <c r="AR97" i="24"/>
  <c r="AQ97" i="24"/>
  <c r="AJ97" i="24"/>
  <c r="AI97" i="24"/>
  <c r="AG97" i="24"/>
  <c r="AF97" i="24"/>
  <c r="AD97" i="24"/>
  <c r="AW96" i="24"/>
  <c r="AV96" i="24"/>
  <c r="AS96" i="24"/>
  <c r="AR96" i="24"/>
  <c r="AQ96" i="24"/>
  <c r="AJ96" i="24"/>
  <c r="AI96" i="24"/>
  <c r="AG96" i="24"/>
  <c r="AF96" i="24"/>
  <c r="AD96" i="24"/>
  <c r="AW95" i="24"/>
  <c r="AV95" i="24"/>
  <c r="AS95" i="24"/>
  <c r="AR95" i="24"/>
  <c r="AQ95" i="24"/>
  <c r="AJ95" i="24"/>
  <c r="AI95" i="24"/>
  <c r="AG95" i="24"/>
  <c r="AF95" i="24"/>
  <c r="AD95" i="24"/>
  <c r="AW94" i="24"/>
  <c r="AV94" i="24"/>
  <c r="AS94" i="24"/>
  <c r="AR94" i="24"/>
  <c r="AQ94" i="24"/>
  <c r="AJ94" i="24"/>
  <c r="AI94" i="24"/>
  <c r="AG94" i="24"/>
  <c r="AF94" i="24"/>
  <c r="AD94" i="24"/>
  <c r="AW93" i="24"/>
  <c r="AV93" i="24"/>
  <c r="AS93" i="24"/>
  <c r="AR93" i="24"/>
  <c r="AQ93" i="24"/>
  <c r="AJ93" i="24"/>
  <c r="AI93" i="24"/>
  <c r="AG93" i="24"/>
  <c r="AF93" i="24"/>
  <c r="AD93" i="24"/>
  <c r="AW92" i="24"/>
  <c r="AV92" i="24"/>
  <c r="AS92" i="24"/>
  <c r="AR92" i="24"/>
  <c r="AQ92" i="24"/>
  <c r="AJ92" i="24"/>
  <c r="AI92" i="24"/>
  <c r="AG92" i="24"/>
  <c r="AF92" i="24"/>
  <c r="AD92" i="24"/>
  <c r="AW91" i="24"/>
  <c r="AV91" i="24"/>
  <c r="AS91" i="24"/>
  <c r="AR91" i="24"/>
  <c r="AQ91" i="24"/>
  <c r="AJ91" i="24"/>
  <c r="AI91" i="24"/>
  <c r="AG91" i="24"/>
  <c r="AF91" i="24"/>
  <c r="AD91" i="24"/>
  <c r="AW90" i="24"/>
  <c r="AV90" i="24"/>
  <c r="AS90" i="24"/>
  <c r="AR90" i="24"/>
  <c r="AQ90" i="24"/>
  <c r="AJ90" i="24"/>
  <c r="AI90" i="24"/>
  <c r="AG90" i="24"/>
  <c r="AF90" i="24"/>
  <c r="AD90" i="24"/>
  <c r="AW89" i="24"/>
  <c r="AV89" i="24"/>
  <c r="AS89" i="24"/>
  <c r="AR89" i="24"/>
  <c r="AQ89" i="24"/>
  <c r="AJ89" i="24"/>
  <c r="AI89" i="24"/>
  <c r="AG89" i="24"/>
  <c r="AF89" i="24"/>
  <c r="AD89" i="24"/>
  <c r="AW88" i="24"/>
  <c r="AV88" i="24"/>
  <c r="AS88" i="24"/>
  <c r="AR88" i="24"/>
  <c r="AQ88" i="24"/>
  <c r="AJ88" i="24"/>
  <c r="AI88" i="24"/>
  <c r="AG88" i="24"/>
  <c r="AF88" i="24"/>
  <c r="AD88" i="24"/>
  <c r="AW87" i="24"/>
  <c r="AV87" i="24"/>
  <c r="AS87" i="24"/>
  <c r="AR87" i="24"/>
  <c r="AQ87" i="24"/>
  <c r="AJ87" i="24"/>
  <c r="AI87" i="24"/>
  <c r="AG87" i="24"/>
  <c r="AF87" i="24"/>
  <c r="AD87" i="24"/>
  <c r="AW86" i="24"/>
  <c r="AV86" i="24"/>
  <c r="AS86" i="24"/>
  <c r="AR86" i="24"/>
  <c r="AQ86" i="24"/>
  <c r="AJ86" i="24"/>
  <c r="AI86" i="24"/>
  <c r="AG86" i="24"/>
  <c r="AF86" i="24"/>
  <c r="AD86" i="24"/>
  <c r="AW85" i="24"/>
  <c r="AV85" i="24"/>
  <c r="AS85" i="24"/>
  <c r="AR85" i="24"/>
  <c r="AQ85" i="24"/>
  <c r="AJ85" i="24"/>
  <c r="AI85" i="24"/>
  <c r="AG85" i="24"/>
  <c r="AF85" i="24"/>
  <c r="AD85" i="24"/>
  <c r="AW84" i="24"/>
  <c r="AV84" i="24"/>
  <c r="AS84" i="24"/>
  <c r="AR84" i="24"/>
  <c r="AQ84" i="24"/>
  <c r="AJ84" i="24"/>
  <c r="AI84" i="24"/>
  <c r="AG84" i="24"/>
  <c r="AF84" i="24"/>
  <c r="AD84" i="24"/>
  <c r="AW83" i="24"/>
  <c r="AV83" i="24"/>
  <c r="AS83" i="24"/>
  <c r="AR83" i="24"/>
  <c r="AQ83" i="24"/>
  <c r="AJ83" i="24"/>
  <c r="AI83" i="24"/>
  <c r="AG83" i="24"/>
  <c r="AF83" i="24"/>
  <c r="AD83" i="24"/>
  <c r="AW82" i="24"/>
  <c r="AV82" i="24"/>
  <c r="AS82" i="24"/>
  <c r="AR82" i="24"/>
  <c r="AJ82" i="24"/>
  <c r="AI82" i="24"/>
  <c r="AG82" i="24"/>
  <c r="AF82" i="24"/>
  <c r="AD82" i="24"/>
  <c r="AW81" i="24"/>
  <c r="AV81" i="24"/>
  <c r="AS81" i="24"/>
  <c r="AR81" i="24"/>
  <c r="AJ81" i="24"/>
  <c r="AI81" i="24"/>
  <c r="AG81" i="24"/>
  <c r="AF81" i="24"/>
  <c r="AD81" i="24"/>
  <c r="AW80" i="24"/>
  <c r="AV80" i="24"/>
  <c r="AS80" i="24"/>
  <c r="AR80" i="24"/>
  <c r="AJ80" i="24"/>
  <c r="AI80" i="24"/>
  <c r="AG80" i="24"/>
  <c r="AF80" i="24"/>
  <c r="AD80" i="24"/>
  <c r="AW79" i="24"/>
  <c r="AV79" i="24"/>
  <c r="AS79" i="24"/>
  <c r="AR79" i="24"/>
  <c r="AJ79" i="24"/>
  <c r="AI79" i="24"/>
  <c r="AG79" i="24"/>
  <c r="AF79" i="24"/>
  <c r="AD79" i="24"/>
  <c r="AW78" i="24"/>
  <c r="AV78" i="24"/>
  <c r="AS78" i="24"/>
  <c r="AR78" i="24"/>
  <c r="AJ78" i="24"/>
  <c r="AI78" i="24"/>
  <c r="AG78" i="24"/>
  <c r="AF78" i="24"/>
  <c r="AD78" i="24"/>
  <c r="AW77" i="24"/>
  <c r="AV77" i="24"/>
  <c r="AS77" i="24"/>
  <c r="AR77" i="24"/>
  <c r="AJ77" i="24"/>
  <c r="AI77" i="24"/>
  <c r="AG77" i="24"/>
  <c r="AF77" i="24"/>
  <c r="AD77" i="24"/>
  <c r="AW76" i="24"/>
  <c r="AV76" i="24"/>
  <c r="AS76" i="24"/>
  <c r="AR76" i="24"/>
  <c r="AJ76" i="24"/>
  <c r="AI76" i="24"/>
  <c r="AG76" i="24"/>
  <c r="AF76" i="24"/>
  <c r="AD76" i="24"/>
  <c r="AW75" i="24"/>
  <c r="AV75" i="24"/>
  <c r="AS75" i="24"/>
  <c r="AR75" i="24"/>
  <c r="AJ75" i="24"/>
  <c r="AI75" i="24"/>
  <c r="AG75" i="24"/>
  <c r="AF75" i="24"/>
  <c r="AD75" i="24"/>
  <c r="AW74" i="24"/>
  <c r="AV74" i="24"/>
  <c r="AS74" i="24"/>
  <c r="AR74" i="24"/>
  <c r="AJ74" i="24"/>
  <c r="AI74" i="24"/>
  <c r="AG74" i="24"/>
  <c r="AF74" i="24"/>
  <c r="AD74" i="24"/>
  <c r="AW73" i="24"/>
  <c r="AV73" i="24"/>
  <c r="AS73" i="24"/>
  <c r="AR73" i="24"/>
  <c r="AJ73" i="24"/>
  <c r="AI73" i="24"/>
  <c r="AG73" i="24"/>
  <c r="AF73" i="24"/>
  <c r="AD73" i="24"/>
  <c r="AW72" i="24"/>
  <c r="AV72" i="24"/>
  <c r="AS72" i="24"/>
  <c r="AR72" i="24"/>
  <c r="AJ72" i="24"/>
  <c r="AI72" i="24"/>
  <c r="AG72" i="24"/>
  <c r="AF72" i="24"/>
  <c r="AD72" i="24"/>
  <c r="AW71" i="24"/>
  <c r="AV71" i="24"/>
  <c r="AS71" i="24"/>
  <c r="AR71" i="24"/>
  <c r="AJ71" i="24"/>
  <c r="AI71" i="24"/>
  <c r="AG71" i="24"/>
  <c r="AF71" i="24"/>
  <c r="AD71" i="24"/>
  <c r="AW70" i="24"/>
  <c r="AV70" i="24"/>
  <c r="AS70" i="24"/>
  <c r="AR70" i="24"/>
  <c r="AJ70" i="24"/>
  <c r="AI70" i="24"/>
  <c r="AG70" i="24"/>
  <c r="AF70" i="24"/>
  <c r="AD70" i="24"/>
  <c r="AW69" i="24"/>
  <c r="AV69" i="24"/>
  <c r="AS69" i="24"/>
  <c r="AR69" i="24"/>
  <c r="AJ69" i="24"/>
  <c r="AI69" i="24"/>
  <c r="AG69" i="24"/>
  <c r="AF69" i="24"/>
  <c r="AD69" i="24"/>
  <c r="AW68" i="24"/>
  <c r="AV68" i="24"/>
  <c r="AS68" i="24"/>
  <c r="AR68" i="24"/>
  <c r="AJ68" i="24"/>
  <c r="AI68" i="24"/>
  <c r="AG68" i="24"/>
  <c r="AF68" i="24"/>
  <c r="AD68" i="24"/>
  <c r="AW67" i="24"/>
  <c r="AV67" i="24"/>
  <c r="AS67" i="24"/>
  <c r="AR67" i="24"/>
  <c r="AJ67" i="24"/>
  <c r="AI67" i="24"/>
  <c r="AG67" i="24"/>
  <c r="AF67" i="24"/>
  <c r="AD67" i="24"/>
  <c r="AW66" i="24"/>
  <c r="AV66" i="24"/>
  <c r="AS66" i="24"/>
  <c r="AR66" i="24"/>
  <c r="AJ66" i="24"/>
  <c r="AI66" i="24"/>
  <c r="AG66" i="24"/>
  <c r="AF66" i="24"/>
  <c r="AD66" i="24"/>
  <c r="AW65" i="24"/>
  <c r="AV65" i="24"/>
  <c r="AS65" i="24"/>
  <c r="AR65" i="24"/>
  <c r="AJ65" i="24"/>
  <c r="AI65" i="24"/>
  <c r="AG65" i="24"/>
  <c r="AF65" i="24"/>
  <c r="AD65" i="24"/>
  <c r="AW64" i="24"/>
  <c r="AV64" i="24"/>
  <c r="AS64" i="24"/>
  <c r="AR64" i="24"/>
  <c r="AJ64" i="24"/>
  <c r="AI64" i="24"/>
  <c r="AG64" i="24"/>
  <c r="AF64" i="24"/>
  <c r="AD64" i="24"/>
  <c r="AW63" i="24"/>
  <c r="AV63" i="24"/>
  <c r="AS63" i="24"/>
  <c r="AR63" i="24"/>
  <c r="AJ63" i="24"/>
  <c r="AI63" i="24"/>
  <c r="AG63" i="24"/>
  <c r="AF63" i="24"/>
  <c r="AD63" i="24"/>
  <c r="AW62" i="24"/>
  <c r="AV62" i="24"/>
  <c r="AS62" i="24"/>
  <c r="AR62" i="24"/>
  <c r="AJ62" i="24"/>
  <c r="AI62" i="24"/>
  <c r="AG62" i="24"/>
  <c r="AF62" i="24"/>
  <c r="AD62" i="24"/>
  <c r="AW61" i="24"/>
  <c r="AV61" i="24"/>
  <c r="AS61" i="24"/>
  <c r="AR61" i="24"/>
  <c r="AJ61" i="24"/>
  <c r="AI61" i="24"/>
  <c r="AG61" i="24"/>
  <c r="AF61" i="24"/>
  <c r="AD61" i="24"/>
  <c r="AW60" i="24"/>
  <c r="AV60" i="24"/>
  <c r="AS60" i="24"/>
  <c r="AR60" i="24"/>
  <c r="AJ60" i="24"/>
  <c r="AI60" i="24"/>
  <c r="AG60" i="24"/>
  <c r="AF60" i="24"/>
  <c r="AD60" i="24"/>
  <c r="AW59" i="24"/>
  <c r="AV59" i="24"/>
  <c r="AS59" i="24"/>
  <c r="AR59" i="24"/>
  <c r="AJ59" i="24"/>
  <c r="AI59" i="24"/>
  <c r="AG59" i="24"/>
  <c r="AF59" i="24"/>
  <c r="AD59" i="24"/>
  <c r="AW58" i="24"/>
  <c r="AV58" i="24"/>
  <c r="AS58" i="24"/>
  <c r="AR58" i="24"/>
  <c r="AJ58" i="24"/>
  <c r="AI58" i="24"/>
  <c r="AG58" i="24"/>
  <c r="AF58" i="24"/>
  <c r="AD58" i="24"/>
  <c r="AW57" i="24"/>
  <c r="AV57" i="24"/>
  <c r="AS57" i="24"/>
  <c r="AR57" i="24"/>
  <c r="AJ57" i="24"/>
  <c r="AI57" i="24"/>
  <c r="AG57" i="24"/>
  <c r="AF57" i="24"/>
  <c r="AD57" i="24"/>
  <c r="AW56" i="24"/>
  <c r="AV56" i="24"/>
  <c r="AS56" i="24"/>
  <c r="AR56" i="24"/>
  <c r="AJ56" i="24"/>
  <c r="AI56" i="24"/>
  <c r="AG56" i="24"/>
  <c r="AF56" i="24"/>
  <c r="AD56" i="24"/>
  <c r="AW55" i="24"/>
  <c r="AV55" i="24"/>
  <c r="AS55" i="24"/>
  <c r="AR55" i="24"/>
  <c r="AJ55" i="24"/>
  <c r="AI55" i="24"/>
  <c r="AG55" i="24"/>
  <c r="AF55" i="24"/>
  <c r="AD55" i="24"/>
  <c r="AW54" i="24"/>
  <c r="AV54" i="24"/>
  <c r="AS54" i="24"/>
  <c r="AR54" i="24"/>
  <c r="AJ54" i="24"/>
  <c r="AI54" i="24"/>
  <c r="AG54" i="24"/>
  <c r="AF54" i="24"/>
  <c r="AD54" i="24"/>
  <c r="AW53" i="24"/>
  <c r="AV53" i="24"/>
  <c r="AS53" i="24"/>
  <c r="AR53" i="24"/>
  <c r="AJ53" i="24"/>
  <c r="AI53" i="24"/>
  <c r="AG53" i="24"/>
  <c r="AF53" i="24"/>
  <c r="AD53" i="24"/>
  <c r="AW52" i="24"/>
  <c r="AV52" i="24"/>
  <c r="AS52" i="24"/>
  <c r="AR52" i="24"/>
  <c r="AJ52" i="24"/>
  <c r="AI52" i="24"/>
  <c r="AG52" i="24"/>
  <c r="AF52" i="24"/>
  <c r="AD52" i="24"/>
  <c r="AW51" i="24"/>
  <c r="AV51" i="24"/>
  <c r="AS51" i="24"/>
  <c r="AR51" i="24"/>
  <c r="AJ51" i="24"/>
  <c r="AI51" i="24"/>
  <c r="AG51" i="24"/>
  <c r="AF51" i="24"/>
  <c r="AD51" i="24"/>
  <c r="AW50" i="24"/>
  <c r="AV50" i="24"/>
  <c r="AS50" i="24"/>
  <c r="AR50" i="24"/>
  <c r="AJ50" i="24"/>
  <c r="AI50" i="24"/>
  <c r="AG50" i="24"/>
  <c r="AF50" i="24"/>
  <c r="AD50" i="24"/>
  <c r="AW49" i="24"/>
  <c r="AV49" i="24"/>
  <c r="AS49" i="24"/>
  <c r="AR49" i="24"/>
  <c r="AJ49" i="24"/>
  <c r="AI49" i="24"/>
  <c r="AG49" i="24"/>
  <c r="AF49" i="24"/>
  <c r="AD49" i="24"/>
  <c r="AW48" i="24"/>
  <c r="AV48" i="24"/>
  <c r="AS48" i="24"/>
  <c r="AR48" i="24"/>
  <c r="AJ48" i="24"/>
  <c r="AI48" i="24"/>
  <c r="AG48" i="24"/>
  <c r="AF48" i="24"/>
  <c r="AD48" i="24"/>
  <c r="AW47" i="24"/>
  <c r="AV47" i="24"/>
  <c r="AS47" i="24"/>
  <c r="AR47" i="24"/>
  <c r="AJ47" i="24"/>
  <c r="AI47" i="24"/>
  <c r="AG47" i="24"/>
  <c r="AF47" i="24"/>
  <c r="AD47" i="24"/>
  <c r="AW46" i="24"/>
  <c r="AV46" i="24"/>
  <c r="AS46" i="24"/>
  <c r="AR46" i="24"/>
  <c r="AJ46" i="24"/>
  <c r="AI46" i="24"/>
  <c r="AG46" i="24"/>
  <c r="AF46" i="24"/>
  <c r="AD46" i="24"/>
  <c r="AW45" i="24"/>
  <c r="AV45" i="24"/>
  <c r="AS45" i="24"/>
  <c r="AR45" i="24"/>
  <c r="AJ45" i="24"/>
  <c r="AI45" i="24"/>
  <c r="AG45" i="24"/>
  <c r="AF45" i="24"/>
  <c r="AD45" i="24"/>
  <c r="AW44" i="24"/>
  <c r="AV44" i="24"/>
  <c r="AS44" i="24"/>
  <c r="AR44" i="24"/>
  <c r="AJ44" i="24"/>
  <c r="AI44" i="24"/>
  <c r="AG44" i="24"/>
  <c r="AF44" i="24"/>
  <c r="AD44" i="24"/>
  <c r="AW43" i="24"/>
  <c r="AV43" i="24"/>
  <c r="AS43" i="24"/>
  <c r="AR43" i="24"/>
  <c r="AJ43" i="24"/>
  <c r="AI43" i="24"/>
  <c r="AG43" i="24"/>
  <c r="AF43" i="24"/>
  <c r="AD43" i="24"/>
  <c r="AW42" i="24"/>
  <c r="AV42" i="24"/>
  <c r="AS42" i="24"/>
  <c r="AR42" i="24"/>
  <c r="AJ42" i="24"/>
  <c r="AI42" i="24"/>
  <c r="AG42" i="24"/>
  <c r="AF42" i="24"/>
  <c r="AD42" i="24"/>
  <c r="AW41" i="24"/>
  <c r="AV41" i="24"/>
  <c r="AS41" i="24"/>
  <c r="AR41" i="24"/>
  <c r="AJ41" i="24"/>
  <c r="AI41" i="24"/>
  <c r="AG41" i="24"/>
  <c r="AF41" i="24"/>
  <c r="AD41" i="24"/>
  <c r="AW40" i="24"/>
  <c r="AV40" i="24"/>
  <c r="AS40" i="24"/>
  <c r="AR40" i="24"/>
  <c r="AJ40" i="24"/>
  <c r="AI40" i="24"/>
  <c r="AG40" i="24"/>
  <c r="AF40" i="24"/>
  <c r="AD40" i="24"/>
  <c r="AW39" i="24"/>
  <c r="AV39" i="24"/>
  <c r="AS39" i="24"/>
  <c r="AR39" i="24"/>
  <c r="AJ39" i="24"/>
  <c r="AI39" i="24"/>
  <c r="AG39" i="24"/>
  <c r="AF39" i="24"/>
  <c r="AD39" i="24"/>
  <c r="AW38" i="24"/>
  <c r="AV38" i="24"/>
  <c r="AS38" i="24"/>
  <c r="AR38" i="24"/>
  <c r="AJ38" i="24"/>
  <c r="AI38" i="24"/>
  <c r="AG38" i="24"/>
  <c r="AF38" i="24"/>
  <c r="AD38" i="24"/>
  <c r="AW37" i="24"/>
  <c r="AV37" i="24"/>
  <c r="AS37" i="24"/>
  <c r="AR37" i="24"/>
  <c r="AJ37" i="24"/>
  <c r="AI37" i="24"/>
  <c r="AG37" i="24"/>
  <c r="AF37" i="24"/>
  <c r="AD37" i="24"/>
  <c r="AW36" i="24"/>
  <c r="AV36" i="24"/>
  <c r="AS36" i="24"/>
  <c r="AR36" i="24"/>
  <c r="AJ36" i="24"/>
  <c r="AI36" i="24"/>
  <c r="AG36" i="24"/>
  <c r="AF36" i="24"/>
  <c r="AD36" i="24"/>
  <c r="AW35" i="24"/>
  <c r="AV35" i="24"/>
  <c r="AS35" i="24"/>
  <c r="AR35" i="24"/>
  <c r="AJ35" i="24"/>
  <c r="AI35" i="24"/>
  <c r="AG35" i="24"/>
  <c r="AF35" i="24"/>
  <c r="AD35" i="24"/>
  <c r="AW34" i="24"/>
  <c r="AV34" i="24"/>
  <c r="AS34" i="24"/>
  <c r="AR34" i="24"/>
  <c r="AJ34" i="24"/>
  <c r="AI34" i="24"/>
  <c r="AG34" i="24"/>
  <c r="AF34" i="24"/>
  <c r="AD34" i="24"/>
  <c r="AW33" i="24"/>
  <c r="AV33" i="24"/>
  <c r="AS33" i="24"/>
  <c r="AR33" i="24"/>
  <c r="AJ33" i="24"/>
  <c r="AI33" i="24"/>
  <c r="AG33" i="24"/>
  <c r="AF33" i="24"/>
  <c r="AD33" i="24"/>
  <c r="AW32" i="24"/>
  <c r="AV32" i="24"/>
  <c r="AS32" i="24"/>
  <c r="AR32" i="24"/>
  <c r="AJ32" i="24"/>
  <c r="AI32" i="24"/>
  <c r="AG32" i="24"/>
  <c r="AF32" i="24"/>
  <c r="AD32" i="24"/>
  <c r="AW31" i="24"/>
  <c r="AV31" i="24"/>
  <c r="AS31" i="24"/>
  <c r="AR31" i="24"/>
  <c r="AJ31" i="24"/>
  <c r="AI31" i="24"/>
  <c r="AG31" i="24"/>
  <c r="AF31" i="24"/>
  <c r="AD31" i="24"/>
  <c r="AW30" i="24"/>
  <c r="AV30" i="24"/>
  <c r="AS30" i="24"/>
  <c r="AR30" i="24"/>
  <c r="AJ30" i="24"/>
  <c r="AI30" i="24"/>
  <c r="AG30" i="24"/>
  <c r="AF30" i="24"/>
  <c r="AD30" i="24"/>
  <c r="AW29" i="24"/>
  <c r="AV29" i="24"/>
  <c r="AS29" i="24"/>
  <c r="AR29" i="24"/>
  <c r="AJ29" i="24"/>
  <c r="AI29" i="24"/>
  <c r="AG29" i="24"/>
  <c r="AF29" i="24"/>
  <c r="AD29" i="24"/>
  <c r="AW28" i="24"/>
  <c r="AV28" i="24"/>
  <c r="AS28" i="24"/>
  <c r="AR28" i="24"/>
  <c r="AJ28" i="24"/>
  <c r="AI28" i="24"/>
  <c r="AG28" i="24"/>
  <c r="AF28" i="24"/>
  <c r="AD28" i="24"/>
  <c r="AW27" i="24"/>
  <c r="AV27" i="24"/>
  <c r="AS27" i="24"/>
  <c r="AR27" i="24"/>
  <c r="AJ27" i="24"/>
  <c r="AI27" i="24"/>
  <c r="AG27" i="24"/>
  <c r="AF27" i="24"/>
  <c r="AD27" i="24"/>
  <c r="AW26" i="24"/>
  <c r="AV26" i="24"/>
  <c r="AS26" i="24"/>
  <c r="AR26" i="24"/>
  <c r="AJ26" i="24"/>
  <c r="AI26" i="24"/>
  <c r="AG26" i="24"/>
  <c r="AF26" i="24"/>
  <c r="AD26" i="24"/>
  <c r="AW25" i="24"/>
  <c r="AV25" i="24"/>
  <c r="AS25" i="24"/>
  <c r="AR25" i="24"/>
  <c r="AJ25" i="24"/>
  <c r="AI25" i="24"/>
  <c r="AG25" i="24"/>
  <c r="AF25" i="24"/>
  <c r="AD25" i="24"/>
  <c r="AW24" i="24"/>
  <c r="AV24" i="24"/>
  <c r="AS24" i="24"/>
  <c r="AR24" i="24"/>
  <c r="AJ24" i="24"/>
  <c r="AI24" i="24"/>
  <c r="AG24" i="24"/>
  <c r="AF24" i="24"/>
  <c r="AD24" i="24"/>
  <c r="AW23" i="24"/>
  <c r="AV23" i="24"/>
  <c r="AS23" i="24"/>
  <c r="AR23" i="24"/>
  <c r="AJ23" i="24"/>
  <c r="AI23" i="24"/>
  <c r="AG23" i="24"/>
  <c r="AF23" i="24"/>
  <c r="AD23" i="24"/>
  <c r="AW22" i="24"/>
  <c r="AV22" i="24"/>
  <c r="AS22" i="24"/>
  <c r="AR22" i="24"/>
  <c r="AJ22" i="24"/>
  <c r="AI22" i="24"/>
  <c r="AG22" i="24"/>
  <c r="AF22" i="24"/>
  <c r="AD22" i="24"/>
  <c r="AW21" i="24"/>
  <c r="AV21" i="24"/>
  <c r="AS21" i="24"/>
  <c r="AR21" i="24"/>
  <c r="AJ21" i="24"/>
  <c r="AI21" i="24"/>
  <c r="AG21" i="24"/>
  <c r="AF21" i="24"/>
  <c r="AD21" i="24"/>
  <c r="AW20" i="24"/>
  <c r="AV20" i="24"/>
  <c r="AS20" i="24"/>
  <c r="AR20" i="24"/>
  <c r="AJ20" i="24"/>
  <c r="AI20" i="24"/>
  <c r="AG20" i="24"/>
  <c r="AF20" i="24"/>
  <c r="AD20" i="24"/>
  <c r="AW19" i="24"/>
  <c r="AV19" i="24"/>
  <c r="AS19" i="24"/>
  <c r="AR19" i="24"/>
  <c r="AJ19" i="24"/>
  <c r="AI19" i="24"/>
  <c r="AG19" i="24"/>
  <c r="AF19" i="24"/>
  <c r="AD19" i="24"/>
  <c r="AW18" i="24"/>
  <c r="AV18" i="24"/>
  <c r="AS18" i="24"/>
  <c r="AR18" i="24"/>
  <c r="AJ18" i="24"/>
  <c r="AI18" i="24"/>
  <c r="AG18" i="24"/>
  <c r="AF18" i="24"/>
  <c r="AD18" i="24"/>
  <c r="AW17" i="24"/>
  <c r="AV17" i="24"/>
  <c r="AS17" i="24"/>
  <c r="AR17" i="24"/>
  <c r="AJ17" i="24"/>
  <c r="AI17" i="24"/>
  <c r="AG17" i="24"/>
  <c r="AF17" i="24"/>
  <c r="AD17" i="24"/>
  <c r="AW16" i="24"/>
  <c r="AV16" i="24"/>
  <c r="AS16" i="24"/>
  <c r="AR16" i="24"/>
  <c r="AJ16" i="24"/>
  <c r="AI16" i="24"/>
  <c r="AG16" i="24"/>
  <c r="AF16" i="24"/>
  <c r="AD16" i="24"/>
  <c r="AW15" i="24"/>
  <c r="AV15" i="24"/>
  <c r="AS15" i="24"/>
  <c r="AR15" i="24"/>
  <c r="AJ15" i="24"/>
  <c r="AI15" i="24"/>
  <c r="AG15" i="24"/>
  <c r="AF15" i="24"/>
  <c r="AD15" i="24"/>
  <c r="AW14" i="24"/>
  <c r="AV14" i="24"/>
  <c r="AS14" i="24"/>
  <c r="AR14" i="24"/>
  <c r="AJ14" i="24"/>
  <c r="AI14" i="24"/>
  <c r="AG14" i="24"/>
  <c r="AF14" i="24"/>
  <c r="AD14" i="24"/>
  <c r="AW13" i="24"/>
  <c r="AV13" i="24"/>
  <c r="AS13" i="24"/>
  <c r="AR13" i="24"/>
  <c r="AJ13" i="24"/>
  <c r="AI13" i="24"/>
  <c r="AG13" i="24"/>
  <c r="AF13" i="24"/>
  <c r="AD13" i="24"/>
  <c r="AW12" i="24"/>
  <c r="AV12" i="24"/>
  <c r="AS12" i="24"/>
  <c r="AR12" i="24"/>
  <c r="AJ12" i="24"/>
  <c r="AI12" i="24"/>
  <c r="AG12" i="24"/>
  <c r="AF12" i="24"/>
  <c r="AD12" i="24"/>
  <c r="AW11" i="24"/>
  <c r="AV11" i="24"/>
  <c r="AS11" i="24"/>
  <c r="AR11" i="24"/>
  <c r="AJ11" i="24"/>
  <c r="AI11" i="24"/>
  <c r="AG11" i="24"/>
  <c r="AF11" i="24"/>
  <c r="AD11" i="24"/>
  <c r="AW10" i="24"/>
  <c r="AV10" i="24"/>
  <c r="AS10" i="24"/>
  <c r="AR10" i="24"/>
  <c r="AJ10" i="24"/>
  <c r="AI10" i="24"/>
  <c r="AG10" i="24"/>
  <c r="AF10" i="24"/>
  <c r="AD10" i="24"/>
  <c r="AW9" i="24"/>
  <c r="AV9" i="24"/>
  <c r="AS9" i="24"/>
  <c r="AR9" i="24"/>
  <c r="AJ9" i="24"/>
  <c r="AI9" i="24"/>
  <c r="AG9" i="24"/>
  <c r="AF9" i="24"/>
  <c r="AD9" i="24"/>
  <c r="AW8" i="24"/>
  <c r="AV8" i="24"/>
  <c r="AS8" i="24"/>
  <c r="AR8" i="24"/>
  <c r="AJ8" i="24"/>
  <c r="AI8" i="24"/>
  <c r="AG8" i="24"/>
  <c r="AF8" i="24"/>
  <c r="AD8" i="24"/>
  <c r="AW7" i="24"/>
  <c r="AV7" i="24"/>
  <c r="AS7" i="24"/>
  <c r="AR7" i="24"/>
  <c r="AJ7" i="24"/>
  <c r="AI7" i="24"/>
  <c r="AG7" i="24"/>
  <c r="AF7" i="24"/>
  <c r="AD7" i="24"/>
  <c r="AW6" i="24"/>
  <c r="AV6" i="24"/>
  <c r="AS6" i="24"/>
  <c r="AR6" i="24"/>
  <c r="AJ6" i="24"/>
  <c r="AI6" i="24"/>
  <c r="AG6" i="24"/>
  <c r="AF6" i="24"/>
  <c r="AW5" i="24"/>
  <c r="AV5" i="24"/>
  <c r="AS5" i="24"/>
  <c r="AR5" i="24"/>
  <c r="AJ5" i="24"/>
  <c r="AI5" i="24"/>
  <c r="AG5" i="24"/>
  <c r="AF5" i="24"/>
  <c r="AD5" i="24"/>
  <c r="AW4" i="24"/>
  <c r="AV4" i="24"/>
  <c r="AS4" i="24"/>
  <c r="AR4" i="24"/>
  <c r="AJ4" i="24"/>
  <c r="AI4" i="24"/>
  <c r="AG4" i="24"/>
  <c r="AF4" i="24"/>
  <c r="AD4" i="24"/>
  <c r="AW3" i="24"/>
  <c r="AV3" i="24"/>
  <c r="AS3" i="24"/>
  <c r="AR3" i="24"/>
  <c r="AJ3" i="24"/>
  <c r="AI3" i="24"/>
  <c r="AG3" i="24"/>
  <c r="AF3" i="24"/>
  <c r="AD3" i="24"/>
  <c r="AW146" i="23"/>
  <c r="AV146" i="23"/>
  <c r="AS146" i="23"/>
  <c r="AR146" i="23"/>
  <c r="AQ146" i="23"/>
  <c r="AJ146" i="23"/>
  <c r="AI146" i="23"/>
  <c r="AG146" i="23"/>
  <c r="AF146" i="23"/>
  <c r="AD146" i="23"/>
  <c r="AW145" i="23"/>
  <c r="AV145" i="23"/>
  <c r="AS145" i="23"/>
  <c r="AR145" i="23"/>
  <c r="AQ145" i="23"/>
  <c r="AJ145" i="23"/>
  <c r="AI145" i="23"/>
  <c r="AG145" i="23"/>
  <c r="AF145" i="23"/>
  <c r="AD145" i="23"/>
  <c r="AW144" i="23"/>
  <c r="AV144" i="23"/>
  <c r="AS144" i="23"/>
  <c r="AR144" i="23"/>
  <c r="AQ144" i="23"/>
  <c r="AJ144" i="23"/>
  <c r="AI144" i="23"/>
  <c r="AG144" i="23"/>
  <c r="AF144" i="23"/>
  <c r="AD144" i="23"/>
  <c r="AW143" i="23"/>
  <c r="AV143" i="23"/>
  <c r="AS143" i="23"/>
  <c r="AR143" i="23"/>
  <c r="AQ143" i="23"/>
  <c r="AJ143" i="23"/>
  <c r="AI143" i="23"/>
  <c r="AG143" i="23"/>
  <c r="AF143" i="23"/>
  <c r="AD143" i="23"/>
  <c r="AW142" i="23"/>
  <c r="AV142" i="23"/>
  <c r="AS142" i="23"/>
  <c r="AR142" i="23"/>
  <c r="AQ142" i="23"/>
  <c r="AJ142" i="23"/>
  <c r="AI142" i="23"/>
  <c r="AG142" i="23"/>
  <c r="AF142" i="23"/>
  <c r="AD142" i="23"/>
  <c r="AW141" i="23"/>
  <c r="AV141" i="23"/>
  <c r="AS141" i="23"/>
  <c r="AR141" i="23"/>
  <c r="AQ141" i="23"/>
  <c r="AJ141" i="23"/>
  <c r="AI141" i="23"/>
  <c r="AG141" i="23"/>
  <c r="AF141" i="23"/>
  <c r="AD141" i="23"/>
  <c r="AW140" i="23"/>
  <c r="AV140" i="23"/>
  <c r="AS140" i="23"/>
  <c r="AR140" i="23"/>
  <c r="AQ140" i="23"/>
  <c r="AJ140" i="23"/>
  <c r="AI140" i="23"/>
  <c r="AG140" i="23"/>
  <c r="AF140" i="23"/>
  <c r="AD140" i="23"/>
  <c r="AW139" i="23"/>
  <c r="AV139" i="23"/>
  <c r="AS139" i="23"/>
  <c r="AR139" i="23"/>
  <c r="AQ139" i="23"/>
  <c r="AJ139" i="23"/>
  <c r="AI139" i="23"/>
  <c r="AG139" i="23"/>
  <c r="AF139" i="23"/>
  <c r="AD139" i="23"/>
  <c r="AW138" i="23"/>
  <c r="AV138" i="23"/>
  <c r="AS138" i="23"/>
  <c r="AR138" i="23"/>
  <c r="AQ138" i="23"/>
  <c r="AJ138" i="23"/>
  <c r="AI138" i="23"/>
  <c r="AG138" i="23"/>
  <c r="AF138" i="23"/>
  <c r="AD138" i="23"/>
  <c r="AW137" i="23"/>
  <c r="AV137" i="23"/>
  <c r="AS137" i="23"/>
  <c r="AR137" i="23"/>
  <c r="AQ137" i="23"/>
  <c r="AJ137" i="23"/>
  <c r="AI137" i="23"/>
  <c r="AG137" i="23"/>
  <c r="AF137" i="23"/>
  <c r="AD137" i="23"/>
  <c r="AW136" i="23"/>
  <c r="AV136" i="23"/>
  <c r="AS136" i="23"/>
  <c r="AR136" i="23"/>
  <c r="AQ136" i="23"/>
  <c r="AJ136" i="23"/>
  <c r="AI136" i="23"/>
  <c r="AG136" i="23"/>
  <c r="AF136" i="23"/>
  <c r="AD136" i="23"/>
  <c r="AW135" i="23"/>
  <c r="AV135" i="23"/>
  <c r="AS135" i="23"/>
  <c r="AR135" i="23"/>
  <c r="AQ135" i="23"/>
  <c r="AJ135" i="23"/>
  <c r="AI135" i="23"/>
  <c r="AG135" i="23"/>
  <c r="AF135" i="23"/>
  <c r="AD135" i="23"/>
  <c r="AW134" i="23"/>
  <c r="AV134" i="23"/>
  <c r="AS134" i="23"/>
  <c r="AR134" i="23"/>
  <c r="AQ134" i="23"/>
  <c r="AJ134" i="23"/>
  <c r="AI134" i="23"/>
  <c r="AG134" i="23"/>
  <c r="AF134" i="23"/>
  <c r="AD134" i="23"/>
  <c r="AW133" i="23"/>
  <c r="AV133" i="23"/>
  <c r="AS133" i="23"/>
  <c r="AR133" i="23"/>
  <c r="AQ133" i="23"/>
  <c r="AJ133" i="23"/>
  <c r="AI133" i="23"/>
  <c r="AG133" i="23"/>
  <c r="AF133" i="23"/>
  <c r="AD133" i="23"/>
  <c r="AW132" i="23"/>
  <c r="AV132" i="23"/>
  <c r="AS132" i="23"/>
  <c r="AR132" i="23"/>
  <c r="AQ132" i="23"/>
  <c r="AJ132" i="23"/>
  <c r="AI132" i="23"/>
  <c r="AG132" i="23"/>
  <c r="AF132" i="23"/>
  <c r="AD132" i="23"/>
  <c r="AW131" i="23"/>
  <c r="AV131" i="23"/>
  <c r="AS131" i="23"/>
  <c r="AR131" i="23"/>
  <c r="AQ131" i="23"/>
  <c r="AJ131" i="23"/>
  <c r="AI131" i="23"/>
  <c r="AG131" i="23"/>
  <c r="AF131" i="23"/>
  <c r="AD131" i="23"/>
  <c r="AW130" i="23"/>
  <c r="AV130" i="23"/>
  <c r="AS130" i="23"/>
  <c r="AR130" i="23"/>
  <c r="AQ130" i="23"/>
  <c r="AJ130" i="23"/>
  <c r="AI130" i="23"/>
  <c r="AG130" i="23"/>
  <c r="AF130" i="23"/>
  <c r="AD130" i="23"/>
  <c r="AW129" i="23"/>
  <c r="AV129" i="23"/>
  <c r="AS129" i="23"/>
  <c r="AR129" i="23"/>
  <c r="AQ129" i="23"/>
  <c r="AJ129" i="23"/>
  <c r="AI129" i="23"/>
  <c r="AG129" i="23"/>
  <c r="AF129" i="23"/>
  <c r="AD129" i="23"/>
  <c r="AW128" i="23"/>
  <c r="AV128" i="23"/>
  <c r="AS128" i="23"/>
  <c r="AR128" i="23"/>
  <c r="AQ128" i="23"/>
  <c r="AJ128" i="23"/>
  <c r="AI128" i="23"/>
  <c r="AG128" i="23"/>
  <c r="AF128" i="23"/>
  <c r="AD128" i="23"/>
  <c r="AW127" i="23"/>
  <c r="AV127" i="23"/>
  <c r="AS127" i="23"/>
  <c r="AR127" i="23"/>
  <c r="AQ127" i="23"/>
  <c r="AJ127" i="23"/>
  <c r="AI127" i="23"/>
  <c r="AG127" i="23"/>
  <c r="AF127" i="23"/>
  <c r="AD127" i="23"/>
  <c r="AW126" i="23"/>
  <c r="AV126" i="23"/>
  <c r="AS126" i="23"/>
  <c r="AR126" i="23"/>
  <c r="AQ126" i="23"/>
  <c r="AJ126" i="23"/>
  <c r="AI126" i="23"/>
  <c r="AG126" i="23"/>
  <c r="AF126" i="23"/>
  <c r="AD126" i="23"/>
  <c r="AW125" i="23"/>
  <c r="AV125" i="23"/>
  <c r="AS125" i="23"/>
  <c r="AR125" i="23"/>
  <c r="AQ125" i="23"/>
  <c r="AJ125" i="23"/>
  <c r="AI125" i="23"/>
  <c r="AG125" i="23"/>
  <c r="AF125" i="23"/>
  <c r="AD125" i="23"/>
  <c r="AW124" i="23"/>
  <c r="AV124" i="23"/>
  <c r="AS124" i="23"/>
  <c r="AR124" i="23"/>
  <c r="AQ124" i="23"/>
  <c r="AJ124" i="23"/>
  <c r="AI124" i="23"/>
  <c r="AG124" i="23"/>
  <c r="AF124" i="23"/>
  <c r="AD124" i="23"/>
  <c r="AW123" i="23"/>
  <c r="AV123" i="23"/>
  <c r="AS123" i="23"/>
  <c r="AR123" i="23"/>
  <c r="AQ123" i="23"/>
  <c r="AJ123" i="23"/>
  <c r="AI123" i="23"/>
  <c r="AG123" i="23"/>
  <c r="AF123" i="23"/>
  <c r="AD123" i="23"/>
  <c r="AW122" i="23"/>
  <c r="AV122" i="23"/>
  <c r="AS122" i="23"/>
  <c r="AR122" i="23"/>
  <c r="AQ122" i="23"/>
  <c r="AJ122" i="23"/>
  <c r="AI122" i="23"/>
  <c r="AG122" i="23"/>
  <c r="AF122" i="23"/>
  <c r="AD122" i="23"/>
  <c r="AW121" i="23"/>
  <c r="AV121" i="23"/>
  <c r="AS121" i="23"/>
  <c r="AR121" i="23"/>
  <c r="AQ121" i="23"/>
  <c r="AJ121" i="23"/>
  <c r="AI121" i="23"/>
  <c r="AG121" i="23"/>
  <c r="AF121" i="23"/>
  <c r="AD121" i="23"/>
  <c r="AW120" i="23"/>
  <c r="AV120" i="23"/>
  <c r="AS120" i="23"/>
  <c r="AR120" i="23"/>
  <c r="AQ120" i="23"/>
  <c r="AJ120" i="23"/>
  <c r="AI120" i="23"/>
  <c r="AG120" i="23"/>
  <c r="AF120" i="23"/>
  <c r="AD120" i="23"/>
  <c r="AW119" i="23"/>
  <c r="AV119" i="23"/>
  <c r="AS119" i="23"/>
  <c r="AR119" i="23"/>
  <c r="AQ119" i="23"/>
  <c r="AJ119" i="23"/>
  <c r="AI119" i="23"/>
  <c r="AG119" i="23"/>
  <c r="AF119" i="23"/>
  <c r="AD119" i="23"/>
  <c r="AW118" i="23"/>
  <c r="AV118" i="23"/>
  <c r="AS118" i="23"/>
  <c r="AR118" i="23"/>
  <c r="AQ118" i="23"/>
  <c r="AJ118" i="23"/>
  <c r="AI118" i="23"/>
  <c r="AG118" i="23"/>
  <c r="AF118" i="23"/>
  <c r="AD118" i="23"/>
  <c r="AW117" i="23"/>
  <c r="AV117" i="23"/>
  <c r="AS117" i="23"/>
  <c r="AR117" i="23"/>
  <c r="AQ117" i="23"/>
  <c r="AJ117" i="23"/>
  <c r="AI117" i="23"/>
  <c r="AG117" i="23"/>
  <c r="AF117" i="23"/>
  <c r="AD117" i="23"/>
  <c r="AW116" i="23"/>
  <c r="AV116" i="23"/>
  <c r="AS116" i="23"/>
  <c r="AR116" i="23"/>
  <c r="AQ116" i="23"/>
  <c r="AJ116" i="23"/>
  <c r="AI116" i="23"/>
  <c r="AG116" i="23"/>
  <c r="AF116" i="23"/>
  <c r="AD116" i="23"/>
  <c r="AW115" i="23"/>
  <c r="AV115" i="23"/>
  <c r="AS115" i="23"/>
  <c r="AR115" i="23"/>
  <c r="AQ115" i="23"/>
  <c r="AJ115" i="23"/>
  <c r="AI115" i="23"/>
  <c r="AG115" i="23"/>
  <c r="AF115" i="23"/>
  <c r="AD115" i="23"/>
  <c r="AW114" i="23"/>
  <c r="AV114" i="23"/>
  <c r="AS114" i="23"/>
  <c r="AR114" i="23"/>
  <c r="AQ114" i="23"/>
  <c r="AJ114" i="23"/>
  <c r="AI114" i="23"/>
  <c r="AG114" i="23"/>
  <c r="AF114" i="23"/>
  <c r="AD114" i="23"/>
  <c r="AW113" i="23"/>
  <c r="AV113" i="23"/>
  <c r="AS113" i="23"/>
  <c r="AR113" i="23"/>
  <c r="AQ113" i="23"/>
  <c r="AJ113" i="23"/>
  <c r="AI113" i="23"/>
  <c r="AG113" i="23"/>
  <c r="AF113" i="23"/>
  <c r="AD113" i="23"/>
  <c r="AW112" i="23"/>
  <c r="AV112" i="23"/>
  <c r="AS112" i="23"/>
  <c r="AR112" i="23"/>
  <c r="AQ112" i="23"/>
  <c r="AJ112" i="23"/>
  <c r="AI112" i="23"/>
  <c r="AG112" i="23"/>
  <c r="AF112" i="23"/>
  <c r="AD112" i="23"/>
  <c r="AW111" i="23"/>
  <c r="AV111" i="23"/>
  <c r="AS111" i="23"/>
  <c r="AR111" i="23"/>
  <c r="AQ111" i="23"/>
  <c r="AJ111" i="23"/>
  <c r="AI111" i="23"/>
  <c r="AG111" i="23"/>
  <c r="AF111" i="23"/>
  <c r="AD111" i="23"/>
  <c r="AW110" i="23"/>
  <c r="AV110" i="23"/>
  <c r="AS110" i="23"/>
  <c r="AR110" i="23"/>
  <c r="AQ110" i="23"/>
  <c r="AJ110" i="23"/>
  <c r="AI110" i="23"/>
  <c r="AG110" i="23"/>
  <c r="AF110" i="23"/>
  <c r="AD110" i="23"/>
  <c r="AW109" i="23"/>
  <c r="AV109" i="23"/>
  <c r="AS109" i="23"/>
  <c r="AR109" i="23"/>
  <c r="AQ109" i="23"/>
  <c r="AJ109" i="23"/>
  <c r="AI109" i="23"/>
  <c r="AG109" i="23"/>
  <c r="AF109" i="23"/>
  <c r="AD109" i="23"/>
  <c r="AW108" i="23"/>
  <c r="AV108" i="23"/>
  <c r="AS108" i="23"/>
  <c r="AR108" i="23"/>
  <c r="AQ108" i="23"/>
  <c r="AJ108" i="23"/>
  <c r="AI108" i="23"/>
  <c r="AG108" i="23"/>
  <c r="AF108" i="23"/>
  <c r="AD108" i="23"/>
  <c r="AW107" i="23"/>
  <c r="AV107" i="23"/>
  <c r="AS107" i="23"/>
  <c r="AR107" i="23"/>
  <c r="AQ107" i="23"/>
  <c r="AJ107" i="23"/>
  <c r="AI107" i="23"/>
  <c r="AG107" i="23"/>
  <c r="AF107" i="23"/>
  <c r="AD107" i="23"/>
  <c r="AW106" i="23"/>
  <c r="AV106" i="23"/>
  <c r="AS106" i="23"/>
  <c r="AR106" i="23"/>
  <c r="AQ106" i="23"/>
  <c r="AJ106" i="23"/>
  <c r="AI106" i="23"/>
  <c r="AG106" i="23"/>
  <c r="AF106" i="23"/>
  <c r="AD106" i="23"/>
  <c r="AW105" i="23"/>
  <c r="AV105" i="23"/>
  <c r="AS105" i="23"/>
  <c r="AR105" i="23"/>
  <c r="AQ105" i="23"/>
  <c r="AJ105" i="23"/>
  <c r="AI105" i="23"/>
  <c r="AG105" i="23"/>
  <c r="AF105" i="23"/>
  <c r="AD105" i="23"/>
  <c r="AW104" i="23"/>
  <c r="AV104" i="23"/>
  <c r="AS104" i="23"/>
  <c r="AR104" i="23"/>
  <c r="AQ104" i="23"/>
  <c r="AJ104" i="23"/>
  <c r="AI104" i="23"/>
  <c r="AG104" i="23"/>
  <c r="AF104" i="23"/>
  <c r="AD104" i="23"/>
  <c r="AW103" i="23"/>
  <c r="AV103" i="23"/>
  <c r="AS103" i="23"/>
  <c r="AR103" i="23"/>
  <c r="AQ103" i="23"/>
  <c r="AJ103" i="23"/>
  <c r="AI103" i="23"/>
  <c r="AG103" i="23"/>
  <c r="AF103" i="23"/>
  <c r="AD103" i="23"/>
  <c r="AW102" i="23"/>
  <c r="AV102" i="23"/>
  <c r="AS102" i="23"/>
  <c r="AR102" i="23"/>
  <c r="AQ102" i="23"/>
  <c r="AJ102" i="23"/>
  <c r="AI102" i="23"/>
  <c r="AG102" i="23"/>
  <c r="AF102" i="23"/>
  <c r="AD102" i="23"/>
  <c r="AW101" i="23"/>
  <c r="AV101" i="23"/>
  <c r="AS101" i="23"/>
  <c r="AR101" i="23"/>
  <c r="AQ101" i="23"/>
  <c r="AJ101" i="23"/>
  <c r="AI101" i="23"/>
  <c r="AG101" i="23"/>
  <c r="AF101" i="23"/>
  <c r="AD101" i="23"/>
  <c r="AW100" i="23"/>
  <c r="AV100" i="23"/>
  <c r="AS100" i="23"/>
  <c r="AR100" i="23"/>
  <c r="AQ100" i="23"/>
  <c r="AJ100" i="23"/>
  <c r="AI100" i="23"/>
  <c r="AG100" i="23"/>
  <c r="AF100" i="23"/>
  <c r="AD100" i="23"/>
  <c r="AW99" i="23"/>
  <c r="AV99" i="23"/>
  <c r="AS99" i="23"/>
  <c r="AR99" i="23"/>
  <c r="AQ99" i="23"/>
  <c r="AJ99" i="23"/>
  <c r="AI99" i="23"/>
  <c r="AG99" i="23"/>
  <c r="AF99" i="23"/>
  <c r="AD99" i="23"/>
  <c r="AW98" i="23"/>
  <c r="AV98" i="23"/>
  <c r="AS98" i="23"/>
  <c r="AR98" i="23"/>
  <c r="AQ98" i="23"/>
  <c r="AJ98" i="23"/>
  <c r="AI98" i="23"/>
  <c r="AG98" i="23"/>
  <c r="AF98" i="23"/>
  <c r="AD98" i="23"/>
  <c r="AW97" i="23"/>
  <c r="AV97" i="23"/>
  <c r="AS97" i="23"/>
  <c r="AR97" i="23"/>
  <c r="AQ97" i="23"/>
  <c r="AJ97" i="23"/>
  <c r="AI97" i="23"/>
  <c r="AG97" i="23"/>
  <c r="AF97" i="23"/>
  <c r="AD97" i="23"/>
  <c r="AW96" i="23"/>
  <c r="AV96" i="23"/>
  <c r="AS96" i="23"/>
  <c r="AR96" i="23"/>
  <c r="AQ96" i="23"/>
  <c r="AJ96" i="23"/>
  <c r="AI96" i="23"/>
  <c r="AG96" i="23"/>
  <c r="AF96" i="23"/>
  <c r="AD96" i="23"/>
  <c r="AW95" i="23"/>
  <c r="AV95" i="23"/>
  <c r="AS95" i="23"/>
  <c r="AR95" i="23"/>
  <c r="AQ95" i="23"/>
  <c r="AJ95" i="23"/>
  <c r="AI95" i="23"/>
  <c r="AG95" i="23"/>
  <c r="AF95" i="23"/>
  <c r="AD95" i="23"/>
  <c r="AW94" i="23"/>
  <c r="AV94" i="23"/>
  <c r="AS94" i="23"/>
  <c r="AR94" i="23"/>
  <c r="AQ94" i="23"/>
  <c r="AJ94" i="23"/>
  <c r="AI94" i="23"/>
  <c r="AG94" i="23"/>
  <c r="AF94" i="23"/>
  <c r="AD94" i="23"/>
  <c r="AW93" i="23"/>
  <c r="AV93" i="23"/>
  <c r="AS93" i="23"/>
  <c r="AR93" i="23"/>
  <c r="AQ93" i="23"/>
  <c r="AJ93" i="23"/>
  <c r="AI93" i="23"/>
  <c r="AG93" i="23"/>
  <c r="AF93" i="23"/>
  <c r="AD93" i="23"/>
  <c r="AW92" i="23"/>
  <c r="AV92" i="23"/>
  <c r="AS92" i="23"/>
  <c r="AR92" i="23"/>
  <c r="AQ92" i="23"/>
  <c r="AJ92" i="23"/>
  <c r="AI92" i="23"/>
  <c r="AG92" i="23"/>
  <c r="AF92" i="23"/>
  <c r="AD92" i="23"/>
  <c r="AW91" i="23"/>
  <c r="AV91" i="23"/>
  <c r="AS91" i="23"/>
  <c r="AR91" i="23"/>
  <c r="AQ91" i="23"/>
  <c r="AJ91" i="23"/>
  <c r="AI91" i="23"/>
  <c r="AG91" i="23"/>
  <c r="AF91" i="23"/>
  <c r="AD91" i="23"/>
  <c r="AW90" i="23"/>
  <c r="AV90" i="23"/>
  <c r="AS90" i="23"/>
  <c r="AR90" i="23"/>
  <c r="AQ90" i="23"/>
  <c r="AJ90" i="23"/>
  <c r="AI90" i="23"/>
  <c r="AG90" i="23"/>
  <c r="AF90" i="23"/>
  <c r="AD90" i="23"/>
  <c r="AW89" i="23"/>
  <c r="AV89" i="23"/>
  <c r="AS89" i="23"/>
  <c r="AR89" i="23"/>
  <c r="AQ89" i="23"/>
  <c r="AJ89" i="23"/>
  <c r="AI89" i="23"/>
  <c r="AG89" i="23"/>
  <c r="AF89" i="23"/>
  <c r="AD89" i="23"/>
  <c r="AW88" i="23"/>
  <c r="AV88" i="23"/>
  <c r="AS88" i="23"/>
  <c r="AR88" i="23"/>
  <c r="AQ88" i="23"/>
  <c r="AJ88" i="23"/>
  <c r="AI88" i="23"/>
  <c r="AG88" i="23"/>
  <c r="AF88" i="23"/>
  <c r="AD88" i="23"/>
  <c r="AW87" i="23"/>
  <c r="AV87" i="23"/>
  <c r="AS87" i="23"/>
  <c r="AR87" i="23"/>
  <c r="AQ87" i="23"/>
  <c r="AJ87" i="23"/>
  <c r="AI87" i="23"/>
  <c r="AG87" i="23"/>
  <c r="AF87" i="23"/>
  <c r="AD87" i="23"/>
  <c r="AW86" i="23"/>
  <c r="AV86" i="23"/>
  <c r="AS86" i="23"/>
  <c r="AR86" i="23"/>
  <c r="AQ86" i="23"/>
  <c r="AJ86" i="23"/>
  <c r="AI86" i="23"/>
  <c r="AG86" i="23"/>
  <c r="AF86" i="23"/>
  <c r="AD86" i="23"/>
  <c r="AW85" i="23"/>
  <c r="AV85" i="23"/>
  <c r="AS85" i="23"/>
  <c r="AR85" i="23"/>
  <c r="AQ85" i="23"/>
  <c r="AJ85" i="23"/>
  <c r="AI85" i="23"/>
  <c r="AG85" i="23"/>
  <c r="AF85" i="23"/>
  <c r="AD85" i="23"/>
  <c r="AW84" i="23"/>
  <c r="AV84" i="23"/>
  <c r="AS84" i="23"/>
  <c r="AR84" i="23"/>
  <c r="AQ84" i="23"/>
  <c r="AJ84" i="23"/>
  <c r="AI84" i="23"/>
  <c r="AG84" i="23"/>
  <c r="AF84" i="23"/>
  <c r="AD84" i="23"/>
  <c r="AW83" i="23"/>
  <c r="AV83" i="23"/>
  <c r="AS83" i="23"/>
  <c r="AR83" i="23"/>
  <c r="AQ83" i="23"/>
  <c r="AJ83" i="23"/>
  <c r="AI83" i="23"/>
  <c r="AG83" i="23"/>
  <c r="AF83" i="23"/>
  <c r="AD83" i="23"/>
  <c r="AW82" i="23"/>
  <c r="AV82" i="23"/>
  <c r="AS82" i="23"/>
  <c r="AR82" i="23"/>
  <c r="AJ82" i="23"/>
  <c r="AI82" i="23"/>
  <c r="AG82" i="23"/>
  <c r="AF82" i="23"/>
  <c r="AD82" i="23"/>
  <c r="AW81" i="23"/>
  <c r="AV81" i="23"/>
  <c r="AS81" i="23"/>
  <c r="AR81" i="23"/>
  <c r="AJ81" i="23"/>
  <c r="AI81" i="23"/>
  <c r="AG81" i="23"/>
  <c r="AF81" i="23"/>
  <c r="AD81" i="23"/>
  <c r="AW80" i="23"/>
  <c r="AV80" i="23"/>
  <c r="AS80" i="23"/>
  <c r="AR80" i="23"/>
  <c r="AJ80" i="23"/>
  <c r="AI80" i="23"/>
  <c r="AG80" i="23"/>
  <c r="AF80" i="23"/>
  <c r="AD80" i="23"/>
  <c r="AW79" i="23"/>
  <c r="AV79" i="23"/>
  <c r="AS79" i="23"/>
  <c r="AR79" i="23"/>
  <c r="AJ79" i="23"/>
  <c r="AI79" i="23"/>
  <c r="AG79" i="23"/>
  <c r="AF79" i="23"/>
  <c r="AD79" i="23"/>
  <c r="AW78" i="23"/>
  <c r="AV78" i="23"/>
  <c r="AS78" i="23"/>
  <c r="AR78" i="23"/>
  <c r="AJ78" i="23"/>
  <c r="AI78" i="23"/>
  <c r="AG78" i="23"/>
  <c r="AF78" i="23"/>
  <c r="AD78" i="23"/>
  <c r="AW77" i="23"/>
  <c r="AV77" i="23"/>
  <c r="AS77" i="23"/>
  <c r="AR77" i="23"/>
  <c r="AJ77" i="23"/>
  <c r="AI77" i="23"/>
  <c r="AG77" i="23"/>
  <c r="AF77" i="23"/>
  <c r="AD77" i="23"/>
  <c r="AW76" i="23"/>
  <c r="AV76" i="23"/>
  <c r="AS76" i="23"/>
  <c r="AR76" i="23"/>
  <c r="AJ76" i="23"/>
  <c r="AI76" i="23"/>
  <c r="AG76" i="23"/>
  <c r="AF76" i="23"/>
  <c r="AD76" i="23"/>
  <c r="AW75" i="23"/>
  <c r="AV75" i="23"/>
  <c r="AS75" i="23"/>
  <c r="AR75" i="23"/>
  <c r="AJ75" i="23"/>
  <c r="AI75" i="23"/>
  <c r="AG75" i="23"/>
  <c r="AF75" i="23"/>
  <c r="AD75" i="23"/>
  <c r="AW74" i="23"/>
  <c r="AV74" i="23"/>
  <c r="AS74" i="23"/>
  <c r="AR74" i="23"/>
  <c r="AJ74" i="23"/>
  <c r="AI74" i="23"/>
  <c r="AG74" i="23"/>
  <c r="AF74" i="23"/>
  <c r="AD74" i="23"/>
  <c r="AW73" i="23"/>
  <c r="AV73" i="23"/>
  <c r="AS73" i="23"/>
  <c r="AR73" i="23"/>
  <c r="AJ73" i="23"/>
  <c r="AI73" i="23"/>
  <c r="AG73" i="23"/>
  <c r="AF73" i="23"/>
  <c r="AD73" i="23"/>
  <c r="AW72" i="23"/>
  <c r="AV72" i="23"/>
  <c r="AS72" i="23"/>
  <c r="AR72" i="23"/>
  <c r="AJ72" i="23"/>
  <c r="AI72" i="23"/>
  <c r="AG72" i="23"/>
  <c r="AF72" i="23"/>
  <c r="AD72" i="23"/>
  <c r="AW71" i="23"/>
  <c r="AV71" i="23"/>
  <c r="AS71" i="23"/>
  <c r="AR71" i="23"/>
  <c r="AJ71" i="23"/>
  <c r="AI71" i="23"/>
  <c r="AG71" i="23"/>
  <c r="AF71" i="23"/>
  <c r="AD71" i="23"/>
  <c r="AW70" i="23"/>
  <c r="AV70" i="23"/>
  <c r="AS70" i="23"/>
  <c r="AR70" i="23"/>
  <c r="AJ70" i="23"/>
  <c r="AI70" i="23"/>
  <c r="AG70" i="23"/>
  <c r="AF70" i="23"/>
  <c r="AD70" i="23"/>
  <c r="AW69" i="23"/>
  <c r="AV69" i="23"/>
  <c r="AS69" i="23"/>
  <c r="AR69" i="23"/>
  <c r="AJ69" i="23"/>
  <c r="AI69" i="23"/>
  <c r="AG69" i="23"/>
  <c r="AF69" i="23"/>
  <c r="AD69" i="23"/>
  <c r="AW68" i="23"/>
  <c r="AV68" i="23"/>
  <c r="AS68" i="23"/>
  <c r="AR68" i="23"/>
  <c r="AJ68" i="23"/>
  <c r="AI68" i="23"/>
  <c r="AG68" i="23"/>
  <c r="AF68" i="23"/>
  <c r="AD68" i="23"/>
  <c r="AW67" i="23"/>
  <c r="AV67" i="23"/>
  <c r="AS67" i="23"/>
  <c r="AR67" i="23"/>
  <c r="AJ67" i="23"/>
  <c r="AI67" i="23"/>
  <c r="AG67" i="23"/>
  <c r="AF67" i="23"/>
  <c r="AD67" i="23"/>
  <c r="AW66" i="23"/>
  <c r="AV66" i="23"/>
  <c r="AS66" i="23"/>
  <c r="AR66" i="23"/>
  <c r="AJ66" i="23"/>
  <c r="AI66" i="23"/>
  <c r="AG66" i="23"/>
  <c r="AF66" i="23"/>
  <c r="AD66" i="23"/>
  <c r="AW65" i="23"/>
  <c r="AV65" i="23"/>
  <c r="AS65" i="23"/>
  <c r="AR65" i="23"/>
  <c r="AJ65" i="23"/>
  <c r="AI65" i="23"/>
  <c r="AG65" i="23"/>
  <c r="AF65" i="23"/>
  <c r="AD65" i="23"/>
  <c r="AW64" i="23"/>
  <c r="AV64" i="23"/>
  <c r="AS64" i="23"/>
  <c r="AR64" i="23"/>
  <c r="AJ64" i="23"/>
  <c r="AI64" i="23"/>
  <c r="AG64" i="23"/>
  <c r="AF64" i="23"/>
  <c r="AD64" i="23"/>
  <c r="AW63" i="23"/>
  <c r="AV63" i="23"/>
  <c r="AS63" i="23"/>
  <c r="AR63" i="23"/>
  <c r="AJ63" i="23"/>
  <c r="AI63" i="23"/>
  <c r="AG63" i="23"/>
  <c r="AF63" i="23"/>
  <c r="AD63" i="23"/>
  <c r="AW62" i="23"/>
  <c r="AV62" i="23"/>
  <c r="AS62" i="23"/>
  <c r="AR62" i="23"/>
  <c r="AJ62" i="23"/>
  <c r="AI62" i="23"/>
  <c r="AG62" i="23"/>
  <c r="AF62" i="23"/>
  <c r="AD62" i="23"/>
  <c r="AW61" i="23"/>
  <c r="AV61" i="23"/>
  <c r="AS61" i="23"/>
  <c r="AR61" i="23"/>
  <c r="AJ61" i="23"/>
  <c r="AI61" i="23"/>
  <c r="AG61" i="23"/>
  <c r="AF61" i="23"/>
  <c r="AD61" i="23"/>
  <c r="AW60" i="23"/>
  <c r="AV60" i="23"/>
  <c r="AS60" i="23"/>
  <c r="AR60" i="23"/>
  <c r="AJ60" i="23"/>
  <c r="AI60" i="23"/>
  <c r="AG60" i="23"/>
  <c r="AF60" i="23"/>
  <c r="AD60" i="23"/>
  <c r="AW59" i="23"/>
  <c r="AV59" i="23"/>
  <c r="AS59" i="23"/>
  <c r="AR59" i="23"/>
  <c r="AJ59" i="23"/>
  <c r="AI59" i="23"/>
  <c r="AG59" i="23"/>
  <c r="AF59" i="23"/>
  <c r="AD59" i="23"/>
  <c r="AW58" i="23"/>
  <c r="AV58" i="23"/>
  <c r="AS58" i="23"/>
  <c r="AR58" i="23"/>
  <c r="AJ58" i="23"/>
  <c r="AI58" i="23"/>
  <c r="AG58" i="23"/>
  <c r="AF58" i="23"/>
  <c r="AD58" i="23"/>
  <c r="AW57" i="23"/>
  <c r="AV57" i="23"/>
  <c r="AS57" i="23"/>
  <c r="AR57" i="23"/>
  <c r="AJ57" i="23"/>
  <c r="AI57" i="23"/>
  <c r="AG57" i="23"/>
  <c r="AF57" i="23"/>
  <c r="AD57" i="23"/>
  <c r="AW56" i="23"/>
  <c r="AV56" i="23"/>
  <c r="AS56" i="23"/>
  <c r="AR56" i="23"/>
  <c r="AJ56" i="23"/>
  <c r="AI56" i="23"/>
  <c r="AG56" i="23"/>
  <c r="AF56" i="23"/>
  <c r="AD56" i="23"/>
  <c r="AW55" i="23"/>
  <c r="AV55" i="23"/>
  <c r="AS55" i="23"/>
  <c r="AR55" i="23"/>
  <c r="AJ55" i="23"/>
  <c r="AI55" i="23"/>
  <c r="AG55" i="23"/>
  <c r="AF55" i="23"/>
  <c r="AD55" i="23"/>
  <c r="AW54" i="23"/>
  <c r="AV54" i="23"/>
  <c r="AS54" i="23"/>
  <c r="AR54" i="23"/>
  <c r="AJ54" i="23"/>
  <c r="AI54" i="23"/>
  <c r="AG54" i="23"/>
  <c r="AF54" i="23"/>
  <c r="AD54" i="23"/>
  <c r="AW53" i="23"/>
  <c r="AV53" i="23"/>
  <c r="AS53" i="23"/>
  <c r="AR53" i="23"/>
  <c r="AJ53" i="23"/>
  <c r="AI53" i="23"/>
  <c r="AG53" i="23"/>
  <c r="AF53" i="23"/>
  <c r="AD53" i="23"/>
  <c r="AW52" i="23"/>
  <c r="AV52" i="23"/>
  <c r="AS52" i="23"/>
  <c r="AR52" i="23"/>
  <c r="AJ52" i="23"/>
  <c r="AI52" i="23"/>
  <c r="AG52" i="23"/>
  <c r="AF52" i="23"/>
  <c r="AD52" i="23"/>
  <c r="AW51" i="23"/>
  <c r="AV51" i="23"/>
  <c r="AS51" i="23"/>
  <c r="AR51" i="23"/>
  <c r="AJ51" i="23"/>
  <c r="AI51" i="23"/>
  <c r="AG51" i="23"/>
  <c r="AF51" i="23"/>
  <c r="AD51" i="23"/>
  <c r="AW50" i="23"/>
  <c r="AV50" i="23"/>
  <c r="AS50" i="23"/>
  <c r="AR50" i="23"/>
  <c r="AJ50" i="23"/>
  <c r="AI50" i="23"/>
  <c r="AG50" i="23"/>
  <c r="AF50" i="23"/>
  <c r="AD50" i="23"/>
  <c r="AW49" i="23"/>
  <c r="AV49" i="23"/>
  <c r="AS49" i="23"/>
  <c r="AR49" i="23"/>
  <c r="AJ49" i="23"/>
  <c r="AI49" i="23"/>
  <c r="AG49" i="23"/>
  <c r="AF49" i="23"/>
  <c r="AD49" i="23"/>
  <c r="AW48" i="23"/>
  <c r="AV48" i="23"/>
  <c r="AS48" i="23"/>
  <c r="AR48" i="23"/>
  <c r="AJ48" i="23"/>
  <c r="AI48" i="23"/>
  <c r="AG48" i="23"/>
  <c r="AF48" i="23"/>
  <c r="AD48" i="23"/>
  <c r="AW47" i="23"/>
  <c r="AV47" i="23"/>
  <c r="AS47" i="23"/>
  <c r="AR47" i="23"/>
  <c r="AJ47" i="23"/>
  <c r="AI47" i="23"/>
  <c r="AG47" i="23"/>
  <c r="AF47" i="23"/>
  <c r="AD47" i="23"/>
  <c r="AW46" i="23"/>
  <c r="AV46" i="23"/>
  <c r="AS46" i="23"/>
  <c r="AR46" i="23"/>
  <c r="AJ46" i="23"/>
  <c r="AI46" i="23"/>
  <c r="AG46" i="23"/>
  <c r="AF46" i="23"/>
  <c r="AD46" i="23"/>
  <c r="AW45" i="23"/>
  <c r="AV45" i="23"/>
  <c r="AS45" i="23"/>
  <c r="AR45" i="23"/>
  <c r="AJ45" i="23"/>
  <c r="AI45" i="23"/>
  <c r="AG45" i="23"/>
  <c r="AF45" i="23"/>
  <c r="AD45" i="23"/>
  <c r="AW44" i="23"/>
  <c r="AV44" i="23"/>
  <c r="AS44" i="23"/>
  <c r="AR44" i="23"/>
  <c r="AJ44" i="23"/>
  <c r="AI44" i="23"/>
  <c r="AG44" i="23"/>
  <c r="AF44" i="23"/>
  <c r="AD44" i="23"/>
  <c r="AW43" i="23"/>
  <c r="AV43" i="23"/>
  <c r="AS43" i="23"/>
  <c r="AR43" i="23"/>
  <c r="AJ43" i="23"/>
  <c r="AI43" i="23"/>
  <c r="AG43" i="23"/>
  <c r="AF43" i="23"/>
  <c r="AD43" i="23"/>
  <c r="AW42" i="23"/>
  <c r="AV42" i="23"/>
  <c r="AS42" i="23"/>
  <c r="AR42" i="23"/>
  <c r="AJ42" i="23"/>
  <c r="AI42" i="23"/>
  <c r="AG42" i="23"/>
  <c r="AF42" i="23"/>
  <c r="AD42" i="23"/>
  <c r="AW41" i="23"/>
  <c r="AV41" i="23"/>
  <c r="AS41" i="23"/>
  <c r="AR41" i="23"/>
  <c r="AJ41" i="23"/>
  <c r="AI41" i="23"/>
  <c r="AG41" i="23"/>
  <c r="AF41" i="23"/>
  <c r="AD41" i="23"/>
  <c r="AW40" i="23"/>
  <c r="AV40" i="23"/>
  <c r="AS40" i="23"/>
  <c r="AR40" i="23"/>
  <c r="AJ40" i="23"/>
  <c r="AI40" i="23"/>
  <c r="AG40" i="23"/>
  <c r="AF40" i="23"/>
  <c r="AD40" i="23"/>
  <c r="AW39" i="23"/>
  <c r="AV39" i="23"/>
  <c r="AS39" i="23"/>
  <c r="AR39" i="23"/>
  <c r="AJ39" i="23"/>
  <c r="AI39" i="23"/>
  <c r="AG39" i="23"/>
  <c r="AF39" i="23"/>
  <c r="AD39" i="23"/>
  <c r="AW38" i="23"/>
  <c r="AV38" i="23"/>
  <c r="AS38" i="23"/>
  <c r="AR38" i="23"/>
  <c r="AJ38" i="23"/>
  <c r="AI38" i="23"/>
  <c r="AG38" i="23"/>
  <c r="AF38" i="23"/>
  <c r="AD38" i="23"/>
  <c r="AW37" i="23"/>
  <c r="AV37" i="23"/>
  <c r="AS37" i="23"/>
  <c r="AR37" i="23"/>
  <c r="AJ37" i="23"/>
  <c r="AI37" i="23"/>
  <c r="AG37" i="23"/>
  <c r="AF37" i="23"/>
  <c r="AD37" i="23"/>
  <c r="AW36" i="23"/>
  <c r="AV36" i="23"/>
  <c r="AS36" i="23"/>
  <c r="AR36" i="23"/>
  <c r="AJ36" i="23"/>
  <c r="AI36" i="23"/>
  <c r="AG36" i="23"/>
  <c r="AF36" i="23"/>
  <c r="AD36" i="23"/>
  <c r="AW35" i="23"/>
  <c r="AV35" i="23"/>
  <c r="AS35" i="23"/>
  <c r="AR35" i="23"/>
  <c r="AJ35" i="23"/>
  <c r="AI35" i="23"/>
  <c r="AG35" i="23"/>
  <c r="AF35" i="23"/>
  <c r="AD35" i="23"/>
  <c r="AW34" i="23"/>
  <c r="AV34" i="23"/>
  <c r="AS34" i="23"/>
  <c r="AR34" i="23"/>
  <c r="AJ34" i="23"/>
  <c r="AI34" i="23"/>
  <c r="AG34" i="23"/>
  <c r="AF34" i="23"/>
  <c r="AD34" i="23"/>
  <c r="AW33" i="23"/>
  <c r="AV33" i="23"/>
  <c r="AS33" i="23"/>
  <c r="AR33" i="23"/>
  <c r="AJ33" i="23"/>
  <c r="AI33" i="23"/>
  <c r="AG33" i="23"/>
  <c r="AF33" i="23"/>
  <c r="AD33" i="23"/>
  <c r="AW32" i="23"/>
  <c r="AV32" i="23"/>
  <c r="AS32" i="23"/>
  <c r="AR32" i="23"/>
  <c r="AJ32" i="23"/>
  <c r="AI32" i="23"/>
  <c r="AG32" i="23"/>
  <c r="AF32" i="23"/>
  <c r="AD32" i="23"/>
  <c r="AW31" i="23"/>
  <c r="AV31" i="23"/>
  <c r="AS31" i="23"/>
  <c r="AR31" i="23"/>
  <c r="AJ31" i="23"/>
  <c r="AI31" i="23"/>
  <c r="AG31" i="23"/>
  <c r="AF31" i="23"/>
  <c r="AD31" i="23"/>
  <c r="AW30" i="23"/>
  <c r="AV30" i="23"/>
  <c r="AS30" i="23"/>
  <c r="AR30" i="23"/>
  <c r="AJ30" i="23"/>
  <c r="AI30" i="23"/>
  <c r="AG30" i="23"/>
  <c r="AF30" i="23"/>
  <c r="AD30" i="23"/>
  <c r="AW29" i="23"/>
  <c r="AV29" i="23"/>
  <c r="AS29" i="23"/>
  <c r="AR29" i="23"/>
  <c r="AJ29" i="23"/>
  <c r="AI29" i="23"/>
  <c r="AG29" i="23"/>
  <c r="AF29" i="23"/>
  <c r="AD29" i="23"/>
  <c r="AW28" i="23"/>
  <c r="AV28" i="23"/>
  <c r="AS28" i="23"/>
  <c r="AR28" i="23"/>
  <c r="AJ28" i="23"/>
  <c r="AI28" i="23"/>
  <c r="AG28" i="23"/>
  <c r="AF28" i="23"/>
  <c r="AD28" i="23"/>
  <c r="AW27" i="23"/>
  <c r="AV27" i="23"/>
  <c r="AS27" i="23"/>
  <c r="AR27" i="23"/>
  <c r="AJ27" i="23"/>
  <c r="AI27" i="23"/>
  <c r="AG27" i="23"/>
  <c r="AF27" i="23"/>
  <c r="AD27" i="23"/>
  <c r="AW26" i="23"/>
  <c r="AV26" i="23"/>
  <c r="AS26" i="23"/>
  <c r="AR26" i="23"/>
  <c r="AJ26" i="23"/>
  <c r="AI26" i="23"/>
  <c r="AG26" i="23"/>
  <c r="AF26" i="23"/>
  <c r="AD26" i="23"/>
  <c r="AW25" i="23"/>
  <c r="AV25" i="23"/>
  <c r="AS25" i="23"/>
  <c r="AR25" i="23"/>
  <c r="AJ25" i="23"/>
  <c r="AI25" i="23"/>
  <c r="AG25" i="23"/>
  <c r="AF25" i="23"/>
  <c r="AD25" i="23"/>
  <c r="AW24" i="23"/>
  <c r="AV24" i="23"/>
  <c r="AS24" i="23"/>
  <c r="AR24" i="23"/>
  <c r="AJ24" i="23"/>
  <c r="AI24" i="23"/>
  <c r="AG24" i="23"/>
  <c r="AF24" i="23"/>
  <c r="AD24" i="23"/>
  <c r="AW23" i="23"/>
  <c r="AV23" i="23"/>
  <c r="AS23" i="23"/>
  <c r="AR23" i="23"/>
  <c r="AJ23" i="23"/>
  <c r="AI23" i="23"/>
  <c r="AG23" i="23"/>
  <c r="AF23" i="23"/>
  <c r="AD23" i="23"/>
  <c r="AW22" i="23"/>
  <c r="AV22" i="23"/>
  <c r="AS22" i="23"/>
  <c r="AR22" i="23"/>
  <c r="AJ22" i="23"/>
  <c r="AI22" i="23"/>
  <c r="AG22" i="23"/>
  <c r="AF22" i="23"/>
  <c r="AD22" i="23"/>
  <c r="AW21" i="23"/>
  <c r="AV21" i="23"/>
  <c r="AS21" i="23"/>
  <c r="AR21" i="23"/>
  <c r="AJ21" i="23"/>
  <c r="AI21" i="23"/>
  <c r="AG21" i="23"/>
  <c r="AF21" i="23"/>
  <c r="AD21" i="23"/>
  <c r="AW20" i="23"/>
  <c r="AV20" i="23"/>
  <c r="AS20" i="23"/>
  <c r="AR20" i="23"/>
  <c r="AJ20" i="23"/>
  <c r="AI20" i="23"/>
  <c r="AG20" i="23"/>
  <c r="AF20" i="23"/>
  <c r="AD20" i="23"/>
  <c r="AW19" i="23"/>
  <c r="AV19" i="23"/>
  <c r="AS19" i="23"/>
  <c r="AR19" i="23"/>
  <c r="AJ19" i="23"/>
  <c r="AI19" i="23"/>
  <c r="AG19" i="23"/>
  <c r="AF19" i="23"/>
  <c r="AD19" i="23"/>
  <c r="AW18" i="23"/>
  <c r="AV18" i="23"/>
  <c r="AS18" i="23"/>
  <c r="AR18" i="23"/>
  <c r="AJ18" i="23"/>
  <c r="AI18" i="23"/>
  <c r="AG18" i="23"/>
  <c r="AF18" i="23"/>
  <c r="AD18" i="23"/>
  <c r="AW17" i="23"/>
  <c r="AV17" i="23"/>
  <c r="AS17" i="23"/>
  <c r="AR17" i="23"/>
  <c r="AJ17" i="23"/>
  <c r="AI17" i="23"/>
  <c r="AG17" i="23"/>
  <c r="AF17" i="23"/>
  <c r="AD17" i="23"/>
  <c r="AW16" i="23"/>
  <c r="AV16" i="23"/>
  <c r="AS16" i="23"/>
  <c r="AR16" i="23"/>
  <c r="AJ16" i="23"/>
  <c r="AI16" i="23"/>
  <c r="AG16" i="23"/>
  <c r="AF16" i="23"/>
  <c r="AD16" i="23"/>
  <c r="AW15" i="23"/>
  <c r="AV15" i="23"/>
  <c r="AS15" i="23"/>
  <c r="AR15" i="23"/>
  <c r="AJ15" i="23"/>
  <c r="AI15" i="23"/>
  <c r="AG15" i="23"/>
  <c r="AF15" i="23"/>
  <c r="AD15" i="23"/>
  <c r="AW14" i="23"/>
  <c r="AV14" i="23"/>
  <c r="AS14" i="23"/>
  <c r="AR14" i="23"/>
  <c r="AJ14" i="23"/>
  <c r="AI14" i="23"/>
  <c r="AG14" i="23"/>
  <c r="AF14" i="23"/>
  <c r="AD14" i="23"/>
  <c r="AW13" i="23"/>
  <c r="AV13" i="23"/>
  <c r="AS13" i="23"/>
  <c r="AR13" i="23"/>
  <c r="AJ13" i="23"/>
  <c r="AI13" i="23"/>
  <c r="AG13" i="23"/>
  <c r="AF13" i="23"/>
  <c r="AD13" i="23"/>
  <c r="AW12" i="23"/>
  <c r="AV12" i="23"/>
  <c r="AS12" i="23"/>
  <c r="AR12" i="23"/>
  <c r="AJ12" i="23"/>
  <c r="AI12" i="23"/>
  <c r="AG12" i="23"/>
  <c r="AF12" i="23"/>
  <c r="AD12" i="23"/>
  <c r="AW11" i="23"/>
  <c r="AV11" i="23"/>
  <c r="AS11" i="23"/>
  <c r="AR11" i="23"/>
  <c r="AJ11" i="23"/>
  <c r="AI11" i="23"/>
  <c r="AG11" i="23"/>
  <c r="AF11" i="23"/>
  <c r="AD11" i="23"/>
  <c r="AW10" i="23"/>
  <c r="AV10" i="23"/>
  <c r="AS10" i="23"/>
  <c r="AR10" i="23"/>
  <c r="AJ10" i="23"/>
  <c r="AI10" i="23"/>
  <c r="AG10" i="23"/>
  <c r="AF10" i="23"/>
  <c r="AD10" i="23"/>
  <c r="AW9" i="23"/>
  <c r="AV9" i="23"/>
  <c r="AS9" i="23"/>
  <c r="AR9" i="23"/>
  <c r="AJ9" i="23"/>
  <c r="AI9" i="23"/>
  <c r="AG9" i="23"/>
  <c r="AF9" i="23"/>
  <c r="AD9" i="23"/>
  <c r="AW8" i="23"/>
  <c r="AV8" i="23"/>
  <c r="AS8" i="23"/>
  <c r="AR8" i="23"/>
  <c r="AJ8" i="23"/>
  <c r="AI8" i="23"/>
  <c r="AG8" i="23"/>
  <c r="AF8" i="23"/>
  <c r="AD8" i="23"/>
  <c r="AW7" i="23"/>
  <c r="AV7" i="23"/>
  <c r="AS7" i="23"/>
  <c r="AR7" i="23"/>
  <c r="AJ7" i="23"/>
  <c r="AI7" i="23"/>
  <c r="AG7" i="23"/>
  <c r="AF7" i="23"/>
  <c r="AD7" i="23"/>
  <c r="AW6" i="23"/>
  <c r="AV6" i="23"/>
  <c r="AS6" i="23"/>
  <c r="AR6" i="23"/>
  <c r="AJ6" i="23"/>
  <c r="AI6" i="23"/>
  <c r="AG6" i="23"/>
  <c r="AF6" i="23"/>
  <c r="AW5" i="23"/>
  <c r="AV5" i="23"/>
  <c r="AS5" i="23"/>
  <c r="AR5" i="23"/>
  <c r="AJ5" i="23"/>
  <c r="AI5" i="23"/>
  <c r="AG5" i="23"/>
  <c r="AF5" i="23"/>
  <c r="AD5" i="23"/>
  <c r="AW4" i="23"/>
  <c r="AV4" i="23"/>
  <c r="AS4" i="23"/>
  <c r="AR4" i="23"/>
  <c r="AJ4" i="23"/>
  <c r="AI4" i="23"/>
  <c r="AG4" i="23"/>
  <c r="AF4" i="23"/>
  <c r="AD4" i="23"/>
  <c r="AW3" i="23"/>
  <c r="AV3" i="23"/>
  <c r="AS3" i="23"/>
  <c r="AR3" i="23"/>
  <c r="AJ3" i="23"/>
  <c r="AI3" i="23"/>
  <c r="AG3" i="23"/>
  <c r="AF3" i="23"/>
  <c r="AD3" i="23"/>
  <c r="AW146" i="22"/>
  <c r="AV146" i="22"/>
  <c r="AS146" i="22"/>
  <c r="AR146" i="22"/>
  <c r="AQ146" i="22"/>
  <c r="AJ146" i="22"/>
  <c r="AI146" i="22"/>
  <c r="AG146" i="22"/>
  <c r="AF146" i="22"/>
  <c r="AD146" i="22"/>
  <c r="AW145" i="22"/>
  <c r="AV145" i="22"/>
  <c r="AS145" i="22"/>
  <c r="AR145" i="22"/>
  <c r="AQ145" i="22"/>
  <c r="AJ145" i="22"/>
  <c r="AI145" i="22"/>
  <c r="AG145" i="22"/>
  <c r="AF145" i="22"/>
  <c r="AD145" i="22"/>
  <c r="AW144" i="22"/>
  <c r="AV144" i="22"/>
  <c r="AS144" i="22"/>
  <c r="AR144" i="22"/>
  <c r="AQ144" i="22"/>
  <c r="AJ144" i="22"/>
  <c r="AI144" i="22"/>
  <c r="AG144" i="22"/>
  <c r="AF144" i="22"/>
  <c r="AD144" i="22"/>
  <c r="AW143" i="22"/>
  <c r="AV143" i="22"/>
  <c r="AS143" i="22"/>
  <c r="AR143" i="22"/>
  <c r="AQ143" i="22"/>
  <c r="AJ143" i="22"/>
  <c r="AI143" i="22"/>
  <c r="AG143" i="22"/>
  <c r="AF143" i="22"/>
  <c r="AD143" i="22"/>
  <c r="AW142" i="22"/>
  <c r="AV142" i="22"/>
  <c r="AS142" i="22"/>
  <c r="AR142" i="22"/>
  <c r="AQ142" i="22"/>
  <c r="AJ142" i="22"/>
  <c r="AI142" i="22"/>
  <c r="AG142" i="22"/>
  <c r="AF142" i="22"/>
  <c r="AD142" i="22"/>
  <c r="AW141" i="22"/>
  <c r="AV141" i="22"/>
  <c r="AS141" i="22"/>
  <c r="AR141" i="22"/>
  <c r="AQ141" i="22"/>
  <c r="AJ141" i="22"/>
  <c r="AI141" i="22"/>
  <c r="AG141" i="22"/>
  <c r="AF141" i="22"/>
  <c r="AD141" i="22"/>
  <c r="AW140" i="22"/>
  <c r="AV140" i="22"/>
  <c r="AS140" i="22"/>
  <c r="AR140" i="22"/>
  <c r="AQ140" i="22"/>
  <c r="AJ140" i="22"/>
  <c r="AI140" i="22"/>
  <c r="AG140" i="22"/>
  <c r="AF140" i="22"/>
  <c r="AD140" i="22"/>
  <c r="AW139" i="22"/>
  <c r="AV139" i="22"/>
  <c r="AS139" i="22"/>
  <c r="AR139" i="22"/>
  <c r="AQ139" i="22"/>
  <c r="AJ139" i="22"/>
  <c r="AI139" i="22"/>
  <c r="AG139" i="22"/>
  <c r="AF139" i="22"/>
  <c r="AD139" i="22"/>
  <c r="AW138" i="22"/>
  <c r="AV138" i="22"/>
  <c r="AS138" i="22"/>
  <c r="AR138" i="22"/>
  <c r="AQ138" i="22"/>
  <c r="AJ138" i="22"/>
  <c r="AI138" i="22"/>
  <c r="AG138" i="22"/>
  <c r="AF138" i="22"/>
  <c r="AD138" i="22"/>
  <c r="AW137" i="22"/>
  <c r="AV137" i="22"/>
  <c r="AS137" i="22"/>
  <c r="AR137" i="22"/>
  <c r="AQ137" i="22"/>
  <c r="AJ137" i="22"/>
  <c r="AI137" i="22"/>
  <c r="AG137" i="22"/>
  <c r="AF137" i="22"/>
  <c r="AD137" i="22"/>
  <c r="AW136" i="22"/>
  <c r="AV136" i="22"/>
  <c r="AS136" i="22"/>
  <c r="AR136" i="22"/>
  <c r="AQ136" i="22"/>
  <c r="AJ136" i="22"/>
  <c r="AI136" i="22"/>
  <c r="AG136" i="22"/>
  <c r="AF136" i="22"/>
  <c r="AD136" i="22"/>
  <c r="AW135" i="22"/>
  <c r="AV135" i="22"/>
  <c r="AS135" i="22"/>
  <c r="AR135" i="22"/>
  <c r="AQ135" i="22"/>
  <c r="AJ135" i="22"/>
  <c r="AI135" i="22"/>
  <c r="AG135" i="22"/>
  <c r="AF135" i="22"/>
  <c r="AD135" i="22"/>
  <c r="AW134" i="22"/>
  <c r="AV134" i="22"/>
  <c r="AS134" i="22"/>
  <c r="AR134" i="22"/>
  <c r="AQ134" i="22"/>
  <c r="AJ134" i="22"/>
  <c r="AI134" i="22"/>
  <c r="AG134" i="22"/>
  <c r="AF134" i="22"/>
  <c r="AD134" i="22"/>
  <c r="AW133" i="22"/>
  <c r="AV133" i="22"/>
  <c r="AS133" i="22"/>
  <c r="AR133" i="22"/>
  <c r="AQ133" i="22"/>
  <c r="AJ133" i="22"/>
  <c r="AI133" i="22"/>
  <c r="AG133" i="22"/>
  <c r="AF133" i="22"/>
  <c r="AD133" i="22"/>
  <c r="AW132" i="22"/>
  <c r="AV132" i="22"/>
  <c r="AS132" i="22"/>
  <c r="AR132" i="22"/>
  <c r="AQ132" i="22"/>
  <c r="AJ132" i="22"/>
  <c r="AI132" i="22"/>
  <c r="AG132" i="22"/>
  <c r="AF132" i="22"/>
  <c r="AD132" i="22"/>
  <c r="AW131" i="22"/>
  <c r="AV131" i="22"/>
  <c r="AS131" i="22"/>
  <c r="AR131" i="22"/>
  <c r="AQ131" i="22"/>
  <c r="AJ131" i="22"/>
  <c r="AI131" i="22"/>
  <c r="AG131" i="22"/>
  <c r="AF131" i="22"/>
  <c r="AD131" i="22"/>
  <c r="AW130" i="22"/>
  <c r="AV130" i="22"/>
  <c r="AS130" i="22"/>
  <c r="AR130" i="22"/>
  <c r="AQ130" i="22"/>
  <c r="AJ130" i="22"/>
  <c r="AI130" i="22"/>
  <c r="AG130" i="22"/>
  <c r="AF130" i="22"/>
  <c r="AD130" i="22"/>
  <c r="AW129" i="22"/>
  <c r="AV129" i="22"/>
  <c r="AS129" i="22"/>
  <c r="AR129" i="22"/>
  <c r="AQ129" i="22"/>
  <c r="AJ129" i="22"/>
  <c r="AI129" i="22"/>
  <c r="AG129" i="22"/>
  <c r="AF129" i="22"/>
  <c r="AD129" i="22"/>
  <c r="AW128" i="22"/>
  <c r="AV128" i="22"/>
  <c r="AS128" i="22"/>
  <c r="AR128" i="22"/>
  <c r="AQ128" i="22"/>
  <c r="AJ128" i="22"/>
  <c r="AI128" i="22"/>
  <c r="AG128" i="22"/>
  <c r="AF128" i="22"/>
  <c r="AD128" i="22"/>
  <c r="AW127" i="22"/>
  <c r="AV127" i="22"/>
  <c r="AS127" i="22"/>
  <c r="AR127" i="22"/>
  <c r="AQ127" i="22"/>
  <c r="AJ127" i="22"/>
  <c r="AI127" i="22"/>
  <c r="AG127" i="22"/>
  <c r="AF127" i="22"/>
  <c r="AD127" i="22"/>
  <c r="AW126" i="22"/>
  <c r="AV126" i="22"/>
  <c r="AS126" i="22"/>
  <c r="AR126" i="22"/>
  <c r="AQ126" i="22"/>
  <c r="AJ126" i="22"/>
  <c r="AI126" i="22"/>
  <c r="AG126" i="22"/>
  <c r="AF126" i="22"/>
  <c r="AD126" i="22"/>
  <c r="AW125" i="22"/>
  <c r="AV125" i="22"/>
  <c r="AS125" i="22"/>
  <c r="AR125" i="22"/>
  <c r="AQ125" i="22"/>
  <c r="AJ125" i="22"/>
  <c r="AI125" i="22"/>
  <c r="AG125" i="22"/>
  <c r="AF125" i="22"/>
  <c r="AD125" i="22"/>
  <c r="AW124" i="22"/>
  <c r="AV124" i="22"/>
  <c r="AS124" i="22"/>
  <c r="AR124" i="22"/>
  <c r="AQ124" i="22"/>
  <c r="AJ124" i="22"/>
  <c r="AI124" i="22"/>
  <c r="AG124" i="22"/>
  <c r="AF124" i="22"/>
  <c r="AD124" i="22"/>
  <c r="AW123" i="22"/>
  <c r="AV123" i="22"/>
  <c r="AS123" i="22"/>
  <c r="AR123" i="22"/>
  <c r="AQ123" i="22"/>
  <c r="AJ123" i="22"/>
  <c r="AI123" i="22"/>
  <c r="AG123" i="22"/>
  <c r="AF123" i="22"/>
  <c r="AD123" i="22"/>
  <c r="AW122" i="22"/>
  <c r="AV122" i="22"/>
  <c r="AS122" i="22"/>
  <c r="AR122" i="22"/>
  <c r="AQ122" i="22"/>
  <c r="AJ122" i="22"/>
  <c r="AI122" i="22"/>
  <c r="AG122" i="22"/>
  <c r="AF122" i="22"/>
  <c r="AD122" i="22"/>
  <c r="AW121" i="22"/>
  <c r="AV121" i="22"/>
  <c r="AS121" i="22"/>
  <c r="AR121" i="22"/>
  <c r="AQ121" i="22"/>
  <c r="AJ121" i="22"/>
  <c r="AI121" i="22"/>
  <c r="AG121" i="22"/>
  <c r="AF121" i="22"/>
  <c r="AD121" i="22"/>
  <c r="AW120" i="22"/>
  <c r="AV120" i="22"/>
  <c r="AS120" i="22"/>
  <c r="AR120" i="22"/>
  <c r="AQ120" i="22"/>
  <c r="AJ120" i="22"/>
  <c r="AI120" i="22"/>
  <c r="AG120" i="22"/>
  <c r="AF120" i="22"/>
  <c r="AD120" i="22"/>
  <c r="AW119" i="22"/>
  <c r="AV119" i="22"/>
  <c r="AS119" i="22"/>
  <c r="AR119" i="22"/>
  <c r="AQ119" i="22"/>
  <c r="AJ119" i="22"/>
  <c r="AI119" i="22"/>
  <c r="AG119" i="22"/>
  <c r="AF119" i="22"/>
  <c r="AD119" i="22"/>
  <c r="AW118" i="22"/>
  <c r="AV118" i="22"/>
  <c r="AS118" i="22"/>
  <c r="AR118" i="22"/>
  <c r="AQ118" i="22"/>
  <c r="AJ118" i="22"/>
  <c r="AI118" i="22"/>
  <c r="AG118" i="22"/>
  <c r="AF118" i="22"/>
  <c r="AD118" i="22"/>
  <c r="AW117" i="22"/>
  <c r="AV117" i="22"/>
  <c r="AS117" i="22"/>
  <c r="AR117" i="22"/>
  <c r="AQ117" i="22"/>
  <c r="AJ117" i="22"/>
  <c r="AI117" i="22"/>
  <c r="AG117" i="22"/>
  <c r="AF117" i="22"/>
  <c r="AD117" i="22"/>
  <c r="AW116" i="22"/>
  <c r="AV116" i="22"/>
  <c r="AS116" i="22"/>
  <c r="AR116" i="22"/>
  <c r="AQ116" i="22"/>
  <c r="AJ116" i="22"/>
  <c r="AI116" i="22"/>
  <c r="AG116" i="22"/>
  <c r="AF116" i="22"/>
  <c r="AD116" i="22"/>
  <c r="AW115" i="22"/>
  <c r="AV115" i="22"/>
  <c r="AS115" i="22"/>
  <c r="AR115" i="22"/>
  <c r="AQ115" i="22"/>
  <c r="AJ115" i="22"/>
  <c r="AI115" i="22"/>
  <c r="AG115" i="22"/>
  <c r="AF115" i="22"/>
  <c r="AD115" i="22"/>
  <c r="AW114" i="22"/>
  <c r="AV114" i="22"/>
  <c r="AS114" i="22"/>
  <c r="AR114" i="22"/>
  <c r="AQ114" i="22"/>
  <c r="AJ114" i="22"/>
  <c r="AI114" i="22"/>
  <c r="AG114" i="22"/>
  <c r="AF114" i="22"/>
  <c r="AD114" i="22"/>
  <c r="AW113" i="22"/>
  <c r="AV113" i="22"/>
  <c r="AS113" i="22"/>
  <c r="AR113" i="22"/>
  <c r="AQ113" i="22"/>
  <c r="AJ113" i="22"/>
  <c r="AI113" i="22"/>
  <c r="AG113" i="22"/>
  <c r="AF113" i="22"/>
  <c r="AD113" i="22"/>
  <c r="AW112" i="22"/>
  <c r="AV112" i="22"/>
  <c r="AS112" i="22"/>
  <c r="AR112" i="22"/>
  <c r="AQ112" i="22"/>
  <c r="AJ112" i="22"/>
  <c r="AI112" i="22"/>
  <c r="AG112" i="22"/>
  <c r="AF112" i="22"/>
  <c r="AD112" i="22"/>
  <c r="AW111" i="22"/>
  <c r="AV111" i="22"/>
  <c r="AS111" i="22"/>
  <c r="AR111" i="22"/>
  <c r="AQ111" i="22"/>
  <c r="AJ111" i="22"/>
  <c r="AI111" i="22"/>
  <c r="AG111" i="22"/>
  <c r="AF111" i="22"/>
  <c r="AD111" i="22"/>
  <c r="AW110" i="22"/>
  <c r="AV110" i="22"/>
  <c r="AS110" i="22"/>
  <c r="AR110" i="22"/>
  <c r="AQ110" i="22"/>
  <c r="AJ110" i="22"/>
  <c r="AI110" i="22"/>
  <c r="AG110" i="22"/>
  <c r="AF110" i="22"/>
  <c r="AD110" i="22"/>
  <c r="AW109" i="22"/>
  <c r="AV109" i="22"/>
  <c r="AS109" i="22"/>
  <c r="AR109" i="22"/>
  <c r="AQ109" i="22"/>
  <c r="AJ109" i="22"/>
  <c r="AI109" i="22"/>
  <c r="AG109" i="22"/>
  <c r="AF109" i="22"/>
  <c r="AD109" i="22"/>
  <c r="AW108" i="22"/>
  <c r="AV108" i="22"/>
  <c r="AS108" i="22"/>
  <c r="AR108" i="22"/>
  <c r="AQ108" i="22"/>
  <c r="AJ108" i="22"/>
  <c r="AI108" i="22"/>
  <c r="AG108" i="22"/>
  <c r="AF108" i="22"/>
  <c r="AD108" i="22"/>
  <c r="AW107" i="22"/>
  <c r="AV107" i="22"/>
  <c r="AS107" i="22"/>
  <c r="AR107" i="22"/>
  <c r="AQ107" i="22"/>
  <c r="AJ107" i="22"/>
  <c r="AI107" i="22"/>
  <c r="AG107" i="22"/>
  <c r="AF107" i="22"/>
  <c r="AD107" i="22"/>
  <c r="AW106" i="22"/>
  <c r="AV106" i="22"/>
  <c r="AS106" i="22"/>
  <c r="AR106" i="22"/>
  <c r="AQ106" i="22"/>
  <c r="AJ106" i="22"/>
  <c r="AI106" i="22"/>
  <c r="AG106" i="22"/>
  <c r="AF106" i="22"/>
  <c r="AD106" i="22"/>
  <c r="AW105" i="22"/>
  <c r="AV105" i="22"/>
  <c r="AS105" i="22"/>
  <c r="AR105" i="22"/>
  <c r="AQ105" i="22"/>
  <c r="AJ105" i="22"/>
  <c r="AI105" i="22"/>
  <c r="AG105" i="22"/>
  <c r="AF105" i="22"/>
  <c r="AD105" i="22"/>
  <c r="AW104" i="22"/>
  <c r="AV104" i="22"/>
  <c r="AS104" i="22"/>
  <c r="AR104" i="22"/>
  <c r="AQ104" i="22"/>
  <c r="AJ104" i="22"/>
  <c r="AI104" i="22"/>
  <c r="AG104" i="22"/>
  <c r="AF104" i="22"/>
  <c r="AD104" i="22"/>
  <c r="AW103" i="22"/>
  <c r="AV103" i="22"/>
  <c r="AS103" i="22"/>
  <c r="AR103" i="22"/>
  <c r="AQ103" i="22"/>
  <c r="AJ103" i="22"/>
  <c r="AI103" i="22"/>
  <c r="AG103" i="22"/>
  <c r="AF103" i="22"/>
  <c r="AD103" i="22"/>
  <c r="AW102" i="22"/>
  <c r="AV102" i="22"/>
  <c r="AS102" i="22"/>
  <c r="AR102" i="22"/>
  <c r="AQ102" i="22"/>
  <c r="AJ102" i="22"/>
  <c r="AI102" i="22"/>
  <c r="AG102" i="22"/>
  <c r="AF102" i="22"/>
  <c r="AD102" i="22"/>
  <c r="AW101" i="22"/>
  <c r="AV101" i="22"/>
  <c r="AS101" i="22"/>
  <c r="AR101" i="22"/>
  <c r="AQ101" i="22"/>
  <c r="AJ101" i="22"/>
  <c r="AI101" i="22"/>
  <c r="AG101" i="22"/>
  <c r="AF101" i="22"/>
  <c r="AD101" i="22"/>
  <c r="AW100" i="22"/>
  <c r="AV100" i="22"/>
  <c r="AS100" i="22"/>
  <c r="AR100" i="22"/>
  <c r="AQ100" i="22"/>
  <c r="AJ100" i="22"/>
  <c r="AI100" i="22"/>
  <c r="AG100" i="22"/>
  <c r="AF100" i="22"/>
  <c r="AD100" i="22"/>
  <c r="AW99" i="22"/>
  <c r="AV99" i="22"/>
  <c r="AS99" i="22"/>
  <c r="AR99" i="22"/>
  <c r="AQ99" i="22"/>
  <c r="AJ99" i="22"/>
  <c r="AI99" i="22"/>
  <c r="AG99" i="22"/>
  <c r="AF99" i="22"/>
  <c r="AD99" i="22"/>
  <c r="AW98" i="22"/>
  <c r="AV98" i="22"/>
  <c r="AS98" i="22"/>
  <c r="AR98" i="22"/>
  <c r="AQ98" i="22"/>
  <c r="AJ98" i="22"/>
  <c r="AI98" i="22"/>
  <c r="AG98" i="22"/>
  <c r="AF98" i="22"/>
  <c r="AD98" i="22"/>
  <c r="AW97" i="22"/>
  <c r="AV97" i="22"/>
  <c r="AS97" i="22"/>
  <c r="AR97" i="22"/>
  <c r="AQ97" i="22"/>
  <c r="AJ97" i="22"/>
  <c r="AI97" i="22"/>
  <c r="AG97" i="22"/>
  <c r="AF97" i="22"/>
  <c r="AD97" i="22"/>
  <c r="AW96" i="22"/>
  <c r="AV96" i="22"/>
  <c r="AS96" i="22"/>
  <c r="AR96" i="22"/>
  <c r="AQ96" i="22"/>
  <c r="AJ96" i="22"/>
  <c r="AI96" i="22"/>
  <c r="AG96" i="22"/>
  <c r="AF96" i="22"/>
  <c r="AD96" i="22"/>
  <c r="AW95" i="22"/>
  <c r="AV95" i="22"/>
  <c r="AS95" i="22"/>
  <c r="AR95" i="22"/>
  <c r="AQ95" i="22"/>
  <c r="AJ95" i="22"/>
  <c r="AI95" i="22"/>
  <c r="AG95" i="22"/>
  <c r="AF95" i="22"/>
  <c r="AD95" i="22"/>
  <c r="AW94" i="22"/>
  <c r="AV94" i="22"/>
  <c r="AS94" i="22"/>
  <c r="AR94" i="22"/>
  <c r="AQ94" i="22"/>
  <c r="AJ94" i="22"/>
  <c r="AI94" i="22"/>
  <c r="AG94" i="22"/>
  <c r="AF94" i="22"/>
  <c r="AD94" i="22"/>
  <c r="AW93" i="22"/>
  <c r="AV93" i="22"/>
  <c r="AS93" i="22"/>
  <c r="AR93" i="22"/>
  <c r="AQ93" i="22"/>
  <c r="AJ93" i="22"/>
  <c r="AI93" i="22"/>
  <c r="AG93" i="22"/>
  <c r="AF93" i="22"/>
  <c r="AD93" i="22"/>
  <c r="AW92" i="22"/>
  <c r="AV92" i="22"/>
  <c r="AS92" i="22"/>
  <c r="AR92" i="22"/>
  <c r="AQ92" i="22"/>
  <c r="AJ92" i="22"/>
  <c r="AI92" i="22"/>
  <c r="AG92" i="22"/>
  <c r="AF92" i="22"/>
  <c r="AD92" i="22"/>
  <c r="AW91" i="22"/>
  <c r="AV91" i="22"/>
  <c r="AS91" i="22"/>
  <c r="AR91" i="22"/>
  <c r="AQ91" i="22"/>
  <c r="AJ91" i="22"/>
  <c r="AI91" i="22"/>
  <c r="AG91" i="22"/>
  <c r="AF91" i="22"/>
  <c r="AD91" i="22"/>
  <c r="AW90" i="22"/>
  <c r="AV90" i="22"/>
  <c r="AS90" i="22"/>
  <c r="AR90" i="22"/>
  <c r="AQ90" i="22"/>
  <c r="AJ90" i="22"/>
  <c r="AI90" i="22"/>
  <c r="AG90" i="22"/>
  <c r="AF90" i="22"/>
  <c r="AD90" i="22"/>
  <c r="AW89" i="22"/>
  <c r="AV89" i="22"/>
  <c r="AS89" i="22"/>
  <c r="AR89" i="22"/>
  <c r="AQ89" i="22"/>
  <c r="AJ89" i="22"/>
  <c r="AI89" i="22"/>
  <c r="AG89" i="22"/>
  <c r="AF89" i="22"/>
  <c r="AD89" i="22"/>
  <c r="AW88" i="22"/>
  <c r="AV88" i="22"/>
  <c r="AS88" i="22"/>
  <c r="AR88" i="22"/>
  <c r="AQ88" i="22"/>
  <c r="AJ88" i="22"/>
  <c r="AI88" i="22"/>
  <c r="AG88" i="22"/>
  <c r="AF88" i="22"/>
  <c r="AD88" i="22"/>
  <c r="AW87" i="22"/>
  <c r="AV87" i="22"/>
  <c r="AS87" i="22"/>
  <c r="AR87" i="22"/>
  <c r="AQ87" i="22"/>
  <c r="AJ87" i="22"/>
  <c r="AI87" i="22"/>
  <c r="AG87" i="22"/>
  <c r="AF87" i="22"/>
  <c r="AD87" i="22"/>
  <c r="AW86" i="22"/>
  <c r="AV86" i="22"/>
  <c r="AS86" i="22"/>
  <c r="AR86" i="22"/>
  <c r="AQ86" i="22"/>
  <c r="AJ86" i="22"/>
  <c r="AI86" i="22"/>
  <c r="AG86" i="22"/>
  <c r="AF86" i="22"/>
  <c r="AD86" i="22"/>
  <c r="AW85" i="22"/>
  <c r="AV85" i="22"/>
  <c r="AS85" i="22"/>
  <c r="AR85" i="22"/>
  <c r="AQ85" i="22"/>
  <c r="AJ85" i="22"/>
  <c r="AI85" i="22"/>
  <c r="AG85" i="22"/>
  <c r="AF85" i="22"/>
  <c r="AD85" i="22"/>
  <c r="AW84" i="22"/>
  <c r="AV84" i="22"/>
  <c r="AS84" i="22"/>
  <c r="AR84" i="22"/>
  <c r="AQ84" i="22"/>
  <c r="AJ84" i="22"/>
  <c r="AI84" i="22"/>
  <c r="AG84" i="22"/>
  <c r="AF84" i="22"/>
  <c r="AD84" i="22"/>
  <c r="AW83" i="22"/>
  <c r="AV83" i="22"/>
  <c r="AS83" i="22"/>
  <c r="AR83" i="22"/>
  <c r="AQ83" i="22"/>
  <c r="AJ83" i="22"/>
  <c r="AI83" i="22"/>
  <c r="AG83" i="22"/>
  <c r="AF83" i="22"/>
  <c r="AD83" i="22"/>
  <c r="AW82" i="22"/>
  <c r="AV82" i="22"/>
  <c r="AS82" i="22"/>
  <c r="AR82" i="22"/>
  <c r="AJ82" i="22"/>
  <c r="AI82" i="22"/>
  <c r="AG82" i="22"/>
  <c r="AF82" i="22"/>
  <c r="AD82" i="22"/>
  <c r="AW81" i="22"/>
  <c r="AV81" i="22"/>
  <c r="AS81" i="22"/>
  <c r="AR81" i="22"/>
  <c r="AJ81" i="22"/>
  <c r="AI81" i="22"/>
  <c r="AG81" i="22"/>
  <c r="AF81" i="22"/>
  <c r="AD81" i="22"/>
  <c r="AW80" i="22"/>
  <c r="AV80" i="22"/>
  <c r="AS80" i="22"/>
  <c r="AR80" i="22"/>
  <c r="AJ80" i="22"/>
  <c r="AI80" i="22"/>
  <c r="AG80" i="22"/>
  <c r="AF80" i="22"/>
  <c r="AD80" i="22"/>
  <c r="AW79" i="22"/>
  <c r="AV79" i="22"/>
  <c r="AS79" i="22"/>
  <c r="AR79" i="22"/>
  <c r="AJ79" i="22"/>
  <c r="AI79" i="22"/>
  <c r="AG79" i="22"/>
  <c r="AF79" i="22"/>
  <c r="AD79" i="22"/>
  <c r="AW78" i="22"/>
  <c r="AV78" i="22"/>
  <c r="AS78" i="22"/>
  <c r="AR78" i="22"/>
  <c r="AJ78" i="22"/>
  <c r="AI78" i="22"/>
  <c r="AG78" i="22"/>
  <c r="AF78" i="22"/>
  <c r="AD78" i="22"/>
  <c r="AW77" i="22"/>
  <c r="AV77" i="22"/>
  <c r="AS77" i="22"/>
  <c r="AR77" i="22"/>
  <c r="AJ77" i="22"/>
  <c r="AI77" i="22"/>
  <c r="AG77" i="22"/>
  <c r="AF77" i="22"/>
  <c r="AD77" i="22"/>
  <c r="AW76" i="22"/>
  <c r="AV76" i="22"/>
  <c r="AS76" i="22"/>
  <c r="AR76" i="22"/>
  <c r="AJ76" i="22"/>
  <c r="AI76" i="22"/>
  <c r="AG76" i="22"/>
  <c r="AF76" i="22"/>
  <c r="AD76" i="22"/>
  <c r="AW75" i="22"/>
  <c r="AV75" i="22"/>
  <c r="AS75" i="22"/>
  <c r="AR75" i="22"/>
  <c r="AJ75" i="22"/>
  <c r="AI75" i="22"/>
  <c r="AG75" i="22"/>
  <c r="AF75" i="22"/>
  <c r="AD75" i="22"/>
  <c r="AW74" i="22"/>
  <c r="AV74" i="22"/>
  <c r="AS74" i="22"/>
  <c r="AR74" i="22"/>
  <c r="AJ74" i="22"/>
  <c r="AI74" i="22"/>
  <c r="AG74" i="22"/>
  <c r="AF74" i="22"/>
  <c r="AD74" i="22"/>
  <c r="AW73" i="22"/>
  <c r="AV73" i="22"/>
  <c r="AS73" i="22"/>
  <c r="AR73" i="22"/>
  <c r="AJ73" i="22"/>
  <c r="AI73" i="22"/>
  <c r="AG73" i="22"/>
  <c r="AF73" i="22"/>
  <c r="AD73" i="22"/>
  <c r="AW72" i="22"/>
  <c r="AV72" i="22"/>
  <c r="AS72" i="22"/>
  <c r="AR72" i="22"/>
  <c r="AJ72" i="22"/>
  <c r="AI72" i="22"/>
  <c r="AG72" i="22"/>
  <c r="AF72" i="22"/>
  <c r="AD72" i="22"/>
  <c r="AW71" i="22"/>
  <c r="AV71" i="22"/>
  <c r="AS71" i="22"/>
  <c r="AR71" i="22"/>
  <c r="AJ71" i="22"/>
  <c r="AI71" i="22"/>
  <c r="AG71" i="22"/>
  <c r="AF71" i="22"/>
  <c r="AD71" i="22"/>
  <c r="AW70" i="22"/>
  <c r="AV70" i="22"/>
  <c r="AS70" i="22"/>
  <c r="AR70" i="22"/>
  <c r="AJ70" i="22"/>
  <c r="AI70" i="22"/>
  <c r="AG70" i="22"/>
  <c r="AF70" i="22"/>
  <c r="AD70" i="22"/>
  <c r="AW69" i="22"/>
  <c r="AV69" i="22"/>
  <c r="AS69" i="22"/>
  <c r="AR69" i="22"/>
  <c r="AJ69" i="22"/>
  <c r="AI69" i="22"/>
  <c r="AG69" i="22"/>
  <c r="AF69" i="22"/>
  <c r="AD69" i="22"/>
  <c r="AW68" i="22"/>
  <c r="AV68" i="22"/>
  <c r="AS68" i="22"/>
  <c r="AR68" i="22"/>
  <c r="AJ68" i="22"/>
  <c r="AI68" i="22"/>
  <c r="AG68" i="22"/>
  <c r="AF68" i="22"/>
  <c r="AD68" i="22"/>
  <c r="AW67" i="22"/>
  <c r="AV67" i="22"/>
  <c r="AS67" i="22"/>
  <c r="AR67" i="22"/>
  <c r="AJ67" i="22"/>
  <c r="AI67" i="22"/>
  <c r="AG67" i="22"/>
  <c r="AF67" i="22"/>
  <c r="AD67" i="22"/>
  <c r="AW66" i="22"/>
  <c r="AV66" i="22"/>
  <c r="AS66" i="22"/>
  <c r="AR66" i="22"/>
  <c r="AJ66" i="22"/>
  <c r="AI66" i="22"/>
  <c r="AG66" i="22"/>
  <c r="AF66" i="22"/>
  <c r="AD66" i="22"/>
  <c r="AW65" i="22"/>
  <c r="AV65" i="22"/>
  <c r="AS65" i="22"/>
  <c r="AR65" i="22"/>
  <c r="AJ65" i="22"/>
  <c r="AI65" i="22"/>
  <c r="AG65" i="22"/>
  <c r="AF65" i="22"/>
  <c r="AD65" i="22"/>
  <c r="AW64" i="22"/>
  <c r="AV64" i="22"/>
  <c r="AS64" i="22"/>
  <c r="AR64" i="22"/>
  <c r="AJ64" i="22"/>
  <c r="AI64" i="22"/>
  <c r="AG64" i="22"/>
  <c r="AF64" i="22"/>
  <c r="AD64" i="22"/>
  <c r="AW63" i="22"/>
  <c r="AV63" i="22"/>
  <c r="AS63" i="22"/>
  <c r="AR63" i="22"/>
  <c r="AJ63" i="22"/>
  <c r="AI63" i="22"/>
  <c r="AG63" i="22"/>
  <c r="AF63" i="22"/>
  <c r="AD63" i="22"/>
  <c r="AW62" i="22"/>
  <c r="AV62" i="22"/>
  <c r="AS62" i="22"/>
  <c r="AR62" i="22"/>
  <c r="AJ62" i="22"/>
  <c r="AI62" i="22"/>
  <c r="AG62" i="22"/>
  <c r="AF62" i="22"/>
  <c r="AD62" i="22"/>
  <c r="AW61" i="22"/>
  <c r="AV61" i="22"/>
  <c r="AS61" i="22"/>
  <c r="AR61" i="22"/>
  <c r="AJ61" i="22"/>
  <c r="AI61" i="22"/>
  <c r="AG61" i="22"/>
  <c r="AF61" i="22"/>
  <c r="AD61" i="22"/>
  <c r="AW60" i="22"/>
  <c r="AV60" i="22"/>
  <c r="AS60" i="22"/>
  <c r="AR60" i="22"/>
  <c r="AJ60" i="22"/>
  <c r="AI60" i="22"/>
  <c r="AG60" i="22"/>
  <c r="AF60" i="22"/>
  <c r="AD60" i="22"/>
  <c r="AW59" i="22"/>
  <c r="AV59" i="22"/>
  <c r="AS59" i="22"/>
  <c r="AR59" i="22"/>
  <c r="AJ59" i="22"/>
  <c r="AI59" i="22"/>
  <c r="AG59" i="22"/>
  <c r="AF59" i="22"/>
  <c r="AD59" i="22"/>
  <c r="AW58" i="22"/>
  <c r="AV58" i="22"/>
  <c r="AS58" i="22"/>
  <c r="AR58" i="22"/>
  <c r="AJ58" i="22"/>
  <c r="AI58" i="22"/>
  <c r="AG58" i="22"/>
  <c r="AF58" i="22"/>
  <c r="AD58" i="22"/>
  <c r="AW57" i="22"/>
  <c r="AV57" i="22"/>
  <c r="AS57" i="22"/>
  <c r="AR57" i="22"/>
  <c r="AJ57" i="22"/>
  <c r="AI57" i="22"/>
  <c r="AG57" i="22"/>
  <c r="AF57" i="22"/>
  <c r="AD57" i="22"/>
  <c r="AW56" i="22"/>
  <c r="AV56" i="22"/>
  <c r="AS56" i="22"/>
  <c r="AR56" i="22"/>
  <c r="AJ56" i="22"/>
  <c r="AI56" i="22"/>
  <c r="AG56" i="22"/>
  <c r="AF56" i="22"/>
  <c r="AD56" i="22"/>
  <c r="AW55" i="22"/>
  <c r="AV55" i="22"/>
  <c r="AS55" i="22"/>
  <c r="AR55" i="22"/>
  <c r="AJ55" i="22"/>
  <c r="AI55" i="22"/>
  <c r="AG55" i="22"/>
  <c r="AF55" i="22"/>
  <c r="AD55" i="22"/>
  <c r="AW54" i="22"/>
  <c r="AV54" i="22"/>
  <c r="AS54" i="22"/>
  <c r="AR54" i="22"/>
  <c r="AJ54" i="22"/>
  <c r="AI54" i="22"/>
  <c r="AG54" i="22"/>
  <c r="AF54" i="22"/>
  <c r="AD54" i="22"/>
  <c r="AW53" i="22"/>
  <c r="AV53" i="22"/>
  <c r="AS53" i="22"/>
  <c r="AR53" i="22"/>
  <c r="AJ53" i="22"/>
  <c r="AI53" i="22"/>
  <c r="AG53" i="22"/>
  <c r="AF53" i="22"/>
  <c r="AD53" i="22"/>
  <c r="AW52" i="22"/>
  <c r="AV52" i="22"/>
  <c r="AS52" i="22"/>
  <c r="AR52" i="22"/>
  <c r="AJ52" i="22"/>
  <c r="AI52" i="22"/>
  <c r="AG52" i="22"/>
  <c r="AF52" i="22"/>
  <c r="AD52" i="22"/>
  <c r="AW51" i="22"/>
  <c r="AV51" i="22"/>
  <c r="AS51" i="22"/>
  <c r="AR51" i="22"/>
  <c r="AJ51" i="22"/>
  <c r="AI51" i="22"/>
  <c r="AG51" i="22"/>
  <c r="AF51" i="22"/>
  <c r="AD51" i="22"/>
  <c r="AW50" i="22"/>
  <c r="AV50" i="22"/>
  <c r="AS50" i="22"/>
  <c r="AR50" i="22"/>
  <c r="AJ50" i="22"/>
  <c r="AI50" i="22"/>
  <c r="AG50" i="22"/>
  <c r="AF50" i="22"/>
  <c r="AD50" i="22"/>
  <c r="AW49" i="22"/>
  <c r="AV49" i="22"/>
  <c r="AS49" i="22"/>
  <c r="AR49" i="22"/>
  <c r="AJ49" i="22"/>
  <c r="AI49" i="22"/>
  <c r="AG49" i="22"/>
  <c r="AF49" i="22"/>
  <c r="AD49" i="22"/>
  <c r="AW48" i="22"/>
  <c r="AV48" i="22"/>
  <c r="AS48" i="22"/>
  <c r="AR48" i="22"/>
  <c r="AJ48" i="22"/>
  <c r="AI48" i="22"/>
  <c r="AG48" i="22"/>
  <c r="AF48" i="22"/>
  <c r="AD48" i="22"/>
  <c r="AW47" i="22"/>
  <c r="AV47" i="22"/>
  <c r="AS47" i="22"/>
  <c r="AR47" i="22"/>
  <c r="AJ47" i="22"/>
  <c r="AI47" i="22"/>
  <c r="AG47" i="22"/>
  <c r="AF47" i="22"/>
  <c r="AD47" i="22"/>
  <c r="AW46" i="22"/>
  <c r="AV46" i="22"/>
  <c r="AS46" i="22"/>
  <c r="AR46" i="22"/>
  <c r="AJ46" i="22"/>
  <c r="AI46" i="22"/>
  <c r="AG46" i="22"/>
  <c r="AF46" i="22"/>
  <c r="AD46" i="22"/>
  <c r="AW45" i="22"/>
  <c r="AV45" i="22"/>
  <c r="AS45" i="22"/>
  <c r="AR45" i="22"/>
  <c r="AJ45" i="22"/>
  <c r="AI45" i="22"/>
  <c r="AG45" i="22"/>
  <c r="AF45" i="22"/>
  <c r="AD45" i="22"/>
  <c r="AW44" i="22"/>
  <c r="AV44" i="22"/>
  <c r="AS44" i="22"/>
  <c r="AR44" i="22"/>
  <c r="AJ44" i="22"/>
  <c r="AI44" i="22"/>
  <c r="AG44" i="22"/>
  <c r="AF44" i="22"/>
  <c r="AD44" i="22"/>
  <c r="AW43" i="22"/>
  <c r="AV43" i="22"/>
  <c r="AS43" i="22"/>
  <c r="AR43" i="22"/>
  <c r="AJ43" i="22"/>
  <c r="AI43" i="22"/>
  <c r="AG43" i="22"/>
  <c r="AF43" i="22"/>
  <c r="AD43" i="22"/>
  <c r="AW42" i="22"/>
  <c r="AV42" i="22"/>
  <c r="AS42" i="22"/>
  <c r="AR42" i="22"/>
  <c r="AJ42" i="22"/>
  <c r="AI42" i="22"/>
  <c r="AG42" i="22"/>
  <c r="AF42" i="22"/>
  <c r="AD42" i="22"/>
  <c r="AW41" i="22"/>
  <c r="AV41" i="22"/>
  <c r="AS41" i="22"/>
  <c r="AR41" i="22"/>
  <c r="AJ41" i="22"/>
  <c r="AI41" i="22"/>
  <c r="AG41" i="22"/>
  <c r="AF41" i="22"/>
  <c r="AD41" i="22"/>
  <c r="AW40" i="22"/>
  <c r="AV40" i="22"/>
  <c r="AS40" i="22"/>
  <c r="AR40" i="22"/>
  <c r="AJ40" i="22"/>
  <c r="AI40" i="22"/>
  <c r="AG40" i="22"/>
  <c r="AF40" i="22"/>
  <c r="AD40" i="22"/>
  <c r="AW39" i="22"/>
  <c r="AV39" i="22"/>
  <c r="AS39" i="22"/>
  <c r="AR39" i="22"/>
  <c r="AJ39" i="22"/>
  <c r="AI39" i="22"/>
  <c r="AG39" i="22"/>
  <c r="AF39" i="22"/>
  <c r="AD39" i="22"/>
  <c r="AW38" i="22"/>
  <c r="AV38" i="22"/>
  <c r="AS38" i="22"/>
  <c r="AR38" i="22"/>
  <c r="AJ38" i="22"/>
  <c r="AI38" i="22"/>
  <c r="AG38" i="22"/>
  <c r="AF38" i="22"/>
  <c r="AD38" i="22"/>
  <c r="AW37" i="22"/>
  <c r="AV37" i="22"/>
  <c r="AS37" i="22"/>
  <c r="AR37" i="22"/>
  <c r="AJ37" i="22"/>
  <c r="AI37" i="22"/>
  <c r="AG37" i="22"/>
  <c r="AF37" i="22"/>
  <c r="AD37" i="22"/>
  <c r="AW36" i="22"/>
  <c r="AV36" i="22"/>
  <c r="AS36" i="22"/>
  <c r="AR36" i="22"/>
  <c r="AJ36" i="22"/>
  <c r="AI36" i="22"/>
  <c r="AG36" i="22"/>
  <c r="AF36" i="22"/>
  <c r="AD36" i="22"/>
  <c r="AW35" i="22"/>
  <c r="AV35" i="22"/>
  <c r="AS35" i="22"/>
  <c r="AR35" i="22"/>
  <c r="AJ35" i="22"/>
  <c r="AI35" i="22"/>
  <c r="AG35" i="22"/>
  <c r="AF35" i="22"/>
  <c r="AD35" i="22"/>
  <c r="AW34" i="22"/>
  <c r="AV34" i="22"/>
  <c r="AS34" i="22"/>
  <c r="AR34" i="22"/>
  <c r="AJ34" i="22"/>
  <c r="AI34" i="22"/>
  <c r="AG34" i="22"/>
  <c r="AF34" i="22"/>
  <c r="AD34" i="22"/>
  <c r="AW33" i="22"/>
  <c r="AV33" i="22"/>
  <c r="AS33" i="22"/>
  <c r="AR33" i="22"/>
  <c r="AJ33" i="22"/>
  <c r="AI33" i="22"/>
  <c r="AG33" i="22"/>
  <c r="AF33" i="22"/>
  <c r="AD33" i="22"/>
  <c r="AW32" i="22"/>
  <c r="AV32" i="22"/>
  <c r="AS32" i="22"/>
  <c r="AR32" i="22"/>
  <c r="AJ32" i="22"/>
  <c r="AI32" i="22"/>
  <c r="AG32" i="22"/>
  <c r="AF32" i="22"/>
  <c r="AD32" i="22"/>
  <c r="AW31" i="22"/>
  <c r="AV31" i="22"/>
  <c r="AS31" i="22"/>
  <c r="AR31" i="22"/>
  <c r="AJ31" i="22"/>
  <c r="AI31" i="22"/>
  <c r="AG31" i="22"/>
  <c r="AF31" i="22"/>
  <c r="AD31" i="22"/>
  <c r="AW30" i="22"/>
  <c r="AV30" i="22"/>
  <c r="AS30" i="22"/>
  <c r="AR30" i="22"/>
  <c r="AJ30" i="22"/>
  <c r="AI30" i="22"/>
  <c r="AG30" i="22"/>
  <c r="AF30" i="22"/>
  <c r="AD30" i="22"/>
  <c r="AW29" i="22"/>
  <c r="AV29" i="22"/>
  <c r="AS29" i="22"/>
  <c r="AR29" i="22"/>
  <c r="AJ29" i="22"/>
  <c r="AI29" i="22"/>
  <c r="AG29" i="22"/>
  <c r="AF29" i="22"/>
  <c r="AD29" i="22"/>
  <c r="AW28" i="22"/>
  <c r="AV28" i="22"/>
  <c r="AS28" i="22"/>
  <c r="AR28" i="22"/>
  <c r="AJ28" i="22"/>
  <c r="AI28" i="22"/>
  <c r="AG28" i="22"/>
  <c r="AF28" i="22"/>
  <c r="AD28" i="22"/>
  <c r="AW27" i="22"/>
  <c r="AV27" i="22"/>
  <c r="AS27" i="22"/>
  <c r="AR27" i="22"/>
  <c r="AJ27" i="22"/>
  <c r="AI27" i="22"/>
  <c r="AG27" i="22"/>
  <c r="AF27" i="22"/>
  <c r="AD27" i="22"/>
  <c r="AW26" i="22"/>
  <c r="AV26" i="22"/>
  <c r="AS26" i="22"/>
  <c r="AR26" i="22"/>
  <c r="AJ26" i="22"/>
  <c r="AI26" i="22"/>
  <c r="AG26" i="22"/>
  <c r="AF26" i="22"/>
  <c r="AD26" i="22"/>
  <c r="AW25" i="22"/>
  <c r="AV25" i="22"/>
  <c r="AS25" i="22"/>
  <c r="AR25" i="22"/>
  <c r="AJ25" i="22"/>
  <c r="AI25" i="22"/>
  <c r="AG25" i="22"/>
  <c r="AF25" i="22"/>
  <c r="AD25" i="22"/>
  <c r="AW24" i="22"/>
  <c r="AV24" i="22"/>
  <c r="AS24" i="22"/>
  <c r="AR24" i="22"/>
  <c r="AJ24" i="22"/>
  <c r="AI24" i="22"/>
  <c r="AG24" i="22"/>
  <c r="AF24" i="22"/>
  <c r="AD24" i="22"/>
  <c r="AW23" i="22"/>
  <c r="AV23" i="22"/>
  <c r="AS23" i="22"/>
  <c r="AR23" i="22"/>
  <c r="AJ23" i="22"/>
  <c r="AI23" i="22"/>
  <c r="AG23" i="22"/>
  <c r="AF23" i="22"/>
  <c r="AD23" i="22"/>
  <c r="AW22" i="22"/>
  <c r="AV22" i="22"/>
  <c r="AS22" i="22"/>
  <c r="AR22" i="22"/>
  <c r="AJ22" i="22"/>
  <c r="AI22" i="22"/>
  <c r="AG22" i="22"/>
  <c r="AF22" i="22"/>
  <c r="AD22" i="22"/>
  <c r="AW21" i="22"/>
  <c r="AV21" i="22"/>
  <c r="AS21" i="22"/>
  <c r="AR21" i="22"/>
  <c r="AJ21" i="22"/>
  <c r="AI21" i="22"/>
  <c r="AG21" i="22"/>
  <c r="AF21" i="22"/>
  <c r="AD21" i="22"/>
  <c r="AW20" i="22"/>
  <c r="AV20" i="22"/>
  <c r="AS20" i="22"/>
  <c r="AR20" i="22"/>
  <c r="AJ20" i="22"/>
  <c r="AI20" i="22"/>
  <c r="AG20" i="22"/>
  <c r="AF20" i="22"/>
  <c r="AD20" i="22"/>
  <c r="AW19" i="22"/>
  <c r="AV19" i="22"/>
  <c r="AS19" i="22"/>
  <c r="AR19" i="22"/>
  <c r="AJ19" i="22"/>
  <c r="AI19" i="22"/>
  <c r="AG19" i="22"/>
  <c r="AF19" i="22"/>
  <c r="AD19" i="22"/>
  <c r="AW18" i="22"/>
  <c r="AV18" i="22"/>
  <c r="AS18" i="22"/>
  <c r="AR18" i="22"/>
  <c r="AJ18" i="22"/>
  <c r="AI18" i="22"/>
  <c r="AG18" i="22"/>
  <c r="AF18" i="22"/>
  <c r="AD18" i="22"/>
  <c r="AW17" i="22"/>
  <c r="AV17" i="22"/>
  <c r="AS17" i="22"/>
  <c r="AR17" i="22"/>
  <c r="AJ17" i="22"/>
  <c r="AI17" i="22"/>
  <c r="AG17" i="22"/>
  <c r="AF17" i="22"/>
  <c r="AD17" i="22"/>
  <c r="AW16" i="22"/>
  <c r="AV16" i="22"/>
  <c r="AS16" i="22"/>
  <c r="AR16" i="22"/>
  <c r="AJ16" i="22"/>
  <c r="AI16" i="22"/>
  <c r="AG16" i="22"/>
  <c r="AF16" i="22"/>
  <c r="AD16" i="22"/>
  <c r="AW15" i="22"/>
  <c r="AV15" i="22"/>
  <c r="AS15" i="22"/>
  <c r="AR15" i="22"/>
  <c r="AJ15" i="22"/>
  <c r="AI15" i="22"/>
  <c r="AG15" i="22"/>
  <c r="AF15" i="22"/>
  <c r="AD15" i="22"/>
  <c r="AW14" i="22"/>
  <c r="AV14" i="22"/>
  <c r="AS14" i="22"/>
  <c r="AR14" i="22"/>
  <c r="AJ14" i="22"/>
  <c r="AI14" i="22"/>
  <c r="AG14" i="22"/>
  <c r="AF14" i="22"/>
  <c r="AD14" i="22"/>
  <c r="AW13" i="22"/>
  <c r="AV13" i="22"/>
  <c r="AS13" i="22"/>
  <c r="AR13" i="22"/>
  <c r="AJ13" i="22"/>
  <c r="AI13" i="22"/>
  <c r="AG13" i="22"/>
  <c r="AF13" i="22"/>
  <c r="AD13" i="22"/>
  <c r="AW12" i="22"/>
  <c r="AV12" i="22"/>
  <c r="AS12" i="22"/>
  <c r="AR12" i="22"/>
  <c r="AJ12" i="22"/>
  <c r="AI12" i="22"/>
  <c r="AG12" i="22"/>
  <c r="AF12" i="22"/>
  <c r="AD12" i="22"/>
  <c r="AW11" i="22"/>
  <c r="AV11" i="22"/>
  <c r="AS11" i="22"/>
  <c r="AR11" i="22"/>
  <c r="AJ11" i="22"/>
  <c r="AI11" i="22"/>
  <c r="AG11" i="22"/>
  <c r="AF11" i="22"/>
  <c r="AD11" i="22"/>
  <c r="AW10" i="22"/>
  <c r="AV10" i="22"/>
  <c r="AS10" i="22"/>
  <c r="AR10" i="22"/>
  <c r="AJ10" i="22"/>
  <c r="AI10" i="22"/>
  <c r="AG10" i="22"/>
  <c r="AF10" i="22"/>
  <c r="AD10" i="22"/>
  <c r="AW9" i="22"/>
  <c r="AV9" i="22"/>
  <c r="AS9" i="22"/>
  <c r="AR9" i="22"/>
  <c r="AJ9" i="22"/>
  <c r="AI9" i="22"/>
  <c r="AG9" i="22"/>
  <c r="AF9" i="22"/>
  <c r="AD9" i="22"/>
  <c r="AW8" i="22"/>
  <c r="AV8" i="22"/>
  <c r="AS8" i="22"/>
  <c r="AR8" i="22"/>
  <c r="AJ8" i="22"/>
  <c r="AI8" i="22"/>
  <c r="AG8" i="22"/>
  <c r="AF8" i="22"/>
  <c r="AD8" i="22"/>
  <c r="AW7" i="22"/>
  <c r="AV7" i="22"/>
  <c r="AS7" i="22"/>
  <c r="AR7" i="22"/>
  <c r="AJ7" i="22"/>
  <c r="AI7" i="22"/>
  <c r="AG7" i="22"/>
  <c r="AF7" i="22"/>
  <c r="AD7" i="22"/>
  <c r="AW6" i="22"/>
  <c r="AV6" i="22"/>
  <c r="AS6" i="22"/>
  <c r="AR6" i="22"/>
  <c r="AJ6" i="22"/>
  <c r="AI6" i="22"/>
  <c r="AG6" i="22"/>
  <c r="AF6" i="22"/>
  <c r="AW5" i="22"/>
  <c r="AV5" i="22"/>
  <c r="AS5" i="22"/>
  <c r="AR5" i="22"/>
  <c r="AJ5" i="22"/>
  <c r="AI5" i="22"/>
  <c r="AG5" i="22"/>
  <c r="AF5" i="22"/>
  <c r="AD5" i="22"/>
  <c r="AW4" i="22"/>
  <c r="AV4" i="22"/>
  <c r="AS4" i="22"/>
  <c r="AR4" i="22"/>
  <c r="AJ4" i="22"/>
  <c r="AI4" i="22"/>
  <c r="AG4" i="22"/>
  <c r="AF4" i="22"/>
  <c r="AD4" i="22"/>
  <c r="AW3" i="22"/>
  <c r="AV3" i="22"/>
  <c r="AS3" i="22"/>
  <c r="AR3" i="22"/>
  <c r="AJ3" i="22"/>
  <c r="AI3" i="22"/>
  <c r="AG3" i="22"/>
  <c r="AF3" i="22"/>
  <c r="AD3" i="22"/>
  <c r="AW146" i="21"/>
  <c r="AV146" i="21"/>
  <c r="AS146" i="21"/>
  <c r="AR146" i="21"/>
  <c r="AQ146" i="21"/>
  <c r="AJ146" i="21"/>
  <c r="AI146" i="21"/>
  <c r="AG146" i="21"/>
  <c r="AF146" i="21"/>
  <c r="AD146" i="21"/>
  <c r="AW145" i="21"/>
  <c r="AV145" i="21"/>
  <c r="AS145" i="21"/>
  <c r="AR145" i="21"/>
  <c r="AQ145" i="21"/>
  <c r="AJ145" i="21"/>
  <c r="AI145" i="21"/>
  <c r="AG145" i="21"/>
  <c r="AF145" i="21"/>
  <c r="AD145" i="21"/>
  <c r="AW144" i="21"/>
  <c r="AV144" i="21"/>
  <c r="AS144" i="21"/>
  <c r="AR144" i="21"/>
  <c r="AQ144" i="21"/>
  <c r="AJ144" i="21"/>
  <c r="AI144" i="21"/>
  <c r="AG144" i="21"/>
  <c r="AF144" i="21"/>
  <c r="AD144" i="21"/>
  <c r="AW143" i="21"/>
  <c r="AV143" i="21"/>
  <c r="AS143" i="21"/>
  <c r="AR143" i="21"/>
  <c r="AQ143" i="21"/>
  <c r="AJ143" i="21"/>
  <c r="AI143" i="21"/>
  <c r="AG143" i="21"/>
  <c r="AF143" i="21"/>
  <c r="AD143" i="21"/>
  <c r="AW142" i="21"/>
  <c r="AV142" i="21"/>
  <c r="AS142" i="21"/>
  <c r="AR142" i="21"/>
  <c r="AQ142" i="21"/>
  <c r="AJ142" i="21"/>
  <c r="AI142" i="21"/>
  <c r="AG142" i="21"/>
  <c r="AF142" i="21"/>
  <c r="AD142" i="21"/>
  <c r="AW141" i="21"/>
  <c r="AV141" i="21"/>
  <c r="AS141" i="21"/>
  <c r="AR141" i="21"/>
  <c r="AQ141" i="21"/>
  <c r="AJ141" i="21"/>
  <c r="AI141" i="21"/>
  <c r="AG141" i="21"/>
  <c r="AF141" i="21"/>
  <c r="AD141" i="21"/>
  <c r="AW140" i="21"/>
  <c r="AV140" i="21"/>
  <c r="AS140" i="21"/>
  <c r="AR140" i="21"/>
  <c r="AQ140" i="21"/>
  <c r="AJ140" i="21"/>
  <c r="AI140" i="21"/>
  <c r="AG140" i="21"/>
  <c r="AF140" i="21"/>
  <c r="AD140" i="21"/>
  <c r="AW139" i="21"/>
  <c r="AV139" i="21"/>
  <c r="AS139" i="21"/>
  <c r="AR139" i="21"/>
  <c r="AQ139" i="21"/>
  <c r="AJ139" i="21"/>
  <c r="AI139" i="21"/>
  <c r="AG139" i="21"/>
  <c r="AF139" i="21"/>
  <c r="AD139" i="21"/>
  <c r="AW138" i="21"/>
  <c r="AV138" i="21"/>
  <c r="AS138" i="21"/>
  <c r="AR138" i="21"/>
  <c r="AQ138" i="21"/>
  <c r="AJ138" i="21"/>
  <c r="AI138" i="21"/>
  <c r="AG138" i="21"/>
  <c r="AF138" i="21"/>
  <c r="AD138" i="21"/>
  <c r="AW137" i="21"/>
  <c r="AV137" i="21"/>
  <c r="AS137" i="21"/>
  <c r="AR137" i="21"/>
  <c r="AQ137" i="21"/>
  <c r="AJ137" i="21"/>
  <c r="AI137" i="21"/>
  <c r="AG137" i="21"/>
  <c r="AF137" i="21"/>
  <c r="AD137" i="21"/>
  <c r="AW136" i="21"/>
  <c r="AV136" i="21"/>
  <c r="AS136" i="21"/>
  <c r="AR136" i="21"/>
  <c r="AQ136" i="21"/>
  <c r="AJ136" i="21"/>
  <c r="AI136" i="21"/>
  <c r="AG136" i="21"/>
  <c r="AF136" i="21"/>
  <c r="AD136" i="21"/>
  <c r="AW135" i="21"/>
  <c r="AV135" i="21"/>
  <c r="AS135" i="21"/>
  <c r="AR135" i="21"/>
  <c r="AQ135" i="21"/>
  <c r="AJ135" i="21"/>
  <c r="AI135" i="21"/>
  <c r="AG135" i="21"/>
  <c r="AF135" i="21"/>
  <c r="AD135" i="21"/>
  <c r="AW134" i="21"/>
  <c r="AV134" i="21"/>
  <c r="AS134" i="21"/>
  <c r="AR134" i="21"/>
  <c r="AQ134" i="21"/>
  <c r="AJ134" i="21"/>
  <c r="AI134" i="21"/>
  <c r="AG134" i="21"/>
  <c r="AF134" i="21"/>
  <c r="AD134" i="21"/>
  <c r="AW133" i="21"/>
  <c r="AV133" i="21"/>
  <c r="AS133" i="21"/>
  <c r="AR133" i="21"/>
  <c r="AQ133" i="21"/>
  <c r="AJ133" i="21"/>
  <c r="AI133" i="21"/>
  <c r="AG133" i="21"/>
  <c r="AF133" i="21"/>
  <c r="AD133" i="21"/>
  <c r="AW132" i="21"/>
  <c r="AV132" i="21"/>
  <c r="AS132" i="21"/>
  <c r="AR132" i="21"/>
  <c r="AQ132" i="21"/>
  <c r="AJ132" i="21"/>
  <c r="AI132" i="21"/>
  <c r="AG132" i="21"/>
  <c r="AF132" i="21"/>
  <c r="AD132" i="21"/>
  <c r="AW131" i="21"/>
  <c r="AV131" i="21"/>
  <c r="AS131" i="21"/>
  <c r="AR131" i="21"/>
  <c r="AQ131" i="21"/>
  <c r="AJ131" i="21"/>
  <c r="AI131" i="21"/>
  <c r="AG131" i="21"/>
  <c r="AF131" i="21"/>
  <c r="AD131" i="21"/>
  <c r="AW130" i="21"/>
  <c r="AV130" i="21"/>
  <c r="AS130" i="21"/>
  <c r="AR130" i="21"/>
  <c r="AQ130" i="21"/>
  <c r="AJ130" i="21"/>
  <c r="AI130" i="21"/>
  <c r="AG130" i="21"/>
  <c r="AF130" i="21"/>
  <c r="AD130" i="21"/>
  <c r="AW129" i="21"/>
  <c r="AV129" i="21"/>
  <c r="AS129" i="21"/>
  <c r="AR129" i="21"/>
  <c r="AQ129" i="21"/>
  <c r="AJ129" i="21"/>
  <c r="AI129" i="21"/>
  <c r="AG129" i="21"/>
  <c r="AF129" i="21"/>
  <c r="AD129" i="21"/>
  <c r="AW128" i="21"/>
  <c r="AV128" i="21"/>
  <c r="AS128" i="21"/>
  <c r="AR128" i="21"/>
  <c r="AQ128" i="21"/>
  <c r="AJ128" i="21"/>
  <c r="AI128" i="21"/>
  <c r="AG128" i="21"/>
  <c r="AF128" i="21"/>
  <c r="AD128" i="21"/>
  <c r="AW127" i="21"/>
  <c r="AV127" i="21"/>
  <c r="AS127" i="21"/>
  <c r="AR127" i="21"/>
  <c r="AQ127" i="21"/>
  <c r="AJ127" i="21"/>
  <c r="AI127" i="21"/>
  <c r="AG127" i="21"/>
  <c r="AF127" i="21"/>
  <c r="AD127" i="21"/>
  <c r="AW126" i="21"/>
  <c r="AV126" i="21"/>
  <c r="AS126" i="21"/>
  <c r="AR126" i="21"/>
  <c r="AQ126" i="21"/>
  <c r="AJ126" i="21"/>
  <c r="AI126" i="21"/>
  <c r="AG126" i="21"/>
  <c r="AF126" i="21"/>
  <c r="AD126" i="21"/>
  <c r="AW125" i="21"/>
  <c r="AV125" i="21"/>
  <c r="AS125" i="21"/>
  <c r="AR125" i="21"/>
  <c r="AQ125" i="21"/>
  <c r="AJ125" i="21"/>
  <c r="AI125" i="21"/>
  <c r="AG125" i="21"/>
  <c r="AF125" i="21"/>
  <c r="AD125" i="21"/>
  <c r="AW124" i="21"/>
  <c r="AV124" i="21"/>
  <c r="AS124" i="21"/>
  <c r="AR124" i="21"/>
  <c r="AQ124" i="21"/>
  <c r="AJ124" i="21"/>
  <c r="AI124" i="21"/>
  <c r="AG124" i="21"/>
  <c r="AF124" i="21"/>
  <c r="AD124" i="21"/>
  <c r="AW123" i="21"/>
  <c r="AV123" i="21"/>
  <c r="AS123" i="21"/>
  <c r="AR123" i="21"/>
  <c r="AQ123" i="21"/>
  <c r="AJ123" i="21"/>
  <c r="AI123" i="21"/>
  <c r="AG123" i="21"/>
  <c r="AF123" i="21"/>
  <c r="AD123" i="21"/>
  <c r="AW122" i="21"/>
  <c r="AV122" i="21"/>
  <c r="AS122" i="21"/>
  <c r="AR122" i="21"/>
  <c r="AQ122" i="21"/>
  <c r="AJ122" i="21"/>
  <c r="AI122" i="21"/>
  <c r="AG122" i="21"/>
  <c r="AF122" i="21"/>
  <c r="AD122" i="21"/>
  <c r="AW121" i="21"/>
  <c r="AV121" i="21"/>
  <c r="AS121" i="21"/>
  <c r="AR121" i="21"/>
  <c r="AQ121" i="21"/>
  <c r="AJ121" i="21"/>
  <c r="AI121" i="21"/>
  <c r="AG121" i="21"/>
  <c r="AF121" i="21"/>
  <c r="AD121" i="21"/>
  <c r="AW120" i="21"/>
  <c r="AV120" i="21"/>
  <c r="AS120" i="21"/>
  <c r="AR120" i="21"/>
  <c r="AQ120" i="21"/>
  <c r="AJ120" i="21"/>
  <c r="AI120" i="21"/>
  <c r="AG120" i="21"/>
  <c r="AF120" i="21"/>
  <c r="AD120" i="21"/>
  <c r="AW119" i="21"/>
  <c r="AV119" i="21"/>
  <c r="AS119" i="21"/>
  <c r="AR119" i="21"/>
  <c r="AQ119" i="21"/>
  <c r="AJ119" i="21"/>
  <c r="AI119" i="21"/>
  <c r="AG119" i="21"/>
  <c r="AF119" i="21"/>
  <c r="AD119" i="21"/>
  <c r="AW118" i="21"/>
  <c r="AV118" i="21"/>
  <c r="AS118" i="21"/>
  <c r="AR118" i="21"/>
  <c r="AQ118" i="21"/>
  <c r="AJ118" i="21"/>
  <c r="AI118" i="21"/>
  <c r="AG118" i="21"/>
  <c r="AF118" i="21"/>
  <c r="AD118" i="21"/>
  <c r="AW117" i="21"/>
  <c r="AV117" i="21"/>
  <c r="AS117" i="21"/>
  <c r="AR117" i="21"/>
  <c r="AQ117" i="21"/>
  <c r="AJ117" i="21"/>
  <c r="AI117" i="21"/>
  <c r="AG117" i="21"/>
  <c r="AF117" i="21"/>
  <c r="AD117" i="21"/>
  <c r="AW116" i="21"/>
  <c r="AV116" i="21"/>
  <c r="AS116" i="21"/>
  <c r="AR116" i="21"/>
  <c r="AQ116" i="21"/>
  <c r="AJ116" i="21"/>
  <c r="AI116" i="21"/>
  <c r="AG116" i="21"/>
  <c r="AF116" i="21"/>
  <c r="AD116" i="21"/>
  <c r="AW115" i="21"/>
  <c r="AV115" i="21"/>
  <c r="AS115" i="21"/>
  <c r="AR115" i="21"/>
  <c r="AQ115" i="21"/>
  <c r="AJ115" i="21"/>
  <c r="AI115" i="21"/>
  <c r="AG115" i="21"/>
  <c r="AF115" i="21"/>
  <c r="AD115" i="21"/>
  <c r="AW114" i="21"/>
  <c r="AV114" i="21"/>
  <c r="AS114" i="21"/>
  <c r="AR114" i="21"/>
  <c r="AQ114" i="21"/>
  <c r="AJ114" i="21"/>
  <c r="AI114" i="21"/>
  <c r="AG114" i="21"/>
  <c r="AF114" i="21"/>
  <c r="AD114" i="21"/>
  <c r="AW113" i="21"/>
  <c r="AV113" i="21"/>
  <c r="AS113" i="21"/>
  <c r="AR113" i="21"/>
  <c r="AQ113" i="21"/>
  <c r="AJ113" i="21"/>
  <c r="AI113" i="21"/>
  <c r="AG113" i="21"/>
  <c r="AF113" i="21"/>
  <c r="AD113" i="21"/>
  <c r="AW112" i="21"/>
  <c r="AV112" i="21"/>
  <c r="AS112" i="21"/>
  <c r="AR112" i="21"/>
  <c r="AQ112" i="21"/>
  <c r="AJ112" i="21"/>
  <c r="AI112" i="21"/>
  <c r="AG112" i="21"/>
  <c r="AF112" i="21"/>
  <c r="AD112" i="21"/>
  <c r="AW111" i="21"/>
  <c r="AV111" i="21"/>
  <c r="AS111" i="21"/>
  <c r="AR111" i="21"/>
  <c r="AQ111" i="21"/>
  <c r="AJ111" i="21"/>
  <c r="AI111" i="21"/>
  <c r="AG111" i="21"/>
  <c r="AF111" i="21"/>
  <c r="AD111" i="21"/>
  <c r="AW110" i="21"/>
  <c r="AV110" i="21"/>
  <c r="AS110" i="21"/>
  <c r="AR110" i="21"/>
  <c r="AQ110" i="21"/>
  <c r="AJ110" i="21"/>
  <c r="AI110" i="21"/>
  <c r="AG110" i="21"/>
  <c r="AF110" i="21"/>
  <c r="AD110" i="21"/>
  <c r="AW109" i="21"/>
  <c r="AV109" i="21"/>
  <c r="AS109" i="21"/>
  <c r="AR109" i="21"/>
  <c r="AQ109" i="21"/>
  <c r="AJ109" i="21"/>
  <c r="AI109" i="21"/>
  <c r="AG109" i="21"/>
  <c r="AF109" i="21"/>
  <c r="AD109" i="21"/>
  <c r="AW108" i="21"/>
  <c r="AV108" i="21"/>
  <c r="AS108" i="21"/>
  <c r="AR108" i="21"/>
  <c r="AQ108" i="21"/>
  <c r="AJ108" i="21"/>
  <c r="AI108" i="21"/>
  <c r="AG108" i="21"/>
  <c r="AF108" i="21"/>
  <c r="AD108" i="21"/>
  <c r="AW107" i="21"/>
  <c r="AV107" i="21"/>
  <c r="AS107" i="21"/>
  <c r="AR107" i="21"/>
  <c r="AQ107" i="21"/>
  <c r="AJ107" i="21"/>
  <c r="AI107" i="21"/>
  <c r="AG107" i="21"/>
  <c r="AF107" i="21"/>
  <c r="AD107" i="21"/>
  <c r="AW106" i="21"/>
  <c r="AV106" i="21"/>
  <c r="AS106" i="21"/>
  <c r="AR106" i="21"/>
  <c r="AQ106" i="21"/>
  <c r="AJ106" i="21"/>
  <c r="AI106" i="21"/>
  <c r="AG106" i="21"/>
  <c r="AF106" i="21"/>
  <c r="AD106" i="21"/>
  <c r="AW105" i="21"/>
  <c r="AV105" i="21"/>
  <c r="AS105" i="21"/>
  <c r="AR105" i="21"/>
  <c r="AQ105" i="21"/>
  <c r="AJ105" i="21"/>
  <c r="AI105" i="21"/>
  <c r="AG105" i="21"/>
  <c r="AF105" i="21"/>
  <c r="AD105" i="21"/>
  <c r="AW104" i="21"/>
  <c r="AV104" i="21"/>
  <c r="AS104" i="21"/>
  <c r="AR104" i="21"/>
  <c r="AQ104" i="21"/>
  <c r="AJ104" i="21"/>
  <c r="AI104" i="21"/>
  <c r="AG104" i="21"/>
  <c r="AF104" i="21"/>
  <c r="AD104" i="21"/>
  <c r="AW103" i="21"/>
  <c r="AV103" i="21"/>
  <c r="AS103" i="21"/>
  <c r="AR103" i="21"/>
  <c r="AQ103" i="21"/>
  <c r="AJ103" i="21"/>
  <c r="AI103" i="21"/>
  <c r="AG103" i="21"/>
  <c r="AF103" i="21"/>
  <c r="AD103" i="21"/>
  <c r="AW102" i="21"/>
  <c r="AV102" i="21"/>
  <c r="AS102" i="21"/>
  <c r="AR102" i="21"/>
  <c r="AQ102" i="21"/>
  <c r="AJ102" i="21"/>
  <c r="AI102" i="21"/>
  <c r="AG102" i="21"/>
  <c r="AF102" i="21"/>
  <c r="AD102" i="21"/>
  <c r="AW101" i="21"/>
  <c r="AV101" i="21"/>
  <c r="AS101" i="21"/>
  <c r="AR101" i="21"/>
  <c r="AQ101" i="21"/>
  <c r="AJ101" i="21"/>
  <c r="AI101" i="21"/>
  <c r="AG101" i="21"/>
  <c r="AF101" i="21"/>
  <c r="AD101" i="21"/>
  <c r="AW100" i="21"/>
  <c r="AV100" i="21"/>
  <c r="AS100" i="21"/>
  <c r="AR100" i="21"/>
  <c r="AQ100" i="21"/>
  <c r="AJ100" i="21"/>
  <c r="AI100" i="21"/>
  <c r="AG100" i="21"/>
  <c r="AF100" i="21"/>
  <c r="AD100" i="21"/>
  <c r="AW99" i="21"/>
  <c r="AV99" i="21"/>
  <c r="AS99" i="21"/>
  <c r="AR99" i="21"/>
  <c r="AQ99" i="21"/>
  <c r="AJ99" i="21"/>
  <c r="AI99" i="21"/>
  <c r="AG99" i="21"/>
  <c r="AF99" i="21"/>
  <c r="AD99" i="21"/>
  <c r="AW98" i="21"/>
  <c r="AV98" i="21"/>
  <c r="AS98" i="21"/>
  <c r="AR98" i="21"/>
  <c r="AQ98" i="21"/>
  <c r="AJ98" i="21"/>
  <c r="AI98" i="21"/>
  <c r="AG98" i="21"/>
  <c r="AF98" i="21"/>
  <c r="AD98" i="21"/>
  <c r="AW97" i="21"/>
  <c r="AV97" i="21"/>
  <c r="AS97" i="21"/>
  <c r="AR97" i="21"/>
  <c r="AQ97" i="21"/>
  <c r="AJ97" i="21"/>
  <c r="AI97" i="21"/>
  <c r="AG97" i="21"/>
  <c r="AF97" i="21"/>
  <c r="AD97" i="21"/>
  <c r="AW96" i="21"/>
  <c r="AV96" i="21"/>
  <c r="AS96" i="21"/>
  <c r="AR96" i="21"/>
  <c r="AQ96" i="21"/>
  <c r="AJ96" i="21"/>
  <c r="AI96" i="21"/>
  <c r="AG96" i="21"/>
  <c r="AF96" i="21"/>
  <c r="AD96" i="21"/>
  <c r="AW95" i="21"/>
  <c r="AV95" i="21"/>
  <c r="AS95" i="21"/>
  <c r="AR95" i="21"/>
  <c r="AQ95" i="21"/>
  <c r="AJ95" i="21"/>
  <c r="AI95" i="21"/>
  <c r="AG95" i="21"/>
  <c r="AF95" i="21"/>
  <c r="AD95" i="21"/>
  <c r="AW94" i="21"/>
  <c r="AV94" i="21"/>
  <c r="AS94" i="21"/>
  <c r="AR94" i="21"/>
  <c r="AQ94" i="21"/>
  <c r="AJ94" i="21"/>
  <c r="AI94" i="21"/>
  <c r="AG94" i="21"/>
  <c r="AF94" i="21"/>
  <c r="AD94" i="21"/>
  <c r="AW93" i="21"/>
  <c r="AV93" i="21"/>
  <c r="AS93" i="21"/>
  <c r="AR93" i="21"/>
  <c r="AQ93" i="21"/>
  <c r="AJ93" i="21"/>
  <c r="AI93" i="21"/>
  <c r="AG93" i="21"/>
  <c r="AF93" i="21"/>
  <c r="AD93" i="21"/>
  <c r="AW92" i="21"/>
  <c r="AV92" i="21"/>
  <c r="AS92" i="21"/>
  <c r="AR92" i="21"/>
  <c r="AQ92" i="21"/>
  <c r="AJ92" i="21"/>
  <c r="AI92" i="21"/>
  <c r="AG92" i="21"/>
  <c r="AF92" i="21"/>
  <c r="AD92" i="21"/>
  <c r="AW91" i="21"/>
  <c r="AV91" i="21"/>
  <c r="AS91" i="21"/>
  <c r="AR91" i="21"/>
  <c r="AQ91" i="21"/>
  <c r="AJ91" i="21"/>
  <c r="AI91" i="21"/>
  <c r="AG91" i="21"/>
  <c r="AF91" i="21"/>
  <c r="AD91" i="21"/>
  <c r="AW90" i="21"/>
  <c r="AV90" i="21"/>
  <c r="AS90" i="21"/>
  <c r="AR90" i="21"/>
  <c r="AQ90" i="21"/>
  <c r="AJ90" i="21"/>
  <c r="AI90" i="21"/>
  <c r="AG90" i="21"/>
  <c r="AF90" i="21"/>
  <c r="AD90" i="21"/>
  <c r="AW89" i="21"/>
  <c r="AV89" i="21"/>
  <c r="AS89" i="21"/>
  <c r="AR89" i="21"/>
  <c r="AQ89" i="21"/>
  <c r="AJ89" i="21"/>
  <c r="AI89" i="21"/>
  <c r="AG89" i="21"/>
  <c r="AF89" i="21"/>
  <c r="AD89" i="21"/>
  <c r="AW88" i="21"/>
  <c r="AV88" i="21"/>
  <c r="AS88" i="21"/>
  <c r="AR88" i="21"/>
  <c r="AQ88" i="21"/>
  <c r="AJ88" i="21"/>
  <c r="AI88" i="21"/>
  <c r="AG88" i="21"/>
  <c r="AF88" i="21"/>
  <c r="AD88" i="21"/>
  <c r="AW87" i="21"/>
  <c r="AV87" i="21"/>
  <c r="AS87" i="21"/>
  <c r="AR87" i="21"/>
  <c r="AQ87" i="21"/>
  <c r="AJ87" i="21"/>
  <c r="AI87" i="21"/>
  <c r="AG87" i="21"/>
  <c r="AF87" i="21"/>
  <c r="AD87" i="21"/>
  <c r="AW86" i="21"/>
  <c r="AV86" i="21"/>
  <c r="AS86" i="21"/>
  <c r="AR86" i="21"/>
  <c r="AQ86" i="21"/>
  <c r="AJ86" i="21"/>
  <c r="AI86" i="21"/>
  <c r="AG86" i="21"/>
  <c r="AF86" i="21"/>
  <c r="AD86" i="21"/>
  <c r="AW85" i="21"/>
  <c r="AV85" i="21"/>
  <c r="AS85" i="21"/>
  <c r="AR85" i="21"/>
  <c r="AQ85" i="21"/>
  <c r="AJ85" i="21"/>
  <c r="AI85" i="21"/>
  <c r="AG85" i="21"/>
  <c r="AF85" i="21"/>
  <c r="AD85" i="21"/>
  <c r="AW84" i="21"/>
  <c r="AV84" i="21"/>
  <c r="AS84" i="21"/>
  <c r="AR84" i="21"/>
  <c r="AQ84" i="21"/>
  <c r="AJ84" i="21"/>
  <c r="AI84" i="21"/>
  <c r="AG84" i="21"/>
  <c r="AF84" i="21"/>
  <c r="AD84" i="21"/>
  <c r="AW83" i="21"/>
  <c r="AV83" i="21"/>
  <c r="AS83" i="21"/>
  <c r="AR83" i="21"/>
  <c r="AQ83" i="21"/>
  <c r="AJ83" i="21"/>
  <c r="AI83" i="21"/>
  <c r="AG83" i="21"/>
  <c r="AF83" i="21"/>
  <c r="AD83" i="21"/>
  <c r="AW82" i="21"/>
  <c r="AV82" i="21"/>
  <c r="AS82" i="21"/>
  <c r="AR82" i="21"/>
  <c r="AJ82" i="21"/>
  <c r="AI82" i="21"/>
  <c r="AK82" i="21" s="1"/>
  <c r="AG82" i="21"/>
  <c r="AF82" i="21"/>
  <c r="AD82" i="21"/>
  <c r="AW81" i="21"/>
  <c r="AV81" i="21"/>
  <c r="AS81" i="21"/>
  <c r="AR81" i="21"/>
  <c r="AJ81" i="21"/>
  <c r="AI81" i="21"/>
  <c r="AG81" i="21"/>
  <c r="AF81" i="21"/>
  <c r="AD81" i="21"/>
  <c r="AW80" i="21"/>
  <c r="AV80" i="21"/>
  <c r="AS80" i="21"/>
  <c r="AR80" i="21"/>
  <c r="AJ80" i="21"/>
  <c r="AI80" i="21"/>
  <c r="AG80" i="21"/>
  <c r="AF80" i="21"/>
  <c r="AD80" i="21"/>
  <c r="AW79" i="21"/>
  <c r="AV79" i="21"/>
  <c r="AS79" i="21"/>
  <c r="AR79" i="21"/>
  <c r="AJ79" i="21"/>
  <c r="AI79" i="21"/>
  <c r="AG79" i="21"/>
  <c r="AF79" i="21"/>
  <c r="AD79" i="21"/>
  <c r="AW78" i="21"/>
  <c r="AV78" i="21"/>
  <c r="AS78" i="21"/>
  <c r="AR78" i="21"/>
  <c r="AJ78" i="21"/>
  <c r="AI78" i="21"/>
  <c r="AK78" i="21" s="1"/>
  <c r="AG78" i="21"/>
  <c r="AF78" i="21"/>
  <c r="AD78" i="21"/>
  <c r="AW77" i="21"/>
  <c r="AV77" i="21"/>
  <c r="AS77" i="21"/>
  <c r="AR77" i="21"/>
  <c r="AJ77" i="21"/>
  <c r="AI77" i="21"/>
  <c r="AG77" i="21"/>
  <c r="AF77" i="21"/>
  <c r="AD77" i="21"/>
  <c r="AW76" i="21"/>
  <c r="AV76" i="21"/>
  <c r="AS76" i="21"/>
  <c r="AR76" i="21"/>
  <c r="AJ76" i="21"/>
  <c r="AI76" i="21"/>
  <c r="AG76" i="21"/>
  <c r="AF76" i="21"/>
  <c r="AD76" i="21"/>
  <c r="AW75" i="21"/>
  <c r="AV75" i="21"/>
  <c r="AS75" i="21"/>
  <c r="AR75" i="21"/>
  <c r="AJ75" i="21"/>
  <c r="AI75" i="21"/>
  <c r="AG75" i="21"/>
  <c r="AF75" i="21"/>
  <c r="AD75" i="21"/>
  <c r="AW74" i="21"/>
  <c r="AV74" i="21"/>
  <c r="AS74" i="21"/>
  <c r="AR74" i="21"/>
  <c r="AJ74" i="21"/>
  <c r="AI74" i="21"/>
  <c r="AK74" i="21" s="1"/>
  <c r="AG74" i="21"/>
  <c r="AF74" i="21"/>
  <c r="AD74" i="21"/>
  <c r="AW73" i="21"/>
  <c r="AV73" i="21"/>
  <c r="AS73" i="21"/>
  <c r="AR73" i="21"/>
  <c r="AJ73" i="21"/>
  <c r="AI73" i="21"/>
  <c r="AG73" i="21"/>
  <c r="AF73" i="21"/>
  <c r="AD73" i="21"/>
  <c r="AW72" i="21"/>
  <c r="AV72" i="21"/>
  <c r="AS72" i="21"/>
  <c r="AR72" i="21"/>
  <c r="AJ72" i="21"/>
  <c r="AI72" i="21"/>
  <c r="AG72" i="21"/>
  <c r="AF72" i="21"/>
  <c r="AD72" i="21"/>
  <c r="AW71" i="21"/>
  <c r="AV71" i="21"/>
  <c r="AS71" i="21"/>
  <c r="AR71" i="21"/>
  <c r="AJ71" i="21"/>
  <c r="AI71" i="21"/>
  <c r="AG71" i="21"/>
  <c r="AF71" i="21"/>
  <c r="AD71" i="21"/>
  <c r="AW70" i="21"/>
  <c r="AV70" i="21"/>
  <c r="AS70" i="21"/>
  <c r="AR70" i="21"/>
  <c r="AJ70" i="21"/>
  <c r="AI70" i="21"/>
  <c r="AG70" i="21"/>
  <c r="AF70" i="21"/>
  <c r="AD70" i="21"/>
  <c r="AW69" i="21"/>
  <c r="AV69" i="21"/>
  <c r="AS69" i="21"/>
  <c r="AR69" i="21"/>
  <c r="AJ69" i="21"/>
  <c r="AI69" i="21"/>
  <c r="AG69" i="21"/>
  <c r="AF69" i="21"/>
  <c r="AD69" i="21"/>
  <c r="AW68" i="21"/>
  <c r="AV68" i="21"/>
  <c r="AS68" i="21"/>
  <c r="AR68" i="21"/>
  <c r="AJ68" i="21"/>
  <c r="AI68" i="21"/>
  <c r="AG68" i="21"/>
  <c r="AF68" i="21"/>
  <c r="AD68" i="21"/>
  <c r="AW67" i="21"/>
  <c r="AV67" i="21"/>
  <c r="AS67" i="21"/>
  <c r="AR67" i="21"/>
  <c r="AJ67" i="21"/>
  <c r="AI67" i="21"/>
  <c r="AG67" i="21"/>
  <c r="AF67" i="21"/>
  <c r="AD67" i="21"/>
  <c r="AW66" i="21"/>
  <c r="AV66" i="21"/>
  <c r="AS66" i="21"/>
  <c r="AR66" i="21"/>
  <c r="AJ66" i="21"/>
  <c r="AI66" i="21"/>
  <c r="AK66" i="21" s="1"/>
  <c r="AG66" i="21"/>
  <c r="AF66" i="21"/>
  <c r="AD66" i="21"/>
  <c r="AW65" i="21"/>
  <c r="AV65" i="21"/>
  <c r="AS65" i="21"/>
  <c r="AR65" i="21"/>
  <c r="AJ65" i="21"/>
  <c r="AI65" i="21"/>
  <c r="AG65" i="21"/>
  <c r="AF65" i="21"/>
  <c r="AD65" i="21"/>
  <c r="AW64" i="21"/>
  <c r="AV64" i="21"/>
  <c r="AS64" i="21"/>
  <c r="AR64" i="21"/>
  <c r="AJ64" i="21"/>
  <c r="AI64" i="21"/>
  <c r="AG64" i="21"/>
  <c r="AF64" i="21"/>
  <c r="AD64" i="21"/>
  <c r="AW63" i="21"/>
  <c r="AV63" i="21"/>
  <c r="AS63" i="21"/>
  <c r="AR63" i="21"/>
  <c r="AJ63" i="21"/>
  <c r="AI63" i="21"/>
  <c r="AG63" i="21"/>
  <c r="AF63" i="21"/>
  <c r="AD63" i="21"/>
  <c r="AW62" i="21"/>
  <c r="AV62" i="21"/>
  <c r="AS62" i="21"/>
  <c r="AR62" i="21"/>
  <c r="AJ62" i="21"/>
  <c r="AI62" i="21"/>
  <c r="AG62" i="21"/>
  <c r="AF62" i="21"/>
  <c r="AD62" i="21"/>
  <c r="AW61" i="21"/>
  <c r="AV61" i="21"/>
  <c r="AS61" i="21"/>
  <c r="AR61" i="21"/>
  <c r="AJ61" i="21"/>
  <c r="AI61" i="21"/>
  <c r="AG61" i="21"/>
  <c r="AF61" i="21"/>
  <c r="AD61" i="21"/>
  <c r="AW60" i="21"/>
  <c r="AV60" i="21"/>
  <c r="AS60" i="21"/>
  <c r="AR60" i="21"/>
  <c r="AJ60" i="21"/>
  <c r="AI60" i="21"/>
  <c r="AG60" i="21"/>
  <c r="AF60" i="21"/>
  <c r="AD60" i="21"/>
  <c r="AW59" i="21"/>
  <c r="AV59" i="21"/>
  <c r="AS59" i="21"/>
  <c r="AR59" i="21"/>
  <c r="AJ59" i="21"/>
  <c r="AI59" i="21"/>
  <c r="AG59" i="21"/>
  <c r="AF59" i="21"/>
  <c r="AD59" i="21"/>
  <c r="AW58" i="21"/>
  <c r="AV58" i="21"/>
  <c r="AS58" i="21"/>
  <c r="AR58" i="21"/>
  <c r="AJ58" i="21"/>
  <c r="AI58" i="21"/>
  <c r="AG58" i="21"/>
  <c r="AF58" i="21"/>
  <c r="AD58" i="21"/>
  <c r="AW57" i="21"/>
  <c r="AV57" i="21"/>
  <c r="AS57" i="21"/>
  <c r="AR57" i="21"/>
  <c r="AJ57" i="21"/>
  <c r="AI57" i="21"/>
  <c r="AG57" i="21"/>
  <c r="AF57" i="21"/>
  <c r="AD57" i="21"/>
  <c r="AW56" i="21"/>
  <c r="AV56" i="21"/>
  <c r="AS56" i="21"/>
  <c r="AR56" i="21"/>
  <c r="AJ56" i="21"/>
  <c r="AI56" i="21"/>
  <c r="AG56" i="21"/>
  <c r="AF56" i="21"/>
  <c r="AD56" i="21"/>
  <c r="AW55" i="21"/>
  <c r="AV55" i="21"/>
  <c r="AS55" i="21"/>
  <c r="AR55" i="21"/>
  <c r="AJ55" i="21"/>
  <c r="AI55" i="21"/>
  <c r="AG55" i="21"/>
  <c r="AF55" i="21"/>
  <c r="AD55" i="21"/>
  <c r="AW54" i="21"/>
  <c r="AV54" i="21"/>
  <c r="AS54" i="21"/>
  <c r="AR54" i="21"/>
  <c r="AJ54" i="21"/>
  <c r="AI54" i="21"/>
  <c r="AG54" i="21"/>
  <c r="AF54" i="21"/>
  <c r="AD54" i="21"/>
  <c r="AW53" i="21"/>
  <c r="AV53" i="21"/>
  <c r="AS53" i="21"/>
  <c r="AR53" i="21"/>
  <c r="AJ53" i="21"/>
  <c r="AI53" i="21"/>
  <c r="AG53" i="21"/>
  <c r="AF53" i="21"/>
  <c r="AD53" i="21"/>
  <c r="AW52" i="21"/>
  <c r="AV52" i="21"/>
  <c r="AS52" i="21"/>
  <c r="AR52" i="21"/>
  <c r="AJ52" i="21"/>
  <c r="AI52" i="21"/>
  <c r="AG52" i="21"/>
  <c r="AF52" i="21"/>
  <c r="AD52" i="21"/>
  <c r="AW51" i="21"/>
  <c r="AV51" i="21"/>
  <c r="AS51" i="21"/>
  <c r="AR51" i="21"/>
  <c r="AJ51" i="21"/>
  <c r="AI51" i="21"/>
  <c r="AG51" i="21"/>
  <c r="AF51" i="21"/>
  <c r="AD51" i="21"/>
  <c r="AW50" i="21"/>
  <c r="AV50" i="21"/>
  <c r="AS50" i="21"/>
  <c r="AR50" i="21"/>
  <c r="AJ50" i="21"/>
  <c r="AI50" i="21"/>
  <c r="AK50" i="21" s="1"/>
  <c r="AG50" i="21"/>
  <c r="AF50" i="21"/>
  <c r="AD50" i="21"/>
  <c r="AW49" i="21"/>
  <c r="AV49" i="21"/>
  <c r="AS49" i="21"/>
  <c r="AR49" i="21"/>
  <c r="AJ49" i="21"/>
  <c r="AK49" i="21" s="1"/>
  <c r="AI49" i="21"/>
  <c r="AG49" i="21"/>
  <c r="AF49" i="21"/>
  <c r="AD49" i="21"/>
  <c r="AW48" i="21"/>
  <c r="AV48" i="21"/>
  <c r="AS48" i="21"/>
  <c r="AR48" i="21"/>
  <c r="AJ48" i="21"/>
  <c r="AK48" i="21" s="1"/>
  <c r="AI48" i="21"/>
  <c r="AG48" i="21"/>
  <c r="AF48" i="21"/>
  <c r="AD48" i="21"/>
  <c r="AW47" i="21"/>
  <c r="AV47" i="21"/>
  <c r="AS47" i="21"/>
  <c r="AR47" i="21"/>
  <c r="AJ47" i="21"/>
  <c r="AI47" i="21"/>
  <c r="AG47" i="21"/>
  <c r="AF47" i="21"/>
  <c r="AD47" i="21"/>
  <c r="AW46" i="21"/>
  <c r="AV46" i="21"/>
  <c r="AS46" i="21"/>
  <c r="AR46" i="21"/>
  <c r="AJ46" i="21"/>
  <c r="AI46" i="21"/>
  <c r="AG46" i="21"/>
  <c r="AF46" i="21"/>
  <c r="AD46" i="21"/>
  <c r="AW45" i="21"/>
  <c r="AV45" i="21"/>
  <c r="AS45" i="21"/>
  <c r="AR45" i="21"/>
  <c r="AJ45" i="21"/>
  <c r="AK45" i="21" s="1"/>
  <c r="AI45" i="21"/>
  <c r="AG45" i="21"/>
  <c r="AF45" i="21"/>
  <c r="AD45" i="21"/>
  <c r="AW44" i="21"/>
  <c r="AV44" i="21"/>
  <c r="AS44" i="21"/>
  <c r="AR44" i="21"/>
  <c r="AJ44" i="21"/>
  <c r="AI44" i="21"/>
  <c r="AK44" i="21" s="1"/>
  <c r="AG44" i="21"/>
  <c r="AF44" i="21"/>
  <c r="AD44" i="21"/>
  <c r="AW43" i="21"/>
  <c r="AV43" i="21"/>
  <c r="AS43" i="21"/>
  <c r="AR43" i="21"/>
  <c r="AJ43" i="21"/>
  <c r="AI43" i="21"/>
  <c r="AG43" i="21"/>
  <c r="AF43" i="21"/>
  <c r="AD43" i="21"/>
  <c r="AW42" i="21"/>
  <c r="AV42" i="21"/>
  <c r="AS42" i="21"/>
  <c r="AR42" i="21"/>
  <c r="AJ42" i="21"/>
  <c r="AI42" i="21"/>
  <c r="AG42" i="21"/>
  <c r="AF42" i="21"/>
  <c r="AD42" i="21"/>
  <c r="AW41" i="21"/>
  <c r="AV41" i="21"/>
  <c r="AS41" i="21"/>
  <c r="AR41" i="21"/>
  <c r="AJ41" i="21"/>
  <c r="AI41" i="21"/>
  <c r="AG41" i="21"/>
  <c r="AF41" i="21"/>
  <c r="AD41" i="21"/>
  <c r="AW40" i="21"/>
  <c r="AV40" i="21"/>
  <c r="AS40" i="21"/>
  <c r="AR40" i="21"/>
  <c r="AJ40" i="21"/>
  <c r="AI40" i="21"/>
  <c r="AG40" i="21"/>
  <c r="AF40" i="21"/>
  <c r="AD40" i="21"/>
  <c r="AW39" i="21"/>
  <c r="AV39" i="21"/>
  <c r="AS39" i="21"/>
  <c r="AR39" i="21"/>
  <c r="AJ39" i="21"/>
  <c r="AI39" i="21"/>
  <c r="AG39" i="21"/>
  <c r="AF39" i="21"/>
  <c r="AD39" i="21"/>
  <c r="AW38" i="21"/>
  <c r="AV38" i="21"/>
  <c r="AS38" i="21"/>
  <c r="AR38" i="21"/>
  <c r="AJ38" i="21"/>
  <c r="AI38" i="21"/>
  <c r="AG38" i="21"/>
  <c r="AF38" i="21"/>
  <c r="AD38" i="21"/>
  <c r="AW37" i="21"/>
  <c r="AV37" i="21"/>
  <c r="AS37" i="21"/>
  <c r="AR37" i="21"/>
  <c r="AJ37" i="21"/>
  <c r="AI37" i="21"/>
  <c r="AG37" i="21"/>
  <c r="AF37" i="21"/>
  <c r="AD37" i="21"/>
  <c r="AW36" i="21"/>
  <c r="AV36" i="21"/>
  <c r="AS36" i="21"/>
  <c r="AR36" i="21"/>
  <c r="AJ36" i="21"/>
  <c r="AI36" i="21"/>
  <c r="AG36" i="21"/>
  <c r="AF36" i="21"/>
  <c r="AD36" i="21"/>
  <c r="AW35" i="21"/>
  <c r="AV35" i="21"/>
  <c r="AS35" i="21"/>
  <c r="AR35" i="21"/>
  <c r="AJ35" i="21"/>
  <c r="AI35" i="21"/>
  <c r="AG35" i="21"/>
  <c r="AF35" i="21"/>
  <c r="AD35" i="21"/>
  <c r="AW34" i="21"/>
  <c r="AV34" i="21"/>
  <c r="AS34" i="21"/>
  <c r="AR34" i="21"/>
  <c r="AJ34" i="21"/>
  <c r="AI34" i="21"/>
  <c r="AG34" i="21"/>
  <c r="AF34" i="21"/>
  <c r="AD34" i="21"/>
  <c r="AW33" i="21"/>
  <c r="AV33" i="21"/>
  <c r="AS33" i="21"/>
  <c r="AR33" i="21"/>
  <c r="AJ33" i="21"/>
  <c r="AI33" i="21"/>
  <c r="AG33" i="21"/>
  <c r="AF33" i="21"/>
  <c r="AD33" i="21"/>
  <c r="AW32" i="21"/>
  <c r="AV32" i="21"/>
  <c r="AS32" i="21"/>
  <c r="AR32" i="21"/>
  <c r="AJ32" i="21"/>
  <c r="AI32" i="21"/>
  <c r="AG32" i="21"/>
  <c r="AF32" i="21"/>
  <c r="AD32" i="21"/>
  <c r="AW31" i="21"/>
  <c r="AV31" i="21"/>
  <c r="AS31" i="21"/>
  <c r="AR31" i="21"/>
  <c r="AJ31" i="21"/>
  <c r="AI31" i="21"/>
  <c r="AG31" i="21"/>
  <c r="AF31" i="21"/>
  <c r="AD31" i="21"/>
  <c r="AW30" i="21"/>
  <c r="AV30" i="21"/>
  <c r="AS30" i="21"/>
  <c r="AR30" i="21"/>
  <c r="AJ30" i="21"/>
  <c r="AI30" i="21"/>
  <c r="AG30" i="21"/>
  <c r="AF30" i="21"/>
  <c r="AD30" i="21"/>
  <c r="AW29" i="21"/>
  <c r="AV29" i="21"/>
  <c r="AS29" i="21"/>
  <c r="AR29" i="21"/>
  <c r="AJ29" i="21"/>
  <c r="AI29" i="21"/>
  <c r="AG29" i="21"/>
  <c r="AF29" i="21"/>
  <c r="AD29" i="21"/>
  <c r="AW28" i="21"/>
  <c r="AV28" i="21"/>
  <c r="AS28" i="21"/>
  <c r="AR28" i="21"/>
  <c r="AJ28" i="21"/>
  <c r="AI28" i="21"/>
  <c r="AG28" i="21"/>
  <c r="AF28" i="21"/>
  <c r="AD28" i="21"/>
  <c r="AW27" i="21"/>
  <c r="AV27" i="21"/>
  <c r="AS27" i="21"/>
  <c r="AR27" i="21"/>
  <c r="AJ27" i="21"/>
  <c r="AI27" i="21"/>
  <c r="AG27" i="21"/>
  <c r="AF27" i="21"/>
  <c r="AD27" i="21"/>
  <c r="AW26" i="21"/>
  <c r="AV26" i="21"/>
  <c r="AS26" i="21"/>
  <c r="AR26" i="21"/>
  <c r="AJ26" i="21"/>
  <c r="AI26" i="21"/>
  <c r="AG26" i="21"/>
  <c r="AF26" i="21"/>
  <c r="AD26" i="21"/>
  <c r="AW25" i="21"/>
  <c r="AV25" i="21"/>
  <c r="AS25" i="21"/>
  <c r="AR25" i="21"/>
  <c r="AJ25" i="21"/>
  <c r="AI25" i="21"/>
  <c r="AG25" i="21"/>
  <c r="AF25" i="21"/>
  <c r="AD25" i="21"/>
  <c r="AW24" i="21"/>
  <c r="AV24" i="21"/>
  <c r="AS24" i="21"/>
  <c r="AR24" i="21"/>
  <c r="AJ24" i="21"/>
  <c r="AI24" i="21"/>
  <c r="AG24" i="21"/>
  <c r="AF24" i="21"/>
  <c r="AD24" i="21"/>
  <c r="AW23" i="21"/>
  <c r="AV23" i="21"/>
  <c r="AS23" i="21"/>
  <c r="AR23" i="21"/>
  <c r="AJ23" i="21"/>
  <c r="AI23" i="21"/>
  <c r="AG23" i="21"/>
  <c r="AF23" i="21"/>
  <c r="AD23" i="21"/>
  <c r="AW22" i="21"/>
  <c r="AV22" i="21"/>
  <c r="AS22" i="21"/>
  <c r="AR22" i="21"/>
  <c r="AJ22" i="21"/>
  <c r="AI22" i="21"/>
  <c r="AG22" i="21"/>
  <c r="AF22" i="21"/>
  <c r="AD22" i="21"/>
  <c r="AW21" i="21"/>
  <c r="AV21" i="21"/>
  <c r="AS21" i="21"/>
  <c r="AR21" i="21"/>
  <c r="AJ21" i="21"/>
  <c r="AI21" i="21"/>
  <c r="AG21" i="21"/>
  <c r="AF21" i="21"/>
  <c r="AD21" i="21"/>
  <c r="AW20" i="21"/>
  <c r="AV20" i="21"/>
  <c r="AS20" i="21"/>
  <c r="AR20" i="21"/>
  <c r="AJ20" i="21"/>
  <c r="AI20" i="21"/>
  <c r="AG20" i="21"/>
  <c r="AF20" i="21"/>
  <c r="AD20" i="21"/>
  <c r="AW19" i="21"/>
  <c r="AV19" i="21"/>
  <c r="AS19" i="21"/>
  <c r="AR19" i="21"/>
  <c r="AJ19" i="21"/>
  <c r="AI19" i="21"/>
  <c r="AG19" i="21"/>
  <c r="AF19" i="21"/>
  <c r="AD19" i="21"/>
  <c r="AW18" i="21"/>
  <c r="AV18" i="21"/>
  <c r="AS18" i="21"/>
  <c r="AR18" i="21"/>
  <c r="AJ18" i="21"/>
  <c r="AI18" i="21"/>
  <c r="AG18" i="21"/>
  <c r="AF18" i="21"/>
  <c r="AD18" i="21"/>
  <c r="AW17" i="21"/>
  <c r="AV17" i="21"/>
  <c r="AS17" i="21"/>
  <c r="AR17" i="21"/>
  <c r="AJ17" i="21"/>
  <c r="AI17" i="21"/>
  <c r="AG17" i="21"/>
  <c r="AF17" i="21"/>
  <c r="AD17" i="21"/>
  <c r="AW16" i="21"/>
  <c r="AV16" i="21"/>
  <c r="AS16" i="21"/>
  <c r="AR16" i="21"/>
  <c r="AJ16" i="21"/>
  <c r="AI16" i="21"/>
  <c r="AG16" i="21"/>
  <c r="AF16" i="21"/>
  <c r="AD16" i="21"/>
  <c r="AW15" i="21"/>
  <c r="AV15" i="21"/>
  <c r="AS15" i="21"/>
  <c r="AR15" i="21"/>
  <c r="AJ15" i="21"/>
  <c r="AI15" i="21"/>
  <c r="AG15" i="21"/>
  <c r="AF15" i="21"/>
  <c r="AD15" i="21"/>
  <c r="AW14" i="21"/>
  <c r="AV14" i="21"/>
  <c r="AS14" i="21"/>
  <c r="AR14" i="21"/>
  <c r="AJ14" i="21"/>
  <c r="AI14" i="21"/>
  <c r="AK14" i="21" s="1"/>
  <c r="AG14" i="21"/>
  <c r="AF14" i="21"/>
  <c r="AD14" i="21"/>
  <c r="AW13" i="21"/>
  <c r="AV13" i="21"/>
  <c r="AS13" i="21"/>
  <c r="AR13" i="21"/>
  <c r="AJ13" i="21"/>
  <c r="AI13" i="21"/>
  <c r="AG13" i="21"/>
  <c r="AF13" i="21"/>
  <c r="AD13" i="21"/>
  <c r="AW12" i="21"/>
  <c r="AV12" i="21"/>
  <c r="AS12" i="21"/>
  <c r="AR12" i="21"/>
  <c r="AJ12" i="21"/>
  <c r="AI12" i="21"/>
  <c r="AG12" i="21"/>
  <c r="AF12" i="21"/>
  <c r="AD12" i="21"/>
  <c r="AW11" i="21"/>
  <c r="AV11" i="21"/>
  <c r="AS11" i="21"/>
  <c r="AR11" i="21"/>
  <c r="AJ11" i="21"/>
  <c r="AI11" i="21"/>
  <c r="AG11" i="21"/>
  <c r="AF11" i="21"/>
  <c r="AD11" i="21"/>
  <c r="AW10" i="21"/>
  <c r="AV10" i="21"/>
  <c r="AS10" i="21"/>
  <c r="AR10" i="21"/>
  <c r="AJ10" i="21"/>
  <c r="AI10" i="21"/>
  <c r="AG10" i="21"/>
  <c r="AF10" i="21"/>
  <c r="AD10" i="21"/>
  <c r="AW9" i="21"/>
  <c r="AV9" i="21"/>
  <c r="AS9" i="21"/>
  <c r="AR9" i="21"/>
  <c r="AJ9" i="21"/>
  <c r="AI9" i="21"/>
  <c r="AG9" i="21"/>
  <c r="AF9" i="21"/>
  <c r="AD9" i="21"/>
  <c r="AW8" i="21"/>
  <c r="AV8" i="21"/>
  <c r="AS8" i="21"/>
  <c r="AR8" i="21"/>
  <c r="AJ8" i="21"/>
  <c r="AK8" i="21" s="1"/>
  <c r="AI8" i="21"/>
  <c r="AG8" i="21"/>
  <c r="AF8" i="21"/>
  <c r="AD8" i="21"/>
  <c r="AW7" i="21"/>
  <c r="AV7" i="21"/>
  <c r="AS7" i="21"/>
  <c r="AR7" i="21"/>
  <c r="AJ7" i="21"/>
  <c r="AI7" i="21"/>
  <c r="AG7" i="21"/>
  <c r="AF7" i="21"/>
  <c r="AD7" i="21"/>
  <c r="AW6" i="21"/>
  <c r="AV6" i="21"/>
  <c r="AS6" i="21"/>
  <c r="AR6" i="21"/>
  <c r="AJ6" i="21"/>
  <c r="AI6" i="21"/>
  <c r="AG6" i="21"/>
  <c r="AF6" i="21"/>
  <c r="AW5" i="21"/>
  <c r="AV5" i="21"/>
  <c r="AS5" i="21"/>
  <c r="AR5" i="21"/>
  <c r="AJ5" i="21"/>
  <c r="AI5" i="21"/>
  <c r="AG5" i="21"/>
  <c r="AF5" i="21"/>
  <c r="AD5" i="21"/>
  <c r="AW4" i="21"/>
  <c r="AV4" i="21"/>
  <c r="AS4" i="21"/>
  <c r="AR4" i="21"/>
  <c r="AJ4" i="21"/>
  <c r="AK4" i="21" s="1"/>
  <c r="AI4" i="21"/>
  <c r="AG4" i="21"/>
  <c r="AF4" i="21"/>
  <c r="AD4" i="21"/>
  <c r="AW3" i="21"/>
  <c r="AV3" i="21"/>
  <c r="AS3" i="21"/>
  <c r="AR3" i="21"/>
  <c r="AJ3" i="21"/>
  <c r="AI3" i="21"/>
  <c r="AK3" i="21" s="1"/>
  <c r="AG3" i="21"/>
  <c r="AF3" i="21"/>
  <c r="AD3" i="21"/>
  <c r="AW146" i="20"/>
  <c r="AV146" i="20"/>
  <c r="AS146" i="20"/>
  <c r="AR146" i="20"/>
  <c r="AQ146" i="20"/>
  <c r="AJ146" i="20"/>
  <c r="AI146" i="20"/>
  <c r="AG146" i="20"/>
  <c r="AF146" i="20"/>
  <c r="AD146" i="20"/>
  <c r="AW145" i="20"/>
  <c r="AV145" i="20"/>
  <c r="AS145" i="20"/>
  <c r="AR145" i="20"/>
  <c r="AQ145" i="20"/>
  <c r="AJ145" i="20"/>
  <c r="AI145" i="20"/>
  <c r="AG145" i="20"/>
  <c r="AF145" i="20"/>
  <c r="AD145" i="20"/>
  <c r="AW144" i="20"/>
  <c r="AV144" i="20"/>
  <c r="AS144" i="20"/>
  <c r="AR144" i="20"/>
  <c r="AQ144" i="20"/>
  <c r="AJ144" i="20"/>
  <c r="AI144" i="20"/>
  <c r="AG144" i="20"/>
  <c r="AF144" i="20"/>
  <c r="AD144" i="20"/>
  <c r="AW143" i="20"/>
  <c r="AV143" i="20"/>
  <c r="AS143" i="20"/>
  <c r="AR143" i="20"/>
  <c r="AQ143" i="20"/>
  <c r="AJ143" i="20"/>
  <c r="AI143" i="20"/>
  <c r="AG143" i="20"/>
  <c r="AF143" i="20"/>
  <c r="AD143" i="20"/>
  <c r="AW142" i="20"/>
  <c r="AV142" i="20"/>
  <c r="AS142" i="20"/>
  <c r="AR142" i="20"/>
  <c r="AQ142" i="20"/>
  <c r="AJ142" i="20"/>
  <c r="AI142" i="20"/>
  <c r="AG142" i="20"/>
  <c r="AF142" i="20"/>
  <c r="AD142" i="20"/>
  <c r="AW141" i="20"/>
  <c r="AV141" i="20"/>
  <c r="AS141" i="20"/>
  <c r="AR141" i="20"/>
  <c r="AQ141" i="20"/>
  <c r="AJ141" i="20"/>
  <c r="AI141" i="20"/>
  <c r="AG141" i="20"/>
  <c r="AF141" i="20"/>
  <c r="AD141" i="20"/>
  <c r="AW140" i="20"/>
  <c r="AV140" i="20"/>
  <c r="AS140" i="20"/>
  <c r="AR140" i="20"/>
  <c r="AQ140" i="20"/>
  <c r="AJ140" i="20"/>
  <c r="AI140" i="20"/>
  <c r="AG140" i="20"/>
  <c r="AF140" i="20"/>
  <c r="AD140" i="20"/>
  <c r="AW139" i="20"/>
  <c r="AV139" i="20"/>
  <c r="AS139" i="20"/>
  <c r="AR139" i="20"/>
  <c r="AQ139" i="20"/>
  <c r="AJ139" i="20"/>
  <c r="AI139" i="20"/>
  <c r="AG139" i="20"/>
  <c r="AF139" i="20"/>
  <c r="AD139" i="20"/>
  <c r="AW138" i="20"/>
  <c r="AV138" i="20"/>
  <c r="AS138" i="20"/>
  <c r="AR138" i="20"/>
  <c r="AQ138" i="20"/>
  <c r="AJ138" i="20"/>
  <c r="AI138" i="20"/>
  <c r="AG138" i="20"/>
  <c r="AF138" i="20"/>
  <c r="AD138" i="20"/>
  <c r="AW137" i="20"/>
  <c r="AV137" i="20"/>
  <c r="AS137" i="20"/>
  <c r="AR137" i="20"/>
  <c r="AQ137" i="20"/>
  <c r="AJ137" i="20"/>
  <c r="AI137" i="20"/>
  <c r="AG137" i="20"/>
  <c r="AF137" i="20"/>
  <c r="AD137" i="20"/>
  <c r="AW136" i="20"/>
  <c r="AV136" i="20"/>
  <c r="AS136" i="20"/>
  <c r="AR136" i="20"/>
  <c r="AQ136" i="20"/>
  <c r="AJ136" i="20"/>
  <c r="AI136" i="20"/>
  <c r="AG136" i="20"/>
  <c r="AF136" i="20"/>
  <c r="AD136" i="20"/>
  <c r="AW135" i="20"/>
  <c r="AV135" i="20"/>
  <c r="AS135" i="20"/>
  <c r="AR135" i="20"/>
  <c r="AQ135" i="20"/>
  <c r="AJ135" i="20"/>
  <c r="AI135" i="20"/>
  <c r="AG135" i="20"/>
  <c r="AF135" i="20"/>
  <c r="AD135" i="20"/>
  <c r="AW134" i="20"/>
  <c r="AV134" i="20"/>
  <c r="AS134" i="20"/>
  <c r="AR134" i="20"/>
  <c r="AQ134" i="20"/>
  <c r="AJ134" i="20"/>
  <c r="AI134" i="20"/>
  <c r="AG134" i="20"/>
  <c r="AF134" i="20"/>
  <c r="AD134" i="20"/>
  <c r="AW133" i="20"/>
  <c r="AV133" i="20"/>
  <c r="AS133" i="20"/>
  <c r="AR133" i="20"/>
  <c r="AQ133" i="20"/>
  <c r="AJ133" i="20"/>
  <c r="AI133" i="20"/>
  <c r="AG133" i="20"/>
  <c r="AF133" i="20"/>
  <c r="AD133" i="20"/>
  <c r="AW132" i="20"/>
  <c r="AV132" i="20"/>
  <c r="AS132" i="20"/>
  <c r="AR132" i="20"/>
  <c r="AQ132" i="20"/>
  <c r="AJ132" i="20"/>
  <c r="AI132" i="20"/>
  <c r="AG132" i="20"/>
  <c r="AF132" i="20"/>
  <c r="AD132" i="20"/>
  <c r="AW131" i="20"/>
  <c r="AV131" i="20"/>
  <c r="AS131" i="20"/>
  <c r="AR131" i="20"/>
  <c r="AQ131" i="20"/>
  <c r="AJ131" i="20"/>
  <c r="AI131" i="20"/>
  <c r="AG131" i="20"/>
  <c r="AF131" i="20"/>
  <c r="AD131" i="20"/>
  <c r="AW130" i="20"/>
  <c r="AV130" i="20"/>
  <c r="AS130" i="20"/>
  <c r="AR130" i="20"/>
  <c r="AQ130" i="20"/>
  <c r="AJ130" i="20"/>
  <c r="AI130" i="20"/>
  <c r="AG130" i="20"/>
  <c r="AF130" i="20"/>
  <c r="AD130" i="20"/>
  <c r="AW129" i="20"/>
  <c r="AV129" i="20"/>
  <c r="AS129" i="20"/>
  <c r="AR129" i="20"/>
  <c r="AQ129" i="20"/>
  <c r="AJ129" i="20"/>
  <c r="AI129" i="20"/>
  <c r="AG129" i="20"/>
  <c r="AF129" i="20"/>
  <c r="AD129" i="20"/>
  <c r="AW128" i="20"/>
  <c r="AV128" i="20"/>
  <c r="AS128" i="20"/>
  <c r="AR128" i="20"/>
  <c r="AQ128" i="20"/>
  <c r="AJ128" i="20"/>
  <c r="AI128" i="20"/>
  <c r="AG128" i="20"/>
  <c r="AF128" i="20"/>
  <c r="AD128" i="20"/>
  <c r="AW127" i="20"/>
  <c r="AV127" i="20"/>
  <c r="AS127" i="20"/>
  <c r="AR127" i="20"/>
  <c r="AQ127" i="20"/>
  <c r="AJ127" i="20"/>
  <c r="AI127" i="20"/>
  <c r="AG127" i="20"/>
  <c r="AF127" i="20"/>
  <c r="AD127" i="20"/>
  <c r="AW126" i="20"/>
  <c r="AV126" i="20"/>
  <c r="AS126" i="20"/>
  <c r="AR126" i="20"/>
  <c r="AQ126" i="20"/>
  <c r="AJ126" i="20"/>
  <c r="AI126" i="20"/>
  <c r="AG126" i="20"/>
  <c r="AF126" i="20"/>
  <c r="AD126" i="20"/>
  <c r="AW125" i="20"/>
  <c r="AV125" i="20"/>
  <c r="AS125" i="20"/>
  <c r="AR125" i="20"/>
  <c r="AQ125" i="20"/>
  <c r="AJ125" i="20"/>
  <c r="AI125" i="20"/>
  <c r="AG125" i="20"/>
  <c r="AF125" i="20"/>
  <c r="AD125" i="20"/>
  <c r="AW124" i="20"/>
  <c r="AV124" i="20"/>
  <c r="AS124" i="20"/>
  <c r="AR124" i="20"/>
  <c r="AQ124" i="20"/>
  <c r="AJ124" i="20"/>
  <c r="AI124" i="20"/>
  <c r="AG124" i="20"/>
  <c r="AF124" i="20"/>
  <c r="AD124" i="20"/>
  <c r="AW123" i="20"/>
  <c r="AV123" i="20"/>
  <c r="AS123" i="20"/>
  <c r="AR123" i="20"/>
  <c r="AQ123" i="20"/>
  <c r="AJ123" i="20"/>
  <c r="AI123" i="20"/>
  <c r="AG123" i="20"/>
  <c r="AF123" i="20"/>
  <c r="AD123" i="20"/>
  <c r="AW122" i="20"/>
  <c r="AV122" i="20"/>
  <c r="AS122" i="20"/>
  <c r="AR122" i="20"/>
  <c r="AQ122" i="20"/>
  <c r="AJ122" i="20"/>
  <c r="AI122" i="20"/>
  <c r="AG122" i="20"/>
  <c r="AF122" i="20"/>
  <c r="AD122" i="20"/>
  <c r="AW121" i="20"/>
  <c r="AV121" i="20"/>
  <c r="AS121" i="20"/>
  <c r="AR121" i="20"/>
  <c r="AQ121" i="20"/>
  <c r="AJ121" i="20"/>
  <c r="AI121" i="20"/>
  <c r="AG121" i="20"/>
  <c r="AF121" i="20"/>
  <c r="AD121" i="20"/>
  <c r="AW120" i="20"/>
  <c r="AV120" i="20"/>
  <c r="AS120" i="20"/>
  <c r="AR120" i="20"/>
  <c r="AQ120" i="20"/>
  <c r="AJ120" i="20"/>
  <c r="AI120" i="20"/>
  <c r="AG120" i="20"/>
  <c r="AF120" i="20"/>
  <c r="AD120" i="20"/>
  <c r="AW119" i="20"/>
  <c r="AV119" i="20"/>
  <c r="AS119" i="20"/>
  <c r="AR119" i="20"/>
  <c r="AQ119" i="20"/>
  <c r="AJ119" i="20"/>
  <c r="AI119" i="20"/>
  <c r="AG119" i="20"/>
  <c r="AF119" i="20"/>
  <c r="AD119" i="20"/>
  <c r="AW118" i="20"/>
  <c r="AV118" i="20"/>
  <c r="AS118" i="20"/>
  <c r="AR118" i="20"/>
  <c r="AQ118" i="20"/>
  <c r="AJ118" i="20"/>
  <c r="AI118" i="20"/>
  <c r="AG118" i="20"/>
  <c r="AF118" i="20"/>
  <c r="AD118" i="20"/>
  <c r="AW117" i="20"/>
  <c r="AV117" i="20"/>
  <c r="AS117" i="20"/>
  <c r="AR117" i="20"/>
  <c r="AQ117" i="20"/>
  <c r="AJ117" i="20"/>
  <c r="AI117" i="20"/>
  <c r="AG117" i="20"/>
  <c r="AF117" i="20"/>
  <c r="AD117" i="20"/>
  <c r="AW116" i="20"/>
  <c r="AV116" i="20"/>
  <c r="AS116" i="20"/>
  <c r="AR116" i="20"/>
  <c r="AQ116" i="20"/>
  <c r="AJ116" i="20"/>
  <c r="AI116" i="20"/>
  <c r="AG116" i="20"/>
  <c r="AF116" i="20"/>
  <c r="AD116" i="20"/>
  <c r="AW115" i="20"/>
  <c r="AV115" i="20"/>
  <c r="AS115" i="20"/>
  <c r="AR115" i="20"/>
  <c r="AQ115" i="20"/>
  <c r="AJ115" i="20"/>
  <c r="AI115" i="20"/>
  <c r="AG115" i="20"/>
  <c r="AF115" i="20"/>
  <c r="AD115" i="20"/>
  <c r="AW114" i="20"/>
  <c r="AV114" i="20"/>
  <c r="AS114" i="20"/>
  <c r="AR114" i="20"/>
  <c r="AQ114" i="20"/>
  <c r="AJ114" i="20"/>
  <c r="AI114" i="20"/>
  <c r="AG114" i="20"/>
  <c r="AF114" i="20"/>
  <c r="AD114" i="20"/>
  <c r="AW113" i="20"/>
  <c r="AV113" i="20"/>
  <c r="AS113" i="20"/>
  <c r="AR113" i="20"/>
  <c r="AQ113" i="20"/>
  <c r="AJ113" i="20"/>
  <c r="AI113" i="20"/>
  <c r="AG113" i="20"/>
  <c r="AF113" i="20"/>
  <c r="AD113" i="20"/>
  <c r="AW112" i="20"/>
  <c r="AV112" i="20"/>
  <c r="AS112" i="20"/>
  <c r="AR112" i="20"/>
  <c r="AQ112" i="20"/>
  <c r="AJ112" i="20"/>
  <c r="AI112" i="20"/>
  <c r="AG112" i="20"/>
  <c r="AF112" i="20"/>
  <c r="AD112" i="20"/>
  <c r="AW111" i="20"/>
  <c r="AV111" i="20"/>
  <c r="AS111" i="20"/>
  <c r="AR111" i="20"/>
  <c r="AQ111" i="20"/>
  <c r="AJ111" i="20"/>
  <c r="AI111" i="20"/>
  <c r="AG111" i="20"/>
  <c r="AF111" i="20"/>
  <c r="AD111" i="20"/>
  <c r="AW110" i="20"/>
  <c r="AV110" i="20"/>
  <c r="AS110" i="20"/>
  <c r="AR110" i="20"/>
  <c r="AQ110" i="20"/>
  <c r="AJ110" i="20"/>
  <c r="AI110" i="20"/>
  <c r="AG110" i="20"/>
  <c r="AF110" i="20"/>
  <c r="AD110" i="20"/>
  <c r="AW109" i="20"/>
  <c r="AV109" i="20"/>
  <c r="AS109" i="20"/>
  <c r="AR109" i="20"/>
  <c r="AQ109" i="20"/>
  <c r="AJ109" i="20"/>
  <c r="AI109" i="20"/>
  <c r="AG109" i="20"/>
  <c r="AF109" i="20"/>
  <c r="AD109" i="20"/>
  <c r="AW108" i="20"/>
  <c r="AV108" i="20"/>
  <c r="AS108" i="20"/>
  <c r="AR108" i="20"/>
  <c r="AQ108" i="20"/>
  <c r="AJ108" i="20"/>
  <c r="AI108" i="20"/>
  <c r="AG108" i="20"/>
  <c r="AF108" i="20"/>
  <c r="AD108" i="20"/>
  <c r="AW107" i="20"/>
  <c r="AV107" i="20"/>
  <c r="AS107" i="20"/>
  <c r="AR107" i="20"/>
  <c r="AQ107" i="20"/>
  <c r="AJ107" i="20"/>
  <c r="AI107" i="20"/>
  <c r="AG107" i="20"/>
  <c r="AF107" i="20"/>
  <c r="AD107" i="20"/>
  <c r="AW106" i="20"/>
  <c r="AV106" i="20"/>
  <c r="AS106" i="20"/>
  <c r="AR106" i="20"/>
  <c r="AQ106" i="20"/>
  <c r="AJ106" i="20"/>
  <c r="AI106" i="20"/>
  <c r="AG106" i="20"/>
  <c r="AF106" i="20"/>
  <c r="AD106" i="20"/>
  <c r="AW105" i="20"/>
  <c r="AV105" i="20"/>
  <c r="AS105" i="20"/>
  <c r="AR105" i="20"/>
  <c r="AQ105" i="20"/>
  <c r="AJ105" i="20"/>
  <c r="AI105" i="20"/>
  <c r="AG105" i="20"/>
  <c r="AF105" i="20"/>
  <c r="AD105" i="20"/>
  <c r="AW104" i="20"/>
  <c r="AV104" i="20"/>
  <c r="AS104" i="20"/>
  <c r="AR104" i="20"/>
  <c r="AQ104" i="20"/>
  <c r="AJ104" i="20"/>
  <c r="AI104" i="20"/>
  <c r="AG104" i="20"/>
  <c r="AF104" i="20"/>
  <c r="AD104" i="20"/>
  <c r="AW103" i="20"/>
  <c r="AV103" i="20"/>
  <c r="AS103" i="20"/>
  <c r="AR103" i="20"/>
  <c r="AQ103" i="20"/>
  <c r="AJ103" i="20"/>
  <c r="AI103" i="20"/>
  <c r="AG103" i="20"/>
  <c r="AF103" i="20"/>
  <c r="AD103" i="20"/>
  <c r="AW102" i="20"/>
  <c r="AV102" i="20"/>
  <c r="AS102" i="20"/>
  <c r="AR102" i="20"/>
  <c r="AQ102" i="20"/>
  <c r="AJ102" i="20"/>
  <c r="AI102" i="20"/>
  <c r="AG102" i="20"/>
  <c r="AF102" i="20"/>
  <c r="AD102" i="20"/>
  <c r="AW101" i="20"/>
  <c r="AV101" i="20"/>
  <c r="AS101" i="20"/>
  <c r="AR101" i="20"/>
  <c r="AQ101" i="20"/>
  <c r="AJ101" i="20"/>
  <c r="AI101" i="20"/>
  <c r="AG101" i="20"/>
  <c r="AF101" i="20"/>
  <c r="AD101" i="20"/>
  <c r="AW100" i="20"/>
  <c r="AV100" i="20"/>
  <c r="AS100" i="20"/>
  <c r="AR100" i="20"/>
  <c r="AQ100" i="20"/>
  <c r="AJ100" i="20"/>
  <c r="AI100" i="20"/>
  <c r="AG100" i="20"/>
  <c r="AF100" i="20"/>
  <c r="AD100" i="20"/>
  <c r="AW99" i="20"/>
  <c r="AV99" i="20"/>
  <c r="AS99" i="20"/>
  <c r="AR99" i="20"/>
  <c r="AQ99" i="20"/>
  <c r="AJ99" i="20"/>
  <c r="AI99" i="20"/>
  <c r="AG99" i="20"/>
  <c r="AF99" i="20"/>
  <c r="AD99" i="20"/>
  <c r="AW98" i="20"/>
  <c r="AV98" i="20"/>
  <c r="AS98" i="20"/>
  <c r="AR98" i="20"/>
  <c r="AQ98" i="20"/>
  <c r="AJ98" i="20"/>
  <c r="AI98" i="20"/>
  <c r="AG98" i="20"/>
  <c r="AF98" i="20"/>
  <c r="AD98" i="20"/>
  <c r="AW97" i="20"/>
  <c r="AV97" i="20"/>
  <c r="AS97" i="20"/>
  <c r="AR97" i="20"/>
  <c r="AQ97" i="20"/>
  <c r="AJ97" i="20"/>
  <c r="AI97" i="20"/>
  <c r="AG97" i="20"/>
  <c r="AF97" i="20"/>
  <c r="AD97" i="20"/>
  <c r="AW96" i="20"/>
  <c r="AV96" i="20"/>
  <c r="AS96" i="20"/>
  <c r="AR96" i="20"/>
  <c r="AQ96" i="20"/>
  <c r="AJ96" i="20"/>
  <c r="AI96" i="20"/>
  <c r="AG96" i="20"/>
  <c r="AF96" i="20"/>
  <c r="AD96" i="20"/>
  <c r="AW95" i="20"/>
  <c r="AV95" i="20"/>
  <c r="AS95" i="20"/>
  <c r="AR95" i="20"/>
  <c r="AQ95" i="20"/>
  <c r="AJ95" i="20"/>
  <c r="AI95" i="20"/>
  <c r="AG95" i="20"/>
  <c r="AF95" i="20"/>
  <c r="AD95" i="20"/>
  <c r="AW94" i="20"/>
  <c r="AV94" i="20"/>
  <c r="AS94" i="20"/>
  <c r="AR94" i="20"/>
  <c r="AQ94" i="20"/>
  <c r="AJ94" i="20"/>
  <c r="AI94" i="20"/>
  <c r="AG94" i="20"/>
  <c r="AF94" i="20"/>
  <c r="AD94" i="20"/>
  <c r="AW93" i="20"/>
  <c r="AV93" i="20"/>
  <c r="AS93" i="20"/>
  <c r="AR93" i="20"/>
  <c r="AQ93" i="20"/>
  <c r="AJ93" i="20"/>
  <c r="AI93" i="20"/>
  <c r="AG93" i="20"/>
  <c r="AF93" i="20"/>
  <c r="AD93" i="20"/>
  <c r="AW92" i="20"/>
  <c r="AV92" i="20"/>
  <c r="AS92" i="20"/>
  <c r="AR92" i="20"/>
  <c r="AQ92" i="20"/>
  <c r="AJ92" i="20"/>
  <c r="AI92" i="20"/>
  <c r="AG92" i="20"/>
  <c r="AF92" i="20"/>
  <c r="AD92" i="20"/>
  <c r="AW91" i="20"/>
  <c r="AV91" i="20"/>
  <c r="AS91" i="20"/>
  <c r="AR91" i="20"/>
  <c r="AQ91" i="20"/>
  <c r="AJ91" i="20"/>
  <c r="AI91" i="20"/>
  <c r="AG91" i="20"/>
  <c r="AF91" i="20"/>
  <c r="AD91" i="20"/>
  <c r="AW90" i="20"/>
  <c r="AV90" i="20"/>
  <c r="AS90" i="20"/>
  <c r="AR90" i="20"/>
  <c r="AQ90" i="20"/>
  <c r="AJ90" i="20"/>
  <c r="AI90" i="20"/>
  <c r="AG90" i="20"/>
  <c r="AF90" i="20"/>
  <c r="AD90" i="20"/>
  <c r="AW89" i="20"/>
  <c r="AV89" i="20"/>
  <c r="AS89" i="20"/>
  <c r="AR89" i="20"/>
  <c r="AQ89" i="20"/>
  <c r="AJ89" i="20"/>
  <c r="AI89" i="20"/>
  <c r="AG89" i="20"/>
  <c r="AF89" i="20"/>
  <c r="AD89" i="20"/>
  <c r="AW88" i="20"/>
  <c r="AV88" i="20"/>
  <c r="AS88" i="20"/>
  <c r="AR88" i="20"/>
  <c r="AQ88" i="20"/>
  <c r="AJ88" i="20"/>
  <c r="AI88" i="20"/>
  <c r="AG88" i="20"/>
  <c r="AF88" i="20"/>
  <c r="AD88" i="20"/>
  <c r="AW87" i="20"/>
  <c r="AV87" i="20"/>
  <c r="AS87" i="20"/>
  <c r="AR87" i="20"/>
  <c r="AQ87" i="20"/>
  <c r="AJ87" i="20"/>
  <c r="AI87" i="20"/>
  <c r="AG87" i="20"/>
  <c r="AF87" i="20"/>
  <c r="AD87" i="20"/>
  <c r="AW86" i="20"/>
  <c r="AV86" i="20"/>
  <c r="AS86" i="20"/>
  <c r="AR86" i="20"/>
  <c r="AQ86" i="20"/>
  <c r="AJ86" i="20"/>
  <c r="AI86" i="20"/>
  <c r="AG86" i="20"/>
  <c r="AF86" i="20"/>
  <c r="AD86" i="20"/>
  <c r="AW85" i="20"/>
  <c r="AV85" i="20"/>
  <c r="AS85" i="20"/>
  <c r="AR85" i="20"/>
  <c r="AQ85" i="20"/>
  <c r="AJ85" i="20"/>
  <c r="AI85" i="20"/>
  <c r="AG85" i="20"/>
  <c r="AF85" i="20"/>
  <c r="AD85" i="20"/>
  <c r="AW84" i="20"/>
  <c r="AV84" i="20"/>
  <c r="AS84" i="20"/>
  <c r="AR84" i="20"/>
  <c r="AQ84" i="20"/>
  <c r="AJ84" i="20"/>
  <c r="AI84" i="20"/>
  <c r="AG84" i="20"/>
  <c r="AF84" i="20"/>
  <c r="AD84" i="20"/>
  <c r="AW83" i="20"/>
  <c r="AV83" i="20"/>
  <c r="AS83" i="20"/>
  <c r="AR83" i="20"/>
  <c r="AQ83" i="20"/>
  <c r="AJ83" i="20"/>
  <c r="AI83" i="20"/>
  <c r="AG83" i="20"/>
  <c r="AF83" i="20"/>
  <c r="AD83" i="20"/>
  <c r="AW82" i="20"/>
  <c r="AV82" i="20"/>
  <c r="AS82" i="20"/>
  <c r="AR82" i="20"/>
  <c r="AJ82" i="20"/>
  <c r="AI82" i="20"/>
  <c r="AG82" i="20"/>
  <c r="AF82" i="20"/>
  <c r="AD82" i="20"/>
  <c r="AW81" i="20"/>
  <c r="AV81" i="20"/>
  <c r="AS81" i="20"/>
  <c r="AR81" i="20"/>
  <c r="AJ81" i="20"/>
  <c r="AI81" i="20"/>
  <c r="AG81" i="20"/>
  <c r="AF81" i="20"/>
  <c r="AD81" i="20"/>
  <c r="AW80" i="20"/>
  <c r="AV80" i="20"/>
  <c r="AS80" i="20"/>
  <c r="AR80" i="20"/>
  <c r="AJ80" i="20"/>
  <c r="AI80" i="20"/>
  <c r="AG80" i="20"/>
  <c r="AF80" i="20"/>
  <c r="AD80" i="20"/>
  <c r="AW79" i="20"/>
  <c r="AV79" i="20"/>
  <c r="AS79" i="20"/>
  <c r="AR79" i="20"/>
  <c r="AJ79" i="20"/>
  <c r="AI79" i="20"/>
  <c r="AG79" i="20"/>
  <c r="AF79" i="20"/>
  <c r="AD79" i="20"/>
  <c r="AW78" i="20"/>
  <c r="AV78" i="20"/>
  <c r="AS78" i="20"/>
  <c r="AR78" i="20"/>
  <c r="AJ78" i="20"/>
  <c r="AI78" i="20"/>
  <c r="AG78" i="20"/>
  <c r="AF78" i="20"/>
  <c r="AD78" i="20"/>
  <c r="AW77" i="20"/>
  <c r="AV77" i="20"/>
  <c r="AS77" i="20"/>
  <c r="AR77" i="20"/>
  <c r="AJ77" i="20"/>
  <c r="AI77" i="20"/>
  <c r="AG77" i="20"/>
  <c r="AF77" i="20"/>
  <c r="AD77" i="20"/>
  <c r="AW76" i="20"/>
  <c r="AV76" i="20"/>
  <c r="AS76" i="20"/>
  <c r="AR76" i="20"/>
  <c r="AJ76" i="20"/>
  <c r="AI76" i="20"/>
  <c r="AK76" i="20" s="1"/>
  <c r="AG76" i="20"/>
  <c r="AF76" i="20"/>
  <c r="AD76" i="20"/>
  <c r="AW75" i="20"/>
  <c r="AV75" i="20"/>
  <c r="AS75" i="20"/>
  <c r="AR75" i="20"/>
  <c r="AJ75" i="20"/>
  <c r="AI75" i="20"/>
  <c r="AG75" i="20"/>
  <c r="AF75" i="20"/>
  <c r="AD75" i="20"/>
  <c r="AW74" i="20"/>
  <c r="AV74" i="20"/>
  <c r="AS74" i="20"/>
  <c r="AR74" i="20"/>
  <c r="AJ74" i="20"/>
  <c r="AI74" i="20"/>
  <c r="AG74" i="20"/>
  <c r="AF74" i="20"/>
  <c r="AD74" i="20"/>
  <c r="AW73" i="20"/>
  <c r="AV73" i="20"/>
  <c r="AS73" i="20"/>
  <c r="AR73" i="20"/>
  <c r="AJ73" i="20"/>
  <c r="AI73" i="20"/>
  <c r="AG73" i="20"/>
  <c r="AF73" i="20"/>
  <c r="AD73" i="20"/>
  <c r="AW72" i="20"/>
  <c r="AV72" i="20"/>
  <c r="AS72" i="20"/>
  <c r="AR72" i="20"/>
  <c r="AJ72" i="20"/>
  <c r="AI72" i="20"/>
  <c r="AG72" i="20"/>
  <c r="AF72" i="20"/>
  <c r="AD72" i="20"/>
  <c r="AW71" i="20"/>
  <c r="AV71" i="20"/>
  <c r="AS71" i="20"/>
  <c r="AR71" i="20"/>
  <c r="AJ71" i="20"/>
  <c r="AI71" i="20"/>
  <c r="AG71" i="20"/>
  <c r="AF71" i="20"/>
  <c r="AD71" i="20"/>
  <c r="AW70" i="20"/>
  <c r="AV70" i="20"/>
  <c r="AS70" i="20"/>
  <c r="AR70" i="20"/>
  <c r="AJ70" i="20"/>
  <c r="AI70" i="20"/>
  <c r="AG70" i="20"/>
  <c r="AF70" i="20"/>
  <c r="AD70" i="20"/>
  <c r="AW69" i="20"/>
  <c r="AV69" i="20"/>
  <c r="AS69" i="20"/>
  <c r="AR69" i="20"/>
  <c r="AJ69" i="20"/>
  <c r="AI69" i="20"/>
  <c r="AG69" i="20"/>
  <c r="AF69" i="20"/>
  <c r="AD69" i="20"/>
  <c r="AW68" i="20"/>
  <c r="AV68" i="20"/>
  <c r="AS68" i="20"/>
  <c r="AR68" i="20"/>
  <c r="AJ68" i="20"/>
  <c r="AI68" i="20"/>
  <c r="AG68" i="20"/>
  <c r="AF68" i="20"/>
  <c r="AD68" i="20"/>
  <c r="AW67" i="20"/>
  <c r="AV67" i="20"/>
  <c r="AS67" i="20"/>
  <c r="AR67" i="20"/>
  <c r="AJ67" i="20"/>
  <c r="AI67" i="20"/>
  <c r="AG67" i="20"/>
  <c r="AF67" i="20"/>
  <c r="AD67" i="20"/>
  <c r="AW66" i="20"/>
  <c r="AV66" i="20"/>
  <c r="AS66" i="20"/>
  <c r="AR66" i="20"/>
  <c r="AJ66" i="20"/>
  <c r="AI66" i="20"/>
  <c r="AG66" i="20"/>
  <c r="AF66" i="20"/>
  <c r="AD66" i="20"/>
  <c r="AW65" i="20"/>
  <c r="AV65" i="20"/>
  <c r="AS65" i="20"/>
  <c r="AR65" i="20"/>
  <c r="AJ65" i="20"/>
  <c r="AI65" i="20"/>
  <c r="AG65" i="20"/>
  <c r="AF65" i="20"/>
  <c r="AD65" i="20"/>
  <c r="AW64" i="20"/>
  <c r="AV64" i="20"/>
  <c r="AS64" i="20"/>
  <c r="AR64" i="20"/>
  <c r="AJ64" i="20"/>
  <c r="AI64" i="20"/>
  <c r="AK64" i="20" s="1"/>
  <c r="AG64" i="20"/>
  <c r="AF64" i="20"/>
  <c r="AD64" i="20"/>
  <c r="AW63" i="20"/>
  <c r="AV63" i="20"/>
  <c r="AS63" i="20"/>
  <c r="AR63" i="20"/>
  <c r="AJ63" i="20"/>
  <c r="AI63" i="20"/>
  <c r="AG63" i="20"/>
  <c r="AF63" i="20"/>
  <c r="AD63" i="20"/>
  <c r="AW62" i="20"/>
  <c r="AV62" i="20"/>
  <c r="AS62" i="20"/>
  <c r="AR62" i="20"/>
  <c r="AJ62" i="20"/>
  <c r="AI62" i="20"/>
  <c r="AG62" i="20"/>
  <c r="AF62" i="20"/>
  <c r="AD62" i="20"/>
  <c r="AW61" i="20"/>
  <c r="AV61" i="20"/>
  <c r="AS61" i="20"/>
  <c r="AR61" i="20"/>
  <c r="AJ61" i="20"/>
  <c r="AI61" i="20"/>
  <c r="AG61" i="20"/>
  <c r="AF61" i="20"/>
  <c r="AD61" i="20"/>
  <c r="AW60" i="20"/>
  <c r="AV60" i="20"/>
  <c r="AS60" i="20"/>
  <c r="AR60" i="20"/>
  <c r="AJ60" i="20"/>
  <c r="AI60" i="20"/>
  <c r="AK60" i="20" s="1"/>
  <c r="AG60" i="20"/>
  <c r="AF60" i="20"/>
  <c r="AD60" i="20"/>
  <c r="AW59" i="20"/>
  <c r="AV59" i="20"/>
  <c r="AS59" i="20"/>
  <c r="AR59" i="20"/>
  <c r="AJ59" i="20"/>
  <c r="AI59" i="20"/>
  <c r="AG59" i="20"/>
  <c r="AF59" i="20"/>
  <c r="AD59" i="20"/>
  <c r="AW58" i="20"/>
  <c r="AV58" i="20"/>
  <c r="AS58" i="20"/>
  <c r="AR58" i="20"/>
  <c r="AJ58" i="20"/>
  <c r="AI58" i="20"/>
  <c r="AG58" i="20"/>
  <c r="AF58" i="20"/>
  <c r="AD58" i="20"/>
  <c r="AW57" i="20"/>
  <c r="AV57" i="20"/>
  <c r="AS57" i="20"/>
  <c r="AR57" i="20"/>
  <c r="AJ57" i="20"/>
  <c r="AI57" i="20"/>
  <c r="AG57" i="20"/>
  <c r="AF57" i="20"/>
  <c r="AD57" i="20"/>
  <c r="AW56" i="20"/>
  <c r="AV56" i="20"/>
  <c r="AS56" i="20"/>
  <c r="AR56" i="20"/>
  <c r="AJ56" i="20"/>
  <c r="AI56" i="20"/>
  <c r="AG56" i="20"/>
  <c r="AF56" i="20"/>
  <c r="AD56" i="20"/>
  <c r="AW55" i="20"/>
  <c r="AV55" i="20"/>
  <c r="AS55" i="20"/>
  <c r="AR55" i="20"/>
  <c r="AJ55" i="20"/>
  <c r="AI55" i="20"/>
  <c r="AG55" i="20"/>
  <c r="AF55" i="20"/>
  <c r="AD55" i="20"/>
  <c r="AW54" i="20"/>
  <c r="AV54" i="20"/>
  <c r="AS54" i="20"/>
  <c r="AR54" i="20"/>
  <c r="AJ54" i="20"/>
  <c r="AI54" i="20"/>
  <c r="AG54" i="20"/>
  <c r="AF54" i="20"/>
  <c r="AD54" i="20"/>
  <c r="AW53" i="20"/>
  <c r="AV53" i="20"/>
  <c r="AS53" i="20"/>
  <c r="AR53" i="20"/>
  <c r="AJ53" i="20"/>
  <c r="AI53" i="20"/>
  <c r="AG53" i="20"/>
  <c r="AF53" i="20"/>
  <c r="AD53" i="20"/>
  <c r="AW52" i="20"/>
  <c r="AV52" i="20"/>
  <c r="AS52" i="20"/>
  <c r="AR52" i="20"/>
  <c r="AJ52" i="20"/>
  <c r="AI52" i="20"/>
  <c r="AG52" i="20"/>
  <c r="AF52" i="20"/>
  <c r="AD52" i="20"/>
  <c r="AW51" i="20"/>
  <c r="AV51" i="20"/>
  <c r="AS51" i="20"/>
  <c r="AR51" i="20"/>
  <c r="AJ51" i="20"/>
  <c r="AI51" i="20"/>
  <c r="AG51" i="20"/>
  <c r="AF51" i="20"/>
  <c r="AD51" i="20"/>
  <c r="AW50" i="20"/>
  <c r="AV50" i="20"/>
  <c r="AS50" i="20"/>
  <c r="AR50" i="20"/>
  <c r="AJ50" i="20"/>
  <c r="AI50" i="20"/>
  <c r="AG50" i="20"/>
  <c r="AF50" i="20"/>
  <c r="AD50" i="20"/>
  <c r="AW49" i="20"/>
  <c r="AV49" i="20"/>
  <c r="AS49" i="20"/>
  <c r="AR49" i="20"/>
  <c r="AJ49" i="20"/>
  <c r="AI49" i="20"/>
  <c r="AG49" i="20"/>
  <c r="AF49" i="20"/>
  <c r="AD49" i="20"/>
  <c r="AW48" i="20"/>
  <c r="AV48" i="20"/>
  <c r="AS48" i="20"/>
  <c r="AR48" i="20"/>
  <c r="AJ48" i="20"/>
  <c r="AI48" i="20"/>
  <c r="AG48" i="20"/>
  <c r="AF48" i="20"/>
  <c r="AD48" i="20"/>
  <c r="AW47" i="20"/>
  <c r="AV47" i="20"/>
  <c r="AS47" i="20"/>
  <c r="AR47" i="20"/>
  <c r="AJ47" i="20"/>
  <c r="AI47" i="20"/>
  <c r="AG47" i="20"/>
  <c r="AF47" i="20"/>
  <c r="AD47" i="20"/>
  <c r="AW46" i="20"/>
  <c r="AV46" i="20"/>
  <c r="AS46" i="20"/>
  <c r="AR46" i="20"/>
  <c r="AJ46" i="20"/>
  <c r="AK46" i="20" s="1"/>
  <c r="AI46" i="20"/>
  <c r="AG46" i="20"/>
  <c r="AF46" i="20"/>
  <c r="AD46" i="20"/>
  <c r="AW45" i="20"/>
  <c r="AV45" i="20"/>
  <c r="AS45" i="20"/>
  <c r="AR45" i="20"/>
  <c r="AJ45" i="20"/>
  <c r="AI45" i="20"/>
  <c r="AG45" i="20"/>
  <c r="AF45" i="20"/>
  <c r="AD45" i="20"/>
  <c r="AW44" i="20"/>
  <c r="AV44" i="20"/>
  <c r="AS44" i="20"/>
  <c r="AR44" i="20"/>
  <c r="AJ44" i="20"/>
  <c r="AI44" i="20"/>
  <c r="AG44" i="20"/>
  <c r="AF44" i="20"/>
  <c r="AD44" i="20"/>
  <c r="AW43" i="20"/>
  <c r="AV43" i="20"/>
  <c r="AS43" i="20"/>
  <c r="AR43" i="20"/>
  <c r="AJ43" i="20"/>
  <c r="AI43" i="20"/>
  <c r="AG43" i="20"/>
  <c r="AF43" i="20"/>
  <c r="AD43" i="20"/>
  <c r="AW42" i="20"/>
  <c r="AV42" i="20"/>
  <c r="AS42" i="20"/>
  <c r="AR42" i="20"/>
  <c r="AJ42" i="20"/>
  <c r="AK42" i="20" s="1"/>
  <c r="AI42" i="20"/>
  <c r="AG42" i="20"/>
  <c r="AF42" i="20"/>
  <c r="AD42" i="20"/>
  <c r="AW41" i="20"/>
  <c r="AV41" i="20"/>
  <c r="AS41" i="20"/>
  <c r="AR41" i="20"/>
  <c r="AJ41" i="20"/>
  <c r="AI41" i="20"/>
  <c r="AG41" i="20"/>
  <c r="AF41" i="20"/>
  <c r="AD41" i="20"/>
  <c r="AW40" i="20"/>
  <c r="AV40" i="20"/>
  <c r="AS40" i="20"/>
  <c r="AR40" i="20"/>
  <c r="AJ40" i="20"/>
  <c r="AI40" i="20"/>
  <c r="AG40" i="20"/>
  <c r="AF40" i="20"/>
  <c r="AD40" i="20"/>
  <c r="AW39" i="20"/>
  <c r="AV39" i="20"/>
  <c r="AS39" i="20"/>
  <c r="AR39" i="20"/>
  <c r="AJ39" i="20"/>
  <c r="AI39" i="20"/>
  <c r="AG39" i="20"/>
  <c r="AF39" i="20"/>
  <c r="AD39" i="20"/>
  <c r="AW38" i="20"/>
  <c r="AV38" i="20"/>
  <c r="AS38" i="20"/>
  <c r="AR38" i="20"/>
  <c r="AJ38" i="20"/>
  <c r="AI38" i="20"/>
  <c r="AG38" i="20"/>
  <c r="AF38" i="20"/>
  <c r="AD38" i="20"/>
  <c r="AW37" i="20"/>
  <c r="AV37" i="20"/>
  <c r="AS37" i="20"/>
  <c r="AR37" i="20"/>
  <c r="AJ37" i="20"/>
  <c r="AI37" i="20"/>
  <c r="AG37" i="20"/>
  <c r="AF37" i="20"/>
  <c r="AD37" i="20"/>
  <c r="AW36" i="20"/>
  <c r="AV36" i="20"/>
  <c r="AS36" i="20"/>
  <c r="AR36" i="20"/>
  <c r="AJ36" i="20"/>
  <c r="AI36" i="20"/>
  <c r="AK36" i="20" s="1"/>
  <c r="AG36" i="20"/>
  <c r="AF36" i="20"/>
  <c r="AD36" i="20"/>
  <c r="AW35" i="20"/>
  <c r="AV35" i="20"/>
  <c r="AS35" i="20"/>
  <c r="AR35" i="20"/>
  <c r="AJ35" i="20"/>
  <c r="AI35" i="20"/>
  <c r="AG35" i="20"/>
  <c r="AF35" i="20"/>
  <c r="AD35" i="20"/>
  <c r="AW34" i="20"/>
  <c r="AV34" i="20"/>
  <c r="AS34" i="20"/>
  <c r="AR34" i="20"/>
  <c r="AJ34" i="20"/>
  <c r="AI34" i="20"/>
  <c r="AG34" i="20"/>
  <c r="AF34" i="20"/>
  <c r="AD34" i="20"/>
  <c r="AW33" i="20"/>
  <c r="AV33" i="20"/>
  <c r="AS33" i="20"/>
  <c r="AR33" i="20"/>
  <c r="AJ33" i="20"/>
  <c r="AI33" i="20"/>
  <c r="AG33" i="20"/>
  <c r="AF33" i="20"/>
  <c r="AD33" i="20"/>
  <c r="AW32" i="20"/>
  <c r="AV32" i="20"/>
  <c r="AS32" i="20"/>
  <c r="AR32" i="20"/>
  <c r="AJ32" i="20"/>
  <c r="AI32" i="20"/>
  <c r="AG32" i="20"/>
  <c r="AF32" i="20"/>
  <c r="AD32" i="20"/>
  <c r="AW31" i="20"/>
  <c r="AV31" i="20"/>
  <c r="AS31" i="20"/>
  <c r="AR31" i="20"/>
  <c r="AJ31" i="20"/>
  <c r="AI31" i="20"/>
  <c r="AG31" i="20"/>
  <c r="AF31" i="20"/>
  <c r="AD31" i="20"/>
  <c r="AW30" i="20"/>
  <c r="AV30" i="20"/>
  <c r="AS30" i="20"/>
  <c r="AR30" i="20"/>
  <c r="AJ30" i="20"/>
  <c r="AI30" i="20"/>
  <c r="AG30" i="20"/>
  <c r="AF30" i="20"/>
  <c r="AD30" i="20"/>
  <c r="AW29" i="20"/>
  <c r="AV29" i="20"/>
  <c r="AS29" i="20"/>
  <c r="AR29" i="20"/>
  <c r="AJ29" i="20"/>
  <c r="AI29" i="20"/>
  <c r="AG29" i="20"/>
  <c r="AF29" i="20"/>
  <c r="AD29" i="20"/>
  <c r="AW28" i="20"/>
  <c r="AV28" i="20"/>
  <c r="AS28" i="20"/>
  <c r="AR28" i="20"/>
  <c r="AJ28" i="20"/>
  <c r="AI28" i="20"/>
  <c r="AG28" i="20"/>
  <c r="AF28" i="20"/>
  <c r="AD28" i="20"/>
  <c r="AW27" i="20"/>
  <c r="AV27" i="20"/>
  <c r="AS27" i="20"/>
  <c r="AR27" i="20"/>
  <c r="AJ27" i="20"/>
  <c r="AI27" i="20"/>
  <c r="AG27" i="20"/>
  <c r="AF27" i="20"/>
  <c r="AD27" i="20"/>
  <c r="AW26" i="20"/>
  <c r="AV26" i="20"/>
  <c r="AS26" i="20"/>
  <c r="AR26" i="20"/>
  <c r="AJ26" i="20"/>
  <c r="AI26" i="20"/>
  <c r="AG26" i="20"/>
  <c r="AF26" i="20"/>
  <c r="AD26" i="20"/>
  <c r="AW25" i="20"/>
  <c r="AV25" i="20"/>
  <c r="AS25" i="20"/>
  <c r="AR25" i="20"/>
  <c r="AJ25" i="20"/>
  <c r="AI25" i="20"/>
  <c r="AG25" i="20"/>
  <c r="AF25" i="20"/>
  <c r="AD25" i="20"/>
  <c r="AW24" i="20"/>
  <c r="AV24" i="20"/>
  <c r="AS24" i="20"/>
  <c r="AR24" i="20"/>
  <c r="AJ24" i="20"/>
  <c r="AI24" i="20"/>
  <c r="AG24" i="20"/>
  <c r="AF24" i="20"/>
  <c r="AD24" i="20"/>
  <c r="AW23" i="20"/>
  <c r="AV23" i="20"/>
  <c r="AS23" i="20"/>
  <c r="AR23" i="20"/>
  <c r="AJ23" i="20"/>
  <c r="AI23" i="20"/>
  <c r="AG23" i="20"/>
  <c r="AF23" i="20"/>
  <c r="AD23" i="20"/>
  <c r="AW22" i="20"/>
  <c r="AV22" i="20"/>
  <c r="AS22" i="20"/>
  <c r="AR22" i="20"/>
  <c r="AJ22" i="20"/>
  <c r="AI22" i="20"/>
  <c r="AG22" i="20"/>
  <c r="AF22" i="20"/>
  <c r="AD22" i="20"/>
  <c r="AW21" i="20"/>
  <c r="AV21" i="20"/>
  <c r="AS21" i="20"/>
  <c r="AR21" i="20"/>
  <c r="AJ21" i="20"/>
  <c r="AI21" i="20"/>
  <c r="AG21" i="20"/>
  <c r="AF21" i="20"/>
  <c r="AD21" i="20"/>
  <c r="AW20" i="20"/>
  <c r="AV20" i="20"/>
  <c r="AS20" i="20"/>
  <c r="AR20" i="20"/>
  <c r="AJ20" i="20"/>
  <c r="AI20" i="20"/>
  <c r="AK20" i="20" s="1"/>
  <c r="AG20" i="20"/>
  <c r="AF20" i="20"/>
  <c r="AD20" i="20"/>
  <c r="AW19" i="20"/>
  <c r="AV19" i="20"/>
  <c r="AS19" i="20"/>
  <c r="AR19" i="20"/>
  <c r="AJ19" i="20"/>
  <c r="AI19" i="20"/>
  <c r="AG19" i="20"/>
  <c r="AF19" i="20"/>
  <c r="AD19" i="20"/>
  <c r="AW18" i="20"/>
  <c r="AV18" i="20"/>
  <c r="AS18" i="20"/>
  <c r="AR18" i="20"/>
  <c r="AJ18" i="20"/>
  <c r="AI18" i="20"/>
  <c r="AG18" i="20"/>
  <c r="AF18" i="20"/>
  <c r="AD18" i="20"/>
  <c r="AW17" i="20"/>
  <c r="AV17" i="20"/>
  <c r="AS17" i="20"/>
  <c r="AR17" i="20"/>
  <c r="AJ17" i="20"/>
  <c r="AI17" i="20"/>
  <c r="AG17" i="20"/>
  <c r="AF17" i="20"/>
  <c r="AD17" i="20"/>
  <c r="AW16" i="20"/>
  <c r="AV16" i="20"/>
  <c r="AS16" i="20"/>
  <c r="AR16" i="20"/>
  <c r="AJ16" i="20"/>
  <c r="AI16" i="20"/>
  <c r="AG16" i="20"/>
  <c r="AF16" i="20"/>
  <c r="AD16" i="20"/>
  <c r="AW15" i="20"/>
  <c r="AV15" i="20"/>
  <c r="AS15" i="20"/>
  <c r="AR15" i="20"/>
  <c r="AJ15" i="20"/>
  <c r="AI15" i="20"/>
  <c r="AG15" i="20"/>
  <c r="AF15" i="20"/>
  <c r="AD15" i="20"/>
  <c r="AW14" i="20"/>
  <c r="AV14" i="20"/>
  <c r="AS14" i="20"/>
  <c r="AR14" i="20"/>
  <c r="AJ14" i="20"/>
  <c r="AI14" i="20"/>
  <c r="AG14" i="20"/>
  <c r="AF14" i="20"/>
  <c r="AD14" i="20"/>
  <c r="AW13" i="20"/>
  <c r="AV13" i="20"/>
  <c r="AS13" i="20"/>
  <c r="AR13" i="20"/>
  <c r="AJ13" i="20"/>
  <c r="AI13" i="20"/>
  <c r="AG13" i="20"/>
  <c r="AF13" i="20"/>
  <c r="AD13" i="20"/>
  <c r="AW12" i="20"/>
  <c r="AV12" i="20"/>
  <c r="AS12" i="20"/>
  <c r="AR12" i="20"/>
  <c r="AJ12" i="20"/>
  <c r="AI12" i="20"/>
  <c r="AG12" i="20"/>
  <c r="AF12" i="20"/>
  <c r="AD12" i="20"/>
  <c r="AW11" i="20"/>
  <c r="AV11" i="20"/>
  <c r="AS11" i="20"/>
  <c r="AR11" i="20"/>
  <c r="AJ11" i="20"/>
  <c r="AI11" i="20"/>
  <c r="AG11" i="20"/>
  <c r="AF11" i="20"/>
  <c r="AD11" i="20"/>
  <c r="AW10" i="20"/>
  <c r="AV10" i="20"/>
  <c r="AS10" i="20"/>
  <c r="AR10" i="20"/>
  <c r="AJ10" i="20"/>
  <c r="AI10" i="20"/>
  <c r="AG10" i="20"/>
  <c r="AF10" i="20"/>
  <c r="AD10" i="20"/>
  <c r="AW9" i="20"/>
  <c r="AV9" i="20"/>
  <c r="AS9" i="20"/>
  <c r="AR9" i="20"/>
  <c r="AJ9" i="20"/>
  <c r="AI9" i="20"/>
  <c r="AG9" i="20"/>
  <c r="AF9" i="20"/>
  <c r="AD9" i="20"/>
  <c r="AW8" i="20"/>
  <c r="AV8" i="20"/>
  <c r="AS8" i="20"/>
  <c r="AR8" i="20"/>
  <c r="AJ8" i="20"/>
  <c r="AI8" i="20"/>
  <c r="AG8" i="20"/>
  <c r="AF8" i="20"/>
  <c r="AD8" i="20"/>
  <c r="AW7" i="20"/>
  <c r="AV7" i="20"/>
  <c r="AS7" i="20"/>
  <c r="AR7" i="20"/>
  <c r="AJ7" i="20"/>
  <c r="AI7" i="20"/>
  <c r="AG7" i="20"/>
  <c r="AF7" i="20"/>
  <c r="AD7" i="20"/>
  <c r="AW6" i="20"/>
  <c r="AV6" i="20"/>
  <c r="AS6" i="20"/>
  <c r="AR6" i="20"/>
  <c r="AJ6" i="20"/>
  <c r="AI6" i="20"/>
  <c r="AG6" i="20"/>
  <c r="AF6" i="20"/>
  <c r="AW5" i="20"/>
  <c r="AV5" i="20"/>
  <c r="AS5" i="20"/>
  <c r="AR5" i="20"/>
  <c r="AJ5" i="20"/>
  <c r="AI5" i="20"/>
  <c r="AG5" i="20"/>
  <c r="AF5" i="20"/>
  <c r="AD5" i="20"/>
  <c r="AW4" i="20"/>
  <c r="AV4" i="20"/>
  <c r="AS4" i="20"/>
  <c r="AR4" i="20"/>
  <c r="AJ4" i="20"/>
  <c r="AI4" i="20"/>
  <c r="AG4" i="20"/>
  <c r="AF4" i="20"/>
  <c r="AD4" i="20"/>
  <c r="AW3" i="20"/>
  <c r="AV3" i="20"/>
  <c r="AS3" i="20"/>
  <c r="AR3" i="20"/>
  <c r="AJ3" i="20"/>
  <c r="AI3" i="20"/>
  <c r="AG3" i="20"/>
  <c r="AF3" i="20"/>
  <c r="AD3" i="20"/>
  <c r="AW146" i="19"/>
  <c r="AV146" i="19"/>
  <c r="AS146" i="19"/>
  <c r="AR146" i="19"/>
  <c r="AQ146" i="19"/>
  <c r="AJ146" i="19"/>
  <c r="AI146" i="19"/>
  <c r="AG146" i="19"/>
  <c r="AF146" i="19"/>
  <c r="AD146" i="19"/>
  <c r="AW145" i="19"/>
  <c r="AV145" i="19"/>
  <c r="AS145" i="19"/>
  <c r="AR145" i="19"/>
  <c r="AQ145" i="19"/>
  <c r="AJ145" i="19"/>
  <c r="AI145" i="19"/>
  <c r="AG145" i="19"/>
  <c r="AF145" i="19"/>
  <c r="AD145" i="19"/>
  <c r="AW144" i="19"/>
  <c r="AV144" i="19"/>
  <c r="AS144" i="19"/>
  <c r="AR144" i="19"/>
  <c r="AQ144" i="19"/>
  <c r="AJ144" i="19"/>
  <c r="AI144" i="19"/>
  <c r="AG144" i="19"/>
  <c r="AF144" i="19"/>
  <c r="AD144" i="19"/>
  <c r="AW143" i="19"/>
  <c r="AV143" i="19"/>
  <c r="AS143" i="19"/>
  <c r="AR143" i="19"/>
  <c r="AQ143" i="19"/>
  <c r="AJ143" i="19"/>
  <c r="AI143" i="19"/>
  <c r="AG143" i="19"/>
  <c r="AF143" i="19"/>
  <c r="AD143" i="19"/>
  <c r="AW142" i="19"/>
  <c r="AV142" i="19"/>
  <c r="AS142" i="19"/>
  <c r="AR142" i="19"/>
  <c r="AQ142" i="19"/>
  <c r="AJ142" i="19"/>
  <c r="AI142" i="19"/>
  <c r="AG142" i="19"/>
  <c r="AF142" i="19"/>
  <c r="AD142" i="19"/>
  <c r="AW141" i="19"/>
  <c r="AV141" i="19"/>
  <c r="AS141" i="19"/>
  <c r="AR141" i="19"/>
  <c r="AQ141" i="19"/>
  <c r="AJ141" i="19"/>
  <c r="AI141" i="19"/>
  <c r="AG141" i="19"/>
  <c r="AF141" i="19"/>
  <c r="AD141" i="19"/>
  <c r="AW140" i="19"/>
  <c r="AV140" i="19"/>
  <c r="AS140" i="19"/>
  <c r="AR140" i="19"/>
  <c r="AQ140" i="19"/>
  <c r="AJ140" i="19"/>
  <c r="AI140" i="19"/>
  <c r="AG140" i="19"/>
  <c r="AF140" i="19"/>
  <c r="AD140" i="19"/>
  <c r="AW139" i="19"/>
  <c r="AV139" i="19"/>
  <c r="AS139" i="19"/>
  <c r="AR139" i="19"/>
  <c r="AQ139" i="19"/>
  <c r="AJ139" i="19"/>
  <c r="AI139" i="19"/>
  <c r="AG139" i="19"/>
  <c r="AF139" i="19"/>
  <c r="AD139" i="19"/>
  <c r="AW138" i="19"/>
  <c r="AV138" i="19"/>
  <c r="AS138" i="19"/>
  <c r="AR138" i="19"/>
  <c r="AQ138" i="19"/>
  <c r="AJ138" i="19"/>
  <c r="AI138" i="19"/>
  <c r="AG138" i="19"/>
  <c r="AF138" i="19"/>
  <c r="AD138" i="19"/>
  <c r="AW137" i="19"/>
  <c r="AV137" i="19"/>
  <c r="AS137" i="19"/>
  <c r="AR137" i="19"/>
  <c r="AQ137" i="19"/>
  <c r="AJ137" i="19"/>
  <c r="AI137" i="19"/>
  <c r="AG137" i="19"/>
  <c r="AF137" i="19"/>
  <c r="AD137" i="19"/>
  <c r="AW136" i="19"/>
  <c r="AV136" i="19"/>
  <c r="AS136" i="19"/>
  <c r="AR136" i="19"/>
  <c r="AQ136" i="19"/>
  <c r="AJ136" i="19"/>
  <c r="AI136" i="19"/>
  <c r="AG136" i="19"/>
  <c r="AF136" i="19"/>
  <c r="AD136" i="19"/>
  <c r="AW135" i="19"/>
  <c r="AV135" i="19"/>
  <c r="AS135" i="19"/>
  <c r="AR135" i="19"/>
  <c r="AQ135" i="19"/>
  <c r="AJ135" i="19"/>
  <c r="AI135" i="19"/>
  <c r="AG135" i="19"/>
  <c r="AF135" i="19"/>
  <c r="AD135" i="19"/>
  <c r="AW134" i="19"/>
  <c r="AV134" i="19"/>
  <c r="AS134" i="19"/>
  <c r="AR134" i="19"/>
  <c r="AQ134" i="19"/>
  <c r="AJ134" i="19"/>
  <c r="AI134" i="19"/>
  <c r="AG134" i="19"/>
  <c r="AF134" i="19"/>
  <c r="AD134" i="19"/>
  <c r="AW133" i="19"/>
  <c r="AV133" i="19"/>
  <c r="AS133" i="19"/>
  <c r="AR133" i="19"/>
  <c r="AQ133" i="19"/>
  <c r="AJ133" i="19"/>
  <c r="AI133" i="19"/>
  <c r="AG133" i="19"/>
  <c r="AF133" i="19"/>
  <c r="AD133" i="19"/>
  <c r="AW132" i="19"/>
  <c r="AV132" i="19"/>
  <c r="AS132" i="19"/>
  <c r="AR132" i="19"/>
  <c r="AQ132" i="19"/>
  <c r="AJ132" i="19"/>
  <c r="AI132" i="19"/>
  <c r="AG132" i="19"/>
  <c r="AF132" i="19"/>
  <c r="AD132" i="19"/>
  <c r="AW131" i="19"/>
  <c r="AV131" i="19"/>
  <c r="AS131" i="19"/>
  <c r="AR131" i="19"/>
  <c r="AQ131" i="19"/>
  <c r="AJ131" i="19"/>
  <c r="AI131" i="19"/>
  <c r="AG131" i="19"/>
  <c r="AF131" i="19"/>
  <c r="AD131" i="19"/>
  <c r="AW130" i="19"/>
  <c r="AV130" i="19"/>
  <c r="AS130" i="19"/>
  <c r="AR130" i="19"/>
  <c r="AQ130" i="19"/>
  <c r="AJ130" i="19"/>
  <c r="AI130" i="19"/>
  <c r="AG130" i="19"/>
  <c r="AF130" i="19"/>
  <c r="AD130" i="19"/>
  <c r="AW129" i="19"/>
  <c r="AV129" i="19"/>
  <c r="AS129" i="19"/>
  <c r="AR129" i="19"/>
  <c r="AQ129" i="19"/>
  <c r="AJ129" i="19"/>
  <c r="AI129" i="19"/>
  <c r="AG129" i="19"/>
  <c r="AF129" i="19"/>
  <c r="AD129" i="19"/>
  <c r="AW128" i="19"/>
  <c r="AV128" i="19"/>
  <c r="AS128" i="19"/>
  <c r="AR128" i="19"/>
  <c r="AQ128" i="19"/>
  <c r="AJ128" i="19"/>
  <c r="AI128" i="19"/>
  <c r="AG128" i="19"/>
  <c r="AF128" i="19"/>
  <c r="AD128" i="19"/>
  <c r="AW127" i="19"/>
  <c r="AV127" i="19"/>
  <c r="AS127" i="19"/>
  <c r="AR127" i="19"/>
  <c r="AQ127" i="19"/>
  <c r="AJ127" i="19"/>
  <c r="AI127" i="19"/>
  <c r="AG127" i="19"/>
  <c r="AF127" i="19"/>
  <c r="AD127" i="19"/>
  <c r="AW126" i="19"/>
  <c r="AV126" i="19"/>
  <c r="AS126" i="19"/>
  <c r="AR126" i="19"/>
  <c r="AQ126" i="19"/>
  <c r="AJ126" i="19"/>
  <c r="AI126" i="19"/>
  <c r="AG126" i="19"/>
  <c r="AF126" i="19"/>
  <c r="AD126" i="19"/>
  <c r="AW125" i="19"/>
  <c r="AV125" i="19"/>
  <c r="AS125" i="19"/>
  <c r="AR125" i="19"/>
  <c r="AQ125" i="19"/>
  <c r="AJ125" i="19"/>
  <c r="AI125" i="19"/>
  <c r="AG125" i="19"/>
  <c r="AF125" i="19"/>
  <c r="AD125" i="19"/>
  <c r="AW124" i="19"/>
  <c r="AV124" i="19"/>
  <c r="AS124" i="19"/>
  <c r="AR124" i="19"/>
  <c r="AQ124" i="19"/>
  <c r="AJ124" i="19"/>
  <c r="AI124" i="19"/>
  <c r="AG124" i="19"/>
  <c r="AF124" i="19"/>
  <c r="AD124" i="19"/>
  <c r="AW123" i="19"/>
  <c r="AV123" i="19"/>
  <c r="AS123" i="19"/>
  <c r="AR123" i="19"/>
  <c r="AQ123" i="19"/>
  <c r="AJ123" i="19"/>
  <c r="AI123" i="19"/>
  <c r="AG123" i="19"/>
  <c r="AF123" i="19"/>
  <c r="AD123" i="19"/>
  <c r="AW122" i="19"/>
  <c r="AV122" i="19"/>
  <c r="AS122" i="19"/>
  <c r="AR122" i="19"/>
  <c r="AQ122" i="19"/>
  <c r="AJ122" i="19"/>
  <c r="AI122" i="19"/>
  <c r="AG122" i="19"/>
  <c r="AF122" i="19"/>
  <c r="AD122" i="19"/>
  <c r="AW121" i="19"/>
  <c r="AV121" i="19"/>
  <c r="AS121" i="19"/>
  <c r="AR121" i="19"/>
  <c r="AQ121" i="19"/>
  <c r="AJ121" i="19"/>
  <c r="AI121" i="19"/>
  <c r="AG121" i="19"/>
  <c r="AF121" i="19"/>
  <c r="AD121" i="19"/>
  <c r="AW120" i="19"/>
  <c r="AV120" i="19"/>
  <c r="AS120" i="19"/>
  <c r="AR120" i="19"/>
  <c r="AQ120" i="19"/>
  <c r="AJ120" i="19"/>
  <c r="AI120" i="19"/>
  <c r="AG120" i="19"/>
  <c r="AF120" i="19"/>
  <c r="AD120" i="19"/>
  <c r="AW119" i="19"/>
  <c r="AV119" i="19"/>
  <c r="AS119" i="19"/>
  <c r="AR119" i="19"/>
  <c r="AQ119" i="19"/>
  <c r="AJ119" i="19"/>
  <c r="AI119" i="19"/>
  <c r="AG119" i="19"/>
  <c r="AF119" i="19"/>
  <c r="AD119" i="19"/>
  <c r="AW118" i="19"/>
  <c r="AV118" i="19"/>
  <c r="AS118" i="19"/>
  <c r="AR118" i="19"/>
  <c r="AQ118" i="19"/>
  <c r="AJ118" i="19"/>
  <c r="AI118" i="19"/>
  <c r="AG118" i="19"/>
  <c r="AF118" i="19"/>
  <c r="AD118" i="19"/>
  <c r="AW117" i="19"/>
  <c r="AV117" i="19"/>
  <c r="AS117" i="19"/>
  <c r="AR117" i="19"/>
  <c r="AQ117" i="19"/>
  <c r="AJ117" i="19"/>
  <c r="AI117" i="19"/>
  <c r="AG117" i="19"/>
  <c r="AF117" i="19"/>
  <c r="AD117" i="19"/>
  <c r="AW116" i="19"/>
  <c r="AV116" i="19"/>
  <c r="AS116" i="19"/>
  <c r="AR116" i="19"/>
  <c r="AQ116" i="19"/>
  <c r="AJ116" i="19"/>
  <c r="AI116" i="19"/>
  <c r="AG116" i="19"/>
  <c r="AF116" i="19"/>
  <c r="AD116" i="19"/>
  <c r="AW115" i="19"/>
  <c r="AV115" i="19"/>
  <c r="AS115" i="19"/>
  <c r="AR115" i="19"/>
  <c r="AQ115" i="19"/>
  <c r="AJ115" i="19"/>
  <c r="AI115" i="19"/>
  <c r="AG115" i="19"/>
  <c r="AF115" i="19"/>
  <c r="AD115" i="19"/>
  <c r="AW114" i="19"/>
  <c r="AV114" i="19"/>
  <c r="AS114" i="19"/>
  <c r="AR114" i="19"/>
  <c r="AQ114" i="19"/>
  <c r="AJ114" i="19"/>
  <c r="AI114" i="19"/>
  <c r="AG114" i="19"/>
  <c r="AF114" i="19"/>
  <c r="AD114" i="19"/>
  <c r="AW113" i="19"/>
  <c r="AV113" i="19"/>
  <c r="AS113" i="19"/>
  <c r="AR113" i="19"/>
  <c r="AQ113" i="19"/>
  <c r="AJ113" i="19"/>
  <c r="AI113" i="19"/>
  <c r="AG113" i="19"/>
  <c r="AF113" i="19"/>
  <c r="AD113" i="19"/>
  <c r="AW112" i="19"/>
  <c r="AV112" i="19"/>
  <c r="AS112" i="19"/>
  <c r="AR112" i="19"/>
  <c r="AQ112" i="19"/>
  <c r="AJ112" i="19"/>
  <c r="AI112" i="19"/>
  <c r="AG112" i="19"/>
  <c r="AF112" i="19"/>
  <c r="AD112" i="19"/>
  <c r="AW111" i="19"/>
  <c r="AV111" i="19"/>
  <c r="AS111" i="19"/>
  <c r="AR111" i="19"/>
  <c r="AQ111" i="19"/>
  <c r="AJ111" i="19"/>
  <c r="AI111" i="19"/>
  <c r="AG111" i="19"/>
  <c r="AF111" i="19"/>
  <c r="AD111" i="19"/>
  <c r="AW110" i="19"/>
  <c r="AV110" i="19"/>
  <c r="AS110" i="19"/>
  <c r="AR110" i="19"/>
  <c r="AQ110" i="19"/>
  <c r="AJ110" i="19"/>
  <c r="AI110" i="19"/>
  <c r="AG110" i="19"/>
  <c r="AF110" i="19"/>
  <c r="AD110" i="19"/>
  <c r="AW109" i="19"/>
  <c r="AV109" i="19"/>
  <c r="AS109" i="19"/>
  <c r="AR109" i="19"/>
  <c r="AQ109" i="19"/>
  <c r="AJ109" i="19"/>
  <c r="AI109" i="19"/>
  <c r="AG109" i="19"/>
  <c r="AF109" i="19"/>
  <c r="AD109" i="19"/>
  <c r="AW108" i="19"/>
  <c r="AV108" i="19"/>
  <c r="AS108" i="19"/>
  <c r="AR108" i="19"/>
  <c r="AQ108" i="19"/>
  <c r="AJ108" i="19"/>
  <c r="AI108" i="19"/>
  <c r="AG108" i="19"/>
  <c r="AF108" i="19"/>
  <c r="AD108" i="19"/>
  <c r="AW107" i="19"/>
  <c r="AV107" i="19"/>
  <c r="AS107" i="19"/>
  <c r="AR107" i="19"/>
  <c r="AQ107" i="19"/>
  <c r="AJ107" i="19"/>
  <c r="AI107" i="19"/>
  <c r="AG107" i="19"/>
  <c r="AF107" i="19"/>
  <c r="AD107" i="19"/>
  <c r="AW106" i="19"/>
  <c r="AV106" i="19"/>
  <c r="AS106" i="19"/>
  <c r="AR106" i="19"/>
  <c r="AQ106" i="19"/>
  <c r="AJ106" i="19"/>
  <c r="AI106" i="19"/>
  <c r="AG106" i="19"/>
  <c r="AF106" i="19"/>
  <c r="AD106" i="19"/>
  <c r="AW105" i="19"/>
  <c r="AV105" i="19"/>
  <c r="AS105" i="19"/>
  <c r="AR105" i="19"/>
  <c r="AQ105" i="19"/>
  <c r="AJ105" i="19"/>
  <c r="AI105" i="19"/>
  <c r="AG105" i="19"/>
  <c r="AF105" i="19"/>
  <c r="AD105" i="19"/>
  <c r="AW104" i="19"/>
  <c r="AV104" i="19"/>
  <c r="AS104" i="19"/>
  <c r="AR104" i="19"/>
  <c r="AQ104" i="19"/>
  <c r="AJ104" i="19"/>
  <c r="AI104" i="19"/>
  <c r="AG104" i="19"/>
  <c r="AF104" i="19"/>
  <c r="AD104" i="19"/>
  <c r="AW103" i="19"/>
  <c r="AV103" i="19"/>
  <c r="AS103" i="19"/>
  <c r="AR103" i="19"/>
  <c r="AQ103" i="19"/>
  <c r="AJ103" i="19"/>
  <c r="AI103" i="19"/>
  <c r="AG103" i="19"/>
  <c r="AF103" i="19"/>
  <c r="AD103" i="19"/>
  <c r="AW102" i="19"/>
  <c r="AV102" i="19"/>
  <c r="AS102" i="19"/>
  <c r="AR102" i="19"/>
  <c r="AQ102" i="19"/>
  <c r="AJ102" i="19"/>
  <c r="AI102" i="19"/>
  <c r="AG102" i="19"/>
  <c r="AF102" i="19"/>
  <c r="AD102" i="19"/>
  <c r="AW101" i="19"/>
  <c r="AV101" i="19"/>
  <c r="AS101" i="19"/>
  <c r="AR101" i="19"/>
  <c r="AQ101" i="19"/>
  <c r="AJ101" i="19"/>
  <c r="AI101" i="19"/>
  <c r="AG101" i="19"/>
  <c r="AF101" i="19"/>
  <c r="AD101" i="19"/>
  <c r="AW100" i="19"/>
  <c r="AV100" i="19"/>
  <c r="AS100" i="19"/>
  <c r="AR100" i="19"/>
  <c r="AQ100" i="19"/>
  <c r="AJ100" i="19"/>
  <c r="AI100" i="19"/>
  <c r="AG100" i="19"/>
  <c r="AF100" i="19"/>
  <c r="AD100" i="19"/>
  <c r="AW99" i="19"/>
  <c r="AV99" i="19"/>
  <c r="AS99" i="19"/>
  <c r="AR99" i="19"/>
  <c r="AQ99" i="19"/>
  <c r="AJ99" i="19"/>
  <c r="AI99" i="19"/>
  <c r="AG99" i="19"/>
  <c r="AF99" i="19"/>
  <c r="AD99" i="19"/>
  <c r="AW98" i="19"/>
  <c r="AV98" i="19"/>
  <c r="AS98" i="19"/>
  <c r="AR98" i="19"/>
  <c r="AQ98" i="19"/>
  <c r="AJ98" i="19"/>
  <c r="AI98" i="19"/>
  <c r="AG98" i="19"/>
  <c r="AF98" i="19"/>
  <c r="AD98" i="19"/>
  <c r="AW97" i="19"/>
  <c r="AV97" i="19"/>
  <c r="AS97" i="19"/>
  <c r="AR97" i="19"/>
  <c r="AQ97" i="19"/>
  <c r="AJ97" i="19"/>
  <c r="AI97" i="19"/>
  <c r="AG97" i="19"/>
  <c r="AF97" i="19"/>
  <c r="AD97" i="19"/>
  <c r="AW96" i="19"/>
  <c r="AV96" i="19"/>
  <c r="AS96" i="19"/>
  <c r="AR96" i="19"/>
  <c r="AQ96" i="19"/>
  <c r="AJ96" i="19"/>
  <c r="AI96" i="19"/>
  <c r="AG96" i="19"/>
  <c r="AF96" i="19"/>
  <c r="AD96" i="19"/>
  <c r="AW95" i="19"/>
  <c r="AV95" i="19"/>
  <c r="AS95" i="19"/>
  <c r="AR95" i="19"/>
  <c r="AQ95" i="19"/>
  <c r="AJ95" i="19"/>
  <c r="AI95" i="19"/>
  <c r="AG95" i="19"/>
  <c r="AF95" i="19"/>
  <c r="AD95" i="19"/>
  <c r="AW94" i="19"/>
  <c r="AV94" i="19"/>
  <c r="AS94" i="19"/>
  <c r="AR94" i="19"/>
  <c r="AQ94" i="19"/>
  <c r="AJ94" i="19"/>
  <c r="AI94" i="19"/>
  <c r="AG94" i="19"/>
  <c r="AF94" i="19"/>
  <c r="AD94" i="19"/>
  <c r="AW93" i="19"/>
  <c r="AV93" i="19"/>
  <c r="AS93" i="19"/>
  <c r="AR93" i="19"/>
  <c r="AQ93" i="19"/>
  <c r="AJ93" i="19"/>
  <c r="AI93" i="19"/>
  <c r="AG93" i="19"/>
  <c r="AF93" i="19"/>
  <c r="AD93" i="19"/>
  <c r="AW92" i="19"/>
  <c r="AV92" i="19"/>
  <c r="AS92" i="19"/>
  <c r="AR92" i="19"/>
  <c r="AQ92" i="19"/>
  <c r="AJ92" i="19"/>
  <c r="AI92" i="19"/>
  <c r="AG92" i="19"/>
  <c r="AF92" i="19"/>
  <c r="AD92" i="19"/>
  <c r="AW91" i="19"/>
  <c r="AV91" i="19"/>
  <c r="AS91" i="19"/>
  <c r="AR91" i="19"/>
  <c r="AQ91" i="19"/>
  <c r="AJ91" i="19"/>
  <c r="AI91" i="19"/>
  <c r="AG91" i="19"/>
  <c r="AF91" i="19"/>
  <c r="AD91" i="19"/>
  <c r="AW90" i="19"/>
  <c r="AV90" i="19"/>
  <c r="AS90" i="19"/>
  <c r="AR90" i="19"/>
  <c r="AQ90" i="19"/>
  <c r="AJ90" i="19"/>
  <c r="AI90" i="19"/>
  <c r="AG90" i="19"/>
  <c r="AF90" i="19"/>
  <c r="AD90" i="19"/>
  <c r="AW89" i="19"/>
  <c r="AV89" i="19"/>
  <c r="AS89" i="19"/>
  <c r="AR89" i="19"/>
  <c r="AQ89" i="19"/>
  <c r="AJ89" i="19"/>
  <c r="AI89" i="19"/>
  <c r="AG89" i="19"/>
  <c r="AF89" i="19"/>
  <c r="AD89" i="19"/>
  <c r="AW88" i="19"/>
  <c r="AV88" i="19"/>
  <c r="AS88" i="19"/>
  <c r="AR88" i="19"/>
  <c r="AQ88" i="19"/>
  <c r="AJ88" i="19"/>
  <c r="AI88" i="19"/>
  <c r="AG88" i="19"/>
  <c r="AF88" i="19"/>
  <c r="AD88" i="19"/>
  <c r="AW87" i="19"/>
  <c r="AV87" i="19"/>
  <c r="AS87" i="19"/>
  <c r="AR87" i="19"/>
  <c r="AQ87" i="19"/>
  <c r="AJ87" i="19"/>
  <c r="AI87" i="19"/>
  <c r="AG87" i="19"/>
  <c r="AF87" i="19"/>
  <c r="AD87" i="19"/>
  <c r="AW86" i="19"/>
  <c r="AV86" i="19"/>
  <c r="AS86" i="19"/>
  <c r="AR86" i="19"/>
  <c r="AQ86" i="19"/>
  <c r="AJ86" i="19"/>
  <c r="AI86" i="19"/>
  <c r="AG86" i="19"/>
  <c r="AF86" i="19"/>
  <c r="AD86" i="19"/>
  <c r="AW85" i="19"/>
  <c r="AV85" i="19"/>
  <c r="AS85" i="19"/>
  <c r="AR85" i="19"/>
  <c r="AQ85" i="19"/>
  <c r="AJ85" i="19"/>
  <c r="AI85" i="19"/>
  <c r="AG85" i="19"/>
  <c r="AF85" i="19"/>
  <c r="AD85" i="19"/>
  <c r="AW84" i="19"/>
  <c r="AV84" i="19"/>
  <c r="AS84" i="19"/>
  <c r="AR84" i="19"/>
  <c r="AQ84" i="19"/>
  <c r="AJ84" i="19"/>
  <c r="AI84" i="19"/>
  <c r="AG84" i="19"/>
  <c r="AF84" i="19"/>
  <c r="AD84" i="19"/>
  <c r="AW83" i="19"/>
  <c r="AV83" i="19"/>
  <c r="AS83" i="19"/>
  <c r="AR83" i="19"/>
  <c r="AQ83" i="19"/>
  <c r="AJ83" i="19"/>
  <c r="AI83" i="19"/>
  <c r="AG83" i="19"/>
  <c r="AF83" i="19"/>
  <c r="AD83" i="19"/>
  <c r="AW82" i="19"/>
  <c r="AV82" i="19"/>
  <c r="AS82" i="19"/>
  <c r="AR82" i="19"/>
  <c r="AJ82" i="19"/>
  <c r="AI82" i="19"/>
  <c r="AG82" i="19"/>
  <c r="AF82" i="19"/>
  <c r="AD82" i="19"/>
  <c r="AW81" i="19"/>
  <c r="AV81" i="19"/>
  <c r="AS81" i="19"/>
  <c r="AR81" i="19"/>
  <c r="AJ81" i="19"/>
  <c r="AI81" i="19"/>
  <c r="AG81" i="19"/>
  <c r="AF81" i="19"/>
  <c r="AD81" i="19"/>
  <c r="AW80" i="19"/>
  <c r="AV80" i="19"/>
  <c r="AS80" i="19"/>
  <c r="AR80" i="19"/>
  <c r="AJ80" i="19"/>
  <c r="AI80" i="19"/>
  <c r="AG80" i="19"/>
  <c r="AF80" i="19"/>
  <c r="AD80" i="19"/>
  <c r="AW79" i="19"/>
  <c r="AV79" i="19"/>
  <c r="AS79" i="19"/>
  <c r="AR79" i="19"/>
  <c r="AJ79" i="19"/>
  <c r="AI79" i="19"/>
  <c r="AG79" i="19"/>
  <c r="AF79" i="19"/>
  <c r="AD79" i="19"/>
  <c r="AW78" i="19"/>
  <c r="AV78" i="19"/>
  <c r="AS78" i="19"/>
  <c r="AR78" i="19"/>
  <c r="AJ78" i="19"/>
  <c r="AI78" i="19"/>
  <c r="AG78" i="19"/>
  <c r="AF78" i="19"/>
  <c r="AD78" i="19"/>
  <c r="AW77" i="19"/>
  <c r="AV77" i="19"/>
  <c r="AS77" i="19"/>
  <c r="AR77" i="19"/>
  <c r="AJ77" i="19"/>
  <c r="AI77" i="19"/>
  <c r="AG77" i="19"/>
  <c r="AF77" i="19"/>
  <c r="AD77" i="19"/>
  <c r="AW76" i="19"/>
  <c r="AV76" i="19"/>
  <c r="AS76" i="19"/>
  <c r="AR76" i="19"/>
  <c r="AJ76" i="19"/>
  <c r="AI76" i="19"/>
  <c r="AG76" i="19"/>
  <c r="AF76" i="19"/>
  <c r="AD76" i="19"/>
  <c r="AW75" i="19"/>
  <c r="AV75" i="19"/>
  <c r="AS75" i="19"/>
  <c r="AR75" i="19"/>
  <c r="AJ75" i="19"/>
  <c r="AI75" i="19"/>
  <c r="AG75" i="19"/>
  <c r="AF75" i="19"/>
  <c r="AD75" i="19"/>
  <c r="AW74" i="19"/>
  <c r="AV74" i="19"/>
  <c r="AS74" i="19"/>
  <c r="AR74" i="19"/>
  <c r="AJ74" i="19"/>
  <c r="AI74" i="19"/>
  <c r="AG74" i="19"/>
  <c r="AF74" i="19"/>
  <c r="AD74" i="19"/>
  <c r="AW73" i="19"/>
  <c r="AV73" i="19"/>
  <c r="AS73" i="19"/>
  <c r="AR73" i="19"/>
  <c r="AJ73" i="19"/>
  <c r="AI73" i="19"/>
  <c r="AG73" i="19"/>
  <c r="AF73" i="19"/>
  <c r="AD73" i="19"/>
  <c r="AW72" i="19"/>
  <c r="AV72" i="19"/>
  <c r="AS72" i="19"/>
  <c r="AR72" i="19"/>
  <c r="AJ72" i="19"/>
  <c r="AI72" i="19"/>
  <c r="AG72" i="19"/>
  <c r="AF72" i="19"/>
  <c r="AD72" i="19"/>
  <c r="AW71" i="19"/>
  <c r="AV71" i="19"/>
  <c r="AS71" i="19"/>
  <c r="AR71" i="19"/>
  <c r="AJ71" i="19"/>
  <c r="AI71" i="19"/>
  <c r="AG71" i="19"/>
  <c r="AF71" i="19"/>
  <c r="AD71" i="19"/>
  <c r="AW70" i="19"/>
  <c r="AV70" i="19"/>
  <c r="AS70" i="19"/>
  <c r="AR70" i="19"/>
  <c r="AJ70" i="19"/>
  <c r="AI70" i="19"/>
  <c r="AG70" i="19"/>
  <c r="AF70" i="19"/>
  <c r="AD70" i="19"/>
  <c r="AW69" i="19"/>
  <c r="AV69" i="19"/>
  <c r="AS69" i="19"/>
  <c r="AR69" i="19"/>
  <c r="AJ69" i="19"/>
  <c r="AI69" i="19"/>
  <c r="AG69" i="19"/>
  <c r="AF69" i="19"/>
  <c r="AD69" i="19"/>
  <c r="AW68" i="19"/>
  <c r="AV68" i="19"/>
  <c r="AS68" i="19"/>
  <c r="AR68" i="19"/>
  <c r="AJ68" i="19"/>
  <c r="AI68" i="19"/>
  <c r="AG68" i="19"/>
  <c r="AF68" i="19"/>
  <c r="AD68" i="19"/>
  <c r="AW67" i="19"/>
  <c r="AV67" i="19"/>
  <c r="AS67" i="19"/>
  <c r="AR67" i="19"/>
  <c r="AJ67" i="19"/>
  <c r="AI67" i="19"/>
  <c r="AG67" i="19"/>
  <c r="AF67" i="19"/>
  <c r="AD67" i="19"/>
  <c r="AW66" i="19"/>
  <c r="AV66" i="19"/>
  <c r="AS66" i="19"/>
  <c r="AR66" i="19"/>
  <c r="AJ66" i="19"/>
  <c r="AI66" i="19"/>
  <c r="AG66" i="19"/>
  <c r="AF66" i="19"/>
  <c r="AD66" i="19"/>
  <c r="AW65" i="19"/>
  <c r="AV65" i="19"/>
  <c r="AS65" i="19"/>
  <c r="AR65" i="19"/>
  <c r="AJ65" i="19"/>
  <c r="AI65" i="19"/>
  <c r="AG65" i="19"/>
  <c r="AF65" i="19"/>
  <c r="AD65" i="19"/>
  <c r="AW64" i="19"/>
  <c r="AV64" i="19"/>
  <c r="AS64" i="19"/>
  <c r="AR64" i="19"/>
  <c r="AJ64" i="19"/>
  <c r="AI64" i="19"/>
  <c r="AG64" i="19"/>
  <c r="AF64" i="19"/>
  <c r="AD64" i="19"/>
  <c r="AW63" i="19"/>
  <c r="AV63" i="19"/>
  <c r="AS63" i="19"/>
  <c r="AR63" i="19"/>
  <c r="AJ63" i="19"/>
  <c r="AI63" i="19"/>
  <c r="AG63" i="19"/>
  <c r="AF63" i="19"/>
  <c r="AD63" i="19"/>
  <c r="AW62" i="19"/>
  <c r="AV62" i="19"/>
  <c r="AS62" i="19"/>
  <c r="AR62" i="19"/>
  <c r="AJ62" i="19"/>
  <c r="AI62" i="19"/>
  <c r="AG62" i="19"/>
  <c r="AF62" i="19"/>
  <c r="AD62" i="19"/>
  <c r="AW61" i="19"/>
  <c r="AV61" i="19"/>
  <c r="AS61" i="19"/>
  <c r="AR61" i="19"/>
  <c r="AJ61" i="19"/>
  <c r="AI61" i="19"/>
  <c r="AG61" i="19"/>
  <c r="AF61" i="19"/>
  <c r="AD61" i="19"/>
  <c r="AW60" i="19"/>
  <c r="AV60" i="19"/>
  <c r="AS60" i="19"/>
  <c r="AR60" i="19"/>
  <c r="AJ60" i="19"/>
  <c r="AI60" i="19"/>
  <c r="AG60" i="19"/>
  <c r="AF60" i="19"/>
  <c r="AD60" i="19"/>
  <c r="AW59" i="19"/>
  <c r="AV59" i="19"/>
  <c r="AS59" i="19"/>
  <c r="AR59" i="19"/>
  <c r="AJ59" i="19"/>
  <c r="AI59" i="19"/>
  <c r="AG59" i="19"/>
  <c r="AF59" i="19"/>
  <c r="AD59" i="19"/>
  <c r="AW58" i="19"/>
  <c r="AV58" i="19"/>
  <c r="AS58" i="19"/>
  <c r="AR58" i="19"/>
  <c r="AJ58" i="19"/>
  <c r="AI58" i="19"/>
  <c r="AG58" i="19"/>
  <c r="AF58" i="19"/>
  <c r="AD58" i="19"/>
  <c r="AW57" i="19"/>
  <c r="AV57" i="19"/>
  <c r="AS57" i="19"/>
  <c r="AR57" i="19"/>
  <c r="AJ57" i="19"/>
  <c r="AI57" i="19"/>
  <c r="AG57" i="19"/>
  <c r="AF57" i="19"/>
  <c r="AD57" i="19"/>
  <c r="AW56" i="19"/>
  <c r="AV56" i="19"/>
  <c r="AS56" i="19"/>
  <c r="AR56" i="19"/>
  <c r="AJ56" i="19"/>
  <c r="AI56" i="19"/>
  <c r="AG56" i="19"/>
  <c r="AF56" i="19"/>
  <c r="AD56" i="19"/>
  <c r="AW55" i="19"/>
  <c r="AV55" i="19"/>
  <c r="AS55" i="19"/>
  <c r="AR55" i="19"/>
  <c r="AJ55" i="19"/>
  <c r="AI55" i="19"/>
  <c r="AG55" i="19"/>
  <c r="AF55" i="19"/>
  <c r="AD55" i="19"/>
  <c r="AW54" i="19"/>
  <c r="AV54" i="19"/>
  <c r="AS54" i="19"/>
  <c r="AR54" i="19"/>
  <c r="AJ54" i="19"/>
  <c r="AI54" i="19"/>
  <c r="AG54" i="19"/>
  <c r="AF54" i="19"/>
  <c r="AD54" i="19"/>
  <c r="AW53" i="19"/>
  <c r="AV53" i="19"/>
  <c r="AS53" i="19"/>
  <c r="AR53" i="19"/>
  <c r="AJ53" i="19"/>
  <c r="AI53" i="19"/>
  <c r="AG53" i="19"/>
  <c r="AF53" i="19"/>
  <c r="AD53" i="19"/>
  <c r="AW52" i="19"/>
  <c r="AV52" i="19"/>
  <c r="AS52" i="19"/>
  <c r="AR52" i="19"/>
  <c r="AJ52" i="19"/>
  <c r="AI52" i="19"/>
  <c r="AG52" i="19"/>
  <c r="AF52" i="19"/>
  <c r="AD52" i="19"/>
  <c r="AW51" i="19"/>
  <c r="AV51" i="19"/>
  <c r="AS51" i="19"/>
  <c r="AR51" i="19"/>
  <c r="AJ51" i="19"/>
  <c r="AI51" i="19"/>
  <c r="AG51" i="19"/>
  <c r="AF51" i="19"/>
  <c r="AD51" i="19"/>
  <c r="AW50" i="19"/>
  <c r="AV50" i="19"/>
  <c r="AS50" i="19"/>
  <c r="AR50" i="19"/>
  <c r="AJ50" i="19"/>
  <c r="AI50" i="19"/>
  <c r="AG50" i="19"/>
  <c r="AF50" i="19"/>
  <c r="AD50" i="19"/>
  <c r="AW49" i="19"/>
  <c r="AV49" i="19"/>
  <c r="AS49" i="19"/>
  <c r="AR49" i="19"/>
  <c r="AJ49" i="19"/>
  <c r="AI49" i="19"/>
  <c r="AG49" i="19"/>
  <c r="AF49" i="19"/>
  <c r="AD49" i="19"/>
  <c r="AW48" i="19"/>
  <c r="AV48" i="19"/>
  <c r="AS48" i="19"/>
  <c r="AR48" i="19"/>
  <c r="AJ48" i="19"/>
  <c r="AI48" i="19"/>
  <c r="AG48" i="19"/>
  <c r="AF48" i="19"/>
  <c r="AD48" i="19"/>
  <c r="AW47" i="19"/>
  <c r="AV47" i="19"/>
  <c r="AS47" i="19"/>
  <c r="AR47" i="19"/>
  <c r="AJ47" i="19"/>
  <c r="AI47" i="19"/>
  <c r="AG47" i="19"/>
  <c r="AF47" i="19"/>
  <c r="AD47" i="19"/>
  <c r="AW46" i="19"/>
  <c r="AV46" i="19"/>
  <c r="AS46" i="19"/>
  <c r="AR46" i="19"/>
  <c r="AJ46" i="19"/>
  <c r="AI46" i="19"/>
  <c r="AG46" i="19"/>
  <c r="AF46" i="19"/>
  <c r="AD46" i="19"/>
  <c r="AW45" i="19"/>
  <c r="AV45" i="19"/>
  <c r="AS45" i="19"/>
  <c r="AR45" i="19"/>
  <c r="AJ45" i="19"/>
  <c r="AI45" i="19"/>
  <c r="AG45" i="19"/>
  <c r="AF45" i="19"/>
  <c r="AD45" i="19"/>
  <c r="AW44" i="19"/>
  <c r="AV44" i="19"/>
  <c r="AS44" i="19"/>
  <c r="AR44" i="19"/>
  <c r="AJ44" i="19"/>
  <c r="AI44" i="19"/>
  <c r="AG44" i="19"/>
  <c r="AF44" i="19"/>
  <c r="AD44" i="19"/>
  <c r="AW43" i="19"/>
  <c r="AV43" i="19"/>
  <c r="AS43" i="19"/>
  <c r="AR43" i="19"/>
  <c r="AJ43" i="19"/>
  <c r="AI43" i="19"/>
  <c r="AG43" i="19"/>
  <c r="AF43" i="19"/>
  <c r="AD43" i="19"/>
  <c r="AW42" i="19"/>
  <c r="AV42" i="19"/>
  <c r="AS42" i="19"/>
  <c r="AR42" i="19"/>
  <c r="AJ42" i="19"/>
  <c r="AI42" i="19"/>
  <c r="AG42" i="19"/>
  <c r="AF42" i="19"/>
  <c r="AD42" i="19"/>
  <c r="AW41" i="19"/>
  <c r="AV41" i="19"/>
  <c r="AS41" i="19"/>
  <c r="AR41" i="19"/>
  <c r="AJ41" i="19"/>
  <c r="AI41" i="19"/>
  <c r="AG41" i="19"/>
  <c r="AF41" i="19"/>
  <c r="AD41" i="19"/>
  <c r="AW40" i="19"/>
  <c r="AV40" i="19"/>
  <c r="AS40" i="19"/>
  <c r="AR40" i="19"/>
  <c r="AJ40" i="19"/>
  <c r="AI40" i="19"/>
  <c r="AG40" i="19"/>
  <c r="AF40" i="19"/>
  <c r="AD40" i="19"/>
  <c r="AW39" i="19"/>
  <c r="AV39" i="19"/>
  <c r="AS39" i="19"/>
  <c r="AR39" i="19"/>
  <c r="AJ39" i="19"/>
  <c r="AI39" i="19"/>
  <c r="AG39" i="19"/>
  <c r="AF39" i="19"/>
  <c r="AD39" i="19"/>
  <c r="AW38" i="19"/>
  <c r="AV38" i="19"/>
  <c r="AS38" i="19"/>
  <c r="AR38" i="19"/>
  <c r="AJ38" i="19"/>
  <c r="AI38" i="19"/>
  <c r="AG38" i="19"/>
  <c r="AF38" i="19"/>
  <c r="AD38" i="19"/>
  <c r="AW37" i="19"/>
  <c r="AV37" i="19"/>
  <c r="AS37" i="19"/>
  <c r="AR37" i="19"/>
  <c r="AJ37" i="19"/>
  <c r="AI37" i="19"/>
  <c r="AG37" i="19"/>
  <c r="AF37" i="19"/>
  <c r="AD37" i="19"/>
  <c r="AW36" i="19"/>
  <c r="AV36" i="19"/>
  <c r="AS36" i="19"/>
  <c r="AR36" i="19"/>
  <c r="AJ36" i="19"/>
  <c r="AI36" i="19"/>
  <c r="AG36" i="19"/>
  <c r="AF36" i="19"/>
  <c r="AD36" i="19"/>
  <c r="AW35" i="19"/>
  <c r="AV35" i="19"/>
  <c r="AS35" i="19"/>
  <c r="AR35" i="19"/>
  <c r="AJ35" i="19"/>
  <c r="AI35" i="19"/>
  <c r="AG35" i="19"/>
  <c r="AF35" i="19"/>
  <c r="AD35" i="19"/>
  <c r="AW34" i="19"/>
  <c r="AV34" i="19"/>
  <c r="AS34" i="19"/>
  <c r="AR34" i="19"/>
  <c r="AJ34" i="19"/>
  <c r="AI34" i="19"/>
  <c r="AG34" i="19"/>
  <c r="AF34" i="19"/>
  <c r="AD34" i="19"/>
  <c r="AW33" i="19"/>
  <c r="AV33" i="19"/>
  <c r="AS33" i="19"/>
  <c r="AR33" i="19"/>
  <c r="AJ33" i="19"/>
  <c r="AI33" i="19"/>
  <c r="AG33" i="19"/>
  <c r="AF33" i="19"/>
  <c r="AD33" i="19"/>
  <c r="AW32" i="19"/>
  <c r="AV32" i="19"/>
  <c r="AS32" i="19"/>
  <c r="AR32" i="19"/>
  <c r="AJ32" i="19"/>
  <c r="AI32" i="19"/>
  <c r="AG32" i="19"/>
  <c r="AF32" i="19"/>
  <c r="AD32" i="19"/>
  <c r="AW31" i="19"/>
  <c r="AV31" i="19"/>
  <c r="AS31" i="19"/>
  <c r="AR31" i="19"/>
  <c r="AJ31" i="19"/>
  <c r="AI31" i="19"/>
  <c r="AG31" i="19"/>
  <c r="AF31" i="19"/>
  <c r="AD31" i="19"/>
  <c r="AW30" i="19"/>
  <c r="AV30" i="19"/>
  <c r="AS30" i="19"/>
  <c r="AR30" i="19"/>
  <c r="AJ30" i="19"/>
  <c r="AI30" i="19"/>
  <c r="AG30" i="19"/>
  <c r="AF30" i="19"/>
  <c r="AD30" i="19"/>
  <c r="AW29" i="19"/>
  <c r="AV29" i="19"/>
  <c r="AS29" i="19"/>
  <c r="AR29" i="19"/>
  <c r="AJ29" i="19"/>
  <c r="AI29" i="19"/>
  <c r="AG29" i="19"/>
  <c r="AF29" i="19"/>
  <c r="AD29" i="19"/>
  <c r="AW28" i="19"/>
  <c r="AV28" i="19"/>
  <c r="AS28" i="19"/>
  <c r="AR28" i="19"/>
  <c r="AJ28" i="19"/>
  <c r="AI28" i="19"/>
  <c r="AG28" i="19"/>
  <c r="AF28" i="19"/>
  <c r="AD28" i="19"/>
  <c r="AW27" i="19"/>
  <c r="AV27" i="19"/>
  <c r="AS27" i="19"/>
  <c r="AR27" i="19"/>
  <c r="AJ27" i="19"/>
  <c r="AI27" i="19"/>
  <c r="AG27" i="19"/>
  <c r="AF27" i="19"/>
  <c r="AD27" i="19"/>
  <c r="AW26" i="19"/>
  <c r="AV26" i="19"/>
  <c r="AS26" i="19"/>
  <c r="AR26" i="19"/>
  <c r="AJ26" i="19"/>
  <c r="AI26" i="19"/>
  <c r="AG26" i="19"/>
  <c r="AF26" i="19"/>
  <c r="AD26" i="19"/>
  <c r="AW25" i="19"/>
  <c r="AV25" i="19"/>
  <c r="AS25" i="19"/>
  <c r="AR25" i="19"/>
  <c r="AJ25" i="19"/>
  <c r="AI25" i="19"/>
  <c r="AG25" i="19"/>
  <c r="AF25" i="19"/>
  <c r="AD25" i="19"/>
  <c r="AW24" i="19"/>
  <c r="AV24" i="19"/>
  <c r="AS24" i="19"/>
  <c r="AR24" i="19"/>
  <c r="AJ24" i="19"/>
  <c r="AI24" i="19"/>
  <c r="AG24" i="19"/>
  <c r="AF24" i="19"/>
  <c r="AD24" i="19"/>
  <c r="AW23" i="19"/>
  <c r="AV23" i="19"/>
  <c r="AS23" i="19"/>
  <c r="AR23" i="19"/>
  <c r="AJ23" i="19"/>
  <c r="AI23" i="19"/>
  <c r="AG23" i="19"/>
  <c r="AF23" i="19"/>
  <c r="AD23" i="19"/>
  <c r="AW22" i="19"/>
  <c r="AV22" i="19"/>
  <c r="AS22" i="19"/>
  <c r="AR22" i="19"/>
  <c r="AJ22" i="19"/>
  <c r="AI22" i="19"/>
  <c r="AG22" i="19"/>
  <c r="AF22" i="19"/>
  <c r="AD22" i="19"/>
  <c r="AW21" i="19"/>
  <c r="AV21" i="19"/>
  <c r="AS21" i="19"/>
  <c r="AR21" i="19"/>
  <c r="AJ21" i="19"/>
  <c r="AI21" i="19"/>
  <c r="AG21" i="19"/>
  <c r="AF21" i="19"/>
  <c r="AD21" i="19"/>
  <c r="AW20" i="19"/>
  <c r="AV20" i="19"/>
  <c r="AS20" i="19"/>
  <c r="AR20" i="19"/>
  <c r="AJ20" i="19"/>
  <c r="AI20" i="19"/>
  <c r="AG20" i="19"/>
  <c r="AF20" i="19"/>
  <c r="AD20" i="19"/>
  <c r="AW19" i="19"/>
  <c r="AV19" i="19"/>
  <c r="AS19" i="19"/>
  <c r="AR19" i="19"/>
  <c r="AJ19" i="19"/>
  <c r="AI19" i="19"/>
  <c r="AG19" i="19"/>
  <c r="AF19" i="19"/>
  <c r="AD19" i="19"/>
  <c r="AW18" i="19"/>
  <c r="AV18" i="19"/>
  <c r="AS18" i="19"/>
  <c r="AR18" i="19"/>
  <c r="AJ18" i="19"/>
  <c r="AI18" i="19"/>
  <c r="AG18" i="19"/>
  <c r="AF18" i="19"/>
  <c r="AD18" i="19"/>
  <c r="AW17" i="19"/>
  <c r="AV17" i="19"/>
  <c r="AS17" i="19"/>
  <c r="AR17" i="19"/>
  <c r="AJ17" i="19"/>
  <c r="AI17" i="19"/>
  <c r="AG17" i="19"/>
  <c r="AF17" i="19"/>
  <c r="AD17" i="19"/>
  <c r="AW16" i="19"/>
  <c r="AV16" i="19"/>
  <c r="AS16" i="19"/>
  <c r="AR16" i="19"/>
  <c r="AJ16" i="19"/>
  <c r="AI16" i="19"/>
  <c r="AG16" i="19"/>
  <c r="AF16" i="19"/>
  <c r="AD16" i="19"/>
  <c r="AW15" i="19"/>
  <c r="AV15" i="19"/>
  <c r="AS15" i="19"/>
  <c r="AR15" i="19"/>
  <c r="AJ15" i="19"/>
  <c r="AI15" i="19"/>
  <c r="AG15" i="19"/>
  <c r="AF15" i="19"/>
  <c r="AD15" i="19"/>
  <c r="AW14" i="19"/>
  <c r="AV14" i="19"/>
  <c r="AS14" i="19"/>
  <c r="AR14" i="19"/>
  <c r="AJ14" i="19"/>
  <c r="AI14" i="19"/>
  <c r="AG14" i="19"/>
  <c r="AF14" i="19"/>
  <c r="AD14" i="19"/>
  <c r="AW13" i="19"/>
  <c r="AV13" i="19"/>
  <c r="AS13" i="19"/>
  <c r="AR13" i="19"/>
  <c r="AJ13" i="19"/>
  <c r="AI13" i="19"/>
  <c r="AG13" i="19"/>
  <c r="AF13" i="19"/>
  <c r="AD13" i="19"/>
  <c r="AW12" i="19"/>
  <c r="AV12" i="19"/>
  <c r="AS12" i="19"/>
  <c r="AR12" i="19"/>
  <c r="AJ12" i="19"/>
  <c r="AI12" i="19"/>
  <c r="AG12" i="19"/>
  <c r="AF12" i="19"/>
  <c r="AD12" i="19"/>
  <c r="AW11" i="19"/>
  <c r="AV11" i="19"/>
  <c r="AS11" i="19"/>
  <c r="AR11" i="19"/>
  <c r="AJ11" i="19"/>
  <c r="AI11" i="19"/>
  <c r="AG11" i="19"/>
  <c r="AF11" i="19"/>
  <c r="AD11" i="19"/>
  <c r="AW10" i="19"/>
  <c r="AV10" i="19"/>
  <c r="AS10" i="19"/>
  <c r="AR10" i="19"/>
  <c r="AJ10" i="19"/>
  <c r="AI10" i="19"/>
  <c r="AG10" i="19"/>
  <c r="AF10" i="19"/>
  <c r="AD10" i="19"/>
  <c r="AW9" i="19"/>
  <c r="AV9" i="19"/>
  <c r="AS9" i="19"/>
  <c r="AR9" i="19"/>
  <c r="AJ9" i="19"/>
  <c r="AI9" i="19"/>
  <c r="AG9" i="19"/>
  <c r="AF9" i="19"/>
  <c r="AD9" i="19"/>
  <c r="AW8" i="19"/>
  <c r="AV8" i="19"/>
  <c r="AS8" i="19"/>
  <c r="AR8" i="19"/>
  <c r="AJ8" i="19"/>
  <c r="AI8" i="19"/>
  <c r="AG8" i="19"/>
  <c r="AF8" i="19"/>
  <c r="AD8" i="19"/>
  <c r="AW7" i="19"/>
  <c r="AV7" i="19"/>
  <c r="AS7" i="19"/>
  <c r="AR7" i="19"/>
  <c r="AJ7" i="19"/>
  <c r="AI7" i="19"/>
  <c r="AG7" i="19"/>
  <c r="AF7" i="19"/>
  <c r="AD7" i="19"/>
  <c r="AW6" i="19"/>
  <c r="AV6" i="19"/>
  <c r="AS6" i="19"/>
  <c r="AR6" i="19"/>
  <c r="AJ6" i="19"/>
  <c r="AI6" i="19"/>
  <c r="AG6" i="19"/>
  <c r="AF6" i="19"/>
  <c r="AW5" i="19"/>
  <c r="AV5" i="19"/>
  <c r="AS5" i="19"/>
  <c r="AR5" i="19"/>
  <c r="AJ5" i="19"/>
  <c r="AI5" i="19"/>
  <c r="AG5" i="19"/>
  <c r="AF5" i="19"/>
  <c r="AD5" i="19"/>
  <c r="AW4" i="19"/>
  <c r="AV4" i="19"/>
  <c r="AS4" i="19"/>
  <c r="AR4" i="19"/>
  <c r="AJ4" i="19"/>
  <c r="AI4" i="19"/>
  <c r="AG4" i="19"/>
  <c r="AF4" i="19"/>
  <c r="AD4" i="19"/>
  <c r="AW3" i="19"/>
  <c r="AV3" i="19"/>
  <c r="AS3" i="19"/>
  <c r="AR3" i="19"/>
  <c r="AJ3" i="19"/>
  <c r="AI3" i="19"/>
  <c r="AG3" i="19"/>
  <c r="AF3" i="19"/>
  <c r="AD3" i="19"/>
  <c r="AW146" i="18"/>
  <c r="AV146" i="18"/>
  <c r="AS146" i="18"/>
  <c r="AR146" i="18"/>
  <c r="AQ146" i="18"/>
  <c r="AJ146" i="18"/>
  <c r="AI146" i="18"/>
  <c r="AG146" i="18"/>
  <c r="AF146" i="18"/>
  <c r="AD146" i="18"/>
  <c r="AW145" i="18"/>
  <c r="AV145" i="18"/>
  <c r="AS145" i="18"/>
  <c r="AR145" i="18"/>
  <c r="AQ145" i="18"/>
  <c r="AJ145" i="18"/>
  <c r="AI145" i="18"/>
  <c r="AG145" i="18"/>
  <c r="AF145" i="18"/>
  <c r="AD145" i="18"/>
  <c r="AW144" i="18"/>
  <c r="AV144" i="18"/>
  <c r="AS144" i="18"/>
  <c r="AR144" i="18"/>
  <c r="AQ144" i="18"/>
  <c r="AJ144" i="18"/>
  <c r="AI144" i="18"/>
  <c r="AG144" i="18"/>
  <c r="AF144" i="18"/>
  <c r="AD144" i="18"/>
  <c r="AW143" i="18"/>
  <c r="AV143" i="18"/>
  <c r="AS143" i="18"/>
  <c r="AR143" i="18"/>
  <c r="AQ143" i="18"/>
  <c r="AJ143" i="18"/>
  <c r="AI143" i="18"/>
  <c r="AG143" i="18"/>
  <c r="AF143" i="18"/>
  <c r="AD143" i="18"/>
  <c r="AW142" i="18"/>
  <c r="AV142" i="18"/>
  <c r="AS142" i="18"/>
  <c r="AR142" i="18"/>
  <c r="AQ142" i="18"/>
  <c r="AJ142" i="18"/>
  <c r="AI142" i="18"/>
  <c r="AG142" i="18"/>
  <c r="AF142" i="18"/>
  <c r="AD142" i="18"/>
  <c r="AW141" i="18"/>
  <c r="AV141" i="18"/>
  <c r="AS141" i="18"/>
  <c r="AR141" i="18"/>
  <c r="AQ141" i="18"/>
  <c r="AJ141" i="18"/>
  <c r="AI141" i="18"/>
  <c r="AG141" i="18"/>
  <c r="AF141" i="18"/>
  <c r="AD141" i="18"/>
  <c r="AW140" i="18"/>
  <c r="AV140" i="18"/>
  <c r="AS140" i="18"/>
  <c r="AR140" i="18"/>
  <c r="AQ140" i="18"/>
  <c r="AJ140" i="18"/>
  <c r="AI140" i="18"/>
  <c r="AG140" i="18"/>
  <c r="AF140" i="18"/>
  <c r="AD140" i="18"/>
  <c r="AW139" i="18"/>
  <c r="AV139" i="18"/>
  <c r="AS139" i="18"/>
  <c r="AR139" i="18"/>
  <c r="AQ139" i="18"/>
  <c r="AJ139" i="18"/>
  <c r="AI139" i="18"/>
  <c r="AG139" i="18"/>
  <c r="AF139" i="18"/>
  <c r="AD139" i="18"/>
  <c r="AW138" i="18"/>
  <c r="AV138" i="18"/>
  <c r="AS138" i="18"/>
  <c r="AR138" i="18"/>
  <c r="AQ138" i="18"/>
  <c r="AJ138" i="18"/>
  <c r="AI138" i="18"/>
  <c r="AG138" i="18"/>
  <c r="AF138" i="18"/>
  <c r="AD138" i="18"/>
  <c r="AW137" i="18"/>
  <c r="AV137" i="18"/>
  <c r="AS137" i="18"/>
  <c r="AR137" i="18"/>
  <c r="AQ137" i="18"/>
  <c r="AJ137" i="18"/>
  <c r="AI137" i="18"/>
  <c r="AG137" i="18"/>
  <c r="AF137" i="18"/>
  <c r="AD137" i="18"/>
  <c r="AW136" i="18"/>
  <c r="AV136" i="18"/>
  <c r="AS136" i="18"/>
  <c r="AR136" i="18"/>
  <c r="AQ136" i="18"/>
  <c r="AJ136" i="18"/>
  <c r="AI136" i="18"/>
  <c r="AG136" i="18"/>
  <c r="AF136" i="18"/>
  <c r="AD136" i="18"/>
  <c r="AW135" i="18"/>
  <c r="AV135" i="18"/>
  <c r="AS135" i="18"/>
  <c r="AR135" i="18"/>
  <c r="AQ135" i="18"/>
  <c r="AJ135" i="18"/>
  <c r="AI135" i="18"/>
  <c r="AG135" i="18"/>
  <c r="AF135" i="18"/>
  <c r="AD135" i="18"/>
  <c r="AW134" i="18"/>
  <c r="AV134" i="18"/>
  <c r="AS134" i="18"/>
  <c r="AR134" i="18"/>
  <c r="AQ134" i="18"/>
  <c r="AJ134" i="18"/>
  <c r="AI134" i="18"/>
  <c r="AG134" i="18"/>
  <c r="AF134" i="18"/>
  <c r="AD134" i="18"/>
  <c r="AW133" i="18"/>
  <c r="AV133" i="18"/>
  <c r="AS133" i="18"/>
  <c r="AR133" i="18"/>
  <c r="AQ133" i="18"/>
  <c r="AJ133" i="18"/>
  <c r="AI133" i="18"/>
  <c r="AG133" i="18"/>
  <c r="AF133" i="18"/>
  <c r="AD133" i="18"/>
  <c r="AW132" i="18"/>
  <c r="AV132" i="18"/>
  <c r="AS132" i="18"/>
  <c r="AR132" i="18"/>
  <c r="AQ132" i="18"/>
  <c r="AJ132" i="18"/>
  <c r="AI132" i="18"/>
  <c r="AG132" i="18"/>
  <c r="AF132" i="18"/>
  <c r="AD132" i="18"/>
  <c r="AW131" i="18"/>
  <c r="AV131" i="18"/>
  <c r="AS131" i="18"/>
  <c r="AR131" i="18"/>
  <c r="AQ131" i="18"/>
  <c r="AJ131" i="18"/>
  <c r="AI131" i="18"/>
  <c r="AG131" i="18"/>
  <c r="AF131" i="18"/>
  <c r="AD131" i="18"/>
  <c r="AW130" i="18"/>
  <c r="AV130" i="18"/>
  <c r="AS130" i="18"/>
  <c r="AR130" i="18"/>
  <c r="AQ130" i="18"/>
  <c r="AJ130" i="18"/>
  <c r="AI130" i="18"/>
  <c r="AG130" i="18"/>
  <c r="AF130" i="18"/>
  <c r="AD130" i="18"/>
  <c r="AW129" i="18"/>
  <c r="AV129" i="18"/>
  <c r="AS129" i="18"/>
  <c r="AR129" i="18"/>
  <c r="AQ129" i="18"/>
  <c r="AJ129" i="18"/>
  <c r="AI129" i="18"/>
  <c r="AG129" i="18"/>
  <c r="AF129" i="18"/>
  <c r="AD129" i="18"/>
  <c r="AW128" i="18"/>
  <c r="AV128" i="18"/>
  <c r="AS128" i="18"/>
  <c r="AR128" i="18"/>
  <c r="AQ128" i="18"/>
  <c r="AJ128" i="18"/>
  <c r="AI128" i="18"/>
  <c r="AG128" i="18"/>
  <c r="AF128" i="18"/>
  <c r="AD128" i="18"/>
  <c r="AW127" i="18"/>
  <c r="AV127" i="18"/>
  <c r="AS127" i="18"/>
  <c r="AR127" i="18"/>
  <c r="AQ127" i="18"/>
  <c r="AJ127" i="18"/>
  <c r="AI127" i="18"/>
  <c r="AG127" i="18"/>
  <c r="AF127" i="18"/>
  <c r="AD127" i="18"/>
  <c r="AW126" i="18"/>
  <c r="AV126" i="18"/>
  <c r="AS126" i="18"/>
  <c r="AR126" i="18"/>
  <c r="AQ126" i="18"/>
  <c r="AJ126" i="18"/>
  <c r="AI126" i="18"/>
  <c r="AG126" i="18"/>
  <c r="AF126" i="18"/>
  <c r="AD126" i="18"/>
  <c r="AW125" i="18"/>
  <c r="AV125" i="18"/>
  <c r="AS125" i="18"/>
  <c r="AR125" i="18"/>
  <c r="AQ125" i="18"/>
  <c r="AJ125" i="18"/>
  <c r="AI125" i="18"/>
  <c r="AG125" i="18"/>
  <c r="AF125" i="18"/>
  <c r="AD125" i="18"/>
  <c r="AW124" i="18"/>
  <c r="AV124" i="18"/>
  <c r="AS124" i="18"/>
  <c r="AR124" i="18"/>
  <c r="AQ124" i="18"/>
  <c r="AJ124" i="18"/>
  <c r="AI124" i="18"/>
  <c r="AG124" i="18"/>
  <c r="AF124" i="18"/>
  <c r="AD124" i="18"/>
  <c r="AW123" i="18"/>
  <c r="AV123" i="18"/>
  <c r="AS123" i="18"/>
  <c r="AR123" i="18"/>
  <c r="AQ123" i="18"/>
  <c r="AJ123" i="18"/>
  <c r="AI123" i="18"/>
  <c r="AG123" i="18"/>
  <c r="AF123" i="18"/>
  <c r="AD123" i="18"/>
  <c r="AW122" i="18"/>
  <c r="AV122" i="18"/>
  <c r="AS122" i="18"/>
  <c r="AR122" i="18"/>
  <c r="AQ122" i="18"/>
  <c r="AJ122" i="18"/>
  <c r="AI122" i="18"/>
  <c r="AG122" i="18"/>
  <c r="AF122" i="18"/>
  <c r="AD122" i="18"/>
  <c r="AW121" i="18"/>
  <c r="AV121" i="18"/>
  <c r="AS121" i="18"/>
  <c r="AR121" i="18"/>
  <c r="AQ121" i="18"/>
  <c r="AJ121" i="18"/>
  <c r="AI121" i="18"/>
  <c r="AG121" i="18"/>
  <c r="AF121" i="18"/>
  <c r="AD121" i="18"/>
  <c r="AW120" i="18"/>
  <c r="AV120" i="18"/>
  <c r="AS120" i="18"/>
  <c r="AR120" i="18"/>
  <c r="AQ120" i="18"/>
  <c r="AJ120" i="18"/>
  <c r="AI120" i="18"/>
  <c r="AG120" i="18"/>
  <c r="AF120" i="18"/>
  <c r="AD120" i="18"/>
  <c r="AW119" i="18"/>
  <c r="AV119" i="18"/>
  <c r="AS119" i="18"/>
  <c r="AR119" i="18"/>
  <c r="AQ119" i="18"/>
  <c r="AJ119" i="18"/>
  <c r="AI119" i="18"/>
  <c r="AG119" i="18"/>
  <c r="AF119" i="18"/>
  <c r="AD119" i="18"/>
  <c r="AW118" i="18"/>
  <c r="AV118" i="18"/>
  <c r="AS118" i="18"/>
  <c r="AR118" i="18"/>
  <c r="AQ118" i="18"/>
  <c r="AJ118" i="18"/>
  <c r="AI118" i="18"/>
  <c r="AG118" i="18"/>
  <c r="AF118" i="18"/>
  <c r="AD118" i="18"/>
  <c r="AW117" i="18"/>
  <c r="AV117" i="18"/>
  <c r="AS117" i="18"/>
  <c r="AR117" i="18"/>
  <c r="AQ117" i="18"/>
  <c r="AJ117" i="18"/>
  <c r="AI117" i="18"/>
  <c r="AG117" i="18"/>
  <c r="AF117" i="18"/>
  <c r="AD117" i="18"/>
  <c r="AW116" i="18"/>
  <c r="AV116" i="18"/>
  <c r="AS116" i="18"/>
  <c r="AR116" i="18"/>
  <c r="AQ116" i="18"/>
  <c r="AJ116" i="18"/>
  <c r="AI116" i="18"/>
  <c r="AG116" i="18"/>
  <c r="AF116" i="18"/>
  <c r="AD116" i="18"/>
  <c r="AW115" i="18"/>
  <c r="AV115" i="18"/>
  <c r="AS115" i="18"/>
  <c r="AR115" i="18"/>
  <c r="AQ115" i="18"/>
  <c r="AJ115" i="18"/>
  <c r="AI115" i="18"/>
  <c r="AG115" i="18"/>
  <c r="AF115" i="18"/>
  <c r="AD115" i="18"/>
  <c r="AW114" i="18"/>
  <c r="AV114" i="18"/>
  <c r="AS114" i="18"/>
  <c r="AR114" i="18"/>
  <c r="AQ114" i="18"/>
  <c r="AJ114" i="18"/>
  <c r="AI114" i="18"/>
  <c r="AG114" i="18"/>
  <c r="AF114" i="18"/>
  <c r="AD114" i="18"/>
  <c r="AW113" i="18"/>
  <c r="AV113" i="18"/>
  <c r="AS113" i="18"/>
  <c r="AR113" i="18"/>
  <c r="AQ113" i="18"/>
  <c r="AJ113" i="18"/>
  <c r="AI113" i="18"/>
  <c r="AG113" i="18"/>
  <c r="AF113" i="18"/>
  <c r="AD113" i="18"/>
  <c r="AW112" i="18"/>
  <c r="AV112" i="18"/>
  <c r="AS112" i="18"/>
  <c r="AR112" i="18"/>
  <c r="AQ112" i="18"/>
  <c r="AJ112" i="18"/>
  <c r="AI112" i="18"/>
  <c r="AG112" i="18"/>
  <c r="AF112" i="18"/>
  <c r="AD112" i="18"/>
  <c r="AW111" i="18"/>
  <c r="AV111" i="18"/>
  <c r="AS111" i="18"/>
  <c r="AR111" i="18"/>
  <c r="AQ111" i="18"/>
  <c r="AJ111" i="18"/>
  <c r="AI111" i="18"/>
  <c r="AG111" i="18"/>
  <c r="AF111" i="18"/>
  <c r="AD111" i="18"/>
  <c r="AW110" i="18"/>
  <c r="AV110" i="18"/>
  <c r="AS110" i="18"/>
  <c r="AR110" i="18"/>
  <c r="AQ110" i="18"/>
  <c r="AJ110" i="18"/>
  <c r="AI110" i="18"/>
  <c r="AG110" i="18"/>
  <c r="AF110" i="18"/>
  <c r="AD110" i="18"/>
  <c r="AW109" i="18"/>
  <c r="AV109" i="18"/>
  <c r="AS109" i="18"/>
  <c r="AR109" i="18"/>
  <c r="AQ109" i="18"/>
  <c r="AJ109" i="18"/>
  <c r="AI109" i="18"/>
  <c r="AG109" i="18"/>
  <c r="AF109" i="18"/>
  <c r="AD109" i="18"/>
  <c r="AW108" i="18"/>
  <c r="AV108" i="18"/>
  <c r="AS108" i="18"/>
  <c r="AR108" i="18"/>
  <c r="AQ108" i="18"/>
  <c r="AJ108" i="18"/>
  <c r="AI108" i="18"/>
  <c r="AG108" i="18"/>
  <c r="AF108" i="18"/>
  <c r="AD108" i="18"/>
  <c r="AW107" i="18"/>
  <c r="AV107" i="18"/>
  <c r="AS107" i="18"/>
  <c r="AR107" i="18"/>
  <c r="AQ107" i="18"/>
  <c r="AJ107" i="18"/>
  <c r="AI107" i="18"/>
  <c r="AG107" i="18"/>
  <c r="AF107" i="18"/>
  <c r="AD107" i="18"/>
  <c r="AW106" i="18"/>
  <c r="AV106" i="18"/>
  <c r="AS106" i="18"/>
  <c r="AR106" i="18"/>
  <c r="AQ106" i="18"/>
  <c r="AJ106" i="18"/>
  <c r="AI106" i="18"/>
  <c r="AG106" i="18"/>
  <c r="AF106" i="18"/>
  <c r="AD106" i="18"/>
  <c r="AW105" i="18"/>
  <c r="AV105" i="18"/>
  <c r="AS105" i="18"/>
  <c r="AR105" i="18"/>
  <c r="AQ105" i="18"/>
  <c r="AJ105" i="18"/>
  <c r="AI105" i="18"/>
  <c r="AG105" i="18"/>
  <c r="AF105" i="18"/>
  <c r="AD105" i="18"/>
  <c r="AW104" i="18"/>
  <c r="AV104" i="18"/>
  <c r="AS104" i="18"/>
  <c r="AR104" i="18"/>
  <c r="AQ104" i="18"/>
  <c r="AJ104" i="18"/>
  <c r="AI104" i="18"/>
  <c r="AG104" i="18"/>
  <c r="AF104" i="18"/>
  <c r="AD104" i="18"/>
  <c r="AW103" i="18"/>
  <c r="AV103" i="18"/>
  <c r="AS103" i="18"/>
  <c r="AR103" i="18"/>
  <c r="AQ103" i="18"/>
  <c r="AJ103" i="18"/>
  <c r="AI103" i="18"/>
  <c r="AG103" i="18"/>
  <c r="AF103" i="18"/>
  <c r="AD103" i="18"/>
  <c r="AW102" i="18"/>
  <c r="AV102" i="18"/>
  <c r="AS102" i="18"/>
  <c r="AR102" i="18"/>
  <c r="AQ102" i="18"/>
  <c r="AJ102" i="18"/>
  <c r="AI102" i="18"/>
  <c r="AG102" i="18"/>
  <c r="AF102" i="18"/>
  <c r="AD102" i="18"/>
  <c r="AW101" i="18"/>
  <c r="AV101" i="18"/>
  <c r="AS101" i="18"/>
  <c r="AR101" i="18"/>
  <c r="AQ101" i="18"/>
  <c r="AJ101" i="18"/>
  <c r="AI101" i="18"/>
  <c r="AG101" i="18"/>
  <c r="AF101" i="18"/>
  <c r="AD101" i="18"/>
  <c r="AW100" i="18"/>
  <c r="AV100" i="18"/>
  <c r="AS100" i="18"/>
  <c r="AR100" i="18"/>
  <c r="AQ100" i="18"/>
  <c r="AJ100" i="18"/>
  <c r="AI100" i="18"/>
  <c r="AG100" i="18"/>
  <c r="AF100" i="18"/>
  <c r="AD100" i="18"/>
  <c r="AW99" i="18"/>
  <c r="AV99" i="18"/>
  <c r="AS99" i="18"/>
  <c r="AR99" i="18"/>
  <c r="AQ99" i="18"/>
  <c r="AJ99" i="18"/>
  <c r="AI99" i="18"/>
  <c r="AG99" i="18"/>
  <c r="AF99" i="18"/>
  <c r="AD99" i="18"/>
  <c r="AW98" i="18"/>
  <c r="AV98" i="18"/>
  <c r="AS98" i="18"/>
  <c r="AR98" i="18"/>
  <c r="AQ98" i="18"/>
  <c r="AJ98" i="18"/>
  <c r="AI98" i="18"/>
  <c r="AG98" i="18"/>
  <c r="AF98" i="18"/>
  <c r="AD98" i="18"/>
  <c r="AW97" i="18"/>
  <c r="AV97" i="18"/>
  <c r="AS97" i="18"/>
  <c r="AR97" i="18"/>
  <c r="AQ97" i="18"/>
  <c r="AJ97" i="18"/>
  <c r="AI97" i="18"/>
  <c r="AG97" i="18"/>
  <c r="AF97" i="18"/>
  <c r="AD97" i="18"/>
  <c r="AW96" i="18"/>
  <c r="AV96" i="18"/>
  <c r="AS96" i="18"/>
  <c r="AR96" i="18"/>
  <c r="AQ96" i="18"/>
  <c r="AJ96" i="18"/>
  <c r="AI96" i="18"/>
  <c r="AG96" i="18"/>
  <c r="AF96" i="18"/>
  <c r="AD96" i="18"/>
  <c r="AW95" i="18"/>
  <c r="AV95" i="18"/>
  <c r="AS95" i="18"/>
  <c r="AR95" i="18"/>
  <c r="AQ95" i="18"/>
  <c r="AJ95" i="18"/>
  <c r="AI95" i="18"/>
  <c r="AG95" i="18"/>
  <c r="AF95" i="18"/>
  <c r="AD95" i="18"/>
  <c r="AW94" i="18"/>
  <c r="AV94" i="18"/>
  <c r="AS94" i="18"/>
  <c r="AR94" i="18"/>
  <c r="AQ94" i="18"/>
  <c r="AJ94" i="18"/>
  <c r="AI94" i="18"/>
  <c r="AG94" i="18"/>
  <c r="AF94" i="18"/>
  <c r="AD94" i="18"/>
  <c r="AW93" i="18"/>
  <c r="AV93" i="18"/>
  <c r="AS93" i="18"/>
  <c r="AR93" i="18"/>
  <c r="AQ93" i="18"/>
  <c r="AJ93" i="18"/>
  <c r="AI93" i="18"/>
  <c r="AG93" i="18"/>
  <c r="AF93" i="18"/>
  <c r="AD93" i="18"/>
  <c r="AW92" i="18"/>
  <c r="AV92" i="18"/>
  <c r="AS92" i="18"/>
  <c r="AR92" i="18"/>
  <c r="AQ92" i="18"/>
  <c r="AJ92" i="18"/>
  <c r="AI92" i="18"/>
  <c r="AG92" i="18"/>
  <c r="AF92" i="18"/>
  <c r="AD92" i="18"/>
  <c r="AW91" i="18"/>
  <c r="AV91" i="18"/>
  <c r="AS91" i="18"/>
  <c r="AR91" i="18"/>
  <c r="AQ91" i="18"/>
  <c r="AJ91" i="18"/>
  <c r="AI91" i="18"/>
  <c r="AG91" i="18"/>
  <c r="AF91" i="18"/>
  <c r="AD91" i="18"/>
  <c r="AW90" i="18"/>
  <c r="AV90" i="18"/>
  <c r="AS90" i="18"/>
  <c r="AR90" i="18"/>
  <c r="AQ90" i="18"/>
  <c r="AJ90" i="18"/>
  <c r="AI90" i="18"/>
  <c r="AG90" i="18"/>
  <c r="AF90" i="18"/>
  <c r="AD90" i="18"/>
  <c r="AW89" i="18"/>
  <c r="AV89" i="18"/>
  <c r="AS89" i="18"/>
  <c r="AR89" i="18"/>
  <c r="AQ89" i="18"/>
  <c r="AJ89" i="18"/>
  <c r="AI89" i="18"/>
  <c r="AG89" i="18"/>
  <c r="AF89" i="18"/>
  <c r="AD89" i="18"/>
  <c r="AW88" i="18"/>
  <c r="AV88" i="18"/>
  <c r="AS88" i="18"/>
  <c r="AR88" i="18"/>
  <c r="AQ88" i="18"/>
  <c r="AJ88" i="18"/>
  <c r="AI88" i="18"/>
  <c r="AG88" i="18"/>
  <c r="AF88" i="18"/>
  <c r="AD88" i="18"/>
  <c r="AW87" i="18"/>
  <c r="AV87" i="18"/>
  <c r="AS87" i="18"/>
  <c r="AR87" i="18"/>
  <c r="AQ87" i="18"/>
  <c r="AJ87" i="18"/>
  <c r="AI87" i="18"/>
  <c r="AG87" i="18"/>
  <c r="AF87" i="18"/>
  <c r="AD87" i="18"/>
  <c r="AW86" i="18"/>
  <c r="AV86" i="18"/>
  <c r="AS86" i="18"/>
  <c r="AR86" i="18"/>
  <c r="AQ86" i="18"/>
  <c r="AJ86" i="18"/>
  <c r="AI86" i="18"/>
  <c r="AG86" i="18"/>
  <c r="AF86" i="18"/>
  <c r="AD86" i="18"/>
  <c r="AW85" i="18"/>
  <c r="AV85" i="18"/>
  <c r="AS85" i="18"/>
  <c r="AR85" i="18"/>
  <c r="AQ85" i="18"/>
  <c r="AJ85" i="18"/>
  <c r="AI85" i="18"/>
  <c r="AG85" i="18"/>
  <c r="AF85" i="18"/>
  <c r="AD85" i="18"/>
  <c r="AW84" i="18"/>
  <c r="AV84" i="18"/>
  <c r="AS84" i="18"/>
  <c r="AR84" i="18"/>
  <c r="AQ84" i="18"/>
  <c r="AJ84" i="18"/>
  <c r="AI84" i="18"/>
  <c r="AG84" i="18"/>
  <c r="AF84" i="18"/>
  <c r="AD84" i="18"/>
  <c r="AW83" i="18"/>
  <c r="AV83" i="18"/>
  <c r="AS83" i="18"/>
  <c r="AR83" i="18"/>
  <c r="AQ83" i="18"/>
  <c r="AJ83" i="18"/>
  <c r="AI83" i="18"/>
  <c r="AG83" i="18"/>
  <c r="AF83" i="18"/>
  <c r="AD83" i="18"/>
  <c r="AW82" i="18"/>
  <c r="AV82" i="18"/>
  <c r="AS82" i="18"/>
  <c r="AR82" i="18"/>
  <c r="AJ82" i="18"/>
  <c r="AI82" i="18"/>
  <c r="AK82" i="18" s="1"/>
  <c r="AG82" i="18"/>
  <c r="AF82" i="18"/>
  <c r="AD82" i="18"/>
  <c r="AW81" i="18"/>
  <c r="AV81" i="18"/>
  <c r="AS81" i="18"/>
  <c r="AR81" i="18"/>
  <c r="AJ81" i="18"/>
  <c r="AI81" i="18"/>
  <c r="AG81" i="18"/>
  <c r="AF81" i="18"/>
  <c r="AD81" i="18"/>
  <c r="AW80" i="18"/>
  <c r="AV80" i="18"/>
  <c r="AS80" i="18"/>
  <c r="AR80" i="18"/>
  <c r="AJ80" i="18"/>
  <c r="AI80" i="18"/>
  <c r="AG80" i="18"/>
  <c r="AF80" i="18"/>
  <c r="AD80" i="18"/>
  <c r="AW79" i="18"/>
  <c r="AV79" i="18"/>
  <c r="AS79" i="18"/>
  <c r="AR79" i="18"/>
  <c r="AJ79" i="18"/>
  <c r="AI79" i="18"/>
  <c r="AG79" i="18"/>
  <c r="AF79" i="18"/>
  <c r="AD79" i="18"/>
  <c r="AW78" i="18"/>
  <c r="AV78" i="18"/>
  <c r="AS78" i="18"/>
  <c r="AR78" i="18"/>
  <c r="AJ78" i="18"/>
  <c r="AI78" i="18"/>
  <c r="AG78" i="18"/>
  <c r="AF78" i="18"/>
  <c r="AD78" i="18"/>
  <c r="AW77" i="18"/>
  <c r="AV77" i="18"/>
  <c r="AS77" i="18"/>
  <c r="AR77" i="18"/>
  <c r="AJ77" i="18"/>
  <c r="AI77" i="18"/>
  <c r="AG77" i="18"/>
  <c r="AF77" i="18"/>
  <c r="AD77" i="18"/>
  <c r="AW76" i="18"/>
  <c r="AV76" i="18"/>
  <c r="AS76" i="18"/>
  <c r="AR76" i="18"/>
  <c r="AJ76" i="18"/>
  <c r="AI76" i="18"/>
  <c r="AG76" i="18"/>
  <c r="AF76" i="18"/>
  <c r="AD76" i="18"/>
  <c r="AW75" i="18"/>
  <c r="AV75" i="18"/>
  <c r="AS75" i="18"/>
  <c r="AR75" i="18"/>
  <c r="AJ75" i="18"/>
  <c r="AI75" i="18"/>
  <c r="AG75" i="18"/>
  <c r="AF75" i="18"/>
  <c r="AD75" i="18"/>
  <c r="AW74" i="18"/>
  <c r="AV74" i="18"/>
  <c r="AS74" i="18"/>
  <c r="AR74" i="18"/>
  <c r="AJ74" i="18"/>
  <c r="AI74" i="18"/>
  <c r="AK74" i="18" s="1"/>
  <c r="AG74" i="18"/>
  <c r="AF74" i="18"/>
  <c r="AD74" i="18"/>
  <c r="AW73" i="18"/>
  <c r="AV73" i="18"/>
  <c r="AS73" i="18"/>
  <c r="AR73" i="18"/>
  <c r="AJ73" i="18"/>
  <c r="AI73" i="18"/>
  <c r="AG73" i="18"/>
  <c r="AF73" i="18"/>
  <c r="AD73" i="18"/>
  <c r="AW72" i="18"/>
  <c r="AV72" i="18"/>
  <c r="AS72" i="18"/>
  <c r="AR72" i="18"/>
  <c r="AJ72" i="18"/>
  <c r="AI72" i="18"/>
  <c r="AG72" i="18"/>
  <c r="AF72" i="18"/>
  <c r="AD72" i="18"/>
  <c r="AW71" i="18"/>
  <c r="AV71" i="18"/>
  <c r="AS71" i="18"/>
  <c r="AR71" i="18"/>
  <c r="AJ71" i="18"/>
  <c r="AI71" i="18"/>
  <c r="AG71" i="18"/>
  <c r="AF71" i="18"/>
  <c r="AD71" i="18"/>
  <c r="AW70" i="18"/>
  <c r="AV70" i="18"/>
  <c r="AS70" i="18"/>
  <c r="AR70" i="18"/>
  <c r="AJ70" i="18"/>
  <c r="AI70" i="18"/>
  <c r="AG70" i="18"/>
  <c r="AF70" i="18"/>
  <c r="AD70" i="18"/>
  <c r="AW69" i="18"/>
  <c r="AV69" i="18"/>
  <c r="AS69" i="18"/>
  <c r="AR69" i="18"/>
  <c r="AJ69" i="18"/>
  <c r="AI69" i="18"/>
  <c r="AG69" i="18"/>
  <c r="AF69" i="18"/>
  <c r="AD69" i="18"/>
  <c r="AW68" i="18"/>
  <c r="AV68" i="18"/>
  <c r="AS68" i="18"/>
  <c r="AR68" i="18"/>
  <c r="AJ68" i="18"/>
  <c r="AI68" i="18"/>
  <c r="AG68" i="18"/>
  <c r="AF68" i="18"/>
  <c r="AD68" i="18"/>
  <c r="AW67" i="18"/>
  <c r="AV67" i="18"/>
  <c r="AS67" i="18"/>
  <c r="AR67" i="18"/>
  <c r="AJ67" i="18"/>
  <c r="AI67" i="18"/>
  <c r="AG67" i="18"/>
  <c r="AF67" i="18"/>
  <c r="AD67" i="18"/>
  <c r="AW66" i="18"/>
  <c r="AV66" i="18"/>
  <c r="AS66" i="18"/>
  <c r="AR66" i="18"/>
  <c r="AJ66" i="18"/>
  <c r="AI66" i="18"/>
  <c r="AG66" i="18"/>
  <c r="AF66" i="18"/>
  <c r="AD66" i="18"/>
  <c r="AW65" i="18"/>
  <c r="AV65" i="18"/>
  <c r="AS65" i="18"/>
  <c r="AR65" i="18"/>
  <c r="AJ65" i="18"/>
  <c r="AI65" i="18"/>
  <c r="AG65" i="18"/>
  <c r="AF65" i="18"/>
  <c r="AD65" i="18"/>
  <c r="AW64" i="18"/>
  <c r="AV64" i="18"/>
  <c r="AS64" i="18"/>
  <c r="AR64" i="18"/>
  <c r="AJ64" i="18"/>
  <c r="AI64" i="18"/>
  <c r="AG64" i="18"/>
  <c r="AF64" i="18"/>
  <c r="AD64" i="18"/>
  <c r="AW63" i="18"/>
  <c r="AV63" i="18"/>
  <c r="AS63" i="18"/>
  <c r="AR63" i="18"/>
  <c r="AJ63" i="18"/>
  <c r="AI63" i="18"/>
  <c r="AG63" i="18"/>
  <c r="AF63" i="18"/>
  <c r="AD63" i="18"/>
  <c r="AW62" i="18"/>
  <c r="AV62" i="18"/>
  <c r="AS62" i="18"/>
  <c r="AR62" i="18"/>
  <c r="AJ62" i="18"/>
  <c r="AI62" i="18"/>
  <c r="AG62" i="18"/>
  <c r="AF62" i="18"/>
  <c r="AD62" i="18"/>
  <c r="AW61" i="18"/>
  <c r="AV61" i="18"/>
  <c r="AS61" i="18"/>
  <c r="AR61" i="18"/>
  <c r="AJ61" i="18"/>
  <c r="AI61" i="18"/>
  <c r="AG61" i="18"/>
  <c r="AF61" i="18"/>
  <c r="AD61" i="18"/>
  <c r="AW60" i="18"/>
  <c r="AV60" i="18"/>
  <c r="AS60" i="18"/>
  <c r="AR60" i="18"/>
  <c r="AJ60" i="18"/>
  <c r="AI60" i="18"/>
  <c r="AG60" i="18"/>
  <c r="AF60" i="18"/>
  <c r="AD60" i="18"/>
  <c r="AW59" i="18"/>
  <c r="AV59" i="18"/>
  <c r="AS59" i="18"/>
  <c r="AR59" i="18"/>
  <c r="AJ59" i="18"/>
  <c r="AI59" i="18"/>
  <c r="AG59" i="18"/>
  <c r="AF59" i="18"/>
  <c r="AD59" i="18"/>
  <c r="AW58" i="18"/>
  <c r="AV58" i="18"/>
  <c r="AS58" i="18"/>
  <c r="AR58" i="18"/>
  <c r="AJ58" i="18"/>
  <c r="AI58" i="18"/>
  <c r="AG58" i="18"/>
  <c r="AF58" i="18"/>
  <c r="AD58" i="18"/>
  <c r="AW57" i="18"/>
  <c r="AV57" i="18"/>
  <c r="AS57" i="18"/>
  <c r="AR57" i="18"/>
  <c r="AJ57" i="18"/>
  <c r="AI57" i="18"/>
  <c r="AG57" i="18"/>
  <c r="AF57" i="18"/>
  <c r="AD57" i="18"/>
  <c r="AW56" i="18"/>
  <c r="AV56" i="18"/>
  <c r="AS56" i="18"/>
  <c r="AR56" i="18"/>
  <c r="AJ56" i="18"/>
  <c r="AI56" i="18"/>
  <c r="AG56" i="18"/>
  <c r="AF56" i="18"/>
  <c r="AD56" i="18"/>
  <c r="AW55" i="18"/>
  <c r="AV55" i="18"/>
  <c r="AS55" i="18"/>
  <c r="AR55" i="18"/>
  <c r="AJ55" i="18"/>
  <c r="AI55" i="18"/>
  <c r="AG55" i="18"/>
  <c r="AF55" i="18"/>
  <c r="AD55" i="18"/>
  <c r="AW54" i="18"/>
  <c r="AV54" i="18"/>
  <c r="AS54" i="18"/>
  <c r="AR54" i="18"/>
  <c r="AJ54" i="18"/>
  <c r="AI54" i="18"/>
  <c r="AG54" i="18"/>
  <c r="AF54" i="18"/>
  <c r="AD54" i="18"/>
  <c r="AW53" i="18"/>
  <c r="AV53" i="18"/>
  <c r="AS53" i="18"/>
  <c r="AR53" i="18"/>
  <c r="AJ53" i="18"/>
  <c r="AI53" i="18"/>
  <c r="AG53" i="18"/>
  <c r="AF53" i="18"/>
  <c r="AD53" i="18"/>
  <c r="AW52" i="18"/>
  <c r="AV52" i="18"/>
  <c r="AS52" i="18"/>
  <c r="AR52" i="18"/>
  <c r="AJ52" i="18"/>
  <c r="AI52" i="18"/>
  <c r="AG52" i="18"/>
  <c r="AF52" i="18"/>
  <c r="AD52" i="18"/>
  <c r="AW51" i="18"/>
  <c r="AV51" i="18"/>
  <c r="AS51" i="18"/>
  <c r="AR51" i="18"/>
  <c r="AJ51" i="18"/>
  <c r="AI51" i="18"/>
  <c r="AG51" i="18"/>
  <c r="AF51" i="18"/>
  <c r="AD51" i="18"/>
  <c r="AW50" i="18"/>
  <c r="AV50" i="18"/>
  <c r="AS50" i="18"/>
  <c r="AR50" i="18"/>
  <c r="AJ50" i="18"/>
  <c r="AI50" i="18"/>
  <c r="AG50" i="18"/>
  <c r="AF50" i="18"/>
  <c r="AD50" i="18"/>
  <c r="AW49" i="18"/>
  <c r="AV49" i="18"/>
  <c r="AS49" i="18"/>
  <c r="AR49" i="18"/>
  <c r="AJ49" i="18"/>
  <c r="AI49" i="18"/>
  <c r="AG49" i="18"/>
  <c r="AF49" i="18"/>
  <c r="AD49" i="18"/>
  <c r="AW48" i="18"/>
  <c r="AV48" i="18"/>
  <c r="AS48" i="18"/>
  <c r="AR48" i="18"/>
  <c r="AJ48" i="18"/>
  <c r="AI48" i="18"/>
  <c r="AG48" i="18"/>
  <c r="AF48" i="18"/>
  <c r="AD48" i="18"/>
  <c r="AW47" i="18"/>
  <c r="AV47" i="18"/>
  <c r="AS47" i="18"/>
  <c r="AR47" i="18"/>
  <c r="AJ47" i="18"/>
  <c r="AI47" i="18"/>
  <c r="AG47" i="18"/>
  <c r="AF47" i="18"/>
  <c r="AD47" i="18"/>
  <c r="AW46" i="18"/>
  <c r="AV46" i="18"/>
  <c r="AS46" i="18"/>
  <c r="AR46" i="18"/>
  <c r="AJ46" i="18"/>
  <c r="AI46" i="18"/>
  <c r="AG46" i="18"/>
  <c r="AF46" i="18"/>
  <c r="AD46" i="18"/>
  <c r="AW45" i="18"/>
  <c r="AV45" i="18"/>
  <c r="AS45" i="18"/>
  <c r="AR45" i="18"/>
  <c r="AJ45" i="18"/>
  <c r="AI45" i="18"/>
  <c r="AG45" i="18"/>
  <c r="AF45" i="18"/>
  <c r="AD45" i="18"/>
  <c r="AW44" i="18"/>
  <c r="AV44" i="18"/>
  <c r="AS44" i="18"/>
  <c r="AR44" i="18"/>
  <c r="AJ44" i="18"/>
  <c r="AI44" i="18"/>
  <c r="AG44" i="18"/>
  <c r="AF44" i="18"/>
  <c r="AD44" i="18"/>
  <c r="AW43" i="18"/>
  <c r="AV43" i="18"/>
  <c r="AS43" i="18"/>
  <c r="AR43" i="18"/>
  <c r="AJ43" i="18"/>
  <c r="AI43" i="18"/>
  <c r="AG43" i="18"/>
  <c r="AF43" i="18"/>
  <c r="AD43" i="18"/>
  <c r="AW42" i="18"/>
  <c r="AV42" i="18"/>
  <c r="AS42" i="18"/>
  <c r="AR42" i="18"/>
  <c r="AJ42" i="18"/>
  <c r="AI42" i="18"/>
  <c r="AG42" i="18"/>
  <c r="AF42" i="18"/>
  <c r="AD42" i="18"/>
  <c r="AW41" i="18"/>
  <c r="AV41" i="18"/>
  <c r="AS41" i="18"/>
  <c r="AR41" i="18"/>
  <c r="AJ41" i="18"/>
  <c r="AI41" i="18"/>
  <c r="AG41" i="18"/>
  <c r="AF41" i="18"/>
  <c r="AD41" i="18"/>
  <c r="AW40" i="18"/>
  <c r="AV40" i="18"/>
  <c r="AS40" i="18"/>
  <c r="AR40" i="18"/>
  <c r="AJ40" i="18"/>
  <c r="AI40" i="18"/>
  <c r="AG40" i="18"/>
  <c r="AF40" i="18"/>
  <c r="AD40" i="18"/>
  <c r="AW39" i="18"/>
  <c r="AV39" i="18"/>
  <c r="AS39" i="18"/>
  <c r="AR39" i="18"/>
  <c r="AJ39" i="18"/>
  <c r="AI39" i="18"/>
  <c r="AG39" i="18"/>
  <c r="AF39" i="18"/>
  <c r="AD39" i="18"/>
  <c r="AW38" i="18"/>
  <c r="AV38" i="18"/>
  <c r="AS38" i="18"/>
  <c r="AR38" i="18"/>
  <c r="AJ38" i="18"/>
  <c r="AI38" i="18"/>
  <c r="AG38" i="18"/>
  <c r="AF38" i="18"/>
  <c r="AD38" i="18"/>
  <c r="AW37" i="18"/>
  <c r="AV37" i="18"/>
  <c r="AS37" i="18"/>
  <c r="AR37" i="18"/>
  <c r="AJ37" i="18"/>
  <c r="AI37" i="18"/>
  <c r="AG37" i="18"/>
  <c r="AF37" i="18"/>
  <c r="AD37" i="18"/>
  <c r="AW36" i="18"/>
  <c r="AV36" i="18"/>
  <c r="AS36" i="18"/>
  <c r="AR36" i="18"/>
  <c r="AJ36" i="18"/>
  <c r="AI36" i="18"/>
  <c r="AG36" i="18"/>
  <c r="AF36" i="18"/>
  <c r="AD36" i="18"/>
  <c r="AW35" i="18"/>
  <c r="AV35" i="18"/>
  <c r="AS35" i="18"/>
  <c r="AR35" i="18"/>
  <c r="AJ35" i="18"/>
  <c r="AI35" i="18"/>
  <c r="AG35" i="18"/>
  <c r="AF35" i="18"/>
  <c r="AD35" i="18"/>
  <c r="AW34" i="18"/>
  <c r="AV34" i="18"/>
  <c r="AS34" i="18"/>
  <c r="AR34" i="18"/>
  <c r="AJ34" i="18"/>
  <c r="AI34" i="18"/>
  <c r="AG34" i="18"/>
  <c r="AF34" i="18"/>
  <c r="AD34" i="18"/>
  <c r="AW33" i="18"/>
  <c r="AV33" i="18"/>
  <c r="AS33" i="18"/>
  <c r="AR33" i="18"/>
  <c r="AJ33" i="18"/>
  <c r="AI33" i="18"/>
  <c r="AG33" i="18"/>
  <c r="AF33" i="18"/>
  <c r="AD33" i="18"/>
  <c r="AW32" i="18"/>
  <c r="AV32" i="18"/>
  <c r="AS32" i="18"/>
  <c r="AR32" i="18"/>
  <c r="AJ32" i="18"/>
  <c r="AI32" i="18"/>
  <c r="AG32" i="18"/>
  <c r="AF32" i="18"/>
  <c r="AD32" i="18"/>
  <c r="AW31" i="18"/>
  <c r="AV31" i="18"/>
  <c r="AS31" i="18"/>
  <c r="AR31" i="18"/>
  <c r="AJ31" i="18"/>
  <c r="AI31" i="18"/>
  <c r="AG31" i="18"/>
  <c r="AF31" i="18"/>
  <c r="AD31" i="18"/>
  <c r="AW30" i="18"/>
  <c r="AV30" i="18"/>
  <c r="AS30" i="18"/>
  <c r="AR30" i="18"/>
  <c r="AJ30" i="18"/>
  <c r="AI30" i="18"/>
  <c r="AG30" i="18"/>
  <c r="AF30" i="18"/>
  <c r="AD30" i="18"/>
  <c r="AW29" i="18"/>
  <c r="AV29" i="18"/>
  <c r="AS29" i="18"/>
  <c r="AR29" i="18"/>
  <c r="AJ29" i="18"/>
  <c r="AI29" i="18"/>
  <c r="AG29" i="18"/>
  <c r="AF29" i="18"/>
  <c r="AD29" i="18"/>
  <c r="AW28" i="18"/>
  <c r="AV28" i="18"/>
  <c r="AS28" i="18"/>
  <c r="AR28" i="18"/>
  <c r="AJ28" i="18"/>
  <c r="AI28" i="18"/>
  <c r="AG28" i="18"/>
  <c r="AF28" i="18"/>
  <c r="AD28" i="18"/>
  <c r="AW27" i="18"/>
  <c r="AV27" i="18"/>
  <c r="AS27" i="18"/>
  <c r="AR27" i="18"/>
  <c r="AJ27" i="18"/>
  <c r="AI27" i="18"/>
  <c r="AG27" i="18"/>
  <c r="AF27" i="18"/>
  <c r="AD27" i="18"/>
  <c r="AW26" i="18"/>
  <c r="AV26" i="18"/>
  <c r="AS26" i="18"/>
  <c r="AR26" i="18"/>
  <c r="AJ26" i="18"/>
  <c r="AI26" i="18"/>
  <c r="AG26" i="18"/>
  <c r="AF26" i="18"/>
  <c r="AD26" i="18"/>
  <c r="AW25" i="18"/>
  <c r="AV25" i="18"/>
  <c r="AS25" i="18"/>
  <c r="AR25" i="18"/>
  <c r="AJ25" i="18"/>
  <c r="AI25" i="18"/>
  <c r="AG25" i="18"/>
  <c r="AF25" i="18"/>
  <c r="AD25" i="18"/>
  <c r="AW24" i="18"/>
  <c r="AV24" i="18"/>
  <c r="AS24" i="18"/>
  <c r="AR24" i="18"/>
  <c r="AJ24" i="18"/>
  <c r="AI24" i="18"/>
  <c r="AG24" i="18"/>
  <c r="AF24" i="18"/>
  <c r="AD24" i="18"/>
  <c r="AW23" i="18"/>
  <c r="AV23" i="18"/>
  <c r="AS23" i="18"/>
  <c r="AR23" i="18"/>
  <c r="AJ23" i="18"/>
  <c r="AI23" i="18"/>
  <c r="AG23" i="18"/>
  <c r="AF23" i="18"/>
  <c r="AD23" i="18"/>
  <c r="AW22" i="18"/>
  <c r="AV22" i="18"/>
  <c r="AS22" i="18"/>
  <c r="AR22" i="18"/>
  <c r="AJ22" i="18"/>
  <c r="AI22" i="18"/>
  <c r="AG22" i="18"/>
  <c r="AF22" i="18"/>
  <c r="AD22" i="18"/>
  <c r="AW21" i="18"/>
  <c r="AV21" i="18"/>
  <c r="AS21" i="18"/>
  <c r="AR21" i="18"/>
  <c r="AJ21" i="18"/>
  <c r="AI21" i="18"/>
  <c r="AG21" i="18"/>
  <c r="AF21" i="18"/>
  <c r="AD21" i="18"/>
  <c r="AW20" i="18"/>
  <c r="AV20" i="18"/>
  <c r="AS20" i="18"/>
  <c r="AR20" i="18"/>
  <c r="AJ20" i="18"/>
  <c r="AI20" i="18"/>
  <c r="AG20" i="18"/>
  <c r="AF20" i="18"/>
  <c r="AD20" i="18"/>
  <c r="AW19" i="18"/>
  <c r="AV19" i="18"/>
  <c r="AS19" i="18"/>
  <c r="AR19" i="18"/>
  <c r="AJ19" i="18"/>
  <c r="AI19" i="18"/>
  <c r="AG19" i="18"/>
  <c r="AF19" i="18"/>
  <c r="AD19" i="18"/>
  <c r="AW18" i="18"/>
  <c r="AV18" i="18"/>
  <c r="AS18" i="18"/>
  <c r="AR18" i="18"/>
  <c r="AJ18" i="18"/>
  <c r="AI18" i="18"/>
  <c r="AG18" i="18"/>
  <c r="AF18" i="18"/>
  <c r="AD18" i="18"/>
  <c r="AW17" i="18"/>
  <c r="AV17" i="18"/>
  <c r="AS17" i="18"/>
  <c r="AR17" i="18"/>
  <c r="AJ17" i="18"/>
  <c r="AI17" i="18"/>
  <c r="AG17" i="18"/>
  <c r="AF17" i="18"/>
  <c r="AD17" i="18"/>
  <c r="AW16" i="18"/>
  <c r="AV16" i="18"/>
  <c r="AS16" i="18"/>
  <c r="AR16" i="18"/>
  <c r="AJ16" i="18"/>
  <c r="AI16" i="18"/>
  <c r="AG16" i="18"/>
  <c r="AF16" i="18"/>
  <c r="AD16" i="18"/>
  <c r="AW15" i="18"/>
  <c r="AV15" i="18"/>
  <c r="AS15" i="18"/>
  <c r="AR15" i="18"/>
  <c r="AJ15" i="18"/>
  <c r="AI15" i="18"/>
  <c r="AG15" i="18"/>
  <c r="AF15" i="18"/>
  <c r="AD15" i="18"/>
  <c r="AW14" i="18"/>
  <c r="AV14" i="18"/>
  <c r="AS14" i="18"/>
  <c r="AR14" i="18"/>
  <c r="AJ14" i="18"/>
  <c r="AI14" i="18"/>
  <c r="AG14" i="18"/>
  <c r="AF14" i="18"/>
  <c r="AD14" i="18"/>
  <c r="AW13" i="18"/>
  <c r="AV13" i="18"/>
  <c r="AS13" i="18"/>
  <c r="AR13" i="18"/>
  <c r="AJ13" i="18"/>
  <c r="AI13" i="18"/>
  <c r="AG13" i="18"/>
  <c r="AF13" i="18"/>
  <c r="AD13" i="18"/>
  <c r="AW12" i="18"/>
  <c r="AV12" i="18"/>
  <c r="AS12" i="18"/>
  <c r="AR12" i="18"/>
  <c r="AJ12" i="18"/>
  <c r="AI12" i="18"/>
  <c r="AG12" i="18"/>
  <c r="AF12" i="18"/>
  <c r="AD12" i="18"/>
  <c r="AW11" i="18"/>
  <c r="AV11" i="18"/>
  <c r="AS11" i="18"/>
  <c r="AR11" i="18"/>
  <c r="AJ11" i="18"/>
  <c r="AI11" i="18"/>
  <c r="AG11" i="18"/>
  <c r="AF11" i="18"/>
  <c r="AD11" i="18"/>
  <c r="AW10" i="18"/>
  <c r="AV10" i="18"/>
  <c r="AS10" i="18"/>
  <c r="AR10" i="18"/>
  <c r="AJ10" i="18"/>
  <c r="AI10" i="18"/>
  <c r="AG10" i="18"/>
  <c r="AF10" i="18"/>
  <c r="AD10" i="18"/>
  <c r="AW9" i="18"/>
  <c r="AV9" i="18"/>
  <c r="AS9" i="18"/>
  <c r="AR9" i="18"/>
  <c r="AJ9" i="18"/>
  <c r="AI9" i="18"/>
  <c r="AG9" i="18"/>
  <c r="AF9" i="18"/>
  <c r="AD9" i="18"/>
  <c r="AW8" i="18"/>
  <c r="AV8" i="18"/>
  <c r="AS8" i="18"/>
  <c r="AR8" i="18"/>
  <c r="AJ8" i="18"/>
  <c r="AI8" i="18"/>
  <c r="AG8" i="18"/>
  <c r="AF8" i="18"/>
  <c r="AD8" i="18"/>
  <c r="AW7" i="18"/>
  <c r="AV7" i="18"/>
  <c r="AS7" i="18"/>
  <c r="AR7" i="18"/>
  <c r="AJ7" i="18"/>
  <c r="AI7" i="18"/>
  <c r="AG7" i="18"/>
  <c r="AF7" i="18"/>
  <c r="AD7" i="18"/>
  <c r="AW6" i="18"/>
  <c r="AV6" i="18"/>
  <c r="AS6" i="18"/>
  <c r="AR6" i="18"/>
  <c r="AJ6" i="18"/>
  <c r="AI6" i="18"/>
  <c r="AG6" i="18"/>
  <c r="AF6" i="18"/>
  <c r="AW5" i="18"/>
  <c r="AV5" i="18"/>
  <c r="AS5" i="18"/>
  <c r="AR5" i="18"/>
  <c r="AJ5" i="18"/>
  <c r="AI5" i="18"/>
  <c r="AG5" i="18"/>
  <c r="AF5" i="18"/>
  <c r="AD5" i="18"/>
  <c r="AW4" i="18"/>
  <c r="AV4" i="18"/>
  <c r="AS4" i="18"/>
  <c r="AR4" i="18"/>
  <c r="AJ4" i="18"/>
  <c r="AI4" i="18"/>
  <c r="AG4" i="18"/>
  <c r="AF4" i="18"/>
  <c r="AD4" i="18"/>
  <c r="AW3" i="18"/>
  <c r="AV3" i="18"/>
  <c r="AS3" i="18"/>
  <c r="AR3" i="18"/>
  <c r="AJ3" i="18"/>
  <c r="AI3" i="18"/>
  <c r="AG3" i="18"/>
  <c r="AF3" i="18"/>
  <c r="AD3" i="18"/>
  <c r="AW146" i="17"/>
  <c r="AV146" i="17"/>
  <c r="AS146" i="17"/>
  <c r="AR146" i="17"/>
  <c r="AQ146" i="17"/>
  <c r="AJ146" i="17"/>
  <c r="AI146" i="17"/>
  <c r="AG146" i="17"/>
  <c r="AF146" i="17"/>
  <c r="AD146" i="17"/>
  <c r="AW145" i="17"/>
  <c r="AV145" i="17"/>
  <c r="AS145" i="17"/>
  <c r="AR145" i="17"/>
  <c r="AQ145" i="17"/>
  <c r="AJ145" i="17"/>
  <c r="AI145" i="17"/>
  <c r="AG145" i="17"/>
  <c r="AF145" i="17"/>
  <c r="AD145" i="17"/>
  <c r="AW144" i="17"/>
  <c r="AV144" i="17"/>
  <c r="AS144" i="17"/>
  <c r="AR144" i="17"/>
  <c r="AQ144" i="17"/>
  <c r="AJ144" i="17"/>
  <c r="AI144" i="17"/>
  <c r="AG144" i="17"/>
  <c r="AF144" i="17"/>
  <c r="AD144" i="17"/>
  <c r="AW143" i="17"/>
  <c r="AV143" i="17"/>
  <c r="AS143" i="17"/>
  <c r="AR143" i="17"/>
  <c r="AQ143" i="17"/>
  <c r="AJ143" i="17"/>
  <c r="AI143" i="17"/>
  <c r="AG143" i="17"/>
  <c r="AF143" i="17"/>
  <c r="AD143" i="17"/>
  <c r="AW142" i="17"/>
  <c r="AV142" i="17"/>
  <c r="AS142" i="17"/>
  <c r="AR142" i="17"/>
  <c r="AQ142" i="17"/>
  <c r="AJ142" i="17"/>
  <c r="AI142" i="17"/>
  <c r="AG142" i="17"/>
  <c r="AF142" i="17"/>
  <c r="AD142" i="17"/>
  <c r="AW141" i="17"/>
  <c r="AV141" i="17"/>
  <c r="AS141" i="17"/>
  <c r="AR141" i="17"/>
  <c r="AQ141" i="17"/>
  <c r="AJ141" i="17"/>
  <c r="AI141" i="17"/>
  <c r="AG141" i="17"/>
  <c r="AF141" i="17"/>
  <c r="AD141" i="17"/>
  <c r="AW140" i="17"/>
  <c r="AV140" i="17"/>
  <c r="AS140" i="17"/>
  <c r="AR140" i="17"/>
  <c r="AQ140" i="17"/>
  <c r="AJ140" i="17"/>
  <c r="AI140" i="17"/>
  <c r="AG140" i="17"/>
  <c r="AF140" i="17"/>
  <c r="AD140" i="17"/>
  <c r="AW139" i="17"/>
  <c r="AV139" i="17"/>
  <c r="AS139" i="17"/>
  <c r="AR139" i="17"/>
  <c r="AQ139" i="17"/>
  <c r="AJ139" i="17"/>
  <c r="AI139" i="17"/>
  <c r="AG139" i="17"/>
  <c r="AF139" i="17"/>
  <c r="AD139" i="17"/>
  <c r="AW138" i="17"/>
  <c r="AV138" i="17"/>
  <c r="AS138" i="17"/>
  <c r="AR138" i="17"/>
  <c r="AQ138" i="17"/>
  <c r="AJ138" i="17"/>
  <c r="AI138" i="17"/>
  <c r="AG138" i="17"/>
  <c r="AF138" i="17"/>
  <c r="AD138" i="17"/>
  <c r="AW137" i="17"/>
  <c r="AV137" i="17"/>
  <c r="AS137" i="17"/>
  <c r="AR137" i="17"/>
  <c r="AQ137" i="17"/>
  <c r="AJ137" i="17"/>
  <c r="AI137" i="17"/>
  <c r="AG137" i="17"/>
  <c r="AF137" i="17"/>
  <c r="AD137" i="17"/>
  <c r="AW136" i="17"/>
  <c r="AV136" i="17"/>
  <c r="AS136" i="17"/>
  <c r="AR136" i="17"/>
  <c r="AQ136" i="17"/>
  <c r="AJ136" i="17"/>
  <c r="AI136" i="17"/>
  <c r="AG136" i="17"/>
  <c r="AF136" i="17"/>
  <c r="AD136" i="17"/>
  <c r="AW135" i="17"/>
  <c r="AV135" i="17"/>
  <c r="AS135" i="17"/>
  <c r="AR135" i="17"/>
  <c r="AQ135" i="17"/>
  <c r="AJ135" i="17"/>
  <c r="AI135" i="17"/>
  <c r="AG135" i="17"/>
  <c r="AF135" i="17"/>
  <c r="AD135" i="17"/>
  <c r="AW134" i="17"/>
  <c r="AV134" i="17"/>
  <c r="AS134" i="17"/>
  <c r="AR134" i="17"/>
  <c r="AQ134" i="17"/>
  <c r="AJ134" i="17"/>
  <c r="AI134" i="17"/>
  <c r="AG134" i="17"/>
  <c r="AF134" i="17"/>
  <c r="AD134" i="17"/>
  <c r="AW133" i="17"/>
  <c r="AV133" i="17"/>
  <c r="AS133" i="17"/>
  <c r="AR133" i="17"/>
  <c r="AQ133" i="17"/>
  <c r="AJ133" i="17"/>
  <c r="AI133" i="17"/>
  <c r="AG133" i="17"/>
  <c r="AF133" i="17"/>
  <c r="AD133" i="17"/>
  <c r="AW132" i="17"/>
  <c r="AV132" i="17"/>
  <c r="AS132" i="17"/>
  <c r="AR132" i="17"/>
  <c r="AQ132" i="17"/>
  <c r="AJ132" i="17"/>
  <c r="AI132" i="17"/>
  <c r="AG132" i="17"/>
  <c r="AF132" i="17"/>
  <c r="AD132" i="17"/>
  <c r="AW131" i="17"/>
  <c r="AV131" i="17"/>
  <c r="AS131" i="17"/>
  <c r="AR131" i="17"/>
  <c r="AQ131" i="17"/>
  <c r="AJ131" i="17"/>
  <c r="AI131" i="17"/>
  <c r="AG131" i="17"/>
  <c r="AF131" i="17"/>
  <c r="AD131" i="17"/>
  <c r="AW130" i="17"/>
  <c r="AV130" i="17"/>
  <c r="AS130" i="17"/>
  <c r="AR130" i="17"/>
  <c r="AQ130" i="17"/>
  <c r="AJ130" i="17"/>
  <c r="AI130" i="17"/>
  <c r="AG130" i="17"/>
  <c r="AF130" i="17"/>
  <c r="AD130" i="17"/>
  <c r="AW129" i="17"/>
  <c r="AV129" i="17"/>
  <c r="AS129" i="17"/>
  <c r="AR129" i="17"/>
  <c r="AQ129" i="17"/>
  <c r="AJ129" i="17"/>
  <c r="AI129" i="17"/>
  <c r="AG129" i="17"/>
  <c r="AF129" i="17"/>
  <c r="AD129" i="17"/>
  <c r="AW128" i="17"/>
  <c r="AV128" i="17"/>
  <c r="AS128" i="17"/>
  <c r="AR128" i="17"/>
  <c r="AQ128" i="17"/>
  <c r="AJ128" i="17"/>
  <c r="AI128" i="17"/>
  <c r="AG128" i="17"/>
  <c r="AF128" i="17"/>
  <c r="AD128" i="17"/>
  <c r="AW127" i="17"/>
  <c r="AV127" i="17"/>
  <c r="AS127" i="17"/>
  <c r="AR127" i="17"/>
  <c r="AQ127" i="17"/>
  <c r="AJ127" i="17"/>
  <c r="AI127" i="17"/>
  <c r="AG127" i="17"/>
  <c r="AF127" i="17"/>
  <c r="AD127" i="17"/>
  <c r="AW126" i="17"/>
  <c r="AV126" i="17"/>
  <c r="AS126" i="17"/>
  <c r="AR126" i="17"/>
  <c r="AQ126" i="17"/>
  <c r="AJ126" i="17"/>
  <c r="AI126" i="17"/>
  <c r="AG126" i="17"/>
  <c r="AF126" i="17"/>
  <c r="AD126" i="17"/>
  <c r="AW125" i="17"/>
  <c r="AV125" i="17"/>
  <c r="AS125" i="17"/>
  <c r="AR125" i="17"/>
  <c r="AQ125" i="17"/>
  <c r="AJ125" i="17"/>
  <c r="AI125" i="17"/>
  <c r="AG125" i="17"/>
  <c r="AF125" i="17"/>
  <c r="AD125" i="17"/>
  <c r="AW124" i="17"/>
  <c r="AV124" i="17"/>
  <c r="AS124" i="17"/>
  <c r="AR124" i="17"/>
  <c r="AQ124" i="17"/>
  <c r="AJ124" i="17"/>
  <c r="AI124" i="17"/>
  <c r="AG124" i="17"/>
  <c r="AF124" i="17"/>
  <c r="AD124" i="17"/>
  <c r="AW123" i="17"/>
  <c r="AV123" i="17"/>
  <c r="AS123" i="17"/>
  <c r="AR123" i="17"/>
  <c r="AQ123" i="17"/>
  <c r="AJ123" i="17"/>
  <c r="AI123" i="17"/>
  <c r="AG123" i="17"/>
  <c r="AF123" i="17"/>
  <c r="AD123" i="17"/>
  <c r="AW122" i="17"/>
  <c r="AV122" i="17"/>
  <c r="AS122" i="17"/>
  <c r="AR122" i="17"/>
  <c r="AQ122" i="17"/>
  <c r="AJ122" i="17"/>
  <c r="AI122" i="17"/>
  <c r="AG122" i="17"/>
  <c r="AF122" i="17"/>
  <c r="AD122" i="17"/>
  <c r="AW121" i="17"/>
  <c r="AV121" i="17"/>
  <c r="AS121" i="17"/>
  <c r="AR121" i="17"/>
  <c r="AQ121" i="17"/>
  <c r="AJ121" i="17"/>
  <c r="AI121" i="17"/>
  <c r="AG121" i="17"/>
  <c r="AF121" i="17"/>
  <c r="AD121" i="17"/>
  <c r="AW120" i="17"/>
  <c r="AV120" i="17"/>
  <c r="AS120" i="17"/>
  <c r="AR120" i="17"/>
  <c r="AQ120" i="17"/>
  <c r="AJ120" i="17"/>
  <c r="AI120" i="17"/>
  <c r="AG120" i="17"/>
  <c r="AF120" i="17"/>
  <c r="AD120" i="17"/>
  <c r="AW119" i="17"/>
  <c r="AV119" i="17"/>
  <c r="AS119" i="17"/>
  <c r="AR119" i="17"/>
  <c r="AQ119" i="17"/>
  <c r="AJ119" i="17"/>
  <c r="AI119" i="17"/>
  <c r="AG119" i="17"/>
  <c r="AF119" i="17"/>
  <c r="AD119" i="17"/>
  <c r="AW118" i="17"/>
  <c r="AV118" i="17"/>
  <c r="AS118" i="17"/>
  <c r="AR118" i="17"/>
  <c r="AQ118" i="17"/>
  <c r="AJ118" i="17"/>
  <c r="AI118" i="17"/>
  <c r="AG118" i="17"/>
  <c r="AF118" i="17"/>
  <c r="AD118" i="17"/>
  <c r="AW117" i="17"/>
  <c r="AV117" i="17"/>
  <c r="AS117" i="17"/>
  <c r="AR117" i="17"/>
  <c r="AQ117" i="17"/>
  <c r="AJ117" i="17"/>
  <c r="AI117" i="17"/>
  <c r="AG117" i="17"/>
  <c r="AF117" i="17"/>
  <c r="AD117" i="17"/>
  <c r="AW116" i="17"/>
  <c r="AV116" i="17"/>
  <c r="AS116" i="17"/>
  <c r="AR116" i="17"/>
  <c r="AQ116" i="17"/>
  <c r="AJ116" i="17"/>
  <c r="AI116" i="17"/>
  <c r="AG116" i="17"/>
  <c r="AF116" i="17"/>
  <c r="AD116" i="17"/>
  <c r="AW115" i="17"/>
  <c r="AV115" i="17"/>
  <c r="AS115" i="17"/>
  <c r="AR115" i="17"/>
  <c r="AQ115" i="17"/>
  <c r="AJ115" i="17"/>
  <c r="AI115" i="17"/>
  <c r="AG115" i="17"/>
  <c r="AF115" i="17"/>
  <c r="AD115" i="17"/>
  <c r="AW114" i="17"/>
  <c r="AV114" i="17"/>
  <c r="AS114" i="17"/>
  <c r="AR114" i="17"/>
  <c r="AQ114" i="17"/>
  <c r="AJ114" i="17"/>
  <c r="AI114" i="17"/>
  <c r="AG114" i="17"/>
  <c r="AF114" i="17"/>
  <c r="AD114" i="17"/>
  <c r="AW113" i="17"/>
  <c r="AV113" i="17"/>
  <c r="AS113" i="17"/>
  <c r="AR113" i="17"/>
  <c r="AQ113" i="17"/>
  <c r="AJ113" i="17"/>
  <c r="AI113" i="17"/>
  <c r="AG113" i="17"/>
  <c r="AF113" i="17"/>
  <c r="AD113" i="17"/>
  <c r="AW112" i="17"/>
  <c r="AV112" i="17"/>
  <c r="AS112" i="17"/>
  <c r="AR112" i="17"/>
  <c r="AQ112" i="17"/>
  <c r="AJ112" i="17"/>
  <c r="AI112" i="17"/>
  <c r="AG112" i="17"/>
  <c r="AF112" i="17"/>
  <c r="AD112" i="17"/>
  <c r="AW111" i="17"/>
  <c r="AV111" i="17"/>
  <c r="AS111" i="17"/>
  <c r="AR111" i="17"/>
  <c r="AQ111" i="17"/>
  <c r="AJ111" i="17"/>
  <c r="AI111" i="17"/>
  <c r="AG111" i="17"/>
  <c r="AF111" i="17"/>
  <c r="AD111" i="17"/>
  <c r="AW110" i="17"/>
  <c r="AV110" i="17"/>
  <c r="AS110" i="17"/>
  <c r="AR110" i="17"/>
  <c r="AQ110" i="17"/>
  <c r="AJ110" i="17"/>
  <c r="AI110" i="17"/>
  <c r="AG110" i="17"/>
  <c r="AF110" i="17"/>
  <c r="AD110" i="17"/>
  <c r="AW109" i="17"/>
  <c r="AV109" i="17"/>
  <c r="AS109" i="17"/>
  <c r="AR109" i="17"/>
  <c r="AQ109" i="17"/>
  <c r="AJ109" i="17"/>
  <c r="AI109" i="17"/>
  <c r="AG109" i="17"/>
  <c r="AF109" i="17"/>
  <c r="AD109" i="17"/>
  <c r="AW108" i="17"/>
  <c r="AV108" i="17"/>
  <c r="AS108" i="17"/>
  <c r="AR108" i="17"/>
  <c r="AQ108" i="17"/>
  <c r="AJ108" i="17"/>
  <c r="AI108" i="17"/>
  <c r="AG108" i="17"/>
  <c r="AF108" i="17"/>
  <c r="AD108" i="17"/>
  <c r="AW107" i="17"/>
  <c r="AV107" i="17"/>
  <c r="AS107" i="17"/>
  <c r="AR107" i="17"/>
  <c r="AQ107" i="17"/>
  <c r="AJ107" i="17"/>
  <c r="AI107" i="17"/>
  <c r="AG107" i="17"/>
  <c r="AF107" i="17"/>
  <c r="AD107" i="17"/>
  <c r="AW106" i="17"/>
  <c r="AV106" i="17"/>
  <c r="AS106" i="17"/>
  <c r="AR106" i="17"/>
  <c r="AQ106" i="17"/>
  <c r="AJ106" i="17"/>
  <c r="AI106" i="17"/>
  <c r="AG106" i="17"/>
  <c r="AF106" i="17"/>
  <c r="AD106" i="17"/>
  <c r="AW105" i="17"/>
  <c r="AV105" i="17"/>
  <c r="AS105" i="17"/>
  <c r="AR105" i="17"/>
  <c r="AQ105" i="17"/>
  <c r="AJ105" i="17"/>
  <c r="AI105" i="17"/>
  <c r="AG105" i="17"/>
  <c r="AF105" i="17"/>
  <c r="AD105" i="17"/>
  <c r="AW104" i="17"/>
  <c r="AV104" i="17"/>
  <c r="AS104" i="17"/>
  <c r="AR104" i="17"/>
  <c r="AQ104" i="17"/>
  <c r="AJ104" i="17"/>
  <c r="AI104" i="17"/>
  <c r="AG104" i="17"/>
  <c r="AF104" i="17"/>
  <c r="AD104" i="17"/>
  <c r="AW103" i="17"/>
  <c r="AV103" i="17"/>
  <c r="AS103" i="17"/>
  <c r="AR103" i="17"/>
  <c r="AQ103" i="17"/>
  <c r="AJ103" i="17"/>
  <c r="AI103" i="17"/>
  <c r="AG103" i="17"/>
  <c r="AF103" i="17"/>
  <c r="AD103" i="17"/>
  <c r="AW102" i="17"/>
  <c r="AV102" i="17"/>
  <c r="AS102" i="17"/>
  <c r="AR102" i="17"/>
  <c r="AQ102" i="17"/>
  <c r="AJ102" i="17"/>
  <c r="AI102" i="17"/>
  <c r="AG102" i="17"/>
  <c r="AF102" i="17"/>
  <c r="AD102" i="17"/>
  <c r="AW101" i="17"/>
  <c r="AV101" i="17"/>
  <c r="AS101" i="17"/>
  <c r="AR101" i="17"/>
  <c r="AQ101" i="17"/>
  <c r="AJ101" i="17"/>
  <c r="AI101" i="17"/>
  <c r="AG101" i="17"/>
  <c r="AF101" i="17"/>
  <c r="AD101" i="17"/>
  <c r="AW100" i="17"/>
  <c r="AV100" i="17"/>
  <c r="AS100" i="17"/>
  <c r="AR100" i="17"/>
  <c r="AQ100" i="17"/>
  <c r="AJ100" i="17"/>
  <c r="AI100" i="17"/>
  <c r="AG100" i="17"/>
  <c r="AF100" i="17"/>
  <c r="AD100" i="17"/>
  <c r="AW99" i="17"/>
  <c r="AV99" i="17"/>
  <c r="AS99" i="17"/>
  <c r="AR99" i="17"/>
  <c r="AQ99" i="17"/>
  <c r="AJ99" i="17"/>
  <c r="AI99" i="17"/>
  <c r="AG99" i="17"/>
  <c r="AF99" i="17"/>
  <c r="AD99" i="17"/>
  <c r="AW98" i="17"/>
  <c r="AV98" i="17"/>
  <c r="AS98" i="17"/>
  <c r="AR98" i="17"/>
  <c r="AQ98" i="17"/>
  <c r="AJ98" i="17"/>
  <c r="AI98" i="17"/>
  <c r="AG98" i="17"/>
  <c r="AF98" i="17"/>
  <c r="AD98" i="17"/>
  <c r="AW97" i="17"/>
  <c r="AV97" i="17"/>
  <c r="AS97" i="17"/>
  <c r="AR97" i="17"/>
  <c r="AQ97" i="17"/>
  <c r="AJ97" i="17"/>
  <c r="AI97" i="17"/>
  <c r="AG97" i="17"/>
  <c r="AF97" i="17"/>
  <c r="AD97" i="17"/>
  <c r="AW96" i="17"/>
  <c r="AV96" i="17"/>
  <c r="AS96" i="17"/>
  <c r="AR96" i="17"/>
  <c r="AQ96" i="17"/>
  <c r="AJ96" i="17"/>
  <c r="AI96" i="17"/>
  <c r="AG96" i="17"/>
  <c r="AF96" i="17"/>
  <c r="AD96" i="17"/>
  <c r="AW95" i="17"/>
  <c r="AV95" i="17"/>
  <c r="AS95" i="17"/>
  <c r="AR95" i="17"/>
  <c r="AQ95" i="17"/>
  <c r="AJ95" i="17"/>
  <c r="AI95" i="17"/>
  <c r="AG95" i="17"/>
  <c r="AF95" i="17"/>
  <c r="AD95" i="17"/>
  <c r="AW94" i="17"/>
  <c r="AV94" i="17"/>
  <c r="AS94" i="17"/>
  <c r="AR94" i="17"/>
  <c r="AQ94" i="17"/>
  <c r="AJ94" i="17"/>
  <c r="AI94" i="17"/>
  <c r="AG94" i="17"/>
  <c r="AF94" i="17"/>
  <c r="AD94" i="17"/>
  <c r="AW93" i="17"/>
  <c r="AV93" i="17"/>
  <c r="AS93" i="17"/>
  <c r="AR93" i="17"/>
  <c r="AQ93" i="17"/>
  <c r="AJ93" i="17"/>
  <c r="AI93" i="17"/>
  <c r="AG93" i="17"/>
  <c r="AF93" i="17"/>
  <c r="AD93" i="17"/>
  <c r="AW92" i="17"/>
  <c r="AV92" i="17"/>
  <c r="AS92" i="17"/>
  <c r="AR92" i="17"/>
  <c r="AQ92" i="17"/>
  <c r="AJ92" i="17"/>
  <c r="AI92" i="17"/>
  <c r="AG92" i="17"/>
  <c r="AF92" i="17"/>
  <c r="AD92" i="17"/>
  <c r="AW91" i="17"/>
  <c r="AV91" i="17"/>
  <c r="AS91" i="17"/>
  <c r="AR91" i="17"/>
  <c r="AQ91" i="17"/>
  <c r="AJ91" i="17"/>
  <c r="AI91" i="17"/>
  <c r="AG91" i="17"/>
  <c r="AF91" i="17"/>
  <c r="AD91" i="17"/>
  <c r="AW90" i="17"/>
  <c r="AV90" i="17"/>
  <c r="AS90" i="17"/>
  <c r="AR90" i="17"/>
  <c r="AQ90" i="17"/>
  <c r="AJ90" i="17"/>
  <c r="AI90" i="17"/>
  <c r="AG90" i="17"/>
  <c r="AF90" i="17"/>
  <c r="AD90" i="17"/>
  <c r="AW89" i="17"/>
  <c r="AV89" i="17"/>
  <c r="AS89" i="17"/>
  <c r="AR89" i="17"/>
  <c r="AQ89" i="17"/>
  <c r="AJ89" i="17"/>
  <c r="AI89" i="17"/>
  <c r="AG89" i="17"/>
  <c r="AF89" i="17"/>
  <c r="AD89" i="17"/>
  <c r="AW88" i="17"/>
  <c r="AV88" i="17"/>
  <c r="AS88" i="17"/>
  <c r="AR88" i="17"/>
  <c r="AQ88" i="17"/>
  <c r="AJ88" i="17"/>
  <c r="AI88" i="17"/>
  <c r="AG88" i="17"/>
  <c r="AF88" i="17"/>
  <c r="AD88" i="17"/>
  <c r="AW87" i="17"/>
  <c r="AV87" i="17"/>
  <c r="AS87" i="17"/>
  <c r="AR87" i="17"/>
  <c r="AQ87" i="17"/>
  <c r="AJ87" i="17"/>
  <c r="AI87" i="17"/>
  <c r="AG87" i="17"/>
  <c r="AF87" i="17"/>
  <c r="AD87" i="17"/>
  <c r="AW86" i="17"/>
  <c r="AV86" i="17"/>
  <c r="AS86" i="17"/>
  <c r="AR86" i="17"/>
  <c r="AQ86" i="17"/>
  <c r="AJ86" i="17"/>
  <c r="AI86" i="17"/>
  <c r="AG86" i="17"/>
  <c r="AF86" i="17"/>
  <c r="AD86" i="17"/>
  <c r="AW85" i="17"/>
  <c r="AV85" i="17"/>
  <c r="AS85" i="17"/>
  <c r="AR85" i="17"/>
  <c r="AQ85" i="17"/>
  <c r="AJ85" i="17"/>
  <c r="AI85" i="17"/>
  <c r="AG85" i="17"/>
  <c r="AF85" i="17"/>
  <c r="AD85" i="17"/>
  <c r="AW84" i="17"/>
  <c r="AV84" i="17"/>
  <c r="AS84" i="17"/>
  <c r="AR84" i="17"/>
  <c r="AQ84" i="17"/>
  <c r="AJ84" i="17"/>
  <c r="AI84" i="17"/>
  <c r="AG84" i="17"/>
  <c r="AF84" i="17"/>
  <c r="AD84" i="17"/>
  <c r="AW83" i="17"/>
  <c r="AV83" i="17"/>
  <c r="AS83" i="17"/>
  <c r="AR83" i="17"/>
  <c r="AQ83" i="17"/>
  <c r="AJ83" i="17"/>
  <c r="AI83" i="17"/>
  <c r="AG83" i="17"/>
  <c r="AF83" i="17"/>
  <c r="AD83" i="17"/>
  <c r="AW82" i="17"/>
  <c r="AV82" i="17"/>
  <c r="AS82" i="17"/>
  <c r="AR82" i="17"/>
  <c r="AJ82" i="17"/>
  <c r="AI82" i="17"/>
  <c r="AG82" i="17"/>
  <c r="AF82" i="17"/>
  <c r="AD82" i="17"/>
  <c r="AW81" i="17"/>
  <c r="AV81" i="17"/>
  <c r="AS81" i="17"/>
  <c r="AR81" i="17"/>
  <c r="AJ81" i="17"/>
  <c r="AI81" i="17"/>
  <c r="AG81" i="17"/>
  <c r="AF81" i="17"/>
  <c r="AD81" i="17"/>
  <c r="AW80" i="17"/>
  <c r="AV80" i="17"/>
  <c r="AS80" i="17"/>
  <c r="AR80" i="17"/>
  <c r="AJ80" i="17"/>
  <c r="AI80" i="17"/>
  <c r="AG80" i="17"/>
  <c r="AF80" i="17"/>
  <c r="AD80" i="17"/>
  <c r="AW79" i="17"/>
  <c r="AV79" i="17"/>
  <c r="AS79" i="17"/>
  <c r="AR79" i="17"/>
  <c r="AJ79" i="17"/>
  <c r="AI79" i="17"/>
  <c r="AG79" i="17"/>
  <c r="AF79" i="17"/>
  <c r="AD79" i="17"/>
  <c r="AW78" i="17"/>
  <c r="AV78" i="17"/>
  <c r="AS78" i="17"/>
  <c r="AR78" i="17"/>
  <c r="AJ78" i="17"/>
  <c r="AI78" i="17"/>
  <c r="AK78" i="17" s="1"/>
  <c r="AG78" i="17"/>
  <c r="AF78" i="17"/>
  <c r="AD78" i="17"/>
  <c r="AW77" i="17"/>
  <c r="AV77" i="17"/>
  <c r="AS77" i="17"/>
  <c r="AR77" i="17"/>
  <c r="AJ77" i="17"/>
  <c r="AI77" i="17"/>
  <c r="AG77" i="17"/>
  <c r="AF77" i="17"/>
  <c r="AD77" i="17"/>
  <c r="AW76" i="17"/>
  <c r="AV76" i="17"/>
  <c r="AS76" i="17"/>
  <c r="AR76" i="17"/>
  <c r="AJ76" i="17"/>
  <c r="AI76" i="17"/>
  <c r="AG76" i="17"/>
  <c r="AF76" i="17"/>
  <c r="AD76" i="17"/>
  <c r="AW75" i="17"/>
  <c r="AV75" i="17"/>
  <c r="AS75" i="17"/>
  <c r="AR75" i="17"/>
  <c r="AJ75" i="17"/>
  <c r="AI75" i="17"/>
  <c r="AG75" i="17"/>
  <c r="AF75" i="17"/>
  <c r="AD75" i="17"/>
  <c r="AW74" i="17"/>
  <c r="AV74" i="17"/>
  <c r="AS74" i="17"/>
  <c r="AR74" i="17"/>
  <c r="AJ74" i="17"/>
  <c r="AI74" i="17"/>
  <c r="AG74" i="17"/>
  <c r="AF74" i="17"/>
  <c r="AD74" i="17"/>
  <c r="AW73" i="17"/>
  <c r="AV73" i="17"/>
  <c r="AS73" i="17"/>
  <c r="AR73" i="17"/>
  <c r="AJ73" i="17"/>
  <c r="AI73" i="17"/>
  <c r="AG73" i="17"/>
  <c r="AF73" i="17"/>
  <c r="AD73" i="17"/>
  <c r="AW72" i="17"/>
  <c r="AV72" i="17"/>
  <c r="AS72" i="17"/>
  <c r="AR72" i="17"/>
  <c r="AJ72" i="17"/>
  <c r="AI72" i="17"/>
  <c r="AG72" i="17"/>
  <c r="AF72" i="17"/>
  <c r="AD72" i="17"/>
  <c r="AW71" i="17"/>
  <c r="AV71" i="17"/>
  <c r="AS71" i="17"/>
  <c r="AR71" i="17"/>
  <c r="AJ71" i="17"/>
  <c r="AI71" i="17"/>
  <c r="AG71" i="17"/>
  <c r="AF71" i="17"/>
  <c r="AD71" i="17"/>
  <c r="AW70" i="17"/>
  <c r="AV70" i="17"/>
  <c r="AS70" i="17"/>
  <c r="AR70" i="17"/>
  <c r="AJ70" i="17"/>
  <c r="AI70" i="17"/>
  <c r="AG70" i="17"/>
  <c r="AF70" i="17"/>
  <c r="AD70" i="17"/>
  <c r="AW69" i="17"/>
  <c r="AV69" i="17"/>
  <c r="AS69" i="17"/>
  <c r="AR69" i="17"/>
  <c r="AJ69" i="17"/>
  <c r="AI69" i="17"/>
  <c r="AG69" i="17"/>
  <c r="AF69" i="17"/>
  <c r="AD69" i="17"/>
  <c r="AW68" i="17"/>
  <c r="AV68" i="17"/>
  <c r="AS68" i="17"/>
  <c r="AR68" i="17"/>
  <c r="AJ68" i="17"/>
  <c r="AI68" i="17"/>
  <c r="AG68" i="17"/>
  <c r="AF68" i="17"/>
  <c r="AD68" i="17"/>
  <c r="AW67" i="17"/>
  <c r="AV67" i="17"/>
  <c r="AS67" i="17"/>
  <c r="AR67" i="17"/>
  <c r="AJ67" i="17"/>
  <c r="AI67" i="17"/>
  <c r="AG67" i="17"/>
  <c r="AF67" i="17"/>
  <c r="AD67" i="17"/>
  <c r="AW66" i="17"/>
  <c r="AV66" i="17"/>
  <c r="AS66" i="17"/>
  <c r="AR66" i="17"/>
  <c r="AJ66" i="17"/>
  <c r="AI66" i="17"/>
  <c r="AG66" i="17"/>
  <c r="AF66" i="17"/>
  <c r="AD66" i="17"/>
  <c r="AW65" i="17"/>
  <c r="AV65" i="17"/>
  <c r="AS65" i="17"/>
  <c r="AR65" i="17"/>
  <c r="AJ65" i="17"/>
  <c r="AI65" i="17"/>
  <c r="AG65" i="17"/>
  <c r="AF65" i="17"/>
  <c r="AD65" i="17"/>
  <c r="AW64" i="17"/>
  <c r="AV64" i="17"/>
  <c r="AS64" i="17"/>
  <c r="AR64" i="17"/>
  <c r="AJ64" i="17"/>
  <c r="AI64" i="17"/>
  <c r="AG64" i="17"/>
  <c r="AF64" i="17"/>
  <c r="AD64" i="17"/>
  <c r="AW63" i="17"/>
  <c r="AV63" i="17"/>
  <c r="AS63" i="17"/>
  <c r="AR63" i="17"/>
  <c r="AJ63" i="17"/>
  <c r="AI63" i="17"/>
  <c r="AG63" i="17"/>
  <c r="AF63" i="17"/>
  <c r="AD63" i="17"/>
  <c r="AW62" i="17"/>
  <c r="AV62" i="17"/>
  <c r="AS62" i="17"/>
  <c r="AR62" i="17"/>
  <c r="AJ62" i="17"/>
  <c r="AI62" i="17"/>
  <c r="AG62" i="17"/>
  <c r="AF62" i="17"/>
  <c r="AD62" i="17"/>
  <c r="AW61" i="17"/>
  <c r="AV61" i="17"/>
  <c r="AS61" i="17"/>
  <c r="AR61" i="17"/>
  <c r="AJ61" i="17"/>
  <c r="AI61" i="17"/>
  <c r="AG61" i="17"/>
  <c r="AF61" i="17"/>
  <c r="AD61" i="17"/>
  <c r="AW60" i="17"/>
  <c r="AV60" i="17"/>
  <c r="AS60" i="17"/>
  <c r="AR60" i="17"/>
  <c r="AJ60" i="17"/>
  <c r="AI60" i="17"/>
  <c r="AG60" i="17"/>
  <c r="AF60" i="17"/>
  <c r="AD60" i="17"/>
  <c r="AW59" i="17"/>
  <c r="AV59" i="17"/>
  <c r="AS59" i="17"/>
  <c r="AR59" i="17"/>
  <c r="AJ59" i="17"/>
  <c r="AI59" i="17"/>
  <c r="AG59" i="17"/>
  <c r="AF59" i="17"/>
  <c r="AD59" i="17"/>
  <c r="AW58" i="17"/>
  <c r="AV58" i="17"/>
  <c r="AS58" i="17"/>
  <c r="AR58" i="17"/>
  <c r="AJ58" i="17"/>
  <c r="AI58" i="17"/>
  <c r="AG58" i="17"/>
  <c r="AF58" i="17"/>
  <c r="AD58" i="17"/>
  <c r="AW57" i="17"/>
  <c r="AV57" i="17"/>
  <c r="AS57" i="17"/>
  <c r="AR57" i="17"/>
  <c r="AJ57" i="17"/>
  <c r="AI57" i="17"/>
  <c r="AG57" i="17"/>
  <c r="AF57" i="17"/>
  <c r="AD57" i="17"/>
  <c r="AW56" i="17"/>
  <c r="AV56" i="17"/>
  <c r="AS56" i="17"/>
  <c r="AR56" i="17"/>
  <c r="AJ56" i="17"/>
  <c r="AI56" i="17"/>
  <c r="AG56" i="17"/>
  <c r="AF56" i="17"/>
  <c r="AD56" i="17"/>
  <c r="AW55" i="17"/>
  <c r="AV55" i="17"/>
  <c r="AS55" i="17"/>
  <c r="AR55" i="17"/>
  <c r="AJ55" i="17"/>
  <c r="AI55" i="17"/>
  <c r="AG55" i="17"/>
  <c r="AF55" i="17"/>
  <c r="AD55" i="17"/>
  <c r="AW54" i="17"/>
  <c r="AV54" i="17"/>
  <c r="AS54" i="17"/>
  <c r="AR54" i="17"/>
  <c r="AJ54" i="17"/>
  <c r="AI54" i="17"/>
  <c r="AG54" i="17"/>
  <c r="AF54" i="17"/>
  <c r="AD54" i="17"/>
  <c r="AW53" i="17"/>
  <c r="AV53" i="17"/>
  <c r="AS53" i="17"/>
  <c r="AR53" i="17"/>
  <c r="AJ53" i="17"/>
  <c r="AI53" i="17"/>
  <c r="AG53" i="17"/>
  <c r="AF53" i="17"/>
  <c r="AD53" i="17"/>
  <c r="AW52" i="17"/>
  <c r="AV52" i="17"/>
  <c r="AS52" i="17"/>
  <c r="AR52" i="17"/>
  <c r="AJ52" i="17"/>
  <c r="AI52" i="17"/>
  <c r="AG52" i="17"/>
  <c r="AF52" i="17"/>
  <c r="AD52" i="17"/>
  <c r="AW51" i="17"/>
  <c r="AV51" i="17"/>
  <c r="AS51" i="17"/>
  <c r="AR51" i="17"/>
  <c r="AJ51" i="17"/>
  <c r="AI51" i="17"/>
  <c r="AG51" i="17"/>
  <c r="AF51" i="17"/>
  <c r="AD51" i="17"/>
  <c r="AW50" i="17"/>
  <c r="AV50" i="17"/>
  <c r="AS50" i="17"/>
  <c r="AR50" i="17"/>
  <c r="AJ50" i="17"/>
  <c r="AI50" i="17"/>
  <c r="AG50" i="17"/>
  <c r="AF50" i="17"/>
  <c r="AD50" i="17"/>
  <c r="AW49" i="17"/>
  <c r="AV49" i="17"/>
  <c r="AS49" i="17"/>
  <c r="AR49" i="17"/>
  <c r="AJ49" i="17"/>
  <c r="AI49" i="17"/>
  <c r="AG49" i="17"/>
  <c r="AF49" i="17"/>
  <c r="AD49" i="17"/>
  <c r="AW48" i="17"/>
  <c r="AV48" i="17"/>
  <c r="AS48" i="17"/>
  <c r="AR48" i="17"/>
  <c r="AJ48" i="17"/>
  <c r="AI48" i="17"/>
  <c r="AG48" i="17"/>
  <c r="AF48" i="17"/>
  <c r="AD48" i="17"/>
  <c r="AW47" i="17"/>
  <c r="AV47" i="17"/>
  <c r="AS47" i="17"/>
  <c r="AR47" i="17"/>
  <c r="AJ47" i="17"/>
  <c r="AI47" i="17"/>
  <c r="AG47" i="17"/>
  <c r="AF47" i="17"/>
  <c r="AD47" i="17"/>
  <c r="AW46" i="17"/>
  <c r="AV46" i="17"/>
  <c r="AS46" i="17"/>
  <c r="AR46" i="17"/>
  <c r="AJ46" i="17"/>
  <c r="AI46" i="17"/>
  <c r="AG46" i="17"/>
  <c r="AF46" i="17"/>
  <c r="AD46" i="17"/>
  <c r="AW45" i="17"/>
  <c r="AV45" i="17"/>
  <c r="AS45" i="17"/>
  <c r="AR45" i="17"/>
  <c r="AJ45" i="17"/>
  <c r="AI45" i="17"/>
  <c r="AG45" i="17"/>
  <c r="AF45" i="17"/>
  <c r="AD45" i="17"/>
  <c r="AW44" i="17"/>
  <c r="AV44" i="17"/>
  <c r="AS44" i="17"/>
  <c r="AR44" i="17"/>
  <c r="AJ44" i="17"/>
  <c r="AI44" i="17"/>
  <c r="AG44" i="17"/>
  <c r="AF44" i="17"/>
  <c r="AD44" i="17"/>
  <c r="AW43" i="17"/>
  <c r="AV43" i="17"/>
  <c r="AS43" i="17"/>
  <c r="AR43" i="17"/>
  <c r="AJ43" i="17"/>
  <c r="AI43" i="17"/>
  <c r="AG43" i="17"/>
  <c r="AF43" i="17"/>
  <c r="AD43" i="17"/>
  <c r="AW42" i="17"/>
  <c r="AV42" i="17"/>
  <c r="AS42" i="17"/>
  <c r="AR42" i="17"/>
  <c r="AJ42" i="17"/>
  <c r="AI42" i="17"/>
  <c r="AG42" i="17"/>
  <c r="AF42" i="17"/>
  <c r="AD42" i="17"/>
  <c r="AW41" i="17"/>
  <c r="AV41" i="17"/>
  <c r="AS41" i="17"/>
  <c r="AR41" i="17"/>
  <c r="AJ41" i="17"/>
  <c r="AI41" i="17"/>
  <c r="AG41" i="17"/>
  <c r="AF41" i="17"/>
  <c r="AD41" i="17"/>
  <c r="AW40" i="17"/>
  <c r="AV40" i="17"/>
  <c r="AS40" i="17"/>
  <c r="AR40" i="17"/>
  <c r="AJ40" i="17"/>
  <c r="AI40" i="17"/>
  <c r="AG40" i="17"/>
  <c r="AF40" i="17"/>
  <c r="AD40" i="17"/>
  <c r="AW39" i="17"/>
  <c r="AV39" i="17"/>
  <c r="AS39" i="17"/>
  <c r="AR39" i="17"/>
  <c r="AJ39" i="17"/>
  <c r="AI39" i="17"/>
  <c r="AG39" i="17"/>
  <c r="AF39" i="17"/>
  <c r="AD39" i="17"/>
  <c r="AW38" i="17"/>
  <c r="AV38" i="17"/>
  <c r="AS38" i="17"/>
  <c r="AR38" i="17"/>
  <c r="AJ38" i="17"/>
  <c r="AI38" i="17"/>
  <c r="AG38" i="17"/>
  <c r="AF38" i="17"/>
  <c r="AD38" i="17"/>
  <c r="AW37" i="17"/>
  <c r="AV37" i="17"/>
  <c r="AS37" i="17"/>
  <c r="AR37" i="17"/>
  <c r="AJ37" i="17"/>
  <c r="AI37" i="17"/>
  <c r="AG37" i="17"/>
  <c r="AF37" i="17"/>
  <c r="AD37" i="17"/>
  <c r="AW36" i="17"/>
  <c r="AV36" i="17"/>
  <c r="AS36" i="17"/>
  <c r="AR36" i="17"/>
  <c r="AJ36" i="17"/>
  <c r="AI36" i="17"/>
  <c r="AG36" i="17"/>
  <c r="AF36" i="17"/>
  <c r="AD36" i="17"/>
  <c r="AW35" i="17"/>
  <c r="AV35" i="17"/>
  <c r="AS35" i="17"/>
  <c r="AR35" i="17"/>
  <c r="AJ35" i="17"/>
  <c r="AI35" i="17"/>
  <c r="AG35" i="17"/>
  <c r="AF35" i="17"/>
  <c r="AD35" i="17"/>
  <c r="AW34" i="17"/>
  <c r="AV34" i="17"/>
  <c r="AS34" i="17"/>
  <c r="AR34" i="17"/>
  <c r="AJ34" i="17"/>
  <c r="AI34" i="17"/>
  <c r="AG34" i="17"/>
  <c r="AF34" i="17"/>
  <c r="AD34" i="17"/>
  <c r="AW33" i="17"/>
  <c r="AV33" i="17"/>
  <c r="AS33" i="17"/>
  <c r="AR33" i="17"/>
  <c r="AJ33" i="17"/>
  <c r="AI33" i="17"/>
  <c r="AG33" i="17"/>
  <c r="AF33" i="17"/>
  <c r="AD33" i="17"/>
  <c r="AW32" i="17"/>
  <c r="AV32" i="17"/>
  <c r="AS32" i="17"/>
  <c r="AR32" i="17"/>
  <c r="AJ32" i="17"/>
  <c r="AI32" i="17"/>
  <c r="AG32" i="17"/>
  <c r="AF32" i="17"/>
  <c r="AD32" i="17"/>
  <c r="AW31" i="17"/>
  <c r="AV31" i="17"/>
  <c r="AS31" i="17"/>
  <c r="AR31" i="17"/>
  <c r="AJ31" i="17"/>
  <c r="AI31" i="17"/>
  <c r="AG31" i="17"/>
  <c r="AF31" i="17"/>
  <c r="AD31" i="17"/>
  <c r="AW30" i="17"/>
  <c r="AV30" i="17"/>
  <c r="AS30" i="17"/>
  <c r="AR30" i="17"/>
  <c r="AJ30" i="17"/>
  <c r="AI30" i="17"/>
  <c r="AG30" i="17"/>
  <c r="AF30" i="17"/>
  <c r="AD30" i="17"/>
  <c r="AW29" i="17"/>
  <c r="AV29" i="17"/>
  <c r="AS29" i="17"/>
  <c r="AR29" i="17"/>
  <c r="AJ29" i="17"/>
  <c r="AI29" i="17"/>
  <c r="AG29" i="17"/>
  <c r="AF29" i="17"/>
  <c r="AD29" i="17"/>
  <c r="AW28" i="17"/>
  <c r="AV28" i="17"/>
  <c r="AS28" i="17"/>
  <c r="AR28" i="17"/>
  <c r="AJ28" i="17"/>
  <c r="AI28" i="17"/>
  <c r="AG28" i="17"/>
  <c r="AF28" i="17"/>
  <c r="AD28" i="17"/>
  <c r="AW27" i="17"/>
  <c r="AV27" i="17"/>
  <c r="AS27" i="17"/>
  <c r="AR27" i="17"/>
  <c r="AJ27" i="17"/>
  <c r="AI27" i="17"/>
  <c r="AG27" i="17"/>
  <c r="AF27" i="17"/>
  <c r="AD27" i="17"/>
  <c r="AW26" i="17"/>
  <c r="AV26" i="17"/>
  <c r="AS26" i="17"/>
  <c r="AR26" i="17"/>
  <c r="AJ26" i="17"/>
  <c r="AI26" i="17"/>
  <c r="AG26" i="17"/>
  <c r="AF26" i="17"/>
  <c r="AD26" i="17"/>
  <c r="AW25" i="17"/>
  <c r="AV25" i="17"/>
  <c r="AS25" i="17"/>
  <c r="AR25" i="17"/>
  <c r="AJ25" i="17"/>
  <c r="AI25" i="17"/>
  <c r="AG25" i="17"/>
  <c r="AF25" i="17"/>
  <c r="AD25" i="17"/>
  <c r="AW24" i="17"/>
  <c r="AV24" i="17"/>
  <c r="AS24" i="17"/>
  <c r="AR24" i="17"/>
  <c r="AJ24" i="17"/>
  <c r="AI24" i="17"/>
  <c r="AG24" i="17"/>
  <c r="AF24" i="17"/>
  <c r="AD24" i="17"/>
  <c r="AW23" i="17"/>
  <c r="AV23" i="17"/>
  <c r="AS23" i="17"/>
  <c r="AR23" i="17"/>
  <c r="AJ23" i="17"/>
  <c r="AI23" i="17"/>
  <c r="AG23" i="17"/>
  <c r="AF23" i="17"/>
  <c r="AD23" i="17"/>
  <c r="AW22" i="17"/>
  <c r="AV22" i="17"/>
  <c r="AS22" i="17"/>
  <c r="AR22" i="17"/>
  <c r="AJ22" i="17"/>
  <c r="AI22" i="17"/>
  <c r="AG22" i="17"/>
  <c r="AF22" i="17"/>
  <c r="AD22" i="17"/>
  <c r="AW21" i="17"/>
  <c r="AV21" i="17"/>
  <c r="AS21" i="17"/>
  <c r="AR21" i="17"/>
  <c r="AJ21" i="17"/>
  <c r="AI21" i="17"/>
  <c r="AG21" i="17"/>
  <c r="AF21" i="17"/>
  <c r="AD21" i="17"/>
  <c r="AW20" i="17"/>
  <c r="AV20" i="17"/>
  <c r="AS20" i="17"/>
  <c r="AR20" i="17"/>
  <c r="AJ20" i="17"/>
  <c r="AI20" i="17"/>
  <c r="AG20" i="17"/>
  <c r="AF20" i="17"/>
  <c r="AD20" i="17"/>
  <c r="AW19" i="17"/>
  <c r="AV19" i="17"/>
  <c r="AS19" i="17"/>
  <c r="AR19" i="17"/>
  <c r="AJ19" i="17"/>
  <c r="AI19" i="17"/>
  <c r="AG19" i="17"/>
  <c r="AF19" i="17"/>
  <c r="AD19" i="17"/>
  <c r="AW18" i="17"/>
  <c r="AV18" i="17"/>
  <c r="AS18" i="17"/>
  <c r="AR18" i="17"/>
  <c r="AJ18" i="17"/>
  <c r="AI18" i="17"/>
  <c r="AG18" i="17"/>
  <c r="AF18" i="17"/>
  <c r="AD18" i="17"/>
  <c r="AW17" i="17"/>
  <c r="AV17" i="17"/>
  <c r="AS17" i="17"/>
  <c r="AR17" i="17"/>
  <c r="AJ17" i="17"/>
  <c r="AI17" i="17"/>
  <c r="AG17" i="17"/>
  <c r="AF17" i="17"/>
  <c r="AD17" i="17"/>
  <c r="AW16" i="17"/>
  <c r="AV16" i="17"/>
  <c r="AS16" i="17"/>
  <c r="AR16" i="17"/>
  <c r="AJ16" i="17"/>
  <c r="AI16" i="17"/>
  <c r="AG16" i="17"/>
  <c r="AF16" i="17"/>
  <c r="AD16" i="17"/>
  <c r="AW15" i="17"/>
  <c r="AV15" i="17"/>
  <c r="AS15" i="17"/>
  <c r="AR15" i="17"/>
  <c r="AJ15" i="17"/>
  <c r="AI15" i="17"/>
  <c r="AG15" i="17"/>
  <c r="AF15" i="17"/>
  <c r="AD15" i="17"/>
  <c r="AW14" i="17"/>
  <c r="AV14" i="17"/>
  <c r="AS14" i="17"/>
  <c r="AR14" i="17"/>
  <c r="AJ14" i="17"/>
  <c r="AI14" i="17"/>
  <c r="AG14" i="17"/>
  <c r="AF14" i="17"/>
  <c r="AD14" i="17"/>
  <c r="AW13" i="17"/>
  <c r="AV13" i="17"/>
  <c r="AS13" i="17"/>
  <c r="AR13" i="17"/>
  <c r="AJ13" i="17"/>
  <c r="AI13" i="17"/>
  <c r="AG13" i="17"/>
  <c r="AF13" i="17"/>
  <c r="AD13" i="17"/>
  <c r="AW12" i="17"/>
  <c r="AV12" i="17"/>
  <c r="AS12" i="17"/>
  <c r="AR12" i="17"/>
  <c r="AJ12" i="17"/>
  <c r="AI12" i="17"/>
  <c r="AG12" i="17"/>
  <c r="AF12" i="17"/>
  <c r="AD12" i="17"/>
  <c r="AW11" i="17"/>
  <c r="AV11" i="17"/>
  <c r="AS11" i="17"/>
  <c r="AR11" i="17"/>
  <c r="AJ11" i="17"/>
  <c r="AI11" i="17"/>
  <c r="AG11" i="17"/>
  <c r="AF11" i="17"/>
  <c r="AD11" i="17"/>
  <c r="AW10" i="17"/>
  <c r="AV10" i="17"/>
  <c r="AS10" i="17"/>
  <c r="AR10" i="17"/>
  <c r="AJ10" i="17"/>
  <c r="AI10" i="17"/>
  <c r="AG10" i="17"/>
  <c r="AF10" i="17"/>
  <c r="AD10" i="17"/>
  <c r="AW9" i="17"/>
  <c r="AV9" i="17"/>
  <c r="AS9" i="17"/>
  <c r="AR9" i="17"/>
  <c r="AJ9" i="17"/>
  <c r="AI9" i="17"/>
  <c r="AG9" i="17"/>
  <c r="AF9" i="17"/>
  <c r="AD9" i="17"/>
  <c r="AW8" i="17"/>
  <c r="AV8" i="17"/>
  <c r="AS8" i="17"/>
  <c r="AR8" i="17"/>
  <c r="AJ8" i="17"/>
  <c r="AI8" i="17"/>
  <c r="AG8" i="17"/>
  <c r="AF8" i="17"/>
  <c r="AD8" i="17"/>
  <c r="AW7" i="17"/>
  <c r="AV7" i="17"/>
  <c r="AS7" i="17"/>
  <c r="AR7" i="17"/>
  <c r="AJ7" i="17"/>
  <c r="AI7" i="17"/>
  <c r="AG7" i="17"/>
  <c r="AF7" i="17"/>
  <c r="AD7" i="17"/>
  <c r="AW6" i="17"/>
  <c r="AV6" i="17"/>
  <c r="AS6" i="17"/>
  <c r="AR6" i="17"/>
  <c r="AJ6" i="17"/>
  <c r="AI6" i="17"/>
  <c r="AG6" i="17"/>
  <c r="AF6" i="17"/>
  <c r="AW5" i="17"/>
  <c r="AV5" i="17"/>
  <c r="AS5" i="17"/>
  <c r="AR5" i="17"/>
  <c r="AJ5" i="17"/>
  <c r="AI5" i="17"/>
  <c r="AG5" i="17"/>
  <c r="AF5" i="17"/>
  <c r="AD5" i="17"/>
  <c r="AW4" i="17"/>
  <c r="AV4" i="17"/>
  <c r="AS4" i="17"/>
  <c r="AR4" i="17"/>
  <c r="AJ4" i="17"/>
  <c r="AI4" i="17"/>
  <c r="AG4" i="17"/>
  <c r="AF4" i="17"/>
  <c r="AD4" i="17"/>
  <c r="AW3" i="17"/>
  <c r="AV3" i="17"/>
  <c r="AS3" i="17"/>
  <c r="AR3" i="17"/>
  <c r="AJ3" i="17"/>
  <c r="AI3" i="17"/>
  <c r="AG3" i="17"/>
  <c r="AF3" i="17"/>
  <c r="AD3" i="17"/>
  <c r="AW146" i="16"/>
  <c r="AV146" i="16"/>
  <c r="AS146" i="16"/>
  <c r="AR146" i="16"/>
  <c r="AQ146" i="16"/>
  <c r="AJ146" i="16"/>
  <c r="AI146" i="16"/>
  <c r="AG146" i="16"/>
  <c r="AF146" i="16"/>
  <c r="AD146" i="16"/>
  <c r="AW145" i="16"/>
  <c r="AV145" i="16"/>
  <c r="AS145" i="16"/>
  <c r="AR145" i="16"/>
  <c r="AQ145" i="16"/>
  <c r="AJ145" i="16"/>
  <c r="AI145" i="16"/>
  <c r="AG145" i="16"/>
  <c r="AF145" i="16"/>
  <c r="AD145" i="16"/>
  <c r="AW144" i="16"/>
  <c r="AV144" i="16"/>
  <c r="AS144" i="16"/>
  <c r="AR144" i="16"/>
  <c r="AQ144" i="16"/>
  <c r="AJ144" i="16"/>
  <c r="AI144" i="16"/>
  <c r="AG144" i="16"/>
  <c r="AF144" i="16"/>
  <c r="AD144" i="16"/>
  <c r="AW143" i="16"/>
  <c r="AV143" i="16"/>
  <c r="AS143" i="16"/>
  <c r="AR143" i="16"/>
  <c r="AQ143" i="16"/>
  <c r="AJ143" i="16"/>
  <c r="AI143" i="16"/>
  <c r="AG143" i="16"/>
  <c r="AF143" i="16"/>
  <c r="AD143" i="16"/>
  <c r="AW142" i="16"/>
  <c r="AV142" i="16"/>
  <c r="AS142" i="16"/>
  <c r="AR142" i="16"/>
  <c r="AQ142" i="16"/>
  <c r="AJ142" i="16"/>
  <c r="AI142" i="16"/>
  <c r="AG142" i="16"/>
  <c r="AF142" i="16"/>
  <c r="AD142" i="16"/>
  <c r="AW141" i="16"/>
  <c r="AV141" i="16"/>
  <c r="AS141" i="16"/>
  <c r="AR141" i="16"/>
  <c r="AQ141" i="16"/>
  <c r="AJ141" i="16"/>
  <c r="AI141" i="16"/>
  <c r="AG141" i="16"/>
  <c r="AF141" i="16"/>
  <c r="AD141" i="16"/>
  <c r="AW140" i="16"/>
  <c r="AV140" i="16"/>
  <c r="AS140" i="16"/>
  <c r="AR140" i="16"/>
  <c r="AQ140" i="16"/>
  <c r="AJ140" i="16"/>
  <c r="AI140" i="16"/>
  <c r="AG140" i="16"/>
  <c r="AF140" i="16"/>
  <c r="AD140" i="16"/>
  <c r="AW139" i="16"/>
  <c r="AV139" i="16"/>
  <c r="AS139" i="16"/>
  <c r="AR139" i="16"/>
  <c r="AQ139" i="16"/>
  <c r="AJ139" i="16"/>
  <c r="AI139" i="16"/>
  <c r="AG139" i="16"/>
  <c r="AF139" i="16"/>
  <c r="AD139" i="16"/>
  <c r="AW138" i="16"/>
  <c r="AV138" i="16"/>
  <c r="AS138" i="16"/>
  <c r="AR138" i="16"/>
  <c r="AQ138" i="16"/>
  <c r="AJ138" i="16"/>
  <c r="AI138" i="16"/>
  <c r="AG138" i="16"/>
  <c r="AF138" i="16"/>
  <c r="AD138" i="16"/>
  <c r="AW137" i="16"/>
  <c r="AV137" i="16"/>
  <c r="AS137" i="16"/>
  <c r="AR137" i="16"/>
  <c r="AQ137" i="16"/>
  <c r="AJ137" i="16"/>
  <c r="AI137" i="16"/>
  <c r="AG137" i="16"/>
  <c r="AF137" i="16"/>
  <c r="AD137" i="16"/>
  <c r="AW136" i="16"/>
  <c r="AV136" i="16"/>
  <c r="AS136" i="16"/>
  <c r="AR136" i="16"/>
  <c r="AQ136" i="16"/>
  <c r="AJ136" i="16"/>
  <c r="AI136" i="16"/>
  <c r="AG136" i="16"/>
  <c r="AF136" i="16"/>
  <c r="AD136" i="16"/>
  <c r="AW135" i="16"/>
  <c r="AV135" i="16"/>
  <c r="AS135" i="16"/>
  <c r="AR135" i="16"/>
  <c r="AQ135" i="16"/>
  <c r="AJ135" i="16"/>
  <c r="AI135" i="16"/>
  <c r="AG135" i="16"/>
  <c r="AF135" i="16"/>
  <c r="AD135" i="16"/>
  <c r="AW134" i="16"/>
  <c r="AV134" i="16"/>
  <c r="AS134" i="16"/>
  <c r="AR134" i="16"/>
  <c r="AQ134" i="16"/>
  <c r="AJ134" i="16"/>
  <c r="AI134" i="16"/>
  <c r="AG134" i="16"/>
  <c r="AF134" i="16"/>
  <c r="AD134" i="16"/>
  <c r="AW133" i="16"/>
  <c r="AV133" i="16"/>
  <c r="AS133" i="16"/>
  <c r="AR133" i="16"/>
  <c r="AQ133" i="16"/>
  <c r="AJ133" i="16"/>
  <c r="AI133" i="16"/>
  <c r="AG133" i="16"/>
  <c r="AF133" i="16"/>
  <c r="AD133" i="16"/>
  <c r="AW132" i="16"/>
  <c r="AV132" i="16"/>
  <c r="AS132" i="16"/>
  <c r="AR132" i="16"/>
  <c r="AQ132" i="16"/>
  <c r="AJ132" i="16"/>
  <c r="AI132" i="16"/>
  <c r="AG132" i="16"/>
  <c r="AF132" i="16"/>
  <c r="AD132" i="16"/>
  <c r="AW131" i="16"/>
  <c r="AV131" i="16"/>
  <c r="AS131" i="16"/>
  <c r="AR131" i="16"/>
  <c r="AQ131" i="16"/>
  <c r="AJ131" i="16"/>
  <c r="AI131" i="16"/>
  <c r="AG131" i="16"/>
  <c r="AF131" i="16"/>
  <c r="AD131" i="16"/>
  <c r="AW130" i="16"/>
  <c r="AV130" i="16"/>
  <c r="AS130" i="16"/>
  <c r="AR130" i="16"/>
  <c r="AQ130" i="16"/>
  <c r="AJ130" i="16"/>
  <c r="AI130" i="16"/>
  <c r="AG130" i="16"/>
  <c r="AF130" i="16"/>
  <c r="AD130" i="16"/>
  <c r="AW129" i="16"/>
  <c r="AV129" i="16"/>
  <c r="AS129" i="16"/>
  <c r="AR129" i="16"/>
  <c r="AQ129" i="16"/>
  <c r="AJ129" i="16"/>
  <c r="AI129" i="16"/>
  <c r="AG129" i="16"/>
  <c r="AF129" i="16"/>
  <c r="AD129" i="16"/>
  <c r="AW128" i="16"/>
  <c r="AV128" i="16"/>
  <c r="AS128" i="16"/>
  <c r="AR128" i="16"/>
  <c r="AQ128" i="16"/>
  <c r="AJ128" i="16"/>
  <c r="AI128" i="16"/>
  <c r="AG128" i="16"/>
  <c r="AF128" i="16"/>
  <c r="AD128" i="16"/>
  <c r="AW127" i="16"/>
  <c r="AV127" i="16"/>
  <c r="AS127" i="16"/>
  <c r="AR127" i="16"/>
  <c r="AQ127" i="16"/>
  <c r="AJ127" i="16"/>
  <c r="AI127" i="16"/>
  <c r="AG127" i="16"/>
  <c r="AF127" i="16"/>
  <c r="AD127" i="16"/>
  <c r="AW126" i="16"/>
  <c r="AV126" i="16"/>
  <c r="AS126" i="16"/>
  <c r="AR126" i="16"/>
  <c r="AQ126" i="16"/>
  <c r="AJ126" i="16"/>
  <c r="AI126" i="16"/>
  <c r="AG126" i="16"/>
  <c r="AF126" i="16"/>
  <c r="AD126" i="16"/>
  <c r="AW125" i="16"/>
  <c r="AV125" i="16"/>
  <c r="AS125" i="16"/>
  <c r="AR125" i="16"/>
  <c r="AQ125" i="16"/>
  <c r="AJ125" i="16"/>
  <c r="AI125" i="16"/>
  <c r="AG125" i="16"/>
  <c r="AF125" i="16"/>
  <c r="AD125" i="16"/>
  <c r="AW124" i="16"/>
  <c r="AV124" i="16"/>
  <c r="AS124" i="16"/>
  <c r="AR124" i="16"/>
  <c r="AQ124" i="16"/>
  <c r="AJ124" i="16"/>
  <c r="AI124" i="16"/>
  <c r="AG124" i="16"/>
  <c r="AF124" i="16"/>
  <c r="AD124" i="16"/>
  <c r="AW123" i="16"/>
  <c r="AV123" i="16"/>
  <c r="AS123" i="16"/>
  <c r="AR123" i="16"/>
  <c r="AQ123" i="16"/>
  <c r="AJ123" i="16"/>
  <c r="AI123" i="16"/>
  <c r="AG123" i="16"/>
  <c r="AF123" i="16"/>
  <c r="AD123" i="16"/>
  <c r="AW122" i="16"/>
  <c r="AV122" i="16"/>
  <c r="AS122" i="16"/>
  <c r="AR122" i="16"/>
  <c r="AQ122" i="16"/>
  <c r="AJ122" i="16"/>
  <c r="AI122" i="16"/>
  <c r="AG122" i="16"/>
  <c r="AF122" i="16"/>
  <c r="AD122" i="16"/>
  <c r="AW121" i="16"/>
  <c r="AV121" i="16"/>
  <c r="AS121" i="16"/>
  <c r="AR121" i="16"/>
  <c r="AQ121" i="16"/>
  <c r="AJ121" i="16"/>
  <c r="AI121" i="16"/>
  <c r="AG121" i="16"/>
  <c r="AF121" i="16"/>
  <c r="AD121" i="16"/>
  <c r="AW120" i="16"/>
  <c r="AV120" i="16"/>
  <c r="AS120" i="16"/>
  <c r="AR120" i="16"/>
  <c r="AQ120" i="16"/>
  <c r="AJ120" i="16"/>
  <c r="AI120" i="16"/>
  <c r="AG120" i="16"/>
  <c r="AF120" i="16"/>
  <c r="AD120" i="16"/>
  <c r="AW119" i="16"/>
  <c r="AV119" i="16"/>
  <c r="AS119" i="16"/>
  <c r="AR119" i="16"/>
  <c r="AQ119" i="16"/>
  <c r="AJ119" i="16"/>
  <c r="AI119" i="16"/>
  <c r="AG119" i="16"/>
  <c r="AF119" i="16"/>
  <c r="AD119" i="16"/>
  <c r="AW118" i="16"/>
  <c r="AV118" i="16"/>
  <c r="AS118" i="16"/>
  <c r="AR118" i="16"/>
  <c r="AQ118" i="16"/>
  <c r="AJ118" i="16"/>
  <c r="AI118" i="16"/>
  <c r="AG118" i="16"/>
  <c r="AF118" i="16"/>
  <c r="AD118" i="16"/>
  <c r="AW117" i="16"/>
  <c r="AV117" i="16"/>
  <c r="AS117" i="16"/>
  <c r="AR117" i="16"/>
  <c r="AQ117" i="16"/>
  <c r="AJ117" i="16"/>
  <c r="AI117" i="16"/>
  <c r="AG117" i="16"/>
  <c r="AF117" i="16"/>
  <c r="AD117" i="16"/>
  <c r="AW116" i="16"/>
  <c r="AV116" i="16"/>
  <c r="AS116" i="16"/>
  <c r="AR116" i="16"/>
  <c r="AQ116" i="16"/>
  <c r="AJ116" i="16"/>
  <c r="AI116" i="16"/>
  <c r="AG116" i="16"/>
  <c r="AF116" i="16"/>
  <c r="AD116" i="16"/>
  <c r="AW115" i="16"/>
  <c r="AV115" i="16"/>
  <c r="AS115" i="16"/>
  <c r="AR115" i="16"/>
  <c r="AQ115" i="16"/>
  <c r="AJ115" i="16"/>
  <c r="AI115" i="16"/>
  <c r="AG115" i="16"/>
  <c r="AF115" i="16"/>
  <c r="AD115" i="16"/>
  <c r="AW114" i="16"/>
  <c r="AV114" i="16"/>
  <c r="AS114" i="16"/>
  <c r="AR114" i="16"/>
  <c r="AQ114" i="16"/>
  <c r="AJ114" i="16"/>
  <c r="AI114" i="16"/>
  <c r="AG114" i="16"/>
  <c r="AF114" i="16"/>
  <c r="AD114" i="16"/>
  <c r="AW113" i="16"/>
  <c r="AV113" i="16"/>
  <c r="AS113" i="16"/>
  <c r="AR113" i="16"/>
  <c r="AQ113" i="16"/>
  <c r="AJ113" i="16"/>
  <c r="AI113" i="16"/>
  <c r="AG113" i="16"/>
  <c r="AF113" i="16"/>
  <c r="AD113" i="16"/>
  <c r="AW112" i="16"/>
  <c r="AV112" i="16"/>
  <c r="AS112" i="16"/>
  <c r="AR112" i="16"/>
  <c r="AQ112" i="16"/>
  <c r="AJ112" i="16"/>
  <c r="AI112" i="16"/>
  <c r="AG112" i="16"/>
  <c r="AF112" i="16"/>
  <c r="AD112" i="16"/>
  <c r="AW111" i="16"/>
  <c r="AV111" i="16"/>
  <c r="AS111" i="16"/>
  <c r="AR111" i="16"/>
  <c r="AQ111" i="16"/>
  <c r="AJ111" i="16"/>
  <c r="AI111" i="16"/>
  <c r="AG111" i="16"/>
  <c r="AF111" i="16"/>
  <c r="AD111" i="16"/>
  <c r="AW110" i="16"/>
  <c r="AV110" i="16"/>
  <c r="AS110" i="16"/>
  <c r="AR110" i="16"/>
  <c r="AQ110" i="16"/>
  <c r="AJ110" i="16"/>
  <c r="AI110" i="16"/>
  <c r="AG110" i="16"/>
  <c r="AF110" i="16"/>
  <c r="AD110" i="16"/>
  <c r="AW109" i="16"/>
  <c r="AV109" i="16"/>
  <c r="AS109" i="16"/>
  <c r="AR109" i="16"/>
  <c r="AQ109" i="16"/>
  <c r="AJ109" i="16"/>
  <c r="AI109" i="16"/>
  <c r="AG109" i="16"/>
  <c r="AF109" i="16"/>
  <c r="AD109" i="16"/>
  <c r="AW108" i="16"/>
  <c r="AV108" i="16"/>
  <c r="AS108" i="16"/>
  <c r="AR108" i="16"/>
  <c r="AQ108" i="16"/>
  <c r="AJ108" i="16"/>
  <c r="AI108" i="16"/>
  <c r="AG108" i="16"/>
  <c r="AF108" i="16"/>
  <c r="AD108" i="16"/>
  <c r="AW107" i="16"/>
  <c r="AV107" i="16"/>
  <c r="AS107" i="16"/>
  <c r="AR107" i="16"/>
  <c r="AQ107" i="16"/>
  <c r="AJ107" i="16"/>
  <c r="AI107" i="16"/>
  <c r="AG107" i="16"/>
  <c r="AF107" i="16"/>
  <c r="AD107" i="16"/>
  <c r="AW106" i="16"/>
  <c r="AV106" i="16"/>
  <c r="AS106" i="16"/>
  <c r="AR106" i="16"/>
  <c r="AQ106" i="16"/>
  <c r="AJ106" i="16"/>
  <c r="AI106" i="16"/>
  <c r="AG106" i="16"/>
  <c r="AF106" i="16"/>
  <c r="AD106" i="16"/>
  <c r="AW105" i="16"/>
  <c r="AV105" i="16"/>
  <c r="AS105" i="16"/>
  <c r="AR105" i="16"/>
  <c r="AQ105" i="16"/>
  <c r="AJ105" i="16"/>
  <c r="AI105" i="16"/>
  <c r="AG105" i="16"/>
  <c r="AF105" i="16"/>
  <c r="AD105" i="16"/>
  <c r="AW104" i="16"/>
  <c r="AV104" i="16"/>
  <c r="AS104" i="16"/>
  <c r="AR104" i="16"/>
  <c r="AQ104" i="16"/>
  <c r="AJ104" i="16"/>
  <c r="AI104" i="16"/>
  <c r="AG104" i="16"/>
  <c r="AF104" i="16"/>
  <c r="AD104" i="16"/>
  <c r="AW103" i="16"/>
  <c r="AV103" i="16"/>
  <c r="AS103" i="16"/>
  <c r="AR103" i="16"/>
  <c r="AQ103" i="16"/>
  <c r="AJ103" i="16"/>
  <c r="AI103" i="16"/>
  <c r="AG103" i="16"/>
  <c r="AF103" i="16"/>
  <c r="AD103" i="16"/>
  <c r="AW102" i="16"/>
  <c r="AV102" i="16"/>
  <c r="AS102" i="16"/>
  <c r="AR102" i="16"/>
  <c r="AQ102" i="16"/>
  <c r="AJ102" i="16"/>
  <c r="AI102" i="16"/>
  <c r="AG102" i="16"/>
  <c r="AF102" i="16"/>
  <c r="AD102" i="16"/>
  <c r="AW101" i="16"/>
  <c r="AV101" i="16"/>
  <c r="AS101" i="16"/>
  <c r="AR101" i="16"/>
  <c r="AQ101" i="16"/>
  <c r="AJ101" i="16"/>
  <c r="AI101" i="16"/>
  <c r="AG101" i="16"/>
  <c r="AF101" i="16"/>
  <c r="AD101" i="16"/>
  <c r="AW100" i="16"/>
  <c r="AV100" i="16"/>
  <c r="AS100" i="16"/>
  <c r="AR100" i="16"/>
  <c r="AQ100" i="16"/>
  <c r="AJ100" i="16"/>
  <c r="AI100" i="16"/>
  <c r="AG100" i="16"/>
  <c r="AF100" i="16"/>
  <c r="AD100" i="16"/>
  <c r="AW99" i="16"/>
  <c r="AV99" i="16"/>
  <c r="AS99" i="16"/>
  <c r="AR99" i="16"/>
  <c r="AQ99" i="16"/>
  <c r="AJ99" i="16"/>
  <c r="AI99" i="16"/>
  <c r="AG99" i="16"/>
  <c r="AF99" i="16"/>
  <c r="AD99" i="16"/>
  <c r="AW98" i="16"/>
  <c r="AV98" i="16"/>
  <c r="AS98" i="16"/>
  <c r="AR98" i="16"/>
  <c r="AQ98" i="16"/>
  <c r="AJ98" i="16"/>
  <c r="AI98" i="16"/>
  <c r="AG98" i="16"/>
  <c r="AF98" i="16"/>
  <c r="AD98" i="16"/>
  <c r="AW97" i="16"/>
  <c r="AV97" i="16"/>
  <c r="AS97" i="16"/>
  <c r="AR97" i="16"/>
  <c r="AQ97" i="16"/>
  <c r="AJ97" i="16"/>
  <c r="AI97" i="16"/>
  <c r="AG97" i="16"/>
  <c r="AF97" i="16"/>
  <c r="AD97" i="16"/>
  <c r="AW96" i="16"/>
  <c r="AV96" i="16"/>
  <c r="AS96" i="16"/>
  <c r="AR96" i="16"/>
  <c r="AQ96" i="16"/>
  <c r="AJ96" i="16"/>
  <c r="AI96" i="16"/>
  <c r="AG96" i="16"/>
  <c r="AF96" i="16"/>
  <c r="AD96" i="16"/>
  <c r="AW95" i="16"/>
  <c r="AV95" i="16"/>
  <c r="AS95" i="16"/>
  <c r="AR95" i="16"/>
  <c r="AQ95" i="16"/>
  <c r="AJ95" i="16"/>
  <c r="AI95" i="16"/>
  <c r="AG95" i="16"/>
  <c r="AF95" i="16"/>
  <c r="AD95" i="16"/>
  <c r="AW94" i="16"/>
  <c r="AV94" i="16"/>
  <c r="AS94" i="16"/>
  <c r="AR94" i="16"/>
  <c r="AQ94" i="16"/>
  <c r="AJ94" i="16"/>
  <c r="AI94" i="16"/>
  <c r="AG94" i="16"/>
  <c r="AF94" i="16"/>
  <c r="AD94" i="16"/>
  <c r="AW93" i="16"/>
  <c r="AV93" i="16"/>
  <c r="AS93" i="16"/>
  <c r="AR93" i="16"/>
  <c r="AQ93" i="16"/>
  <c r="AJ93" i="16"/>
  <c r="AI93" i="16"/>
  <c r="AG93" i="16"/>
  <c r="AF93" i="16"/>
  <c r="AD93" i="16"/>
  <c r="AW92" i="16"/>
  <c r="AV92" i="16"/>
  <c r="AS92" i="16"/>
  <c r="AR92" i="16"/>
  <c r="AQ92" i="16"/>
  <c r="AJ92" i="16"/>
  <c r="AI92" i="16"/>
  <c r="AG92" i="16"/>
  <c r="AF92" i="16"/>
  <c r="AD92" i="16"/>
  <c r="AW91" i="16"/>
  <c r="AV91" i="16"/>
  <c r="AS91" i="16"/>
  <c r="AR91" i="16"/>
  <c r="AQ91" i="16"/>
  <c r="AJ91" i="16"/>
  <c r="AI91" i="16"/>
  <c r="AG91" i="16"/>
  <c r="AF91" i="16"/>
  <c r="AD91" i="16"/>
  <c r="AW90" i="16"/>
  <c r="AV90" i="16"/>
  <c r="AS90" i="16"/>
  <c r="AR90" i="16"/>
  <c r="AQ90" i="16"/>
  <c r="AJ90" i="16"/>
  <c r="AI90" i="16"/>
  <c r="AG90" i="16"/>
  <c r="AF90" i="16"/>
  <c r="AD90" i="16"/>
  <c r="AW89" i="16"/>
  <c r="AV89" i="16"/>
  <c r="AS89" i="16"/>
  <c r="AR89" i="16"/>
  <c r="AQ89" i="16"/>
  <c r="AJ89" i="16"/>
  <c r="AI89" i="16"/>
  <c r="AG89" i="16"/>
  <c r="AF89" i="16"/>
  <c r="AD89" i="16"/>
  <c r="AW88" i="16"/>
  <c r="AV88" i="16"/>
  <c r="AS88" i="16"/>
  <c r="AR88" i="16"/>
  <c r="AQ88" i="16"/>
  <c r="AJ88" i="16"/>
  <c r="AI88" i="16"/>
  <c r="AG88" i="16"/>
  <c r="AF88" i="16"/>
  <c r="AD88" i="16"/>
  <c r="AW87" i="16"/>
  <c r="AV87" i="16"/>
  <c r="AS87" i="16"/>
  <c r="AR87" i="16"/>
  <c r="AQ87" i="16"/>
  <c r="AJ87" i="16"/>
  <c r="AI87" i="16"/>
  <c r="AG87" i="16"/>
  <c r="AF87" i="16"/>
  <c r="AD87" i="16"/>
  <c r="AW86" i="16"/>
  <c r="AV86" i="16"/>
  <c r="AS86" i="16"/>
  <c r="AR86" i="16"/>
  <c r="AQ86" i="16"/>
  <c r="AJ86" i="16"/>
  <c r="AI86" i="16"/>
  <c r="AG86" i="16"/>
  <c r="AF86" i="16"/>
  <c r="AD86" i="16"/>
  <c r="AW85" i="16"/>
  <c r="AV85" i="16"/>
  <c r="AS85" i="16"/>
  <c r="AR85" i="16"/>
  <c r="AQ85" i="16"/>
  <c r="AJ85" i="16"/>
  <c r="AI85" i="16"/>
  <c r="AG85" i="16"/>
  <c r="AF85" i="16"/>
  <c r="AD85" i="16"/>
  <c r="AW84" i="16"/>
  <c r="AV84" i="16"/>
  <c r="AS84" i="16"/>
  <c r="AR84" i="16"/>
  <c r="AQ84" i="16"/>
  <c r="AJ84" i="16"/>
  <c r="AI84" i="16"/>
  <c r="AG84" i="16"/>
  <c r="AF84" i="16"/>
  <c r="AD84" i="16"/>
  <c r="AW83" i="16"/>
  <c r="AV83" i="16"/>
  <c r="AS83" i="16"/>
  <c r="AR83" i="16"/>
  <c r="AQ83" i="16"/>
  <c r="AJ83" i="16"/>
  <c r="AI83" i="16"/>
  <c r="AG83" i="16"/>
  <c r="AF83" i="16"/>
  <c r="AD83" i="16"/>
  <c r="AW82" i="16"/>
  <c r="AV82" i="16"/>
  <c r="AS82" i="16"/>
  <c r="AR82" i="16"/>
  <c r="AJ82" i="16"/>
  <c r="AI82" i="16"/>
  <c r="AG82" i="16"/>
  <c r="AF82" i="16"/>
  <c r="AD82" i="16"/>
  <c r="AW81" i="16"/>
  <c r="AV81" i="16"/>
  <c r="AS81" i="16"/>
  <c r="AR81" i="16"/>
  <c r="AJ81" i="16"/>
  <c r="AI81" i="16"/>
  <c r="AG81" i="16"/>
  <c r="AF81" i="16"/>
  <c r="AD81" i="16"/>
  <c r="AW80" i="16"/>
  <c r="AV80" i="16"/>
  <c r="AS80" i="16"/>
  <c r="AR80" i="16"/>
  <c r="AJ80" i="16"/>
  <c r="AI80" i="16"/>
  <c r="AG80" i="16"/>
  <c r="AF80" i="16"/>
  <c r="AD80" i="16"/>
  <c r="AW79" i="16"/>
  <c r="AV79" i="16"/>
  <c r="AS79" i="16"/>
  <c r="AR79" i="16"/>
  <c r="AJ79" i="16"/>
  <c r="AI79" i="16"/>
  <c r="AG79" i="16"/>
  <c r="AF79" i="16"/>
  <c r="AD79" i="16"/>
  <c r="AW78" i="16"/>
  <c r="AV78" i="16"/>
  <c r="AS78" i="16"/>
  <c r="AR78" i="16"/>
  <c r="AJ78" i="16"/>
  <c r="AI78" i="16"/>
  <c r="AG78" i="16"/>
  <c r="AF78" i="16"/>
  <c r="AD78" i="16"/>
  <c r="AW77" i="16"/>
  <c r="AV77" i="16"/>
  <c r="AS77" i="16"/>
  <c r="AR77" i="16"/>
  <c r="AJ77" i="16"/>
  <c r="AI77" i="16"/>
  <c r="AG77" i="16"/>
  <c r="AF77" i="16"/>
  <c r="AD77" i="16"/>
  <c r="AW76" i="16"/>
  <c r="AV76" i="16"/>
  <c r="AS76" i="16"/>
  <c r="AR76" i="16"/>
  <c r="AJ76" i="16"/>
  <c r="AI76" i="16"/>
  <c r="AG76" i="16"/>
  <c r="AF76" i="16"/>
  <c r="AD76" i="16"/>
  <c r="AW75" i="16"/>
  <c r="AV75" i="16"/>
  <c r="AS75" i="16"/>
  <c r="AR75" i="16"/>
  <c r="AJ75" i="16"/>
  <c r="AI75" i="16"/>
  <c r="AG75" i="16"/>
  <c r="AF75" i="16"/>
  <c r="AD75" i="16"/>
  <c r="AW74" i="16"/>
  <c r="AV74" i="16"/>
  <c r="AS74" i="16"/>
  <c r="AR74" i="16"/>
  <c r="AJ74" i="16"/>
  <c r="AI74" i="16"/>
  <c r="AG74" i="16"/>
  <c r="AF74" i="16"/>
  <c r="AD74" i="16"/>
  <c r="AW73" i="16"/>
  <c r="AV73" i="16"/>
  <c r="AS73" i="16"/>
  <c r="AR73" i="16"/>
  <c r="AJ73" i="16"/>
  <c r="AI73" i="16"/>
  <c r="AG73" i="16"/>
  <c r="AF73" i="16"/>
  <c r="AD73" i="16"/>
  <c r="AW72" i="16"/>
  <c r="AV72" i="16"/>
  <c r="AS72" i="16"/>
  <c r="AR72" i="16"/>
  <c r="AJ72" i="16"/>
  <c r="AI72" i="16"/>
  <c r="AG72" i="16"/>
  <c r="AF72" i="16"/>
  <c r="AD72" i="16"/>
  <c r="AW71" i="16"/>
  <c r="AV71" i="16"/>
  <c r="AS71" i="16"/>
  <c r="AR71" i="16"/>
  <c r="AJ71" i="16"/>
  <c r="AI71" i="16"/>
  <c r="AG71" i="16"/>
  <c r="AF71" i="16"/>
  <c r="AD71" i="16"/>
  <c r="AW70" i="16"/>
  <c r="AV70" i="16"/>
  <c r="AS70" i="16"/>
  <c r="AR70" i="16"/>
  <c r="AJ70" i="16"/>
  <c r="AI70" i="16"/>
  <c r="AG70" i="16"/>
  <c r="AF70" i="16"/>
  <c r="AD70" i="16"/>
  <c r="AW69" i="16"/>
  <c r="AV69" i="16"/>
  <c r="AS69" i="16"/>
  <c r="AR69" i="16"/>
  <c r="AJ69" i="16"/>
  <c r="AI69" i="16"/>
  <c r="AG69" i="16"/>
  <c r="AF69" i="16"/>
  <c r="AD69" i="16"/>
  <c r="AW68" i="16"/>
  <c r="AV68" i="16"/>
  <c r="AS68" i="16"/>
  <c r="AR68" i="16"/>
  <c r="AJ68" i="16"/>
  <c r="AI68" i="16"/>
  <c r="AG68" i="16"/>
  <c r="AF68" i="16"/>
  <c r="AD68" i="16"/>
  <c r="AW67" i="16"/>
  <c r="AV67" i="16"/>
  <c r="AS67" i="16"/>
  <c r="AR67" i="16"/>
  <c r="AJ67" i="16"/>
  <c r="AI67" i="16"/>
  <c r="AG67" i="16"/>
  <c r="AF67" i="16"/>
  <c r="AD67" i="16"/>
  <c r="AW66" i="16"/>
  <c r="AV66" i="16"/>
  <c r="AS66" i="16"/>
  <c r="AR66" i="16"/>
  <c r="AJ66" i="16"/>
  <c r="AI66" i="16"/>
  <c r="AG66" i="16"/>
  <c r="AF66" i="16"/>
  <c r="AD66" i="16"/>
  <c r="AW65" i="16"/>
  <c r="AV65" i="16"/>
  <c r="AS65" i="16"/>
  <c r="AR65" i="16"/>
  <c r="AJ65" i="16"/>
  <c r="AI65" i="16"/>
  <c r="AG65" i="16"/>
  <c r="AF65" i="16"/>
  <c r="AD65" i="16"/>
  <c r="AW64" i="16"/>
  <c r="AV64" i="16"/>
  <c r="AS64" i="16"/>
  <c r="AR64" i="16"/>
  <c r="AJ64" i="16"/>
  <c r="AI64" i="16"/>
  <c r="AG64" i="16"/>
  <c r="AF64" i="16"/>
  <c r="AD64" i="16"/>
  <c r="AW63" i="16"/>
  <c r="AV63" i="16"/>
  <c r="AS63" i="16"/>
  <c r="AR63" i="16"/>
  <c r="AJ63" i="16"/>
  <c r="AK63" i="16" s="1"/>
  <c r="AI63" i="16"/>
  <c r="AG63" i="16"/>
  <c r="AF63" i="16"/>
  <c r="AD63" i="16"/>
  <c r="AW62" i="16"/>
  <c r="AV62" i="16"/>
  <c r="AS62" i="16"/>
  <c r="AR62" i="16"/>
  <c r="AJ62" i="16"/>
  <c r="AI62" i="16"/>
  <c r="AG62" i="16"/>
  <c r="AF62" i="16"/>
  <c r="AD62" i="16"/>
  <c r="AW61" i="16"/>
  <c r="AV61" i="16"/>
  <c r="AS61" i="16"/>
  <c r="AR61" i="16"/>
  <c r="AJ61" i="16"/>
  <c r="AI61" i="16"/>
  <c r="AG61" i="16"/>
  <c r="AF61" i="16"/>
  <c r="AD61" i="16"/>
  <c r="AW60" i="16"/>
  <c r="AV60" i="16"/>
  <c r="AS60" i="16"/>
  <c r="AR60" i="16"/>
  <c r="AJ60" i="16"/>
  <c r="AI60" i="16"/>
  <c r="AG60" i="16"/>
  <c r="AF60" i="16"/>
  <c r="AD60" i="16"/>
  <c r="AW59" i="16"/>
  <c r="AV59" i="16"/>
  <c r="AS59" i="16"/>
  <c r="AR59" i="16"/>
  <c r="AJ59" i="16"/>
  <c r="AK59" i="16" s="1"/>
  <c r="AI59" i="16"/>
  <c r="AG59" i="16"/>
  <c r="AF59" i="16"/>
  <c r="AD59" i="16"/>
  <c r="AW58" i="16"/>
  <c r="AV58" i="16"/>
  <c r="AS58" i="16"/>
  <c r="AR58" i="16"/>
  <c r="AJ58" i="16"/>
  <c r="AI58" i="16"/>
  <c r="AG58" i="16"/>
  <c r="AF58" i="16"/>
  <c r="AD58" i="16"/>
  <c r="AW57" i="16"/>
  <c r="AV57" i="16"/>
  <c r="AS57" i="16"/>
  <c r="AR57" i="16"/>
  <c r="AJ57" i="16"/>
  <c r="AI57" i="16"/>
  <c r="AG57" i="16"/>
  <c r="AF57" i="16"/>
  <c r="AD57" i="16"/>
  <c r="AW56" i="16"/>
  <c r="AV56" i="16"/>
  <c r="AS56" i="16"/>
  <c r="AR56" i="16"/>
  <c r="AJ56" i="16"/>
  <c r="AI56" i="16"/>
  <c r="AG56" i="16"/>
  <c r="AF56" i="16"/>
  <c r="AD56" i="16"/>
  <c r="AW55" i="16"/>
  <c r="AV55" i="16"/>
  <c r="AS55" i="16"/>
  <c r="AR55" i="16"/>
  <c r="AJ55" i="16"/>
  <c r="AI55" i="16"/>
  <c r="AG55" i="16"/>
  <c r="AF55" i="16"/>
  <c r="AD55" i="16"/>
  <c r="AW54" i="16"/>
  <c r="AV54" i="16"/>
  <c r="AS54" i="16"/>
  <c r="AR54" i="16"/>
  <c r="AJ54" i="16"/>
  <c r="AI54" i="16"/>
  <c r="AG54" i="16"/>
  <c r="AF54" i="16"/>
  <c r="AD54" i="16"/>
  <c r="AW53" i="16"/>
  <c r="AV53" i="16"/>
  <c r="AS53" i="16"/>
  <c r="AR53" i="16"/>
  <c r="AJ53" i="16"/>
  <c r="AI53" i="16"/>
  <c r="AG53" i="16"/>
  <c r="AF53" i="16"/>
  <c r="AD53" i="16"/>
  <c r="AW52" i="16"/>
  <c r="AV52" i="16"/>
  <c r="AS52" i="16"/>
  <c r="AR52" i="16"/>
  <c r="AJ52" i="16"/>
  <c r="AI52" i="16"/>
  <c r="AG52" i="16"/>
  <c r="AF52" i="16"/>
  <c r="AD52" i="16"/>
  <c r="AW51" i="16"/>
  <c r="AV51" i="16"/>
  <c r="AS51" i="16"/>
  <c r="AR51" i="16"/>
  <c r="AJ51" i="16"/>
  <c r="AI51" i="16"/>
  <c r="AG51" i="16"/>
  <c r="AF51" i="16"/>
  <c r="AD51" i="16"/>
  <c r="AW50" i="16"/>
  <c r="AV50" i="16"/>
  <c r="AS50" i="16"/>
  <c r="AR50" i="16"/>
  <c r="AJ50" i="16"/>
  <c r="AI50" i="16"/>
  <c r="AG50" i="16"/>
  <c r="AF50" i="16"/>
  <c r="AD50" i="16"/>
  <c r="AW49" i="16"/>
  <c r="AV49" i="16"/>
  <c r="AS49" i="16"/>
  <c r="AR49" i="16"/>
  <c r="AJ49" i="16"/>
  <c r="AI49" i="16"/>
  <c r="AK49" i="16" s="1"/>
  <c r="AG49" i="16"/>
  <c r="AF49" i="16"/>
  <c r="AD49" i="16"/>
  <c r="AW48" i="16"/>
  <c r="AV48" i="16"/>
  <c r="AS48" i="16"/>
  <c r="AR48" i="16"/>
  <c r="AJ48" i="16"/>
  <c r="AI48" i="16"/>
  <c r="AG48" i="16"/>
  <c r="AF48" i="16"/>
  <c r="AD48" i="16"/>
  <c r="AW47" i="16"/>
  <c r="AV47" i="16"/>
  <c r="AS47" i="16"/>
  <c r="AR47" i="16"/>
  <c r="AJ47" i="16"/>
  <c r="AI47" i="16"/>
  <c r="AG47" i="16"/>
  <c r="AF47" i="16"/>
  <c r="AD47" i="16"/>
  <c r="AW46" i="16"/>
  <c r="AV46" i="16"/>
  <c r="AS46" i="16"/>
  <c r="AR46" i="16"/>
  <c r="AJ46" i="16"/>
  <c r="AI46" i="16"/>
  <c r="AG46" i="16"/>
  <c r="AF46" i="16"/>
  <c r="AD46" i="16"/>
  <c r="AW45" i="16"/>
  <c r="AV45" i="16"/>
  <c r="AS45" i="16"/>
  <c r="AR45" i="16"/>
  <c r="AJ45" i="16"/>
  <c r="AI45" i="16"/>
  <c r="AK45" i="16" s="1"/>
  <c r="AG45" i="16"/>
  <c r="AF45" i="16"/>
  <c r="AD45" i="16"/>
  <c r="AW44" i="16"/>
  <c r="AV44" i="16"/>
  <c r="AS44" i="16"/>
  <c r="AR44" i="16"/>
  <c r="AJ44" i="16"/>
  <c r="AI44" i="16"/>
  <c r="AG44" i="16"/>
  <c r="AF44" i="16"/>
  <c r="AD44" i="16"/>
  <c r="AW43" i="16"/>
  <c r="AV43" i="16"/>
  <c r="AS43" i="16"/>
  <c r="AR43" i="16"/>
  <c r="AJ43" i="16"/>
  <c r="AI43" i="16"/>
  <c r="AG43" i="16"/>
  <c r="AF43" i="16"/>
  <c r="AD43" i="16"/>
  <c r="AW42" i="16"/>
  <c r="AV42" i="16"/>
  <c r="AS42" i="16"/>
  <c r="AR42" i="16"/>
  <c r="AJ42" i="16"/>
  <c r="AI42" i="16"/>
  <c r="AG42" i="16"/>
  <c r="AF42" i="16"/>
  <c r="AD42" i="16"/>
  <c r="AW41" i="16"/>
  <c r="AV41" i="16"/>
  <c r="AS41" i="16"/>
  <c r="AR41" i="16"/>
  <c r="AJ41" i="16"/>
  <c r="AI41" i="16"/>
  <c r="AG41" i="16"/>
  <c r="AF41" i="16"/>
  <c r="AD41" i="16"/>
  <c r="AW40" i="16"/>
  <c r="AV40" i="16"/>
  <c r="AS40" i="16"/>
  <c r="AR40" i="16"/>
  <c r="AJ40" i="16"/>
  <c r="AI40" i="16"/>
  <c r="AG40" i="16"/>
  <c r="AF40" i="16"/>
  <c r="AD40" i="16"/>
  <c r="AW39" i="16"/>
  <c r="AV39" i="16"/>
  <c r="AS39" i="16"/>
  <c r="AR39" i="16"/>
  <c r="AJ39" i="16"/>
  <c r="AI39" i="16"/>
  <c r="AG39" i="16"/>
  <c r="AF39" i="16"/>
  <c r="AD39" i="16"/>
  <c r="AW38" i="16"/>
  <c r="AV38" i="16"/>
  <c r="AS38" i="16"/>
  <c r="AR38" i="16"/>
  <c r="AJ38" i="16"/>
  <c r="AI38" i="16"/>
  <c r="AG38" i="16"/>
  <c r="AF38" i="16"/>
  <c r="AD38" i="16"/>
  <c r="AW37" i="16"/>
  <c r="AV37" i="16"/>
  <c r="AS37" i="16"/>
  <c r="AR37" i="16"/>
  <c r="AJ37" i="16"/>
  <c r="AI37" i="16"/>
  <c r="AK37" i="16" s="1"/>
  <c r="AG37" i="16"/>
  <c r="AF37" i="16"/>
  <c r="AD37" i="16"/>
  <c r="AW36" i="16"/>
  <c r="AV36" i="16"/>
  <c r="AS36" i="16"/>
  <c r="AR36" i="16"/>
  <c r="AJ36" i="16"/>
  <c r="AI36" i="16"/>
  <c r="AG36" i="16"/>
  <c r="AF36" i="16"/>
  <c r="AD36" i="16"/>
  <c r="AW35" i="16"/>
  <c r="AV35" i="16"/>
  <c r="AS35" i="16"/>
  <c r="AR35" i="16"/>
  <c r="AJ35" i="16"/>
  <c r="AI35" i="16"/>
  <c r="AG35" i="16"/>
  <c r="AF35" i="16"/>
  <c r="AD35" i="16"/>
  <c r="AW34" i="16"/>
  <c r="AV34" i="16"/>
  <c r="AS34" i="16"/>
  <c r="AR34" i="16"/>
  <c r="AJ34" i="16"/>
  <c r="AI34" i="16"/>
  <c r="AG34" i="16"/>
  <c r="AF34" i="16"/>
  <c r="AD34" i="16"/>
  <c r="AW33" i="16"/>
  <c r="AV33" i="16"/>
  <c r="AS33" i="16"/>
  <c r="AR33" i="16"/>
  <c r="AJ33" i="16"/>
  <c r="AI33" i="16"/>
  <c r="AG33" i="16"/>
  <c r="AF33" i="16"/>
  <c r="AD33" i="16"/>
  <c r="AW32" i="16"/>
  <c r="AV32" i="16"/>
  <c r="AS32" i="16"/>
  <c r="AR32" i="16"/>
  <c r="AJ32" i="16"/>
  <c r="AI32" i="16"/>
  <c r="AG32" i="16"/>
  <c r="AF32" i="16"/>
  <c r="AD32" i="16"/>
  <c r="AW31" i="16"/>
  <c r="AV31" i="16"/>
  <c r="AS31" i="16"/>
  <c r="AR31" i="16"/>
  <c r="AJ31" i="16"/>
  <c r="AI31" i="16"/>
  <c r="AG31" i="16"/>
  <c r="AF31" i="16"/>
  <c r="AD31" i="16"/>
  <c r="AW30" i="16"/>
  <c r="AV30" i="16"/>
  <c r="AS30" i="16"/>
  <c r="AR30" i="16"/>
  <c r="AJ30" i="16"/>
  <c r="AI30" i="16"/>
  <c r="AG30" i="16"/>
  <c r="AF30" i="16"/>
  <c r="AD30" i="16"/>
  <c r="AW29" i="16"/>
  <c r="AV29" i="16"/>
  <c r="AS29" i="16"/>
  <c r="AR29" i="16"/>
  <c r="AJ29" i="16"/>
  <c r="AI29" i="16"/>
  <c r="AG29" i="16"/>
  <c r="AF29" i="16"/>
  <c r="AD29" i="16"/>
  <c r="AW28" i="16"/>
  <c r="AV28" i="16"/>
  <c r="AS28" i="16"/>
  <c r="AR28" i="16"/>
  <c r="AJ28" i="16"/>
  <c r="AI28" i="16"/>
  <c r="AG28" i="16"/>
  <c r="AF28" i="16"/>
  <c r="AD28" i="16"/>
  <c r="AW27" i="16"/>
  <c r="AV27" i="16"/>
  <c r="AS27" i="16"/>
  <c r="AR27" i="16"/>
  <c r="AJ27" i="16"/>
  <c r="AI27" i="16"/>
  <c r="AG27" i="16"/>
  <c r="AF27" i="16"/>
  <c r="AD27" i="16"/>
  <c r="AW26" i="16"/>
  <c r="AV26" i="16"/>
  <c r="AS26" i="16"/>
  <c r="AR26" i="16"/>
  <c r="AJ26" i="16"/>
  <c r="AI26" i="16"/>
  <c r="AG26" i="16"/>
  <c r="AF26" i="16"/>
  <c r="AD26" i="16"/>
  <c r="AW25" i="16"/>
  <c r="AV25" i="16"/>
  <c r="AS25" i="16"/>
  <c r="AR25" i="16"/>
  <c r="AJ25" i="16"/>
  <c r="AI25" i="16"/>
  <c r="AG25" i="16"/>
  <c r="AF25" i="16"/>
  <c r="AD25" i="16"/>
  <c r="AW24" i="16"/>
  <c r="AV24" i="16"/>
  <c r="AS24" i="16"/>
  <c r="AR24" i="16"/>
  <c r="AJ24" i="16"/>
  <c r="AI24" i="16"/>
  <c r="AG24" i="16"/>
  <c r="AF24" i="16"/>
  <c r="AD24" i="16"/>
  <c r="AW23" i="16"/>
  <c r="AV23" i="16"/>
  <c r="AS23" i="16"/>
  <c r="AR23" i="16"/>
  <c r="AJ23" i="16"/>
  <c r="AI23" i="16"/>
  <c r="AG23" i="16"/>
  <c r="AF23" i="16"/>
  <c r="AD23" i="16"/>
  <c r="AW22" i="16"/>
  <c r="AV22" i="16"/>
  <c r="AS22" i="16"/>
  <c r="AR22" i="16"/>
  <c r="AJ22" i="16"/>
  <c r="AI22" i="16"/>
  <c r="AG22" i="16"/>
  <c r="AF22" i="16"/>
  <c r="AD22" i="16"/>
  <c r="AW21" i="16"/>
  <c r="AV21" i="16"/>
  <c r="AS21" i="16"/>
  <c r="AR21" i="16"/>
  <c r="AJ21" i="16"/>
  <c r="AI21" i="16"/>
  <c r="AK21" i="16" s="1"/>
  <c r="AG21" i="16"/>
  <c r="AF21" i="16"/>
  <c r="AD21" i="16"/>
  <c r="AW20" i="16"/>
  <c r="AV20" i="16"/>
  <c r="AS20" i="16"/>
  <c r="AR20" i="16"/>
  <c r="AJ20" i="16"/>
  <c r="AI20" i="16"/>
  <c r="AG20" i="16"/>
  <c r="AF20" i="16"/>
  <c r="AD20" i="16"/>
  <c r="AW19" i="16"/>
  <c r="AV19" i="16"/>
  <c r="AS19" i="16"/>
  <c r="AR19" i="16"/>
  <c r="AJ19" i="16"/>
  <c r="AI19" i="16"/>
  <c r="AG19" i="16"/>
  <c r="AF19" i="16"/>
  <c r="AD19" i="16"/>
  <c r="AW18" i="16"/>
  <c r="AV18" i="16"/>
  <c r="AS18" i="16"/>
  <c r="AR18" i="16"/>
  <c r="AJ18" i="16"/>
  <c r="AI18" i="16"/>
  <c r="AG18" i="16"/>
  <c r="AF18" i="16"/>
  <c r="AD18" i="16"/>
  <c r="AW17" i="16"/>
  <c r="AV17" i="16"/>
  <c r="AS17" i="16"/>
  <c r="AR17" i="16"/>
  <c r="AJ17" i="16"/>
  <c r="AI17" i="16"/>
  <c r="AG17" i="16"/>
  <c r="AF17" i="16"/>
  <c r="AD17" i="16"/>
  <c r="AW16" i="16"/>
  <c r="AV16" i="16"/>
  <c r="AS16" i="16"/>
  <c r="AR16" i="16"/>
  <c r="AJ16" i="16"/>
  <c r="AI16" i="16"/>
  <c r="AG16" i="16"/>
  <c r="AF16" i="16"/>
  <c r="AD16" i="16"/>
  <c r="AW15" i="16"/>
  <c r="AV15" i="16"/>
  <c r="AS15" i="16"/>
  <c r="AR15" i="16"/>
  <c r="AJ15" i="16"/>
  <c r="AI15" i="16"/>
  <c r="AG15" i="16"/>
  <c r="AF15" i="16"/>
  <c r="AD15" i="16"/>
  <c r="AW14" i="16"/>
  <c r="AV14" i="16"/>
  <c r="AS14" i="16"/>
  <c r="AR14" i="16"/>
  <c r="AJ14" i="16"/>
  <c r="AI14" i="16"/>
  <c r="AG14" i="16"/>
  <c r="AF14" i="16"/>
  <c r="AD14" i="16"/>
  <c r="AW13" i="16"/>
  <c r="AV13" i="16"/>
  <c r="AS13" i="16"/>
  <c r="AR13" i="16"/>
  <c r="AJ13" i="16"/>
  <c r="AI13" i="16"/>
  <c r="AG13" i="16"/>
  <c r="AF13" i="16"/>
  <c r="AD13" i="16"/>
  <c r="AW12" i="16"/>
  <c r="AV12" i="16"/>
  <c r="AS12" i="16"/>
  <c r="AR12" i="16"/>
  <c r="AJ12" i="16"/>
  <c r="AI12" i="16"/>
  <c r="AG12" i="16"/>
  <c r="AF12" i="16"/>
  <c r="AD12" i="16"/>
  <c r="AW11" i="16"/>
  <c r="AV11" i="16"/>
  <c r="AS11" i="16"/>
  <c r="AR11" i="16"/>
  <c r="AJ11" i="16"/>
  <c r="AI11" i="16"/>
  <c r="AG11" i="16"/>
  <c r="AF11" i="16"/>
  <c r="AD11" i="16"/>
  <c r="AW10" i="16"/>
  <c r="AV10" i="16"/>
  <c r="AS10" i="16"/>
  <c r="AR10" i="16"/>
  <c r="AJ10" i="16"/>
  <c r="AI10" i="16"/>
  <c r="AG10" i="16"/>
  <c r="AF10" i="16"/>
  <c r="AD10" i="16"/>
  <c r="AW9" i="16"/>
  <c r="AV9" i="16"/>
  <c r="AS9" i="16"/>
  <c r="AR9" i="16"/>
  <c r="AJ9" i="16"/>
  <c r="AI9" i="16"/>
  <c r="AG9" i="16"/>
  <c r="AF9" i="16"/>
  <c r="AD9" i="16"/>
  <c r="AW8" i="16"/>
  <c r="AV8" i="16"/>
  <c r="AS8" i="16"/>
  <c r="AR8" i="16"/>
  <c r="AJ8" i="16"/>
  <c r="AI8" i="16"/>
  <c r="AG8" i="16"/>
  <c r="AF8" i="16"/>
  <c r="AD8" i="16"/>
  <c r="AW7" i="16"/>
  <c r="AV7" i="16"/>
  <c r="AS7" i="16"/>
  <c r="AR7" i="16"/>
  <c r="AJ7" i="16"/>
  <c r="AI7" i="16"/>
  <c r="AG7" i="16"/>
  <c r="AF7" i="16"/>
  <c r="AD7" i="16"/>
  <c r="AW6" i="16"/>
  <c r="AV6" i="16"/>
  <c r="AS6" i="16"/>
  <c r="AR6" i="16"/>
  <c r="AJ6" i="16"/>
  <c r="AI6" i="16"/>
  <c r="AG6" i="16"/>
  <c r="AF6" i="16"/>
  <c r="AW5" i="16"/>
  <c r="AV5" i="16"/>
  <c r="AS5" i="16"/>
  <c r="AR5" i="16"/>
  <c r="AJ5" i="16"/>
  <c r="AI5" i="16"/>
  <c r="AG5" i="16"/>
  <c r="AF5" i="16"/>
  <c r="AD5" i="16"/>
  <c r="AW4" i="16"/>
  <c r="AV4" i="16"/>
  <c r="AS4" i="16"/>
  <c r="AR4" i="16"/>
  <c r="AJ4" i="16"/>
  <c r="AI4" i="16"/>
  <c r="AG4" i="16"/>
  <c r="AF4" i="16"/>
  <c r="AD4" i="16"/>
  <c r="AW3" i="16"/>
  <c r="AV3" i="16"/>
  <c r="AS3" i="16"/>
  <c r="AR3" i="16"/>
  <c r="AJ3" i="16"/>
  <c r="AI3" i="16"/>
  <c r="AG3" i="16"/>
  <c r="AF3" i="16"/>
  <c r="AD3" i="16"/>
  <c r="AW146" i="15"/>
  <c r="AV146" i="15"/>
  <c r="AS146" i="15"/>
  <c r="AR146" i="15"/>
  <c r="AQ146" i="15"/>
  <c r="AJ146" i="15"/>
  <c r="AI146" i="15"/>
  <c r="AG146" i="15"/>
  <c r="AF146" i="15"/>
  <c r="AD146" i="15"/>
  <c r="AW145" i="15"/>
  <c r="AV145" i="15"/>
  <c r="AS145" i="15"/>
  <c r="AR145" i="15"/>
  <c r="AQ145" i="15"/>
  <c r="AJ145" i="15"/>
  <c r="AI145" i="15"/>
  <c r="AG145" i="15"/>
  <c r="AF145" i="15"/>
  <c r="AD145" i="15"/>
  <c r="AW144" i="15"/>
  <c r="AV144" i="15"/>
  <c r="AS144" i="15"/>
  <c r="AR144" i="15"/>
  <c r="AQ144" i="15"/>
  <c r="AJ144" i="15"/>
  <c r="AI144" i="15"/>
  <c r="AG144" i="15"/>
  <c r="AF144" i="15"/>
  <c r="AD144" i="15"/>
  <c r="AW143" i="15"/>
  <c r="AV143" i="15"/>
  <c r="AS143" i="15"/>
  <c r="AR143" i="15"/>
  <c r="AQ143" i="15"/>
  <c r="AJ143" i="15"/>
  <c r="AI143" i="15"/>
  <c r="AG143" i="15"/>
  <c r="AF143" i="15"/>
  <c r="AD143" i="15"/>
  <c r="AW142" i="15"/>
  <c r="AV142" i="15"/>
  <c r="AS142" i="15"/>
  <c r="AR142" i="15"/>
  <c r="AQ142" i="15"/>
  <c r="AJ142" i="15"/>
  <c r="AI142" i="15"/>
  <c r="AG142" i="15"/>
  <c r="AF142" i="15"/>
  <c r="AD142" i="15"/>
  <c r="AW141" i="15"/>
  <c r="AV141" i="15"/>
  <c r="AS141" i="15"/>
  <c r="AR141" i="15"/>
  <c r="AQ141" i="15"/>
  <c r="AJ141" i="15"/>
  <c r="AI141" i="15"/>
  <c r="AG141" i="15"/>
  <c r="AF141" i="15"/>
  <c r="AD141" i="15"/>
  <c r="AW140" i="15"/>
  <c r="AV140" i="15"/>
  <c r="AS140" i="15"/>
  <c r="AR140" i="15"/>
  <c r="AQ140" i="15"/>
  <c r="AJ140" i="15"/>
  <c r="AI140" i="15"/>
  <c r="AG140" i="15"/>
  <c r="AF140" i="15"/>
  <c r="AD140" i="15"/>
  <c r="AW139" i="15"/>
  <c r="AV139" i="15"/>
  <c r="AS139" i="15"/>
  <c r="AR139" i="15"/>
  <c r="AQ139" i="15"/>
  <c r="AJ139" i="15"/>
  <c r="AI139" i="15"/>
  <c r="AG139" i="15"/>
  <c r="AF139" i="15"/>
  <c r="AD139" i="15"/>
  <c r="AW138" i="15"/>
  <c r="AV138" i="15"/>
  <c r="AS138" i="15"/>
  <c r="AR138" i="15"/>
  <c r="AQ138" i="15"/>
  <c r="AJ138" i="15"/>
  <c r="AI138" i="15"/>
  <c r="AG138" i="15"/>
  <c r="AF138" i="15"/>
  <c r="AD138" i="15"/>
  <c r="AW137" i="15"/>
  <c r="AV137" i="15"/>
  <c r="AS137" i="15"/>
  <c r="AR137" i="15"/>
  <c r="AQ137" i="15"/>
  <c r="AJ137" i="15"/>
  <c r="AI137" i="15"/>
  <c r="AG137" i="15"/>
  <c r="AF137" i="15"/>
  <c r="AD137" i="15"/>
  <c r="AW136" i="15"/>
  <c r="AV136" i="15"/>
  <c r="AS136" i="15"/>
  <c r="AR136" i="15"/>
  <c r="AQ136" i="15"/>
  <c r="AJ136" i="15"/>
  <c r="AI136" i="15"/>
  <c r="AG136" i="15"/>
  <c r="AF136" i="15"/>
  <c r="AD136" i="15"/>
  <c r="AW135" i="15"/>
  <c r="AV135" i="15"/>
  <c r="AS135" i="15"/>
  <c r="AR135" i="15"/>
  <c r="AQ135" i="15"/>
  <c r="AJ135" i="15"/>
  <c r="AI135" i="15"/>
  <c r="AG135" i="15"/>
  <c r="AF135" i="15"/>
  <c r="AD135" i="15"/>
  <c r="AW134" i="15"/>
  <c r="AV134" i="15"/>
  <c r="AS134" i="15"/>
  <c r="AR134" i="15"/>
  <c r="AQ134" i="15"/>
  <c r="AJ134" i="15"/>
  <c r="AI134" i="15"/>
  <c r="AG134" i="15"/>
  <c r="AF134" i="15"/>
  <c r="AD134" i="15"/>
  <c r="AW133" i="15"/>
  <c r="AV133" i="15"/>
  <c r="AS133" i="15"/>
  <c r="AR133" i="15"/>
  <c r="AQ133" i="15"/>
  <c r="AJ133" i="15"/>
  <c r="AI133" i="15"/>
  <c r="AG133" i="15"/>
  <c r="AF133" i="15"/>
  <c r="AD133" i="15"/>
  <c r="AW132" i="15"/>
  <c r="AV132" i="15"/>
  <c r="AS132" i="15"/>
  <c r="AR132" i="15"/>
  <c r="AQ132" i="15"/>
  <c r="AJ132" i="15"/>
  <c r="AI132" i="15"/>
  <c r="AG132" i="15"/>
  <c r="AF132" i="15"/>
  <c r="AD132" i="15"/>
  <c r="AW131" i="15"/>
  <c r="AV131" i="15"/>
  <c r="AS131" i="15"/>
  <c r="AR131" i="15"/>
  <c r="AQ131" i="15"/>
  <c r="AJ131" i="15"/>
  <c r="AI131" i="15"/>
  <c r="AG131" i="15"/>
  <c r="AF131" i="15"/>
  <c r="AD131" i="15"/>
  <c r="AW130" i="15"/>
  <c r="AV130" i="15"/>
  <c r="AS130" i="15"/>
  <c r="AR130" i="15"/>
  <c r="AQ130" i="15"/>
  <c r="AJ130" i="15"/>
  <c r="AI130" i="15"/>
  <c r="AG130" i="15"/>
  <c r="AF130" i="15"/>
  <c r="AD130" i="15"/>
  <c r="AW129" i="15"/>
  <c r="AV129" i="15"/>
  <c r="AS129" i="15"/>
  <c r="AR129" i="15"/>
  <c r="AQ129" i="15"/>
  <c r="AJ129" i="15"/>
  <c r="AI129" i="15"/>
  <c r="AG129" i="15"/>
  <c r="AF129" i="15"/>
  <c r="AD129" i="15"/>
  <c r="AW128" i="15"/>
  <c r="AV128" i="15"/>
  <c r="AS128" i="15"/>
  <c r="AR128" i="15"/>
  <c r="AQ128" i="15"/>
  <c r="AJ128" i="15"/>
  <c r="AI128" i="15"/>
  <c r="AG128" i="15"/>
  <c r="AF128" i="15"/>
  <c r="AD128" i="15"/>
  <c r="AW127" i="15"/>
  <c r="AV127" i="15"/>
  <c r="AS127" i="15"/>
  <c r="AR127" i="15"/>
  <c r="AQ127" i="15"/>
  <c r="AJ127" i="15"/>
  <c r="AI127" i="15"/>
  <c r="AG127" i="15"/>
  <c r="AF127" i="15"/>
  <c r="AD127" i="15"/>
  <c r="AW126" i="15"/>
  <c r="AV126" i="15"/>
  <c r="AS126" i="15"/>
  <c r="AR126" i="15"/>
  <c r="AQ126" i="15"/>
  <c r="AJ126" i="15"/>
  <c r="AI126" i="15"/>
  <c r="AG126" i="15"/>
  <c r="AF126" i="15"/>
  <c r="AD126" i="15"/>
  <c r="AW125" i="15"/>
  <c r="AV125" i="15"/>
  <c r="AS125" i="15"/>
  <c r="AR125" i="15"/>
  <c r="AQ125" i="15"/>
  <c r="AJ125" i="15"/>
  <c r="AI125" i="15"/>
  <c r="AG125" i="15"/>
  <c r="AF125" i="15"/>
  <c r="AD125" i="15"/>
  <c r="AW124" i="15"/>
  <c r="AV124" i="15"/>
  <c r="AS124" i="15"/>
  <c r="AR124" i="15"/>
  <c r="AQ124" i="15"/>
  <c r="AJ124" i="15"/>
  <c r="AI124" i="15"/>
  <c r="AG124" i="15"/>
  <c r="AF124" i="15"/>
  <c r="AD124" i="15"/>
  <c r="AW123" i="15"/>
  <c r="AV123" i="15"/>
  <c r="AS123" i="15"/>
  <c r="AR123" i="15"/>
  <c r="AQ123" i="15"/>
  <c r="AJ123" i="15"/>
  <c r="AI123" i="15"/>
  <c r="AG123" i="15"/>
  <c r="AF123" i="15"/>
  <c r="AD123" i="15"/>
  <c r="AW122" i="15"/>
  <c r="AV122" i="15"/>
  <c r="AS122" i="15"/>
  <c r="AR122" i="15"/>
  <c r="AQ122" i="15"/>
  <c r="AJ122" i="15"/>
  <c r="AI122" i="15"/>
  <c r="AG122" i="15"/>
  <c r="AF122" i="15"/>
  <c r="AD122" i="15"/>
  <c r="AW121" i="15"/>
  <c r="AV121" i="15"/>
  <c r="AS121" i="15"/>
  <c r="AR121" i="15"/>
  <c r="AQ121" i="15"/>
  <c r="AJ121" i="15"/>
  <c r="AI121" i="15"/>
  <c r="AG121" i="15"/>
  <c r="AF121" i="15"/>
  <c r="AD121" i="15"/>
  <c r="AW120" i="15"/>
  <c r="AV120" i="15"/>
  <c r="AS120" i="15"/>
  <c r="AR120" i="15"/>
  <c r="AQ120" i="15"/>
  <c r="AJ120" i="15"/>
  <c r="AI120" i="15"/>
  <c r="AG120" i="15"/>
  <c r="AF120" i="15"/>
  <c r="AD120" i="15"/>
  <c r="AW119" i="15"/>
  <c r="AV119" i="15"/>
  <c r="AS119" i="15"/>
  <c r="AR119" i="15"/>
  <c r="AQ119" i="15"/>
  <c r="AJ119" i="15"/>
  <c r="AI119" i="15"/>
  <c r="AG119" i="15"/>
  <c r="AF119" i="15"/>
  <c r="AD119" i="15"/>
  <c r="AW118" i="15"/>
  <c r="AV118" i="15"/>
  <c r="AS118" i="15"/>
  <c r="AR118" i="15"/>
  <c r="AQ118" i="15"/>
  <c r="AJ118" i="15"/>
  <c r="AI118" i="15"/>
  <c r="AG118" i="15"/>
  <c r="AF118" i="15"/>
  <c r="AD118" i="15"/>
  <c r="AW117" i="15"/>
  <c r="AV117" i="15"/>
  <c r="AS117" i="15"/>
  <c r="AR117" i="15"/>
  <c r="AQ117" i="15"/>
  <c r="AJ117" i="15"/>
  <c r="AI117" i="15"/>
  <c r="AG117" i="15"/>
  <c r="AF117" i="15"/>
  <c r="AD117" i="15"/>
  <c r="AW116" i="15"/>
  <c r="AV116" i="15"/>
  <c r="AS116" i="15"/>
  <c r="AR116" i="15"/>
  <c r="AQ116" i="15"/>
  <c r="AJ116" i="15"/>
  <c r="AI116" i="15"/>
  <c r="AG116" i="15"/>
  <c r="AF116" i="15"/>
  <c r="AD116" i="15"/>
  <c r="AW115" i="15"/>
  <c r="AV115" i="15"/>
  <c r="AS115" i="15"/>
  <c r="AR115" i="15"/>
  <c r="AQ115" i="15"/>
  <c r="AJ115" i="15"/>
  <c r="AI115" i="15"/>
  <c r="AG115" i="15"/>
  <c r="AF115" i="15"/>
  <c r="AD115" i="15"/>
  <c r="AW114" i="15"/>
  <c r="AV114" i="15"/>
  <c r="AS114" i="15"/>
  <c r="AR114" i="15"/>
  <c r="AQ114" i="15"/>
  <c r="AJ114" i="15"/>
  <c r="AI114" i="15"/>
  <c r="AG114" i="15"/>
  <c r="AF114" i="15"/>
  <c r="AD114" i="15"/>
  <c r="AW113" i="15"/>
  <c r="AV113" i="15"/>
  <c r="AS113" i="15"/>
  <c r="AR113" i="15"/>
  <c r="AQ113" i="15"/>
  <c r="AJ113" i="15"/>
  <c r="AI113" i="15"/>
  <c r="AG113" i="15"/>
  <c r="AF113" i="15"/>
  <c r="AD113" i="15"/>
  <c r="AW112" i="15"/>
  <c r="AV112" i="15"/>
  <c r="AS112" i="15"/>
  <c r="AR112" i="15"/>
  <c r="AQ112" i="15"/>
  <c r="AJ112" i="15"/>
  <c r="AI112" i="15"/>
  <c r="AG112" i="15"/>
  <c r="AF112" i="15"/>
  <c r="AD112" i="15"/>
  <c r="AW111" i="15"/>
  <c r="AV111" i="15"/>
  <c r="AS111" i="15"/>
  <c r="AR111" i="15"/>
  <c r="AQ111" i="15"/>
  <c r="AJ111" i="15"/>
  <c r="AI111" i="15"/>
  <c r="AG111" i="15"/>
  <c r="AF111" i="15"/>
  <c r="AD111" i="15"/>
  <c r="AW110" i="15"/>
  <c r="AV110" i="15"/>
  <c r="AS110" i="15"/>
  <c r="AR110" i="15"/>
  <c r="AQ110" i="15"/>
  <c r="AJ110" i="15"/>
  <c r="AI110" i="15"/>
  <c r="AG110" i="15"/>
  <c r="AF110" i="15"/>
  <c r="AD110" i="15"/>
  <c r="AW109" i="15"/>
  <c r="AV109" i="15"/>
  <c r="AS109" i="15"/>
  <c r="AR109" i="15"/>
  <c r="AQ109" i="15"/>
  <c r="AJ109" i="15"/>
  <c r="AI109" i="15"/>
  <c r="AG109" i="15"/>
  <c r="AF109" i="15"/>
  <c r="AD109" i="15"/>
  <c r="AW108" i="15"/>
  <c r="AV108" i="15"/>
  <c r="AS108" i="15"/>
  <c r="AR108" i="15"/>
  <c r="AQ108" i="15"/>
  <c r="AJ108" i="15"/>
  <c r="AI108" i="15"/>
  <c r="AG108" i="15"/>
  <c r="AF108" i="15"/>
  <c r="AD108" i="15"/>
  <c r="AW107" i="15"/>
  <c r="AV107" i="15"/>
  <c r="AS107" i="15"/>
  <c r="AR107" i="15"/>
  <c r="AQ107" i="15"/>
  <c r="AJ107" i="15"/>
  <c r="AI107" i="15"/>
  <c r="AG107" i="15"/>
  <c r="AF107" i="15"/>
  <c r="AD107" i="15"/>
  <c r="AW106" i="15"/>
  <c r="AV106" i="15"/>
  <c r="AS106" i="15"/>
  <c r="AR106" i="15"/>
  <c r="AQ106" i="15"/>
  <c r="AJ106" i="15"/>
  <c r="AI106" i="15"/>
  <c r="AG106" i="15"/>
  <c r="AF106" i="15"/>
  <c r="AD106" i="15"/>
  <c r="AW105" i="15"/>
  <c r="AV105" i="15"/>
  <c r="AS105" i="15"/>
  <c r="AR105" i="15"/>
  <c r="AQ105" i="15"/>
  <c r="AJ105" i="15"/>
  <c r="AI105" i="15"/>
  <c r="AG105" i="15"/>
  <c r="AF105" i="15"/>
  <c r="AD105" i="15"/>
  <c r="AW104" i="15"/>
  <c r="AV104" i="15"/>
  <c r="AS104" i="15"/>
  <c r="AR104" i="15"/>
  <c r="AQ104" i="15"/>
  <c r="AJ104" i="15"/>
  <c r="AI104" i="15"/>
  <c r="AG104" i="15"/>
  <c r="AF104" i="15"/>
  <c r="AD104" i="15"/>
  <c r="AW103" i="15"/>
  <c r="AV103" i="15"/>
  <c r="AS103" i="15"/>
  <c r="AR103" i="15"/>
  <c r="AQ103" i="15"/>
  <c r="AJ103" i="15"/>
  <c r="AI103" i="15"/>
  <c r="AG103" i="15"/>
  <c r="AF103" i="15"/>
  <c r="AD103" i="15"/>
  <c r="AW102" i="15"/>
  <c r="AV102" i="15"/>
  <c r="AS102" i="15"/>
  <c r="AR102" i="15"/>
  <c r="AQ102" i="15"/>
  <c r="AJ102" i="15"/>
  <c r="AI102" i="15"/>
  <c r="AG102" i="15"/>
  <c r="AF102" i="15"/>
  <c r="AD102" i="15"/>
  <c r="AW101" i="15"/>
  <c r="AV101" i="15"/>
  <c r="AS101" i="15"/>
  <c r="AR101" i="15"/>
  <c r="AQ101" i="15"/>
  <c r="AJ101" i="15"/>
  <c r="AI101" i="15"/>
  <c r="AG101" i="15"/>
  <c r="AF101" i="15"/>
  <c r="AD101" i="15"/>
  <c r="AW100" i="15"/>
  <c r="AV100" i="15"/>
  <c r="AS100" i="15"/>
  <c r="AR100" i="15"/>
  <c r="AQ100" i="15"/>
  <c r="AJ100" i="15"/>
  <c r="AI100" i="15"/>
  <c r="AG100" i="15"/>
  <c r="AF100" i="15"/>
  <c r="AD100" i="15"/>
  <c r="AW99" i="15"/>
  <c r="AV99" i="15"/>
  <c r="AS99" i="15"/>
  <c r="AR99" i="15"/>
  <c r="AQ99" i="15"/>
  <c r="AJ99" i="15"/>
  <c r="AI99" i="15"/>
  <c r="AG99" i="15"/>
  <c r="AF99" i="15"/>
  <c r="AD99" i="15"/>
  <c r="AW98" i="15"/>
  <c r="AV98" i="15"/>
  <c r="AS98" i="15"/>
  <c r="AR98" i="15"/>
  <c r="AQ98" i="15"/>
  <c r="AJ98" i="15"/>
  <c r="AI98" i="15"/>
  <c r="AG98" i="15"/>
  <c r="AF98" i="15"/>
  <c r="AD98" i="15"/>
  <c r="AW97" i="15"/>
  <c r="AV97" i="15"/>
  <c r="AS97" i="15"/>
  <c r="AR97" i="15"/>
  <c r="AQ97" i="15"/>
  <c r="AJ97" i="15"/>
  <c r="AI97" i="15"/>
  <c r="AG97" i="15"/>
  <c r="AF97" i="15"/>
  <c r="AD97" i="15"/>
  <c r="AW96" i="15"/>
  <c r="AV96" i="15"/>
  <c r="AS96" i="15"/>
  <c r="AR96" i="15"/>
  <c r="AQ96" i="15"/>
  <c r="AJ96" i="15"/>
  <c r="AI96" i="15"/>
  <c r="AG96" i="15"/>
  <c r="AF96" i="15"/>
  <c r="AD96" i="15"/>
  <c r="AW95" i="15"/>
  <c r="AV95" i="15"/>
  <c r="AS95" i="15"/>
  <c r="AR95" i="15"/>
  <c r="AQ95" i="15"/>
  <c r="AJ95" i="15"/>
  <c r="AI95" i="15"/>
  <c r="AG95" i="15"/>
  <c r="AF95" i="15"/>
  <c r="AD95" i="15"/>
  <c r="AW94" i="15"/>
  <c r="AV94" i="15"/>
  <c r="AS94" i="15"/>
  <c r="AR94" i="15"/>
  <c r="AQ94" i="15"/>
  <c r="AJ94" i="15"/>
  <c r="AI94" i="15"/>
  <c r="AG94" i="15"/>
  <c r="AF94" i="15"/>
  <c r="AD94" i="15"/>
  <c r="AW93" i="15"/>
  <c r="AV93" i="15"/>
  <c r="AS93" i="15"/>
  <c r="AR93" i="15"/>
  <c r="AQ93" i="15"/>
  <c r="AJ93" i="15"/>
  <c r="AI93" i="15"/>
  <c r="AG93" i="15"/>
  <c r="AF93" i="15"/>
  <c r="AD93" i="15"/>
  <c r="AW92" i="15"/>
  <c r="AV92" i="15"/>
  <c r="AS92" i="15"/>
  <c r="AR92" i="15"/>
  <c r="AQ92" i="15"/>
  <c r="AJ92" i="15"/>
  <c r="AI92" i="15"/>
  <c r="AG92" i="15"/>
  <c r="AF92" i="15"/>
  <c r="AD92" i="15"/>
  <c r="AW91" i="15"/>
  <c r="AV91" i="15"/>
  <c r="AS91" i="15"/>
  <c r="AR91" i="15"/>
  <c r="AQ91" i="15"/>
  <c r="AJ91" i="15"/>
  <c r="AI91" i="15"/>
  <c r="AG91" i="15"/>
  <c r="AF91" i="15"/>
  <c r="AD91" i="15"/>
  <c r="AW90" i="15"/>
  <c r="AV90" i="15"/>
  <c r="AS90" i="15"/>
  <c r="AR90" i="15"/>
  <c r="AQ90" i="15"/>
  <c r="AJ90" i="15"/>
  <c r="AI90" i="15"/>
  <c r="AG90" i="15"/>
  <c r="AF90" i="15"/>
  <c r="AD90" i="15"/>
  <c r="AW89" i="15"/>
  <c r="AV89" i="15"/>
  <c r="AS89" i="15"/>
  <c r="AR89" i="15"/>
  <c r="AQ89" i="15"/>
  <c r="AJ89" i="15"/>
  <c r="AI89" i="15"/>
  <c r="AG89" i="15"/>
  <c r="AF89" i="15"/>
  <c r="AD89" i="15"/>
  <c r="AW88" i="15"/>
  <c r="AV88" i="15"/>
  <c r="AS88" i="15"/>
  <c r="AR88" i="15"/>
  <c r="AQ88" i="15"/>
  <c r="AJ88" i="15"/>
  <c r="AI88" i="15"/>
  <c r="AG88" i="15"/>
  <c r="AF88" i="15"/>
  <c r="AD88" i="15"/>
  <c r="AW87" i="15"/>
  <c r="AV87" i="15"/>
  <c r="AS87" i="15"/>
  <c r="AR87" i="15"/>
  <c r="AQ87" i="15"/>
  <c r="AJ87" i="15"/>
  <c r="AI87" i="15"/>
  <c r="AG87" i="15"/>
  <c r="AF87" i="15"/>
  <c r="AD87" i="15"/>
  <c r="AW86" i="15"/>
  <c r="AV86" i="15"/>
  <c r="AS86" i="15"/>
  <c r="AR86" i="15"/>
  <c r="AQ86" i="15"/>
  <c r="AJ86" i="15"/>
  <c r="AI86" i="15"/>
  <c r="AG86" i="15"/>
  <c r="AF86" i="15"/>
  <c r="AD86" i="15"/>
  <c r="AW85" i="15"/>
  <c r="AV85" i="15"/>
  <c r="AS85" i="15"/>
  <c r="AR85" i="15"/>
  <c r="AQ85" i="15"/>
  <c r="AJ85" i="15"/>
  <c r="AI85" i="15"/>
  <c r="AG85" i="15"/>
  <c r="AF85" i="15"/>
  <c r="AD85" i="15"/>
  <c r="AW84" i="15"/>
  <c r="AV84" i="15"/>
  <c r="AS84" i="15"/>
  <c r="AR84" i="15"/>
  <c r="AQ84" i="15"/>
  <c r="AJ84" i="15"/>
  <c r="AI84" i="15"/>
  <c r="AG84" i="15"/>
  <c r="AF84" i="15"/>
  <c r="AD84" i="15"/>
  <c r="AW83" i="15"/>
  <c r="AV83" i="15"/>
  <c r="AS83" i="15"/>
  <c r="AR83" i="15"/>
  <c r="AQ83" i="15"/>
  <c r="AJ83" i="15"/>
  <c r="AI83" i="15"/>
  <c r="AG83" i="15"/>
  <c r="AF83" i="15"/>
  <c r="AD83" i="15"/>
  <c r="AW82" i="15"/>
  <c r="AV82" i="15"/>
  <c r="AS82" i="15"/>
  <c r="AR82" i="15"/>
  <c r="AJ82" i="15"/>
  <c r="AI82" i="15"/>
  <c r="AG82" i="15"/>
  <c r="AF82" i="15"/>
  <c r="AD82" i="15"/>
  <c r="AW81" i="15"/>
  <c r="AV81" i="15"/>
  <c r="AS81" i="15"/>
  <c r="AR81" i="15"/>
  <c r="AJ81" i="15"/>
  <c r="AI81" i="15"/>
  <c r="AG81" i="15"/>
  <c r="AF81" i="15"/>
  <c r="AD81" i="15"/>
  <c r="AW80" i="15"/>
  <c r="AV80" i="15"/>
  <c r="AS80" i="15"/>
  <c r="AR80" i="15"/>
  <c r="AJ80" i="15"/>
  <c r="AI80" i="15"/>
  <c r="AG80" i="15"/>
  <c r="AF80" i="15"/>
  <c r="AD80" i="15"/>
  <c r="AW79" i="15"/>
  <c r="AV79" i="15"/>
  <c r="AS79" i="15"/>
  <c r="AR79" i="15"/>
  <c r="AJ79" i="15"/>
  <c r="AI79" i="15"/>
  <c r="AG79" i="15"/>
  <c r="AF79" i="15"/>
  <c r="AD79" i="15"/>
  <c r="AW78" i="15"/>
  <c r="AV78" i="15"/>
  <c r="AS78" i="15"/>
  <c r="AR78" i="15"/>
  <c r="AK78" i="15"/>
  <c r="AJ78" i="15"/>
  <c r="AI78" i="15"/>
  <c r="AG78" i="15"/>
  <c r="AF78" i="15"/>
  <c r="AD78" i="15"/>
  <c r="AW77" i="15"/>
  <c r="AV77" i="15"/>
  <c r="AS77" i="15"/>
  <c r="AR77" i="15"/>
  <c r="AJ77" i="15"/>
  <c r="AI77" i="15"/>
  <c r="AG77" i="15"/>
  <c r="AF77" i="15"/>
  <c r="AD77" i="15"/>
  <c r="AW76" i="15"/>
  <c r="AV76" i="15"/>
  <c r="AS76" i="15"/>
  <c r="AR76" i="15"/>
  <c r="AJ76" i="15"/>
  <c r="AI76" i="15"/>
  <c r="AG76" i="15"/>
  <c r="AF76" i="15"/>
  <c r="AD76" i="15"/>
  <c r="AW75" i="15"/>
  <c r="AV75" i="15"/>
  <c r="AS75" i="15"/>
  <c r="AR75" i="15"/>
  <c r="AJ75" i="15"/>
  <c r="AI75" i="15"/>
  <c r="AG75" i="15"/>
  <c r="AF75" i="15"/>
  <c r="AD75" i="15"/>
  <c r="AW74" i="15"/>
  <c r="AV74" i="15"/>
  <c r="AS74" i="15"/>
  <c r="AR74" i="15"/>
  <c r="AJ74" i="15"/>
  <c r="AI74" i="15"/>
  <c r="AG74" i="15"/>
  <c r="AF74" i="15"/>
  <c r="AD74" i="15"/>
  <c r="AW73" i="15"/>
  <c r="AV73" i="15"/>
  <c r="AS73" i="15"/>
  <c r="AR73" i="15"/>
  <c r="AJ73" i="15"/>
  <c r="AI73" i="15"/>
  <c r="AG73" i="15"/>
  <c r="AF73" i="15"/>
  <c r="AD73" i="15"/>
  <c r="AW72" i="15"/>
  <c r="AV72" i="15"/>
  <c r="AS72" i="15"/>
  <c r="AR72" i="15"/>
  <c r="AJ72" i="15"/>
  <c r="AI72" i="15"/>
  <c r="AG72" i="15"/>
  <c r="AF72" i="15"/>
  <c r="AD72" i="15"/>
  <c r="AW71" i="15"/>
  <c r="AV71" i="15"/>
  <c r="AS71" i="15"/>
  <c r="AR71" i="15"/>
  <c r="AJ71" i="15"/>
  <c r="AI71" i="15"/>
  <c r="AG71" i="15"/>
  <c r="AF71" i="15"/>
  <c r="AD71" i="15"/>
  <c r="AW70" i="15"/>
  <c r="AV70" i="15"/>
  <c r="AS70" i="15"/>
  <c r="AR70" i="15"/>
  <c r="AJ70" i="15"/>
  <c r="AI70" i="15"/>
  <c r="AG70" i="15"/>
  <c r="AF70" i="15"/>
  <c r="AD70" i="15"/>
  <c r="AW69" i="15"/>
  <c r="AV69" i="15"/>
  <c r="AS69" i="15"/>
  <c r="AR69" i="15"/>
  <c r="AJ69" i="15"/>
  <c r="AI69" i="15"/>
  <c r="AG69" i="15"/>
  <c r="AF69" i="15"/>
  <c r="AD69" i="15"/>
  <c r="AW68" i="15"/>
  <c r="AV68" i="15"/>
  <c r="AS68" i="15"/>
  <c r="AR68" i="15"/>
  <c r="AJ68" i="15"/>
  <c r="AI68" i="15"/>
  <c r="AG68" i="15"/>
  <c r="AF68" i="15"/>
  <c r="AD68" i="15"/>
  <c r="AW67" i="15"/>
  <c r="AV67" i="15"/>
  <c r="AS67" i="15"/>
  <c r="AR67" i="15"/>
  <c r="AJ67" i="15"/>
  <c r="AI67" i="15"/>
  <c r="AG67" i="15"/>
  <c r="AF67" i="15"/>
  <c r="AD67" i="15"/>
  <c r="AW66" i="15"/>
  <c r="AV66" i="15"/>
  <c r="AS66" i="15"/>
  <c r="AR66" i="15"/>
  <c r="AJ66" i="15"/>
  <c r="AI66" i="15"/>
  <c r="AG66" i="15"/>
  <c r="AF66" i="15"/>
  <c r="AD66" i="15"/>
  <c r="AW65" i="15"/>
  <c r="AV65" i="15"/>
  <c r="AS65" i="15"/>
  <c r="AR65" i="15"/>
  <c r="AJ65" i="15"/>
  <c r="AK65" i="15" s="1"/>
  <c r="AI65" i="15"/>
  <c r="AG65" i="15"/>
  <c r="AF65" i="15"/>
  <c r="AD65" i="15"/>
  <c r="AW64" i="15"/>
  <c r="AV64" i="15"/>
  <c r="AS64" i="15"/>
  <c r="AR64" i="15"/>
  <c r="AJ64" i="15"/>
  <c r="AI64" i="15"/>
  <c r="AG64" i="15"/>
  <c r="AF64" i="15"/>
  <c r="AD64" i="15"/>
  <c r="AW63" i="15"/>
  <c r="AV63" i="15"/>
  <c r="AS63" i="15"/>
  <c r="AR63" i="15"/>
  <c r="AJ63" i="15"/>
  <c r="AI63" i="15"/>
  <c r="AG63" i="15"/>
  <c r="AF63" i="15"/>
  <c r="AD63" i="15"/>
  <c r="AW62" i="15"/>
  <c r="AV62" i="15"/>
  <c r="AS62" i="15"/>
  <c r="AR62" i="15"/>
  <c r="AJ62" i="15"/>
  <c r="AI62" i="15"/>
  <c r="AK62" i="15" s="1"/>
  <c r="AG62" i="15"/>
  <c r="AF62" i="15"/>
  <c r="AD62" i="15"/>
  <c r="AW61" i="15"/>
  <c r="AV61" i="15"/>
  <c r="AS61" i="15"/>
  <c r="AR61" i="15"/>
  <c r="AJ61" i="15"/>
  <c r="AK61" i="15" s="1"/>
  <c r="AI61" i="15"/>
  <c r="AG61" i="15"/>
  <c r="AF61" i="15"/>
  <c r="AD61" i="15"/>
  <c r="AW60" i="15"/>
  <c r="AV60" i="15"/>
  <c r="AS60" i="15"/>
  <c r="AR60" i="15"/>
  <c r="AJ60" i="15"/>
  <c r="AI60" i="15"/>
  <c r="AK60" i="15" s="1"/>
  <c r="AG60" i="15"/>
  <c r="AF60" i="15"/>
  <c r="AD60" i="15"/>
  <c r="AW59" i="15"/>
  <c r="AV59" i="15"/>
  <c r="AS59" i="15"/>
  <c r="AR59" i="15"/>
  <c r="AJ59" i="15"/>
  <c r="AI59" i="15"/>
  <c r="AG59" i="15"/>
  <c r="AF59" i="15"/>
  <c r="AD59" i="15"/>
  <c r="AW58" i="15"/>
  <c r="AV58" i="15"/>
  <c r="AS58" i="15"/>
  <c r="AR58" i="15"/>
  <c r="AJ58" i="15"/>
  <c r="AI58" i="15"/>
  <c r="AG58" i="15"/>
  <c r="AF58" i="15"/>
  <c r="AD58" i="15"/>
  <c r="AW57" i="15"/>
  <c r="AV57" i="15"/>
  <c r="AS57" i="15"/>
  <c r="AR57" i="15"/>
  <c r="AJ57" i="15"/>
  <c r="AI57" i="15"/>
  <c r="AG57" i="15"/>
  <c r="AF57" i="15"/>
  <c r="AD57" i="15"/>
  <c r="AW56" i="15"/>
  <c r="AV56" i="15"/>
  <c r="AS56" i="15"/>
  <c r="AR56" i="15"/>
  <c r="AJ56" i="15"/>
  <c r="AI56" i="15"/>
  <c r="AG56" i="15"/>
  <c r="AF56" i="15"/>
  <c r="AD56" i="15"/>
  <c r="AW55" i="15"/>
  <c r="AV55" i="15"/>
  <c r="AS55" i="15"/>
  <c r="AR55" i="15"/>
  <c r="AJ55" i="15"/>
  <c r="AI55" i="15"/>
  <c r="AG55" i="15"/>
  <c r="AF55" i="15"/>
  <c r="AD55" i="15"/>
  <c r="AW54" i="15"/>
  <c r="AV54" i="15"/>
  <c r="AS54" i="15"/>
  <c r="AR54" i="15"/>
  <c r="AJ54" i="15"/>
  <c r="AI54" i="15"/>
  <c r="AG54" i="15"/>
  <c r="AF54" i="15"/>
  <c r="AD54" i="15"/>
  <c r="AW53" i="15"/>
  <c r="AV53" i="15"/>
  <c r="AS53" i="15"/>
  <c r="AR53" i="15"/>
  <c r="AJ53" i="15"/>
  <c r="AI53" i="15"/>
  <c r="AG53" i="15"/>
  <c r="AF53" i="15"/>
  <c r="AD53" i="15"/>
  <c r="AW52" i="15"/>
  <c r="AV52" i="15"/>
  <c r="AS52" i="15"/>
  <c r="AR52" i="15"/>
  <c r="AJ52" i="15"/>
  <c r="AI52" i="15"/>
  <c r="AG52" i="15"/>
  <c r="AF52" i="15"/>
  <c r="AD52" i="15"/>
  <c r="AW51" i="15"/>
  <c r="AV51" i="15"/>
  <c r="AS51" i="15"/>
  <c r="AR51" i="15"/>
  <c r="AJ51" i="15"/>
  <c r="AI51" i="15"/>
  <c r="AG51" i="15"/>
  <c r="AF51" i="15"/>
  <c r="AD51" i="15"/>
  <c r="AW50" i="15"/>
  <c r="AV50" i="15"/>
  <c r="AS50" i="15"/>
  <c r="AR50" i="15"/>
  <c r="AJ50" i="15"/>
  <c r="AI50" i="15"/>
  <c r="AG50" i="15"/>
  <c r="AF50" i="15"/>
  <c r="AD50" i="15"/>
  <c r="AW49" i="15"/>
  <c r="AV49" i="15"/>
  <c r="AS49" i="15"/>
  <c r="AR49" i="15"/>
  <c r="AJ49" i="15"/>
  <c r="AI49" i="15"/>
  <c r="AG49" i="15"/>
  <c r="AF49" i="15"/>
  <c r="AD49" i="15"/>
  <c r="AW48" i="15"/>
  <c r="AV48" i="15"/>
  <c r="AS48" i="15"/>
  <c r="AR48" i="15"/>
  <c r="AJ48" i="15"/>
  <c r="AI48" i="15"/>
  <c r="AG48" i="15"/>
  <c r="AF48" i="15"/>
  <c r="AD48" i="15"/>
  <c r="AW47" i="15"/>
  <c r="AV47" i="15"/>
  <c r="AS47" i="15"/>
  <c r="AR47" i="15"/>
  <c r="AJ47" i="15"/>
  <c r="AI47" i="15"/>
  <c r="AG47" i="15"/>
  <c r="AF47" i="15"/>
  <c r="AD47" i="15"/>
  <c r="AW46" i="15"/>
  <c r="AV46" i="15"/>
  <c r="AS46" i="15"/>
  <c r="AR46" i="15"/>
  <c r="AJ46" i="15"/>
  <c r="AI46" i="15"/>
  <c r="AG46" i="15"/>
  <c r="AF46" i="15"/>
  <c r="AD46" i="15"/>
  <c r="AW45" i="15"/>
  <c r="AV45" i="15"/>
  <c r="AS45" i="15"/>
  <c r="AR45" i="15"/>
  <c r="AJ45" i="15"/>
  <c r="AI45" i="15"/>
  <c r="AG45" i="15"/>
  <c r="AF45" i="15"/>
  <c r="AD45" i="15"/>
  <c r="AW44" i="15"/>
  <c r="AV44" i="15"/>
  <c r="AS44" i="15"/>
  <c r="AR44" i="15"/>
  <c r="AJ44" i="15"/>
  <c r="AI44" i="15"/>
  <c r="AG44" i="15"/>
  <c r="AF44" i="15"/>
  <c r="AD44" i="15"/>
  <c r="AW43" i="15"/>
  <c r="AV43" i="15"/>
  <c r="AS43" i="15"/>
  <c r="AR43" i="15"/>
  <c r="AJ43" i="15"/>
  <c r="AI43" i="15"/>
  <c r="AG43" i="15"/>
  <c r="AF43" i="15"/>
  <c r="AD43" i="15"/>
  <c r="AW42" i="15"/>
  <c r="AV42" i="15"/>
  <c r="AS42" i="15"/>
  <c r="AR42" i="15"/>
  <c r="AJ42" i="15"/>
  <c r="AI42" i="15"/>
  <c r="AG42" i="15"/>
  <c r="AF42" i="15"/>
  <c r="AD42" i="15"/>
  <c r="AW41" i="15"/>
  <c r="AV41" i="15"/>
  <c r="AS41" i="15"/>
  <c r="AR41" i="15"/>
  <c r="AJ41" i="15"/>
  <c r="AI41" i="15"/>
  <c r="AK41" i="15" s="1"/>
  <c r="AG41" i="15"/>
  <c r="AF41" i="15"/>
  <c r="AD41" i="15"/>
  <c r="AW40" i="15"/>
  <c r="AV40" i="15"/>
  <c r="AS40" i="15"/>
  <c r="AR40" i="15"/>
  <c r="AJ40" i="15"/>
  <c r="AI40" i="15"/>
  <c r="AG40" i="15"/>
  <c r="AF40" i="15"/>
  <c r="AD40" i="15"/>
  <c r="AW39" i="15"/>
  <c r="AV39" i="15"/>
  <c r="AS39" i="15"/>
  <c r="AR39" i="15"/>
  <c r="AJ39" i="15"/>
  <c r="AI39" i="15"/>
  <c r="AG39" i="15"/>
  <c r="AF39" i="15"/>
  <c r="AD39" i="15"/>
  <c r="AW38" i="15"/>
  <c r="AV38" i="15"/>
  <c r="AS38" i="15"/>
  <c r="AR38" i="15"/>
  <c r="AJ38" i="15"/>
  <c r="AI38" i="15"/>
  <c r="AG38" i="15"/>
  <c r="AF38" i="15"/>
  <c r="AD38" i="15"/>
  <c r="AW37" i="15"/>
  <c r="AV37" i="15"/>
  <c r="AS37" i="15"/>
  <c r="AR37" i="15"/>
  <c r="AJ37" i="15"/>
  <c r="AI37" i="15"/>
  <c r="AG37" i="15"/>
  <c r="AF37" i="15"/>
  <c r="AD37" i="15"/>
  <c r="AW36" i="15"/>
  <c r="AV36" i="15"/>
  <c r="AS36" i="15"/>
  <c r="AR36" i="15"/>
  <c r="AJ36" i="15"/>
  <c r="AI36" i="15"/>
  <c r="AG36" i="15"/>
  <c r="AF36" i="15"/>
  <c r="AD36" i="15"/>
  <c r="AW35" i="15"/>
  <c r="AV35" i="15"/>
  <c r="AS35" i="15"/>
  <c r="AR35" i="15"/>
  <c r="AJ35" i="15"/>
  <c r="AI35" i="15"/>
  <c r="AG35" i="15"/>
  <c r="AF35" i="15"/>
  <c r="AD35" i="15"/>
  <c r="AW34" i="15"/>
  <c r="AV34" i="15"/>
  <c r="AS34" i="15"/>
  <c r="AR34" i="15"/>
  <c r="AJ34" i="15"/>
  <c r="AI34" i="15"/>
  <c r="AG34" i="15"/>
  <c r="AF34" i="15"/>
  <c r="AD34" i="15"/>
  <c r="AW33" i="15"/>
  <c r="AV33" i="15"/>
  <c r="AS33" i="15"/>
  <c r="AR33" i="15"/>
  <c r="AJ33" i="15"/>
  <c r="AI33" i="15"/>
  <c r="AK33" i="15" s="1"/>
  <c r="AG33" i="15"/>
  <c r="AF33" i="15"/>
  <c r="AD33" i="15"/>
  <c r="AW32" i="15"/>
  <c r="AV32" i="15"/>
  <c r="AS32" i="15"/>
  <c r="AR32" i="15"/>
  <c r="AJ32" i="15"/>
  <c r="AI32" i="15"/>
  <c r="AG32" i="15"/>
  <c r="AF32" i="15"/>
  <c r="AD32" i="15"/>
  <c r="AW31" i="15"/>
  <c r="AV31" i="15"/>
  <c r="AS31" i="15"/>
  <c r="AR31" i="15"/>
  <c r="AJ31" i="15"/>
  <c r="AI31" i="15"/>
  <c r="AG31" i="15"/>
  <c r="AF31" i="15"/>
  <c r="AD31" i="15"/>
  <c r="AW30" i="15"/>
  <c r="AV30" i="15"/>
  <c r="AS30" i="15"/>
  <c r="AR30" i="15"/>
  <c r="AJ30" i="15"/>
  <c r="AI30" i="15"/>
  <c r="AG30" i="15"/>
  <c r="AF30" i="15"/>
  <c r="AD30" i="15"/>
  <c r="AW29" i="15"/>
  <c r="AV29" i="15"/>
  <c r="AS29" i="15"/>
  <c r="AR29" i="15"/>
  <c r="AJ29" i="15"/>
  <c r="AI29" i="15"/>
  <c r="AK29" i="15" s="1"/>
  <c r="AG29" i="15"/>
  <c r="AF29" i="15"/>
  <c r="AD29" i="15"/>
  <c r="AW28" i="15"/>
  <c r="AV28" i="15"/>
  <c r="AS28" i="15"/>
  <c r="AR28" i="15"/>
  <c r="AJ28" i="15"/>
  <c r="AI28" i="15"/>
  <c r="AG28" i="15"/>
  <c r="AF28" i="15"/>
  <c r="AD28" i="15"/>
  <c r="AW27" i="15"/>
  <c r="AV27" i="15"/>
  <c r="AS27" i="15"/>
  <c r="AR27" i="15"/>
  <c r="AJ27" i="15"/>
  <c r="AI27" i="15"/>
  <c r="AG27" i="15"/>
  <c r="AF27" i="15"/>
  <c r="AD27" i="15"/>
  <c r="AW26" i="15"/>
  <c r="AV26" i="15"/>
  <c r="AS26" i="15"/>
  <c r="AR26" i="15"/>
  <c r="AJ26" i="15"/>
  <c r="AI26" i="15"/>
  <c r="AG26" i="15"/>
  <c r="AF26" i="15"/>
  <c r="AD26" i="15"/>
  <c r="AW25" i="15"/>
  <c r="AV25" i="15"/>
  <c r="AS25" i="15"/>
  <c r="AR25" i="15"/>
  <c r="AJ25" i="15"/>
  <c r="AI25" i="15"/>
  <c r="AG25" i="15"/>
  <c r="AF25" i="15"/>
  <c r="AD25" i="15"/>
  <c r="AW24" i="15"/>
  <c r="AV24" i="15"/>
  <c r="AS24" i="15"/>
  <c r="AR24" i="15"/>
  <c r="AJ24" i="15"/>
  <c r="AI24" i="15"/>
  <c r="AG24" i="15"/>
  <c r="AF24" i="15"/>
  <c r="AD24" i="15"/>
  <c r="AW23" i="15"/>
  <c r="AV23" i="15"/>
  <c r="AS23" i="15"/>
  <c r="AR23" i="15"/>
  <c r="AJ23" i="15"/>
  <c r="AI23" i="15"/>
  <c r="AG23" i="15"/>
  <c r="AF23" i="15"/>
  <c r="AD23" i="15"/>
  <c r="AW22" i="15"/>
  <c r="AV22" i="15"/>
  <c r="AS22" i="15"/>
  <c r="AR22" i="15"/>
  <c r="AJ22" i="15"/>
  <c r="AI22" i="15"/>
  <c r="AG22" i="15"/>
  <c r="AF22" i="15"/>
  <c r="AD22" i="15"/>
  <c r="AW21" i="15"/>
  <c r="AV21" i="15"/>
  <c r="AS21" i="15"/>
  <c r="AR21" i="15"/>
  <c r="AJ21" i="15"/>
  <c r="AI21" i="15"/>
  <c r="AG21" i="15"/>
  <c r="AF21" i="15"/>
  <c r="AD21" i="15"/>
  <c r="AW20" i="15"/>
  <c r="AV20" i="15"/>
  <c r="AS20" i="15"/>
  <c r="AR20" i="15"/>
  <c r="AJ20" i="15"/>
  <c r="AI20" i="15"/>
  <c r="AG20" i="15"/>
  <c r="AF20" i="15"/>
  <c r="AD20" i="15"/>
  <c r="AW19" i="15"/>
  <c r="AV19" i="15"/>
  <c r="AS19" i="15"/>
  <c r="AR19" i="15"/>
  <c r="AJ19" i="15"/>
  <c r="AI19" i="15"/>
  <c r="AG19" i="15"/>
  <c r="AF19" i="15"/>
  <c r="AD19" i="15"/>
  <c r="AW18" i="15"/>
  <c r="AV18" i="15"/>
  <c r="AS18" i="15"/>
  <c r="AR18" i="15"/>
  <c r="AJ18" i="15"/>
  <c r="AI18" i="15"/>
  <c r="AG18" i="15"/>
  <c r="AF18" i="15"/>
  <c r="AD18" i="15"/>
  <c r="AW17" i="15"/>
  <c r="AV17" i="15"/>
  <c r="AS17" i="15"/>
  <c r="AR17" i="15"/>
  <c r="AJ17" i="15"/>
  <c r="AI17" i="15"/>
  <c r="AG17" i="15"/>
  <c r="AF17" i="15"/>
  <c r="AD17" i="15"/>
  <c r="AW16" i="15"/>
  <c r="AV16" i="15"/>
  <c r="AS16" i="15"/>
  <c r="AR16" i="15"/>
  <c r="AJ16" i="15"/>
  <c r="AI16" i="15"/>
  <c r="AG16" i="15"/>
  <c r="AF16" i="15"/>
  <c r="AD16" i="15"/>
  <c r="AW15" i="15"/>
  <c r="AV15" i="15"/>
  <c r="AS15" i="15"/>
  <c r="AR15" i="15"/>
  <c r="AJ15" i="15"/>
  <c r="AI15" i="15"/>
  <c r="AG15" i="15"/>
  <c r="AF15" i="15"/>
  <c r="AD15" i="15"/>
  <c r="AW14" i="15"/>
  <c r="AV14" i="15"/>
  <c r="AS14" i="15"/>
  <c r="AR14" i="15"/>
  <c r="AJ14" i="15"/>
  <c r="AI14" i="15"/>
  <c r="AG14" i="15"/>
  <c r="AF14" i="15"/>
  <c r="AD14" i="15"/>
  <c r="AW13" i="15"/>
  <c r="AV13" i="15"/>
  <c r="AS13" i="15"/>
  <c r="AR13" i="15"/>
  <c r="AJ13" i="15"/>
  <c r="AI13" i="15"/>
  <c r="AK13" i="15" s="1"/>
  <c r="AG13" i="15"/>
  <c r="AF13" i="15"/>
  <c r="AD13" i="15"/>
  <c r="AW12" i="15"/>
  <c r="AV12" i="15"/>
  <c r="AS12" i="15"/>
  <c r="AR12" i="15"/>
  <c r="AJ12" i="15"/>
  <c r="AI12" i="15"/>
  <c r="AG12" i="15"/>
  <c r="AF12" i="15"/>
  <c r="AD12" i="15"/>
  <c r="AW11" i="15"/>
  <c r="AV11" i="15"/>
  <c r="AS11" i="15"/>
  <c r="AR11" i="15"/>
  <c r="AJ11" i="15"/>
  <c r="AI11" i="15"/>
  <c r="AG11" i="15"/>
  <c r="AF11" i="15"/>
  <c r="AD11" i="15"/>
  <c r="AW10" i="15"/>
  <c r="AV10" i="15"/>
  <c r="AS10" i="15"/>
  <c r="AR10" i="15"/>
  <c r="AJ10" i="15"/>
  <c r="AI10" i="15"/>
  <c r="AG10" i="15"/>
  <c r="AF10" i="15"/>
  <c r="AD10" i="15"/>
  <c r="AW9" i="15"/>
  <c r="AV9" i="15"/>
  <c r="AS9" i="15"/>
  <c r="AR9" i="15"/>
  <c r="AJ9" i="15"/>
  <c r="AI9" i="15"/>
  <c r="AK9" i="15" s="1"/>
  <c r="AG9" i="15"/>
  <c r="AF9" i="15"/>
  <c r="AD9" i="15"/>
  <c r="AW8" i="15"/>
  <c r="AV8" i="15"/>
  <c r="AS8" i="15"/>
  <c r="AR8" i="15"/>
  <c r="AJ8" i="15"/>
  <c r="AI8" i="15"/>
  <c r="AG8" i="15"/>
  <c r="AF8" i="15"/>
  <c r="AD8" i="15"/>
  <c r="AW7" i="15"/>
  <c r="AV7" i="15"/>
  <c r="AS7" i="15"/>
  <c r="AR7" i="15"/>
  <c r="AJ7" i="15"/>
  <c r="AI7" i="15"/>
  <c r="AG7" i="15"/>
  <c r="AF7" i="15"/>
  <c r="AD7" i="15"/>
  <c r="AW6" i="15"/>
  <c r="AV6" i="15"/>
  <c r="AS6" i="15"/>
  <c r="AR6" i="15"/>
  <c r="AJ6" i="15"/>
  <c r="AI6" i="15"/>
  <c r="AG6" i="15"/>
  <c r="AF6" i="15"/>
  <c r="AW5" i="15"/>
  <c r="AV5" i="15"/>
  <c r="AS5" i="15"/>
  <c r="AR5" i="15"/>
  <c r="AJ5" i="15"/>
  <c r="AI5" i="15"/>
  <c r="AG5" i="15"/>
  <c r="AF5" i="15"/>
  <c r="AD5" i="15"/>
  <c r="AW4" i="15"/>
  <c r="AV4" i="15"/>
  <c r="AS4" i="15"/>
  <c r="AR4" i="15"/>
  <c r="AJ4" i="15"/>
  <c r="AI4" i="15"/>
  <c r="AG4" i="15"/>
  <c r="AF4" i="15"/>
  <c r="AD4" i="15"/>
  <c r="AW3" i="15"/>
  <c r="AV3" i="15"/>
  <c r="AS3" i="15"/>
  <c r="AR3" i="15"/>
  <c r="AJ3" i="15"/>
  <c r="AI3" i="15"/>
  <c r="AG3" i="15"/>
  <c r="AF3" i="15"/>
  <c r="AD3" i="15"/>
  <c r="AW146" i="14"/>
  <c r="AV146" i="14"/>
  <c r="AS146" i="14"/>
  <c r="AR146" i="14"/>
  <c r="AQ146" i="14"/>
  <c r="AJ146" i="14"/>
  <c r="AI146" i="14"/>
  <c r="AG146" i="14"/>
  <c r="AF146" i="14"/>
  <c r="AD146" i="14"/>
  <c r="AW145" i="14"/>
  <c r="AV145" i="14"/>
  <c r="AS145" i="14"/>
  <c r="AR145" i="14"/>
  <c r="AQ145" i="14"/>
  <c r="AJ145" i="14"/>
  <c r="AI145" i="14"/>
  <c r="AG145" i="14"/>
  <c r="AF145" i="14"/>
  <c r="AD145" i="14"/>
  <c r="AW144" i="14"/>
  <c r="AV144" i="14"/>
  <c r="AS144" i="14"/>
  <c r="AR144" i="14"/>
  <c r="AQ144" i="14"/>
  <c r="AJ144" i="14"/>
  <c r="AI144" i="14"/>
  <c r="AG144" i="14"/>
  <c r="AF144" i="14"/>
  <c r="AD144" i="14"/>
  <c r="AW143" i="14"/>
  <c r="AV143" i="14"/>
  <c r="AS143" i="14"/>
  <c r="AR143" i="14"/>
  <c r="AQ143" i="14"/>
  <c r="AJ143" i="14"/>
  <c r="AI143" i="14"/>
  <c r="AG143" i="14"/>
  <c r="AF143" i="14"/>
  <c r="AD143" i="14"/>
  <c r="AW142" i="14"/>
  <c r="AV142" i="14"/>
  <c r="AS142" i="14"/>
  <c r="AR142" i="14"/>
  <c r="AQ142" i="14"/>
  <c r="AJ142" i="14"/>
  <c r="AI142" i="14"/>
  <c r="AG142" i="14"/>
  <c r="AF142" i="14"/>
  <c r="AD142" i="14"/>
  <c r="AW141" i="14"/>
  <c r="AV141" i="14"/>
  <c r="AS141" i="14"/>
  <c r="AR141" i="14"/>
  <c r="AQ141" i="14"/>
  <c r="AJ141" i="14"/>
  <c r="AI141" i="14"/>
  <c r="AG141" i="14"/>
  <c r="AF141" i="14"/>
  <c r="AD141" i="14"/>
  <c r="AW140" i="14"/>
  <c r="AV140" i="14"/>
  <c r="AS140" i="14"/>
  <c r="AR140" i="14"/>
  <c r="AQ140" i="14"/>
  <c r="AJ140" i="14"/>
  <c r="AI140" i="14"/>
  <c r="AG140" i="14"/>
  <c r="AF140" i="14"/>
  <c r="AD140" i="14"/>
  <c r="AW139" i="14"/>
  <c r="AV139" i="14"/>
  <c r="AS139" i="14"/>
  <c r="AR139" i="14"/>
  <c r="AQ139" i="14"/>
  <c r="AJ139" i="14"/>
  <c r="AI139" i="14"/>
  <c r="AG139" i="14"/>
  <c r="AF139" i="14"/>
  <c r="AD139" i="14"/>
  <c r="AW138" i="14"/>
  <c r="AV138" i="14"/>
  <c r="AS138" i="14"/>
  <c r="AR138" i="14"/>
  <c r="AQ138" i="14"/>
  <c r="AJ138" i="14"/>
  <c r="AI138" i="14"/>
  <c r="AG138" i="14"/>
  <c r="AF138" i="14"/>
  <c r="AD138" i="14"/>
  <c r="AW137" i="14"/>
  <c r="AV137" i="14"/>
  <c r="AS137" i="14"/>
  <c r="AR137" i="14"/>
  <c r="AQ137" i="14"/>
  <c r="AJ137" i="14"/>
  <c r="AI137" i="14"/>
  <c r="AG137" i="14"/>
  <c r="AF137" i="14"/>
  <c r="AD137" i="14"/>
  <c r="AW136" i="14"/>
  <c r="AV136" i="14"/>
  <c r="AS136" i="14"/>
  <c r="AR136" i="14"/>
  <c r="AQ136" i="14"/>
  <c r="AJ136" i="14"/>
  <c r="AI136" i="14"/>
  <c r="AG136" i="14"/>
  <c r="AF136" i="14"/>
  <c r="AD136" i="14"/>
  <c r="AW135" i="14"/>
  <c r="AV135" i="14"/>
  <c r="AS135" i="14"/>
  <c r="AR135" i="14"/>
  <c r="AQ135" i="14"/>
  <c r="AJ135" i="14"/>
  <c r="AI135" i="14"/>
  <c r="AG135" i="14"/>
  <c r="AF135" i="14"/>
  <c r="AD135" i="14"/>
  <c r="AW134" i="14"/>
  <c r="AV134" i="14"/>
  <c r="AS134" i="14"/>
  <c r="AR134" i="14"/>
  <c r="AQ134" i="14"/>
  <c r="AJ134" i="14"/>
  <c r="AI134" i="14"/>
  <c r="AG134" i="14"/>
  <c r="AF134" i="14"/>
  <c r="AD134" i="14"/>
  <c r="AW133" i="14"/>
  <c r="AV133" i="14"/>
  <c r="AS133" i="14"/>
  <c r="AR133" i="14"/>
  <c r="AQ133" i="14"/>
  <c r="AJ133" i="14"/>
  <c r="AI133" i="14"/>
  <c r="AG133" i="14"/>
  <c r="AF133" i="14"/>
  <c r="AD133" i="14"/>
  <c r="AW132" i="14"/>
  <c r="AV132" i="14"/>
  <c r="AS132" i="14"/>
  <c r="AR132" i="14"/>
  <c r="AQ132" i="14"/>
  <c r="AJ132" i="14"/>
  <c r="AI132" i="14"/>
  <c r="AG132" i="14"/>
  <c r="AF132" i="14"/>
  <c r="AD132" i="14"/>
  <c r="AW131" i="14"/>
  <c r="AV131" i="14"/>
  <c r="AS131" i="14"/>
  <c r="AR131" i="14"/>
  <c r="AQ131" i="14"/>
  <c r="AJ131" i="14"/>
  <c r="AI131" i="14"/>
  <c r="AG131" i="14"/>
  <c r="AF131" i="14"/>
  <c r="AD131" i="14"/>
  <c r="AW130" i="14"/>
  <c r="AV130" i="14"/>
  <c r="AS130" i="14"/>
  <c r="AR130" i="14"/>
  <c r="AQ130" i="14"/>
  <c r="AJ130" i="14"/>
  <c r="AI130" i="14"/>
  <c r="AG130" i="14"/>
  <c r="AF130" i="14"/>
  <c r="AD130" i="14"/>
  <c r="AW129" i="14"/>
  <c r="AV129" i="14"/>
  <c r="AS129" i="14"/>
  <c r="AR129" i="14"/>
  <c r="AQ129" i="14"/>
  <c r="AJ129" i="14"/>
  <c r="AI129" i="14"/>
  <c r="AG129" i="14"/>
  <c r="AF129" i="14"/>
  <c r="AD129" i="14"/>
  <c r="AW128" i="14"/>
  <c r="AV128" i="14"/>
  <c r="AS128" i="14"/>
  <c r="AR128" i="14"/>
  <c r="AQ128" i="14"/>
  <c r="AJ128" i="14"/>
  <c r="AI128" i="14"/>
  <c r="AG128" i="14"/>
  <c r="AF128" i="14"/>
  <c r="AD128" i="14"/>
  <c r="AW127" i="14"/>
  <c r="AV127" i="14"/>
  <c r="AS127" i="14"/>
  <c r="AR127" i="14"/>
  <c r="AQ127" i="14"/>
  <c r="AJ127" i="14"/>
  <c r="AI127" i="14"/>
  <c r="AG127" i="14"/>
  <c r="AF127" i="14"/>
  <c r="AD127" i="14"/>
  <c r="AW126" i="14"/>
  <c r="AV126" i="14"/>
  <c r="AS126" i="14"/>
  <c r="AR126" i="14"/>
  <c r="AQ126" i="14"/>
  <c r="AJ126" i="14"/>
  <c r="AI126" i="14"/>
  <c r="AG126" i="14"/>
  <c r="AF126" i="14"/>
  <c r="AD126" i="14"/>
  <c r="AW125" i="14"/>
  <c r="AV125" i="14"/>
  <c r="AS125" i="14"/>
  <c r="AR125" i="14"/>
  <c r="AQ125" i="14"/>
  <c r="AJ125" i="14"/>
  <c r="AI125" i="14"/>
  <c r="AG125" i="14"/>
  <c r="AF125" i="14"/>
  <c r="AD125" i="14"/>
  <c r="AW124" i="14"/>
  <c r="AV124" i="14"/>
  <c r="AS124" i="14"/>
  <c r="AR124" i="14"/>
  <c r="AQ124" i="14"/>
  <c r="AJ124" i="14"/>
  <c r="AI124" i="14"/>
  <c r="AG124" i="14"/>
  <c r="AF124" i="14"/>
  <c r="AD124" i="14"/>
  <c r="AW123" i="14"/>
  <c r="AV123" i="14"/>
  <c r="AS123" i="14"/>
  <c r="AR123" i="14"/>
  <c r="AQ123" i="14"/>
  <c r="AJ123" i="14"/>
  <c r="AI123" i="14"/>
  <c r="AG123" i="14"/>
  <c r="AF123" i="14"/>
  <c r="AD123" i="14"/>
  <c r="AW122" i="14"/>
  <c r="AV122" i="14"/>
  <c r="AS122" i="14"/>
  <c r="AR122" i="14"/>
  <c r="AQ122" i="14"/>
  <c r="AJ122" i="14"/>
  <c r="AI122" i="14"/>
  <c r="AG122" i="14"/>
  <c r="AF122" i="14"/>
  <c r="AD122" i="14"/>
  <c r="AW121" i="14"/>
  <c r="AV121" i="14"/>
  <c r="AS121" i="14"/>
  <c r="AR121" i="14"/>
  <c r="AQ121" i="14"/>
  <c r="AJ121" i="14"/>
  <c r="AI121" i="14"/>
  <c r="AG121" i="14"/>
  <c r="AF121" i="14"/>
  <c r="AD121" i="14"/>
  <c r="AW120" i="14"/>
  <c r="AV120" i="14"/>
  <c r="AS120" i="14"/>
  <c r="AR120" i="14"/>
  <c r="AQ120" i="14"/>
  <c r="AJ120" i="14"/>
  <c r="AI120" i="14"/>
  <c r="AG120" i="14"/>
  <c r="AF120" i="14"/>
  <c r="AD120" i="14"/>
  <c r="AW119" i="14"/>
  <c r="AV119" i="14"/>
  <c r="AS119" i="14"/>
  <c r="AR119" i="14"/>
  <c r="AQ119" i="14"/>
  <c r="AJ119" i="14"/>
  <c r="AI119" i="14"/>
  <c r="AG119" i="14"/>
  <c r="AF119" i="14"/>
  <c r="AD119" i="14"/>
  <c r="AW118" i="14"/>
  <c r="AV118" i="14"/>
  <c r="AS118" i="14"/>
  <c r="AR118" i="14"/>
  <c r="AQ118" i="14"/>
  <c r="AJ118" i="14"/>
  <c r="AI118" i="14"/>
  <c r="AG118" i="14"/>
  <c r="AF118" i="14"/>
  <c r="AD118" i="14"/>
  <c r="AW117" i="14"/>
  <c r="AV117" i="14"/>
  <c r="AS117" i="14"/>
  <c r="AR117" i="14"/>
  <c r="AQ117" i="14"/>
  <c r="AJ117" i="14"/>
  <c r="AI117" i="14"/>
  <c r="AG117" i="14"/>
  <c r="AF117" i="14"/>
  <c r="AD117" i="14"/>
  <c r="AW116" i="14"/>
  <c r="AV116" i="14"/>
  <c r="AS116" i="14"/>
  <c r="AR116" i="14"/>
  <c r="AQ116" i="14"/>
  <c r="AJ116" i="14"/>
  <c r="AI116" i="14"/>
  <c r="AG116" i="14"/>
  <c r="AF116" i="14"/>
  <c r="AD116" i="14"/>
  <c r="AW115" i="14"/>
  <c r="AV115" i="14"/>
  <c r="AS115" i="14"/>
  <c r="AR115" i="14"/>
  <c r="AQ115" i="14"/>
  <c r="AJ115" i="14"/>
  <c r="AI115" i="14"/>
  <c r="AG115" i="14"/>
  <c r="AF115" i="14"/>
  <c r="AD115" i="14"/>
  <c r="AW114" i="14"/>
  <c r="AV114" i="14"/>
  <c r="AS114" i="14"/>
  <c r="AR114" i="14"/>
  <c r="AQ114" i="14"/>
  <c r="AJ114" i="14"/>
  <c r="AI114" i="14"/>
  <c r="AG114" i="14"/>
  <c r="AF114" i="14"/>
  <c r="AD114" i="14"/>
  <c r="AW113" i="14"/>
  <c r="AV113" i="14"/>
  <c r="AS113" i="14"/>
  <c r="AR113" i="14"/>
  <c r="AQ113" i="14"/>
  <c r="AJ113" i="14"/>
  <c r="AI113" i="14"/>
  <c r="AG113" i="14"/>
  <c r="AF113" i="14"/>
  <c r="AD113" i="14"/>
  <c r="AW112" i="14"/>
  <c r="AV112" i="14"/>
  <c r="AS112" i="14"/>
  <c r="AR112" i="14"/>
  <c r="AQ112" i="14"/>
  <c r="AJ112" i="14"/>
  <c r="AI112" i="14"/>
  <c r="AG112" i="14"/>
  <c r="AF112" i="14"/>
  <c r="AD112" i="14"/>
  <c r="AW111" i="14"/>
  <c r="AV111" i="14"/>
  <c r="AS111" i="14"/>
  <c r="AR111" i="14"/>
  <c r="AQ111" i="14"/>
  <c r="AJ111" i="14"/>
  <c r="AI111" i="14"/>
  <c r="AG111" i="14"/>
  <c r="AF111" i="14"/>
  <c r="AD111" i="14"/>
  <c r="AW110" i="14"/>
  <c r="AV110" i="14"/>
  <c r="AS110" i="14"/>
  <c r="AR110" i="14"/>
  <c r="AQ110" i="14"/>
  <c r="AJ110" i="14"/>
  <c r="AI110" i="14"/>
  <c r="AG110" i="14"/>
  <c r="AF110" i="14"/>
  <c r="AD110" i="14"/>
  <c r="AW109" i="14"/>
  <c r="AV109" i="14"/>
  <c r="AS109" i="14"/>
  <c r="AR109" i="14"/>
  <c r="AQ109" i="14"/>
  <c r="AJ109" i="14"/>
  <c r="AI109" i="14"/>
  <c r="AG109" i="14"/>
  <c r="AF109" i="14"/>
  <c r="AD109" i="14"/>
  <c r="AW108" i="14"/>
  <c r="AV108" i="14"/>
  <c r="AS108" i="14"/>
  <c r="AR108" i="14"/>
  <c r="AQ108" i="14"/>
  <c r="AJ108" i="14"/>
  <c r="AI108" i="14"/>
  <c r="AG108" i="14"/>
  <c r="AF108" i="14"/>
  <c r="AD108" i="14"/>
  <c r="AW107" i="14"/>
  <c r="AV107" i="14"/>
  <c r="AS107" i="14"/>
  <c r="AR107" i="14"/>
  <c r="AQ107" i="14"/>
  <c r="AJ107" i="14"/>
  <c r="AI107" i="14"/>
  <c r="AG107" i="14"/>
  <c r="AF107" i="14"/>
  <c r="AD107" i="14"/>
  <c r="AW106" i="14"/>
  <c r="AV106" i="14"/>
  <c r="AS106" i="14"/>
  <c r="AR106" i="14"/>
  <c r="AQ106" i="14"/>
  <c r="AJ106" i="14"/>
  <c r="AI106" i="14"/>
  <c r="AG106" i="14"/>
  <c r="AF106" i="14"/>
  <c r="AD106" i="14"/>
  <c r="AW105" i="14"/>
  <c r="AV105" i="14"/>
  <c r="AS105" i="14"/>
  <c r="AR105" i="14"/>
  <c r="AQ105" i="14"/>
  <c r="AJ105" i="14"/>
  <c r="AI105" i="14"/>
  <c r="AG105" i="14"/>
  <c r="AF105" i="14"/>
  <c r="AD105" i="14"/>
  <c r="AW104" i="14"/>
  <c r="AV104" i="14"/>
  <c r="AS104" i="14"/>
  <c r="AR104" i="14"/>
  <c r="AQ104" i="14"/>
  <c r="AJ104" i="14"/>
  <c r="AI104" i="14"/>
  <c r="AG104" i="14"/>
  <c r="AF104" i="14"/>
  <c r="AD104" i="14"/>
  <c r="AW103" i="14"/>
  <c r="AV103" i="14"/>
  <c r="AS103" i="14"/>
  <c r="AR103" i="14"/>
  <c r="AQ103" i="14"/>
  <c r="AJ103" i="14"/>
  <c r="AI103" i="14"/>
  <c r="AG103" i="14"/>
  <c r="AF103" i="14"/>
  <c r="AD103" i="14"/>
  <c r="AW102" i="14"/>
  <c r="AV102" i="14"/>
  <c r="AS102" i="14"/>
  <c r="AR102" i="14"/>
  <c r="AQ102" i="14"/>
  <c r="AJ102" i="14"/>
  <c r="AI102" i="14"/>
  <c r="AG102" i="14"/>
  <c r="AF102" i="14"/>
  <c r="AD102" i="14"/>
  <c r="AW101" i="14"/>
  <c r="AV101" i="14"/>
  <c r="AS101" i="14"/>
  <c r="AR101" i="14"/>
  <c r="AQ101" i="14"/>
  <c r="AJ101" i="14"/>
  <c r="AI101" i="14"/>
  <c r="AG101" i="14"/>
  <c r="AF101" i="14"/>
  <c r="AD101" i="14"/>
  <c r="AW100" i="14"/>
  <c r="AV100" i="14"/>
  <c r="AS100" i="14"/>
  <c r="AR100" i="14"/>
  <c r="AQ100" i="14"/>
  <c r="AJ100" i="14"/>
  <c r="AI100" i="14"/>
  <c r="AG100" i="14"/>
  <c r="AF100" i="14"/>
  <c r="AD100" i="14"/>
  <c r="AW99" i="14"/>
  <c r="AV99" i="14"/>
  <c r="AS99" i="14"/>
  <c r="AR99" i="14"/>
  <c r="AQ99" i="14"/>
  <c r="AJ99" i="14"/>
  <c r="AI99" i="14"/>
  <c r="AG99" i="14"/>
  <c r="AF99" i="14"/>
  <c r="AD99" i="14"/>
  <c r="AW98" i="14"/>
  <c r="AV98" i="14"/>
  <c r="AS98" i="14"/>
  <c r="AR98" i="14"/>
  <c r="AQ98" i="14"/>
  <c r="AJ98" i="14"/>
  <c r="AI98" i="14"/>
  <c r="AG98" i="14"/>
  <c r="AF98" i="14"/>
  <c r="AD98" i="14"/>
  <c r="AW97" i="14"/>
  <c r="AV97" i="14"/>
  <c r="AS97" i="14"/>
  <c r="AR97" i="14"/>
  <c r="AQ97" i="14"/>
  <c r="AJ97" i="14"/>
  <c r="AI97" i="14"/>
  <c r="AG97" i="14"/>
  <c r="AF97" i="14"/>
  <c r="AD97" i="14"/>
  <c r="AW96" i="14"/>
  <c r="AV96" i="14"/>
  <c r="AS96" i="14"/>
  <c r="AR96" i="14"/>
  <c r="AQ96" i="14"/>
  <c r="AJ96" i="14"/>
  <c r="AI96" i="14"/>
  <c r="AG96" i="14"/>
  <c r="AF96" i="14"/>
  <c r="AD96" i="14"/>
  <c r="AW95" i="14"/>
  <c r="AV95" i="14"/>
  <c r="AS95" i="14"/>
  <c r="AR95" i="14"/>
  <c r="AQ95" i="14"/>
  <c r="AJ95" i="14"/>
  <c r="AI95" i="14"/>
  <c r="AG95" i="14"/>
  <c r="AF95" i="14"/>
  <c r="AD95" i="14"/>
  <c r="AW94" i="14"/>
  <c r="AV94" i="14"/>
  <c r="AS94" i="14"/>
  <c r="AR94" i="14"/>
  <c r="AQ94" i="14"/>
  <c r="AJ94" i="14"/>
  <c r="AI94" i="14"/>
  <c r="AG94" i="14"/>
  <c r="AF94" i="14"/>
  <c r="AD94" i="14"/>
  <c r="AW93" i="14"/>
  <c r="AV93" i="14"/>
  <c r="AS93" i="14"/>
  <c r="AR93" i="14"/>
  <c r="AQ93" i="14"/>
  <c r="AJ93" i="14"/>
  <c r="AI93" i="14"/>
  <c r="AG93" i="14"/>
  <c r="AF93" i="14"/>
  <c r="AD93" i="14"/>
  <c r="AW92" i="14"/>
  <c r="AV92" i="14"/>
  <c r="AS92" i="14"/>
  <c r="AR92" i="14"/>
  <c r="AQ92" i="14"/>
  <c r="AJ92" i="14"/>
  <c r="AI92" i="14"/>
  <c r="AG92" i="14"/>
  <c r="AF92" i="14"/>
  <c r="AD92" i="14"/>
  <c r="AW91" i="14"/>
  <c r="AV91" i="14"/>
  <c r="AS91" i="14"/>
  <c r="AR91" i="14"/>
  <c r="AQ91" i="14"/>
  <c r="AJ91" i="14"/>
  <c r="AI91" i="14"/>
  <c r="AG91" i="14"/>
  <c r="AF91" i="14"/>
  <c r="AD91" i="14"/>
  <c r="AW90" i="14"/>
  <c r="AV90" i="14"/>
  <c r="AS90" i="14"/>
  <c r="AR90" i="14"/>
  <c r="AQ90" i="14"/>
  <c r="AJ90" i="14"/>
  <c r="AI90" i="14"/>
  <c r="AG90" i="14"/>
  <c r="AF90" i="14"/>
  <c r="AD90" i="14"/>
  <c r="AW89" i="14"/>
  <c r="AV89" i="14"/>
  <c r="AS89" i="14"/>
  <c r="AR89" i="14"/>
  <c r="AQ89" i="14"/>
  <c r="AJ89" i="14"/>
  <c r="AI89" i="14"/>
  <c r="AG89" i="14"/>
  <c r="AF89" i="14"/>
  <c r="AD89" i="14"/>
  <c r="AW88" i="14"/>
  <c r="AV88" i="14"/>
  <c r="AS88" i="14"/>
  <c r="AR88" i="14"/>
  <c r="AQ88" i="14"/>
  <c r="AJ88" i="14"/>
  <c r="AI88" i="14"/>
  <c r="AG88" i="14"/>
  <c r="AF88" i="14"/>
  <c r="AD88" i="14"/>
  <c r="AW87" i="14"/>
  <c r="AV87" i="14"/>
  <c r="AS87" i="14"/>
  <c r="AR87" i="14"/>
  <c r="AQ87" i="14"/>
  <c r="AJ87" i="14"/>
  <c r="AI87" i="14"/>
  <c r="AG87" i="14"/>
  <c r="AF87" i="14"/>
  <c r="AD87" i="14"/>
  <c r="AW86" i="14"/>
  <c r="AV86" i="14"/>
  <c r="AS86" i="14"/>
  <c r="AR86" i="14"/>
  <c r="AQ86" i="14"/>
  <c r="AJ86" i="14"/>
  <c r="AI86" i="14"/>
  <c r="AG86" i="14"/>
  <c r="AF86" i="14"/>
  <c r="AD86" i="14"/>
  <c r="AW85" i="14"/>
  <c r="AV85" i="14"/>
  <c r="AS85" i="14"/>
  <c r="AR85" i="14"/>
  <c r="AQ85" i="14"/>
  <c r="AJ85" i="14"/>
  <c r="AI85" i="14"/>
  <c r="AG85" i="14"/>
  <c r="AF85" i="14"/>
  <c r="AD85" i="14"/>
  <c r="AW84" i="14"/>
  <c r="AV84" i="14"/>
  <c r="AS84" i="14"/>
  <c r="AR84" i="14"/>
  <c r="AQ84" i="14"/>
  <c r="AJ84" i="14"/>
  <c r="AI84" i="14"/>
  <c r="AG84" i="14"/>
  <c r="AF84" i="14"/>
  <c r="AD84" i="14"/>
  <c r="AW83" i="14"/>
  <c r="AV83" i="14"/>
  <c r="AS83" i="14"/>
  <c r="AR83" i="14"/>
  <c r="AQ83" i="14"/>
  <c r="AJ83" i="14"/>
  <c r="AI83" i="14"/>
  <c r="AG83" i="14"/>
  <c r="AF83" i="14"/>
  <c r="AD83" i="14"/>
  <c r="AW82" i="14"/>
  <c r="AV82" i="14"/>
  <c r="AS82" i="14"/>
  <c r="AR82" i="14"/>
  <c r="AJ82" i="14"/>
  <c r="AI82" i="14"/>
  <c r="AG82" i="14"/>
  <c r="AF82" i="14"/>
  <c r="AD82" i="14"/>
  <c r="AW81" i="14"/>
  <c r="AV81" i="14"/>
  <c r="AS81" i="14"/>
  <c r="AR81" i="14"/>
  <c r="AJ81" i="14"/>
  <c r="AI81" i="14"/>
  <c r="AG81" i="14"/>
  <c r="AF81" i="14"/>
  <c r="AD81" i="14"/>
  <c r="AW80" i="14"/>
  <c r="AV80" i="14"/>
  <c r="AS80" i="14"/>
  <c r="AR80" i="14"/>
  <c r="AJ80" i="14"/>
  <c r="AI80" i="14"/>
  <c r="AG80" i="14"/>
  <c r="AF80" i="14"/>
  <c r="AD80" i="14"/>
  <c r="AW79" i="14"/>
  <c r="AV79" i="14"/>
  <c r="AS79" i="14"/>
  <c r="AR79" i="14"/>
  <c r="AJ79" i="14"/>
  <c r="AI79" i="14"/>
  <c r="AG79" i="14"/>
  <c r="AF79" i="14"/>
  <c r="AD79" i="14"/>
  <c r="AW78" i="14"/>
  <c r="AV78" i="14"/>
  <c r="AS78" i="14"/>
  <c r="AR78" i="14"/>
  <c r="AJ78" i="14"/>
  <c r="AI78" i="14"/>
  <c r="AG78" i="14"/>
  <c r="AF78" i="14"/>
  <c r="AD78" i="14"/>
  <c r="AW77" i="14"/>
  <c r="AV77" i="14"/>
  <c r="AS77" i="14"/>
  <c r="AR77" i="14"/>
  <c r="AJ77" i="14"/>
  <c r="AI77" i="14"/>
  <c r="AG77" i="14"/>
  <c r="AF77" i="14"/>
  <c r="AD77" i="14"/>
  <c r="AW76" i="14"/>
  <c r="AV76" i="14"/>
  <c r="AS76" i="14"/>
  <c r="AR76" i="14"/>
  <c r="AJ76" i="14"/>
  <c r="AI76" i="14"/>
  <c r="AG76" i="14"/>
  <c r="AF76" i="14"/>
  <c r="AD76" i="14"/>
  <c r="AW75" i="14"/>
  <c r="AV75" i="14"/>
  <c r="AS75" i="14"/>
  <c r="AR75" i="14"/>
  <c r="AJ75" i="14"/>
  <c r="AI75" i="14"/>
  <c r="AG75" i="14"/>
  <c r="AF75" i="14"/>
  <c r="AD75" i="14"/>
  <c r="AW74" i="14"/>
  <c r="AV74" i="14"/>
  <c r="AS74" i="14"/>
  <c r="AR74" i="14"/>
  <c r="AJ74" i="14"/>
  <c r="AI74" i="14"/>
  <c r="AG74" i="14"/>
  <c r="AF74" i="14"/>
  <c r="AD74" i="14"/>
  <c r="AW73" i="14"/>
  <c r="AV73" i="14"/>
  <c r="AS73" i="14"/>
  <c r="AR73" i="14"/>
  <c r="AJ73" i="14"/>
  <c r="AI73" i="14"/>
  <c r="AG73" i="14"/>
  <c r="AF73" i="14"/>
  <c r="AD73" i="14"/>
  <c r="AW72" i="14"/>
  <c r="AV72" i="14"/>
  <c r="AS72" i="14"/>
  <c r="AR72" i="14"/>
  <c r="AJ72" i="14"/>
  <c r="AI72" i="14"/>
  <c r="AG72" i="14"/>
  <c r="AF72" i="14"/>
  <c r="AD72" i="14"/>
  <c r="AW71" i="14"/>
  <c r="AV71" i="14"/>
  <c r="AS71" i="14"/>
  <c r="AR71" i="14"/>
  <c r="AJ71" i="14"/>
  <c r="AI71" i="14"/>
  <c r="AG71" i="14"/>
  <c r="AF71" i="14"/>
  <c r="AD71" i="14"/>
  <c r="AW70" i="14"/>
  <c r="AV70" i="14"/>
  <c r="AS70" i="14"/>
  <c r="AR70" i="14"/>
  <c r="AJ70" i="14"/>
  <c r="AI70" i="14"/>
  <c r="AG70" i="14"/>
  <c r="AF70" i="14"/>
  <c r="AD70" i="14"/>
  <c r="AW69" i="14"/>
  <c r="AV69" i="14"/>
  <c r="AS69" i="14"/>
  <c r="AR69" i="14"/>
  <c r="AJ69" i="14"/>
  <c r="AI69" i="14"/>
  <c r="AG69" i="14"/>
  <c r="AF69" i="14"/>
  <c r="AD69" i="14"/>
  <c r="AW68" i="14"/>
  <c r="AV68" i="14"/>
  <c r="AS68" i="14"/>
  <c r="AR68" i="14"/>
  <c r="AJ68" i="14"/>
  <c r="AI68" i="14"/>
  <c r="AG68" i="14"/>
  <c r="AF68" i="14"/>
  <c r="AD68" i="14"/>
  <c r="AW67" i="14"/>
  <c r="AV67" i="14"/>
  <c r="AS67" i="14"/>
  <c r="AR67" i="14"/>
  <c r="AJ67" i="14"/>
  <c r="AI67" i="14"/>
  <c r="AG67" i="14"/>
  <c r="AF67" i="14"/>
  <c r="AD67" i="14"/>
  <c r="AW66" i="14"/>
  <c r="AV66" i="14"/>
  <c r="AS66" i="14"/>
  <c r="AR66" i="14"/>
  <c r="AJ66" i="14"/>
  <c r="AI66" i="14"/>
  <c r="AG66" i="14"/>
  <c r="AF66" i="14"/>
  <c r="AD66" i="14"/>
  <c r="AW65" i="14"/>
  <c r="AV65" i="14"/>
  <c r="AS65" i="14"/>
  <c r="AR65" i="14"/>
  <c r="AJ65" i="14"/>
  <c r="AI65" i="14"/>
  <c r="AG65" i="14"/>
  <c r="AF65" i="14"/>
  <c r="AD65" i="14"/>
  <c r="AW64" i="14"/>
  <c r="AV64" i="14"/>
  <c r="AS64" i="14"/>
  <c r="AR64" i="14"/>
  <c r="AJ64" i="14"/>
  <c r="AI64" i="14"/>
  <c r="AG64" i="14"/>
  <c r="AF64" i="14"/>
  <c r="AD64" i="14"/>
  <c r="AW63" i="14"/>
  <c r="AV63" i="14"/>
  <c r="AS63" i="14"/>
  <c r="AR63" i="14"/>
  <c r="AJ63" i="14"/>
  <c r="AI63" i="14"/>
  <c r="AG63" i="14"/>
  <c r="AF63" i="14"/>
  <c r="AD63" i="14"/>
  <c r="AW62" i="14"/>
  <c r="AV62" i="14"/>
  <c r="AS62" i="14"/>
  <c r="AR62" i="14"/>
  <c r="AJ62" i="14"/>
  <c r="AI62" i="14"/>
  <c r="AG62" i="14"/>
  <c r="AF62" i="14"/>
  <c r="AD62" i="14"/>
  <c r="AW61" i="14"/>
  <c r="AV61" i="14"/>
  <c r="AS61" i="14"/>
  <c r="AR61" i="14"/>
  <c r="AJ61" i="14"/>
  <c r="AI61" i="14"/>
  <c r="AG61" i="14"/>
  <c r="AF61" i="14"/>
  <c r="AD61" i="14"/>
  <c r="AW60" i="14"/>
  <c r="AV60" i="14"/>
  <c r="AS60" i="14"/>
  <c r="AR60" i="14"/>
  <c r="AJ60" i="14"/>
  <c r="AI60" i="14"/>
  <c r="AG60" i="14"/>
  <c r="AF60" i="14"/>
  <c r="AD60" i="14"/>
  <c r="AW59" i="14"/>
  <c r="AV59" i="14"/>
  <c r="AS59" i="14"/>
  <c r="AR59" i="14"/>
  <c r="AJ59" i="14"/>
  <c r="AI59" i="14"/>
  <c r="AG59" i="14"/>
  <c r="AF59" i="14"/>
  <c r="AD59" i="14"/>
  <c r="AW58" i="14"/>
  <c r="AV58" i="14"/>
  <c r="AS58" i="14"/>
  <c r="AR58" i="14"/>
  <c r="AJ58" i="14"/>
  <c r="AI58" i="14"/>
  <c r="AG58" i="14"/>
  <c r="AF58" i="14"/>
  <c r="AD58" i="14"/>
  <c r="AW57" i="14"/>
  <c r="AV57" i="14"/>
  <c r="AS57" i="14"/>
  <c r="AR57" i="14"/>
  <c r="AJ57" i="14"/>
  <c r="AI57" i="14"/>
  <c r="AG57" i="14"/>
  <c r="AF57" i="14"/>
  <c r="AD57" i="14"/>
  <c r="AW56" i="14"/>
  <c r="AV56" i="14"/>
  <c r="AS56" i="14"/>
  <c r="AR56" i="14"/>
  <c r="AJ56" i="14"/>
  <c r="AI56" i="14"/>
  <c r="AG56" i="14"/>
  <c r="AF56" i="14"/>
  <c r="AD56" i="14"/>
  <c r="AW55" i="14"/>
  <c r="AV55" i="14"/>
  <c r="AS55" i="14"/>
  <c r="AR55" i="14"/>
  <c r="AJ55" i="14"/>
  <c r="AI55" i="14"/>
  <c r="AG55" i="14"/>
  <c r="AF55" i="14"/>
  <c r="AD55" i="14"/>
  <c r="AW54" i="14"/>
  <c r="AV54" i="14"/>
  <c r="AS54" i="14"/>
  <c r="AR54" i="14"/>
  <c r="AJ54" i="14"/>
  <c r="AI54" i="14"/>
  <c r="AG54" i="14"/>
  <c r="AF54" i="14"/>
  <c r="AD54" i="14"/>
  <c r="AW53" i="14"/>
  <c r="AV53" i="14"/>
  <c r="AS53" i="14"/>
  <c r="AR53" i="14"/>
  <c r="AJ53" i="14"/>
  <c r="AI53" i="14"/>
  <c r="AG53" i="14"/>
  <c r="AF53" i="14"/>
  <c r="AD53" i="14"/>
  <c r="AW52" i="14"/>
  <c r="AV52" i="14"/>
  <c r="AS52" i="14"/>
  <c r="AR52" i="14"/>
  <c r="AJ52" i="14"/>
  <c r="AI52" i="14"/>
  <c r="AG52" i="14"/>
  <c r="AF52" i="14"/>
  <c r="AD52" i="14"/>
  <c r="AW51" i="14"/>
  <c r="AV51" i="14"/>
  <c r="AS51" i="14"/>
  <c r="AR51" i="14"/>
  <c r="AJ51" i="14"/>
  <c r="AI51" i="14"/>
  <c r="AG51" i="14"/>
  <c r="AF51" i="14"/>
  <c r="AD51" i="14"/>
  <c r="AW50" i="14"/>
  <c r="AV50" i="14"/>
  <c r="AS50" i="14"/>
  <c r="AR50" i="14"/>
  <c r="AJ50" i="14"/>
  <c r="AI50" i="14"/>
  <c r="AG50" i="14"/>
  <c r="AF50" i="14"/>
  <c r="AD50" i="14"/>
  <c r="AW49" i="14"/>
  <c r="AV49" i="14"/>
  <c r="AS49" i="14"/>
  <c r="AR49" i="14"/>
  <c r="AJ49" i="14"/>
  <c r="AI49" i="14"/>
  <c r="AG49" i="14"/>
  <c r="AF49" i="14"/>
  <c r="AD49" i="14"/>
  <c r="AW48" i="14"/>
  <c r="AV48" i="14"/>
  <c r="AS48" i="14"/>
  <c r="AR48" i="14"/>
  <c r="AJ48" i="14"/>
  <c r="AI48" i="14"/>
  <c r="AG48" i="14"/>
  <c r="AF48" i="14"/>
  <c r="AD48" i="14"/>
  <c r="AW47" i="14"/>
  <c r="AV47" i="14"/>
  <c r="AS47" i="14"/>
  <c r="AR47" i="14"/>
  <c r="AJ47" i="14"/>
  <c r="AI47" i="14"/>
  <c r="AG47" i="14"/>
  <c r="AF47" i="14"/>
  <c r="AD47" i="14"/>
  <c r="AW46" i="14"/>
  <c r="AV46" i="14"/>
  <c r="AS46" i="14"/>
  <c r="AR46" i="14"/>
  <c r="AJ46" i="14"/>
  <c r="AI46" i="14"/>
  <c r="AG46" i="14"/>
  <c r="AF46" i="14"/>
  <c r="AD46" i="14"/>
  <c r="AW45" i="14"/>
  <c r="AV45" i="14"/>
  <c r="AS45" i="14"/>
  <c r="AR45" i="14"/>
  <c r="AJ45" i="14"/>
  <c r="AI45" i="14"/>
  <c r="AG45" i="14"/>
  <c r="AF45" i="14"/>
  <c r="AD45" i="14"/>
  <c r="AW44" i="14"/>
  <c r="AV44" i="14"/>
  <c r="AS44" i="14"/>
  <c r="AR44" i="14"/>
  <c r="AJ44" i="14"/>
  <c r="AI44" i="14"/>
  <c r="AG44" i="14"/>
  <c r="AF44" i="14"/>
  <c r="AD44" i="14"/>
  <c r="AW43" i="14"/>
  <c r="AV43" i="14"/>
  <c r="AS43" i="14"/>
  <c r="AR43" i="14"/>
  <c r="AJ43" i="14"/>
  <c r="AI43" i="14"/>
  <c r="AG43" i="14"/>
  <c r="AF43" i="14"/>
  <c r="AD43" i="14"/>
  <c r="AW42" i="14"/>
  <c r="AV42" i="14"/>
  <c r="AS42" i="14"/>
  <c r="AR42" i="14"/>
  <c r="AJ42" i="14"/>
  <c r="AI42" i="14"/>
  <c r="AG42" i="14"/>
  <c r="AF42" i="14"/>
  <c r="AD42" i="14"/>
  <c r="AW41" i="14"/>
  <c r="AV41" i="14"/>
  <c r="AS41" i="14"/>
  <c r="AR41" i="14"/>
  <c r="AJ41" i="14"/>
  <c r="AI41" i="14"/>
  <c r="AG41" i="14"/>
  <c r="AF41" i="14"/>
  <c r="AD41" i="14"/>
  <c r="AW40" i="14"/>
  <c r="AV40" i="14"/>
  <c r="AS40" i="14"/>
  <c r="AR40" i="14"/>
  <c r="AJ40" i="14"/>
  <c r="AI40" i="14"/>
  <c r="AG40" i="14"/>
  <c r="AF40" i="14"/>
  <c r="AD40" i="14"/>
  <c r="AW39" i="14"/>
  <c r="AV39" i="14"/>
  <c r="AS39" i="14"/>
  <c r="AR39" i="14"/>
  <c r="AJ39" i="14"/>
  <c r="AI39" i="14"/>
  <c r="AG39" i="14"/>
  <c r="AF39" i="14"/>
  <c r="AD39" i="14"/>
  <c r="AW38" i="14"/>
  <c r="AV38" i="14"/>
  <c r="AS38" i="14"/>
  <c r="AR38" i="14"/>
  <c r="AJ38" i="14"/>
  <c r="AI38" i="14"/>
  <c r="AG38" i="14"/>
  <c r="AF38" i="14"/>
  <c r="AD38" i="14"/>
  <c r="AW37" i="14"/>
  <c r="AV37" i="14"/>
  <c r="AS37" i="14"/>
  <c r="AR37" i="14"/>
  <c r="AJ37" i="14"/>
  <c r="AI37" i="14"/>
  <c r="AG37" i="14"/>
  <c r="AF37" i="14"/>
  <c r="AD37" i="14"/>
  <c r="AW36" i="14"/>
  <c r="AV36" i="14"/>
  <c r="AS36" i="14"/>
  <c r="AR36" i="14"/>
  <c r="AJ36" i="14"/>
  <c r="AI36" i="14"/>
  <c r="AG36" i="14"/>
  <c r="AF36" i="14"/>
  <c r="AD36" i="14"/>
  <c r="AW35" i="14"/>
  <c r="AV35" i="14"/>
  <c r="AS35" i="14"/>
  <c r="AR35" i="14"/>
  <c r="AJ35" i="14"/>
  <c r="AI35" i="14"/>
  <c r="AG35" i="14"/>
  <c r="AF35" i="14"/>
  <c r="AD35" i="14"/>
  <c r="AW34" i="14"/>
  <c r="AV34" i="14"/>
  <c r="AS34" i="14"/>
  <c r="AR34" i="14"/>
  <c r="AJ34" i="14"/>
  <c r="AI34" i="14"/>
  <c r="AG34" i="14"/>
  <c r="AF34" i="14"/>
  <c r="AD34" i="14"/>
  <c r="AW33" i="14"/>
  <c r="AV33" i="14"/>
  <c r="AS33" i="14"/>
  <c r="AR33" i="14"/>
  <c r="AJ33" i="14"/>
  <c r="AI33" i="14"/>
  <c r="AG33" i="14"/>
  <c r="AF33" i="14"/>
  <c r="AD33" i="14"/>
  <c r="AW32" i="14"/>
  <c r="AV32" i="14"/>
  <c r="AS32" i="14"/>
  <c r="AR32" i="14"/>
  <c r="AJ32" i="14"/>
  <c r="AI32" i="14"/>
  <c r="AG32" i="14"/>
  <c r="AF32" i="14"/>
  <c r="AD32" i="14"/>
  <c r="AW31" i="14"/>
  <c r="AV31" i="14"/>
  <c r="AS31" i="14"/>
  <c r="AR31" i="14"/>
  <c r="AJ31" i="14"/>
  <c r="AI31" i="14"/>
  <c r="AG31" i="14"/>
  <c r="AF31" i="14"/>
  <c r="AD31" i="14"/>
  <c r="AW30" i="14"/>
  <c r="AV30" i="14"/>
  <c r="AS30" i="14"/>
  <c r="AR30" i="14"/>
  <c r="AJ30" i="14"/>
  <c r="AI30" i="14"/>
  <c r="AG30" i="14"/>
  <c r="AF30" i="14"/>
  <c r="AD30" i="14"/>
  <c r="AW29" i="14"/>
  <c r="AV29" i="14"/>
  <c r="AS29" i="14"/>
  <c r="AR29" i="14"/>
  <c r="AJ29" i="14"/>
  <c r="AI29" i="14"/>
  <c r="AG29" i="14"/>
  <c r="AF29" i="14"/>
  <c r="AD29" i="14"/>
  <c r="AW28" i="14"/>
  <c r="AV28" i="14"/>
  <c r="AS28" i="14"/>
  <c r="AR28" i="14"/>
  <c r="AJ28" i="14"/>
  <c r="AI28" i="14"/>
  <c r="AG28" i="14"/>
  <c r="AF28" i="14"/>
  <c r="AD28" i="14"/>
  <c r="AW27" i="14"/>
  <c r="AV27" i="14"/>
  <c r="AS27" i="14"/>
  <c r="AR27" i="14"/>
  <c r="AJ27" i="14"/>
  <c r="AI27" i="14"/>
  <c r="AG27" i="14"/>
  <c r="AF27" i="14"/>
  <c r="AD27" i="14"/>
  <c r="AW26" i="14"/>
  <c r="AV26" i="14"/>
  <c r="AS26" i="14"/>
  <c r="AR26" i="14"/>
  <c r="AJ26" i="14"/>
  <c r="AI26" i="14"/>
  <c r="AG26" i="14"/>
  <c r="AF26" i="14"/>
  <c r="AD26" i="14"/>
  <c r="AW25" i="14"/>
  <c r="AV25" i="14"/>
  <c r="AS25" i="14"/>
  <c r="AR25" i="14"/>
  <c r="AJ25" i="14"/>
  <c r="AI25" i="14"/>
  <c r="AG25" i="14"/>
  <c r="AF25" i="14"/>
  <c r="AD25" i="14"/>
  <c r="AW24" i="14"/>
  <c r="AV24" i="14"/>
  <c r="AS24" i="14"/>
  <c r="AR24" i="14"/>
  <c r="AJ24" i="14"/>
  <c r="AI24" i="14"/>
  <c r="AG24" i="14"/>
  <c r="AF24" i="14"/>
  <c r="AD24" i="14"/>
  <c r="AW23" i="14"/>
  <c r="AV23" i="14"/>
  <c r="AS23" i="14"/>
  <c r="AR23" i="14"/>
  <c r="AJ23" i="14"/>
  <c r="AI23" i="14"/>
  <c r="AG23" i="14"/>
  <c r="AF23" i="14"/>
  <c r="AD23" i="14"/>
  <c r="AW22" i="14"/>
  <c r="AV22" i="14"/>
  <c r="AS22" i="14"/>
  <c r="AR22" i="14"/>
  <c r="AJ22" i="14"/>
  <c r="AI22" i="14"/>
  <c r="AG22" i="14"/>
  <c r="AF22" i="14"/>
  <c r="AD22" i="14"/>
  <c r="AW21" i="14"/>
  <c r="AV21" i="14"/>
  <c r="AS21" i="14"/>
  <c r="AR21" i="14"/>
  <c r="AJ21" i="14"/>
  <c r="AI21" i="14"/>
  <c r="AG21" i="14"/>
  <c r="AF21" i="14"/>
  <c r="AD21" i="14"/>
  <c r="AW20" i="14"/>
  <c r="AV20" i="14"/>
  <c r="AS20" i="14"/>
  <c r="AR20" i="14"/>
  <c r="AJ20" i="14"/>
  <c r="AI20" i="14"/>
  <c r="AG20" i="14"/>
  <c r="AF20" i="14"/>
  <c r="AD20" i="14"/>
  <c r="AW19" i="14"/>
  <c r="AV19" i="14"/>
  <c r="AS19" i="14"/>
  <c r="AR19" i="14"/>
  <c r="AJ19" i="14"/>
  <c r="AI19" i="14"/>
  <c r="AG19" i="14"/>
  <c r="AF19" i="14"/>
  <c r="AD19" i="14"/>
  <c r="AW18" i="14"/>
  <c r="AV18" i="14"/>
  <c r="AS18" i="14"/>
  <c r="AR18" i="14"/>
  <c r="AJ18" i="14"/>
  <c r="AI18" i="14"/>
  <c r="AG18" i="14"/>
  <c r="AF18" i="14"/>
  <c r="AD18" i="14"/>
  <c r="AW17" i="14"/>
  <c r="AV17" i="14"/>
  <c r="AS17" i="14"/>
  <c r="AR17" i="14"/>
  <c r="AJ17" i="14"/>
  <c r="AI17" i="14"/>
  <c r="AG17" i="14"/>
  <c r="AF17" i="14"/>
  <c r="AD17" i="14"/>
  <c r="AW16" i="14"/>
  <c r="AV16" i="14"/>
  <c r="AS16" i="14"/>
  <c r="AR16" i="14"/>
  <c r="AJ16" i="14"/>
  <c r="AI16" i="14"/>
  <c r="AG16" i="14"/>
  <c r="AF16" i="14"/>
  <c r="AD16" i="14"/>
  <c r="AW15" i="14"/>
  <c r="AV15" i="14"/>
  <c r="AS15" i="14"/>
  <c r="AR15" i="14"/>
  <c r="AJ15" i="14"/>
  <c r="AI15" i="14"/>
  <c r="AG15" i="14"/>
  <c r="AF15" i="14"/>
  <c r="AD15" i="14"/>
  <c r="AW14" i="14"/>
  <c r="AV14" i="14"/>
  <c r="AS14" i="14"/>
  <c r="AR14" i="14"/>
  <c r="AJ14" i="14"/>
  <c r="AI14" i="14"/>
  <c r="AG14" i="14"/>
  <c r="AF14" i="14"/>
  <c r="AD14" i="14"/>
  <c r="AW13" i="14"/>
  <c r="AV13" i="14"/>
  <c r="AS13" i="14"/>
  <c r="AR13" i="14"/>
  <c r="AJ13" i="14"/>
  <c r="AI13" i="14"/>
  <c r="AG13" i="14"/>
  <c r="AF13" i="14"/>
  <c r="AD13" i="14"/>
  <c r="AW12" i="14"/>
  <c r="AV12" i="14"/>
  <c r="AS12" i="14"/>
  <c r="AR12" i="14"/>
  <c r="AJ12" i="14"/>
  <c r="AI12" i="14"/>
  <c r="AG12" i="14"/>
  <c r="AF12" i="14"/>
  <c r="AD12" i="14"/>
  <c r="AW11" i="14"/>
  <c r="AV11" i="14"/>
  <c r="AS11" i="14"/>
  <c r="AR11" i="14"/>
  <c r="AJ11" i="14"/>
  <c r="AI11" i="14"/>
  <c r="AG11" i="14"/>
  <c r="AF11" i="14"/>
  <c r="AD11" i="14"/>
  <c r="AW10" i="14"/>
  <c r="AV10" i="14"/>
  <c r="AS10" i="14"/>
  <c r="AR10" i="14"/>
  <c r="AJ10" i="14"/>
  <c r="AI10" i="14"/>
  <c r="AG10" i="14"/>
  <c r="AF10" i="14"/>
  <c r="AD10" i="14"/>
  <c r="AW9" i="14"/>
  <c r="AV9" i="14"/>
  <c r="AS9" i="14"/>
  <c r="AR9" i="14"/>
  <c r="AJ9" i="14"/>
  <c r="AI9" i="14"/>
  <c r="AG9" i="14"/>
  <c r="AF9" i="14"/>
  <c r="AD9" i="14"/>
  <c r="AW8" i="14"/>
  <c r="AV8" i="14"/>
  <c r="AS8" i="14"/>
  <c r="AR8" i="14"/>
  <c r="AJ8" i="14"/>
  <c r="AI8" i="14"/>
  <c r="AG8" i="14"/>
  <c r="AF8" i="14"/>
  <c r="AD8" i="14"/>
  <c r="AW7" i="14"/>
  <c r="AV7" i="14"/>
  <c r="AS7" i="14"/>
  <c r="AR7" i="14"/>
  <c r="AJ7" i="14"/>
  <c r="AI7" i="14"/>
  <c r="AG7" i="14"/>
  <c r="AF7" i="14"/>
  <c r="AD7" i="14"/>
  <c r="AW6" i="14"/>
  <c r="AV6" i="14"/>
  <c r="AS6" i="14"/>
  <c r="AR6" i="14"/>
  <c r="AJ6" i="14"/>
  <c r="AI6" i="14"/>
  <c r="AG6" i="14"/>
  <c r="AF6" i="14"/>
  <c r="AW5" i="14"/>
  <c r="AV5" i="14"/>
  <c r="AS5" i="14"/>
  <c r="AR5" i="14"/>
  <c r="AJ5" i="14"/>
  <c r="AI5" i="14"/>
  <c r="AG5" i="14"/>
  <c r="AF5" i="14"/>
  <c r="AD5" i="14"/>
  <c r="AW4" i="14"/>
  <c r="AV4" i="14"/>
  <c r="AS4" i="14"/>
  <c r="AR4" i="14"/>
  <c r="AJ4" i="14"/>
  <c r="AI4" i="14"/>
  <c r="AG4" i="14"/>
  <c r="AF4" i="14"/>
  <c r="AD4" i="14"/>
  <c r="AW3" i="14"/>
  <c r="AV3" i="14"/>
  <c r="AS3" i="14"/>
  <c r="AR3" i="14"/>
  <c r="AJ3" i="14"/>
  <c r="AI3" i="14"/>
  <c r="AG3" i="14"/>
  <c r="AF3" i="14"/>
  <c r="AD3" i="14"/>
  <c r="AW146" i="13"/>
  <c r="AV146" i="13"/>
  <c r="AS146" i="13"/>
  <c r="AR146" i="13"/>
  <c r="AQ146" i="13"/>
  <c r="AJ146" i="13"/>
  <c r="AI146" i="13"/>
  <c r="AG146" i="13"/>
  <c r="AF146" i="13"/>
  <c r="AD146" i="13"/>
  <c r="AW145" i="13"/>
  <c r="AV145" i="13"/>
  <c r="AS145" i="13"/>
  <c r="AR145" i="13"/>
  <c r="AQ145" i="13"/>
  <c r="AJ145" i="13"/>
  <c r="AI145" i="13"/>
  <c r="AG145" i="13"/>
  <c r="AF145" i="13"/>
  <c r="AD145" i="13"/>
  <c r="AW144" i="13"/>
  <c r="AV144" i="13"/>
  <c r="AS144" i="13"/>
  <c r="AR144" i="13"/>
  <c r="AQ144" i="13"/>
  <c r="AJ144" i="13"/>
  <c r="AI144" i="13"/>
  <c r="AG144" i="13"/>
  <c r="AF144" i="13"/>
  <c r="AD144" i="13"/>
  <c r="AW143" i="13"/>
  <c r="AV143" i="13"/>
  <c r="AS143" i="13"/>
  <c r="AR143" i="13"/>
  <c r="AQ143" i="13"/>
  <c r="AJ143" i="13"/>
  <c r="AI143" i="13"/>
  <c r="AK143" i="13" s="1"/>
  <c r="AG143" i="13"/>
  <c r="AF143" i="13"/>
  <c r="AD143" i="13"/>
  <c r="AW142" i="13"/>
  <c r="AV142" i="13"/>
  <c r="AS142" i="13"/>
  <c r="AR142" i="13"/>
  <c r="AQ142" i="13"/>
  <c r="AJ142" i="13"/>
  <c r="AI142" i="13"/>
  <c r="AG142" i="13"/>
  <c r="AF142" i="13"/>
  <c r="AD142" i="13"/>
  <c r="AW141" i="13"/>
  <c r="AV141" i="13"/>
  <c r="AS141" i="13"/>
  <c r="AR141" i="13"/>
  <c r="AQ141" i="13"/>
  <c r="AJ141" i="13"/>
  <c r="AI141" i="13"/>
  <c r="AK141" i="13" s="1"/>
  <c r="AG141" i="13"/>
  <c r="AF141" i="13"/>
  <c r="AD141" i="13"/>
  <c r="AW140" i="13"/>
  <c r="AV140" i="13"/>
  <c r="AS140" i="13"/>
  <c r="AR140" i="13"/>
  <c r="AQ140" i="13"/>
  <c r="AJ140" i="13"/>
  <c r="AI140" i="13"/>
  <c r="AG140" i="13"/>
  <c r="AF140" i="13"/>
  <c r="AD140" i="13"/>
  <c r="AW139" i="13"/>
  <c r="AV139" i="13"/>
  <c r="AS139" i="13"/>
  <c r="AR139" i="13"/>
  <c r="AQ139" i="13"/>
  <c r="AJ139" i="13"/>
  <c r="AI139" i="13"/>
  <c r="AK139" i="13" s="1"/>
  <c r="AG139" i="13"/>
  <c r="AF139" i="13"/>
  <c r="AD139" i="13"/>
  <c r="AW138" i="13"/>
  <c r="AV138" i="13"/>
  <c r="AS138" i="13"/>
  <c r="AR138" i="13"/>
  <c r="AQ138" i="13"/>
  <c r="AJ138" i="13"/>
  <c r="AI138" i="13"/>
  <c r="AG138" i="13"/>
  <c r="AF138" i="13"/>
  <c r="AD138" i="13"/>
  <c r="AW137" i="13"/>
  <c r="AV137" i="13"/>
  <c r="AS137" i="13"/>
  <c r="AR137" i="13"/>
  <c r="AQ137" i="13"/>
  <c r="AJ137" i="13"/>
  <c r="AI137" i="13"/>
  <c r="AK137" i="13" s="1"/>
  <c r="AG137" i="13"/>
  <c r="AF137" i="13"/>
  <c r="AD137" i="13"/>
  <c r="AW136" i="13"/>
  <c r="AV136" i="13"/>
  <c r="AS136" i="13"/>
  <c r="AR136" i="13"/>
  <c r="AQ136" i="13"/>
  <c r="AJ136" i="13"/>
  <c r="AI136" i="13"/>
  <c r="AG136" i="13"/>
  <c r="AF136" i="13"/>
  <c r="AD136" i="13"/>
  <c r="AW135" i="13"/>
  <c r="AV135" i="13"/>
  <c r="AS135" i="13"/>
  <c r="AR135" i="13"/>
  <c r="AQ135" i="13"/>
  <c r="AJ135" i="13"/>
  <c r="AI135" i="13"/>
  <c r="AG135" i="13"/>
  <c r="AF135" i="13"/>
  <c r="AD135" i="13"/>
  <c r="AW134" i="13"/>
  <c r="AV134" i="13"/>
  <c r="AS134" i="13"/>
  <c r="AR134" i="13"/>
  <c r="AQ134" i="13"/>
  <c r="AJ134" i="13"/>
  <c r="AI134" i="13"/>
  <c r="AG134" i="13"/>
  <c r="AF134" i="13"/>
  <c r="AD134" i="13"/>
  <c r="AW133" i="13"/>
  <c r="AV133" i="13"/>
  <c r="AS133" i="13"/>
  <c r="AR133" i="13"/>
  <c r="AQ133" i="13"/>
  <c r="AJ133" i="13"/>
  <c r="AI133" i="13"/>
  <c r="AG133" i="13"/>
  <c r="AF133" i="13"/>
  <c r="AD133" i="13"/>
  <c r="AW132" i="13"/>
  <c r="AV132" i="13"/>
  <c r="AS132" i="13"/>
  <c r="AR132" i="13"/>
  <c r="AQ132" i="13"/>
  <c r="AJ132" i="13"/>
  <c r="AI132" i="13"/>
  <c r="AG132" i="13"/>
  <c r="AF132" i="13"/>
  <c r="AD132" i="13"/>
  <c r="AW131" i="13"/>
  <c r="AV131" i="13"/>
  <c r="AS131" i="13"/>
  <c r="AR131" i="13"/>
  <c r="AQ131" i="13"/>
  <c r="AJ131" i="13"/>
  <c r="AI131" i="13"/>
  <c r="AK131" i="13" s="1"/>
  <c r="AG131" i="13"/>
  <c r="AF131" i="13"/>
  <c r="AD131" i="13"/>
  <c r="AW130" i="13"/>
  <c r="AV130" i="13"/>
  <c r="AS130" i="13"/>
  <c r="AR130" i="13"/>
  <c r="AQ130" i="13"/>
  <c r="AJ130" i="13"/>
  <c r="AI130" i="13"/>
  <c r="AG130" i="13"/>
  <c r="AF130" i="13"/>
  <c r="AD130" i="13"/>
  <c r="AW129" i="13"/>
  <c r="AV129" i="13"/>
  <c r="AS129" i="13"/>
  <c r="AR129" i="13"/>
  <c r="AQ129" i="13"/>
  <c r="AJ129" i="13"/>
  <c r="AI129" i="13"/>
  <c r="AK129" i="13" s="1"/>
  <c r="AG129" i="13"/>
  <c r="AF129" i="13"/>
  <c r="AD129" i="13"/>
  <c r="AW128" i="13"/>
  <c r="AV128" i="13"/>
  <c r="AS128" i="13"/>
  <c r="AR128" i="13"/>
  <c r="AQ128" i="13"/>
  <c r="AJ128" i="13"/>
  <c r="AI128" i="13"/>
  <c r="AG128" i="13"/>
  <c r="AF128" i="13"/>
  <c r="AD128" i="13"/>
  <c r="AW127" i="13"/>
  <c r="AV127" i="13"/>
  <c r="AS127" i="13"/>
  <c r="AR127" i="13"/>
  <c r="AQ127" i="13"/>
  <c r="AJ127" i="13"/>
  <c r="AI127" i="13"/>
  <c r="AK127" i="13" s="1"/>
  <c r="AG127" i="13"/>
  <c r="AF127" i="13"/>
  <c r="AD127" i="13"/>
  <c r="AW126" i="13"/>
  <c r="AV126" i="13"/>
  <c r="AS126" i="13"/>
  <c r="AR126" i="13"/>
  <c r="AQ126" i="13"/>
  <c r="AJ126" i="13"/>
  <c r="AI126" i="13"/>
  <c r="AG126" i="13"/>
  <c r="AF126" i="13"/>
  <c r="AD126" i="13"/>
  <c r="AW125" i="13"/>
  <c r="AV125" i="13"/>
  <c r="AS125" i="13"/>
  <c r="AR125" i="13"/>
  <c r="AQ125" i="13"/>
  <c r="AJ125" i="13"/>
  <c r="AI125" i="13"/>
  <c r="AK125" i="13" s="1"/>
  <c r="AG125" i="13"/>
  <c r="AF125" i="13"/>
  <c r="AD125" i="13"/>
  <c r="AW124" i="13"/>
  <c r="AV124" i="13"/>
  <c r="AS124" i="13"/>
  <c r="AR124" i="13"/>
  <c r="AQ124" i="13"/>
  <c r="AJ124" i="13"/>
  <c r="AI124" i="13"/>
  <c r="AG124" i="13"/>
  <c r="AF124" i="13"/>
  <c r="AD124" i="13"/>
  <c r="AW123" i="13"/>
  <c r="AV123" i="13"/>
  <c r="AS123" i="13"/>
  <c r="AR123" i="13"/>
  <c r="AQ123" i="13"/>
  <c r="AJ123" i="13"/>
  <c r="AI123" i="13"/>
  <c r="AK123" i="13" s="1"/>
  <c r="AG123" i="13"/>
  <c r="AF123" i="13"/>
  <c r="AD123" i="13"/>
  <c r="AW122" i="13"/>
  <c r="AV122" i="13"/>
  <c r="AS122" i="13"/>
  <c r="AR122" i="13"/>
  <c r="AQ122" i="13"/>
  <c r="AJ122" i="13"/>
  <c r="AI122" i="13"/>
  <c r="AG122" i="13"/>
  <c r="AF122" i="13"/>
  <c r="AD122" i="13"/>
  <c r="AW121" i="13"/>
  <c r="AV121" i="13"/>
  <c r="AS121" i="13"/>
  <c r="AR121" i="13"/>
  <c r="AQ121" i="13"/>
  <c r="AJ121" i="13"/>
  <c r="AI121" i="13"/>
  <c r="AK121" i="13" s="1"/>
  <c r="AG121" i="13"/>
  <c r="AF121" i="13"/>
  <c r="AD121" i="13"/>
  <c r="AW120" i="13"/>
  <c r="AV120" i="13"/>
  <c r="AS120" i="13"/>
  <c r="AR120" i="13"/>
  <c r="AQ120" i="13"/>
  <c r="AJ120" i="13"/>
  <c r="AI120" i="13"/>
  <c r="AG120" i="13"/>
  <c r="AF120" i="13"/>
  <c r="AD120" i="13"/>
  <c r="AW119" i="13"/>
  <c r="AV119" i="13"/>
  <c r="AS119" i="13"/>
  <c r="AR119" i="13"/>
  <c r="AQ119" i="13"/>
  <c r="AJ119" i="13"/>
  <c r="AI119" i="13"/>
  <c r="AK119" i="13" s="1"/>
  <c r="AG119" i="13"/>
  <c r="AF119" i="13"/>
  <c r="AD119" i="13"/>
  <c r="AW118" i="13"/>
  <c r="AV118" i="13"/>
  <c r="AS118" i="13"/>
  <c r="AR118" i="13"/>
  <c r="AQ118" i="13"/>
  <c r="AJ118" i="13"/>
  <c r="AI118" i="13"/>
  <c r="AG118" i="13"/>
  <c r="AF118" i="13"/>
  <c r="AD118" i="13"/>
  <c r="AW117" i="13"/>
  <c r="AV117" i="13"/>
  <c r="AS117" i="13"/>
  <c r="AR117" i="13"/>
  <c r="AQ117" i="13"/>
  <c r="AJ117" i="13"/>
  <c r="AI117" i="13"/>
  <c r="AK117" i="13" s="1"/>
  <c r="AG117" i="13"/>
  <c r="AF117" i="13"/>
  <c r="AD117" i="13"/>
  <c r="AW116" i="13"/>
  <c r="AV116" i="13"/>
  <c r="AS116" i="13"/>
  <c r="AR116" i="13"/>
  <c r="AQ116" i="13"/>
  <c r="AJ116" i="13"/>
  <c r="AI116" i="13"/>
  <c r="AG116" i="13"/>
  <c r="AF116" i="13"/>
  <c r="AD116" i="13"/>
  <c r="AW115" i="13"/>
  <c r="AV115" i="13"/>
  <c r="AS115" i="13"/>
  <c r="AR115" i="13"/>
  <c r="AQ115" i="13"/>
  <c r="AJ115" i="13"/>
  <c r="AI115" i="13"/>
  <c r="AK115" i="13" s="1"/>
  <c r="AG115" i="13"/>
  <c r="AF115" i="13"/>
  <c r="AD115" i="13"/>
  <c r="AW114" i="13"/>
  <c r="AV114" i="13"/>
  <c r="AS114" i="13"/>
  <c r="AR114" i="13"/>
  <c r="AQ114" i="13"/>
  <c r="AJ114" i="13"/>
  <c r="AI114" i="13"/>
  <c r="AG114" i="13"/>
  <c r="AF114" i="13"/>
  <c r="AD114" i="13"/>
  <c r="AW113" i="13"/>
  <c r="AV113" i="13"/>
  <c r="AS113" i="13"/>
  <c r="AR113" i="13"/>
  <c r="AQ113" i="13"/>
  <c r="AJ113" i="13"/>
  <c r="AI113" i="13"/>
  <c r="AK113" i="13" s="1"/>
  <c r="AG113" i="13"/>
  <c r="AF113" i="13"/>
  <c r="AD113" i="13"/>
  <c r="AW112" i="13"/>
  <c r="AV112" i="13"/>
  <c r="AS112" i="13"/>
  <c r="AR112" i="13"/>
  <c r="AQ112" i="13"/>
  <c r="AJ112" i="13"/>
  <c r="AI112" i="13"/>
  <c r="AG112" i="13"/>
  <c r="AF112" i="13"/>
  <c r="AD112" i="13"/>
  <c r="AW111" i="13"/>
  <c r="AV111" i="13"/>
  <c r="AS111" i="13"/>
  <c r="AR111" i="13"/>
  <c r="AQ111" i="13"/>
  <c r="AJ111" i="13"/>
  <c r="AI111" i="13"/>
  <c r="AK111" i="13" s="1"/>
  <c r="AG111" i="13"/>
  <c r="AF111" i="13"/>
  <c r="AD111" i="13"/>
  <c r="AW110" i="13"/>
  <c r="AV110" i="13"/>
  <c r="AS110" i="13"/>
  <c r="AR110" i="13"/>
  <c r="AQ110" i="13"/>
  <c r="AJ110" i="13"/>
  <c r="AI110" i="13"/>
  <c r="AG110" i="13"/>
  <c r="AF110" i="13"/>
  <c r="AD110" i="13"/>
  <c r="AW109" i="13"/>
  <c r="AV109" i="13"/>
  <c r="AS109" i="13"/>
  <c r="AR109" i="13"/>
  <c r="AQ109" i="13"/>
  <c r="AJ109" i="13"/>
  <c r="AI109" i="13"/>
  <c r="AK109" i="13" s="1"/>
  <c r="AG109" i="13"/>
  <c r="AF109" i="13"/>
  <c r="AD109" i="13"/>
  <c r="AW108" i="13"/>
  <c r="AV108" i="13"/>
  <c r="AS108" i="13"/>
  <c r="AR108" i="13"/>
  <c r="AQ108" i="13"/>
  <c r="AJ108" i="13"/>
  <c r="AI108" i="13"/>
  <c r="AG108" i="13"/>
  <c r="AF108" i="13"/>
  <c r="AD108" i="13"/>
  <c r="AW107" i="13"/>
  <c r="AV107" i="13"/>
  <c r="AS107" i="13"/>
  <c r="AR107" i="13"/>
  <c r="AQ107" i="13"/>
  <c r="AJ107" i="13"/>
  <c r="AI107" i="13"/>
  <c r="AK107" i="13" s="1"/>
  <c r="AG107" i="13"/>
  <c r="AF107" i="13"/>
  <c r="AD107" i="13"/>
  <c r="AW106" i="13"/>
  <c r="AV106" i="13"/>
  <c r="AS106" i="13"/>
  <c r="AR106" i="13"/>
  <c r="AQ106" i="13"/>
  <c r="AJ106" i="13"/>
  <c r="AI106" i="13"/>
  <c r="AG106" i="13"/>
  <c r="AF106" i="13"/>
  <c r="AD106" i="13"/>
  <c r="AW105" i="13"/>
  <c r="AV105" i="13"/>
  <c r="AS105" i="13"/>
  <c r="AR105" i="13"/>
  <c r="AQ105" i="13"/>
  <c r="AJ105" i="13"/>
  <c r="AI105" i="13"/>
  <c r="AK105" i="13" s="1"/>
  <c r="AG105" i="13"/>
  <c r="AF105" i="13"/>
  <c r="AD105" i="13"/>
  <c r="AW104" i="13"/>
  <c r="AV104" i="13"/>
  <c r="AS104" i="13"/>
  <c r="AR104" i="13"/>
  <c r="AQ104" i="13"/>
  <c r="AJ104" i="13"/>
  <c r="AI104" i="13"/>
  <c r="AG104" i="13"/>
  <c r="AF104" i="13"/>
  <c r="AD104" i="13"/>
  <c r="AW103" i="13"/>
  <c r="AV103" i="13"/>
  <c r="AS103" i="13"/>
  <c r="AR103" i="13"/>
  <c r="AQ103" i="13"/>
  <c r="AJ103" i="13"/>
  <c r="AI103" i="13"/>
  <c r="AK103" i="13" s="1"/>
  <c r="AG103" i="13"/>
  <c r="AF103" i="13"/>
  <c r="AD103" i="13"/>
  <c r="AW102" i="13"/>
  <c r="AV102" i="13"/>
  <c r="AS102" i="13"/>
  <c r="AR102" i="13"/>
  <c r="AQ102" i="13"/>
  <c r="AJ102" i="13"/>
  <c r="AI102" i="13"/>
  <c r="AG102" i="13"/>
  <c r="AF102" i="13"/>
  <c r="AD102" i="13"/>
  <c r="AW101" i="13"/>
  <c r="AV101" i="13"/>
  <c r="AS101" i="13"/>
  <c r="AR101" i="13"/>
  <c r="AQ101" i="13"/>
  <c r="AJ101" i="13"/>
  <c r="AI101" i="13"/>
  <c r="AK101" i="13" s="1"/>
  <c r="AG101" i="13"/>
  <c r="AF101" i="13"/>
  <c r="AD101" i="13"/>
  <c r="AW100" i="13"/>
  <c r="AV100" i="13"/>
  <c r="AS100" i="13"/>
  <c r="AR100" i="13"/>
  <c r="AQ100" i="13"/>
  <c r="AJ100" i="13"/>
  <c r="AI100" i="13"/>
  <c r="AG100" i="13"/>
  <c r="AF100" i="13"/>
  <c r="AD100" i="13"/>
  <c r="AW99" i="13"/>
  <c r="AV99" i="13"/>
  <c r="AS99" i="13"/>
  <c r="AR99" i="13"/>
  <c r="AQ99" i="13"/>
  <c r="AJ99" i="13"/>
  <c r="AI99" i="13"/>
  <c r="AK99" i="13" s="1"/>
  <c r="AG99" i="13"/>
  <c r="AF99" i="13"/>
  <c r="AD99" i="13"/>
  <c r="AW98" i="13"/>
  <c r="AV98" i="13"/>
  <c r="AS98" i="13"/>
  <c r="AR98" i="13"/>
  <c r="AQ98" i="13"/>
  <c r="AJ98" i="13"/>
  <c r="AI98" i="13"/>
  <c r="AG98" i="13"/>
  <c r="AF98" i="13"/>
  <c r="AD98" i="13"/>
  <c r="AW97" i="13"/>
  <c r="AV97" i="13"/>
  <c r="AS97" i="13"/>
  <c r="AR97" i="13"/>
  <c r="AQ97" i="13"/>
  <c r="AJ97" i="13"/>
  <c r="AI97" i="13"/>
  <c r="AK97" i="13" s="1"/>
  <c r="AG97" i="13"/>
  <c r="AF97" i="13"/>
  <c r="AD97" i="13"/>
  <c r="AW96" i="13"/>
  <c r="AV96" i="13"/>
  <c r="AS96" i="13"/>
  <c r="AR96" i="13"/>
  <c r="AQ96" i="13"/>
  <c r="AJ96" i="13"/>
  <c r="AI96" i="13"/>
  <c r="AG96" i="13"/>
  <c r="AF96" i="13"/>
  <c r="AD96" i="13"/>
  <c r="AW95" i="13"/>
  <c r="AV95" i="13"/>
  <c r="AS95" i="13"/>
  <c r="AR95" i="13"/>
  <c r="AQ95" i="13"/>
  <c r="AJ95" i="13"/>
  <c r="AI95" i="13"/>
  <c r="AK95" i="13" s="1"/>
  <c r="AG95" i="13"/>
  <c r="AF95" i="13"/>
  <c r="AD95" i="13"/>
  <c r="AW94" i="13"/>
  <c r="AV94" i="13"/>
  <c r="AS94" i="13"/>
  <c r="AR94" i="13"/>
  <c r="AQ94" i="13"/>
  <c r="AJ94" i="13"/>
  <c r="AI94" i="13"/>
  <c r="AG94" i="13"/>
  <c r="AF94" i="13"/>
  <c r="AD94" i="13"/>
  <c r="AW93" i="13"/>
  <c r="AV93" i="13"/>
  <c r="AS93" i="13"/>
  <c r="AR93" i="13"/>
  <c r="AQ93" i="13"/>
  <c r="AJ93" i="13"/>
  <c r="AI93" i="13"/>
  <c r="AK93" i="13" s="1"/>
  <c r="AG93" i="13"/>
  <c r="AF93" i="13"/>
  <c r="AD93" i="13"/>
  <c r="AW92" i="13"/>
  <c r="AV92" i="13"/>
  <c r="AS92" i="13"/>
  <c r="AR92" i="13"/>
  <c r="AQ92" i="13"/>
  <c r="AJ92" i="13"/>
  <c r="AI92" i="13"/>
  <c r="AG92" i="13"/>
  <c r="AF92" i="13"/>
  <c r="AD92" i="13"/>
  <c r="AW91" i="13"/>
  <c r="AV91" i="13"/>
  <c r="AS91" i="13"/>
  <c r="AR91" i="13"/>
  <c r="AQ91" i="13"/>
  <c r="AJ91" i="13"/>
  <c r="AI91" i="13"/>
  <c r="AK91" i="13" s="1"/>
  <c r="AG91" i="13"/>
  <c r="AF91" i="13"/>
  <c r="AD91" i="13"/>
  <c r="AW90" i="13"/>
  <c r="AV90" i="13"/>
  <c r="AS90" i="13"/>
  <c r="AR90" i="13"/>
  <c r="AQ90" i="13"/>
  <c r="AJ90" i="13"/>
  <c r="AI90" i="13"/>
  <c r="AG90" i="13"/>
  <c r="AF90" i="13"/>
  <c r="AD90" i="13"/>
  <c r="AW89" i="13"/>
  <c r="AV89" i="13"/>
  <c r="AS89" i="13"/>
  <c r="AR89" i="13"/>
  <c r="AQ89" i="13"/>
  <c r="AJ89" i="13"/>
  <c r="AI89" i="13"/>
  <c r="AK89" i="13" s="1"/>
  <c r="AG89" i="13"/>
  <c r="AF89" i="13"/>
  <c r="AD89" i="13"/>
  <c r="AW88" i="13"/>
  <c r="AV88" i="13"/>
  <c r="AS88" i="13"/>
  <c r="AR88" i="13"/>
  <c r="AQ88" i="13"/>
  <c r="AJ88" i="13"/>
  <c r="AI88" i="13"/>
  <c r="AG88" i="13"/>
  <c r="AF88" i="13"/>
  <c r="AD88" i="13"/>
  <c r="AW87" i="13"/>
  <c r="AV87" i="13"/>
  <c r="AS87" i="13"/>
  <c r="AR87" i="13"/>
  <c r="AQ87" i="13"/>
  <c r="AJ87" i="13"/>
  <c r="AI87" i="13"/>
  <c r="AG87" i="13"/>
  <c r="AF87" i="13"/>
  <c r="AD87" i="13"/>
  <c r="AW86" i="13"/>
  <c r="AV86" i="13"/>
  <c r="AS86" i="13"/>
  <c r="AR86" i="13"/>
  <c r="AQ86" i="13"/>
  <c r="AJ86" i="13"/>
  <c r="AI86" i="13"/>
  <c r="AG86" i="13"/>
  <c r="AF86" i="13"/>
  <c r="AD86" i="13"/>
  <c r="AW85" i="13"/>
  <c r="AV85" i="13"/>
  <c r="AS85" i="13"/>
  <c r="AR85" i="13"/>
  <c r="AQ85" i="13"/>
  <c r="AJ85" i="13"/>
  <c r="AI85" i="13"/>
  <c r="AK85" i="13" s="1"/>
  <c r="AG85" i="13"/>
  <c r="AF85" i="13"/>
  <c r="AD85" i="13"/>
  <c r="AW84" i="13"/>
  <c r="AV84" i="13"/>
  <c r="AS84" i="13"/>
  <c r="AR84" i="13"/>
  <c r="AQ84" i="13"/>
  <c r="AJ84" i="13"/>
  <c r="AI84" i="13"/>
  <c r="AG84" i="13"/>
  <c r="AF84" i="13"/>
  <c r="AD84" i="13"/>
  <c r="AW83" i="13"/>
  <c r="AV83" i="13"/>
  <c r="AS83" i="13"/>
  <c r="AR83" i="13"/>
  <c r="AQ83" i="13"/>
  <c r="AJ83" i="13"/>
  <c r="AI83" i="13"/>
  <c r="AG83" i="13"/>
  <c r="AF83" i="13"/>
  <c r="AD83" i="13"/>
  <c r="AW82" i="13"/>
  <c r="AV82" i="13"/>
  <c r="AS82" i="13"/>
  <c r="AR82" i="13"/>
  <c r="AJ82" i="13"/>
  <c r="AK82" i="13" s="1"/>
  <c r="AI82" i="13"/>
  <c r="AG82" i="13"/>
  <c r="AF82" i="13"/>
  <c r="AD82" i="13"/>
  <c r="AW81" i="13"/>
  <c r="AV81" i="13"/>
  <c r="AS81" i="13"/>
  <c r="AR81" i="13"/>
  <c r="AJ81" i="13"/>
  <c r="AI81" i="13"/>
  <c r="AG81" i="13"/>
  <c r="AF81" i="13"/>
  <c r="AD81" i="13"/>
  <c r="AW80" i="13"/>
  <c r="AV80" i="13"/>
  <c r="AS80" i="13"/>
  <c r="AR80" i="13"/>
  <c r="AJ80" i="13"/>
  <c r="AI80" i="13"/>
  <c r="AG80" i="13"/>
  <c r="AF80" i="13"/>
  <c r="AD80" i="13"/>
  <c r="AW79" i="13"/>
  <c r="AV79" i="13"/>
  <c r="AS79" i="13"/>
  <c r="AR79" i="13"/>
  <c r="AJ79" i="13"/>
  <c r="AI79" i="13"/>
  <c r="AG79" i="13"/>
  <c r="AF79" i="13"/>
  <c r="AD79" i="13"/>
  <c r="AW78" i="13"/>
  <c r="AV78" i="13"/>
  <c r="AS78" i="13"/>
  <c r="AR78" i="13"/>
  <c r="AJ78" i="13"/>
  <c r="AI78" i="13"/>
  <c r="AG78" i="13"/>
  <c r="AF78" i="13"/>
  <c r="AD78" i="13"/>
  <c r="AW77" i="13"/>
  <c r="AV77" i="13"/>
  <c r="AS77" i="13"/>
  <c r="AR77" i="13"/>
  <c r="AJ77" i="13"/>
  <c r="AI77" i="13"/>
  <c r="AG77" i="13"/>
  <c r="AF77" i="13"/>
  <c r="AD77" i="13"/>
  <c r="AW76" i="13"/>
  <c r="AV76" i="13"/>
  <c r="AS76" i="13"/>
  <c r="AR76" i="13"/>
  <c r="AJ76" i="13"/>
  <c r="AI76" i="13"/>
  <c r="AG76" i="13"/>
  <c r="AF76" i="13"/>
  <c r="AD76" i="13"/>
  <c r="AW75" i="13"/>
  <c r="AV75" i="13"/>
  <c r="AS75" i="13"/>
  <c r="AR75" i="13"/>
  <c r="AJ75" i="13"/>
  <c r="AI75" i="13"/>
  <c r="AG75" i="13"/>
  <c r="AF75" i="13"/>
  <c r="AD75" i="13"/>
  <c r="AW74" i="13"/>
  <c r="AV74" i="13"/>
  <c r="AS74" i="13"/>
  <c r="AR74" i="13"/>
  <c r="AJ74" i="13"/>
  <c r="AI74" i="13"/>
  <c r="AG74" i="13"/>
  <c r="AF74" i="13"/>
  <c r="AD74" i="13"/>
  <c r="AW73" i="13"/>
  <c r="AV73" i="13"/>
  <c r="AS73" i="13"/>
  <c r="AR73" i="13"/>
  <c r="AJ73" i="13"/>
  <c r="AI73" i="13"/>
  <c r="AG73" i="13"/>
  <c r="AF73" i="13"/>
  <c r="AD73" i="13"/>
  <c r="AW72" i="13"/>
  <c r="AV72" i="13"/>
  <c r="AS72" i="13"/>
  <c r="AR72" i="13"/>
  <c r="AJ72" i="13"/>
  <c r="AI72" i="13"/>
  <c r="AK72" i="13" s="1"/>
  <c r="AG72" i="13"/>
  <c r="AF72" i="13"/>
  <c r="AD72" i="13"/>
  <c r="AW71" i="13"/>
  <c r="AV71" i="13"/>
  <c r="AS71" i="13"/>
  <c r="AR71" i="13"/>
  <c r="AJ71" i="13"/>
  <c r="AI71" i="13"/>
  <c r="AG71" i="13"/>
  <c r="AF71" i="13"/>
  <c r="AD71" i="13"/>
  <c r="AW70" i="13"/>
  <c r="AV70" i="13"/>
  <c r="AS70" i="13"/>
  <c r="AR70" i="13"/>
  <c r="AK70" i="13"/>
  <c r="AJ70" i="13"/>
  <c r="AI70" i="13"/>
  <c r="AG70" i="13"/>
  <c r="AF70" i="13"/>
  <c r="AD70" i="13"/>
  <c r="AW69" i="13"/>
  <c r="AV69" i="13"/>
  <c r="AS69" i="13"/>
  <c r="AR69" i="13"/>
  <c r="AJ69" i="13"/>
  <c r="AI69" i="13"/>
  <c r="AK69" i="13" s="1"/>
  <c r="AG69" i="13"/>
  <c r="AF69" i="13"/>
  <c r="AD69" i="13"/>
  <c r="AW68" i="13"/>
  <c r="AV68" i="13"/>
  <c r="AS68" i="13"/>
  <c r="AR68" i="13"/>
  <c r="AJ68" i="13"/>
  <c r="AI68" i="13"/>
  <c r="AG68" i="13"/>
  <c r="AF68" i="13"/>
  <c r="AD68" i="13"/>
  <c r="AW67" i="13"/>
  <c r="AV67" i="13"/>
  <c r="AS67" i="13"/>
  <c r="AR67" i="13"/>
  <c r="AJ67" i="13"/>
  <c r="AI67" i="13"/>
  <c r="AG67" i="13"/>
  <c r="AF67" i="13"/>
  <c r="AD67" i="13"/>
  <c r="AW66" i="13"/>
  <c r="AV66" i="13"/>
  <c r="AS66" i="13"/>
  <c r="AR66" i="13"/>
  <c r="AJ66" i="13"/>
  <c r="AI66" i="13"/>
  <c r="AG66" i="13"/>
  <c r="AF66" i="13"/>
  <c r="AD66" i="13"/>
  <c r="AW65" i="13"/>
  <c r="AV65" i="13"/>
  <c r="AS65" i="13"/>
  <c r="AR65" i="13"/>
  <c r="AJ65" i="13"/>
  <c r="AI65" i="13"/>
  <c r="AG65" i="13"/>
  <c r="AF65" i="13"/>
  <c r="AD65" i="13"/>
  <c r="AW64" i="13"/>
  <c r="AV64" i="13"/>
  <c r="AS64" i="13"/>
  <c r="AR64" i="13"/>
  <c r="AJ64" i="13"/>
  <c r="AI64" i="13"/>
  <c r="AG64" i="13"/>
  <c r="AF64" i="13"/>
  <c r="AD64" i="13"/>
  <c r="AW63" i="13"/>
  <c r="AV63" i="13"/>
  <c r="AS63" i="13"/>
  <c r="AR63" i="13"/>
  <c r="AJ63" i="13"/>
  <c r="AI63" i="13"/>
  <c r="AG63" i="13"/>
  <c r="AF63" i="13"/>
  <c r="AD63" i="13"/>
  <c r="AW62" i="13"/>
  <c r="AV62" i="13"/>
  <c r="AS62" i="13"/>
  <c r="AR62" i="13"/>
  <c r="AJ62" i="13"/>
  <c r="AI62" i="13"/>
  <c r="AG62" i="13"/>
  <c r="AF62" i="13"/>
  <c r="AD62" i="13"/>
  <c r="AW61" i="13"/>
  <c r="AV61" i="13"/>
  <c r="AS61" i="13"/>
  <c r="AR61" i="13"/>
  <c r="AJ61" i="13"/>
  <c r="AI61" i="13"/>
  <c r="AK61" i="13" s="1"/>
  <c r="AG61" i="13"/>
  <c r="AF61" i="13"/>
  <c r="AD61" i="13"/>
  <c r="AW60" i="13"/>
  <c r="AV60" i="13"/>
  <c r="AS60" i="13"/>
  <c r="AR60" i="13"/>
  <c r="AJ60" i="13"/>
  <c r="AI60" i="13"/>
  <c r="AG60" i="13"/>
  <c r="AF60" i="13"/>
  <c r="AD60" i="13"/>
  <c r="AW59" i="13"/>
  <c r="AV59" i="13"/>
  <c r="AS59" i="13"/>
  <c r="AR59" i="13"/>
  <c r="AJ59" i="13"/>
  <c r="AI59" i="13"/>
  <c r="AG59" i="13"/>
  <c r="AF59" i="13"/>
  <c r="AD59" i="13"/>
  <c r="AW58" i="13"/>
  <c r="AV58" i="13"/>
  <c r="AS58" i="13"/>
  <c r="AR58" i="13"/>
  <c r="AJ58" i="13"/>
  <c r="AI58" i="13"/>
  <c r="AG58" i="13"/>
  <c r="AF58" i="13"/>
  <c r="AD58" i="13"/>
  <c r="AW57" i="13"/>
  <c r="AV57" i="13"/>
  <c r="AS57" i="13"/>
  <c r="AR57" i="13"/>
  <c r="AJ57" i="13"/>
  <c r="AI57" i="13"/>
  <c r="AK57" i="13" s="1"/>
  <c r="AG57" i="13"/>
  <c r="AF57" i="13"/>
  <c r="AD57" i="13"/>
  <c r="AW56" i="13"/>
  <c r="AV56" i="13"/>
  <c r="AS56" i="13"/>
  <c r="AR56" i="13"/>
  <c r="AJ56" i="13"/>
  <c r="AI56" i="13"/>
  <c r="AG56" i="13"/>
  <c r="AF56" i="13"/>
  <c r="AD56" i="13"/>
  <c r="AW55" i="13"/>
  <c r="AV55" i="13"/>
  <c r="AS55" i="13"/>
  <c r="AR55" i="13"/>
  <c r="AJ55" i="13"/>
  <c r="AI55" i="13"/>
  <c r="AG55" i="13"/>
  <c r="AF55" i="13"/>
  <c r="AD55" i="13"/>
  <c r="AW54" i="13"/>
  <c r="AV54" i="13"/>
  <c r="AS54" i="13"/>
  <c r="AR54" i="13"/>
  <c r="AJ54" i="13"/>
  <c r="AI54" i="13"/>
  <c r="AG54" i="13"/>
  <c r="AF54" i="13"/>
  <c r="AD54" i="13"/>
  <c r="AW53" i="13"/>
  <c r="AV53" i="13"/>
  <c r="AS53" i="13"/>
  <c r="AR53" i="13"/>
  <c r="AJ53" i="13"/>
  <c r="AI53" i="13"/>
  <c r="AG53" i="13"/>
  <c r="AF53" i="13"/>
  <c r="AD53" i="13"/>
  <c r="AW52" i="13"/>
  <c r="AV52" i="13"/>
  <c r="AS52" i="13"/>
  <c r="AR52" i="13"/>
  <c r="AJ52" i="13"/>
  <c r="AI52" i="13"/>
  <c r="AG52" i="13"/>
  <c r="AF52" i="13"/>
  <c r="AD52" i="13"/>
  <c r="AW51" i="13"/>
  <c r="AV51" i="13"/>
  <c r="AS51" i="13"/>
  <c r="AR51" i="13"/>
  <c r="AJ51" i="13"/>
  <c r="AI51" i="13"/>
  <c r="AG51" i="13"/>
  <c r="AF51" i="13"/>
  <c r="AD51" i="13"/>
  <c r="AW50" i="13"/>
  <c r="AV50" i="13"/>
  <c r="AS50" i="13"/>
  <c r="AR50" i="13"/>
  <c r="AJ50" i="13"/>
  <c r="AK50" i="13" s="1"/>
  <c r="AI50" i="13"/>
  <c r="AG50" i="13"/>
  <c r="AF50" i="13"/>
  <c r="AD50" i="13"/>
  <c r="AW49" i="13"/>
  <c r="AV49" i="13"/>
  <c r="AS49" i="13"/>
  <c r="AR49" i="13"/>
  <c r="AJ49" i="13"/>
  <c r="AI49" i="13"/>
  <c r="AK49" i="13" s="1"/>
  <c r="AG49" i="13"/>
  <c r="AF49" i="13"/>
  <c r="AD49" i="13"/>
  <c r="AW48" i="13"/>
  <c r="AV48" i="13"/>
  <c r="AS48" i="13"/>
  <c r="AR48" i="13"/>
  <c r="AJ48" i="13"/>
  <c r="AI48" i="13"/>
  <c r="AK48" i="13" s="1"/>
  <c r="AG48" i="13"/>
  <c r="AF48" i="13"/>
  <c r="AD48" i="13"/>
  <c r="AW47" i="13"/>
  <c r="AV47" i="13"/>
  <c r="AS47" i="13"/>
  <c r="AR47" i="13"/>
  <c r="AJ47" i="13"/>
  <c r="AI47" i="13"/>
  <c r="AG47" i="13"/>
  <c r="AF47" i="13"/>
  <c r="AD47" i="13"/>
  <c r="AW46" i="13"/>
  <c r="AV46" i="13"/>
  <c r="AS46" i="13"/>
  <c r="AR46" i="13"/>
  <c r="AJ46" i="13"/>
  <c r="AI46" i="13"/>
  <c r="AG46" i="13"/>
  <c r="AF46" i="13"/>
  <c r="AD46" i="13"/>
  <c r="AW45" i="13"/>
  <c r="AV45" i="13"/>
  <c r="AS45" i="13"/>
  <c r="AR45" i="13"/>
  <c r="AJ45" i="13"/>
  <c r="AI45" i="13"/>
  <c r="AK45" i="13" s="1"/>
  <c r="AG45" i="13"/>
  <c r="AF45" i="13"/>
  <c r="AD45" i="13"/>
  <c r="AW44" i="13"/>
  <c r="AV44" i="13"/>
  <c r="AS44" i="13"/>
  <c r="AR44" i="13"/>
  <c r="AJ44" i="13"/>
  <c r="AI44" i="13"/>
  <c r="AK44" i="13" s="1"/>
  <c r="AG44" i="13"/>
  <c r="AF44" i="13"/>
  <c r="AD44" i="13"/>
  <c r="AW43" i="13"/>
  <c r="AV43" i="13"/>
  <c r="AS43" i="13"/>
  <c r="AR43" i="13"/>
  <c r="AJ43" i="13"/>
  <c r="AI43" i="13"/>
  <c r="AG43" i="13"/>
  <c r="AF43" i="13"/>
  <c r="AD43" i="13"/>
  <c r="AW42" i="13"/>
  <c r="AV42" i="13"/>
  <c r="AS42" i="13"/>
  <c r="AR42" i="13"/>
  <c r="AJ42" i="13"/>
  <c r="AI42" i="13"/>
  <c r="AG42" i="13"/>
  <c r="AF42" i="13"/>
  <c r="AD42" i="13"/>
  <c r="AW41" i="13"/>
  <c r="AV41" i="13"/>
  <c r="AS41" i="13"/>
  <c r="AR41" i="13"/>
  <c r="AJ41" i="13"/>
  <c r="AI41" i="13"/>
  <c r="AG41" i="13"/>
  <c r="AF41" i="13"/>
  <c r="AD41" i="13"/>
  <c r="AW40" i="13"/>
  <c r="AV40" i="13"/>
  <c r="AS40" i="13"/>
  <c r="AR40" i="13"/>
  <c r="AJ40" i="13"/>
  <c r="AI40" i="13"/>
  <c r="AG40" i="13"/>
  <c r="AF40" i="13"/>
  <c r="AD40" i="13"/>
  <c r="AW39" i="13"/>
  <c r="AV39" i="13"/>
  <c r="AS39" i="13"/>
  <c r="AR39" i="13"/>
  <c r="AJ39" i="13"/>
  <c r="AI39" i="13"/>
  <c r="AG39" i="13"/>
  <c r="AF39" i="13"/>
  <c r="AD39" i="13"/>
  <c r="AW38" i="13"/>
  <c r="AV38" i="13"/>
  <c r="AS38" i="13"/>
  <c r="AR38" i="13"/>
  <c r="AJ38" i="13"/>
  <c r="AI38" i="13"/>
  <c r="AG38" i="13"/>
  <c r="AF38" i="13"/>
  <c r="AD38" i="13"/>
  <c r="AW37" i="13"/>
  <c r="AV37" i="13"/>
  <c r="AS37" i="13"/>
  <c r="AR37" i="13"/>
  <c r="AJ37" i="13"/>
  <c r="AI37" i="13"/>
  <c r="AK37" i="13" s="1"/>
  <c r="AG37" i="13"/>
  <c r="AF37" i="13"/>
  <c r="AD37" i="13"/>
  <c r="AW36" i="13"/>
  <c r="AV36" i="13"/>
  <c r="AS36" i="13"/>
  <c r="AR36" i="13"/>
  <c r="AJ36" i="13"/>
  <c r="AI36" i="13"/>
  <c r="AG36" i="13"/>
  <c r="AF36" i="13"/>
  <c r="AD36" i="13"/>
  <c r="AW35" i="13"/>
  <c r="AV35" i="13"/>
  <c r="AS35" i="13"/>
  <c r="AR35" i="13"/>
  <c r="AJ35" i="13"/>
  <c r="AI35" i="13"/>
  <c r="AG35" i="13"/>
  <c r="AF35" i="13"/>
  <c r="AD35" i="13"/>
  <c r="AW34" i="13"/>
  <c r="AV34" i="13"/>
  <c r="AS34" i="13"/>
  <c r="AR34" i="13"/>
  <c r="AJ34" i="13"/>
  <c r="AI34" i="13"/>
  <c r="AG34" i="13"/>
  <c r="AF34" i="13"/>
  <c r="AD34" i="13"/>
  <c r="AW33" i="13"/>
  <c r="AV33" i="13"/>
  <c r="AS33" i="13"/>
  <c r="AR33" i="13"/>
  <c r="AJ33" i="13"/>
  <c r="AI33" i="13"/>
  <c r="AK33" i="13" s="1"/>
  <c r="AG33" i="13"/>
  <c r="AF33" i="13"/>
  <c r="AD33" i="13"/>
  <c r="AW32" i="13"/>
  <c r="AV32" i="13"/>
  <c r="AS32" i="13"/>
  <c r="AR32" i="13"/>
  <c r="AJ32" i="13"/>
  <c r="AI32" i="13"/>
  <c r="AG32" i="13"/>
  <c r="AF32" i="13"/>
  <c r="AD32" i="13"/>
  <c r="AW31" i="13"/>
  <c r="AV31" i="13"/>
  <c r="AS31" i="13"/>
  <c r="AR31" i="13"/>
  <c r="AJ31" i="13"/>
  <c r="AI31" i="13"/>
  <c r="AG31" i="13"/>
  <c r="AF31" i="13"/>
  <c r="AD31" i="13"/>
  <c r="AW30" i="13"/>
  <c r="AV30" i="13"/>
  <c r="AS30" i="13"/>
  <c r="AR30" i="13"/>
  <c r="AJ30" i="13"/>
  <c r="AI30" i="13"/>
  <c r="AG30" i="13"/>
  <c r="AF30" i="13"/>
  <c r="AD30" i="13"/>
  <c r="AW29" i="13"/>
  <c r="AV29" i="13"/>
  <c r="AS29" i="13"/>
  <c r="AR29" i="13"/>
  <c r="AJ29" i="13"/>
  <c r="AI29" i="13"/>
  <c r="AK29" i="13" s="1"/>
  <c r="AG29" i="13"/>
  <c r="AF29" i="13"/>
  <c r="AD29" i="13"/>
  <c r="AW28" i="13"/>
  <c r="AV28" i="13"/>
  <c r="AS28" i="13"/>
  <c r="AR28" i="13"/>
  <c r="AK28" i="13"/>
  <c r="AJ28" i="13"/>
  <c r="AI28" i="13"/>
  <c r="AG28" i="13"/>
  <c r="AF28" i="13"/>
  <c r="AD28" i="13"/>
  <c r="AW27" i="13"/>
  <c r="AV27" i="13"/>
  <c r="AS27" i="13"/>
  <c r="AR27" i="13"/>
  <c r="AJ27" i="13"/>
  <c r="AI27" i="13"/>
  <c r="AG27" i="13"/>
  <c r="AF27" i="13"/>
  <c r="AD27" i="13"/>
  <c r="AW26" i="13"/>
  <c r="AV26" i="13"/>
  <c r="AS26" i="13"/>
  <c r="AR26" i="13"/>
  <c r="AJ26" i="13"/>
  <c r="AI26" i="13"/>
  <c r="AK26" i="13" s="1"/>
  <c r="AG26" i="13"/>
  <c r="AF26" i="13"/>
  <c r="AD26" i="13"/>
  <c r="AW25" i="13"/>
  <c r="AV25" i="13"/>
  <c r="AS25" i="13"/>
  <c r="AR25" i="13"/>
  <c r="AJ25" i="13"/>
  <c r="AI25" i="13"/>
  <c r="AG25" i="13"/>
  <c r="AF25" i="13"/>
  <c r="AD25" i="13"/>
  <c r="AW24" i="13"/>
  <c r="AV24" i="13"/>
  <c r="AS24" i="13"/>
  <c r="AR24" i="13"/>
  <c r="AJ24" i="13"/>
  <c r="AI24" i="13"/>
  <c r="AG24" i="13"/>
  <c r="AF24" i="13"/>
  <c r="AD24" i="13"/>
  <c r="AW23" i="13"/>
  <c r="AV23" i="13"/>
  <c r="AS23" i="13"/>
  <c r="AR23" i="13"/>
  <c r="AJ23" i="13"/>
  <c r="AI23" i="13"/>
  <c r="AG23" i="13"/>
  <c r="AF23" i="13"/>
  <c r="AD23" i="13"/>
  <c r="AW22" i="13"/>
  <c r="AV22" i="13"/>
  <c r="AS22" i="13"/>
  <c r="AR22" i="13"/>
  <c r="AJ22" i="13"/>
  <c r="AI22" i="13"/>
  <c r="AG22" i="13"/>
  <c r="AF22" i="13"/>
  <c r="AD22" i="13"/>
  <c r="AW21" i="13"/>
  <c r="AV21" i="13"/>
  <c r="AS21" i="13"/>
  <c r="AR21" i="13"/>
  <c r="AK21" i="13"/>
  <c r="AJ21" i="13"/>
  <c r="AI21" i="13"/>
  <c r="AG21" i="13"/>
  <c r="AF21" i="13"/>
  <c r="AD21" i="13"/>
  <c r="AW20" i="13"/>
  <c r="AV20" i="13"/>
  <c r="AS20" i="13"/>
  <c r="AR20" i="13"/>
  <c r="AJ20" i="13"/>
  <c r="AI20" i="13"/>
  <c r="AG20" i="13"/>
  <c r="AF20" i="13"/>
  <c r="AD20" i="13"/>
  <c r="AW19" i="13"/>
  <c r="AV19" i="13"/>
  <c r="AS19" i="13"/>
  <c r="AR19" i="13"/>
  <c r="AJ19" i="13"/>
  <c r="AI19" i="13"/>
  <c r="AG19" i="13"/>
  <c r="AF19" i="13"/>
  <c r="AD19" i="13"/>
  <c r="AW18" i="13"/>
  <c r="AV18" i="13"/>
  <c r="AS18" i="13"/>
  <c r="AR18" i="13"/>
  <c r="AJ18" i="13"/>
  <c r="AI18" i="13"/>
  <c r="AG18" i="13"/>
  <c r="AF18" i="13"/>
  <c r="AD18" i="13"/>
  <c r="AW17" i="13"/>
  <c r="AV17" i="13"/>
  <c r="AS17" i="13"/>
  <c r="AR17" i="13"/>
  <c r="AJ17" i="13"/>
  <c r="AI17" i="13"/>
  <c r="AG17" i="13"/>
  <c r="AF17" i="13"/>
  <c r="AD17" i="13"/>
  <c r="AW16" i="13"/>
  <c r="AV16" i="13"/>
  <c r="AS16" i="13"/>
  <c r="AR16" i="13"/>
  <c r="AJ16" i="13"/>
  <c r="AI16" i="13"/>
  <c r="AG16" i="13"/>
  <c r="AF16" i="13"/>
  <c r="AD16" i="13"/>
  <c r="AW15" i="13"/>
  <c r="AV15" i="13"/>
  <c r="AS15" i="13"/>
  <c r="AR15" i="13"/>
  <c r="AJ15" i="13"/>
  <c r="AI15" i="13"/>
  <c r="AG15" i="13"/>
  <c r="AF15" i="13"/>
  <c r="AD15" i="13"/>
  <c r="AW14" i="13"/>
  <c r="AV14" i="13"/>
  <c r="AS14" i="13"/>
  <c r="AR14" i="13"/>
  <c r="AJ14" i="13"/>
  <c r="AI14" i="13"/>
  <c r="AG14" i="13"/>
  <c r="AF14" i="13"/>
  <c r="AD14" i="13"/>
  <c r="AW13" i="13"/>
  <c r="AV13" i="13"/>
  <c r="AS13" i="13"/>
  <c r="AR13" i="13"/>
  <c r="AJ13" i="13"/>
  <c r="AI13" i="13"/>
  <c r="AG13" i="13"/>
  <c r="AF13" i="13"/>
  <c r="AD13" i="13"/>
  <c r="AW12" i="13"/>
  <c r="AV12" i="13"/>
  <c r="AS12" i="13"/>
  <c r="AR12" i="13"/>
  <c r="AJ12" i="13"/>
  <c r="AI12" i="13"/>
  <c r="AG12" i="13"/>
  <c r="AF12" i="13"/>
  <c r="AD12" i="13"/>
  <c r="AW11" i="13"/>
  <c r="AV11" i="13"/>
  <c r="AS11" i="13"/>
  <c r="AR11" i="13"/>
  <c r="AJ11" i="13"/>
  <c r="AI11" i="13"/>
  <c r="AG11" i="13"/>
  <c r="AF11" i="13"/>
  <c r="AD11" i="13"/>
  <c r="AW10" i="13"/>
  <c r="AV10" i="13"/>
  <c r="AS10" i="13"/>
  <c r="AR10" i="13"/>
  <c r="AJ10" i="13"/>
  <c r="AI10" i="13"/>
  <c r="AG10" i="13"/>
  <c r="AF10" i="13"/>
  <c r="AD10" i="13"/>
  <c r="AW9" i="13"/>
  <c r="AV9" i="13"/>
  <c r="AS9" i="13"/>
  <c r="AR9" i="13"/>
  <c r="AJ9" i="13"/>
  <c r="AI9" i="13"/>
  <c r="AG9" i="13"/>
  <c r="AF9" i="13"/>
  <c r="AD9" i="13"/>
  <c r="AW8" i="13"/>
  <c r="AV8" i="13"/>
  <c r="AS8" i="13"/>
  <c r="AR8" i="13"/>
  <c r="AJ8" i="13"/>
  <c r="AI8" i="13"/>
  <c r="AG8" i="13"/>
  <c r="AF8" i="13"/>
  <c r="AD8" i="13"/>
  <c r="AW7" i="13"/>
  <c r="AV7" i="13"/>
  <c r="AS7" i="13"/>
  <c r="AR7" i="13"/>
  <c r="AJ7" i="13"/>
  <c r="AI7" i="13"/>
  <c r="AG7" i="13"/>
  <c r="AF7" i="13"/>
  <c r="AD7" i="13"/>
  <c r="AW6" i="13"/>
  <c r="AV6" i="13"/>
  <c r="AS6" i="13"/>
  <c r="AR6" i="13"/>
  <c r="AJ6" i="13"/>
  <c r="AI6" i="13"/>
  <c r="AG6" i="13"/>
  <c r="AF6" i="13"/>
  <c r="AW5" i="13"/>
  <c r="AV5" i="13"/>
  <c r="AS5" i="13"/>
  <c r="AR5" i="13"/>
  <c r="AJ5" i="13"/>
  <c r="AI5" i="13"/>
  <c r="AG5" i="13"/>
  <c r="AF5" i="13"/>
  <c r="AD5" i="13"/>
  <c r="AW4" i="13"/>
  <c r="AV4" i="13"/>
  <c r="AS4" i="13"/>
  <c r="AR4" i="13"/>
  <c r="AJ4" i="13"/>
  <c r="AI4" i="13"/>
  <c r="AG4" i="13"/>
  <c r="AF4" i="13"/>
  <c r="AD4" i="13"/>
  <c r="AW3" i="13"/>
  <c r="AV3" i="13"/>
  <c r="AS3" i="13"/>
  <c r="AR3" i="13"/>
  <c r="AJ3" i="13"/>
  <c r="AI3" i="13"/>
  <c r="AG3" i="13"/>
  <c r="AF3" i="13"/>
  <c r="AD3" i="13"/>
  <c r="AW146" i="11"/>
  <c r="AV146" i="11"/>
  <c r="AS146" i="11"/>
  <c r="AR146" i="11"/>
  <c r="AQ146" i="11"/>
  <c r="AJ146" i="11"/>
  <c r="AI146" i="11"/>
  <c r="AG146" i="11"/>
  <c r="AF146" i="11"/>
  <c r="AD146" i="11"/>
  <c r="AW145" i="11"/>
  <c r="AV145" i="11"/>
  <c r="AS145" i="11"/>
  <c r="AR145" i="11"/>
  <c r="AQ145" i="11"/>
  <c r="AJ145" i="11"/>
  <c r="AI145" i="11"/>
  <c r="AG145" i="11"/>
  <c r="AF145" i="11"/>
  <c r="AD145" i="11"/>
  <c r="AW144" i="11"/>
  <c r="AV144" i="11"/>
  <c r="AS144" i="11"/>
  <c r="AR144" i="11"/>
  <c r="AQ144" i="11"/>
  <c r="AJ144" i="11"/>
  <c r="AI144" i="11"/>
  <c r="AG144" i="11"/>
  <c r="AF144" i="11"/>
  <c r="AD144" i="11"/>
  <c r="AW143" i="11"/>
  <c r="AV143" i="11"/>
  <c r="AS143" i="11"/>
  <c r="AR143" i="11"/>
  <c r="AQ143" i="11"/>
  <c r="AJ143" i="11"/>
  <c r="AI143" i="11"/>
  <c r="AG143" i="11"/>
  <c r="AF143" i="11"/>
  <c r="AD143" i="11"/>
  <c r="AW142" i="11"/>
  <c r="AV142" i="11"/>
  <c r="AS142" i="11"/>
  <c r="AR142" i="11"/>
  <c r="AQ142" i="11"/>
  <c r="AJ142" i="11"/>
  <c r="AI142" i="11"/>
  <c r="AG142" i="11"/>
  <c r="AF142" i="11"/>
  <c r="AD142" i="11"/>
  <c r="AW141" i="11"/>
  <c r="AV141" i="11"/>
  <c r="AS141" i="11"/>
  <c r="AR141" i="11"/>
  <c r="AQ141" i="11"/>
  <c r="AJ141" i="11"/>
  <c r="AI141" i="11"/>
  <c r="AG141" i="11"/>
  <c r="AF141" i="11"/>
  <c r="AD141" i="11"/>
  <c r="AW140" i="11"/>
  <c r="AV140" i="11"/>
  <c r="AS140" i="11"/>
  <c r="AR140" i="11"/>
  <c r="AQ140" i="11"/>
  <c r="AJ140" i="11"/>
  <c r="AI140" i="11"/>
  <c r="AG140" i="11"/>
  <c r="AF140" i="11"/>
  <c r="AD140" i="11"/>
  <c r="AW139" i="11"/>
  <c r="AV139" i="11"/>
  <c r="AS139" i="11"/>
  <c r="AR139" i="11"/>
  <c r="AQ139" i="11"/>
  <c r="AJ139" i="11"/>
  <c r="AI139" i="11"/>
  <c r="AG139" i="11"/>
  <c r="AF139" i="11"/>
  <c r="AD139" i="11"/>
  <c r="AW138" i="11"/>
  <c r="AV138" i="11"/>
  <c r="AS138" i="11"/>
  <c r="AR138" i="11"/>
  <c r="AQ138" i="11"/>
  <c r="AJ138" i="11"/>
  <c r="AI138" i="11"/>
  <c r="AG138" i="11"/>
  <c r="AF138" i="11"/>
  <c r="AD138" i="11"/>
  <c r="AW137" i="11"/>
  <c r="AV137" i="11"/>
  <c r="AS137" i="11"/>
  <c r="AR137" i="11"/>
  <c r="AQ137" i="11"/>
  <c r="AJ137" i="11"/>
  <c r="AI137" i="11"/>
  <c r="AG137" i="11"/>
  <c r="AF137" i="11"/>
  <c r="AD137" i="11"/>
  <c r="AW136" i="11"/>
  <c r="AV136" i="11"/>
  <c r="AS136" i="11"/>
  <c r="AR136" i="11"/>
  <c r="AQ136" i="11"/>
  <c r="AJ136" i="11"/>
  <c r="AI136" i="11"/>
  <c r="AG136" i="11"/>
  <c r="AF136" i="11"/>
  <c r="AD136" i="11"/>
  <c r="AW135" i="11"/>
  <c r="AV135" i="11"/>
  <c r="AS135" i="11"/>
  <c r="AR135" i="11"/>
  <c r="AQ135" i="11"/>
  <c r="AJ135" i="11"/>
  <c r="AI135" i="11"/>
  <c r="AG135" i="11"/>
  <c r="AF135" i="11"/>
  <c r="AD135" i="11"/>
  <c r="AW134" i="11"/>
  <c r="AV134" i="11"/>
  <c r="AS134" i="11"/>
  <c r="AR134" i="11"/>
  <c r="AQ134" i="11"/>
  <c r="AJ134" i="11"/>
  <c r="AI134" i="11"/>
  <c r="AG134" i="11"/>
  <c r="AF134" i="11"/>
  <c r="AD134" i="11"/>
  <c r="AW133" i="11"/>
  <c r="AV133" i="11"/>
  <c r="AS133" i="11"/>
  <c r="AR133" i="11"/>
  <c r="AQ133" i="11"/>
  <c r="AJ133" i="11"/>
  <c r="AI133" i="11"/>
  <c r="AG133" i="11"/>
  <c r="AF133" i="11"/>
  <c r="AD133" i="11"/>
  <c r="AW132" i="11"/>
  <c r="AV132" i="11"/>
  <c r="AS132" i="11"/>
  <c r="AR132" i="11"/>
  <c r="AQ132" i="11"/>
  <c r="AJ132" i="11"/>
  <c r="AI132" i="11"/>
  <c r="AG132" i="11"/>
  <c r="AF132" i="11"/>
  <c r="AD132" i="11"/>
  <c r="AW131" i="11"/>
  <c r="AV131" i="11"/>
  <c r="AS131" i="11"/>
  <c r="AR131" i="11"/>
  <c r="AQ131" i="11"/>
  <c r="AJ131" i="11"/>
  <c r="AI131" i="11"/>
  <c r="AG131" i="11"/>
  <c r="AF131" i="11"/>
  <c r="AD131" i="11"/>
  <c r="AW130" i="11"/>
  <c r="AV130" i="11"/>
  <c r="AS130" i="11"/>
  <c r="AR130" i="11"/>
  <c r="AQ130" i="11"/>
  <c r="AJ130" i="11"/>
  <c r="AI130" i="11"/>
  <c r="AG130" i="11"/>
  <c r="AF130" i="11"/>
  <c r="AD130" i="11"/>
  <c r="AW129" i="11"/>
  <c r="AV129" i="11"/>
  <c r="AS129" i="11"/>
  <c r="AR129" i="11"/>
  <c r="AQ129" i="11"/>
  <c r="AJ129" i="11"/>
  <c r="AI129" i="11"/>
  <c r="AG129" i="11"/>
  <c r="AF129" i="11"/>
  <c r="AD129" i="11"/>
  <c r="AW128" i="11"/>
  <c r="AV128" i="11"/>
  <c r="AS128" i="11"/>
  <c r="AR128" i="11"/>
  <c r="AQ128" i="11"/>
  <c r="AJ128" i="11"/>
  <c r="AI128" i="11"/>
  <c r="AG128" i="11"/>
  <c r="AF128" i="11"/>
  <c r="AD128" i="11"/>
  <c r="AW127" i="11"/>
  <c r="AV127" i="11"/>
  <c r="AS127" i="11"/>
  <c r="AR127" i="11"/>
  <c r="AQ127" i="11"/>
  <c r="AJ127" i="11"/>
  <c r="AI127" i="11"/>
  <c r="AG127" i="11"/>
  <c r="AF127" i="11"/>
  <c r="AD127" i="11"/>
  <c r="AW126" i="11"/>
  <c r="AV126" i="11"/>
  <c r="AS126" i="11"/>
  <c r="AR126" i="11"/>
  <c r="AQ126" i="11"/>
  <c r="AJ126" i="11"/>
  <c r="AI126" i="11"/>
  <c r="AG126" i="11"/>
  <c r="AF126" i="11"/>
  <c r="AD126" i="11"/>
  <c r="AW125" i="11"/>
  <c r="AV125" i="11"/>
  <c r="AS125" i="11"/>
  <c r="AR125" i="11"/>
  <c r="AQ125" i="11"/>
  <c r="AJ125" i="11"/>
  <c r="AI125" i="11"/>
  <c r="AG125" i="11"/>
  <c r="AF125" i="11"/>
  <c r="AD125" i="11"/>
  <c r="AW124" i="11"/>
  <c r="AV124" i="11"/>
  <c r="AS124" i="11"/>
  <c r="AR124" i="11"/>
  <c r="AQ124" i="11"/>
  <c r="AJ124" i="11"/>
  <c r="AI124" i="11"/>
  <c r="AG124" i="11"/>
  <c r="AF124" i="11"/>
  <c r="AD124" i="11"/>
  <c r="AW123" i="11"/>
  <c r="AV123" i="11"/>
  <c r="AS123" i="11"/>
  <c r="AR123" i="11"/>
  <c r="AQ123" i="11"/>
  <c r="AJ123" i="11"/>
  <c r="AI123" i="11"/>
  <c r="AG123" i="11"/>
  <c r="AF123" i="11"/>
  <c r="AD123" i="11"/>
  <c r="AW122" i="11"/>
  <c r="AV122" i="11"/>
  <c r="AS122" i="11"/>
  <c r="AR122" i="11"/>
  <c r="AQ122" i="11"/>
  <c r="AJ122" i="11"/>
  <c r="AI122" i="11"/>
  <c r="AG122" i="11"/>
  <c r="AF122" i="11"/>
  <c r="AD122" i="11"/>
  <c r="AW121" i="11"/>
  <c r="AV121" i="11"/>
  <c r="AS121" i="11"/>
  <c r="AR121" i="11"/>
  <c r="AQ121" i="11"/>
  <c r="AJ121" i="11"/>
  <c r="AI121" i="11"/>
  <c r="AG121" i="11"/>
  <c r="AF121" i="11"/>
  <c r="AD121" i="11"/>
  <c r="AW120" i="11"/>
  <c r="AV120" i="11"/>
  <c r="AS120" i="11"/>
  <c r="AR120" i="11"/>
  <c r="AQ120" i="11"/>
  <c r="AJ120" i="11"/>
  <c r="AI120" i="11"/>
  <c r="AG120" i="11"/>
  <c r="AF120" i="11"/>
  <c r="AD120" i="11"/>
  <c r="AW119" i="11"/>
  <c r="AV119" i="11"/>
  <c r="AS119" i="11"/>
  <c r="AR119" i="11"/>
  <c r="AQ119" i="11"/>
  <c r="AJ119" i="11"/>
  <c r="AI119" i="11"/>
  <c r="AG119" i="11"/>
  <c r="AF119" i="11"/>
  <c r="AD119" i="11"/>
  <c r="AW118" i="11"/>
  <c r="AV118" i="11"/>
  <c r="AS118" i="11"/>
  <c r="AR118" i="11"/>
  <c r="AQ118" i="11"/>
  <c r="AJ118" i="11"/>
  <c r="AI118" i="11"/>
  <c r="AG118" i="11"/>
  <c r="AF118" i="11"/>
  <c r="AD118" i="11"/>
  <c r="AW117" i="11"/>
  <c r="AV117" i="11"/>
  <c r="AS117" i="11"/>
  <c r="AR117" i="11"/>
  <c r="AQ117" i="11"/>
  <c r="AJ117" i="11"/>
  <c r="AI117" i="11"/>
  <c r="AG117" i="11"/>
  <c r="AF117" i="11"/>
  <c r="AD117" i="11"/>
  <c r="AW116" i="11"/>
  <c r="AV116" i="11"/>
  <c r="AS116" i="11"/>
  <c r="AR116" i="11"/>
  <c r="AQ116" i="11"/>
  <c r="AJ116" i="11"/>
  <c r="AI116" i="11"/>
  <c r="AG116" i="11"/>
  <c r="AF116" i="11"/>
  <c r="AD116" i="11"/>
  <c r="AW115" i="11"/>
  <c r="AV115" i="11"/>
  <c r="AS115" i="11"/>
  <c r="AR115" i="11"/>
  <c r="AQ115" i="11"/>
  <c r="AJ115" i="11"/>
  <c r="AI115" i="11"/>
  <c r="AG115" i="11"/>
  <c r="AF115" i="11"/>
  <c r="AD115" i="11"/>
  <c r="AW114" i="11"/>
  <c r="AV114" i="11"/>
  <c r="AS114" i="11"/>
  <c r="AR114" i="11"/>
  <c r="AQ114" i="11"/>
  <c r="AJ114" i="11"/>
  <c r="AI114" i="11"/>
  <c r="AG114" i="11"/>
  <c r="AF114" i="11"/>
  <c r="AD114" i="11"/>
  <c r="AW113" i="11"/>
  <c r="AV113" i="11"/>
  <c r="AS113" i="11"/>
  <c r="AR113" i="11"/>
  <c r="AQ113" i="11"/>
  <c r="AJ113" i="11"/>
  <c r="AI113" i="11"/>
  <c r="AG113" i="11"/>
  <c r="AF113" i="11"/>
  <c r="AD113" i="11"/>
  <c r="AW112" i="11"/>
  <c r="AV112" i="11"/>
  <c r="AS112" i="11"/>
  <c r="AR112" i="11"/>
  <c r="AQ112" i="11"/>
  <c r="AJ112" i="11"/>
  <c r="AI112" i="11"/>
  <c r="AG112" i="11"/>
  <c r="AF112" i="11"/>
  <c r="AD112" i="11"/>
  <c r="AW111" i="11"/>
  <c r="AV111" i="11"/>
  <c r="AS111" i="11"/>
  <c r="AR111" i="11"/>
  <c r="AQ111" i="11"/>
  <c r="AJ111" i="11"/>
  <c r="AI111" i="11"/>
  <c r="AG111" i="11"/>
  <c r="AF111" i="11"/>
  <c r="AD111" i="11"/>
  <c r="AW110" i="11"/>
  <c r="AV110" i="11"/>
  <c r="AS110" i="11"/>
  <c r="AR110" i="11"/>
  <c r="AQ110" i="11"/>
  <c r="AJ110" i="11"/>
  <c r="AI110" i="11"/>
  <c r="AG110" i="11"/>
  <c r="AF110" i="11"/>
  <c r="AD110" i="11"/>
  <c r="AW109" i="11"/>
  <c r="AV109" i="11"/>
  <c r="AS109" i="11"/>
  <c r="AR109" i="11"/>
  <c r="AQ109" i="11"/>
  <c r="AJ109" i="11"/>
  <c r="AI109" i="11"/>
  <c r="AG109" i="11"/>
  <c r="AF109" i="11"/>
  <c r="AD109" i="11"/>
  <c r="AW108" i="11"/>
  <c r="AV108" i="11"/>
  <c r="AS108" i="11"/>
  <c r="AR108" i="11"/>
  <c r="AQ108" i="11"/>
  <c r="AJ108" i="11"/>
  <c r="AI108" i="11"/>
  <c r="AG108" i="11"/>
  <c r="AF108" i="11"/>
  <c r="AD108" i="11"/>
  <c r="AW107" i="11"/>
  <c r="AV107" i="11"/>
  <c r="AS107" i="11"/>
  <c r="AR107" i="11"/>
  <c r="AQ107" i="11"/>
  <c r="AJ107" i="11"/>
  <c r="AI107" i="11"/>
  <c r="AG107" i="11"/>
  <c r="AF107" i="11"/>
  <c r="AD107" i="11"/>
  <c r="AW106" i="11"/>
  <c r="AV106" i="11"/>
  <c r="AS106" i="11"/>
  <c r="AR106" i="11"/>
  <c r="AQ106" i="11"/>
  <c r="AJ106" i="11"/>
  <c r="AI106" i="11"/>
  <c r="AG106" i="11"/>
  <c r="AF106" i="11"/>
  <c r="AD106" i="11"/>
  <c r="AW105" i="11"/>
  <c r="AV105" i="11"/>
  <c r="AS105" i="11"/>
  <c r="AR105" i="11"/>
  <c r="AQ105" i="11"/>
  <c r="AJ105" i="11"/>
  <c r="AI105" i="11"/>
  <c r="AG105" i="11"/>
  <c r="AF105" i="11"/>
  <c r="AD105" i="11"/>
  <c r="AW104" i="11"/>
  <c r="AV104" i="11"/>
  <c r="AS104" i="11"/>
  <c r="AR104" i="11"/>
  <c r="AQ104" i="11"/>
  <c r="AJ104" i="11"/>
  <c r="AI104" i="11"/>
  <c r="AG104" i="11"/>
  <c r="AF104" i="11"/>
  <c r="AD104" i="11"/>
  <c r="AW103" i="11"/>
  <c r="AV103" i="11"/>
  <c r="AS103" i="11"/>
  <c r="AR103" i="11"/>
  <c r="AQ103" i="11"/>
  <c r="AJ103" i="11"/>
  <c r="AI103" i="11"/>
  <c r="AG103" i="11"/>
  <c r="AF103" i="11"/>
  <c r="AD103" i="11"/>
  <c r="AW102" i="11"/>
  <c r="AV102" i="11"/>
  <c r="AS102" i="11"/>
  <c r="AR102" i="11"/>
  <c r="AQ102" i="11"/>
  <c r="AJ102" i="11"/>
  <c r="AI102" i="11"/>
  <c r="AG102" i="11"/>
  <c r="AF102" i="11"/>
  <c r="AD102" i="11"/>
  <c r="AW101" i="11"/>
  <c r="AV101" i="11"/>
  <c r="AS101" i="11"/>
  <c r="AR101" i="11"/>
  <c r="AQ101" i="11"/>
  <c r="AJ101" i="11"/>
  <c r="AI101" i="11"/>
  <c r="AG101" i="11"/>
  <c r="AF101" i="11"/>
  <c r="AD101" i="11"/>
  <c r="AW100" i="11"/>
  <c r="AV100" i="11"/>
  <c r="AS100" i="11"/>
  <c r="AR100" i="11"/>
  <c r="AQ100" i="11"/>
  <c r="AJ100" i="11"/>
  <c r="AI100" i="11"/>
  <c r="AG100" i="11"/>
  <c r="AF100" i="11"/>
  <c r="AD100" i="11"/>
  <c r="AW99" i="11"/>
  <c r="AV99" i="11"/>
  <c r="AS99" i="11"/>
  <c r="AR99" i="11"/>
  <c r="AQ99" i="11"/>
  <c r="AJ99" i="11"/>
  <c r="AI99" i="11"/>
  <c r="AG99" i="11"/>
  <c r="AF99" i="11"/>
  <c r="AD99" i="11"/>
  <c r="AW98" i="11"/>
  <c r="AV98" i="11"/>
  <c r="AS98" i="11"/>
  <c r="AR98" i="11"/>
  <c r="AQ98" i="11"/>
  <c r="AJ98" i="11"/>
  <c r="AI98" i="11"/>
  <c r="AG98" i="11"/>
  <c r="AF98" i="11"/>
  <c r="AD98" i="11"/>
  <c r="AW97" i="11"/>
  <c r="AV97" i="11"/>
  <c r="AS97" i="11"/>
  <c r="AR97" i="11"/>
  <c r="AQ97" i="11"/>
  <c r="AJ97" i="11"/>
  <c r="AI97" i="11"/>
  <c r="AG97" i="11"/>
  <c r="AF97" i="11"/>
  <c r="AD97" i="11"/>
  <c r="AW96" i="11"/>
  <c r="AV96" i="11"/>
  <c r="AS96" i="11"/>
  <c r="AR96" i="11"/>
  <c r="AQ96" i="11"/>
  <c r="AJ96" i="11"/>
  <c r="AI96" i="11"/>
  <c r="AG96" i="11"/>
  <c r="AF96" i="11"/>
  <c r="AD96" i="11"/>
  <c r="AW95" i="11"/>
  <c r="AV95" i="11"/>
  <c r="AS95" i="11"/>
  <c r="AR95" i="11"/>
  <c r="AQ95" i="11"/>
  <c r="AJ95" i="11"/>
  <c r="AI95" i="11"/>
  <c r="AG95" i="11"/>
  <c r="AF95" i="11"/>
  <c r="AD95" i="11"/>
  <c r="AW94" i="11"/>
  <c r="AV94" i="11"/>
  <c r="AS94" i="11"/>
  <c r="AR94" i="11"/>
  <c r="AQ94" i="11"/>
  <c r="AJ94" i="11"/>
  <c r="AI94" i="11"/>
  <c r="AG94" i="11"/>
  <c r="AF94" i="11"/>
  <c r="AD94" i="11"/>
  <c r="AW93" i="11"/>
  <c r="AV93" i="11"/>
  <c r="AS93" i="11"/>
  <c r="AR93" i="11"/>
  <c r="AQ93" i="11"/>
  <c r="AJ93" i="11"/>
  <c r="AI93" i="11"/>
  <c r="AG93" i="11"/>
  <c r="AF93" i="11"/>
  <c r="AD93" i="11"/>
  <c r="AW92" i="11"/>
  <c r="AV92" i="11"/>
  <c r="AS92" i="11"/>
  <c r="AR92" i="11"/>
  <c r="AQ92" i="11"/>
  <c r="AJ92" i="11"/>
  <c r="AI92" i="11"/>
  <c r="AG92" i="11"/>
  <c r="AF92" i="11"/>
  <c r="AD92" i="11"/>
  <c r="AW91" i="11"/>
  <c r="AV91" i="11"/>
  <c r="AS91" i="11"/>
  <c r="AR91" i="11"/>
  <c r="AQ91" i="11"/>
  <c r="AJ91" i="11"/>
  <c r="AI91" i="11"/>
  <c r="AG91" i="11"/>
  <c r="AF91" i="11"/>
  <c r="AD91" i="11"/>
  <c r="AW90" i="11"/>
  <c r="AV90" i="11"/>
  <c r="AS90" i="11"/>
  <c r="AR90" i="11"/>
  <c r="AQ90" i="11"/>
  <c r="AJ90" i="11"/>
  <c r="AI90" i="11"/>
  <c r="AG90" i="11"/>
  <c r="AF90" i="11"/>
  <c r="AD90" i="11"/>
  <c r="AW89" i="11"/>
  <c r="AV89" i="11"/>
  <c r="AS89" i="11"/>
  <c r="AR89" i="11"/>
  <c r="AQ89" i="11"/>
  <c r="AJ89" i="11"/>
  <c r="AI89" i="11"/>
  <c r="AG89" i="11"/>
  <c r="AF89" i="11"/>
  <c r="AD89" i="11"/>
  <c r="AW88" i="11"/>
  <c r="AV88" i="11"/>
  <c r="AS88" i="11"/>
  <c r="AR88" i="11"/>
  <c r="AQ88" i="11"/>
  <c r="AJ88" i="11"/>
  <c r="AI88" i="11"/>
  <c r="AG88" i="11"/>
  <c r="AF88" i="11"/>
  <c r="AD88" i="11"/>
  <c r="AW87" i="11"/>
  <c r="AV87" i="11"/>
  <c r="AS87" i="11"/>
  <c r="AR87" i="11"/>
  <c r="AQ87" i="11"/>
  <c r="AJ87" i="11"/>
  <c r="AI87" i="11"/>
  <c r="AG87" i="11"/>
  <c r="AF87" i="11"/>
  <c r="AD87" i="11"/>
  <c r="AW86" i="11"/>
  <c r="AV86" i="11"/>
  <c r="AS86" i="11"/>
  <c r="AR86" i="11"/>
  <c r="AQ86" i="11"/>
  <c r="AJ86" i="11"/>
  <c r="AI86" i="11"/>
  <c r="AG86" i="11"/>
  <c r="AF86" i="11"/>
  <c r="AD86" i="11"/>
  <c r="AW85" i="11"/>
  <c r="AV85" i="11"/>
  <c r="AS85" i="11"/>
  <c r="AR85" i="11"/>
  <c r="AQ85" i="11"/>
  <c r="AJ85" i="11"/>
  <c r="AI85" i="11"/>
  <c r="AG85" i="11"/>
  <c r="AF85" i="11"/>
  <c r="AD85" i="11"/>
  <c r="AW84" i="11"/>
  <c r="AV84" i="11"/>
  <c r="AS84" i="11"/>
  <c r="AR84" i="11"/>
  <c r="AQ84" i="11"/>
  <c r="AJ84" i="11"/>
  <c r="AI84" i="11"/>
  <c r="AG84" i="11"/>
  <c r="AF84" i="11"/>
  <c r="AD84" i="11"/>
  <c r="AW83" i="11"/>
  <c r="AV83" i="11"/>
  <c r="AS83" i="11"/>
  <c r="AR83" i="11"/>
  <c r="AQ83" i="11"/>
  <c r="AJ83" i="11"/>
  <c r="AI83" i="11"/>
  <c r="AG83" i="11"/>
  <c r="AF83" i="11"/>
  <c r="AD83" i="11"/>
  <c r="AW82" i="11"/>
  <c r="AV82" i="11"/>
  <c r="AS82" i="11"/>
  <c r="AR82" i="11"/>
  <c r="AJ82" i="11"/>
  <c r="AI82" i="11"/>
  <c r="AG82" i="11"/>
  <c r="AF82" i="11"/>
  <c r="AD82" i="11"/>
  <c r="AW81" i="11"/>
  <c r="AV81" i="11"/>
  <c r="AS81" i="11"/>
  <c r="AR81" i="11"/>
  <c r="AJ81" i="11"/>
  <c r="AI81" i="11"/>
  <c r="AG81" i="11"/>
  <c r="AF81" i="11"/>
  <c r="AD81" i="11"/>
  <c r="AW80" i="11"/>
  <c r="AV80" i="11"/>
  <c r="AS80" i="11"/>
  <c r="AR80" i="11"/>
  <c r="AJ80" i="11"/>
  <c r="AI80" i="11"/>
  <c r="AG80" i="11"/>
  <c r="AF80" i="11"/>
  <c r="AD80" i="11"/>
  <c r="AW79" i="11"/>
  <c r="AV79" i="11"/>
  <c r="AS79" i="11"/>
  <c r="AR79" i="11"/>
  <c r="AJ79" i="11"/>
  <c r="AI79" i="11"/>
  <c r="AG79" i="11"/>
  <c r="AF79" i="11"/>
  <c r="AD79" i="11"/>
  <c r="AW78" i="11"/>
  <c r="AV78" i="11"/>
  <c r="AS78" i="11"/>
  <c r="AR78" i="11"/>
  <c r="AJ78" i="11"/>
  <c r="AI78" i="11"/>
  <c r="AG78" i="11"/>
  <c r="AF78" i="11"/>
  <c r="AD78" i="11"/>
  <c r="AW77" i="11"/>
  <c r="AV77" i="11"/>
  <c r="AS77" i="11"/>
  <c r="AR77" i="11"/>
  <c r="AJ77" i="11"/>
  <c r="AI77" i="11"/>
  <c r="AG77" i="11"/>
  <c r="AF77" i="11"/>
  <c r="AD77" i="11"/>
  <c r="AW76" i="11"/>
  <c r="AV76" i="11"/>
  <c r="AS76" i="11"/>
  <c r="AR76" i="11"/>
  <c r="AJ76" i="11"/>
  <c r="AI76" i="11"/>
  <c r="AG76" i="11"/>
  <c r="AF76" i="11"/>
  <c r="AD76" i="11"/>
  <c r="AW75" i="11"/>
  <c r="AV75" i="11"/>
  <c r="AS75" i="11"/>
  <c r="AR75" i="11"/>
  <c r="AJ75" i="11"/>
  <c r="AI75" i="11"/>
  <c r="AG75" i="11"/>
  <c r="AF75" i="11"/>
  <c r="AD75" i="11"/>
  <c r="AW74" i="11"/>
  <c r="AV74" i="11"/>
  <c r="AS74" i="11"/>
  <c r="AR74" i="11"/>
  <c r="AJ74" i="11"/>
  <c r="AI74" i="11"/>
  <c r="AG74" i="11"/>
  <c r="AF74" i="11"/>
  <c r="AD74" i="11"/>
  <c r="AW73" i="11"/>
  <c r="AV73" i="11"/>
  <c r="AS73" i="11"/>
  <c r="AR73" i="11"/>
  <c r="AJ73" i="11"/>
  <c r="AI73" i="11"/>
  <c r="AG73" i="11"/>
  <c r="AF73" i="11"/>
  <c r="AD73" i="11"/>
  <c r="AW72" i="11"/>
  <c r="AV72" i="11"/>
  <c r="AS72" i="11"/>
  <c r="AR72" i="11"/>
  <c r="AJ72" i="11"/>
  <c r="AI72" i="11"/>
  <c r="AG72" i="11"/>
  <c r="AF72" i="11"/>
  <c r="AD72" i="11"/>
  <c r="AW71" i="11"/>
  <c r="AV71" i="11"/>
  <c r="AS71" i="11"/>
  <c r="AR71" i="11"/>
  <c r="AJ71" i="11"/>
  <c r="AI71" i="11"/>
  <c r="AG71" i="11"/>
  <c r="AF71" i="11"/>
  <c r="AD71" i="11"/>
  <c r="AW70" i="11"/>
  <c r="AV70" i="11"/>
  <c r="AS70" i="11"/>
  <c r="AR70" i="11"/>
  <c r="AJ70" i="11"/>
  <c r="AI70" i="11"/>
  <c r="AG70" i="11"/>
  <c r="AF70" i="11"/>
  <c r="AD70" i="11"/>
  <c r="AW69" i="11"/>
  <c r="AV69" i="11"/>
  <c r="AS69" i="11"/>
  <c r="AR69" i="11"/>
  <c r="AJ69" i="11"/>
  <c r="AI69" i="11"/>
  <c r="AG69" i="11"/>
  <c r="AF69" i="11"/>
  <c r="AD69" i="11"/>
  <c r="AW68" i="11"/>
  <c r="AV68" i="11"/>
  <c r="AS68" i="11"/>
  <c r="AR68" i="11"/>
  <c r="AJ68" i="11"/>
  <c r="AI68" i="11"/>
  <c r="AG68" i="11"/>
  <c r="AF68" i="11"/>
  <c r="AD68" i="11"/>
  <c r="AW67" i="11"/>
  <c r="AV67" i="11"/>
  <c r="AS67" i="11"/>
  <c r="AR67" i="11"/>
  <c r="AJ67" i="11"/>
  <c r="AI67" i="11"/>
  <c r="AG67" i="11"/>
  <c r="AF67" i="11"/>
  <c r="AD67" i="11"/>
  <c r="AW66" i="11"/>
  <c r="AV66" i="11"/>
  <c r="AS66" i="11"/>
  <c r="AR66" i="11"/>
  <c r="AJ66" i="11"/>
  <c r="AI66" i="11"/>
  <c r="AG66" i="11"/>
  <c r="AF66" i="11"/>
  <c r="AD66" i="11"/>
  <c r="AW65" i="11"/>
  <c r="AV65" i="11"/>
  <c r="AS65" i="11"/>
  <c r="AR65" i="11"/>
  <c r="AJ65" i="11"/>
  <c r="AI65" i="11"/>
  <c r="AG65" i="11"/>
  <c r="AF65" i="11"/>
  <c r="AD65" i="11"/>
  <c r="AW64" i="11"/>
  <c r="AV64" i="11"/>
  <c r="AS64" i="11"/>
  <c r="AR64" i="11"/>
  <c r="AJ64" i="11"/>
  <c r="AI64" i="11"/>
  <c r="AG64" i="11"/>
  <c r="AF64" i="11"/>
  <c r="AD64" i="11"/>
  <c r="AW63" i="11"/>
  <c r="AV63" i="11"/>
  <c r="AS63" i="11"/>
  <c r="AR63" i="11"/>
  <c r="AJ63" i="11"/>
  <c r="AI63" i="11"/>
  <c r="AG63" i="11"/>
  <c r="AF63" i="11"/>
  <c r="AD63" i="11"/>
  <c r="AW62" i="11"/>
  <c r="AV62" i="11"/>
  <c r="AS62" i="11"/>
  <c r="AR62" i="11"/>
  <c r="AJ62" i="11"/>
  <c r="AI62" i="11"/>
  <c r="AG62" i="11"/>
  <c r="AF62" i="11"/>
  <c r="AD62" i="11"/>
  <c r="AW61" i="11"/>
  <c r="AV61" i="11"/>
  <c r="AS61" i="11"/>
  <c r="AR61" i="11"/>
  <c r="AJ61" i="11"/>
  <c r="AI61" i="11"/>
  <c r="AG61" i="11"/>
  <c r="AF61" i="11"/>
  <c r="AD61" i="11"/>
  <c r="AW60" i="11"/>
  <c r="AV60" i="11"/>
  <c r="AS60" i="11"/>
  <c r="AR60" i="11"/>
  <c r="AJ60" i="11"/>
  <c r="AI60" i="11"/>
  <c r="AG60" i="11"/>
  <c r="AF60" i="11"/>
  <c r="AD60" i="11"/>
  <c r="AW59" i="11"/>
  <c r="AV59" i="11"/>
  <c r="AS59" i="11"/>
  <c r="AR59" i="11"/>
  <c r="AJ59" i="11"/>
  <c r="AI59" i="11"/>
  <c r="AG59" i="11"/>
  <c r="AF59" i="11"/>
  <c r="AD59" i="11"/>
  <c r="AW58" i="11"/>
  <c r="AV58" i="11"/>
  <c r="AS58" i="11"/>
  <c r="AR58" i="11"/>
  <c r="AJ58" i="11"/>
  <c r="AI58" i="11"/>
  <c r="AG58" i="11"/>
  <c r="AF58" i="11"/>
  <c r="AD58" i="11"/>
  <c r="AW57" i="11"/>
  <c r="AV57" i="11"/>
  <c r="AS57" i="11"/>
  <c r="AR57" i="11"/>
  <c r="AJ57" i="11"/>
  <c r="AI57" i="11"/>
  <c r="AG57" i="11"/>
  <c r="AF57" i="11"/>
  <c r="AD57" i="11"/>
  <c r="AW56" i="11"/>
  <c r="AV56" i="11"/>
  <c r="AS56" i="11"/>
  <c r="AR56" i="11"/>
  <c r="AJ56" i="11"/>
  <c r="AI56" i="11"/>
  <c r="AG56" i="11"/>
  <c r="AF56" i="11"/>
  <c r="AD56" i="11"/>
  <c r="AW55" i="11"/>
  <c r="AV55" i="11"/>
  <c r="AS55" i="11"/>
  <c r="AR55" i="11"/>
  <c r="AJ55" i="11"/>
  <c r="AI55" i="11"/>
  <c r="AG55" i="11"/>
  <c r="AF55" i="11"/>
  <c r="AD55" i="11"/>
  <c r="AW54" i="11"/>
  <c r="AV54" i="11"/>
  <c r="AS54" i="11"/>
  <c r="AR54" i="11"/>
  <c r="AJ54" i="11"/>
  <c r="AI54" i="11"/>
  <c r="AG54" i="11"/>
  <c r="AF54" i="11"/>
  <c r="AD54" i="11"/>
  <c r="AW53" i="11"/>
  <c r="AV53" i="11"/>
  <c r="AS53" i="11"/>
  <c r="AR53" i="11"/>
  <c r="AJ53" i="11"/>
  <c r="AI53" i="11"/>
  <c r="AG53" i="11"/>
  <c r="AF53" i="11"/>
  <c r="AD53" i="11"/>
  <c r="AW52" i="11"/>
  <c r="AV52" i="11"/>
  <c r="AS52" i="11"/>
  <c r="AR52" i="11"/>
  <c r="AJ52" i="11"/>
  <c r="AI52" i="11"/>
  <c r="AG52" i="11"/>
  <c r="AF52" i="11"/>
  <c r="AD52" i="11"/>
  <c r="AW51" i="11"/>
  <c r="AV51" i="11"/>
  <c r="AS51" i="11"/>
  <c r="AR51" i="11"/>
  <c r="AJ51" i="11"/>
  <c r="AI51" i="11"/>
  <c r="AG51" i="11"/>
  <c r="AF51" i="11"/>
  <c r="AD51" i="11"/>
  <c r="AW50" i="11"/>
  <c r="AV50" i="11"/>
  <c r="AS50" i="11"/>
  <c r="AR50" i="11"/>
  <c r="AJ50" i="11"/>
  <c r="AI50" i="11"/>
  <c r="AG50" i="11"/>
  <c r="AF50" i="11"/>
  <c r="AD50" i="11"/>
  <c r="AW49" i="11"/>
  <c r="AV49" i="11"/>
  <c r="AS49" i="11"/>
  <c r="AR49" i="11"/>
  <c r="AJ49" i="11"/>
  <c r="AI49" i="11"/>
  <c r="AG49" i="11"/>
  <c r="AF49" i="11"/>
  <c r="AD49" i="11"/>
  <c r="AW48" i="11"/>
  <c r="AV48" i="11"/>
  <c r="AS48" i="11"/>
  <c r="AR48" i="11"/>
  <c r="AJ48" i="11"/>
  <c r="AI48" i="11"/>
  <c r="AG48" i="11"/>
  <c r="AF48" i="11"/>
  <c r="AD48" i="11"/>
  <c r="AW47" i="11"/>
  <c r="AV47" i="11"/>
  <c r="AS47" i="11"/>
  <c r="AR47" i="11"/>
  <c r="AJ47" i="11"/>
  <c r="AI47" i="11"/>
  <c r="AG47" i="11"/>
  <c r="AF47" i="11"/>
  <c r="AD47" i="11"/>
  <c r="AW46" i="11"/>
  <c r="AV46" i="11"/>
  <c r="AS46" i="11"/>
  <c r="AR46" i="11"/>
  <c r="AJ46" i="11"/>
  <c r="AI46" i="11"/>
  <c r="AG46" i="11"/>
  <c r="AF46" i="11"/>
  <c r="AD46" i="11"/>
  <c r="AW45" i="11"/>
  <c r="AV45" i="11"/>
  <c r="AS45" i="11"/>
  <c r="AR45" i="11"/>
  <c r="AJ45" i="11"/>
  <c r="AI45" i="11"/>
  <c r="AG45" i="11"/>
  <c r="AF45" i="11"/>
  <c r="AD45" i="11"/>
  <c r="AW44" i="11"/>
  <c r="AV44" i="11"/>
  <c r="AS44" i="11"/>
  <c r="AR44" i="11"/>
  <c r="AJ44" i="11"/>
  <c r="AI44" i="11"/>
  <c r="AG44" i="11"/>
  <c r="AF44" i="11"/>
  <c r="AD44" i="11"/>
  <c r="AW43" i="11"/>
  <c r="AV43" i="11"/>
  <c r="AS43" i="11"/>
  <c r="AR43" i="11"/>
  <c r="AJ43" i="11"/>
  <c r="AI43" i="11"/>
  <c r="AG43" i="11"/>
  <c r="AF43" i="11"/>
  <c r="AD43" i="11"/>
  <c r="AW42" i="11"/>
  <c r="AV42" i="11"/>
  <c r="AS42" i="11"/>
  <c r="AR42" i="11"/>
  <c r="AJ42" i="11"/>
  <c r="AI42" i="11"/>
  <c r="AG42" i="11"/>
  <c r="AF42" i="11"/>
  <c r="AD42" i="11"/>
  <c r="AW41" i="11"/>
  <c r="AV41" i="11"/>
  <c r="AS41" i="11"/>
  <c r="AR41" i="11"/>
  <c r="AJ41" i="11"/>
  <c r="AI41" i="11"/>
  <c r="AG41" i="11"/>
  <c r="AF41" i="11"/>
  <c r="AD41" i="11"/>
  <c r="AW40" i="11"/>
  <c r="AV40" i="11"/>
  <c r="AS40" i="11"/>
  <c r="AR40" i="11"/>
  <c r="AJ40" i="11"/>
  <c r="AI40" i="11"/>
  <c r="AG40" i="11"/>
  <c r="AF40" i="11"/>
  <c r="AD40" i="11"/>
  <c r="AW39" i="11"/>
  <c r="AV39" i="11"/>
  <c r="AS39" i="11"/>
  <c r="AR39" i="11"/>
  <c r="AJ39" i="11"/>
  <c r="AI39" i="11"/>
  <c r="AG39" i="11"/>
  <c r="AF39" i="11"/>
  <c r="AD39" i="11"/>
  <c r="AW38" i="11"/>
  <c r="AV38" i="11"/>
  <c r="AS38" i="11"/>
  <c r="AR38" i="11"/>
  <c r="AJ38" i="11"/>
  <c r="AI38" i="11"/>
  <c r="AG38" i="11"/>
  <c r="AF38" i="11"/>
  <c r="AD38" i="11"/>
  <c r="AW37" i="11"/>
  <c r="AV37" i="11"/>
  <c r="AS37" i="11"/>
  <c r="AR37" i="11"/>
  <c r="AJ37" i="11"/>
  <c r="AI37" i="11"/>
  <c r="AG37" i="11"/>
  <c r="AF37" i="11"/>
  <c r="AD37" i="11"/>
  <c r="AW36" i="11"/>
  <c r="AV36" i="11"/>
  <c r="AS36" i="11"/>
  <c r="AR36" i="11"/>
  <c r="AJ36" i="11"/>
  <c r="AI36" i="11"/>
  <c r="AG36" i="11"/>
  <c r="AF36" i="11"/>
  <c r="AD36" i="11"/>
  <c r="AW35" i="11"/>
  <c r="AV35" i="11"/>
  <c r="AS35" i="11"/>
  <c r="AR35" i="11"/>
  <c r="AJ35" i="11"/>
  <c r="AI35" i="11"/>
  <c r="AG35" i="11"/>
  <c r="AF35" i="11"/>
  <c r="AD35" i="11"/>
  <c r="AW34" i="11"/>
  <c r="AV34" i="11"/>
  <c r="AS34" i="11"/>
  <c r="AR34" i="11"/>
  <c r="AJ34" i="11"/>
  <c r="AI34" i="11"/>
  <c r="AG34" i="11"/>
  <c r="AF34" i="11"/>
  <c r="AD34" i="11"/>
  <c r="AW33" i="11"/>
  <c r="AV33" i="11"/>
  <c r="AS33" i="11"/>
  <c r="AR33" i="11"/>
  <c r="AJ33" i="11"/>
  <c r="AI33" i="11"/>
  <c r="AG33" i="11"/>
  <c r="AF33" i="11"/>
  <c r="AD33" i="11"/>
  <c r="AW32" i="11"/>
  <c r="AV32" i="11"/>
  <c r="AS32" i="11"/>
  <c r="AR32" i="11"/>
  <c r="AJ32" i="11"/>
  <c r="AI32" i="11"/>
  <c r="AG32" i="11"/>
  <c r="AF32" i="11"/>
  <c r="AD32" i="11"/>
  <c r="AW31" i="11"/>
  <c r="AV31" i="11"/>
  <c r="AS31" i="11"/>
  <c r="AR31" i="11"/>
  <c r="AJ31" i="11"/>
  <c r="AI31" i="11"/>
  <c r="AG31" i="11"/>
  <c r="AF31" i="11"/>
  <c r="AD31" i="11"/>
  <c r="AW30" i="11"/>
  <c r="AV30" i="11"/>
  <c r="AS30" i="11"/>
  <c r="AR30" i="11"/>
  <c r="AJ30" i="11"/>
  <c r="AI30" i="11"/>
  <c r="AG30" i="11"/>
  <c r="AF30" i="11"/>
  <c r="AD30" i="11"/>
  <c r="AW29" i="11"/>
  <c r="AV29" i="11"/>
  <c r="AS29" i="11"/>
  <c r="AR29" i="11"/>
  <c r="AJ29" i="11"/>
  <c r="AI29" i="11"/>
  <c r="AG29" i="11"/>
  <c r="AF29" i="11"/>
  <c r="AD29" i="11"/>
  <c r="AW28" i="11"/>
  <c r="AV28" i="11"/>
  <c r="AS28" i="11"/>
  <c r="AR28" i="11"/>
  <c r="AJ28" i="11"/>
  <c r="AI28" i="11"/>
  <c r="AG28" i="11"/>
  <c r="AF28" i="11"/>
  <c r="AD28" i="11"/>
  <c r="AW27" i="11"/>
  <c r="AV27" i="11"/>
  <c r="AS27" i="11"/>
  <c r="AR27" i="11"/>
  <c r="AJ27" i="11"/>
  <c r="AI27" i="11"/>
  <c r="AG27" i="11"/>
  <c r="AF27" i="11"/>
  <c r="AD27" i="11"/>
  <c r="AW26" i="11"/>
  <c r="AV26" i="11"/>
  <c r="AS26" i="11"/>
  <c r="AR26" i="11"/>
  <c r="AJ26" i="11"/>
  <c r="AI26" i="11"/>
  <c r="AG26" i="11"/>
  <c r="AF26" i="11"/>
  <c r="AD26" i="11"/>
  <c r="AW25" i="11"/>
  <c r="AV25" i="11"/>
  <c r="AS25" i="11"/>
  <c r="AR25" i="11"/>
  <c r="AJ25" i="11"/>
  <c r="AI25" i="11"/>
  <c r="AG25" i="11"/>
  <c r="AF25" i="11"/>
  <c r="AD25" i="11"/>
  <c r="AW24" i="11"/>
  <c r="AV24" i="11"/>
  <c r="AS24" i="11"/>
  <c r="AR24" i="11"/>
  <c r="AJ24" i="11"/>
  <c r="AI24" i="11"/>
  <c r="AG24" i="11"/>
  <c r="AF24" i="11"/>
  <c r="AD24" i="11"/>
  <c r="AW23" i="11"/>
  <c r="AV23" i="11"/>
  <c r="AS23" i="11"/>
  <c r="AR23" i="11"/>
  <c r="AJ23" i="11"/>
  <c r="AI23" i="11"/>
  <c r="AG23" i="11"/>
  <c r="AF23" i="11"/>
  <c r="AD23" i="11"/>
  <c r="AW22" i="11"/>
  <c r="AV22" i="11"/>
  <c r="AS22" i="11"/>
  <c r="AR22" i="11"/>
  <c r="AJ22" i="11"/>
  <c r="AI22" i="11"/>
  <c r="AG22" i="11"/>
  <c r="AF22" i="11"/>
  <c r="AD22" i="11"/>
  <c r="AW21" i="11"/>
  <c r="AV21" i="11"/>
  <c r="AS21" i="11"/>
  <c r="AR21" i="11"/>
  <c r="AJ21" i="11"/>
  <c r="AI21" i="11"/>
  <c r="AG21" i="11"/>
  <c r="AF21" i="11"/>
  <c r="AD21" i="11"/>
  <c r="AW20" i="11"/>
  <c r="AV20" i="11"/>
  <c r="AS20" i="11"/>
  <c r="AR20" i="11"/>
  <c r="AJ20" i="11"/>
  <c r="AI20" i="11"/>
  <c r="AG20" i="11"/>
  <c r="AF20" i="11"/>
  <c r="AD20" i="11"/>
  <c r="AW19" i="11"/>
  <c r="AV19" i="11"/>
  <c r="AS19" i="11"/>
  <c r="AR19" i="11"/>
  <c r="AJ19" i="11"/>
  <c r="AI19" i="11"/>
  <c r="AG19" i="11"/>
  <c r="AF19" i="11"/>
  <c r="AD19" i="11"/>
  <c r="AW18" i="11"/>
  <c r="AV18" i="11"/>
  <c r="AS18" i="11"/>
  <c r="AR18" i="11"/>
  <c r="AJ18" i="11"/>
  <c r="AI18" i="11"/>
  <c r="AG18" i="11"/>
  <c r="AF18" i="11"/>
  <c r="AD18" i="11"/>
  <c r="AW17" i="11"/>
  <c r="AV17" i="11"/>
  <c r="AS17" i="11"/>
  <c r="AR17" i="11"/>
  <c r="AJ17" i="11"/>
  <c r="AI17" i="11"/>
  <c r="AG17" i="11"/>
  <c r="AF17" i="11"/>
  <c r="AD17" i="11"/>
  <c r="AW16" i="11"/>
  <c r="AV16" i="11"/>
  <c r="AS16" i="11"/>
  <c r="AR16" i="11"/>
  <c r="AJ16" i="11"/>
  <c r="AI16" i="11"/>
  <c r="AG16" i="11"/>
  <c r="AF16" i="11"/>
  <c r="AD16" i="11"/>
  <c r="AW15" i="11"/>
  <c r="AV15" i="11"/>
  <c r="AS15" i="11"/>
  <c r="AR15" i="11"/>
  <c r="AJ15" i="11"/>
  <c r="AI15" i="11"/>
  <c r="AG15" i="11"/>
  <c r="AF15" i="11"/>
  <c r="AD15" i="11"/>
  <c r="AW14" i="11"/>
  <c r="AV14" i="11"/>
  <c r="AS14" i="11"/>
  <c r="AR14" i="11"/>
  <c r="AJ14" i="11"/>
  <c r="AI14" i="11"/>
  <c r="AG14" i="11"/>
  <c r="AF14" i="11"/>
  <c r="AD14" i="11"/>
  <c r="AW13" i="11"/>
  <c r="AV13" i="11"/>
  <c r="AS13" i="11"/>
  <c r="AR13" i="11"/>
  <c r="AJ13" i="11"/>
  <c r="AI13" i="11"/>
  <c r="AG13" i="11"/>
  <c r="AF13" i="11"/>
  <c r="AD13" i="11"/>
  <c r="AW12" i="11"/>
  <c r="AV12" i="11"/>
  <c r="AS12" i="11"/>
  <c r="AR12" i="11"/>
  <c r="AJ12" i="11"/>
  <c r="AI12" i="11"/>
  <c r="AG12" i="11"/>
  <c r="AF12" i="11"/>
  <c r="AD12" i="11"/>
  <c r="AW11" i="11"/>
  <c r="AV11" i="11"/>
  <c r="AS11" i="11"/>
  <c r="AR11" i="11"/>
  <c r="AJ11" i="11"/>
  <c r="AI11" i="11"/>
  <c r="AG11" i="11"/>
  <c r="AF11" i="11"/>
  <c r="AD11" i="11"/>
  <c r="AW10" i="11"/>
  <c r="AV10" i="11"/>
  <c r="AS10" i="11"/>
  <c r="AR10" i="11"/>
  <c r="AJ10" i="11"/>
  <c r="AI10" i="11"/>
  <c r="AG10" i="11"/>
  <c r="AF10" i="11"/>
  <c r="AD10" i="11"/>
  <c r="AW9" i="11"/>
  <c r="AV9" i="11"/>
  <c r="AS9" i="11"/>
  <c r="AR9" i="11"/>
  <c r="AJ9" i="11"/>
  <c r="AI9" i="11"/>
  <c r="AG9" i="11"/>
  <c r="AF9" i="11"/>
  <c r="AD9" i="11"/>
  <c r="AW8" i="11"/>
  <c r="AV8" i="11"/>
  <c r="AS8" i="11"/>
  <c r="AR8" i="11"/>
  <c r="AJ8" i="11"/>
  <c r="AI8" i="11"/>
  <c r="AG8" i="11"/>
  <c r="AF8" i="11"/>
  <c r="AD8" i="11"/>
  <c r="AW7" i="11"/>
  <c r="AV7" i="11"/>
  <c r="AS7" i="11"/>
  <c r="AR7" i="11"/>
  <c r="AJ7" i="11"/>
  <c r="AI7" i="11"/>
  <c r="AG7" i="11"/>
  <c r="AF7" i="11"/>
  <c r="AD7" i="11"/>
  <c r="AW6" i="11"/>
  <c r="AV6" i="11"/>
  <c r="AS6" i="11"/>
  <c r="AR6" i="11"/>
  <c r="AJ6" i="11"/>
  <c r="AI6" i="11"/>
  <c r="AG6" i="11"/>
  <c r="AF6" i="11"/>
  <c r="AW5" i="11"/>
  <c r="AV5" i="11"/>
  <c r="AS5" i="11"/>
  <c r="AR5" i="11"/>
  <c r="AJ5" i="11"/>
  <c r="AI5" i="11"/>
  <c r="AG5" i="11"/>
  <c r="AF5" i="11"/>
  <c r="AD5" i="11"/>
  <c r="AW4" i="11"/>
  <c r="AV4" i="11"/>
  <c r="AS4" i="11"/>
  <c r="AR4" i="11"/>
  <c r="AJ4" i="11"/>
  <c r="AI4" i="11"/>
  <c r="AG4" i="11"/>
  <c r="AF4" i="11"/>
  <c r="AD4" i="11"/>
  <c r="AW3" i="11"/>
  <c r="AV3" i="11"/>
  <c r="AS3" i="11"/>
  <c r="AR3" i="11"/>
  <c r="AJ3" i="11"/>
  <c r="AI3" i="11"/>
  <c r="AG3" i="11"/>
  <c r="AF3" i="11"/>
  <c r="AD3" i="11"/>
  <c r="N83" i="15"/>
  <c r="AK49" i="24" l="1"/>
  <c r="AK53" i="24"/>
  <c r="AK61" i="24"/>
  <c r="AK65" i="21"/>
  <c r="AK17" i="21"/>
  <c r="AK29" i="21"/>
  <c r="AK37" i="21"/>
  <c r="AK41" i="21"/>
  <c r="AK21" i="21"/>
  <c r="AK40" i="21"/>
  <c r="AK58" i="21"/>
  <c r="AK69" i="21"/>
  <c r="AK16" i="21"/>
  <c r="AK19" i="21"/>
  <c r="AK23" i="21"/>
  <c r="AK27" i="21"/>
  <c r="AK38" i="21"/>
  <c r="AK60" i="21"/>
  <c r="AK9" i="21"/>
  <c r="AK13" i="21"/>
  <c r="AK20" i="21"/>
  <c r="AK31" i="21"/>
  <c r="AK53" i="21"/>
  <c r="AK61" i="21"/>
  <c r="AK51" i="20"/>
  <c r="AK55" i="20"/>
  <c r="AK59" i="20"/>
  <c r="AK67" i="20"/>
  <c r="AK83" i="20"/>
  <c r="AK85" i="20"/>
  <c r="AK87" i="20"/>
  <c r="AK89" i="20"/>
  <c r="AK91" i="20"/>
  <c r="AK93" i="20"/>
  <c r="AK95" i="20"/>
  <c r="AK97" i="20"/>
  <c r="AK99" i="20"/>
  <c r="AK101" i="20"/>
  <c r="AK103" i="20"/>
  <c r="AK105" i="20"/>
  <c r="AK107" i="20"/>
  <c r="AK109" i="20"/>
  <c r="AK111" i="20"/>
  <c r="AK113" i="20"/>
  <c r="AK115" i="20"/>
  <c r="AK117" i="20"/>
  <c r="AK119" i="20"/>
  <c r="AK121" i="20"/>
  <c r="AK123" i="20"/>
  <c r="AK125" i="20"/>
  <c r="AK127" i="20"/>
  <c r="AK129" i="20"/>
  <c r="AK131" i="20"/>
  <c r="AK133" i="20"/>
  <c r="AK135" i="20"/>
  <c r="AK137" i="20"/>
  <c r="AK139" i="20"/>
  <c r="AK141" i="20"/>
  <c r="AK143" i="20"/>
  <c r="AK145" i="20"/>
  <c r="AK29" i="19"/>
  <c r="AK45" i="19"/>
  <c r="AK138" i="18"/>
  <c r="AK25" i="18"/>
  <c r="AK37" i="18"/>
  <c r="AK104" i="18"/>
  <c r="AK139" i="18"/>
  <c r="AK141" i="18"/>
  <c r="AK144" i="18"/>
  <c r="AK39" i="18"/>
  <c r="AK51" i="18"/>
  <c r="AK67" i="18"/>
  <c r="AK83" i="18"/>
  <c r="AK85" i="18"/>
  <c r="AK107" i="18"/>
  <c r="AK109" i="18"/>
  <c r="AK111" i="18"/>
  <c r="AK143" i="18"/>
  <c r="AK56" i="18"/>
  <c r="AK41" i="17"/>
  <c r="AK53" i="16"/>
  <c r="AK57" i="16"/>
  <c r="AK69" i="16"/>
  <c r="AK77" i="16"/>
  <c r="AK84" i="16"/>
  <c r="AK86" i="16"/>
  <c r="AK88" i="16"/>
  <c r="AK90" i="16"/>
  <c r="AK92" i="16"/>
  <c r="AK94" i="16"/>
  <c r="AK96" i="16"/>
  <c r="AK98" i="16"/>
  <c r="AK100" i="16"/>
  <c r="AK102" i="16"/>
  <c r="AK104" i="16"/>
  <c r="AK106" i="16"/>
  <c r="AK108" i="16"/>
  <c r="AK110" i="16"/>
  <c r="AK112" i="16"/>
  <c r="AK114" i="16"/>
  <c r="AK116" i="16"/>
  <c r="AK118" i="16"/>
  <c r="AK120" i="16"/>
  <c r="AK122" i="16"/>
  <c r="AK124" i="16"/>
  <c r="AK126" i="16"/>
  <c r="AK128" i="16"/>
  <c r="AK130" i="16"/>
  <c r="AK132" i="16"/>
  <c r="AK134" i="16"/>
  <c r="AK136" i="16"/>
  <c r="AK138" i="16"/>
  <c r="AK140" i="16"/>
  <c r="AK142" i="16"/>
  <c r="AK144" i="16"/>
  <c r="AK146" i="16"/>
  <c r="AK45" i="15"/>
  <c r="AK66" i="15"/>
  <c r="AK74" i="15"/>
  <c r="AK82" i="15"/>
  <c r="AK20" i="15"/>
  <c r="AK84" i="15"/>
  <c r="AK86" i="15"/>
  <c r="AK88" i="15"/>
  <c r="AK90" i="15"/>
  <c r="AK92" i="15"/>
  <c r="AK94" i="15"/>
  <c r="AK96" i="15"/>
  <c r="AK98" i="15"/>
  <c r="AK100" i="15"/>
  <c r="AK102" i="15"/>
  <c r="AK104" i="15"/>
  <c r="AK106" i="15"/>
  <c r="AK108" i="15"/>
  <c r="AK110" i="15"/>
  <c r="AK112" i="15"/>
  <c r="AK114" i="15"/>
  <c r="AK116" i="15"/>
  <c r="AK118" i="15"/>
  <c r="AK120" i="15"/>
  <c r="AK122" i="15"/>
  <c r="AK124" i="15"/>
  <c r="AK126" i="15"/>
  <c r="AK128" i="15"/>
  <c r="AK130" i="15"/>
  <c r="AK132" i="15"/>
  <c r="AK134" i="15"/>
  <c r="AK136" i="15"/>
  <c r="AK138" i="15"/>
  <c r="AK11" i="15"/>
  <c r="AK22" i="15"/>
  <c r="AK30" i="15"/>
  <c r="AK80" i="15"/>
  <c r="AK4" i="15"/>
  <c r="AK36" i="15"/>
  <c r="AK40" i="15"/>
  <c r="AK47" i="15"/>
  <c r="AK54" i="15"/>
  <c r="AK59" i="15"/>
  <c r="AK63" i="15"/>
  <c r="AK13" i="13"/>
  <c r="AK17" i="13"/>
  <c r="AK51" i="13"/>
  <c r="AK55" i="13"/>
  <c r="AK145" i="13"/>
  <c r="AK12" i="13"/>
  <c r="AK16" i="13"/>
  <c r="AK20" i="13"/>
  <c r="AK23" i="13"/>
  <c r="AK42" i="13"/>
  <c r="AK54" i="13"/>
  <c r="AK66" i="13"/>
  <c r="AK73" i="13"/>
  <c r="AK86" i="13"/>
  <c r="AK5" i="13"/>
  <c r="AK10" i="13"/>
  <c r="AK62" i="13"/>
  <c r="AK7" i="13"/>
  <c r="AK32" i="13"/>
  <c r="AK36" i="13"/>
  <c r="AK39" i="13"/>
  <c r="AK56" i="13"/>
  <c r="AK63" i="13"/>
  <c r="J83" i="12"/>
  <c r="J127" i="12"/>
  <c r="J7" i="12"/>
  <c r="AK77" i="15"/>
  <c r="AK146" i="18"/>
  <c r="AK7" i="20"/>
  <c r="AK27" i="20"/>
  <c r="AK56" i="21"/>
  <c r="AK70" i="21"/>
  <c r="AK81" i="21"/>
  <c r="AK8" i="13"/>
  <c r="AK18" i="13"/>
  <c r="AK24" i="13"/>
  <c r="AK34" i="13"/>
  <c r="AK40" i="13"/>
  <c r="AK52" i="13"/>
  <c r="AK58" i="13"/>
  <c r="AK64" i="13"/>
  <c r="AK74" i="13"/>
  <c r="AK78" i="13"/>
  <c r="AK81" i="13"/>
  <c r="AK6" i="15"/>
  <c r="AK16" i="15"/>
  <c r="AK31" i="15"/>
  <c r="AK38" i="15"/>
  <c r="AK42" i="15"/>
  <c r="AK49" i="15"/>
  <c r="AK56" i="15"/>
  <c r="AK64" i="15"/>
  <c r="AK75" i="15"/>
  <c r="AK4" i="16"/>
  <c r="AK50" i="16"/>
  <c r="AK54" i="16"/>
  <c r="AK62" i="16"/>
  <c r="AK66" i="16"/>
  <c r="AK74" i="16"/>
  <c r="AK78" i="16"/>
  <c r="AK82" i="16"/>
  <c r="AK24" i="18"/>
  <c r="AK28" i="18"/>
  <c r="AK32" i="18"/>
  <c r="AK8" i="19"/>
  <c r="AK12" i="19"/>
  <c r="AK24" i="19"/>
  <c r="AK28" i="19"/>
  <c r="AK40" i="19"/>
  <c r="AK44" i="19"/>
  <c r="AK9" i="20"/>
  <c r="AK25" i="20"/>
  <c r="AK41" i="20"/>
  <c r="AK45" i="20"/>
  <c r="AK49" i="20"/>
  <c r="AK53" i="20"/>
  <c r="AK57" i="20"/>
  <c r="AK11" i="21"/>
  <c r="AK28" i="21"/>
  <c r="AK32" i="21"/>
  <c r="AK36" i="21"/>
  <c r="AK51" i="21"/>
  <c r="AK54" i="21"/>
  <c r="AK57" i="21"/>
  <c r="AK68" i="21"/>
  <c r="AK72" i="21"/>
  <c r="AK72" i="23"/>
  <c r="AK4" i="24"/>
  <c r="AK9" i="24"/>
  <c r="AK17" i="24"/>
  <c r="AK21" i="24"/>
  <c r="AK25" i="24"/>
  <c r="AK29" i="24"/>
  <c r="AK45" i="24"/>
  <c r="AK4" i="13"/>
  <c r="AK9" i="13"/>
  <c r="AK15" i="13"/>
  <c r="AK25" i="13"/>
  <c r="AK31" i="13"/>
  <c r="AK41" i="13"/>
  <c r="AK47" i="13"/>
  <c r="AK53" i="13"/>
  <c r="AK65" i="13"/>
  <c r="AK71" i="13"/>
  <c r="AK79" i="13"/>
  <c r="AK17" i="15"/>
  <c r="AK21" i="15"/>
  <c r="AK32" i="15"/>
  <c r="AK35" i="15"/>
  <c r="AK43" i="15"/>
  <c r="AK58" i="15"/>
  <c r="AK68" i="15"/>
  <c r="AK79" i="15"/>
  <c r="AK7" i="16"/>
  <c r="AK11" i="16"/>
  <c r="AK19" i="16"/>
  <c r="AK69" i="18"/>
  <c r="AK112" i="18"/>
  <c r="AK120" i="18"/>
  <c r="AK124" i="18"/>
  <c r="AK126" i="18"/>
  <c r="AK128" i="18"/>
  <c r="AK132" i="18"/>
  <c r="AK134" i="18"/>
  <c r="AK136" i="18"/>
  <c r="AK6" i="21"/>
  <c r="AK12" i="21"/>
  <c r="AK26" i="21"/>
  <c r="AK33" i="21"/>
  <c r="AK46" i="21"/>
  <c r="AK52" i="21"/>
  <c r="AK80" i="21"/>
  <c r="AK83" i="21"/>
  <c r="AK85" i="21"/>
  <c r="AK87" i="21"/>
  <c r="AK89" i="21"/>
  <c r="AK91" i="21"/>
  <c r="AK93" i="21"/>
  <c r="AK95" i="21"/>
  <c r="AK97" i="21"/>
  <c r="AK99" i="21"/>
  <c r="AK101" i="21"/>
  <c r="AK103" i="21"/>
  <c r="AK105" i="21"/>
  <c r="AK107" i="21"/>
  <c r="AK109" i="21"/>
  <c r="AK111" i="21"/>
  <c r="AK113" i="21"/>
  <c r="AK115" i="21"/>
  <c r="AK117" i="21"/>
  <c r="AK119" i="21"/>
  <c r="AK121" i="21"/>
  <c r="AK123" i="21"/>
  <c r="AK125" i="21"/>
  <c r="AK127" i="21"/>
  <c r="AK129" i="21"/>
  <c r="AK131" i="21"/>
  <c r="AK133" i="21"/>
  <c r="AK135" i="21"/>
  <c r="AK137" i="21"/>
  <c r="AK139" i="21"/>
  <c r="AK141" i="21"/>
  <c r="AK143" i="21"/>
  <c r="AK145" i="21"/>
  <c r="J27" i="12"/>
  <c r="AK6" i="13"/>
  <c r="AK14" i="13"/>
  <c r="AK22" i="13"/>
  <c r="AK30" i="13"/>
  <c r="AK38" i="13"/>
  <c r="AK46" i="13"/>
  <c r="AK60" i="13"/>
  <c r="AK68" i="13"/>
  <c r="AK76" i="13"/>
  <c r="AK77" i="13"/>
  <c r="AK3" i="13"/>
  <c r="AK11" i="13"/>
  <c r="AK19" i="13"/>
  <c r="AK27" i="13"/>
  <c r="AK35" i="13"/>
  <c r="AK43" i="13"/>
  <c r="AK59" i="13"/>
  <c r="AK67" i="13"/>
  <c r="AK75" i="13"/>
  <c r="AK80" i="13"/>
  <c r="AK83" i="13"/>
  <c r="AK87" i="13"/>
  <c r="AK84" i="13"/>
  <c r="AK133" i="13"/>
  <c r="AK134" i="13"/>
  <c r="AK88" i="13"/>
  <c r="AK90" i="13"/>
  <c r="AK92" i="13"/>
  <c r="AK94" i="13"/>
  <c r="AK96" i="13"/>
  <c r="AK98" i="13"/>
  <c r="AK100" i="13"/>
  <c r="AK102" i="13"/>
  <c r="AK104" i="13"/>
  <c r="AK106" i="13"/>
  <c r="AK108" i="13"/>
  <c r="AK110" i="13"/>
  <c r="AK112" i="13"/>
  <c r="AK114" i="13"/>
  <c r="AK116" i="13"/>
  <c r="AK118" i="13"/>
  <c r="AK120" i="13"/>
  <c r="AK122" i="13"/>
  <c r="AK124" i="13"/>
  <c r="AK126" i="13"/>
  <c r="AK128" i="13"/>
  <c r="AK130" i="13"/>
  <c r="AK132" i="13"/>
  <c r="AK135" i="13"/>
  <c r="AK136" i="13"/>
  <c r="AK138" i="13"/>
  <c r="AK140" i="13"/>
  <c r="AK142" i="13"/>
  <c r="AK144" i="13"/>
  <c r="AK146" i="13"/>
  <c r="AK7" i="15"/>
  <c r="AK12" i="15"/>
  <c r="AK18" i="15"/>
  <c r="AK26" i="15"/>
  <c r="AK70" i="15"/>
  <c r="AK3" i="15"/>
  <c r="AK10" i="15"/>
  <c r="AK15" i="15"/>
  <c r="AK37" i="15"/>
  <c r="AK50" i="15"/>
  <c r="AK52" i="15"/>
  <c r="AK81" i="15"/>
  <c r="AK5" i="15"/>
  <c r="AK8" i="15"/>
  <c r="AK14" i="15"/>
  <c r="AK19" i="15"/>
  <c r="AK25" i="15"/>
  <c r="AK27" i="15"/>
  <c r="AK48" i="15"/>
  <c r="AK71" i="15"/>
  <c r="AK76" i="15"/>
  <c r="AK69" i="15"/>
  <c r="AK5" i="16"/>
  <c r="AK6" i="16"/>
  <c r="AK10" i="16"/>
  <c r="AK18" i="16"/>
  <c r="AK30" i="17"/>
  <c r="AK38" i="17"/>
  <c r="AK10" i="18"/>
  <c r="AK41" i="18"/>
  <c r="AK57" i="18"/>
  <c r="AK51" i="19"/>
  <c r="AK23" i="15"/>
  <c r="AK24" i="15"/>
  <c r="AK28" i="15"/>
  <c r="AK34" i="15"/>
  <c r="AK39" i="15"/>
  <c r="AK44" i="15"/>
  <c r="AK46" i="15"/>
  <c r="AK51" i="15"/>
  <c r="AK53" i="15"/>
  <c r="AK55" i="15"/>
  <c r="AK57" i="15"/>
  <c r="AK67" i="15"/>
  <c r="AK72" i="15"/>
  <c r="AK73" i="15"/>
  <c r="AK83" i="15"/>
  <c r="AK85" i="15"/>
  <c r="AK87" i="15"/>
  <c r="AK89" i="15"/>
  <c r="AK91" i="15"/>
  <c r="AK93" i="15"/>
  <c r="AK95" i="15"/>
  <c r="AK97" i="15"/>
  <c r="AK99" i="15"/>
  <c r="AK101" i="15"/>
  <c r="AK103" i="15"/>
  <c r="AK105" i="15"/>
  <c r="AK107" i="15"/>
  <c r="AK109" i="15"/>
  <c r="AK111" i="15"/>
  <c r="AK113" i="15"/>
  <c r="AK115" i="15"/>
  <c r="AK117" i="15"/>
  <c r="AK119" i="15"/>
  <c r="AK121" i="15"/>
  <c r="AK123" i="15"/>
  <c r="AK125" i="15"/>
  <c r="AK127" i="15"/>
  <c r="AK129" i="15"/>
  <c r="AK131" i="15"/>
  <c r="AK133" i="15"/>
  <c r="AK135" i="15"/>
  <c r="AK137" i="15"/>
  <c r="AK139" i="15"/>
  <c r="AK140" i="15"/>
  <c r="AK141" i="15"/>
  <c r="AK142" i="15"/>
  <c r="AK143" i="15"/>
  <c r="AK144" i="15"/>
  <c r="AK145" i="15"/>
  <c r="AK146" i="15"/>
  <c r="AK16" i="16"/>
  <c r="AK27" i="16"/>
  <c r="AK35" i="16"/>
  <c r="AK38" i="18"/>
  <c r="AK42" i="18"/>
  <c r="AK54" i="18"/>
  <c r="AK58" i="18"/>
  <c r="AK77" i="18"/>
  <c r="AK25" i="17"/>
  <c r="AK3" i="18"/>
  <c r="AK4" i="18"/>
  <c r="AK13" i="18"/>
  <c r="AK17" i="18"/>
  <c r="AK21" i="18"/>
  <c r="AK106" i="18"/>
  <c r="AK39" i="20"/>
  <c r="AK114" i="18"/>
  <c r="AK130" i="18"/>
  <c r="AK100" i="19"/>
  <c r="AK5" i="21"/>
  <c r="AK10" i="21"/>
  <c r="AK18" i="21"/>
  <c r="AK24" i="21"/>
  <c r="AK34" i="21"/>
  <c r="AK64" i="21"/>
  <c r="AK86" i="18"/>
  <c r="AK90" i="18"/>
  <c r="AK92" i="18"/>
  <c r="AK94" i="18"/>
  <c r="AK98" i="18"/>
  <c r="AK100" i="18"/>
  <c r="AK102" i="18"/>
  <c r="AK115" i="18"/>
  <c r="AK117" i="18"/>
  <c r="AK119" i="18"/>
  <c r="AK62" i="19"/>
  <c r="AK10" i="20"/>
  <c r="AK11" i="20"/>
  <c r="AK23" i="20"/>
  <c r="AK62" i="20"/>
  <c r="AK69" i="20"/>
  <c r="AK72" i="20"/>
  <c r="AK84" i="20"/>
  <c r="AK86" i="20"/>
  <c r="AK88" i="20"/>
  <c r="AK90" i="20"/>
  <c r="AK92" i="20"/>
  <c r="AK94" i="20"/>
  <c r="AK96" i="20"/>
  <c r="AK98" i="20"/>
  <c r="AK100" i="20"/>
  <c r="AK102" i="20"/>
  <c r="AK104" i="20"/>
  <c r="AK106" i="20"/>
  <c r="AK108" i="20"/>
  <c r="AK110" i="20"/>
  <c r="AK112" i="20"/>
  <c r="AK114" i="20"/>
  <c r="AK116" i="20"/>
  <c r="AK118" i="20"/>
  <c r="AK120" i="20"/>
  <c r="AK122" i="20"/>
  <c r="AK124" i="20"/>
  <c r="AK126" i="20"/>
  <c r="AK128" i="20"/>
  <c r="AK130" i="20"/>
  <c r="AK132" i="20"/>
  <c r="AK134" i="20"/>
  <c r="AK146" i="20"/>
  <c r="AK7" i="21"/>
  <c r="AK15" i="21"/>
  <c r="AK25" i="21"/>
  <c r="AK22" i="21"/>
  <c r="AK30" i="21"/>
  <c r="AK39" i="21"/>
  <c r="AK47" i="21"/>
  <c r="AK55" i="21"/>
  <c r="AK62" i="21"/>
  <c r="AK42" i="21"/>
  <c r="AK63" i="21"/>
  <c r="AK75" i="21"/>
  <c r="AK35" i="21"/>
  <c r="AK43" i="21"/>
  <c r="AK59" i="21"/>
  <c r="AK67" i="21"/>
  <c r="AK73" i="21"/>
  <c r="AK79" i="21"/>
  <c r="AK79" i="22"/>
  <c r="AK83" i="22"/>
  <c r="AK85" i="22"/>
  <c r="AK87" i="22"/>
  <c r="AK89" i="22"/>
  <c r="AK91" i="22"/>
  <c r="AK93" i="22"/>
  <c r="AK95" i="22"/>
  <c r="AK97" i="22"/>
  <c r="AK99" i="22"/>
  <c r="AK101" i="22"/>
  <c r="AK103" i="22"/>
  <c r="AK105" i="22"/>
  <c r="AK107" i="22"/>
  <c r="AK109" i="22"/>
  <c r="AK111" i="22"/>
  <c r="AK113" i="22"/>
  <c r="AK115" i="22"/>
  <c r="AK117" i="22"/>
  <c r="AK119" i="22"/>
  <c r="AK121" i="22"/>
  <c r="AK123" i="22"/>
  <c r="AK125" i="22"/>
  <c r="AK127" i="22"/>
  <c r="AK129" i="22"/>
  <c r="AK131" i="22"/>
  <c r="AK133" i="22"/>
  <c r="AK135" i="22"/>
  <c r="AK137" i="22"/>
  <c r="AK139" i="22"/>
  <c r="AK141" i="22"/>
  <c r="AK143" i="22"/>
  <c r="AK145" i="22"/>
  <c r="AK71" i="21"/>
  <c r="AK76" i="21"/>
  <c r="AK77" i="21"/>
  <c r="AK84" i="21"/>
  <c r="AK86" i="21"/>
  <c r="AK88" i="21"/>
  <c r="AK90" i="21"/>
  <c r="AK92" i="21"/>
  <c r="AK94" i="21"/>
  <c r="AK96" i="21"/>
  <c r="AK98" i="21"/>
  <c r="AK100" i="21"/>
  <c r="AK102" i="21"/>
  <c r="AK104" i="21"/>
  <c r="AK106" i="21"/>
  <c r="AK108" i="21"/>
  <c r="AK110" i="21"/>
  <c r="AK112" i="21"/>
  <c r="AK114" i="21"/>
  <c r="AK116" i="21"/>
  <c r="AK118" i="21"/>
  <c r="AK120" i="21"/>
  <c r="AK122" i="21"/>
  <c r="AK124" i="21"/>
  <c r="AK126" i="21"/>
  <c r="AK128" i="21"/>
  <c r="AK130" i="21"/>
  <c r="AK132" i="21"/>
  <c r="AK134" i="21"/>
  <c r="AK136" i="21"/>
  <c r="AK138" i="21"/>
  <c r="AK140" i="21"/>
  <c r="AK142" i="21"/>
  <c r="AK144" i="21"/>
  <c r="AK146" i="21"/>
  <c r="AK4" i="22"/>
  <c r="AK9" i="22"/>
  <c r="AK13" i="22"/>
  <c r="AK21" i="22"/>
  <c r="AK25" i="22"/>
  <c r="AK29" i="22"/>
  <c r="AK33" i="22"/>
  <c r="AK37" i="22"/>
  <c r="AK41" i="22"/>
  <c r="AK45" i="22"/>
  <c r="AK65" i="22"/>
  <c r="AK73" i="22"/>
  <c r="AK58" i="24"/>
  <c r="AK62" i="24"/>
  <c r="AK70" i="24"/>
  <c r="AK95" i="11"/>
  <c r="AK127" i="11"/>
  <c r="AK48" i="24"/>
  <c r="AK52" i="24"/>
  <c r="AK56" i="24"/>
  <c r="AK72" i="24"/>
  <c r="AK8" i="24"/>
  <c r="AK12" i="24"/>
  <c r="AK20" i="24"/>
  <c r="AK24" i="24"/>
  <c r="AK66" i="24"/>
  <c r="AK73" i="24"/>
  <c r="AK81" i="24"/>
  <c r="AK92" i="24"/>
  <c r="AK94" i="24"/>
  <c r="AK96" i="24"/>
  <c r="AK98" i="24"/>
  <c r="AK100" i="24"/>
  <c r="AK102" i="24"/>
  <c r="AK104" i="24"/>
  <c r="AK106" i="24"/>
  <c r="AK108" i="24"/>
  <c r="AK110" i="24"/>
  <c r="AK112" i="24"/>
  <c r="AK114" i="24"/>
  <c r="AK116" i="24"/>
  <c r="AK118" i="24"/>
  <c r="AK120" i="24"/>
  <c r="AK122" i="24"/>
  <c r="AK124" i="24"/>
  <c r="AK6" i="24"/>
  <c r="AK40" i="24"/>
  <c r="AK44" i="24"/>
  <c r="AK51" i="24"/>
  <c r="AK74" i="24"/>
  <c r="J15" i="12"/>
  <c r="AK3" i="24"/>
  <c r="AK10" i="24"/>
  <c r="AK13" i="24"/>
  <c r="AK22" i="24"/>
  <c r="AK28" i="24"/>
  <c r="AK47" i="24"/>
  <c r="AK54" i="24"/>
  <c r="AK59" i="24"/>
  <c r="AK65" i="24"/>
  <c r="AK11" i="24"/>
  <c r="AK33" i="24"/>
  <c r="AK37" i="24"/>
  <c r="AK41" i="24"/>
  <c r="AK63" i="24"/>
  <c r="AK78" i="24"/>
  <c r="AK82" i="24"/>
  <c r="AK126" i="24"/>
  <c r="AK128" i="24"/>
  <c r="AK130" i="24"/>
  <c r="AK132" i="24"/>
  <c r="AK134" i="24"/>
  <c r="AK136" i="24"/>
  <c r="AK138" i="24"/>
  <c r="AK140" i="24"/>
  <c r="AK142" i="24"/>
  <c r="AK144" i="24"/>
  <c r="AK27" i="24"/>
  <c r="AK42" i="24"/>
  <c r="AK64" i="24"/>
  <c r="AK68" i="24"/>
  <c r="AK79" i="24"/>
  <c r="AK83" i="24"/>
  <c r="AK85" i="24"/>
  <c r="AK87" i="24"/>
  <c r="AK89" i="24"/>
  <c r="AK15" i="24"/>
  <c r="AK16" i="24"/>
  <c r="AK26" i="24"/>
  <c r="AK31" i="24"/>
  <c r="AK32" i="24"/>
  <c r="AK50" i="24"/>
  <c r="AK5" i="24"/>
  <c r="AK14" i="24"/>
  <c r="AK19" i="24"/>
  <c r="AK30" i="24"/>
  <c r="AK7" i="24"/>
  <c r="AK18" i="24"/>
  <c r="AK23" i="24"/>
  <c r="AK34" i="24"/>
  <c r="AK38" i="24"/>
  <c r="AK43" i="24"/>
  <c r="AK60" i="24"/>
  <c r="AK35" i="24"/>
  <c r="AK36" i="24"/>
  <c r="AK46" i="24"/>
  <c r="AK69" i="24"/>
  <c r="AK39" i="24"/>
  <c r="AK55" i="24"/>
  <c r="AK57" i="24"/>
  <c r="AK67" i="24"/>
  <c r="AK75" i="24"/>
  <c r="AK80" i="24"/>
  <c r="AK71" i="24"/>
  <c r="AK76" i="24"/>
  <c r="AK77" i="24"/>
  <c r="AK84" i="24"/>
  <c r="AK86" i="24"/>
  <c r="AK88" i="24"/>
  <c r="AK90" i="24"/>
  <c r="AK91" i="24"/>
  <c r="AK93" i="24"/>
  <c r="AK95" i="24"/>
  <c r="AK97" i="24"/>
  <c r="AK99" i="24"/>
  <c r="AK101" i="24"/>
  <c r="AK103" i="24"/>
  <c r="AK105" i="24"/>
  <c r="AK107" i="24"/>
  <c r="AK109" i="24"/>
  <c r="AK111" i="24"/>
  <c r="AK113" i="24"/>
  <c r="AK115" i="24"/>
  <c r="AK117" i="24"/>
  <c r="AK119" i="24"/>
  <c r="AK121" i="24"/>
  <c r="AK123" i="24"/>
  <c r="AK125" i="24"/>
  <c r="AK127" i="24"/>
  <c r="AK129" i="24"/>
  <c r="AK131" i="24"/>
  <c r="AK133" i="24"/>
  <c r="AK135" i="24"/>
  <c r="AK137" i="24"/>
  <c r="AK139" i="24"/>
  <c r="AK141" i="24"/>
  <c r="AK143" i="24"/>
  <c r="AK145" i="24"/>
  <c r="AK146" i="24"/>
  <c r="J99" i="12"/>
  <c r="J103" i="12"/>
  <c r="AK70" i="23"/>
  <c r="AK9" i="23"/>
  <c r="AK13" i="23"/>
  <c r="AK17" i="23"/>
  <c r="AK25" i="23"/>
  <c r="AK29" i="23"/>
  <c r="AK33" i="23"/>
  <c r="AK41" i="23"/>
  <c r="AK57" i="23"/>
  <c r="AK61" i="23"/>
  <c r="J119" i="12"/>
  <c r="AK36" i="23"/>
  <c r="AK82" i="23"/>
  <c r="AK20" i="23"/>
  <c r="AK24" i="23"/>
  <c r="AK39" i="23"/>
  <c r="AK47" i="23"/>
  <c r="AK51" i="23"/>
  <c r="AK4" i="23"/>
  <c r="AK18" i="23"/>
  <c r="AK19" i="23"/>
  <c r="AK22" i="23"/>
  <c r="AK30" i="23"/>
  <c r="AK37" i="23"/>
  <c r="AK58" i="23"/>
  <c r="AK62" i="23"/>
  <c r="AK66" i="23"/>
  <c r="AK77" i="23"/>
  <c r="AK71" i="23"/>
  <c r="AK75" i="23"/>
  <c r="AK5" i="23"/>
  <c r="AK6" i="23"/>
  <c r="AK38" i="23"/>
  <c r="AK42" i="23"/>
  <c r="AK103" i="23"/>
  <c r="AK111" i="23"/>
  <c r="AK115" i="23"/>
  <c r="AK119" i="23"/>
  <c r="AK123" i="23"/>
  <c r="AK127" i="23"/>
  <c r="AK131" i="23"/>
  <c r="AK135" i="23"/>
  <c r="AK139" i="23"/>
  <c r="AK143" i="23"/>
  <c r="AK3" i="23"/>
  <c r="AK8" i="23"/>
  <c r="AK15" i="23"/>
  <c r="AK44" i="23"/>
  <c r="AK59" i="23"/>
  <c r="AK74" i="23"/>
  <c r="AK78" i="23"/>
  <c r="AK84" i="23"/>
  <c r="AK86" i="23"/>
  <c r="AK88" i="23"/>
  <c r="AK90" i="23"/>
  <c r="AK92" i="23"/>
  <c r="AK94" i="23"/>
  <c r="AK96" i="23"/>
  <c r="AK98" i="23"/>
  <c r="AK100" i="23"/>
  <c r="AK104" i="23"/>
  <c r="AK108" i="23"/>
  <c r="AK112" i="23"/>
  <c r="AK116" i="23"/>
  <c r="AK122" i="23"/>
  <c r="AK126" i="23"/>
  <c r="AK130" i="23"/>
  <c r="AK134" i="23"/>
  <c r="AK138" i="23"/>
  <c r="AK142" i="23"/>
  <c r="AK146" i="23"/>
  <c r="AK11" i="23"/>
  <c r="AK21" i="23"/>
  <c r="AK10" i="23"/>
  <c r="AK26" i="23"/>
  <c r="AK46" i="23"/>
  <c r="AK49" i="23"/>
  <c r="AK80" i="23"/>
  <c r="AK7" i="23"/>
  <c r="AK12" i="23"/>
  <c r="AK14" i="23"/>
  <c r="AK23" i="23"/>
  <c r="AK28" i="23"/>
  <c r="AK31" i="23"/>
  <c r="AK35" i="23"/>
  <c r="AK16" i="23"/>
  <c r="AK27" i="23"/>
  <c r="AK53" i="23"/>
  <c r="AK63" i="23"/>
  <c r="AK64" i="23"/>
  <c r="AK68" i="23"/>
  <c r="AK107" i="23"/>
  <c r="AK40" i="23"/>
  <c r="AK45" i="23"/>
  <c r="AK55" i="23"/>
  <c r="AK69" i="23"/>
  <c r="AK73" i="23"/>
  <c r="AK32" i="23"/>
  <c r="AK34" i="23"/>
  <c r="AK43" i="23"/>
  <c r="AK48" i="23"/>
  <c r="AK50" i="23"/>
  <c r="AK52" i="23"/>
  <c r="AK54" i="23"/>
  <c r="AK56" i="23"/>
  <c r="AK60" i="23"/>
  <c r="AK65" i="23"/>
  <c r="AK67" i="23"/>
  <c r="AK76" i="23"/>
  <c r="AK81" i="23"/>
  <c r="AK83" i="23"/>
  <c r="AK85" i="23"/>
  <c r="AK87" i="23"/>
  <c r="AK89" i="23"/>
  <c r="AK91" i="23"/>
  <c r="AK93" i="23"/>
  <c r="AK95" i="23"/>
  <c r="AK97" i="23"/>
  <c r="AK99" i="23"/>
  <c r="AK101" i="23"/>
  <c r="AK102" i="23"/>
  <c r="AK105" i="23"/>
  <c r="AK106" i="23"/>
  <c r="AK109" i="23"/>
  <c r="AK110" i="23"/>
  <c r="AK113" i="23"/>
  <c r="AK114" i="23"/>
  <c r="AK117" i="23"/>
  <c r="AK118" i="23"/>
  <c r="AK120" i="23"/>
  <c r="AK121" i="23"/>
  <c r="AK124" i="23"/>
  <c r="AK125" i="23"/>
  <c r="AK128" i="23"/>
  <c r="AK129" i="23"/>
  <c r="AK132" i="23"/>
  <c r="AK133" i="23"/>
  <c r="AK136" i="23"/>
  <c r="AK137" i="23"/>
  <c r="AK140" i="23"/>
  <c r="AK141" i="23"/>
  <c r="AK144" i="23"/>
  <c r="AK145" i="23"/>
  <c r="AK79" i="23"/>
  <c r="J39" i="12"/>
  <c r="AK19" i="22"/>
  <c r="AK17" i="22"/>
  <c r="AK6" i="22"/>
  <c r="AK18" i="22"/>
  <c r="AK22" i="22"/>
  <c r="AK26" i="22"/>
  <c r="AK38" i="22"/>
  <c r="AK39" i="22"/>
  <c r="AK42" i="22"/>
  <c r="AK51" i="22"/>
  <c r="AK55" i="22"/>
  <c r="AK58" i="22"/>
  <c r="AK74" i="22"/>
  <c r="AK78" i="22"/>
  <c r="AK20" i="22"/>
  <c r="AK24" i="22"/>
  <c r="AK28" i="22"/>
  <c r="AK35" i="22"/>
  <c r="AK50" i="22"/>
  <c r="AK54" i="22"/>
  <c r="AK62" i="22"/>
  <c r="AK66" i="22"/>
  <c r="AK70" i="22"/>
  <c r="AK81" i="22"/>
  <c r="AK8" i="22"/>
  <c r="AK15" i="22"/>
  <c r="AK40" i="22"/>
  <c r="AK44" i="22"/>
  <c r="AK48" i="22"/>
  <c r="AK52" i="22"/>
  <c r="AK56" i="22"/>
  <c r="AK59" i="22"/>
  <c r="AK60" i="22"/>
  <c r="AK67" i="22"/>
  <c r="AK68" i="22"/>
  <c r="AK75" i="22"/>
  <c r="AK76" i="22"/>
  <c r="AK3" i="22"/>
  <c r="AK10" i="22"/>
  <c r="AK5" i="22"/>
  <c r="AK7" i="22"/>
  <c r="AK12" i="22"/>
  <c r="AK14" i="22"/>
  <c r="AK23" i="22"/>
  <c r="AK31" i="22"/>
  <c r="AK11" i="22"/>
  <c r="AK16" i="22"/>
  <c r="AK30" i="22"/>
  <c r="AK46" i="22"/>
  <c r="AK27" i="22"/>
  <c r="AK32" i="22"/>
  <c r="AK34" i="22"/>
  <c r="AK43" i="22"/>
  <c r="AK49" i="22"/>
  <c r="AK53" i="22"/>
  <c r="AK57" i="22"/>
  <c r="AK61" i="22"/>
  <c r="AK63" i="22"/>
  <c r="AK82" i="22"/>
  <c r="AK36" i="22"/>
  <c r="AK47" i="22"/>
  <c r="AK64" i="22"/>
  <c r="AK69" i="22"/>
  <c r="AK71" i="22"/>
  <c r="AK80" i="22"/>
  <c r="AK72" i="22"/>
  <c r="AK77" i="22"/>
  <c r="AK84" i="22"/>
  <c r="AK86" i="22"/>
  <c r="AK88" i="22"/>
  <c r="AK90" i="22"/>
  <c r="AK92" i="22"/>
  <c r="AK94" i="22"/>
  <c r="AK96" i="22"/>
  <c r="AK98" i="22"/>
  <c r="AK100" i="22"/>
  <c r="AK102" i="22"/>
  <c r="AK104" i="22"/>
  <c r="AK106" i="22"/>
  <c r="AK108" i="22"/>
  <c r="AK110" i="22"/>
  <c r="AK112" i="22"/>
  <c r="AK114" i="22"/>
  <c r="AK116" i="22"/>
  <c r="AK118" i="22"/>
  <c r="AK120" i="22"/>
  <c r="AK122" i="22"/>
  <c r="AK124" i="22"/>
  <c r="AK126" i="22"/>
  <c r="AK128" i="22"/>
  <c r="AK130" i="22"/>
  <c r="AK132" i="22"/>
  <c r="AK134" i="22"/>
  <c r="AK136" i="22"/>
  <c r="AK138" i="22"/>
  <c r="AK140" i="22"/>
  <c r="AK142" i="22"/>
  <c r="AK144" i="22"/>
  <c r="AK146" i="22"/>
  <c r="AK4" i="20"/>
  <c r="AK8" i="20"/>
  <c r="AK19" i="20"/>
  <c r="AK22" i="20"/>
  <c r="AK29" i="20"/>
  <c r="AK37" i="20"/>
  <c r="AK40" i="20"/>
  <c r="AK43" i="20"/>
  <c r="AK48" i="20"/>
  <c r="AK52" i="20"/>
  <c r="AK56" i="20"/>
  <c r="AK63" i="20"/>
  <c r="AK73" i="20"/>
  <c r="AK80" i="20"/>
  <c r="AK26" i="20"/>
  <c r="AK6" i="20"/>
  <c r="AK13" i="20"/>
  <c r="AK24" i="20"/>
  <c r="AK35" i="20"/>
  <c r="AK38" i="20"/>
  <c r="AK68" i="20"/>
  <c r="AK78" i="20"/>
  <c r="AK31" i="20"/>
  <c r="AK47" i="20"/>
  <c r="AK15" i="20"/>
  <c r="AK3" i="20"/>
  <c r="AK5" i="20"/>
  <c r="AK14" i="20"/>
  <c r="AK30" i="20"/>
  <c r="AK12" i="20"/>
  <c r="AK17" i="20"/>
  <c r="AK18" i="20"/>
  <c r="AK28" i="20"/>
  <c r="AK33" i="20"/>
  <c r="AK34" i="20"/>
  <c r="AK70" i="20"/>
  <c r="AK74" i="20"/>
  <c r="AK81" i="20"/>
  <c r="AK16" i="20"/>
  <c r="AK21" i="20"/>
  <c r="AK32" i="20"/>
  <c r="AK50" i="20"/>
  <c r="AK54" i="20"/>
  <c r="AK58" i="20"/>
  <c r="AK65" i="20"/>
  <c r="AK75" i="20"/>
  <c r="AK79" i="20"/>
  <c r="AK44" i="20"/>
  <c r="AK61" i="20"/>
  <c r="AK66" i="20"/>
  <c r="AK71" i="20"/>
  <c r="AK77" i="20"/>
  <c r="AK82" i="20"/>
  <c r="AK136" i="20"/>
  <c r="AK138" i="20"/>
  <c r="AK140" i="20"/>
  <c r="AK142" i="20"/>
  <c r="AK144" i="20"/>
  <c r="AK58" i="19"/>
  <c r="AK65" i="19"/>
  <c r="AK86" i="19"/>
  <c r="AK88" i="19"/>
  <c r="AK90" i="19"/>
  <c r="AK94" i="19"/>
  <c r="AK98" i="19"/>
  <c r="AK123" i="19"/>
  <c r="AK127" i="19"/>
  <c r="AK131" i="19"/>
  <c r="AK135" i="19"/>
  <c r="AK137" i="19"/>
  <c r="AK139" i="19"/>
  <c r="AK141" i="19"/>
  <c r="AK143" i="19"/>
  <c r="AK145" i="19"/>
  <c r="AK13" i="19"/>
  <c r="AK20" i="19"/>
  <c r="AK36" i="19"/>
  <c r="AK52" i="19"/>
  <c r="AK85" i="19"/>
  <c r="AK89" i="19"/>
  <c r="AK95" i="19"/>
  <c r="AK97" i="19"/>
  <c r="AK102" i="19"/>
  <c r="AK106" i="19"/>
  <c r="AK4" i="19"/>
  <c r="AK9" i="19"/>
  <c r="AK34" i="19"/>
  <c r="AK37" i="19"/>
  <c r="AK41" i="19"/>
  <c r="AK54" i="19"/>
  <c r="AK55" i="19"/>
  <c r="AK110" i="19"/>
  <c r="AK116" i="19"/>
  <c r="AK118" i="19"/>
  <c r="AK18" i="19"/>
  <c r="AK21" i="19"/>
  <c r="AK25" i="19"/>
  <c r="AK50" i="19"/>
  <c r="AK53" i="19"/>
  <c r="AK61" i="19"/>
  <c r="AK64" i="19"/>
  <c r="AK68" i="19"/>
  <c r="AK72" i="19"/>
  <c r="AK76" i="19"/>
  <c r="AK5" i="19"/>
  <c r="AK10" i="19"/>
  <c r="AK16" i="19"/>
  <c r="AK26" i="19"/>
  <c r="AK32" i="19"/>
  <c r="AK42" i="19"/>
  <c r="AK48" i="19"/>
  <c r="AK56" i="19"/>
  <c r="AK84" i="19"/>
  <c r="AK92" i="19"/>
  <c r="AK104" i="19"/>
  <c r="AK111" i="19"/>
  <c r="AK113" i="19"/>
  <c r="AK120" i="19"/>
  <c r="AK122" i="19"/>
  <c r="AK124" i="19"/>
  <c r="AK126" i="19"/>
  <c r="AK128" i="19"/>
  <c r="AK130" i="19"/>
  <c r="AK132" i="19"/>
  <c r="AK134" i="19"/>
  <c r="AK7" i="19"/>
  <c r="AK17" i="19"/>
  <c r="AK33" i="19"/>
  <c r="AK57" i="19"/>
  <c r="AK80" i="19"/>
  <c r="AK101" i="19"/>
  <c r="AK105" i="19"/>
  <c r="AK108" i="19"/>
  <c r="AK114" i="19"/>
  <c r="AK49" i="19"/>
  <c r="AK15" i="19"/>
  <c r="AK23" i="19"/>
  <c r="AK31" i="19"/>
  <c r="AK39" i="19"/>
  <c r="AK47" i="19"/>
  <c r="AK63" i="19"/>
  <c r="AK6" i="19"/>
  <c r="AK14" i="19"/>
  <c r="AK22" i="19"/>
  <c r="AK30" i="19"/>
  <c r="AK38" i="19"/>
  <c r="AK46" i="19"/>
  <c r="AK60" i="19"/>
  <c r="AK3" i="19"/>
  <c r="AK11" i="19"/>
  <c r="AK19" i="19"/>
  <c r="AK27" i="19"/>
  <c r="AK35" i="19"/>
  <c r="AK43" i="19"/>
  <c r="AK59" i="19"/>
  <c r="AK66" i="19"/>
  <c r="AK69" i="19"/>
  <c r="AK70" i="19"/>
  <c r="AK73" i="19"/>
  <c r="AK74" i="19"/>
  <c r="AK77" i="19"/>
  <c r="AK78" i="19"/>
  <c r="AK81" i="19"/>
  <c r="AK82" i="19"/>
  <c r="AK71" i="19"/>
  <c r="AK79" i="19"/>
  <c r="AK93" i="19"/>
  <c r="AK103" i="19"/>
  <c r="AK112" i="19"/>
  <c r="AK67" i="19"/>
  <c r="AK75" i="19"/>
  <c r="AK83" i="19"/>
  <c r="AK87" i="19"/>
  <c r="AK96" i="19"/>
  <c r="AK109" i="19"/>
  <c r="AK91" i="19"/>
  <c r="AK99" i="19"/>
  <c r="AK107" i="19"/>
  <c r="AK115" i="19"/>
  <c r="AK121" i="19"/>
  <c r="AK125" i="19"/>
  <c r="AK129" i="19"/>
  <c r="AK133" i="19"/>
  <c r="AK117" i="19"/>
  <c r="AK119" i="19"/>
  <c r="AK136" i="19"/>
  <c r="AK138" i="19"/>
  <c r="AK140" i="19"/>
  <c r="AK142" i="19"/>
  <c r="AK144" i="19"/>
  <c r="AK146" i="19"/>
  <c r="AK9" i="18"/>
  <c r="AK29" i="18"/>
  <c r="AK33" i="18"/>
  <c r="AK40" i="18"/>
  <c r="AK44" i="18"/>
  <c r="AK60" i="18"/>
  <c r="AK70" i="18"/>
  <c r="AK75" i="18"/>
  <c r="AK78" i="18"/>
  <c r="AK88" i="18"/>
  <c r="AK122" i="18"/>
  <c r="AK7" i="18"/>
  <c r="AK11" i="18"/>
  <c r="AK19" i="18"/>
  <c r="AK45" i="18"/>
  <c r="AK49" i="18"/>
  <c r="AK72" i="18"/>
  <c r="AK76" i="18"/>
  <c r="AK80" i="18"/>
  <c r="AK89" i="18"/>
  <c r="AK91" i="18"/>
  <c r="AK93" i="18"/>
  <c r="AK96" i="18"/>
  <c r="AK108" i="18"/>
  <c r="AK110" i="18"/>
  <c r="AK123" i="18"/>
  <c r="AK125" i="18"/>
  <c r="AK127" i="18"/>
  <c r="AK140" i="18"/>
  <c r="AK142" i="18"/>
  <c r="AK8" i="18"/>
  <c r="AK12" i="18"/>
  <c r="AK16" i="18"/>
  <c r="AK23" i="18"/>
  <c r="AK26" i="18"/>
  <c r="AK27" i="18"/>
  <c r="AK35" i="18"/>
  <c r="AK62" i="18"/>
  <c r="AK66" i="18"/>
  <c r="AK73" i="18"/>
  <c r="AK81" i="18"/>
  <c r="AK84" i="18"/>
  <c r="AK97" i="18"/>
  <c r="AK99" i="18"/>
  <c r="AK101" i="18"/>
  <c r="AK103" i="18"/>
  <c r="AK116" i="18"/>
  <c r="AK118" i="18"/>
  <c r="AK131" i="18"/>
  <c r="AK133" i="18"/>
  <c r="AK5" i="18"/>
  <c r="AK18" i="18"/>
  <c r="AK34" i="18"/>
  <c r="AK43" i="18"/>
  <c r="AK48" i="18"/>
  <c r="AK50" i="18"/>
  <c r="AK53" i="18"/>
  <c r="AK6" i="18"/>
  <c r="AK15" i="18"/>
  <c r="AK20" i="18"/>
  <c r="AK22" i="18"/>
  <c r="AK31" i="18"/>
  <c r="AK36" i="18"/>
  <c r="AK47" i="18"/>
  <c r="AK63" i="18"/>
  <c r="AK68" i="18"/>
  <c r="AK14" i="18"/>
  <c r="AK30" i="18"/>
  <c r="AK46" i="18"/>
  <c r="AK55" i="18"/>
  <c r="AK52" i="18"/>
  <c r="AK61" i="18"/>
  <c r="AK59" i="18"/>
  <c r="AK64" i="18"/>
  <c r="AK65" i="18"/>
  <c r="AK71" i="18"/>
  <c r="AK79" i="18"/>
  <c r="AK87" i="18"/>
  <c r="AK95" i="18"/>
  <c r="AK135" i="18"/>
  <c r="AK105" i="18"/>
  <c r="AK113" i="18"/>
  <c r="AK121" i="18"/>
  <c r="AK129" i="18"/>
  <c r="AK137" i="18"/>
  <c r="AK145" i="18"/>
  <c r="AK8" i="17"/>
  <c r="AK12" i="17"/>
  <c r="AK20" i="17"/>
  <c r="AK24" i="17"/>
  <c r="AK36" i="17"/>
  <c r="AK9" i="17"/>
  <c r="AK29" i="17"/>
  <c r="AK33" i="17"/>
  <c r="AK37" i="17"/>
  <c r="AK44" i="17"/>
  <c r="AK59" i="17"/>
  <c r="AK63" i="17"/>
  <c r="AK21" i="17"/>
  <c r="AK39" i="17"/>
  <c r="AK62" i="17"/>
  <c r="AK66" i="17"/>
  <c r="AK70" i="17"/>
  <c r="AK74" i="17"/>
  <c r="AK84" i="17"/>
  <c r="AK88" i="17"/>
  <c r="AK92" i="17"/>
  <c r="AK96" i="17"/>
  <c r="AK100" i="17"/>
  <c r="AK104" i="17"/>
  <c r="AK108" i="17"/>
  <c r="AK112" i="17"/>
  <c r="AK116" i="17"/>
  <c r="AK120" i="17"/>
  <c r="AK134" i="17"/>
  <c r="AK136" i="17"/>
  <c r="AK138" i="17"/>
  <c r="AK140" i="17"/>
  <c r="AK142" i="17"/>
  <c r="AK144" i="17"/>
  <c r="AK146" i="17"/>
  <c r="AK5" i="17"/>
  <c r="AK6" i="17"/>
  <c r="AK7" i="17"/>
  <c r="AK14" i="17"/>
  <c r="AK15" i="17"/>
  <c r="AK19" i="17"/>
  <c r="AK22" i="17"/>
  <c r="AK23" i="17"/>
  <c r="AK42" i="17"/>
  <c r="AK46" i="17"/>
  <c r="AK55" i="17"/>
  <c r="AK58" i="17"/>
  <c r="AK79" i="17"/>
  <c r="AK80" i="17"/>
  <c r="AK4" i="17"/>
  <c r="AK17" i="17"/>
  <c r="AK28" i="17"/>
  <c r="AK53" i="17"/>
  <c r="AK61" i="17"/>
  <c r="AK82" i="17"/>
  <c r="AK26" i="17"/>
  <c r="AK3" i="17"/>
  <c r="AK10" i="17"/>
  <c r="AK13" i="17"/>
  <c r="AK40" i="17"/>
  <c r="AK51" i="17"/>
  <c r="AK31" i="17"/>
  <c r="AK35" i="17"/>
  <c r="AK45" i="17"/>
  <c r="AK49" i="17"/>
  <c r="AK57" i="17"/>
  <c r="AK68" i="17"/>
  <c r="AK11" i="17"/>
  <c r="AK16" i="17"/>
  <c r="AK18" i="17"/>
  <c r="AK27" i="17"/>
  <c r="AK32" i="17"/>
  <c r="AK34" i="17"/>
  <c r="AK43" i="17"/>
  <c r="AK48" i="17"/>
  <c r="AK50" i="17"/>
  <c r="AK52" i="17"/>
  <c r="AK54" i="17"/>
  <c r="AK56" i="17"/>
  <c r="AK60" i="17"/>
  <c r="AK65" i="17"/>
  <c r="AK67" i="17"/>
  <c r="AK71" i="17"/>
  <c r="AK72" i="17"/>
  <c r="AK76" i="17"/>
  <c r="AK47" i="17"/>
  <c r="AK64" i="17"/>
  <c r="AK69" i="17"/>
  <c r="AK77" i="17"/>
  <c r="AK85" i="17"/>
  <c r="AK89" i="17"/>
  <c r="AK93" i="17"/>
  <c r="AK97" i="17"/>
  <c r="AK101" i="17"/>
  <c r="AK105" i="17"/>
  <c r="AK109" i="17"/>
  <c r="AK113" i="17"/>
  <c r="AK117" i="17"/>
  <c r="AK121" i="17"/>
  <c r="AK124" i="17"/>
  <c r="AK125" i="17"/>
  <c r="AK128" i="17"/>
  <c r="AK129" i="17"/>
  <c r="AK132" i="17"/>
  <c r="AK133" i="17"/>
  <c r="AK81" i="17"/>
  <c r="AK83" i="17"/>
  <c r="AK86" i="17"/>
  <c r="AK87" i="17"/>
  <c r="AK90" i="17"/>
  <c r="AK91" i="17"/>
  <c r="AK94" i="17"/>
  <c r="AK95" i="17"/>
  <c r="AK98" i="17"/>
  <c r="AK99" i="17"/>
  <c r="AK102" i="17"/>
  <c r="AK103" i="17"/>
  <c r="AK106" i="17"/>
  <c r="AK107" i="17"/>
  <c r="AK110" i="17"/>
  <c r="AK111" i="17"/>
  <c r="AK114" i="17"/>
  <c r="AK115" i="17"/>
  <c r="AK118" i="17"/>
  <c r="AK119" i="17"/>
  <c r="AK122" i="17"/>
  <c r="AK123" i="17"/>
  <c r="AK126" i="17"/>
  <c r="AK127" i="17"/>
  <c r="AK130" i="17"/>
  <c r="AK131" i="17"/>
  <c r="AK135" i="17"/>
  <c r="AK137" i="17"/>
  <c r="AK139" i="17"/>
  <c r="AK141" i="17"/>
  <c r="AK143" i="17"/>
  <c r="AK145" i="17"/>
  <c r="AK73" i="17"/>
  <c r="AK75" i="17"/>
  <c r="AK26" i="16"/>
  <c r="AK34" i="16"/>
  <c r="AK9" i="16"/>
  <c r="AK13" i="16"/>
  <c r="AK24" i="16"/>
  <c r="AK32" i="16"/>
  <c r="AK42" i="16"/>
  <c r="AK43" i="16"/>
  <c r="AK51" i="16"/>
  <c r="AK55" i="16"/>
  <c r="AK70" i="16"/>
  <c r="AK25" i="16"/>
  <c r="AK29" i="16"/>
  <c r="AK33" i="16"/>
  <c r="AK40" i="16"/>
  <c r="AK48" i="16"/>
  <c r="AK52" i="16"/>
  <c r="AK56" i="16"/>
  <c r="AK60" i="16"/>
  <c r="AK64" i="16"/>
  <c r="AK71" i="16"/>
  <c r="AK72" i="16"/>
  <c r="AK79" i="16"/>
  <c r="AK80" i="16"/>
  <c r="AK3" i="16"/>
  <c r="AK8" i="16"/>
  <c r="AK17" i="16"/>
  <c r="AK41" i="16"/>
  <c r="AK58" i="16"/>
  <c r="AK12" i="16"/>
  <c r="AK14" i="16"/>
  <c r="AK23" i="16"/>
  <c r="AK28" i="16"/>
  <c r="AK30" i="16"/>
  <c r="AK39" i="16"/>
  <c r="AK44" i="16"/>
  <c r="AK46" i="16"/>
  <c r="AK61" i="16"/>
  <c r="AK15" i="16"/>
  <c r="AK20" i="16"/>
  <c r="AK22" i="16"/>
  <c r="AK31" i="16"/>
  <c r="AK36" i="16"/>
  <c r="AK38" i="16"/>
  <c r="AK47" i="16"/>
  <c r="AK68" i="16"/>
  <c r="AK73" i="16"/>
  <c r="AK75" i="16"/>
  <c r="AK65" i="16"/>
  <c r="AK67" i="16"/>
  <c r="AK76" i="16"/>
  <c r="AK81" i="16"/>
  <c r="AK83" i="16"/>
  <c r="AK85" i="16"/>
  <c r="AK87" i="16"/>
  <c r="AK89" i="16"/>
  <c r="AK91" i="16"/>
  <c r="AK93" i="16"/>
  <c r="AK95" i="16"/>
  <c r="AK97" i="16"/>
  <c r="AK99" i="16"/>
  <c r="AK101" i="16"/>
  <c r="AK103" i="16"/>
  <c r="AK105" i="16"/>
  <c r="AK107" i="16"/>
  <c r="AK109" i="16"/>
  <c r="AK111" i="16"/>
  <c r="AK113" i="16"/>
  <c r="AK115" i="16"/>
  <c r="AK117" i="16"/>
  <c r="AK119" i="16"/>
  <c r="AK121" i="16"/>
  <c r="AK123" i="16"/>
  <c r="AK125" i="16"/>
  <c r="AK127" i="16"/>
  <c r="AK129" i="16"/>
  <c r="AK131" i="16"/>
  <c r="AK133" i="16"/>
  <c r="AK135" i="16"/>
  <c r="AK137" i="16"/>
  <c r="AK139" i="16"/>
  <c r="AK141" i="16"/>
  <c r="AK143" i="16"/>
  <c r="AK145" i="16"/>
  <c r="AK120" i="14"/>
  <c r="AK124" i="14"/>
  <c r="AK128" i="14"/>
  <c r="AK132" i="14"/>
  <c r="AK93" i="14"/>
  <c r="AK97" i="14"/>
  <c r="AK101" i="14"/>
  <c r="AK105" i="14"/>
  <c r="AK109" i="14"/>
  <c r="AK113" i="14"/>
  <c r="AK117" i="14"/>
  <c r="AK121" i="14"/>
  <c r="AK125" i="14"/>
  <c r="AK129" i="14"/>
  <c r="AK133" i="14"/>
  <c r="AK137" i="14"/>
  <c r="AK25" i="14"/>
  <c r="AK27" i="14"/>
  <c r="AK29" i="14"/>
  <c r="AK31" i="14"/>
  <c r="AK33" i="14"/>
  <c r="AK37" i="14"/>
  <c r="AK41" i="14"/>
  <c r="AK43" i="14"/>
  <c r="AK45" i="14"/>
  <c r="AK47" i="14"/>
  <c r="AK49" i="14"/>
  <c r="AK53" i="14"/>
  <c r="AK55" i="14"/>
  <c r="AK57" i="14"/>
  <c r="AK61" i="14"/>
  <c r="AK65" i="14"/>
  <c r="AK77" i="14"/>
  <c r="AK81" i="14"/>
  <c r="AK94" i="14"/>
  <c r="AK102" i="14"/>
  <c r="AK106" i="14"/>
  <c r="AK110" i="14"/>
  <c r="AK114" i="14"/>
  <c r="AK118" i="14"/>
  <c r="AK122" i="14"/>
  <c r="AK126" i="14"/>
  <c r="AK130" i="14"/>
  <c r="AK134" i="14"/>
  <c r="AK138" i="14"/>
  <c r="AK142" i="14"/>
  <c r="AK146" i="14"/>
  <c r="AK84" i="14"/>
  <c r="AK92" i="14"/>
  <c r="AK96" i="14"/>
  <c r="AK100" i="14"/>
  <c r="AK104" i="14"/>
  <c r="AK108" i="14"/>
  <c r="AK112" i="14"/>
  <c r="AK116" i="14"/>
  <c r="AK141" i="14"/>
  <c r="AK28" i="14"/>
  <c r="AK32" i="14"/>
  <c r="AK44" i="14"/>
  <c r="AK48" i="14"/>
  <c r="AK52" i="14"/>
  <c r="AK56" i="14"/>
  <c r="AK58" i="14"/>
  <c r="AK60" i="14"/>
  <c r="AK62" i="14"/>
  <c r="AK64" i="14"/>
  <c r="AK66" i="14"/>
  <c r="AK70" i="14"/>
  <c r="AK76" i="14"/>
  <c r="AK78" i="14"/>
  <c r="AK80" i="14"/>
  <c r="AK82" i="14"/>
  <c r="AK83" i="14"/>
  <c r="AK87" i="14"/>
  <c r="AK91" i="14"/>
  <c r="AK99" i="14"/>
  <c r="AK103" i="14"/>
  <c r="AK107" i="14"/>
  <c r="AK111" i="14"/>
  <c r="AK115" i="14"/>
  <c r="AK119" i="14"/>
  <c r="AK123" i="14"/>
  <c r="AK127" i="14"/>
  <c r="AK131" i="14"/>
  <c r="AK135" i="14"/>
  <c r="AK139" i="14"/>
  <c r="AK143" i="14"/>
  <c r="AK21" i="14"/>
  <c r="AK136" i="14"/>
  <c r="AK140" i="14"/>
  <c r="AK144" i="14"/>
  <c r="AK17" i="14"/>
  <c r="AK10" i="14"/>
  <c r="AK12" i="14"/>
  <c r="AK16" i="14"/>
  <c r="AK11" i="14"/>
  <c r="AK13" i="14"/>
  <c r="AK15" i="14"/>
  <c r="AK18" i="14"/>
  <c r="AK34" i="14"/>
  <c r="AK67" i="14"/>
  <c r="AK5" i="14"/>
  <c r="AK22" i="14"/>
  <c r="AK145" i="14"/>
  <c r="AK4" i="14"/>
  <c r="AK8" i="14"/>
  <c r="AK38" i="14"/>
  <c r="AK71" i="14"/>
  <c r="AK6" i="14"/>
  <c r="AK7" i="14"/>
  <c r="AK9" i="14"/>
  <c r="AK3" i="14"/>
  <c r="AK26" i="14"/>
  <c r="AK42" i="14"/>
  <c r="AK14" i="14"/>
  <c r="AK19" i="14"/>
  <c r="AK20" i="14"/>
  <c r="AK30" i="14"/>
  <c r="AK35" i="14"/>
  <c r="AK36" i="14"/>
  <c r="AK46" i="14"/>
  <c r="AK51" i="14"/>
  <c r="AK72" i="14"/>
  <c r="AK73" i="14"/>
  <c r="AK74" i="14"/>
  <c r="AK23" i="14"/>
  <c r="AK24" i="14"/>
  <c r="AK39" i="14"/>
  <c r="AK40" i="14"/>
  <c r="AK50" i="14"/>
  <c r="AK59" i="14"/>
  <c r="AK75" i="14"/>
  <c r="AK85" i="14"/>
  <c r="AK86" i="14"/>
  <c r="AK89" i="14"/>
  <c r="AK90" i="14"/>
  <c r="AK54" i="14"/>
  <c r="AK63" i="14"/>
  <c r="AK68" i="14"/>
  <c r="AK69" i="14"/>
  <c r="AK79" i="14"/>
  <c r="AK98" i="14"/>
  <c r="AK88" i="14"/>
  <c r="AK95" i="14"/>
  <c r="AK105" i="11"/>
  <c r="AK109" i="11"/>
  <c r="AK137" i="11"/>
  <c r="AK141" i="11"/>
  <c r="AK145" i="11"/>
  <c r="AK4" i="11"/>
  <c r="AK128" i="11"/>
  <c r="AK132" i="11"/>
  <c r="AK136" i="11"/>
  <c r="AK140" i="11"/>
  <c r="AK113" i="11"/>
  <c r="AK103" i="11"/>
  <c r="AK9" i="11"/>
  <c r="AK144" i="11"/>
  <c r="AK102" i="11"/>
  <c r="AK110" i="11"/>
  <c r="AK134" i="11"/>
  <c r="AK92" i="11"/>
  <c r="AK96" i="11"/>
  <c r="AK100" i="11"/>
  <c r="AK104" i="11"/>
  <c r="AK108" i="11"/>
  <c r="AK112" i="11"/>
  <c r="AK10" i="11"/>
  <c r="AK44" i="11"/>
  <c r="AK18" i="11"/>
  <c r="AK28" i="11"/>
  <c r="AK36" i="11"/>
  <c r="AK146" i="11"/>
  <c r="AK142" i="11"/>
  <c r="AK84" i="11"/>
  <c r="AK120" i="11"/>
  <c r="AK135" i="11"/>
  <c r="AK78" i="11"/>
  <c r="AK82" i="11"/>
  <c r="AK117" i="11"/>
  <c r="AK86" i="11"/>
  <c r="AK90" i="11"/>
  <c r="AK8" i="11"/>
  <c r="AK85" i="11"/>
  <c r="AK89" i="11"/>
  <c r="AK25" i="11"/>
  <c r="AK29" i="11"/>
  <c r="AK33" i="11"/>
  <c r="AK73" i="11"/>
  <c r="AK77" i="11"/>
  <c r="AK114" i="11"/>
  <c r="AK122" i="11"/>
  <c r="AK16" i="11"/>
  <c r="AK22" i="11"/>
  <c r="AK24" i="11"/>
  <c r="AK37" i="11"/>
  <c r="AK41" i="11"/>
  <c r="AK45" i="11"/>
  <c r="AK49" i="11"/>
  <c r="AK51" i="11"/>
  <c r="AK53" i="11"/>
  <c r="AK55" i="11"/>
  <c r="AK57" i="11"/>
  <c r="AK61" i="11"/>
  <c r="AK65" i="11"/>
  <c r="AK69" i="11"/>
  <c r="AK118" i="11"/>
  <c r="AK13" i="11"/>
  <c r="AK7" i="11"/>
  <c r="AK81" i="11"/>
  <c r="AK88" i="11"/>
  <c r="AK93" i="11"/>
  <c r="AK94" i="11"/>
  <c r="AK98" i="11"/>
  <c r="AK111" i="11"/>
  <c r="AK116" i="11"/>
  <c r="AK121" i="11"/>
  <c r="AK125" i="11"/>
  <c r="AK126" i="11"/>
  <c r="AK130" i="11"/>
  <c r="AK143" i="11"/>
  <c r="AK15" i="11"/>
  <c r="AK17" i="11"/>
  <c r="AK21" i="11"/>
  <c r="AK23" i="11"/>
  <c r="AK40" i="11"/>
  <c r="AK48" i="11"/>
  <c r="AK50" i="11"/>
  <c r="AK52" i="11"/>
  <c r="AK54" i="11"/>
  <c r="AK56" i="11"/>
  <c r="AK58" i="11"/>
  <c r="AK62" i="11"/>
  <c r="AK66" i="11"/>
  <c r="AK70" i="11"/>
  <c r="AK74" i="11"/>
  <c r="AK101" i="11"/>
  <c r="AK106" i="11"/>
  <c r="AK119" i="11"/>
  <c r="AK124" i="11"/>
  <c r="AK129" i="11"/>
  <c r="AK133" i="11"/>
  <c r="AK138" i="11"/>
  <c r="AK5" i="11"/>
  <c r="AK3" i="11"/>
  <c r="AK6" i="11"/>
  <c r="AK11" i="11"/>
  <c r="AK12" i="11"/>
  <c r="AK26" i="11"/>
  <c r="AK14" i="11"/>
  <c r="AK19" i="11"/>
  <c r="AK20" i="11"/>
  <c r="AK32" i="11"/>
  <c r="AK27" i="11"/>
  <c r="AK34" i="11"/>
  <c r="AK35" i="11"/>
  <c r="AK42" i="11"/>
  <c r="AK43" i="11"/>
  <c r="AK59" i="11"/>
  <c r="AK60" i="11"/>
  <c r="AK67" i="11"/>
  <c r="AK68" i="11"/>
  <c r="AK75" i="11"/>
  <c r="AK76" i="11"/>
  <c r="AK83" i="11"/>
  <c r="AK91" i="11"/>
  <c r="AK97" i="11"/>
  <c r="AK30" i="11"/>
  <c r="AK31" i="11"/>
  <c r="AK38" i="11"/>
  <c r="AK39" i="11"/>
  <c r="AK46" i="11"/>
  <c r="AK47" i="11"/>
  <c r="AK63" i="11"/>
  <c r="AK64" i="11"/>
  <c r="AK71" i="11"/>
  <c r="AK72" i="11"/>
  <c r="AK79" i="11"/>
  <c r="AK80" i="11"/>
  <c r="AK87" i="11"/>
  <c r="AK99" i="11"/>
  <c r="AK107" i="11"/>
  <c r="AK115" i="11"/>
  <c r="AK123" i="11"/>
  <c r="AK131" i="11"/>
  <c r="AK139" i="11"/>
  <c r="J143" i="12"/>
  <c r="J6" i="12"/>
  <c r="J10" i="12"/>
  <c r="J14" i="12"/>
  <c r="J18" i="12"/>
  <c r="J22" i="12"/>
  <c r="J26" i="12"/>
  <c r="J30" i="12"/>
  <c r="J34" i="12"/>
  <c r="J38" i="12"/>
  <c r="J42" i="12"/>
  <c r="J46" i="12"/>
  <c r="J50" i="12"/>
  <c r="J54" i="12"/>
  <c r="J58" i="12"/>
  <c r="J62" i="12"/>
  <c r="J66" i="12"/>
  <c r="J70" i="12"/>
  <c r="J74" i="12"/>
  <c r="J78" i="12"/>
  <c r="J82" i="12"/>
  <c r="J86" i="12"/>
  <c r="J90" i="12"/>
  <c r="J94" i="12"/>
  <c r="J98" i="12"/>
  <c r="J102" i="12"/>
  <c r="J106" i="12"/>
  <c r="J110" i="12"/>
  <c r="J114" i="12"/>
  <c r="J118" i="12"/>
  <c r="J122" i="12"/>
  <c r="J126" i="12"/>
  <c r="J130" i="12"/>
  <c r="J134" i="12"/>
  <c r="J138" i="12"/>
  <c r="J142" i="12"/>
  <c r="J146" i="12"/>
  <c r="J144" i="12"/>
  <c r="J140" i="12"/>
  <c r="J136" i="12"/>
  <c r="J132" i="12"/>
  <c r="J128" i="12"/>
  <c r="J124" i="12"/>
  <c r="J120" i="12"/>
  <c r="J116" i="12"/>
  <c r="J112" i="12"/>
  <c r="J108" i="12"/>
  <c r="J104" i="12"/>
  <c r="J100" i="12"/>
  <c r="J96" i="12"/>
  <c r="J92" i="12"/>
  <c r="J88" i="12"/>
  <c r="J84" i="12"/>
  <c r="J80" i="12"/>
  <c r="J76" i="12"/>
  <c r="J72" i="12"/>
  <c r="J68" i="12"/>
  <c r="J64" i="12"/>
  <c r="J60" i="12"/>
  <c r="J56" i="12"/>
  <c r="J52" i="12"/>
  <c r="J48" i="12"/>
  <c r="J44" i="12"/>
  <c r="J40" i="12"/>
  <c r="J36" i="12"/>
  <c r="J32" i="12"/>
  <c r="J28" i="12"/>
  <c r="J24" i="12"/>
  <c r="J20" i="12"/>
  <c r="J16" i="12"/>
  <c r="J12" i="12"/>
  <c r="J91" i="12"/>
  <c r="J8" i="12"/>
  <c r="J4" i="12"/>
  <c r="N146" i="24"/>
  <c r="N145" i="24"/>
  <c r="N144" i="24"/>
  <c r="N143" i="24"/>
  <c r="N142" i="24"/>
  <c r="N141" i="24"/>
  <c r="N140" i="24"/>
  <c r="N139" i="24"/>
  <c r="N138" i="24"/>
  <c r="N137" i="24"/>
  <c r="N136" i="24"/>
  <c r="N135" i="24"/>
  <c r="N134" i="24"/>
  <c r="N133" i="24"/>
  <c r="N132" i="24"/>
  <c r="N131" i="24"/>
  <c r="N130" i="24"/>
  <c r="N129" i="24"/>
  <c r="N128" i="24"/>
  <c r="N127" i="24"/>
  <c r="N126" i="24"/>
  <c r="N125" i="24"/>
  <c r="N124" i="24"/>
  <c r="N123" i="24"/>
  <c r="N122" i="24"/>
  <c r="N121" i="24"/>
  <c r="N120" i="24"/>
  <c r="N119" i="24"/>
  <c r="N118" i="24"/>
  <c r="N117" i="24"/>
  <c r="N116" i="24"/>
  <c r="N115" i="24"/>
  <c r="N114" i="24"/>
  <c r="N113" i="24"/>
  <c r="N112" i="24"/>
  <c r="N111" i="24"/>
  <c r="N110" i="24"/>
  <c r="N109" i="24"/>
  <c r="N108" i="24"/>
  <c r="N107" i="24"/>
  <c r="N106" i="24"/>
  <c r="N105" i="24"/>
  <c r="N104" i="24"/>
  <c r="N103" i="24"/>
  <c r="N102" i="24"/>
  <c r="N101" i="24"/>
  <c r="N100" i="24"/>
  <c r="N99" i="24"/>
  <c r="N98" i="24"/>
  <c r="N97" i="24"/>
  <c r="N96" i="24"/>
  <c r="N95" i="24"/>
  <c r="N94" i="24"/>
  <c r="N93" i="24"/>
  <c r="N92" i="24"/>
  <c r="N91" i="24"/>
  <c r="N90" i="24"/>
  <c r="N89" i="24"/>
  <c r="N88" i="24"/>
  <c r="N87" i="24"/>
  <c r="N86" i="24"/>
  <c r="N85" i="24"/>
  <c r="N84" i="24"/>
  <c r="N83" i="24"/>
  <c r="N82" i="24"/>
  <c r="N81" i="24"/>
  <c r="N80" i="24"/>
  <c r="N79" i="24"/>
  <c r="N78" i="24"/>
  <c r="N77" i="24"/>
  <c r="N76" i="24"/>
  <c r="N75" i="24"/>
  <c r="N74" i="24"/>
  <c r="N73" i="24"/>
  <c r="N72" i="24"/>
  <c r="N71" i="24"/>
  <c r="N70" i="24"/>
  <c r="N69" i="24"/>
  <c r="N68" i="24"/>
  <c r="N67" i="24"/>
  <c r="N66" i="24"/>
  <c r="N65" i="24"/>
  <c r="N64" i="24"/>
  <c r="N63" i="24"/>
  <c r="N62" i="24"/>
  <c r="N61" i="24"/>
  <c r="N60" i="24"/>
  <c r="N59" i="24"/>
  <c r="N58" i="24"/>
  <c r="N57" i="24"/>
  <c r="N56" i="24"/>
  <c r="N55" i="24"/>
  <c r="N54" i="24"/>
  <c r="N53" i="24"/>
  <c r="N52" i="24"/>
  <c r="N51" i="24"/>
  <c r="N50" i="24"/>
  <c r="N49" i="24"/>
  <c r="N48" i="24"/>
  <c r="N47" i="24"/>
  <c r="N46" i="24"/>
  <c r="N45" i="24"/>
  <c r="N44" i="24"/>
  <c r="N43" i="24"/>
  <c r="N42" i="24"/>
  <c r="N41" i="24"/>
  <c r="N40" i="24"/>
  <c r="N39" i="24"/>
  <c r="N38" i="24"/>
  <c r="N37" i="24"/>
  <c r="N36" i="24"/>
  <c r="N35" i="24"/>
  <c r="N34" i="24"/>
  <c r="N33" i="24"/>
  <c r="N32" i="24"/>
  <c r="N31" i="24"/>
  <c r="N30" i="24"/>
  <c r="N29" i="24"/>
  <c r="N28" i="24"/>
  <c r="N27" i="24"/>
  <c r="N26" i="24"/>
  <c r="N25" i="24"/>
  <c r="N24" i="24"/>
  <c r="N23" i="24"/>
  <c r="N22" i="24"/>
  <c r="N21" i="24"/>
  <c r="N20" i="24"/>
  <c r="N19" i="24"/>
  <c r="N18" i="24"/>
  <c r="N17" i="24"/>
  <c r="N16" i="24"/>
  <c r="N15" i="24"/>
  <c r="N14" i="24"/>
  <c r="N13" i="24"/>
  <c r="N12" i="24"/>
  <c r="N11" i="24"/>
  <c r="N10" i="24"/>
  <c r="N9" i="24"/>
  <c r="N8" i="24"/>
  <c r="N7" i="24"/>
  <c r="N6" i="24"/>
  <c r="N5" i="24"/>
  <c r="N4" i="24"/>
  <c r="N3" i="24"/>
  <c r="N146" i="23"/>
  <c r="N145" i="23"/>
  <c r="N144" i="23"/>
  <c r="N143" i="23"/>
  <c r="N142" i="23"/>
  <c r="N141" i="23"/>
  <c r="N140" i="23"/>
  <c r="N139" i="23"/>
  <c r="N138" i="23"/>
  <c r="N137" i="23"/>
  <c r="N136" i="23"/>
  <c r="N135" i="23"/>
  <c r="N134" i="23"/>
  <c r="N133" i="23"/>
  <c r="N132" i="23"/>
  <c r="N131" i="23"/>
  <c r="N130" i="23"/>
  <c r="N129" i="23"/>
  <c r="N128" i="23"/>
  <c r="N127" i="23"/>
  <c r="N126" i="23"/>
  <c r="N125" i="23"/>
  <c r="N124" i="23"/>
  <c r="N123" i="23"/>
  <c r="N122" i="23"/>
  <c r="N121" i="23"/>
  <c r="N120" i="23"/>
  <c r="N119" i="23"/>
  <c r="N118" i="23"/>
  <c r="N117" i="23"/>
  <c r="N116" i="23"/>
  <c r="N115" i="23"/>
  <c r="N114" i="23"/>
  <c r="N113" i="23"/>
  <c r="N112" i="23"/>
  <c r="N111" i="23"/>
  <c r="N110" i="23"/>
  <c r="N109" i="23"/>
  <c r="N108" i="23"/>
  <c r="N107" i="23"/>
  <c r="N106" i="23"/>
  <c r="N105" i="23"/>
  <c r="N104" i="23"/>
  <c r="N103" i="23"/>
  <c r="N102" i="23"/>
  <c r="N101" i="23"/>
  <c r="N100" i="23"/>
  <c r="N99" i="23"/>
  <c r="N98" i="23"/>
  <c r="N97" i="23"/>
  <c r="N96" i="23"/>
  <c r="N95" i="23"/>
  <c r="N94" i="23"/>
  <c r="N93" i="23"/>
  <c r="N92" i="23"/>
  <c r="N91" i="23"/>
  <c r="N90" i="23"/>
  <c r="N89" i="23"/>
  <c r="N88" i="23"/>
  <c r="N87" i="23"/>
  <c r="N86" i="23"/>
  <c r="N85" i="23"/>
  <c r="N84" i="23"/>
  <c r="N83" i="23"/>
  <c r="N82" i="23"/>
  <c r="N81" i="23"/>
  <c r="N80" i="23"/>
  <c r="N79" i="23"/>
  <c r="N78" i="23"/>
  <c r="N77" i="23"/>
  <c r="N76" i="23"/>
  <c r="N75" i="23"/>
  <c r="N74" i="23"/>
  <c r="N73" i="23"/>
  <c r="N72" i="23"/>
  <c r="N71" i="23"/>
  <c r="N70" i="23"/>
  <c r="N69" i="23"/>
  <c r="N68" i="23"/>
  <c r="N67" i="23"/>
  <c r="N66" i="23"/>
  <c r="N65" i="23"/>
  <c r="N64" i="23"/>
  <c r="N63" i="23"/>
  <c r="N62" i="23"/>
  <c r="N61" i="23"/>
  <c r="N60" i="23"/>
  <c r="N59" i="23"/>
  <c r="N58" i="23"/>
  <c r="N57" i="23"/>
  <c r="N56" i="23"/>
  <c r="N55" i="23"/>
  <c r="N54" i="23"/>
  <c r="N53" i="23"/>
  <c r="N52" i="23"/>
  <c r="N51" i="23"/>
  <c r="N50" i="23"/>
  <c r="N49" i="23"/>
  <c r="N48" i="23"/>
  <c r="N47" i="23"/>
  <c r="N46" i="23"/>
  <c r="N45" i="23"/>
  <c r="N44" i="23"/>
  <c r="N43" i="23"/>
  <c r="N42" i="23"/>
  <c r="N41" i="23"/>
  <c r="N40" i="23"/>
  <c r="N39" i="23"/>
  <c r="N38" i="23"/>
  <c r="N37" i="23"/>
  <c r="N36" i="23"/>
  <c r="N35" i="23"/>
  <c r="N34" i="23"/>
  <c r="N33" i="23"/>
  <c r="N32" i="23"/>
  <c r="N31" i="23"/>
  <c r="N30" i="23"/>
  <c r="N29" i="23"/>
  <c r="N28" i="23"/>
  <c r="N27" i="23"/>
  <c r="N26" i="23"/>
  <c r="N25" i="23"/>
  <c r="N24" i="23"/>
  <c r="N23" i="23"/>
  <c r="N22" i="23"/>
  <c r="N21" i="23"/>
  <c r="N20" i="23"/>
  <c r="N19" i="23"/>
  <c r="N18" i="23"/>
  <c r="N17" i="23"/>
  <c r="N16" i="23"/>
  <c r="N15" i="23"/>
  <c r="N14" i="23"/>
  <c r="N13" i="23"/>
  <c r="N12" i="23"/>
  <c r="N11" i="23"/>
  <c r="N10" i="23"/>
  <c r="N9" i="23"/>
  <c r="N8" i="23"/>
  <c r="N7" i="23"/>
  <c r="N6" i="23"/>
  <c r="N5" i="23"/>
  <c r="N4" i="23"/>
  <c r="N3" i="23"/>
  <c r="N146" i="22"/>
  <c r="N145" i="22"/>
  <c r="N144" i="22"/>
  <c r="N143" i="22"/>
  <c r="N142" i="22"/>
  <c r="N141" i="22"/>
  <c r="N140" i="22"/>
  <c r="N139" i="22"/>
  <c r="N138" i="22"/>
  <c r="N137" i="22"/>
  <c r="N136" i="22"/>
  <c r="N135" i="22"/>
  <c r="N134" i="22"/>
  <c r="N133" i="22"/>
  <c r="N132" i="22"/>
  <c r="N131" i="22"/>
  <c r="N130" i="22"/>
  <c r="N129" i="22"/>
  <c r="N128" i="22"/>
  <c r="N127" i="22"/>
  <c r="N126" i="22"/>
  <c r="N125" i="22"/>
  <c r="N124" i="22"/>
  <c r="N123" i="22"/>
  <c r="N122" i="22"/>
  <c r="N121" i="22"/>
  <c r="N120" i="22"/>
  <c r="N119" i="22"/>
  <c r="N118" i="22"/>
  <c r="N117" i="22"/>
  <c r="N116" i="22"/>
  <c r="N115" i="22"/>
  <c r="N114" i="22"/>
  <c r="N113" i="22"/>
  <c r="N112" i="22"/>
  <c r="N111" i="22"/>
  <c r="N110" i="22"/>
  <c r="N109" i="22"/>
  <c r="N108" i="22"/>
  <c r="N107" i="22"/>
  <c r="N106" i="22"/>
  <c r="N105" i="22"/>
  <c r="N104" i="22"/>
  <c r="N103" i="22"/>
  <c r="N102" i="22"/>
  <c r="N101" i="22"/>
  <c r="N100" i="22"/>
  <c r="N99" i="22"/>
  <c r="N98" i="22"/>
  <c r="N97" i="22"/>
  <c r="N96" i="22"/>
  <c r="N95" i="22"/>
  <c r="N94" i="22"/>
  <c r="N93" i="22"/>
  <c r="N92" i="22"/>
  <c r="N91" i="22"/>
  <c r="N90" i="22"/>
  <c r="N89" i="22"/>
  <c r="N88" i="22"/>
  <c r="N87" i="22"/>
  <c r="N86" i="22"/>
  <c r="N85" i="22"/>
  <c r="N84" i="22"/>
  <c r="N83" i="22"/>
  <c r="N82" i="22"/>
  <c r="N81" i="22"/>
  <c r="N80" i="22"/>
  <c r="N79" i="22"/>
  <c r="N78" i="22"/>
  <c r="N77" i="22"/>
  <c r="N76" i="22"/>
  <c r="N75" i="22"/>
  <c r="N74" i="22"/>
  <c r="N73" i="22"/>
  <c r="N72" i="22"/>
  <c r="N71" i="22"/>
  <c r="N70" i="22"/>
  <c r="N69" i="22"/>
  <c r="N68" i="22"/>
  <c r="N67" i="22"/>
  <c r="N66" i="22"/>
  <c r="N65" i="22"/>
  <c r="N64" i="22"/>
  <c r="N63" i="22"/>
  <c r="N62" i="22"/>
  <c r="N61" i="22"/>
  <c r="N60" i="22"/>
  <c r="N59" i="22"/>
  <c r="N58" i="22"/>
  <c r="N57" i="22"/>
  <c r="N56" i="22"/>
  <c r="N55" i="22"/>
  <c r="N54" i="22"/>
  <c r="N53" i="22"/>
  <c r="N52" i="22"/>
  <c r="N51" i="22"/>
  <c r="N50" i="22"/>
  <c r="N49" i="22"/>
  <c r="N48" i="22"/>
  <c r="N47" i="22"/>
  <c r="N46" i="22"/>
  <c r="N45"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N9" i="22"/>
  <c r="N8" i="22"/>
  <c r="N7" i="22"/>
  <c r="N6" i="22"/>
  <c r="N5" i="22"/>
  <c r="N4" i="22"/>
  <c r="N3" i="22"/>
  <c r="N146" i="21"/>
  <c r="N145" i="21"/>
  <c r="N144" i="21"/>
  <c r="N143" i="21"/>
  <c r="N142" i="21"/>
  <c r="N141" i="21"/>
  <c r="N140" i="21"/>
  <c r="N139" i="21"/>
  <c r="N138" i="21"/>
  <c r="N137" i="21"/>
  <c r="N136" i="21"/>
  <c r="N135" i="21"/>
  <c r="N134" i="21"/>
  <c r="N133" i="21"/>
  <c r="N132" i="21"/>
  <c r="N131" i="21"/>
  <c r="N130" i="21"/>
  <c r="N129" i="21"/>
  <c r="N128" i="21"/>
  <c r="N127" i="21"/>
  <c r="N126" i="21"/>
  <c r="N125" i="21"/>
  <c r="N124" i="21"/>
  <c r="N123" i="21"/>
  <c r="N122" i="21"/>
  <c r="N121" i="21"/>
  <c r="N120" i="21"/>
  <c r="N119" i="21"/>
  <c r="N118" i="21"/>
  <c r="N117" i="21"/>
  <c r="N116" i="21"/>
  <c r="N115" i="21"/>
  <c r="N114" i="21"/>
  <c r="N113" i="21"/>
  <c r="N112" i="21"/>
  <c r="N111" i="21"/>
  <c r="N110" i="21"/>
  <c r="N109" i="21"/>
  <c r="N108" i="21"/>
  <c r="N107" i="21"/>
  <c r="N106" i="21"/>
  <c r="N105" i="21"/>
  <c r="N104" i="21"/>
  <c r="N103" i="21"/>
  <c r="N102" i="21"/>
  <c r="N101" i="21"/>
  <c r="N100" i="21"/>
  <c r="N99" i="21"/>
  <c r="N98" i="21"/>
  <c r="N97" i="21"/>
  <c r="N96" i="21"/>
  <c r="N95" i="21"/>
  <c r="N94" i="21"/>
  <c r="N93" i="21"/>
  <c r="N92" i="21"/>
  <c r="N91" i="21"/>
  <c r="N90" i="21"/>
  <c r="N89" i="21"/>
  <c r="N88" i="21"/>
  <c r="N87" i="21"/>
  <c r="N86" i="21"/>
  <c r="N85" i="21"/>
  <c r="N84" i="21"/>
  <c r="N83" i="21"/>
  <c r="N82" i="21"/>
  <c r="N81" i="21"/>
  <c r="N80" i="21"/>
  <c r="N79" i="21"/>
  <c r="N78" i="21"/>
  <c r="N77" i="21"/>
  <c r="N76" i="21"/>
  <c r="N75" i="21"/>
  <c r="N74" i="21"/>
  <c r="N73" i="21"/>
  <c r="N72" i="21"/>
  <c r="N71" i="21"/>
  <c r="N70" i="21"/>
  <c r="N69" i="21"/>
  <c r="N68" i="21"/>
  <c r="N67" i="21"/>
  <c r="N66" i="21"/>
  <c r="N65" i="21"/>
  <c r="N64" i="21"/>
  <c r="N63" i="21"/>
  <c r="N62" i="21"/>
  <c r="N61" i="21"/>
  <c r="N60" i="21"/>
  <c r="N59" i="21"/>
  <c r="N58" i="21"/>
  <c r="N57" i="21"/>
  <c r="N56" i="21"/>
  <c r="N55" i="21"/>
  <c r="N54" i="21"/>
  <c r="N53" i="21"/>
  <c r="N52" i="21"/>
  <c r="N51" i="21"/>
  <c r="N50" i="21"/>
  <c r="N49" i="21"/>
  <c r="N48" i="21"/>
  <c r="N47" i="21"/>
  <c r="N46" i="21"/>
  <c r="N45" i="21"/>
  <c r="N44" i="21"/>
  <c r="N43" i="21"/>
  <c r="N42" i="21"/>
  <c r="N41" i="21"/>
  <c r="N40" i="21"/>
  <c r="N39" i="21"/>
  <c r="N38" i="21"/>
  <c r="N37" i="21"/>
  <c r="N36" i="21"/>
  <c r="N35" i="21"/>
  <c r="N34" i="21"/>
  <c r="N33" i="21"/>
  <c r="N32" i="21"/>
  <c r="N31" i="21"/>
  <c r="N30" i="21"/>
  <c r="N29" i="21"/>
  <c r="N28" i="21"/>
  <c r="N27" i="21"/>
  <c r="N26" i="21"/>
  <c r="N25" i="21"/>
  <c r="N24" i="21"/>
  <c r="N23" i="21"/>
  <c r="N22" i="21"/>
  <c r="N21" i="21"/>
  <c r="N20" i="21"/>
  <c r="N19" i="21"/>
  <c r="N18" i="21"/>
  <c r="N17" i="21"/>
  <c r="N16" i="21"/>
  <c r="N15" i="21"/>
  <c r="N14" i="21"/>
  <c r="N13" i="21"/>
  <c r="N12" i="21"/>
  <c r="N11" i="21"/>
  <c r="N10" i="21"/>
  <c r="N9" i="21"/>
  <c r="N8" i="21"/>
  <c r="N7" i="21"/>
  <c r="N6" i="21"/>
  <c r="N5" i="21"/>
  <c r="N4" i="21"/>
  <c r="N3" i="21"/>
  <c r="N146" i="20"/>
  <c r="N145" i="20"/>
  <c r="N144" i="20"/>
  <c r="N143" i="20"/>
  <c r="N142" i="20"/>
  <c r="N141" i="20"/>
  <c r="N140" i="20"/>
  <c r="N139" i="20"/>
  <c r="N138" i="20"/>
  <c r="N137" i="20"/>
  <c r="N136" i="20"/>
  <c r="N135" i="20"/>
  <c r="N134" i="20"/>
  <c r="N133" i="20"/>
  <c r="N132" i="20"/>
  <c r="N131" i="20"/>
  <c r="N130" i="20"/>
  <c r="N129" i="20"/>
  <c r="N128" i="20"/>
  <c r="N127" i="20"/>
  <c r="N126" i="20"/>
  <c r="N125" i="20"/>
  <c r="N124" i="20"/>
  <c r="N123" i="20"/>
  <c r="N122" i="20"/>
  <c r="N121" i="20"/>
  <c r="N120" i="20"/>
  <c r="N119" i="20"/>
  <c r="N118" i="20"/>
  <c r="N117" i="20"/>
  <c r="N116" i="20"/>
  <c r="N115" i="20"/>
  <c r="N114" i="20"/>
  <c r="N113" i="20"/>
  <c r="N112" i="20"/>
  <c r="N111" i="20"/>
  <c r="N110" i="20"/>
  <c r="N109" i="20"/>
  <c r="N108" i="20"/>
  <c r="N107" i="20"/>
  <c r="N106" i="20"/>
  <c r="N105" i="20"/>
  <c r="N104" i="20"/>
  <c r="N103" i="20"/>
  <c r="N102" i="20"/>
  <c r="N101" i="20"/>
  <c r="N100" i="20"/>
  <c r="N99" i="20"/>
  <c r="N98" i="20"/>
  <c r="N97" i="20"/>
  <c r="N96" i="20"/>
  <c r="N95" i="20"/>
  <c r="N94" i="20"/>
  <c r="N93" i="20"/>
  <c r="N92" i="20"/>
  <c r="N91" i="20"/>
  <c r="N90" i="20"/>
  <c r="N89" i="20"/>
  <c r="N88" i="20"/>
  <c r="N87" i="20"/>
  <c r="N86" i="20"/>
  <c r="N85" i="20"/>
  <c r="N84" i="20"/>
  <c r="N83" i="20"/>
  <c r="N82" i="20"/>
  <c r="N81" i="20"/>
  <c r="N80" i="20"/>
  <c r="N79" i="20"/>
  <c r="N78" i="20"/>
  <c r="N77" i="20"/>
  <c r="N76" i="20"/>
  <c r="N75" i="20"/>
  <c r="N74" i="20"/>
  <c r="N73" i="20"/>
  <c r="N72" i="20"/>
  <c r="N71" i="20"/>
  <c r="N70" i="20"/>
  <c r="N69" i="20"/>
  <c r="N68" i="20"/>
  <c r="N67" i="20"/>
  <c r="N66" i="20"/>
  <c r="N65" i="20"/>
  <c r="N64" i="20"/>
  <c r="N63" i="20"/>
  <c r="N62" i="20"/>
  <c r="N61" i="20"/>
  <c r="N60" i="20"/>
  <c r="N59" i="20"/>
  <c r="N58" i="20"/>
  <c r="N57" i="20"/>
  <c r="N56" i="20"/>
  <c r="N55" i="20"/>
  <c r="N54" i="20"/>
  <c r="N53" i="20"/>
  <c r="N52" i="20"/>
  <c r="N51" i="20"/>
  <c r="N50" i="20"/>
  <c r="N49" i="20"/>
  <c r="N48" i="20"/>
  <c r="N47" i="20"/>
  <c r="N46" i="20"/>
  <c r="N45" i="20"/>
  <c r="N44" i="20"/>
  <c r="N43" i="20"/>
  <c r="N42" i="20"/>
  <c r="N41" i="20"/>
  <c r="N40" i="20"/>
  <c r="N39" i="20"/>
  <c r="N38" i="20"/>
  <c r="N37" i="20"/>
  <c r="N36" i="20"/>
  <c r="N35" i="20"/>
  <c r="N34" i="20"/>
  <c r="N3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N146" i="19"/>
  <c r="N145" i="19"/>
  <c r="N144" i="19"/>
  <c r="N143" i="19"/>
  <c r="N142" i="19"/>
  <c r="N141" i="19"/>
  <c r="N140" i="19"/>
  <c r="N139" i="19"/>
  <c r="N138" i="19"/>
  <c r="N137" i="19"/>
  <c r="N136" i="19"/>
  <c r="N135" i="19"/>
  <c r="N134" i="19"/>
  <c r="N133" i="19"/>
  <c r="N132" i="19"/>
  <c r="N131" i="19"/>
  <c r="N130" i="19"/>
  <c r="N129" i="19"/>
  <c r="N128" i="19"/>
  <c r="N127" i="19"/>
  <c r="N126" i="19"/>
  <c r="N125" i="19"/>
  <c r="N124" i="19"/>
  <c r="N123" i="19"/>
  <c r="N122" i="19"/>
  <c r="N121" i="19"/>
  <c r="N120" i="19"/>
  <c r="N119" i="19"/>
  <c r="N118" i="19"/>
  <c r="N117" i="19"/>
  <c r="N116" i="19"/>
  <c r="N115" i="19"/>
  <c r="N114" i="19"/>
  <c r="N113" i="19"/>
  <c r="N112" i="19"/>
  <c r="N111" i="19"/>
  <c r="N110" i="19"/>
  <c r="N109" i="19"/>
  <c r="N108" i="19"/>
  <c r="N107" i="19"/>
  <c r="N106" i="19"/>
  <c r="N105" i="19"/>
  <c r="N104" i="19"/>
  <c r="N103" i="19"/>
  <c r="N102" i="19"/>
  <c r="N101" i="19"/>
  <c r="N100" i="19"/>
  <c r="N99" i="19"/>
  <c r="N98" i="19"/>
  <c r="N97" i="19"/>
  <c r="N96" i="19"/>
  <c r="N95" i="19"/>
  <c r="N94" i="19"/>
  <c r="N93" i="19"/>
  <c r="N92" i="19"/>
  <c r="N91" i="19"/>
  <c r="N90" i="19"/>
  <c r="N89" i="19"/>
  <c r="N88" i="19"/>
  <c r="N87" i="19"/>
  <c r="N86" i="19"/>
  <c r="N85" i="19"/>
  <c r="N84" i="19"/>
  <c r="N83" i="19"/>
  <c r="N82" i="19"/>
  <c r="N81" i="19"/>
  <c r="N80" i="19"/>
  <c r="N79" i="19"/>
  <c r="N78" i="19"/>
  <c r="N77" i="19"/>
  <c r="N76" i="19"/>
  <c r="N75" i="19"/>
  <c r="N74" i="19"/>
  <c r="N73" i="19"/>
  <c r="N72" i="19"/>
  <c r="N71" i="19"/>
  <c r="N70" i="19"/>
  <c r="N69" i="19"/>
  <c r="N68" i="19"/>
  <c r="N67" i="19"/>
  <c r="N66" i="19"/>
  <c r="N65" i="19"/>
  <c r="N64" i="19"/>
  <c r="N63" i="19"/>
  <c r="N62" i="19"/>
  <c r="N61" i="19"/>
  <c r="N60" i="19"/>
  <c r="N59" i="19"/>
  <c r="N58" i="19"/>
  <c r="N57" i="19"/>
  <c r="N56" i="19"/>
  <c r="N55" i="19"/>
  <c r="N54" i="19"/>
  <c r="N53" i="19"/>
  <c r="N52" i="19"/>
  <c r="N51" i="19"/>
  <c r="N50" i="19"/>
  <c r="N49" i="19"/>
  <c r="N48" i="19"/>
  <c r="N47" i="19"/>
  <c r="N46" i="19"/>
  <c r="N45" i="19"/>
  <c r="N44" i="19"/>
  <c r="N43" i="19"/>
  <c r="N42" i="19"/>
  <c r="N41" i="19"/>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N146" i="18"/>
  <c r="N145" i="18"/>
  <c r="N144" i="18"/>
  <c r="N143" i="18"/>
  <c r="N142" i="18"/>
  <c r="N141" i="18"/>
  <c r="N140" i="18"/>
  <c r="N139" i="18"/>
  <c r="N138" i="18"/>
  <c r="N137" i="18"/>
  <c r="N136" i="18"/>
  <c r="N135" i="18"/>
  <c r="N134" i="18"/>
  <c r="N133" i="18"/>
  <c r="N132" i="18"/>
  <c r="N131" i="18"/>
  <c r="N130" i="18"/>
  <c r="N129" i="18"/>
  <c r="N128" i="18"/>
  <c r="N127" i="18"/>
  <c r="N126" i="18"/>
  <c r="N125" i="18"/>
  <c r="N124" i="18"/>
  <c r="N123" i="18"/>
  <c r="N122" i="18"/>
  <c r="N121" i="18"/>
  <c r="N120" i="18"/>
  <c r="N119" i="18"/>
  <c r="N118" i="18"/>
  <c r="N117" i="18"/>
  <c r="N116" i="18"/>
  <c r="N115" i="18"/>
  <c r="N114" i="18"/>
  <c r="N113" i="18"/>
  <c r="N112" i="18"/>
  <c r="N111" i="18"/>
  <c r="N110" i="18"/>
  <c r="N109" i="18"/>
  <c r="N108" i="18"/>
  <c r="N107" i="18"/>
  <c r="N106" i="18"/>
  <c r="N105" i="18"/>
  <c r="N104" i="18"/>
  <c r="N103" i="18"/>
  <c r="N102" i="18"/>
  <c r="N101" i="18"/>
  <c r="N100" i="18"/>
  <c r="N99" i="18"/>
  <c r="N98" i="18"/>
  <c r="N97" i="18"/>
  <c r="N96" i="18"/>
  <c r="N95" i="18"/>
  <c r="N94" i="18"/>
  <c r="N93" i="18"/>
  <c r="N92" i="18"/>
  <c r="N91" i="18"/>
  <c r="N90" i="18"/>
  <c r="N89" i="18"/>
  <c r="N88" i="18"/>
  <c r="N87" i="18"/>
  <c r="N86" i="18"/>
  <c r="N85" i="18"/>
  <c r="N84" i="18"/>
  <c r="N83" i="18"/>
  <c r="N82" i="18"/>
  <c r="N81" i="18"/>
  <c r="N80" i="18"/>
  <c r="N79" i="18"/>
  <c r="N78" i="18"/>
  <c r="N77" i="18"/>
  <c r="N76" i="18"/>
  <c r="N75" i="18"/>
  <c r="N74" i="18"/>
  <c r="N73" i="18"/>
  <c r="N72" i="18"/>
  <c r="N71" i="18"/>
  <c r="N70" i="18"/>
  <c r="N69" i="18"/>
  <c r="N68" i="18"/>
  <c r="N67" i="18"/>
  <c r="N66" i="18"/>
  <c r="N65" i="18"/>
  <c r="N64" i="18"/>
  <c r="N63" i="18"/>
  <c r="N62" i="18"/>
  <c r="N61" i="18"/>
  <c r="N60" i="18"/>
  <c r="N59" i="18"/>
  <c r="N58" i="18"/>
  <c r="N57" i="18"/>
  <c r="N56" i="18"/>
  <c r="N55" i="18"/>
  <c r="N54" i="18"/>
  <c r="N53" i="18"/>
  <c r="N52" i="18"/>
  <c r="N51" i="18"/>
  <c r="N50" i="18"/>
  <c r="N49" i="18"/>
  <c r="N48" i="18"/>
  <c r="N47" i="18"/>
  <c r="N46" i="18"/>
  <c r="N45" i="18"/>
  <c r="N44" i="18"/>
  <c r="N43" i="18"/>
  <c r="N42" i="18"/>
  <c r="N41" i="18"/>
  <c r="N40" i="18"/>
  <c r="N39" i="18"/>
  <c r="N38" i="18"/>
  <c r="N37" i="18"/>
  <c r="N36" i="18"/>
  <c r="N35" i="18"/>
  <c r="N34" i="18"/>
  <c r="N33" i="18"/>
  <c r="N32" i="18"/>
  <c r="N31" i="18"/>
  <c r="N30" i="18"/>
  <c r="N29" i="18"/>
  <c r="N28" i="18"/>
  <c r="N27" i="18"/>
  <c r="N26" i="18"/>
  <c r="N25" i="18"/>
  <c r="N24" i="18"/>
  <c r="N23" i="18"/>
  <c r="N22" i="18"/>
  <c r="N21" i="18"/>
  <c r="N20" i="18"/>
  <c r="N19" i="18"/>
  <c r="N18" i="18"/>
  <c r="N17" i="18"/>
  <c r="N16" i="18"/>
  <c r="N15" i="18"/>
  <c r="N14" i="18"/>
  <c r="N13" i="18"/>
  <c r="N12" i="18"/>
  <c r="N11" i="18"/>
  <c r="N10" i="18"/>
  <c r="N9" i="18"/>
  <c r="N8" i="18"/>
  <c r="N7" i="18"/>
  <c r="N6" i="18"/>
  <c r="N5" i="18"/>
  <c r="N4" i="18"/>
  <c r="N3" i="18"/>
  <c r="N146" i="17"/>
  <c r="N145" i="17"/>
  <c r="N144" i="17"/>
  <c r="N143" i="17"/>
  <c r="N142" i="17"/>
  <c r="N141" i="17"/>
  <c r="N140" i="17"/>
  <c r="N139" i="17"/>
  <c r="N138" i="17"/>
  <c r="N137" i="17"/>
  <c r="N136" i="17"/>
  <c r="N135" i="17"/>
  <c r="N134" i="17"/>
  <c r="N133" i="17"/>
  <c r="N132" i="17"/>
  <c r="N131" i="17"/>
  <c r="N130" i="17"/>
  <c r="N129" i="17"/>
  <c r="N128" i="17"/>
  <c r="N127" i="17"/>
  <c r="N126" i="17"/>
  <c r="N125" i="17"/>
  <c r="N124" i="17"/>
  <c r="N123" i="17"/>
  <c r="N122" i="17"/>
  <c r="N121" i="17"/>
  <c r="N120" i="17"/>
  <c r="N119" i="17"/>
  <c r="N118" i="17"/>
  <c r="N117" i="17"/>
  <c r="N116" i="17"/>
  <c r="N115" i="17"/>
  <c r="N114" i="17"/>
  <c r="N113" i="17"/>
  <c r="N112" i="17"/>
  <c r="N111" i="17"/>
  <c r="N110" i="17"/>
  <c r="N109" i="17"/>
  <c r="N108" i="17"/>
  <c r="N107" i="17"/>
  <c r="N106" i="17"/>
  <c r="N105" i="17"/>
  <c r="N104" i="17"/>
  <c r="N103" i="17"/>
  <c r="N102" i="17"/>
  <c r="N101" i="17"/>
  <c r="N100" i="17"/>
  <c r="N99" i="17"/>
  <c r="N98" i="17"/>
  <c r="N97" i="17"/>
  <c r="N96" i="17"/>
  <c r="N95" i="17"/>
  <c r="N94" i="17"/>
  <c r="N93" i="17"/>
  <c r="N92" i="17"/>
  <c r="N91" i="17"/>
  <c r="N90" i="17"/>
  <c r="N89" i="17"/>
  <c r="N88" i="17"/>
  <c r="N87" i="17"/>
  <c r="N86" i="17"/>
  <c r="N85" i="17"/>
  <c r="N84" i="17"/>
  <c r="N83" i="17"/>
  <c r="N82" i="17"/>
  <c r="N81"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146" i="16"/>
  <c r="N145" i="16"/>
  <c r="N144" i="16"/>
  <c r="N143" i="16"/>
  <c r="N142" i="16"/>
  <c r="N141" i="16"/>
  <c r="N140" i="16"/>
  <c r="N139" i="16"/>
  <c r="N138" i="16"/>
  <c r="N137" i="16"/>
  <c r="N136" i="16"/>
  <c r="N135" i="16"/>
  <c r="N134" i="16"/>
  <c r="N133" i="16"/>
  <c r="N132" i="16"/>
  <c r="N131" i="16"/>
  <c r="N130" i="16"/>
  <c r="N129" i="16"/>
  <c r="N128" i="16"/>
  <c r="N127" i="16"/>
  <c r="N126" i="16"/>
  <c r="N125" i="16"/>
  <c r="N124" i="16"/>
  <c r="N123" i="16"/>
  <c r="N122" i="16"/>
  <c r="N121" i="16"/>
  <c r="N120" i="16"/>
  <c r="N119" i="16"/>
  <c r="N118" i="16"/>
  <c r="N117" i="16"/>
  <c r="N116" i="16"/>
  <c r="N115" i="16"/>
  <c r="N114" i="16"/>
  <c r="N113" i="16"/>
  <c r="N112" i="16"/>
  <c r="N111" i="16"/>
  <c r="N110" i="16"/>
  <c r="N109" i="16"/>
  <c r="N108" i="16"/>
  <c r="N107" i="16"/>
  <c r="N106" i="16"/>
  <c r="N105" i="16"/>
  <c r="N104" i="16"/>
  <c r="N103" i="16"/>
  <c r="N102" i="16"/>
  <c r="N101" i="16"/>
  <c r="N100" i="16"/>
  <c r="N99" i="16"/>
  <c r="N98" i="16"/>
  <c r="N97" i="16"/>
  <c r="N96" i="16"/>
  <c r="N95" i="16"/>
  <c r="N94" i="16"/>
  <c r="N93" i="16"/>
  <c r="N92" i="16"/>
  <c r="N91" i="16"/>
  <c r="N90" i="16"/>
  <c r="N89" i="16"/>
  <c r="N88" i="16"/>
  <c r="N87" i="16"/>
  <c r="N86" i="16"/>
  <c r="N85" i="16"/>
  <c r="N84" i="16"/>
  <c r="N83" i="16"/>
  <c r="N82" i="16"/>
  <c r="N81" i="16"/>
  <c r="N80" i="16"/>
  <c r="N79" i="16"/>
  <c r="N78" i="16"/>
  <c r="N77" i="16"/>
  <c r="N76" i="16"/>
  <c r="N75" i="16"/>
  <c r="N74" i="16"/>
  <c r="N73" i="16"/>
  <c r="N72" i="16"/>
  <c r="N71" i="16"/>
  <c r="N70" i="16"/>
  <c r="N69" i="16"/>
  <c r="N68" i="16"/>
  <c r="N67" i="16"/>
  <c r="N66" i="16"/>
  <c r="N65" i="16"/>
  <c r="N64" i="16"/>
  <c r="N63" i="16"/>
  <c r="N62" i="16"/>
  <c r="N61" i="16"/>
  <c r="N60" i="16"/>
  <c r="N59" i="16"/>
  <c r="N58" i="16"/>
  <c r="N57" i="16"/>
  <c r="N56" i="16"/>
  <c r="N55" i="16"/>
  <c r="N54" i="16"/>
  <c r="N53" i="16"/>
  <c r="N52" i="16"/>
  <c r="N51" i="16"/>
  <c r="N50" i="16"/>
  <c r="N49" i="16"/>
  <c r="N48" i="16"/>
  <c r="N47" i="16"/>
  <c r="N46" i="16"/>
  <c r="N45" i="16"/>
  <c r="N44" i="16"/>
  <c r="N43" i="16"/>
  <c r="N42" i="16"/>
  <c r="N41" i="16"/>
  <c r="N40" i="16"/>
  <c r="N39" i="16"/>
  <c r="N38" i="16"/>
  <c r="N37" i="16"/>
  <c r="N36" i="16"/>
  <c r="N35" i="16"/>
  <c r="N34" i="16"/>
  <c r="N33" i="16"/>
  <c r="N32" i="16"/>
  <c r="N31" i="16"/>
  <c r="N30" i="16"/>
  <c r="N29" i="16"/>
  <c r="N28" i="16"/>
  <c r="N27" i="16"/>
  <c r="N26" i="16"/>
  <c r="N25" i="16"/>
  <c r="N24" i="16"/>
  <c r="N23" i="16"/>
  <c r="N22" i="16"/>
  <c r="N21" i="16"/>
  <c r="N20" i="16"/>
  <c r="N19" i="16"/>
  <c r="N18" i="16"/>
  <c r="N17" i="16"/>
  <c r="N16" i="16"/>
  <c r="N15" i="16"/>
  <c r="N14" i="16"/>
  <c r="N13" i="16"/>
  <c r="N12" i="16"/>
  <c r="N11" i="16"/>
  <c r="N10" i="16"/>
  <c r="N9" i="16"/>
  <c r="N8" i="16"/>
  <c r="N7" i="16"/>
  <c r="N6" i="16"/>
  <c r="N5" i="16"/>
  <c r="N4" i="16"/>
  <c r="N3" i="16"/>
  <c r="N146" i="15"/>
  <c r="N145" i="15"/>
  <c r="N144" i="15"/>
  <c r="N143" i="15"/>
  <c r="N142" i="15"/>
  <c r="N141" i="15"/>
  <c r="N140" i="15"/>
  <c r="N139" i="15"/>
  <c r="N138" i="15"/>
  <c r="N137" i="15"/>
  <c r="N136" i="15"/>
  <c r="N135" i="15"/>
  <c r="N134" i="15"/>
  <c r="N133" i="15"/>
  <c r="N132" i="15"/>
  <c r="N131" i="15"/>
  <c r="N130" i="15"/>
  <c r="N129" i="15"/>
  <c r="N128" i="15"/>
  <c r="N127" i="15"/>
  <c r="N126" i="15"/>
  <c r="N125" i="15"/>
  <c r="N124" i="15"/>
  <c r="N123" i="15"/>
  <c r="N122" i="15"/>
  <c r="N121" i="15"/>
  <c r="N120" i="15"/>
  <c r="N119" i="15"/>
  <c r="N118" i="15"/>
  <c r="N117" i="15"/>
  <c r="N116" i="15"/>
  <c r="N115" i="15"/>
  <c r="N114" i="15"/>
  <c r="N113" i="15"/>
  <c r="N112" i="15"/>
  <c r="N111" i="15"/>
  <c r="N110" i="15"/>
  <c r="N109" i="15"/>
  <c r="N108" i="15"/>
  <c r="N107" i="15"/>
  <c r="N106" i="15"/>
  <c r="N105" i="15"/>
  <c r="N104" i="15"/>
  <c r="N103" i="15"/>
  <c r="N102" i="15"/>
  <c r="N101" i="15"/>
  <c r="N100" i="15"/>
  <c r="N99" i="15"/>
  <c r="N98" i="15"/>
  <c r="N97" i="15"/>
  <c r="N96" i="15"/>
  <c r="N95" i="15"/>
  <c r="N94" i="15"/>
  <c r="N93" i="15"/>
  <c r="N92" i="15"/>
  <c r="N91" i="15"/>
  <c r="N90" i="15"/>
  <c r="N89" i="15"/>
  <c r="N88" i="15"/>
  <c r="N87" i="15"/>
  <c r="N86" i="15"/>
  <c r="N85" i="15"/>
  <c r="N84" i="15"/>
  <c r="N82" i="15"/>
  <c r="AP83" i="15" s="1"/>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146" i="13"/>
  <c r="N145" i="13"/>
  <c r="N144" i="13"/>
  <c r="N143" i="13"/>
  <c r="N142" i="13"/>
  <c r="N141" i="13"/>
  <c r="N140" i="13"/>
  <c r="N139" i="13"/>
  <c r="N138" i="13"/>
  <c r="N137" i="13"/>
  <c r="N136" i="13"/>
  <c r="N135" i="13"/>
  <c r="N134" i="13"/>
  <c r="N133" i="13"/>
  <c r="N132" i="13"/>
  <c r="N131" i="13"/>
  <c r="N130" i="13"/>
  <c r="N129" i="13"/>
  <c r="N128" i="13"/>
  <c r="N127" i="13"/>
  <c r="N126" i="13"/>
  <c r="N125" i="13"/>
  <c r="N124" i="13"/>
  <c r="N123" i="13"/>
  <c r="N122" i="13"/>
  <c r="N121" i="13"/>
  <c r="N120" i="13"/>
  <c r="N119" i="13"/>
  <c r="N118" i="13"/>
  <c r="N117" i="13"/>
  <c r="N116" i="13"/>
  <c r="N115" i="13"/>
  <c r="N114" i="13"/>
  <c r="N113" i="13"/>
  <c r="N112"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K147" i="12" l="1"/>
  <c r="AU147" i="24"/>
  <c r="AM147" i="24"/>
  <c r="AL147" i="24"/>
  <c r="AN147" i="24"/>
  <c r="AP147" i="24"/>
  <c r="AO147" i="24"/>
  <c r="K5" i="12"/>
  <c r="AA5" i="12" s="1"/>
  <c r="K9" i="12"/>
  <c r="AA9" i="12" s="1"/>
  <c r="K13" i="12"/>
  <c r="AA13" i="12" s="1"/>
  <c r="K17" i="12"/>
  <c r="AA17" i="12" s="1"/>
  <c r="K21" i="12"/>
  <c r="AA21" i="12" s="1"/>
  <c r="K25" i="12"/>
  <c r="AA25" i="12" s="1"/>
  <c r="K29" i="12"/>
  <c r="AA29" i="12" s="1"/>
  <c r="K33" i="12"/>
  <c r="AA33" i="12" s="1"/>
  <c r="K37" i="12"/>
  <c r="AA37" i="12" s="1"/>
  <c r="K41" i="12"/>
  <c r="AA41" i="12" s="1"/>
  <c r="K45" i="12"/>
  <c r="AA45" i="12" s="1"/>
  <c r="K49" i="12"/>
  <c r="AA49" i="12" s="1"/>
  <c r="K53" i="12"/>
  <c r="AA53" i="12" s="1"/>
  <c r="K57" i="12"/>
  <c r="AA57" i="12" s="1"/>
  <c r="K61" i="12"/>
  <c r="AA61" i="12" s="1"/>
  <c r="K65" i="12"/>
  <c r="AA65" i="12" s="1"/>
  <c r="K69" i="12"/>
  <c r="AA69" i="12" s="1"/>
  <c r="K73" i="12"/>
  <c r="AA73" i="12" s="1"/>
  <c r="K77" i="12"/>
  <c r="AA77" i="12" s="1"/>
  <c r="K81" i="12"/>
  <c r="AA81" i="12" s="1"/>
  <c r="K85" i="12"/>
  <c r="AA85" i="12" s="1"/>
  <c r="K89" i="12"/>
  <c r="AA89" i="12" s="1"/>
  <c r="K93" i="12"/>
  <c r="AA93" i="12" s="1"/>
  <c r="K97" i="12"/>
  <c r="AA97" i="12" s="1"/>
  <c r="K101" i="12"/>
  <c r="AA101" i="12" s="1"/>
  <c r="K105" i="12"/>
  <c r="AA105" i="12" s="1"/>
  <c r="K109" i="12"/>
  <c r="AA109" i="12" s="1"/>
  <c r="K113" i="12"/>
  <c r="AA113" i="12" s="1"/>
  <c r="K117" i="12"/>
  <c r="AA117" i="12" s="1"/>
  <c r="K121" i="12"/>
  <c r="AA121" i="12" s="1"/>
  <c r="K125" i="12"/>
  <c r="AA125" i="12" s="1"/>
  <c r="K129" i="12"/>
  <c r="AA129" i="12" s="1"/>
  <c r="K133" i="12"/>
  <c r="AA133" i="12" s="1"/>
  <c r="K137" i="12"/>
  <c r="AA137" i="12" s="1"/>
  <c r="K141" i="12"/>
  <c r="AA141" i="12" s="1"/>
  <c r="K145" i="12"/>
  <c r="AA145" i="12" s="1"/>
  <c r="K122" i="12"/>
  <c r="AA122" i="12" s="1"/>
  <c r="K126" i="12"/>
  <c r="AA126" i="12" s="1"/>
  <c r="K130" i="12"/>
  <c r="AA130" i="12" s="1"/>
  <c r="K134" i="12"/>
  <c r="AA134" i="12" s="1"/>
  <c r="K138" i="12"/>
  <c r="AA138" i="12" s="1"/>
  <c r="K142" i="12"/>
  <c r="AA142" i="12" s="1"/>
  <c r="K146" i="12"/>
  <c r="AA146" i="12" s="1"/>
  <c r="K22" i="12"/>
  <c r="AA22" i="12" s="1"/>
  <c r="K30" i="12"/>
  <c r="AA30" i="12" s="1"/>
  <c r="K38" i="12"/>
  <c r="AA38" i="12" s="1"/>
  <c r="K46" i="12"/>
  <c r="AA46" i="12" s="1"/>
  <c r="K50" i="12"/>
  <c r="AA50" i="12" s="1"/>
  <c r="K58" i="12"/>
  <c r="AA58" i="12" s="1"/>
  <c r="K66" i="12"/>
  <c r="AA66" i="12" s="1"/>
  <c r="K74" i="12"/>
  <c r="AA74" i="12" s="1"/>
  <c r="K82" i="12"/>
  <c r="AA82" i="12" s="1"/>
  <c r="K90" i="12"/>
  <c r="AA90" i="12" s="1"/>
  <c r="K98" i="12"/>
  <c r="AA98" i="12" s="1"/>
  <c r="K106" i="12"/>
  <c r="AA106" i="12" s="1"/>
  <c r="K110" i="12"/>
  <c r="AA110" i="12" s="1"/>
  <c r="K114" i="12"/>
  <c r="AA114" i="12" s="1"/>
  <c r="K118" i="12"/>
  <c r="AA118" i="12" s="1"/>
  <c r="K18" i="12"/>
  <c r="AA18" i="12" s="1"/>
  <c r="K26" i="12"/>
  <c r="AA26" i="12" s="1"/>
  <c r="K34" i="12"/>
  <c r="AA34" i="12" s="1"/>
  <c r="K42" i="12"/>
  <c r="AA42" i="12" s="1"/>
  <c r="K54" i="12"/>
  <c r="AA54" i="12" s="1"/>
  <c r="K62" i="12"/>
  <c r="AA62" i="12" s="1"/>
  <c r="K70" i="12"/>
  <c r="AA70" i="12" s="1"/>
  <c r="K78" i="12"/>
  <c r="AA78" i="12" s="1"/>
  <c r="K86" i="12"/>
  <c r="AA86" i="12" s="1"/>
  <c r="K94" i="12"/>
  <c r="AA94" i="12" s="1"/>
  <c r="K102" i="12"/>
  <c r="AA102" i="12" s="1"/>
  <c r="K4" i="12"/>
  <c r="AA4" i="12" s="1"/>
  <c r="K8" i="12"/>
  <c r="AA8" i="12" s="1"/>
  <c r="K12" i="12"/>
  <c r="AA12" i="12" s="1"/>
  <c r="K16" i="12"/>
  <c r="AA16" i="12" s="1"/>
  <c r="K20" i="12"/>
  <c r="AA20" i="12" s="1"/>
  <c r="K24" i="12"/>
  <c r="AA24" i="12" s="1"/>
  <c r="K28" i="12"/>
  <c r="AA28" i="12" s="1"/>
  <c r="K32" i="12"/>
  <c r="AA32" i="12" s="1"/>
  <c r="K36" i="12"/>
  <c r="AA36" i="12" s="1"/>
  <c r="K40" i="12"/>
  <c r="AA40" i="12" s="1"/>
  <c r="K44" i="12"/>
  <c r="AA44" i="12" s="1"/>
  <c r="K48" i="12"/>
  <c r="AA48" i="12" s="1"/>
  <c r="K52" i="12"/>
  <c r="AA52" i="12" s="1"/>
  <c r="K56" i="12"/>
  <c r="AA56" i="12" s="1"/>
  <c r="K60" i="12"/>
  <c r="AA60" i="12" s="1"/>
  <c r="K64" i="12"/>
  <c r="AA64" i="12" s="1"/>
  <c r="K68" i="12"/>
  <c r="AA68" i="12" s="1"/>
  <c r="K72" i="12"/>
  <c r="AA72" i="12" s="1"/>
  <c r="K76" i="12"/>
  <c r="AA76" i="12" s="1"/>
  <c r="K80" i="12"/>
  <c r="AA80" i="12" s="1"/>
  <c r="K84" i="12"/>
  <c r="AA84" i="12" s="1"/>
  <c r="K88" i="12"/>
  <c r="AA88" i="12" s="1"/>
  <c r="K92" i="12"/>
  <c r="AA92" i="12" s="1"/>
  <c r="K96" i="12"/>
  <c r="AA96" i="12" s="1"/>
  <c r="K100" i="12"/>
  <c r="AA100" i="12" s="1"/>
  <c r="K104" i="12"/>
  <c r="AA104" i="12" s="1"/>
  <c r="K108" i="12"/>
  <c r="AA108" i="12" s="1"/>
  <c r="K112" i="12"/>
  <c r="AA112" i="12" s="1"/>
  <c r="K116" i="12"/>
  <c r="AA116" i="12" s="1"/>
  <c r="K120" i="12"/>
  <c r="AA120" i="12" s="1"/>
  <c r="K124" i="12"/>
  <c r="AA124" i="12" s="1"/>
  <c r="K128" i="12"/>
  <c r="AA128" i="12" s="1"/>
  <c r="K132" i="12"/>
  <c r="AA132" i="12" s="1"/>
  <c r="K136" i="12"/>
  <c r="AA136" i="12" s="1"/>
  <c r="K140" i="12"/>
  <c r="AA140" i="12" s="1"/>
  <c r="K144" i="12"/>
  <c r="AA144" i="12" s="1"/>
  <c r="K11" i="10"/>
  <c r="AA11" i="10" s="1"/>
  <c r="K19" i="10"/>
  <c r="AA19" i="10" s="1"/>
  <c r="K23" i="10"/>
  <c r="AA23" i="10" s="1"/>
  <c r="K31" i="10"/>
  <c r="AA31" i="10" s="1"/>
  <c r="K39" i="10"/>
  <c r="AA39" i="10" s="1"/>
  <c r="K47" i="10"/>
  <c r="AA47" i="10" s="1"/>
  <c r="K55" i="10"/>
  <c r="AA55" i="10" s="1"/>
  <c r="K63" i="10"/>
  <c r="AA63" i="10" s="1"/>
  <c r="K75" i="10"/>
  <c r="AA75" i="10" s="1"/>
  <c r="K7" i="10"/>
  <c r="AA7" i="10" s="1"/>
  <c r="K15" i="10"/>
  <c r="AA15" i="10" s="1"/>
  <c r="K27" i="10"/>
  <c r="AA27" i="10" s="1"/>
  <c r="K35" i="10"/>
  <c r="AA35" i="10" s="1"/>
  <c r="K43" i="10"/>
  <c r="AA43" i="10" s="1"/>
  <c r="K51" i="10"/>
  <c r="AA51" i="10" s="1"/>
  <c r="K59" i="10"/>
  <c r="AA59" i="10" s="1"/>
  <c r="K67" i="10"/>
  <c r="AA67" i="10" s="1"/>
  <c r="K71" i="10"/>
  <c r="AA71" i="10" s="1"/>
  <c r="K79" i="10"/>
  <c r="AA79" i="10" s="1"/>
  <c r="K87" i="10"/>
  <c r="AA87" i="10" s="1"/>
  <c r="K95" i="10"/>
  <c r="AA95" i="10" s="1"/>
  <c r="K103" i="10"/>
  <c r="AA103" i="10" s="1"/>
  <c r="K111" i="10"/>
  <c r="AA111" i="10" s="1"/>
  <c r="K119" i="10"/>
  <c r="AA119" i="10" s="1"/>
  <c r="K127" i="10"/>
  <c r="AA127" i="10" s="1"/>
  <c r="K135" i="10"/>
  <c r="AA135" i="10" s="1"/>
  <c r="K143" i="10"/>
  <c r="AA143" i="10" s="1"/>
  <c r="K83" i="10"/>
  <c r="AA83" i="10" s="1"/>
  <c r="K91" i="10"/>
  <c r="AA91" i="10" s="1"/>
  <c r="K99" i="10"/>
  <c r="AA99" i="10" s="1"/>
  <c r="K107" i="10"/>
  <c r="AA107" i="10" s="1"/>
  <c r="K115" i="10"/>
  <c r="AA115" i="10" s="1"/>
  <c r="K123" i="10"/>
  <c r="AA123" i="10" s="1"/>
  <c r="K131" i="10"/>
  <c r="AA131" i="10" s="1"/>
  <c r="K139" i="10"/>
  <c r="AA139" i="10" s="1"/>
  <c r="AN7" i="13"/>
  <c r="AM7" i="13"/>
  <c r="AP7" i="13"/>
  <c r="AL7" i="13"/>
  <c r="AU7" i="13"/>
  <c r="AO7" i="13"/>
  <c r="AN23" i="13"/>
  <c r="AM23" i="13"/>
  <c r="AP23" i="13"/>
  <c r="AL23" i="13"/>
  <c r="AU23" i="13"/>
  <c r="AO23" i="13"/>
  <c r="AP35" i="13"/>
  <c r="AL35" i="13"/>
  <c r="AU35" i="13"/>
  <c r="AO35" i="13"/>
  <c r="AN35" i="13"/>
  <c r="AM35" i="13"/>
  <c r="AN39" i="13"/>
  <c r="AM39" i="13"/>
  <c r="AP39" i="13"/>
  <c r="AL39" i="13"/>
  <c r="AU39" i="13"/>
  <c r="AO39" i="13"/>
  <c r="AM55" i="13"/>
  <c r="AP55" i="13"/>
  <c r="AL55" i="13"/>
  <c r="AO55" i="13"/>
  <c r="AN55" i="13"/>
  <c r="AP59" i="13"/>
  <c r="AL59" i="13"/>
  <c r="AU59" i="13"/>
  <c r="AO59" i="13"/>
  <c r="AN59" i="13"/>
  <c r="AM59" i="13"/>
  <c r="AN63" i="13"/>
  <c r="AM63" i="13"/>
  <c r="AP63" i="13"/>
  <c r="AL63" i="13"/>
  <c r="AU63" i="13"/>
  <c r="AO63" i="13"/>
  <c r="AP67" i="13"/>
  <c r="AL67" i="13"/>
  <c r="AU67" i="13"/>
  <c r="AO67" i="13"/>
  <c r="AN67" i="13"/>
  <c r="AM67" i="13"/>
  <c r="AN71" i="13"/>
  <c r="AM71" i="13"/>
  <c r="AP71" i="13"/>
  <c r="AL71" i="13"/>
  <c r="AU71" i="13"/>
  <c r="AO71" i="13"/>
  <c r="AP75" i="13"/>
  <c r="AL75" i="13"/>
  <c r="AU75" i="13"/>
  <c r="AO75" i="13"/>
  <c r="AN75" i="13"/>
  <c r="AM75" i="13"/>
  <c r="AU79" i="13"/>
  <c r="AO79" i="13"/>
  <c r="AN79" i="13"/>
  <c r="AM79" i="13"/>
  <c r="AP79" i="13"/>
  <c r="AL79" i="13"/>
  <c r="AU83" i="13"/>
  <c r="AP83" i="13"/>
  <c r="AL83" i="13"/>
  <c r="AM83" i="13"/>
  <c r="AO83" i="13"/>
  <c r="AN83" i="13"/>
  <c r="AU87" i="13"/>
  <c r="AP87" i="13"/>
  <c r="AL87" i="13"/>
  <c r="AM87" i="13"/>
  <c r="AO87" i="13"/>
  <c r="AN87" i="13"/>
  <c r="AU91" i="13"/>
  <c r="AP91" i="13"/>
  <c r="AL91" i="13"/>
  <c r="AO91" i="13"/>
  <c r="AN91" i="13"/>
  <c r="AM91" i="13"/>
  <c r="AU95" i="13"/>
  <c r="AP95" i="13"/>
  <c r="AL95" i="13"/>
  <c r="AO95" i="13"/>
  <c r="AN95" i="13"/>
  <c r="AM95" i="13"/>
  <c r="AU99" i="13"/>
  <c r="AP99" i="13"/>
  <c r="AL99" i="13"/>
  <c r="AO99" i="13"/>
  <c r="AN99" i="13"/>
  <c r="AM99" i="13"/>
  <c r="AU103" i="13"/>
  <c r="AP103" i="13"/>
  <c r="AL103" i="13"/>
  <c r="AO103" i="13"/>
  <c r="AM103" i="13"/>
  <c r="AN103" i="13"/>
  <c r="AU107" i="13"/>
  <c r="AP107" i="13"/>
  <c r="AL107" i="13"/>
  <c r="AO107" i="13"/>
  <c r="AM107" i="13"/>
  <c r="AN107" i="13"/>
  <c r="AU111" i="13"/>
  <c r="AP111" i="13"/>
  <c r="AL111" i="13"/>
  <c r="AO111" i="13"/>
  <c r="AM111" i="13"/>
  <c r="AN111" i="13"/>
  <c r="AU115" i="13"/>
  <c r="AP115" i="13"/>
  <c r="AL115" i="13"/>
  <c r="AO115" i="13"/>
  <c r="AM115" i="13"/>
  <c r="AN115" i="13"/>
  <c r="AU119" i="13"/>
  <c r="AP119" i="13"/>
  <c r="AL119" i="13"/>
  <c r="AO119" i="13"/>
  <c r="AN119" i="13"/>
  <c r="AM119" i="13"/>
  <c r="AU123" i="13"/>
  <c r="AP123" i="13"/>
  <c r="AL123" i="13"/>
  <c r="AO123" i="13"/>
  <c r="AN123" i="13"/>
  <c r="AM123" i="13"/>
  <c r="AU127" i="13"/>
  <c r="AP127" i="13"/>
  <c r="AL127" i="13"/>
  <c r="AO127" i="13"/>
  <c r="AN127" i="13"/>
  <c r="AM127" i="13"/>
  <c r="AU131" i="13"/>
  <c r="AP131" i="13"/>
  <c r="AL131" i="13"/>
  <c r="AO131" i="13"/>
  <c r="AN131" i="13"/>
  <c r="AM131" i="13"/>
  <c r="AM135" i="13"/>
  <c r="AU135" i="13"/>
  <c r="AP135" i="13"/>
  <c r="AO135" i="13"/>
  <c r="AN135" i="13"/>
  <c r="AL135" i="13"/>
  <c r="AM139" i="13"/>
  <c r="AO139" i="13"/>
  <c r="AU139" i="13"/>
  <c r="AP139" i="13"/>
  <c r="AN139" i="13"/>
  <c r="AL139" i="13"/>
  <c r="AM143" i="13"/>
  <c r="AO143" i="13"/>
  <c r="AU143" i="13"/>
  <c r="AP143" i="13"/>
  <c r="AN143" i="13"/>
  <c r="AL143" i="13"/>
  <c r="AM7" i="15"/>
  <c r="AP7" i="15"/>
  <c r="AL7" i="15"/>
  <c r="AU7" i="15"/>
  <c r="AO7" i="15"/>
  <c r="AN7" i="15"/>
  <c r="AP11" i="15"/>
  <c r="AL11" i="15"/>
  <c r="AU11" i="15"/>
  <c r="AO11" i="15"/>
  <c r="AN11" i="15"/>
  <c r="AM11" i="15"/>
  <c r="AU15" i="15"/>
  <c r="AO15" i="15"/>
  <c r="AN15" i="15"/>
  <c r="AM15" i="15"/>
  <c r="AP15" i="15"/>
  <c r="AL15" i="15"/>
  <c r="AN19" i="15"/>
  <c r="AM19" i="15"/>
  <c r="AP19" i="15"/>
  <c r="AL19" i="15"/>
  <c r="AU19" i="15"/>
  <c r="AO19" i="15"/>
  <c r="AN23" i="15"/>
  <c r="AM23" i="15"/>
  <c r="AL23" i="15"/>
  <c r="AP23" i="15"/>
  <c r="AU23" i="15"/>
  <c r="AO23" i="15"/>
  <c r="AM27" i="15"/>
  <c r="AP27" i="15"/>
  <c r="AL27" i="15"/>
  <c r="AO27" i="15"/>
  <c r="AU27" i="15"/>
  <c r="AN27" i="15"/>
  <c r="AP31" i="15"/>
  <c r="AL31" i="15"/>
  <c r="AU31" i="15"/>
  <c r="AO31" i="15"/>
  <c r="AN31" i="15"/>
  <c r="AM31" i="15"/>
  <c r="AU35" i="15"/>
  <c r="AO35" i="15"/>
  <c r="AN35" i="15"/>
  <c r="AP35" i="15"/>
  <c r="AM35" i="15"/>
  <c r="AL35" i="15"/>
  <c r="AN39" i="15"/>
  <c r="AM39" i="15"/>
  <c r="AL39" i="15"/>
  <c r="AP39" i="15"/>
  <c r="AU39" i="15"/>
  <c r="AO39" i="15"/>
  <c r="AM43" i="15"/>
  <c r="AP43" i="15"/>
  <c r="AL43" i="15"/>
  <c r="AU43" i="15"/>
  <c r="AN43" i="15"/>
  <c r="AO43" i="15"/>
  <c r="AP47" i="15"/>
  <c r="AL47" i="15"/>
  <c r="AU47" i="15"/>
  <c r="AO47" i="15"/>
  <c r="AN47" i="15"/>
  <c r="AM47" i="15"/>
  <c r="AO51" i="15"/>
  <c r="AN51" i="15"/>
  <c r="AL51" i="15"/>
  <c r="AP51" i="15"/>
  <c r="AM51" i="15"/>
  <c r="AO55" i="15"/>
  <c r="AN55" i="15"/>
  <c r="AP55" i="15"/>
  <c r="AM55" i="15"/>
  <c r="AL55" i="15"/>
  <c r="AP59" i="15"/>
  <c r="AL59" i="15"/>
  <c r="AU59" i="15"/>
  <c r="AO59" i="15"/>
  <c r="AN59" i="15"/>
  <c r="AM59" i="15"/>
  <c r="AU63" i="15"/>
  <c r="AO63" i="15"/>
  <c r="AN63" i="15"/>
  <c r="AM63" i="15"/>
  <c r="AL63" i="15"/>
  <c r="AP63" i="15"/>
  <c r="AN67" i="15"/>
  <c r="AM67" i="15"/>
  <c r="AU67" i="15"/>
  <c r="AO67" i="15"/>
  <c r="AL67" i="15"/>
  <c r="AP67" i="15"/>
  <c r="AM71" i="15"/>
  <c r="AP71" i="15"/>
  <c r="AL71" i="15"/>
  <c r="AO71" i="15"/>
  <c r="AU71" i="15"/>
  <c r="AN71" i="15"/>
  <c r="AP75" i="15"/>
  <c r="AL75" i="15"/>
  <c r="AU75" i="15"/>
  <c r="AO75" i="15"/>
  <c r="AN75" i="15"/>
  <c r="AM75" i="15"/>
  <c r="AU79" i="15"/>
  <c r="AO79" i="15"/>
  <c r="AN79" i="15"/>
  <c r="AP79" i="15"/>
  <c r="AM79" i="15"/>
  <c r="AL79" i="15"/>
  <c r="AN84" i="15"/>
  <c r="AM84" i="15"/>
  <c r="AO84" i="15"/>
  <c r="AL84" i="15"/>
  <c r="AU84" i="15"/>
  <c r="AP84" i="15"/>
  <c r="AN88" i="15"/>
  <c r="AM88" i="15"/>
  <c r="AO88" i="15"/>
  <c r="AL88" i="15"/>
  <c r="AU88" i="15"/>
  <c r="AP88" i="15"/>
  <c r="AN92" i="15"/>
  <c r="AM92" i="15"/>
  <c r="AO92" i="15"/>
  <c r="AL92" i="15"/>
  <c r="AU92" i="15"/>
  <c r="AP92" i="15"/>
  <c r="AN96" i="15"/>
  <c r="AM96" i="15"/>
  <c r="AO96" i="15"/>
  <c r="AL96" i="15"/>
  <c r="AU96" i="15"/>
  <c r="AP96" i="15"/>
  <c r="AN100" i="15"/>
  <c r="AM100" i="15"/>
  <c r="AO100" i="15"/>
  <c r="AL100" i="15"/>
  <c r="AU100" i="15"/>
  <c r="AP100" i="15"/>
  <c r="AN104" i="15"/>
  <c r="AM104" i="15"/>
  <c r="AO104" i="15"/>
  <c r="AL104" i="15"/>
  <c r="AU104" i="15"/>
  <c r="AP104" i="15"/>
  <c r="AN108" i="15"/>
  <c r="AM108" i="15"/>
  <c r="AO108" i="15"/>
  <c r="AL108" i="15"/>
  <c r="AU108" i="15"/>
  <c r="AP108" i="15"/>
  <c r="AN112" i="15"/>
  <c r="AM112" i="15"/>
  <c r="AO112" i="15"/>
  <c r="AL112" i="15"/>
  <c r="AU112" i="15"/>
  <c r="AP112" i="15"/>
  <c r="AO116" i="15"/>
  <c r="AN116" i="15"/>
  <c r="AM116" i="15"/>
  <c r="AU116" i="15"/>
  <c r="AP116" i="15"/>
  <c r="AL116" i="15"/>
  <c r="AO120" i="15"/>
  <c r="AN120" i="15"/>
  <c r="AM120" i="15"/>
  <c r="AU120" i="15"/>
  <c r="AP120" i="15"/>
  <c r="AL120" i="15"/>
  <c r="AO124" i="15"/>
  <c r="AN124" i="15"/>
  <c r="AM124" i="15"/>
  <c r="AU124" i="15"/>
  <c r="AP124" i="15"/>
  <c r="AL124" i="15"/>
  <c r="AO128" i="15"/>
  <c r="AN128" i="15"/>
  <c r="AM128" i="15"/>
  <c r="AU128" i="15"/>
  <c r="AP128" i="15"/>
  <c r="AL128" i="15"/>
  <c r="AO132" i="15"/>
  <c r="AN132" i="15"/>
  <c r="AM132" i="15"/>
  <c r="AU132" i="15"/>
  <c r="AP132" i="15"/>
  <c r="AL132" i="15"/>
  <c r="AO136" i="15"/>
  <c r="AN136" i="15"/>
  <c r="AM136" i="15"/>
  <c r="AU136" i="15"/>
  <c r="AP136" i="15"/>
  <c r="AL136" i="15"/>
  <c r="AO140" i="15"/>
  <c r="AN140" i="15"/>
  <c r="AM140" i="15"/>
  <c r="AU140" i="15"/>
  <c r="AP140" i="15"/>
  <c r="AL140" i="15"/>
  <c r="AO144" i="15"/>
  <c r="AN144" i="15"/>
  <c r="AM144" i="15"/>
  <c r="AU144" i="15"/>
  <c r="AP144" i="15"/>
  <c r="AL144" i="15"/>
  <c r="AN4" i="21"/>
  <c r="AM4" i="21"/>
  <c r="AP4" i="21"/>
  <c r="AL4" i="21"/>
  <c r="AO4" i="21"/>
  <c r="AU4" i="21"/>
  <c r="AN8" i="21"/>
  <c r="AM8" i="21"/>
  <c r="AP8" i="21"/>
  <c r="AL8" i="21"/>
  <c r="AO8" i="21"/>
  <c r="AU8" i="21"/>
  <c r="AP12" i="21"/>
  <c r="AL12" i="21"/>
  <c r="AU12" i="21"/>
  <c r="AO12" i="21"/>
  <c r="AN12" i="21"/>
  <c r="AM12" i="21"/>
  <c r="AN16" i="21"/>
  <c r="AM16" i="21"/>
  <c r="AP16" i="21"/>
  <c r="AL16" i="21"/>
  <c r="AU16" i="21"/>
  <c r="AO16" i="21"/>
  <c r="AP20" i="21"/>
  <c r="AL20" i="21"/>
  <c r="AU20" i="21"/>
  <c r="AO20" i="21"/>
  <c r="AN20" i="21"/>
  <c r="AM20" i="21"/>
  <c r="AU24" i="21"/>
  <c r="AO24" i="21"/>
  <c r="AP24" i="21"/>
  <c r="AN24" i="21"/>
  <c r="AM24" i="21"/>
  <c r="AL24" i="21"/>
  <c r="AM28" i="21"/>
  <c r="AN28" i="21"/>
  <c r="AL28" i="21"/>
  <c r="AP28" i="21"/>
  <c r="AU28" i="21"/>
  <c r="AO28" i="21"/>
  <c r="AU32" i="21"/>
  <c r="AO32" i="21"/>
  <c r="AM32" i="21"/>
  <c r="AL32" i="21"/>
  <c r="AP32" i="21"/>
  <c r="AN32" i="21"/>
  <c r="AN36" i="21"/>
  <c r="AM36" i="21"/>
  <c r="AL36" i="21"/>
  <c r="AU36" i="21"/>
  <c r="AO36" i="21"/>
  <c r="AP36" i="21"/>
  <c r="AP40" i="21"/>
  <c r="AL40" i="21"/>
  <c r="AU40" i="21"/>
  <c r="AN40" i="21"/>
  <c r="AM40" i="21"/>
  <c r="AO40" i="21"/>
  <c r="AN44" i="21"/>
  <c r="AM44" i="21"/>
  <c r="AL44" i="21"/>
  <c r="AP44" i="21"/>
  <c r="AU44" i="21"/>
  <c r="AO44" i="21"/>
  <c r="AP48" i="21"/>
  <c r="AL48" i="21"/>
  <c r="AN48" i="21"/>
  <c r="AM48" i="21"/>
  <c r="AO48" i="21"/>
  <c r="AP52" i="21"/>
  <c r="AL52" i="21"/>
  <c r="AO52" i="21"/>
  <c r="AN52" i="21"/>
  <c r="AM52" i="21"/>
  <c r="AP56" i="21"/>
  <c r="AL56" i="21"/>
  <c r="AN56" i="21"/>
  <c r="AM56" i="21"/>
  <c r="AO56" i="21"/>
  <c r="AU60" i="21"/>
  <c r="AO60" i="21"/>
  <c r="AM60" i="21"/>
  <c r="AL60" i="21"/>
  <c r="AP60" i="21"/>
  <c r="AN60" i="21"/>
  <c r="AM64" i="21"/>
  <c r="AN64" i="21"/>
  <c r="AL64" i="21"/>
  <c r="AP64" i="21"/>
  <c r="AU64" i="21"/>
  <c r="AO64" i="21"/>
  <c r="AU68" i="21"/>
  <c r="AO68" i="21"/>
  <c r="AP68" i="21"/>
  <c r="AN68" i="21"/>
  <c r="AM68" i="21"/>
  <c r="AL68" i="21"/>
  <c r="AU72" i="21"/>
  <c r="AO72" i="21"/>
  <c r="AL72" i="21"/>
  <c r="AP72" i="21"/>
  <c r="AN72" i="21"/>
  <c r="AM72" i="21"/>
  <c r="AN76" i="21"/>
  <c r="AU76" i="21"/>
  <c r="AO76" i="21"/>
  <c r="AM76" i="21"/>
  <c r="AL76" i="21"/>
  <c r="AP76" i="21"/>
  <c r="AM80" i="21"/>
  <c r="AN80" i="21"/>
  <c r="AU80" i="21"/>
  <c r="AO80" i="21"/>
  <c r="AL80" i="21"/>
  <c r="AP80" i="21"/>
  <c r="AO84" i="21"/>
  <c r="AU84" i="21"/>
  <c r="AP84" i="21"/>
  <c r="AN84" i="21"/>
  <c r="AL84" i="21"/>
  <c r="AM84" i="21"/>
  <c r="AO88" i="21"/>
  <c r="AU88" i="21"/>
  <c r="AP88" i="21"/>
  <c r="AL88" i="21"/>
  <c r="AN88" i="21"/>
  <c r="AM88" i="21"/>
  <c r="AO92" i="21"/>
  <c r="AU92" i="21"/>
  <c r="AP92" i="21"/>
  <c r="AM92" i="21"/>
  <c r="AL92" i="21"/>
  <c r="AN92" i="21"/>
  <c r="AO96" i="21"/>
  <c r="AN96" i="21"/>
  <c r="AL96" i="21"/>
  <c r="AM96" i="21"/>
  <c r="AU96" i="21"/>
  <c r="AP96" i="21"/>
  <c r="AO100" i="21"/>
  <c r="AN100" i="21"/>
  <c r="AL100" i="21"/>
  <c r="AU100" i="21"/>
  <c r="AP100" i="21"/>
  <c r="AM100" i="21"/>
  <c r="AO104" i="21"/>
  <c r="AN104" i="21"/>
  <c r="AL104" i="21"/>
  <c r="AM104" i="21"/>
  <c r="AU104" i="21"/>
  <c r="AP104" i="21"/>
  <c r="AO108" i="21"/>
  <c r="AN108" i="21"/>
  <c r="AL108" i="21"/>
  <c r="AU108" i="21"/>
  <c r="AP108" i="21"/>
  <c r="AM108" i="21"/>
  <c r="AO112" i="21"/>
  <c r="AN112" i="21"/>
  <c r="AL112" i="21"/>
  <c r="AM112" i="21"/>
  <c r="AU112" i="21"/>
  <c r="AP112" i="21"/>
  <c r="AO116" i="21"/>
  <c r="AN116" i="21"/>
  <c r="AL116" i="21"/>
  <c r="AU116" i="21"/>
  <c r="AP116" i="21"/>
  <c r="AM116" i="21"/>
  <c r="AO120" i="21"/>
  <c r="AN120" i="21"/>
  <c r="AL120" i="21"/>
  <c r="AM120" i="21"/>
  <c r="AU120" i="21"/>
  <c r="AP120" i="21"/>
  <c r="AO124" i="21"/>
  <c r="AN124" i="21"/>
  <c r="AL124" i="21"/>
  <c r="AU124" i="21"/>
  <c r="AP124" i="21"/>
  <c r="AM124" i="21"/>
  <c r="AO128" i="21"/>
  <c r="AN128" i="21"/>
  <c r="AL128" i="21"/>
  <c r="AM128" i="21"/>
  <c r="AU128" i="21"/>
  <c r="AP128" i="21"/>
  <c r="AO132" i="21"/>
  <c r="AN132" i="21"/>
  <c r="AM132" i="21"/>
  <c r="AL132" i="21"/>
  <c r="AU132" i="21"/>
  <c r="AP132" i="21"/>
  <c r="AO136" i="21"/>
  <c r="AN136" i="21"/>
  <c r="AM136" i="21"/>
  <c r="AL136" i="21"/>
  <c r="AU136" i="21"/>
  <c r="AP136" i="21"/>
  <c r="AO140" i="21"/>
  <c r="AN140" i="21"/>
  <c r="AM140" i="21"/>
  <c r="AL140" i="21"/>
  <c r="AU140" i="21"/>
  <c r="AP140" i="21"/>
  <c r="AO144" i="21"/>
  <c r="AN144" i="21"/>
  <c r="AM144" i="21"/>
  <c r="AL144" i="21"/>
  <c r="AU144" i="21"/>
  <c r="AP144" i="21"/>
  <c r="AL83" i="15"/>
  <c r="AM83" i="15"/>
  <c r="AP11" i="13"/>
  <c r="AL11" i="13"/>
  <c r="AU11" i="13"/>
  <c r="AO11" i="13"/>
  <c r="AN11" i="13"/>
  <c r="AM11" i="13"/>
  <c r="AP27" i="13"/>
  <c r="AL27" i="13"/>
  <c r="AU27" i="13"/>
  <c r="AO27" i="13"/>
  <c r="AN27" i="13"/>
  <c r="AM27" i="13"/>
  <c r="AN47" i="13"/>
  <c r="AM47" i="13"/>
  <c r="AP47" i="13"/>
  <c r="AL47" i="13"/>
  <c r="AU47" i="13"/>
  <c r="AO47" i="13"/>
  <c r="K12" i="10"/>
  <c r="AA12" i="10" s="1"/>
  <c r="K24" i="10"/>
  <c r="AA24" i="10" s="1"/>
  <c r="K36" i="10"/>
  <c r="AA36" i="10" s="1"/>
  <c r="K44" i="10"/>
  <c r="AA44" i="10" s="1"/>
  <c r="K56" i="10"/>
  <c r="AA56" i="10" s="1"/>
  <c r="K68" i="10"/>
  <c r="AA68" i="10" s="1"/>
  <c r="K80" i="10"/>
  <c r="AA80" i="10" s="1"/>
  <c r="K92" i="10"/>
  <c r="AA92" i="10" s="1"/>
  <c r="K104" i="10"/>
  <c r="AA104" i="10" s="1"/>
  <c r="K116" i="10"/>
  <c r="AA116" i="10" s="1"/>
  <c r="K128" i="10"/>
  <c r="AA128" i="10" s="1"/>
  <c r="K144" i="10"/>
  <c r="AA144" i="10" s="1"/>
  <c r="AP12" i="13"/>
  <c r="AL12" i="13"/>
  <c r="AU12" i="13"/>
  <c r="AO12" i="13"/>
  <c r="AN12" i="13"/>
  <c r="AM12" i="13"/>
  <c r="AN24" i="13"/>
  <c r="AM24" i="13"/>
  <c r="AP24" i="13"/>
  <c r="AL24" i="13"/>
  <c r="AU24" i="13"/>
  <c r="AO24" i="13"/>
  <c r="AP36" i="13"/>
  <c r="AL36" i="13"/>
  <c r="AU36" i="13"/>
  <c r="AO36" i="13"/>
  <c r="AN36" i="13"/>
  <c r="AM36" i="13"/>
  <c r="AN48" i="13"/>
  <c r="AM48" i="13"/>
  <c r="AP48" i="13"/>
  <c r="AL48" i="13"/>
  <c r="AO48" i="13"/>
  <c r="AM60" i="13"/>
  <c r="AP60" i="13"/>
  <c r="AL60" i="13"/>
  <c r="AU60" i="13"/>
  <c r="AO60" i="13"/>
  <c r="AN60" i="13"/>
  <c r="AU72" i="13"/>
  <c r="AO72" i="13"/>
  <c r="AN72" i="13"/>
  <c r="AM72" i="13"/>
  <c r="AP72" i="13"/>
  <c r="AL72" i="13"/>
  <c r="AU84" i="13"/>
  <c r="AP84" i="13"/>
  <c r="AL84" i="13"/>
  <c r="AO84" i="13"/>
  <c r="AN84" i="13"/>
  <c r="AM84" i="13"/>
  <c r="AU96" i="13"/>
  <c r="AP96" i="13"/>
  <c r="AL96" i="13"/>
  <c r="AO96" i="13"/>
  <c r="AN96" i="13"/>
  <c r="AM96" i="13"/>
  <c r="AU108" i="13"/>
  <c r="AP108" i="13"/>
  <c r="AL108" i="13"/>
  <c r="AO108" i="13"/>
  <c r="AM108" i="13"/>
  <c r="AN108" i="13"/>
  <c r="AU116" i="13"/>
  <c r="AP116" i="13"/>
  <c r="AL116" i="13"/>
  <c r="AO116" i="13"/>
  <c r="AM116" i="13"/>
  <c r="AN116" i="13"/>
  <c r="AU128" i="13"/>
  <c r="AP128" i="13"/>
  <c r="AL128" i="13"/>
  <c r="AO128" i="13"/>
  <c r="AN128" i="13"/>
  <c r="AM128" i="13"/>
  <c r="AM140" i="13"/>
  <c r="AO140" i="13"/>
  <c r="AL140" i="13"/>
  <c r="AU140" i="13"/>
  <c r="AP140" i="13"/>
  <c r="AN140" i="13"/>
  <c r="AM4" i="15"/>
  <c r="AP4" i="15"/>
  <c r="AL4" i="15"/>
  <c r="AU4" i="15"/>
  <c r="AO4" i="15"/>
  <c r="AN4" i="15"/>
  <c r="AP16" i="15"/>
  <c r="AL16" i="15"/>
  <c r="AU16" i="15"/>
  <c r="AO16" i="15"/>
  <c r="AN16" i="15"/>
  <c r="AM16" i="15"/>
  <c r="AN28" i="15"/>
  <c r="AM28" i="15"/>
  <c r="AP28" i="15"/>
  <c r="AU28" i="15"/>
  <c r="AO28" i="15"/>
  <c r="AL28" i="15"/>
  <c r="AU40" i="15"/>
  <c r="AO40" i="15"/>
  <c r="AN40" i="15"/>
  <c r="AP40" i="15"/>
  <c r="AM40" i="15"/>
  <c r="AL40" i="15"/>
  <c r="AM52" i="15"/>
  <c r="AP52" i="15"/>
  <c r="AL52" i="15"/>
  <c r="AN52" i="15"/>
  <c r="AO52" i="15"/>
  <c r="AP64" i="15"/>
  <c r="AL64" i="15"/>
  <c r="AU64" i="15"/>
  <c r="AO64" i="15"/>
  <c r="AN64" i="15"/>
  <c r="AM64" i="15"/>
  <c r="AM76" i="15"/>
  <c r="AP76" i="15"/>
  <c r="AL76" i="15"/>
  <c r="AO76" i="15"/>
  <c r="AU76" i="15"/>
  <c r="AN76" i="15"/>
  <c r="AN89" i="15"/>
  <c r="AM89" i="15"/>
  <c r="AU89" i="15"/>
  <c r="AP89" i="15"/>
  <c r="AO89" i="15"/>
  <c r="AL89" i="15"/>
  <c r="AN101" i="15"/>
  <c r="AM101" i="15"/>
  <c r="AU101" i="15"/>
  <c r="AP101" i="15"/>
  <c r="AO101" i="15"/>
  <c r="AL101" i="15"/>
  <c r="AN109" i="15"/>
  <c r="AM109" i="15"/>
  <c r="AU109" i="15"/>
  <c r="AP109" i="15"/>
  <c r="AO109" i="15"/>
  <c r="AL109" i="15"/>
  <c r="AO117" i="15"/>
  <c r="AN117" i="15"/>
  <c r="AM117" i="15"/>
  <c r="AL117" i="15"/>
  <c r="AU117" i="15"/>
  <c r="AP117" i="15"/>
  <c r="AO121" i="15"/>
  <c r="AN121" i="15"/>
  <c r="AM121" i="15"/>
  <c r="AL121" i="15"/>
  <c r="AU121" i="15"/>
  <c r="AP121" i="15"/>
  <c r="AO125" i="15"/>
  <c r="AN125" i="15"/>
  <c r="AM125" i="15"/>
  <c r="AL125" i="15"/>
  <c r="AU125" i="15"/>
  <c r="AP125" i="15"/>
  <c r="AO129" i="15"/>
  <c r="AN129" i="15"/>
  <c r="AM129" i="15"/>
  <c r="AL129" i="15"/>
  <c r="AU129" i="15"/>
  <c r="AP129" i="15"/>
  <c r="AO133" i="15"/>
  <c r="AN133" i="15"/>
  <c r="AM133" i="15"/>
  <c r="AL133" i="15"/>
  <c r="AU133" i="15"/>
  <c r="AP133" i="15"/>
  <c r="AO145" i="15"/>
  <c r="AN145" i="15"/>
  <c r="AM145" i="15"/>
  <c r="AL145" i="15"/>
  <c r="AU145" i="15"/>
  <c r="AP145" i="15"/>
  <c r="AU5" i="21"/>
  <c r="AO5" i="21"/>
  <c r="AN5" i="21"/>
  <c r="AM5" i="21"/>
  <c r="AP5" i="21"/>
  <c r="AL5" i="21"/>
  <c r="AN9" i="21"/>
  <c r="AM9" i="21"/>
  <c r="AP9" i="21"/>
  <c r="AL9" i="21"/>
  <c r="AO9" i="21"/>
  <c r="AU9" i="21"/>
  <c r="AP13" i="21"/>
  <c r="AL13" i="21"/>
  <c r="AU13" i="21"/>
  <c r="AO13" i="21"/>
  <c r="AN13" i="21"/>
  <c r="AM13" i="21"/>
  <c r="AN17" i="21"/>
  <c r="AM17" i="21"/>
  <c r="AP17" i="21"/>
  <c r="AL17" i="21"/>
  <c r="AU17" i="21"/>
  <c r="AO17" i="21"/>
  <c r="AM21" i="21"/>
  <c r="AL21" i="21"/>
  <c r="AP21" i="21"/>
  <c r="AU21" i="21"/>
  <c r="AO21" i="21"/>
  <c r="AN21" i="21"/>
  <c r="AU25" i="21"/>
  <c r="AO25" i="21"/>
  <c r="AN25" i="21"/>
  <c r="AM25" i="21"/>
  <c r="AL25" i="21"/>
  <c r="AP25" i="21"/>
  <c r="AM29" i="21"/>
  <c r="AU29" i="21"/>
  <c r="AO29" i="21"/>
  <c r="AN29" i="21"/>
  <c r="AL29" i="21"/>
  <c r="AP29" i="21"/>
  <c r="AP33" i="21"/>
  <c r="AO33" i="21"/>
  <c r="AL33" i="21"/>
  <c r="AN33" i="21"/>
  <c r="AU33" i="21"/>
  <c r="AM33" i="21"/>
  <c r="AN37" i="21"/>
  <c r="AU37" i="21"/>
  <c r="AO37" i="21"/>
  <c r="AM37" i="21"/>
  <c r="AP37" i="21"/>
  <c r="AL37" i="21"/>
  <c r="AP41" i="21"/>
  <c r="AL41" i="21"/>
  <c r="AO41" i="21"/>
  <c r="AN41" i="21"/>
  <c r="AU41" i="21"/>
  <c r="AM41" i="21"/>
  <c r="AN45" i="21"/>
  <c r="AU45" i="21"/>
  <c r="AO45" i="21"/>
  <c r="AM45" i="21"/>
  <c r="AP45" i="21"/>
  <c r="AL45" i="21"/>
  <c r="AM49" i="21"/>
  <c r="AL49" i="21"/>
  <c r="AP49" i="21"/>
  <c r="AN49" i="21"/>
  <c r="AO49" i="21"/>
  <c r="AM53" i="21"/>
  <c r="AO53" i="21"/>
  <c r="AN53" i="21"/>
  <c r="AP53" i="21"/>
  <c r="AL53" i="21"/>
  <c r="AM57" i="21"/>
  <c r="AL57" i="21"/>
  <c r="AP57" i="21"/>
  <c r="AO57" i="21"/>
  <c r="AU57" i="21"/>
  <c r="AN57" i="21"/>
  <c r="AU61" i="21"/>
  <c r="AO61" i="21"/>
  <c r="AL61" i="21"/>
  <c r="AP61" i="21"/>
  <c r="AN61" i="21"/>
  <c r="AM61" i="21"/>
  <c r="AM65" i="21"/>
  <c r="AU65" i="21"/>
  <c r="AO65" i="21"/>
  <c r="AN65" i="21"/>
  <c r="AP65" i="21"/>
  <c r="AL65" i="21"/>
  <c r="AM69" i="21"/>
  <c r="AP69" i="21"/>
  <c r="AO69" i="21"/>
  <c r="AU69" i="21"/>
  <c r="AN69" i="21"/>
  <c r="AL69" i="21"/>
  <c r="AP73" i="21"/>
  <c r="AL73" i="21"/>
  <c r="AO73" i="21"/>
  <c r="AU73" i="21"/>
  <c r="AM73" i="21"/>
  <c r="AN73" i="21"/>
  <c r="AU77" i="21"/>
  <c r="AO77" i="21"/>
  <c r="AL77" i="21"/>
  <c r="AN77" i="21"/>
  <c r="AM77" i="21"/>
  <c r="AP77" i="21"/>
  <c r="AN81" i="21"/>
  <c r="AP81" i="21"/>
  <c r="AL81" i="21"/>
  <c r="AO81" i="21"/>
  <c r="AU81" i="21"/>
  <c r="AM81" i="21"/>
  <c r="AO85" i="21"/>
  <c r="AL85" i="21"/>
  <c r="AU85" i="21"/>
  <c r="AP85" i="21"/>
  <c r="AN85" i="21"/>
  <c r="AM85" i="21"/>
  <c r="AO89" i="21"/>
  <c r="AL89" i="21"/>
  <c r="AU89" i="21"/>
  <c r="AP89" i="21"/>
  <c r="AN89" i="21"/>
  <c r="AM89" i="21"/>
  <c r="AO93" i="21"/>
  <c r="AL93" i="21"/>
  <c r="AM93" i="21"/>
  <c r="AU93" i="21"/>
  <c r="AP93" i="21"/>
  <c r="AN93" i="21"/>
  <c r="AO97" i="21"/>
  <c r="AN97" i="21"/>
  <c r="AU97" i="21"/>
  <c r="AP97" i="21"/>
  <c r="AM97" i="21"/>
  <c r="AL97" i="21"/>
  <c r="AO101" i="21"/>
  <c r="AN101" i="21"/>
  <c r="AU101" i="21"/>
  <c r="AP101" i="21"/>
  <c r="AM101" i="21"/>
  <c r="AL101" i="21"/>
  <c r="AO105" i="21"/>
  <c r="AN105" i="21"/>
  <c r="AU105" i="21"/>
  <c r="AP105" i="21"/>
  <c r="AM105" i="21"/>
  <c r="AL105" i="21"/>
  <c r="AO109" i="21"/>
  <c r="AN109" i="21"/>
  <c r="AU109" i="21"/>
  <c r="AP109" i="21"/>
  <c r="AM109" i="21"/>
  <c r="AL109" i="21"/>
  <c r="AO113" i="21"/>
  <c r="AN113" i="21"/>
  <c r="AU113" i="21"/>
  <c r="AP113" i="21"/>
  <c r="AM113" i="21"/>
  <c r="AL113" i="21"/>
  <c r="AO117" i="21"/>
  <c r="AN117" i="21"/>
  <c r="AU117" i="21"/>
  <c r="AP117" i="21"/>
  <c r="AM117" i="21"/>
  <c r="AL117" i="21"/>
  <c r="AO121" i="21"/>
  <c r="AN121" i="21"/>
  <c r="AU121" i="21"/>
  <c r="AP121" i="21"/>
  <c r="AM121" i="21"/>
  <c r="AL121" i="21"/>
  <c r="AO125" i="21"/>
  <c r="AN125" i="21"/>
  <c r="AU125" i="21"/>
  <c r="AP125" i="21"/>
  <c r="AM125" i="21"/>
  <c r="AL125" i="21"/>
  <c r="AO129" i="21"/>
  <c r="AN129" i="21"/>
  <c r="AU129" i="21"/>
  <c r="AP129" i="21"/>
  <c r="AM129" i="21"/>
  <c r="AL129" i="21"/>
  <c r="AO133" i="21"/>
  <c r="AN133" i="21"/>
  <c r="AU133" i="21"/>
  <c r="AP133" i="21"/>
  <c r="AM133" i="21"/>
  <c r="AL133" i="21"/>
  <c r="AO137" i="21"/>
  <c r="AN137" i="21"/>
  <c r="AU137" i="21"/>
  <c r="AP137" i="21"/>
  <c r="AM137" i="21"/>
  <c r="AL137" i="21"/>
  <c r="AO141" i="21"/>
  <c r="AN141" i="21"/>
  <c r="AU141" i="21"/>
  <c r="AP141" i="21"/>
  <c r="AM141" i="21"/>
  <c r="AL141" i="21"/>
  <c r="AO145" i="21"/>
  <c r="AN145" i="21"/>
  <c r="AU145" i="21"/>
  <c r="AP145" i="21"/>
  <c r="AM145" i="21"/>
  <c r="AL145" i="21"/>
  <c r="AO83" i="15"/>
  <c r="AN83" i="15"/>
  <c r="AN15" i="13"/>
  <c r="AM15" i="13"/>
  <c r="AP15" i="13"/>
  <c r="AL15" i="13"/>
  <c r="AU15" i="13"/>
  <c r="AO15" i="13"/>
  <c r="AN31" i="13"/>
  <c r="AM31" i="13"/>
  <c r="AP31" i="13"/>
  <c r="AL31" i="13"/>
  <c r="AU31" i="13"/>
  <c r="AO31" i="13"/>
  <c r="AM51" i="13"/>
  <c r="AP51" i="13"/>
  <c r="AL51" i="13"/>
  <c r="AO51" i="13"/>
  <c r="AN51" i="13"/>
  <c r="K8" i="10"/>
  <c r="AA8" i="10" s="1"/>
  <c r="K20" i="10"/>
  <c r="AA20" i="10" s="1"/>
  <c r="K32" i="10"/>
  <c r="AA32" i="10" s="1"/>
  <c r="K48" i="10"/>
  <c r="AA48" i="10" s="1"/>
  <c r="K60" i="10"/>
  <c r="AA60" i="10" s="1"/>
  <c r="K72" i="10"/>
  <c r="AA72" i="10" s="1"/>
  <c r="K84" i="10"/>
  <c r="AA84" i="10" s="1"/>
  <c r="K96" i="10"/>
  <c r="AA96" i="10" s="1"/>
  <c r="K108" i="10"/>
  <c r="AA108" i="10" s="1"/>
  <c r="K120" i="10"/>
  <c r="AA120" i="10" s="1"/>
  <c r="K132" i="10"/>
  <c r="AA132" i="10" s="1"/>
  <c r="K140" i="10"/>
  <c r="AA140" i="10" s="1"/>
  <c r="AN8" i="13"/>
  <c r="AM8" i="13"/>
  <c r="AP8" i="13"/>
  <c r="AL8" i="13"/>
  <c r="AU8" i="13"/>
  <c r="AO8" i="13"/>
  <c r="AP20" i="13"/>
  <c r="AL20" i="13"/>
  <c r="AU20" i="13"/>
  <c r="AO20" i="13"/>
  <c r="AN20" i="13"/>
  <c r="AM20" i="13"/>
  <c r="AN32" i="13"/>
  <c r="AM32" i="13"/>
  <c r="AP32" i="13"/>
  <c r="AL32" i="13"/>
  <c r="AU32" i="13"/>
  <c r="AO32" i="13"/>
  <c r="AP44" i="13"/>
  <c r="AL44" i="13"/>
  <c r="AU44" i="13"/>
  <c r="AO44" i="13"/>
  <c r="AN44" i="13"/>
  <c r="AM44" i="13"/>
  <c r="AN52" i="13"/>
  <c r="AM52" i="13"/>
  <c r="AP52" i="13"/>
  <c r="AL52" i="13"/>
  <c r="AO52" i="13"/>
  <c r="AU64" i="13"/>
  <c r="AO64" i="13"/>
  <c r="AN64" i="13"/>
  <c r="AM64" i="13"/>
  <c r="AP64" i="13"/>
  <c r="AL64" i="13"/>
  <c r="AM76" i="13"/>
  <c r="AP76" i="13"/>
  <c r="AL76" i="13"/>
  <c r="AU76" i="13"/>
  <c r="AO76" i="13"/>
  <c r="AN76" i="13"/>
  <c r="AU88" i="13"/>
  <c r="AP88" i="13"/>
  <c r="AL88" i="13"/>
  <c r="AO88" i="13"/>
  <c r="AN88" i="13"/>
  <c r="AM88" i="13"/>
  <c r="AU100" i="13"/>
  <c r="AP100" i="13"/>
  <c r="AL100" i="13"/>
  <c r="AO100" i="13"/>
  <c r="AN100" i="13"/>
  <c r="AM100" i="13"/>
  <c r="AU112" i="13"/>
  <c r="AP112" i="13"/>
  <c r="AL112" i="13"/>
  <c r="AO112" i="13"/>
  <c r="AM112" i="13"/>
  <c r="AN112" i="13"/>
  <c r="AU124" i="13"/>
  <c r="AP124" i="13"/>
  <c r="AL124" i="13"/>
  <c r="AO124" i="13"/>
  <c r="AN124" i="13"/>
  <c r="AM124" i="13"/>
  <c r="AM136" i="13"/>
  <c r="AO136" i="13"/>
  <c r="AL136" i="13"/>
  <c r="AU136" i="13"/>
  <c r="AP136" i="13"/>
  <c r="AN136" i="13"/>
  <c r="AM12" i="15"/>
  <c r="AP12" i="15"/>
  <c r="AL12" i="15"/>
  <c r="AU12" i="15"/>
  <c r="AO12" i="15"/>
  <c r="AN12" i="15"/>
  <c r="AU24" i="15"/>
  <c r="AO24" i="15"/>
  <c r="AP24" i="15"/>
  <c r="AN24" i="15"/>
  <c r="AM24" i="15"/>
  <c r="AL24" i="15"/>
  <c r="AP36" i="15"/>
  <c r="AL36" i="15"/>
  <c r="AU36" i="15"/>
  <c r="AO36" i="15"/>
  <c r="AN36" i="15"/>
  <c r="AM36" i="15"/>
  <c r="AM48" i="15"/>
  <c r="AP48" i="15"/>
  <c r="AL48" i="15"/>
  <c r="AO48" i="15"/>
  <c r="AN48" i="15"/>
  <c r="AM60" i="15"/>
  <c r="AP60" i="15"/>
  <c r="AL60" i="15"/>
  <c r="AU60" i="15"/>
  <c r="AN60" i="15"/>
  <c r="AO60" i="15"/>
  <c r="AN72" i="15"/>
  <c r="AM72" i="15"/>
  <c r="AP72" i="15"/>
  <c r="AU72" i="15"/>
  <c r="AO72" i="15"/>
  <c r="AL72" i="15"/>
  <c r="AN85" i="15"/>
  <c r="AM85" i="15"/>
  <c r="AU85" i="15"/>
  <c r="AP85" i="15"/>
  <c r="AO85" i="15"/>
  <c r="AL85" i="15"/>
  <c r="AN97" i="15"/>
  <c r="AM97" i="15"/>
  <c r="AU97" i="15"/>
  <c r="AP97" i="15"/>
  <c r="AO97" i="15"/>
  <c r="AL97" i="15"/>
  <c r="AO137" i="15"/>
  <c r="AN137" i="15"/>
  <c r="AM137" i="15"/>
  <c r="AL137" i="15"/>
  <c r="AU137" i="15"/>
  <c r="AP137" i="15"/>
  <c r="K5" i="10"/>
  <c r="AA5" i="10" s="1"/>
  <c r="K13" i="10"/>
  <c r="AA13" i="10" s="1"/>
  <c r="K21" i="10"/>
  <c r="AA21" i="10" s="1"/>
  <c r="K29" i="10"/>
  <c r="AA29" i="10" s="1"/>
  <c r="K37" i="10"/>
  <c r="AA37" i="10" s="1"/>
  <c r="K45" i="10"/>
  <c r="AA45" i="10" s="1"/>
  <c r="K53" i="10"/>
  <c r="AA53" i="10" s="1"/>
  <c r="K61" i="10"/>
  <c r="AA61" i="10" s="1"/>
  <c r="K69" i="10"/>
  <c r="AA69" i="10" s="1"/>
  <c r="K77" i="10"/>
  <c r="AA77" i="10" s="1"/>
  <c r="K85" i="10"/>
  <c r="AA85" i="10" s="1"/>
  <c r="K93" i="10"/>
  <c r="AA93" i="10" s="1"/>
  <c r="K105" i="10"/>
  <c r="AA105" i="10" s="1"/>
  <c r="K113" i="10"/>
  <c r="AA113" i="10" s="1"/>
  <c r="K121" i="10"/>
  <c r="AA121" i="10" s="1"/>
  <c r="K129" i="10"/>
  <c r="AA129" i="10" s="1"/>
  <c r="K137" i="10"/>
  <c r="AA137" i="10" s="1"/>
  <c r="K145" i="10"/>
  <c r="AA145" i="10" s="1"/>
  <c r="AN9" i="13"/>
  <c r="AM9" i="13"/>
  <c r="AP9" i="13"/>
  <c r="AL9" i="13"/>
  <c r="AU9" i="13"/>
  <c r="AO9" i="13"/>
  <c r="AN17" i="13"/>
  <c r="AM17" i="13"/>
  <c r="AP17" i="13"/>
  <c r="AL17" i="13"/>
  <c r="AU17" i="13"/>
  <c r="AO17" i="13"/>
  <c r="AN25" i="13"/>
  <c r="AM25" i="13"/>
  <c r="AP25" i="13"/>
  <c r="AL25" i="13"/>
  <c r="AU25" i="13"/>
  <c r="AO25" i="13"/>
  <c r="AP37" i="13"/>
  <c r="AL37" i="13"/>
  <c r="AU37" i="13"/>
  <c r="AO37" i="13"/>
  <c r="AN37" i="13"/>
  <c r="AM37" i="13"/>
  <c r="AP45" i="13"/>
  <c r="AL45" i="13"/>
  <c r="AU45" i="13"/>
  <c r="AO45" i="13"/>
  <c r="AN45" i="13"/>
  <c r="AM45" i="13"/>
  <c r="AO53" i="13"/>
  <c r="AN53" i="13"/>
  <c r="AM53" i="13"/>
  <c r="AP53" i="13"/>
  <c r="AL53" i="13"/>
  <c r="AM61" i="13"/>
  <c r="AP61" i="13"/>
  <c r="AL61" i="13"/>
  <c r="AU61" i="13"/>
  <c r="AO61" i="13"/>
  <c r="AN61" i="13"/>
  <c r="AM69" i="13"/>
  <c r="AP69" i="13"/>
  <c r="AL69" i="13"/>
  <c r="AU69" i="13"/>
  <c r="AO69" i="13"/>
  <c r="AN69" i="13"/>
  <c r="AN77" i="13"/>
  <c r="AM77" i="13"/>
  <c r="AP77" i="13"/>
  <c r="AL77" i="13"/>
  <c r="AU77" i="13"/>
  <c r="AO77" i="13"/>
  <c r="AU85" i="13"/>
  <c r="AP85" i="13"/>
  <c r="AL85" i="13"/>
  <c r="AO85" i="13"/>
  <c r="AN85" i="13"/>
  <c r="AM85" i="13"/>
  <c r="AU93" i="13"/>
  <c r="AP93" i="13"/>
  <c r="AL93" i="13"/>
  <c r="AO93" i="13"/>
  <c r="AN93" i="13"/>
  <c r="AM93" i="13"/>
  <c r="AU101" i="13"/>
  <c r="AP101" i="13"/>
  <c r="AL101" i="13"/>
  <c r="AO101" i="13"/>
  <c r="AN101" i="13"/>
  <c r="AM101" i="13"/>
  <c r="AU109" i="13"/>
  <c r="AP109" i="13"/>
  <c r="AL109" i="13"/>
  <c r="AO109" i="13"/>
  <c r="AM109" i="13"/>
  <c r="AN109" i="13"/>
  <c r="AU117" i="13"/>
  <c r="AP117" i="13"/>
  <c r="AL117" i="13"/>
  <c r="AO117" i="13"/>
  <c r="AN117" i="13"/>
  <c r="AM117" i="13"/>
  <c r="AU125" i="13"/>
  <c r="AP125" i="13"/>
  <c r="AL125" i="13"/>
  <c r="AO125" i="13"/>
  <c r="AN125" i="13"/>
  <c r="AM125" i="13"/>
  <c r="AM133" i="13"/>
  <c r="AN133" i="13"/>
  <c r="AL133" i="13"/>
  <c r="AU133" i="13"/>
  <c r="AP133" i="13"/>
  <c r="AO133" i="13"/>
  <c r="AM141" i="13"/>
  <c r="AO141" i="13"/>
  <c r="AU141" i="13"/>
  <c r="AP141" i="13"/>
  <c r="AN141" i="13"/>
  <c r="AL141" i="13"/>
  <c r="AN9" i="15"/>
  <c r="AM9" i="15"/>
  <c r="AP9" i="15"/>
  <c r="AL9" i="15"/>
  <c r="AU9" i="15"/>
  <c r="AO9" i="15"/>
  <c r="AP17" i="15"/>
  <c r="AL17" i="15"/>
  <c r="AU17" i="15"/>
  <c r="AO17" i="15"/>
  <c r="AN17" i="15"/>
  <c r="AM17" i="15"/>
  <c r="AU25" i="15"/>
  <c r="AO25" i="15"/>
  <c r="AN25" i="15"/>
  <c r="AM25" i="15"/>
  <c r="AL25" i="15"/>
  <c r="AP25" i="15"/>
  <c r="AM33" i="15"/>
  <c r="AP33" i="15"/>
  <c r="AL33" i="15"/>
  <c r="AO33" i="15"/>
  <c r="AU33" i="15"/>
  <c r="AN33" i="15"/>
  <c r="AU41" i="15"/>
  <c r="AO41" i="15"/>
  <c r="AN41" i="15"/>
  <c r="AP41" i="15"/>
  <c r="AM41" i="15"/>
  <c r="AL41" i="15"/>
  <c r="AO53" i="15"/>
  <c r="AN53" i="15"/>
  <c r="AM53" i="15"/>
  <c r="AL53" i="15"/>
  <c r="AP53" i="15"/>
  <c r="AN61" i="15"/>
  <c r="AM61" i="15"/>
  <c r="AL61" i="15"/>
  <c r="AP61" i="15"/>
  <c r="AU61" i="15"/>
  <c r="AO61" i="15"/>
  <c r="AP69" i="15"/>
  <c r="AL69" i="15"/>
  <c r="AU69" i="15"/>
  <c r="AO69" i="15"/>
  <c r="AM69" i="15"/>
  <c r="AN69" i="15"/>
  <c r="AN77" i="15"/>
  <c r="AM77" i="15"/>
  <c r="AP77" i="15"/>
  <c r="AU77" i="15"/>
  <c r="AO77" i="15"/>
  <c r="AL77" i="15"/>
  <c r="AN86" i="15"/>
  <c r="AM86" i="15"/>
  <c r="AO86" i="15"/>
  <c r="AL86" i="15"/>
  <c r="AU86" i="15"/>
  <c r="AP86" i="15"/>
  <c r="AN94" i="15"/>
  <c r="AM94" i="15"/>
  <c r="AO94" i="15"/>
  <c r="AL94" i="15"/>
  <c r="AU94" i="15"/>
  <c r="AP94" i="15"/>
  <c r="AN102" i="15"/>
  <c r="AM102" i="15"/>
  <c r="AO102" i="15"/>
  <c r="AL102" i="15"/>
  <c r="AU102" i="15"/>
  <c r="AP102" i="15"/>
  <c r="AN110" i="15"/>
  <c r="AM110" i="15"/>
  <c r="AO110" i="15"/>
  <c r="AL110" i="15"/>
  <c r="AU110" i="15"/>
  <c r="AP110" i="15"/>
  <c r="AO118" i="15"/>
  <c r="AN118" i="15"/>
  <c r="AM118" i="15"/>
  <c r="AU118" i="15"/>
  <c r="AP118" i="15"/>
  <c r="AL118" i="15"/>
  <c r="AO126" i="15"/>
  <c r="AN126" i="15"/>
  <c r="AM126" i="15"/>
  <c r="AU126" i="15"/>
  <c r="AP126" i="15"/>
  <c r="AL126" i="15"/>
  <c r="AO134" i="15"/>
  <c r="AN134" i="15"/>
  <c r="AM134" i="15"/>
  <c r="AU134" i="15"/>
  <c r="AP134" i="15"/>
  <c r="AL134" i="15"/>
  <c r="AO142" i="15"/>
  <c r="AN142" i="15"/>
  <c r="AM142" i="15"/>
  <c r="AU142" i="15"/>
  <c r="AP142" i="15"/>
  <c r="AL142" i="15"/>
  <c r="K6" i="12"/>
  <c r="AA6" i="12" s="1"/>
  <c r="K10" i="12"/>
  <c r="AA10" i="12" s="1"/>
  <c r="K14" i="12"/>
  <c r="AA14" i="12" s="1"/>
  <c r="AM6" i="21"/>
  <c r="AP6" i="21"/>
  <c r="AL6" i="21"/>
  <c r="AU6" i="21"/>
  <c r="AO6" i="21"/>
  <c r="AN6" i="21"/>
  <c r="AU10" i="21"/>
  <c r="AO10" i="21"/>
  <c r="AN10" i="21"/>
  <c r="AM10" i="21"/>
  <c r="AP10" i="21"/>
  <c r="AL10" i="21"/>
  <c r="AM14" i="21"/>
  <c r="AP14" i="21"/>
  <c r="AL14" i="21"/>
  <c r="AU14" i="21"/>
  <c r="AO14" i="21"/>
  <c r="AN14" i="21"/>
  <c r="AU18" i="21"/>
  <c r="AO18" i="21"/>
  <c r="AN18" i="21"/>
  <c r="AM18" i="21"/>
  <c r="AP18" i="21"/>
  <c r="AL18" i="21"/>
  <c r="AN22" i="21"/>
  <c r="AU22" i="21"/>
  <c r="AO22" i="21"/>
  <c r="AM22" i="21"/>
  <c r="AL22" i="21"/>
  <c r="AP22" i="21"/>
  <c r="AP26" i="21"/>
  <c r="AL26" i="21"/>
  <c r="AU26" i="21"/>
  <c r="AN26" i="21"/>
  <c r="AM26" i="21"/>
  <c r="AO26" i="21"/>
  <c r="AN30" i="21"/>
  <c r="AL30" i="21"/>
  <c r="AP30" i="21"/>
  <c r="AU30" i="21"/>
  <c r="AO30" i="21"/>
  <c r="AM30" i="21"/>
  <c r="AM34" i="21"/>
  <c r="AN34" i="21"/>
  <c r="AP34" i="21"/>
  <c r="AU34" i="21"/>
  <c r="AO34" i="21"/>
  <c r="AL34" i="21"/>
  <c r="AU38" i="21"/>
  <c r="AO38" i="21"/>
  <c r="AL38" i="21"/>
  <c r="AP38" i="21"/>
  <c r="AM38" i="21"/>
  <c r="AN38" i="21"/>
  <c r="AM42" i="21"/>
  <c r="AU42" i="21"/>
  <c r="AO42" i="21"/>
  <c r="AN42" i="21"/>
  <c r="AP42" i="21"/>
  <c r="AL42" i="21"/>
  <c r="AU46" i="21"/>
  <c r="AO46" i="21"/>
  <c r="AL46" i="21"/>
  <c r="AP46" i="21"/>
  <c r="AN46" i="21"/>
  <c r="AM46" i="21"/>
  <c r="AN50" i="21"/>
  <c r="AO50" i="21"/>
  <c r="AM50" i="21"/>
  <c r="AL50" i="21"/>
  <c r="AP50" i="21"/>
  <c r="AN54" i="21"/>
  <c r="AL54" i="21"/>
  <c r="AP54" i="21"/>
  <c r="AO54" i="21"/>
  <c r="AM54" i="21"/>
  <c r="AM58" i="21"/>
  <c r="AN58" i="21"/>
  <c r="AL58" i="21"/>
  <c r="AP58" i="21"/>
  <c r="AU58" i="21"/>
  <c r="AO58" i="21"/>
  <c r="AU62" i="21"/>
  <c r="AO62" i="21"/>
  <c r="AP62" i="21"/>
  <c r="AN62" i="21"/>
  <c r="AL62" i="21"/>
  <c r="AM62" i="21"/>
  <c r="AM66" i="21"/>
  <c r="AP66" i="21"/>
  <c r="AU66" i="21"/>
  <c r="AO66" i="21"/>
  <c r="AN66" i="21"/>
  <c r="AL66" i="21"/>
  <c r="AM70" i="21"/>
  <c r="AL70" i="21"/>
  <c r="AN70" i="21"/>
  <c r="AP70" i="21"/>
  <c r="AU70" i="21"/>
  <c r="AO70" i="21"/>
  <c r="AP74" i="21"/>
  <c r="AL74" i="21"/>
  <c r="AU74" i="21"/>
  <c r="AN74" i="21"/>
  <c r="AO74" i="21"/>
  <c r="AM74" i="21"/>
  <c r="AU78" i="21"/>
  <c r="AO78" i="21"/>
  <c r="AP78" i="21"/>
  <c r="AM78" i="21"/>
  <c r="AL78" i="21"/>
  <c r="AN78" i="21"/>
  <c r="AN82" i="21"/>
  <c r="AL82" i="21"/>
  <c r="AP82" i="21"/>
  <c r="AU82" i="21"/>
  <c r="AO82" i="21"/>
  <c r="AM82" i="21"/>
  <c r="AO86" i="21"/>
  <c r="AM86" i="21"/>
  <c r="AL86" i="21"/>
  <c r="AU86" i="21"/>
  <c r="AP86" i="21"/>
  <c r="AN86" i="21"/>
  <c r="AO90" i="21"/>
  <c r="AM90" i="21"/>
  <c r="AN90" i="21"/>
  <c r="AL90" i="21"/>
  <c r="AU90" i="21"/>
  <c r="AP90" i="21"/>
  <c r="AO94" i="21"/>
  <c r="AM94" i="21"/>
  <c r="AU94" i="21"/>
  <c r="AP94" i="21"/>
  <c r="AN94" i="21"/>
  <c r="AL94" i="21"/>
  <c r="AO98" i="21"/>
  <c r="AN98" i="21"/>
  <c r="AL98" i="21"/>
  <c r="AU98" i="21"/>
  <c r="AP98" i="21"/>
  <c r="AM98" i="21"/>
  <c r="AO102" i="21"/>
  <c r="AN102" i="21"/>
  <c r="AL102" i="21"/>
  <c r="AU102" i="21"/>
  <c r="AP102" i="21"/>
  <c r="AM102" i="21"/>
  <c r="AO106" i="21"/>
  <c r="AN106" i="21"/>
  <c r="AL106" i="21"/>
  <c r="AU106" i="21"/>
  <c r="AP106" i="21"/>
  <c r="AM106" i="21"/>
  <c r="AO110" i="21"/>
  <c r="AN110" i="21"/>
  <c r="AL110" i="21"/>
  <c r="AU110" i="21"/>
  <c r="AP110" i="21"/>
  <c r="AM110" i="21"/>
  <c r="AO114" i="21"/>
  <c r="AN114" i="21"/>
  <c r="AL114" i="21"/>
  <c r="AU114" i="21"/>
  <c r="AP114" i="21"/>
  <c r="AM114" i="21"/>
  <c r="AO118" i="21"/>
  <c r="AN118" i="21"/>
  <c r="AL118" i="21"/>
  <c r="AU118" i="21"/>
  <c r="AP118" i="21"/>
  <c r="AM118" i="21"/>
  <c r="AO122" i="21"/>
  <c r="AN122" i="21"/>
  <c r="AL122" i="21"/>
  <c r="AU122" i="21"/>
  <c r="AP122" i="21"/>
  <c r="AM122" i="21"/>
  <c r="AO126" i="21"/>
  <c r="AN126" i="21"/>
  <c r="AL126" i="21"/>
  <c r="AU126" i="21"/>
  <c r="AP126" i="21"/>
  <c r="AM126" i="21"/>
  <c r="AO130" i="21"/>
  <c r="AN130" i="21"/>
  <c r="AM130" i="21"/>
  <c r="AL130" i="21"/>
  <c r="AU130" i="21"/>
  <c r="AP130" i="21"/>
  <c r="AO134" i="21"/>
  <c r="AN134" i="21"/>
  <c r="AM134" i="21"/>
  <c r="AL134" i="21"/>
  <c r="AU134" i="21"/>
  <c r="AP134" i="21"/>
  <c r="AO138" i="21"/>
  <c r="AN138" i="21"/>
  <c r="AM138" i="21"/>
  <c r="AL138" i="21"/>
  <c r="AU138" i="21"/>
  <c r="AP138" i="21"/>
  <c r="AO142" i="21"/>
  <c r="AN142" i="21"/>
  <c r="AM142" i="21"/>
  <c r="AL142" i="21"/>
  <c r="AU142" i="21"/>
  <c r="AP142" i="21"/>
  <c r="AO146" i="21"/>
  <c r="AN146" i="21"/>
  <c r="AM146" i="21"/>
  <c r="AL146" i="21"/>
  <c r="AU146" i="21"/>
  <c r="AP146" i="21"/>
  <c r="AP19" i="13"/>
  <c r="AL19" i="13"/>
  <c r="AU19" i="13"/>
  <c r="AO19" i="13"/>
  <c r="AN19" i="13"/>
  <c r="AM19" i="13"/>
  <c r="AP43" i="13"/>
  <c r="AL43" i="13"/>
  <c r="AU43" i="13"/>
  <c r="AO43" i="13"/>
  <c r="AN43" i="13"/>
  <c r="AM43" i="13"/>
  <c r="K4" i="10"/>
  <c r="AA4" i="10" s="1"/>
  <c r="K16" i="10"/>
  <c r="AA16" i="10" s="1"/>
  <c r="K28" i="10"/>
  <c r="AA28" i="10" s="1"/>
  <c r="K40" i="10"/>
  <c r="AA40" i="10" s="1"/>
  <c r="K52" i="10"/>
  <c r="AA52" i="10" s="1"/>
  <c r="K64" i="10"/>
  <c r="AA64" i="10" s="1"/>
  <c r="K76" i="10"/>
  <c r="AA76" i="10" s="1"/>
  <c r="K88" i="10"/>
  <c r="AA88" i="10" s="1"/>
  <c r="K100" i="10"/>
  <c r="AA100" i="10" s="1"/>
  <c r="K112" i="10"/>
  <c r="AA112" i="10" s="1"/>
  <c r="K124" i="10"/>
  <c r="AA124" i="10" s="1"/>
  <c r="K136" i="10"/>
  <c r="AA136" i="10" s="1"/>
  <c r="AN4" i="13"/>
  <c r="AM4" i="13"/>
  <c r="AP4" i="13"/>
  <c r="AL4" i="13"/>
  <c r="AU4" i="13"/>
  <c r="AO4" i="13"/>
  <c r="AN16" i="13"/>
  <c r="AM16" i="13"/>
  <c r="AP16" i="13"/>
  <c r="AL16" i="13"/>
  <c r="AU16" i="13"/>
  <c r="AO16" i="13"/>
  <c r="AP28" i="13"/>
  <c r="AL28" i="13"/>
  <c r="AU28" i="13"/>
  <c r="AO28" i="13"/>
  <c r="AN28" i="13"/>
  <c r="AM28" i="13"/>
  <c r="AN40" i="13"/>
  <c r="AM40" i="13"/>
  <c r="AP40" i="13"/>
  <c r="AL40" i="13"/>
  <c r="AU40" i="13"/>
  <c r="AO40" i="13"/>
  <c r="AN56" i="13"/>
  <c r="AM56" i="13"/>
  <c r="AP56" i="13"/>
  <c r="AL56" i="13"/>
  <c r="AO56" i="13"/>
  <c r="AM68" i="13"/>
  <c r="AP68" i="13"/>
  <c r="AL68" i="13"/>
  <c r="AU68" i="13"/>
  <c r="AO68" i="13"/>
  <c r="AN68" i="13"/>
  <c r="AP80" i="13"/>
  <c r="AL80" i="13"/>
  <c r="AU80" i="13"/>
  <c r="AO80" i="13"/>
  <c r="AN80" i="13"/>
  <c r="AM80" i="13"/>
  <c r="AU92" i="13"/>
  <c r="AP92" i="13"/>
  <c r="AL92" i="13"/>
  <c r="AO92" i="13"/>
  <c r="AN92" i="13"/>
  <c r="AM92" i="13"/>
  <c r="AU104" i="13"/>
  <c r="AP104" i="13"/>
  <c r="AL104" i="13"/>
  <c r="AO104" i="13"/>
  <c r="AM104" i="13"/>
  <c r="AN104" i="13"/>
  <c r="AU120" i="13"/>
  <c r="AP120" i="13"/>
  <c r="AL120" i="13"/>
  <c r="AO120" i="13"/>
  <c r="AN120" i="13"/>
  <c r="AM120" i="13"/>
  <c r="AM132" i="13"/>
  <c r="AL132" i="13"/>
  <c r="AU132" i="13"/>
  <c r="AP132" i="13"/>
  <c r="AO132" i="13"/>
  <c r="AN132" i="13"/>
  <c r="AM144" i="13"/>
  <c r="AO144" i="13"/>
  <c r="AL144" i="13"/>
  <c r="AU144" i="13"/>
  <c r="AP144" i="13"/>
  <c r="AN144" i="13"/>
  <c r="AN8" i="15"/>
  <c r="AM8" i="15"/>
  <c r="AP8" i="15"/>
  <c r="AL8" i="15"/>
  <c r="AU8" i="15"/>
  <c r="AO8" i="15"/>
  <c r="AU20" i="15"/>
  <c r="AO20" i="15"/>
  <c r="AN20" i="15"/>
  <c r="AM20" i="15"/>
  <c r="AP20" i="15"/>
  <c r="AL20" i="15"/>
  <c r="AM32" i="15"/>
  <c r="AP32" i="15"/>
  <c r="AL32" i="15"/>
  <c r="AU32" i="15"/>
  <c r="AN32" i="15"/>
  <c r="AO32" i="15"/>
  <c r="AN44" i="15"/>
  <c r="AM44" i="15"/>
  <c r="AL44" i="15"/>
  <c r="AP44" i="15"/>
  <c r="AU44" i="15"/>
  <c r="AO44" i="15"/>
  <c r="AM56" i="15"/>
  <c r="AP56" i="15"/>
  <c r="AL56" i="15"/>
  <c r="AO56" i="15"/>
  <c r="AN56" i="15"/>
  <c r="AU68" i="15"/>
  <c r="AO68" i="15"/>
  <c r="AN68" i="15"/>
  <c r="AL68" i="15"/>
  <c r="AP68" i="15"/>
  <c r="AM68" i="15"/>
  <c r="AP80" i="15"/>
  <c r="AL80" i="15"/>
  <c r="AU80" i="15"/>
  <c r="AO80" i="15"/>
  <c r="AN80" i="15"/>
  <c r="AM80" i="15"/>
  <c r="AN93" i="15"/>
  <c r="AM93" i="15"/>
  <c r="AU93" i="15"/>
  <c r="AP93" i="15"/>
  <c r="AO93" i="15"/>
  <c r="AL93" i="15"/>
  <c r="AN105" i="15"/>
  <c r="AM105" i="15"/>
  <c r="AU105" i="15"/>
  <c r="AP105" i="15"/>
  <c r="AO105" i="15"/>
  <c r="AL105" i="15"/>
  <c r="AN113" i="15"/>
  <c r="AM113" i="15"/>
  <c r="AU113" i="15"/>
  <c r="AP113" i="15"/>
  <c r="AO113" i="15"/>
  <c r="AL113" i="15"/>
  <c r="AO141" i="15"/>
  <c r="AN141" i="15"/>
  <c r="AM141" i="15"/>
  <c r="AL141" i="15"/>
  <c r="AU141" i="15"/>
  <c r="AP141" i="15"/>
  <c r="K9" i="10"/>
  <c r="AA9" i="10" s="1"/>
  <c r="K17" i="10"/>
  <c r="AA17" i="10" s="1"/>
  <c r="K25" i="10"/>
  <c r="AA25" i="10" s="1"/>
  <c r="K33" i="10"/>
  <c r="AA33" i="10" s="1"/>
  <c r="K41" i="10"/>
  <c r="AA41" i="10" s="1"/>
  <c r="K49" i="10"/>
  <c r="AA49" i="10" s="1"/>
  <c r="K57" i="10"/>
  <c r="AA57" i="10" s="1"/>
  <c r="K65" i="10"/>
  <c r="AA65" i="10" s="1"/>
  <c r="K73" i="10"/>
  <c r="AA73" i="10" s="1"/>
  <c r="K81" i="10"/>
  <c r="AA81" i="10" s="1"/>
  <c r="K89" i="10"/>
  <c r="AA89" i="10" s="1"/>
  <c r="K97" i="10"/>
  <c r="AA97" i="10" s="1"/>
  <c r="K101" i="10"/>
  <c r="AA101" i="10" s="1"/>
  <c r="K109" i="10"/>
  <c r="AA109" i="10" s="1"/>
  <c r="K117" i="10"/>
  <c r="AA117" i="10" s="1"/>
  <c r="K125" i="10"/>
  <c r="AA125" i="10" s="1"/>
  <c r="K133" i="10"/>
  <c r="AA133" i="10" s="1"/>
  <c r="K141" i="10"/>
  <c r="AA141" i="10" s="1"/>
  <c r="AU5" i="13"/>
  <c r="AO5" i="13"/>
  <c r="AN5" i="13"/>
  <c r="AM5" i="13"/>
  <c r="AP5" i="13"/>
  <c r="AL5" i="13"/>
  <c r="AP13" i="13"/>
  <c r="AL13" i="13"/>
  <c r="AU13" i="13"/>
  <c r="AO13" i="13"/>
  <c r="AN13" i="13"/>
  <c r="AM13" i="13"/>
  <c r="AP21" i="13"/>
  <c r="AL21" i="13"/>
  <c r="AU21" i="13"/>
  <c r="AO21" i="13"/>
  <c r="AN21" i="13"/>
  <c r="AM21" i="13"/>
  <c r="AP29" i="13"/>
  <c r="AL29" i="13"/>
  <c r="AU29" i="13"/>
  <c r="AO29" i="13"/>
  <c r="AN29" i="13"/>
  <c r="AM29" i="13"/>
  <c r="AN33" i="13"/>
  <c r="AM33" i="13"/>
  <c r="AP33" i="13"/>
  <c r="AL33" i="13"/>
  <c r="AU33" i="13"/>
  <c r="AO33" i="13"/>
  <c r="AN41" i="13"/>
  <c r="AM41" i="13"/>
  <c r="AP41" i="13"/>
  <c r="AL41" i="13"/>
  <c r="AU41" i="13"/>
  <c r="AO41" i="13"/>
  <c r="AO49" i="13"/>
  <c r="AN49" i="13"/>
  <c r="AM49" i="13"/>
  <c r="AP49" i="13"/>
  <c r="AL49" i="13"/>
  <c r="AU57" i="13"/>
  <c r="AO57" i="13"/>
  <c r="AN57" i="13"/>
  <c r="AM57" i="13"/>
  <c r="AP57" i="13"/>
  <c r="AL57" i="13"/>
  <c r="AU65" i="13"/>
  <c r="AO65" i="13"/>
  <c r="AN65" i="13"/>
  <c r="AM65" i="13"/>
  <c r="AP65" i="13"/>
  <c r="AL65" i="13"/>
  <c r="AU73" i="13"/>
  <c r="AO73" i="13"/>
  <c r="AN73" i="13"/>
  <c r="AM73" i="13"/>
  <c r="AP73" i="13"/>
  <c r="AL73" i="13"/>
  <c r="AM81" i="13"/>
  <c r="AP81" i="13"/>
  <c r="AL81" i="13"/>
  <c r="AU81" i="13"/>
  <c r="AO81" i="13"/>
  <c r="AN81" i="13"/>
  <c r="AU89" i="13"/>
  <c r="AP89" i="13"/>
  <c r="AL89" i="13"/>
  <c r="AO89" i="13"/>
  <c r="AN89" i="13"/>
  <c r="AM89" i="13"/>
  <c r="AU97" i="13"/>
  <c r="AP97" i="13"/>
  <c r="AL97" i="13"/>
  <c r="AO97" i="13"/>
  <c r="AN97" i="13"/>
  <c r="AM97" i="13"/>
  <c r="AU105" i="13"/>
  <c r="AP105" i="13"/>
  <c r="AL105" i="13"/>
  <c r="AO105" i="13"/>
  <c r="AM105" i="13"/>
  <c r="AN105" i="13"/>
  <c r="AU113" i="13"/>
  <c r="AP113" i="13"/>
  <c r="AL113" i="13"/>
  <c r="AO113" i="13"/>
  <c r="AM113" i="13"/>
  <c r="AN113" i="13"/>
  <c r="AU121" i="13"/>
  <c r="AP121" i="13"/>
  <c r="AL121" i="13"/>
  <c r="AO121" i="13"/>
  <c r="AN121" i="13"/>
  <c r="AM121" i="13"/>
  <c r="AU129" i="13"/>
  <c r="AP129" i="13"/>
  <c r="AL129" i="13"/>
  <c r="AO129" i="13"/>
  <c r="AN129" i="13"/>
  <c r="AM129" i="13"/>
  <c r="AM137" i="13"/>
  <c r="AO137" i="13"/>
  <c r="AU137" i="13"/>
  <c r="AP137" i="13"/>
  <c r="AN137" i="13"/>
  <c r="AL137" i="13"/>
  <c r="AM145" i="13"/>
  <c r="AO145" i="13"/>
  <c r="AU145" i="13"/>
  <c r="AP145" i="13"/>
  <c r="AN145" i="13"/>
  <c r="AL145" i="13"/>
  <c r="AN5" i="15"/>
  <c r="AM5" i="15"/>
  <c r="AP5" i="15"/>
  <c r="AL5" i="15"/>
  <c r="AU5" i="15"/>
  <c r="AO5" i="15"/>
  <c r="AM13" i="15"/>
  <c r="AP13" i="15"/>
  <c r="AL13" i="15"/>
  <c r="AU13" i="15"/>
  <c r="AO13" i="15"/>
  <c r="AN13" i="15"/>
  <c r="AU21" i="15"/>
  <c r="AO21" i="15"/>
  <c r="AN21" i="15"/>
  <c r="AM21" i="15"/>
  <c r="AP21" i="15"/>
  <c r="AL21" i="15"/>
  <c r="AN29" i="15"/>
  <c r="AM29" i="15"/>
  <c r="AL29" i="15"/>
  <c r="AP29" i="15"/>
  <c r="AU29" i="15"/>
  <c r="AO29" i="15"/>
  <c r="AP37" i="15"/>
  <c r="AL37" i="15"/>
  <c r="AU37" i="15"/>
  <c r="AO37" i="15"/>
  <c r="AN37" i="15"/>
  <c r="AM37" i="15"/>
  <c r="AN45" i="15"/>
  <c r="AM45" i="15"/>
  <c r="AP45" i="15"/>
  <c r="AU45" i="15"/>
  <c r="AO45" i="15"/>
  <c r="AL45" i="15"/>
  <c r="AO49" i="15"/>
  <c r="AN49" i="15"/>
  <c r="AP49" i="15"/>
  <c r="AM49" i="15"/>
  <c r="AL49" i="15"/>
  <c r="AU57" i="15"/>
  <c r="AO57" i="15"/>
  <c r="AN57" i="15"/>
  <c r="AP57" i="15"/>
  <c r="AM57" i="15"/>
  <c r="AL57" i="15"/>
  <c r="AM65" i="15"/>
  <c r="AP65" i="15"/>
  <c r="AL65" i="15"/>
  <c r="AO65" i="15"/>
  <c r="AU65" i="15"/>
  <c r="AN65" i="15"/>
  <c r="AU73" i="15"/>
  <c r="AO73" i="15"/>
  <c r="AN73" i="15"/>
  <c r="AM73" i="15"/>
  <c r="AL73" i="15"/>
  <c r="AP73" i="15"/>
  <c r="AM81" i="15"/>
  <c r="AP81" i="15"/>
  <c r="AL81" i="15"/>
  <c r="AU81" i="15"/>
  <c r="AN81" i="15"/>
  <c r="AO81" i="15"/>
  <c r="AN90" i="15"/>
  <c r="AM90" i="15"/>
  <c r="AO90" i="15"/>
  <c r="AL90" i="15"/>
  <c r="AU90" i="15"/>
  <c r="AP90" i="15"/>
  <c r="AN98" i="15"/>
  <c r="AM98" i="15"/>
  <c r="AO98" i="15"/>
  <c r="AL98" i="15"/>
  <c r="AU98" i="15"/>
  <c r="AP98" i="15"/>
  <c r="AN106" i="15"/>
  <c r="AM106" i="15"/>
  <c r="AO106" i="15"/>
  <c r="AL106" i="15"/>
  <c r="AU106" i="15"/>
  <c r="AP106" i="15"/>
  <c r="AN114" i="15"/>
  <c r="AM114" i="15"/>
  <c r="AO114" i="15"/>
  <c r="AL114" i="15"/>
  <c r="AU114" i="15"/>
  <c r="AP114" i="15"/>
  <c r="AO122" i="15"/>
  <c r="AN122" i="15"/>
  <c r="AM122" i="15"/>
  <c r="AU122" i="15"/>
  <c r="AP122" i="15"/>
  <c r="AL122" i="15"/>
  <c r="AO130" i="15"/>
  <c r="AN130" i="15"/>
  <c r="AM130" i="15"/>
  <c r="AU130" i="15"/>
  <c r="AP130" i="15"/>
  <c r="AL130" i="15"/>
  <c r="AO138" i="15"/>
  <c r="AN138" i="15"/>
  <c r="AM138" i="15"/>
  <c r="AU138" i="15"/>
  <c r="AP138" i="15"/>
  <c r="AL138" i="15"/>
  <c r="AO146" i="15"/>
  <c r="AN146" i="15"/>
  <c r="AM146" i="15"/>
  <c r="AU146" i="15"/>
  <c r="AP146" i="15"/>
  <c r="AL146" i="15"/>
  <c r="K6" i="10"/>
  <c r="AA6" i="10" s="1"/>
  <c r="K10" i="10"/>
  <c r="AA10" i="10" s="1"/>
  <c r="K14" i="10"/>
  <c r="AA14" i="10" s="1"/>
  <c r="K18" i="10"/>
  <c r="AA18" i="10" s="1"/>
  <c r="K22" i="10"/>
  <c r="AA22" i="10" s="1"/>
  <c r="K26" i="10"/>
  <c r="AA26" i="10" s="1"/>
  <c r="K30" i="10"/>
  <c r="AA30" i="10" s="1"/>
  <c r="K34" i="10"/>
  <c r="AA34" i="10" s="1"/>
  <c r="K38" i="10"/>
  <c r="AA38" i="10" s="1"/>
  <c r="K42" i="10"/>
  <c r="AA42" i="10" s="1"/>
  <c r="K46" i="10"/>
  <c r="AA46" i="10" s="1"/>
  <c r="K50" i="10"/>
  <c r="AA50" i="10" s="1"/>
  <c r="K54" i="10"/>
  <c r="AA54" i="10" s="1"/>
  <c r="K58" i="10"/>
  <c r="AA58" i="10" s="1"/>
  <c r="K62" i="10"/>
  <c r="AA62" i="10" s="1"/>
  <c r="K66" i="10"/>
  <c r="AA66" i="10" s="1"/>
  <c r="K70" i="10"/>
  <c r="AA70" i="10" s="1"/>
  <c r="K74" i="10"/>
  <c r="AA74" i="10" s="1"/>
  <c r="K78" i="10"/>
  <c r="AA78" i="10" s="1"/>
  <c r="K82" i="10"/>
  <c r="AA82" i="10" s="1"/>
  <c r="K86" i="10"/>
  <c r="AA86" i="10" s="1"/>
  <c r="K90" i="10"/>
  <c r="AA90" i="10" s="1"/>
  <c r="K94" i="10"/>
  <c r="AA94" i="10" s="1"/>
  <c r="K98" i="10"/>
  <c r="AA98" i="10" s="1"/>
  <c r="K102" i="10"/>
  <c r="AA102" i="10" s="1"/>
  <c r="K106" i="10"/>
  <c r="AA106" i="10" s="1"/>
  <c r="K110" i="10"/>
  <c r="AA110" i="10" s="1"/>
  <c r="K114" i="10"/>
  <c r="AA114" i="10" s="1"/>
  <c r="K118" i="10"/>
  <c r="AA118" i="10" s="1"/>
  <c r="K122" i="10"/>
  <c r="AA122" i="10" s="1"/>
  <c r="K126" i="10"/>
  <c r="AA126" i="10" s="1"/>
  <c r="K130" i="10"/>
  <c r="AA130" i="10" s="1"/>
  <c r="K134" i="10"/>
  <c r="AA134" i="10" s="1"/>
  <c r="K138" i="10"/>
  <c r="AA138" i="10" s="1"/>
  <c r="K142" i="10"/>
  <c r="AA142" i="10" s="1"/>
  <c r="K146" i="10"/>
  <c r="AA146" i="10" s="1"/>
  <c r="AM6" i="13"/>
  <c r="AP6" i="13"/>
  <c r="AL6" i="13"/>
  <c r="AU6" i="13"/>
  <c r="AO6" i="13"/>
  <c r="AN6" i="13"/>
  <c r="AU10" i="13"/>
  <c r="AO10" i="13"/>
  <c r="AN10" i="13"/>
  <c r="AM10" i="13"/>
  <c r="AP10" i="13"/>
  <c r="AL10" i="13"/>
  <c r="AM14" i="13"/>
  <c r="AP14" i="13"/>
  <c r="AL14" i="13"/>
  <c r="AU14" i="13"/>
  <c r="AO14" i="13"/>
  <c r="AN14" i="13"/>
  <c r="AU18" i="13"/>
  <c r="AO18" i="13"/>
  <c r="AN18" i="13"/>
  <c r="AM18" i="13"/>
  <c r="AP18" i="13"/>
  <c r="AL18" i="13"/>
  <c r="AM22" i="13"/>
  <c r="AP22" i="13"/>
  <c r="AL22" i="13"/>
  <c r="AU22" i="13"/>
  <c r="AO22" i="13"/>
  <c r="AN22" i="13"/>
  <c r="AU26" i="13"/>
  <c r="AO26" i="13"/>
  <c r="AN26" i="13"/>
  <c r="AM26" i="13"/>
  <c r="AP26" i="13"/>
  <c r="AL26" i="13"/>
  <c r="AM30" i="13"/>
  <c r="AP30" i="13"/>
  <c r="AL30" i="13"/>
  <c r="AU30" i="13"/>
  <c r="AO30" i="13"/>
  <c r="AN30" i="13"/>
  <c r="AU34" i="13"/>
  <c r="AO34" i="13"/>
  <c r="AN34" i="13"/>
  <c r="AM34" i="13"/>
  <c r="AP34" i="13"/>
  <c r="AL34" i="13"/>
  <c r="AM38" i="13"/>
  <c r="AP38" i="13"/>
  <c r="AL38" i="13"/>
  <c r="AU38" i="13"/>
  <c r="AO38" i="13"/>
  <c r="AN38" i="13"/>
  <c r="AU42" i="13"/>
  <c r="AO42" i="13"/>
  <c r="AN42" i="13"/>
  <c r="AM42" i="13"/>
  <c r="AP42" i="13"/>
  <c r="AL42" i="13"/>
  <c r="AM46" i="13"/>
  <c r="AP46" i="13"/>
  <c r="AL46" i="13"/>
  <c r="AU46" i="13"/>
  <c r="AO46" i="13"/>
  <c r="AN46" i="13"/>
  <c r="AP50" i="13"/>
  <c r="AL50" i="13"/>
  <c r="AO50" i="13"/>
  <c r="AN50" i="13"/>
  <c r="AM50" i="13"/>
  <c r="AP54" i="13"/>
  <c r="AL54" i="13"/>
  <c r="AO54" i="13"/>
  <c r="AN54" i="13"/>
  <c r="AM54" i="13"/>
  <c r="AU58" i="13"/>
  <c r="AO58" i="13"/>
  <c r="AN58" i="13"/>
  <c r="AM58" i="13"/>
  <c r="AP58" i="13"/>
  <c r="AL58" i="13"/>
  <c r="AM62" i="13"/>
  <c r="AP62" i="13"/>
  <c r="AL62" i="13"/>
  <c r="AU62" i="13"/>
  <c r="AO62" i="13"/>
  <c r="AN62" i="13"/>
  <c r="AU66" i="13"/>
  <c r="AO66" i="13"/>
  <c r="AN66" i="13"/>
  <c r="AM66" i="13"/>
  <c r="AP66" i="13"/>
  <c r="AL66" i="13"/>
  <c r="AM70" i="13"/>
  <c r="AP70" i="13"/>
  <c r="AL70" i="13"/>
  <c r="AU70" i="13"/>
  <c r="AO70" i="13"/>
  <c r="AN70" i="13"/>
  <c r="AU74" i="13"/>
  <c r="AO74" i="13"/>
  <c r="AN74" i="13"/>
  <c r="AM74" i="13"/>
  <c r="AP74" i="13"/>
  <c r="AL74" i="13"/>
  <c r="AN78" i="13"/>
  <c r="AM78" i="13"/>
  <c r="AP78" i="13"/>
  <c r="AL78" i="13"/>
  <c r="AU78" i="13"/>
  <c r="AO78" i="13"/>
  <c r="AU82" i="13"/>
  <c r="AO82" i="13"/>
  <c r="AM82" i="13"/>
  <c r="AL82" i="13"/>
  <c r="AP82" i="13"/>
  <c r="AN82" i="13"/>
  <c r="AU86" i="13"/>
  <c r="AP86" i="13"/>
  <c r="AL86" i="13"/>
  <c r="AN86" i="13"/>
  <c r="AM86" i="13"/>
  <c r="AO86" i="13"/>
  <c r="AU90" i="13"/>
  <c r="AP90" i="13"/>
  <c r="AL90" i="13"/>
  <c r="AO90" i="13"/>
  <c r="AN90" i="13"/>
  <c r="AM90" i="13"/>
  <c r="AU94" i="13"/>
  <c r="AP94" i="13"/>
  <c r="AL94" i="13"/>
  <c r="AO94" i="13"/>
  <c r="AN94" i="13"/>
  <c r="AM94" i="13"/>
  <c r="AU98" i="13"/>
  <c r="AP98" i="13"/>
  <c r="AL98" i="13"/>
  <c r="AO98" i="13"/>
  <c r="AN98" i="13"/>
  <c r="AM98" i="13"/>
  <c r="AU102" i="13"/>
  <c r="AP102" i="13"/>
  <c r="AL102" i="13"/>
  <c r="AO102" i="13"/>
  <c r="AM102" i="13"/>
  <c r="AN102" i="13"/>
  <c r="AU106" i="13"/>
  <c r="AP106" i="13"/>
  <c r="AL106" i="13"/>
  <c r="AO106" i="13"/>
  <c r="AM106" i="13"/>
  <c r="AN106" i="13"/>
  <c r="AU110" i="13"/>
  <c r="AP110" i="13"/>
  <c r="AL110" i="13"/>
  <c r="AO110" i="13"/>
  <c r="AM110" i="13"/>
  <c r="AN110" i="13"/>
  <c r="AU114" i="13"/>
  <c r="AP114" i="13"/>
  <c r="AL114" i="13"/>
  <c r="AO114" i="13"/>
  <c r="AM114" i="13"/>
  <c r="AN114" i="13"/>
  <c r="AU118" i="13"/>
  <c r="AP118" i="13"/>
  <c r="AL118" i="13"/>
  <c r="AO118" i="13"/>
  <c r="AN118" i="13"/>
  <c r="AM118" i="13"/>
  <c r="AU122" i="13"/>
  <c r="AP122" i="13"/>
  <c r="AL122" i="13"/>
  <c r="AO122" i="13"/>
  <c r="AN122" i="13"/>
  <c r="AM122" i="13"/>
  <c r="AU126" i="13"/>
  <c r="AP126" i="13"/>
  <c r="AL126" i="13"/>
  <c r="AO126" i="13"/>
  <c r="AN126" i="13"/>
  <c r="AM126" i="13"/>
  <c r="AU130" i="13"/>
  <c r="AP130" i="13"/>
  <c r="AL130" i="13"/>
  <c r="AO130" i="13"/>
  <c r="AN130" i="13"/>
  <c r="AM130" i="13"/>
  <c r="AM134" i="13"/>
  <c r="AO134" i="13"/>
  <c r="AN134" i="13"/>
  <c r="AL134" i="13"/>
  <c r="AU134" i="13"/>
  <c r="AP134" i="13"/>
  <c r="AM138" i="13"/>
  <c r="AO138" i="13"/>
  <c r="AL138" i="13"/>
  <c r="AU138" i="13"/>
  <c r="AP138" i="13"/>
  <c r="AN138" i="13"/>
  <c r="AM142" i="13"/>
  <c r="AO142" i="13"/>
  <c r="AL142" i="13"/>
  <c r="AU142" i="13"/>
  <c r="AP142" i="13"/>
  <c r="AN142" i="13"/>
  <c r="AM146" i="13"/>
  <c r="AO146" i="13"/>
  <c r="AL146" i="13"/>
  <c r="AU146" i="13"/>
  <c r="AP146" i="13"/>
  <c r="AN146" i="13"/>
  <c r="AP6" i="15"/>
  <c r="AL6" i="15"/>
  <c r="AU6" i="15"/>
  <c r="AO6" i="15"/>
  <c r="AN6" i="15"/>
  <c r="AM6" i="15"/>
  <c r="AU10" i="15"/>
  <c r="AO10" i="15"/>
  <c r="AN10" i="15"/>
  <c r="AM10" i="15"/>
  <c r="AP10" i="15"/>
  <c r="AL10" i="15"/>
  <c r="AN14" i="15"/>
  <c r="AM14" i="15"/>
  <c r="AP14" i="15"/>
  <c r="AL14" i="15"/>
  <c r="AU14" i="15"/>
  <c r="AO14" i="15"/>
  <c r="AM18" i="15"/>
  <c r="AP18" i="15"/>
  <c r="AL18" i="15"/>
  <c r="AU18" i="15"/>
  <c r="AO18" i="15"/>
  <c r="AN18" i="15"/>
  <c r="AP22" i="15"/>
  <c r="AL22" i="15"/>
  <c r="AU22" i="15"/>
  <c r="AO22" i="15"/>
  <c r="AN22" i="15"/>
  <c r="AM22" i="15"/>
  <c r="AP26" i="15"/>
  <c r="AL26" i="15"/>
  <c r="AU26" i="15"/>
  <c r="AO26" i="15"/>
  <c r="AN26" i="15"/>
  <c r="AM26" i="15"/>
  <c r="AU30" i="15"/>
  <c r="AO30" i="15"/>
  <c r="AN30" i="15"/>
  <c r="AP30" i="15"/>
  <c r="AM30" i="15"/>
  <c r="AL30" i="15"/>
  <c r="AN34" i="15"/>
  <c r="AM34" i="15"/>
  <c r="AP34" i="15"/>
  <c r="AU34" i="15"/>
  <c r="AO34" i="15"/>
  <c r="AL34" i="15"/>
  <c r="AM38" i="15"/>
  <c r="AP38" i="15"/>
  <c r="AL38" i="15"/>
  <c r="AU38" i="15"/>
  <c r="AN38" i="15"/>
  <c r="AO38" i="15"/>
  <c r="AP42" i="15"/>
  <c r="AL42" i="15"/>
  <c r="AU42" i="15"/>
  <c r="AO42" i="15"/>
  <c r="AN42" i="15"/>
  <c r="AM42" i="15"/>
  <c r="AU46" i="15"/>
  <c r="AO46" i="15"/>
  <c r="AN46" i="15"/>
  <c r="AM46" i="15"/>
  <c r="AL46" i="15"/>
  <c r="AP46" i="15"/>
  <c r="AM50" i="15"/>
  <c r="AP50" i="15"/>
  <c r="AL50" i="15"/>
  <c r="AO50" i="15"/>
  <c r="AN50" i="15"/>
  <c r="AM54" i="15"/>
  <c r="AP54" i="15"/>
  <c r="AL54" i="15"/>
  <c r="AO54" i="15"/>
  <c r="AN54" i="15"/>
  <c r="AU58" i="15"/>
  <c r="AO58" i="15"/>
  <c r="AN58" i="15"/>
  <c r="AP58" i="15"/>
  <c r="AM58" i="15"/>
  <c r="AL58" i="15"/>
  <c r="AN62" i="15"/>
  <c r="AM62" i="15"/>
  <c r="AP62" i="15"/>
  <c r="AU62" i="15"/>
  <c r="AO62" i="15"/>
  <c r="AL62" i="15"/>
  <c r="AM66" i="15"/>
  <c r="AP66" i="15"/>
  <c r="AL66" i="15"/>
  <c r="AO66" i="15"/>
  <c r="AU66" i="15"/>
  <c r="AN66" i="15"/>
  <c r="AP70" i="15"/>
  <c r="AL70" i="15"/>
  <c r="AU70" i="15"/>
  <c r="AO70" i="15"/>
  <c r="AN70" i="15"/>
  <c r="AM70" i="15"/>
  <c r="AU74" i="15"/>
  <c r="AO74" i="15"/>
  <c r="AN74" i="15"/>
  <c r="AM74" i="15"/>
  <c r="AL74" i="15"/>
  <c r="AP74" i="15"/>
  <c r="AN78" i="15"/>
  <c r="AM78" i="15"/>
  <c r="AL78" i="15"/>
  <c r="AP78" i="15"/>
  <c r="AU78" i="15"/>
  <c r="AO78" i="15"/>
  <c r="AM82" i="15"/>
  <c r="AP82" i="15"/>
  <c r="AL82" i="15"/>
  <c r="AO82" i="15"/>
  <c r="AU82" i="15"/>
  <c r="AN82" i="15"/>
  <c r="AN87" i="15"/>
  <c r="AM87" i="15"/>
  <c r="AU87" i="15"/>
  <c r="AP87" i="15"/>
  <c r="AO87" i="15"/>
  <c r="AL87" i="15"/>
  <c r="AN91" i="15"/>
  <c r="AM91" i="15"/>
  <c r="AU91" i="15"/>
  <c r="AP91" i="15"/>
  <c r="AO91" i="15"/>
  <c r="AL91" i="15"/>
  <c r="AN95" i="15"/>
  <c r="AM95" i="15"/>
  <c r="AU95" i="15"/>
  <c r="AP95" i="15"/>
  <c r="AO95" i="15"/>
  <c r="AL95" i="15"/>
  <c r="AN99" i="15"/>
  <c r="AM99" i="15"/>
  <c r="AU99" i="15"/>
  <c r="AP99" i="15"/>
  <c r="AO99" i="15"/>
  <c r="AL99" i="15"/>
  <c r="AN103" i="15"/>
  <c r="AM103" i="15"/>
  <c r="AU103" i="15"/>
  <c r="AP103" i="15"/>
  <c r="AO103" i="15"/>
  <c r="AL103" i="15"/>
  <c r="AN107" i="15"/>
  <c r="AM107" i="15"/>
  <c r="AU107" i="15"/>
  <c r="AP107" i="15"/>
  <c r="AO107" i="15"/>
  <c r="AL107" i="15"/>
  <c r="AN111" i="15"/>
  <c r="AM111" i="15"/>
  <c r="AU111" i="15"/>
  <c r="AP111" i="15"/>
  <c r="AO111" i="15"/>
  <c r="AL111" i="15"/>
  <c r="AN115" i="15"/>
  <c r="AM115" i="15"/>
  <c r="AU115" i="15"/>
  <c r="AP115" i="15"/>
  <c r="AO115" i="15"/>
  <c r="AL115" i="15"/>
  <c r="AO119" i="15"/>
  <c r="AN119" i="15"/>
  <c r="AM119" i="15"/>
  <c r="AU119" i="15"/>
  <c r="AP119" i="15"/>
  <c r="AL119" i="15"/>
  <c r="AO123" i="15"/>
  <c r="AN123" i="15"/>
  <c r="AM123" i="15"/>
  <c r="AU123" i="15"/>
  <c r="AP123" i="15"/>
  <c r="AL123" i="15"/>
  <c r="AO127" i="15"/>
  <c r="AN127" i="15"/>
  <c r="AM127" i="15"/>
  <c r="AU127" i="15"/>
  <c r="AP127" i="15"/>
  <c r="AL127" i="15"/>
  <c r="AO131" i="15"/>
  <c r="AN131" i="15"/>
  <c r="AM131" i="15"/>
  <c r="AU131" i="15"/>
  <c r="AP131" i="15"/>
  <c r="AL131" i="15"/>
  <c r="AO135" i="15"/>
  <c r="AN135" i="15"/>
  <c r="AM135" i="15"/>
  <c r="AU135" i="15"/>
  <c r="AP135" i="15"/>
  <c r="AL135" i="15"/>
  <c r="AO139" i="15"/>
  <c r="AN139" i="15"/>
  <c r="AM139" i="15"/>
  <c r="AU139" i="15"/>
  <c r="AP139" i="15"/>
  <c r="AL139" i="15"/>
  <c r="AO143" i="15"/>
  <c r="AN143" i="15"/>
  <c r="AM143" i="15"/>
  <c r="AU143" i="15"/>
  <c r="AP143" i="15"/>
  <c r="AL143" i="15"/>
  <c r="K7" i="12"/>
  <c r="AA7" i="12" s="1"/>
  <c r="K11" i="12"/>
  <c r="AA11" i="12" s="1"/>
  <c r="K15" i="12"/>
  <c r="AA15" i="12" s="1"/>
  <c r="K19" i="12"/>
  <c r="AA19" i="12" s="1"/>
  <c r="K23" i="12"/>
  <c r="AA23" i="12" s="1"/>
  <c r="K27" i="12"/>
  <c r="AA27" i="12" s="1"/>
  <c r="K31" i="12"/>
  <c r="AA31" i="12" s="1"/>
  <c r="K35" i="12"/>
  <c r="AA35" i="12" s="1"/>
  <c r="K39" i="12"/>
  <c r="AA39" i="12" s="1"/>
  <c r="K43" i="12"/>
  <c r="AA43" i="12" s="1"/>
  <c r="K47" i="12"/>
  <c r="AA47" i="12" s="1"/>
  <c r="K51" i="12"/>
  <c r="AA51" i="12" s="1"/>
  <c r="K55" i="12"/>
  <c r="AA55" i="12" s="1"/>
  <c r="K59" i="12"/>
  <c r="AA59" i="12" s="1"/>
  <c r="K63" i="12"/>
  <c r="AA63" i="12" s="1"/>
  <c r="K67" i="12"/>
  <c r="AA67" i="12" s="1"/>
  <c r="K71" i="12"/>
  <c r="AA71" i="12" s="1"/>
  <c r="K75" i="12"/>
  <c r="AA75" i="12" s="1"/>
  <c r="K79" i="12"/>
  <c r="AA79" i="12" s="1"/>
  <c r="K83" i="12"/>
  <c r="AA83" i="12" s="1"/>
  <c r="K87" i="12"/>
  <c r="AA87" i="12" s="1"/>
  <c r="K91" i="12"/>
  <c r="AA91" i="12" s="1"/>
  <c r="K95" i="12"/>
  <c r="AA95" i="12" s="1"/>
  <c r="K99" i="12"/>
  <c r="AA99" i="12" s="1"/>
  <c r="K103" i="12"/>
  <c r="AA103" i="12" s="1"/>
  <c r="K107" i="12"/>
  <c r="AA107" i="12" s="1"/>
  <c r="K111" i="12"/>
  <c r="AA111" i="12" s="1"/>
  <c r="K115" i="12"/>
  <c r="AA115" i="12" s="1"/>
  <c r="K119" i="12"/>
  <c r="AA119" i="12" s="1"/>
  <c r="K123" i="12"/>
  <c r="AA123" i="12" s="1"/>
  <c r="K127" i="12"/>
  <c r="AA127" i="12" s="1"/>
  <c r="K131" i="12"/>
  <c r="AA131" i="12" s="1"/>
  <c r="K135" i="12"/>
  <c r="AA135" i="12" s="1"/>
  <c r="K139" i="12"/>
  <c r="AA139" i="12" s="1"/>
  <c r="K143" i="12"/>
  <c r="AA143" i="12" s="1"/>
  <c r="AN7" i="21"/>
  <c r="AM7" i="21"/>
  <c r="AP7" i="21"/>
  <c r="AL7" i="21"/>
  <c r="AO7" i="21"/>
  <c r="AU7" i="21"/>
  <c r="AP11" i="21"/>
  <c r="AL11" i="21"/>
  <c r="AU11" i="21"/>
  <c r="AO11" i="21"/>
  <c r="AN11" i="21"/>
  <c r="AM11" i="21"/>
  <c r="AN15" i="21"/>
  <c r="AM15" i="21"/>
  <c r="AP15" i="21"/>
  <c r="AL15" i="21"/>
  <c r="AU15" i="21"/>
  <c r="AO15" i="21"/>
  <c r="AP19" i="21"/>
  <c r="AL19" i="21"/>
  <c r="AU19" i="21"/>
  <c r="AO19" i="21"/>
  <c r="AN19" i="21"/>
  <c r="AM19" i="21"/>
  <c r="AU23" i="21"/>
  <c r="AO23" i="21"/>
  <c r="AL23" i="21"/>
  <c r="AP23" i="21"/>
  <c r="AN23" i="21"/>
  <c r="AM23" i="21"/>
  <c r="AM27" i="21"/>
  <c r="AL27" i="21"/>
  <c r="AP27" i="21"/>
  <c r="AU27" i="21"/>
  <c r="AO27" i="21"/>
  <c r="AN27" i="21"/>
  <c r="AU31" i="21"/>
  <c r="AO31" i="21"/>
  <c r="AN31" i="21"/>
  <c r="AM31" i="21"/>
  <c r="AL31" i="21"/>
  <c r="AP31" i="21"/>
  <c r="AN35" i="21"/>
  <c r="AP35" i="21"/>
  <c r="AO35" i="21"/>
  <c r="AU35" i="21"/>
  <c r="AM35" i="21"/>
  <c r="AL35" i="21"/>
  <c r="AP39" i="21"/>
  <c r="AL39" i="21"/>
  <c r="AO39" i="21"/>
  <c r="AN39" i="21"/>
  <c r="AU39" i="21"/>
  <c r="AM39" i="21"/>
  <c r="AN43" i="21"/>
  <c r="AL43" i="21"/>
  <c r="AP43" i="21"/>
  <c r="AO43" i="21"/>
  <c r="AU43" i="21"/>
  <c r="AM43" i="21"/>
  <c r="AP47" i="21"/>
  <c r="AL47" i="21"/>
  <c r="AO47" i="21"/>
  <c r="AN47" i="21"/>
  <c r="AU47" i="21"/>
  <c r="AM47" i="21"/>
  <c r="AO51" i="21"/>
  <c r="AM51" i="21"/>
  <c r="AL51" i="21"/>
  <c r="AP51" i="21"/>
  <c r="AN51" i="21"/>
  <c r="AO55" i="21"/>
  <c r="AP55" i="21"/>
  <c r="AN55" i="21"/>
  <c r="AL55" i="21"/>
  <c r="AM55" i="21"/>
  <c r="AN59" i="21"/>
  <c r="AP59" i="21"/>
  <c r="AU59" i="21"/>
  <c r="AO59" i="21"/>
  <c r="AM59" i="21"/>
  <c r="AL59" i="21"/>
  <c r="AP63" i="21"/>
  <c r="AL63" i="21"/>
  <c r="AO63" i="21"/>
  <c r="AU63" i="21"/>
  <c r="AN63" i="21"/>
  <c r="AM63" i="21"/>
  <c r="AN67" i="21"/>
  <c r="AM67" i="21"/>
  <c r="AL67" i="21"/>
  <c r="AP67" i="21"/>
  <c r="AU67" i="21"/>
  <c r="AO67" i="21"/>
  <c r="AN71" i="21"/>
  <c r="AU71" i="21"/>
  <c r="AO71" i="21"/>
  <c r="AP71" i="21"/>
  <c r="AM71" i="21"/>
  <c r="AL71" i="21"/>
  <c r="AM75" i="21"/>
  <c r="AL75" i="21"/>
  <c r="AP75" i="21"/>
  <c r="AU75" i="21"/>
  <c r="AO75" i="21"/>
  <c r="AN75" i="21"/>
  <c r="AP79" i="21"/>
  <c r="AL79" i="21"/>
  <c r="AO79" i="21"/>
  <c r="AN79" i="21"/>
  <c r="AU79" i="21"/>
  <c r="AM79" i="21"/>
  <c r="AO83" i="21"/>
  <c r="AN83" i="21"/>
  <c r="AM83" i="21"/>
  <c r="AL83" i="21"/>
  <c r="AU83" i="21"/>
  <c r="AP83" i="21"/>
  <c r="AO87" i="21"/>
  <c r="AN87" i="21"/>
  <c r="AU87" i="21"/>
  <c r="AP87" i="21"/>
  <c r="AM87" i="21"/>
  <c r="AL87" i="21"/>
  <c r="AO91" i="21"/>
  <c r="AN91" i="21"/>
  <c r="AU91" i="21"/>
  <c r="AP91" i="21"/>
  <c r="AM91" i="21"/>
  <c r="AL91" i="21"/>
  <c r="AO95" i="21"/>
  <c r="AN95" i="21"/>
  <c r="AU95" i="21"/>
  <c r="AP95" i="21"/>
  <c r="AL95" i="21"/>
  <c r="AM95" i="21"/>
  <c r="AO99" i="21"/>
  <c r="AN99" i="21"/>
  <c r="AU99" i="21"/>
  <c r="AP99" i="21"/>
  <c r="AM99" i="21"/>
  <c r="AL99" i="21"/>
  <c r="AO103" i="21"/>
  <c r="AN103" i="21"/>
  <c r="AU103" i="21"/>
  <c r="AP103" i="21"/>
  <c r="AL103" i="21"/>
  <c r="AM103" i="21"/>
  <c r="AO107" i="21"/>
  <c r="AN107" i="21"/>
  <c r="AU107" i="21"/>
  <c r="AP107" i="21"/>
  <c r="AM107" i="21"/>
  <c r="AL107" i="21"/>
  <c r="AO111" i="21"/>
  <c r="AN111" i="21"/>
  <c r="AU111" i="21"/>
  <c r="AP111" i="21"/>
  <c r="AL111" i="21"/>
  <c r="AM111" i="21"/>
  <c r="AO115" i="21"/>
  <c r="AN115" i="21"/>
  <c r="AU115" i="21"/>
  <c r="AP115" i="21"/>
  <c r="AM115" i="21"/>
  <c r="AL115" i="21"/>
  <c r="AO119" i="21"/>
  <c r="AN119" i="21"/>
  <c r="AU119" i="21"/>
  <c r="AP119" i="21"/>
  <c r="AL119" i="21"/>
  <c r="AM119" i="21"/>
  <c r="AO123" i="21"/>
  <c r="AN123" i="21"/>
  <c r="AU123" i="21"/>
  <c r="AP123" i="21"/>
  <c r="AM123" i="21"/>
  <c r="AL123" i="21"/>
  <c r="AO127" i="21"/>
  <c r="AN127" i="21"/>
  <c r="AU127" i="21"/>
  <c r="AP127" i="21"/>
  <c r="AL127" i="21"/>
  <c r="AM127" i="21"/>
  <c r="AO131" i="21"/>
  <c r="AN131" i="21"/>
  <c r="AU131" i="21"/>
  <c r="AP131" i="21"/>
  <c r="AM131" i="21"/>
  <c r="AL131" i="21"/>
  <c r="AO135" i="21"/>
  <c r="AN135" i="21"/>
  <c r="AU135" i="21"/>
  <c r="AP135" i="21"/>
  <c r="AM135" i="21"/>
  <c r="AL135" i="21"/>
  <c r="AO139" i="21"/>
  <c r="AN139" i="21"/>
  <c r="AU139" i="21"/>
  <c r="AP139" i="21"/>
  <c r="AM139" i="21"/>
  <c r="AL139" i="21"/>
  <c r="AO143" i="21"/>
  <c r="AN143" i="21"/>
  <c r="AU143" i="21"/>
  <c r="AP143" i="21"/>
  <c r="AM143" i="21"/>
  <c r="AL143" i="21"/>
  <c r="AU83" i="15"/>
  <c r="AP9" i="24"/>
  <c r="AL9" i="24"/>
  <c r="AU9" i="24"/>
  <c r="AO9" i="24"/>
  <c r="AN9" i="24"/>
  <c r="AM9" i="24"/>
  <c r="AU65" i="24"/>
  <c r="AO65" i="24"/>
  <c r="AN65" i="24"/>
  <c r="AM65" i="24"/>
  <c r="AP65" i="24"/>
  <c r="AL65" i="24"/>
  <c r="AU18" i="24"/>
  <c r="AO18" i="24"/>
  <c r="AN18" i="24"/>
  <c r="AM18" i="24"/>
  <c r="AP18" i="24"/>
  <c r="AL18" i="24"/>
  <c r="AU4" i="24"/>
  <c r="AO4" i="24"/>
  <c r="AN4" i="24"/>
  <c r="AM4" i="24"/>
  <c r="AP4" i="24"/>
  <c r="AL4" i="24"/>
  <c r="AP8" i="24"/>
  <c r="AL8" i="24"/>
  <c r="AU8" i="24"/>
  <c r="AO8" i="24"/>
  <c r="AN8" i="24"/>
  <c r="AM8" i="24"/>
  <c r="AU12" i="24"/>
  <c r="AO12" i="24"/>
  <c r="AN12" i="24"/>
  <c r="AM12" i="24"/>
  <c r="AP12" i="24"/>
  <c r="AL12" i="24"/>
  <c r="AN16" i="24"/>
  <c r="AM16" i="24"/>
  <c r="AP16" i="24"/>
  <c r="AL16" i="24"/>
  <c r="AU16" i="24"/>
  <c r="AO16" i="24"/>
  <c r="AM20" i="24"/>
  <c r="AP20" i="24"/>
  <c r="AL20" i="24"/>
  <c r="AU20" i="24"/>
  <c r="AO20" i="24"/>
  <c r="AN20" i="24"/>
  <c r="AP24" i="24"/>
  <c r="AL24" i="24"/>
  <c r="AU24" i="24"/>
  <c r="AO24" i="24"/>
  <c r="AN24" i="24"/>
  <c r="AM24" i="24"/>
  <c r="AU28" i="24"/>
  <c r="AO28" i="24"/>
  <c r="AN28" i="24"/>
  <c r="AM28" i="24"/>
  <c r="AP28" i="24"/>
  <c r="AL28" i="24"/>
  <c r="AN32" i="24"/>
  <c r="AM32" i="24"/>
  <c r="AP32" i="24"/>
  <c r="AL32" i="24"/>
  <c r="AU32" i="24"/>
  <c r="AO32" i="24"/>
  <c r="AP36" i="24"/>
  <c r="AU36" i="24"/>
  <c r="AO36" i="24"/>
  <c r="AN36" i="24"/>
  <c r="AM36" i="24"/>
  <c r="AL36" i="24"/>
  <c r="AU40" i="24"/>
  <c r="AO40" i="24"/>
  <c r="AN40" i="24"/>
  <c r="AP40" i="24"/>
  <c r="AM40" i="24"/>
  <c r="AL40" i="24"/>
  <c r="AN44" i="24"/>
  <c r="AM44" i="24"/>
  <c r="AP44" i="24"/>
  <c r="AU44" i="24"/>
  <c r="AO44" i="24"/>
  <c r="AL44" i="24"/>
  <c r="AM48" i="24"/>
  <c r="AP48" i="24"/>
  <c r="AL48" i="24"/>
  <c r="AO48" i="24"/>
  <c r="AN48" i="24"/>
  <c r="AM52" i="24"/>
  <c r="AP52" i="24"/>
  <c r="AL52" i="24"/>
  <c r="AO52" i="24"/>
  <c r="AN52" i="24"/>
  <c r="AM56" i="24"/>
  <c r="AP56" i="24"/>
  <c r="AL56" i="24"/>
  <c r="AO56" i="24"/>
  <c r="AN56" i="24"/>
  <c r="AM60" i="24"/>
  <c r="AP60" i="24"/>
  <c r="AL60" i="24"/>
  <c r="AO60" i="24"/>
  <c r="AU60" i="24"/>
  <c r="AN60" i="24"/>
  <c r="AP64" i="24"/>
  <c r="AL64" i="24"/>
  <c r="AU64" i="24"/>
  <c r="AO64" i="24"/>
  <c r="AM64" i="24"/>
  <c r="AN64" i="24"/>
  <c r="AM68" i="24"/>
  <c r="AP68" i="24"/>
  <c r="AL68" i="24"/>
  <c r="AU68" i="24"/>
  <c r="AO68" i="24"/>
  <c r="AN68" i="24"/>
  <c r="AU72" i="24"/>
  <c r="AO72" i="24"/>
  <c r="AP72" i="24"/>
  <c r="AL72" i="24"/>
  <c r="AN72" i="24"/>
  <c r="AM72" i="24"/>
  <c r="AN76" i="24"/>
  <c r="AU76" i="24"/>
  <c r="AO76" i="24"/>
  <c r="AM76" i="24"/>
  <c r="AL76" i="24"/>
  <c r="AP76" i="24"/>
  <c r="AM80" i="24"/>
  <c r="AN80" i="24"/>
  <c r="AP80" i="24"/>
  <c r="AU80" i="24"/>
  <c r="AO80" i="24"/>
  <c r="AL80" i="24"/>
  <c r="AO84" i="24"/>
  <c r="AU84" i="24"/>
  <c r="AP84" i="24"/>
  <c r="AL84" i="24"/>
  <c r="AN84" i="24"/>
  <c r="AM84" i="24"/>
  <c r="AO88" i="24"/>
  <c r="AU88" i="24"/>
  <c r="AP88" i="24"/>
  <c r="AL88" i="24"/>
  <c r="AN88" i="24"/>
  <c r="AM88" i="24"/>
  <c r="AN92" i="24"/>
  <c r="AL92" i="24"/>
  <c r="AM92" i="24"/>
  <c r="AU92" i="24"/>
  <c r="AP92" i="24"/>
  <c r="AO92" i="24"/>
  <c r="AN96" i="24"/>
  <c r="AL96" i="24"/>
  <c r="AM96" i="24"/>
  <c r="AO96" i="24"/>
  <c r="AU96" i="24"/>
  <c r="AP96" i="24"/>
  <c r="AN100" i="24"/>
  <c r="AL100" i="24"/>
  <c r="AU100" i="24"/>
  <c r="AP100" i="24"/>
  <c r="AM100" i="24"/>
  <c r="AO100" i="24"/>
  <c r="AN104" i="24"/>
  <c r="AO104" i="24"/>
  <c r="AL104" i="24"/>
  <c r="AM104" i="24"/>
  <c r="AU104" i="24"/>
  <c r="AP104" i="24"/>
  <c r="AN108" i="24"/>
  <c r="AO108" i="24"/>
  <c r="AL108" i="24"/>
  <c r="AM108" i="24"/>
  <c r="AU108" i="24"/>
  <c r="AP108" i="24"/>
  <c r="AN112" i="24"/>
  <c r="AO112" i="24"/>
  <c r="AL112" i="24"/>
  <c r="AM112" i="24"/>
  <c r="AU112" i="24"/>
  <c r="AP112" i="24"/>
  <c r="AN116" i="24"/>
  <c r="AO116" i="24"/>
  <c r="AL116" i="24"/>
  <c r="AM116" i="24"/>
  <c r="AU116" i="24"/>
  <c r="AP116" i="24"/>
  <c r="AN120" i="24"/>
  <c r="AO120" i="24"/>
  <c r="AL120" i="24"/>
  <c r="AU120" i="24"/>
  <c r="AP120" i="24"/>
  <c r="AM120" i="24"/>
  <c r="AN124" i="24"/>
  <c r="AO124" i="24"/>
  <c r="AL124" i="24"/>
  <c r="AU124" i="24"/>
  <c r="AP124" i="24"/>
  <c r="AM124" i="24"/>
  <c r="AN128" i="24"/>
  <c r="AO128" i="24"/>
  <c r="AL128" i="24"/>
  <c r="AU128" i="24"/>
  <c r="AP128" i="24"/>
  <c r="AM128" i="24"/>
  <c r="AN132" i="24"/>
  <c r="AO132" i="24"/>
  <c r="AL132" i="24"/>
  <c r="AU132" i="24"/>
  <c r="AP132" i="24"/>
  <c r="AM132" i="24"/>
  <c r="AN136" i="24"/>
  <c r="AO136" i="24"/>
  <c r="AL136" i="24"/>
  <c r="AU136" i="24"/>
  <c r="AP136" i="24"/>
  <c r="AM136" i="24"/>
  <c r="AN140" i="24"/>
  <c r="AO140" i="24"/>
  <c r="AL140" i="24"/>
  <c r="AU140" i="24"/>
  <c r="AP140" i="24"/>
  <c r="AM140" i="24"/>
  <c r="AN144" i="24"/>
  <c r="AO144" i="24"/>
  <c r="AL144" i="24"/>
  <c r="AU144" i="24"/>
  <c r="AP144" i="24"/>
  <c r="AM144" i="24"/>
  <c r="AP5" i="24"/>
  <c r="AL5" i="24"/>
  <c r="AU5" i="24"/>
  <c r="AO5" i="24"/>
  <c r="AN5" i="24"/>
  <c r="AM5" i="24"/>
  <c r="AN17" i="24"/>
  <c r="AM17" i="24"/>
  <c r="AP17" i="24"/>
  <c r="AL17" i="24"/>
  <c r="AU17" i="24"/>
  <c r="AO17" i="24"/>
  <c r="AM21" i="24"/>
  <c r="AP21" i="24"/>
  <c r="AL21" i="24"/>
  <c r="AU21" i="24"/>
  <c r="AO21" i="24"/>
  <c r="AN21" i="24"/>
  <c r="AP25" i="24"/>
  <c r="AL25" i="24"/>
  <c r="AU25" i="24"/>
  <c r="AO25" i="24"/>
  <c r="AN25" i="24"/>
  <c r="AM25" i="24"/>
  <c r="AU29" i="24"/>
  <c r="AO29" i="24"/>
  <c r="AN29" i="24"/>
  <c r="AM29" i="24"/>
  <c r="AP29" i="24"/>
  <c r="AL29" i="24"/>
  <c r="AN33" i="24"/>
  <c r="AM33" i="24"/>
  <c r="AP33" i="24"/>
  <c r="AL33" i="24"/>
  <c r="AU33" i="24"/>
  <c r="AO33" i="24"/>
  <c r="AP37" i="24"/>
  <c r="AL37" i="24"/>
  <c r="AU37" i="24"/>
  <c r="AO37" i="24"/>
  <c r="AN37" i="24"/>
  <c r="AM37" i="24"/>
  <c r="AU41" i="24"/>
  <c r="AO41" i="24"/>
  <c r="AN41" i="24"/>
  <c r="AP41" i="24"/>
  <c r="AM41" i="24"/>
  <c r="AL41" i="24"/>
  <c r="AN45" i="24"/>
  <c r="AM45" i="24"/>
  <c r="AU45" i="24"/>
  <c r="AO45" i="24"/>
  <c r="AL45" i="24"/>
  <c r="AP45" i="24"/>
  <c r="AO49" i="24"/>
  <c r="AN49" i="24"/>
  <c r="AP49" i="24"/>
  <c r="AM49" i="24"/>
  <c r="AL49" i="24"/>
  <c r="AU57" i="24"/>
  <c r="AO57" i="24"/>
  <c r="AN57" i="24"/>
  <c r="AP57" i="24"/>
  <c r="AM57" i="24"/>
  <c r="AL57" i="24"/>
  <c r="AM69" i="24"/>
  <c r="AU69" i="24"/>
  <c r="AO69" i="24"/>
  <c r="AN69" i="24"/>
  <c r="AL69" i="24"/>
  <c r="AP69" i="24"/>
  <c r="AP73" i="24"/>
  <c r="AL73" i="24"/>
  <c r="AM73" i="24"/>
  <c r="AO73" i="24"/>
  <c r="AU73" i="24"/>
  <c r="AN73" i="24"/>
  <c r="AU77" i="24"/>
  <c r="AO77" i="24"/>
  <c r="AP77" i="24"/>
  <c r="AL77" i="24"/>
  <c r="AN77" i="24"/>
  <c r="AM77" i="24"/>
  <c r="AN81" i="24"/>
  <c r="AU81" i="24"/>
  <c r="AO81" i="24"/>
  <c r="AP81" i="24"/>
  <c r="AM81" i="24"/>
  <c r="AL81" i="24"/>
  <c r="AO85" i="24"/>
  <c r="AU85" i="24"/>
  <c r="AP85" i="24"/>
  <c r="AL85" i="24"/>
  <c r="AN85" i="24"/>
  <c r="AM85" i="24"/>
  <c r="AO89" i="24"/>
  <c r="AU89" i="24"/>
  <c r="AP89" i="24"/>
  <c r="AL89" i="24"/>
  <c r="AN89" i="24"/>
  <c r="AM89" i="24"/>
  <c r="AN93" i="24"/>
  <c r="AM93" i="24"/>
  <c r="AO93" i="24"/>
  <c r="AU93" i="24"/>
  <c r="AP93" i="24"/>
  <c r="AL93" i="24"/>
  <c r="AN97" i="24"/>
  <c r="AM97" i="24"/>
  <c r="AO97" i="24"/>
  <c r="AU97" i="24"/>
  <c r="AP97" i="24"/>
  <c r="AL97" i="24"/>
  <c r="AN101" i="24"/>
  <c r="AM101" i="24"/>
  <c r="AL101" i="24"/>
  <c r="AO101" i="24"/>
  <c r="AU101" i="24"/>
  <c r="AP101" i="24"/>
  <c r="AN105" i="24"/>
  <c r="AO105" i="24"/>
  <c r="AU105" i="24"/>
  <c r="AP105" i="24"/>
  <c r="AM105" i="24"/>
  <c r="AL105" i="24"/>
  <c r="AN109" i="24"/>
  <c r="AO109" i="24"/>
  <c r="AU109" i="24"/>
  <c r="AP109" i="24"/>
  <c r="AM109" i="24"/>
  <c r="AL109" i="24"/>
  <c r="AN113" i="24"/>
  <c r="AO113" i="24"/>
  <c r="AU113" i="24"/>
  <c r="AP113" i="24"/>
  <c r="AM113" i="24"/>
  <c r="AL113" i="24"/>
  <c r="AN117" i="24"/>
  <c r="AO117" i="24"/>
  <c r="AU117" i="24"/>
  <c r="AP117" i="24"/>
  <c r="AM117" i="24"/>
  <c r="AL117" i="24"/>
  <c r="AN121" i="24"/>
  <c r="AO121" i="24"/>
  <c r="AU121" i="24"/>
  <c r="AP121" i="24"/>
  <c r="AM121" i="24"/>
  <c r="AL121" i="24"/>
  <c r="AN125" i="24"/>
  <c r="AO125" i="24"/>
  <c r="AU125" i="24"/>
  <c r="AP125" i="24"/>
  <c r="AM125" i="24"/>
  <c r="AL125" i="24"/>
  <c r="AN129" i="24"/>
  <c r="AO129" i="24"/>
  <c r="AU129" i="24"/>
  <c r="AP129" i="24"/>
  <c r="AM129" i="24"/>
  <c r="AL129" i="24"/>
  <c r="AN133" i="24"/>
  <c r="AO133" i="24"/>
  <c r="AU133" i="24"/>
  <c r="AP133" i="24"/>
  <c r="AM133" i="24"/>
  <c r="AL133" i="24"/>
  <c r="AN137" i="24"/>
  <c r="AO137" i="24"/>
  <c r="AU137" i="24"/>
  <c r="AP137" i="24"/>
  <c r="AM137" i="24"/>
  <c r="AL137" i="24"/>
  <c r="AN141" i="24"/>
  <c r="AO141" i="24"/>
  <c r="AU141" i="24"/>
  <c r="AP141" i="24"/>
  <c r="AM141" i="24"/>
  <c r="AL141" i="24"/>
  <c r="AN145" i="24"/>
  <c r="AO145" i="24"/>
  <c r="AU145" i="24"/>
  <c r="AP145" i="24"/>
  <c r="AM145" i="24"/>
  <c r="AL145" i="24"/>
  <c r="AO53" i="24"/>
  <c r="AN53" i="24"/>
  <c r="AL53" i="24"/>
  <c r="AP53" i="24"/>
  <c r="AM53" i="24"/>
  <c r="AN6" i="24"/>
  <c r="AM6" i="24"/>
  <c r="AP6" i="24"/>
  <c r="AL6" i="24"/>
  <c r="AU6" i="24"/>
  <c r="AO6" i="24"/>
  <c r="AM10" i="24"/>
  <c r="AP10" i="24"/>
  <c r="AL10" i="24"/>
  <c r="AU10" i="24"/>
  <c r="AO10" i="24"/>
  <c r="AN10" i="24"/>
  <c r="AP14" i="24"/>
  <c r="AL14" i="24"/>
  <c r="AU14" i="24"/>
  <c r="AO14" i="24"/>
  <c r="AN14" i="24"/>
  <c r="AM14" i="24"/>
  <c r="AM26" i="24"/>
  <c r="AP26" i="24"/>
  <c r="AL26" i="24"/>
  <c r="AU26" i="24"/>
  <c r="AO26" i="24"/>
  <c r="AN26" i="24"/>
  <c r="AP30" i="24"/>
  <c r="AL30" i="24"/>
  <c r="AU30" i="24"/>
  <c r="AO30" i="24"/>
  <c r="AN30" i="24"/>
  <c r="AM30" i="24"/>
  <c r="AU34" i="24"/>
  <c r="AO34" i="24"/>
  <c r="AN34" i="24"/>
  <c r="AM34" i="24"/>
  <c r="AP34" i="24"/>
  <c r="AL34" i="24"/>
  <c r="AM38" i="24"/>
  <c r="AP38" i="24"/>
  <c r="AL38" i="24"/>
  <c r="AO38" i="24"/>
  <c r="AU38" i="24"/>
  <c r="AN38" i="24"/>
  <c r="AP42" i="24"/>
  <c r="AL42" i="24"/>
  <c r="AU42" i="24"/>
  <c r="AO42" i="24"/>
  <c r="AN42" i="24"/>
  <c r="AM42" i="24"/>
  <c r="AU46" i="24"/>
  <c r="AO46" i="24"/>
  <c r="AN46" i="24"/>
  <c r="AL46" i="24"/>
  <c r="AP46" i="24"/>
  <c r="AM46" i="24"/>
  <c r="AM50" i="24"/>
  <c r="AP50" i="24"/>
  <c r="AL50" i="24"/>
  <c r="AO50" i="24"/>
  <c r="AN50" i="24"/>
  <c r="AM54" i="24"/>
  <c r="AP54" i="24"/>
  <c r="AL54" i="24"/>
  <c r="AN54" i="24"/>
  <c r="AO54" i="24"/>
  <c r="AU58" i="24"/>
  <c r="AO58" i="24"/>
  <c r="AN58" i="24"/>
  <c r="AP58" i="24"/>
  <c r="AM58" i="24"/>
  <c r="AL58" i="24"/>
  <c r="AN62" i="24"/>
  <c r="AM62" i="24"/>
  <c r="AU62" i="24"/>
  <c r="AO62" i="24"/>
  <c r="AL62" i="24"/>
  <c r="AP62" i="24"/>
  <c r="AU66" i="24"/>
  <c r="AO66" i="24"/>
  <c r="AN66" i="24"/>
  <c r="AM66" i="24"/>
  <c r="AP66" i="24"/>
  <c r="AL66" i="24"/>
  <c r="AM70" i="24"/>
  <c r="AN70" i="24"/>
  <c r="AP70" i="24"/>
  <c r="AU70" i="24"/>
  <c r="AO70" i="24"/>
  <c r="AL70" i="24"/>
  <c r="AP74" i="24"/>
  <c r="AL74" i="24"/>
  <c r="AM74" i="24"/>
  <c r="AO74" i="24"/>
  <c r="AU74" i="24"/>
  <c r="AN74" i="24"/>
  <c r="AU78" i="24"/>
  <c r="AO78" i="24"/>
  <c r="AP78" i="24"/>
  <c r="AL78" i="24"/>
  <c r="AN78" i="24"/>
  <c r="AM78" i="24"/>
  <c r="AN82" i="24"/>
  <c r="AU82" i="24"/>
  <c r="AO82" i="24"/>
  <c r="AP82" i="24"/>
  <c r="AM82" i="24"/>
  <c r="AL82" i="24"/>
  <c r="AO86" i="24"/>
  <c r="AU86" i="24"/>
  <c r="AP86" i="24"/>
  <c r="AL86" i="24"/>
  <c r="AN86" i="24"/>
  <c r="AM86" i="24"/>
  <c r="AO90" i="24"/>
  <c r="AU90" i="24"/>
  <c r="AP90" i="24"/>
  <c r="AL90" i="24"/>
  <c r="AN90" i="24"/>
  <c r="AM90" i="24"/>
  <c r="AN94" i="24"/>
  <c r="AO94" i="24"/>
  <c r="AU94" i="24"/>
  <c r="AP94" i="24"/>
  <c r="AL94" i="24"/>
  <c r="AM94" i="24"/>
  <c r="AN98" i="24"/>
  <c r="AO98" i="24"/>
  <c r="AM98" i="24"/>
  <c r="AU98" i="24"/>
  <c r="AP98" i="24"/>
  <c r="AL98" i="24"/>
  <c r="AN102" i="24"/>
  <c r="AO102" i="24"/>
  <c r="AM102" i="24"/>
  <c r="AU102" i="24"/>
  <c r="AP102" i="24"/>
  <c r="AL102" i="24"/>
  <c r="AN106" i="24"/>
  <c r="AO106" i="24"/>
  <c r="AL106" i="24"/>
  <c r="AM106" i="24"/>
  <c r="AU106" i="24"/>
  <c r="AP106" i="24"/>
  <c r="AN110" i="24"/>
  <c r="AO110" i="24"/>
  <c r="AL110" i="24"/>
  <c r="AM110" i="24"/>
  <c r="AU110" i="24"/>
  <c r="AP110" i="24"/>
  <c r="AN114" i="24"/>
  <c r="AO114" i="24"/>
  <c r="AL114" i="24"/>
  <c r="AM114" i="24"/>
  <c r="AU114" i="24"/>
  <c r="AP114" i="24"/>
  <c r="AN118" i="24"/>
  <c r="AO118" i="24"/>
  <c r="AL118" i="24"/>
  <c r="AM118" i="24"/>
  <c r="AU118" i="24"/>
  <c r="AP118" i="24"/>
  <c r="AN122" i="24"/>
  <c r="AO122" i="24"/>
  <c r="AL122" i="24"/>
  <c r="AU122" i="24"/>
  <c r="AP122" i="24"/>
  <c r="AM122" i="24"/>
  <c r="AN126" i="24"/>
  <c r="AO126" i="24"/>
  <c r="AL126" i="24"/>
  <c r="AU126" i="24"/>
  <c r="AP126" i="24"/>
  <c r="AM126" i="24"/>
  <c r="AN130" i="24"/>
  <c r="AO130" i="24"/>
  <c r="AL130" i="24"/>
  <c r="AU130" i="24"/>
  <c r="AP130" i="24"/>
  <c r="AM130" i="24"/>
  <c r="AN134" i="24"/>
  <c r="AO134" i="24"/>
  <c r="AL134" i="24"/>
  <c r="AU134" i="24"/>
  <c r="AP134" i="24"/>
  <c r="AM134" i="24"/>
  <c r="AN138" i="24"/>
  <c r="AO138" i="24"/>
  <c r="AL138" i="24"/>
  <c r="AU138" i="24"/>
  <c r="AP138" i="24"/>
  <c r="AM138" i="24"/>
  <c r="AN142" i="24"/>
  <c r="AO142" i="24"/>
  <c r="AL142" i="24"/>
  <c r="AU142" i="24"/>
  <c r="AP142" i="24"/>
  <c r="AM142" i="24"/>
  <c r="AN146" i="24"/>
  <c r="AO146" i="24"/>
  <c r="AL146" i="24"/>
  <c r="AU146" i="24"/>
  <c r="AP146" i="24"/>
  <c r="AM146" i="24"/>
  <c r="AU13" i="24"/>
  <c r="AO13" i="24"/>
  <c r="AN13" i="24"/>
  <c r="AM13" i="24"/>
  <c r="AP13" i="24"/>
  <c r="AL13" i="24"/>
  <c r="AN61" i="24"/>
  <c r="AM61" i="24"/>
  <c r="AP61" i="24"/>
  <c r="AU61" i="24"/>
  <c r="AO61" i="24"/>
  <c r="AL61" i="24"/>
  <c r="AN22" i="24"/>
  <c r="AM22" i="24"/>
  <c r="AP22" i="24"/>
  <c r="AL22" i="24"/>
  <c r="AU22" i="24"/>
  <c r="AO22" i="24"/>
  <c r="AU7" i="24"/>
  <c r="AO7" i="24"/>
  <c r="AN7" i="24"/>
  <c r="AM7" i="24"/>
  <c r="AP7" i="24"/>
  <c r="AL7" i="24"/>
  <c r="AN11" i="24"/>
  <c r="AM11" i="24"/>
  <c r="AP11" i="24"/>
  <c r="AL11" i="24"/>
  <c r="AU11" i="24"/>
  <c r="AO11" i="24"/>
  <c r="AM15" i="24"/>
  <c r="AP15" i="24"/>
  <c r="AL15" i="24"/>
  <c r="AU15" i="24"/>
  <c r="AO15" i="24"/>
  <c r="AN15" i="24"/>
  <c r="AP19" i="24"/>
  <c r="AL19" i="24"/>
  <c r="AU19" i="24"/>
  <c r="AO19" i="24"/>
  <c r="AN19" i="24"/>
  <c r="AM19" i="24"/>
  <c r="AU23" i="24"/>
  <c r="AO23" i="24"/>
  <c r="AN23" i="24"/>
  <c r="AM23" i="24"/>
  <c r="AP23" i="24"/>
  <c r="AL23" i="24"/>
  <c r="AN27" i="24"/>
  <c r="AM27" i="24"/>
  <c r="AP27" i="24"/>
  <c r="AL27" i="24"/>
  <c r="AU27" i="24"/>
  <c r="AO27" i="24"/>
  <c r="AM31" i="24"/>
  <c r="AP31" i="24"/>
  <c r="AL31" i="24"/>
  <c r="AU31" i="24"/>
  <c r="AO31" i="24"/>
  <c r="AN31" i="24"/>
  <c r="AN35" i="24"/>
  <c r="AL35" i="24"/>
  <c r="AP35" i="24"/>
  <c r="AU35" i="24"/>
  <c r="AO35" i="24"/>
  <c r="AM35" i="24"/>
  <c r="AN39" i="24"/>
  <c r="AM39" i="24"/>
  <c r="AP39" i="24"/>
  <c r="AU39" i="24"/>
  <c r="AO39" i="24"/>
  <c r="AL39" i="24"/>
  <c r="AM43" i="24"/>
  <c r="AP43" i="24"/>
  <c r="AL43" i="24"/>
  <c r="AO43" i="24"/>
  <c r="AU43" i="24"/>
  <c r="AN43" i="24"/>
  <c r="AP47" i="24"/>
  <c r="AL47" i="24"/>
  <c r="AU47" i="24"/>
  <c r="AO47" i="24"/>
  <c r="AM47" i="24"/>
  <c r="AN47" i="24"/>
  <c r="AO51" i="24"/>
  <c r="AN51" i="24"/>
  <c r="AP51" i="24"/>
  <c r="AM51" i="24"/>
  <c r="AL51" i="24"/>
  <c r="AO55" i="24"/>
  <c r="AN55" i="24"/>
  <c r="AM55" i="24"/>
  <c r="AL55" i="24"/>
  <c r="AP55" i="24"/>
  <c r="AP59" i="24"/>
  <c r="AL59" i="24"/>
  <c r="AU59" i="24"/>
  <c r="AO59" i="24"/>
  <c r="AN59" i="24"/>
  <c r="AM59" i="24"/>
  <c r="AU63" i="24"/>
  <c r="AO63" i="24"/>
  <c r="AN63" i="24"/>
  <c r="AL63" i="24"/>
  <c r="AP63" i="24"/>
  <c r="AM63" i="24"/>
  <c r="AP67" i="24"/>
  <c r="AL67" i="24"/>
  <c r="AU67" i="24"/>
  <c r="AO67" i="24"/>
  <c r="AN67" i="24"/>
  <c r="AM67" i="24"/>
  <c r="AN71" i="24"/>
  <c r="AU71" i="24"/>
  <c r="AO71" i="24"/>
  <c r="AP71" i="24"/>
  <c r="AM71" i="24"/>
  <c r="AL71" i="24"/>
  <c r="AM75" i="24"/>
  <c r="AN75" i="24"/>
  <c r="AP75" i="24"/>
  <c r="AU75" i="24"/>
  <c r="AO75" i="24"/>
  <c r="AL75" i="24"/>
  <c r="AP79" i="24"/>
  <c r="AL79" i="24"/>
  <c r="AM79" i="24"/>
  <c r="AO79" i="24"/>
  <c r="AU79" i="24"/>
  <c r="AN79" i="24"/>
  <c r="AO83" i="24"/>
  <c r="AU83" i="24"/>
  <c r="AP83" i="24"/>
  <c r="AL83" i="24"/>
  <c r="AN83" i="24"/>
  <c r="AM83" i="24"/>
  <c r="AO87" i="24"/>
  <c r="AU87" i="24"/>
  <c r="AP87" i="24"/>
  <c r="AL87" i="24"/>
  <c r="AN87" i="24"/>
  <c r="AM87" i="24"/>
  <c r="AN91" i="24"/>
  <c r="AU91" i="24"/>
  <c r="AP91" i="24"/>
  <c r="AL91" i="24"/>
  <c r="AO91" i="24"/>
  <c r="AM91" i="24"/>
  <c r="AN95" i="24"/>
  <c r="AU95" i="24"/>
  <c r="AP95" i="24"/>
  <c r="AL95" i="24"/>
  <c r="AM95" i="24"/>
  <c r="AO95" i="24"/>
  <c r="AN99" i="24"/>
  <c r="AU99" i="24"/>
  <c r="AP99" i="24"/>
  <c r="AO99" i="24"/>
  <c r="AL99" i="24"/>
  <c r="AM99" i="24"/>
  <c r="AN103" i="24"/>
  <c r="AU103" i="24"/>
  <c r="AP103" i="24"/>
  <c r="AO103" i="24"/>
  <c r="AL103" i="24"/>
  <c r="AM103" i="24"/>
  <c r="AN107" i="24"/>
  <c r="AO107" i="24"/>
  <c r="AU107" i="24"/>
  <c r="AP107" i="24"/>
  <c r="AM107" i="24"/>
  <c r="AL107" i="24"/>
  <c r="AN111" i="24"/>
  <c r="AO111" i="24"/>
  <c r="AU111" i="24"/>
  <c r="AP111" i="24"/>
  <c r="AM111" i="24"/>
  <c r="AL111" i="24"/>
  <c r="AN115" i="24"/>
  <c r="AO115" i="24"/>
  <c r="AU115" i="24"/>
  <c r="AP115" i="24"/>
  <c r="AM115" i="24"/>
  <c r="AL115" i="24"/>
  <c r="AN119" i="24"/>
  <c r="AO119" i="24"/>
  <c r="AU119" i="24"/>
  <c r="AP119" i="24"/>
  <c r="AM119" i="24"/>
  <c r="AL119" i="24"/>
  <c r="AN123" i="24"/>
  <c r="AO123" i="24"/>
  <c r="AU123" i="24"/>
  <c r="AP123" i="24"/>
  <c r="AM123" i="24"/>
  <c r="AL123" i="24"/>
  <c r="AN127" i="24"/>
  <c r="AO127" i="24"/>
  <c r="AU127" i="24"/>
  <c r="AP127" i="24"/>
  <c r="AM127" i="24"/>
  <c r="AL127" i="24"/>
  <c r="AN131" i="24"/>
  <c r="AO131" i="24"/>
  <c r="AU131" i="24"/>
  <c r="AP131" i="24"/>
  <c r="AM131" i="24"/>
  <c r="AL131" i="24"/>
  <c r="AN135" i="24"/>
  <c r="AO135" i="24"/>
  <c r="AU135" i="24"/>
  <c r="AP135" i="24"/>
  <c r="AM135" i="24"/>
  <c r="AL135" i="24"/>
  <c r="AN139" i="24"/>
  <c r="AO139" i="24"/>
  <c r="AU139" i="24"/>
  <c r="AP139" i="24"/>
  <c r="AM139" i="24"/>
  <c r="AL139" i="24"/>
  <c r="AN143" i="24"/>
  <c r="AO143" i="24"/>
  <c r="AU143" i="24"/>
  <c r="AP143" i="24"/>
  <c r="AM143" i="24"/>
  <c r="AL143" i="24"/>
  <c r="AU12" i="23"/>
  <c r="AN12" i="23"/>
  <c r="AM12" i="23"/>
  <c r="AL12" i="23"/>
  <c r="AP12" i="23"/>
  <c r="AO12" i="23"/>
  <c r="AM20" i="23"/>
  <c r="AP20" i="23"/>
  <c r="AL20" i="23"/>
  <c r="AU20" i="23"/>
  <c r="AO20" i="23"/>
  <c r="AN20" i="23"/>
  <c r="AU28" i="23"/>
  <c r="AO28" i="23"/>
  <c r="AN28" i="23"/>
  <c r="AM28" i="23"/>
  <c r="AP28" i="23"/>
  <c r="AL28" i="23"/>
  <c r="AP40" i="23"/>
  <c r="AL40" i="23"/>
  <c r="AO40" i="23"/>
  <c r="AU40" i="23"/>
  <c r="AN40" i="23"/>
  <c r="AM40" i="23"/>
  <c r="AN48" i="23"/>
  <c r="AO48" i="23"/>
  <c r="AM48" i="23"/>
  <c r="AL48" i="23"/>
  <c r="AP48" i="23"/>
  <c r="AN60" i="23"/>
  <c r="AL60" i="23"/>
  <c r="AP60" i="23"/>
  <c r="AO60" i="23"/>
  <c r="AU60" i="23"/>
  <c r="AM60" i="23"/>
  <c r="AP68" i="23"/>
  <c r="AL68" i="23"/>
  <c r="AO68" i="23"/>
  <c r="AN68" i="23"/>
  <c r="AU68" i="23"/>
  <c r="AM68" i="23"/>
  <c r="AU72" i="23"/>
  <c r="AO72" i="23"/>
  <c r="AP72" i="23"/>
  <c r="AN72" i="23"/>
  <c r="AM72" i="23"/>
  <c r="AL72" i="23"/>
  <c r="AP80" i="23"/>
  <c r="AL80" i="23"/>
  <c r="AM80" i="23"/>
  <c r="AO80" i="23"/>
  <c r="AU80" i="23"/>
  <c r="AN80" i="23"/>
  <c r="AN92" i="23"/>
  <c r="AO92" i="23"/>
  <c r="AL92" i="23"/>
  <c r="AU92" i="23"/>
  <c r="AP92" i="23"/>
  <c r="AM92" i="23"/>
  <c r="AU100" i="23"/>
  <c r="AP100" i="23"/>
  <c r="AL100" i="23"/>
  <c r="AM100" i="23"/>
  <c r="AO100" i="23"/>
  <c r="AN100" i="23"/>
  <c r="AU112" i="23"/>
  <c r="AP112" i="23"/>
  <c r="AL112" i="23"/>
  <c r="AN112" i="23"/>
  <c r="AM112" i="23"/>
  <c r="AO112" i="23"/>
  <c r="AU124" i="23"/>
  <c r="AP124" i="23"/>
  <c r="AL124" i="23"/>
  <c r="AM124" i="23"/>
  <c r="AO124" i="23"/>
  <c r="AN124" i="23"/>
  <c r="AU132" i="23"/>
  <c r="AP132" i="23"/>
  <c r="AL132" i="23"/>
  <c r="AM132" i="23"/>
  <c r="AO132" i="23"/>
  <c r="AN132" i="23"/>
  <c r="AU140" i="23"/>
  <c r="AP140" i="23"/>
  <c r="AL140" i="23"/>
  <c r="AM140" i="23"/>
  <c r="AO140" i="23"/>
  <c r="AN140" i="23"/>
  <c r="AU5" i="23"/>
  <c r="AO5" i="23"/>
  <c r="AN5" i="23"/>
  <c r="AP5" i="23"/>
  <c r="AL5" i="23"/>
  <c r="AM5" i="23"/>
  <c r="AU9" i="23"/>
  <c r="AO9" i="23"/>
  <c r="AN9" i="23"/>
  <c r="AP9" i="23"/>
  <c r="AL9" i="23"/>
  <c r="AM9" i="23"/>
  <c r="AU13" i="23"/>
  <c r="AO13" i="23"/>
  <c r="AN13" i="23"/>
  <c r="AM13" i="23"/>
  <c r="AP13" i="23"/>
  <c r="AL13" i="23"/>
  <c r="AN17" i="23"/>
  <c r="AM17" i="23"/>
  <c r="AP17" i="23"/>
  <c r="AL17" i="23"/>
  <c r="AO17" i="23"/>
  <c r="AU17" i="23"/>
  <c r="AM21" i="23"/>
  <c r="AP21" i="23"/>
  <c r="AL21" i="23"/>
  <c r="AU21" i="23"/>
  <c r="AO21" i="23"/>
  <c r="AN21" i="23"/>
  <c r="AP25" i="23"/>
  <c r="AL25" i="23"/>
  <c r="AU25" i="23"/>
  <c r="AO25" i="23"/>
  <c r="AN25" i="23"/>
  <c r="AM25" i="23"/>
  <c r="AU29" i="23"/>
  <c r="AO29" i="23"/>
  <c r="AM29" i="23"/>
  <c r="AL29" i="23"/>
  <c r="AP29" i="23"/>
  <c r="AN29" i="23"/>
  <c r="AN33" i="23"/>
  <c r="AU33" i="23"/>
  <c r="AO33" i="23"/>
  <c r="AM33" i="23"/>
  <c r="AL33" i="23"/>
  <c r="AP33" i="23"/>
  <c r="AM37" i="23"/>
  <c r="AL37" i="23"/>
  <c r="AP37" i="23"/>
  <c r="AU37" i="23"/>
  <c r="AO37" i="23"/>
  <c r="AN37" i="23"/>
  <c r="AP41" i="23"/>
  <c r="AL41" i="23"/>
  <c r="AM41" i="23"/>
  <c r="AO41" i="23"/>
  <c r="AU41" i="23"/>
  <c r="AN41" i="23"/>
  <c r="AU45" i="23"/>
  <c r="AO45" i="23"/>
  <c r="AN45" i="23"/>
  <c r="AM45" i="23"/>
  <c r="AP45" i="23"/>
  <c r="AL45" i="23"/>
  <c r="AP49" i="23"/>
  <c r="AL49" i="23"/>
  <c r="AN49" i="23"/>
  <c r="AM49" i="23"/>
  <c r="AO49" i="23"/>
  <c r="AP53" i="23"/>
  <c r="AL53" i="23"/>
  <c r="AO53" i="23"/>
  <c r="AN53" i="23"/>
  <c r="AM53" i="23"/>
  <c r="AP57" i="23"/>
  <c r="AL57" i="23"/>
  <c r="AU57" i="23"/>
  <c r="AN57" i="23"/>
  <c r="AM57" i="23"/>
  <c r="AO57" i="23"/>
  <c r="AU61" i="23"/>
  <c r="AO61" i="23"/>
  <c r="AN61" i="23"/>
  <c r="AM61" i="23"/>
  <c r="AP61" i="23"/>
  <c r="AL61" i="23"/>
  <c r="AN65" i="23"/>
  <c r="AM65" i="23"/>
  <c r="AL65" i="23"/>
  <c r="AP65" i="23"/>
  <c r="AU65" i="23"/>
  <c r="AO65" i="23"/>
  <c r="AM69" i="23"/>
  <c r="AU69" i="23"/>
  <c r="AO69" i="23"/>
  <c r="AN69" i="23"/>
  <c r="AP69" i="23"/>
  <c r="AL69" i="23"/>
  <c r="AP73" i="23"/>
  <c r="AL73" i="23"/>
  <c r="AO73" i="23"/>
  <c r="AU73" i="23"/>
  <c r="AN73" i="23"/>
  <c r="AM73" i="23"/>
  <c r="AN77" i="23"/>
  <c r="AU77" i="23"/>
  <c r="AO77" i="23"/>
  <c r="AL77" i="23"/>
  <c r="AP77" i="23"/>
  <c r="AM77" i="23"/>
  <c r="AM81" i="23"/>
  <c r="AN81" i="23"/>
  <c r="AU81" i="23"/>
  <c r="AO81" i="23"/>
  <c r="AL81" i="23"/>
  <c r="AP81" i="23"/>
  <c r="AN85" i="23"/>
  <c r="AO85" i="23"/>
  <c r="AU85" i="23"/>
  <c r="AP85" i="23"/>
  <c r="AM85" i="23"/>
  <c r="AL85" i="23"/>
  <c r="AN89" i="23"/>
  <c r="AO89" i="23"/>
  <c r="AU89" i="23"/>
  <c r="AP89" i="23"/>
  <c r="AM89" i="23"/>
  <c r="AL89" i="23"/>
  <c r="AN93" i="23"/>
  <c r="AO93" i="23"/>
  <c r="AU93" i="23"/>
  <c r="AP93" i="23"/>
  <c r="AM93" i="23"/>
  <c r="AL93" i="23"/>
  <c r="AN97" i="23"/>
  <c r="AO97" i="23"/>
  <c r="AU97" i="23"/>
  <c r="AP97" i="23"/>
  <c r="AM97" i="23"/>
  <c r="AL97" i="23"/>
  <c r="AU101" i="23"/>
  <c r="AP101" i="23"/>
  <c r="AL101" i="23"/>
  <c r="AO101" i="23"/>
  <c r="AN101" i="23"/>
  <c r="AM101" i="23"/>
  <c r="AU105" i="23"/>
  <c r="AP105" i="23"/>
  <c r="AL105" i="23"/>
  <c r="AO105" i="23"/>
  <c r="AN105" i="23"/>
  <c r="AM105" i="23"/>
  <c r="AU109" i="23"/>
  <c r="AP109" i="23"/>
  <c r="AL109" i="23"/>
  <c r="AO109" i="23"/>
  <c r="AN109" i="23"/>
  <c r="AM109" i="23"/>
  <c r="AU113" i="23"/>
  <c r="AP113" i="23"/>
  <c r="AL113" i="23"/>
  <c r="AO113" i="23"/>
  <c r="AM113" i="23"/>
  <c r="AN113" i="23"/>
  <c r="AU117" i="23"/>
  <c r="AP117" i="23"/>
  <c r="AL117" i="23"/>
  <c r="AO117" i="23"/>
  <c r="AM117" i="23"/>
  <c r="AN117" i="23"/>
  <c r="AU121" i="23"/>
  <c r="AP121" i="23"/>
  <c r="AL121" i="23"/>
  <c r="AM121" i="23"/>
  <c r="AO121" i="23"/>
  <c r="AN121" i="23"/>
  <c r="AU125" i="23"/>
  <c r="AP125" i="23"/>
  <c r="AL125" i="23"/>
  <c r="AM125" i="23"/>
  <c r="AO125" i="23"/>
  <c r="AN125" i="23"/>
  <c r="AU129" i="23"/>
  <c r="AP129" i="23"/>
  <c r="AL129" i="23"/>
  <c r="AM129" i="23"/>
  <c r="AO129" i="23"/>
  <c r="AN129" i="23"/>
  <c r="AU133" i="23"/>
  <c r="AP133" i="23"/>
  <c r="AL133" i="23"/>
  <c r="AM133" i="23"/>
  <c r="AO133" i="23"/>
  <c r="AN133" i="23"/>
  <c r="AU137" i="23"/>
  <c r="AP137" i="23"/>
  <c r="AL137" i="23"/>
  <c r="AM137" i="23"/>
  <c r="AO137" i="23"/>
  <c r="AN137" i="23"/>
  <c r="AU141" i="23"/>
  <c r="AP141" i="23"/>
  <c r="AL141" i="23"/>
  <c r="AM141" i="23"/>
  <c r="AO141" i="23"/>
  <c r="AN141" i="23"/>
  <c r="AU145" i="23"/>
  <c r="AP145" i="23"/>
  <c r="AL145" i="23"/>
  <c r="AM145" i="23"/>
  <c r="AO145" i="23"/>
  <c r="AN145" i="23"/>
  <c r="AU120" i="23"/>
  <c r="AP120" i="23"/>
  <c r="AL120" i="23"/>
  <c r="AM120" i="23"/>
  <c r="AO120" i="23"/>
  <c r="AN120" i="23"/>
  <c r="AU128" i="23"/>
  <c r="AP128" i="23"/>
  <c r="AL128" i="23"/>
  <c r="AM128" i="23"/>
  <c r="AO128" i="23"/>
  <c r="AN128" i="23"/>
  <c r="AU144" i="23"/>
  <c r="AP144" i="23"/>
  <c r="AL144" i="23"/>
  <c r="AM144" i="23"/>
  <c r="AO144" i="23"/>
  <c r="AN144" i="23"/>
  <c r="AM6" i="23"/>
  <c r="AP6" i="23"/>
  <c r="AL6" i="23"/>
  <c r="AU6" i="23"/>
  <c r="AN6" i="23"/>
  <c r="AO6" i="23"/>
  <c r="AP10" i="23"/>
  <c r="AL10" i="23"/>
  <c r="AU10" i="23"/>
  <c r="AO10" i="23"/>
  <c r="AM10" i="23"/>
  <c r="AN10" i="23"/>
  <c r="AP14" i="23"/>
  <c r="AL14" i="23"/>
  <c r="AU14" i="23"/>
  <c r="AO14" i="23"/>
  <c r="AN14" i="23"/>
  <c r="AM14" i="23"/>
  <c r="AU18" i="23"/>
  <c r="AO18" i="23"/>
  <c r="AN18" i="23"/>
  <c r="AM18" i="23"/>
  <c r="AP18" i="23"/>
  <c r="AL18" i="23"/>
  <c r="AN22" i="23"/>
  <c r="AM22" i="23"/>
  <c r="AP22" i="23"/>
  <c r="AL22" i="23"/>
  <c r="AO22" i="23"/>
  <c r="AU22" i="23"/>
  <c r="AM26" i="23"/>
  <c r="AP26" i="23"/>
  <c r="AL26" i="23"/>
  <c r="AU26" i="23"/>
  <c r="AO26" i="23"/>
  <c r="AN26" i="23"/>
  <c r="AP30" i="23"/>
  <c r="AL30" i="23"/>
  <c r="AM30" i="23"/>
  <c r="AO30" i="23"/>
  <c r="AN30" i="23"/>
  <c r="AU30" i="23"/>
  <c r="AU34" i="23"/>
  <c r="AO34" i="23"/>
  <c r="AM34" i="23"/>
  <c r="AL34" i="23"/>
  <c r="AP34" i="23"/>
  <c r="AN34" i="23"/>
  <c r="AN38" i="23"/>
  <c r="AU38" i="23"/>
  <c r="AO38" i="23"/>
  <c r="AM38" i="23"/>
  <c r="AL38" i="23"/>
  <c r="AP38" i="23"/>
  <c r="AM42" i="23"/>
  <c r="AP42" i="23"/>
  <c r="AU42" i="23"/>
  <c r="AO42" i="23"/>
  <c r="AN42" i="23"/>
  <c r="AL42" i="23"/>
  <c r="AP46" i="23"/>
  <c r="AL46" i="23"/>
  <c r="AU46" i="23"/>
  <c r="AN46" i="23"/>
  <c r="AM46" i="23"/>
  <c r="AO46" i="23"/>
  <c r="AN50" i="23"/>
  <c r="AM50" i="23"/>
  <c r="AL50" i="23"/>
  <c r="AP50" i="23"/>
  <c r="AO50" i="23"/>
  <c r="AN54" i="23"/>
  <c r="AP54" i="23"/>
  <c r="AO54" i="23"/>
  <c r="AM54" i="23"/>
  <c r="AL54" i="23"/>
  <c r="AP58" i="23"/>
  <c r="AL58" i="23"/>
  <c r="AO58" i="23"/>
  <c r="AN58" i="23"/>
  <c r="AU58" i="23"/>
  <c r="AM58" i="23"/>
  <c r="AU62" i="23"/>
  <c r="AO62" i="23"/>
  <c r="AM62" i="23"/>
  <c r="AL62" i="23"/>
  <c r="AP62" i="23"/>
  <c r="AN62" i="23"/>
  <c r="AN66" i="23"/>
  <c r="AU66" i="23"/>
  <c r="AO66" i="23"/>
  <c r="AM66" i="23"/>
  <c r="AL66" i="23"/>
  <c r="AP66" i="23"/>
  <c r="AM70" i="23"/>
  <c r="AP70" i="23"/>
  <c r="AU70" i="23"/>
  <c r="AO70" i="23"/>
  <c r="AN70" i="23"/>
  <c r="AL70" i="23"/>
  <c r="AP74" i="23"/>
  <c r="AL74" i="23"/>
  <c r="AM74" i="23"/>
  <c r="AO74" i="23"/>
  <c r="AU74" i="23"/>
  <c r="AN74" i="23"/>
  <c r="AN78" i="23"/>
  <c r="AU78" i="23"/>
  <c r="AO78" i="23"/>
  <c r="AL78" i="23"/>
  <c r="AP78" i="23"/>
  <c r="AM78" i="23"/>
  <c r="AM82" i="23"/>
  <c r="AN82" i="23"/>
  <c r="AP82" i="23"/>
  <c r="AO82" i="23"/>
  <c r="AU82" i="23"/>
  <c r="AL82" i="23"/>
  <c r="AN86" i="23"/>
  <c r="AO86" i="23"/>
  <c r="AL86" i="23"/>
  <c r="AU86" i="23"/>
  <c r="AP86" i="23"/>
  <c r="AM86" i="23"/>
  <c r="AN90" i="23"/>
  <c r="AO90" i="23"/>
  <c r="AL90" i="23"/>
  <c r="AU90" i="23"/>
  <c r="AP90" i="23"/>
  <c r="AM90" i="23"/>
  <c r="AN94" i="23"/>
  <c r="AO94" i="23"/>
  <c r="AL94" i="23"/>
  <c r="AU94" i="23"/>
  <c r="AP94" i="23"/>
  <c r="AM94" i="23"/>
  <c r="AN98" i="23"/>
  <c r="AO98" i="23"/>
  <c r="AL98" i="23"/>
  <c r="AU98" i="23"/>
  <c r="AP98" i="23"/>
  <c r="AM98" i="23"/>
  <c r="AU102" i="23"/>
  <c r="AP102" i="23"/>
  <c r="AL102" i="23"/>
  <c r="AN102" i="23"/>
  <c r="AO102" i="23"/>
  <c r="AM102" i="23"/>
  <c r="AU106" i="23"/>
  <c r="AP106" i="23"/>
  <c r="AL106" i="23"/>
  <c r="AN106" i="23"/>
  <c r="AO106" i="23"/>
  <c r="AM106" i="23"/>
  <c r="AU110" i="23"/>
  <c r="AP110" i="23"/>
  <c r="AL110" i="23"/>
  <c r="AN110" i="23"/>
  <c r="AO110" i="23"/>
  <c r="AM110" i="23"/>
  <c r="AU114" i="23"/>
  <c r="AP114" i="23"/>
  <c r="AL114" i="23"/>
  <c r="AN114" i="23"/>
  <c r="AO114" i="23"/>
  <c r="AM114" i="23"/>
  <c r="AU118" i="23"/>
  <c r="AP118" i="23"/>
  <c r="AL118" i="23"/>
  <c r="AN118" i="23"/>
  <c r="AO118" i="23"/>
  <c r="AM118" i="23"/>
  <c r="AU122" i="23"/>
  <c r="AP122" i="23"/>
  <c r="AL122" i="23"/>
  <c r="AM122" i="23"/>
  <c r="AO122" i="23"/>
  <c r="AN122" i="23"/>
  <c r="AU126" i="23"/>
  <c r="AP126" i="23"/>
  <c r="AL126" i="23"/>
  <c r="AM126" i="23"/>
  <c r="AO126" i="23"/>
  <c r="AN126" i="23"/>
  <c r="AU130" i="23"/>
  <c r="AP130" i="23"/>
  <c r="AL130" i="23"/>
  <c r="AM130" i="23"/>
  <c r="AO130" i="23"/>
  <c r="AN130" i="23"/>
  <c r="AU134" i="23"/>
  <c r="AP134" i="23"/>
  <c r="AL134" i="23"/>
  <c r="AM134" i="23"/>
  <c r="AO134" i="23"/>
  <c r="AN134" i="23"/>
  <c r="AU138" i="23"/>
  <c r="AP138" i="23"/>
  <c r="AL138" i="23"/>
  <c r="AM138" i="23"/>
  <c r="AO138" i="23"/>
  <c r="AN138" i="23"/>
  <c r="AU142" i="23"/>
  <c r="AP142" i="23"/>
  <c r="AL142" i="23"/>
  <c r="AM142" i="23"/>
  <c r="AO142" i="23"/>
  <c r="AN142" i="23"/>
  <c r="AU146" i="23"/>
  <c r="AP146" i="23"/>
  <c r="AL146" i="23"/>
  <c r="AM146" i="23"/>
  <c r="AO146" i="23"/>
  <c r="AN146" i="23"/>
  <c r="AN4" i="23"/>
  <c r="AU4" i="23"/>
  <c r="AM4" i="23"/>
  <c r="AO4" i="23"/>
  <c r="AP4" i="23"/>
  <c r="AL4" i="23"/>
  <c r="AU8" i="23"/>
  <c r="AO8" i="23"/>
  <c r="AN8" i="23"/>
  <c r="AP8" i="23"/>
  <c r="AM8" i="23"/>
  <c r="AL8" i="23"/>
  <c r="AN16" i="23"/>
  <c r="AM16" i="23"/>
  <c r="AP16" i="23"/>
  <c r="AL16" i="23"/>
  <c r="AO16" i="23"/>
  <c r="AU16" i="23"/>
  <c r="AP24" i="23"/>
  <c r="AL24" i="23"/>
  <c r="AU24" i="23"/>
  <c r="AO24" i="23"/>
  <c r="AN24" i="23"/>
  <c r="AM24" i="23"/>
  <c r="AN32" i="23"/>
  <c r="AM32" i="23"/>
  <c r="AL32" i="23"/>
  <c r="AP32" i="23"/>
  <c r="AU32" i="23"/>
  <c r="AO32" i="23"/>
  <c r="AM36" i="23"/>
  <c r="AP36" i="23"/>
  <c r="AU36" i="23"/>
  <c r="AO36" i="23"/>
  <c r="AN36" i="23"/>
  <c r="AL36" i="23"/>
  <c r="AU44" i="23"/>
  <c r="AO44" i="23"/>
  <c r="AP44" i="23"/>
  <c r="AN44" i="23"/>
  <c r="AL44" i="23"/>
  <c r="AM44" i="23"/>
  <c r="AN52" i="23"/>
  <c r="AL52" i="23"/>
  <c r="AP52" i="23"/>
  <c r="AO52" i="23"/>
  <c r="AM52" i="23"/>
  <c r="AN56" i="23"/>
  <c r="AO56" i="23"/>
  <c r="AM56" i="23"/>
  <c r="AP56" i="23"/>
  <c r="AL56" i="23"/>
  <c r="AM64" i="23"/>
  <c r="AP64" i="23"/>
  <c r="AU64" i="23"/>
  <c r="AO64" i="23"/>
  <c r="AL64" i="23"/>
  <c r="AN64" i="23"/>
  <c r="AM76" i="23"/>
  <c r="AN76" i="23"/>
  <c r="AU76" i="23"/>
  <c r="AO76" i="23"/>
  <c r="AL76" i="23"/>
  <c r="AP76" i="23"/>
  <c r="AN84" i="23"/>
  <c r="AO84" i="23"/>
  <c r="AL84" i="23"/>
  <c r="AU84" i="23"/>
  <c r="AP84" i="23"/>
  <c r="AM84" i="23"/>
  <c r="AN88" i="23"/>
  <c r="AO88" i="23"/>
  <c r="AL88" i="23"/>
  <c r="AU88" i="23"/>
  <c r="AP88" i="23"/>
  <c r="AM88" i="23"/>
  <c r="AN96" i="23"/>
  <c r="AO96" i="23"/>
  <c r="AL96" i="23"/>
  <c r="AU96" i="23"/>
  <c r="AP96" i="23"/>
  <c r="AM96" i="23"/>
  <c r="AU104" i="23"/>
  <c r="AP104" i="23"/>
  <c r="AL104" i="23"/>
  <c r="AM104" i="23"/>
  <c r="AO104" i="23"/>
  <c r="AN104" i="23"/>
  <c r="AU108" i="23"/>
  <c r="AP108" i="23"/>
  <c r="AL108" i="23"/>
  <c r="AM108" i="23"/>
  <c r="AO108" i="23"/>
  <c r="AN108" i="23"/>
  <c r="AU116" i="23"/>
  <c r="AP116" i="23"/>
  <c r="AL116" i="23"/>
  <c r="AN116" i="23"/>
  <c r="AM116" i="23"/>
  <c r="AO116" i="23"/>
  <c r="AU136" i="23"/>
  <c r="AP136" i="23"/>
  <c r="AL136" i="23"/>
  <c r="AM136" i="23"/>
  <c r="AO136" i="23"/>
  <c r="AN136" i="23"/>
  <c r="AN7" i="23"/>
  <c r="AM7" i="23"/>
  <c r="AL7" i="23"/>
  <c r="AO7" i="23"/>
  <c r="AU7" i="23"/>
  <c r="AP7" i="23"/>
  <c r="AM11" i="23"/>
  <c r="AP11" i="23"/>
  <c r="AL11" i="23"/>
  <c r="AU11" i="23"/>
  <c r="AN11" i="23"/>
  <c r="AO11" i="23"/>
  <c r="AM15" i="23"/>
  <c r="AP15" i="23"/>
  <c r="AL15" i="23"/>
  <c r="AU15" i="23"/>
  <c r="AO15" i="23"/>
  <c r="AN15" i="23"/>
  <c r="AP19" i="23"/>
  <c r="AL19" i="23"/>
  <c r="AU19" i="23"/>
  <c r="AO19" i="23"/>
  <c r="AN19" i="23"/>
  <c r="AM19" i="23"/>
  <c r="AU23" i="23"/>
  <c r="AO23" i="23"/>
  <c r="AN23" i="23"/>
  <c r="AM23" i="23"/>
  <c r="AP23" i="23"/>
  <c r="AL23" i="23"/>
  <c r="AN27" i="23"/>
  <c r="AM27" i="23"/>
  <c r="AP27" i="23"/>
  <c r="AL27" i="23"/>
  <c r="AO27" i="23"/>
  <c r="AU27" i="23"/>
  <c r="AM31" i="23"/>
  <c r="AP31" i="23"/>
  <c r="AU31" i="23"/>
  <c r="AO31" i="23"/>
  <c r="AN31" i="23"/>
  <c r="AL31" i="23"/>
  <c r="AP35" i="23"/>
  <c r="AL35" i="23"/>
  <c r="AM35" i="23"/>
  <c r="AO35" i="23"/>
  <c r="AU35" i="23"/>
  <c r="AN35" i="23"/>
  <c r="AU39" i="23"/>
  <c r="AO39" i="23"/>
  <c r="AP39" i="23"/>
  <c r="AN39" i="23"/>
  <c r="AL39" i="23"/>
  <c r="AM39" i="23"/>
  <c r="AN43" i="23"/>
  <c r="AM43" i="23"/>
  <c r="AL43" i="23"/>
  <c r="AU43" i="23"/>
  <c r="AO43" i="23"/>
  <c r="AP43" i="23"/>
  <c r="AM47" i="23"/>
  <c r="AL47" i="23"/>
  <c r="AP47" i="23"/>
  <c r="AU47" i="23"/>
  <c r="AN47" i="23"/>
  <c r="AO47" i="23"/>
  <c r="AP51" i="23"/>
  <c r="AL51" i="23"/>
  <c r="AM51" i="23"/>
  <c r="AN51" i="23"/>
  <c r="AO51" i="23"/>
  <c r="AP55" i="23"/>
  <c r="AL55" i="23"/>
  <c r="AO55" i="23"/>
  <c r="AN55" i="23"/>
  <c r="AM55" i="23"/>
  <c r="AM59" i="23"/>
  <c r="AU59" i="23"/>
  <c r="AO59" i="23"/>
  <c r="AN59" i="23"/>
  <c r="AP59" i="23"/>
  <c r="AL59" i="23"/>
  <c r="AP63" i="23"/>
  <c r="AL63" i="23"/>
  <c r="AM63" i="23"/>
  <c r="AU63" i="23"/>
  <c r="AN63" i="23"/>
  <c r="AO63" i="23"/>
  <c r="AU67" i="23"/>
  <c r="AO67" i="23"/>
  <c r="AL67" i="23"/>
  <c r="AP67" i="23"/>
  <c r="AN67" i="23"/>
  <c r="AM67" i="23"/>
  <c r="AN71" i="23"/>
  <c r="AM71" i="23"/>
  <c r="AL71" i="23"/>
  <c r="AP71" i="23"/>
  <c r="AU71" i="23"/>
  <c r="AO71" i="23"/>
  <c r="AM75" i="23"/>
  <c r="AP75" i="23"/>
  <c r="AU75" i="23"/>
  <c r="AO75" i="23"/>
  <c r="AN75" i="23"/>
  <c r="AL75" i="23"/>
  <c r="AU79" i="23"/>
  <c r="AO79" i="23"/>
  <c r="AP79" i="23"/>
  <c r="AL79" i="23"/>
  <c r="AM79" i="23"/>
  <c r="AN79" i="23"/>
  <c r="AN83" i="23"/>
  <c r="AO83" i="23"/>
  <c r="AU83" i="23"/>
  <c r="AP83" i="23"/>
  <c r="AM83" i="23"/>
  <c r="AL83" i="23"/>
  <c r="AN87" i="23"/>
  <c r="AO87" i="23"/>
  <c r="AU87" i="23"/>
  <c r="AP87" i="23"/>
  <c r="AM87" i="23"/>
  <c r="AL87" i="23"/>
  <c r="AN91" i="23"/>
  <c r="AO91" i="23"/>
  <c r="AU91" i="23"/>
  <c r="AP91" i="23"/>
  <c r="AM91" i="23"/>
  <c r="AL91" i="23"/>
  <c r="AN95" i="23"/>
  <c r="AO95" i="23"/>
  <c r="AU95" i="23"/>
  <c r="AP95" i="23"/>
  <c r="AM95" i="23"/>
  <c r="AL95" i="23"/>
  <c r="AU99" i="23"/>
  <c r="AN99" i="23"/>
  <c r="AO99" i="23"/>
  <c r="AP99" i="23"/>
  <c r="AM99" i="23"/>
  <c r="AL99" i="23"/>
  <c r="AU103" i="23"/>
  <c r="AP103" i="23"/>
  <c r="AL103" i="23"/>
  <c r="AM103" i="23"/>
  <c r="AN103" i="23"/>
  <c r="AO103" i="23"/>
  <c r="AU107" i="23"/>
  <c r="AP107" i="23"/>
  <c r="AL107" i="23"/>
  <c r="AM107" i="23"/>
  <c r="AN107" i="23"/>
  <c r="AO107" i="23"/>
  <c r="AU111" i="23"/>
  <c r="AP111" i="23"/>
  <c r="AL111" i="23"/>
  <c r="AM111" i="23"/>
  <c r="AO111" i="23"/>
  <c r="AN111" i="23"/>
  <c r="AU115" i="23"/>
  <c r="AP115" i="23"/>
  <c r="AL115" i="23"/>
  <c r="AM115" i="23"/>
  <c r="AO115" i="23"/>
  <c r="AN115" i="23"/>
  <c r="AU119" i="23"/>
  <c r="AP119" i="23"/>
  <c r="AL119" i="23"/>
  <c r="AM119" i="23"/>
  <c r="AO119" i="23"/>
  <c r="AN119" i="23"/>
  <c r="AU123" i="23"/>
  <c r="AP123" i="23"/>
  <c r="AL123" i="23"/>
  <c r="AM123" i="23"/>
  <c r="AO123" i="23"/>
  <c r="AN123" i="23"/>
  <c r="AU127" i="23"/>
  <c r="AP127" i="23"/>
  <c r="AL127" i="23"/>
  <c r="AM127" i="23"/>
  <c r="AO127" i="23"/>
  <c r="AN127" i="23"/>
  <c r="AU131" i="23"/>
  <c r="AP131" i="23"/>
  <c r="AL131" i="23"/>
  <c r="AM131" i="23"/>
  <c r="AO131" i="23"/>
  <c r="AN131" i="23"/>
  <c r="AU135" i="23"/>
  <c r="AP135" i="23"/>
  <c r="AL135" i="23"/>
  <c r="AM135" i="23"/>
  <c r="AO135" i="23"/>
  <c r="AN135" i="23"/>
  <c r="AU139" i="23"/>
  <c r="AP139" i="23"/>
  <c r="AL139" i="23"/>
  <c r="AM139" i="23"/>
  <c r="AO139" i="23"/>
  <c r="AN139" i="23"/>
  <c r="AU143" i="23"/>
  <c r="AP143" i="23"/>
  <c r="AL143" i="23"/>
  <c r="AM143" i="23"/>
  <c r="AO143" i="23"/>
  <c r="AN143" i="23"/>
  <c r="AN27" i="22"/>
  <c r="AM27" i="22"/>
  <c r="AU27" i="22"/>
  <c r="AL27" i="22"/>
  <c r="AO27" i="22"/>
  <c r="AP27" i="22"/>
  <c r="AP5" i="22"/>
  <c r="AL5" i="22"/>
  <c r="AU5" i="22"/>
  <c r="AO5" i="22"/>
  <c r="AM5" i="22"/>
  <c r="AN5" i="22"/>
  <c r="AP9" i="22"/>
  <c r="AL9" i="22"/>
  <c r="AM9" i="22"/>
  <c r="AU9" i="22"/>
  <c r="AO9" i="22"/>
  <c r="AN9" i="22"/>
  <c r="AU13" i="22"/>
  <c r="AO13" i="22"/>
  <c r="AN13" i="22"/>
  <c r="AL13" i="22"/>
  <c r="AM13" i="22"/>
  <c r="AP13" i="22"/>
  <c r="AN17" i="22"/>
  <c r="AU17" i="22"/>
  <c r="AM17" i="22"/>
  <c r="AO17" i="22"/>
  <c r="AP17" i="22"/>
  <c r="AL17" i="22"/>
  <c r="AM21" i="22"/>
  <c r="AP21" i="22"/>
  <c r="AL21" i="22"/>
  <c r="AN21" i="22"/>
  <c r="AU21" i="22"/>
  <c r="AO21" i="22"/>
  <c r="AP25" i="22"/>
  <c r="AL25" i="22"/>
  <c r="AM25" i="22"/>
  <c r="AU25" i="22"/>
  <c r="AO25" i="22"/>
  <c r="AN25" i="22"/>
  <c r="AU29" i="22"/>
  <c r="AO29" i="22"/>
  <c r="AN29" i="22"/>
  <c r="AP29" i="22"/>
  <c r="AM29" i="22"/>
  <c r="AL29" i="22"/>
  <c r="AN33" i="22"/>
  <c r="AM33" i="22"/>
  <c r="AU33" i="22"/>
  <c r="AO33" i="22"/>
  <c r="AP33" i="22"/>
  <c r="AL33" i="22"/>
  <c r="AN37" i="22"/>
  <c r="AM37" i="22"/>
  <c r="AP37" i="22"/>
  <c r="AL37" i="22"/>
  <c r="AU37" i="22"/>
  <c r="AO37" i="22"/>
  <c r="AM41" i="22"/>
  <c r="AP41" i="22"/>
  <c r="AL41" i="22"/>
  <c r="AU41" i="22"/>
  <c r="AO41" i="22"/>
  <c r="AN41" i="22"/>
  <c r="AP45" i="22"/>
  <c r="AL45" i="22"/>
  <c r="AU45" i="22"/>
  <c r="AO45" i="22"/>
  <c r="AN45" i="22"/>
  <c r="AM45" i="22"/>
  <c r="AM49" i="22"/>
  <c r="AP49" i="22"/>
  <c r="AO49" i="22"/>
  <c r="AN49" i="22"/>
  <c r="AL49" i="22"/>
  <c r="AM53" i="22"/>
  <c r="AP53" i="22"/>
  <c r="AO53" i="22"/>
  <c r="AN53" i="22"/>
  <c r="AL53" i="22"/>
  <c r="AM57" i="22"/>
  <c r="AP57" i="22"/>
  <c r="AU57" i="22"/>
  <c r="AO57" i="22"/>
  <c r="AN57" i="22"/>
  <c r="AL57" i="22"/>
  <c r="AP61" i="22"/>
  <c r="AL61" i="22"/>
  <c r="AO61" i="22"/>
  <c r="AU61" i="22"/>
  <c r="AN61" i="22"/>
  <c r="AM61" i="22"/>
  <c r="AM65" i="22"/>
  <c r="AU65" i="22"/>
  <c r="AO65" i="22"/>
  <c r="AL65" i="22"/>
  <c r="AP65" i="22"/>
  <c r="AN65" i="22"/>
  <c r="AP69" i="22"/>
  <c r="AL69" i="22"/>
  <c r="AU69" i="22"/>
  <c r="AO69" i="22"/>
  <c r="AN69" i="22"/>
  <c r="AM69" i="22"/>
  <c r="AU73" i="22"/>
  <c r="AO73" i="22"/>
  <c r="AN73" i="22"/>
  <c r="AM73" i="22"/>
  <c r="AP73" i="22"/>
  <c r="AL73" i="22"/>
  <c r="AN77" i="22"/>
  <c r="AM77" i="22"/>
  <c r="AP77" i="22"/>
  <c r="AL77" i="22"/>
  <c r="AO77" i="22"/>
  <c r="AU77" i="22"/>
  <c r="AM81" i="22"/>
  <c r="AP81" i="22"/>
  <c r="AL81" i="22"/>
  <c r="AU81" i="22"/>
  <c r="AO81" i="22"/>
  <c r="AN81" i="22"/>
  <c r="AN85" i="22"/>
  <c r="AM85" i="22"/>
  <c r="AU85" i="22"/>
  <c r="AP85" i="22"/>
  <c r="AL85" i="22"/>
  <c r="AO85" i="22"/>
  <c r="AN89" i="22"/>
  <c r="AM89" i="22"/>
  <c r="AU89" i="22"/>
  <c r="AP89" i="22"/>
  <c r="AL89" i="22"/>
  <c r="AO89" i="22"/>
  <c r="AN93" i="22"/>
  <c r="AM93" i="22"/>
  <c r="AU93" i="22"/>
  <c r="AP93" i="22"/>
  <c r="AL93" i="22"/>
  <c r="AO93" i="22"/>
  <c r="AN97" i="22"/>
  <c r="AM97" i="22"/>
  <c r="AU97" i="22"/>
  <c r="AP97" i="22"/>
  <c r="AL97" i="22"/>
  <c r="AO97" i="22"/>
  <c r="AN101" i="22"/>
  <c r="AM101" i="22"/>
  <c r="AU101" i="22"/>
  <c r="AP101" i="22"/>
  <c r="AL101" i="22"/>
  <c r="AO101" i="22"/>
  <c r="AN105" i="22"/>
  <c r="AL105" i="22"/>
  <c r="AU105" i="22"/>
  <c r="AP105" i="22"/>
  <c r="AO105" i="22"/>
  <c r="AM105" i="22"/>
  <c r="AN109" i="22"/>
  <c r="AL109" i="22"/>
  <c r="AU109" i="22"/>
  <c r="AP109" i="22"/>
  <c r="AO109" i="22"/>
  <c r="AM109" i="22"/>
  <c r="AN113" i="22"/>
  <c r="AL113" i="22"/>
  <c r="AU113" i="22"/>
  <c r="AP113" i="22"/>
  <c r="AO113" i="22"/>
  <c r="AM113" i="22"/>
  <c r="AN117" i="22"/>
  <c r="AL117" i="22"/>
  <c r="AU117" i="22"/>
  <c r="AP117" i="22"/>
  <c r="AO117" i="22"/>
  <c r="AM117" i="22"/>
  <c r="AN121" i="22"/>
  <c r="AU121" i="22"/>
  <c r="AP121" i="22"/>
  <c r="AL121" i="22"/>
  <c r="AO121" i="22"/>
  <c r="AM121" i="22"/>
  <c r="AN125" i="22"/>
  <c r="AM125" i="22"/>
  <c r="AU125" i="22"/>
  <c r="AP125" i="22"/>
  <c r="AL125" i="22"/>
  <c r="AO125" i="22"/>
  <c r="AN129" i="22"/>
  <c r="AM129" i="22"/>
  <c r="AU129" i="22"/>
  <c r="AP129" i="22"/>
  <c r="AL129" i="22"/>
  <c r="AO129" i="22"/>
  <c r="AN133" i="22"/>
  <c r="AM133" i="22"/>
  <c r="AU133" i="22"/>
  <c r="AP133" i="22"/>
  <c r="AL133" i="22"/>
  <c r="AO133" i="22"/>
  <c r="AN137" i="22"/>
  <c r="AM137" i="22"/>
  <c r="AU137" i="22"/>
  <c r="AP137" i="22"/>
  <c r="AL137" i="22"/>
  <c r="AO137" i="22"/>
  <c r="AN141" i="22"/>
  <c r="AM141" i="22"/>
  <c r="AU141" i="22"/>
  <c r="AP141" i="22"/>
  <c r="AL141" i="22"/>
  <c r="AO141" i="22"/>
  <c r="AN145" i="22"/>
  <c r="AM145" i="22"/>
  <c r="AU145" i="22"/>
  <c r="AP145" i="22"/>
  <c r="AL145" i="22"/>
  <c r="AO145" i="22"/>
  <c r="AN6" i="22"/>
  <c r="AO6" i="22"/>
  <c r="AM6" i="22"/>
  <c r="AP6" i="22"/>
  <c r="AL6" i="22"/>
  <c r="AU6" i="22"/>
  <c r="AM10" i="22"/>
  <c r="AP10" i="22"/>
  <c r="AL10" i="22"/>
  <c r="AN10" i="22"/>
  <c r="AU10" i="22"/>
  <c r="AO10" i="22"/>
  <c r="AP14" i="22"/>
  <c r="AL14" i="22"/>
  <c r="AU14" i="22"/>
  <c r="AO14" i="22"/>
  <c r="AN14" i="22"/>
  <c r="AM14" i="22"/>
  <c r="AU18" i="22"/>
  <c r="AO18" i="22"/>
  <c r="AN18" i="22"/>
  <c r="AM18" i="22"/>
  <c r="AL18" i="22"/>
  <c r="AP18" i="22"/>
  <c r="AN22" i="22"/>
  <c r="AU22" i="22"/>
  <c r="AM22" i="22"/>
  <c r="AO22" i="22"/>
  <c r="AP22" i="22"/>
  <c r="AL22" i="22"/>
  <c r="AM26" i="22"/>
  <c r="AP26" i="22"/>
  <c r="AU26" i="22"/>
  <c r="AO26" i="22"/>
  <c r="AN26" i="22"/>
  <c r="AL26" i="22"/>
  <c r="AP30" i="22"/>
  <c r="AL30" i="22"/>
  <c r="AU30" i="22"/>
  <c r="AO30" i="22"/>
  <c r="AN30" i="22"/>
  <c r="AM30" i="22"/>
  <c r="AU34" i="22"/>
  <c r="AO34" i="22"/>
  <c r="AN34" i="22"/>
  <c r="AL34" i="22"/>
  <c r="AM34" i="22"/>
  <c r="AP34" i="22"/>
  <c r="AU38" i="22"/>
  <c r="AO38" i="22"/>
  <c r="AN38" i="22"/>
  <c r="AM38" i="22"/>
  <c r="AL38" i="22"/>
  <c r="AP38" i="22"/>
  <c r="AN42" i="22"/>
  <c r="AM42" i="22"/>
  <c r="AP42" i="22"/>
  <c r="AL42" i="22"/>
  <c r="AU42" i="22"/>
  <c r="AO42" i="22"/>
  <c r="AM46" i="22"/>
  <c r="AP46" i="22"/>
  <c r="AL46" i="22"/>
  <c r="AU46" i="22"/>
  <c r="AO46" i="22"/>
  <c r="AN46" i="22"/>
  <c r="AO50" i="22"/>
  <c r="AN50" i="22"/>
  <c r="AM50" i="22"/>
  <c r="AL50" i="22"/>
  <c r="AP50" i="22"/>
  <c r="AO54" i="22"/>
  <c r="AN54" i="22"/>
  <c r="AM54" i="22"/>
  <c r="AL54" i="22"/>
  <c r="AP54" i="22"/>
  <c r="AM58" i="22"/>
  <c r="AL58" i="22"/>
  <c r="AP58" i="22"/>
  <c r="AU58" i="22"/>
  <c r="AO58" i="22"/>
  <c r="AN58" i="22"/>
  <c r="AP62" i="22"/>
  <c r="AL62" i="22"/>
  <c r="AU62" i="22"/>
  <c r="AN62" i="22"/>
  <c r="AM62" i="22"/>
  <c r="AO62" i="22"/>
  <c r="AM66" i="22"/>
  <c r="AP66" i="22"/>
  <c r="AL66" i="22"/>
  <c r="AU66" i="22"/>
  <c r="AO66" i="22"/>
  <c r="AN66" i="22"/>
  <c r="AP70" i="22"/>
  <c r="AL70" i="22"/>
  <c r="AU70" i="22"/>
  <c r="AO70" i="22"/>
  <c r="AN70" i="22"/>
  <c r="AM70" i="22"/>
  <c r="AU74" i="22"/>
  <c r="AO74" i="22"/>
  <c r="AN74" i="22"/>
  <c r="AM74" i="22"/>
  <c r="AL74" i="22"/>
  <c r="AP74" i="22"/>
  <c r="AN78" i="22"/>
  <c r="AM78" i="22"/>
  <c r="AP78" i="22"/>
  <c r="AL78" i="22"/>
  <c r="AO78" i="22"/>
  <c r="AU78" i="22"/>
  <c r="AM82" i="22"/>
  <c r="AP82" i="22"/>
  <c r="AL82" i="22"/>
  <c r="AU82" i="22"/>
  <c r="AO82" i="22"/>
  <c r="AN82" i="22"/>
  <c r="AN86" i="22"/>
  <c r="AM86" i="22"/>
  <c r="AU86" i="22"/>
  <c r="AP86" i="22"/>
  <c r="AL86" i="22"/>
  <c r="AO86" i="22"/>
  <c r="AN90" i="22"/>
  <c r="AM90" i="22"/>
  <c r="AU90" i="22"/>
  <c r="AP90" i="22"/>
  <c r="AL90" i="22"/>
  <c r="AO90" i="22"/>
  <c r="AN94" i="22"/>
  <c r="AM94" i="22"/>
  <c r="AU94" i="22"/>
  <c r="AP94" i="22"/>
  <c r="AL94" i="22"/>
  <c r="AO94" i="22"/>
  <c r="AN98" i="22"/>
  <c r="AM98" i="22"/>
  <c r="AU98" i="22"/>
  <c r="AP98" i="22"/>
  <c r="AL98" i="22"/>
  <c r="AO98" i="22"/>
  <c r="AN102" i="22"/>
  <c r="AM102" i="22"/>
  <c r="AU102" i="22"/>
  <c r="AP102" i="22"/>
  <c r="AL102" i="22"/>
  <c r="AO102" i="22"/>
  <c r="AN106" i="22"/>
  <c r="AM106" i="22"/>
  <c r="AL106" i="22"/>
  <c r="AU106" i="22"/>
  <c r="AP106" i="22"/>
  <c r="AO106" i="22"/>
  <c r="AN110" i="22"/>
  <c r="AM110" i="22"/>
  <c r="AL110" i="22"/>
  <c r="AU110" i="22"/>
  <c r="AP110" i="22"/>
  <c r="AO110" i="22"/>
  <c r="AN114" i="22"/>
  <c r="AM114" i="22"/>
  <c r="AL114" i="22"/>
  <c r="AU114" i="22"/>
  <c r="AP114" i="22"/>
  <c r="AO114" i="22"/>
  <c r="AN118" i="22"/>
  <c r="AU118" i="22"/>
  <c r="AM118" i="22"/>
  <c r="AL118" i="22"/>
  <c r="AP118" i="22"/>
  <c r="AO118" i="22"/>
  <c r="AN122" i="22"/>
  <c r="AU122" i="22"/>
  <c r="AP122" i="22"/>
  <c r="AL122" i="22"/>
  <c r="AO122" i="22"/>
  <c r="AM122" i="22"/>
  <c r="AN126" i="22"/>
  <c r="AM126" i="22"/>
  <c r="AU126" i="22"/>
  <c r="AP126" i="22"/>
  <c r="AL126" i="22"/>
  <c r="AO126" i="22"/>
  <c r="AN130" i="22"/>
  <c r="AM130" i="22"/>
  <c r="AU130" i="22"/>
  <c r="AP130" i="22"/>
  <c r="AL130" i="22"/>
  <c r="AO130" i="22"/>
  <c r="AN134" i="22"/>
  <c r="AM134" i="22"/>
  <c r="AU134" i="22"/>
  <c r="AP134" i="22"/>
  <c r="AL134" i="22"/>
  <c r="AO134" i="22"/>
  <c r="AN138" i="22"/>
  <c r="AM138" i="22"/>
  <c r="AU138" i="22"/>
  <c r="AP138" i="22"/>
  <c r="AL138" i="22"/>
  <c r="AO138" i="22"/>
  <c r="AN142" i="22"/>
  <c r="AM142" i="22"/>
  <c r="AU142" i="22"/>
  <c r="AP142" i="22"/>
  <c r="AL142" i="22"/>
  <c r="AO142" i="22"/>
  <c r="AN146" i="22"/>
  <c r="AM146" i="22"/>
  <c r="AU146" i="22"/>
  <c r="AP146" i="22"/>
  <c r="AL146" i="22"/>
  <c r="AO146" i="22"/>
  <c r="AU7" i="22"/>
  <c r="AO7" i="22"/>
  <c r="AP7" i="22"/>
  <c r="AN7" i="22"/>
  <c r="AL7" i="22"/>
  <c r="AM7" i="22"/>
  <c r="AN11" i="22"/>
  <c r="AU11" i="22"/>
  <c r="AM11" i="22"/>
  <c r="AP11" i="22"/>
  <c r="AL11" i="22"/>
  <c r="AO11" i="22"/>
  <c r="AM15" i="22"/>
  <c r="AP15" i="22"/>
  <c r="AL15" i="22"/>
  <c r="AU15" i="22"/>
  <c r="AO15" i="22"/>
  <c r="AN15" i="22"/>
  <c r="AP19" i="22"/>
  <c r="AL19" i="22"/>
  <c r="AU19" i="22"/>
  <c r="AO19" i="22"/>
  <c r="AN19" i="22"/>
  <c r="AM19" i="22"/>
  <c r="AU23" i="22"/>
  <c r="AO23" i="22"/>
  <c r="AN23" i="22"/>
  <c r="AP23" i="22"/>
  <c r="AM23" i="22"/>
  <c r="AL23" i="22"/>
  <c r="AM35" i="22"/>
  <c r="AP35" i="22"/>
  <c r="AL35" i="22"/>
  <c r="AU35" i="22"/>
  <c r="AO35" i="22"/>
  <c r="AN35" i="22"/>
  <c r="AP39" i="22"/>
  <c r="AL39" i="22"/>
  <c r="AU39" i="22"/>
  <c r="AO39" i="22"/>
  <c r="AN39" i="22"/>
  <c r="AM39" i="22"/>
  <c r="AU43" i="22"/>
  <c r="AO43" i="22"/>
  <c r="AN43" i="22"/>
  <c r="AM43" i="22"/>
  <c r="AP43" i="22"/>
  <c r="AL43" i="22"/>
  <c r="AN47" i="22"/>
  <c r="AU47" i="22"/>
  <c r="AO47" i="22"/>
  <c r="AM47" i="22"/>
  <c r="AL47" i="22"/>
  <c r="AP47" i="22"/>
  <c r="AM51" i="22"/>
  <c r="AN51" i="22"/>
  <c r="AL51" i="22"/>
  <c r="AP51" i="22"/>
  <c r="AO51" i="22"/>
  <c r="AM55" i="22"/>
  <c r="AN55" i="22"/>
  <c r="AL55" i="22"/>
  <c r="AP55" i="22"/>
  <c r="AO55" i="22"/>
  <c r="AN59" i="22"/>
  <c r="AU59" i="22"/>
  <c r="AO59" i="22"/>
  <c r="AM59" i="22"/>
  <c r="AL59" i="22"/>
  <c r="AP59" i="22"/>
  <c r="AM63" i="22"/>
  <c r="AL63" i="22"/>
  <c r="AP63" i="22"/>
  <c r="AU63" i="22"/>
  <c r="AO63" i="22"/>
  <c r="AN63" i="22"/>
  <c r="AN67" i="22"/>
  <c r="AM67" i="22"/>
  <c r="AP67" i="22"/>
  <c r="AL67" i="22"/>
  <c r="AO67" i="22"/>
  <c r="AU67" i="22"/>
  <c r="AM71" i="22"/>
  <c r="AP71" i="22"/>
  <c r="AL71" i="22"/>
  <c r="AU71" i="22"/>
  <c r="AO71" i="22"/>
  <c r="AN71" i="22"/>
  <c r="AP75" i="22"/>
  <c r="AL75" i="22"/>
  <c r="AU75" i="22"/>
  <c r="AO75" i="22"/>
  <c r="AN75" i="22"/>
  <c r="AM75" i="22"/>
  <c r="AU79" i="22"/>
  <c r="AO79" i="22"/>
  <c r="AN79" i="22"/>
  <c r="AM79" i="22"/>
  <c r="AP79" i="22"/>
  <c r="AL79" i="22"/>
  <c r="AN83" i="22"/>
  <c r="AM83" i="22"/>
  <c r="AU83" i="22"/>
  <c r="AP83" i="22"/>
  <c r="AL83" i="22"/>
  <c r="AO83" i="22"/>
  <c r="AN87" i="22"/>
  <c r="AM87" i="22"/>
  <c r="AU87" i="22"/>
  <c r="AP87" i="22"/>
  <c r="AL87" i="22"/>
  <c r="AO87" i="22"/>
  <c r="AN91" i="22"/>
  <c r="AM91" i="22"/>
  <c r="AU91" i="22"/>
  <c r="AP91" i="22"/>
  <c r="AL91" i="22"/>
  <c r="AO91" i="22"/>
  <c r="AN95" i="22"/>
  <c r="AM95" i="22"/>
  <c r="AU95" i="22"/>
  <c r="AP95" i="22"/>
  <c r="AL95" i="22"/>
  <c r="AO95" i="22"/>
  <c r="AN99" i="22"/>
  <c r="AM99" i="22"/>
  <c r="AU99" i="22"/>
  <c r="AP99" i="22"/>
  <c r="AL99" i="22"/>
  <c r="AO99" i="22"/>
  <c r="AN103" i="22"/>
  <c r="AO103" i="22"/>
  <c r="AM103" i="22"/>
  <c r="AL103" i="22"/>
  <c r="AU103" i="22"/>
  <c r="AP103" i="22"/>
  <c r="AN107" i="22"/>
  <c r="AO107" i="22"/>
  <c r="AM107" i="22"/>
  <c r="AL107" i="22"/>
  <c r="AU107" i="22"/>
  <c r="AP107" i="22"/>
  <c r="AN111" i="22"/>
  <c r="AO111" i="22"/>
  <c r="AM111" i="22"/>
  <c r="AL111" i="22"/>
  <c r="AU111" i="22"/>
  <c r="AP111" i="22"/>
  <c r="AN115" i="22"/>
  <c r="AO115" i="22"/>
  <c r="AM115" i="22"/>
  <c r="AL115" i="22"/>
  <c r="AU115" i="22"/>
  <c r="AP115" i="22"/>
  <c r="AN119" i="22"/>
  <c r="AU119" i="22"/>
  <c r="AP119" i="22"/>
  <c r="AL119" i="22"/>
  <c r="AO119" i="22"/>
  <c r="AM119" i="22"/>
  <c r="AN123" i="22"/>
  <c r="AU123" i="22"/>
  <c r="AP123" i="22"/>
  <c r="AL123" i="22"/>
  <c r="AO123" i="22"/>
  <c r="AM123" i="22"/>
  <c r="AN127" i="22"/>
  <c r="AM127" i="22"/>
  <c r="AU127" i="22"/>
  <c r="AP127" i="22"/>
  <c r="AL127" i="22"/>
  <c r="AO127" i="22"/>
  <c r="AN131" i="22"/>
  <c r="AM131" i="22"/>
  <c r="AU131" i="22"/>
  <c r="AP131" i="22"/>
  <c r="AL131" i="22"/>
  <c r="AO131" i="22"/>
  <c r="AN135" i="22"/>
  <c r="AM135" i="22"/>
  <c r="AU135" i="22"/>
  <c r="AP135" i="22"/>
  <c r="AL135" i="22"/>
  <c r="AO135" i="22"/>
  <c r="AN139" i="22"/>
  <c r="AM139" i="22"/>
  <c r="AU139" i="22"/>
  <c r="AP139" i="22"/>
  <c r="AL139" i="22"/>
  <c r="AO139" i="22"/>
  <c r="AN143" i="22"/>
  <c r="AM143" i="22"/>
  <c r="AU143" i="22"/>
  <c r="AP143" i="22"/>
  <c r="AL143" i="22"/>
  <c r="AO143" i="22"/>
  <c r="AM31" i="22"/>
  <c r="AP31" i="22"/>
  <c r="AL31" i="22"/>
  <c r="AU31" i="22"/>
  <c r="AO31" i="22"/>
  <c r="AN31" i="22"/>
  <c r="AU4" i="22"/>
  <c r="AO4" i="22"/>
  <c r="AL4" i="22"/>
  <c r="AN4" i="22"/>
  <c r="AP4" i="22"/>
  <c r="AM4" i="22"/>
  <c r="AP8" i="22"/>
  <c r="AL8" i="22"/>
  <c r="AM8" i="22"/>
  <c r="AU8" i="22"/>
  <c r="AO8" i="22"/>
  <c r="AN8" i="22"/>
  <c r="AU12" i="22"/>
  <c r="AO12" i="22"/>
  <c r="AN12" i="22"/>
  <c r="AM12" i="22"/>
  <c r="AP12" i="22"/>
  <c r="AL12" i="22"/>
  <c r="AN16" i="22"/>
  <c r="AU16" i="22"/>
  <c r="AM16" i="22"/>
  <c r="AP16" i="22"/>
  <c r="AL16" i="22"/>
  <c r="AO16" i="22"/>
  <c r="AM20" i="22"/>
  <c r="AN20" i="22"/>
  <c r="AP20" i="22"/>
  <c r="AL20" i="22"/>
  <c r="AU20" i="22"/>
  <c r="AO20" i="22"/>
  <c r="AP24" i="22"/>
  <c r="AL24" i="22"/>
  <c r="AU24" i="22"/>
  <c r="AO24" i="22"/>
  <c r="AN24" i="22"/>
  <c r="AM24" i="22"/>
  <c r="AU28" i="22"/>
  <c r="AO28" i="22"/>
  <c r="AP28" i="22"/>
  <c r="AN28" i="22"/>
  <c r="AM28" i="22"/>
  <c r="AL28" i="22"/>
  <c r="AN32" i="22"/>
  <c r="AM32" i="22"/>
  <c r="AP32" i="22"/>
  <c r="AL32" i="22"/>
  <c r="AU32" i="22"/>
  <c r="AO32" i="22"/>
  <c r="AN36" i="22"/>
  <c r="AM36" i="22"/>
  <c r="AP36" i="22"/>
  <c r="AL36" i="22"/>
  <c r="AU36" i="22"/>
  <c r="AO36" i="22"/>
  <c r="AM40" i="22"/>
  <c r="AP40" i="22"/>
  <c r="AL40" i="22"/>
  <c r="AU40" i="22"/>
  <c r="AO40" i="22"/>
  <c r="AN40" i="22"/>
  <c r="AP44" i="22"/>
  <c r="AL44" i="22"/>
  <c r="AU44" i="22"/>
  <c r="AO44" i="22"/>
  <c r="AN44" i="22"/>
  <c r="AM44" i="22"/>
  <c r="AO48" i="22"/>
  <c r="AL48" i="22"/>
  <c r="AP48" i="22"/>
  <c r="AN48" i="22"/>
  <c r="AM48" i="22"/>
  <c r="AO52" i="22"/>
  <c r="AL52" i="22"/>
  <c r="AP52" i="22"/>
  <c r="AN52" i="22"/>
  <c r="AM52" i="22"/>
  <c r="AO56" i="22"/>
  <c r="AL56" i="22"/>
  <c r="AP56" i="22"/>
  <c r="AN56" i="22"/>
  <c r="AM56" i="22"/>
  <c r="AU60" i="22"/>
  <c r="AO60" i="22"/>
  <c r="AL60" i="22"/>
  <c r="AP60" i="22"/>
  <c r="AN60" i="22"/>
  <c r="AM60" i="22"/>
  <c r="AN64" i="22"/>
  <c r="AU64" i="22"/>
  <c r="AO64" i="22"/>
  <c r="AM64" i="22"/>
  <c r="AL64" i="22"/>
  <c r="AP64" i="22"/>
  <c r="AU68" i="22"/>
  <c r="AO68" i="22"/>
  <c r="AN68" i="22"/>
  <c r="AM68" i="22"/>
  <c r="AP68" i="22"/>
  <c r="AL68" i="22"/>
  <c r="AN72" i="22"/>
  <c r="AM72" i="22"/>
  <c r="AP72" i="22"/>
  <c r="AL72" i="22"/>
  <c r="AO72" i="22"/>
  <c r="AU72" i="22"/>
  <c r="AM76" i="22"/>
  <c r="AP76" i="22"/>
  <c r="AL76" i="22"/>
  <c r="AU76" i="22"/>
  <c r="AO76" i="22"/>
  <c r="AN76" i="22"/>
  <c r="AP80" i="22"/>
  <c r="AL80" i="22"/>
  <c r="AU80" i="22"/>
  <c r="AO80" i="22"/>
  <c r="AN80" i="22"/>
  <c r="AM80" i="22"/>
  <c r="AN84" i="22"/>
  <c r="AM84" i="22"/>
  <c r="AU84" i="22"/>
  <c r="AP84" i="22"/>
  <c r="AL84" i="22"/>
  <c r="AO84" i="22"/>
  <c r="AN88" i="22"/>
  <c r="AM88" i="22"/>
  <c r="AU88" i="22"/>
  <c r="AP88" i="22"/>
  <c r="AL88" i="22"/>
  <c r="AO88" i="22"/>
  <c r="AN92" i="22"/>
  <c r="AM92" i="22"/>
  <c r="AU92" i="22"/>
  <c r="AP92" i="22"/>
  <c r="AL92" i="22"/>
  <c r="AO92" i="22"/>
  <c r="AN96" i="22"/>
  <c r="AM96" i="22"/>
  <c r="AU96" i="22"/>
  <c r="AP96" i="22"/>
  <c r="AL96" i="22"/>
  <c r="AO96" i="22"/>
  <c r="AN100" i="22"/>
  <c r="AM100" i="22"/>
  <c r="AU100" i="22"/>
  <c r="AP100" i="22"/>
  <c r="AL100" i="22"/>
  <c r="AO100" i="22"/>
  <c r="AN104" i="22"/>
  <c r="AU104" i="22"/>
  <c r="AP104" i="22"/>
  <c r="AO104" i="22"/>
  <c r="AM104" i="22"/>
  <c r="AL104" i="22"/>
  <c r="AN108" i="22"/>
  <c r="AU108" i="22"/>
  <c r="AP108" i="22"/>
  <c r="AO108" i="22"/>
  <c r="AM108" i="22"/>
  <c r="AL108" i="22"/>
  <c r="AN112" i="22"/>
  <c r="AU112" i="22"/>
  <c r="AP112" i="22"/>
  <c r="AO112" i="22"/>
  <c r="AM112" i="22"/>
  <c r="AL112" i="22"/>
  <c r="AN116" i="22"/>
  <c r="AU116" i="22"/>
  <c r="AP116" i="22"/>
  <c r="AO116" i="22"/>
  <c r="AM116" i="22"/>
  <c r="AL116" i="22"/>
  <c r="AN120" i="22"/>
  <c r="AU120" i="22"/>
  <c r="AP120" i="22"/>
  <c r="AL120" i="22"/>
  <c r="AO120" i="22"/>
  <c r="AM120" i="22"/>
  <c r="AN124" i="22"/>
  <c r="AM124" i="22"/>
  <c r="AU124" i="22"/>
  <c r="AP124" i="22"/>
  <c r="AL124" i="22"/>
  <c r="AO124" i="22"/>
  <c r="AN128" i="22"/>
  <c r="AM128" i="22"/>
  <c r="AU128" i="22"/>
  <c r="AP128" i="22"/>
  <c r="AL128" i="22"/>
  <c r="AO128" i="22"/>
  <c r="AN132" i="22"/>
  <c r="AM132" i="22"/>
  <c r="AU132" i="22"/>
  <c r="AP132" i="22"/>
  <c r="AL132" i="22"/>
  <c r="AO132" i="22"/>
  <c r="AN136" i="22"/>
  <c r="AM136" i="22"/>
  <c r="AU136" i="22"/>
  <c r="AP136" i="22"/>
  <c r="AL136" i="22"/>
  <c r="AO136" i="22"/>
  <c r="AN140" i="22"/>
  <c r="AM140" i="22"/>
  <c r="AU140" i="22"/>
  <c r="AP140" i="22"/>
  <c r="AL140" i="22"/>
  <c r="AO140" i="22"/>
  <c r="AN144" i="22"/>
  <c r="AM144" i="22"/>
  <c r="AU144" i="22"/>
  <c r="AP144" i="22"/>
  <c r="AL144" i="22"/>
  <c r="AO144" i="22"/>
  <c r="AP13" i="20"/>
  <c r="AL13" i="20"/>
  <c r="AU13" i="20"/>
  <c r="AO13" i="20"/>
  <c r="AN13" i="20"/>
  <c r="AM13" i="20"/>
  <c r="AU33" i="20"/>
  <c r="AO33" i="20"/>
  <c r="AN33" i="20"/>
  <c r="AM33" i="20"/>
  <c r="AP33" i="20"/>
  <c r="AL33" i="20"/>
  <c r="AO53" i="20"/>
  <c r="AP53" i="20"/>
  <c r="AN53" i="20"/>
  <c r="AM53" i="20"/>
  <c r="AL53" i="20"/>
  <c r="AU73" i="20"/>
  <c r="AO73" i="20"/>
  <c r="AL73" i="20"/>
  <c r="AP73" i="20"/>
  <c r="AN73" i="20"/>
  <c r="AM73" i="20"/>
  <c r="AO93" i="20"/>
  <c r="AL93" i="20"/>
  <c r="AM93" i="20"/>
  <c r="AU93" i="20"/>
  <c r="AP93" i="20"/>
  <c r="AN93" i="20"/>
  <c r="AO137" i="20"/>
  <c r="AM137" i="20"/>
  <c r="AL137" i="20"/>
  <c r="AU137" i="20"/>
  <c r="AP137" i="20"/>
  <c r="AN137" i="20"/>
  <c r="AN10" i="20"/>
  <c r="AM10" i="20"/>
  <c r="AP10" i="20"/>
  <c r="AL10" i="20"/>
  <c r="AO10" i="20"/>
  <c r="AU10" i="20"/>
  <c r="AM14" i="20"/>
  <c r="AP14" i="20"/>
  <c r="AL14" i="20"/>
  <c r="AU14" i="20"/>
  <c r="AO14" i="20"/>
  <c r="AN14" i="20"/>
  <c r="AP18" i="20"/>
  <c r="AL18" i="20"/>
  <c r="AU18" i="20"/>
  <c r="AO18" i="20"/>
  <c r="AN18" i="20"/>
  <c r="AM18" i="20"/>
  <c r="AU22" i="20"/>
  <c r="AO22" i="20"/>
  <c r="AN22" i="20"/>
  <c r="AM22" i="20"/>
  <c r="AP22" i="20"/>
  <c r="AL22" i="20"/>
  <c r="AN26" i="20"/>
  <c r="AM26" i="20"/>
  <c r="AP26" i="20"/>
  <c r="AL26" i="20"/>
  <c r="AO26" i="20"/>
  <c r="AU26" i="20"/>
  <c r="AM30" i="20"/>
  <c r="AP30" i="20"/>
  <c r="AL30" i="20"/>
  <c r="AU30" i="20"/>
  <c r="AO30" i="20"/>
  <c r="AN30" i="20"/>
  <c r="AP34" i="20"/>
  <c r="AL34" i="20"/>
  <c r="AU34" i="20"/>
  <c r="AO34" i="20"/>
  <c r="AN34" i="20"/>
  <c r="AM34" i="20"/>
  <c r="AN38" i="20"/>
  <c r="AU38" i="20"/>
  <c r="AO38" i="20"/>
  <c r="AM38" i="20"/>
  <c r="AL38" i="20"/>
  <c r="AP38" i="20"/>
  <c r="AM42" i="20"/>
  <c r="AP42" i="20"/>
  <c r="AU42" i="20"/>
  <c r="AO42" i="20"/>
  <c r="AN42" i="20"/>
  <c r="AL42" i="20"/>
  <c r="AP46" i="20"/>
  <c r="AL46" i="20"/>
  <c r="AO46" i="20"/>
  <c r="AU46" i="20"/>
  <c r="AN46" i="20"/>
  <c r="AM46" i="20"/>
  <c r="AM50" i="20"/>
  <c r="AO50" i="20"/>
  <c r="AN50" i="20"/>
  <c r="AL50" i="20"/>
  <c r="AP50" i="20"/>
  <c r="AM54" i="20"/>
  <c r="AO54" i="20"/>
  <c r="AN54" i="20"/>
  <c r="AL54" i="20"/>
  <c r="AP54" i="20"/>
  <c r="AP58" i="20"/>
  <c r="AL58" i="20"/>
  <c r="AO58" i="20"/>
  <c r="AU58" i="20"/>
  <c r="AN58" i="20"/>
  <c r="AM58" i="20"/>
  <c r="AU62" i="20"/>
  <c r="AO62" i="20"/>
  <c r="AN62" i="20"/>
  <c r="AM62" i="20"/>
  <c r="AL62" i="20"/>
  <c r="AP62" i="20"/>
  <c r="AN66" i="20"/>
  <c r="AL66" i="20"/>
  <c r="AP66" i="20"/>
  <c r="AU66" i="20"/>
  <c r="AO66" i="20"/>
  <c r="AM66" i="20"/>
  <c r="AM70" i="20"/>
  <c r="AP70" i="20"/>
  <c r="AU70" i="20"/>
  <c r="AO70" i="20"/>
  <c r="AN70" i="20"/>
  <c r="AL70" i="20"/>
  <c r="AP74" i="20"/>
  <c r="AL74" i="20"/>
  <c r="AO74" i="20"/>
  <c r="AU74" i="20"/>
  <c r="AN74" i="20"/>
  <c r="AM74" i="20"/>
  <c r="AU78" i="20"/>
  <c r="AO78" i="20"/>
  <c r="AP78" i="20"/>
  <c r="AN78" i="20"/>
  <c r="AM78" i="20"/>
  <c r="AL78" i="20"/>
  <c r="AN82" i="20"/>
  <c r="AM82" i="20"/>
  <c r="AL82" i="20"/>
  <c r="AP82" i="20"/>
  <c r="AU82" i="20"/>
  <c r="AO82" i="20"/>
  <c r="AO86" i="20"/>
  <c r="AM86" i="20"/>
  <c r="AL86" i="20"/>
  <c r="AU86" i="20"/>
  <c r="AP86" i="20"/>
  <c r="AN86" i="20"/>
  <c r="AO90" i="20"/>
  <c r="AM90" i="20"/>
  <c r="AN90" i="20"/>
  <c r="AL90" i="20"/>
  <c r="AU90" i="20"/>
  <c r="AP90" i="20"/>
  <c r="AO94" i="20"/>
  <c r="AM94" i="20"/>
  <c r="AU94" i="20"/>
  <c r="AP94" i="20"/>
  <c r="AN94" i="20"/>
  <c r="AL94" i="20"/>
  <c r="AO98" i="20"/>
  <c r="AM98" i="20"/>
  <c r="AU98" i="20"/>
  <c r="AP98" i="20"/>
  <c r="AN98" i="20"/>
  <c r="AL98" i="20"/>
  <c r="AO102" i="20"/>
  <c r="AM102" i="20"/>
  <c r="AL102" i="20"/>
  <c r="AU102" i="20"/>
  <c r="AP102" i="20"/>
  <c r="AN102" i="20"/>
  <c r="AO106" i="20"/>
  <c r="AM106" i="20"/>
  <c r="AN106" i="20"/>
  <c r="AL106" i="20"/>
  <c r="AU106" i="20"/>
  <c r="AP106" i="20"/>
  <c r="AO110" i="20"/>
  <c r="AN110" i="20"/>
  <c r="AM110" i="20"/>
  <c r="AU110" i="20"/>
  <c r="AP110" i="20"/>
  <c r="AL110" i="20"/>
  <c r="AO114" i="20"/>
  <c r="AN114" i="20"/>
  <c r="AM114" i="20"/>
  <c r="AL114" i="20"/>
  <c r="AU114" i="20"/>
  <c r="AP114" i="20"/>
  <c r="AO118" i="20"/>
  <c r="AN118" i="20"/>
  <c r="AM118" i="20"/>
  <c r="AU118" i="20"/>
  <c r="AP118" i="20"/>
  <c r="AL118" i="20"/>
  <c r="AO122" i="20"/>
  <c r="AN122" i="20"/>
  <c r="AM122" i="20"/>
  <c r="AL122" i="20"/>
  <c r="AU122" i="20"/>
  <c r="AP122" i="20"/>
  <c r="AO126" i="20"/>
  <c r="AN126" i="20"/>
  <c r="AM126" i="20"/>
  <c r="AU126" i="20"/>
  <c r="AP126" i="20"/>
  <c r="AL126" i="20"/>
  <c r="AO130" i="20"/>
  <c r="AN130" i="20"/>
  <c r="AM130" i="20"/>
  <c r="AL130" i="20"/>
  <c r="AU130" i="20"/>
  <c r="AP130" i="20"/>
  <c r="AO134" i="20"/>
  <c r="AN134" i="20"/>
  <c r="AM134" i="20"/>
  <c r="AU134" i="20"/>
  <c r="AP134" i="20"/>
  <c r="AL134" i="20"/>
  <c r="AO138" i="20"/>
  <c r="AN138" i="20"/>
  <c r="AM138" i="20"/>
  <c r="AL138" i="20"/>
  <c r="AP138" i="20"/>
  <c r="AU138" i="20"/>
  <c r="AO142" i="20"/>
  <c r="AN142" i="20"/>
  <c r="AM142" i="20"/>
  <c r="AU142" i="20"/>
  <c r="AP142" i="20"/>
  <c r="AL142" i="20"/>
  <c r="AO146" i="20"/>
  <c r="AN146" i="20"/>
  <c r="AM146" i="20"/>
  <c r="AL146" i="20"/>
  <c r="AU146" i="20"/>
  <c r="AP146" i="20"/>
  <c r="AM5" i="20"/>
  <c r="AP5" i="20"/>
  <c r="AL5" i="20"/>
  <c r="AU5" i="20"/>
  <c r="AO5" i="20"/>
  <c r="AN5" i="20"/>
  <c r="AU17" i="20"/>
  <c r="AO17" i="20"/>
  <c r="AN17" i="20"/>
  <c r="AM17" i="20"/>
  <c r="AP17" i="20"/>
  <c r="AL17" i="20"/>
  <c r="AM25" i="20"/>
  <c r="AP25" i="20"/>
  <c r="AL25" i="20"/>
  <c r="AU25" i="20"/>
  <c r="AO25" i="20"/>
  <c r="AN25" i="20"/>
  <c r="AM37" i="20"/>
  <c r="AL37" i="20"/>
  <c r="AP37" i="20"/>
  <c r="AU37" i="20"/>
  <c r="AO37" i="20"/>
  <c r="AN37" i="20"/>
  <c r="AU45" i="20"/>
  <c r="AO45" i="20"/>
  <c r="AL45" i="20"/>
  <c r="AP45" i="20"/>
  <c r="AN45" i="20"/>
  <c r="AM45" i="20"/>
  <c r="AU57" i="20"/>
  <c r="AO57" i="20"/>
  <c r="AP57" i="20"/>
  <c r="AN57" i="20"/>
  <c r="AM57" i="20"/>
  <c r="AL57" i="20"/>
  <c r="AM65" i="20"/>
  <c r="AU65" i="20"/>
  <c r="AO65" i="20"/>
  <c r="AN65" i="20"/>
  <c r="AL65" i="20"/>
  <c r="AP65" i="20"/>
  <c r="AN77" i="20"/>
  <c r="AM77" i="20"/>
  <c r="AL77" i="20"/>
  <c r="AP77" i="20"/>
  <c r="AO77" i="20"/>
  <c r="AU77" i="20"/>
  <c r="AO89" i="20"/>
  <c r="AL89" i="20"/>
  <c r="AU89" i="20"/>
  <c r="AP89" i="20"/>
  <c r="AN89" i="20"/>
  <c r="AM89" i="20"/>
  <c r="AO101" i="20"/>
  <c r="AL101" i="20"/>
  <c r="AU101" i="20"/>
  <c r="AP101" i="20"/>
  <c r="AN101" i="20"/>
  <c r="AM101" i="20"/>
  <c r="AO105" i="20"/>
  <c r="AL105" i="20"/>
  <c r="AU105" i="20"/>
  <c r="AP105" i="20"/>
  <c r="AN105" i="20"/>
  <c r="AM105" i="20"/>
  <c r="AO117" i="20"/>
  <c r="AM117" i="20"/>
  <c r="AL117" i="20"/>
  <c r="AU117" i="20"/>
  <c r="AP117" i="20"/>
  <c r="AN117" i="20"/>
  <c r="AO125" i="20"/>
  <c r="AM125" i="20"/>
  <c r="AL125" i="20"/>
  <c r="AU125" i="20"/>
  <c r="AP125" i="20"/>
  <c r="AN125" i="20"/>
  <c r="AO129" i="20"/>
  <c r="AM129" i="20"/>
  <c r="AL129" i="20"/>
  <c r="AU129" i="20"/>
  <c r="AP129" i="20"/>
  <c r="AN129" i="20"/>
  <c r="AO145" i="20"/>
  <c r="AM145" i="20"/>
  <c r="AL145" i="20"/>
  <c r="AU145" i="20"/>
  <c r="AP145" i="20"/>
  <c r="AN145" i="20"/>
  <c r="AU6" i="20"/>
  <c r="AO6" i="20"/>
  <c r="AN6" i="20"/>
  <c r="AM6" i="20"/>
  <c r="AP6" i="20"/>
  <c r="AL6" i="20"/>
  <c r="AU7" i="20"/>
  <c r="AO7" i="20"/>
  <c r="AN7" i="20"/>
  <c r="AM7" i="20"/>
  <c r="AP7" i="20"/>
  <c r="AL7" i="20"/>
  <c r="AN11" i="20"/>
  <c r="AM11" i="20"/>
  <c r="AP11" i="20"/>
  <c r="AL11" i="20"/>
  <c r="AO11" i="20"/>
  <c r="AU11" i="20"/>
  <c r="AM15" i="20"/>
  <c r="AP15" i="20"/>
  <c r="AL15" i="20"/>
  <c r="AU15" i="20"/>
  <c r="AO15" i="20"/>
  <c r="AN15" i="20"/>
  <c r="AP19" i="20"/>
  <c r="AL19" i="20"/>
  <c r="AU19" i="20"/>
  <c r="AO19" i="20"/>
  <c r="AN19" i="20"/>
  <c r="AM19" i="20"/>
  <c r="AU23" i="20"/>
  <c r="AO23" i="20"/>
  <c r="AN23" i="20"/>
  <c r="AM23" i="20"/>
  <c r="AP23" i="20"/>
  <c r="AL23" i="20"/>
  <c r="AN27" i="20"/>
  <c r="AM27" i="20"/>
  <c r="AP27" i="20"/>
  <c r="AL27" i="20"/>
  <c r="AO27" i="20"/>
  <c r="AU27" i="20"/>
  <c r="AM31" i="20"/>
  <c r="AP31" i="20"/>
  <c r="AL31" i="20"/>
  <c r="AU31" i="20"/>
  <c r="AO31" i="20"/>
  <c r="AN31" i="20"/>
  <c r="AP35" i="20"/>
  <c r="AL35" i="20"/>
  <c r="AU35" i="20"/>
  <c r="AO35" i="20"/>
  <c r="AN35" i="20"/>
  <c r="AM35" i="20"/>
  <c r="AN39" i="20"/>
  <c r="AP39" i="20"/>
  <c r="AU39" i="20"/>
  <c r="AO39" i="20"/>
  <c r="AM39" i="20"/>
  <c r="AL39" i="20"/>
  <c r="AM43" i="20"/>
  <c r="AL43" i="20"/>
  <c r="AP43" i="20"/>
  <c r="AU43" i="20"/>
  <c r="AO43" i="20"/>
  <c r="AN43" i="20"/>
  <c r="AP47" i="20"/>
  <c r="AL47" i="20"/>
  <c r="AU47" i="20"/>
  <c r="AN47" i="20"/>
  <c r="AM47" i="20"/>
  <c r="AO47" i="20"/>
  <c r="AO51" i="20"/>
  <c r="AM51" i="20"/>
  <c r="AL51" i="20"/>
  <c r="AP51" i="20"/>
  <c r="AN51" i="20"/>
  <c r="AO55" i="20"/>
  <c r="AM55" i="20"/>
  <c r="AL55" i="20"/>
  <c r="AP55" i="20"/>
  <c r="AN55" i="20"/>
  <c r="AM59" i="20"/>
  <c r="AN59" i="20"/>
  <c r="AL59" i="20"/>
  <c r="AP59" i="20"/>
  <c r="AO59" i="20"/>
  <c r="AU59" i="20"/>
  <c r="AP63" i="20"/>
  <c r="AL63" i="20"/>
  <c r="AU63" i="20"/>
  <c r="AN63" i="20"/>
  <c r="AM63" i="20"/>
  <c r="AO63" i="20"/>
  <c r="AU67" i="20"/>
  <c r="AO67" i="20"/>
  <c r="AN67" i="20"/>
  <c r="AM67" i="20"/>
  <c r="AL67" i="20"/>
  <c r="AP67" i="20"/>
  <c r="AN71" i="20"/>
  <c r="AM71" i="20"/>
  <c r="AL71" i="20"/>
  <c r="AP71" i="20"/>
  <c r="AO71" i="20"/>
  <c r="AU71" i="20"/>
  <c r="AM75" i="20"/>
  <c r="AU75" i="20"/>
  <c r="AO75" i="20"/>
  <c r="AN75" i="20"/>
  <c r="AL75" i="20"/>
  <c r="AP75" i="20"/>
  <c r="AP79" i="20"/>
  <c r="AL79" i="20"/>
  <c r="AO79" i="20"/>
  <c r="AU79" i="20"/>
  <c r="AN79" i="20"/>
  <c r="AM79" i="20"/>
  <c r="AO83" i="20"/>
  <c r="AU83" i="20"/>
  <c r="AP83" i="20"/>
  <c r="AN83" i="20"/>
  <c r="AM83" i="20"/>
  <c r="AL83" i="20"/>
  <c r="AO87" i="20"/>
  <c r="AN87" i="20"/>
  <c r="AU87" i="20"/>
  <c r="AP87" i="20"/>
  <c r="AM87" i="20"/>
  <c r="AL87" i="20"/>
  <c r="AO91" i="20"/>
  <c r="AN91" i="20"/>
  <c r="AU91" i="20"/>
  <c r="AP91" i="20"/>
  <c r="AM91" i="20"/>
  <c r="AL91" i="20"/>
  <c r="AO95" i="20"/>
  <c r="AN95" i="20"/>
  <c r="AL95" i="20"/>
  <c r="AU95" i="20"/>
  <c r="AP95" i="20"/>
  <c r="AM95" i="20"/>
  <c r="AO99" i="20"/>
  <c r="AN99" i="20"/>
  <c r="AM99" i="20"/>
  <c r="AL99" i="20"/>
  <c r="AU99" i="20"/>
  <c r="AP99" i="20"/>
  <c r="AO103" i="20"/>
  <c r="AN103" i="20"/>
  <c r="AU103" i="20"/>
  <c r="AP103" i="20"/>
  <c r="AM103" i="20"/>
  <c r="AL103" i="20"/>
  <c r="AO107" i="20"/>
  <c r="AN107" i="20"/>
  <c r="AU107" i="20"/>
  <c r="AP107" i="20"/>
  <c r="AM107" i="20"/>
  <c r="AL107" i="20"/>
  <c r="AO111" i="20"/>
  <c r="AU111" i="20"/>
  <c r="AP111" i="20"/>
  <c r="AN111" i="20"/>
  <c r="AM111" i="20"/>
  <c r="AL111" i="20"/>
  <c r="AO115" i="20"/>
  <c r="AU115" i="20"/>
  <c r="AP115" i="20"/>
  <c r="AN115" i="20"/>
  <c r="AM115" i="20"/>
  <c r="AL115" i="20"/>
  <c r="AO119" i="20"/>
  <c r="AU119" i="20"/>
  <c r="AP119" i="20"/>
  <c r="AN119" i="20"/>
  <c r="AM119" i="20"/>
  <c r="AL119" i="20"/>
  <c r="AO123" i="20"/>
  <c r="AU123" i="20"/>
  <c r="AP123" i="20"/>
  <c r="AN123" i="20"/>
  <c r="AM123" i="20"/>
  <c r="AL123" i="20"/>
  <c r="AO127" i="20"/>
  <c r="AU127" i="20"/>
  <c r="AP127" i="20"/>
  <c r="AN127" i="20"/>
  <c r="AM127" i="20"/>
  <c r="AL127" i="20"/>
  <c r="AO131" i="20"/>
  <c r="AU131" i="20"/>
  <c r="AP131" i="20"/>
  <c r="AN131" i="20"/>
  <c r="AM131" i="20"/>
  <c r="AL131" i="20"/>
  <c r="AO135" i="20"/>
  <c r="AU135" i="20"/>
  <c r="AP135" i="20"/>
  <c r="AN135" i="20"/>
  <c r="AM135" i="20"/>
  <c r="AL135" i="20"/>
  <c r="AO139" i="20"/>
  <c r="AU139" i="20"/>
  <c r="AP139" i="20"/>
  <c r="AN139" i="20"/>
  <c r="AL139" i="20"/>
  <c r="AM139" i="20"/>
  <c r="AO143" i="20"/>
  <c r="AU143" i="20"/>
  <c r="AP143" i="20"/>
  <c r="AN143" i="20"/>
  <c r="AM143" i="20"/>
  <c r="AL143" i="20"/>
  <c r="AM9" i="20"/>
  <c r="AP9" i="20"/>
  <c r="AL9" i="20"/>
  <c r="AU9" i="20"/>
  <c r="AO9" i="20"/>
  <c r="AN9" i="20"/>
  <c r="AN21" i="20"/>
  <c r="AM21" i="20"/>
  <c r="AP21" i="20"/>
  <c r="AL21" i="20"/>
  <c r="AO21" i="20"/>
  <c r="AU21" i="20"/>
  <c r="AP29" i="20"/>
  <c r="AL29" i="20"/>
  <c r="AU29" i="20"/>
  <c r="AO29" i="20"/>
  <c r="AN29" i="20"/>
  <c r="AM29" i="20"/>
  <c r="AP41" i="20"/>
  <c r="AL41" i="20"/>
  <c r="AM41" i="20"/>
  <c r="AO41" i="20"/>
  <c r="AN41" i="20"/>
  <c r="AU41" i="20"/>
  <c r="AO49" i="20"/>
  <c r="AP49" i="20"/>
  <c r="AN49" i="20"/>
  <c r="AM49" i="20"/>
  <c r="AL49" i="20"/>
  <c r="AN61" i="20"/>
  <c r="AL61" i="20"/>
  <c r="AP61" i="20"/>
  <c r="AU61" i="20"/>
  <c r="AO61" i="20"/>
  <c r="AM61" i="20"/>
  <c r="AP69" i="20"/>
  <c r="AL69" i="20"/>
  <c r="AM69" i="20"/>
  <c r="AO69" i="20"/>
  <c r="AN69" i="20"/>
  <c r="AU69" i="20"/>
  <c r="AM81" i="20"/>
  <c r="AP81" i="20"/>
  <c r="AU81" i="20"/>
  <c r="AO81" i="20"/>
  <c r="AN81" i="20"/>
  <c r="AL81" i="20"/>
  <c r="AO85" i="20"/>
  <c r="AL85" i="20"/>
  <c r="AU85" i="20"/>
  <c r="AP85" i="20"/>
  <c r="AN85" i="20"/>
  <c r="AM85" i="20"/>
  <c r="AO97" i="20"/>
  <c r="AL97" i="20"/>
  <c r="AN97" i="20"/>
  <c r="AM97" i="20"/>
  <c r="AU97" i="20"/>
  <c r="AP97" i="20"/>
  <c r="AO109" i="20"/>
  <c r="AL109" i="20"/>
  <c r="AM109" i="20"/>
  <c r="AU109" i="20"/>
  <c r="AP109" i="20"/>
  <c r="AN109" i="20"/>
  <c r="AO113" i="20"/>
  <c r="AM113" i="20"/>
  <c r="AL113" i="20"/>
  <c r="AU113" i="20"/>
  <c r="AP113" i="20"/>
  <c r="AN113" i="20"/>
  <c r="AO121" i="20"/>
  <c r="AM121" i="20"/>
  <c r="AL121" i="20"/>
  <c r="AU121" i="20"/>
  <c r="AP121" i="20"/>
  <c r="AN121" i="20"/>
  <c r="AO133" i="20"/>
  <c r="AM133" i="20"/>
  <c r="AL133" i="20"/>
  <c r="AN133" i="20"/>
  <c r="AU133" i="20"/>
  <c r="AP133" i="20"/>
  <c r="AO141" i="20"/>
  <c r="AM141" i="20"/>
  <c r="AL141" i="20"/>
  <c r="AU141" i="20"/>
  <c r="AP141" i="20"/>
  <c r="AN141" i="20"/>
  <c r="AP4" i="20"/>
  <c r="AL4" i="20"/>
  <c r="AU4" i="20"/>
  <c r="AO4" i="20"/>
  <c r="AN4" i="20"/>
  <c r="AM4" i="20"/>
  <c r="AP8" i="20"/>
  <c r="AL8" i="20"/>
  <c r="AU8" i="20"/>
  <c r="AO8" i="20"/>
  <c r="AN8" i="20"/>
  <c r="AM8" i="20"/>
  <c r="AU12" i="20"/>
  <c r="AO12" i="20"/>
  <c r="AN12" i="20"/>
  <c r="AM12" i="20"/>
  <c r="AP12" i="20"/>
  <c r="AL12" i="20"/>
  <c r="AN16" i="20"/>
  <c r="AM16" i="20"/>
  <c r="AP16" i="20"/>
  <c r="AL16" i="20"/>
  <c r="AO16" i="20"/>
  <c r="AU16" i="20"/>
  <c r="AM20" i="20"/>
  <c r="AP20" i="20"/>
  <c r="AL20" i="20"/>
  <c r="AU20" i="20"/>
  <c r="AO20" i="20"/>
  <c r="AN20" i="20"/>
  <c r="AP24" i="20"/>
  <c r="AL24" i="20"/>
  <c r="AU24" i="20"/>
  <c r="AO24" i="20"/>
  <c r="AN24" i="20"/>
  <c r="AM24" i="20"/>
  <c r="AU28" i="20"/>
  <c r="AO28" i="20"/>
  <c r="AN28" i="20"/>
  <c r="AM28" i="20"/>
  <c r="AP28" i="20"/>
  <c r="AL28" i="20"/>
  <c r="AN32" i="20"/>
  <c r="AM32" i="20"/>
  <c r="AP32" i="20"/>
  <c r="AL32" i="20"/>
  <c r="AO32" i="20"/>
  <c r="AU32" i="20"/>
  <c r="AP36" i="20"/>
  <c r="AL36" i="20"/>
  <c r="AU36" i="20"/>
  <c r="AN36" i="20"/>
  <c r="AM36" i="20"/>
  <c r="AO36" i="20"/>
  <c r="AU40" i="20"/>
  <c r="AO40" i="20"/>
  <c r="AM40" i="20"/>
  <c r="AL40" i="20"/>
  <c r="AP40" i="20"/>
  <c r="AN40" i="20"/>
  <c r="AN44" i="20"/>
  <c r="AU44" i="20"/>
  <c r="AO44" i="20"/>
  <c r="AM44" i="20"/>
  <c r="AL44" i="20"/>
  <c r="AP44" i="20"/>
  <c r="AM48" i="20"/>
  <c r="AL48" i="20"/>
  <c r="AP48" i="20"/>
  <c r="AO48" i="20"/>
  <c r="AN48" i="20"/>
  <c r="AM52" i="20"/>
  <c r="AL52" i="20"/>
  <c r="AP52" i="20"/>
  <c r="AO52" i="20"/>
  <c r="AN52" i="20"/>
  <c r="AM56" i="20"/>
  <c r="AL56" i="20"/>
  <c r="AP56" i="20"/>
  <c r="AO56" i="20"/>
  <c r="AN56" i="20"/>
  <c r="AM60" i="20"/>
  <c r="AU60" i="20"/>
  <c r="AO60" i="20"/>
  <c r="AN60" i="20"/>
  <c r="AL60" i="20"/>
  <c r="AP60" i="20"/>
  <c r="AP64" i="20"/>
  <c r="AL64" i="20"/>
  <c r="AO64" i="20"/>
  <c r="AU64" i="20"/>
  <c r="AN64" i="20"/>
  <c r="AM64" i="20"/>
  <c r="AU68" i="20"/>
  <c r="AO68" i="20"/>
  <c r="AM68" i="20"/>
  <c r="AL68" i="20"/>
  <c r="AP68" i="20"/>
  <c r="AN68" i="20"/>
  <c r="AN72" i="20"/>
  <c r="AU72" i="20"/>
  <c r="AO72" i="20"/>
  <c r="AM72" i="20"/>
  <c r="AL72" i="20"/>
  <c r="AP72" i="20"/>
  <c r="AM76" i="20"/>
  <c r="AP76" i="20"/>
  <c r="AU76" i="20"/>
  <c r="AO76" i="20"/>
  <c r="AN76" i="20"/>
  <c r="AL76" i="20"/>
  <c r="AP80" i="20"/>
  <c r="AL80" i="20"/>
  <c r="AM80" i="20"/>
  <c r="AO80" i="20"/>
  <c r="AN80" i="20"/>
  <c r="AU80" i="20"/>
  <c r="AO84" i="20"/>
  <c r="AU84" i="20"/>
  <c r="AL84" i="20"/>
  <c r="AP84" i="20"/>
  <c r="AN84" i="20"/>
  <c r="AM84" i="20"/>
  <c r="AO88" i="20"/>
  <c r="AU88" i="20"/>
  <c r="AP88" i="20"/>
  <c r="AL88" i="20"/>
  <c r="AN88" i="20"/>
  <c r="AM88" i="20"/>
  <c r="AO92" i="20"/>
  <c r="AU92" i="20"/>
  <c r="AP92" i="20"/>
  <c r="AM92" i="20"/>
  <c r="AL92" i="20"/>
  <c r="AN92" i="20"/>
  <c r="AO96" i="20"/>
  <c r="AU96" i="20"/>
  <c r="AP96" i="20"/>
  <c r="AN96" i="20"/>
  <c r="AM96" i="20"/>
  <c r="AL96" i="20"/>
  <c r="AO100" i="20"/>
  <c r="AU100" i="20"/>
  <c r="AP100" i="20"/>
  <c r="AN100" i="20"/>
  <c r="AM100" i="20"/>
  <c r="AL100" i="20"/>
  <c r="AO104" i="20"/>
  <c r="AU104" i="20"/>
  <c r="AP104" i="20"/>
  <c r="AL104" i="20"/>
  <c r="AN104" i="20"/>
  <c r="AM104" i="20"/>
  <c r="AO108" i="20"/>
  <c r="AU108" i="20"/>
  <c r="AP108" i="20"/>
  <c r="AM108" i="20"/>
  <c r="AL108" i="20"/>
  <c r="AN108" i="20"/>
  <c r="AO112" i="20"/>
  <c r="AL112" i="20"/>
  <c r="AU112" i="20"/>
  <c r="AP112" i="20"/>
  <c r="AN112" i="20"/>
  <c r="AM112" i="20"/>
  <c r="AO116" i="20"/>
  <c r="AL116" i="20"/>
  <c r="AU116" i="20"/>
  <c r="AP116" i="20"/>
  <c r="AN116" i="20"/>
  <c r="AM116" i="20"/>
  <c r="AO120" i="20"/>
  <c r="AL120" i="20"/>
  <c r="AU120" i="20"/>
  <c r="AP120" i="20"/>
  <c r="AN120" i="20"/>
  <c r="AM120" i="20"/>
  <c r="AO124" i="20"/>
  <c r="AL124" i="20"/>
  <c r="AU124" i="20"/>
  <c r="AP124" i="20"/>
  <c r="AN124" i="20"/>
  <c r="AM124" i="20"/>
  <c r="AO128" i="20"/>
  <c r="AL128" i="20"/>
  <c r="AU128" i="20"/>
  <c r="AP128" i="20"/>
  <c r="AN128" i="20"/>
  <c r="AM128" i="20"/>
  <c r="AO132" i="20"/>
  <c r="AL132" i="20"/>
  <c r="AU132" i="20"/>
  <c r="AP132" i="20"/>
  <c r="AN132" i="20"/>
  <c r="AM132" i="20"/>
  <c r="AO136" i="20"/>
  <c r="AL136" i="20"/>
  <c r="AU136" i="20"/>
  <c r="AP136" i="20"/>
  <c r="AN136" i="20"/>
  <c r="AM136" i="20"/>
  <c r="AO140" i="20"/>
  <c r="AL140" i="20"/>
  <c r="AU140" i="20"/>
  <c r="AP140" i="20"/>
  <c r="AM140" i="20"/>
  <c r="AN140" i="20"/>
  <c r="AO144" i="20"/>
  <c r="AL144" i="20"/>
  <c r="AU144" i="20"/>
  <c r="AP144" i="20"/>
  <c r="AN144" i="20"/>
  <c r="AM144" i="20"/>
  <c r="AM5" i="19"/>
  <c r="AP5" i="19"/>
  <c r="AL5" i="19"/>
  <c r="AU5" i="19"/>
  <c r="AO5" i="19"/>
  <c r="AN5" i="19"/>
  <c r="AP9" i="19"/>
  <c r="AL9" i="19"/>
  <c r="AU9" i="19"/>
  <c r="AO9" i="19"/>
  <c r="AN9" i="19"/>
  <c r="AM9" i="19"/>
  <c r="AN13" i="19"/>
  <c r="AM13" i="19"/>
  <c r="AP13" i="19"/>
  <c r="AL13" i="19"/>
  <c r="AO13" i="19"/>
  <c r="AU13" i="19"/>
  <c r="AP17" i="19"/>
  <c r="AL17" i="19"/>
  <c r="AU17" i="19"/>
  <c r="AO17" i="19"/>
  <c r="AN17" i="19"/>
  <c r="AM17" i="19"/>
  <c r="AN21" i="19"/>
  <c r="AM21" i="19"/>
  <c r="AP21" i="19"/>
  <c r="AL21" i="19"/>
  <c r="AO21" i="19"/>
  <c r="AU21" i="19"/>
  <c r="AP25" i="19"/>
  <c r="AL25" i="19"/>
  <c r="AU25" i="19"/>
  <c r="AO25" i="19"/>
  <c r="AN25" i="19"/>
  <c r="AM25" i="19"/>
  <c r="AN29" i="19"/>
  <c r="AM29" i="19"/>
  <c r="AP29" i="19"/>
  <c r="AL29" i="19"/>
  <c r="AO29" i="19"/>
  <c r="AU29" i="19"/>
  <c r="AP33" i="19"/>
  <c r="AL33" i="19"/>
  <c r="AU33" i="19"/>
  <c r="AO33" i="19"/>
  <c r="AN33" i="19"/>
  <c r="AM33" i="19"/>
  <c r="AN37" i="19"/>
  <c r="AM37" i="19"/>
  <c r="AP37" i="19"/>
  <c r="AL37" i="19"/>
  <c r="AO37" i="19"/>
  <c r="AU37" i="19"/>
  <c r="AP41" i="19"/>
  <c r="AL41" i="19"/>
  <c r="AU41" i="19"/>
  <c r="AO41" i="19"/>
  <c r="AN41" i="19"/>
  <c r="AM41" i="19"/>
  <c r="AN45" i="19"/>
  <c r="AM45" i="19"/>
  <c r="AP45" i="19"/>
  <c r="AL45" i="19"/>
  <c r="AO45" i="19"/>
  <c r="AU45" i="19"/>
  <c r="AM49" i="19"/>
  <c r="AP49" i="19"/>
  <c r="AL49" i="19"/>
  <c r="AO49" i="19"/>
  <c r="AN49" i="19"/>
  <c r="AM53" i="19"/>
  <c r="AP53" i="19"/>
  <c r="AL53" i="19"/>
  <c r="AN53" i="19"/>
  <c r="AO53" i="19"/>
  <c r="AM57" i="19"/>
  <c r="AP57" i="19"/>
  <c r="AL57" i="19"/>
  <c r="AU57" i="19"/>
  <c r="AO57" i="19"/>
  <c r="AN57" i="19"/>
  <c r="AU61" i="19"/>
  <c r="AO61" i="19"/>
  <c r="AN61" i="19"/>
  <c r="AM61" i="19"/>
  <c r="AP61" i="19"/>
  <c r="AL61" i="19"/>
  <c r="AM65" i="19"/>
  <c r="AP65" i="19"/>
  <c r="AL65" i="19"/>
  <c r="AN65" i="19"/>
  <c r="AU65" i="19"/>
  <c r="AO65" i="19"/>
  <c r="AU69" i="19"/>
  <c r="AO69" i="19"/>
  <c r="AM69" i="19"/>
  <c r="AP69" i="19"/>
  <c r="AN69" i="19"/>
  <c r="AL69" i="19"/>
  <c r="AM73" i="19"/>
  <c r="AU73" i="19"/>
  <c r="AO73" i="19"/>
  <c r="AP73" i="19"/>
  <c r="AN73" i="19"/>
  <c r="AL73" i="19"/>
  <c r="AU77" i="19"/>
  <c r="AO77" i="19"/>
  <c r="AM77" i="19"/>
  <c r="AP77" i="19"/>
  <c r="AN77" i="19"/>
  <c r="AL77" i="19"/>
  <c r="AM81" i="19"/>
  <c r="AU81" i="19"/>
  <c r="AO81" i="19"/>
  <c r="AP81" i="19"/>
  <c r="AN81" i="19"/>
  <c r="AL81" i="19"/>
  <c r="AM85" i="19"/>
  <c r="AO85" i="19"/>
  <c r="AL85" i="19"/>
  <c r="AU85" i="19"/>
  <c r="AP85" i="19"/>
  <c r="AN85" i="19"/>
  <c r="AO89" i="19"/>
  <c r="AN89" i="19"/>
  <c r="AL89" i="19"/>
  <c r="AU89" i="19"/>
  <c r="AP89" i="19"/>
  <c r="AM89" i="19"/>
  <c r="AM93" i="19"/>
  <c r="AL93" i="19"/>
  <c r="AO93" i="19"/>
  <c r="AN93" i="19"/>
  <c r="AU93" i="19"/>
  <c r="AP93" i="19"/>
  <c r="AO97" i="19"/>
  <c r="AU97" i="19"/>
  <c r="AP97" i="19"/>
  <c r="AM97" i="19"/>
  <c r="AN97" i="19"/>
  <c r="AL97" i="19"/>
  <c r="AM101" i="19"/>
  <c r="AN101" i="19"/>
  <c r="AU101" i="19"/>
  <c r="AP101" i="19"/>
  <c r="AO101" i="19"/>
  <c r="AL101" i="19"/>
  <c r="AO105" i="19"/>
  <c r="AL105" i="19"/>
  <c r="AN105" i="19"/>
  <c r="AM105" i="19"/>
  <c r="AU105" i="19"/>
  <c r="AP105" i="19"/>
  <c r="AM109" i="19"/>
  <c r="AO109" i="19"/>
  <c r="AN109" i="19"/>
  <c r="AL109" i="19"/>
  <c r="AU109" i="19"/>
  <c r="AP109" i="19"/>
  <c r="AU113" i="19"/>
  <c r="AP113" i="19"/>
  <c r="AL113" i="19"/>
  <c r="AO113" i="19"/>
  <c r="AM113" i="19"/>
  <c r="AN113" i="19"/>
  <c r="AN117" i="19"/>
  <c r="AM117" i="19"/>
  <c r="AO117" i="19"/>
  <c r="AL117" i="19"/>
  <c r="AU117" i="19"/>
  <c r="AP117" i="19"/>
  <c r="AU121" i="19"/>
  <c r="AP121" i="19"/>
  <c r="AL121" i="19"/>
  <c r="AM121" i="19"/>
  <c r="AN121" i="19"/>
  <c r="AO121" i="19"/>
  <c r="AU125" i="19"/>
  <c r="AP125" i="19"/>
  <c r="AL125" i="19"/>
  <c r="AM125" i="19"/>
  <c r="AO125" i="19"/>
  <c r="AN125" i="19"/>
  <c r="AU129" i="19"/>
  <c r="AP129" i="19"/>
  <c r="AL129" i="19"/>
  <c r="AM129" i="19"/>
  <c r="AN129" i="19"/>
  <c r="AO129" i="19"/>
  <c r="AU133" i="19"/>
  <c r="AP133" i="19"/>
  <c r="AL133" i="19"/>
  <c r="AM133" i="19"/>
  <c r="AO133" i="19"/>
  <c r="AN133" i="19"/>
  <c r="AN137" i="19"/>
  <c r="AU137" i="19"/>
  <c r="AP137" i="19"/>
  <c r="AL137" i="19"/>
  <c r="AO137" i="19"/>
  <c r="AM137" i="19"/>
  <c r="AN141" i="19"/>
  <c r="AU141" i="19"/>
  <c r="AP141" i="19"/>
  <c r="AL141" i="19"/>
  <c r="AO141" i="19"/>
  <c r="AM141" i="19"/>
  <c r="AN145" i="19"/>
  <c r="AU145" i="19"/>
  <c r="AP145" i="19"/>
  <c r="AL145" i="19"/>
  <c r="AO145" i="19"/>
  <c r="AM145" i="19"/>
  <c r="AU6" i="19"/>
  <c r="AO6" i="19"/>
  <c r="AN6" i="19"/>
  <c r="AM6" i="19"/>
  <c r="AP6" i="19"/>
  <c r="AL6" i="19"/>
  <c r="AM10" i="19"/>
  <c r="AP10" i="19"/>
  <c r="AL10" i="19"/>
  <c r="AU10" i="19"/>
  <c r="AO10" i="19"/>
  <c r="AN10" i="19"/>
  <c r="AU14" i="19"/>
  <c r="AO14" i="19"/>
  <c r="AN14" i="19"/>
  <c r="AM14" i="19"/>
  <c r="AP14" i="19"/>
  <c r="AL14" i="19"/>
  <c r="AM18" i="19"/>
  <c r="AP18" i="19"/>
  <c r="AL18" i="19"/>
  <c r="AU18" i="19"/>
  <c r="AO18" i="19"/>
  <c r="AN18" i="19"/>
  <c r="AU22" i="19"/>
  <c r="AO22" i="19"/>
  <c r="AN22" i="19"/>
  <c r="AM22" i="19"/>
  <c r="AP22" i="19"/>
  <c r="AL22" i="19"/>
  <c r="AM26" i="19"/>
  <c r="AP26" i="19"/>
  <c r="AL26" i="19"/>
  <c r="AU26" i="19"/>
  <c r="AO26" i="19"/>
  <c r="AN26" i="19"/>
  <c r="AU30" i="19"/>
  <c r="AO30" i="19"/>
  <c r="AN30" i="19"/>
  <c r="AM30" i="19"/>
  <c r="AP30" i="19"/>
  <c r="AL30" i="19"/>
  <c r="AM34" i="19"/>
  <c r="AP34" i="19"/>
  <c r="AL34" i="19"/>
  <c r="AU34" i="19"/>
  <c r="AO34" i="19"/>
  <c r="AN34" i="19"/>
  <c r="AU38" i="19"/>
  <c r="AO38" i="19"/>
  <c r="AN38" i="19"/>
  <c r="AM38" i="19"/>
  <c r="AP38" i="19"/>
  <c r="AL38" i="19"/>
  <c r="AM42" i="19"/>
  <c r="AP42" i="19"/>
  <c r="AL42" i="19"/>
  <c r="AU42" i="19"/>
  <c r="AO42" i="19"/>
  <c r="AN42" i="19"/>
  <c r="AU46" i="19"/>
  <c r="AO46" i="19"/>
  <c r="AN46" i="19"/>
  <c r="AM46" i="19"/>
  <c r="AP46" i="19"/>
  <c r="AL46" i="19"/>
  <c r="AN50" i="19"/>
  <c r="AM50" i="19"/>
  <c r="AP50" i="19"/>
  <c r="AL50" i="19"/>
  <c r="AO50" i="19"/>
  <c r="AN54" i="19"/>
  <c r="AM54" i="19"/>
  <c r="AP54" i="19"/>
  <c r="AL54" i="19"/>
  <c r="AO54" i="19"/>
  <c r="AM58" i="19"/>
  <c r="AP58" i="19"/>
  <c r="AL58" i="19"/>
  <c r="AN58" i="19"/>
  <c r="AU58" i="19"/>
  <c r="AO58" i="19"/>
  <c r="AU62" i="19"/>
  <c r="AO62" i="19"/>
  <c r="AN62" i="19"/>
  <c r="AM62" i="19"/>
  <c r="AP62" i="19"/>
  <c r="AL62" i="19"/>
  <c r="AM66" i="19"/>
  <c r="AU66" i="19"/>
  <c r="AO66" i="19"/>
  <c r="AP66" i="19"/>
  <c r="AN66" i="19"/>
  <c r="AL66" i="19"/>
  <c r="AU70" i="19"/>
  <c r="AO70" i="19"/>
  <c r="AM70" i="19"/>
  <c r="AP70" i="19"/>
  <c r="AN70" i="19"/>
  <c r="AL70" i="19"/>
  <c r="AM74" i="19"/>
  <c r="AU74" i="19"/>
  <c r="AO74" i="19"/>
  <c r="AP74" i="19"/>
  <c r="AN74" i="19"/>
  <c r="AL74" i="19"/>
  <c r="AU78" i="19"/>
  <c r="AO78" i="19"/>
  <c r="AM78" i="19"/>
  <c r="AP78" i="19"/>
  <c r="AN78" i="19"/>
  <c r="AL78" i="19"/>
  <c r="AM82" i="19"/>
  <c r="AU82" i="19"/>
  <c r="AO82" i="19"/>
  <c r="AP82" i="19"/>
  <c r="AN82" i="19"/>
  <c r="AL82" i="19"/>
  <c r="AU86" i="19"/>
  <c r="AP86" i="19"/>
  <c r="AL86" i="19"/>
  <c r="AN86" i="19"/>
  <c r="AO86" i="19"/>
  <c r="AM86" i="19"/>
  <c r="AN90" i="19"/>
  <c r="AO90" i="19"/>
  <c r="AL90" i="19"/>
  <c r="AM90" i="19"/>
  <c r="AU90" i="19"/>
  <c r="AP90" i="19"/>
  <c r="AU94" i="19"/>
  <c r="AP94" i="19"/>
  <c r="AL94" i="19"/>
  <c r="AM94" i="19"/>
  <c r="AO94" i="19"/>
  <c r="AN94" i="19"/>
  <c r="AN98" i="19"/>
  <c r="AU98" i="19"/>
  <c r="AP98" i="19"/>
  <c r="AM98" i="19"/>
  <c r="AO98" i="19"/>
  <c r="AL98" i="19"/>
  <c r="AU102" i="19"/>
  <c r="AP102" i="19"/>
  <c r="AL102" i="19"/>
  <c r="AN102" i="19"/>
  <c r="AO102" i="19"/>
  <c r="AM102" i="19"/>
  <c r="AN106" i="19"/>
  <c r="AL106" i="19"/>
  <c r="AU106" i="19"/>
  <c r="AO106" i="19"/>
  <c r="AP106" i="19"/>
  <c r="AM106" i="19"/>
  <c r="AU110" i="19"/>
  <c r="AP110" i="19"/>
  <c r="AL110" i="19"/>
  <c r="AO110" i="19"/>
  <c r="AN110" i="19"/>
  <c r="AM110" i="19"/>
  <c r="AO114" i="19"/>
  <c r="AN114" i="19"/>
  <c r="AL114" i="19"/>
  <c r="AU114" i="19"/>
  <c r="AP114" i="19"/>
  <c r="AM114" i="19"/>
  <c r="AU118" i="19"/>
  <c r="AM118" i="19"/>
  <c r="AP118" i="19"/>
  <c r="AL118" i="19"/>
  <c r="AO118" i="19"/>
  <c r="AN118" i="19"/>
  <c r="AU122" i="19"/>
  <c r="AP122" i="19"/>
  <c r="AL122" i="19"/>
  <c r="AO122" i="19"/>
  <c r="AM122" i="19"/>
  <c r="AN122" i="19"/>
  <c r="AU126" i="19"/>
  <c r="AP126" i="19"/>
  <c r="AL126" i="19"/>
  <c r="AO126" i="19"/>
  <c r="AN126" i="19"/>
  <c r="AM126" i="19"/>
  <c r="AU130" i="19"/>
  <c r="AP130" i="19"/>
  <c r="AL130" i="19"/>
  <c r="AO130" i="19"/>
  <c r="AM130" i="19"/>
  <c r="AN130" i="19"/>
  <c r="AU134" i="19"/>
  <c r="AP134" i="19"/>
  <c r="AL134" i="19"/>
  <c r="AO134" i="19"/>
  <c r="AN134" i="19"/>
  <c r="AM134" i="19"/>
  <c r="AN138" i="19"/>
  <c r="AU138" i="19"/>
  <c r="AP138" i="19"/>
  <c r="AL138" i="19"/>
  <c r="AO138" i="19"/>
  <c r="AM138" i="19"/>
  <c r="AN142" i="19"/>
  <c r="AU142" i="19"/>
  <c r="AP142" i="19"/>
  <c r="AL142" i="19"/>
  <c r="AO142" i="19"/>
  <c r="AM142" i="19"/>
  <c r="AN146" i="19"/>
  <c r="AU146" i="19"/>
  <c r="AP146" i="19"/>
  <c r="AL146" i="19"/>
  <c r="AO146" i="19"/>
  <c r="AM146" i="19"/>
  <c r="AP7" i="19"/>
  <c r="AL7" i="19"/>
  <c r="AU7" i="19"/>
  <c r="AO7" i="19"/>
  <c r="AN7" i="19"/>
  <c r="AM7" i="19"/>
  <c r="AN11" i="19"/>
  <c r="AM11" i="19"/>
  <c r="AP11" i="19"/>
  <c r="AL11" i="19"/>
  <c r="AO11" i="19"/>
  <c r="AU11" i="19"/>
  <c r="AP15" i="19"/>
  <c r="AL15" i="19"/>
  <c r="AU15" i="19"/>
  <c r="AO15" i="19"/>
  <c r="AN15" i="19"/>
  <c r="AM15" i="19"/>
  <c r="AN19" i="19"/>
  <c r="AM19" i="19"/>
  <c r="AP19" i="19"/>
  <c r="AL19" i="19"/>
  <c r="AO19" i="19"/>
  <c r="AU19" i="19"/>
  <c r="AP23" i="19"/>
  <c r="AL23" i="19"/>
  <c r="AU23" i="19"/>
  <c r="AO23" i="19"/>
  <c r="AN23" i="19"/>
  <c r="AM23" i="19"/>
  <c r="AN27" i="19"/>
  <c r="AM27" i="19"/>
  <c r="AP27" i="19"/>
  <c r="AL27" i="19"/>
  <c r="AO27" i="19"/>
  <c r="AU27" i="19"/>
  <c r="AP31" i="19"/>
  <c r="AL31" i="19"/>
  <c r="AU31" i="19"/>
  <c r="AO31" i="19"/>
  <c r="AN31" i="19"/>
  <c r="AM31" i="19"/>
  <c r="AN35" i="19"/>
  <c r="AM35" i="19"/>
  <c r="AP35" i="19"/>
  <c r="AL35" i="19"/>
  <c r="AO35" i="19"/>
  <c r="AU35" i="19"/>
  <c r="AP39" i="19"/>
  <c r="AL39" i="19"/>
  <c r="AU39" i="19"/>
  <c r="AO39" i="19"/>
  <c r="AN39" i="19"/>
  <c r="AM39" i="19"/>
  <c r="AN43" i="19"/>
  <c r="AM43" i="19"/>
  <c r="AP43" i="19"/>
  <c r="AL43" i="19"/>
  <c r="AO43" i="19"/>
  <c r="AU43" i="19"/>
  <c r="AP47" i="19"/>
  <c r="AL47" i="19"/>
  <c r="AU47" i="19"/>
  <c r="AO47" i="19"/>
  <c r="AN47" i="19"/>
  <c r="AM47" i="19"/>
  <c r="AO51" i="19"/>
  <c r="AN51" i="19"/>
  <c r="AM51" i="19"/>
  <c r="AP51" i="19"/>
  <c r="AL51" i="19"/>
  <c r="AO55" i="19"/>
  <c r="AN55" i="19"/>
  <c r="AM55" i="19"/>
  <c r="AP55" i="19"/>
  <c r="AL55" i="19"/>
  <c r="AN59" i="19"/>
  <c r="AM59" i="19"/>
  <c r="AO59" i="19"/>
  <c r="AP59" i="19"/>
  <c r="AL59" i="19"/>
  <c r="AU59" i="19"/>
  <c r="AP63" i="19"/>
  <c r="AL63" i="19"/>
  <c r="AU63" i="19"/>
  <c r="AO63" i="19"/>
  <c r="AN63" i="19"/>
  <c r="AM63" i="19"/>
  <c r="AN67" i="19"/>
  <c r="AP67" i="19"/>
  <c r="AL67" i="19"/>
  <c r="AO67" i="19"/>
  <c r="AU67" i="19"/>
  <c r="AM67" i="19"/>
  <c r="AP71" i="19"/>
  <c r="AL71" i="19"/>
  <c r="AN71" i="19"/>
  <c r="AO71" i="19"/>
  <c r="AU71" i="19"/>
  <c r="AM71" i="19"/>
  <c r="AN75" i="19"/>
  <c r="AP75" i="19"/>
  <c r="AL75" i="19"/>
  <c r="AO75" i="19"/>
  <c r="AU75" i="19"/>
  <c r="AM75" i="19"/>
  <c r="AP79" i="19"/>
  <c r="AL79" i="19"/>
  <c r="AN79" i="19"/>
  <c r="AO79" i="19"/>
  <c r="AU79" i="19"/>
  <c r="AM79" i="19"/>
  <c r="AN83" i="19"/>
  <c r="AU83" i="19"/>
  <c r="AP83" i="19"/>
  <c r="AL83" i="19"/>
  <c r="AO83" i="19"/>
  <c r="AM83" i="19"/>
  <c r="AU87" i="19"/>
  <c r="AP87" i="19"/>
  <c r="AL87" i="19"/>
  <c r="AO87" i="19"/>
  <c r="AM87" i="19"/>
  <c r="AN87" i="19"/>
  <c r="AN91" i="19"/>
  <c r="AU91" i="19"/>
  <c r="AP91" i="19"/>
  <c r="AM91" i="19"/>
  <c r="AO91" i="19"/>
  <c r="AL91" i="19"/>
  <c r="AU95" i="19"/>
  <c r="AP95" i="19"/>
  <c r="AL95" i="19"/>
  <c r="AN95" i="19"/>
  <c r="AO95" i="19"/>
  <c r="AM95" i="19"/>
  <c r="AN99" i="19"/>
  <c r="AL99" i="19"/>
  <c r="AO99" i="19"/>
  <c r="AU99" i="19"/>
  <c r="AP99" i="19"/>
  <c r="AM99" i="19"/>
  <c r="AU103" i="19"/>
  <c r="AP103" i="19"/>
  <c r="AL103" i="19"/>
  <c r="AM103" i="19"/>
  <c r="AO103" i="19"/>
  <c r="AN103" i="19"/>
  <c r="AN107" i="19"/>
  <c r="AM107" i="19"/>
  <c r="AL107" i="19"/>
  <c r="AU107" i="19"/>
  <c r="AP107" i="19"/>
  <c r="AO107" i="19"/>
  <c r="AU111" i="19"/>
  <c r="AP111" i="19"/>
  <c r="AL111" i="19"/>
  <c r="AN111" i="19"/>
  <c r="AM111" i="19"/>
  <c r="AO111" i="19"/>
  <c r="AO115" i="19"/>
  <c r="AN115" i="19"/>
  <c r="AU115" i="19"/>
  <c r="AP115" i="19"/>
  <c r="AM115" i="19"/>
  <c r="AL115" i="19"/>
  <c r="AU119" i="19"/>
  <c r="AP119" i="19"/>
  <c r="AL119" i="19"/>
  <c r="AO119" i="19"/>
  <c r="AN119" i="19"/>
  <c r="AM119" i="19"/>
  <c r="AU123" i="19"/>
  <c r="AP123" i="19"/>
  <c r="AL123" i="19"/>
  <c r="AO123" i="19"/>
  <c r="AN123" i="19"/>
  <c r="AM123" i="19"/>
  <c r="AU127" i="19"/>
  <c r="AP127" i="19"/>
  <c r="AL127" i="19"/>
  <c r="AO127" i="19"/>
  <c r="AN127" i="19"/>
  <c r="AM127" i="19"/>
  <c r="AU131" i="19"/>
  <c r="AP131" i="19"/>
  <c r="AL131" i="19"/>
  <c r="AO131" i="19"/>
  <c r="AN131" i="19"/>
  <c r="AM131" i="19"/>
  <c r="AN135" i="19"/>
  <c r="AU135" i="19"/>
  <c r="AP135" i="19"/>
  <c r="AL135" i="19"/>
  <c r="AO135" i="19"/>
  <c r="AM135" i="19"/>
  <c r="AN139" i="19"/>
  <c r="AU139" i="19"/>
  <c r="AP139" i="19"/>
  <c r="AL139" i="19"/>
  <c r="AO139" i="19"/>
  <c r="AM139" i="19"/>
  <c r="AN143" i="19"/>
  <c r="AU143" i="19"/>
  <c r="AP143" i="19"/>
  <c r="AL143" i="19"/>
  <c r="AO143" i="19"/>
  <c r="AM143" i="19"/>
  <c r="AP4" i="19"/>
  <c r="AL4" i="19"/>
  <c r="AU4" i="19"/>
  <c r="AO4" i="19"/>
  <c r="AN4" i="19"/>
  <c r="AM4" i="19"/>
  <c r="AP8" i="19"/>
  <c r="AL8" i="19"/>
  <c r="AU8" i="19"/>
  <c r="AO8" i="19"/>
  <c r="AN8" i="19"/>
  <c r="AM8" i="19"/>
  <c r="AN12" i="19"/>
  <c r="AM12" i="19"/>
  <c r="AP12" i="19"/>
  <c r="AL12" i="19"/>
  <c r="AO12" i="19"/>
  <c r="AU12" i="19"/>
  <c r="AP16" i="19"/>
  <c r="AL16" i="19"/>
  <c r="AU16" i="19"/>
  <c r="AO16" i="19"/>
  <c r="AN16" i="19"/>
  <c r="AM16" i="19"/>
  <c r="AN20" i="19"/>
  <c r="AM20" i="19"/>
  <c r="AP20" i="19"/>
  <c r="AL20" i="19"/>
  <c r="AO20" i="19"/>
  <c r="AU20" i="19"/>
  <c r="AP24" i="19"/>
  <c r="AL24" i="19"/>
  <c r="AU24" i="19"/>
  <c r="AO24" i="19"/>
  <c r="AN24" i="19"/>
  <c r="AM24" i="19"/>
  <c r="AN28" i="19"/>
  <c r="AM28" i="19"/>
  <c r="AP28" i="19"/>
  <c r="AL28" i="19"/>
  <c r="AO28" i="19"/>
  <c r="AU28" i="19"/>
  <c r="AP32" i="19"/>
  <c r="AL32" i="19"/>
  <c r="AU32" i="19"/>
  <c r="AO32" i="19"/>
  <c r="AN32" i="19"/>
  <c r="AM32" i="19"/>
  <c r="AN36" i="19"/>
  <c r="AM36" i="19"/>
  <c r="AP36" i="19"/>
  <c r="AL36" i="19"/>
  <c r="AO36" i="19"/>
  <c r="AU36" i="19"/>
  <c r="AP40" i="19"/>
  <c r="AL40" i="19"/>
  <c r="AU40" i="19"/>
  <c r="AO40" i="19"/>
  <c r="AN40" i="19"/>
  <c r="AM40" i="19"/>
  <c r="AN44" i="19"/>
  <c r="AM44" i="19"/>
  <c r="AP44" i="19"/>
  <c r="AL44" i="19"/>
  <c r="AO44" i="19"/>
  <c r="AU44" i="19"/>
  <c r="AP48" i="19"/>
  <c r="AL48" i="19"/>
  <c r="AO48" i="19"/>
  <c r="AN48" i="19"/>
  <c r="AM48" i="19"/>
  <c r="AP52" i="19"/>
  <c r="AL52" i="19"/>
  <c r="AO52" i="19"/>
  <c r="AN52" i="19"/>
  <c r="AM52" i="19"/>
  <c r="AP56" i="19"/>
  <c r="AL56" i="19"/>
  <c r="AO56" i="19"/>
  <c r="AM56" i="19"/>
  <c r="AN56" i="19"/>
  <c r="AU60" i="19"/>
  <c r="AO60" i="19"/>
  <c r="AN60" i="19"/>
  <c r="AP60" i="19"/>
  <c r="AL60" i="19"/>
  <c r="AM60" i="19"/>
  <c r="AM64" i="19"/>
  <c r="AP64" i="19"/>
  <c r="AL64" i="19"/>
  <c r="AN64" i="19"/>
  <c r="AU64" i="19"/>
  <c r="AO64" i="19"/>
  <c r="AU68" i="19"/>
  <c r="AO68" i="19"/>
  <c r="AM68" i="19"/>
  <c r="AP68" i="19"/>
  <c r="AN68" i="19"/>
  <c r="AL68" i="19"/>
  <c r="AM72" i="19"/>
  <c r="AU72" i="19"/>
  <c r="AO72" i="19"/>
  <c r="AP72" i="19"/>
  <c r="AN72" i="19"/>
  <c r="AL72" i="19"/>
  <c r="AU76" i="19"/>
  <c r="AO76" i="19"/>
  <c r="AM76" i="19"/>
  <c r="AP76" i="19"/>
  <c r="AN76" i="19"/>
  <c r="AL76" i="19"/>
  <c r="AM80" i="19"/>
  <c r="AU80" i="19"/>
  <c r="AO80" i="19"/>
  <c r="AP80" i="19"/>
  <c r="AN80" i="19"/>
  <c r="AL80" i="19"/>
  <c r="AM84" i="19"/>
  <c r="AO84" i="19"/>
  <c r="AU84" i="19"/>
  <c r="AP84" i="19"/>
  <c r="AN84" i="19"/>
  <c r="AL84" i="19"/>
  <c r="AO88" i="19"/>
  <c r="AM88" i="19"/>
  <c r="AU88" i="19"/>
  <c r="AP88" i="19"/>
  <c r="AN88" i="19"/>
  <c r="AL88" i="19"/>
  <c r="AM92" i="19"/>
  <c r="AU92" i="19"/>
  <c r="AP92" i="19"/>
  <c r="AN92" i="19"/>
  <c r="AL92" i="19"/>
  <c r="AO92" i="19"/>
  <c r="AO96" i="19"/>
  <c r="AN96" i="19"/>
  <c r="AL96" i="19"/>
  <c r="AU96" i="19"/>
  <c r="AP96" i="19"/>
  <c r="AM96" i="19"/>
  <c r="AM100" i="19"/>
  <c r="AL100" i="19"/>
  <c r="AO100" i="19"/>
  <c r="AN100" i="19"/>
  <c r="AU100" i="19"/>
  <c r="AP100" i="19"/>
  <c r="AO104" i="19"/>
  <c r="AU104" i="19"/>
  <c r="AP104" i="19"/>
  <c r="AM104" i="19"/>
  <c r="AL104" i="19"/>
  <c r="AN104" i="19"/>
  <c r="AM108" i="19"/>
  <c r="AN108" i="19"/>
  <c r="AL108" i="19"/>
  <c r="AU108" i="19"/>
  <c r="AP108" i="19"/>
  <c r="AO108" i="19"/>
  <c r="AU112" i="19"/>
  <c r="AP112" i="19"/>
  <c r="AL112" i="19"/>
  <c r="AO112" i="19"/>
  <c r="AM112" i="19"/>
  <c r="AN112" i="19"/>
  <c r="AN116" i="19"/>
  <c r="AM116" i="19"/>
  <c r="AU116" i="19"/>
  <c r="AP116" i="19"/>
  <c r="AO116" i="19"/>
  <c r="AL116" i="19"/>
  <c r="AU120" i="19"/>
  <c r="AP120" i="19"/>
  <c r="AL120" i="19"/>
  <c r="AN120" i="19"/>
  <c r="AM120" i="19"/>
  <c r="AO120" i="19"/>
  <c r="AU124" i="19"/>
  <c r="AP124" i="19"/>
  <c r="AL124" i="19"/>
  <c r="AN124" i="19"/>
  <c r="AM124" i="19"/>
  <c r="AO124" i="19"/>
  <c r="AU128" i="19"/>
  <c r="AP128" i="19"/>
  <c r="AL128" i="19"/>
  <c r="AN128" i="19"/>
  <c r="AM128" i="19"/>
  <c r="AO128" i="19"/>
  <c r="AU132" i="19"/>
  <c r="AP132" i="19"/>
  <c r="AL132" i="19"/>
  <c r="AN132" i="19"/>
  <c r="AM132" i="19"/>
  <c r="AO132" i="19"/>
  <c r="AN136" i="19"/>
  <c r="AU136" i="19"/>
  <c r="AP136" i="19"/>
  <c r="AL136" i="19"/>
  <c r="AO136" i="19"/>
  <c r="AM136" i="19"/>
  <c r="AN140" i="19"/>
  <c r="AU140" i="19"/>
  <c r="AP140" i="19"/>
  <c r="AL140" i="19"/>
  <c r="AO140" i="19"/>
  <c r="AM140" i="19"/>
  <c r="AN144" i="19"/>
  <c r="AU144" i="19"/>
  <c r="AP144" i="19"/>
  <c r="AL144" i="19"/>
  <c r="AO144" i="19"/>
  <c r="AM144" i="19"/>
  <c r="AU6" i="18"/>
  <c r="AO6" i="18"/>
  <c r="AN6" i="18"/>
  <c r="AL6" i="18"/>
  <c r="AP6" i="18"/>
  <c r="AM6" i="18"/>
  <c r="AP10" i="18"/>
  <c r="AL10" i="18"/>
  <c r="AU10" i="18"/>
  <c r="AO10" i="18"/>
  <c r="AN10" i="18"/>
  <c r="AM10" i="18"/>
  <c r="AU14" i="18"/>
  <c r="AO14" i="18"/>
  <c r="AN14" i="18"/>
  <c r="AM14" i="18"/>
  <c r="AP14" i="18"/>
  <c r="AL14" i="18"/>
  <c r="AN18" i="18"/>
  <c r="AM18" i="18"/>
  <c r="AP18" i="18"/>
  <c r="AL18" i="18"/>
  <c r="AU18" i="18"/>
  <c r="AO18" i="18"/>
  <c r="AM22" i="18"/>
  <c r="AP22" i="18"/>
  <c r="AL22" i="18"/>
  <c r="AU22" i="18"/>
  <c r="AO22" i="18"/>
  <c r="AN22" i="18"/>
  <c r="AP26" i="18"/>
  <c r="AL26" i="18"/>
  <c r="AU26" i="18"/>
  <c r="AO26" i="18"/>
  <c r="AN26" i="18"/>
  <c r="AM26" i="18"/>
  <c r="AU30" i="18"/>
  <c r="AO30" i="18"/>
  <c r="AN30" i="18"/>
  <c r="AM30" i="18"/>
  <c r="AP30" i="18"/>
  <c r="AL30" i="18"/>
  <c r="AN34" i="18"/>
  <c r="AM34" i="18"/>
  <c r="AP34" i="18"/>
  <c r="AL34" i="18"/>
  <c r="AU34" i="18"/>
  <c r="AO34" i="18"/>
  <c r="AM38" i="18"/>
  <c r="AP38" i="18"/>
  <c r="AL38" i="18"/>
  <c r="AU38" i="18"/>
  <c r="AO38" i="18"/>
  <c r="AN38" i="18"/>
  <c r="AP42" i="18"/>
  <c r="AL42" i="18"/>
  <c r="AU42" i="18"/>
  <c r="AO42" i="18"/>
  <c r="AN42" i="18"/>
  <c r="AM42" i="18"/>
  <c r="AU46" i="18"/>
  <c r="AO46" i="18"/>
  <c r="AN46" i="18"/>
  <c r="AM46" i="18"/>
  <c r="AP46" i="18"/>
  <c r="AL46" i="18"/>
  <c r="AM50" i="18"/>
  <c r="AP50" i="18"/>
  <c r="AL50" i="18"/>
  <c r="AO50" i="18"/>
  <c r="AN50" i="18"/>
  <c r="AO54" i="18"/>
  <c r="AN54" i="18"/>
  <c r="AP54" i="18"/>
  <c r="AM54" i="18"/>
  <c r="AL54" i="18"/>
  <c r="AM58" i="18"/>
  <c r="AP58" i="18"/>
  <c r="AL58" i="18"/>
  <c r="AO58" i="18"/>
  <c r="AU58" i="18"/>
  <c r="AN58" i="18"/>
  <c r="AP62" i="18"/>
  <c r="AL62" i="18"/>
  <c r="AU62" i="18"/>
  <c r="AO62" i="18"/>
  <c r="AN62" i="18"/>
  <c r="AM62" i="18"/>
  <c r="AU66" i="18"/>
  <c r="AO66" i="18"/>
  <c r="AN66" i="18"/>
  <c r="AP66" i="18"/>
  <c r="AM66" i="18"/>
  <c r="AL66" i="18"/>
  <c r="AM70" i="18"/>
  <c r="AP70" i="18"/>
  <c r="AL70" i="18"/>
  <c r="AO70" i="18"/>
  <c r="AU70" i="18"/>
  <c r="AN70" i="18"/>
  <c r="AM74" i="18"/>
  <c r="AP74" i="18"/>
  <c r="AU74" i="18"/>
  <c r="AO74" i="18"/>
  <c r="AN74" i="18"/>
  <c r="AL74" i="18"/>
  <c r="AU78" i="18"/>
  <c r="AO78" i="18"/>
  <c r="AN78" i="18"/>
  <c r="AM78" i="18"/>
  <c r="AP78" i="18"/>
  <c r="AL78" i="18"/>
  <c r="AM82" i="18"/>
  <c r="AP82" i="18"/>
  <c r="AL82" i="18"/>
  <c r="AU82" i="18"/>
  <c r="AO82" i="18"/>
  <c r="AN82" i="18"/>
  <c r="AU86" i="18"/>
  <c r="AP86" i="18"/>
  <c r="AL86" i="18"/>
  <c r="AO86" i="18"/>
  <c r="AN86" i="18"/>
  <c r="AM86" i="18"/>
  <c r="AN90" i="18"/>
  <c r="AM90" i="18"/>
  <c r="AU90" i="18"/>
  <c r="AP90" i="18"/>
  <c r="AL90" i="18"/>
  <c r="AO90" i="18"/>
  <c r="AU94" i="18"/>
  <c r="AP94" i="18"/>
  <c r="AL94" i="18"/>
  <c r="AO94" i="18"/>
  <c r="AN94" i="18"/>
  <c r="AM94" i="18"/>
  <c r="AM98" i="18"/>
  <c r="AU98" i="18"/>
  <c r="AP98" i="18"/>
  <c r="AO98" i="18"/>
  <c r="AN98" i="18"/>
  <c r="AL98" i="18"/>
  <c r="AO102" i="18"/>
  <c r="AN102" i="18"/>
  <c r="AM102" i="18"/>
  <c r="AL102" i="18"/>
  <c r="AU102" i="18"/>
  <c r="AP102" i="18"/>
  <c r="AM106" i="18"/>
  <c r="AU106" i="18"/>
  <c r="AP106" i="18"/>
  <c r="AL106" i="18"/>
  <c r="AO106" i="18"/>
  <c r="AN106" i="18"/>
  <c r="AO110" i="18"/>
  <c r="AN110" i="18"/>
  <c r="AU110" i="18"/>
  <c r="AP110" i="18"/>
  <c r="AM110" i="18"/>
  <c r="AL110" i="18"/>
  <c r="AO114" i="18"/>
  <c r="AN114" i="18"/>
  <c r="AM114" i="18"/>
  <c r="AU114" i="18"/>
  <c r="AP114" i="18"/>
  <c r="AL114" i="18"/>
  <c r="AM118" i="18"/>
  <c r="AU118" i="18"/>
  <c r="AP118" i="18"/>
  <c r="AL118" i="18"/>
  <c r="AO118" i="18"/>
  <c r="AN118" i="18"/>
  <c r="AO122" i="18"/>
  <c r="AN122" i="18"/>
  <c r="AM122" i="18"/>
  <c r="AU122" i="18"/>
  <c r="AP122" i="18"/>
  <c r="AL122" i="18"/>
  <c r="AM126" i="18"/>
  <c r="AU126" i="18"/>
  <c r="AP126" i="18"/>
  <c r="AL126" i="18"/>
  <c r="AO126" i="18"/>
  <c r="AN126" i="18"/>
  <c r="AO130" i="18"/>
  <c r="AN130" i="18"/>
  <c r="AM130" i="18"/>
  <c r="AU130" i="18"/>
  <c r="AP130" i="18"/>
  <c r="AL130" i="18"/>
  <c r="AM134" i="18"/>
  <c r="AU134" i="18"/>
  <c r="AP134" i="18"/>
  <c r="AL134" i="18"/>
  <c r="AO134" i="18"/>
  <c r="AN134" i="18"/>
  <c r="AO138" i="18"/>
  <c r="AN138" i="18"/>
  <c r="AM138" i="18"/>
  <c r="AU138" i="18"/>
  <c r="AP138" i="18"/>
  <c r="AL138" i="18"/>
  <c r="AM142" i="18"/>
  <c r="AU142" i="18"/>
  <c r="AP142" i="18"/>
  <c r="AL142" i="18"/>
  <c r="AO142" i="18"/>
  <c r="AN142" i="18"/>
  <c r="AU146" i="18"/>
  <c r="AP146" i="18"/>
  <c r="AL146" i="18"/>
  <c r="AO146" i="18"/>
  <c r="AN146" i="18"/>
  <c r="AM146" i="18"/>
  <c r="AP7" i="18"/>
  <c r="AL7" i="18"/>
  <c r="AU7" i="18"/>
  <c r="AO7" i="18"/>
  <c r="AM7" i="18"/>
  <c r="AN7" i="18"/>
  <c r="AM11" i="18"/>
  <c r="AP11" i="18"/>
  <c r="AL11" i="18"/>
  <c r="AU11" i="18"/>
  <c r="AO11" i="18"/>
  <c r="AN11" i="18"/>
  <c r="AP15" i="18"/>
  <c r="AL15" i="18"/>
  <c r="AU15" i="18"/>
  <c r="AO15" i="18"/>
  <c r="AN15" i="18"/>
  <c r="AM15" i="18"/>
  <c r="AU19" i="18"/>
  <c r="AO19" i="18"/>
  <c r="AN19" i="18"/>
  <c r="AM19" i="18"/>
  <c r="AP19" i="18"/>
  <c r="AL19" i="18"/>
  <c r="AN23" i="18"/>
  <c r="AM23" i="18"/>
  <c r="AP23" i="18"/>
  <c r="AL23" i="18"/>
  <c r="AU23" i="18"/>
  <c r="AO23" i="18"/>
  <c r="AM27" i="18"/>
  <c r="AP27" i="18"/>
  <c r="AL27" i="18"/>
  <c r="AU27" i="18"/>
  <c r="AO27" i="18"/>
  <c r="AN27" i="18"/>
  <c r="AP31" i="18"/>
  <c r="AL31" i="18"/>
  <c r="AU31" i="18"/>
  <c r="AO31" i="18"/>
  <c r="AN31" i="18"/>
  <c r="AM31" i="18"/>
  <c r="AU35" i="18"/>
  <c r="AO35" i="18"/>
  <c r="AN35" i="18"/>
  <c r="AM35" i="18"/>
  <c r="AP35" i="18"/>
  <c r="AL35" i="18"/>
  <c r="AN39" i="18"/>
  <c r="AM39" i="18"/>
  <c r="AP39" i="18"/>
  <c r="AL39" i="18"/>
  <c r="AU39" i="18"/>
  <c r="AO39" i="18"/>
  <c r="AM43" i="18"/>
  <c r="AP43" i="18"/>
  <c r="AL43" i="18"/>
  <c r="AU43" i="18"/>
  <c r="AO43" i="18"/>
  <c r="AN43" i="18"/>
  <c r="AP47" i="18"/>
  <c r="AL47" i="18"/>
  <c r="AU47" i="18"/>
  <c r="AO47" i="18"/>
  <c r="AN47" i="18"/>
  <c r="AM47" i="18"/>
  <c r="AP51" i="18"/>
  <c r="AO51" i="18"/>
  <c r="AN51" i="18"/>
  <c r="AM51" i="18"/>
  <c r="AL51" i="18"/>
  <c r="AM55" i="18"/>
  <c r="AP55" i="18"/>
  <c r="AL55" i="18"/>
  <c r="AO55" i="18"/>
  <c r="AN55" i="18"/>
  <c r="AN59" i="18"/>
  <c r="AM59" i="18"/>
  <c r="AP59" i="18"/>
  <c r="AU59" i="18"/>
  <c r="AO59" i="18"/>
  <c r="AL59" i="18"/>
  <c r="AM63" i="18"/>
  <c r="AP63" i="18"/>
  <c r="AL63" i="18"/>
  <c r="AU63" i="18"/>
  <c r="AN63" i="18"/>
  <c r="AO63" i="18"/>
  <c r="AP67" i="18"/>
  <c r="AL67" i="18"/>
  <c r="AU67" i="18"/>
  <c r="AO67" i="18"/>
  <c r="AN67" i="18"/>
  <c r="AM67" i="18"/>
  <c r="AN71" i="18"/>
  <c r="AM71" i="18"/>
  <c r="AP71" i="18"/>
  <c r="AU71" i="18"/>
  <c r="AO71" i="18"/>
  <c r="AL71" i="18"/>
  <c r="AN75" i="18"/>
  <c r="AM75" i="18"/>
  <c r="AP75" i="18"/>
  <c r="AL75" i="18"/>
  <c r="AU75" i="18"/>
  <c r="AO75" i="18"/>
  <c r="AP79" i="18"/>
  <c r="AL79" i="18"/>
  <c r="AU79" i="18"/>
  <c r="AO79" i="18"/>
  <c r="AN79" i="18"/>
  <c r="AM79" i="18"/>
  <c r="AN83" i="18"/>
  <c r="AM83" i="18"/>
  <c r="AU83" i="18"/>
  <c r="AP83" i="18"/>
  <c r="AL83" i="18"/>
  <c r="AO83" i="18"/>
  <c r="AU87" i="18"/>
  <c r="AP87" i="18"/>
  <c r="AL87" i="18"/>
  <c r="AO87" i="18"/>
  <c r="AN87" i="18"/>
  <c r="AM87" i="18"/>
  <c r="AN91" i="18"/>
  <c r="AM91" i="18"/>
  <c r="AU91" i="18"/>
  <c r="AP91" i="18"/>
  <c r="AL91" i="18"/>
  <c r="AO91" i="18"/>
  <c r="AU95" i="18"/>
  <c r="AP95" i="18"/>
  <c r="AL95" i="18"/>
  <c r="AO95" i="18"/>
  <c r="AN95" i="18"/>
  <c r="AM95" i="18"/>
  <c r="AM99" i="18"/>
  <c r="AU99" i="18"/>
  <c r="AP99" i="18"/>
  <c r="AL99" i="18"/>
  <c r="AO99" i="18"/>
  <c r="AN99" i="18"/>
  <c r="AO103" i="18"/>
  <c r="AN103" i="18"/>
  <c r="AU103" i="18"/>
  <c r="AP103" i="18"/>
  <c r="AM103" i="18"/>
  <c r="AL103" i="18"/>
  <c r="AM107" i="18"/>
  <c r="AU107" i="18"/>
  <c r="AP107" i="18"/>
  <c r="AL107" i="18"/>
  <c r="AO107" i="18"/>
  <c r="AN107" i="18"/>
  <c r="AM111" i="18"/>
  <c r="AO111" i="18"/>
  <c r="AN111" i="18"/>
  <c r="AU111" i="18"/>
  <c r="AP111" i="18"/>
  <c r="AL111" i="18"/>
  <c r="AO115" i="18"/>
  <c r="AN115" i="18"/>
  <c r="AM115" i="18"/>
  <c r="AU115" i="18"/>
  <c r="AP115" i="18"/>
  <c r="AL115" i="18"/>
  <c r="AM119" i="18"/>
  <c r="AU119" i="18"/>
  <c r="AP119" i="18"/>
  <c r="AL119" i="18"/>
  <c r="AO119" i="18"/>
  <c r="AN119" i="18"/>
  <c r="AO123" i="18"/>
  <c r="AN123" i="18"/>
  <c r="AM123" i="18"/>
  <c r="AU123" i="18"/>
  <c r="AP123" i="18"/>
  <c r="AL123" i="18"/>
  <c r="AM127" i="18"/>
  <c r="AU127" i="18"/>
  <c r="AP127" i="18"/>
  <c r="AL127" i="18"/>
  <c r="AO127" i="18"/>
  <c r="AN127" i="18"/>
  <c r="AO131" i="18"/>
  <c r="AN131" i="18"/>
  <c r="AM131" i="18"/>
  <c r="AU131" i="18"/>
  <c r="AP131" i="18"/>
  <c r="AL131" i="18"/>
  <c r="AM135" i="18"/>
  <c r="AU135" i="18"/>
  <c r="AP135" i="18"/>
  <c r="AL135" i="18"/>
  <c r="AO135" i="18"/>
  <c r="AN135" i="18"/>
  <c r="AO139" i="18"/>
  <c r="AN139" i="18"/>
  <c r="AM139" i="18"/>
  <c r="AU139" i="18"/>
  <c r="AP139" i="18"/>
  <c r="AL139" i="18"/>
  <c r="AM143" i="18"/>
  <c r="AU143" i="18"/>
  <c r="AP143" i="18"/>
  <c r="AL143" i="18"/>
  <c r="AO143" i="18"/>
  <c r="AN143" i="18"/>
  <c r="AP4" i="18"/>
  <c r="AL4" i="18"/>
  <c r="AU4" i="18"/>
  <c r="AO4" i="18"/>
  <c r="AN4" i="18"/>
  <c r="AM4" i="18"/>
  <c r="AU8" i="18"/>
  <c r="AM8" i="18"/>
  <c r="AP8" i="18"/>
  <c r="AL8" i="18"/>
  <c r="AO8" i="18"/>
  <c r="AN8" i="18"/>
  <c r="AN12" i="18"/>
  <c r="AM12" i="18"/>
  <c r="AP12" i="18"/>
  <c r="AL12" i="18"/>
  <c r="AU12" i="18"/>
  <c r="AO12" i="18"/>
  <c r="AM16" i="18"/>
  <c r="AP16" i="18"/>
  <c r="AL16" i="18"/>
  <c r="AU16" i="18"/>
  <c r="AO16" i="18"/>
  <c r="AN16" i="18"/>
  <c r="AP20" i="18"/>
  <c r="AL20" i="18"/>
  <c r="AU20" i="18"/>
  <c r="AO20" i="18"/>
  <c r="AN20" i="18"/>
  <c r="AM20" i="18"/>
  <c r="AU24" i="18"/>
  <c r="AO24" i="18"/>
  <c r="AN24" i="18"/>
  <c r="AM24" i="18"/>
  <c r="AP24" i="18"/>
  <c r="AL24" i="18"/>
  <c r="AN28" i="18"/>
  <c r="AM28" i="18"/>
  <c r="AP28" i="18"/>
  <c r="AL28" i="18"/>
  <c r="AU28" i="18"/>
  <c r="AO28" i="18"/>
  <c r="AM32" i="18"/>
  <c r="AP32" i="18"/>
  <c r="AL32" i="18"/>
  <c r="AU32" i="18"/>
  <c r="AO32" i="18"/>
  <c r="AN32" i="18"/>
  <c r="AP36" i="18"/>
  <c r="AL36" i="18"/>
  <c r="AU36" i="18"/>
  <c r="AO36" i="18"/>
  <c r="AN36" i="18"/>
  <c r="AM36" i="18"/>
  <c r="AU40" i="18"/>
  <c r="AO40" i="18"/>
  <c r="AN40" i="18"/>
  <c r="AM40" i="18"/>
  <c r="AP40" i="18"/>
  <c r="AL40" i="18"/>
  <c r="AN44" i="18"/>
  <c r="AM44" i="18"/>
  <c r="AP44" i="18"/>
  <c r="AL44" i="18"/>
  <c r="AU44" i="18"/>
  <c r="AO44" i="18"/>
  <c r="AM48" i="18"/>
  <c r="AP48" i="18"/>
  <c r="AL48" i="18"/>
  <c r="AO48" i="18"/>
  <c r="AN48" i="18"/>
  <c r="AO52" i="18"/>
  <c r="AN52" i="18"/>
  <c r="AP52" i="18"/>
  <c r="AM52" i="18"/>
  <c r="AL52" i="18"/>
  <c r="AO56" i="18"/>
  <c r="AN56" i="18"/>
  <c r="AL56" i="18"/>
  <c r="AP56" i="18"/>
  <c r="AM56" i="18"/>
  <c r="AU60" i="18"/>
  <c r="AO60" i="18"/>
  <c r="AN60" i="18"/>
  <c r="AP60" i="18"/>
  <c r="AM60" i="18"/>
  <c r="AL60" i="18"/>
  <c r="AN64" i="18"/>
  <c r="AM64" i="18"/>
  <c r="AL64" i="18"/>
  <c r="AP64" i="18"/>
  <c r="AU64" i="18"/>
  <c r="AO64" i="18"/>
  <c r="AM68" i="18"/>
  <c r="AP68" i="18"/>
  <c r="AL68" i="18"/>
  <c r="AU68" i="18"/>
  <c r="AN68" i="18"/>
  <c r="AO68" i="18"/>
  <c r="AU72" i="18"/>
  <c r="AO72" i="18"/>
  <c r="AN72" i="18"/>
  <c r="AM72" i="18"/>
  <c r="AL72" i="18"/>
  <c r="AP72" i="18"/>
  <c r="AU76" i="18"/>
  <c r="AO76" i="18"/>
  <c r="AN76" i="18"/>
  <c r="AM76" i="18"/>
  <c r="AP76" i="18"/>
  <c r="AL76" i="18"/>
  <c r="AM80" i="18"/>
  <c r="AP80" i="18"/>
  <c r="AL80" i="18"/>
  <c r="AU80" i="18"/>
  <c r="AO80" i="18"/>
  <c r="AN80" i="18"/>
  <c r="AM84" i="18"/>
  <c r="AU84" i="18"/>
  <c r="AP84" i="18"/>
  <c r="AL84" i="18"/>
  <c r="AO84" i="18"/>
  <c r="AN84" i="18"/>
  <c r="AO88" i="18"/>
  <c r="AN88" i="18"/>
  <c r="AM88" i="18"/>
  <c r="AU88" i="18"/>
  <c r="AP88" i="18"/>
  <c r="AL88" i="18"/>
  <c r="AM92" i="18"/>
  <c r="AU92" i="18"/>
  <c r="AP92" i="18"/>
  <c r="AL92" i="18"/>
  <c r="AO92" i="18"/>
  <c r="AN92" i="18"/>
  <c r="AO96" i="18"/>
  <c r="AN96" i="18"/>
  <c r="AM96" i="18"/>
  <c r="AU96" i="18"/>
  <c r="AP96" i="18"/>
  <c r="AL96" i="18"/>
  <c r="AU100" i="18"/>
  <c r="AP100" i="18"/>
  <c r="AL100" i="18"/>
  <c r="AO100" i="18"/>
  <c r="AN100" i="18"/>
  <c r="AM100" i="18"/>
  <c r="AN104" i="18"/>
  <c r="AM104" i="18"/>
  <c r="AL104" i="18"/>
  <c r="AU104" i="18"/>
  <c r="AP104" i="18"/>
  <c r="AO104" i="18"/>
  <c r="AU108" i="18"/>
  <c r="AP108" i="18"/>
  <c r="AL108" i="18"/>
  <c r="AO108" i="18"/>
  <c r="AN108" i="18"/>
  <c r="AM108" i="18"/>
  <c r="AU112" i="18"/>
  <c r="AP112" i="18"/>
  <c r="AL112" i="18"/>
  <c r="AN112" i="18"/>
  <c r="AM112" i="18"/>
  <c r="AO112" i="18"/>
  <c r="AN116" i="18"/>
  <c r="AM116" i="18"/>
  <c r="AU116" i="18"/>
  <c r="AP116" i="18"/>
  <c r="AL116" i="18"/>
  <c r="AO116" i="18"/>
  <c r="AU120" i="18"/>
  <c r="AP120" i="18"/>
  <c r="AL120" i="18"/>
  <c r="AO120" i="18"/>
  <c r="AN120" i="18"/>
  <c r="AM120" i="18"/>
  <c r="AN124" i="18"/>
  <c r="AM124" i="18"/>
  <c r="AU124" i="18"/>
  <c r="AP124" i="18"/>
  <c r="AL124" i="18"/>
  <c r="AO124" i="18"/>
  <c r="AU128" i="18"/>
  <c r="AP128" i="18"/>
  <c r="AL128" i="18"/>
  <c r="AO128" i="18"/>
  <c r="AN128" i="18"/>
  <c r="AM128" i="18"/>
  <c r="AN132" i="18"/>
  <c r="AM132" i="18"/>
  <c r="AU132" i="18"/>
  <c r="AP132" i="18"/>
  <c r="AL132" i="18"/>
  <c r="AO132" i="18"/>
  <c r="AU136" i="18"/>
  <c r="AP136" i="18"/>
  <c r="AL136" i="18"/>
  <c r="AO136" i="18"/>
  <c r="AN136" i="18"/>
  <c r="AM136" i="18"/>
  <c r="AN140" i="18"/>
  <c r="AM140" i="18"/>
  <c r="AU140" i="18"/>
  <c r="AP140" i="18"/>
  <c r="AL140" i="18"/>
  <c r="AO140" i="18"/>
  <c r="AU144" i="18"/>
  <c r="AP144" i="18"/>
  <c r="AL144" i="18"/>
  <c r="AO144" i="18"/>
  <c r="AN144" i="18"/>
  <c r="AM144" i="18"/>
  <c r="AM5" i="18"/>
  <c r="AP5" i="18"/>
  <c r="AL5" i="18"/>
  <c r="AO5" i="18"/>
  <c r="AU5" i="18"/>
  <c r="AN5" i="18"/>
  <c r="AU9" i="18"/>
  <c r="AO9" i="18"/>
  <c r="AM9" i="18"/>
  <c r="AP9" i="18"/>
  <c r="AL9" i="18"/>
  <c r="AN9" i="18"/>
  <c r="AN13" i="18"/>
  <c r="AM13" i="18"/>
  <c r="AP13" i="18"/>
  <c r="AL13" i="18"/>
  <c r="AU13" i="18"/>
  <c r="AO13" i="18"/>
  <c r="AM17" i="18"/>
  <c r="AP17" i="18"/>
  <c r="AL17" i="18"/>
  <c r="AU17" i="18"/>
  <c r="AO17" i="18"/>
  <c r="AN17" i="18"/>
  <c r="AP21" i="18"/>
  <c r="AL21" i="18"/>
  <c r="AU21" i="18"/>
  <c r="AO21" i="18"/>
  <c r="AN21" i="18"/>
  <c r="AM21" i="18"/>
  <c r="AU25" i="18"/>
  <c r="AO25" i="18"/>
  <c r="AN25" i="18"/>
  <c r="AM25" i="18"/>
  <c r="AP25" i="18"/>
  <c r="AL25" i="18"/>
  <c r="AN29" i="18"/>
  <c r="AM29" i="18"/>
  <c r="AP29" i="18"/>
  <c r="AL29" i="18"/>
  <c r="AU29" i="18"/>
  <c r="AO29" i="18"/>
  <c r="AM33" i="18"/>
  <c r="AP33" i="18"/>
  <c r="AL33" i="18"/>
  <c r="AU33" i="18"/>
  <c r="AO33" i="18"/>
  <c r="AN33" i="18"/>
  <c r="AP37" i="18"/>
  <c r="AL37" i="18"/>
  <c r="AU37" i="18"/>
  <c r="AO37" i="18"/>
  <c r="AN37" i="18"/>
  <c r="AM37" i="18"/>
  <c r="AU41" i="18"/>
  <c r="AO41" i="18"/>
  <c r="AN41" i="18"/>
  <c r="AM41" i="18"/>
  <c r="AP41" i="18"/>
  <c r="AL41" i="18"/>
  <c r="AN45" i="18"/>
  <c r="AM45" i="18"/>
  <c r="AP45" i="18"/>
  <c r="AL45" i="18"/>
  <c r="AU45" i="18"/>
  <c r="AO45" i="18"/>
  <c r="AO49" i="18"/>
  <c r="AN49" i="18"/>
  <c r="AM49" i="18"/>
  <c r="AP49" i="18"/>
  <c r="AL49" i="18"/>
  <c r="AM53" i="18"/>
  <c r="AP53" i="18"/>
  <c r="AL53" i="18"/>
  <c r="AO53" i="18"/>
  <c r="AN53" i="18"/>
  <c r="AM57" i="18"/>
  <c r="AP57" i="18"/>
  <c r="AL57" i="18"/>
  <c r="AU57" i="18"/>
  <c r="AN57" i="18"/>
  <c r="AO57" i="18"/>
  <c r="AP61" i="18"/>
  <c r="AL61" i="18"/>
  <c r="AU61" i="18"/>
  <c r="AO61" i="18"/>
  <c r="AN61" i="18"/>
  <c r="AM61" i="18"/>
  <c r="AU65" i="18"/>
  <c r="AO65" i="18"/>
  <c r="AN65" i="18"/>
  <c r="AP65" i="18"/>
  <c r="AM65" i="18"/>
  <c r="AL65" i="18"/>
  <c r="AM69" i="18"/>
  <c r="AP69" i="18"/>
  <c r="AL69" i="18"/>
  <c r="AO69" i="18"/>
  <c r="AU69" i="18"/>
  <c r="AN69" i="18"/>
  <c r="AM73" i="18"/>
  <c r="AU73" i="18"/>
  <c r="AO73" i="18"/>
  <c r="AN73" i="18"/>
  <c r="AP73" i="18"/>
  <c r="AL73" i="18"/>
  <c r="AU77" i="18"/>
  <c r="AO77" i="18"/>
  <c r="AN77" i="18"/>
  <c r="AM77" i="18"/>
  <c r="AP77" i="18"/>
  <c r="AL77" i="18"/>
  <c r="AM81" i="18"/>
  <c r="AP81" i="18"/>
  <c r="AL81" i="18"/>
  <c r="AU81" i="18"/>
  <c r="AO81" i="18"/>
  <c r="AN81" i="18"/>
  <c r="AM85" i="18"/>
  <c r="AU85" i="18"/>
  <c r="AP85" i="18"/>
  <c r="AL85" i="18"/>
  <c r="AO85" i="18"/>
  <c r="AN85" i="18"/>
  <c r="AO89" i="18"/>
  <c r="AN89" i="18"/>
  <c r="AM89" i="18"/>
  <c r="AU89" i="18"/>
  <c r="AP89" i="18"/>
  <c r="AL89" i="18"/>
  <c r="AM93" i="18"/>
  <c r="AU93" i="18"/>
  <c r="AP93" i="18"/>
  <c r="AL93" i="18"/>
  <c r="AO93" i="18"/>
  <c r="AN93" i="18"/>
  <c r="AO97" i="18"/>
  <c r="AN97" i="18"/>
  <c r="AM97" i="18"/>
  <c r="AU97" i="18"/>
  <c r="AP97" i="18"/>
  <c r="AL97" i="18"/>
  <c r="AU101" i="18"/>
  <c r="AP101" i="18"/>
  <c r="AL101" i="18"/>
  <c r="AO101" i="18"/>
  <c r="AN101" i="18"/>
  <c r="AM101" i="18"/>
  <c r="AN105" i="18"/>
  <c r="AM105" i="18"/>
  <c r="AU105" i="18"/>
  <c r="AP105" i="18"/>
  <c r="AO105" i="18"/>
  <c r="AL105" i="18"/>
  <c r="AU109" i="18"/>
  <c r="AP109" i="18"/>
  <c r="AL109" i="18"/>
  <c r="AO109" i="18"/>
  <c r="AN109" i="18"/>
  <c r="AM109" i="18"/>
  <c r="AU113" i="18"/>
  <c r="AP113" i="18"/>
  <c r="AL113" i="18"/>
  <c r="AO113" i="18"/>
  <c r="AN113" i="18"/>
  <c r="AM113" i="18"/>
  <c r="AN117" i="18"/>
  <c r="AM117" i="18"/>
  <c r="AU117" i="18"/>
  <c r="AP117" i="18"/>
  <c r="AL117" i="18"/>
  <c r="AO117" i="18"/>
  <c r="AU121" i="18"/>
  <c r="AP121" i="18"/>
  <c r="AL121" i="18"/>
  <c r="AO121" i="18"/>
  <c r="AN121" i="18"/>
  <c r="AM121" i="18"/>
  <c r="AN125" i="18"/>
  <c r="AM125" i="18"/>
  <c r="AU125" i="18"/>
  <c r="AP125" i="18"/>
  <c r="AL125" i="18"/>
  <c r="AO125" i="18"/>
  <c r="AU129" i="18"/>
  <c r="AP129" i="18"/>
  <c r="AL129" i="18"/>
  <c r="AO129" i="18"/>
  <c r="AN129" i="18"/>
  <c r="AM129" i="18"/>
  <c r="AN133" i="18"/>
  <c r="AM133" i="18"/>
  <c r="AU133" i="18"/>
  <c r="AP133" i="18"/>
  <c r="AL133" i="18"/>
  <c r="AO133" i="18"/>
  <c r="AU137" i="18"/>
  <c r="AP137" i="18"/>
  <c r="AL137" i="18"/>
  <c r="AO137" i="18"/>
  <c r="AN137" i="18"/>
  <c r="AM137" i="18"/>
  <c r="AN141" i="18"/>
  <c r="AM141" i="18"/>
  <c r="AU141" i="18"/>
  <c r="AP141" i="18"/>
  <c r="AL141" i="18"/>
  <c r="AO141" i="18"/>
  <c r="AU145" i="18"/>
  <c r="AP145" i="18"/>
  <c r="AL145" i="18"/>
  <c r="AO145" i="18"/>
  <c r="AN145" i="18"/>
  <c r="AM145" i="18"/>
  <c r="AU7" i="17"/>
  <c r="AO7" i="17"/>
  <c r="AL7" i="17"/>
  <c r="AM7" i="17"/>
  <c r="AP7" i="17"/>
  <c r="AN7" i="17"/>
  <c r="AN11" i="17"/>
  <c r="AU11" i="17"/>
  <c r="AO11" i="17"/>
  <c r="AM11" i="17"/>
  <c r="AP11" i="17"/>
  <c r="AL11" i="17"/>
  <c r="AM15" i="17"/>
  <c r="AN15" i="17"/>
  <c r="AU15" i="17"/>
  <c r="AO15" i="17"/>
  <c r="AL15" i="17"/>
  <c r="AP15" i="17"/>
  <c r="AP19" i="17"/>
  <c r="AL19" i="17"/>
  <c r="AU19" i="17"/>
  <c r="AN19" i="17"/>
  <c r="AM19" i="17"/>
  <c r="AO19" i="17"/>
  <c r="AU23" i="17"/>
  <c r="AO23" i="17"/>
  <c r="AM23" i="17"/>
  <c r="AN23" i="17"/>
  <c r="AL23" i="17"/>
  <c r="AP23" i="17"/>
  <c r="AN27" i="17"/>
  <c r="AP27" i="17"/>
  <c r="AL27" i="17"/>
  <c r="AU27" i="17"/>
  <c r="AO27" i="17"/>
  <c r="AM27" i="17"/>
  <c r="AM31" i="17"/>
  <c r="AU31" i="17"/>
  <c r="AO31" i="17"/>
  <c r="AP31" i="17"/>
  <c r="AN31" i="17"/>
  <c r="AL31" i="17"/>
  <c r="AP35" i="17"/>
  <c r="AL35" i="17"/>
  <c r="AO35" i="17"/>
  <c r="AU35" i="17"/>
  <c r="AN35" i="17"/>
  <c r="AM35" i="17"/>
  <c r="AP39" i="17"/>
  <c r="AL39" i="17"/>
  <c r="AU39" i="17"/>
  <c r="AO39" i="17"/>
  <c r="AN39" i="17"/>
  <c r="AM39" i="17"/>
  <c r="AU43" i="17"/>
  <c r="AO43" i="17"/>
  <c r="AN43" i="17"/>
  <c r="AM43" i="17"/>
  <c r="AP43" i="17"/>
  <c r="AL43" i="17"/>
  <c r="AN47" i="17"/>
  <c r="AM47" i="17"/>
  <c r="AL47" i="17"/>
  <c r="AP47" i="17"/>
  <c r="AU47" i="17"/>
  <c r="AO47" i="17"/>
  <c r="AM51" i="17"/>
  <c r="AP51" i="17"/>
  <c r="AL51" i="17"/>
  <c r="AN51" i="17"/>
  <c r="AO51" i="17"/>
  <c r="AM55" i="17"/>
  <c r="AP55" i="17"/>
  <c r="AL55" i="17"/>
  <c r="AO55" i="17"/>
  <c r="AN55" i="17"/>
  <c r="AN59" i="17"/>
  <c r="AM59" i="17"/>
  <c r="AU59" i="17"/>
  <c r="AO59" i="17"/>
  <c r="AP59" i="17"/>
  <c r="AL59" i="17"/>
  <c r="AM63" i="17"/>
  <c r="AP63" i="17"/>
  <c r="AL63" i="17"/>
  <c r="AO63" i="17"/>
  <c r="AU63" i="17"/>
  <c r="AN63" i="17"/>
  <c r="AP67" i="17"/>
  <c r="AL67" i="17"/>
  <c r="AU67" i="17"/>
  <c r="AO67" i="17"/>
  <c r="AN67" i="17"/>
  <c r="AM67" i="17"/>
  <c r="AP71" i="17"/>
  <c r="AL71" i="17"/>
  <c r="AM71" i="17"/>
  <c r="AU71" i="17"/>
  <c r="AN71" i="17"/>
  <c r="AO71" i="17"/>
  <c r="AU75" i="17"/>
  <c r="AO75" i="17"/>
  <c r="AL75" i="17"/>
  <c r="AP75" i="17"/>
  <c r="AN75" i="17"/>
  <c r="AM75" i="17"/>
  <c r="AN79" i="17"/>
  <c r="AM79" i="17"/>
  <c r="AU79" i="17"/>
  <c r="AO79" i="17"/>
  <c r="AL79" i="17"/>
  <c r="AP79" i="17"/>
  <c r="AM83" i="17"/>
  <c r="AU83" i="17"/>
  <c r="AP83" i="17"/>
  <c r="AO83" i="17"/>
  <c r="AN83" i="17"/>
  <c r="AL83" i="17"/>
  <c r="AM87" i="17"/>
  <c r="AU87" i="17"/>
  <c r="AP87" i="17"/>
  <c r="AO87" i="17"/>
  <c r="AN87" i="17"/>
  <c r="AL87" i="17"/>
  <c r="AM91" i="17"/>
  <c r="AU91" i="17"/>
  <c r="AP91" i="17"/>
  <c r="AO91" i="17"/>
  <c r="AN91" i="17"/>
  <c r="AL91" i="17"/>
  <c r="AM95" i="17"/>
  <c r="AU95" i="17"/>
  <c r="AP95" i="17"/>
  <c r="AO95" i="17"/>
  <c r="AN95" i="17"/>
  <c r="AL95" i="17"/>
  <c r="AM99" i="17"/>
  <c r="AU99" i="17"/>
  <c r="AP99" i="17"/>
  <c r="AO99" i="17"/>
  <c r="AN99" i="17"/>
  <c r="AL99" i="17"/>
  <c r="AM103" i="17"/>
  <c r="AU103" i="17"/>
  <c r="AP103" i="17"/>
  <c r="AO103" i="17"/>
  <c r="AN103" i="17"/>
  <c r="AL103" i="17"/>
  <c r="AM107" i="17"/>
  <c r="AU107" i="17"/>
  <c r="AP107" i="17"/>
  <c r="AO107" i="17"/>
  <c r="AN107" i="17"/>
  <c r="AL107" i="17"/>
  <c r="AM111" i="17"/>
  <c r="AU111" i="17"/>
  <c r="AP111" i="17"/>
  <c r="AO111" i="17"/>
  <c r="AN111" i="17"/>
  <c r="AL111" i="17"/>
  <c r="AM115" i="17"/>
  <c r="AU115" i="17"/>
  <c r="AP115" i="17"/>
  <c r="AO115" i="17"/>
  <c r="AN115" i="17"/>
  <c r="AL115" i="17"/>
  <c r="AM119" i="17"/>
  <c r="AU119" i="17"/>
  <c r="AP119" i="17"/>
  <c r="AO119" i="17"/>
  <c r="AN119" i="17"/>
  <c r="AL119" i="17"/>
  <c r="AM123" i="17"/>
  <c r="AU123" i="17"/>
  <c r="AP123" i="17"/>
  <c r="AO123" i="17"/>
  <c r="AN123" i="17"/>
  <c r="AL123" i="17"/>
  <c r="AM127" i="17"/>
  <c r="AU127" i="17"/>
  <c r="AP127" i="17"/>
  <c r="AO127" i="17"/>
  <c r="AN127" i="17"/>
  <c r="AL127" i="17"/>
  <c r="AM131" i="17"/>
  <c r="AU131" i="17"/>
  <c r="AP131" i="17"/>
  <c r="AO131" i="17"/>
  <c r="AN131" i="17"/>
  <c r="AL131" i="17"/>
  <c r="AM135" i="17"/>
  <c r="AO135" i="17"/>
  <c r="AN135" i="17"/>
  <c r="AL135" i="17"/>
  <c r="AU135" i="17"/>
  <c r="AP135" i="17"/>
  <c r="AM139" i="17"/>
  <c r="AO139" i="17"/>
  <c r="AN139" i="17"/>
  <c r="AL139" i="17"/>
  <c r="AU139" i="17"/>
  <c r="AP139" i="17"/>
  <c r="AM143" i="17"/>
  <c r="AO143" i="17"/>
  <c r="AN143" i="17"/>
  <c r="AL143" i="17"/>
  <c r="AU143" i="17"/>
  <c r="AP143" i="17"/>
  <c r="AU4" i="17"/>
  <c r="AO4" i="17"/>
  <c r="AP4" i="17"/>
  <c r="AL4" i="17"/>
  <c r="AN4" i="17"/>
  <c r="AM4" i="17"/>
  <c r="AP8" i="17"/>
  <c r="AL8" i="17"/>
  <c r="AM8" i="17"/>
  <c r="AO8" i="17"/>
  <c r="AU8" i="17"/>
  <c r="AN8" i="17"/>
  <c r="AU12" i="17"/>
  <c r="AO12" i="17"/>
  <c r="AL12" i="17"/>
  <c r="AM12" i="17"/>
  <c r="AP12" i="17"/>
  <c r="AN12" i="17"/>
  <c r="AN16" i="17"/>
  <c r="AP16" i="17"/>
  <c r="AL16" i="17"/>
  <c r="AU16" i="17"/>
  <c r="AO16" i="17"/>
  <c r="AM16" i="17"/>
  <c r="AM20" i="17"/>
  <c r="AL20" i="17"/>
  <c r="AP20" i="17"/>
  <c r="AN20" i="17"/>
  <c r="AU20" i="17"/>
  <c r="AO20" i="17"/>
  <c r="AP24" i="17"/>
  <c r="AL24" i="17"/>
  <c r="AM24" i="17"/>
  <c r="AU24" i="17"/>
  <c r="AN24" i="17"/>
  <c r="AO24" i="17"/>
  <c r="AU28" i="17"/>
  <c r="AO28" i="17"/>
  <c r="AM28" i="17"/>
  <c r="AN28" i="17"/>
  <c r="AL28" i="17"/>
  <c r="AP28" i="17"/>
  <c r="AN32" i="17"/>
  <c r="AL32" i="17"/>
  <c r="AM32" i="17"/>
  <c r="AP32" i="17"/>
  <c r="AU32" i="17"/>
  <c r="AO32" i="17"/>
  <c r="AN36" i="17"/>
  <c r="AM36" i="17"/>
  <c r="AU36" i="17"/>
  <c r="AO36" i="17"/>
  <c r="AP36" i="17"/>
  <c r="AL36" i="17"/>
  <c r="AM40" i="17"/>
  <c r="AP40" i="17"/>
  <c r="AL40" i="17"/>
  <c r="AU40" i="17"/>
  <c r="AN40" i="17"/>
  <c r="AO40" i="17"/>
  <c r="AP44" i="17"/>
  <c r="AL44" i="17"/>
  <c r="AU44" i="17"/>
  <c r="AO44" i="17"/>
  <c r="AN44" i="17"/>
  <c r="AM44" i="17"/>
  <c r="AO48" i="17"/>
  <c r="AN48" i="17"/>
  <c r="AP48" i="17"/>
  <c r="AM48" i="17"/>
  <c r="AL48" i="17"/>
  <c r="AO52" i="17"/>
  <c r="AN52" i="17"/>
  <c r="AL52" i="17"/>
  <c r="AM52" i="17"/>
  <c r="AP52" i="17"/>
  <c r="AO56" i="17"/>
  <c r="AN56" i="17"/>
  <c r="AP56" i="17"/>
  <c r="AM56" i="17"/>
  <c r="AL56" i="17"/>
  <c r="AU60" i="17"/>
  <c r="AO60" i="17"/>
  <c r="AN60" i="17"/>
  <c r="AL60" i="17"/>
  <c r="AM60" i="17"/>
  <c r="AP60" i="17"/>
  <c r="AN64" i="17"/>
  <c r="AM64" i="17"/>
  <c r="AP64" i="17"/>
  <c r="AU64" i="17"/>
  <c r="AO64" i="17"/>
  <c r="AL64" i="17"/>
  <c r="AM68" i="17"/>
  <c r="AP68" i="17"/>
  <c r="AL68" i="17"/>
  <c r="AO68" i="17"/>
  <c r="AU68" i="17"/>
  <c r="AN68" i="17"/>
  <c r="AM72" i="17"/>
  <c r="AP72" i="17"/>
  <c r="AU72" i="17"/>
  <c r="AO72" i="17"/>
  <c r="AL72" i="17"/>
  <c r="AN72" i="17"/>
  <c r="AP76" i="17"/>
  <c r="AL76" i="17"/>
  <c r="AO76" i="17"/>
  <c r="AN76" i="17"/>
  <c r="AU76" i="17"/>
  <c r="AM76" i="17"/>
  <c r="AU80" i="17"/>
  <c r="AO80" i="17"/>
  <c r="AP80" i="17"/>
  <c r="AL80" i="17"/>
  <c r="AN80" i="17"/>
  <c r="AM80" i="17"/>
  <c r="AM84" i="17"/>
  <c r="AL84" i="17"/>
  <c r="AU84" i="17"/>
  <c r="AP84" i="17"/>
  <c r="AO84" i="17"/>
  <c r="AN84" i="17"/>
  <c r="AM88" i="17"/>
  <c r="AL88" i="17"/>
  <c r="AU88" i="17"/>
  <c r="AP88" i="17"/>
  <c r="AO88" i="17"/>
  <c r="AN88" i="17"/>
  <c r="AM92" i="17"/>
  <c r="AL92" i="17"/>
  <c r="AU92" i="17"/>
  <c r="AP92" i="17"/>
  <c r="AO92" i="17"/>
  <c r="AN92" i="17"/>
  <c r="AM96" i="17"/>
  <c r="AL96" i="17"/>
  <c r="AU96" i="17"/>
  <c r="AP96" i="17"/>
  <c r="AO96" i="17"/>
  <c r="AN96" i="17"/>
  <c r="AM100" i="17"/>
  <c r="AL100" i="17"/>
  <c r="AU100" i="17"/>
  <c r="AP100" i="17"/>
  <c r="AO100" i="17"/>
  <c r="AN100" i="17"/>
  <c r="AM104" i="17"/>
  <c r="AL104" i="17"/>
  <c r="AU104" i="17"/>
  <c r="AP104" i="17"/>
  <c r="AO104" i="17"/>
  <c r="AN104" i="17"/>
  <c r="AM108" i="17"/>
  <c r="AL108" i="17"/>
  <c r="AU108" i="17"/>
  <c r="AP108" i="17"/>
  <c r="AO108" i="17"/>
  <c r="AN108" i="17"/>
  <c r="AM112" i="17"/>
  <c r="AL112" i="17"/>
  <c r="AU112" i="17"/>
  <c r="AP112" i="17"/>
  <c r="AO112" i="17"/>
  <c r="AN112" i="17"/>
  <c r="AM116" i="17"/>
  <c r="AL116" i="17"/>
  <c r="AU116" i="17"/>
  <c r="AP116" i="17"/>
  <c r="AO116" i="17"/>
  <c r="AN116" i="17"/>
  <c r="AM120" i="17"/>
  <c r="AL120" i="17"/>
  <c r="AU120" i="17"/>
  <c r="AP120" i="17"/>
  <c r="AO120" i="17"/>
  <c r="AN120" i="17"/>
  <c r="AM124" i="17"/>
  <c r="AL124" i="17"/>
  <c r="AU124" i="17"/>
  <c r="AP124" i="17"/>
  <c r="AO124" i="17"/>
  <c r="AN124" i="17"/>
  <c r="AM128" i="17"/>
  <c r="AL128" i="17"/>
  <c r="AU128" i="17"/>
  <c r="AP128" i="17"/>
  <c r="AO128" i="17"/>
  <c r="AN128" i="17"/>
  <c r="AM132" i="17"/>
  <c r="AL132" i="17"/>
  <c r="AU132" i="17"/>
  <c r="AP132" i="17"/>
  <c r="AO132" i="17"/>
  <c r="AN132" i="17"/>
  <c r="AM136" i="17"/>
  <c r="AO136" i="17"/>
  <c r="AU136" i="17"/>
  <c r="AP136" i="17"/>
  <c r="AN136" i="17"/>
  <c r="AL136" i="17"/>
  <c r="AM140" i="17"/>
  <c r="AO140" i="17"/>
  <c r="AU140" i="17"/>
  <c r="AP140" i="17"/>
  <c r="AN140" i="17"/>
  <c r="AL140" i="17"/>
  <c r="AM144" i="17"/>
  <c r="AO144" i="17"/>
  <c r="AU144" i="17"/>
  <c r="AP144" i="17"/>
  <c r="AN144" i="17"/>
  <c r="AL144" i="17"/>
  <c r="AP5" i="17"/>
  <c r="AL5" i="17"/>
  <c r="AO5" i="17"/>
  <c r="AU5" i="17"/>
  <c r="AN5" i="17"/>
  <c r="AM5" i="17"/>
  <c r="AP9" i="17"/>
  <c r="AL9" i="17"/>
  <c r="AU9" i="17"/>
  <c r="AN9" i="17"/>
  <c r="AO9" i="17"/>
  <c r="AM9" i="17"/>
  <c r="AU13" i="17"/>
  <c r="AO13" i="17"/>
  <c r="AP13" i="17"/>
  <c r="AL13" i="17"/>
  <c r="AN13" i="17"/>
  <c r="AM13" i="17"/>
  <c r="AN17" i="17"/>
  <c r="AL17" i="17"/>
  <c r="AP17" i="17"/>
  <c r="AM17" i="17"/>
  <c r="AU17" i="17"/>
  <c r="AO17" i="17"/>
  <c r="AM21" i="17"/>
  <c r="AN21" i="17"/>
  <c r="AU21" i="17"/>
  <c r="AL21" i="17"/>
  <c r="AO21" i="17"/>
  <c r="AP21" i="17"/>
  <c r="AP25" i="17"/>
  <c r="AL25" i="17"/>
  <c r="AO25" i="17"/>
  <c r="AU25" i="17"/>
  <c r="AN25" i="17"/>
  <c r="AM25" i="17"/>
  <c r="AU29" i="17"/>
  <c r="AO29" i="17"/>
  <c r="AL29" i="17"/>
  <c r="AM29" i="17"/>
  <c r="AP29" i="17"/>
  <c r="AN29" i="17"/>
  <c r="AN33" i="17"/>
  <c r="AM33" i="17"/>
  <c r="AU33" i="17"/>
  <c r="AO33" i="17"/>
  <c r="AL33" i="17"/>
  <c r="AP33" i="17"/>
  <c r="AN37" i="17"/>
  <c r="AM37" i="17"/>
  <c r="AL37" i="17"/>
  <c r="AP37" i="17"/>
  <c r="AU37" i="17"/>
  <c r="AO37" i="17"/>
  <c r="AM41" i="17"/>
  <c r="AP41" i="17"/>
  <c r="AL41" i="17"/>
  <c r="AO41" i="17"/>
  <c r="AU41" i="17"/>
  <c r="AN41" i="17"/>
  <c r="AP45" i="17"/>
  <c r="AL45" i="17"/>
  <c r="AU45" i="17"/>
  <c r="AO45" i="17"/>
  <c r="AN45" i="17"/>
  <c r="AM45" i="17"/>
  <c r="AM49" i="17"/>
  <c r="AP49" i="17"/>
  <c r="AL49" i="17"/>
  <c r="AO49" i="17"/>
  <c r="AN49" i="17"/>
  <c r="AM53" i="17"/>
  <c r="AP53" i="17"/>
  <c r="AL53" i="17"/>
  <c r="AN53" i="17"/>
  <c r="AO53" i="17"/>
  <c r="AM57" i="17"/>
  <c r="AP57" i="17"/>
  <c r="AL57" i="17"/>
  <c r="AO57" i="17"/>
  <c r="AU57" i="17"/>
  <c r="AN57" i="17"/>
  <c r="AP61" i="17"/>
  <c r="AL61" i="17"/>
  <c r="AU61" i="17"/>
  <c r="AO61" i="17"/>
  <c r="AM61" i="17"/>
  <c r="AN61" i="17"/>
  <c r="AU65" i="17"/>
  <c r="AO65" i="17"/>
  <c r="AN65" i="17"/>
  <c r="AM65" i="17"/>
  <c r="AP65" i="17"/>
  <c r="AL65" i="17"/>
  <c r="AN69" i="17"/>
  <c r="AM69" i="17"/>
  <c r="AP69" i="17"/>
  <c r="AU69" i="17"/>
  <c r="AO69" i="17"/>
  <c r="AL69" i="17"/>
  <c r="AN73" i="17"/>
  <c r="AM73" i="17"/>
  <c r="AL73" i="17"/>
  <c r="AP73" i="17"/>
  <c r="AU73" i="17"/>
  <c r="AO73" i="17"/>
  <c r="AM77" i="17"/>
  <c r="AU77" i="17"/>
  <c r="AO77" i="17"/>
  <c r="AN77" i="17"/>
  <c r="AP77" i="17"/>
  <c r="AL77" i="17"/>
  <c r="AP81" i="17"/>
  <c r="AL81" i="17"/>
  <c r="AO81" i="17"/>
  <c r="AU81" i="17"/>
  <c r="AM81" i="17"/>
  <c r="AN81" i="17"/>
  <c r="AM85" i="17"/>
  <c r="AN85" i="17"/>
  <c r="AL85" i="17"/>
  <c r="AU85" i="17"/>
  <c r="AP85" i="17"/>
  <c r="AO85" i="17"/>
  <c r="AM89" i="17"/>
  <c r="AN89" i="17"/>
  <c r="AL89" i="17"/>
  <c r="AU89" i="17"/>
  <c r="AP89" i="17"/>
  <c r="AO89" i="17"/>
  <c r="AM93" i="17"/>
  <c r="AN93" i="17"/>
  <c r="AL93" i="17"/>
  <c r="AU93" i="17"/>
  <c r="AP93" i="17"/>
  <c r="AO93" i="17"/>
  <c r="AM97" i="17"/>
  <c r="AN97" i="17"/>
  <c r="AL97" i="17"/>
  <c r="AU97" i="17"/>
  <c r="AP97" i="17"/>
  <c r="AO97" i="17"/>
  <c r="AM101" i="17"/>
  <c r="AN101" i="17"/>
  <c r="AL101" i="17"/>
  <c r="AU101" i="17"/>
  <c r="AP101" i="17"/>
  <c r="AO101" i="17"/>
  <c r="AM105" i="17"/>
  <c r="AN105" i="17"/>
  <c r="AL105" i="17"/>
  <c r="AU105" i="17"/>
  <c r="AP105" i="17"/>
  <c r="AO105" i="17"/>
  <c r="AM109" i="17"/>
  <c r="AN109" i="17"/>
  <c r="AL109" i="17"/>
  <c r="AU109" i="17"/>
  <c r="AP109" i="17"/>
  <c r="AO109" i="17"/>
  <c r="AM113" i="17"/>
  <c r="AN113" i="17"/>
  <c r="AL113" i="17"/>
  <c r="AU113" i="17"/>
  <c r="AP113" i="17"/>
  <c r="AO113" i="17"/>
  <c r="AM117" i="17"/>
  <c r="AN117" i="17"/>
  <c r="AL117" i="17"/>
  <c r="AU117" i="17"/>
  <c r="AP117" i="17"/>
  <c r="AO117" i="17"/>
  <c r="AM121" i="17"/>
  <c r="AN121" i="17"/>
  <c r="AL121" i="17"/>
  <c r="AU121" i="17"/>
  <c r="AP121" i="17"/>
  <c r="AO121" i="17"/>
  <c r="AM125" i="17"/>
  <c r="AN125" i="17"/>
  <c r="AL125" i="17"/>
  <c r="AU125" i="17"/>
  <c r="AP125" i="17"/>
  <c r="AO125" i="17"/>
  <c r="AM129" i="17"/>
  <c r="AN129" i="17"/>
  <c r="AL129" i="17"/>
  <c r="AU129" i="17"/>
  <c r="AP129" i="17"/>
  <c r="AO129" i="17"/>
  <c r="AM133" i="17"/>
  <c r="AO133" i="17"/>
  <c r="AN133" i="17"/>
  <c r="AL133" i="17"/>
  <c r="AU133" i="17"/>
  <c r="AP133" i="17"/>
  <c r="AM137" i="17"/>
  <c r="AO137" i="17"/>
  <c r="AN137" i="17"/>
  <c r="AL137" i="17"/>
  <c r="AU137" i="17"/>
  <c r="AP137" i="17"/>
  <c r="AM141" i="17"/>
  <c r="AO141" i="17"/>
  <c r="AN141" i="17"/>
  <c r="AL141" i="17"/>
  <c r="AU141" i="17"/>
  <c r="AP141" i="17"/>
  <c r="AM145" i="17"/>
  <c r="AO145" i="17"/>
  <c r="AN145" i="17"/>
  <c r="AL145" i="17"/>
  <c r="AU145" i="17"/>
  <c r="AP145" i="17"/>
  <c r="AN6" i="17"/>
  <c r="AU6" i="17"/>
  <c r="AO6" i="17"/>
  <c r="AP6" i="17"/>
  <c r="AM6" i="17"/>
  <c r="AL6" i="17"/>
  <c r="AM10" i="17"/>
  <c r="AL10" i="17"/>
  <c r="AP10" i="17"/>
  <c r="AN10" i="17"/>
  <c r="AU10" i="17"/>
  <c r="AO10" i="17"/>
  <c r="AP14" i="17"/>
  <c r="AL14" i="17"/>
  <c r="AO14" i="17"/>
  <c r="AU14" i="17"/>
  <c r="AN14" i="17"/>
  <c r="AM14" i="17"/>
  <c r="AU18" i="17"/>
  <c r="AO18" i="17"/>
  <c r="AN18" i="17"/>
  <c r="AM18" i="17"/>
  <c r="AP18" i="17"/>
  <c r="AL18" i="17"/>
  <c r="AN22" i="17"/>
  <c r="AP22" i="17"/>
  <c r="AU22" i="17"/>
  <c r="AO22" i="17"/>
  <c r="AL22" i="17"/>
  <c r="AM22" i="17"/>
  <c r="AM26" i="17"/>
  <c r="AN26" i="17"/>
  <c r="AU26" i="17"/>
  <c r="AO26" i="17"/>
  <c r="AL26" i="17"/>
  <c r="AP26" i="17"/>
  <c r="AP30" i="17"/>
  <c r="AL30" i="17"/>
  <c r="AM30" i="17"/>
  <c r="AO30" i="17"/>
  <c r="AU30" i="17"/>
  <c r="AN30" i="17"/>
  <c r="AU34" i="17"/>
  <c r="AO34" i="17"/>
  <c r="AP34" i="17"/>
  <c r="AL34" i="17"/>
  <c r="AN34" i="17"/>
  <c r="AM34" i="17"/>
  <c r="AU38" i="17"/>
  <c r="AO38" i="17"/>
  <c r="AN38" i="17"/>
  <c r="AP38" i="17"/>
  <c r="AM38" i="17"/>
  <c r="AL38" i="17"/>
  <c r="AN42" i="17"/>
  <c r="AM42" i="17"/>
  <c r="AP42" i="17"/>
  <c r="AU42" i="17"/>
  <c r="AO42" i="17"/>
  <c r="AL42" i="17"/>
  <c r="AM46" i="17"/>
  <c r="AP46" i="17"/>
  <c r="AL46" i="17"/>
  <c r="AU46" i="17"/>
  <c r="AN46" i="17"/>
  <c r="AO46" i="17"/>
  <c r="AO50" i="17"/>
  <c r="AN50" i="17"/>
  <c r="AL50" i="17"/>
  <c r="AP50" i="17"/>
  <c r="AM50" i="17"/>
  <c r="AO54" i="17"/>
  <c r="AN54" i="17"/>
  <c r="AM54" i="17"/>
  <c r="AP54" i="17"/>
  <c r="AL54" i="17"/>
  <c r="AM58" i="17"/>
  <c r="AP58" i="17"/>
  <c r="AL58" i="17"/>
  <c r="AO58" i="17"/>
  <c r="AU58" i="17"/>
  <c r="AN58" i="17"/>
  <c r="AP62" i="17"/>
  <c r="AL62" i="17"/>
  <c r="AU62" i="17"/>
  <c r="AO62" i="17"/>
  <c r="AN62" i="17"/>
  <c r="AM62" i="17"/>
  <c r="AU66" i="17"/>
  <c r="AO66" i="17"/>
  <c r="AN66" i="17"/>
  <c r="AM66" i="17"/>
  <c r="AP66" i="17"/>
  <c r="AL66" i="17"/>
  <c r="AU70" i="17"/>
  <c r="AN70" i="17"/>
  <c r="AM70" i="17"/>
  <c r="AL70" i="17"/>
  <c r="AO70" i="17"/>
  <c r="AP70" i="17"/>
  <c r="AN74" i="17"/>
  <c r="AU74" i="17"/>
  <c r="AO74" i="17"/>
  <c r="AM74" i="17"/>
  <c r="AL74" i="17"/>
  <c r="AP74" i="17"/>
  <c r="AM78" i="17"/>
  <c r="AP78" i="17"/>
  <c r="AU78" i="17"/>
  <c r="AO78" i="17"/>
  <c r="AN78" i="17"/>
  <c r="AL78" i="17"/>
  <c r="AP82" i="17"/>
  <c r="AL82" i="17"/>
  <c r="AM82" i="17"/>
  <c r="AU82" i="17"/>
  <c r="AN82" i="17"/>
  <c r="AO82" i="17"/>
  <c r="AM86" i="17"/>
  <c r="AO86" i="17"/>
  <c r="AN86" i="17"/>
  <c r="AL86" i="17"/>
  <c r="AU86" i="17"/>
  <c r="AP86" i="17"/>
  <c r="AM90" i="17"/>
  <c r="AO90" i="17"/>
  <c r="AN90" i="17"/>
  <c r="AL90" i="17"/>
  <c r="AU90" i="17"/>
  <c r="AP90" i="17"/>
  <c r="AM94" i="17"/>
  <c r="AO94" i="17"/>
  <c r="AN94" i="17"/>
  <c r="AL94" i="17"/>
  <c r="AU94" i="17"/>
  <c r="AP94" i="17"/>
  <c r="AM98" i="17"/>
  <c r="AO98" i="17"/>
  <c r="AN98" i="17"/>
  <c r="AL98" i="17"/>
  <c r="AU98" i="17"/>
  <c r="AP98" i="17"/>
  <c r="AM102" i="17"/>
  <c r="AO102" i="17"/>
  <c r="AN102" i="17"/>
  <c r="AL102" i="17"/>
  <c r="AU102" i="17"/>
  <c r="AP102" i="17"/>
  <c r="AM106" i="17"/>
  <c r="AO106" i="17"/>
  <c r="AN106" i="17"/>
  <c r="AL106" i="17"/>
  <c r="AU106" i="17"/>
  <c r="AP106" i="17"/>
  <c r="AM110" i="17"/>
  <c r="AO110" i="17"/>
  <c r="AN110" i="17"/>
  <c r="AL110" i="17"/>
  <c r="AU110" i="17"/>
  <c r="AP110" i="17"/>
  <c r="AM114" i="17"/>
  <c r="AO114" i="17"/>
  <c r="AN114" i="17"/>
  <c r="AL114" i="17"/>
  <c r="AU114" i="17"/>
  <c r="AP114" i="17"/>
  <c r="AM118" i="17"/>
  <c r="AO118" i="17"/>
  <c r="AN118" i="17"/>
  <c r="AL118" i="17"/>
  <c r="AU118" i="17"/>
  <c r="AP118" i="17"/>
  <c r="AM122" i="17"/>
  <c r="AO122" i="17"/>
  <c r="AN122" i="17"/>
  <c r="AL122" i="17"/>
  <c r="AU122" i="17"/>
  <c r="AP122" i="17"/>
  <c r="AM126" i="17"/>
  <c r="AO126" i="17"/>
  <c r="AN126" i="17"/>
  <c r="AL126" i="17"/>
  <c r="AU126" i="17"/>
  <c r="AP126" i="17"/>
  <c r="AM130" i="17"/>
  <c r="AO130" i="17"/>
  <c r="AN130" i="17"/>
  <c r="AL130" i="17"/>
  <c r="AU130" i="17"/>
  <c r="AP130" i="17"/>
  <c r="AM134" i="17"/>
  <c r="AO134" i="17"/>
  <c r="AU134" i="17"/>
  <c r="AP134" i="17"/>
  <c r="AN134" i="17"/>
  <c r="AL134" i="17"/>
  <c r="AM138" i="17"/>
  <c r="AO138" i="17"/>
  <c r="AU138" i="17"/>
  <c r="AP138" i="17"/>
  <c r="AN138" i="17"/>
  <c r="AL138" i="17"/>
  <c r="AM142" i="17"/>
  <c r="AO142" i="17"/>
  <c r="AU142" i="17"/>
  <c r="AP142" i="17"/>
  <c r="AN142" i="17"/>
  <c r="AL142" i="17"/>
  <c r="AM146" i="17"/>
  <c r="AO146" i="17"/>
  <c r="AU146" i="17"/>
  <c r="AP146" i="17"/>
  <c r="AN146" i="17"/>
  <c r="AL146" i="17"/>
  <c r="AN15" i="16"/>
  <c r="AP15" i="16"/>
  <c r="AL15" i="16"/>
  <c r="AU15" i="16"/>
  <c r="AM15" i="16"/>
  <c r="AO15" i="16"/>
  <c r="AU27" i="16"/>
  <c r="AO27" i="16"/>
  <c r="AN27" i="16"/>
  <c r="AM27" i="16"/>
  <c r="AL27" i="16"/>
  <c r="AP27" i="16"/>
  <c r="AM35" i="16"/>
  <c r="AP35" i="16"/>
  <c r="AL35" i="16"/>
  <c r="AU35" i="16"/>
  <c r="AO35" i="16"/>
  <c r="AN35" i="16"/>
  <c r="AN47" i="16"/>
  <c r="AM47" i="16"/>
  <c r="AP47" i="16"/>
  <c r="AL47" i="16"/>
  <c r="AO47" i="16"/>
  <c r="AU47" i="16"/>
  <c r="AM55" i="16"/>
  <c r="AP55" i="16"/>
  <c r="AL55" i="16"/>
  <c r="AO55" i="16"/>
  <c r="AN55" i="16"/>
  <c r="AU67" i="16"/>
  <c r="AO67" i="16"/>
  <c r="AM67" i="16"/>
  <c r="AL67" i="16"/>
  <c r="AP67" i="16"/>
  <c r="AN67" i="16"/>
  <c r="AM75" i="16"/>
  <c r="AU75" i="16"/>
  <c r="AO75" i="16"/>
  <c r="AP75" i="16"/>
  <c r="AN75" i="16"/>
  <c r="AL75" i="16"/>
  <c r="AO87" i="16"/>
  <c r="AN87" i="16"/>
  <c r="AM87" i="16"/>
  <c r="AU87" i="16"/>
  <c r="AP87" i="16"/>
  <c r="AL87" i="16"/>
  <c r="AO95" i="16"/>
  <c r="AN95" i="16"/>
  <c r="AM95" i="16"/>
  <c r="AU95" i="16"/>
  <c r="AP95" i="16"/>
  <c r="AL95" i="16"/>
  <c r="AO103" i="16"/>
  <c r="AN103" i="16"/>
  <c r="AM103" i="16"/>
  <c r="AU103" i="16"/>
  <c r="AP103" i="16"/>
  <c r="AL103" i="16"/>
  <c r="AO107" i="16"/>
  <c r="AN107" i="16"/>
  <c r="AM107" i="16"/>
  <c r="AU107" i="16"/>
  <c r="AP107" i="16"/>
  <c r="AL107" i="16"/>
  <c r="AO115" i="16"/>
  <c r="AN115" i="16"/>
  <c r="AM115" i="16"/>
  <c r="AU115" i="16"/>
  <c r="AP115" i="16"/>
  <c r="AL115" i="16"/>
  <c r="AO119" i="16"/>
  <c r="AN119" i="16"/>
  <c r="AM119" i="16"/>
  <c r="AU119" i="16"/>
  <c r="AP119" i="16"/>
  <c r="AL119" i="16"/>
  <c r="AO123" i="16"/>
  <c r="AN123" i="16"/>
  <c r="AM123" i="16"/>
  <c r="AU123" i="16"/>
  <c r="AP123" i="16"/>
  <c r="AL123" i="16"/>
  <c r="AO127" i="16"/>
  <c r="AN127" i="16"/>
  <c r="AM127" i="16"/>
  <c r="AU127" i="16"/>
  <c r="AP127" i="16"/>
  <c r="AL127" i="16"/>
  <c r="AO135" i="16"/>
  <c r="AN135" i="16"/>
  <c r="AM135" i="16"/>
  <c r="AU135" i="16"/>
  <c r="AP135" i="16"/>
  <c r="AL135" i="16"/>
  <c r="AO139" i="16"/>
  <c r="AN139" i="16"/>
  <c r="AM139" i="16"/>
  <c r="AU139" i="16"/>
  <c r="AP139" i="16"/>
  <c r="AL139" i="16"/>
  <c r="AO143" i="16"/>
  <c r="AN143" i="16"/>
  <c r="AM143" i="16"/>
  <c r="AU143" i="16"/>
  <c r="AP143" i="16"/>
  <c r="AL143" i="16"/>
  <c r="AU4" i="16"/>
  <c r="AO4" i="16"/>
  <c r="AN4" i="16"/>
  <c r="AM4" i="16"/>
  <c r="AP4" i="16"/>
  <c r="AL4" i="16"/>
  <c r="AP8" i="16"/>
  <c r="AL8" i="16"/>
  <c r="AU8" i="16"/>
  <c r="AO8" i="16"/>
  <c r="AN8" i="16"/>
  <c r="AM8" i="16"/>
  <c r="AP12" i="16"/>
  <c r="AL12" i="16"/>
  <c r="AN12" i="16"/>
  <c r="AO12" i="16"/>
  <c r="AU12" i="16"/>
  <c r="AM12" i="16"/>
  <c r="AU16" i="16"/>
  <c r="AO16" i="16"/>
  <c r="AM16" i="16"/>
  <c r="AL16" i="16"/>
  <c r="AP16" i="16"/>
  <c r="AN16" i="16"/>
  <c r="AN20" i="16"/>
  <c r="AP20" i="16"/>
  <c r="AL20" i="16"/>
  <c r="AU20" i="16"/>
  <c r="AM20" i="16"/>
  <c r="AO20" i="16"/>
  <c r="AM24" i="16"/>
  <c r="AU24" i="16"/>
  <c r="AO24" i="16"/>
  <c r="AP24" i="16"/>
  <c r="AN24" i="16"/>
  <c r="AL24" i="16"/>
  <c r="AP28" i="16"/>
  <c r="AL28" i="16"/>
  <c r="AU28" i="16"/>
  <c r="AO28" i="16"/>
  <c r="AN28" i="16"/>
  <c r="AM28" i="16"/>
  <c r="AU32" i="16"/>
  <c r="AO32" i="16"/>
  <c r="AN32" i="16"/>
  <c r="AM32" i="16"/>
  <c r="AL32" i="16"/>
  <c r="AP32" i="16"/>
  <c r="AN36" i="16"/>
  <c r="AM36" i="16"/>
  <c r="AP36" i="16"/>
  <c r="AL36" i="16"/>
  <c r="AO36" i="16"/>
  <c r="AU36" i="16"/>
  <c r="AM40" i="16"/>
  <c r="AP40" i="16"/>
  <c r="AL40" i="16"/>
  <c r="AU40" i="16"/>
  <c r="AO40" i="16"/>
  <c r="AN40" i="16"/>
  <c r="AP44" i="16"/>
  <c r="AL44" i="16"/>
  <c r="AU44" i="16"/>
  <c r="AO44" i="16"/>
  <c r="AN44" i="16"/>
  <c r="AM44" i="16"/>
  <c r="AO48" i="16"/>
  <c r="AN48" i="16"/>
  <c r="AM48" i="16"/>
  <c r="AP48" i="16"/>
  <c r="AL48" i="16"/>
  <c r="AO52" i="16"/>
  <c r="AN52" i="16"/>
  <c r="AM52" i="16"/>
  <c r="AP52" i="16"/>
  <c r="AL52" i="16"/>
  <c r="AO56" i="16"/>
  <c r="AN56" i="16"/>
  <c r="AM56" i="16"/>
  <c r="AP56" i="16"/>
  <c r="AL56" i="16"/>
  <c r="AU60" i="16"/>
  <c r="AO60" i="16"/>
  <c r="AN60" i="16"/>
  <c r="AM60" i="16"/>
  <c r="AP60" i="16"/>
  <c r="AL60" i="16"/>
  <c r="AM64" i="16"/>
  <c r="AU64" i="16"/>
  <c r="AO64" i="16"/>
  <c r="AN64" i="16"/>
  <c r="AL64" i="16"/>
  <c r="AP64" i="16"/>
  <c r="AP68" i="16"/>
  <c r="AL68" i="16"/>
  <c r="AN68" i="16"/>
  <c r="AU68" i="16"/>
  <c r="AM68" i="16"/>
  <c r="AO68" i="16"/>
  <c r="AU72" i="16"/>
  <c r="AO72" i="16"/>
  <c r="AM72" i="16"/>
  <c r="AL72" i="16"/>
  <c r="AP72" i="16"/>
  <c r="AN72" i="16"/>
  <c r="AN76" i="16"/>
  <c r="AP76" i="16"/>
  <c r="AL76" i="16"/>
  <c r="AO76" i="16"/>
  <c r="AM76" i="16"/>
  <c r="AU76" i="16"/>
  <c r="AM80" i="16"/>
  <c r="AP80" i="16"/>
  <c r="AL80" i="16"/>
  <c r="AU80" i="16"/>
  <c r="AO80" i="16"/>
  <c r="AN80" i="16"/>
  <c r="AO84" i="16"/>
  <c r="AN84" i="16"/>
  <c r="AM84" i="16"/>
  <c r="AU84" i="16"/>
  <c r="AP84" i="16"/>
  <c r="AL84" i="16"/>
  <c r="AO88" i="16"/>
  <c r="AN88" i="16"/>
  <c r="AM88" i="16"/>
  <c r="AU88" i="16"/>
  <c r="AP88" i="16"/>
  <c r="AL88" i="16"/>
  <c r="AO92" i="16"/>
  <c r="AN92" i="16"/>
  <c r="AM92" i="16"/>
  <c r="AL92" i="16"/>
  <c r="AU92" i="16"/>
  <c r="AP92" i="16"/>
  <c r="AO96" i="16"/>
  <c r="AN96" i="16"/>
  <c r="AM96" i="16"/>
  <c r="AU96" i="16"/>
  <c r="AP96" i="16"/>
  <c r="AL96" i="16"/>
  <c r="AO100" i="16"/>
  <c r="AN100" i="16"/>
  <c r="AM100" i="16"/>
  <c r="AU100" i="16"/>
  <c r="AP100" i="16"/>
  <c r="AL100" i="16"/>
  <c r="AO104" i="16"/>
  <c r="AN104" i="16"/>
  <c r="AM104" i="16"/>
  <c r="AU104" i="16"/>
  <c r="AP104" i="16"/>
  <c r="AL104" i="16"/>
  <c r="AO108" i="16"/>
  <c r="AN108" i="16"/>
  <c r="AM108" i="16"/>
  <c r="AU108" i="16"/>
  <c r="AP108" i="16"/>
  <c r="AL108" i="16"/>
  <c r="AO112" i="16"/>
  <c r="AN112" i="16"/>
  <c r="AM112" i="16"/>
  <c r="AU112" i="16"/>
  <c r="AP112" i="16"/>
  <c r="AL112" i="16"/>
  <c r="AO116" i="16"/>
  <c r="AN116" i="16"/>
  <c r="AM116" i="16"/>
  <c r="AU116" i="16"/>
  <c r="AP116" i="16"/>
  <c r="AL116" i="16"/>
  <c r="AO120" i="16"/>
  <c r="AN120" i="16"/>
  <c r="AM120" i="16"/>
  <c r="AU120" i="16"/>
  <c r="AP120" i="16"/>
  <c r="AL120" i="16"/>
  <c r="AO124" i="16"/>
  <c r="AN124" i="16"/>
  <c r="AM124" i="16"/>
  <c r="AU124" i="16"/>
  <c r="AP124" i="16"/>
  <c r="AL124" i="16"/>
  <c r="AO128" i="16"/>
  <c r="AN128" i="16"/>
  <c r="AM128" i="16"/>
  <c r="AU128" i="16"/>
  <c r="AP128" i="16"/>
  <c r="AL128" i="16"/>
  <c r="AO132" i="16"/>
  <c r="AN132" i="16"/>
  <c r="AM132" i="16"/>
  <c r="AU132" i="16"/>
  <c r="AP132" i="16"/>
  <c r="AL132" i="16"/>
  <c r="AO136" i="16"/>
  <c r="AN136" i="16"/>
  <c r="AM136" i="16"/>
  <c r="AU136" i="16"/>
  <c r="AP136" i="16"/>
  <c r="AL136" i="16"/>
  <c r="AO140" i="16"/>
  <c r="AN140" i="16"/>
  <c r="AM140" i="16"/>
  <c r="AU140" i="16"/>
  <c r="AP140" i="16"/>
  <c r="AL140" i="16"/>
  <c r="AO144" i="16"/>
  <c r="AN144" i="16"/>
  <c r="AM144" i="16"/>
  <c r="AU144" i="16"/>
  <c r="AP144" i="16"/>
  <c r="AL144" i="16"/>
  <c r="AU7" i="16"/>
  <c r="AO7" i="16"/>
  <c r="AN7" i="16"/>
  <c r="AM7" i="16"/>
  <c r="AP7" i="16"/>
  <c r="AL7" i="16"/>
  <c r="AP23" i="16"/>
  <c r="AL23" i="16"/>
  <c r="AN23" i="16"/>
  <c r="AO23" i="16"/>
  <c r="AU23" i="16"/>
  <c r="AM23" i="16"/>
  <c r="AP39" i="16"/>
  <c r="AL39" i="16"/>
  <c r="AU39" i="16"/>
  <c r="AO39" i="16"/>
  <c r="AN39" i="16"/>
  <c r="AM39" i="16"/>
  <c r="AN59" i="16"/>
  <c r="AM59" i="16"/>
  <c r="AP59" i="16"/>
  <c r="AL59" i="16"/>
  <c r="AO59" i="16"/>
  <c r="AU59" i="16"/>
  <c r="AP79" i="16"/>
  <c r="AL79" i="16"/>
  <c r="AU79" i="16"/>
  <c r="AO79" i="16"/>
  <c r="AN79" i="16"/>
  <c r="AM79" i="16"/>
  <c r="AO99" i="16"/>
  <c r="AN99" i="16"/>
  <c r="AM99" i="16"/>
  <c r="AU99" i="16"/>
  <c r="AP99" i="16"/>
  <c r="AL99" i="16"/>
  <c r="AO131" i="16"/>
  <c r="AN131" i="16"/>
  <c r="AM131" i="16"/>
  <c r="AU131" i="16"/>
  <c r="AP131" i="16"/>
  <c r="AL131" i="16"/>
  <c r="AP13" i="16"/>
  <c r="AL13" i="16"/>
  <c r="AN13" i="16"/>
  <c r="AU13" i="16"/>
  <c r="AM13" i="16"/>
  <c r="AO13" i="16"/>
  <c r="AM25" i="16"/>
  <c r="AU25" i="16"/>
  <c r="AO25" i="16"/>
  <c r="AP25" i="16"/>
  <c r="AN25" i="16"/>
  <c r="AL25" i="16"/>
  <c r="AU33" i="16"/>
  <c r="AO33" i="16"/>
  <c r="AN33" i="16"/>
  <c r="AM33" i="16"/>
  <c r="AP33" i="16"/>
  <c r="AL33" i="16"/>
  <c r="AP45" i="16"/>
  <c r="AL45" i="16"/>
  <c r="AU45" i="16"/>
  <c r="AO45" i="16"/>
  <c r="AN45" i="16"/>
  <c r="AM45" i="16"/>
  <c r="AM57" i="16"/>
  <c r="AP57" i="16"/>
  <c r="AL57" i="16"/>
  <c r="AU57" i="16"/>
  <c r="AO57" i="16"/>
  <c r="AN57" i="16"/>
  <c r="AN65" i="16"/>
  <c r="AP65" i="16"/>
  <c r="AL65" i="16"/>
  <c r="AO65" i="16"/>
  <c r="AU65" i="16"/>
  <c r="AM65" i="16"/>
  <c r="AU77" i="16"/>
  <c r="AO77" i="16"/>
  <c r="AN77" i="16"/>
  <c r="AM77" i="16"/>
  <c r="AP77" i="16"/>
  <c r="AL77" i="16"/>
  <c r="AO85" i="16"/>
  <c r="AN85" i="16"/>
  <c r="AM85" i="16"/>
  <c r="AL85" i="16"/>
  <c r="AU85" i="16"/>
  <c r="AP85" i="16"/>
  <c r="AO89" i="16"/>
  <c r="AN89" i="16"/>
  <c r="AM89" i="16"/>
  <c r="AL89" i="16"/>
  <c r="AU89" i="16"/>
  <c r="AP89" i="16"/>
  <c r="AO93" i="16"/>
  <c r="AN93" i="16"/>
  <c r="AU93" i="16"/>
  <c r="AP93" i="16"/>
  <c r="AM93" i="16"/>
  <c r="AL93" i="16"/>
  <c r="AO101" i="16"/>
  <c r="AN101" i="16"/>
  <c r="AM101" i="16"/>
  <c r="AU101" i="16"/>
  <c r="AP101" i="16"/>
  <c r="AL101" i="16"/>
  <c r="AO105" i="16"/>
  <c r="AN105" i="16"/>
  <c r="AM105" i="16"/>
  <c r="AU105" i="16"/>
  <c r="AP105" i="16"/>
  <c r="AL105" i="16"/>
  <c r="AO109" i="16"/>
  <c r="AN109" i="16"/>
  <c r="AM109" i="16"/>
  <c r="AU109" i="16"/>
  <c r="AP109" i="16"/>
  <c r="AL109" i="16"/>
  <c r="AO113" i="16"/>
  <c r="AN113" i="16"/>
  <c r="AM113" i="16"/>
  <c r="AU113" i="16"/>
  <c r="AP113" i="16"/>
  <c r="AL113" i="16"/>
  <c r="AO117" i="16"/>
  <c r="AN117" i="16"/>
  <c r="AM117" i="16"/>
  <c r="AU117" i="16"/>
  <c r="AP117" i="16"/>
  <c r="AL117" i="16"/>
  <c r="AO121" i="16"/>
  <c r="AN121" i="16"/>
  <c r="AM121" i="16"/>
  <c r="AU121" i="16"/>
  <c r="AP121" i="16"/>
  <c r="AL121" i="16"/>
  <c r="AO129" i="16"/>
  <c r="AN129" i="16"/>
  <c r="AM129" i="16"/>
  <c r="AU129" i="16"/>
  <c r="AP129" i="16"/>
  <c r="AL129" i="16"/>
  <c r="AO133" i="16"/>
  <c r="AN133" i="16"/>
  <c r="AM133" i="16"/>
  <c r="AU133" i="16"/>
  <c r="AP133" i="16"/>
  <c r="AL133" i="16"/>
  <c r="AO137" i="16"/>
  <c r="AN137" i="16"/>
  <c r="AM137" i="16"/>
  <c r="AU137" i="16"/>
  <c r="AP137" i="16"/>
  <c r="AL137" i="16"/>
  <c r="AO141" i="16"/>
  <c r="AN141" i="16"/>
  <c r="AM141" i="16"/>
  <c r="AU141" i="16"/>
  <c r="AP141" i="16"/>
  <c r="AL141" i="16"/>
  <c r="AO145" i="16"/>
  <c r="AN145" i="16"/>
  <c r="AM145" i="16"/>
  <c r="AU145" i="16"/>
  <c r="AP145" i="16"/>
  <c r="AL145" i="16"/>
  <c r="AU11" i="16"/>
  <c r="AO11" i="16"/>
  <c r="AM11" i="16"/>
  <c r="AN11" i="16"/>
  <c r="AL11" i="16"/>
  <c r="AP11" i="16"/>
  <c r="AM19" i="16"/>
  <c r="AU19" i="16"/>
  <c r="AO19" i="16"/>
  <c r="AL19" i="16"/>
  <c r="AP19" i="16"/>
  <c r="AN19" i="16"/>
  <c r="AN31" i="16"/>
  <c r="AM31" i="16"/>
  <c r="AP31" i="16"/>
  <c r="AL31" i="16"/>
  <c r="AU31" i="16"/>
  <c r="AO31" i="16"/>
  <c r="AU43" i="16"/>
  <c r="AO43" i="16"/>
  <c r="AN43" i="16"/>
  <c r="AM43" i="16"/>
  <c r="AP43" i="16"/>
  <c r="AL43" i="16"/>
  <c r="AM51" i="16"/>
  <c r="AP51" i="16"/>
  <c r="AL51" i="16"/>
  <c r="AO51" i="16"/>
  <c r="AN51" i="16"/>
  <c r="AP63" i="16"/>
  <c r="AL63" i="16"/>
  <c r="AN63" i="16"/>
  <c r="AO63" i="16"/>
  <c r="AU63" i="16"/>
  <c r="AM63" i="16"/>
  <c r="AN71" i="16"/>
  <c r="AP71" i="16"/>
  <c r="AL71" i="16"/>
  <c r="AU71" i="16"/>
  <c r="AM71" i="16"/>
  <c r="AO71" i="16"/>
  <c r="AO83" i="16"/>
  <c r="AN83" i="16"/>
  <c r="AM83" i="16"/>
  <c r="AU83" i="16"/>
  <c r="AP83" i="16"/>
  <c r="AL83" i="16"/>
  <c r="AO91" i="16"/>
  <c r="AL91" i="16"/>
  <c r="AU91" i="16"/>
  <c r="AP91" i="16"/>
  <c r="AN91" i="16"/>
  <c r="AM91" i="16"/>
  <c r="AO111" i="16"/>
  <c r="AN111" i="16"/>
  <c r="AM111" i="16"/>
  <c r="AU111" i="16"/>
  <c r="AP111" i="16"/>
  <c r="AL111" i="16"/>
  <c r="AP5" i="16"/>
  <c r="AL5" i="16"/>
  <c r="AU5" i="16"/>
  <c r="AO5" i="16"/>
  <c r="AN5" i="16"/>
  <c r="AM5" i="16"/>
  <c r="AM9" i="16"/>
  <c r="AU9" i="16"/>
  <c r="AO9" i="16"/>
  <c r="AN9" i="16"/>
  <c r="AL9" i="16"/>
  <c r="AP9" i="16"/>
  <c r="AU17" i="16"/>
  <c r="AO17" i="16"/>
  <c r="AM17" i="16"/>
  <c r="AL17" i="16"/>
  <c r="AP17" i="16"/>
  <c r="AN17" i="16"/>
  <c r="AN21" i="16"/>
  <c r="AP21" i="16"/>
  <c r="AL21" i="16"/>
  <c r="AO21" i="16"/>
  <c r="AU21" i="16"/>
  <c r="AM21" i="16"/>
  <c r="AP29" i="16"/>
  <c r="AL29" i="16"/>
  <c r="AU29" i="16"/>
  <c r="AO29" i="16"/>
  <c r="AN29" i="16"/>
  <c r="AM29" i="16"/>
  <c r="AN37" i="16"/>
  <c r="AM37" i="16"/>
  <c r="AP37" i="16"/>
  <c r="AL37" i="16"/>
  <c r="AO37" i="16"/>
  <c r="AU37" i="16"/>
  <c r="AM41" i="16"/>
  <c r="AP41" i="16"/>
  <c r="AL41" i="16"/>
  <c r="AU41" i="16"/>
  <c r="AO41" i="16"/>
  <c r="AN41" i="16"/>
  <c r="AM49" i="16"/>
  <c r="AP49" i="16"/>
  <c r="AL49" i="16"/>
  <c r="AO49" i="16"/>
  <c r="AN49" i="16"/>
  <c r="AM53" i="16"/>
  <c r="AP53" i="16"/>
  <c r="AL53" i="16"/>
  <c r="AO53" i="16"/>
  <c r="AN53" i="16"/>
  <c r="AP61" i="16"/>
  <c r="AL61" i="16"/>
  <c r="AU61" i="16"/>
  <c r="AO61" i="16"/>
  <c r="AN61" i="16"/>
  <c r="AM61" i="16"/>
  <c r="AM69" i="16"/>
  <c r="AU69" i="16"/>
  <c r="AO69" i="16"/>
  <c r="AL69" i="16"/>
  <c r="AP69" i="16"/>
  <c r="AN69" i="16"/>
  <c r="AP73" i="16"/>
  <c r="AL73" i="16"/>
  <c r="AN73" i="16"/>
  <c r="AU73" i="16"/>
  <c r="AM73" i="16"/>
  <c r="AO73" i="16"/>
  <c r="AN81" i="16"/>
  <c r="AM81" i="16"/>
  <c r="AP81" i="16"/>
  <c r="AL81" i="16"/>
  <c r="AO81" i="16"/>
  <c r="AU81" i="16"/>
  <c r="AO97" i="16"/>
  <c r="AN97" i="16"/>
  <c r="AM97" i="16"/>
  <c r="AU97" i="16"/>
  <c r="AP97" i="16"/>
  <c r="AL97" i="16"/>
  <c r="AO125" i="16"/>
  <c r="AN125" i="16"/>
  <c r="AM125" i="16"/>
  <c r="AU125" i="16"/>
  <c r="AP125" i="16"/>
  <c r="AL125" i="16"/>
  <c r="AN6" i="16"/>
  <c r="AM6" i="16"/>
  <c r="AP6" i="16"/>
  <c r="AL6" i="16"/>
  <c r="AU6" i="16"/>
  <c r="AO6" i="16"/>
  <c r="AN10" i="16"/>
  <c r="AP10" i="16"/>
  <c r="AL10" i="16"/>
  <c r="AO10" i="16"/>
  <c r="AU10" i="16"/>
  <c r="AM10" i="16"/>
  <c r="AM14" i="16"/>
  <c r="AU14" i="16"/>
  <c r="AO14" i="16"/>
  <c r="AL14" i="16"/>
  <c r="AP14" i="16"/>
  <c r="AN14" i="16"/>
  <c r="AP18" i="16"/>
  <c r="AL18" i="16"/>
  <c r="AN18" i="16"/>
  <c r="AU18" i="16"/>
  <c r="AM18" i="16"/>
  <c r="AO18" i="16"/>
  <c r="AU22" i="16"/>
  <c r="AO22" i="16"/>
  <c r="AM22" i="16"/>
  <c r="AP22" i="16"/>
  <c r="AN22" i="16"/>
  <c r="AL22" i="16"/>
  <c r="AN26" i="16"/>
  <c r="AM26" i="16"/>
  <c r="AP26" i="16"/>
  <c r="AL26" i="16"/>
  <c r="AU26" i="16"/>
  <c r="AO26" i="16"/>
  <c r="AM30" i="16"/>
  <c r="AP30" i="16"/>
  <c r="AL30" i="16"/>
  <c r="AU30" i="16"/>
  <c r="AO30" i="16"/>
  <c r="AN30" i="16"/>
  <c r="AP34" i="16"/>
  <c r="AL34" i="16"/>
  <c r="AU34" i="16"/>
  <c r="AO34" i="16"/>
  <c r="AN34" i="16"/>
  <c r="AM34" i="16"/>
  <c r="AU38" i="16"/>
  <c r="AO38" i="16"/>
  <c r="AN38" i="16"/>
  <c r="AM38" i="16"/>
  <c r="AP38" i="16"/>
  <c r="AL38" i="16"/>
  <c r="AN42" i="16"/>
  <c r="AM42" i="16"/>
  <c r="AP42" i="16"/>
  <c r="AL42" i="16"/>
  <c r="AO42" i="16"/>
  <c r="AU42" i="16"/>
  <c r="AM46" i="16"/>
  <c r="AP46" i="16"/>
  <c r="AL46" i="16"/>
  <c r="AU46" i="16"/>
  <c r="AO46" i="16"/>
  <c r="AN46" i="16"/>
  <c r="AO50" i="16"/>
  <c r="AN50" i="16"/>
  <c r="AM50" i="16"/>
  <c r="AP50" i="16"/>
  <c r="AL50" i="16"/>
  <c r="AO54" i="16"/>
  <c r="AN54" i="16"/>
  <c r="AM54" i="16"/>
  <c r="AL54" i="16"/>
  <c r="AP54" i="16"/>
  <c r="AM58" i="16"/>
  <c r="AP58" i="16"/>
  <c r="AL58" i="16"/>
  <c r="AU58" i="16"/>
  <c r="AO58" i="16"/>
  <c r="AN58" i="16"/>
  <c r="AU62" i="16"/>
  <c r="AO62" i="16"/>
  <c r="AM62" i="16"/>
  <c r="AN62" i="16"/>
  <c r="AL62" i="16"/>
  <c r="AP62" i="16"/>
  <c r="AN66" i="16"/>
  <c r="AP66" i="16"/>
  <c r="AL66" i="16"/>
  <c r="AU66" i="16"/>
  <c r="AM66" i="16"/>
  <c r="AO66" i="16"/>
  <c r="AM70" i="16"/>
  <c r="AU70" i="16"/>
  <c r="AO70" i="16"/>
  <c r="AL70" i="16"/>
  <c r="AP70" i="16"/>
  <c r="AN70" i="16"/>
  <c r="AP74" i="16"/>
  <c r="AL74" i="16"/>
  <c r="AN74" i="16"/>
  <c r="AO74" i="16"/>
  <c r="AM74" i="16"/>
  <c r="AU74" i="16"/>
  <c r="AU78" i="16"/>
  <c r="AO78" i="16"/>
  <c r="AN78" i="16"/>
  <c r="AM78" i="16"/>
  <c r="AL78" i="16"/>
  <c r="AP78" i="16"/>
  <c r="AN82" i="16"/>
  <c r="AM82" i="16"/>
  <c r="AP82" i="16"/>
  <c r="AL82" i="16"/>
  <c r="AO82" i="16"/>
  <c r="AU82" i="16"/>
  <c r="AO86" i="16"/>
  <c r="AN86" i="16"/>
  <c r="AM86" i="16"/>
  <c r="AU86" i="16"/>
  <c r="AP86" i="16"/>
  <c r="AL86" i="16"/>
  <c r="AO90" i="16"/>
  <c r="AU90" i="16"/>
  <c r="AP90" i="16"/>
  <c r="AN90" i="16"/>
  <c r="AM90" i="16"/>
  <c r="AL90" i="16"/>
  <c r="AO94" i="16"/>
  <c r="AN94" i="16"/>
  <c r="AM94" i="16"/>
  <c r="AL94" i="16"/>
  <c r="AU94" i="16"/>
  <c r="AP94" i="16"/>
  <c r="AO98" i="16"/>
  <c r="AN98" i="16"/>
  <c r="AM98" i="16"/>
  <c r="AL98" i="16"/>
  <c r="AU98" i="16"/>
  <c r="AP98" i="16"/>
  <c r="AO102" i="16"/>
  <c r="AN102" i="16"/>
  <c r="AM102" i="16"/>
  <c r="AL102" i="16"/>
  <c r="AU102" i="16"/>
  <c r="AP102" i="16"/>
  <c r="AO106" i="16"/>
  <c r="AN106" i="16"/>
  <c r="AM106" i="16"/>
  <c r="AL106" i="16"/>
  <c r="AU106" i="16"/>
  <c r="AP106" i="16"/>
  <c r="AO110" i="16"/>
  <c r="AN110" i="16"/>
  <c r="AM110" i="16"/>
  <c r="AL110" i="16"/>
  <c r="AU110" i="16"/>
  <c r="AP110" i="16"/>
  <c r="AO114" i="16"/>
  <c r="AN114" i="16"/>
  <c r="AM114" i="16"/>
  <c r="AL114" i="16"/>
  <c r="AU114" i="16"/>
  <c r="AP114" i="16"/>
  <c r="AO118" i="16"/>
  <c r="AN118" i="16"/>
  <c r="AM118" i="16"/>
  <c r="AL118" i="16"/>
  <c r="AU118" i="16"/>
  <c r="AP118" i="16"/>
  <c r="AO122" i="16"/>
  <c r="AN122" i="16"/>
  <c r="AM122" i="16"/>
  <c r="AL122" i="16"/>
  <c r="AU122" i="16"/>
  <c r="AP122" i="16"/>
  <c r="AO126" i="16"/>
  <c r="AN126" i="16"/>
  <c r="AM126" i="16"/>
  <c r="AL126" i="16"/>
  <c r="AU126" i="16"/>
  <c r="AP126" i="16"/>
  <c r="AO130" i="16"/>
  <c r="AN130" i="16"/>
  <c r="AM130" i="16"/>
  <c r="AL130" i="16"/>
  <c r="AU130" i="16"/>
  <c r="AP130" i="16"/>
  <c r="AO134" i="16"/>
  <c r="AN134" i="16"/>
  <c r="AM134" i="16"/>
  <c r="AL134" i="16"/>
  <c r="AU134" i="16"/>
  <c r="AP134" i="16"/>
  <c r="AO138" i="16"/>
  <c r="AN138" i="16"/>
  <c r="AM138" i="16"/>
  <c r="AL138" i="16"/>
  <c r="AU138" i="16"/>
  <c r="AP138" i="16"/>
  <c r="AO142" i="16"/>
  <c r="AN142" i="16"/>
  <c r="AM142" i="16"/>
  <c r="AL142" i="16"/>
  <c r="AU142" i="16"/>
  <c r="AP142" i="16"/>
  <c r="AO146" i="16"/>
  <c r="AN146" i="16"/>
  <c r="AM146" i="16"/>
  <c r="AL146" i="16"/>
  <c r="AU146" i="16"/>
  <c r="AP146" i="16"/>
  <c r="AM6" i="14"/>
  <c r="AU6" i="14"/>
  <c r="AP6" i="14"/>
  <c r="AL6" i="14"/>
  <c r="AO6" i="14"/>
  <c r="AN6" i="14"/>
  <c r="AU14" i="14"/>
  <c r="AP14" i="14"/>
  <c r="AL14" i="14"/>
  <c r="AO14" i="14"/>
  <c r="AN14" i="14"/>
  <c r="AM14" i="14"/>
  <c r="AN22" i="14"/>
  <c r="AM22" i="14"/>
  <c r="AU22" i="14"/>
  <c r="AP22" i="14"/>
  <c r="AL22" i="14"/>
  <c r="AO22" i="14"/>
  <c r="AM26" i="14"/>
  <c r="AU26" i="14"/>
  <c r="AP26" i="14"/>
  <c r="AL26" i="14"/>
  <c r="AO26" i="14"/>
  <c r="AN26" i="14"/>
  <c r="AO34" i="14"/>
  <c r="AN34" i="14"/>
  <c r="AM34" i="14"/>
  <c r="AU34" i="14"/>
  <c r="AP34" i="14"/>
  <c r="AL34" i="14"/>
  <c r="AN38" i="14"/>
  <c r="AM38" i="14"/>
  <c r="AU38" i="14"/>
  <c r="AP38" i="14"/>
  <c r="AL38" i="14"/>
  <c r="AO38" i="14"/>
  <c r="AU46" i="14"/>
  <c r="AP46" i="14"/>
  <c r="AL46" i="14"/>
  <c r="AO46" i="14"/>
  <c r="AN46" i="14"/>
  <c r="AM46" i="14"/>
  <c r="AN50" i="14"/>
  <c r="AM50" i="14"/>
  <c r="AP50" i="14"/>
  <c r="AL50" i="14"/>
  <c r="AO50" i="14"/>
  <c r="AN54" i="14"/>
  <c r="AM54" i="14"/>
  <c r="AP54" i="14"/>
  <c r="AO54" i="14"/>
  <c r="AL54" i="14"/>
  <c r="AU58" i="14"/>
  <c r="AP58" i="14"/>
  <c r="AL58" i="14"/>
  <c r="AO58" i="14"/>
  <c r="AN58" i="14"/>
  <c r="AM58" i="14"/>
  <c r="AO62" i="14"/>
  <c r="AN62" i="14"/>
  <c r="AM62" i="14"/>
  <c r="AL62" i="14"/>
  <c r="AU62" i="14"/>
  <c r="AP62" i="14"/>
  <c r="AN66" i="14"/>
  <c r="AM66" i="14"/>
  <c r="AL66" i="14"/>
  <c r="AU66" i="14"/>
  <c r="AP66" i="14"/>
  <c r="AO66" i="14"/>
  <c r="AM70" i="14"/>
  <c r="AU70" i="14"/>
  <c r="AP70" i="14"/>
  <c r="AL70" i="14"/>
  <c r="AO70" i="14"/>
  <c r="AN70" i="14"/>
  <c r="AU74" i="14"/>
  <c r="AP74" i="14"/>
  <c r="AL74" i="14"/>
  <c r="AO74" i="14"/>
  <c r="AN74" i="14"/>
  <c r="AM74" i="14"/>
  <c r="AO78" i="14"/>
  <c r="AN78" i="14"/>
  <c r="AU78" i="14"/>
  <c r="AP78" i="14"/>
  <c r="AM78" i="14"/>
  <c r="AL78" i="14"/>
  <c r="AU82" i="14"/>
  <c r="AP82" i="14"/>
  <c r="AL82" i="14"/>
  <c r="AO82" i="14"/>
  <c r="AN82" i="14"/>
  <c r="AM82" i="14"/>
  <c r="AU86" i="14"/>
  <c r="AM86" i="14"/>
  <c r="AP86" i="14"/>
  <c r="AL86" i="14"/>
  <c r="AO86" i="14"/>
  <c r="AN86" i="14"/>
  <c r="AU90" i="14"/>
  <c r="AM90" i="14"/>
  <c r="AP90" i="14"/>
  <c r="AL90" i="14"/>
  <c r="AO90" i="14"/>
  <c r="AN90" i="14"/>
  <c r="AU94" i="14"/>
  <c r="AM94" i="14"/>
  <c r="AO94" i="14"/>
  <c r="AN94" i="14"/>
  <c r="AL94" i="14"/>
  <c r="AP94" i="14"/>
  <c r="AU98" i="14"/>
  <c r="AM98" i="14"/>
  <c r="AL98" i="14"/>
  <c r="AP98" i="14"/>
  <c r="AO98" i="14"/>
  <c r="AN98" i="14"/>
  <c r="AO102" i="14"/>
  <c r="AU102" i="14"/>
  <c r="AM102" i="14"/>
  <c r="AP102" i="14"/>
  <c r="AN102" i="14"/>
  <c r="AL102" i="14"/>
  <c r="AO106" i="14"/>
  <c r="AN106" i="14"/>
  <c r="AU106" i="14"/>
  <c r="AM106" i="14"/>
  <c r="AP106" i="14"/>
  <c r="AL106" i="14"/>
  <c r="AO110" i="14"/>
  <c r="AN110" i="14"/>
  <c r="AU110" i="14"/>
  <c r="AM110" i="14"/>
  <c r="AP110" i="14"/>
  <c r="AL110" i="14"/>
  <c r="AP114" i="14"/>
  <c r="AL114" i="14"/>
  <c r="AO114" i="14"/>
  <c r="AN114" i="14"/>
  <c r="AU114" i="14"/>
  <c r="AM114" i="14"/>
  <c r="AP118" i="14"/>
  <c r="AL118" i="14"/>
  <c r="AO118" i="14"/>
  <c r="AN118" i="14"/>
  <c r="AU118" i="14"/>
  <c r="AM118" i="14"/>
  <c r="AP122" i="14"/>
  <c r="AL122" i="14"/>
  <c r="AO122" i="14"/>
  <c r="AN122" i="14"/>
  <c r="AU122" i="14"/>
  <c r="AM122" i="14"/>
  <c r="AP126" i="14"/>
  <c r="AL126" i="14"/>
  <c r="AO126" i="14"/>
  <c r="AN126" i="14"/>
  <c r="AU126" i="14"/>
  <c r="AM126" i="14"/>
  <c r="AP130" i="14"/>
  <c r="AL130" i="14"/>
  <c r="AO130" i="14"/>
  <c r="AN130" i="14"/>
  <c r="AU130" i="14"/>
  <c r="AM130" i="14"/>
  <c r="AP134" i="14"/>
  <c r="AL134" i="14"/>
  <c r="AO134" i="14"/>
  <c r="AN134" i="14"/>
  <c r="AU134" i="14"/>
  <c r="AM134" i="14"/>
  <c r="AP138" i="14"/>
  <c r="AL138" i="14"/>
  <c r="AO138" i="14"/>
  <c r="AN138" i="14"/>
  <c r="AU138" i="14"/>
  <c r="AM138" i="14"/>
  <c r="AP142" i="14"/>
  <c r="AL142" i="14"/>
  <c r="AO142" i="14"/>
  <c r="AN142" i="14"/>
  <c r="AU142" i="14"/>
  <c r="AM142" i="14"/>
  <c r="AP146" i="14"/>
  <c r="AL146" i="14"/>
  <c r="AO146" i="14"/>
  <c r="AN146" i="14"/>
  <c r="AU146" i="14"/>
  <c r="AM146" i="14"/>
  <c r="AM7" i="14"/>
  <c r="AU7" i="14"/>
  <c r="AP7" i="14"/>
  <c r="AL7" i="14"/>
  <c r="AO7" i="14"/>
  <c r="AN7" i="14"/>
  <c r="AU11" i="14"/>
  <c r="AP11" i="14"/>
  <c r="AL11" i="14"/>
  <c r="AO11" i="14"/>
  <c r="AN11" i="14"/>
  <c r="AM11" i="14"/>
  <c r="AU15" i="14"/>
  <c r="AP15" i="14"/>
  <c r="AL15" i="14"/>
  <c r="AO15" i="14"/>
  <c r="AN15" i="14"/>
  <c r="AM15" i="14"/>
  <c r="AO19" i="14"/>
  <c r="AN19" i="14"/>
  <c r="AM19" i="14"/>
  <c r="AU19" i="14"/>
  <c r="AP19" i="14"/>
  <c r="AL19" i="14"/>
  <c r="AN23" i="14"/>
  <c r="AM23" i="14"/>
  <c r="AU23" i="14"/>
  <c r="AP23" i="14"/>
  <c r="AL23" i="14"/>
  <c r="AO23" i="14"/>
  <c r="AM27" i="14"/>
  <c r="AU27" i="14"/>
  <c r="AP27" i="14"/>
  <c r="AL27" i="14"/>
  <c r="AO27" i="14"/>
  <c r="AN27" i="14"/>
  <c r="AU31" i="14"/>
  <c r="AP31" i="14"/>
  <c r="AL31" i="14"/>
  <c r="AO31" i="14"/>
  <c r="AN31" i="14"/>
  <c r="AM31" i="14"/>
  <c r="AO35" i="14"/>
  <c r="AN35" i="14"/>
  <c r="AM35" i="14"/>
  <c r="AL35" i="14"/>
  <c r="AU35" i="14"/>
  <c r="AP35" i="14"/>
  <c r="AN39" i="14"/>
  <c r="AM39" i="14"/>
  <c r="AU39" i="14"/>
  <c r="AP39" i="14"/>
  <c r="AL39" i="14"/>
  <c r="AO39" i="14"/>
  <c r="AM43" i="14"/>
  <c r="AU43" i="14"/>
  <c r="AP43" i="14"/>
  <c r="AL43" i="14"/>
  <c r="AO43" i="14"/>
  <c r="AN43" i="14"/>
  <c r="AU47" i="14"/>
  <c r="AP47" i="14"/>
  <c r="AL47" i="14"/>
  <c r="AO47" i="14"/>
  <c r="AN47" i="14"/>
  <c r="AM47" i="14"/>
  <c r="AO51" i="14"/>
  <c r="AN51" i="14"/>
  <c r="AM51" i="14"/>
  <c r="AL51" i="14"/>
  <c r="AP51" i="14"/>
  <c r="AO55" i="14"/>
  <c r="AN55" i="14"/>
  <c r="AP55" i="14"/>
  <c r="AM55" i="14"/>
  <c r="AL55" i="14"/>
  <c r="AU59" i="14"/>
  <c r="AP59" i="14"/>
  <c r="AL59" i="14"/>
  <c r="AO59" i="14"/>
  <c r="AN59" i="14"/>
  <c r="AM59" i="14"/>
  <c r="AO63" i="14"/>
  <c r="AN63" i="14"/>
  <c r="AU63" i="14"/>
  <c r="AP63" i="14"/>
  <c r="AM63" i="14"/>
  <c r="AL63" i="14"/>
  <c r="AN67" i="14"/>
  <c r="AM67" i="14"/>
  <c r="AU67" i="14"/>
  <c r="AP67" i="14"/>
  <c r="AO67" i="14"/>
  <c r="AL67" i="14"/>
  <c r="AM71" i="14"/>
  <c r="AU71" i="14"/>
  <c r="AP71" i="14"/>
  <c r="AL71" i="14"/>
  <c r="AO71" i="14"/>
  <c r="AN71" i="14"/>
  <c r="AU75" i="14"/>
  <c r="AP75" i="14"/>
  <c r="AL75" i="14"/>
  <c r="AO75" i="14"/>
  <c r="AN75" i="14"/>
  <c r="AM75" i="14"/>
  <c r="AO79" i="14"/>
  <c r="AN79" i="14"/>
  <c r="AM79" i="14"/>
  <c r="AL79" i="14"/>
  <c r="AU79" i="14"/>
  <c r="AP79" i="14"/>
  <c r="AP83" i="14"/>
  <c r="AL83" i="14"/>
  <c r="AO83" i="14"/>
  <c r="AN83" i="14"/>
  <c r="AU83" i="14"/>
  <c r="AM83" i="14"/>
  <c r="AP87" i="14"/>
  <c r="AL87" i="14"/>
  <c r="AO87" i="14"/>
  <c r="AN87" i="14"/>
  <c r="AU87" i="14"/>
  <c r="AM87" i="14"/>
  <c r="AP91" i="14"/>
  <c r="AL91" i="14"/>
  <c r="AN91" i="14"/>
  <c r="AM91" i="14"/>
  <c r="AU91" i="14"/>
  <c r="AO91" i="14"/>
  <c r="AP95" i="14"/>
  <c r="AL95" i="14"/>
  <c r="AU95" i="14"/>
  <c r="AO95" i="14"/>
  <c r="AN95" i="14"/>
  <c r="AM95" i="14"/>
  <c r="AP99" i="14"/>
  <c r="AL99" i="14"/>
  <c r="AN99" i="14"/>
  <c r="AM99" i="14"/>
  <c r="AU99" i="14"/>
  <c r="AO99" i="14"/>
  <c r="AN103" i="14"/>
  <c r="AU103" i="14"/>
  <c r="AM103" i="14"/>
  <c r="AP103" i="14"/>
  <c r="AL103" i="14"/>
  <c r="AO103" i="14"/>
  <c r="AN107" i="14"/>
  <c r="AU107" i="14"/>
  <c r="AM107" i="14"/>
  <c r="AP107" i="14"/>
  <c r="AL107" i="14"/>
  <c r="AO107" i="14"/>
  <c r="AN111" i="14"/>
  <c r="AU111" i="14"/>
  <c r="AM111" i="14"/>
  <c r="AP111" i="14"/>
  <c r="AL111" i="14"/>
  <c r="AO111" i="14"/>
  <c r="AO115" i="14"/>
  <c r="AN115" i="14"/>
  <c r="AU115" i="14"/>
  <c r="AM115" i="14"/>
  <c r="AP115" i="14"/>
  <c r="AL115" i="14"/>
  <c r="AO119" i="14"/>
  <c r="AN119" i="14"/>
  <c r="AU119" i="14"/>
  <c r="AM119" i="14"/>
  <c r="AP119" i="14"/>
  <c r="AL119" i="14"/>
  <c r="AO123" i="14"/>
  <c r="AN123" i="14"/>
  <c r="AU123" i="14"/>
  <c r="AM123" i="14"/>
  <c r="AP123" i="14"/>
  <c r="AL123" i="14"/>
  <c r="AO127" i="14"/>
  <c r="AN127" i="14"/>
  <c r="AU127" i="14"/>
  <c r="AM127" i="14"/>
  <c r="AP127" i="14"/>
  <c r="AL127" i="14"/>
  <c r="AO131" i="14"/>
  <c r="AN131" i="14"/>
  <c r="AU131" i="14"/>
  <c r="AM131" i="14"/>
  <c r="AP131" i="14"/>
  <c r="AL131" i="14"/>
  <c r="AO135" i="14"/>
  <c r="AN135" i="14"/>
  <c r="AU135" i="14"/>
  <c r="AM135" i="14"/>
  <c r="AP135" i="14"/>
  <c r="AL135" i="14"/>
  <c r="AO139" i="14"/>
  <c r="AN139" i="14"/>
  <c r="AU139" i="14"/>
  <c r="AM139" i="14"/>
  <c r="AP139" i="14"/>
  <c r="AL139" i="14"/>
  <c r="AO143" i="14"/>
  <c r="AN143" i="14"/>
  <c r="AU143" i="14"/>
  <c r="AM143" i="14"/>
  <c r="AP143" i="14"/>
  <c r="AL143" i="14"/>
  <c r="AU10" i="14"/>
  <c r="AP10" i="14"/>
  <c r="AL10" i="14"/>
  <c r="AO10" i="14"/>
  <c r="AN10" i="14"/>
  <c r="AM10" i="14"/>
  <c r="AO18" i="14"/>
  <c r="AN18" i="14"/>
  <c r="AM18" i="14"/>
  <c r="AL18" i="14"/>
  <c r="AU18" i="14"/>
  <c r="AP18" i="14"/>
  <c r="AU30" i="14"/>
  <c r="AP30" i="14"/>
  <c r="AL30" i="14"/>
  <c r="AO30" i="14"/>
  <c r="AN30" i="14"/>
  <c r="AM30" i="14"/>
  <c r="AM42" i="14"/>
  <c r="AU42" i="14"/>
  <c r="AP42" i="14"/>
  <c r="AL42" i="14"/>
  <c r="AO42" i="14"/>
  <c r="AN42" i="14"/>
  <c r="AU4" i="14"/>
  <c r="AP4" i="14"/>
  <c r="AL4" i="14"/>
  <c r="AO4" i="14"/>
  <c r="AN4" i="14"/>
  <c r="AM4" i="14"/>
  <c r="AM8" i="14"/>
  <c r="AU8" i="14"/>
  <c r="AP8" i="14"/>
  <c r="AL8" i="14"/>
  <c r="AO8" i="14"/>
  <c r="AN8" i="14"/>
  <c r="AU12" i="14"/>
  <c r="AP12" i="14"/>
  <c r="AL12" i="14"/>
  <c r="AO12" i="14"/>
  <c r="AN12" i="14"/>
  <c r="AM12" i="14"/>
  <c r="AU16" i="14"/>
  <c r="AP16" i="14"/>
  <c r="AL16" i="14"/>
  <c r="AO16" i="14"/>
  <c r="AN16" i="14"/>
  <c r="AM16" i="14"/>
  <c r="AO20" i="14"/>
  <c r="AN20" i="14"/>
  <c r="AM20" i="14"/>
  <c r="AU20" i="14"/>
  <c r="AP20" i="14"/>
  <c r="AL20" i="14"/>
  <c r="AN24" i="14"/>
  <c r="AM24" i="14"/>
  <c r="AU24" i="14"/>
  <c r="AP24" i="14"/>
  <c r="AL24" i="14"/>
  <c r="AO24" i="14"/>
  <c r="AM28" i="14"/>
  <c r="AU28" i="14"/>
  <c r="AP28" i="14"/>
  <c r="AL28" i="14"/>
  <c r="AO28" i="14"/>
  <c r="AN28" i="14"/>
  <c r="AU32" i="14"/>
  <c r="AP32" i="14"/>
  <c r="AL32" i="14"/>
  <c r="AO32" i="14"/>
  <c r="AN32" i="14"/>
  <c r="AM32" i="14"/>
  <c r="AO36" i="14"/>
  <c r="AN36" i="14"/>
  <c r="AM36" i="14"/>
  <c r="AL36" i="14"/>
  <c r="AU36" i="14"/>
  <c r="AP36" i="14"/>
  <c r="AN40" i="14"/>
  <c r="AM40" i="14"/>
  <c r="AU40" i="14"/>
  <c r="AP40" i="14"/>
  <c r="AL40" i="14"/>
  <c r="AO40" i="14"/>
  <c r="AM44" i="14"/>
  <c r="AU44" i="14"/>
  <c r="AP44" i="14"/>
  <c r="AL44" i="14"/>
  <c r="AO44" i="14"/>
  <c r="AN44" i="14"/>
  <c r="AP48" i="14"/>
  <c r="AL48" i="14"/>
  <c r="AO48" i="14"/>
  <c r="AN48" i="14"/>
  <c r="AM48" i="14"/>
  <c r="AP52" i="14"/>
  <c r="AL52" i="14"/>
  <c r="AO52" i="14"/>
  <c r="AN52" i="14"/>
  <c r="AM52" i="14"/>
  <c r="AP56" i="14"/>
  <c r="AL56" i="14"/>
  <c r="AO56" i="14"/>
  <c r="AN56" i="14"/>
  <c r="AM56" i="14"/>
  <c r="AU60" i="14"/>
  <c r="AP60" i="14"/>
  <c r="AL60" i="14"/>
  <c r="AO60" i="14"/>
  <c r="AN60" i="14"/>
  <c r="AM60" i="14"/>
  <c r="AO64" i="14"/>
  <c r="AN64" i="14"/>
  <c r="AM64" i="14"/>
  <c r="AL64" i="14"/>
  <c r="AU64" i="14"/>
  <c r="AP64" i="14"/>
  <c r="AN68" i="14"/>
  <c r="AM68" i="14"/>
  <c r="AL68" i="14"/>
  <c r="AU68" i="14"/>
  <c r="AP68" i="14"/>
  <c r="AO68" i="14"/>
  <c r="AM72" i="14"/>
  <c r="AU72" i="14"/>
  <c r="AP72" i="14"/>
  <c r="AL72" i="14"/>
  <c r="AO72" i="14"/>
  <c r="AN72" i="14"/>
  <c r="AU76" i="14"/>
  <c r="AP76" i="14"/>
  <c r="AL76" i="14"/>
  <c r="AO76" i="14"/>
  <c r="AN76" i="14"/>
  <c r="AM76" i="14"/>
  <c r="AM80" i="14"/>
  <c r="AO80" i="14"/>
  <c r="AN80" i="14"/>
  <c r="AU80" i="14"/>
  <c r="AP80" i="14"/>
  <c r="AL80" i="14"/>
  <c r="AO84" i="14"/>
  <c r="AN84" i="14"/>
  <c r="AU84" i="14"/>
  <c r="AM84" i="14"/>
  <c r="AP84" i="14"/>
  <c r="AL84" i="14"/>
  <c r="AO88" i="14"/>
  <c r="AN88" i="14"/>
  <c r="AU88" i="14"/>
  <c r="AM88" i="14"/>
  <c r="AP88" i="14"/>
  <c r="AL88" i="14"/>
  <c r="AO92" i="14"/>
  <c r="AN92" i="14"/>
  <c r="AM92" i="14"/>
  <c r="AU92" i="14"/>
  <c r="AL92" i="14"/>
  <c r="AP92" i="14"/>
  <c r="AO96" i="14"/>
  <c r="AU96" i="14"/>
  <c r="AL96" i="14"/>
  <c r="AP96" i="14"/>
  <c r="AN96" i="14"/>
  <c r="AM96" i="14"/>
  <c r="AU100" i="14"/>
  <c r="AM100" i="14"/>
  <c r="AO100" i="14"/>
  <c r="AP100" i="14"/>
  <c r="AN100" i="14"/>
  <c r="AL100" i="14"/>
  <c r="AU104" i="14"/>
  <c r="AM104" i="14"/>
  <c r="AP104" i="14"/>
  <c r="AL104" i="14"/>
  <c r="AO104" i="14"/>
  <c r="AN104" i="14"/>
  <c r="AU108" i="14"/>
  <c r="AM108" i="14"/>
  <c r="AP108" i="14"/>
  <c r="AL108" i="14"/>
  <c r="AO108" i="14"/>
  <c r="AN108" i="14"/>
  <c r="AN112" i="14"/>
  <c r="AU112" i="14"/>
  <c r="AM112" i="14"/>
  <c r="AP112" i="14"/>
  <c r="AL112" i="14"/>
  <c r="AO112" i="14"/>
  <c r="AN116" i="14"/>
  <c r="AU116" i="14"/>
  <c r="AM116" i="14"/>
  <c r="AP116" i="14"/>
  <c r="AL116" i="14"/>
  <c r="AO116" i="14"/>
  <c r="AN120" i="14"/>
  <c r="AU120" i="14"/>
  <c r="AM120" i="14"/>
  <c r="AP120" i="14"/>
  <c r="AL120" i="14"/>
  <c r="AO120" i="14"/>
  <c r="AN124" i="14"/>
  <c r="AU124" i="14"/>
  <c r="AM124" i="14"/>
  <c r="AP124" i="14"/>
  <c r="AL124" i="14"/>
  <c r="AO124" i="14"/>
  <c r="AN128" i="14"/>
  <c r="AU128" i="14"/>
  <c r="AM128" i="14"/>
  <c r="AP128" i="14"/>
  <c r="AL128" i="14"/>
  <c r="AO128" i="14"/>
  <c r="AN132" i="14"/>
  <c r="AU132" i="14"/>
  <c r="AM132" i="14"/>
  <c r="AP132" i="14"/>
  <c r="AL132" i="14"/>
  <c r="AO132" i="14"/>
  <c r="AN136" i="14"/>
  <c r="AU136" i="14"/>
  <c r="AM136" i="14"/>
  <c r="AP136" i="14"/>
  <c r="AL136" i="14"/>
  <c r="AO136" i="14"/>
  <c r="AN140" i="14"/>
  <c r="AU140" i="14"/>
  <c r="AM140" i="14"/>
  <c r="AP140" i="14"/>
  <c r="AL140" i="14"/>
  <c r="AO140" i="14"/>
  <c r="AN144" i="14"/>
  <c r="AU144" i="14"/>
  <c r="AM144" i="14"/>
  <c r="AP144" i="14"/>
  <c r="AL144" i="14"/>
  <c r="AO144" i="14"/>
  <c r="AU5" i="14"/>
  <c r="AP5" i="14"/>
  <c r="AL5" i="14"/>
  <c r="AO5" i="14"/>
  <c r="AN5" i="14"/>
  <c r="AM5" i="14"/>
  <c r="AU9" i="14"/>
  <c r="AP9" i="14"/>
  <c r="AL9" i="14"/>
  <c r="AO9" i="14"/>
  <c r="AN9" i="14"/>
  <c r="AM9" i="14"/>
  <c r="AU13" i="14"/>
  <c r="AP13" i="14"/>
  <c r="AO13" i="14"/>
  <c r="AN13" i="14"/>
  <c r="AM13" i="14"/>
  <c r="AL13" i="14"/>
  <c r="AO17" i="14"/>
  <c r="AN17" i="14"/>
  <c r="AM17" i="14"/>
  <c r="AL17" i="14"/>
  <c r="AU17" i="14"/>
  <c r="AP17" i="14"/>
  <c r="AN21" i="14"/>
  <c r="AM21" i="14"/>
  <c r="AU21" i="14"/>
  <c r="AP21" i="14"/>
  <c r="AL21" i="14"/>
  <c r="AO21" i="14"/>
  <c r="AM25" i="14"/>
  <c r="AU25" i="14"/>
  <c r="AP25" i="14"/>
  <c r="AL25" i="14"/>
  <c r="AO25" i="14"/>
  <c r="AN25" i="14"/>
  <c r="AU29" i="14"/>
  <c r="AP29" i="14"/>
  <c r="AL29" i="14"/>
  <c r="AO29" i="14"/>
  <c r="AN29" i="14"/>
  <c r="AM29" i="14"/>
  <c r="AO33" i="14"/>
  <c r="AN33" i="14"/>
  <c r="AM33" i="14"/>
  <c r="AU33" i="14"/>
  <c r="AP33" i="14"/>
  <c r="AL33" i="14"/>
  <c r="AN37" i="14"/>
  <c r="AM37" i="14"/>
  <c r="AU37" i="14"/>
  <c r="AP37" i="14"/>
  <c r="AL37" i="14"/>
  <c r="AO37" i="14"/>
  <c r="AM41" i="14"/>
  <c r="AU41" i="14"/>
  <c r="AP41" i="14"/>
  <c r="AL41" i="14"/>
  <c r="AO41" i="14"/>
  <c r="AN41" i="14"/>
  <c r="AU45" i="14"/>
  <c r="AP45" i="14"/>
  <c r="AL45" i="14"/>
  <c r="AO45" i="14"/>
  <c r="AN45" i="14"/>
  <c r="AM45" i="14"/>
  <c r="AM49" i="14"/>
  <c r="AP49" i="14"/>
  <c r="AL49" i="14"/>
  <c r="AO49" i="14"/>
  <c r="AN49" i="14"/>
  <c r="AM53" i="14"/>
  <c r="AN53" i="14"/>
  <c r="AL53" i="14"/>
  <c r="AP53" i="14"/>
  <c r="AO53" i="14"/>
  <c r="AM57" i="14"/>
  <c r="AU57" i="14"/>
  <c r="AP57" i="14"/>
  <c r="AL57" i="14"/>
  <c r="AO57" i="14"/>
  <c r="AN57" i="14"/>
  <c r="AU61" i="14"/>
  <c r="AP61" i="14"/>
  <c r="AL61" i="14"/>
  <c r="AO61" i="14"/>
  <c r="AN61" i="14"/>
  <c r="AM61" i="14"/>
  <c r="AO65" i="14"/>
  <c r="AN65" i="14"/>
  <c r="AU65" i="14"/>
  <c r="AP65" i="14"/>
  <c r="AM65" i="14"/>
  <c r="AL65" i="14"/>
  <c r="AN69" i="14"/>
  <c r="AM69" i="14"/>
  <c r="AU69" i="14"/>
  <c r="AP69" i="14"/>
  <c r="AO69" i="14"/>
  <c r="AL69" i="14"/>
  <c r="AM73" i="14"/>
  <c r="AU73" i="14"/>
  <c r="AP73" i="14"/>
  <c r="AL73" i="14"/>
  <c r="AO73" i="14"/>
  <c r="AN73" i="14"/>
  <c r="AU77" i="14"/>
  <c r="AP77" i="14"/>
  <c r="AL77" i="14"/>
  <c r="AO77" i="14"/>
  <c r="AN77" i="14"/>
  <c r="AM77" i="14"/>
  <c r="AM81" i="14"/>
  <c r="AO81" i="14"/>
  <c r="AN81" i="14"/>
  <c r="AU81" i="14"/>
  <c r="AP81" i="14"/>
  <c r="AL81" i="14"/>
  <c r="AN85" i="14"/>
  <c r="AU85" i="14"/>
  <c r="AM85" i="14"/>
  <c r="AP85" i="14"/>
  <c r="AL85" i="14"/>
  <c r="AO85" i="14"/>
  <c r="AN89" i="14"/>
  <c r="AU89" i="14"/>
  <c r="AM89" i="14"/>
  <c r="AP89" i="14"/>
  <c r="AL89" i="14"/>
  <c r="AO89" i="14"/>
  <c r="AN93" i="14"/>
  <c r="AO93" i="14"/>
  <c r="AM93" i="14"/>
  <c r="AU93" i="14"/>
  <c r="AL93" i="14"/>
  <c r="AP93" i="14"/>
  <c r="AN97" i="14"/>
  <c r="AU97" i="14"/>
  <c r="AL97" i="14"/>
  <c r="AP97" i="14"/>
  <c r="AO97" i="14"/>
  <c r="AM97" i="14"/>
  <c r="AP101" i="14"/>
  <c r="AL101" i="14"/>
  <c r="AN101" i="14"/>
  <c r="AM101" i="14"/>
  <c r="AU101" i="14"/>
  <c r="AO101" i="14"/>
  <c r="AP105" i="14"/>
  <c r="AL105" i="14"/>
  <c r="AO105" i="14"/>
  <c r="AN105" i="14"/>
  <c r="AM105" i="14"/>
  <c r="AU105" i="14"/>
  <c r="AP109" i="14"/>
  <c r="AL109" i="14"/>
  <c r="AO109" i="14"/>
  <c r="AN109" i="14"/>
  <c r="AU109" i="14"/>
  <c r="AM109" i="14"/>
  <c r="AU113" i="14"/>
  <c r="AM113" i="14"/>
  <c r="AP113" i="14"/>
  <c r="AL113" i="14"/>
  <c r="AO113" i="14"/>
  <c r="AN113" i="14"/>
  <c r="AU117" i="14"/>
  <c r="AM117" i="14"/>
  <c r="AP117" i="14"/>
  <c r="AL117" i="14"/>
  <c r="AO117" i="14"/>
  <c r="AN117" i="14"/>
  <c r="AU121" i="14"/>
  <c r="AM121" i="14"/>
  <c r="AP121" i="14"/>
  <c r="AL121" i="14"/>
  <c r="AO121" i="14"/>
  <c r="AN121" i="14"/>
  <c r="AU125" i="14"/>
  <c r="AM125" i="14"/>
  <c r="AP125" i="14"/>
  <c r="AL125" i="14"/>
  <c r="AO125" i="14"/>
  <c r="AN125" i="14"/>
  <c r="AU129" i="14"/>
  <c r="AM129" i="14"/>
  <c r="AP129" i="14"/>
  <c r="AL129" i="14"/>
  <c r="AO129" i="14"/>
  <c r="AN129" i="14"/>
  <c r="AU133" i="14"/>
  <c r="AM133" i="14"/>
  <c r="AP133" i="14"/>
  <c r="AL133" i="14"/>
  <c r="AO133" i="14"/>
  <c r="AN133" i="14"/>
  <c r="AU137" i="14"/>
  <c r="AM137" i="14"/>
  <c r="AP137" i="14"/>
  <c r="AL137" i="14"/>
  <c r="AO137" i="14"/>
  <c r="AN137" i="14"/>
  <c r="AU141" i="14"/>
  <c r="AM141" i="14"/>
  <c r="AP141" i="14"/>
  <c r="AL141" i="14"/>
  <c r="AO141" i="14"/>
  <c r="AN141" i="14"/>
  <c r="AU145" i="14"/>
  <c r="AM145" i="14"/>
  <c r="AP145" i="14"/>
  <c r="AL145" i="14"/>
  <c r="AO145" i="14"/>
  <c r="AN145" i="14"/>
  <c r="AO15" i="11"/>
  <c r="AN15" i="11"/>
  <c r="AM15" i="11"/>
  <c r="AU15" i="11"/>
  <c r="AP15" i="11"/>
  <c r="AL15" i="11"/>
  <c r="AN31" i="11"/>
  <c r="AU31" i="11"/>
  <c r="AP31" i="11"/>
  <c r="AL31" i="11"/>
  <c r="AO31" i="11"/>
  <c r="AM31" i="11"/>
  <c r="AM8" i="11"/>
  <c r="AU8" i="11"/>
  <c r="AO8" i="11"/>
  <c r="AN8" i="11"/>
  <c r="AP8" i="11"/>
  <c r="AL8" i="11"/>
  <c r="AO16" i="11"/>
  <c r="AN16" i="11"/>
  <c r="AM16" i="11"/>
  <c r="AU16" i="11"/>
  <c r="AP16" i="11"/>
  <c r="AL16" i="11"/>
  <c r="AO28" i="11"/>
  <c r="AM28" i="11"/>
  <c r="AN28" i="11"/>
  <c r="AL28" i="11"/>
  <c r="AU28" i="11"/>
  <c r="AP28" i="11"/>
  <c r="AM40" i="11"/>
  <c r="AU40" i="11"/>
  <c r="AP40" i="11"/>
  <c r="AL40" i="11"/>
  <c r="AO40" i="11"/>
  <c r="AN40" i="11"/>
  <c r="AM52" i="11"/>
  <c r="AP52" i="11"/>
  <c r="AL52" i="11"/>
  <c r="AO52" i="11"/>
  <c r="AN52" i="11"/>
  <c r="AN5" i="11"/>
  <c r="AL5" i="11"/>
  <c r="AO5" i="11"/>
  <c r="AM5" i="11"/>
  <c r="AU5" i="11"/>
  <c r="AP5" i="11"/>
  <c r="AL6" i="11"/>
  <c r="AU6" i="11"/>
  <c r="AO6" i="11"/>
  <c r="AN6" i="11"/>
  <c r="AM6" i="11"/>
  <c r="AP6" i="11"/>
  <c r="AU10" i="11"/>
  <c r="AP10" i="11"/>
  <c r="AL10" i="11"/>
  <c r="AO10" i="11"/>
  <c r="AN10" i="11"/>
  <c r="AM10" i="11"/>
  <c r="AO14" i="11"/>
  <c r="AN14" i="11"/>
  <c r="AM14" i="11"/>
  <c r="AU14" i="11"/>
  <c r="AP14" i="11"/>
  <c r="AL14" i="11"/>
  <c r="AN18" i="11"/>
  <c r="AM18" i="11"/>
  <c r="AU18" i="11"/>
  <c r="AP18" i="11"/>
  <c r="AL18" i="11"/>
  <c r="AO18" i="11"/>
  <c r="AM22" i="11"/>
  <c r="AU22" i="11"/>
  <c r="AP22" i="11"/>
  <c r="AL22" i="11"/>
  <c r="AO22" i="11"/>
  <c r="AN22" i="11"/>
  <c r="AU26" i="11"/>
  <c r="AP26" i="11"/>
  <c r="AL26" i="11"/>
  <c r="AO26" i="11"/>
  <c r="AN26" i="11"/>
  <c r="AM26" i="11"/>
  <c r="AN30" i="11"/>
  <c r="AU30" i="11"/>
  <c r="AP30" i="11"/>
  <c r="AL30" i="11"/>
  <c r="AO30" i="11"/>
  <c r="AM30" i="11"/>
  <c r="AU34" i="11"/>
  <c r="AP34" i="11"/>
  <c r="AL34" i="11"/>
  <c r="AN34" i="11"/>
  <c r="AO34" i="11"/>
  <c r="AM34" i="11"/>
  <c r="AN38" i="11"/>
  <c r="AM38" i="11"/>
  <c r="AU38" i="11"/>
  <c r="AP38" i="11"/>
  <c r="AL38" i="11"/>
  <c r="AO38" i="11"/>
  <c r="AU42" i="11"/>
  <c r="AP42" i="11"/>
  <c r="AL42" i="11"/>
  <c r="AO42" i="11"/>
  <c r="AN42" i="11"/>
  <c r="AM42" i="11"/>
  <c r="AN46" i="11"/>
  <c r="AM46" i="11"/>
  <c r="AU46" i="11"/>
  <c r="AP46" i="11"/>
  <c r="AL46" i="11"/>
  <c r="AO46" i="11"/>
  <c r="AM50" i="11"/>
  <c r="AP50" i="11"/>
  <c r="AL50" i="11"/>
  <c r="AO50" i="11"/>
  <c r="AN50" i="11"/>
  <c r="AM54" i="11"/>
  <c r="AP54" i="11"/>
  <c r="AL54" i="11"/>
  <c r="AO54" i="11"/>
  <c r="AN54" i="11"/>
  <c r="AU58" i="11"/>
  <c r="AP58" i="11"/>
  <c r="AL58" i="11"/>
  <c r="AO58" i="11"/>
  <c r="AN58" i="11"/>
  <c r="AM58" i="11"/>
  <c r="AN62" i="11"/>
  <c r="AM62" i="11"/>
  <c r="AU62" i="11"/>
  <c r="AP62" i="11"/>
  <c r="AL62" i="11"/>
  <c r="AO62" i="11"/>
  <c r="AU66" i="11"/>
  <c r="AP66" i="11"/>
  <c r="AL66" i="11"/>
  <c r="AO66" i="11"/>
  <c r="AN66" i="11"/>
  <c r="AM66" i="11"/>
  <c r="AN70" i="11"/>
  <c r="AM70" i="11"/>
  <c r="AU70" i="11"/>
  <c r="AP70" i="11"/>
  <c r="AL70" i="11"/>
  <c r="AO70" i="11"/>
  <c r="AU74" i="11"/>
  <c r="AP74" i="11"/>
  <c r="AL74" i="11"/>
  <c r="AO74" i="11"/>
  <c r="AN74" i="11"/>
  <c r="AM74" i="11"/>
  <c r="AN78" i="11"/>
  <c r="AM78" i="11"/>
  <c r="AU78" i="11"/>
  <c r="AP78" i="11"/>
  <c r="AL78" i="11"/>
  <c r="AO78" i="11"/>
  <c r="AU82" i="11"/>
  <c r="AP82" i="11"/>
  <c r="AL82" i="11"/>
  <c r="AO82" i="11"/>
  <c r="AN82" i="11"/>
  <c r="AM82" i="11"/>
  <c r="AO86" i="11"/>
  <c r="AN86" i="11"/>
  <c r="AU86" i="11"/>
  <c r="AM86" i="11"/>
  <c r="AP86" i="11"/>
  <c r="AL86" i="11"/>
  <c r="AU90" i="11"/>
  <c r="AM90" i="11"/>
  <c r="AP90" i="11"/>
  <c r="AL90" i="11"/>
  <c r="AO90" i="11"/>
  <c r="AN90" i="11"/>
  <c r="AU94" i="11"/>
  <c r="AM94" i="11"/>
  <c r="AP94" i="11"/>
  <c r="AO94" i="11"/>
  <c r="AN94" i="11"/>
  <c r="AL94" i="11"/>
  <c r="AO98" i="11"/>
  <c r="AN98" i="11"/>
  <c r="AU98" i="11"/>
  <c r="AP98" i="11"/>
  <c r="AM98" i="11"/>
  <c r="AL98" i="11"/>
  <c r="AU102" i="11"/>
  <c r="AM102" i="11"/>
  <c r="AP102" i="11"/>
  <c r="AL102" i="11"/>
  <c r="AO102" i="11"/>
  <c r="AN102" i="11"/>
  <c r="AO106" i="11"/>
  <c r="AN106" i="11"/>
  <c r="AU106" i="11"/>
  <c r="AM106" i="11"/>
  <c r="AP106" i="11"/>
  <c r="AL106" i="11"/>
  <c r="AU110" i="11"/>
  <c r="AM110" i="11"/>
  <c r="AP110" i="11"/>
  <c r="AL110" i="11"/>
  <c r="AO110" i="11"/>
  <c r="AN110" i="11"/>
  <c r="AO114" i="11"/>
  <c r="AN114" i="11"/>
  <c r="AU114" i="11"/>
  <c r="AM114" i="11"/>
  <c r="AP114" i="11"/>
  <c r="AL114" i="11"/>
  <c r="AU118" i="11"/>
  <c r="AM118" i="11"/>
  <c r="AP118" i="11"/>
  <c r="AL118" i="11"/>
  <c r="AO118" i="11"/>
  <c r="AN118" i="11"/>
  <c r="AO122" i="11"/>
  <c r="AN122" i="11"/>
  <c r="AU122" i="11"/>
  <c r="AM122" i="11"/>
  <c r="AP122" i="11"/>
  <c r="AL122" i="11"/>
  <c r="AU126" i="11"/>
  <c r="AM126" i="11"/>
  <c r="AP126" i="11"/>
  <c r="AL126" i="11"/>
  <c r="AO126" i="11"/>
  <c r="AN126" i="11"/>
  <c r="AO130" i="11"/>
  <c r="AN130" i="11"/>
  <c r="AU130" i="11"/>
  <c r="AM130" i="11"/>
  <c r="AP130" i="11"/>
  <c r="AL130" i="11"/>
  <c r="AU134" i="11"/>
  <c r="AM134" i="11"/>
  <c r="AP134" i="11"/>
  <c r="AL134" i="11"/>
  <c r="AO134" i="11"/>
  <c r="AN134" i="11"/>
  <c r="AO138" i="11"/>
  <c r="AN138" i="11"/>
  <c r="AU138" i="11"/>
  <c r="AM138" i="11"/>
  <c r="AP138" i="11"/>
  <c r="AL138" i="11"/>
  <c r="AU142" i="11"/>
  <c r="AM142" i="11"/>
  <c r="AP142" i="11"/>
  <c r="AL142" i="11"/>
  <c r="AO142" i="11"/>
  <c r="AN142" i="11"/>
  <c r="AP146" i="11"/>
  <c r="AL146" i="11"/>
  <c r="AO146" i="11"/>
  <c r="AN146" i="11"/>
  <c r="AU146" i="11"/>
  <c r="AM146" i="11"/>
  <c r="AU11" i="11"/>
  <c r="AP11" i="11"/>
  <c r="AL11" i="11"/>
  <c r="AN11" i="11"/>
  <c r="AM11" i="11"/>
  <c r="AO11" i="11"/>
  <c r="AN27" i="11"/>
  <c r="AL27" i="11"/>
  <c r="AU27" i="11"/>
  <c r="AP27" i="11"/>
  <c r="AO27" i="11"/>
  <c r="AM27" i="11"/>
  <c r="AN39" i="11"/>
  <c r="AM39" i="11"/>
  <c r="AU39" i="11"/>
  <c r="AP39" i="11"/>
  <c r="AL39" i="11"/>
  <c r="AO39" i="11"/>
  <c r="AU43" i="11"/>
  <c r="AP43" i="11"/>
  <c r="AL43" i="11"/>
  <c r="AO43" i="11"/>
  <c r="AN43" i="11"/>
  <c r="AM43" i="11"/>
  <c r="AN47" i="11"/>
  <c r="AM47" i="11"/>
  <c r="AU47" i="11"/>
  <c r="AP47" i="11"/>
  <c r="AL47" i="11"/>
  <c r="AO47" i="11"/>
  <c r="AM51" i="11"/>
  <c r="AP51" i="11"/>
  <c r="AL51" i="11"/>
  <c r="AO51" i="11"/>
  <c r="AN51" i="11"/>
  <c r="AM55" i="11"/>
  <c r="AP55" i="11"/>
  <c r="AL55" i="11"/>
  <c r="AO55" i="11"/>
  <c r="AN55" i="11"/>
  <c r="AU59" i="11"/>
  <c r="AP59" i="11"/>
  <c r="AL59" i="11"/>
  <c r="AO59" i="11"/>
  <c r="AN59" i="11"/>
  <c r="AM59" i="11"/>
  <c r="AN63" i="11"/>
  <c r="AM63" i="11"/>
  <c r="AU63" i="11"/>
  <c r="AP63" i="11"/>
  <c r="AL63" i="11"/>
  <c r="AO63" i="11"/>
  <c r="AU67" i="11"/>
  <c r="AP67" i="11"/>
  <c r="AL67" i="11"/>
  <c r="AO67" i="11"/>
  <c r="AN67" i="11"/>
  <c r="AM67" i="11"/>
  <c r="AN71" i="11"/>
  <c r="AM71" i="11"/>
  <c r="AU71" i="11"/>
  <c r="AP71" i="11"/>
  <c r="AL71" i="11"/>
  <c r="AO71" i="11"/>
  <c r="AU75" i="11"/>
  <c r="AP75" i="11"/>
  <c r="AL75" i="11"/>
  <c r="AO75" i="11"/>
  <c r="AN75" i="11"/>
  <c r="AM75" i="11"/>
  <c r="AN79" i="11"/>
  <c r="AM79" i="11"/>
  <c r="AU79" i="11"/>
  <c r="AP79" i="11"/>
  <c r="AL79" i="11"/>
  <c r="AO79" i="11"/>
  <c r="AP83" i="11"/>
  <c r="AL83" i="11"/>
  <c r="AO83" i="11"/>
  <c r="AN83" i="11"/>
  <c r="AU83" i="11"/>
  <c r="AM83" i="11"/>
  <c r="AN87" i="11"/>
  <c r="AU87" i="11"/>
  <c r="AM87" i="11"/>
  <c r="AP87" i="11"/>
  <c r="AL87" i="11"/>
  <c r="AO87" i="11"/>
  <c r="AP91" i="11"/>
  <c r="AL91" i="11"/>
  <c r="AO91" i="11"/>
  <c r="AN91" i="11"/>
  <c r="AU91" i="11"/>
  <c r="AM91" i="11"/>
  <c r="AP95" i="11"/>
  <c r="AL95" i="11"/>
  <c r="AO95" i="11"/>
  <c r="AN95" i="11"/>
  <c r="AM95" i="11"/>
  <c r="AU95" i="11"/>
  <c r="AN99" i="11"/>
  <c r="AU99" i="11"/>
  <c r="AM99" i="11"/>
  <c r="AL99" i="11"/>
  <c r="AP99" i="11"/>
  <c r="AO99" i="11"/>
  <c r="AP103" i="11"/>
  <c r="AL103" i="11"/>
  <c r="AO103" i="11"/>
  <c r="AN103" i="11"/>
  <c r="AM103" i="11"/>
  <c r="AU103" i="11"/>
  <c r="AN107" i="11"/>
  <c r="AU107" i="11"/>
  <c r="AM107" i="11"/>
  <c r="AP107" i="11"/>
  <c r="AL107" i="11"/>
  <c r="AO107" i="11"/>
  <c r="AP111" i="11"/>
  <c r="AL111" i="11"/>
  <c r="AO111" i="11"/>
  <c r="AN111" i="11"/>
  <c r="AU111" i="11"/>
  <c r="AM111" i="11"/>
  <c r="AN115" i="11"/>
  <c r="AU115" i="11"/>
  <c r="AM115" i="11"/>
  <c r="AP115" i="11"/>
  <c r="AL115" i="11"/>
  <c r="AO115" i="11"/>
  <c r="AP119" i="11"/>
  <c r="AL119" i="11"/>
  <c r="AO119" i="11"/>
  <c r="AN119" i="11"/>
  <c r="AU119" i="11"/>
  <c r="AM119" i="11"/>
  <c r="AN123" i="11"/>
  <c r="AU123" i="11"/>
  <c r="AM123" i="11"/>
  <c r="AP123" i="11"/>
  <c r="AL123" i="11"/>
  <c r="AO123" i="11"/>
  <c r="AP127" i="11"/>
  <c r="AL127" i="11"/>
  <c r="AO127" i="11"/>
  <c r="AN127" i="11"/>
  <c r="AU127" i="11"/>
  <c r="AM127" i="11"/>
  <c r="AN131" i="11"/>
  <c r="AU131" i="11"/>
  <c r="AM131" i="11"/>
  <c r="AP131" i="11"/>
  <c r="AL131" i="11"/>
  <c r="AO131" i="11"/>
  <c r="AP135" i="11"/>
  <c r="AL135" i="11"/>
  <c r="AO135" i="11"/>
  <c r="AN135" i="11"/>
  <c r="AU135" i="11"/>
  <c r="AM135" i="11"/>
  <c r="AN139" i="11"/>
  <c r="AU139" i="11"/>
  <c r="AM139" i="11"/>
  <c r="AP139" i="11"/>
  <c r="AL139" i="11"/>
  <c r="AO139" i="11"/>
  <c r="AP143" i="11"/>
  <c r="AL143" i="11"/>
  <c r="AO143" i="11"/>
  <c r="AN143" i="11"/>
  <c r="AU143" i="11"/>
  <c r="AM143" i="11"/>
  <c r="AM7" i="11"/>
  <c r="AP7" i="11"/>
  <c r="AU7" i="11"/>
  <c r="AO7" i="11"/>
  <c r="AN7" i="11"/>
  <c r="AL7" i="11"/>
  <c r="AM23" i="11"/>
  <c r="AU23" i="11"/>
  <c r="AP23" i="11"/>
  <c r="AL23" i="11"/>
  <c r="AO23" i="11"/>
  <c r="AN23" i="11"/>
  <c r="AN4" i="11"/>
  <c r="AP4" i="11"/>
  <c r="AO4" i="11"/>
  <c r="AM4" i="11"/>
  <c r="AU4" i="11"/>
  <c r="AL4" i="11"/>
  <c r="AN20" i="11"/>
  <c r="AM20" i="11"/>
  <c r="AU20" i="11"/>
  <c r="AP20" i="11"/>
  <c r="AL20" i="11"/>
  <c r="AO20" i="11"/>
  <c r="AO36" i="11"/>
  <c r="AM36" i="11"/>
  <c r="AU36" i="11"/>
  <c r="AP36" i="11"/>
  <c r="AN36" i="11"/>
  <c r="AL36" i="11"/>
  <c r="AM48" i="11"/>
  <c r="AP48" i="11"/>
  <c r="AL48" i="11"/>
  <c r="AO48" i="11"/>
  <c r="AN48" i="11"/>
  <c r="AU60" i="11"/>
  <c r="AP60" i="11"/>
  <c r="AL60" i="11"/>
  <c r="AO60" i="11"/>
  <c r="AN60" i="11"/>
  <c r="AM60" i="11"/>
  <c r="AN64" i="11"/>
  <c r="AM64" i="11"/>
  <c r="AU64" i="11"/>
  <c r="AP64" i="11"/>
  <c r="AL64" i="11"/>
  <c r="AO64" i="11"/>
  <c r="AU68" i="11"/>
  <c r="AP68" i="11"/>
  <c r="AL68" i="11"/>
  <c r="AO68" i="11"/>
  <c r="AN68" i="11"/>
  <c r="AM68" i="11"/>
  <c r="AN72" i="11"/>
  <c r="AM72" i="11"/>
  <c r="AU72" i="11"/>
  <c r="AP72" i="11"/>
  <c r="AL72" i="11"/>
  <c r="AO72" i="11"/>
  <c r="AU76" i="11"/>
  <c r="AP76" i="11"/>
  <c r="AL76" i="11"/>
  <c r="AO76" i="11"/>
  <c r="AN76" i="11"/>
  <c r="AM76" i="11"/>
  <c r="AN80" i="11"/>
  <c r="AM80" i="11"/>
  <c r="AU80" i="11"/>
  <c r="AP80" i="11"/>
  <c r="AL80" i="11"/>
  <c r="AO80" i="11"/>
  <c r="AN84" i="11"/>
  <c r="AU84" i="11"/>
  <c r="AM84" i="11"/>
  <c r="AP84" i="11"/>
  <c r="AL84" i="11"/>
  <c r="AO84" i="11"/>
  <c r="AP88" i="11"/>
  <c r="AL88" i="11"/>
  <c r="AO88" i="11"/>
  <c r="AN88" i="11"/>
  <c r="AU88" i="11"/>
  <c r="AM88" i="11"/>
  <c r="AN92" i="11"/>
  <c r="AU92" i="11"/>
  <c r="AM92" i="11"/>
  <c r="AP92" i="11"/>
  <c r="AL92" i="11"/>
  <c r="AO92" i="11"/>
  <c r="AN96" i="11"/>
  <c r="AU96" i="11"/>
  <c r="AM96" i="11"/>
  <c r="AP96" i="11"/>
  <c r="AO96" i="11"/>
  <c r="AL96" i="11"/>
  <c r="AP100" i="11"/>
  <c r="AL100" i="11"/>
  <c r="AO100" i="11"/>
  <c r="AN100" i="11"/>
  <c r="AU100" i="11"/>
  <c r="AM100" i="11"/>
  <c r="AN104" i="11"/>
  <c r="AU104" i="11"/>
  <c r="AM104" i="11"/>
  <c r="AP104" i="11"/>
  <c r="AL104" i="11"/>
  <c r="AO104" i="11"/>
  <c r="AP108" i="11"/>
  <c r="AL108" i="11"/>
  <c r="AO108" i="11"/>
  <c r="AN108" i="11"/>
  <c r="AU108" i="11"/>
  <c r="AM108" i="11"/>
  <c r="AN112" i="11"/>
  <c r="AU112" i="11"/>
  <c r="AM112" i="11"/>
  <c r="AP112" i="11"/>
  <c r="AL112" i="11"/>
  <c r="AO112" i="11"/>
  <c r="AP116" i="11"/>
  <c r="AL116" i="11"/>
  <c r="AO116" i="11"/>
  <c r="AN116" i="11"/>
  <c r="AM116" i="11"/>
  <c r="AU116" i="11"/>
  <c r="AN120" i="11"/>
  <c r="AU120" i="11"/>
  <c r="AM120" i="11"/>
  <c r="AP120" i="11"/>
  <c r="AL120" i="11"/>
  <c r="AO120" i="11"/>
  <c r="AP124" i="11"/>
  <c r="AL124" i="11"/>
  <c r="AO124" i="11"/>
  <c r="AN124" i="11"/>
  <c r="AU124" i="11"/>
  <c r="AM124" i="11"/>
  <c r="AN128" i="11"/>
  <c r="AU128" i="11"/>
  <c r="AM128" i="11"/>
  <c r="AP128" i="11"/>
  <c r="AL128" i="11"/>
  <c r="AO128" i="11"/>
  <c r="AP132" i="11"/>
  <c r="AL132" i="11"/>
  <c r="AO132" i="11"/>
  <c r="AN132" i="11"/>
  <c r="AU132" i="11"/>
  <c r="AM132" i="11"/>
  <c r="AN136" i="11"/>
  <c r="AU136" i="11"/>
  <c r="AM136" i="11"/>
  <c r="AP136" i="11"/>
  <c r="AL136" i="11"/>
  <c r="AO136" i="11"/>
  <c r="AP140" i="11"/>
  <c r="AL140" i="11"/>
  <c r="AO140" i="11"/>
  <c r="AN140" i="11"/>
  <c r="AU140" i="11"/>
  <c r="AM140" i="11"/>
  <c r="AN144" i="11"/>
  <c r="AU144" i="11"/>
  <c r="AM144" i="11"/>
  <c r="AP144" i="11"/>
  <c r="AL144" i="11"/>
  <c r="AO144" i="11"/>
  <c r="AN19" i="11"/>
  <c r="AM19" i="11"/>
  <c r="AU19" i="11"/>
  <c r="AP19" i="11"/>
  <c r="AL19" i="11"/>
  <c r="AO19" i="11"/>
  <c r="AU35" i="11"/>
  <c r="AP35" i="11"/>
  <c r="AL35" i="11"/>
  <c r="AN35" i="11"/>
  <c r="AO35" i="11"/>
  <c r="AM35" i="11"/>
  <c r="AU12" i="11"/>
  <c r="AP12" i="11"/>
  <c r="AL12" i="11"/>
  <c r="AO12" i="11"/>
  <c r="AN12" i="11"/>
  <c r="AM12" i="11"/>
  <c r="AM24" i="11"/>
  <c r="AU24" i="11"/>
  <c r="AP24" i="11"/>
  <c r="AL24" i="11"/>
  <c r="AO24" i="11"/>
  <c r="AN24" i="11"/>
  <c r="AM32" i="11"/>
  <c r="AO32" i="11"/>
  <c r="AU32" i="11"/>
  <c r="AP32" i="11"/>
  <c r="AN32" i="11"/>
  <c r="AL32" i="11"/>
  <c r="AO44" i="11"/>
  <c r="AN44" i="11"/>
  <c r="AM44" i="11"/>
  <c r="AU44" i="11"/>
  <c r="AP44" i="11"/>
  <c r="AL44" i="11"/>
  <c r="AM56" i="11"/>
  <c r="AP56" i="11"/>
  <c r="AL56" i="11"/>
  <c r="AO56" i="11"/>
  <c r="AN56" i="11"/>
  <c r="AU9" i="11"/>
  <c r="AP9" i="11"/>
  <c r="AL9" i="11"/>
  <c r="AN9" i="11"/>
  <c r="AM9" i="11"/>
  <c r="AO9" i="11"/>
  <c r="AO13" i="11"/>
  <c r="AN13" i="11"/>
  <c r="AM13" i="11"/>
  <c r="AU13" i="11"/>
  <c r="AP13" i="11"/>
  <c r="AL13" i="11"/>
  <c r="AN17" i="11"/>
  <c r="AM17" i="11"/>
  <c r="AU17" i="11"/>
  <c r="AP17" i="11"/>
  <c r="AL17" i="11"/>
  <c r="AO17" i="11"/>
  <c r="AM21" i="11"/>
  <c r="AU21" i="11"/>
  <c r="AP21" i="11"/>
  <c r="AL21" i="11"/>
  <c r="AO21" i="11"/>
  <c r="AN21" i="11"/>
  <c r="AU25" i="11"/>
  <c r="AP25" i="11"/>
  <c r="AL25" i="11"/>
  <c r="AO25" i="11"/>
  <c r="AN25" i="11"/>
  <c r="AM25" i="11"/>
  <c r="AN29" i="11"/>
  <c r="AU29" i="11"/>
  <c r="AP29" i="11"/>
  <c r="AL29" i="11"/>
  <c r="AO29" i="11"/>
  <c r="AM29" i="11"/>
  <c r="AU33" i="11"/>
  <c r="AP33" i="11"/>
  <c r="AL33" i="11"/>
  <c r="AN33" i="11"/>
  <c r="AO33" i="11"/>
  <c r="AM33" i="11"/>
  <c r="AN37" i="11"/>
  <c r="AM37" i="11"/>
  <c r="AU37" i="11"/>
  <c r="AP37" i="11"/>
  <c r="AL37" i="11"/>
  <c r="AO37" i="11"/>
  <c r="AU41" i="11"/>
  <c r="AP41" i="11"/>
  <c r="AL41" i="11"/>
  <c r="AO41" i="11"/>
  <c r="AN41" i="11"/>
  <c r="AM41" i="11"/>
  <c r="AN45" i="11"/>
  <c r="AM45" i="11"/>
  <c r="AU45" i="11"/>
  <c r="AP45" i="11"/>
  <c r="AL45" i="11"/>
  <c r="AO45" i="11"/>
  <c r="AM49" i="11"/>
  <c r="AP49" i="11"/>
  <c r="AL49" i="11"/>
  <c r="AO49" i="11"/>
  <c r="AN49" i="11"/>
  <c r="AM53" i="11"/>
  <c r="AP53" i="11"/>
  <c r="AL53" i="11"/>
  <c r="AO53" i="11"/>
  <c r="AN53" i="11"/>
  <c r="AM57" i="11"/>
  <c r="AU57" i="11"/>
  <c r="AP57" i="11"/>
  <c r="AL57" i="11"/>
  <c r="AO57" i="11"/>
  <c r="AN57" i="11"/>
  <c r="AO61" i="11"/>
  <c r="AN61" i="11"/>
  <c r="AM61" i="11"/>
  <c r="AU61" i="11"/>
  <c r="AP61" i="11"/>
  <c r="AL61" i="11"/>
  <c r="AM65" i="11"/>
  <c r="AU65" i="11"/>
  <c r="AP65" i="11"/>
  <c r="AL65" i="11"/>
  <c r="AO65" i="11"/>
  <c r="AN65" i="11"/>
  <c r="AO69" i="11"/>
  <c r="AN69" i="11"/>
  <c r="AM69" i="11"/>
  <c r="AU69" i="11"/>
  <c r="AP69" i="11"/>
  <c r="AL69" i="11"/>
  <c r="AM73" i="11"/>
  <c r="AU73" i="11"/>
  <c r="AP73" i="11"/>
  <c r="AL73" i="11"/>
  <c r="AO73" i="11"/>
  <c r="AN73" i="11"/>
  <c r="AO77" i="11"/>
  <c r="AN77" i="11"/>
  <c r="AM77" i="11"/>
  <c r="AU77" i="11"/>
  <c r="AP77" i="11"/>
  <c r="AL77" i="11"/>
  <c r="AM81" i="11"/>
  <c r="AU81" i="11"/>
  <c r="AP81" i="11"/>
  <c r="AL81" i="11"/>
  <c r="AO81" i="11"/>
  <c r="AN81" i="11"/>
  <c r="AU85" i="11"/>
  <c r="AM85" i="11"/>
  <c r="AP85" i="11"/>
  <c r="AL85" i="11"/>
  <c r="AO85" i="11"/>
  <c r="AN85" i="11"/>
  <c r="AO89" i="11"/>
  <c r="AN89" i="11"/>
  <c r="AU89" i="11"/>
  <c r="AM89" i="11"/>
  <c r="AP89" i="11"/>
  <c r="AL89" i="11"/>
  <c r="AU93" i="11"/>
  <c r="AM93" i="11"/>
  <c r="AP93" i="11"/>
  <c r="AL93" i="11"/>
  <c r="AO93" i="11"/>
  <c r="AN93" i="11"/>
  <c r="AU97" i="11"/>
  <c r="AM97" i="11"/>
  <c r="AP97" i="11"/>
  <c r="AL97" i="11"/>
  <c r="AN97" i="11"/>
  <c r="AO97" i="11"/>
  <c r="AO101" i="11"/>
  <c r="AN101" i="11"/>
  <c r="AU101" i="11"/>
  <c r="AM101" i="11"/>
  <c r="AP101" i="11"/>
  <c r="AL101" i="11"/>
  <c r="AU105" i="11"/>
  <c r="AM105" i="11"/>
  <c r="AP105" i="11"/>
  <c r="AL105" i="11"/>
  <c r="AO105" i="11"/>
  <c r="AN105" i="11"/>
  <c r="AO109" i="11"/>
  <c r="AN109" i="11"/>
  <c r="AU109" i="11"/>
  <c r="AM109" i="11"/>
  <c r="AL109" i="11"/>
  <c r="AP109" i="11"/>
  <c r="AU113" i="11"/>
  <c r="AM113" i="11"/>
  <c r="AP113" i="11"/>
  <c r="AL113" i="11"/>
  <c r="AO113" i="11"/>
  <c r="AN113" i="11"/>
  <c r="AO117" i="11"/>
  <c r="AN117" i="11"/>
  <c r="AU117" i="11"/>
  <c r="AM117" i="11"/>
  <c r="AP117" i="11"/>
  <c r="AL117" i="11"/>
  <c r="AU121" i="11"/>
  <c r="AM121" i="11"/>
  <c r="AP121" i="11"/>
  <c r="AL121" i="11"/>
  <c r="AO121" i="11"/>
  <c r="AN121" i="11"/>
  <c r="AO125" i="11"/>
  <c r="AN125" i="11"/>
  <c r="AU125" i="11"/>
  <c r="AM125" i="11"/>
  <c r="AP125" i="11"/>
  <c r="AL125" i="11"/>
  <c r="AU129" i="11"/>
  <c r="AM129" i="11"/>
  <c r="AP129" i="11"/>
  <c r="AL129" i="11"/>
  <c r="AO129" i="11"/>
  <c r="AN129" i="11"/>
  <c r="AO133" i="11"/>
  <c r="AN133" i="11"/>
  <c r="AU133" i="11"/>
  <c r="AM133" i="11"/>
  <c r="AP133" i="11"/>
  <c r="AL133" i="11"/>
  <c r="AU137" i="11"/>
  <c r="AM137" i="11"/>
  <c r="AP137" i="11"/>
  <c r="AL137" i="11"/>
  <c r="AO137" i="11"/>
  <c r="AN137" i="11"/>
  <c r="AO141" i="11"/>
  <c r="AN141" i="11"/>
  <c r="AU141" i="11"/>
  <c r="AM141" i="11"/>
  <c r="AP141" i="11"/>
  <c r="AL141" i="11"/>
  <c r="AU145" i="11"/>
  <c r="AM145" i="11"/>
  <c r="AP145" i="11"/>
  <c r="AL145" i="11"/>
  <c r="AO145" i="11"/>
  <c r="AN145" i="11"/>
  <c r="AQ4" i="6"/>
  <c r="AQ5" i="6"/>
  <c r="AQ6" i="6"/>
  <c r="AQ7" i="6"/>
  <c r="AQ8" i="6"/>
  <c r="AQ9" i="6"/>
  <c r="AQ10" i="6"/>
  <c r="AQ11" i="6"/>
  <c r="AQ12" i="6"/>
  <c r="AQ13" i="6"/>
  <c r="AQ14" i="6"/>
  <c r="AQ15" i="6"/>
  <c r="AQ16" i="6"/>
  <c r="AQ17" i="6"/>
  <c r="AQ18" i="6"/>
  <c r="AQ19" i="6"/>
  <c r="AQ20" i="6"/>
  <c r="AQ21" i="6"/>
  <c r="AQ22" i="6"/>
  <c r="AQ23" i="6"/>
  <c r="AQ24" i="6"/>
  <c r="AQ25" i="6"/>
  <c r="AQ26" i="6"/>
  <c r="AQ27" i="6"/>
  <c r="AQ28" i="6"/>
  <c r="AQ29" i="6"/>
  <c r="AQ30" i="6"/>
  <c r="AQ31" i="6"/>
  <c r="AQ32" i="6"/>
  <c r="AQ33" i="6"/>
  <c r="AQ34" i="6"/>
  <c r="AQ35" i="6"/>
  <c r="AQ36" i="6"/>
  <c r="AQ37" i="6"/>
  <c r="AQ38" i="6"/>
  <c r="AQ39" i="6"/>
  <c r="AQ40" i="6"/>
  <c r="AQ41" i="6"/>
  <c r="AQ42" i="6"/>
  <c r="AQ43" i="6"/>
  <c r="AQ44" i="6"/>
  <c r="AQ45" i="6"/>
  <c r="AQ46" i="6"/>
  <c r="AQ47" i="6"/>
  <c r="AQ48" i="6"/>
  <c r="AQ49" i="6"/>
  <c r="AQ50" i="6"/>
  <c r="AQ51" i="6"/>
  <c r="AQ52" i="6"/>
  <c r="AQ53" i="6"/>
  <c r="AQ54" i="6"/>
  <c r="AQ55" i="6"/>
  <c r="AQ56" i="6"/>
  <c r="AQ57" i="6"/>
  <c r="AQ58" i="6"/>
  <c r="AQ59" i="6"/>
  <c r="AQ60" i="6"/>
  <c r="AQ61" i="6"/>
  <c r="AQ62" i="6"/>
  <c r="AQ63" i="6"/>
  <c r="AQ64" i="6"/>
  <c r="AQ65" i="6"/>
  <c r="AQ66" i="6"/>
  <c r="AQ67" i="6"/>
  <c r="AQ68" i="6"/>
  <c r="AQ69" i="6"/>
  <c r="AQ70" i="6"/>
  <c r="AQ71" i="6"/>
  <c r="AQ72" i="6"/>
  <c r="AQ73" i="6"/>
  <c r="AQ74" i="6"/>
  <c r="AQ75" i="6"/>
  <c r="AQ76" i="6"/>
  <c r="AQ77" i="6"/>
  <c r="AQ78" i="6"/>
  <c r="AQ79" i="6"/>
  <c r="AQ80" i="6"/>
  <c r="AQ81" i="6"/>
  <c r="AQ82" i="6"/>
  <c r="AQ83" i="6"/>
  <c r="AQ84" i="6"/>
  <c r="AQ85" i="6"/>
  <c r="AQ86" i="6"/>
  <c r="AQ87" i="6"/>
  <c r="AQ88" i="6"/>
  <c r="AQ89" i="6"/>
  <c r="AQ90" i="6"/>
  <c r="AQ91" i="6"/>
  <c r="AQ92" i="6"/>
  <c r="AQ93" i="6"/>
  <c r="AQ94" i="6"/>
  <c r="AQ95" i="6"/>
  <c r="AQ96" i="6"/>
  <c r="AQ97" i="6"/>
  <c r="AQ98" i="6"/>
  <c r="AQ99" i="6"/>
  <c r="AQ100" i="6"/>
  <c r="AQ101" i="6"/>
  <c r="AQ102" i="6"/>
  <c r="AQ103" i="6"/>
  <c r="AQ104" i="6"/>
  <c r="AQ105" i="6"/>
  <c r="AQ106" i="6"/>
  <c r="AQ107" i="6"/>
  <c r="AQ108" i="6"/>
  <c r="AQ109" i="6"/>
  <c r="AQ110" i="6"/>
  <c r="AQ111" i="6"/>
  <c r="AQ112" i="6"/>
  <c r="AQ113" i="6"/>
  <c r="AQ114" i="6"/>
  <c r="AQ115" i="6"/>
  <c r="AQ116" i="6"/>
  <c r="AQ117" i="6"/>
  <c r="AQ118" i="6"/>
  <c r="AQ119" i="6"/>
  <c r="AQ120" i="6"/>
  <c r="AQ121" i="6"/>
  <c r="AQ122" i="6"/>
  <c r="AQ123" i="6"/>
  <c r="AQ124" i="6"/>
  <c r="AQ125" i="6"/>
  <c r="AQ126" i="6"/>
  <c r="AQ127" i="6"/>
  <c r="AQ128" i="6"/>
  <c r="AQ129" i="6"/>
  <c r="AQ130" i="6"/>
  <c r="AQ131" i="6"/>
  <c r="AQ132" i="6"/>
  <c r="AQ133" i="6"/>
  <c r="AQ134" i="6"/>
  <c r="AQ135" i="6"/>
  <c r="AQ136" i="6"/>
  <c r="AQ137" i="6"/>
  <c r="AQ138" i="6"/>
  <c r="AQ139" i="6"/>
  <c r="AQ140" i="6"/>
  <c r="AQ141" i="6"/>
  <c r="AQ142" i="6"/>
  <c r="AQ143" i="6"/>
  <c r="AQ144" i="6"/>
  <c r="AQ145" i="6"/>
  <c r="AQ146" i="6"/>
  <c r="AQ3" i="6"/>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81" i="1"/>
  <c r="AQ146" i="7"/>
  <c r="AQ145" i="7"/>
  <c r="AQ144" i="7"/>
  <c r="AQ143" i="7"/>
  <c r="AQ142" i="7"/>
  <c r="AQ141" i="7"/>
  <c r="AQ140" i="7"/>
  <c r="AQ139" i="7"/>
  <c r="AQ138" i="7"/>
  <c r="AQ137" i="7"/>
  <c r="AQ136" i="7"/>
  <c r="AQ135" i="7"/>
  <c r="AQ134" i="7"/>
  <c r="AQ133" i="7"/>
  <c r="AQ132" i="7"/>
  <c r="AQ131" i="7"/>
  <c r="AQ130" i="7"/>
  <c r="AQ129" i="7"/>
  <c r="AQ128" i="7"/>
  <c r="AQ127" i="7"/>
  <c r="AQ126" i="7"/>
  <c r="AQ125" i="7"/>
  <c r="AQ124" i="7"/>
  <c r="AQ123" i="7"/>
  <c r="AQ122" i="7"/>
  <c r="AQ121" i="7"/>
  <c r="AQ120" i="7"/>
  <c r="AQ119" i="7"/>
  <c r="AQ118" i="7"/>
  <c r="AQ117" i="7"/>
  <c r="AQ116" i="7"/>
  <c r="AQ115" i="7"/>
  <c r="AQ114" i="7"/>
  <c r="AQ113" i="7"/>
  <c r="AQ112" i="7"/>
  <c r="AQ111" i="7"/>
  <c r="AQ110" i="7"/>
  <c r="AQ109" i="7"/>
  <c r="AQ108" i="7"/>
  <c r="AQ107" i="7"/>
  <c r="AQ106" i="7"/>
  <c r="AQ105" i="7"/>
  <c r="AQ104" i="7"/>
  <c r="AQ103" i="7"/>
  <c r="AQ102" i="7"/>
  <c r="AQ101" i="7"/>
  <c r="AQ100" i="7"/>
  <c r="AQ99" i="7"/>
  <c r="AQ98" i="7"/>
  <c r="AQ97" i="7"/>
  <c r="AQ96" i="7"/>
  <c r="AQ95" i="7"/>
  <c r="AQ94" i="7"/>
  <c r="AQ93" i="7"/>
  <c r="AQ92" i="7"/>
  <c r="AQ91" i="7"/>
  <c r="AQ90" i="7"/>
  <c r="AQ89" i="7"/>
  <c r="AQ88" i="7"/>
  <c r="AQ87" i="7"/>
  <c r="AQ86" i="7"/>
  <c r="AQ85" i="7"/>
  <c r="AQ84" i="7"/>
  <c r="AQ83" i="7"/>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Q135" i="4"/>
  <c r="AQ136" i="4"/>
  <c r="AQ137" i="4"/>
  <c r="AQ138" i="4"/>
  <c r="AQ139" i="4"/>
  <c r="AQ140" i="4"/>
  <c r="AQ141" i="4"/>
  <c r="AQ142" i="4"/>
  <c r="AQ143" i="4"/>
  <c r="AQ144" i="4"/>
  <c r="AQ145" i="4"/>
  <c r="AQ146" i="4"/>
  <c r="AQ83" i="4"/>
  <c r="T147" i="12" l="1"/>
  <c r="Q147" i="12"/>
  <c r="AA147" i="12"/>
  <c r="S147" i="12"/>
  <c r="U147" i="12"/>
  <c r="R147" i="12"/>
  <c r="S136" i="12"/>
  <c r="T136" i="12"/>
  <c r="U136" i="12"/>
  <c r="Q136" i="12"/>
  <c r="R136" i="12"/>
  <c r="S120" i="12"/>
  <c r="T120" i="12"/>
  <c r="U120" i="12"/>
  <c r="R120" i="12"/>
  <c r="Q120" i="12"/>
  <c r="S104" i="12"/>
  <c r="T104" i="12"/>
  <c r="U104" i="12"/>
  <c r="Q104" i="12"/>
  <c r="R104" i="12"/>
  <c r="S88" i="12"/>
  <c r="T88" i="12"/>
  <c r="U88" i="12"/>
  <c r="Q88" i="12"/>
  <c r="R88" i="12"/>
  <c r="U113" i="12"/>
  <c r="S113" i="12"/>
  <c r="T113" i="12"/>
  <c r="R113" i="12"/>
  <c r="Q113" i="12"/>
  <c r="S131" i="12"/>
  <c r="T131" i="12"/>
  <c r="U131" i="12"/>
  <c r="R131" i="12"/>
  <c r="Q131" i="12"/>
  <c r="S115" i="12"/>
  <c r="T115" i="12"/>
  <c r="U115" i="12"/>
  <c r="R115" i="12"/>
  <c r="Q115" i="12"/>
  <c r="S99" i="12"/>
  <c r="T99" i="12"/>
  <c r="U99" i="12"/>
  <c r="R99" i="12"/>
  <c r="Q99" i="12"/>
  <c r="U129" i="12"/>
  <c r="S129" i="12"/>
  <c r="T129" i="12"/>
  <c r="R129" i="12"/>
  <c r="Q129" i="12"/>
  <c r="U101" i="12"/>
  <c r="S101" i="12"/>
  <c r="T101" i="12"/>
  <c r="Q101" i="12"/>
  <c r="R101" i="12"/>
  <c r="T138" i="12"/>
  <c r="U138" i="12"/>
  <c r="S138" i="12"/>
  <c r="R138" i="12"/>
  <c r="Q138" i="12"/>
  <c r="T122" i="12"/>
  <c r="U122" i="12"/>
  <c r="S122" i="12"/>
  <c r="R122" i="12"/>
  <c r="Q122" i="12"/>
  <c r="T106" i="12"/>
  <c r="U106" i="12"/>
  <c r="S106" i="12"/>
  <c r="R106" i="12"/>
  <c r="Q106" i="12"/>
  <c r="T90" i="12"/>
  <c r="U90" i="12"/>
  <c r="S90" i="12"/>
  <c r="R90" i="12"/>
  <c r="Q90" i="12"/>
  <c r="U93" i="12"/>
  <c r="S93" i="12"/>
  <c r="T93" i="12"/>
  <c r="R93" i="12"/>
  <c r="Q93" i="12"/>
  <c r="S140" i="12"/>
  <c r="T140" i="12"/>
  <c r="U140" i="12"/>
  <c r="Q140" i="12"/>
  <c r="R140" i="12"/>
  <c r="S124" i="12"/>
  <c r="T124" i="12"/>
  <c r="U124" i="12"/>
  <c r="R124" i="12"/>
  <c r="Q124" i="12"/>
  <c r="S108" i="12"/>
  <c r="T108" i="12"/>
  <c r="U108" i="12"/>
  <c r="Q108" i="12"/>
  <c r="R108" i="12"/>
  <c r="S92" i="12"/>
  <c r="T92" i="12"/>
  <c r="U92" i="12"/>
  <c r="Q92" i="12"/>
  <c r="R92" i="12"/>
  <c r="U121" i="12"/>
  <c r="S121" i="12"/>
  <c r="T121" i="12"/>
  <c r="Q121" i="12"/>
  <c r="R121" i="12"/>
  <c r="U85" i="12"/>
  <c r="S85" i="12"/>
  <c r="T85" i="12"/>
  <c r="Q85" i="12"/>
  <c r="R85" i="12"/>
  <c r="S135" i="12"/>
  <c r="T135" i="12"/>
  <c r="U135" i="12"/>
  <c r="R135" i="12"/>
  <c r="Q135" i="12"/>
  <c r="S119" i="12"/>
  <c r="T119" i="12"/>
  <c r="U119" i="12"/>
  <c r="R119" i="12"/>
  <c r="Q119" i="12"/>
  <c r="S103" i="12"/>
  <c r="T103" i="12"/>
  <c r="U103" i="12"/>
  <c r="R103" i="12"/>
  <c r="Q103" i="12"/>
  <c r="S87" i="12"/>
  <c r="T87" i="12"/>
  <c r="U87" i="12"/>
  <c r="R87" i="12"/>
  <c r="Q87" i="12"/>
  <c r="U145" i="12"/>
  <c r="S145" i="12"/>
  <c r="T145" i="12"/>
  <c r="R145" i="12"/>
  <c r="Q145" i="12"/>
  <c r="U105" i="12"/>
  <c r="S105" i="12"/>
  <c r="T105" i="12"/>
  <c r="R105" i="12"/>
  <c r="Q105" i="12"/>
  <c r="T142" i="12"/>
  <c r="U142" i="12"/>
  <c r="S142" i="12"/>
  <c r="Q142" i="12"/>
  <c r="R142" i="12"/>
  <c r="T126" i="12"/>
  <c r="U126" i="12"/>
  <c r="S126" i="12"/>
  <c r="Q126" i="12"/>
  <c r="R126" i="12"/>
  <c r="T110" i="12"/>
  <c r="U110" i="12"/>
  <c r="S110" i="12"/>
  <c r="Q110" i="12"/>
  <c r="R110" i="12"/>
  <c r="T94" i="12"/>
  <c r="U94" i="12"/>
  <c r="S94" i="12"/>
  <c r="R94" i="12"/>
  <c r="Q94" i="12"/>
  <c r="U137" i="12"/>
  <c r="S137" i="12"/>
  <c r="T137" i="12"/>
  <c r="Q137" i="12"/>
  <c r="R137" i="12"/>
  <c r="S144" i="12"/>
  <c r="T144" i="12"/>
  <c r="U144" i="12"/>
  <c r="Q144" i="12"/>
  <c r="R144" i="12"/>
  <c r="S128" i="12"/>
  <c r="T128" i="12"/>
  <c r="U128" i="12"/>
  <c r="Q128" i="12"/>
  <c r="R128" i="12"/>
  <c r="S112" i="12"/>
  <c r="T112" i="12"/>
  <c r="U112" i="12"/>
  <c r="Q112" i="12"/>
  <c r="R112" i="12"/>
  <c r="S96" i="12"/>
  <c r="T96" i="12"/>
  <c r="U96" i="12"/>
  <c r="Q96" i="12"/>
  <c r="R96" i="12"/>
  <c r="U133" i="12"/>
  <c r="S133" i="12"/>
  <c r="T133" i="12"/>
  <c r="R133" i="12"/>
  <c r="Q133" i="12"/>
  <c r="U97" i="12"/>
  <c r="S97" i="12"/>
  <c r="T97" i="12"/>
  <c r="R97" i="12"/>
  <c r="Q97" i="12"/>
  <c r="S139" i="12"/>
  <c r="T139" i="12"/>
  <c r="U139" i="12"/>
  <c r="R139" i="12"/>
  <c r="Q139" i="12"/>
  <c r="S123" i="12"/>
  <c r="T123" i="12"/>
  <c r="U123" i="12"/>
  <c r="R123" i="12"/>
  <c r="Q123" i="12"/>
  <c r="S107" i="12"/>
  <c r="T107" i="12"/>
  <c r="U107" i="12"/>
  <c r="R107" i="12"/>
  <c r="Q107" i="12"/>
  <c r="S91" i="12"/>
  <c r="T91" i="12"/>
  <c r="U91" i="12"/>
  <c r="R91" i="12"/>
  <c r="Q91" i="12"/>
  <c r="U117" i="12"/>
  <c r="S117" i="12"/>
  <c r="T117" i="12"/>
  <c r="Q117" i="12"/>
  <c r="R117" i="12"/>
  <c r="T146" i="12"/>
  <c r="U146" i="12"/>
  <c r="S146" i="12"/>
  <c r="R146" i="12"/>
  <c r="Q146" i="12"/>
  <c r="T130" i="12"/>
  <c r="U130" i="12"/>
  <c r="S130" i="12"/>
  <c r="Q130" i="12"/>
  <c r="R130" i="12"/>
  <c r="T114" i="12"/>
  <c r="U114" i="12"/>
  <c r="S114" i="12"/>
  <c r="Q114" i="12"/>
  <c r="R114" i="12"/>
  <c r="T98" i="12"/>
  <c r="U98" i="12"/>
  <c r="S98" i="12"/>
  <c r="Q98" i="12"/>
  <c r="R98" i="12"/>
  <c r="S132" i="12"/>
  <c r="T132" i="12"/>
  <c r="U132" i="12"/>
  <c r="Q132" i="12"/>
  <c r="R132" i="12"/>
  <c r="S116" i="12"/>
  <c r="T116" i="12"/>
  <c r="U116" i="12"/>
  <c r="R116" i="12"/>
  <c r="Q116" i="12"/>
  <c r="S100" i="12"/>
  <c r="T100" i="12"/>
  <c r="U100" i="12"/>
  <c r="R100" i="12"/>
  <c r="Q100" i="12"/>
  <c r="S84" i="12"/>
  <c r="U84" i="12"/>
  <c r="T84" i="12"/>
  <c r="Q84" i="12"/>
  <c r="R84" i="12"/>
  <c r="U141" i="12"/>
  <c r="S141" i="12"/>
  <c r="T141" i="12"/>
  <c r="R141" i="12"/>
  <c r="Q141" i="12"/>
  <c r="U109" i="12"/>
  <c r="S109" i="12"/>
  <c r="T109" i="12"/>
  <c r="Q109" i="12"/>
  <c r="R109" i="12"/>
  <c r="S143" i="12"/>
  <c r="T143" i="12"/>
  <c r="U143" i="12"/>
  <c r="Q143" i="12"/>
  <c r="R143" i="12"/>
  <c r="S127" i="12"/>
  <c r="T127" i="12"/>
  <c r="U127" i="12"/>
  <c r="R127" i="12"/>
  <c r="Q127" i="12"/>
  <c r="S111" i="12"/>
  <c r="T111" i="12"/>
  <c r="U111" i="12"/>
  <c r="R111" i="12"/>
  <c r="Q111" i="12"/>
  <c r="S95" i="12"/>
  <c r="T95" i="12"/>
  <c r="U95" i="12"/>
  <c r="R95" i="12"/>
  <c r="Q95" i="12"/>
  <c r="U125" i="12"/>
  <c r="S125" i="12"/>
  <c r="T125" i="12"/>
  <c r="R125" i="12"/>
  <c r="Q125" i="12"/>
  <c r="U89" i="12"/>
  <c r="S89" i="12"/>
  <c r="T89" i="12"/>
  <c r="R89" i="12"/>
  <c r="Q89" i="12"/>
  <c r="T134" i="12"/>
  <c r="U134" i="12"/>
  <c r="S134" i="12"/>
  <c r="R134" i="12"/>
  <c r="Q134" i="12"/>
  <c r="T118" i="12"/>
  <c r="U118" i="12"/>
  <c r="S118" i="12"/>
  <c r="R118" i="12"/>
  <c r="Q118" i="12"/>
  <c r="T102" i="12"/>
  <c r="U102" i="12"/>
  <c r="S102" i="12"/>
  <c r="R102" i="12"/>
  <c r="Q102" i="12"/>
  <c r="T86" i="12"/>
  <c r="U86" i="12"/>
  <c r="S86" i="12"/>
  <c r="R86" i="12"/>
  <c r="Q86" i="12"/>
  <c r="S137" i="10"/>
  <c r="T137" i="10"/>
  <c r="U137" i="10"/>
  <c r="Q137" i="10"/>
  <c r="R137" i="10"/>
  <c r="U121" i="10"/>
  <c r="T121" i="10"/>
  <c r="S121" i="10"/>
  <c r="Q121" i="10"/>
  <c r="R121" i="10"/>
  <c r="Q105" i="10"/>
  <c r="S105" i="10"/>
  <c r="T105" i="10"/>
  <c r="R105" i="10"/>
  <c r="U105" i="10"/>
  <c r="U89" i="10"/>
  <c r="S89" i="10"/>
  <c r="Q89" i="10"/>
  <c r="R89" i="10"/>
  <c r="T89" i="10"/>
  <c r="S140" i="10"/>
  <c r="Q140" i="10"/>
  <c r="R140" i="10"/>
  <c r="U140" i="10"/>
  <c r="T140" i="10"/>
  <c r="S124" i="10"/>
  <c r="U124" i="10"/>
  <c r="R124" i="10"/>
  <c r="T124" i="10"/>
  <c r="Q124" i="10"/>
  <c r="U108" i="10"/>
  <c r="T108" i="10"/>
  <c r="S108" i="10"/>
  <c r="R108" i="10"/>
  <c r="Q108" i="10"/>
  <c r="T92" i="10"/>
  <c r="S92" i="10"/>
  <c r="Q92" i="10"/>
  <c r="R92" i="10"/>
  <c r="U92" i="10"/>
  <c r="U143" i="10"/>
  <c r="S143" i="10"/>
  <c r="R143" i="10"/>
  <c r="Q143" i="10"/>
  <c r="T143" i="10"/>
  <c r="T127" i="10"/>
  <c r="U127" i="10"/>
  <c r="R127" i="10"/>
  <c r="Q127" i="10"/>
  <c r="S127" i="10"/>
  <c r="Q111" i="10"/>
  <c r="R111" i="10"/>
  <c r="U111" i="10"/>
  <c r="T111" i="10"/>
  <c r="S111" i="10"/>
  <c r="R95" i="10"/>
  <c r="T95" i="10"/>
  <c r="U95" i="10"/>
  <c r="Q95" i="10"/>
  <c r="S95" i="10"/>
  <c r="S142" i="10"/>
  <c r="T142" i="10"/>
  <c r="R142" i="10"/>
  <c r="U142" i="10"/>
  <c r="Q142" i="10"/>
  <c r="S126" i="10"/>
  <c r="T126" i="10"/>
  <c r="U126" i="10"/>
  <c r="R126" i="10"/>
  <c r="Q126" i="10"/>
  <c r="S110" i="10"/>
  <c r="T110" i="10"/>
  <c r="U110" i="10"/>
  <c r="R110" i="10"/>
  <c r="Q110" i="10"/>
  <c r="U94" i="10"/>
  <c r="S94" i="10"/>
  <c r="Q94" i="10"/>
  <c r="T94" i="10"/>
  <c r="R94" i="10"/>
  <c r="U141" i="10"/>
  <c r="R141" i="10"/>
  <c r="Q141" i="10"/>
  <c r="T141" i="10"/>
  <c r="S141" i="10"/>
  <c r="S125" i="10"/>
  <c r="R125" i="10"/>
  <c r="Q125" i="10"/>
  <c r="U125" i="10"/>
  <c r="T125" i="10"/>
  <c r="Q109" i="10"/>
  <c r="U109" i="10"/>
  <c r="T109" i="10"/>
  <c r="S109" i="10"/>
  <c r="R109" i="10"/>
  <c r="U93" i="10"/>
  <c r="S93" i="10"/>
  <c r="R93" i="10"/>
  <c r="T93" i="10"/>
  <c r="Q93" i="10"/>
  <c r="T144" i="10"/>
  <c r="S144" i="10"/>
  <c r="R144" i="10"/>
  <c r="U144" i="10"/>
  <c r="Q144" i="10"/>
  <c r="S128" i="10"/>
  <c r="Q128" i="10"/>
  <c r="T128" i="10"/>
  <c r="U128" i="10"/>
  <c r="R128" i="10"/>
  <c r="T112" i="10"/>
  <c r="Q112" i="10"/>
  <c r="U112" i="10"/>
  <c r="S112" i="10"/>
  <c r="R112" i="10"/>
  <c r="T96" i="10"/>
  <c r="Q96" i="10"/>
  <c r="S96" i="10"/>
  <c r="U96" i="10"/>
  <c r="R96" i="10"/>
  <c r="T131" i="10"/>
  <c r="S131" i="10"/>
  <c r="U131" i="10"/>
  <c r="Q131" i="10"/>
  <c r="R131" i="10"/>
  <c r="S115" i="10"/>
  <c r="U115" i="10"/>
  <c r="R115" i="10"/>
  <c r="Q115" i="10"/>
  <c r="T115" i="10"/>
  <c r="T99" i="10"/>
  <c r="R99" i="10"/>
  <c r="S99" i="10"/>
  <c r="U99" i="10"/>
  <c r="Q99" i="10"/>
  <c r="R146" i="10"/>
  <c r="T146" i="10"/>
  <c r="U146" i="10"/>
  <c r="S146" i="10"/>
  <c r="Q146" i="10"/>
  <c r="Q130" i="10"/>
  <c r="R130" i="10"/>
  <c r="S130" i="10"/>
  <c r="U130" i="10"/>
  <c r="T130" i="10"/>
  <c r="U114" i="10"/>
  <c r="T114" i="10"/>
  <c r="Q114" i="10"/>
  <c r="R114" i="10"/>
  <c r="S114" i="10"/>
  <c r="T98" i="10"/>
  <c r="S98" i="10"/>
  <c r="U98" i="10"/>
  <c r="R98" i="10"/>
  <c r="Q98" i="10"/>
  <c r="S145" i="10"/>
  <c r="T145" i="10"/>
  <c r="U145" i="10"/>
  <c r="Q145" i="10"/>
  <c r="R145" i="10"/>
  <c r="R129" i="10"/>
  <c r="U129" i="10"/>
  <c r="S129" i="10"/>
  <c r="T129" i="10"/>
  <c r="Q129" i="10"/>
  <c r="T113" i="10"/>
  <c r="S113" i="10"/>
  <c r="Q113" i="10"/>
  <c r="U113" i="10"/>
  <c r="R113" i="10"/>
  <c r="T97" i="10"/>
  <c r="R97" i="10"/>
  <c r="Q97" i="10"/>
  <c r="U97" i="10"/>
  <c r="S97" i="10"/>
  <c r="T132" i="10"/>
  <c r="U132" i="10"/>
  <c r="R132" i="10"/>
  <c r="S132" i="10"/>
  <c r="Q132" i="10"/>
  <c r="T116" i="10"/>
  <c r="S116" i="10"/>
  <c r="U116" i="10"/>
  <c r="R116" i="10"/>
  <c r="Q116" i="10"/>
  <c r="U100" i="10"/>
  <c r="R100" i="10"/>
  <c r="T100" i="10"/>
  <c r="S100" i="10"/>
  <c r="Q100" i="10"/>
  <c r="T84" i="10"/>
  <c r="S84" i="10"/>
  <c r="U84" i="10"/>
  <c r="Q84" i="10"/>
  <c r="Q135" i="10"/>
  <c r="T135" i="10"/>
  <c r="R135" i="10"/>
  <c r="S135" i="10"/>
  <c r="U135" i="10"/>
  <c r="R119" i="10"/>
  <c r="Q119" i="10"/>
  <c r="T119" i="10"/>
  <c r="S119" i="10"/>
  <c r="U119" i="10"/>
  <c r="T103" i="10"/>
  <c r="R103" i="10"/>
  <c r="S103" i="10"/>
  <c r="Q103" i="10"/>
  <c r="U103" i="10"/>
  <c r="Q87" i="10"/>
  <c r="T87" i="10"/>
  <c r="S87" i="10"/>
  <c r="R87" i="10"/>
  <c r="U87" i="10"/>
  <c r="S134" i="10"/>
  <c r="R134" i="10"/>
  <c r="Q134" i="10"/>
  <c r="T134" i="10"/>
  <c r="U134" i="10"/>
  <c r="S118" i="10"/>
  <c r="R118" i="10"/>
  <c r="U118" i="10"/>
  <c r="Q118" i="10"/>
  <c r="T118" i="10"/>
  <c r="S102" i="10"/>
  <c r="R102" i="10"/>
  <c r="T102" i="10"/>
  <c r="U102" i="10"/>
  <c r="Q102" i="10"/>
  <c r="S86" i="10"/>
  <c r="Q86" i="10"/>
  <c r="U86" i="10"/>
  <c r="T86" i="10"/>
  <c r="S133" i="10"/>
  <c r="T133" i="10"/>
  <c r="Q133" i="10"/>
  <c r="U133" i="10"/>
  <c r="R133" i="10"/>
  <c r="U117" i="10"/>
  <c r="S117" i="10"/>
  <c r="Q117" i="10"/>
  <c r="R117" i="10"/>
  <c r="T117" i="10"/>
  <c r="S101" i="10"/>
  <c r="T101" i="10"/>
  <c r="U101" i="10"/>
  <c r="Q101" i="10"/>
  <c r="R101" i="10"/>
  <c r="S85" i="10"/>
  <c r="T85" i="10"/>
  <c r="U85" i="10"/>
  <c r="Q85" i="10"/>
  <c r="T136" i="10"/>
  <c r="S136" i="10"/>
  <c r="Q136" i="10"/>
  <c r="U136" i="10"/>
  <c r="R136" i="10"/>
  <c r="T120" i="10"/>
  <c r="S120" i="10"/>
  <c r="Q120" i="10"/>
  <c r="U120" i="10"/>
  <c r="R120" i="10"/>
  <c r="T104" i="10"/>
  <c r="Q104" i="10"/>
  <c r="S104" i="10"/>
  <c r="U104" i="10"/>
  <c r="R104" i="10"/>
  <c r="T88" i="10"/>
  <c r="U88" i="10"/>
  <c r="S88" i="10"/>
  <c r="Q88" i="10"/>
  <c r="R88" i="10"/>
  <c r="S139" i="10"/>
  <c r="U139" i="10"/>
  <c r="T139" i="10"/>
  <c r="R139" i="10"/>
  <c r="Q139" i="10"/>
  <c r="Q123" i="10"/>
  <c r="S123" i="10"/>
  <c r="U123" i="10"/>
  <c r="T123" i="10"/>
  <c r="R123" i="10"/>
  <c r="Q107" i="10"/>
  <c r="S107" i="10"/>
  <c r="R107" i="10"/>
  <c r="U107" i="10"/>
  <c r="T107" i="10"/>
  <c r="S91" i="10"/>
  <c r="R91" i="10"/>
  <c r="T91" i="10"/>
  <c r="Q91" i="10"/>
  <c r="U91" i="10"/>
  <c r="S138" i="10"/>
  <c r="T138" i="10"/>
  <c r="U138" i="10"/>
  <c r="Q138" i="10"/>
  <c r="R138" i="10"/>
  <c r="S122" i="10"/>
  <c r="R122" i="10"/>
  <c r="T122" i="10"/>
  <c r="U122" i="10"/>
  <c r="Q122" i="10"/>
  <c r="U106" i="10"/>
  <c r="Q106" i="10"/>
  <c r="S106" i="10"/>
  <c r="T106" i="10"/>
  <c r="R106" i="10"/>
  <c r="R90" i="10"/>
  <c r="S90" i="10"/>
  <c r="T90" i="10"/>
  <c r="U90" i="10"/>
  <c r="Q90" i="10"/>
  <c r="AR83" i="4"/>
  <c r="AW146" i="7"/>
  <c r="AV146" i="7"/>
  <c r="AT146" i="7"/>
  <c r="AS146" i="7"/>
  <c r="AR146" i="7"/>
  <c r="AJ146" i="7"/>
  <c r="AI146" i="7"/>
  <c r="AG146" i="7"/>
  <c r="AF146" i="7"/>
  <c r="AD146" i="7"/>
  <c r="AW145" i="7"/>
  <c r="AV145" i="7"/>
  <c r="AT145" i="7"/>
  <c r="AS145" i="7"/>
  <c r="AR145" i="7"/>
  <c r="AJ145" i="7"/>
  <c r="AI145" i="7"/>
  <c r="AG145" i="7"/>
  <c r="AF145" i="7"/>
  <c r="AD145" i="7"/>
  <c r="AW144" i="7"/>
  <c r="AV144" i="7"/>
  <c r="AT144" i="7"/>
  <c r="AS144" i="7"/>
  <c r="AR144" i="7"/>
  <c r="AJ144" i="7"/>
  <c r="AI144" i="7"/>
  <c r="AG144" i="7"/>
  <c r="AF144" i="7"/>
  <c r="AD144" i="7"/>
  <c r="AW143" i="7"/>
  <c r="AV143" i="7"/>
  <c r="AT143" i="7"/>
  <c r="AS143" i="7"/>
  <c r="AR143" i="7"/>
  <c r="AJ143" i="7"/>
  <c r="AI143" i="7"/>
  <c r="AG143" i="7"/>
  <c r="AF143" i="7"/>
  <c r="AD143" i="7"/>
  <c r="AW142" i="7"/>
  <c r="AV142" i="7"/>
  <c r="AT142" i="7"/>
  <c r="AS142" i="7"/>
  <c r="AR142" i="7"/>
  <c r="AJ142" i="7"/>
  <c r="AI142" i="7"/>
  <c r="AG142" i="7"/>
  <c r="AF142" i="7"/>
  <c r="AD142" i="7"/>
  <c r="AW141" i="7"/>
  <c r="AV141" i="7"/>
  <c r="AT141" i="7"/>
  <c r="AS141" i="7"/>
  <c r="AR141" i="7"/>
  <c r="AJ141" i="7"/>
  <c r="AI141" i="7"/>
  <c r="AG141" i="7"/>
  <c r="AF141" i="7"/>
  <c r="AD141" i="7"/>
  <c r="AW140" i="7"/>
  <c r="AV140" i="7"/>
  <c r="AT140" i="7"/>
  <c r="AS140" i="7"/>
  <c r="AR140" i="7"/>
  <c r="AJ140" i="7"/>
  <c r="AI140" i="7"/>
  <c r="AG140" i="7"/>
  <c r="AF140" i="7"/>
  <c r="AD140" i="7"/>
  <c r="AW139" i="7"/>
  <c r="AV139" i="7"/>
  <c r="AT139" i="7"/>
  <c r="AS139" i="7"/>
  <c r="AR139" i="7"/>
  <c r="AJ139" i="7"/>
  <c r="AI139" i="7"/>
  <c r="AG139" i="7"/>
  <c r="AF139" i="7"/>
  <c r="AD139" i="7"/>
  <c r="AW138" i="7"/>
  <c r="AV138" i="7"/>
  <c r="AT138" i="7"/>
  <c r="AS138" i="7"/>
  <c r="AR138" i="7"/>
  <c r="AJ138" i="7"/>
  <c r="AI138" i="7"/>
  <c r="AG138" i="7"/>
  <c r="AF138" i="7"/>
  <c r="AD138" i="7"/>
  <c r="AW137" i="7"/>
  <c r="AV137" i="7"/>
  <c r="AT137" i="7"/>
  <c r="AS137" i="7"/>
  <c r="AR137" i="7"/>
  <c r="AJ137" i="7"/>
  <c r="AI137" i="7"/>
  <c r="AG137" i="7"/>
  <c r="AF137" i="7"/>
  <c r="AD137" i="7"/>
  <c r="AW136" i="7"/>
  <c r="AV136" i="7"/>
  <c r="AT136" i="7"/>
  <c r="AS136" i="7"/>
  <c r="AR136" i="7"/>
  <c r="AJ136" i="7"/>
  <c r="AI136" i="7"/>
  <c r="AG136" i="7"/>
  <c r="AF136" i="7"/>
  <c r="AD136" i="7"/>
  <c r="AW135" i="7"/>
  <c r="AV135" i="7"/>
  <c r="AT135" i="7"/>
  <c r="AS135" i="7"/>
  <c r="AR135" i="7"/>
  <c r="AJ135" i="7"/>
  <c r="AI135" i="7"/>
  <c r="AG135" i="7"/>
  <c r="AF135" i="7"/>
  <c r="AD135" i="7"/>
  <c r="AW134" i="7"/>
  <c r="AV134" i="7"/>
  <c r="AT134" i="7"/>
  <c r="AS134" i="7"/>
  <c r="AR134" i="7"/>
  <c r="AJ134" i="7"/>
  <c r="AI134" i="7"/>
  <c r="AG134" i="7"/>
  <c r="AF134" i="7"/>
  <c r="AD134" i="7"/>
  <c r="AW133" i="7"/>
  <c r="AV133" i="7"/>
  <c r="AT133" i="7"/>
  <c r="AS133" i="7"/>
  <c r="AR133" i="7"/>
  <c r="AJ133" i="7"/>
  <c r="AI133" i="7"/>
  <c r="AG133" i="7"/>
  <c r="AF133" i="7"/>
  <c r="AD133" i="7"/>
  <c r="AW132" i="7"/>
  <c r="AV132" i="7"/>
  <c r="AT132" i="7"/>
  <c r="AS132" i="7"/>
  <c r="AR132" i="7"/>
  <c r="AJ132" i="7"/>
  <c r="AI132" i="7"/>
  <c r="AG132" i="7"/>
  <c r="AF132" i="7"/>
  <c r="AD132" i="7"/>
  <c r="AW131" i="7"/>
  <c r="AV131" i="7"/>
  <c r="AT131" i="7"/>
  <c r="AS131" i="7"/>
  <c r="AR131" i="7"/>
  <c r="AJ131" i="7"/>
  <c r="AI131" i="7"/>
  <c r="AG131" i="7"/>
  <c r="AF131" i="7"/>
  <c r="AD131" i="7"/>
  <c r="AW130" i="7"/>
  <c r="AV130" i="7"/>
  <c r="AT130" i="7"/>
  <c r="AS130" i="7"/>
  <c r="AR130" i="7"/>
  <c r="AJ130" i="7"/>
  <c r="AI130" i="7"/>
  <c r="AG130" i="7"/>
  <c r="AF130" i="7"/>
  <c r="AD130" i="7"/>
  <c r="AW129" i="7"/>
  <c r="AV129" i="7"/>
  <c r="AT129" i="7"/>
  <c r="AS129" i="7"/>
  <c r="AR129" i="7"/>
  <c r="AJ129" i="7"/>
  <c r="AI129" i="7"/>
  <c r="AG129" i="7"/>
  <c r="AF129" i="7"/>
  <c r="AD129" i="7"/>
  <c r="AW128" i="7"/>
  <c r="AV128" i="7"/>
  <c r="AT128" i="7"/>
  <c r="AS128" i="7"/>
  <c r="AR128" i="7"/>
  <c r="AJ128" i="7"/>
  <c r="AI128" i="7"/>
  <c r="AG128" i="7"/>
  <c r="AF128" i="7"/>
  <c r="AD128" i="7"/>
  <c r="AW127" i="7"/>
  <c r="AV127" i="7"/>
  <c r="AT127" i="7"/>
  <c r="AS127" i="7"/>
  <c r="AR127" i="7"/>
  <c r="AJ127" i="7"/>
  <c r="AI127" i="7"/>
  <c r="AG127" i="7"/>
  <c r="AF127" i="7"/>
  <c r="AD127" i="7"/>
  <c r="AW126" i="7"/>
  <c r="AV126" i="7"/>
  <c r="AT126" i="7"/>
  <c r="AS126" i="7"/>
  <c r="AR126" i="7"/>
  <c r="AJ126" i="7"/>
  <c r="AI126" i="7"/>
  <c r="AG126" i="7"/>
  <c r="AF126" i="7"/>
  <c r="AD126" i="7"/>
  <c r="AW125" i="7"/>
  <c r="AV125" i="7"/>
  <c r="AT125" i="7"/>
  <c r="AS125" i="7"/>
  <c r="AR125" i="7"/>
  <c r="AJ125" i="7"/>
  <c r="AI125" i="7"/>
  <c r="AG125" i="7"/>
  <c r="AF125" i="7"/>
  <c r="AD125" i="7"/>
  <c r="AW124" i="7"/>
  <c r="AV124" i="7"/>
  <c r="AT124" i="7"/>
  <c r="AS124" i="7"/>
  <c r="AR124" i="7"/>
  <c r="AJ124" i="7"/>
  <c r="AI124" i="7"/>
  <c r="AG124" i="7"/>
  <c r="AF124" i="7"/>
  <c r="AD124" i="7"/>
  <c r="AW123" i="7"/>
  <c r="AV123" i="7"/>
  <c r="AT123" i="7"/>
  <c r="AS123" i="7"/>
  <c r="AR123" i="7"/>
  <c r="AJ123" i="7"/>
  <c r="AI123" i="7"/>
  <c r="AG123" i="7"/>
  <c r="AF123" i="7"/>
  <c r="AD123" i="7"/>
  <c r="AW122" i="7"/>
  <c r="AV122" i="7"/>
  <c r="AT122" i="7"/>
  <c r="AS122" i="7"/>
  <c r="AR122" i="7"/>
  <c r="AJ122" i="7"/>
  <c r="AI122" i="7"/>
  <c r="AG122" i="7"/>
  <c r="AF122" i="7"/>
  <c r="AD122" i="7"/>
  <c r="AW121" i="7"/>
  <c r="AV121" i="7"/>
  <c r="AT121" i="7"/>
  <c r="AS121" i="7"/>
  <c r="AR121" i="7"/>
  <c r="AJ121" i="7"/>
  <c r="AI121" i="7"/>
  <c r="AG121" i="7"/>
  <c r="AF121" i="7"/>
  <c r="AD121" i="7"/>
  <c r="AW120" i="7"/>
  <c r="AV120" i="7"/>
  <c r="AT120" i="7"/>
  <c r="AS120" i="7"/>
  <c r="AR120" i="7"/>
  <c r="AJ120" i="7"/>
  <c r="AI120" i="7"/>
  <c r="AG120" i="7"/>
  <c r="AF120" i="7"/>
  <c r="AD120" i="7"/>
  <c r="AW119" i="7"/>
  <c r="AV119" i="7"/>
  <c r="AT119" i="7"/>
  <c r="AS119" i="7"/>
  <c r="AR119" i="7"/>
  <c r="AJ119" i="7"/>
  <c r="AI119" i="7"/>
  <c r="AG119" i="7"/>
  <c r="AF119" i="7"/>
  <c r="AD119" i="7"/>
  <c r="AW118" i="7"/>
  <c r="AV118" i="7"/>
  <c r="AT118" i="7"/>
  <c r="AS118" i="7"/>
  <c r="AR118" i="7"/>
  <c r="AJ118" i="7"/>
  <c r="AI118" i="7"/>
  <c r="AG118" i="7"/>
  <c r="AF118" i="7"/>
  <c r="AD118" i="7"/>
  <c r="AW117" i="7"/>
  <c r="AV117" i="7"/>
  <c r="AT117" i="7"/>
  <c r="AS117" i="7"/>
  <c r="AR117" i="7"/>
  <c r="AJ117" i="7"/>
  <c r="AI117" i="7"/>
  <c r="AG117" i="7"/>
  <c r="AF117" i="7"/>
  <c r="AD117" i="7"/>
  <c r="AW116" i="7"/>
  <c r="AV116" i="7"/>
  <c r="AT116" i="7"/>
  <c r="AS116" i="7"/>
  <c r="AR116" i="7"/>
  <c r="AJ116" i="7"/>
  <c r="AI116" i="7"/>
  <c r="AG116" i="7"/>
  <c r="AF116" i="7"/>
  <c r="AD116" i="7"/>
  <c r="AW115" i="7"/>
  <c r="AV115" i="7"/>
  <c r="AT115" i="7"/>
  <c r="AS115" i="7"/>
  <c r="AR115" i="7"/>
  <c r="AJ115" i="7"/>
  <c r="AI115" i="7"/>
  <c r="AG115" i="7"/>
  <c r="AF115" i="7"/>
  <c r="AD115" i="7"/>
  <c r="AW114" i="7"/>
  <c r="AV114" i="7"/>
  <c r="AT114" i="7"/>
  <c r="AS114" i="7"/>
  <c r="AR114" i="7"/>
  <c r="AJ114" i="7"/>
  <c r="AI114" i="7"/>
  <c r="AG114" i="7"/>
  <c r="AF114" i="7"/>
  <c r="AD114" i="7"/>
  <c r="AW113" i="7"/>
  <c r="AV113" i="7"/>
  <c r="AT113" i="7"/>
  <c r="AS113" i="7"/>
  <c r="AR113" i="7"/>
  <c r="AJ113" i="7"/>
  <c r="AI113" i="7"/>
  <c r="AG113" i="7"/>
  <c r="AF113" i="7"/>
  <c r="AD113" i="7"/>
  <c r="AW112" i="7"/>
  <c r="AV112" i="7"/>
  <c r="AT112" i="7"/>
  <c r="AS112" i="7"/>
  <c r="AR112" i="7"/>
  <c r="AJ112" i="7"/>
  <c r="AI112" i="7"/>
  <c r="AG112" i="7"/>
  <c r="AF112" i="7"/>
  <c r="AD112" i="7"/>
  <c r="AW111" i="7"/>
  <c r="AV111" i="7"/>
  <c r="AT111" i="7"/>
  <c r="AS111" i="7"/>
  <c r="AR111" i="7"/>
  <c r="AJ111" i="7"/>
  <c r="AI111" i="7"/>
  <c r="AG111" i="7"/>
  <c r="AF111" i="7"/>
  <c r="AD111" i="7"/>
  <c r="AW110" i="7"/>
  <c r="AV110" i="7"/>
  <c r="AT110" i="7"/>
  <c r="AS110" i="7"/>
  <c r="AR110" i="7"/>
  <c r="AJ110" i="7"/>
  <c r="AI110" i="7"/>
  <c r="AG110" i="7"/>
  <c r="AF110" i="7"/>
  <c r="AD110" i="7"/>
  <c r="AW109" i="7"/>
  <c r="AV109" i="7"/>
  <c r="AT109" i="7"/>
  <c r="AS109" i="7"/>
  <c r="AR109" i="7"/>
  <c r="AJ109" i="7"/>
  <c r="AI109" i="7"/>
  <c r="AG109" i="7"/>
  <c r="AF109" i="7"/>
  <c r="AD109" i="7"/>
  <c r="AW108" i="7"/>
  <c r="AV108" i="7"/>
  <c r="AT108" i="7"/>
  <c r="AS108" i="7"/>
  <c r="AR108" i="7"/>
  <c r="AJ108" i="7"/>
  <c r="AI108" i="7"/>
  <c r="AG108" i="7"/>
  <c r="AF108" i="7"/>
  <c r="AD108" i="7"/>
  <c r="AW107" i="7"/>
  <c r="AV107" i="7"/>
  <c r="AT107" i="7"/>
  <c r="AS107" i="7"/>
  <c r="AR107" i="7"/>
  <c r="AJ107" i="7"/>
  <c r="AI107" i="7"/>
  <c r="AG107" i="7"/>
  <c r="AF107" i="7"/>
  <c r="AD107" i="7"/>
  <c r="AW106" i="7"/>
  <c r="AV106" i="7"/>
  <c r="AT106" i="7"/>
  <c r="AS106" i="7"/>
  <c r="AR106" i="7"/>
  <c r="AJ106" i="7"/>
  <c r="AI106" i="7"/>
  <c r="AG106" i="7"/>
  <c r="AF106" i="7"/>
  <c r="AD106" i="7"/>
  <c r="AW105" i="7"/>
  <c r="AV105" i="7"/>
  <c r="AT105" i="7"/>
  <c r="AS105" i="7"/>
  <c r="AR105" i="7"/>
  <c r="AJ105" i="7"/>
  <c r="AI105" i="7"/>
  <c r="AG105" i="7"/>
  <c r="AF105" i="7"/>
  <c r="AD105" i="7"/>
  <c r="AW104" i="7"/>
  <c r="AV104" i="7"/>
  <c r="AT104" i="7"/>
  <c r="AS104" i="7"/>
  <c r="AR104" i="7"/>
  <c r="AJ104" i="7"/>
  <c r="AI104" i="7"/>
  <c r="AG104" i="7"/>
  <c r="AF104" i="7"/>
  <c r="AD104" i="7"/>
  <c r="AW103" i="7"/>
  <c r="AV103" i="7"/>
  <c r="AT103" i="7"/>
  <c r="AS103" i="7"/>
  <c r="AR103" i="7"/>
  <c r="AJ103" i="7"/>
  <c r="AI103" i="7"/>
  <c r="AG103" i="7"/>
  <c r="AF103" i="7"/>
  <c r="AD103" i="7"/>
  <c r="AW102" i="7"/>
  <c r="AV102" i="7"/>
  <c r="AT102" i="7"/>
  <c r="AS102" i="7"/>
  <c r="AR102" i="7"/>
  <c r="AJ102" i="7"/>
  <c r="AI102" i="7"/>
  <c r="AG102" i="7"/>
  <c r="AF102" i="7"/>
  <c r="AD102" i="7"/>
  <c r="AW101" i="7"/>
  <c r="AV101" i="7"/>
  <c r="AT101" i="7"/>
  <c r="AS101" i="7"/>
  <c r="AR101" i="7"/>
  <c r="AJ101" i="7"/>
  <c r="AI101" i="7"/>
  <c r="AG101" i="7"/>
  <c r="AF101" i="7"/>
  <c r="AD101" i="7"/>
  <c r="AW100" i="7"/>
  <c r="AV100" i="7"/>
  <c r="AT100" i="7"/>
  <c r="AS100" i="7"/>
  <c r="AR100" i="7"/>
  <c r="AJ100" i="7"/>
  <c r="AI100" i="7"/>
  <c r="AG100" i="7"/>
  <c r="AF100" i="7"/>
  <c r="AD100" i="7"/>
  <c r="AW99" i="7"/>
  <c r="AV99" i="7"/>
  <c r="AT99" i="7"/>
  <c r="AS99" i="7"/>
  <c r="AR99" i="7"/>
  <c r="AJ99" i="7"/>
  <c r="AI99" i="7"/>
  <c r="AG99" i="7"/>
  <c r="AF99" i="7"/>
  <c r="AD99" i="7"/>
  <c r="AW98" i="7"/>
  <c r="AV98" i="7"/>
  <c r="AT98" i="7"/>
  <c r="AS98" i="7"/>
  <c r="AR98" i="7"/>
  <c r="AJ98" i="7"/>
  <c r="AI98" i="7"/>
  <c r="AG98" i="7"/>
  <c r="AF98" i="7"/>
  <c r="AD98" i="7"/>
  <c r="AW97" i="7"/>
  <c r="AV97" i="7"/>
  <c r="AT97" i="7"/>
  <c r="AS97" i="7"/>
  <c r="AR97" i="7"/>
  <c r="AJ97" i="7"/>
  <c r="AI97" i="7"/>
  <c r="AG97" i="7"/>
  <c r="AF97" i="7"/>
  <c r="AD97" i="7"/>
  <c r="AW96" i="7"/>
  <c r="AV96" i="7"/>
  <c r="AT96" i="7"/>
  <c r="AS96" i="7"/>
  <c r="AR96" i="7"/>
  <c r="AJ96" i="7"/>
  <c r="AI96" i="7"/>
  <c r="AG96" i="7"/>
  <c r="AF96" i="7"/>
  <c r="AD96" i="7"/>
  <c r="AW95" i="7"/>
  <c r="AV95" i="7"/>
  <c r="AT95" i="7"/>
  <c r="AS95" i="7"/>
  <c r="AR95" i="7"/>
  <c r="AJ95" i="7"/>
  <c r="AI95" i="7"/>
  <c r="AG95" i="7"/>
  <c r="AF95" i="7"/>
  <c r="AD95" i="7"/>
  <c r="AW94" i="7"/>
  <c r="AV94" i="7"/>
  <c r="AT94" i="7"/>
  <c r="AS94" i="7"/>
  <c r="AR94" i="7"/>
  <c r="AJ94" i="7"/>
  <c r="AI94" i="7"/>
  <c r="AG94" i="7"/>
  <c r="AF94" i="7"/>
  <c r="AD94" i="7"/>
  <c r="AW93" i="7"/>
  <c r="AV93" i="7"/>
  <c r="AT93" i="7"/>
  <c r="AS93" i="7"/>
  <c r="AR93" i="7"/>
  <c r="AJ93" i="7"/>
  <c r="AI93" i="7"/>
  <c r="AG93" i="7"/>
  <c r="AF93" i="7"/>
  <c r="AD93" i="7"/>
  <c r="AW92" i="7"/>
  <c r="AV92" i="7"/>
  <c r="AT92" i="7"/>
  <c r="AS92" i="7"/>
  <c r="AR92" i="7"/>
  <c r="AJ92" i="7"/>
  <c r="AI92" i="7"/>
  <c r="AG92" i="7"/>
  <c r="AF92" i="7"/>
  <c r="AD92" i="7"/>
  <c r="AW91" i="7"/>
  <c r="AV91" i="7"/>
  <c r="AT91" i="7"/>
  <c r="AS91" i="7"/>
  <c r="AR91" i="7"/>
  <c r="AJ91" i="7"/>
  <c r="AI91" i="7"/>
  <c r="AG91" i="7"/>
  <c r="AF91" i="7"/>
  <c r="AD91" i="7"/>
  <c r="AW90" i="7"/>
  <c r="AV90" i="7"/>
  <c r="AT90" i="7"/>
  <c r="AS90" i="7"/>
  <c r="AR90" i="7"/>
  <c r="AJ90" i="7"/>
  <c r="AI90" i="7"/>
  <c r="AG90" i="7"/>
  <c r="AF90" i="7"/>
  <c r="AD90" i="7"/>
  <c r="AW89" i="7"/>
  <c r="AV89" i="7"/>
  <c r="AT89" i="7"/>
  <c r="AS89" i="7"/>
  <c r="AR89" i="7"/>
  <c r="AJ89" i="7"/>
  <c r="AI89" i="7"/>
  <c r="AG89" i="7"/>
  <c r="AF89" i="7"/>
  <c r="AD89" i="7"/>
  <c r="AW88" i="7"/>
  <c r="AV88" i="7"/>
  <c r="AT88" i="7"/>
  <c r="AS88" i="7"/>
  <c r="AR88" i="7"/>
  <c r="AJ88" i="7"/>
  <c r="AI88" i="7"/>
  <c r="AG88" i="7"/>
  <c r="AF88" i="7"/>
  <c r="AD88" i="7"/>
  <c r="AW87" i="7"/>
  <c r="AV87" i="7"/>
  <c r="AT87" i="7"/>
  <c r="AS87" i="7"/>
  <c r="AR87" i="7"/>
  <c r="AJ87" i="7"/>
  <c r="AI87" i="7"/>
  <c r="AG87" i="7"/>
  <c r="AF87" i="7"/>
  <c r="AD87" i="7"/>
  <c r="AW86" i="7"/>
  <c r="AV86" i="7"/>
  <c r="AT86" i="7"/>
  <c r="AS86" i="7"/>
  <c r="AR86" i="7"/>
  <c r="AJ86" i="7"/>
  <c r="AI86" i="7"/>
  <c r="AG86" i="7"/>
  <c r="AF86" i="7"/>
  <c r="AD86" i="7"/>
  <c r="AW85" i="7"/>
  <c r="AV85" i="7"/>
  <c r="AT85" i="7"/>
  <c r="AS85" i="7"/>
  <c r="AR85" i="7"/>
  <c r="AJ85" i="7"/>
  <c r="AI85" i="7"/>
  <c r="AG85" i="7"/>
  <c r="AF85" i="7"/>
  <c r="AD85" i="7"/>
  <c r="AW84" i="7"/>
  <c r="AV84" i="7"/>
  <c r="AT84" i="7"/>
  <c r="AS84" i="7"/>
  <c r="AR84" i="7"/>
  <c r="AJ84" i="7"/>
  <c r="AI84" i="7"/>
  <c r="AG84" i="7"/>
  <c r="AF84" i="7"/>
  <c r="AD84" i="7"/>
  <c r="AW83" i="7"/>
  <c r="AV83" i="7"/>
  <c r="AT83" i="7"/>
  <c r="AS83" i="7"/>
  <c r="AR83" i="7"/>
  <c r="AJ83" i="7"/>
  <c r="AI83" i="7"/>
  <c r="AG83" i="7"/>
  <c r="AF83" i="7"/>
  <c r="AD83" i="7"/>
  <c r="AW82" i="7"/>
  <c r="AV82" i="7"/>
  <c r="AT82" i="7"/>
  <c r="AS82" i="7"/>
  <c r="AR82" i="7"/>
  <c r="AJ82" i="7"/>
  <c r="AI82" i="7"/>
  <c r="AG82" i="7"/>
  <c r="AF82" i="7"/>
  <c r="AD82" i="7"/>
  <c r="AW81" i="7"/>
  <c r="AV81" i="7"/>
  <c r="AT81" i="7"/>
  <c r="AS81" i="7"/>
  <c r="AR81" i="7"/>
  <c r="AJ81" i="7"/>
  <c r="AI81" i="7"/>
  <c r="AG81" i="7"/>
  <c r="AF81" i="7"/>
  <c r="AD81" i="7"/>
  <c r="AW80" i="7"/>
  <c r="AV80" i="7"/>
  <c r="AT80" i="7"/>
  <c r="AS80" i="7"/>
  <c r="AR80" i="7"/>
  <c r="AJ80" i="7"/>
  <c r="AI80" i="7"/>
  <c r="AG80" i="7"/>
  <c r="AF80" i="7"/>
  <c r="AD80" i="7"/>
  <c r="AW79" i="7"/>
  <c r="AV79" i="7"/>
  <c r="AT79" i="7"/>
  <c r="AS79" i="7"/>
  <c r="AR79" i="7"/>
  <c r="AJ79" i="7"/>
  <c r="AI79" i="7"/>
  <c r="AG79" i="7"/>
  <c r="AF79" i="7"/>
  <c r="AD79" i="7"/>
  <c r="AW78" i="7"/>
  <c r="AV78" i="7"/>
  <c r="AT78" i="7"/>
  <c r="AS78" i="7"/>
  <c r="AR78" i="7"/>
  <c r="AJ78" i="7"/>
  <c r="AI78" i="7"/>
  <c r="AG78" i="7"/>
  <c r="AF78" i="7"/>
  <c r="AD78" i="7"/>
  <c r="AW77" i="7"/>
  <c r="AV77" i="7"/>
  <c r="AT77" i="7"/>
  <c r="AS77" i="7"/>
  <c r="AR77" i="7"/>
  <c r="AJ77" i="7"/>
  <c r="AI77" i="7"/>
  <c r="AG77" i="7"/>
  <c r="AF77" i="7"/>
  <c r="AD77" i="7"/>
  <c r="AW76" i="7"/>
  <c r="AV76" i="7"/>
  <c r="AT76" i="7"/>
  <c r="AS76" i="7"/>
  <c r="AR76" i="7"/>
  <c r="AJ76" i="7"/>
  <c r="AI76" i="7"/>
  <c r="AG76" i="7"/>
  <c r="AF76" i="7"/>
  <c r="AD76" i="7"/>
  <c r="AW75" i="7"/>
  <c r="AV75" i="7"/>
  <c r="AT75" i="7"/>
  <c r="AS75" i="7"/>
  <c r="AR75" i="7"/>
  <c r="AJ75" i="7"/>
  <c r="AI75" i="7"/>
  <c r="AG75" i="7"/>
  <c r="AF75" i="7"/>
  <c r="AD75" i="7"/>
  <c r="AW74" i="7"/>
  <c r="AV74" i="7"/>
  <c r="AT74" i="7"/>
  <c r="AS74" i="7"/>
  <c r="AR74" i="7"/>
  <c r="AJ74" i="7"/>
  <c r="AI74" i="7"/>
  <c r="AG74" i="7"/>
  <c r="AF74" i="7"/>
  <c r="AD74" i="7"/>
  <c r="AW73" i="7"/>
  <c r="AV73" i="7"/>
  <c r="AT73" i="7"/>
  <c r="AS73" i="7"/>
  <c r="AR73" i="7"/>
  <c r="AJ73" i="7"/>
  <c r="AI73" i="7"/>
  <c r="AG73" i="7"/>
  <c r="AF73" i="7"/>
  <c r="AD73" i="7"/>
  <c r="AW72" i="7"/>
  <c r="AV72" i="7"/>
  <c r="AT72" i="7"/>
  <c r="AS72" i="7"/>
  <c r="AR72" i="7"/>
  <c r="AJ72" i="7"/>
  <c r="AI72" i="7"/>
  <c r="AG72" i="7"/>
  <c r="AF72" i="7"/>
  <c r="AD72" i="7"/>
  <c r="AW71" i="7"/>
  <c r="AV71" i="7"/>
  <c r="AT71" i="7"/>
  <c r="AS71" i="7"/>
  <c r="AR71" i="7"/>
  <c r="AJ71" i="7"/>
  <c r="AI71" i="7"/>
  <c r="AG71" i="7"/>
  <c r="AF71" i="7"/>
  <c r="AD71" i="7"/>
  <c r="AW70" i="7"/>
  <c r="AV70" i="7"/>
  <c r="AT70" i="7"/>
  <c r="AS70" i="7"/>
  <c r="AR70" i="7"/>
  <c r="AJ70" i="7"/>
  <c r="AI70" i="7"/>
  <c r="AG70" i="7"/>
  <c r="AF70" i="7"/>
  <c r="AD70" i="7"/>
  <c r="AW69" i="7"/>
  <c r="AV69" i="7"/>
  <c r="AT69" i="7"/>
  <c r="AS69" i="7"/>
  <c r="AR69" i="7"/>
  <c r="AJ69" i="7"/>
  <c r="AI69" i="7"/>
  <c r="AG69" i="7"/>
  <c r="AF69" i="7"/>
  <c r="AD69" i="7"/>
  <c r="AW68" i="7"/>
  <c r="AV68" i="7"/>
  <c r="AT68" i="7"/>
  <c r="AS68" i="7"/>
  <c r="AR68" i="7"/>
  <c r="AJ68" i="7"/>
  <c r="AI68" i="7"/>
  <c r="AG68" i="7"/>
  <c r="AF68" i="7"/>
  <c r="AD68" i="7"/>
  <c r="AW67" i="7"/>
  <c r="AV67" i="7"/>
  <c r="AT67" i="7"/>
  <c r="AS67" i="7"/>
  <c r="AR67" i="7"/>
  <c r="AJ67" i="7"/>
  <c r="AI67" i="7"/>
  <c r="AG67" i="7"/>
  <c r="AF67" i="7"/>
  <c r="AD67" i="7"/>
  <c r="AW66" i="7"/>
  <c r="AV66" i="7"/>
  <c r="AT66" i="7"/>
  <c r="AS66" i="7"/>
  <c r="AR66" i="7"/>
  <c r="AJ66" i="7"/>
  <c r="AI66" i="7"/>
  <c r="AG66" i="7"/>
  <c r="AF66" i="7"/>
  <c r="AD66" i="7"/>
  <c r="AW65" i="7"/>
  <c r="AV65" i="7"/>
  <c r="AT65" i="7"/>
  <c r="AS65" i="7"/>
  <c r="AR65" i="7"/>
  <c r="AJ65" i="7"/>
  <c r="AI65" i="7"/>
  <c r="AG65" i="7"/>
  <c r="AF65" i="7"/>
  <c r="AD65" i="7"/>
  <c r="AW64" i="7"/>
  <c r="AV64" i="7"/>
  <c r="AT64" i="7"/>
  <c r="AS64" i="7"/>
  <c r="AR64" i="7"/>
  <c r="AJ64" i="7"/>
  <c r="AI64" i="7"/>
  <c r="AG64" i="7"/>
  <c r="AF64" i="7"/>
  <c r="AD64" i="7"/>
  <c r="AW63" i="7"/>
  <c r="AV63" i="7"/>
  <c r="AT63" i="7"/>
  <c r="AS63" i="7"/>
  <c r="AR63" i="7"/>
  <c r="AJ63" i="7"/>
  <c r="AI63" i="7"/>
  <c r="AG63" i="7"/>
  <c r="AF63" i="7"/>
  <c r="AD63" i="7"/>
  <c r="AW62" i="7"/>
  <c r="AV62" i="7"/>
  <c r="AT62" i="7"/>
  <c r="AS62" i="7"/>
  <c r="AR62" i="7"/>
  <c r="AJ62" i="7"/>
  <c r="AI62" i="7"/>
  <c r="AG62" i="7"/>
  <c r="AF62" i="7"/>
  <c r="AD62" i="7"/>
  <c r="AW61" i="7"/>
  <c r="AV61" i="7"/>
  <c r="AT61" i="7"/>
  <c r="AS61" i="7"/>
  <c r="AR61" i="7"/>
  <c r="AJ61" i="7"/>
  <c r="AI61" i="7"/>
  <c r="AG61" i="7"/>
  <c r="AF61" i="7"/>
  <c r="AD61" i="7"/>
  <c r="AW60" i="7"/>
  <c r="AV60" i="7"/>
  <c r="AT60" i="7"/>
  <c r="AS60" i="7"/>
  <c r="AR60" i="7"/>
  <c r="AJ60" i="7"/>
  <c r="AI60" i="7"/>
  <c r="AG60" i="7"/>
  <c r="AF60" i="7"/>
  <c r="AD60" i="7"/>
  <c r="AW59" i="7"/>
  <c r="AV59" i="7"/>
  <c r="AT59" i="7"/>
  <c r="AS59" i="7"/>
  <c r="AR59" i="7"/>
  <c r="AJ59" i="7"/>
  <c r="AI59" i="7"/>
  <c r="AG59" i="7"/>
  <c r="AF59" i="7"/>
  <c r="AD59" i="7"/>
  <c r="AW58" i="7"/>
  <c r="AV58" i="7"/>
  <c r="AT58" i="7"/>
  <c r="AS58" i="7"/>
  <c r="AR58" i="7"/>
  <c r="AJ58" i="7"/>
  <c r="AI58" i="7"/>
  <c r="AG58" i="7"/>
  <c r="AF58" i="7"/>
  <c r="AD58" i="7"/>
  <c r="AW57" i="7"/>
  <c r="AV57" i="7"/>
  <c r="AT57" i="7"/>
  <c r="AS57" i="7"/>
  <c r="AR57" i="7"/>
  <c r="AJ57" i="7"/>
  <c r="AI57" i="7"/>
  <c r="AG57" i="7"/>
  <c r="AF57" i="7"/>
  <c r="AD57" i="7"/>
  <c r="AW56" i="7"/>
  <c r="AV56" i="7"/>
  <c r="AT56" i="7"/>
  <c r="AS56" i="7"/>
  <c r="AR56" i="7"/>
  <c r="AJ56" i="7"/>
  <c r="AI56" i="7"/>
  <c r="AG56" i="7"/>
  <c r="AF56" i="7"/>
  <c r="AD56" i="7"/>
  <c r="AW55" i="7"/>
  <c r="AV55" i="7"/>
  <c r="AT55" i="7"/>
  <c r="AS55" i="7"/>
  <c r="AR55" i="7"/>
  <c r="AJ55" i="7"/>
  <c r="AI55" i="7"/>
  <c r="AG55" i="7"/>
  <c r="AF55" i="7"/>
  <c r="AD55" i="7"/>
  <c r="AW54" i="7"/>
  <c r="AV54" i="7"/>
  <c r="AT54" i="7"/>
  <c r="AS54" i="7"/>
  <c r="AR54" i="7"/>
  <c r="AJ54" i="7"/>
  <c r="AI54" i="7"/>
  <c r="AG54" i="7"/>
  <c r="AF54" i="7"/>
  <c r="AD54" i="7"/>
  <c r="AW53" i="7"/>
  <c r="AV53" i="7"/>
  <c r="AT53" i="7"/>
  <c r="AS53" i="7"/>
  <c r="AR53" i="7"/>
  <c r="AJ53" i="7"/>
  <c r="AI53" i="7"/>
  <c r="AG53" i="7"/>
  <c r="AF53" i="7"/>
  <c r="AD53" i="7"/>
  <c r="AW52" i="7"/>
  <c r="AV52" i="7"/>
  <c r="AT52" i="7"/>
  <c r="AS52" i="7"/>
  <c r="AR52" i="7"/>
  <c r="AJ52" i="7"/>
  <c r="AI52" i="7"/>
  <c r="AG52" i="7"/>
  <c r="AF52" i="7"/>
  <c r="AD52" i="7"/>
  <c r="AW51" i="7"/>
  <c r="AV51" i="7"/>
  <c r="AT51" i="7"/>
  <c r="AS51" i="7"/>
  <c r="AR51" i="7"/>
  <c r="AJ51" i="7"/>
  <c r="AI51" i="7"/>
  <c r="AG51" i="7"/>
  <c r="AF51" i="7"/>
  <c r="AD51" i="7"/>
  <c r="AW50" i="7"/>
  <c r="AV50" i="7"/>
  <c r="AT50" i="7"/>
  <c r="AS50" i="7"/>
  <c r="AR50" i="7"/>
  <c r="AJ50" i="7"/>
  <c r="AI50" i="7"/>
  <c r="AG50" i="7"/>
  <c r="AF50" i="7"/>
  <c r="AD50" i="7"/>
  <c r="AW49" i="7"/>
  <c r="AV49" i="7"/>
  <c r="AT49" i="7"/>
  <c r="AS49" i="7"/>
  <c r="AR49" i="7"/>
  <c r="AJ49" i="7"/>
  <c r="AI49" i="7"/>
  <c r="AG49" i="7"/>
  <c r="AF49" i="7"/>
  <c r="AD49" i="7"/>
  <c r="AW48" i="7"/>
  <c r="AV48" i="7"/>
  <c r="AT48" i="7"/>
  <c r="AS48" i="7"/>
  <c r="AR48" i="7"/>
  <c r="AJ48" i="7"/>
  <c r="AI48" i="7"/>
  <c r="AG48" i="7"/>
  <c r="AF48" i="7"/>
  <c r="AD48" i="7"/>
  <c r="AW47" i="7"/>
  <c r="AV47" i="7"/>
  <c r="AT47" i="7"/>
  <c r="AS47" i="7"/>
  <c r="AR47" i="7"/>
  <c r="AJ47" i="7"/>
  <c r="AI47" i="7"/>
  <c r="AG47" i="7"/>
  <c r="AF47" i="7"/>
  <c r="AD47" i="7"/>
  <c r="AW46" i="7"/>
  <c r="AV46" i="7"/>
  <c r="AT46" i="7"/>
  <c r="AS46" i="7"/>
  <c r="AR46" i="7"/>
  <c r="AJ46" i="7"/>
  <c r="AI46" i="7"/>
  <c r="AG46" i="7"/>
  <c r="AF46" i="7"/>
  <c r="AD46" i="7"/>
  <c r="AW45" i="7"/>
  <c r="AV45" i="7"/>
  <c r="AT45" i="7"/>
  <c r="AS45" i="7"/>
  <c r="AR45" i="7"/>
  <c r="AJ45" i="7"/>
  <c r="AI45" i="7"/>
  <c r="AG45" i="7"/>
  <c r="AF45" i="7"/>
  <c r="AD45" i="7"/>
  <c r="AW44" i="7"/>
  <c r="AV44" i="7"/>
  <c r="AT44" i="7"/>
  <c r="AS44" i="7"/>
  <c r="AR44" i="7"/>
  <c r="AJ44" i="7"/>
  <c r="AI44" i="7"/>
  <c r="AG44" i="7"/>
  <c r="AF44" i="7"/>
  <c r="AD44" i="7"/>
  <c r="AW43" i="7"/>
  <c r="AV43" i="7"/>
  <c r="AT43" i="7"/>
  <c r="AS43" i="7"/>
  <c r="AR43" i="7"/>
  <c r="AJ43" i="7"/>
  <c r="AI43" i="7"/>
  <c r="AG43" i="7"/>
  <c r="AF43" i="7"/>
  <c r="AD43" i="7"/>
  <c r="AW42" i="7"/>
  <c r="AV42" i="7"/>
  <c r="AT42" i="7"/>
  <c r="AS42" i="7"/>
  <c r="AR42" i="7"/>
  <c r="AJ42" i="7"/>
  <c r="AI42" i="7"/>
  <c r="AG42" i="7"/>
  <c r="AF42" i="7"/>
  <c r="AD42" i="7"/>
  <c r="AW41" i="7"/>
  <c r="AV41" i="7"/>
  <c r="AT41" i="7"/>
  <c r="AS41" i="7"/>
  <c r="AR41" i="7"/>
  <c r="AJ41" i="7"/>
  <c r="AI41" i="7"/>
  <c r="AG41" i="7"/>
  <c r="AF41" i="7"/>
  <c r="AD41" i="7"/>
  <c r="AW40" i="7"/>
  <c r="AV40" i="7"/>
  <c r="AT40" i="7"/>
  <c r="AS40" i="7"/>
  <c r="AR40" i="7"/>
  <c r="AJ40" i="7"/>
  <c r="AI40" i="7"/>
  <c r="AG40" i="7"/>
  <c r="AF40" i="7"/>
  <c r="AD40" i="7"/>
  <c r="AW39" i="7"/>
  <c r="AV39" i="7"/>
  <c r="AT39" i="7"/>
  <c r="AS39" i="7"/>
  <c r="AR39" i="7"/>
  <c r="AJ39" i="7"/>
  <c r="AI39" i="7"/>
  <c r="AG39" i="7"/>
  <c r="AF39" i="7"/>
  <c r="AD39" i="7"/>
  <c r="AW38" i="7"/>
  <c r="AV38" i="7"/>
  <c r="AT38" i="7"/>
  <c r="AS38" i="7"/>
  <c r="AR38" i="7"/>
  <c r="AJ38" i="7"/>
  <c r="AI38" i="7"/>
  <c r="AG38" i="7"/>
  <c r="AF38" i="7"/>
  <c r="AD38" i="7"/>
  <c r="AW37" i="7"/>
  <c r="AV37" i="7"/>
  <c r="AT37" i="7"/>
  <c r="AS37" i="7"/>
  <c r="AR37" i="7"/>
  <c r="AJ37" i="7"/>
  <c r="AI37" i="7"/>
  <c r="AG37" i="7"/>
  <c r="AF37" i="7"/>
  <c r="AD37" i="7"/>
  <c r="AW36" i="7"/>
  <c r="AV36" i="7"/>
  <c r="AT36" i="7"/>
  <c r="AS36" i="7"/>
  <c r="AR36" i="7"/>
  <c r="AJ36" i="7"/>
  <c r="AI36" i="7"/>
  <c r="AG36" i="7"/>
  <c r="AF36" i="7"/>
  <c r="AD36" i="7"/>
  <c r="AW35" i="7"/>
  <c r="AV35" i="7"/>
  <c r="AT35" i="7"/>
  <c r="AS35" i="7"/>
  <c r="AR35" i="7"/>
  <c r="AJ35" i="7"/>
  <c r="AI35" i="7"/>
  <c r="AG35" i="7"/>
  <c r="AF35" i="7"/>
  <c r="AD35" i="7"/>
  <c r="AW34" i="7"/>
  <c r="AV34" i="7"/>
  <c r="AT34" i="7"/>
  <c r="AS34" i="7"/>
  <c r="AR34" i="7"/>
  <c r="AJ34" i="7"/>
  <c r="AI34" i="7"/>
  <c r="AG34" i="7"/>
  <c r="AF34" i="7"/>
  <c r="AD34" i="7"/>
  <c r="AW33" i="7"/>
  <c r="AV33" i="7"/>
  <c r="AT33" i="7"/>
  <c r="AS33" i="7"/>
  <c r="AR33" i="7"/>
  <c r="AJ33" i="7"/>
  <c r="AI33" i="7"/>
  <c r="AG33" i="7"/>
  <c r="AF33" i="7"/>
  <c r="AD33" i="7"/>
  <c r="AW32" i="7"/>
  <c r="AV32" i="7"/>
  <c r="AT32" i="7"/>
  <c r="AS32" i="7"/>
  <c r="AR32" i="7"/>
  <c r="AJ32" i="7"/>
  <c r="AI32" i="7"/>
  <c r="AG32" i="7"/>
  <c r="AF32" i="7"/>
  <c r="AD32" i="7"/>
  <c r="AW31" i="7"/>
  <c r="AV31" i="7"/>
  <c r="AT31" i="7"/>
  <c r="AS31" i="7"/>
  <c r="AR31" i="7"/>
  <c r="AJ31" i="7"/>
  <c r="AI31" i="7"/>
  <c r="AG31" i="7"/>
  <c r="AF31" i="7"/>
  <c r="AD31" i="7"/>
  <c r="AW30" i="7"/>
  <c r="AV30" i="7"/>
  <c r="AT30" i="7"/>
  <c r="AS30" i="7"/>
  <c r="AR30" i="7"/>
  <c r="AJ30" i="7"/>
  <c r="AI30" i="7"/>
  <c r="AG30" i="7"/>
  <c r="AF30" i="7"/>
  <c r="AD30" i="7"/>
  <c r="AW29" i="7"/>
  <c r="AV29" i="7"/>
  <c r="AT29" i="7"/>
  <c r="AS29" i="7"/>
  <c r="AR29" i="7"/>
  <c r="AJ29" i="7"/>
  <c r="AI29" i="7"/>
  <c r="AG29" i="7"/>
  <c r="AF29" i="7"/>
  <c r="AD29" i="7"/>
  <c r="AW28" i="7"/>
  <c r="AV28" i="7"/>
  <c r="AT28" i="7"/>
  <c r="AS28" i="7"/>
  <c r="AR28" i="7"/>
  <c r="AJ28" i="7"/>
  <c r="AI28" i="7"/>
  <c r="AG28" i="7"/>
  <c r="AF28" i="7"/>
  <c r="AD28" i="7"/>
  <c r="AW27" i="7"/>
  <c r="AV27" i="7"/>
  <c r="AT27" i="7"/>
  <c r="AS27" i="7"/>
  <c r="AR27" i="7"/>
  <c r="AJ27" i="7"/>
  <c r="AI27" i="7"/>
  <c r="AG27" i="7"/>
  <c r="AF27" i="7"/>
  <c r="AD27" i="7"/>
  <c r="AW26" i="7"/>
  <c r="AV26" i="7"/>
  <c r="AT26" i="7"/>
  <c r="AS26" i="7"/>
  <c r="AR26" i="7"/>
  <c r="AJ26" i="7"/>
  <c r="AI26" i="7"/>
  <c r="AG26" i="7"/>
  <c r="AF26" i="7"/>
  <c r="AD26" i="7"/>
  <c r="AW25" i="7"/>
  <c r="AV25" i="7"/>
  <c r="AT25" i="7"/>
  <c r="AS25" i="7"/>
  <c r="AR25" i="7"/>
  <c r="AJ25" i="7"/>
  <c r="AI25" i="7"/>
  <c r="AG25" i="7"/>
  <c r="AF25" i="7"/>
  <c r="AD25" i="7"/>
  <c r="AW24" i="7"/>
  <c r="AV24" i="7"/>
  <c r="AT24" i="7"/>
  <c r="AS24" i="7"/>
  <c r="AR24" i="7"/>
  <c r="AJ24" i="7"/>
  <c r="AI24" i="7"/>
  <c r="AG24" i="7"/>
  <c r="AF24" i="7"/>
  <c r="AD24" i="7"/>
  <c r="AW23" i="7"/>
  <c r="AV23" i="7"/>
  <c r="AT23" i="7"/>
  <c r="AS23" i="7"/>
  <c r="AR23" i="7"/>
  <c r="AJ23" i="7"/>
  <c r="AI23" i="7"/>
  <c r="AG23" i="7"/>
  <c r="AF23" i="7"/>
  <c r="AD23" i="7"/>
  <c r="AW22" i="7"/>
  <c r="AV22" i="7"/>
  <c r="AT22" i="7"/>
  <c r="AS22" i="7"/>
  <c r="AR22" i="7"/>
  <c r="AJ22" i="7"/>
  <c r="AI22" i="7"/>
  <c r="AG22" i="7"/>
  <c r="AF22" i="7"/>
  <c r="AD22" i="7"/>
  <c r="AW21" i="7"/>
  <c r="AV21" i="7"/>
  <c r="AT21" i="7"/>
  <c r="AS21" i="7"/>
  <c r="AR21" i="7"/>
  <c r="AJ21" i="7"/>
  <c r="AI21" i="7"/>
  <c r="AG21" i="7"/>
  <c r="AF21" i="7"/>
  <c r="AD21" i="7"/>
  <c r="AW20" i="7"/>
  <c r="AV20" i="7"/>
  <c r="AT20" i="7"/>
  <c r="AS20" i="7"/>
  <c r="AR20" i="7"/>
  <c r="AJ20" i="7"/>
  <c r="AI20" i="7"/>
  <c r="AG20" i="7"/>
  <c r="AF20" i="7"/>
  <c r="AD20" i="7"/>
  <c r="AW19" i="7"/>
  <c r="AV19" i="7"/>
  <c r="AT19" i="7"/>
  <c r="AS19" i="7"/>
  <c r="AR19" i="7"/>
  <c r="AJ19" i="7"/>
  <c r="AI19" i="7"/>
  <c r="AG19" i="7"/>
  <c r="AF19" i="7"/>
  <c r="AD19" i="7"/>
  <c r="AW18" i="7"/>
  <c r="AV18" i="7"/>
  <c r="AT18" i="7"/>
  <c r="AS18" i="7"/>
  <c r="AR18" i="7"/>
  <c r="AJ18" i="7"/>
  <c r="AI18" i="7"/>
  <c r="AG18" i="7"/>
  <c r="AF18" i="7"/>
  <c r="AD18" i="7"/>
  <c r="AW17" i="7"/>
  <c r="AV17" i="7"/>
  <c r="AT17" i="7"/>
  <c r="AS17" i="7"/>
  <c r="AR17" i="7"/>
  <c r="AJ17" i="7"/>
  <c r="AI17" i="7"/>
  <c r="AG17" i="7"/>
  <c r="AF17" i="7"/>
  <c r="AD17" i="7"/>
  <c r="AW16" i="7"/>
  <c r="AV16" i="7"/>
  <c r="AT16" i="7"/>
  <c r="AS16" i="7"/>
  <c r="AR16" i="7"/>
  <c r="AJ16" i="7"/>
  <c r="AI16" i="7"/>
  <c r="AG16" i="7"/>
  <c r="AF16" i="7"/>
  <c r="AD16" i="7"/>
  <c r="AW15" i="7"/>
  <c r="AV15" i="7"/>
  <c r="AT15" i="7"/>
  <c r="AS15" i="7"/>
  <c r="AR15" i="7"/>
  <c r="AJ15" i="7"/>
  <c r="AI15" i="7"/>
  <c r="AG15" i="7"/>
  <c r="AF15" i="7"/>
  <c r="AD15" i="7"/>
  <c r="AW14" i="7"/>
  <c r="AV14" i="7"/>
  <c r="AT14" i="7"/>
  <c r="AS14" i="7"/>
  <c r="AR14" i="7"/>
  <c r="AJ14" i="7"/>
  <c r="AI14" i="7"/>
  <c r="AG14" i="7"/>
  <c r="AF14" i="7"/>
  <c r="AD14" i="7"/>
  <c r="AW13" i="7"/>
  <c r="AV13" i="7"/>
  <c r="AT13" i="7"/>
  <c r="AS13" i="7"/>
  <c r="AR13" i="7"/>
  <c r="AJ13" i="7"/>
  <c r="AI13" i="7"/>
  <c r="AG13" i="7"/>
  <c r="AF13" i="7"/>
  <c r="AD13" i="7"/>
  <c r="AW12" i="7"/>
  <c r="AV12" i="7"/>
  <c r="AT12" i="7"/>
  <c r="AS12" i="7"/>
  <c r="AR12" i="7"/>
  <c r="AJ12" i="7"/>
  <c r="AI12" i="7"/>
  <c r="AG12" i="7"/>
  <c r="AF12" i="7"/>
  <c r="AD12" i="7"/>
  <c r="AW11" i="7"/>
  <c r="AV11" i="7"/>
  <c r="AT11" i="7"/>
  <c r="AS11" i="7"/>
  <c r="AR11" i="7"/>
  <c r="AJ11" i="7"/>
  <c r="AI11" i="7"/>
  <c r="AG11" i="7"/>
  <c r="AF11" i="7"/>
  <c r="AD11" i="7"/>
  <c r="AW10" i="7"/>
  <c r="AV10" i="7"/>
  <c r="AT10" i="7"/>
  <c r="AS10" i="7"/>
  <c r="AR10" i="7"/>
  <c r="AJ10" i="7"/>
  <c r="AI10" i="7"/>
  <c r="AG10" i="7"/>
  <c r="AF10" i="7"/>
  <c r="AD10" i="7"/>
  <c r="AW9" i="7"/>
  <c r="AV9" i="7"/>
  <c r="AT9" i="7"/>
  <c r="AS9" i="7"/>
  <c r="AR9" i="7"/>
  <c r="AJ9" i="7"/>
  <c r="AI9" i="7"/>
  <c r="AG9" i="7"/>
  <c r="AF9" i="7"/>
  <c r="AD9" i="7"/>
  <c r="AW8" i="7"/>
  <c r="AV8" i="7"/>
  <c r="AT8" i="7"/>
  <c r="AS8" i="7"/>
  <c r="AR8" i="7"/>
  <c r="AJ8" i="7"/>
  <c r="AI8" i="7"/>
  <c r="AG8" i="7"/>
  <c r="AF8" i="7"/>
  <c r="AD8" i="7"/>
  <c r="AW7" i="7"/>
  <c r="AV7" i="7"/>
  <c r="AT7" i="7"/>
  <c r="AS7" i="7"/>
  <c r="AR7" i="7"/>
  <c r="AJ7" i="7"/>
  <c r="AI7" i="7"/>
  <c r="AG7" i="7"/>
  <c r="AF7" i="7"/>
  <c r="AD7" i="7"/>
  <c r="AW6" i="7"/>
  <c r="AV6" i="7"/>
  <c r="AT6" i="7"/>
  <c r="AS6" i="7"/>
  <c r="AR6" i="7"/>
  <c r="AJ6" i="7"/>
  <c r="AI6" i="7"/>
  <c r="AG6" i="7"/>
  <c r="AF6" i="7"/>
  <c r="AD6" i="7"/>
  <c r="AW5" i="7"/>
  <c r="AV5" i="7"/>
  <c r="AT5" i="7"/>
  <c r="AS5" i="7"/>
  <c r="AR5" i="7"/>
  <c r="AJ5" i="7"/>
  <c r="AI5" i="7"/>
  <c r="AG5" i="7"/>
  <c r="AF5" i="7"/>
  <c r="AD5" i="7"/>
  <c r="AW4" i="7"/>
  <c r="AV4" i="7"/>
  <c r="AT4" i="7"/>
  <c r="AS4" i="7"/>
  <c r="AR4" i="7"/>
  <c r="AJ4" i="7"/>
  <c r="AI4" i="7"/>
  <c r="AG4" i="7"/>
  <c r="AF4" i="7"/>
  <c r="AD4" i="7"/>
  <c r="AW3" i="7"/>
  <c r="AV3" i="7"/>
  <c r="AT3" i="7"/>
  <c r="AS3" i="7"/>
  <c r="AR3" i="7"/>
  <c r="AJ3" i="7"/>
  <c r="AI3" i="7"/>
  <c r="AG3" i="7"/>
  <c r="AF3" i="7"/>
  <c r="AD3" i="7"/>
  <c r="AW4" i="4"/>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AW79" i="4"/>
  <c r="AW80" i="4"/>
  <c r="AW81" i="4"/>
  <c r="AW82" i="4"/>
  <c r="AW83" i="4"/>
  <c r="AW84" i="4"/>
  <c r="AW85" i="4"/>
  <c r="AW86" i="4"/>
  <c r="AW87" i="4"/>
  <c r="AW88" i="4"/>
  <c r="AW89" i="4"/>
  <c r="AW90" i="4"/>
  <c r="AW91" i="4"/>
  <c r="AW92" i="4"/>
  <c r="AW93" i="4"/>
  <c r="AW94" i="4"/>
  <c r="AW95" i="4"/>
  <c r="AW96" i="4"/>
  <c r="AW97" i="4"/>
  <c r="AW98" i="4"/>
  <c r="AW99" i="4"/>
  <c r="AW100" i="4"/>
  <c r="AW101" i="4"/>
  <c r="AW102" i="4"/>
  <c r="AW103" i="4"/>
  <c r="AW104" i="4"/>
  <c r="AW105" i="4"/>
  <c r="AW106" i="4"/>
  <c r="AW107" i="4"/>
  <c r="AW108" i="4"/>
  <c r="AW109" i="4"/>
  <c r="AW110" i="4"/>
  <c r="AW111" i="4"/>
  <c r="AW112" i="4"/>
  <c r="AW113" i="4"/>
  <c r="AW114" i="4"/>
  <c r="AW115" i="4"/>
  <c r="AW116" i="4"/>
  <c r="AW117" i="4"/>
  <c r="AW118" i="4"/>
  <c r="AW119" i="4"/>
  <c r="AW120" i="4"/>
  <c r="AW121" i="4"/>
  <c r="AW122" i="4"/>
  <c r="AW123" i="4"/>
  <c r="AW124" i="4"/>
  <c r="AW125" i="4"/>
  <c r="AW126" i="4"/>
  <c r="AW127" i="4"/>
  <c r="AW128" i="4"/>
  <c r="AW129" i="4"/>
  <c r="AW130" i="4"/>
  <c r="AW131" i="4"/>
  <c r="AW132" i="4"/>
  <c r="AW133" i="4"/>
  <c r="AW134" i="4"/>
  <c r="AW135" i="4"/>
  <c r="AW136" i="4"/>
  <c r="AW137" i="4"/>
  <c r="AW138" i="4"/>
  <c r="AW139" i="4"/>
  <c r="AW140" i="4"/>
  <c r="AW141" i="4"/>
  <c r="AW142" i="4"/>
  <c r="AW143" i="4"/>
  <c r="AW144" i="4"/>
  <c r="AW145" i="4"/>
  <c r="AW146" i="4"/>
  <c r="AW3" i="4"/>
  <c r="AV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V135" i="4"/>
  <c r="AV136" i="4"/>
  <c r="AV137" i="4"/>
  <c r="AV138" i="4"/>
  <c r="AV139" i="4"/>
  <c r="AV140" i="4"/>
  <c r="AV141" i="4"/>
  <c r="AV142" i="4"/>
  <c r="AV143" i="4"/>
  <c r="AV144" i="4"/>
  <c r="AV145" i="4"/>
  <c r="AV146" i="4"/>
  <c r="AV3" i="4"/>
  <c r="AT4" i="4"/>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6" i="4"/>
  <c r="AT37" i="4"/>
  <c r="AT38" i="4"/>
  <c r="AT39" i="4"/>
  <c r="AT40" i="4"/>
  <c r="AT41" i="4"/>
  <c r="AT42" i="4"/>
  <c r="AT43" i="4"/>
  <c r="AT44" i="4"/>
  <c r="AT45" i="4"/>
  <c r="AT46" i="4"/>
  <c r="AT47" i="4"/>
  <c r="AT48" i="4"/>
  <c r="AT49" i="4"/>
  <c r="AT50" i="4"/>
  <c r="AT51" i="4"/>
  <c r="AT52" i="4"/>
  <c r="AT53" i="4"/>
  <c r="AT54" i="4"/>
  <c r="AT55" i="4"/>
  <c r="AT56" i="4"/>
  <c r="AT57" i="4"/>
  <c r="AT58" i="4"/>
  <c r="AT59" i="4"/>
  <c r="AT60" i="4"/>
  <c r="AT61" i="4"/>
  <c r="AT62" i="4"/>
  <c r="AT63" i="4"/>
  <c r="AT64" i="4"/>
  <c r="AT65" i="4"/>
  <c r="AT66" i="4"/>
  <c r="AT67" i="4"/>
  <c r="AT68" i="4"/>
  <c r="AT69" i="4"/>
  <c r="AT70" i="4"/>
  <c r="AT71" i="4"/>
  <c r="AT72" i="4"/>
  <c r="AT73" i="4"/>
  <c r="AT74" i="4"/>
  <c r="AT75" i="4"/>
  <c r="AT76" i="4"/>
  <c r="AT77" i="4"/>
  <c r="AT78" i="4"/>
  <c r="AT79" i="4"/>
  <c r="AT80"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T135" i="4"/>
  <c r="AT136" i="4"/>
  <c r="AT137" i="4"/>
  <c r="AT138" i="4"/>
  <c r="AT139" i="4"/>
  <c r="AT140" i="4"/>
  <c r="AT141" i="4"/>
  <c r="AT142" i="4"/>
  <c r="AT143" i="4"/>
  <c r="AT144" i="4"/>
  <c r="AT145" i="4"/>
  <c r="AT146" i="4"/>
  <c r="AT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54" i="4"/>
  <c r="AS55" i="4"/>
  <c r="AS56" i="4"/>
  <c r="AS57" i="4"/>
  <c r="AS58" i="4"/>
  <c r="AS59" i="4"/>
  <c r="AS60" i="4"/>
  <c r="AS61" i="4"/>
  <c r="AS62" i="4"/>
  <c r="AS63" i="4"/>
  <c r="AS64" i="4"/>
  <c r="AS65" i="4"/>
  <c r="AS66" i="4"/>
  <c r="AS67" i="4"/>
  <c r="AS68" i="4"/>
  <c r="AS69" i="4"/>
  <c r="AS70" i="4"/>
  <c r="AS71" i="4"/>
  <c r="AS72" i="4"/>
  <c r="AS73" i="4"/>
  <c r="AS74" i="4"/>
  <c r="AS75" i="4"/>
  <c r="AS76" i="4"/>
  <c r="AS77" i="4"/>
  <c r="AS78" i="4"/>
  <c r="AS79" i="4"/>
  <c r="AS80" i="4"/>
  <c r="AS81" i="4"/>
  <c r="AS82" i="4"/>
  <c r="AS83" i="4"/>
  <c r="AS84" i="4"/>
  <c r="AS85" i="4"/>
  <c r="AS86" i="4"/>
  <c r="AS87" i="4"/>
  <c r="AS88" i="4"/>
  <c r="AS89" i="4"/>
  <c r="AS90" i="4"/>
  <c r="AS91" i="4"/>
  <c r="AS92" i="4"/>
  <c r="AS93" i="4"/>
  <c r="AS94" i="4"/>
  <c r="AS95" i="4"/>
  <c r="AS96" i="4"/>
  <c r="AS97" i="4"/>
  <c r="AS98" i="4"/>
  <c r="AS99" i="4"/>
  <c r="AS100" i="4"/>
  <c r="AS101" i="4"/>
  <c r="AS102" i="4"/>
  <c r="AS103" i="4"/>
  <c r="AS104" i="4"/>
  <c r="AS105" i="4"/>
  <c r="AS106" i="4"/>
  <c r="AS107" i="4"/>
  <c r="AS108" i="4"/>
  <c r="AS109" i="4"/>
  <c r="AS110" i="4"/>
  <c r="AS111" i="4"/>
  <c r="AS112" i="4"/>
  <c r="AS113" i="4"/>
  <c r="AS114" i="4"/>
  <c r="AS115" i="4"/>
  <c r="AS116" i="4"/>
  <c r="AS117" i="4"/>
  <c r="AS118" i="4"/>
  <c r="AS119" i="4"/>
  <c r="AS120" i="4"/>
  <c r="AS121" i="4"/>
  <c r="AS122" i="4"/>
  <c r="AS123" i="4"/>
  <c r="AS124" i="4"/>
  <c r="AS125" i="4"/>
  <c r="AS126" i="4"/>
  <c r="AS127" i="4"/>
  <c r="AS128" i="4"/>
  <c r="AS129" i="4"/>
  <c r="AS130" i="4"/>
  <c r="AS131" i="4"/>
  <c r="AS132" i="4"/>
  <c r="AS133" i="4"/>
  <c r="AS134" i="4"/>
  <c r="AS135" i="4"/>
  <c r="AS136" i="4"/>
  <c r="AS137" i="4"/>
  <c r="AS138" i="4"/>
  <c r="AS139" i="4"/>
  <c r="AS140" i="4"/>
  <c r="AS141" i="4"/>
  <c r="AS142" i="4"/>
  <c r="AS143" i="4"/>
  <c r="AS144" i="4"/>
  <c r="AS145" i="4"/>
  <c r="AS146" i="4"/>
  <c r="AS3" i="4"/>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33" i="4"/>
  <c r="AR34" i="4"/>
  <c r="AR35" i="4"/>
  <c r="AR36" i="4"/>
  <c r="AR37" i="4"/>
  <c r="AR38" i="4"/>
  <c r="AR39" i="4"/>
  <c r="AR40" i="4"/>
  <c r="AR41" i="4"/>
  <c r="AR42" i="4"/>
  <c r="AR43" i="4"/>
  <c r="AR44" i="4"/>
  <c r="AR45" i="4"/>
  <c r="AR46" i="4"/>
  <c r="AR47" i="4"/>
  <c r="AR48" i="4"/>
  <c r="AR49" i="4"/>
  <c r="AR50" i="4"/>
  <c r="AR51" i="4"/>
  <c r="AR52" i="4"/>
  <c r="AR53" i="4"/>
  <c r="AR54" i="4"/>
  <c r="AR55" i="4"/>
  <c r="AR56" i="4"/>
  <c r="AR57" i="4"/>
  <c r="AR58" i="4"/>
  <c r="AR59" i="4"/>
  <c r="AR60" i="4"/>
  <c r="AR61" i="4"/>
  <c r="AR62" i="4"/>
  <c r="AR63" i="4"/>
  <c r="AR64" i="4"/>
  <c r="AR65" i="4"/>
  <c r="AR66" i="4"/>
  <c r="AR67" i="4"/>
  <c r="AR68" i="4"/>
  <c r="AR69" i="4"/>
  <c r="AR70" i="4"/>
  <c r="AR71" i="4"/>
  <c r="AR72" i="4"/>
  <c r="AR73" i="4"/>
  <c r="AR74" i="4"/>
  <c r="AR75" i="4"/>
  <c r="AR76" i="4"/>
  <c r="AR77" i="4"/>
  <c r="AR78" i="4"/>
  <c r="AR79" i="4"/>
  <c r="AR80" i="4"/>
  <c r="AR81" i="4"/>
  <c r="AR82" i="4"/>
  <c r="AR84" i="4"/>
  <c r="AR85" i="4"/>
  <c r="AR86" i="4"/>
  <c r="AR87" i="4"/>
  <c r="AR88" i="4"/>
  <c r="AR89" i="4"/>
  <c r="AR90" i="4"/>
  <c r="AR91" i="4"/>
  <c r="AR92" i="4"/>
  <c r="AR93" i="4"/>
  <c r="AR94" i="4"/>
  <c r="AR95" i="4"/>
  <c r="AR96" i="4"/>
  <c r="AR97" i="4"/>
  <c r="AR98" i="4"/>
  <c r="AR99" i="4"/>
  <c r="AR100" i="4"/>
  <c r="AR101" i="4"/>
  <c r="AR102" i="4"/>
  <c r="AR103" i="4"/>
  <c r="AR104" i="4"/>
  <c r="AR105" i="4"/>
  <c r="AR106" i="4"/>
  <c r="AR107" i="4"/>
  <c r="AR108" i="4"/>
  <c r="AR109" i="4"/>
  <c r="AR110" i="4"/>
  <c r="AR111" i="4"/>
  <c r="AR112" i="4"/>
  <c r="AR113" i="4"/>
  <c r="AR114" i="4"/>
  <c r="AR115" i="4"/>
  <c r="AR116" i="4"/>
  <c r="AR117" i="4"/>
  <c r="AR118" i="4"/>
  <c r="AR119" i="4"/>
  <c r="AR120" i="4"/>
  <c r="AR121" i="4"/>
  <c r="AR122" i="4"/>
  <c r="AR123" i="4"/>
  <c r="AR124" i="4"/>
  <c r="AR125" i="4"/>
  <c r="AR126" i="4"/>
  <c r="AR127" i="4"/>
  <c r="AR128" i="4"/>
  <c r="AR129" i="4"/>
  <c r="AR130" i="4"/>
  <c r="AR131" i="4"/>
  <c r="AR132" i="4"/>
  <c r="AR133" i="4"/>
  <c r="AR134" i="4"/>
  <c r="AR135" i="4"/>
  <c r="AR136" i="4"/>
  <c r="AR137" i="4"/>
  <c r="AR138" i="4"/>
  <c r="AR139" i="4"/>
  <c r="AR140" i="4"/>
  <c r="AR141" i="4"/>
  <c r="AR142" i="4"/>
  <c r="AR143" i="4"/>
  <c r="AR144" i="4"/>
  <c r="AR145" i="4"/>
  <c r="AR146" i="4"/>
  <c r="AR3" i="4"/>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3" i="4"/>
  <c r="AI6" i="4"/>
  <c r="AJ6" i="4"/>
  <c r="AI7" i="4"/>
  <c r="AJ7" i="4"/>
  <c r="AI8" i="4"/>
  <c r="AJ8" i="4"/>
  <c r="AI9" i="4"/>
  <c r="AJ9" i="4"/>
  <c r="AI10" i="4"/>
  <c r="AJ10" i="4"/>
  <c r="AI11" i="4"/>
  <c r="AJ11" i="4"/>
  <c r="AI12" i="4"/>
  <c r="AJ12" i="4"/>
  <c r="AI13" i="4"/>
  <c r="AJ13" i="4"/>
  <c r="AI14" i="4"/>
  <c r="AJ14" i="4"/>
  <c r="AI15" i="4"/>
  <c r="AJ15" i="4"/>
  <c r="AI16" i="4"/>
  <c r="AJ16" i="4"/>
  <c r="AI17" i="4"/>
  <c r="AJ17" i="4"/>
  <c r="AI18" i="4"/>
  <c r="AJ18" i="4"/>
  <c r="AI19" i="4"/>
  <c r="AJ19" i="4"/>
  <c r="AI20" i="4"/>
  <c r="AJ20" i="4"/>
  <c r="AI21" i="4"/>
  <c r="AJ21" i="4"/>
  <c r="AI22" i="4"/>
  <c r="AJ22" i="4"/>
  <c r="AI23" i="4"/>
  <c r="AJ23" i="4"/>
  <c r="AI24" i="4"/>
  <c r="AJ24" i="4"/>
  <c r="AI25" i="4"/>
  <c r="AJ25" i="4"/>
  <c r="AI26" i="4"/>
  <c r="AJ26" i="4"/>
  <c r="AI27" i="4"/>
  <c r="AJ27" i="4"/>
  <c r="AI28" i="4"/>
  <c r="AJ28" i="4"/>
  <c r="AI29" i="4"/>
  <c r="AJ29" i="4"/>
  <c r="AI30" i="4"/>
  <c r="AJ30" i="4"/>
  <c r="AI31" i="4"/>
  <c r="AJ31" i="4"/>
  <c r="AI32" i="4"/>
  <c r="AJ32" i="4"/>
  <c r="AI33" i="4"/>
  <c r="AJ33" i="4"/>
  <c r="AI34" i="4"/>
  <c r="AJ34" i="4"/>
  <c r="AI35" i="4"/>
  <c r="AJ35" i="4"/>
  <c r="AI36" i="4"/>
  <c r="AJ36" i="4"/>
  <c r="AI37" i="4"/>
  <c r="AJ37" i="4"/>
  <c r="AI38" i="4"/>
  <c r="AJ38" i="4"/>
  <c r="AI39" i="4"/>
  <c r="AJ39" i="4"/>
  <c r="AI40" i="4"/>
  <c r="AJ40" i="4"/>
  <c r="AI41" i="4"/>
  <c r="AJ41" i="4"/>
  <c r="AI42" i="4"/>
  <c r="AJ42" i="4"/>
  <c r="AI43" i="4"/>
  <c r="AJ43" i="4"/>
  <c r="AI44" i="4"/>
  <c r="AJ44" i="4"/>
  <c r="AI45" i="4"/>
  <c r="AJ45" i="4"/>
  <c r="AI46" i="4"/>
  <c r="AJ46" i="4"/>
  <c r="AI47" i="4"/>
  <c r="AJ47" i="4"/>
  <c r="AI48" i="4"/>
  <c r="AJ48" i="4"/>
  <c r="AI49" i="4"/>
  <c r="AJ49" i="4"/>
  <c r="AI50" i="4"/>
  <c r="AJ50" i="4"/>
  <c r="AI51" i="4"/>
  <c r="AJ51" i="4"/>
  <c r="AI52" i="4"/>
  <c r="AJ52" i="4"/>
  <c r="AI53" i="4"/>
  <c r="AJ53" i="4"/>
  <c r="AI54" i="4"/>
  <c r="AJ54" i="4"/>
  <c r="AI55" i="4"/>
  <c r="AJ55" i="4"/>
  <c r="AI56" i="4"/>
  <c r="AJ56" i="4"/>
  <c r="AI57" i="4"/>
  <c r="AJ57" i="4"/>
  <c r="AI58" i="4"/>
  <c r="AJ58" i="4"/>
  <c r="AI59" i="4"/>
  <c r="AJ59" i="4"/>
  <c r="AI60" i="4"/>
  <c r="AJ60" i="4"/>
  <c r="AI61" i="4"/>
  <c r="AJ61" i="4"/>
  <c r="AI62" i="4"/>
  <c r="AJ62" i="4"/>
  <c r="AI63" i="4"/>
  <c r="AJ63" i="4"/>
  <c r="AI64" i="4"/>
  <c r="AJ64" i="4"/>
  <c r="AI65" i="4"/>
  <c r="AJ65" i="4"/>
  <c r="AI66" i="4"/>
  <c r="AJ66" i="4"/>
  <c r="AI67" i="4"/>
  <c r="AJ67" i="4"/>
  <c r="AI68" i="4"/>
  <c r="AJ68" i="4"/>
  <c r="AI69" i="4"/>
  <c r="AJ69" i="4"/>
  <c r="AI70" i="4"/>
  <c r="AJ70" i="4"/>
  <c r="AI71" i="4"/>
  <c r="AJ71" i="4"/>
  <c r="AI72" i="4"/>
  <c r="AJ72" i="4"/>
  <c r="AI73" i="4"/>
  <c r="AJ73" i="4"/>
  <c r="AI74" i="4"/>
  <c r="AJ74" i="4"/>
  <c r="AI75" i="4"/>
  <c r="AJ75" i="4"/>
  <c r="AI76" i="4"/>
  <c r="AJ76" i="4"/>
  <c r="AI77" i="4"/>
  <c r="AJ77" i="4"/>
  <c r="AI78" i="4"/>
  <c r="AJ78" i="4"/>
  <c r="AI79" i="4"/>
  <c r="AJ79" i="4"/>
  <c r="AI80" i="4"/>
  <c r="AJ80" i="4"/>
  <c r="AI81" i="4"/>
  <c r="AJ81" i="4"/>
  <c r="AI82" i="4"/>
  <c r="AJ82" i="4"/>
  <c r="AI83" i="4"/>
  <c r="AJ83" i="4"/>
  <c r="AI84" i="4"/>
  <c r="AJ84" i="4"/>
  <c r="AI85" i="4"/>
  <c r="AJ85" i="4"/>
  <c r="AI86" i="4"/>
  <c r="AJ86" i="4"/>
  <c r="AI87" i="4"/>
  <c r="AJ87" i="4"/>
  <c r="AI88" i="4"/>
  <c r="AJ88" i="4"/>
  <c r="AI89" i="4"/>
  <c r="AJ89" i="4"/>
  <c r="AI90" i="4"/>
  <c r="AJ90" i="4"/>
  <c r="AI91" i="4"/>
  <c r="AJ91" i="4"/>
  <c r="AI92" i="4"/>
  <c r="AJ92" i="4"/>
  <c r="AI93" i="4"/>
  <c r="AJ93" i="4"/>
  <c r="AI94" i="4"/>
  <c r="AJ94" i="4"/>
  <c r="AI95" i="4"/>
  <c r="AJ95" i="4"/>
  <c r="AI96" i="4"/>
  <c r="AJ96" i="4"/>
  <c r="AI97" i="4"/>
  <c r="AJ97" i="4"/>
  <c r="AI98" i="4"/>
  <c r="AJ98" i="4"/>
  <c r="AI99" i="4"/>
  <c r="AJ99" i="4"/>
  <c r="AI100" i="4"/>
  <c r="AJ100" i="4"/>
  <c r="AI101" i="4"/>
  <c r="AJ101" i="4"/>
  <c r="AI102" i="4"/>
  <c r="AJ102" i="4"/>
  <c r="AI103" i="4"/>
  <c r="AJ103" i="4"/>
  <c r="AI104" i="4"/>
  <c r="AJ104" i="4"/>
  <c r="AI105" i="4"/>
  <c r="AJ105" i="4"/>
  <c r="AI106" i="4"/>
  <c r="AJ106" i="4"/>
  <c r="AI107" i="4"/>
  <c r="AJ107" i="4"/>
  <c r="AI108" i="4"/>
  <c r="AJ108" i="4"/>
  <c r="AI109" i="4"/>
  <c r="AJ109" i="4"/>
  <c r="AI110" i="4"/>
  <c r="AJ110" i="4"/>
  <c r="AI111" i="4"/>
  <c r="AJ111" i="4"/>
  <c r="AI112" i="4"/>
  <c r="AJ112" i="4"/>
  <c r="AI113" i="4"/>
  <c r="AJ113" i="4"/>
  <c r="AI114" i="4"/>
  <c r="AJ114" i="4"/>
  <c r="AI115" i="4"/>
  <c r="AJ115" i="4"/>
  <c r="AI116" i="4"/>
  <c r="AJ116" i="4"/>
  <c r="AI117" i="4"/>
  <c r="AJ117" i="4"/>
  <c r="AI118" i="4"/>
  <c r="AJ118" i="4"/>
  <c r="AI119" i="4"/>
  <c r="AJ119" i="4"/>
  <c r="AI120" i="4"/>
  <c r="AJ120" i="4"/>
  <c r="AI121" i="4"/>
  <c r="AJ121" i="4"/>
  <c r="AI122" i="4"/>
  <c r="AJ122" i="4"/>
  <c r="AI123" i="4"/>
  <c r="AJ123" i="4"/>
  <c r="AI124" i="4"/>
  <c r="AJ124" i="4"/>
  <c r="AI125" i="4"/>
  <c r="AJ125" i="4"/>
  <c r="AI126" i="4"/>
  <c r="AJ126" i="4"/>
  <c r="AI127" i="4"/>
  <c r="AJ127" i="4"/>
  <c r="AI128" i="4"/>
  <c r="AJ128" i="4"/>
  <c r="AI129" i="4"/>
  <c r="AJ129" i="4"/>
  <c r="AI130" i="4"/>
  <c r="AJ130" i="4"/>
  <c r="AI131" i="4"/>
  <c r="AJ131" i="4"/>
  <c r="AI132" i="4"/>
  <c r="AJ132" i="4"/>
  <c r="AI133" i="4"/>
  <c r="AJ133" i="4"/>
  <c r="AI134" i="4"/>
  <c r="AJ134" i="4"/>
  <c r="AI135" i="4"/>
  <c r="AJ135" i="4"/>
  <c r="AI136" i="4"/>
  <c r="AJ136" i="4"/>
  <c r="AI137" i="4"/>
  <c r="AJ137" i="4"/>
  <c r="AI138" i="4"/>
  <c r="AJ138" i="4"/>
  <c r="AI139" i="4"/>
  <c r="AJ139" i="4"/>
  <c r="AI140" i="4"/>
  <c r="AJ140" i="4"/>
  <c r="AI141" i="4"/>
  <c r="AJ141" i="4"/>
  <c r="AI142" i="4"/>
  <c r="AJ142" i="4"/>
  <c r="AI143" i="4"/>
  <c r="AJ143" i="4"/>
  <c r="AI144" i="4"/>
  <c r="AJ144" i="4"/>
  <c r="AI145" i="4"/>
  <c r="AJ145" i="4"/>
  <c r="AI146" i="4"/>
  <c r="AJ146" i="4"/>
  <c r="AJ3" i="4"/>
  <c r="AJ4" i="4"/>
  <c r="AI3" i="4"/>
  <c r="AI4" i="4"/>
  <c r="AJ5" i="4"/>
  <c r="AI5"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3" i="4"/>
  <c r="AD4" i="4"/>
  <c r="AD5"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3" i="4"/>
  <c r="AK17" i="7" l="1"/>
  <c r="AK5" i="4"/>
  <c r="AK135" i="4"/>
  <c r="AK119" i="4"/>
  <c r="AK103" i="4"/>
  <c r="AK87" i="4"/>
  <c r="AK63" i="4"/>
  <c r="AK31" i="4"/>
  <c r="AL75" i="4"/>
  <c r="AM71" i="4"/>
  <c r="AL67" i="4"/>
  <c r="AL59" i="4"/>
  <c r="AL55" i="4"/>
  <c r="AL51" i="4"/>
  <c r="AL43" i="4"/>
  <c r="AL35" i="4"/>
  <c r="AL23" i="4"/>
  <c r="AL19" i="4"/>
  <c r="AL7" i="4"/>
  <c r="AN146" i="4"/>
  <c r="AN130" i="4"/>
  <c r="AN114" i="4"/>
  <c r="AL98" i="4"/>
  <c r="AK52" i="7"/>
  <c r="AK60" i="7"/>
  <c r="AK62" i="7"/>
  <c r="AK66" i="7"/>
  <c r="AK68" i="7"/>
  <c r="AK146" i="4"/>
  <c r="AK140" i="4"/>
  <c r="AK130" i="4"/>
  <c r="AU7" i="7"/>
  <c r="AN19" i="7"/>
  <c r="AK36" i="7"/>
  <c r="AK70" i="7"/>
  <c r="AU23" i="7"/>
  <c r="AL31" i="7"/>
  <c r="AU39" i="7"/>
  <c r="AU48" i="7"/>
  <c r="AN78" i="7"/>
  <c r="AK25" i="7"/>
  <c r="AK20" i="7"/>
  <c r="AK22" i="7"/>
  <c r="AK9" i="7"/>
  <c r="AK76" i="7"/>
  <c r="AK78" i="7"/>
  <c r="AK84" i="7"/>
  <c r="AK86" i="7"/>
  <c r="AK90" i="7"/>
  <c r="AK102" i="7"/>
  <c r="AK108" i="7"/>
  <c r="AK110" i="7"/>
  <c r="AK114" i="7"/>
  <c r="AK116" i="7"/>
  <c r="AK118" i="7"/>
  <c r="AK134" i="7"/>
  <c r="AK140" i="7"/>
  <c r="AK142" i="7"/>
  <c r="AK144" i="7"/>
  <c r="AK146" i="7"/>
  <c r="AM67" i="7"/>
  <c r="AK10" i="7"/>
  <c r="AM65" i="7"/>
  <c r="AU69" i="7"/>
  <c r="AO73" i="7"/>
  <c r="AL85" i="7"/>
  <c r="AN93" i="7"/>
  <c r="AM145" i="7"/>
  <c r="AK19" i="7"/>
  <c r="AK21" i="7"/>
  <c r="AK26" i="7"/>
  <c r="AK42" i="7"/>
  <c r="AK74" i="7"/>
  <c r="AK3" i="4"/>
  <c r="AN91" i="4"/>
  <c r="AK33" i="7"/>
  <c r="AK35" i="7"/>
  <c r="AK37" i="7"/>
  <c r="AK41" i="7"/>
  <c r="AK49" i="7"/>
  <c r="AK51" i="7"/>
  <c r="AK53" i="7"/>
  <c r="AK59" i="7"/>
  <c r="AK61" i="7"/>
  <c r="AK67" i="7"/>
  <c r="AK69" i="7"/>
  <c r="AK75" i="7"/>
  <c r="AK77" i="7"/>
  <c r="AK83" i="7"/>
  <c r="AK85" i="7"/>
  <c r="AK107" i="7"/>
  <c r="AK109" i="7"/>
  <c r="AK115" i="7"/>
  <c r="AK117" i="7"/>
  <c r="AK139" i="7"/>
  <c r="AK141" i="7"/>
  <c r="AK143" i="7"/>
  <c r="AK145" i="7"/>
  <c r="AO4" i="4"/>
  <c r="AL32" i="4"/>
  <c r="AL16" i="4"/>
  <c r="AM143" i="4"/>
  <c r="AM135" i="4"/>
  <c r="AM127" i="4"/>
  <c r="AM119" i="4"/>
  <c r="AM111" i="4"/>
  <c r="AM107" i="4"/>
  <c r="AK124" i="4"/>
  <c r="AK114" i="4"/>
  <c r="AK98" i="4"/>
  <c r="AK92" i="4"/>
  <c r="AK82" i="4"/>
  <c r="AK74" i="4"/>
  <c r="AK52" i="4"/>
  <c r="AK42" i="4"/>
  <c r="AK20" i="4"/>
  <c r="AL29" i="4"/>
  <c r="AL144" i="4"/>
  <c r="AL140" i="4"/>
  <c r="AN136" i="4"/>
  <c r="AL128" i="4"/>
  <c r="AL124" i="4"/>
  <c r="AL112" i="4"/>
  <c r="AL108" i="4"/>
  <c r="AL96" i="4"/>
  <c r="AL92" i="4"/>
  <c r="AU5" i="7"/>
  <c r="AM6" i="7"/>
  <c r="AN9" i="7"/>
  <c r="AO10" i="7"/>
  <c r="AO9" i="7"/>
  <c r="AU13" i="7"/>
  <c r="AM14" i="7"/>
  <c r="AN17" i="7"/>
  <c r="AN18" i="7"/>
  <c r="AU21" i="7"/>
  <c r="AL22" i="7"/>
  <c r="AU22" i="7"/>
  <c r="AP22" i="7"/>
  <c r="AN25" i="7"/>
  <c r="AO26" i="7"/>
  <c r="AU29" i="7"/>
  <c r="AM30" i="7"/>
  <c r="AN33" i="7"/>
  <c r="AN34" i="7"/>
  <c r="AU37" i="7"/>
  <c r="AM38" i="7"/>
  <c r="AM37" i="7"/>
  <c r="AN41" i="7"/>
  <c r="AO42" i="7"/>
  <c r="AO41" i="7"/>
  <c r="AU45" i="7"/>
  <c r="AM46" i="7"/>
  <c r="AN49" i="7"/>
  <c r="AU50" i="7"/>
  <c r="AP50" i="7"/>
  <c r="AO53" i="7"/>
  <c r="AN54" i="7"/>
  <c r="AL72" i="4"/>
  <c r="AK108" i="4"/>
  <c r="AK10" i="4"/>
  <c r="AL76" i="4"/>
  <c r="AL68" i="4"/>
  <c r="AL60" i="4"/>
  <c r="AL52" i="4"/>
  <c r="AL44" i="4"/>
  <c r="AL24" i="4"/>
  <c r="AL8" i="4"/>
  <c r="AM131" i="4"/>
  <c r="AM115" i="4"/>
  <c r="AN99" i="4"/>
  <c r="AO74" i="7"/>
  <c r="AU146" i="7"/>
  <c r="AL56" i="4"/>
  <c r="AM79" i="4"/>
  <c r="AL80" i="4"/>
  <c r="AM63" i="4"/>
  <c r="AL64" i="4"/>
  <c r="AL47" i="4"/>
  <c r="AL48" i="4"/>
  <c r="AN122" i="4"/>
  <c r="AM123" i="4"/>
  <c r="AL39" i="4"/>
  <c r="AL40" i="4"/>
  <c r="AN138" i="4"/>
  <c r="AM139" i="4"/>
  <c r="AP146" i="7"/>
  <c r="AO6" i="7"/>
  <c r="AM10" i="7"/>
  <c r="AO14" i="7"/>
  <c r="AM18" i="7"/>
  <c r="AO22" i="7"/>
  <c r="AM26" i="7"/>
  <c r="AO30" i="7"/>
  <c r="AM34" i="7"/>
  <c r="AO38" i="7"/>
  <c r="AM42" i="7"/>
  <c r="AO46" i="7"/>
  <c r="AM50" i="7"/>
  <c r="AU54" i="7"/>
  <c r="AU58" i="7"/>
  <c r="AO62" i="7"/>
  <c r="AM66" i="7"/>
  <c r="AL70" i="7"/>
  <c r="AU82" i="7"/>
  <c r="AU86" i="7"/>
  <c r="AO90" i="7"/>
  <c r="AN94" i="7"/>
  <c r="AL98" i="7"/>
  <c r="AK6" i="7"/>
  <c r="AP6" i="7"/>
  <c r="AU6" i="7"/>
  <c r="AN10" i="7"/>
  <c r="AK12" i="7"/>
  <c r="AK14" i="7"/>
  <c r="AP14" i="7"/>
  <c r="AU14" i="7"/>
  <c r="AO18" i="7"/>
  <c r="AK27" i="7"/>
  <c r="AK29" i="7"/>
  <c r="AL30" i="7"/>
  <c r="AK34" i="7"/>
  <c r="AL38" i="7"/>
  <c r="AK39" i="7"/>
  <c r="AK43" i="7"/>
  <c r="AK45" i="7"/>
  <c r="AL46" i="7"/>
  <c r="AK47" i="7"/>
  <c r="AK55" i="7"/>
  <c r="AK57" i="7"/>
  <c r="AM58" i="7"/>
  <c r="AP70" i="7"/>
  <c r="AU70" i="7"/>
  <c r="AK79" i="7"/>
  <c r="AK81" i="7"/>
  <c r="AM82" i="7"/>
  <c r="AK95" i="7"/>
  <c r="AK97" i="7"/>
  <c r="AK99" i="7"/>
  <c r="AK101" i="7"/>
  <c r="AK122" i="7"/>
  <c r="AK124" i="7"/>
  <c r="AK126" i="7"/>
  <c r="AK130" i="7"/>
  <c r="AK132" i="7"/>
  <c r="AK3" i="7"/>
  <c r="AL6" i="7"/>
  <c r="AK11" i="7"/>
  <c r="AK13" i="7"/>
  <c r="AL14" i="7"/>
  <c r="AK18" i="7"/>
  <c r="AM22" i="7"/>
  <c r="AN26" i="7"/>
  <c r="AK28" i="7"/>
  <c r="AK30" i="7"/>
  <c r="AP30" i="7"/>
  <c r="AU30" i="7"/>
  <c r="AO34" i="7"/>
  <c r="AK38" i="7"/>
  <c r="AP38" i="7"/>
  <c r="AU38" i="7"/>
  <c r="AK40" i="7"/>
  <c r="AN42" i="7"/>
  <c r="AK44" i="7"/>
  <c r="AK46" i="7"/>
  <c r="AP46" i="7"/>
  <c r="AU46" i="7"/>
  <c r="AK48" i="7"/>
  <c r="AK54" i="7"/>
  <c r="AK58" i="7"/>
  <c r="AK80" i="7"/>
  <c r="AK82" i="7"/>
  <c r="AL86" i="7"/>
  <c r="AK96" i="7"/>
  <c r="AK98" i="7"/>
  <c r="AK100" i="7"/>
  <c r="AK123" i="7"/>
  <c r="AK125" i="7"/>
  <c r="AK131" i="7"/>
  <c r="AK133" i="7"/>
  <c r="AK138" i="7"/>
  <c r="AO15" i="7"/>
  <c r="AM15" i="7"/>
  <c r="AN15" i="7"/>
  <c r="AM27" i="7"/>
  <c r="AO27" i="7"/>
  <c r="AU27" i="7"/>
  <c r="AP27" i="7"/>
  <c r="AL27" i="7"/>
  <c r="AM43" i="7"/>
  <c r="AO43" i="7"/>
  <c r="AU43" i="7"/>
  <c r="AP43" i="7"/>
  <c r="AL43" i="7"/>
  <c r="AO51" i="7"/>
  <c r="AU51" i="7"/>
  <c r="AP51" i="7"/>
  <c r="AN51" i="7"/>
  <c r="AM51" i="7"/>
  <c r="AM63" i="7"/>
  <c r="AU63" i="7"/>
  <c r="AP63" i="7"/>
  <c r="AL63" i="7"/>
  <c r="AO63" i="7"/>
  <c r="AN63" i="7"/>
  <c r="AN71" i="7"/>
  <c r="AM71" i="7"/>
  <c r="AU71" i="7"/>
  <c r="AP71" i="7"/>
  <c r="AO71" i="7"/>
  <c r="AN87" i="7"/>
  <c r="AM87" i="7"/>
  <c r="AO87" i="7"/>
  <c r="AL87" i="7"/>
  <c r="AO99" i="7"/>
  <c r="AM99" i="7"/>
  <c r="AL99" i="7"/>
  <c r="AU99" i="7"/>
  <c r="AP99" i="7"/>
  <c r="AN99" i="7"/>
  <c r="AU111" i="7"/>
  <c r="AP111" i="7"/>
  <c r="AL111" i="7"/>
  <c r="AO111" i="7"/>
  <c r="AN111" i="7"/>
  <c r="AM111" i="7"/>
  <c r="AN119" i="7"/>
  <c r="AM119" i="7"/>
  <c r="AU119" i="7"/>
  <c r="AP119" i="7"/>
  <c r="AL119" i="7"/>
  <c r="AO119" i="7"/>
  <c r="AU127" i="7"/>
  <c r="AP127" i="7"/>
  <c r="AL127" i="7"/>
  <c r="AO127" i="7"/>
  <c r="AN127" i="7"/>
  <c r="AM127" i="7"/>
  <c r="AU143" i="7"/>
  <c r="AP143" i="7"/>
  <c r="AL143" i="7"/>
  <c r="AO143" i="7"/>
  <c r="AN143" i="7"/>
  <c r="AM143" i="7"/>
  <c r="AM7" i="7"/>
  <c r="AP48" i="7"/>
  <c r="AM4" i="7"/>
  <c r="AU4" i="7"/>
  <c r="AP4" i="7"/>
  <c r="AL4" i="7"/>
  <c r="AO8" i="7"/>
  <c r="AP9" i="7"/>
  <c r="AN8" i="7"/>
  <c r="AU9" i="7"/>
  <c r="AL9" i="7"/>
  <c r="AM12" i="7"/>
  <c r="AN13" i="7"/>
  <c r="AO12" i="7"/>
  <c r="AU12" i="7"/>
  <c r="AP12" i="7"/>
  <c r="AL12" i="7"/>
  <c r="AO16" i="7"/>
  <c r="AU17" i="7"/>
  <c r="AP17" i="7"/>
  <c r="AN16" i="7"/>
  <c r="AL17" i="7"/>
  <c r="AM16" i="7"/>
  <c r="AM20" i="7"/>
  <c r="AN21" i="7"/>
  <c r="AU20" i="7"/>
  <c r="AP20" i="7"/>
  <c r="AL20" i="7"/>
  <c r="AO20" i="7"/>
  <c r="AO24" i="7"/>
  <c r="AP25" i="7"/>
  <c r="AN24" i="7"/>
  <c r="AU25" i="7"/>
  <c r="AL25" i="7"/>
  <c r="AM24" i="7"/>
  <c r="AM28" i="7"/>
  <c r="AO28" i="7"/>
  <c r="AU28" i="7"/>
  <c r="AP28" i="7"/>
  <c r="AL28" i="7"/>
  <c r="AN29" i="7"/>
  <c r="AO32" i="7"/>
  <c r="AU33" i="7"/>
  <c r="AL33" i="7"/>
  <c r="AM32" i="7"/>
  <c r="AN32" i="7"/>
  <c r="AP33" i="7"/>
  <c r="AM36" i="7"/>
  <c r="AU36" i="7"/>
  <c r="AP36" i="7"/>
  <c r="AL36" i="7"/>
  <c r="AN37" i="7"/>
  <c r="AO36" i="7"/>
  <c r="AO40" i="7"/>
  <c r="AU41" i="7"/>
  <c r="AL41" i="7"/>
  <c r="AM40" i="7"/>
  <c r="AN40" i="7"/>
  <c r="AP41" i="7"/>
  <c r="AM44" i="7"/>
  <c r="AN45" i="7"/>
  <c r="AO44" i="7"/>
  <c r="AU44" i="7"/>
  <c r="AP44" i="7"/>
  <c r="AL44" i="7"/>
  <c r="AO48" i="7"/>
  <c r="AN48" i="7"/>
  <c r="AM48" i="7"/>
  <c r="AO52" i="7"/>
  <c r="AL52" i="7"/>
  <c r="AU52" i="7"/>
  <c r="AP52" i="7"/>
  <c r="AN52" i="7"/>
  <c r="AM56" i="7"/>
  <c r="AU56" i="7"/>
  <c r="AO56" i="7"/>
  <c r="AN56" i="7"/>
  <c r="AL56" i="7"/>
  <c r="AO60" i="7"/>
  <c r="AN60" i="7"/>
  <c r="AL60" i="7"/>
  <c r="AU60" i="7"/>
  <c r="AP60" i="7"/>
  <c r="AM64" i="7"/>
  <c r="AU64" i="7"/>
  <c r="AP64" i="7"/>
  <c r="AL64" i="7"/>
  <c r="AO64" i="7"/>
  <c r="AN64" i="7"/>
  <c r="AO68" i="7"/>
  <c r="AN68" i="7"/>
  <c r="AU68" i="7"/>
  <c r="AP68" i="7"/>
  <c r="AM68" i="7"/>
  <c r="AL68" i="7"/>
  <c r="AN72" i="7"/>
  <c r="AM72" i="7"/>
  <c r="AO72" i="7"/>
  <c r="AL72" i="7"/>
  <c r="AM76" i="7"/>
  <c r="AU76" i="7"/>
  <c r="AP76" i="7"/>
  <c r="AL76" i="7"/>
  <c r="AN76" i="7"/>
  <c r="AU80" i="7"/>
  <c r="AP80" i="7"/>
  <c r="AL80" i="7"/>
  <c r="AO80" i="7"/>
  <c r="AM80" i="7"/>
  <c r="AO84" i="7"/>
  <c r="AN84" i="7"/>
  <c r="AL84" i="7"/>
  <c r="AU84" i="7"/>
  <c r="AP84" i="7"/>
  <c r="AN88" i="7"/>
  <c r="AM88" i="7"/>
  <c r="AU88" i="7"/>
  <c r="AP88" i="7"/>
  <c r="AO88" i="7"/>
  <c r="AM92" i="7"/>
  <c r="AU92" i="7"/>
  <c r="AP92" i="7"/>
  <c r="AL92" i="7"/>
  <c r="AO92" i="7"/>
  <c r="AN92" i="7"/>
  <c r="AU96" i="7"/>
  <c r="AP96" i="7"/>
  <c r="AL96" i="7"/>
  <c r="AO96" i="7"/>
  <c r="AN96" i="7"/>
  <c r="AO100" i="7"/>
  <c r="AM100" i="7"/>
  <c r="AU100" i="7"/>
  <c r="AP100" i="7"/>
  <c r="AN100" i="7"/>
  <c r="AL100" i="7"/>
  <c r="AN104" i="7"/>
  <c r="AM104" i="7"/>
  <c r="AU104" i="7"/>
  <c r="AP104" i="7"/>
  <c r="AL104" i="7"/>
  <c r="AO104" i="7"/>
  <c r="AM108" i="7"/>
  <c r="AU108" i="7"/>
  <c r="AP108" i="7"/>
  <c r="AL108" i="7"/>
  <c r="AO108" i="7"/>
  <c r="AN108" i="7"/>
  <c r="AU112" i="7"/>
  <c r="AP112" i="7"/>
  <c r="AL112" i="7"/>
  <c r="AO112" i="7"/>
  <c r="AN112" i="7"/>
  <c r="AM112" i="7"/>
  <c r="AO116" i="7"/>
  <c r="AN116" i="7"/>
  <c r="AM116" i="7"/>
  <c r="AL116" i="7"/>
  <c r="AU116" i="7"/>
  <c r="AP116" i="7"/>
  <c r="AN120" i="7"/>
  <c r="AM120" i="7"/>
  <c r="AU120" i="7"/>
  <c r="AP120" i="7"/>
  <c r="AL120" i="7"/>
  <c r="AO120" i="7"/>
  <c r="AM124" i="7"/>
  <c r="AU124" i="7"/>
  <c r="AP124" i="7"/>
  <c r="AL124" i="7"/>
  <c r="AO124" i="7"/>
  <c r="AN124" i="7"/>
  <c r="AU128" i="7"/>
  <c r="AP128" i="7"/>
  <c r="AL128" i="7"/>
  <c r="AO128" i="7"/>
  <c r="AN128" i="7"/>
  <c r="AO132" i="7"/>
  <c r="AN132" i="7"/>
  <c r="AM132" i="7"/>
  <c r="AU132" i="7"/>
  <c r="AP132" i="7"/>
  <c r="AL132" i="7"/>
  <c r="AN136" i="7"/>
  <c r="AM136" i="7"/>
  <c r="AU136" i="7"/>
  <c r="AP136" i="7"/>
  <c r="AL136" i="7"/>
  <c r="AO136" i="7"/>
  <c r="AM140" i="7"/>
  <c r="AU140" i="7"/>
  <c r="AP140" i="7"/>
  <c r="AL140" i="7"/>
  <c r="AO140" i="7"/>
  <c r="AN140" i="7"/>
  <c r="AU144" i="7"/>
  <c r="AP144" i="7"/>
  <c r="AL144" i="7"/>
  <c r="AO144" i="7"/>
  <c r="AN144" i="7"/>
  <c r="AM144" i="7"/>
  <c r="AN4" i="7"/>
  <c r="AM5" i="7"/>
  <c r="AP7" i="7"/>
  <c r="AL8" i="7"/>
  <c r="AM13" i="7"/>
  <c r="AO17" i="7"/>
  <c r="AP24" i="7"/>
  <c r="AU24" i="7"/>
  <c r="AN27" i="7"/>
  <c r="AP31" i="7"/>
  <c r="AU31" i="7"/>
  <c r="AL32" i="7"/>
  <c r="AN36" i="7"/>
  <c r="AL39" i="7"/>
  <c r="AM45" i="7"/>
  <c r="AO49" i="7"/>
  <c r="AP72" i="7"/>
  <c r="AU72" i="7"/>
  <c r="AL73" i="7"/>
  <c r="AO77" i="7"/>
  <c r="AN81" i="7"/>
  <c r="AM84" i="7"/>
  <c r="AP89" i="7"/>
  <c r="AU89" i="7"/>
  <c r="AM128" i="7"/>
  <c r="AN141" i="7"/>
  <c r="AM11" i="7"/>
  <c r="AO11" i="7"/>
  <c r="AU11" i="7"/>
  <c r="AP11" i="7"/>
  <c r="AL11" i="7"/>
  <c r="AO23" i="7"/>
  <c r="AM23" i="7"/>
  <c r="AN23" i="7"/>
  <c r="AM35" i="7"/>
  <c r="AU35" i="7"/>
  <c r="AP35" i="7"/>
  <c r="AL35" i="7"/>
  <c r="AO35" i="7"/>
  <c r="AO47" i="7"/>
  <c r="AN47" i="7"/>
  <c r="AM47" i="7"/>
  <c r="AO59" i="7"/>
  <c r="AN59" i="7"/>
  <c r="AU59" i="7"/>
  <c r="AP59" i="7"/>
  <c r="AM59" i="7"/>
  <c r="AL59" i="7"/>
  <c r="AU79" i="7"/>
  <c r="AP79" i="7"/>
  <c r="AL79" i="7"/>
  <c r="AO79" i="7"/>
  <c r="AM79" i="7"/>
  <c r="AM91" i="7"/>
  <c r="AU91" i="7"/>
  <c r="AP91" i="7"/>
  <c r="AL91" i="7"/>
  <c r="AO91" i="7"/>
  <c r="AN91" i="7"/>
  <c r="AN103" i="7"/>
  <c r="AM103" i="7"/>
  <c r="AU103" i="7"/>
  <c r="AP103" i="7"/>
  <c r="AL103" i="7"/>
  <c r="AO103" i="7"/>
  <c r="AM123" i="7"/>
  <c r="AU123" i="7"/>
  <c r="AP123" i="7"/>
  <c r="AL123" i="7"/>
  <c r="AO123" i="7"/>
  <c r="AN123" i="7"/>
  <c r="AN135" i="7"/>
  <c r="AM135" i="7"/>
  <c r="AU135" i="7"/>
  <c r="AP135" i="7"/>
  <c r="AL135" i="7"/>
  <c r="AO135" i="7"/>
  <c r="AU16" i="7"/>
  <c r="AN28" i="7"/>
  <c r="AO4" i="7"/>
  <c r="AN5" i="7"/>
  <c r="AM8" i="7"/>
  <c r="AN12" i="7"/>
  <c r="AL15" i="7"/>
  <c r="AM21" i="7"/>
  <c r="AO25" i="7"/>
  <c r="AP32" i="7"/>
  <c r="AU32" i="7"/>
  <c r="AN35" i="7"/>
  <c r="AP39" i="7"/>
  <c r="AL40" i="7"/>
  <c r="AN44" i="7"/>
  <c r="AL47" i="7"/>
  <c r="AM53" i="7"/>
  <c r="AN57" i="7"/>
  <c r="AM60" i="7"/>
  <c r="AP61" i="7"/>
  <c r="AU61" i="7"/>
  <c r="AM69" i="7"/>
  <c r="AL71" i="7"/>
  <c r="AO76" i="7"/>
  <c r="AN80" i="7"/>
  <c r="AP87" i="7"/>
  <c r="AU87" i="7"/>
  <c r="AL88" i="7"/>
  <c r="AM96" i="7"/>
  <c r="AO7" i="7"/>
  <c r="AN7" i="7"/>
  <c r="AM19" i="7"/>
  <c r="AU19" i="7"/>
  <c r="AP19" i="7"/>
  <c r="AL19" i="7"/>
  <c r="AO19" i="7"/>
  <c r="AO31" i="7"/>
  <c r="AN31" i="7"/>
  <c r="AM31" i="7"/>
  <c r="AO39" i="7"/>
  <c r="AN39" i="7"/>
  <c r="AM39" i="7"/>
  <c r="AM55" i="7"/>
  <c r="AN55" i="7"/>
  <c r="AL55" i="7"/>
  <c r="AU55" i="7"/>
  <c r="AP55" i="7"/>
  <c r="AO67" i="7"/>
  <c r="AN67" i="7"/>
  <c r="AL67" i="7"/>
  <c r="AU67" i="7"/>
  <c r="AP67" i="7"/>
  <c r="AM75" i="7"/>
  <c r="AU75" i="7"/>
  <c r="AP75" i="7"/>
  <c r="AL75" i="7"/>
  <c r="AN75" i="7"/>
  <c r="AO83" i="7"/>
  <c r="AN83" i="7"/>
  <c r="AU83" i="7"/>
  <c r="AP83" i="7"/>
  <c r="AM83" i="7"/>
  <c r="AL83" i="7"/>
  <c r="AU95" i="7"/>
  <c r="AP95" i="7"/>
  <c r="AL95" i="7"/>
  <c r="AO95" i="7"/>
  <c r="AN95" i="7"/>
  <c r="AM95" i="7"/>
  <c r="AM107" i="7"/>
  <c r="AU107" i="7"/>
  <c r="AP107" i="7"/>
  <c r="AL107" i="7"/>
  <c r="AO107" i="7"/>
  <c r="AN107" i="7"/>
  <c r="AO115" i="7"/>
  <c r="AN115" i="7"/>
  <c r="AM115" i="7"/>
  <c r="AU115" i="7"/>
  <c r="AP115" i="7"/>
  <c r="AL115" i="7"/>
  <c r="AO131" i="7"/>
  <c r="AN131" i="7"/>
  <c r="AM131" i="7"/>
  <c r="AL131" i="7"/>
  <c r="AU131" i="7"/>
  <c r="AP131" i="7"/>
  <c r="AM139" i="7"/>
  <c r="AU139" i="7"/>
  <c r="AP139" i="7"/>
  <c r="AL139" i="7"/>
  <c r="AO139" i="7"/>
  <c r="AN139" i="7"/>
  <c r="AP16" i="7"/>
  <c r="AP23" i="7"/>
  <c r="AL24" i="7"/>
  <c r="AL51" i="7"/>
  <c r="AO55" i="7"/>
  <c r="AK4" i="7"/>
  <c r="AK5" i="7"/>
  <c r="AL7" i="7"/>
  <c r="AP8" i="7"/>
  <c r="AU8" i="7"/>
  <c r="AN11" i="7"/>
  <c r="AP15" i="7"/>
  <c r="AU15" i="7"/>
  <c r="AL16" i="7"/>
  <c r="AN20" i="7"/>
  <c r="AL23" i="7"/>
  <c r="AM29" i="7"/>
  <c r="AO33" i="7"/>
  <c r="AP40" i="7"/>
  <c r="AU40" i="7"/>
  <c r="AN43" i="7"/>
  <c r="AP47" i="7"/>
  <c r="AU47" i="7"/>
  <c r="AL48" i="7"/>
  <c r="AM52" i="7"/>
  <c r="AP56" i="7"/>
  <c r="AO75" i="7"/>
  <c r="AN79" i="7"/>
  <c r="AL49" i="7"/>
  <c r="AP49" i="7"/>
  <c r="AU49" i="7"/>
  <c r="AL50" i="7"/>
  <c r="AO54" i="7"/>
  <c r="AP58" i="7"/>
  <c r="AN62" i="7"/>
  <c r="AL66" i="7"/>
  <c r="AP69" i="7"/>
  <c r="AP82" i="7"/>
  <c r="AO86" i="7"/>
  <c r="AN90" i="7"/>
  <c r="AM94" i="7"/>
  <c r="AN53" i="7"/>
  <c r="AU57" i="7"/>
  <c r="AP57" i="7"/>
  <c r="AL57" i="7"/>
  <c r="AO57" i="7"/>
  <c r="AN61" i="7"/>
  <c r="AM61" i="7"/>
  <c r="AU65" i="7"/>
  <c r="AP65" i="7"/>
  <c r="AL65" i="7"/>
  <c r="AO65" i="7"/>
  <c r="AO69" i="7"/>
  <c r="AN69" i="7"/>
  <c r="AN73" i="7"/>
  <c r="AM73" i="7"/>
  <c r="AM77" i="7"/>
  <c r="AU77" i="7"/>
  <c r="AP77" i="7"/>
  <c r="AL77" i="7"/>
  <c r="AU81" i="7"/>
  <c r="AP81" i="7"/>
  <c r="AL81" i="7"/>
  <c r="AO81" i="7"/>
  <c r="AO85" i="7"/>
  <c r="AN85" i="7"/>
  <c r="AN89" i="7"/>
  <c r="AM89" i="7"/>
  <c r="AM93" i="7"/>
  <c r="AU93" i="7"/>
  <c r="AP93" i="7"/>
  <c r="AL93" i="7"/>
  <c r="AU97" i="7"/>
  <c r="AP97" i="7"/>
  <c r="AL97" i="7"/>
  <c r="AO97" i="7"/>
  <c r="AN97" i="7"/>
  <c r="AO101" i="7"/>
  <c r="AN101" i="7"/>
  <c r="AM101" i="7"/>
  <c r="AL101" i="7"/>
  <c r="AN105" i="7"/>
  <c r="AM105" i="7"/>
  <c r="AU105" i="7"/>
  <c r="AP105" i="7"/>
  <c r="AL105" i="7"/>
  <c r="AO105" i="7"/>
  <c r="AM109" i="7"/>
  <c r="AU109" i="7"/>
  <c r="AP109" i="7"/>
  <c r="AL109" i="7"/>
  <c r="AO109" i="7"/>
  <c r="AN109" i="7"/>
  <c r="AU113" i="7"/>
  <c r="AP113" i="7"/>
  <c r="AL113" i="7"/>
  <c r="AO113" i="7"/>
  <c r="AN113" i="7"/>
  <c r="AM113" i="7"/>
  <c r="AO117" i="7"/>
  <c r="AN117" i="7"/>
  <c r="AM117" i="7"/>
  <c r="AU117" i="7"/>
  <c r="AP117" i="7"/>
  <c r="AN121" i="7"/>
  <c r="AM121" i="7"/>
  <c r="AU121" i="7"/>
  <c r="AP121" i="7"/>
  <c r="AL121" i="7"/>
  <c r="AO121" i="7"/>
  <c r="AM125" i="7"/>
  <c r="AU125" i="7"/>
  <c r="AP125" i="7"/>
  <c r="AL125" i="7"/>
  <c r="AO125" i="7"/>
  <c r="AN125" i="7"/>
  <c r="AU129" i="7"/>
  <c r="AP129" i="7"/>
  <c r="AL129" i="7"/>
  <c r="AO129" i="7"/>
  <c r="AN129" i="7"/>
  <c r="AM129" i="7"/>
  <c r="AO133" i="7"/>
  <c r="AN133" i="7"/>
  <c r="AM133" i="7"/>
  <c r="AU133" i="7"/>
  <c r="AP133" i="7"/>
  <c r="AL133" i="7"/>
  <c r="AN137" i="7"/>
  <c r="AM137" i="7"/>
  <c r="AU137" i="7"/>
  <c r="AP137" i="7"/>
  <c r="AL137" i="7"/>
  <c r="AM141" i="7"/>
  <c r="AU141" i="7"/>
  <c r="AP141" i="7"/>
  <c r="AL141" i="7"/>
  <c r="AO141" i="7"/>
  <c r="AU145" i="7"/>
  <c r="AP145" i="7"/>
  <c r="AL145" i="7"/>
  <c r="AO145" i="7"/>
  <c r="AN145" i="7"/>
  <c r="AO5" i="7"/>
  <c r="AN6" i="7"/>
  <c r="AK7" i="7"/>
  <c r="AK8" i="7"/>
  <c r="AM9" i="7"/>
  <c r="AL10" i="7"/>
  <c r="AP10" i="7"/>
  <c r="AU10" i="7"/>
  <c r="AO13" i="7"/>
  <c r="AN14" i="7"/>
  <c r="AK15" i="7"/>
  <c r="AK16" i="7"/>
  <c r="AM17" i="7"/>
  <c r="AL18" i="7"/>
  <c r="AP18" i="7"/>
  <c r="AU18" i="7"/>
  <c r="AO21" i="7"/>
  <c r="AN22" i="7"/>
  <c r="AK23" i="7"/>
  <c r="AK24" i="7"/>
  <c r="AM25" i="7"/>
  <c r="AL26" i="7"/>
  <c r="AP26" i="7"/>
  <c r="AU26" i="7"/>
  <c r="AO29" i="7"/>
  <c r="AN30" i="7"/>
  <c r="AK31" i="7"/>
  <c r="AK32" i="7"/>
  <c r="AM33" i="7"/>
  <c r="AL34" i="7"/>
  <c r="AP34" i="7"/>
  <c r="AU34" i="7"/>
  <c r="AO37" i="7"/>
  <c r="AN38" i="7"/>
  <c r="AM41" i="7"/>
  <c r="AL42" i="7"/>
  <c r="AP42" i="7"/>
  <c r="AU42" i="7"/>
  <c r="AO45" i="7"/>
  <c r="AN46" i="7"/>
  <c r="AM49" i="7"/>
  <c r="AP53" i="7"/>
  <c r="AU53" i="7"/>
  <c r="AP54" i="7"/>
  <c r="AL61" i="7"/>
  <c r="AN65" i="7"/>
  <c r="AP73" i="7"/>
  <c r="AU73" i="7"/>
  <c r="AM85" i="7"/>
  <c r="AP86" i="7"/>
  <c r="AL89" i="7"/>
  <c r="AO93" i="7"/>
  <c r="AP101" i="7"/>
  <c r="AU101" i="7"/>
  <c r="AL117" i="7"/>
  <c r="AO50" i="7"/>
  <c r="AM54" i="7"/>
  <c r="AO58" i="7"/>
  <c r="AN58" i="7"/>
  <c r="AM62" i="7"/>
  <c r="AU62" i="7"/>
  <c r="AP62" i="7"/>
  <c r="AL62" i="7"/>
  <c r="AO66" i="7"/>
  <c r="AN66" i="7"/>
  <c r="AN70" i="7"/>
  <c r="AM70" i="7"/>
  <c r="AM74" i="7"/>
  <c r="AU74" i="7"/>
  <c r="AP74" i="7"/>
  <c r="AL74" i="7"/>
  <c r="AU78" i="7"/>
  <c r="AP78" i="7"/>
  <c r="AL78" i="7"/>
  <c r="AO78" i="7"/>
  <c r="AO82" i="7"/>
  <c r="AN82" i="7"/>
  <c r="AN86" i="7"/>
  <c r="AM86" i="7"/>
  <c r="AM90" i="7"/>
  <c r="AU90" i="7"/>
  <c r="AP90" i="7"/>
  <c r="AL90" i="7"/>
  <c r="AU94" i="7"/>
  <c r="AP94" i="7"/>
  <c r="AL94" i="7"/>
  <c r="AO94" i="7"/>
  <c r="AO98" i="7"/>
  <c r="AU98" i="7"/>
  <c r="AP98" i="7"/>
  <c r="AN98" i="7"/>
  <c r="AM98" i="7"/>
  <c r="AN102" i="7"/>
  <c r="AM102" i="7"/>
  <c r="AU102" i="7"/>
  <c r="AP102" i="7"/>
  <c r="AL102" i="7"/>
  <c r="AO102" i="7"/>
  <c r="AM106" i="7"/>
  <c r="AU106" i="7"/>
  <c r="AP106" i="7"/>
  <c r="AL106" i="7"/>
  <c r="AO106" i="7"/>
  <c r="AN106" i="7"/>
  <c r="AU110" i="7"/>
  <c r="AP110" i="7"/>
  <c r="AL110" i="7"/>
  <c r="AO110" i="7"/>
  <c r="AN110" i="7"/>
  <c r="AM110" i="7"/>
  <c r="AO114" i="7"/>
  <c r="AN114" i="7"/>
  <c r="AM114" i="7"/>
  <c r="AU114" i="7"/>
  <c r="AP114" i="7"/>
  <c r="AL114" i="7"/>
  <c r="AN118" i="7"/>
  <c r="AM118" i="7"/>
  <c r="AU118" i="7"/>
  <c r="AP118" i="7"/>
  <c r="AL118" i="7"/>
  <c r="AO118" i="7"/>
  <c r="AM122" i="7"/>
  <c r="AU122" i="7"/>
  <c r="AP122" i="7"/>
  <c r="AL122" i="7"/>
  <c r="AO122" i="7"/>
  <c r="AN122" i="7"/>
  <c r="AU126" i="7"/>
  <c r="AP126" i="7"/>
  <c r="AL126" i="7"/>
  <c r="AO126" i="7"/>
  <c r="AN126" i="7"/>
  <c r="AM126" i="7"/>
  <c r="AO130" i="7"/>
  <c r="AN130" i="7"/>
  <c r="AM130" i="7"/>
  <c r="AU130" i="7"/>
  <c r="AP130" i="7"/>
  <c r="AL130" i="7"/>
  <c r="AN134" i="7"/>
  <c r="AM134" i="7"/>
  <c r="AU134" i="7"/>
  <c r="AP134" i="7"/>
  <c r="AL134" i="7"/>
  <c r="AO134" i="7"/>
  <c r="AM138" i="7"/>
  <c r="AU138" i="7"/>
  <c r="AP138" i="7"/>
  <c r="AL138" i="7"/>
  <c r="AO138" i="7"/>
  <c r="AN138" i="7"/>
  <c r="AU142" i="7"/>
  <c r="AP142" i="7"/>
  <c r="AL142" i="7"/>
  <c r="AO142" i="7"/>
  <c r="AN142" i="7"/>
  <c r="AM142" i="7"/>
  <c r="AO146" i="7"/>
  <c r="AN146" i="7"/>
  <c r="AM146" i="7"/>
  <c r="AL146" i="7"/>
  <c r="AL5" i="7"/>
  <c r="AP5" i="7"/>
  <c r="AL13" i="7"/>
  <c r="AP13" i="7"/>
  <c r="AL21" i="7"/>
  <c r="AP21" i="7"/>
  <c r="AL29" i="7"/>
  <c r="AP29" i="7"/>
  <c r="AL37" i="7"/>
  <c r="AP37" i="7"/>
  <c r="AL45" i="7"/>
  <c r="AP45" i="7"/>
  <c r="AK50" i="7"/>
  <c r="AN50" i="7"/>
  <c r="AL53" i="7"/>
  <c r="AL54" i="7"/>
  <c r="AK56" i="7"/>
  <c r="AM57" i="7"/>
  <c r="AL58" i="7"/>
  <c r="AO61" i="7"/>
  <c r="AK63" i="7"/>
  <c r="AK64" i="7"/>
  <c r="AK65" i="7"/>
  <c r="AP66" i="7"/>
  <c r="AU66" i="7"/>
  <c r="AL69" i="7"/>
  <c r="AO70" i="7"/>
  <c r="AN74" i="7"/>
  <c r="AN77" i="7"/>
  <c r="AM78" i="7"/>
  <c r="AM81" i="7"/>
  <c r="AL82" i="7"/>
  <c r="AP85" i="7"/>
  <c r="AU85" i="7"/>
  <c r="AO89" i="7"/>
  <c r="AK91" i="7"/>
  <c r="AK92" i="7"/>
  <c r="AK93" i="7"/>
  <c r="AK94" i="7"/>
  <c r="AM97" i="7"/>
  <c r="AO137" i="7"/>
  <c r="AK71" i="7"/>
  <c r="AK72" i="7"/>
  <c r="AK73" i="7"/>
  <c r="AK87" i="7"/>
  <c r="AK88" i="7"/>
  <c r="AK89" i="7"/>
  <c r="AK106" i="7"/>
  <c r="AK111" i="7"/>
  <c r="AK112" i="7"/>
  <c r="AK113" i="7"/>
  <c r="AK127" i="7"/>
  <c r="AK128" i="7"/>
  <c r="AK129" i="7"/>
  <c r="AK103" i="7"/>
  <c r="AK104" i="7"/>
  <c r="AK105" i="7"/>
  <c r="AK119" i="7"/>
  <c r="AK120" i="7"/>
  <c r="AK121" i="7"/>
  <c r="AK135" i="7"/>
  <c r="AK136" i="7"/>
  <c r="AK137" i="7"/>
  <c r="AU83" i="4"/>
  <c r="AP83" i="4"/>
  <c r="AN83" i="4"/>
  <c r="AO83" i="4"/>
  <c r="AL83" i="4"/>
  <c r="AM83" i="4"/>
  <c r="AK143" i="4"/>
  <c r="AK139" i="4"/>
  <c r="AK131" i="4"/>
  <c r="AK127" i="4"/>
  <c r="AK123" i="4"/>
  <c r="AK115" i="4"/>
  <c r="AK111" i="4"/>
  <c r="AK107" i="4"/>
  <c r="AK99" i="4"/>
  <c r="AK95" i="4"/>
  <c r="AK91" i="4"/>
  <c r="AK83" i="4"/>
  <c r="AK79" i="4"/>
  <c r="AK71" i="4"/>
  <c r="AK55" i="4"/>
  <c r="AK47" i="4"/>
  <c r="AK39" i="4"/>
  <c r="AK23" i="4"/>
  <c r="AK15" i="4"/>
  <c r="AK7" i="4"/>
  <c r="AM141" i="4"/>
  <c r="AM133" i="4"/>
  <c r="AM125" i="4"/>
  <c r="AM117" i="4"/>
  <c r="AM109" i="4"/>
  <c r="AN105" i="4"/>
  <c r="AN97" i="4"/>
  <c r="AU87" i="4"/>
  <c r="AM87" i="4"/>
  <c r="AO87" i="4"/>
  <c r="AP87" i="4"/>
  <c r="AN87" i="4"/>
  <c r="AL87" i="4"/>
  <c r="AK4" i="4"/>
  <c r="AU89" i="4"/>
  <c r="AM89" i="4"/>
  <c r="AO89" i="4"/>
  <c r="AP89" i="4"/>
  <c r="AL89" i="4"/>
  <c r="AL90" i="4"/>
  <c r="AN89" i="4"/>
  <c r="AU81" i="4"/>
  <c r="AP81" i="4"/>
  <c r="AN81" i="4"/>
  <c r="AO81" i="4"/>
  <c r="AL81" i="4"/>
  <c r="AL82" i="4"/>
  <c r="AM81" i="4"/>
  <c r="AU73" i="4"/>
  <c r="AP73" i="4"/>
  <c r="AN73" i="4"/>
  <c r="AO73" i="4"/>
  <c r="AL73" i="4"/>
  <c r="AL74" i="4"/>
  <c r="AM73" i="4"/>
  <c r="AU65" i="4"/>
  <c r="AP65" i="4"/>
  <c r="AN65" i="4"/>
  <c r="AO65" i="4"/>
  <c r="AL65" i="4"/>
  <c r="AL66" i="4"/>
  <c r="AM65" i="4"/>
  <c r="AU57" i="4"/>
  <c r="AP57" i="4"/>
  <c r="AN57" i="4"/>
  <c r="AO57" i="4"/>
  <c r="AL57" i="4"/>
  <c r="AL58" i="4"/>
  <c r="AM57" i="4"/>
  <c r="AN49" i="4"/>
  <c r="AO49" i="4"/>
  <c r="AP49" i="4"/>
  <c r="AM49" i="4"/>
  <c r="AL49" i="4"/>
  <c r="AL50" i="4"/>
  <c r="AN45" i="4"/>
  <c r="AU45" i="4"/>
  <c r="AO45" i="4"/>
  <c r="AP45" i="4"/>
  <c r="AL45" i="4"/>
  <c r="AL46" i="4"/>
  <c r="AM45" i="4"/>
  <c r="AN41" i="4"/>
  <c r="AU41" i="4"/>
  <c r="AO41" i="4"/>
  <c r="AP41" i="4"/>
  <c r="AL41" i="4"/>
  <c r="AL42" i="4"/>
  <c r="AM41" i="4"/>
  <c r="AN37" i="4"/>
  <c r="AU37" i="4"/>
  <c r="AO37" i="4"/>
  <c r="AP37" i="4"/>
  <c r="AM37" i="4"/>
  <c r="AL37" i="4"/>
  <c r="AN29" i="4"/>
  <c r="AU29" i="4"/>
  <c r="AO29" i="4"/>
  <c r="AP29" i="4"/>
  <c r="AM29" i="4"/>
  <c r="AN25" i="4"/>
  <c r="AU25" i="4"/>
  <c r="AO25" i="4"/>
  <c r="AP25" i="4"/>
  <c r="AL25" i="4"/>
  <c r="AM25" i="4"/>
  <c r="AN21" i="4"/>
  <c r="AU21" i="4"/>
  <c r="AO21" i="4"/>
  <c r="AP21" i="4"/>
  <c r="AM21" i="4"/>
  <c r="AL21" i="4"/>
  <c r="AN17" i="4"/>
  <c r="AU17" i="4"/>
  <c r="AO17" i="4"/>
  <c r="AP17" i="4"/>
  <c r="AM17" i="4"/>
  <c r="AL17" i="4"/>
  <c r="AN13" i="4"/>
  <c r="AU13" i="4"/>
  <c r="AO13" i="4"/>
  <c r="AP13" i="4"/>
  <c r="AM13" i="4"/>
  <c r="AN9" i="4"/>
  <c r="AU9" i="4"/>
  <c r="AO9" i="4"/>
  <c r="AP9" i="4"/>
  <c r="AL9" i="4"/>
  <c r="AM9" i="4"/>
  <c r="AN5" i="4"/>
  <c r="AU5" i="4"/>
  <c r="AO5" i="4"/>
  <c r="AP5" i="4"/>
  <c r="AM5" i="4"/>
  <c r="AL5" i="4"/>
  <c r="AU144" i="4"/>
  <c r="AO144" i="4"/>
  <c r="AP144" i="4"/>
  <c r="AM144" i="4"/>
  <c r="AP145" i="4"/>
  <c r="AU140" i="4"/>
  <c r="AO140" i="4"/>
  <c r="AP140" i="4"/>
  <c r="AM140" i="4"/>
  <c r="AN140" i="4"/>
  <c r="AU136" i="4"/>
  <c r="AO136" i="4"/>
  <c r="AP136" i="4"/>
  <c r="AM136" i="4"/>
  <c r="AP137" i="4"/>
  <c r="AU132" i="4"/>
  <c r="AO132" i="4"/>
  <c r="AP132" i="4"/>
  <c r="AM132" i="4"/>
  <c r="AN132" i="4"/>
  <c r="AU128" i="4"/>
  <c r="AO128" i="4"/>
  <c r="AP128" i="4"/>
  <c r="AM128" i="4"/>
  <c r="AP129" i="4"/>
  <c r="AN128" i="4"/>
  <c r="AU124" i="4"/>
  <c r="AO124" i="4"/>
  <c r="AP124" i="4"/>
  <c r="AM124" i="4"/>
  <c r="AN124" i="4"/>
  <c r="AP125" i="4"/>
  <c r="AU120" i="4"/>
  <c r="AO120" i="4"/>
  <c r="AP120" i="4"/>
  <c r="AM120" i="4"/>
  <c r="AP121" i="4"/>
  <c r="AN120" i="4"/>
  <c r="AU116" i="4"/>
  <c r="AO116" i="4"/>
  <c r="AP116" i="4"/>
  <c r="AM116" i="4"/>
  <c r="AN116" i="4"/>
  <c r="AP117" i="4"/>
  <c r="AU112" i="4"/>
  <c r="AO112" i="4"/>
  <c r="AP112" i="4"/>
  <c r="AM112" i="4"/>
  <c r="AP113" i="4"/>
  <c r="AN112" i="4"/>
  <c r="AU108" i="4"/>
  <c r="AO108" i="4"/>
  <c r="AP108" i="4"/>
  <c r="AM108" i="4"/>
  <c r="AN108" i="4"/>
  <c r="AP109" i="4"/>
  <c r="AU104" i="4"/>
  <c r="AM104" i="4"/>
  <c r="AO104" i="4"/>
  <c r="AN104" i="4"/>
  <c r="AP104" i="4"/>
  <c r="AU100" i="4"/>
  <c r="AM100" i="4"/>
  <c r="AO100" i="4"/>
  <c r="AN100" i="4"/>
  <c r="AP100" i="4"/>
  <c r="AU96" i="4"/>
  <c r="AM96" i="4"/>
  <c r="AO96" i="4"/>
  <c r="AN96" i="4"/>
  <c r="AP96" i="4"/>
  <c r="AU92" i="4"/>
  <c r="AM92" i="4"/>
  <c r="AO92" i="4"/>
  <c r="AN92" i="4"/>
  <c r="AP92" i="4"/>
  <c r="AL136" i="4"/>
  <c r="AL120" i="4"/>
  <c r="AL104" i="4"/>
  <c r="AL88" i="4"/>
  <c r="AN144" i="4"/>
  <c r="AP133" i="4"/>
  <c r="AU85" i="4"/>
  <c r="AM85" i="4"/>
  <c r="AO85" i="4"/>
  <c r="AP85" i="4"/>
  <c r="AN85" i="4"/>
  <c r="AL85" i="4"/>
  <c r="AL86" i="4"/>
  <c r="AU77" i="4"/>
  <c r="AP77" i="4"/>
  <c r="AN77" i="4"/>
  <c r="AO77" i="4"/>
  <c r="AM77" i="4"/>
  <c r="AL77" i="4"/>
  <c r="AL78" i="4"/>
  <c r="AU69" i="4"/>
  <c r="AP69" i="4"/>
  <c r="AN69" i="4"/>
  <c r="AO69" i="4"/>
  <c r="AM69" i="4"/>
  <c r="AL69" i="4"/>
  <c r="AL70" i="4"/>
  <c r="AU61" i="4"/>
  <c r="AP61" i="4"/>
  <c r="AN61" i="4"/>
  <c r="AO61" i="4"/>
  <c r="AM61" i="4"/>
  <c r="AL61" i="4"/>
  <c r="AL62" i="4"/>
  <c r="AN53" i="4"/>
  <c r="AO53" i="4"/>
  <c r="AP53" i="4"/>
  <c r="AL53" i="4"/>
  <c r="AM53" i="4"/>
  <c r="AL54" i="4"/>
  <c r="AN33" i="4"/>
  <c r="AU33" i="4"/>
  <c r="AO33" i="4"/>
  <c r="AP33" i="4"/>
  <c r="AM33" i="4"/>
  <c r="AL33" i="4"/>
  <c r="AK144" i="4"/>
  <c r="AK142" i="4"/>
  <c r="AK138" i="4"/>
  <c r="AK136" i="4"/>
  <c r="AK134" i="4"/>
  <c r="AK132" i="4"/>
  <c r="AK128" i="4"/>
  <c r="AK126" i="4"/>
  <c r="AK122" i="4"/>
  <c r="AK120" i="4"/>
  <c r="AK118" i="4"/>
  <c r="AK116" i="4"/>
  <c r="AK112" i="4"/>
  <c r="AK110" i="4"/>
  <c r="AK106" i="4"/>
  <c r="AK104" i="4"/>
  <c r="AK102" i="4"/>
  <c r="AK100" i="4"/>
  <c r="AK96" i="4"/>
  <c r="AK94" i="4"/>
  <c r="AK90" i="4"/>
  <c r="AK88" i="4"/>
  <c r="AK86" i="4"/>
  <c r="AK84" i="4"/>
  <c r="AK80" i="4"/>
  <c r="AK76" i="4"/>
  <c r="AK68" i="4"/>
  <c r="AK66" i="4"/>
  <c r="AK60" i="4"/>
  <c r="AK58" i="4"/>
  <c r="AK50" i="4"/>
  <c r="AK44" i="4"/>
  <c r="AK36" i="4"/>
  <c r="AK34" i="4"/>
  <c r="AK28" i="4"/>
  <c r="AK26" i="4"/>
  <c r="AK18" i="4"/>
  <c r="AK12" i="4"/>
  <c r="AL132" i="4"/>
  <c r="AL116" i="4"/>
  <c r="AL100" i="4"/>
  <c r="AL84" i="4"/>
  <c r="AL13" i="4"/>
  <c r="AP141" i="4"/>
  <c r="AM75" i="4"/>
  <c r="AM67" i="4"/>
  <c r="AM59" i="4"/>
  <c r="AK78" i="4"/>
  <c r="AK72" i="4"/>
  <c r="AK70" i="4"/>
  <c r="AK64" i="4"/>
  <c r="AK62" i="4"/>
  <c r="AK56" i="4"/>
  <c r="AK54" i="4"/>
  <c r="AK48" i="4"/>
  <c r="AK46" i="4"/>
  <c r="AK40" i="4"/>
  <c r="AK38" i="4"/>
  <c r="AK32" i="4"/>
  <c r="AK30" i="4"/>
  <c r="AK24" i="4"/>
  <c r="AK22" i="4"/>
  <c r="AK16" i="4"/>
  <c r="AK14" i="4"/>
  <c r="AK8" i="4"/>
  <c r="AK6" i="4"/>
  <c r="AM88" i="4"/>
  <c r="AO88" i="4"/>
  <c r="AN88" i="4"/>
  <c r="AP88" i="4"/>
  <c r="AM84" i="4"/>
  <c r="AU84" i="4"/>
  <c r="AO84" i="4"/>
  <c r="AN84" i="4"/>
  <c r="AP84" i="4"/>
  <c r="AP80" i="4"/>
  <c r="AU80" i="4"/>
  <c r="AN80" i="4"/>
  <c r="AM80" i="4"/>
  <c r="AO80" i="4"/>
  <c r="AU76" i="4"/>
  <c r="AP76" i="4"/>
  <c r="AN76" i="4"/>
  <c r="AM76" i="4"/>
  <c r="AO76" i="4"/>
  <c r="AP72" i="4"/>
  <c r="AN72" i="4"/>
  <c r="AM72" i="4"/>
  <c r="AU72" i="4"/>
  <c r="AO72" i="4"/>
  <c r="AP68" i="4"/>
  <c r="AU68" i="4"/>
  <c r="AN68" i="4"/>
  <c r="AM68" i="4"/>
  <c r="AO68" i="4"/>
  <c r="AP64" i="4"/>
  <c r="AU64" i="4"/>
  <c r="AN64" i="4"/>
  <c r="AM64" i="4"/>
  <c r="AO64" i="4"/>
  <c r="AU60" i="4"/>
  <c r="AP60" i="4"/>
  <c r="AN60" i="4"/>
  <c r="AM60" i="4"/>
  <c r="AO60" i="4"/>
  <c r="AN56" i="4"/>
  <c r="AO56" i="4"/>
  <c r="AP56" i="4"/>
  <c r="AM56" i="4"/>
  <c r="AN52" i="4"/>
  <c r="AO52" i="4"/>
  <c r="AP52" i="4"/>
  <c r="AM52" i="4"/>
  <c r="AN48" i="4"/>
  <c r="AO48" i="4"/>
  <c r="AP48" i="4"/>
  <c r="AM48" i="4"/>
  <c r="AU44" i="4"/>
  <c r="AN44" i="4"/>
  <c r="AO44" i="4"/>
  <c r="AP44" i="4"/>
  <c r="AM44" i="4"/>
  <c r="AU40" i="4"/>
  <c r="AN40" i="4"/>
  <c r="AO40" i="4"/>
  <c r="AP40" i="4"/>
  <c r="AM40" i="4"/>
  <c r="AU36" i="4"/>
  <c r="AN36" i="4"/>
  <c r="AO36" i="4"/>
  <c r="AP36" i="4"/>
  <c r="AM36" i="4"/>
  <c r="AU32" i="4"/>
  <c r="AN32" i="4"/>
  <c r="AO32" i="4"/>
  <c r="AP32" i="4"/>
  <c r="AM32" i="4"/>
  <c r="AU28" i="4"/>
  <c r="AN28" i="4"/>
  <c r="AO28" i="4"/>
  <c r="AP28" i="4"/>
  <c r="AM28" i="4"/>
  <c r="AU24" i="4"/>
  <c r="AN24" i="4"/>
  <c r="AO24" i="4"/>
  <c r="AP24" i="4"/>
  <c r="AM24" i="4"/>
  <c r="AU20" i="4"/>
  <c r="AN20" i="4"/>
  <c r="AO20" i="4"/>
  <c r="AP20" i="4"/>
  <c r="AM20" i="4"/>
  <c r="AU16" i="4"/>
  <c r="AN16" i="4"/>
  <c r="AO16" i="4"/>
  <c r="AP16" i="4"/>
  <c r="AM16" i="4"/>
  <c r="AU12" i="4"/>
  <c r="AN12" i="4"/>
  <c r="AO12" i="4"/>
  <c r="AP12" i="4"/>
  <c r="AM12" i="4"/>
  <c r="AU8" i="4"/>
  <c r="AN8" i="4"/>
  <c r="AO8" i="4"/>
  <c r="AP8" i="4"/>
  <c r="AM8" i="4"/>
  <c r="AU4" i="4"/>
  <c r="AN4" i="4"/>
  <c r="AP4" i="4"/>
  <c r="AL4" i="4"/>
  <c r="AU143" i="4"/>
  <c r="AO143" i="4"/>
  <c r="AN143" i="4"/>
  <c r="AU139" i="4"/>
  <c r="AO139" i="4"/>
  <c r="AN139" i="4"/>
  <c r="AU135" i="4"/>
  <c r="AO135" i="4"/>
  <c r="AN135" i="4"/>
  <c r="AU131" i="4"/>
  <c r="AO131" i="4"/>
  <c r="AN131" i="4"/>
  <c r="AU127" i="4"/>
  <c r="AO127" i="4"/>
  <c r="AN127" i="4"/>
  <c r="AU123" i="4"/>
  <c r="AO123" i="4"/>
  <c r="AN123" i="4"/>
  <c r="AU119" i="4"/>
  <c r="AO119" i="4"/>
  <c r="AN119" i="4"/>
  <c r="AU115" i="4"/>
  <c r="AO115" i="4"/>
  <c r="AN115" i="4"/>
  <c r="AU111" i="4"/>
  <c r="AO111" i="4"/>
  <c r="AN111" i="4"/>
  <c r="AU107" i="4"/>
  <c r="AO107" i="4"/>
  <c r="AN107" i="4"/>
  <c r="AU103" i="4"/>
  <c r="AM103" i="4"/>
  <c r="AO103" i="4"/>
  <c r="AP103" i="4"/>
  <c r="AU99" i="4"/>
  <c r="AM99" i="4"/>
  <c r="AO99" i="4"/>
  <c r="AP99" i="4"/>
  <c r="AU95" i="4"/>
  <c r="AM95" i="4"/>
  <c r="AO95" i="4"/>
  <c r="AP95" i="4"/>
  <c r="AU91" i="4"/>
  <c r="AM91" i="4"/>
  <c r="AO91" i="4"/>
  <c r="AP91" i="4"/>
  <c r="AL143" i="4"/>
  <c r="AL139" i="4"/>
  <c r="AL135" i="4"/>
  <c r="AL131" i="4"/>
  <c r="AL127" i="4"/>
  <c r="AL123" i="4"/>
  <c r="AL119" i="4"/>
  <c r="AL115" i="4"/>
  <c r="AL111" i="4"/>
  <c r="AL107" i="4"/>
  <c r="AL103" i="4"/>
  <c r="AL99" i="4"/>
  <c r="AL95" i="4"/>
  <c r="AL91" i="4"/>
  <c r="AL79" i="4"/>
  <c r="AL71" i="4"/>
  <c r="AL63" i="4"/>
  <c r="AL28" i="4"/>
  <c r="AL12" i="4"/>
  <c r="AP143" i="4"/>
  <c r="AP135" i="4"/>
  <c r="AP127" i="4"/>
  <c r="AP119" i="4"/>
  <c r="AP111" i="4"/>
  <c r="AU75" i="4"/>
  <c r="AP75" i="4"/>
  <c r="AN75" i="4"/>
  <c r="AO75" i="4"/>
  <c r="AU67" i="4"/>
  <c r="AP67" i="4"/>
  <c r="AN67" i="4"/>
  <c r="AO67" i="4"/>
  <c r="AU59" i="4"/>
  <c r="AP59" i="4"/>
  <c r="AN59" i="4"/>
  <c r="AO59" i="4"/>
  <c r="AN51" i="4"/>
  <c r="AO51" i="4"/>
  <c r="AP51" i="4"/>
  <c r="AM51" i="4"/>
  <c r="AN43" i="4"/>
  <c r="AO43" i="4"/>
  <c r="AU43" i="4"/>
  <c r="AP43" i="4"/>
  <c r="AM43" i="4"/>
  <c r="AN35" i="4"/>
  <c r="AO35" i="4"/>
  <c r="AU35" i="4"/>
  <c r="AP35" i="4"/>
  <c r="AM35" i="4"/>
  <c r="AN27" i="4"/>
  <c r="AO27" i="4"/>
  <c r="AU27" i="4"/>
  <c r="AP27" i="4"/>
  <c r="AM27" i="4"/>
  <c r="AN19" i="4"/>
  <c r="AO19" i="4"/>
  <c r="AU19" i="4"/>
  <c r="AP19" i="4"/>
  <c r="AM19" i="4"/>
  <c r="AN11" i="4"/>
  <c r="AO11" i="4"/>
  <c r="AU11" i="4"/>
  <c r="AP11" i="4"/>
  <c r="AM11" i="4"/>
  <c r="AU146" i="4"/>
  <c r="AO146" i="4"/>
  <c r="AM146" i="4"/>
  <c r="AP146" i="4"/>
  <c r="AU138" i="4"/>
  <c r="AO138" i="4"/>
  <c r="AM138" i="4"/>
  <c r="AP138" i="4"/>
  <c r="AU130" i="4"/>
  <c r="AO130" i="4"/>
  <c r="AM130" i="4"/>
  <c r="AP130" i="4"/>
  <c r="AU122" i="4"/>
  <c r="AO122" i="4"/>
  <c r="AM122" i="4"/>
  <c r="AP122" i="4"/>
  <c r="AU114" i="4"/>
  <c r="AO114" i="4"/>
  <c r="AM114" i="4"/>
  <c r="AP114" i="4"/>
  <c r="AU106" i="4"/>
  <c r="AM106" i="4"/>
  <c r="AO106" i="4"/>
  <c r="AN106" i="4"/>
  <c r="AP106" i="4"/>
  <c r="AU102" i="4"/>
  <c r="AM102" i="4"/>
  <c r="AO102" i="4"/>
  <c r="AN102" i="4"/>
  <c r="AP102" i="4"/>
  <c r="AU94" i="4"/>
  <c r="AM94" i="4"/>
  <c r="AO94" i="4"/>
  <c r="AN94" i="4"/>
  <c r="AP94" i="4"/>
  <c r="AL146" i="4"/>
  <c r="AL142" i="4"/>
  <c r="AL138" i="4"/>
  <c r="AL134" i="4"/>
  <c r="AL130" i="4"/>
  <c r="AL126" i="4"/>
  <c r="AL122" i="4"/>
  <c r="AL118" i="4"/>
  <c r="AL114" i="4"/>
  <c r="AL110" i="4"/>
  <c r="AL102" i="4"/>
  <c r="AL94" i="4"/>
  <c r="AL27" i="4"/>
  <c r="AL11" i="4"/>
  <c r="AN103" i="4"/>
  <c r="AN95" i="4"/>
  <c r="AU88" i="4"/>
  <c r="AU79" i="4"/>
  <c r="AP79" i="4"/>
  <c r="AN79" i="4"/>
  <c r="AO79" i="4"/>
  <c r="AU71" i="4"/>
  <c r="AP71" i="4"/>
  <c r="AN71" i="4"/>
  <c r="AO71" i="4"/>
  <c r="AU63" i="4"/>
  <c r="AP63" i="4"/>
  <c r="AN63" i="4"/>
  <c r="AO63" i="4"/>
  <c r="AN55" i="4"/>
  <c r="AO55" i="4"/>
  <c r="AP55" i="4"/>
  <c r="AM55" i="4"/>
  <c r="AN47" i="4"/>
  <c r="AO47" i="4"/>
  <c r="AP47" i="4"/>
  <c r="AU47" i="4"/>
  <c r="AM47" i="4"/>
  <c r="AN39" i="4"/>
  <c r="AO39" i="4"/>
  <c r="AU39" i="4"/>
  <c r="AP39" i="4"/>
  <c r="AM39" i="4"/>
  <c r="AN31" i="4"/>
  <c r="AO31" i="4"/>
  <c r="AP31" i="4"/>
  <c r="AU31" i="4"/>
  <c r="AM31" i="4"/>
  <c r="AN23" i="4"/>
  <c r="AO23" i="4"/>
  <c r="AU23" i="4"/>
  <c r="AP23" i="4"/>
  <c r="AM23" i="4"/>
  <c r="AN15" i="4"/>
  <c r="AO15" i="4"/>
  <c r="AP15" i="4"/>
  <c r="AM15" i="4"/>
  <c r="AN7" i="4"/>
  <c r="AO7" i="4"/>
  <c r="AU7" i="4"/>
  <c r="AP7" i="4"/>
  <c r="AM7" i="4"/>
  <c r="AU142" i="4"/>
  <c r="AO142" i="4"/>
  <c r="AM142" i="4"/>
  <c r="AP142" i="4"/>
  <c r="AU134" i="4"/>
  <c r="AO134" i="4"/>
  <c r="AM134" i="4"/>
  <c r="AP134" i="4"/>
  <c r="AU126" i="4"/>
  <c r="AO126" i="4"/>
  <c r="AM126" i="4"/>
  <c r="AP126" i="4"/>
  <c r="AU118" i="4"/>
  <c r="AO118" i="4"/>
  <c r="AM118" i="4"/>
  <c r="AP118" i="4"/>
  <c r="AU110" i="4"/>
  <c r="AO110" i="4"/>
  <c r="AM110" i="4"/>
  <c r="AP110" i="4"/>
  <c r="AU98" i="4"/>
  <c r="AM98" i="4"/>
  <c r="AO98" i="4"/>
  <c r="AN98" i="4"/>
  <c r="AP98" i="4"/>
  <c r="AL106" i="4"/>
  <c r="AK145" i="4"/>
  <c r="AK141" i="4"/>
  <c r="AK137" i="4"/>
  <c r="AK133" i="4"/>
  <c r="AK129" i="4"/>
  <c r="AK125" i="4"/>
  <c r="AK121" i="4"/>
  <c r="AK117" i="4"/>
  <c r="AK113" i="4"/>
  <c r="AK109" i="4"/>
  <c r="AK105" i="4"/>
  <c r="AK101" i="4"/>
  <c r="AK97" i="4"/>
  <c r="AK93" i="4"/>
  <c r="AK89" i="4"/>
  <c r="AK85" i="4"/>
  <c r="AK81" i="4"/>
  <c r="AK77" i="4"/>
  <c r="AK75" i="4"/>
  <c r="AK73" i="4"/>
  <c r="AK69" i="4"/>
  <c r="AK67" i="4"/>
  <c r="AK65" i="4"/>
  <c r="AK61" i="4"/>
  <c r="AK59" i="4"/>
  <c r="AK57" i="4"/>
  <c r="AK53" i="4"/>
  <c r="AK51" i="4"/>
  <c r="AK49" i="4"/>
  <c r="AK45" i="4"/>
  <c r="AK43" i="4"/>
  <c r="AK41" i="4"/>
  <c r="AK37" i="4"/>
  <c r="AK35" i="4"/>
  <c r="AK33" i="4"/>
  <c r="AK29" i="4"/>
  <c r="AK27" i="4"/>
  <c r="AK25" i="4"/>
  <c r="AK21" i="4"/>
  <c r="AK19" i="4"/>
  <c r="AK17" i="4"/>
  <c r="AK13" i="4"/>
  <c r="AK11" i="4"/>
  <c r="AK9" i="4"/>
  <c r="AU90" i="4"/>
  <c r="AM90" i="4"/>
  <c r="AO90" i="4"/>
  <c r="AN90" i="4"/>
  <c r="AP90" i="4"/>
  <c r="AU86" i="4"/>
  <c r="AM86" i="4"/>
  <c r="AO86" i="4"/>
  <c r="AN86" i="4"/>
  <c r="AP86" i="4"/>
  <c r="AU82" i="4"/>
  <c r="AP82" i="4"/>
  <c r="AN82" i="4"/>
  <c r="AM82" i="4"/>
  <c r="AO82" i="4"/>
  <c r="AU78" i="4"/>
  <c r="AP78" i="4"/>
  <c r="AN78" i="4"/>
  <c r="AM78" i="4"/>
  <c r="AO78" i="4"/>
  <c r="AU74" i="4"/>
  <c r="AP74" i="4"/>
  <c r="AN74" i="4"/>
  <c r="AM74" i="4"/>
  <c r="AO74" i="4"/>
  <c r="AU70" i="4"/>
  <c r="AP70" i="4"/>
  <c r="AN70" i="4"/>
  <c r="AM70" i="4"/>
  <c r="AO70" i="4"/>
  <c r="AU66" i="4"/>
  <c r="AP66" i="4"/>
  <c r="AN66" i="4"/>
  <c r="AM66" i="4"/>
  <c r="AO66" i="4"/>
  <c r="AU62" i="4"/>
  <c r="AP62" i="4"/>
  <c r="AN62" i="4"/>
  <c r="AM62" i="4"/>
  <c r="AO62" i="4"/>
  <c r="AU58" i="4"/>
  <c r="AP58" i="4"/>
  <c r="AN58" i="4"/>
  <c r="AM58" i="4"/>
  <c r="AO58" i="4"/>
  <c r="AN54" i="4"/>
  <c r="AO54" i="4"/>
  <c r="AP54" i="4"/>
  <c r="AM54" i="4"/>
  <c r="AN50" i="4"/>
  <c r="AO50" i="4"/>
  <c r="AP50" i="4"/>
  <c r="AM50" i="4"/>
  <c r="AU46" i="4"/>
  <c r="AN46" i="4"/>
  <c r="AO46" i="4"/>
  <c r="AP46" i="4"/>
  <c r="AM46" i="4"/>
  <c r="AU42" i="4"/>
  <c r="AN42" i="4"/>
  <c r="AO42" i="4"/>
  <c r="AP42" i="4"/>
  <c r="AM42" i="4"/>
  <c r="AU38" i="4"/>
  <c r="AN38" i="4"/>
  <c r="AO38" i="4"/>
  <c r="AP38" i="4"/>
  <c r="AL38" i="4"/>
  <c r="AM38" i="4"/>
  <c r="AU34" i="4"/>
  <c r="AN34" i="4"/>
  <c r="AO34" i="4"/>
  <c r="AP34" i="4"/>
  <c r="AL34" i="4"/>
  <c r="AM34" i="4"/>
  <c r="AU30" i="4"/>
  <c r="AN30" i="4"/>
  <c r="AO30" i="4"/>
  <c r="AP30" i="4"/>
  <c r="AL30" i="4"/>
  <c r="AM30" i="4"/>
  <c r="AU26" i="4"/>
  <c r="AN26" i="4"/>
  <c r="AO26" i="4"/>
  <c r="AP26" i="4"/>
  <c r="AL26" i="4"/>
  <c r="AM26" i="4"/>
  <c r="AU22" i="4"/>
  <c r="AN22" i="4"/>
  <c r="AO22" i="4"/>
  <c r="AP22" i="4"/>
  <c r="AL22" i="4"/>
  <c r="AM22" i="4"/>
  <c r="AU18" i="4"/>
  <c r="AN18" i="4"/>
  <c r="AO18" i="4"/>
  <c r="AP18" i="4"/>
  <c r="AL18" i="4"/>
  <c r="AM18" i="4"/>
  <c r="AU14" i="4"/>
  <c r="AN14" i="4"/>
  <c r="AO14" i="4"/>
  <c r="AP14" i="4"/>
  <c r="AL14" i="4"/>
  <c r="AM14" i="4"/>
  <c r="AU10" i="4"/>
  <c r="AN10" i="4"/>
  <c r="AO10" i="4"/>
  <c r="AP10" i="4"/>
  <c r="AL10" i="4"/>
  <c r="AM10" i="4"/>
  <c r="AU6" i="4"/>
  <c r="AN6" i="4"/>
  <c r="AO6" i="4"/>
  <c r="AP6" i="4"/>
  <c r="AL6" i="4"/>
  <c r="AM6" i="4"/>
  <c r="AU145" i="4"/>
  <c r="AO145" i="4"/>
  <c r="AN145" i="4"/>
  <c r="AO141" i="4"/>
  <c r="AU141" i="4"/>
  <c r="AN141" i="4"/>
  <c r="AU137" i="4"/>
  <c r="AO137" i="4"/>
  <c r="AN137" i="4"/>
  <c r="AU133" i="4"/>
  <c r="AO133" i="4"/>
  <c r="AN133" i="4"/>
  <c r="AU129" i="4"/>
  <c r="AO129" i="4"/>
  <c r="AN129" i="4"/>
  <c r="AO125" i="4"/>
  <c r="AU125" i="4"/>
  <c r="AN125" i="4"/>
  <c r="AU121" i="4"/>
  <c r="AO121" i="4"/>
  <c r="AN121" i="4"/>
  <c r="AU117" i="4"/>
  <c r="AO117" i="4"/>
  <c r="AN117" i="4"/>
  <c r="AU113" i="4"/>
  <c r="AO113" i="4"/>
  <c r="AN113" i="4"/>
  <c r="AO109" i="4"/>
  <c r="AU109" i="4"/>
  <c r="AN109" i="4"/>
  <c r="AM105" i="4"/>
  <c r="AU105" i="4"/>
  <c r="AO105" i="4"/>
  <c r="AP105" i="4"/>
  <c r="AM101" i="4"/>
  <c r="AU101" i="4"/>
  <c r="AO101" i="4"/>
  <c r="AP101" i="4"/>
  <c r="AU97" i="4"/>
  <c r="AM97" i="4"/>
  <c r="AO97" i="4"/>
  <c r="AP97" i="4"/>
  <c r="AU93" i="4"/>
  <c r="AM93" i="4"/>
  <c r="AO93" i="4"/>
  <c r="AP93" i="4"/>
  <c r="AL145" i="4"/>
  <c r="AL141" i="4"/>
  <c r="AL137" i="4"/>
  <c r="AL133" i="4"/>
  <c r="AL129" i="4"/>
  <c r="AL125" i="4"/>
  <c r="AL121" i="4"/>
  <c r="AL117" i="4"/>
  <c r="AL113" i="4"/>
  <c r="AL109" i="4"/>
  <c r="AL105" i="4"/>
  <c r="AL101" i="4"/>
  <c r="AL97" i="4"/>
  <c r="AL93" i="4"/>
  <c r="AL36" i="4"/>
  <c r="AL31" i="4"/>
  <c r="AL20" i="4"/>
  <c r="AL15" i="4"/>
  <c r="AM4" i="4"/>
  <c r="AM145" i="4"/>
  <c r="AN142" i="4"/>
  <c r="AP139" i="4"/>
  <c r="AM137" i="4"/>
  <c r="AN134" i="4"/>
  <c r="AP131" i="4"/>
  <c r="AM129" i="4"/>
  <c r="AN126" i="4"/>
  <c r="AP123" i="4"/>
  <c r="AM121" i="4"/>
  <c r="AN118" i="4"/>
  <c r="AP115" i="4"/>
  <c r="AM113" i="4"/>
  <c r="AN110" i="4"/>
  <c r="AP107" i="4"/>
  <c r="AN101" i="4"/>
  <c r="AN93" i="4"/>
  <c r="AU15" i="4"/>
  <c r="AU5" i="6"/>
  <c r="AU6" i="6"/>
  <c r="AU7" i="6"/>
  <c r="AU8" i="6"/>
  <c r="AU9" i="6"/>
  <c r="AU10" i="6"/>
  <c r="AU11" i="6"/>
  <c r="AU12" i="6"/>
  <c r="AU13" i="6"/>
  <c r="AU14" i="6"/>
  <c r="AU15" i="6"/>
  <c r="AU16" i="6"/>
  <c r="AU17" i="6"/>
  <c r="AU18" i="6"/>
  <c r="AU19" i="6"/>
  <c r="AU20" i="6"/>
  <c r="AU21" i="6"/>
  <c r="AU22" i="6"/>
  <c r="AU23" i="6"/>
  <c r="AU24" i="6"/>
  <c r="AU25" i="6"/>
  <c r="AU26" i="6"/>
  <c r="AU27" i="6"/>
  <c r="AU28" i="6"/>
  <c r="AU29" i="6"/>
  <c r="AU30" i="6"/>
  <c r="AU31" i="6"/>
  <c r="AU32" i="6"/>
  <c r="AU33" i="6"/>
  <c r="AU34" i="6"/>
  <c r="AU35" i="6"/>
  <c r="AU36" i="6"/>
  <c r="AU37" i="6"/>
  <c r="AU38" i="6"/>
  <c r="AU39" i="6"/>
  <c r="AU40" i="6"/>
  <c r="AU41" i="6"/>
  <c r="AU42" i="6"/>
  <c r="AU43" i="6"/>
  <c r="AU44" i="6"/>
  <c r="AU45" i="6"/>
  <c r="AU46" i="6"/>
  <c r="AU47" i="6"/>
  <c r="AU48" i="6"/>
  <c r="AU49" i="6"/>
  <c r="AU50" i="6"/>
  <c r="AU51" i="6"/>
  <c r="AU52" i="6"/>
  <c r="AU53" i="6"/>
  <c r="AU54" i="6"/>
  <c r="AU55" i="6"/>
  <c r="AU56" i="6"/>
  <c r="AU57" i="6"/>
  <c r="AU58" i="6"/>
  <c r="AU59" i="6"/>
  <c r="AU60" i="6"/>
  <c r="AU61" i="6"/>
  <c r="AU62" i="6"/>
  <c r="AU63" i="6"/>
  <c r="AU64" i="6"/>
  <c r="AU65" i="6"/>
  <c r="AU66" i="6"/>
  <c r="AU67" i="6"/>
  <c r="AU68" i="6"/>
  <c r="AU69" i="6"/>
  <c r="AU70" i="6"/>
  <c r="AU71" i="6"/>
  <c r="AU72" i="6"/>
  <c r="AU73" i="6"/>
  <c r="AU74" i="6"/>
  <c r="AU75" i="6"/>
  <c r="AU76" i="6"/>
  <c r="AU77" i="6"/>
  <c r="AU78" i="6"/>
  <c r="AU79" i="6"/>
  <c r="AU80" i="6"/>
  <c r="AU81" i="6"/>
  <c r="AU82" i="6"/>
  <c r="AU83" i="6"/>
  <c r="AU84" i="6"/>
  <c r="AU85" i="6"/>
  <c r="AU86" i="6"/>
  <c r="AU87" i="6"/>
  <c r="AU88" i="6"/>
  <c r="AU89" i="6"/>
  <c r="AU90" i="6"/>
  <c r="AU91" i="6"/>
  <c r="AU92" i="6"/>
  <c r="AU93" i="6"/>
  <c r="AU94" i="6"/>
  <c r="AU95" i="6"/>
  <c r="AU96" i="6"/>
  <c r="AU97" i="6"/>
  <c r="AU98" i="6"/>
  <c r="AU99" i="6"/>
  <c r="AU100" i="6"/>
  <c r="AU101" i="6"/>
  <c r="AU102" i="6"/>
  <c r="AU103" i="6"/>
  <c r="AU104" i="6"/>
  <c r="AU105" i="6"/>
  <c r="AU106" i="6"/>
  <c r="AU107" i="6"/>
  <c r="AU108" i="6"/>
  <c r="AU109" i="6"/>
  <c r="AU110" i="6"/>
  <c r="AU111" i="6"/>
  <c r="AU112" i="6"/>
  <c r="AU113" i="6"/>
  <c r="AU114" i="6"/>
  <c r="AU115" i="6"/>
  <c r="AU116" i="6"/>
  <c r="AU117" i="6"/>
  <c r="AU118" i="6"/>
  <c r="AU119" i="6"/>
  <c r="AU120" i="6"/>
  <c r="AU121" i="6"/>
  <c r="AU122" i="6"/>
  <c r="AU123" i="6"/>
  <c r="AU124" i="6"/>
  <c r="AU125" i="6"/>
  <c r="AU126" i="6"/>
  <c r="AU127" i="6"/>
  <c r="AU128" i="6"/>
  <c r="AU129" i="6"/>
  <c r="AU130" i="6"/>
  <c r="AU131" i="6"/>
  <c r="AU132" i="6"/>
  <c r="AU133" i="6"/>
  <c r="AU134" i="6"/>
  <c r="AU135" i="6"/>
  <c r="AU136" i="6"/>
  <c r="AU137" i="6"/>
  <c r="AU138" i="6"/>
  <c r="AU139" i="6"/>
  <c r="AU140" i="6"/>
  <c r="AU141" i="6"/>
  <c r="AU142" i="6"/>
  <c r="AU143" i="6"/>
  <c r="AU144" i="6"/>
  <c r="AU145" i="6"/>
  <c r="AU146" i="6"/>
  <c r="AU4" i="6"/>
  <c r="AV104" i="6"/>
  <c r="AV105" i="6"/>
  <c r="AV106" i="6"/>
  <c r="AV107" i="6"/>
  <c r="AV108" i="6"/>
  <c r="AV109" i="6"/>
  <c r="AV110" i="6"/>
  <c r="AV111" i="6"/>
  <c r="AV112" i="6"/>
  <c r="AV113" i="6"/>
  <c r="AV114" i="6"/>
  <c r="AV115" i="6"/>
  <c r="AV116" i="6"/>
  <c r="AV117" i="6"/>
  <c r="AV118" i="6"/>
  <c r="AV119" i="6"/>
  <c r="AV120" i="6"/>
  <c r="AV121" i="6"/>
  <c r="AV122" i="6"/>
  <c r="AV123" i="6"/>
  <c r="AV124" i="6"/>
  <c r="AV125" i="6"/>
  <c r="AV126" i="6"/>
  <c r="AV127" i="6"/>
  <c r="AV128" i="6"/>
  <c r="AV129" i="6"/>
  <c r="AV130" i="6"/>
  <c r="AV131" i="6"/>
  <c r="AV132" i="6"/>
  <c r="AV133" i="6"/>
  <c r="AV134" i="6"/>
  <c r="AV135" i="6"/>
  <c r="AV136" i="6"/>
  <c r="AV137" i="6"/>
  <c r="AV138" i="6"/>
  <c r="AV139" i="6"/>
  <c r="AV140" i="6"/>
  <c r="AV141" i="6"/>
  <c r="AV142" i="6"/>
  <c r="AV143" i="6"/>
  <c r="AV144" i="6"/>
  <c r="AV145" i="6"/>
  <c r="AV146" i="6"/>
  <c r="AV103" i="6"/>
  <c r="AW4" i="6"/>
  <c r="AW5" i="6"/>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3" i="6"/>
  <c r="AT4" i="6"/>
  <c r="AT5" i="6"/>
  <c r="AT6" i="6"/>
  <c r="AT7" i="6"/>
  <c r="AT8" i="6"/>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3" i="6"/>
  <c r="AS4" i="6"/>
  <c r="AS5" i="6"/>
  <c r="AS6"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62" i="6"/>
  <c r="AS63" i="6"/>
  <c r="AS64" i="6"/>
  <c r="AS65" i="6"/>
  <c r="AS66" i="6"/>
  <c r="AS67" i="6"/>
  <c r="AS68" i="6"/>
  <c r="AS69" i="6"/>
  <c r="AS70" i="6"/>
  <c r="AS71" i="6"/>
  <c r="AS72" i="6"/>
  <c r="AS73" i="6"/>
  <c r="AS74" i="6"/>
  <c r="AS75" i="6"/>
  <c r="AS76" i="6"/>
  <c r="AS77" i="6"/>
  <c r="AS78" i="6"/>
  <c r="AS79" i="6"/>
  <c r="AS80" i="6"/>
  <c r="AS81" i="6"/>
  <c r="AS82" i="6"/>
  <c r="AS83" i="6"/>
  <c r="AS84" i="6"/>
  <c r="AS85" i="6"/>
  <c r="AS86" i="6"/>
  <c r="AS87" i="6"/>
  <c r="AS88" i="6"/>
  <c r="AS89" i="6"/>
  <c r="AS90" i="6"/>
  <c r="AS91" i="6"/>
  <c r="AS92" i="6"/>
  <c r="AS93" i="6"/>
  <c r="AS94" i="6"/>
  <c r="AS95" i="6"/>
  <c r="AS96" i="6"/>
  <c r="AS97" i="6"/>
  <c r="AS98" i="6"/>
  <c r="AS99" i="6"/>
  <c r="AS100" i="6"/>
  <c r="AS101" i="6"/>
  <c r="AS102" i="6"/>
  <c r="AS103" i="6"/>
  <c r="AS104" i="6"/>
  <c r="AS105" i="6"/>
  <c r="AS106" i="6"/>
  <c r="AS107" i="6"/>
  <c r="AS108" i="6"/>
  <c r="AS109" i="6"/>
  <c r="AS110" i="6"/>
  <c r="AS111" i="6"/>
  <c r="AS112" i="6"/>
  <c r="AS113" i="6"/>
  <c r="AS114" i="6"/>
  <c r="AS115" i="6"/>
  <c r="AS116" i="6"/>
  <c r="AS117" i="6"/>
  <c r="AS118" i="6"/>
  <c r="AS119" i="6"/>
  <c r="AS120" i="6"/>
  <c r="AS121" i="6"/>
  <c r="AS122" i="6"/>
  <c r="AS123" i="6"/>
  <c r="AS124" i="6"/>
  <c r="AS125" i="6"/>
  <c r="AS126" i="6"/>
  <c r="AS127" i="6"/>
  <c r="AS128" i="6"/>
  <c r="AS129" i="6"/>
  <c r="AS130" i="6"/>
  <c r="AS131" i="6"/>
  <c r="AS132" i="6"/>
  <c r="AS133" i="6"/>
  <c r="AS134" i="6"/>
  <c r="AS135" i="6"/>
  <c r="AS136" i="6"/>
  <c r="AS137" i="6"/>
  <c r="AS138" i="6"/>
  <c r="AS139" i="6"/>
  <c r="AS140" i="6"/>
  <c r="AS141" i="6"/>
  <c r="AS142" i="6"/>
  <c r="AS143" i="6"/>
  <c r="AS144" i="6"/>
  <c r="AS145" i="6"/>
  <c r="AS146" i="6"/>
  <c r="AS3" i="6"/>
  <c r="AR4"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111" i="6"/>
  <c r="AR112" i="6"/>
  <c r="AR113" i="6"/>
  <c r="AR114" i="6"/>
  <c r="AR115" i="6"/>
  <c r="AR116" i="6"/>
  <c r="AR117" i="6"/>
  <c r="AR118" i="6"/>
  <c r="AR119" i="6"/>
  <c r="AR120" i="6"/>
  <c r="AR121" i="6"/>
  <c r="AR122" i="6"/>
  <c r="AR123" i="6"/>
  <c r="AR124" i="6"/>
  <c r="AR125" i="6"/>
  <c r="AR126" i="6"/>
  <c r="AR127" i="6"/>
  <c r="AR128" i="6"/>
  <c r="AR129" i="6"/>
  <c r="AR130" i="6"/>
  <c r="AR131" i="6"/>
  <c r="AR132" i="6"/>
  <c r="AR133" i="6"/>
  <c r="AR134" i="6"/>
  <c r="AR135" i="6"/>
  <c r="AR136" i="6"/>
  <c r="AR137" i="6"/>
  <c r="AR138" i="6"/>
  <c r="AR139" i="6"/>
  <c r="AR140" i="6"/>
  <c r="AR141" i="6"/>
  <c r="AR142" i="6"/>
  <c r="AR143" i="6"/>
  <c r="AR144" i="6"/>
  <c r="AR145" i="6"/>
  <c r="AR146" i="6"/>
  <c r="AR3" i="6"/>
  <c r="AL5" i="6"/>
  <c r="AM5" i="6"/>
  <c r="AN5" i="6"/>
  <c r="AO5" i="6"/>
  <c r="AP5" i="6"/>
  <c r="AL6" i="6"/>
  <c r="AM6" i="6"/>
  <c r="AN6" i="6"/>
  <c r="AO6" i="6"/>
  <c r="AP6" i="6"/>
  <c r="AL7" i="6"/>
  <c r="AM7" i="6"/>
  <c r="AN7" i="6"/>
  <c r="AO7" i="6"/>
  <c r="AP7" i="6"/>
  <c r="AL8" i="6"/>
  <c r="AM8" i="6"/>
  <c r="AN8" i="6"/>
  <c r="AO8" i="6"/>
  <c r="AP8" i="6"/>
  <c r="AL9" i="6"/>
  <c r="AM9" i="6"/>
  <c r="AN9" i="6"/>
  <c r="AO9" i="6"/>
  <c r="AP9" i="6"/>
  <c r="AL10" i="6"/>
  <c r="AM10" i="6"/>
  <c r="AN10" i="6"/>
  <c r="AO10" i="6"/>
  <c r="AP10" i="6"/>
  <c r="AL11" i="6"/>
  <c r="AM11" i="6"/>
  <c r="AN11" i="6"/>
  <c r="AO11" i="6"/>
  <c r="AP11" i="6"/>
  <c r="AL12" i="6"/>
  <c r="AM12" i="6"/>
  <c r="AN12" i="6"/>
  <c r="AO12" i="6"/>
  <c r="AP12" i="6"/>
  <c r="AL13" i="6"/>
  <c r="AM13" i="6"/>
  <c r="AN13" i="6"/>
  <c r="AO13" i="6"/>
  <c r="AP13" i="6"/>
  <c r="AL14" i="6"/>
  <c r="AM14" i="6"/>
  <c r="AN14" i="6"/>
  <c r="AO14" i="6"/>
  <c r="AP14" i="6"/>
  <c r="AL15" i="6"/>
  <c r="AM15" i="6"/>
  <c r="AN15" i="6"/>
  <c r="AO15" i="6"/>
  <c r="AP15" i="6"/>
  <c r="AL16" i="6"/>
  <c r="AM16" i="6"/>
  <c r="AN16" i="6"/>
  <c r="AO16" i="6"/>
  <c r="AP16" i="6"/>
  <c r="AL17" i="6"/>
  <c r="AM17" i="6"/>
  <c r="AN17" i="6"/>
  <c r="AO17" i="6"/>
  <c r="AP17" i="6"/>
  <c r="AL18" i="6"/>
  <c r="AM18" i="6"/>
  <c r="AN18" i="6"/>
  <c r="AO18" i="6"/>
  <c r="AP18" i="6"/>
  <c r="AL19" i="6"/>
  <c r="AM19" i="6"/>
  <c r="AN19" i="6"/>
  <c r="AO19" i="6"/>
  <c r="AP19" i="6"/>
  <c r="AL20" i="6"/>
  <c r="AM20" i="6"/>
  <c r="AN20" i="6"/>
  <c r="AO20" i="6"/>
  <c r="AP20" i="6"/>
  <c r="AL21" i="6"/>
  <c r="AM21" i="6"/>
  <c r="AN21" i="6"/>
  <c r="AO21" i="6"/>
  <c r="AP21" i="6"/>
  <c r="AL22" i="6"/>
  <c r="AM22" i="6"/>
  <c r="AN22" i="6"/>
  <c r="AO22" i="6"/>
  <c r="AP22" i="6"/>
  <c r="AL23" i="6"/>
  <c r="AM23" i="6"/>
  <c r="AN23" i="6"/>
  <c r="AO23" i="6"/>
  <c r="AP23" i="6"/>
  <c r="AL24" i="6"/>
  <c r="AM24" i="6"/>
  <c r="AN24" i="6"/>
  <c r="AO24" i="6"/>
  <c r="AP24" i="6"/>
  <c r="AL25" i="6"/>
  <c r="AM25" i="6"/>
  <c r="AN25" i="6"/>
  <c r="AO25" i="6"/>
  <c r="AP25" i="6"/>
  <c r="AL26" i="6"/>
  <c r="AM26" i="6"/>
  <c r="AN26" i="6"/>
  <c r="AO26" i="6"/>
  <c r="AP26" i="6"/>
  <c r="AL27" i="6"/>
  <c r="AM27" i="6"/>
  <c r="AN27" i="6"/>
  <c r="AO27" i="6"/>
  <c r="AP27" i="6"/>
  <c r="AL28" i="6"/>
  <c r="AM28" i="6"/>
  <c r="AN28" i="6"/>
  <c r="AO28" i="6"/>
  <c r="AP28" i="6"/>
  <c r="AL29" i="6"/>
  <c r="AM29" i="6"/>
  <c r="AN29" i="6"/>
  <c r="AO29" i="6"/>
  <c r="AP29" i="6"/>
  <c r="AL30" i="6"/>
  <c r="AM30" i="6"/>
  <c r="AN30" i="6"/>
  <c r="AO30" i="6"/>
  <c r="AP30" i="6"/>
  <c r="AL31" i="6"/>
  <c r="AM31" i="6"/>
  <c r="AN31" i="6"/>
  <c r="AO31" i="6"/>
  <c r="AP31" i="6"/>
  <c r="AL32" i="6"/>
  <c r="AM32" i="6"/>
  <c r="AN32" i="6"/>
  <c r="AO32" i="6"/>
  <c r="AP32" i="6"/>
  <c r="AL33" i="6"/>
  <c r="AM33" i="6"/>
  <c r="AN33" i="6"/>
  <c r="AO33" i="6"/>
  <c r="AP33" i="6"/>
  <c r="AL34" i="6"/>
  <c r="AM34" i="6"/>
  <c r="AN34" i="6"/>
  <c r="AO34" i="6"/>
  <c r="AP34" i="6"/>
  <c r="AL35" i="6"/>
  <c r="AM35" i="6"/>
  <c r="AN35" i="6"/>
  <c r="AO35" i="6"/>
  <c r="AP35" i="6"/>
  <c r="AL36" i="6"/>
  <c r="AM36" i="6"/>
  <c r="AN36" i="6"/>
  <c r="AO36" i="6"/>
  <c r="AP36" i="6"/>
  <c r="AL37" i="6"/>
  <c r="AM37" i="6"/>
  <c r="AN37" i="6"/>
  <c r="AO37" i="6"/>
  <c r="AP37" i="6"/>
  <c r="AL38" i="6"/>
  <c r="AM38" i="6"/>
  <c r="AN38" i="6"/>
  <c r="AO38" i="6"/>
  <c r="AP38" i="6"/>
  <c r="AL39" i="6"/>
  <c r="AM39" i="6"/>
  <c r="AN39" i="6"/>
  <c r="AO39" i="6"/>
  <c r="AP39" i="6"/>
  <c r="AL40" i="6"/>
  <c r="AM40" i="6"/>
  <c r="AN40" i="6"/>
  <c r="AO40" i="6"/>
  <c r="AP40" i="6"/>
  <c r="AL41" i="6"/>
  <c r="AM41" i="6"/>
  <c r="AN41" i="6"/>
  <c r="AO41" i="6"/>
  <c r="AP41" i="6"/>
  <c r="AL42" i="6"/>
  <c r="AM42" i="6"/>
  <c r="AN42" i="6"/>
  <c r="AO42" i="6"/>
  <c r="AP42" i="6"/>
  <c r="AL43" i="6"/>
  <c r="AM43" i="6"/>
  <c r="AN43" i="6"/>
  <c r="AO43" i="6"/>
  <c r="AP43" i="6"/>
  <c r="AL44" i="6"/>
  <c r="AM44" i="6"/>
  <c r="AN44" i="6"/>
  <c r="AO44" i="6"/>
  <c r="AP44" i="6"/>
  <c r="AL45" i="6"/>
  <c r="AM45" i="6"/>
  <c r="AN45" i="6"/>
  <c r="AO45" i="6"/>
  <c r="AP45" i="6"/>
  <c r="AL46" i="6"/>
  <c r="AM46" i="6"/>
  <c r="AN46" i="6"/>
  <c r="AO46" i="6"/>
  <c r="AP46" i="6"/>
  <c r="AL47" i="6"/>
  <c r="AM47" i="6"/>
  <c r="AN47" i="6"/>
  <c r="AO47" i="6"/>
  <c r="AP47" i="6"/>
  <c r="AL48" i="6"/>
  <c r="AM48" i="6"/>
  <c r="AN48" i="6"/>
  <c r="AO48" i="6"/>
  <c r="AP48" i="6"/>
  <c r="AL49" i="6"/>
  <c r="AM49" i="6"/>
  <c r="AN49" i="6"/>
  <c r="AO49" i="6"/>
  <c r="AP49" i="6"/>
  <c r="AL50" i="6"/>
  <c r="AM50" i="6"/>
  <c r="AN50" i="6"/>
  <c r="AO50" i="6"/>
  <c r="AP50" i="6"/>
  <c r="AL51" i="6"/>
  <c r="AM51" i="6"/>
  <c r="AN51" i="6"/>
  <c r="AO51" i="6"/>
  <c r="AP51" i="6"/>
  <c r="AL52" i="6"/>
  <c r="AM52" i="6"/>
  <c r="AN52" i="6"/>
  <c r="AO52" i="6"/>
  <c r="AP52" i="6"/>
  <c r="AL53" i="6"/>
  <c r="AM53" i="6"/>
  <c r="AN53" i="6"/>
  <c r="AO53" i="6"/>
  <c r="AP53" i="6"/>
  <c r="AL54" i="6"/>
  <c r="AM54" i="6"/>
  <c r="AN54" i="6"/>
  <c r="AO54" i="6"/>
  <c r="AP54" i="6"/>
  <c r="AL55" i="6"/>
  <c r="AM55" i="6"/>
  <c r="AN55" i="6"/>
  <c r="AO55" i="6"/>
  <c r="AP55" i="6"/>
  <c r="AL56" i="6"/>
  <c r="AM56" i="6"/>
  <c r="AN56" i="6"/>
  <c r="AO56" i="6"/>
  <c r="AP56" i="6"/>
  <c r="AL57" i="6"/>
  <c r="AM57" i="6"/>
  <c r="AN57" i="6"/>
  <c r="AO57" i="6"/>
  <c r="AP57" i="6"/>
  <c r="AL58" i="6"/>
  <c r="AM58" i="6"/>
  <c r="AN58" i="6"/>
  <c r="AO58" i="6"/>
  <c r="AP58" i="6"/>
  <c r="AL59" i="6"/>
  <c r="AM59" i="6"/>
  <c r="AN59" i="6"/>
  <c r="AO59" i="6"/>
  <c r="AP59" i="6"/>
  <c r="AL60" i="6"/>
  <c r="AM60" i="6"/>
  <c r="AN60" i="6"/>
  <c r="AO60" i="6"/>
  <c r="AP60" i="6"/>
  <c r="AL61" i="6"/>
  <c r="AM61" i="6"/>
  <c r="AN61" i="6"/>
  <c r="AO61" i="6"/>
  <c r="AP61" i="6"/>
  <c r="AL62" i="6"/>
  <c r="AM62" i="6"/>
  <c r="AN62" i="6"/>
  <c r="AO62" i="6"/>
  <c r="AP62" i="6"/>
  <c r="AL63" i="6"/>
  <c r="AM63" i="6"/>
  <c r="AN63" i="6"/>
  <c r="AO63" i="6"/>
  <c r="AP63" i="6"/>
  <c r="AL64" i="6"/>
  <c r="AM64" i="6"/>
  <c r="AN64" i="6"/>
  <c r="AO64" i="6"/>
  <c r="AP64" i="6"/>
  <c r="AL65" i="6"/>
  <c r="AM65" i="6"/>
  <c r="AN65" i="6"/>
  <c r="AO65" i="6"/>
  <c r="AP65" i="6"/>
  <c r="AL66" i="6"/>
  <c r="AM66" i="6"/>
  <c r="AN66" i="6"/>
  <c r="AO66" i="6"/>
  <c r="AP66" i="6"/>
  <c r="AL67" i="6"/>
  <c r="AM67" i="6"/>
  <c r="AN67" i="6"/>
  <c r="AO67" i="6"/>
  <c r="AP67" i="6"/>
  <c r="AL68" i="6"/>
  <c r="AM68" i="6"/>
  <c r="AN68" i="6"/>
  <c r="AO68" i="6"/>
  <c r="AP68" i="6"/>
  <c r="AL69" i="6"/>
  <c r="AM69" i="6"/>
  <c r="AN69" i="6"/>
  <c r="AO69" i="6"/>
  <c r="AP69" i="6"/>
  <c r="AL70" i="6"/>
  <c r="AM70" i="6"/>
  <c r="AN70" i="6"/>
  <c r="AO70" i="6"/>
  <c r="AP70" i="6"/>
  <c r="AL71" i="6"/>
  <c r="AM71" i="6"/>
  <c r="AN71" i="6"/>
  <c r="AO71" i="6"/>
  <c r="AP71" i="6"/>
  <c r="AL72" i="6"/>
  <c r="AM72" i="6"/>
  <c r="AN72" i="6"/>
  <c r="AO72" i="6"/>
  <c r="AP72" i="6"/>
  <c r="AL73" i="6"/>
  <c r="AM73" i="6"/>
  <c r="AN73" i="6"/>
  <c r="AO73" i="6"/>
  <c r="AP73" i="6"/>
  <c r="AL74" i="6"/>
  <c r="AM74" i="6"/>
  <c r="AN74" i="6"/>
  <c r="AO74" i="6"/>
  <c r="AP74" i="6"/>
  <c r="AL75" i="6"/>
  <c r="AM75" i="6"/>
  <c r="AN75" i="6"/>
  <c r="AO75" i="6"/>
  <c r="AP75" i="6"/>
  <c r="AL76" i="6"/>
  <c r="AM76" i="6"/>
  <c r="AN76" i="6"/>
  <c r="AO76" i="6"/>
  <c r="AP76" i="6"/>
  <c r="AL77" i="6"/>
  <c r="AM77" i="6"/>
  <c r="AN77" i="6"/>
  <c r="AO77" i="6"/>
  <c r="AP77" i="6"/>
  <c r="AL78" i="6"/>
  <c r="AM78" i="6"/>
  <c r="AN78" i="6"/>
  <c r="AO78" i="6"/>
  <c r="AP78" i="6"/>
  <c r="AL79" i="6"/>
  <c r="AM79" i="6"/>
  <c r="AN79" i="6"/>
  <c r="AO79" i="6"/>
  <c r="AP79" i="6"/>
  <c r="AL80" i="6"/>
  <c r="AM80" i="6"/>
  <c r="AN80" i="6"/>
  <c r="AO80" i="6"/>
  <c r="AP80" i="6"/>
  <c r="AL81" i="6"/>
  <c r="AM81" i="6"/>
  <c r="AN81" i="6"/>
  <c r="AO81" i="6"/>
  <c r="AP81" i="6"/>
  <c r="AL82" i="6"/>
  <c r="AM82" i="6"/>
  <c r="AN82" i="6"/>
  <c r="AO82" i="6"/>
  <c r="AP82" i="6"/>
  <c r="AL83" i="6"/>
  <c r="AM83" i="6"/>
  <c r="AN83" i="6"/>
  <c r="AO83" i="6"/>
  <c r="AP83" i="6"/>
  <c r="AL84" i="6"/>
  <c r="AM84" i="6"/>
  <c r="AN84" i="6"/>
  <c r="AO84" i="6"/>
  <c r="AP84" i="6"/>
  <c r="AL85" i="6"/>
  <c r="AM85" i="6"/>
  <c r="AN85" i="6"/>
  <c r="AO85" i="6"/>
  <c r="AP85" i="6"/>
  <c r="AL86" i="6"/>
  <c r="AM86" i="6"/>
  <c r="AN86" i="6"/>
  <c r="AO86" i="6"/>
  <c r="AP86" i="6"/>
  <c r="AL87" i="6"/>
  <c r="AM87" i="6"/>
  <c r="AN87" i="6"/>
  <c r="AO87" i="6"/>
  <c r="AP87" i="6"/>
  <c r="AL88" i="6"/>
  <c r="AM88" i="6"/>
  <c r="AN88" i="6"/>
  <c r="AO88" i="6"/>
  <c r="AP88" i="6"/>
  <c r="AL89" i="6"/>
  <c r="AM89" i="6"/>
  <c r="AN89" i="6"/>
  <c r="AO89" i="6"/>
  <c r="AP89" i="6"/>
  <c r="AL90" i="6"/>
  <c r="AM90" i="6"/>
  <c r="AN90" i="6"/>
  <c r="AO90" i="6"/>
  <c r="AP90" i="6"/>
  <c r="AL91" i="6"/>
  <c r="AM91" i="6"/>
  <c r="AN91" i="6"/>
  <c r="AO91" i="6"/>
  <c r="AP91" i="6"/>
  <c r="AL92" i="6"/>
  <c r="AM92" i="6"/>
  <c r="AN92" i="6"/>
  <c r="AO92" i="6"/>
  <c r="AP92" i="6"/>
  <c r="AL93" i="6"/>
  <c r="AM93" i="6"/>
  <c r="AN93" i="6"/>
  <c r="AO93" i="6"/>
  <c r="AP93" i="6"/>
  <c r="AL94" i="6"/>
  <c r="AM94" i="6"/>
  <c r="AN94" i="6"/>
  <c r="AO94" i="6"/>
  <c r="AP94" i="6"/>
  <c r="AL95" i="6"/>
  <c r="AM95" i="6"/>
  <c r="AN95" i="6"/>
  <c r="AO95" i="6"/>
  <c r="AP95" i="6"/>
  <c r="AL96" i="6"/>
  <c r="AM96" i="6"/>
  <c r="AN96" i="6"/>
  <c r="AO96" i="6"/>
  <c r="AP96" i="6"/>
  <c r="AL97" i="6"/>
  <c r="AM97" i="6"/>
  <c r="AN97" i="6"/>
  <c r="AO97" i="6"/>
  <c r="AP97" i="6"/>
  <c r="AL98" i="6"/>
  <c r="AM98" i="6"/>
  <c r="AN98" i="6"/>
  <c r="AO98" i="6"/>
  <c r="AP98" i="6"/>
  <c r="AL99" i="6"/>
  <c r="AM99" i="6"/>
  <c r="AN99" i="6"/>
  <c r="AO99" i="6"/>
  <c r="AP99" i="6"/>
  <c r="AL100" i="6"/>
  <c r="AM100" i="6"/>
  <c r="AN100" i="6"/>
  <c r="AO100" i="6"/>
  <c r="AP100" i="6"/>
  <c r="AL101" i="6"/>
  <c r="AM101" i="6"/>
  <c r="AN101" i="6"/>
  <c r="AO101" i="6"/>
  <c r="AP101" i="6"/>
  <c r="AL102" i="6"/>
  <c r="AM102" i="6"/>
  <c r="AN102" i="6"/>
  <c r="AO102" i="6"/>
  <c r="AP102" i="6"/>
  <c r="AL103" i="6"/>
  <c r="AM103" i="6"/>
  <c r="AN103" i="6"/>
  <c r="AO103" i="6"/>
  <c r="AP103" i="6"/>
  <c r="AL104" i="6"/>
  <c r="AM104" i="6"/>
  <c r="AN104" i="6"/>
  <c r="AO104" i="6"/>
  <c r="AP104" i="6"/>
  <c r="AL105" i="6"/>
  <c r="AM105" i="6"/>
  <c r="AN105" i="6"/>
  <c r="AO105" i="6"/>
  <c r="AP105" i="6"/>
  <c r="AL106" i="6"/>
  <c r="AM106" i="6"/>
  <c r="AN106" i="6"/>
  <c r="AO106" i="6"/>
  <c r="AP106" i="6"/>
  <c r="AL107" i="6"/>
  <c r="AM107" i="6"/>
  <c r="AN107" i="6"/>
  <c r="AO107" i="6"/>
  <c r="AP107" i="6"/>
  <c r="AL108" i="6"/>
  <c r="AM108" i="6"/>
  <c r="AN108" i="6"/>
  <c r="AO108" i="6"/>
  <c r="AP108" i="6"/>
  <c r="AL109" i="6"/>
  <c r="AM109" i="6"/>
  <c r="AN109" i="6"/>
  <c r="AO109" i="6"/>
  <c r="AP109" i="6"/>
  <c r="AL110" i="6"/>
  <c r="AM110" i="6"/>
  <c r="AN110" i="6"/>
  <c r="AO110" i="6"/>
  <c r="AP110" i="6"/>
  <c r="AL111" i="6"/>
  <c r="AM111" i="6"/>
  <c r="AN111" i="6"/>
  <c r="AO111" i="6"/>
  <c r="AP111" i="6"/>
  <c r="AL112" i="6"/>
  <c r="AM112" i="6"/>
  <c r="AN112" i="6"/>
  <c r="AO112" i="6"/>
  <c r="AP112" i="6"/>
  <c r="AL113" i="6"/>
  <c r="AM113" i="6"/>
  <c r="AN113" i="6"/>
  <c r="AO113" i="6"/>
  <c r="AP113" i="6"/>
  <c r="AL114" i="6"/>
  <c r="AM114" i="6"/>
  <c r="AN114" i="6"/>
  <c r="AO114" i="6"/>
  <c r="AP114" i="6"/>
  <c r="AL115" i="6"/>
  <c r="AM115" i="6"/>
  <c r="AN115" i="6"/>
  <c r="AO115" i="6"/>
  <c r="AP115" i="6"/>
  <c r="AL116" i="6"/>
  <c r="AM116" i="6"/>
  <c r="AN116" i="6"/>
  <c r="AO116" i="6"/>
  <c r="AP116" i="6"/>
  <c r="AL117" i="6"/>
  <c r="AM117" i="6"/>
  <c r="AN117" i="6"/>
  <c r="AO117" i="6"/>
  <c r="AP117" i="6"/>
  <c r="AL118" i="6"/>
  <c r="AM118" i="6"/>
  <c r="AN118" i="6"/>
  <c r="AO118" i="6"/>
  <c r="AP118" i="6"/>
  <c r="AL119" i="6"/>
  <c r="AM119" i="6"/>
  <c r="AN119" i="6"/>
  <c r="AO119" i="6"/>
  <c r="AP119" i="6"/>
  <c r="AL120" i="6"/>
  <c r="AM120" i="6"/>
  <c r="AN120" i="6"/>
  <c r="AO120" i="6"/>
  <c r="AP120" i="6"/>
  <c r="AL121" i="6"/>
  <c r="AM121" i="6"/>
  <c r="AN121" i="6"/>
  <c r="AO121" i="6"/>
  <c r="AP121" i="6"/>
  <c r="AL122" i="6"/>
  <c r="AM122" i="6"/>
  <c r="AN122" i="6"/>
  <c r="AO122" i="6"/>
  <c r="AP122" i="6"/>
  <c r="AL123" i="6"/>
  <c r="AM123" i="6"/>
  <c r="AN123" i="6"/>
  <c r="AO123" i="6"/>
  <c r="AP123" i="6"/>
  <c r="AL124" i="6"/>
  <c r="AM124" i="6"/>
  <c r="AN124" i="6"/>
  <c r="AO124" i="6"/>
  <c r="AP124" i="6"/>
  <c r="AL125" i="6"/>
  <c r="AM125" i="6"/>
  <c r="AN125" i="6"/>
  <c r="AO125" i="6"/>
  <c r="AP125" i="6"/>
  <c r="AL126" i="6"/>
  <c r="AM126" i="6"/>
  <c r="AN126" i="6"/>
  <c r="AO126" i="6"/>
  <c r="AP126" i="6"/>
  <c r="AL127" i="6"/>
  <c r="AM127" i="6"/>
  <c r="AN127" i="6"/>
  <c r="AO127" i="6"/>
  <c r="AP127" i="6"/>
  <c r="AL128" i="6"/>
  <c r="AM128" i="6"/>
  <c r="AN128" i="6"/>
  <c r="AO128" i="6"/>
  <c r="AP128" i="6"/>
  <c r="AL129" i="6"/>
  <c r="AM129" i="6"/>
  <c r="AN129" i="6"/>
  <c r="AO129" i="6"/>
  <c r="AP129" i="6"/>
  <c r="AL130" i="6"/>
  <c r="AM130" i="6"/>
  <c r="AN130" i="6"/>
  <c r="AO130" i="6"/>
  <c r="AP130" i="6"/>
  <c r="AL131" i="6"/>
  <c r="AM131" i="6"/>
  <c r="AN131" i="6"/>
  <c r="AO131" i="6"/>
  <c r="AP131" i="6"/>
  <c r="AL132" i="6"/>
  <c r="AM132" i="6"/>
  <c r="AN132" i="6"/>
  <c r="AO132" i="6"/>
  <c r="AP132" i="6"/>
  <c r="AL133" i="6"/>
  <c r="AM133" i="6"/>
  <c r="AN133" i="6"/>
  <c r="AO133" i="6"/>
  <c r="AP133" i="6"/>
  <c r="AL134" i="6"/>
  <c r="AM134" i="6"/>
  <c r="AN134" i="6"/>
  <c r="AO134" i="6"/>
  <c r="AP134" i="6"/>
  <c r="AL135" i="6"/>
  <c r="AM135" i="6"/>
  <c r="AN135" i="6"/>
  <c r="AO135" i="6"/>
  <c r="AP135" i="6"/>
  <c r="AL136" i="6"/>
  <c r="AM136" i="6"/>
  <c r="AN136" i="6"/>
  <c r="AO136" i="6"/>
  <c r="AP136" i="6"/>
  <c r="AL137" i="6"/>
  <c r="AM137" i="6"/>
  <c r="AN137" i="6"/>
  <c r="AO137" i="6"/>
  <c r="AP137" i="6"/>
  <c r="AL138" i="6"/>
  <c r="AM138" i="6"/>
  <c r="AN138" i="6"/>
  <c r="AO138" i="6"/>
  <c r="AP138" i="6"/>
  <c r="AL139" i="6"/>
  <c r="AM139" i="6"/>
  <c r="AN139" i="6"/>
  <c r="AO139" i="6"/>
  <c r="AP139" i="6"/>
  <c r="AL140" i="6"/>
  <c r="AM140" i="6"/>
  <c r="AN140" i="6"/>
  <c r="AO140" i="6"/>
  <c r="AP140" i="6"/>
  <c r="AL141" i="6"/>
  <c r="AM141" i="6"/>
  <c r="AN141" i="6"/>
  <c r="AO141" i="6"/>
  <c r="AP141" i="6"/>
  <c r="AL142" i="6"/>
  <c r="AM142" i="6"/>
  <c r="AN142" i="6"/>
  <c r="AO142" i="6"/>
  <c r="AP142" i="6"/>
  <c r="AL143" i="6"/>
  <c r="AM143" i="6"/>
  <c r="AN143" i="6"/>
  <c r="AO143" i="6"/>
  <c r="AP143" i="6"/>
  <c r="AL144" i="6"/>
  <c r="AM144" i="6"/>
  <c r="AN144" i="6"/>
  <c r="AO144" i="6"/>
  <c r="AP144" i="6"/>
  <c r="AL145" i="6"/>
  <c r="AM145" i="6"/>
  <c r="AN145" i="6"/>
  <c r="AO145" i="6"/>
  <c r="AP145" i="6"/>
  <c r="AL146" i="6"/>
  <c r="AM146" i="6"/>
  <c r="AN146" i="6"/>
  <c r="AO146" i="6"/>
  <c r="AP146" i="6"/>
  <c r="AP4" i="6"/>
  <c r="AM4" i="6"/>
  <c r="AN4" i="6"/>
  <c r="AO4" i="6"/>
  <c r="AL4" i="6"/>
  <c r="AI54" i="6"/>
  <c r="AJ54" i="6"/>
  <c r="AI55" i="6"/>
  <c r="AJ55" i="6"/>
  <c r="AK55" i="6" s="1"/>
  <c r="AI56" i="6"/>
  <c r="AJ56" i="6"/>
  <c r="AI57" i="6"/>
  <c r="AJ57" i="6"/>
  <c r="AI58" i="6"/>
  <c r="AJ58" i="6"/>
  <c r="AI59" i="6"/>
  <c r="AJ59" i="6"/>
  <c r="AI60" i="6"/>
  <c r="AJ60" i="6"/>
  <c r="AI61" i="6"/>
  <c r="AJ61" i="6"/>
  <c r="AI62" i="6"/>
  <c r="AJ62" i="6"/>
  <c r="AI63" i="6"/>
  <c r="AJ63" i="6"/>
  <c r="AI64" i="6"/>
  <c r="AJ64" i="6"/>
  <c r="AI65" i="6"/>
  <c r="AJ65" i="6"/>
  <c r="AI66" i="6"/>
  <c r="AJ66" i="6"/>
  <c r="AI67" i="6"/>
  <c r="AJ67" i="6"/>
  <c r="AI68" i="6"/>
  <c r="AJ68" i="6"/>
  <c r="AI69" i="6"/>
  <c r="AJ69" i="6"/>
  <c r="AI70" i="6"/>
  <c r="AJ70" i="6"/>
  <c r="AI71" i="6"/>
  <c r="AJ71" i="6"/>
  <c r="AI72" i="6"/>
  <c r="AJ72" i="6"/>
  <c r="AI73" i="6"/>
  <c r="AJ73" i="6"/>
  <c r="AI74" i="6"/>
  <c r="AJ74" i="6"/>
  <c r="AI75" i="6"/>
  <c r="AJ75" i="6"/>
  <c r="AI76" i="6"/>
  <c r="AJ76" i="6"/>
  <c r="AI77" i="6"/>
  <c r="AJ77" i="6"/>
  <c r="AI78" i="6"/>
  <c r="AJ78" i="6"/>
  <c r="AI79" i="6"/>
  <c r="AJ79" i="6"/>
  <c r="AI80" i="6"/>
  <c r="AJ80" i="6"/>
  <c r="AI81" i="6"/>
  <c r="AJ81" i="6"/>
  <c r="AI82" i="6"/>
  <c r="AJ82" i="6"/>
  <c r="AI83" i="6"/>
  <c r="AJ83" i="6"/>
  <c r="AI84" i="6"/>
  <c r="AJ84" i="6"/>
  <c r="AI85" i="6"/>
  <c r="AJ85" i="6"/>
  <c r="AI86" i="6"/>
  <c r="AJ86" i="6"/>
  <c r="AI87" i="6"/>
  <c r="AJ87" i="6"/>
  <c r="AI88" i="6"/>
  <c r="AJ88" i="6"/>
  <c r="AI89" i="6"/>
  <c r="AJ89" i="6"/>
  <c r="AI90" i="6"/>
  <c r="AJ90" i="6"/>
  <c r="AI91" i="6"/>
  <c r="AJ91" i="6"/>
  <c r="AK91" i="6" s="1"/>
  <c r="AI92" i="6"/>
  <c r="AJ92" i="6"/>
  <c r="AI93" i="6"/>
  <c r="AJ93" i="6"/>
  <c r="AI94" i="6"/>
  <c r="AJ94" i="6"/>
  <c r="AI95" i="6"/>
  <c r="AJ95" i="6"/>
  <c r="AI96" i="6"/>
  <c r="AJ96" i="6"/>
  <c r="AI97" i="6"/>
  <c r="AJ97" i="6"/>
  <c r="AI98" i="6"/>
  <c r="AJ98" i="6"/>
  <c r="AI99" i="6"/>
  <c r="AJ99" i="6"/>
  <c r="AK99" i="6" s="1"/>
  <c r="AI100" i="6"/>
  <c r="AJ100" i="6"/>
  <c r="AI101" i="6"/>
  <c r="AJ101" i="6"/>
  <c r="AI102" i="6"/>
  <c r="AJ102" i="6"/>
  <c r="AI103" i="6"/>
  <c r="AJ103" i="6"/>
  <c r="AK103" i="6" s="1"/>
  <c r="AI104" i="6"/>
  <c r="AJ104" i="6"/>
  <c r="AI105" i="6"/>
  <c r="AJ105" i="6"/>
  <c r="AI106" i="6"/>
  <c r="AJ106" i="6"/>
  <c r="AI107" i="6"/>
  <c r="AJ107" i="6"/>
  <c r="AK107" i="6" s="1"/>
  <c r="AI108" i="6"/>
  <c r="AJ108" i="6"/>
  <c r="AI109" i="6"/>
  <c r="AJ109" i="6"/>
  <c r="AI110" i="6"/>
  <c r="AJ110" i="6"/>
  <c r="AI111" i="6"/>
  <c r="AJ111" i="6"/>
  <c r="AK111" i="6" s="1"/>
  <c r="AI112" i="6"/>
  <c r="AJ112" i="6"/>
  <c r="AI113" i="6"/>
  <c r="AJ113" i="6"/>
  <c r="AI114" i="6"/>
  <c r="AJ114" i="6"/>
  <c r="AI115" i="6"/>
  <c r="AJ115" i="6"/>
  <c r="AK115" i="6" s="1"/>
  <c r="AI116" i="6"/>
  <c r="AJ116" i="6"/>
  <c r="AI117" i="6"/>
  <c r="AJ117" i="6"/>
  <c r="AI118" i="6"/>
  <c r="AJ118" i="6"/>
  <c r="AI119" i="6"/>
  <c r="AJ119" i="6"/>
  <c r="AI120" i="6"/>
  <c r="AJ120" i="6"/>
  <c r="AI121" i="6"/>
  <c r="AJ121" i="6"/>
  <c r="AI122" i="6"/>
  <c r="AJ122" i="6"/>
  <c r="AI123" i="6"/>
  <c r="AJ123" i="6"/>
  <c r="AI124" i="6"/>
  <c r="AJ124" i="6"/>
  <c r="AI125" i="6"/>
  <c r="AJ125" i="6"/>
  <c r="AI126" i="6"/>
  <c r="AJ126" i="6"/>
  <c r="AI127" i="6"/>
  <c r="AJ127" i="6"/>
  <c r="AK127" i="6" s="1"/>
  <c r="AI128" i="6"/>
  <c r="AJ128" i="6"/>
  <c r="AI129" i="6"/>
  <c r="AJ129" i="6"/>
  <c r="AI130" i="6"/>
  <c r="AJ130" i="6"/>
  <c r="AI131" i="6"/>
  <c r="AJ131" i="6"/>
  <c r="AK131" i="6" s="1"/>
  <c r="AI132" i="6"/>
  <c r="AJ132" i="6"/>
  <c r="AI133" i="6"/>
  <c r="AJ133" i="6"/>
  <c r="AI134" i="6"/>
  <c r="AJ134" i="6"/>
  <c r="AI135" i="6"/>
  <c r="AJ135" i="6"/>
  <c r="AK135" i="6" s="1"/>
  <c r="AI136" i="6"/>
  <c r="AJ136" i="6"/>
  <c r="AI137" i="6"/>
  <c r="AJ137" i="6"/>
  <c r="AI138" i="6"/>
  <c r="AJ138" i="6"/>
  <c r="AI139" i="6"/>
  <c r="AJ139" i="6"/>
  <c r="AK139" i="6" s="1"/>
  <c r="AI140" i="6"/>
  <c r="AJ140" i="6"/>
  <c r="AI141" i="6"/>
  <c r="AJ141" i="6"/>
  <c r="AI142" i="6"/>
  <c r="AJ142" i="6"/>
  <c r="AI143" i="6"/>
  <c r="AJ143" i="6"/>
  <c r="AK143" i="6" s="1"/>
  <c r="AI144" i="6"/>
  <c r="AJ144" i="6"/>
  <c r="AI145" i="6"/>
  <c r="AJ145" i="6"/>
  <c r="AI146" i="6"/>
  <c r="AJ146" i="6"/>
  <c r="AJ53" i="6"/>
  <c r="AI53" i="6"/>
  <c r="AK53" i="6" s="1"/>
  <c r="AF4" i="6"/>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79" i="6"/>
  <c r="AF3" i="6"/>
  <c r="AE4" i="6"/>
  <c r="AE5" i="6"/>
  <c r="AE6" i="6"/>
  <c r="AE7"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3" i="6"/>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07"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6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3" i="1"/>
  <c r="AS145" i="1" l="1"/>
  <c r="AT146" i="1"/>
  <c r="AR146" i="1"/>
  <c r="AS146" i="1"/>
  <c r="AU146" i="1"/>
  <c r="AW146" i="1"/>
  <c r="AV146" i="1"/>
  <c r="BB146" i="1"/>
  <c r="AS137" i="1"/>
  <c r="AS125" i="1"/>
  <c r="AS101" i="1"/>
  <c r="AR65" i="1"/>
  <c r="AR143" i="1"/>
  <c r="AT139" i="1"/>
  <c r="AW135" i="1"/>
  <c r="AW131" i="1"/>
  <c r="AW127" i="1"/>
  <c r="AW123" i="1"/>
  <c r="AW119" i="1"/>
  <c r="AW115" i="1"/>
  <c r="AU142" i="1"/>
  <c r="BB138" i="1"/>
  <c r="AT134" i="1"/>
  <c r="AT130" i="1"/>
  <c r="AT126" i="1"/>
  <c r="BB122" i="1"/>
  <c r="AT118" i="1"/>
  <c r="AT114" i="1"/>
  <c r="AT110" i="1"/>
  <c r="AT106" i="1"/>
  <c r="AT102" i="1"/>
  <c r="AT98" i="1"/>
  <c r="AV94" i="1"/>
  <c r="BB90" i="1"/>
  <c r="AT86" i="1"/>
  <c r="BB74" i="1"/>
  <c r="AT70" i="1"/>
  <c r="BB62" i="1"/>
  <c r="BB58" i="1"/>
  <c r="BB54" i="1"/>
  <c r="BB50" i="1"/>
  <c r="BB46" i="1"/>
  <c r="BB42" i="1"/>
  <c r="BB38" i="1"/>
  <c r="BB34" i="1"/>
  <c r="BB30" i="1"/>
  <c r="BB26" i="1"/>
  <c r="BB22" i="1"/>
  <c r="BB18" i="1"/>
  <c r="BB14" i="1"/>
  <c r="BB10" i="1"/>
  <c r="BB6" i="1"/>
  <c r="AW111" i="1"/>
  <c r="AW107" i="1"/>
  <c r="AW103" i="1"/>
  <c r="AW99" i="1"/>
  <c r="AR95" i="1"/>
  <c r="AR87" i="1"/>
  <c r="AR71" i="1"/>
  <c r="AU63" i="1"/>
  <c r="AU114" i="1"/>
  <c r="AK125" i="6"/>
  <c r="AK121" i="6"/>
  <c r="AK117" i="6"/>
  <c r="AK113" i="6"/>
  <c r="AK109" i="6"/>
  <c r="AK101" i="6"/>
  <c r="AK97" i="6"/>
  <c r="AK93" i="6"/>
  <c r="AK89" i="6"/>
  <c r="AK85" i="6"/>
  <c r="AK81" i="6"/>
  <c r="AK77" i="6"/>
  <c r="AK73" i="6"/>
  <c r="AK69" i="6"/>
  <c r="AK65" i="6"/>
  <c r="AK61" i="6"/>
  <c r="AU138" i="1"/>
  <c r="AU106" i="1"/>
  <c r="AU130" i="1"/>
  <c r="AU98" i="1"/>
  <c r="AW143" i="1"/>
  <c r="AT144" i="1"/>
  <c r="AU128" i="1"/>
  <c r="AU116" i="1"/>
  <c r="AU104" i="1"/>
  <c r="AT84" i="1"/>
  <c r="AT76" i="1"/>
  <c r="BB60" i="1"/>
  <c r="BB56" i="1"/>
  <c r="BB52" i="1"/>
  <c r="BB48" i="1"/>
  <c r="BB44" i="1"/>
  <c r="BB40" i="1"/>
  <c r="BB36" i="1"/>
  <c r="BB32" i="1"/>
  <c r="BB28" i="1"/>
  <c r="BB24" i="1"/>
  <c r="BB20" i="1"/>
  <c r="BB16" i="1"/>
  <c r="BB12" i="1"/>
  <c r="BB8" i="1"/>
  <c r="BB4" i="1"/>
  <c r="AU122" i="1"/>
  <c r="AK146" i="6"/>
  <c r="AK144" i="6"/>
  <c r="AK142" i="6"/>
  <c r="AK140" i="6"/>
  <c r="AK138" i="6"/>
  <c r="AK136" i="6"/>
  <c r="AK134" i="6"/>
  <c r="AK132" i="6"/>
  <c r="AK130" i="6"/>
  <c r="AK128" i="6"/>
  <c r="AK126" i="6"/>
  <c r="AK124" i="6"/>
  <c r="AK122" i="6"/>
  <c r="AK120" i="6"/>
  <c r="AK118" i="6"/>
  <c r="AK116" i="6"/>
  <c r="AK114" i="6"/>
  <c r="AK112" i="6"/>
  <c r="AK110" i="6"/>
  <c r="AK108" i="6"/>
  <c r="AK106" i="6"/>
  <c r="AK104" i="6"/>
  <c r="AK102" i="6"/>
  <c r="AK100" i="6"/>
  <c r="AK98" i="6"/>
  <c r="AK96" i="6"/>
  <c r="AK94" i="6"/>
  <c r="AK92" i="6"/>
  <c r="AK90" i="6"/>
  <c r="AK88" i="6"/>
  <c r="AK86" i="6"/>
  <c r="AK84" i="6"/>
  <c r="AK82" i="6"/>
  <c r="AK80" i="6"/>
  <c r="AK78" i="6"/>
  <c r="AK76" i="6"/>
  <c r="AK74" i="6"/>
  <c r="AK72" i="6"/>
  <c r="AK70" i="6"/>
  <c r="AK68" i="6"/>
  <c r="AK66" i="6"/>
  <c r="AK64" i="6"/>
  <c r="AK62" i="6"/>
  <c r="AK60" i="6"/>
  <c r="AK58" i="6"/>
  <c r="AK56" i="6"/>
  <c r="AK54" i="6"/>
  <c r="AK123" i="6"/>
  <c r="AK119" i="6"/>
  <c r="AK95" i="6"/>
  <c r="AK87" i="6"/>
  <c r="AK83" i="6"/>
  <c r="AK79" i="6"/>
  <c r="AK75" i="6"/>
  <c r="AK71" i="6"/>
  <c r="AK67" i="6"/>
  <c r="AK63" i="6"/>
  <c r="AK59" i="6"/>
  <c r="AK145" i="6"/>
  <c r="AK141" i="6"/>
  <c r="AK137" i="6"/>
  <c r="AK133" i="6"/>
  <c r="AK129" i="6"/>
  <c r="AK105" i="6"/>
  <c r="AK57" i="6"/>
  <c r="AR142" i="1"/>
  <c r="AU134" i="1"/>
  <c r="AU126" i="1"/>
  <c r="AU118" i="1"/>
  <c r="AU110" i="1"/>
  <c r="AU102" i="1"/>
  <c r="AR145" i="1"/>
  <c r="AV141" i="1"/>
  <c r="AW137" i="1"/>
  <c r="AW133" i="1"/>
  <c r="AW129" i="1"/>
  <c r="AW125" i="1"/>
  <c r="AW121" i="1"/>
  <c r="AW117" i="1"/>
  <c r="AW113" i="1"/>
  <c r="AW109" i="1"/>
  <c r="AW105" i="1"/>
  <c r="AW101" i="1"/>
  <c r="AW97" i="1"/>
  <c r="AV93" i="1"/>
  <c r="AV89" i="1"/>
  <c r="AR81" i="1"/>
  <c r="AV73" i="1"/>
  <c r="BB140" i="1"/>
  <c r="AS140" i="1"/>
  <c r="AW140" i="1"/>
  <c r="BB132" i="1"/>
  <c r="AR132" i="1"/>
  <c r="AV132" i="1"/>
  <c r="AS132" i="1"/>
  <c r="AW132" i="1"/>
  <c r="BB120" i="1"/>
  <c r="AR120" i="1"/>
  <c r="AV120" i="1"/>
  <c r="AS120" i="1"/>
  <c r="AW120" i="1"/>
  <c r="BB108" i="1"/>
  <c r="AR108" i="1"/>
  <c r="AV108" i="1"/>
  <c r="AS108" i="1"/>
  <c r="AW108" i="1"/>
  <c r="AU96" i="1"/>
  <c r="BB96" i="1"/>
  <c r="AS96" i="1"/>
  <c r="AV96" i="1"/>
  <c r="AW96" i="1"/>
  <c r="AU80" i="1"/>
  <c r="BB80" i="1"/>
  <c r="AR80" i="1"/>
  <c r="AV80" i="1"/>
  <c r="AS80" i="1"/>
  <c r="AW80" i="1"/>
  <c r="AT80" i="1"/>
  <c r="AU68" i="1"/>
  <c r="BB68" i="1"/>
  <c r="AR68" i="1"/>
  <c r="AV68" i="1"/>
  <c r="AS68" i="1"/>
  <c r="AW68" i="1"/>
  <c r="AV144" i="1"/>
  <c r="AT140" i="1"/>
  <c r="AS121" i="1"/>
  <c r="AS105" i="1"/>
  <c r="BB143" i="1"/>
  <c r="AU143" i="1"/>
  <c r="BB139" i="1"/>
  <c r="AU139" i="1"/>
  <c r="BB135" i="1"/>
  <c r="AT135" i="1"/>
  <c r="AU135" i="1"/>
  <c r="BB131" i="1"/>
  <c r="AT131" i="1"/>
  <c r="AU131" i="1"/>
  <c r="BB127" i="1"/>
  <c r="AT127" i="1"/>
  <c r="AU127" i="1"/>
  <c r="BB123" i="1"/>
  <c r="AT123" i="1"/>
  <c r="AU123" i="1"/>
  <c r="BB119" i="1"/>
  <c r="AT119" i="1"/>
  <c r="AU119" i="1"/>
  <c r="BB115" i="1"/>
  <c r="AT115" i="1"/>
  <c r="AU115" i="1"/>
  <c r="BB111" i="1"/>
  <c r="AT111" i="1"/>
  <c r="AU111" i="1"/>
  <c r="BB107" i="1"/>
  <c r="AT107" i="1"/>
  <c r="AU107" i="1"/>
  <c r="BB103" i="1"/>
  <c r="AT103" i="1"/>
  <c r="AU103" i="1"/>
  <c r="BB99" i="1"/>
  <c r="AT99" i="1"/>
  <c r="AU99" i="1"/>
  <c r="BB95" i="1"/>
  <c r="AS95" i="1"/>
  <c r="AW95" i="1"/>
  <c r="AU95" i="1"/>
  <c r="AT95" i="1"/>
  <c r="AV95" i="1"/>
  <c r="BB91" i="1"/>
  <c r="AS91" i="1"/>
  <c r="AW91" i="1"/>
  <c r="AT91" i="1"/>
  <c r="AU91" i="1"/>
  <c r="AR91" i="1"/>
  <c r="BB87" i="1"/>
  <c r="AS87" i="1"/>
  <c r="AW87" i="1"/>
  <c r="AT87" i="1"/>
  <c r="AU87" i="1"/>
  <c r="AV87" i="1"/>
  <c r="BB83" i="1"/>
  <c r="AS83" i="1"/>
  <c r="AW83" i="1"/>
  <c r="AT83" i="1"/>
  <c r="AU83" i="1"/>
  <c r="AR83" i="1"/>
  <c r="BB79" i="1"/>
  <c r="AS79" i="1"/>
  <c r="AW79" i="1"/>
  <c r="AT79" i="1"/>
  <c r="AU79" i="1"/>
  <c r="AV79" i="1"/>
  <c r="BB75" i="1"/>
  <c r="AS75" i="1"/>
  <c r="AW75" i="1"/>
  <c r="AT75" i="1"/>
  <c r="AU75" i="1"/>
  <c r="AR75" i="1"/>
  <c r="BB71" i="1"/>
  <c r="AS71" i="1"/>
  <c r="AW71" i="1"/>
  <c r="AT71" i="1"/>
  <c r="AU71" i="1"/>
  <c r="AV71" i="1"/>
  <c r="BB67" i="1"/>
  <c r="AS67" i="1"/>
  <c r="AW67" i="1"/>
  <c r="AT67" i="1"/>
  <c r="AU67" i="1"/>
  <c r="AR67" i="1"/>
  <c r="BB63" i="1"/>
  <c r="BB59" i="1"/>
  <c r="BB55" i="1"/>
  <c r="BB51" i="1"/>
  <c r="BB47" i="1"/>
  <c r="BB43" i="1"/>
  <c r="BB39" i="1"/>
  <c r="BB35" i="1"/>
  <c r="BB31" i="1"/>
  <c r="BB27" i="1"/>
  <c r="BB23" i="1"/>
  <c r="BB19" i="1"/>
  <c r="BB15" i="1"/>
  <c r="BB11" i="1"/>
  <c r="BB7" i="1"/>
  <c r="AR63" i="1"/>
  <c r="AV63" i="1"/>
  <c r="AW145" i="1"/>
  <c r="AU144" i="1"/>
  <c r="AV143" i="1"/>
  <c r="AV142" i="1"/>
  <c r="AW141" i="1"/>
  <c r="AR141" i="1"/>
  <c r="AR140" i="1"/>
  <c r="AS139" i="1"/>
  <c r="AT138" i="1"/>
  <c r="AR137" i="1"/>
  <c r="AV135" i="1"/>
  <c r="AR133" i="1"/>
  <c r="AV131" i="1"/>
  <c r="AR129" i="1"/>
  <c r="AV127" i="1"/>
  <c r="AR125" i="1"/>
  <c r="AV123" i="1"/>
  <c r="AT122" i="1"/>
  <c r="AR121" i="1"/>
  <c r="AV119" i="1"/>
  <c r="AR117" i="1"/>
  <c r="AV115" i="1"/>
  <c r="AR113" i="1"/>
  <c r="AV111" i="1"/>
  <c r="AR109" i="1"/>
  <c r="AV107" i="1"/>
  <c r="AR105" i="1"/>
  <c r="AV103" i="1"/>
  <c r="AR101" i="1"/>
  <c r="AV99" i="1"/>
  <c r="AR97" i="1"/>
  <c r="AV91" i="1"/>
  <c r="AV75" i="1"/>
  <c r="BB136" i="1"/>
  <c r="AR136" i="1"/>
  <c r="AV136" i="1"/>
  <c r="AS136" i="1"/>
  <c r="AW136" i="1"/>
  <c r="BB124" i="1"/>
  <c r="AR124" i="1"/>
  <c r="AV124" i="1"/>
  <c r="AS124" i="1"/>
  <c r="AW124" i="1"/>
  <c r="BB112" i="1"/>
  <c r="AR112" i="1"/>
  <c r="AV112" i="1"/>
  <c r="AS112" i="1"/>
  <c r="AW112" i="1"/>
  <c r="BB100" i="1"/>
  <c r="AR100" i="1"/>
  <c r="AV100" i="1"/>
  <c r="AS100" i="1"/>
  <c r="AW100" i="1"/>
  <c r="AU88" i="1"/>
  <c r="BB88" i="1"/>
  <c r="AR88" i="1"/>
  <c r="AV88" i="1"/>
  <c r="AS88" i="1"/>
  <c r="AW88" i="1"/>
  <c r="AT88" i="1"/>
  <c r="AU76" i="1"/>
  <c r="BB76" i="1"/>
  <c r="AR76" i="1"/>
  <c r="AV76" i="1"/>
  <c r="AS76" i="1"/>
  <c r="AW76" i="1"/>
  <c r="AT145" i="1"/>
  <c r="AS141" i="1"/>
  <c r="AS133" i="1"/>
  <c r="AS129" i="1"/>
  <c r="AS113" i="1"/>
  <c r="AS109" i="1"/>
  <c r="AV81" i="1"/>
  <c r="AR138" i="1"/>
  <c r="AS138" i="1"/>
  <c r="AW138" i="1"/>
  <c r="BB126" i="1"/>
  <c r="AR126" i="1"/>
  <c r="AV126" i="1"/>
  <c r="AS126" i="1"/>
  <c r="AW126" i="1"/>
  <c r="AR118" i="1"/>
  <c r="AV118" i="1"/>
  <c r="BB118" i="1"/>
  <c r="AS118" i="1"/>
  <c r="AW118" i="1"/>
  <c r="BB110" i="1"/>
  <c r="AR110" i="1"/>
  <c r="AV110" i="1"/>
  <c r="AS110" i="1"/>
  <c r="AW110" i="1"/>
  <c r="AR106" i="1"/>
  <c r="AV106" i="1"/>
  <c r="AS106" i="1"/>
  <c r="AW106" i="1"/>
  <c r="AR102" i="1"/>
  <c r="AV102" i="1"/>
  <c r="BB102" i="1"/>
  <c r="AS102" i="1"/>
  <c r="AW102" i="1"/>
  <c r="BB98" i="1"/>
  <c r="AR98" i="1"/>
  <c r="AV98" i="1"/>
  <c r="AS98" i="1"/>
  <c r="AW98" i="1"/>
  <c r="AU94" i="1"/>
  <c r="AS94" i="1"/>
  <c r="AW94" i="1"/>
  <c r="BB94" i="1"/>
  <c r="AR94" i="1"/>
  <c r="AT94" i="1"/>
  <c r="AU90" i="1"/>
  <c r="AR90" i="1"/>
  <c r="AV90" i="1"/>
  <c r="AS90" i="1"/>
  <c r="AW90" i="1"/>
  <c r="AT90" i="1"/>
  <c r="AU86" i="1"/>
  <c r="AR86" i="1"/>
  <c r="AV86" i="1"/>
  <c r="AS86" i="1"/>
  <c r="AW86" i="1"/>
  <c r="BB86" i="1"/>
  <c r="AU82" i="1"/>
  <c r="AR82" i="1"/>
  <c r="AV82" i="1"/>
  <c r="AS82" i="1"/>
  <c r="AW82" i="1"/>
  <c r="BB82" i="1"/>
  <c r="AT82" i="1"/>
  <c r="AU78" i="1"/>
  <c r="AR78" i="1"/>
  <c r="AV78" i="1"/>
  <c r="AS78" i="1"/>
  <c r="AW78" i="1"/>
  <c r="BB78" i="1"/>
  <c r="AU74" i="1"/>
  <c r="AR74" i="1"/>
  <c r="AV74" i="1"/>
  <c r="AS74" i="1"/>
  <c r="AW74" i="1"/>
  <c r="AT74" i="1"/>
  <c r="AU70" i="1"/>
  <c r="AR70" i="1"/>
  <c r="AV70" i="1"/>
  <c r="AS70" i="1"/>
  <c r="AW70" i="1"/>
  <c r="BB70" i="1"/>
  <c r="AU66" i="1"/>
  <c r="AR66" i="1"/>
  <c r="AV66" i="1"/>
  <c r="AS66" i="1"/>
  <c r="AW66" i="1"/>
  <c r="BB66" i="1"/>
  <c r="AT66" i="1"/>
  <c r="AS63" i="1"/>
  <c r="AW63" i="1"/>
  <c r="AV145" i="1"/>
  <c r="AT143" i="1"/>
  <c r="AV140" i="1"/>
  <c r="AW139" i="1"/>
  <c r="AR139" i="1"/>
  <c r="AU136" i="1"/>
  <c r="AS135" i="1"/>
  <c r="AU132" i="1"/>
  <c r="AS131" i="1"/>
  <c r="AS127" i="1"/>
  <c r="AU124" i="1"/>
  <c r="AS123" i="1"/>
  <c r="AU120" i="1"/>
  <c r="AS119" i="1"/>
  <c r="AS115" i="1"/>
  <c r="AU112" i="1"/>
  <c r="AS111" i="1"/>
  <c r="AU108" i="1"/>
  <c r="AS107" i="1"/>
  <c r="AS103" i="1"/>
  <c r="AU100" i="1"/>
  <c r="AS99" i="1"/>
  <c r="AT96" i="1"/>
  <c r="AR79" i="1"/>
  <c r="AT68" i="1"/>
  <c r="BB144" i="1"/>
  <c r="AS144" i="1"/>
  <c r="BB128" i="1"/>
  <c r="AR128" i="1"/>
  <c r="AV128" i="1"/>
  <c r="AS128" i="1"/>
  <c r="AW128" i="1"/>
  <c r="BB116" i="1"/>
  <c r="AR116" i="1"/>
  <c r="AV116" i="1"/>
  <c r="AS116" i="1"/>
  <c r="AW116" i="1"/>
  <c r="BB104" i="1"/>
  <c r="AR104" i="1"/>
  <c r="AV104" i="1"/>
  <c r="AS104" i="1"/>
  <c r="AW104" i="1"/>
  <c r="AU92" i="1"/>
  <c r="BB92" i="1"/>
  <c r="AR92" i="1"/>
  <c r="AS92" i="1"/>
  <c r="AW92" i="1"/>
  <c r="AV92" i="1"/>
  <c r="AU84" i="1"/>
  <c r="BB84" i="1"/>
  <c r="AR84" i="1"/>
  <c r="AV84" i="1"/>
  <c r="AS84" i="1"/>
  <c r="AW84" i="1"/>
  <c r="AU72" i="1"/>
  <c r="BB72" i="1"/>
  <c r="AR72" i="1"/>
  <c r="AV72" i="1"/>
  <c r="AS72" i="1"/>
  <c r="AW72" i="1"/>
  <c r="AT72" i="1"/>
  <c r="AU64" i="1"/>
  <c r="BB64" i="1"/>
  <c r="AR64" i="1"/>
  <c r="AV64" i="1"/>
  <c r="AS64" i="1"/>
  <c r="AW64" i="1"/>
  <c r="AT64" i="1"/>
  <c r="AS117" i="1"/>
  <c r="AS97" i="1"/>
  <c r="AT92" i="1"/>
  <c r="BB142" i="1"/>
  <c r="AS142" i="1"/>
  <c r="AW142" i="1"/>
  <c r="AR134" i="1"/>
  <c r="AV134" i="1"/>
  <c r="BB134" i="1"/>
  <c r="AS134" i="1"/>
  <c r="AW134" i="1"/>
  <c r="BB130" i="1"/>
  <c r="AR130" i="1"/>
  <c r="AV130" i="1"/>
  <c r="AS130" i="1"/>
  <c r="AW130" i="1"/>
  <c r="AR122" i="1"/>
  <c r="AV122" i="1"/>
  <c r="AS122" i="1"/>
  <c r="AW122" i="1"/>
  <c r="BB114" i="1"/>
  <c r="AR114" i="1"/>
  <c r="AV114" i="1"/>
  <c r="AS114" i="1"/>
  <c r="AW114" i="1"/>
  <c r="BB145" i="1"/>
  <c r="BB141" i="1"/>
  <c r="AU141" i="1"/>
  <c r="BB137" i="1"/>
  <c r="AT137" i="1"/>
  <c r="AU137" i="1"/>
  <c r="BB133" i="1"/>
  <c r="AT133" i="1"/>
  <c r="AU133" i="1"/>
  <c r="BB129" i="1"/>
  <c r="AT129" i="1"/>
  <c r="AU129" i="1"/>
  <c r="BB125" i="1"/>
  <c r="AT125" i="1"/>
  <c r="AU125" i="1"/>
  <c r="BB121" i="1"/>
  <c r="AT121" i="1"/>
  <c r="AU121" i="1"/>
  <c r="BB117" i="1"/>
  <c r="AT117" i="1"/>
  <c r="AU117" i="1"/>
  <c r="BB113" i="1"/>
  <c r="AT113" i="1"/>
  <c r="AU113" i="1"/>
  <c r="BB109" i="1"/>
  <c r="AT109" i="1"/>
  <c r="AU109" i="1"/>
  <c r="BB105" i="1"/>
  <c r="AT105" i="1"/>
  <c r="AU105" i="1"/>
  <c r="BB101" i="1"/>
  <c r="AT101" i="1"/>
  <c r="AU101" i="1"/>
  <c r="BB97" i="1"/>
  <c r="AT97" i="1"/>
  <c r="AU97" i="1"/>
  <c r="AS93" i="1"/>
  <c r="AW93" i="1"/>
  <c r="BB93" i="1"/>
  <c r="AU93" i="1"/>
  <c r="AR93" i="1"/>
  <c r="AS89" i="1"/>
  <c r="AW89" i="1"/>
  <c r="AT89" i="1"/>
  <c r="BB89" i="1"/>
  <c r="AU89" i="1"/>
  <c r="AS85" i="1"/>
  <c r="AW85" i="1"/>
  <c r="AT85" i="1"/>
  <c r="BB85" i="1"/>
  <c r="AU85" i="1"/>
  <c r="AR85" i="1"/>
  <c r="AV85" i="1"/>
  <c r="AS81" i="1"/>
  <c r="AW81" i="1"/>
  <c r="AT81" i="1"/>
  <c r="BB81" i="1"/>
  <c r="AU81" i="1"/>
  <c r="AS77" i="1"/>
  <c r="AW77" i="1"/>
  <c r="AT77" i="1"/>
  <c r="BB77" i="1"/>
  <c r="AU77" i="1"/>
  <c r="AR77" i="1"/>
  <c r="AV77" i="1"/>
  <c r="AS73" i="1"/>
  <c r="AW73" i="1"/>
  <c r="AT73" i="1"/>
  <c r="BB73" i="1"/>
  <c r="AU73" i="1"/>
  <c r="AS69" i="1"/>
  <c r="AW69" i="1"/>
  <c r="AT69" i="1"/>
  <c r="BB69" i="1"/>
  <c r="AU69" i="1"/>
  <c r="AR69" i="1"/>
  <c r="AV69" i="1"/>
  <c r="AS65" i="1"/>
  <c r="AW65" i="1"/>
  <c r="AT65" i="1"/>
  <c r="BB65" i="1"/>
  <c r="AU65" i="1"/>
  <c r="AV65" i="1"/>
  <c r="BB61" i="1"/>
  <c r="BB57" i="1"/>
  <c r="BB53" i="1"/>
  <c r="BB49" i="1"/>
  <c r="BB45" i="1"/>
  <c r="BB41" i="1"/>
  <c r="BB37" i="1"/>
  <c r="BB33" i="1"/>
  <c r="BB29" i="1"/>
  <c r="BB25" i="1"/>
  <c r="BB21" i="1"/>
  <c r="BB17" i="1"/>
  <c r="BB13" i="1"/>
  <c r="BB9" i="1"/>
  <c r="BB5" i="1"/>
  <c r="AT63" i="1"/>
  <c r="AU145" i="1"/>
  <c r="AW144" i="1"/>
  <c r="AR144" i="1"/>
  <c r="AS143" i="1"/>
  <c r="AT142" i="1"/>
  <c r="AT141" i="1"/>
  <c r="AU140" i="1"/>
  <c r="AV139" i="1"/>
  <c r="AV138" i="1"/>
  <c r="AV137" i="1"/>
  <c r="AT136" i="1"/>
  <c r="AR135" i="1"/>
  <c r="AV133" i="1"/>
  <c r="AT132" i="1"/>
  <c r="AR131" i="1"/>
  <c r="AV129" i="1"/>
  <c r="AT128" i="1"/>
  <c r="AR127" i="1"/>
  <c r="AV125" i="1"/>
  <c r="AT124" i="1"/>
  <c r="AR123" i="1"/>
  <c r="AV121" i="1"/>
  <c r="AT120" i="1"/>
  <c r="AR119" i="1"/>
  <c r="AV117" i="1"/>
  <c r="AT116" i="1"/>
  <c r="AR115" i="1"/>
  <c r="AV113" i="1"/>
  <c r="AT112" i="1"/>
  <c r="AR111" i="1"/>
  <c r="AV109" i="1"/>
  <c r="AT108" i="1"/>
  <c r="AR107" i="1"/>
  <c r="AV105" i="1"/>
  <c r="AT104" i="1"/>
  <c r="AR103" i="1"/>
  <c r="AV101" i="1"/>
  <c r="AT100" i="1"/>
  <c r="AR99" i="1"/>
  <c r="AV97" i="1"/>
  <c r="AR96" i="1"/>
  <c r="AT93" i="1"/>
  <c r="AR89" i="1"/>
  <c r="AV83" i="1"/>
  <c r="AT78" i="1"/>
  <c r="AR73" i="1"/>
  <c r="AV67" i="1"/>
  <c r="BB106"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62" i="1"/>
  <c r="AO4" i="1"/>
  <c r="AP4" i="1"/>
  <c r="AO5" i="1"/>
  <c r="AP5" i="1"/>
  <c r="AO6" i="1"/>
  <c r="AP6" i="1"/>
  <c r="AO7" i="1"/>
  <c r="AP7" i="1"/>
  <c r="AO8" i="1"/>
  <c r="AP8" i="1"/>
  <c r="AO9" i="1"/>
  <c r="AP9" i="1"/>
  <c r="AO10" i="1"/>
  <c r="AP10" i="1"/>
  <c r="AO11" i="1"/>
  <c r="AP11" i="1"/>
  <c r="AO12" i="1"/>
  <c r="AP12" i="1"/>
  <c r="AO13" i="1"/>
  <c r="AP13" i="1"/>
  <c r="AO14" i="1"/>
  <c r="AP14" i="1"/>
  <c r="AO15" i="1"/>
  <c r="AP15" i="1"/>
  <c r="AO16" i="1"/>
  <c r="AP16" i="1"/>
  <c r="AO17" i="1"/>
  <c r="AP17" i="1"/>
  <c r="AO18" i="1"/>
  <c r="AP18" i="1"/>
  <c r="AO19" i="1"/>
  <c r="AP19" i="1"/>
  <c r="AO20" i="1"/>
  <c r="AP20" i="1"/>
  <c r="AO21" i="1"/>
  <c r="AP21" i="1"/>
  <c r="AO22" i="1"/>
  <c r="AP22" i="1"/>
  <c r="AO23" i="1"/>
  <c r="AP23" i="1"/>
  <c r="AO24" i="1"/>
  <c r="AP24" i="1"/>
  <c r="AO25" i="1"/>
  <c r="AP25" i="1"/>
  <c r="AO26" i="1"/>
  <c r="AP26" i="1"/>
  <c r="AO27" i="1"/>
  <c r="AP27" i="1"/>
  <c r="AO28" i="1"/>
  <c r="AP28" i="1"/>
  <c r="AO29" i="1"/>
  <c r="AP29" i="1"/>
  <c r="AO30" i="1"/>
  <c r="AP30" i="1"/>
  <c r="AO31" i="1"/>
  <c r="AP31" i="1"/>
  <c r="AO32" i="1"/>
  <c r="AP32" i="1"/>
  <c r="AO33" i="1"/>
  <c r="AP33" i="1"/>
  <c r="AO34" i="1"/>
  <c r="AP34" i="1"/>
  <c r="AO35" i="1"/>
  <c r="AP35" i="1"/>
  <c r="AO36" i="1"/>
  <c r="AP36" i="1"/>
  <c r="AO37" i="1"/>
  <c r="AP37" i="1"/>
  <c r="AO38" i="1"/>
  <c r="AP38" i="1"/>
  <c r="AO39" i="1"/>
  <c r="AP39" i="1"/>
  <c r="AO40" i="1"/>
  <c r="AP40" i="1"/>
  <c r="AO41" i="1"/>
  <c r="AP41" i="1"/>
  <c r="AO42" i="1"/>
  <c r="AP42" i="1"/>
  <c r="AO43" i="1"/>
  <c r="AP43" i="1"/>
  <c r="AO44" i="1"/>
  <c r="AP44" i="1"/>
  <c r="AO45" i="1"/>
  <c r="AP45" i="1"/>
  <c r="AO46" i="1"/>
  <c r="AP46" i="1"/>
  <c r="AO47" i="1"/>
  <c r="AP47" i="1"/>
  <c r="AO48" i="1"/>
  <c r="AP48" i="1"/>
  <c r="AO49" i="1"/>
  <c r="AP49" i="1"/>
  <c r="AO50" i="1"/>
  <c r="AP50" i="1"/>
  <c r="AO51" i="1"/>
  <c r="AP51" i="1"/>
  <c r="AO52" i="1"/>
  <c r="AP52" i="1"/>
  <c r="AO53" i="1"/>
  <c r="AP53" i="1"/>
  <c r="AO54" i="1"/>
  <c r="AP54" i="1"/>
  <c r="AO55" i="1"/>
  <c r="AP55" i="1"/>
  <c r="AO56" i="1"/>
  <c r="AP56" i="1"/>
  <c r="AO57" i="1"/>
  <c r="AP57" i="1"/>
  <c r="AO58" i="1"/>
  <c r="AP58" i="1"/>
  <c r="AO59" i="1"/>
  <c r="AP59" i="1"/>
  <c r="AO60" i="1"/>
  <c r="AP60" i="1"/>
  <c r="AO61" i="1"/>
  <c r="AP61" i="1"/>
  <c r="AO62" i="1"/>
  <c r="AP62" i="1"/>
  <c r="AO63" i="1"/>
  <c r="AP63" i="1"/>
  <c r="AO64" i="1"/>
  <c r="AP64" i="1"/>
  <c r="AO65" i="1"/>
  <c r="AP65" i="1"/>
  <c r="AO66" i="1"/>
  <c r="AP66" i="1"/>
  <c r="AO67" i="1"/>
  <c r="AP67" i="1"/>
  <c r="AO68" i="1"/>
  <c r="AP68" i="1"/>
  <c r="AO69" i="1"/>
  <c r="AP69" i="1"/>
  <c r="AO70" i="1"/>
  <c r="AP70" i="1"/>
  <c r="AO71" i="1"/>
  <c r="AP71" i="1"/>
  <c r="AO72" i="1"/>
  <c r="AP72" i="1"/>
  <c r="AO73" i="1"/>
  <c r="AP73" i="1"/>
  <c r="AO74" i="1"/>
  <c r="AP74" i="1"/>
  <c r="AO75" i="1"/>
  <c r="AP75" i="1"/>
  <c r="AO76" i="1"/>
  <c r="AP76" i="1"/>
  <c r="AO77" i="1"/>
  <c r="AP77" i="1"/>
  <c r="AO78" i="1"/>
  <c r="AP78" i="1"/>
  <c r="AO79" i="1"/>
  <c r="AP79" i="1"/>
  <c r="AO80" i="1"/>
  <c r="AP80" i="1"/>
  <c r="AO81" i="1"/>
  <c r="AP81" i="1"/>
  <c r="AO82" i="1"/>
  <c r="AP82" i="1"/>
  <c r="AO83" i="1"/>
  <c r="AP83" i="1"/>
  <c r="AO84" i="1"/>
  <c r="AP84" i="1"/>
  <c r="AO85" i="1"/>
  <c r="AP85" i="1"/>
  <c r="AO86" i="1"/>
  <c r="AP86" i="1"/>
  <c r="AO87" i="1"/>
  <c r="AP87" i="1"/>
  <c r="AO88" i="1"/>
  <c r="AP88" i="1"/>
  <c r="AO89" i="1"/>
  <c r="AP89" i="1"/>
  <c r="AO90" i="1"/>
  <c r="AP90" i="1"/>
  <c r="AO91" i="1"/>
  <c r="AP91" i="1"/>
  <c r="AO92" i="1"/>
  <c r="AP92" i="1"/>
  <c r="AO93" i="1"/>
  <c r="AP93" i="1"/>
  <c r="AO94" i="1"/>
  <c r="AP94" i="1"/>
  <c r="AO95" i="1"/>
  <c r="AP95" i="1"/>
  <c r="AO96" i="1"/>
  <c r="AP96" i="1"/>
  <c r="AO97" i="1"/>
  <c r="AP97" i="1"/>
  <c r="AO98" i="1"/>
  <c r="AP98" i="1"/>
  <c r="AO99" i="1"/>
  <c r="AP99" i="1"/>
  <c r="AO100" i="1"/>
  <c r="AP100" i="1"/>
  <c r="AO101" i="1"/>
  <c r="AP101" i="1"/>
  <c r="AO102" i="1"/>
  <c r="AP102" i="1"/>
  <c r="AO103" i="1"/>
  <c r="AP103" i="1"/>
  <c r="AO104" i="1"/>
  <c r="AP104" i="1"/>
  <c r="AO105" i="1"/>
  <c r="AP105" i="1"/>
  <c r="AO106" i="1"/>
  <c r="AP106" i="1"/>
  <c r="AO107" i="1"/>
  <c r="AP107" i="1"/>
  <c r="AO108" i="1"/>
  <c r="AP108" i="1"/>
  <c r="AO109" i="1"/>
  <c r="AP109" i="1"/>
  <c r="AO110" i="1"/>
  <c r="AP110" i="1"/>
  <c r="AO111" i="1"/>
  <c r="AP111" i="1"/>
  <c r="AO112" i="1"/>
  <c r="AP112" i="1"/>
  <c r="AO113" i="1"/>
  <c r="AP113" i="1"/>
  <c r="AO114" i="1"/>
  <c r="AP114" i="1"/>
  <c r="AO115" i="1"/>
  <c r="AP115" i="1"/>
  <c r="AO116" i="1"/>
  <c r="AP116" i="1"/>
  <c r="AO117" i="1"/>
  <c r="AP117" i="1"/>
  <c r="AO118" i="1"/>
  <c r="AP118" i="1"/>
  <c r="AO119" i="1"/>
  <c r="AP119" i="1"/>
  <c r="AO120" i="1"/>
  <c r="AP120" i="1"/>
  <c r="AO121" i="1"/>
  <c r="AP121" i="1"/>
  <c r="AO122" i="1"/>
  <c r="AP122" i="1"/>
  <c r="AO123" i="1"/>
  <c r="AP123" i="1"/>
  <c r="AO124" i="1"/>
  <c r="AP124" i="1"/>
  <c r="AO125" i="1"/>
  <c r="AP125" i="1"/>
  <c r="AO126" i="1"/>
  <c r="AP126" i="1"/>
  <c r="AO127" i="1"/>
  <c r="AP127" i="1"/>
  <c r="AO128" i="1"/>
  <c r="AP128" i="1"/>
  <c r="AO129" i="1"/>
  <c r="AP129" i="1"/>
  <c r="AO130" i="1"/>
  <c r="AP130" i="1"/>
  <c r="AO131" i="1"/>
  <c r="AP131" i="1"/>
  <c r="AO132" i="1"/>
  <c r="AP132" i="1"/>
  <c r="AO133" i="1"/>
  <c r="AP133" i="1"/>
  <c r="AO134" i="1"/>
  <c r="AP134" i="1"/>
  <c r="AO135" i="1"/>
  <c r="AP135" i="1"/>
  <c r="AO136" i="1"/>
  <c r="AP136" i="1"/>
  <c r="AO137" i="1"/>
  <c r="AP137" i="1"/>
  <c r="AO138" i="1"/>
  <c r="AP138" i="1"/>
  <c r="AO139" i="1"/>
  <c r="AP139" i="1"/>
  <c r="AO140" i="1"/>
  <c r="AP140" i="1"/>
  <c r="AO141" i="1"/>
  <c r="AP141" i="1"/>
  <c r="AO142" i="1"/>
  <c r="AP142" i="1"/>
  <c r="AO143" i="1"/>
  <c r="AP143" i="1"/>
  <c r="AO144" i="1"/>
  <c r="AP3" i="1"/>
  <c r="AO3"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62" i="1"/>
  <c r="AQ145" i="1" l="1"/>
  <c r="AQ143" i="1"/>
  <c r="AQ141" i="1"/>
  <c r="AQ139" i="1"/>
  <c r="AQ137" i="1"/>
  <c r="AQ135" i="1"/>
  <c r="AQ133" i="1"/>
  <c r="AQ131" i="1"/>
  <c r="AQ129" i="1"/>
  <c r="AQ127" i="1"/>
  <c r="AQ125" i="1"/>
  <c r="AQ123" i="1"/>
  <c r="AQ121" i="1"/>
  <c r="AQ119" i="1"/>
  <c r="AQ117" i="1"/>
  <c r="AQ115" i="1"/>
  <c r="AQ113" i="1"/>
  <c r="AQ111" i="1"/>
  <c r="AQ109" i="1"/>
  <c r="AQ144" i="1"/>
  <c r="AQ140" i="1"/>
  <c r="AQ136" i="1"/>
  <c r="AQ132" i="1"/>
  <c r="AQ128" i="1"/>
  <c r="AQ124" i="1"/>
  <c r="AQ120" i="1"/>
  <c r="AQ116" i="1"/>
  <c r="AQ112" i="1"/>
  <c r="AQ108" i="1"/>
  <c r="AQ104" i="1"/>
  <c r="AQ100" i="1"/>
  <c r="AQ96" i="1"/>
  <c r="AQ92" i="1"/>
  <c r="AQ88" i="1"/>
  <c r="AQ84" i="1"/>
  <c r="AQ80" i="1"/>
  <c r="AQ76" i="1"/>
  <c r="AQ72" i="1"/>
  <c r="AQ68" i="1"/>
  <c r="AQ64" i="1"/>
  <c r="AQ60" i="1"/>
  <c r="AQ56" i="1"/>
  <c r="AQ52" i="1"/>
  <c r="AQ48" i="1"/>
  <c r="AQ44" i="1"/>
  <c r="AQ40" i="1"/>
  <c r="AQ36" i="1"/>
  <c r="AQ32" i="1"/>
  <c r="AQ28" i="1"/>
  <c r="AQ24" i="1"/>
  <c r="AQ20" i="1"/>
  <c r="AQ16" i="1"/>
  <c r="AQ12" i="1"/>
  <c r="AQ8" i="1"/>
  <c r="AQ4" i="1"/>
  <c r="AQ107" i="1"/>
  <c r="AQ105" i="1"/>
  <c r="AQ103" i="1"/>
  <c r="AQ101" i="1"/>
  <c r="AQ99" i="1"/>
  <c r="AQ97" i="1"/>
  <c r="AQ95" i="1"/>
  <c r="AQ93" i="1"/>
  <c r="AQ91" i="1"/>
  <c r="AQ89" i="1"/>
  <c r="AQ87" i="1"/>
  <c r="AQ85" i="1"/>
  <c r="AQ83" i="1"/>
  <c r="AQ81" i="1"/>
  <c r="AQ79" i="1"/>
  <c r="AQ77" i="1"/>
  <c r="AQ75" i="1"/>
  <c r="AQ73" i="1"/>
  <c r="AQ71" i="1"/>
  <c r="AQ69" i="1"/>
  <c r="AQ67" i="1"/>
  <c r="AQ65" i="1"/>
  <c r="AQ63" i="1"/>
  <c r="AQ61" i="1"/>
  <c r="AQ59" i="1"/>
  <c r="AQ57" i="1"/>
  <c r="AQ55" i="1"/>
  <c r="AQ53" i="1"/>
  <c r="AQ51" i="1"/>
  <c r="AQ49" i="1"/>
  <c r="AQ47" i="1"/>
  <c r="AQ45" i="1"/>
  <c r="AQ43" i="1"/>
  <c r="AQ41" i="1"/>
  <c r="AQ39" i="1"/>
  <c r="AQ37" i="1"/>
  <c r="AQ35" i="1"/>
  <c r="AQ33" i="1"/>
  <c r="AQ31" i="1"/>
  <c r="AQ29" i="1"/>
  <c r="AQ27" i="1"/>
  <c r="AQ25" i="1"/>
  <c r="AQ23" i="1"/>
  <c r="AQ21" i="1"/>
  <c r="AQ19" i="1"/>
  <c r="AQ17" i="1"/>
  <c r="AQ15" i="1"/>
  <c r="AQ3" i="1"/>
  <c r="AQ13" i="1"/>
  <c r="AQ11" i="1"/>
  <c r="AQ9" i="1"/>
  <c r="AQ7" i="1"/>
  <c r="AQ5" i="1"/>
  <c r="AQ146" i="1"/>
  <c r="AQ142" i="1"/>
  <c r="AQ138" i="1"/>
  <c r="AQ134" i="1"/>
  <c r="AQ130" i="1"/>
  <c r="AQ126" i="1"/>
  <c r="AQ122" i="1"/>
  <c r="AQ118" i="1"/>
  <c r="AQ114" i="1"/>
  <c r="AQ110" i="1"/>
  <c r="AQ106" i="1"/>
  <c r="AQ102" i="1"/>
  <c r="AQ98" i="1"/>
  <c r="AQ94" i="1"/>
  <c r="AQ90" i="1"/>
  <c r="AQ86" i="1"/>
  <c r="AQ82" i="1"/>
  <c r="AQ78" i="1"/>
  <c r="AQ74" i="1"/>
  <c r="AQ70" i="1"/>
  <c r="AQ66" i="1"/>
  <c r="AQ62" i="1"/>
  <c r="AQ58" i="1"/>
  <c r="AQ54" i="1"/>
  <c r="AQ50" i="1"/>
  <c r="AQ46" i="1"/>
  <c r="AQ42" i="1"/>
  <c r="AQ38" i="1"/>
  <c r="AQ34" i="1"/>
  <c r="AQ30" i="1"/>
  <c r="AQ26" i="1"/>
  <c r="AQ22" i="1"/>
  <c r="AQ18" i="1"/>
  <c r="AQ14" i="1"/>
  <c r="AQ10" i="1"/>
  <c r="AQ6" i="1"/>
</calcChain>
</file>

<file path=xl/sharedStrings.xml><?xml version="1.0" encoding="utf-8"?>
<sst xmlns="http://schemas.openxmlformats.org/spreadsheetml/2006/main" count="2039" uniqueCount="984">
  <si>
    <t>concept</t>
  </si>
  <si>
    <t>JSTiy1</t>
  </si>
  <si>
    <t>JSTcpi1</t>
  </si>
  <si>
    <t>JSTxrusd1</t>
  </si>
  <si>
    <t>JSTiy2</t>
  </si>
  <si>
    <t>JSTcpi2</t>
  </si>
  <si>
    <t>JSTxrusd2</t>
  </si>
  <si>
    <t>BEAcy1</t>
  </si>
  <si>
    <t>BEAcfc1</t>
  </si>
  <si>
    <t>PWTcy2</t>
  </si>
  <si>
    <t>BEApc1</t>
  </si>
  <si>
    <t>BEApi1</t>
  </si>
  <si>
    <t>BEApgc1</t>
  </si>
  <si>
    <t>BEApgi1</t>
  </si>
  <si>
    <t>BEApx1</t>
  </si>
  <si>
    <t>BEApm1</t>
  </si>
  <si>
    <t>PWTpc2</t>
  </si>
  <si>
    <t>PWTpi2</t>
  </si>
  <si>
    <t>PWTpgc2</t>
  </si>
  <si>
    <t>PWTpx2</t>
  </si>
  <si>
    <t>PWTpm2</t>
  </si>
  <si>
    <t>PWTpop2</t>
  </si>
  <si>
    <t>PWTemp2</t>
  </si>
  <si>
    <t>DATA source (order in priority)</t>
  </si>
  <si>
    <r>
      <t>2.</t>
    </r>
    <r>
      <rPr>
        <sz val="7"/>
        <color theme="1"/>
        <rFont val="Times New Roman"/>
        <family val="1"/>
      </rPr>
      <t xml:space="preserve">       </t>
    </r>
    <r>
      <rPr>
        <sz val="11"/>
        <color theme="1"/>
        <rFont val="Calibri"/>
        <family val="2"/>
        <scheme val="minor"/>
      </rPr>
      <t>US data:</t>
    </r>
  </si>
  <si>
    <r>
      <t>a.</t>
    </r>
    <r>
      <rPr>
        <sz val="7"/>
        <color theme="1"/>
        <rFont val="Times New Roman"/>
        <family val="1"/>
      </rPr>
      <t xml:space="preserve">       </t>
    </r>
    <r>
      <rPr>
        <sz val="11"/>
        <color theme="1"/>
        <rFont val="Calibri"/>
        <family val="2"/>
        <scheme val="minor"/>
      </rPr>
      <t>Bea (1929-current): https://www.bea.gov/itable/. Hand book: https://www.bea.gov/national/pdf/allchapters.pdf</t>
    </r>
  </si>
  <si>
    <r>
      <t>b.</t>
    </r>
    <r>
      <rPr>
        <sz val="7"/>
        <color theme="1"/>
        <rFont val="Times New Roman"/>
        <family val="1"/>
      </rPr>
      <t xml:space="preserve">       </t>
    </r>
    <r>
      <rPr>
        <sz val="11"/>
        <color theme="1"/>
        <rFont val="Calibri"/>
        <family val="2"/>
        <scheme val="minor"/>
      </rPr>
      <t>Bureau of Labor Statistics</t>
    </r>
  </si>
  <si>
    <r>
      <t>c.</t>
    </r>
    <r>
      <rPr>
        <sz val="7"/>
        <color theme="1"/>
        <rFont val="Times New Roman"/>
        <family val="1"/>
      </rPr>
      <t xml:space="preserve">       </t>
    </r>
    <r>
      <rPr>
        <sz val="11"/>
        <color theme="1"/>
        <rFont val="Calibri"/>
        <family val="2"/>
        <scheme val="minor"/>
      </rPr>
      <t>Or just use FRED that cover the two above (and some foreign data, especially UK)</t>
    </r>
  </si>
  <si>
    <r>
      <t>a.</t>
    </r>
    <r>
      <rPr>
        <sz val="7"/>
        <color theme="1"/>
        <rFont val="Times New Roman"/>
        <family val="1"/>
      </rPr>
      <t xml:space="preserve">       </t>
    </r>
    <r>
      <rPr>
        <sz val="11"/>
        <color theme="1"/>
        <rFont val="Calibri"/>
        <family val="2"/>
        <scheme val="minor"/>
      </rPr>
      <t>See the bottom for update of other data sets for euro area and the US</t>
    </r>
  </si>
  <si>
    <t>4.       Penn world table (1950-2014 for most countries): https://www.rug.nl/ggdc/productivity/pwt/</t>
  </si>
  <si>
    <t xml:space="preserve">3.       UK data: </t>
  </si>
  <si>
    <t>a.     https://www.bankofengland.co.uk/-/media/boe/files/statistics/research-datasets/a-millennium-of-macroeconomic-data-for-the-uk.xlsx?la=en&amp;hash=73ABBFB603A709FEEB1FD349B1C61F11527F1DE4</t>
  </si>
  <si>
    <t>MILLpop3</t>
  </si>
  <si>
    <t>MILLxrusd3</t>
  </si>
  <si>
    <t>MILLemp3</t>
  </si>
  <si>
    <t>MILLhours3</t>
  </si>
  <si>
    <t>MILLc3</t>
  </si>
  <si>
    <t>MILLi3</t>
  </si>
  <si>
    <t>MILLgc3</t>
  </si>
  <si>
    <t>population, A18, thousands</t>
  </si>
  <si>
    <t>gdp, A11, Millions of current British Pounds</t>
  </si>
  <si>
    <t>Household and NPISH consumption, A11, Millions of current British Pounds</t>
  </si>
  <si>
    <t>Gross fixed capital formation, A11, Millions of current British Pounds</t>
  </si>
  <si>
    <t>MILLx3</t>
  </si>
  <si>
    <t>Value of goods and services exports, A36, Millions of current British Pounds</t>
  </si>
  <si>
    <t>MILLm3</t>
  </si>
  <si>
    <t>Value of goods and services imports, A36, Millions of current British Pounds</t>
  </si>
  <si>
    <t>general government consumption of goods and services, A11, Millions of current British Pounds</t>
  </si>
  <si>
    <t>MILLgi3</t>
  </si>
  <si>
    <t>central government Gross fixed capital formation, A27, Millions of current British Pounds</t>
  </si>
  <si>
    <t>Employment, A50, thousands of person</t>
  </si>
  <si>
    <t>BOE policy rate, A31, %</t>
  </si>
  <si>
    <t>Household Personal Loan Rate, m12, monthly data annually averaged, APR</t>
  </si>
  <si>
    <t>Public Sector Debt Outstanding, A1, in % of GDP</t>
  </si>
  <si>
    <t>MILLcfc3</t>
  </si>
  <si>
    <t>Compensation of employees, A17, Millions of current British Pounds</t>
  </si>
  <si>
    <t>gdp deflator, A47, 2013=100</t>
  </si>
  <si>
    <t>government consumption deflator, A47, 2013=100</t>
  </si>
  <si>
    <t>export deflator, A47, 2013=100</t>
  </si>
  <si>
    <t>import deflator, A47, 2013=100</t>
  </si>
  <si>
    <t>MILLpc3</t>
  </si>
  <si>
    <t>MILLpi3</t>
  </si>
  <si>
    <t>MILLpgc3</t>
  </si>
  <si>
    <t>MILLpx3</t>
  </si>
  <si>
    <t>MILLpm3</t>
  </si>
  <si>
    <t>Capital Consumption, A11, Millions of current British Pounds</t>
  </si>
  <si>
    <t>code</t>
  </si>
  <si>
    <t>MILLy3</t>
  </si>
  <si>
    <t>MILLpy3</t>
  </si>
  <si>
    <t>JSTy1</t>
  </si>
  <si>
    <t>gdp, JST, billion USD</t>
  </si>
  <si>
    <t>population, JST, thousands</t>
  </si>
  <si>
    <t>Gross Domestic Capital Formation/GDP, JST, 0.01=1%</t>
  </si>
  <si>
    <t>BEAgc1</t>
  </si>
  <si>
    <t>BEAgi1</t>
  </si>
  <si>
    <t>JSTg1</t>
  </si>
  <si>
    <t>government expenditure, JST, billion USD</t>
  </si>
  <si>
    <t>JSTx1</t>
  </si>
  <si>
    <t>JSTm1</t>
  </si>
  <si>
    <t>export, JST, billion USD</t>
  </si>
  <si>
    <t>import, JST, billion USD</t>
  </si>
  <si>
    <t>MILLwh3</t>
  </si>
  <si>
    <t>MILLgdy3</t>
  </si>
  <si>
    <t>MILLni3</t>
  </si>
  <si>
    <t>MILLlr3</t>
  </si>
  <si>
    <t>CPI, JST, 1990=100</t>
  </si>
  <si>
    <t>FREDemp1</t>
  </si>
  <si>
    <t>Average hours worked per year per head for all workers, A54, hours</t>
  </si>
  <si>
    <t>BEAwh1</t>
  </si>
  <si>
    <t>JSTni1</t>
  </si>
  <si>
    <t>FREDlr1</t>
  </si>
  <si>
    <t>Public debt-to-GDP ratio, JST, 0.01=1%</t>
  </si>
  <si>
    <t>JSTry1</t>
  </si>
  <si>
    <t>real GDP per capita, JST, 2005=100</t>
  </si>
  <si>
    <t>short term nominal rate, JST, APR</t>
  </si>
  <si>
    <t>JSTy2</t>
  </si>
  <si>
    <t>JSTg2</t>
  </si>
  <si>
    <t>JSTx2</t>
  </si>
  <si>
    <t>JSTm2</t>
  </si>
  <si>
    <t>JSTry2</t>
  </si>
  <si>
    <t>JSTni2</t>
  </si>
  <si>
    <t>JSTgdy2</t>
  </si>
  <si>
    <t>JSTgdy1</t>
  </si>
  <si>
    <t>USD/USD exchange rate</t>
  </si>
  <si>
    <t>GBP/USD exchange rate, A33</t>
  </si>
  <si>
    <t>personal consupmtion expenditure/GDP, PWT, 0.01=1%</t>
  </si>
  <si>
    <t/>
  </si>
  <si>
    <t>government consumption deflator, PWT, 2011=100</t>
  </si>
  <si>
    <t>export deflator, PWT, 2011=100</t>
  </si>
  <si>
    <t>import deflator, PWT, 2011=100</t>
  </si>
  <si>
    <t>PWThours2</t>
  </si>
  <si>
    <t>population, PWT, million</t>
  </si>
  <si>
    <t>PWTwh2</t>
  </si>
  <si>
    <t>PWTdelta2</t>
  </si>
  <si>
    <t>Share of labour compensation in GDP at current national prices, PWT labsh, 0.01=1%</t>
  </si>
  <si>
    <t>Average depreciation rate of the capital stock, PWT delta, 0.01=1%</t>
  </si>
  <si>
    <t>DBlr2</t>
  </si>
  <si>
    <t>average annual hours worked by persons engaged, PWT avh, hours</t>
  </si>
  <si>
    <t>number of person engaged, PWT emp, million</t>
  </si>
  <si>
    <t>JSTxrusd4</t>
  </si>
  <si>
    <t>JSTy4</t>
  </si>
  <si>
    <t>PWTcy4</t>
  </si>
  <si>
    <t>JSTiy4</t>
  </si>
  <si>
    <t>JSTg4</t>
  </si>
  <si>
    <t>JSTx4</t>
  </si>
  <si>
    <t>JSTm4</t>
  </si>
  <si>
    <t>JSTry4</t>
  </si>
  <si>
    <t>JSTcpi4</t>
  </si>
  <si>
    <t>PWTpc4</t>
  </si>
  <si>
    <t>PWTpi4</t>
  </si>
  <si>
    <t>PWTpgc4</t>
  </si>
  <si>
    <t>PWTpx4</t>
  </si>
  <si>
    <t>PWTpm4</t>
  </si>
  <si>
    <t>PWTpop4</t>
  </si>
  <si>
    <t>PWTemp4</t>
  </si>
  <si>
    <t>PWThours4</t>
  </si>
  <si>
    <t>PWTwh4</t>
  </si>
  <si>
    <t>PWTdelta4</t>
  </si>
  <si>
    <t>JSTni4</t>
  </si>
  <si>
    <t>JSTgdy4</t>
  </si>
  <si>
    <t>BDFlr4</t>
  </si>
  <si>
    <t>finance rate on personal consumption loans, BDF, APR</t>
  </si>
  <si>
    <t>personal consupmtion expenditure/GDP, BEA, 0.01=1%</t>
  </si>
  <si>
    <t>BEAgcy1</t>
  </si>
  <si>
    <t>BEAgiy1</t>
  </si>
  <si>
    <t>government consumption expenditure/GDP, BEA, 0.01=1%</t>
  </si>
  <si>
    <t>government gross investment/GDP, BEA, 0.01=1%</t>
  </si>
  <si>
    <t>export/GDP, JST, 0.01=1%</t>
  </si>
  <si>
    <t>import/GDP, JST, 0.01=1%</t>
  </si>
  <si>
    <t>JSTxy1</t>
  </si>
  <si>
    <t>JSTmy1</t>
  </si>
  <si>
    <t>JSTnxy1</t>
  </si>
  <si>
    <t>net export/GDP, JST, 0.01=1%</t>
  </si>
  <si>
    <t>JSTpy1</t>
  </si>
  <si>
    <t>GDP deflator, JST, 2005=100</t>
  </si>
  <si>
    <t>BEAgpcgpy1</t>
  </si>
  <si>
    <t>BEAgpigpy1</t>
  </si>
  <si>
    <t>BEAgpgcgpy1</t>
  </si>
  <si>
    <t>BEAgpgigpy1</t>
  </si>
  <si>
    <t>BEAgpxgpy1</t>
  </si>
  <si>
    <t>BEAgpmgpy1</t>
  </si>
  <si>
    <t>G consumption deflator inflation relative to GDP's, BEA, 0.01=1%</t>
  </si>
  <si>
    <t>G investment deflator inflation relative to GDP's, BEA, 0.01=1%</t>
  </si>
  <si>
    <t>export deflator inflation relative to GDP's, BEA, 0.01=1%</t>
  </si>
  <si>
    <t>import deflator inflation relative to GDP's, BEA, 0.01=1%</t>
  </si>
  <si>
    <t>BEAwhy1</t>
  </si>
  <si>
    <t>labour income/GDP, BEA, 0.01=1%</t>
  </si>
  <si>
    <t>consumption of fixed capital/GDP, BEA, 0.01=1%</t>
  </si>
  <si>
    <t>BEAcfcy1</t>
  </si>
  <si>
    <t>spread, FRED, annual rate 0.01=1%</t>
  </si>
  <si>
    <t>MILLcy3</t>
  </si>
  <si>
    <t>MILLgcy3</t>
  </si>
  <si>
    <t>MILLgiy3</t>
  </si>
  <si>
    <t>MILLgpcgpy3</t>
  </si>
  <si>
    <t>MILLgpigpy3</t>
  </si>
  <si>
    <t>MILLgpgcgpy3</t>
  </si>
  <si>
    <t>MILLgpxgpy3</t>
  </si>
  <si>
    <t>MILLgpmgpy3</t>
  </si>
  <si>
    <t>MILLwhy3</t>
  </si>
  <si>
    <t>MILLcfcy3</t>
  </si>
  <si>
    <t>MILLiy3</t>
  </si>
  <si>
    <t>MILLxy3</t>
  </si>
  <si>
    <t>MILLmy3</t>
  </si>
  <si>
    <t>MILLnxy3</t>
  </si>
  <si>
    <t>FREDlrni1</t>
  </si>
  <si>
    <t>JSTexpostr1</t>
  </si>
  <si>
    <t>ex-post short term interest rate, annual, 0.01=1%</t>
  </si>
  <si>
    <t>MILLexpostr3</t>
  </si>
  <si>
    <t>MILLlrni3</t>
  </si>
  <si>
    <t>personal consupmtion expenditure/GDP, 0.01=1%</t>
  </si>
  <si>
    <t>government consumption expenditure/GDP, 0.01=1%</t>
  </si>
  <si>
    <t>government gross investment/GDP, 0.01=1%</t>
  </si>
  <si>
    <t>G consumption deflator inflation relative to GDP's, 0.01=1%</t>
  </si>
  <si>
    <t>export deflator inflation relative to GDP's, 0.01=1%</t>
  </si>
  <si>
    <t>import deflator inflation relative to GDP's, 0.01=1%</t>
  </si>
  <si>
    <t>labour income/GDP, 0.01=1%</t>
  </si>
  <si>
    <t>consumption of fixed capital/GDP, 0.01=1%</t>
  </si>
  <si>
    <t>Gross Domestic Capital Formation/GDP, 0.01=1%</t>
  </si>
  <si>
    <t>export/GDP, 0.01=1%</t>
  </si>
  <si>
    <t>import/GDP, 0.01=1%</t>
  </si>
  <si>
    <t>net export/GDP, 0.01=1%</t>
  </si>
  <si>
    <t>Public debt-to-GDP ratio, 0.01=1%</t>
  </si>
  <si>
    <t>spread, annual rate 0.01=1%</t>
  </si>
  <si>
    <t>MILLhpop3</t>
  </si>
  <si>
    <t>hours worked per capita, ln</t>
  </si>
  <si>
    <t>JSTxy2</t>
  </si>
  <si>
    <t>JSTmy2</t>
  </si>
  <si>
    <t>JSTnxy2</t>
  </si>
  <si>
    <t>PWTgpcgpy2</t>
  </si>
  <si>
    <t>PWTgpigpy2</t>
  </si>
  <si>
    <t>PWTgpgcgpy2</t>
  </si>
  <si>
    <t>PWTgpxgpy2</t>
  </si>
  <si>
    <t>PWTgpmgpy2</t>
  </si>
  <si>
    <t>PWTwhy2</t>
  </si>
  <si>
    <t>JSTexpostr2</t>
  </si>
  <si>
    <t>JSTgy2</t>
  </si>
  <si>
    <t>government expenditure/GDP, 0.01=1%</t>
  </si>
  <si>
    <t>JSTpy2</t>
  </si>
  <si>
    <t>JSTpy4</t>
  </si>
  <si>
    <t>PWThpop2</t>
  </si>
  <si>
    <t>depreciation rate, 0.01=1%</t>
  </si>
  <si>
    <t>DBlrni2</t>
  </si>
  <si>
    <t>JSTgy4</t>
  </si>
  <si>
    <t>JSTxy4</t>
  </si>
  <si>
    <t>JSTmy4</t>
  </si>
  <si>
    <t>JSTnxy4</t>
  </si>
  <si>
    <t>PWTgpcgpy4</t>
  </si>
  <si>
    <t>PWTgpigpy4</t>
  </si>
  <si>
    <t>PWTgpgcgpy4</t>
  </si>
  <si>
    <t>PWTgpxgpy4</t>
  </si>
  <si>
    <t>PWTgpmgpy4</t>
  </si>
  <si>
    <t>PWThpop4</t>
  </si>
  <si>
    <t>PWTwhy4</t>
  </si>
  <si>
    <t>JSTexpostr4</t>
  </si>
  <si>
    <t>BDFlrni4</t>
  </si>
  <si>
    <t>private consumption deflator inflation relative to GDP's, BEA, 0.01=1%</t>
  </si>
  <si>
    <t>private investment deflator inflation relative to GDP's, BEA, 0.01=1%</t>
  </si>
  <si>
    <t>Household and NPISH consumption deflator, A47, 2013=100</t>
  </si>
  <si>
    <t>Gross fixed capital formation deflator, A47, 2013=100</t>
  </si>
  <si>
    <t>private consumption deflator inflation relative to GDP's, 0.01=1%</t>
  </si>
  <si>
    <t>domestic gross investment deflator inflation relative to GDP's, 0.01=1%</t>
  </si>
  <si>
    <t>private consumption deflator, PWT, 2011=100</t>
  </si>
  <si>
    <t>gross domestic investment deflator, PWT, 2011=100</t>
  </si>
  <si>
    <t>private personal consupmtion expenditure/GDP, 0.01=1%</t>
  </si>
  <si>
    <t>gross domestic investment deflator inflation relative to GDP's, 0.01=1%</t>
  </si>
  <si>
    <t>Gross Domestic investment deflator, PWT, 2011=100</t>
  </si>
  <si>
    <t>private personal consupmtion expenditure/GDP, PWT, 0.01=1%</t>
  </si>
  <si>
    <t>PWTemppop2</t>
  </si>
  <si>
    <t>employment per capita, ln</t>
  </si>
  <si>
    <t>PWTemppop4</t>
  </si>
  <si>
    <t>FREDemppop1</t>
  </si>
  <si>
    <t>MILLemppop3</t>
  </si>
  <si>
    <t>BEAresi1</t>
  </si>
  <si>
    <t>BEAcd1</t>
  </si>
  <si>
    <t>JSTxrusd51</t>
  </si>
  <si>
    <t>JSTy51</t>
  </si>
  <si>
    <t>PWTcy51</t>
  </si>
  <si>
    <t>JSTiy51</t>
  </si>
  <si>
    <t>JSTg51</t>
  </si>
  <si>
    <t>JSTx51</t>
  </si>
  <si>
    <t>JSTm51</t>
  </si>
  <si>
    <t>JSTry51</t>
  </si>
  <si>
    <t>JSTpy51</t>
  </si>
  <si>
    <t>JSTcpi51</t>
  </si>
  <si>
    <t>PWTpc51</t>
  </si>
  <si>
    <t>PWTpi51</t>
  </si>
  <si>
    <t>PWTpgc51</t>
  </si>
  <si>
    <t>PWTpx51</t>
  </si>
  <si>
    <t>PWTpm51</t>
  </si>
  <si>
    <t>PWTpop51</t>
  </si>
  <si>
    <t>PWTemp51</t>
  </si>
  <si>
    <t>PWThours51</t>
  </si>
  <si>
    <t>PWTwh51</t>
  </si>
  <si>
    <t>JSTni51</t>
  </si>
  <si>
    <t>JSTgdy51</t>
  </si>
  <si>
    <t>JSTgy51</t>
  </si>
  <si>
    <t>JSTxy51</t>
  </si>
  <si>
    <t>JSTmy51</t>
  </si>
  <si>
    <t>JSTnxy51</t>
  </si>
  <si>
    <t>PWTgpcgpy51</t>
  </si>
  <si>
    <t>PWTgpigpy51</t>
  </si>
  <si>
    <t>PWTgpgcgpy51</t>
  </si>
  <si>
    <t>PWTgpxgpy51</t>
  </si>
  <si>
    <t>PWTgpmgpy51</t>
  </si>
  <si>
    <t>PWTemppop51</t>
  </si>
  <si>
    <t>PWThpop51</t>
  </si>
  <si>
    <t>PWTwhy51</t>
  </si>
  <si>
    <t>JSTexpostr51</t>
  </si>
  <si>
    <t>DBlrni51</t>
  </si>
  <si>
    <t>local/usd exchange rate</t>
  </si>
  <si>
    <t>gdp, JST, billion local</t>
  </si>
  <si>
    <t>6.55957*euro (FRF)/usd exchange rate</t>
  </si>
  <si>
    <t>gdp, JST, billion FRF</t>
  </si>
  <si>
    <t>government expenditure, JST, billion FRF</t>
  </si>
  <si>
    <t>export, JST, billion FRF</t>
  </si>
  <si>
    <t>import, JST, billion FRF</t>
  </si>
  <si>
    <t>1.95583*euro (DEM)/usd exchange rate</t>
  </si>
  <si>
    <t>gdp, JST, billion DEM</t>
  </si>
  <si>
    <t>government expenditure, JST, billion DEM</t>
  </si>
  <si>
    <t>export, JST, billion DEM</t>
  </si>
  <si>
    <t>import, JST, billion DEM</t>
  </si>
  <si>
    <t>40.3399*euro (BEF)/usd exchange rate</t>
  </si>
  <si>
    <t>government expenditure, JST, billion BEF</t>
  </si>
  <si>
    <t>export, JST, billion BEF</t>
  </si>
  <si>
    <t>import, JST, billion BEF</t>
  </si>
  <si>
    <t>government expenditure, JST, billion local</t>
  </si>
  <si>
    <t>export, JST, billion local</t>
  </si>
  <si>
    <t>import, JST, billion local</t>
  </si>
  <si>
    <t>JSTxrusd52</t>
  </si>
  <si>
    <t>JSTy52</t>
  </si>
  <si>
    <t>PWTcy52</t>
  </si>
  <si>
    <t>JSTiy52</t>
  </si>
  <si>
    <t>JSTg52</t>
  </si>
  <si>
    <t>JSTx52</t>
  </si>
  <si>
    <t>JSTm52</t>
  </si>
  <si>
    <t>JSTry52</t>
  </si>
  <si>
    <t>JSTpy52</t>
  </si>
  <si>
    <t>JSTcpi52</t>
  </si>
  <si>
    <t>PWTpc52</t>
  </si>
  <si>
    <t>PWTpi52</t>
  </si>
  <si>
    <t>PWTpgc52</t>
  </si>
  <si>
    <t>PWTpx52</t>
  </si>
  <si>
    <t>PWTpm52</t>
  </si>
  <si>
    <t>PWTpop52</t>
  </si>
  <si>
    <t>PWTemp52</t>
  </si>
  <si>
    <t>PWThours52</t>
  </si>
  <si>
    <t>PWTwh52</t>
  </si>
  <si>
    <t>JSTni52</t>
  </si>
  <si>
    <t>JSTgdy52</t>
  </si>
  <si>
    <t>JSTgy52</t>
  </si>
  <si>
    <t>JSTxy52</t>
  </si>
  <si>
    <t>JSTmy52</t>
  </si>
  <si>
    <t>JSTnxy52</t>
  </si>
  <si>
    <t>PWTgpcgpy52</t>
  </si>
  <si>
    <t>PWTgpigpy52</t>
  </si>
  <si>
    <t>PWTgpgcgpy52</t>
  </si>
  <si>
    <t>PWTgpxgpy52</t>
  </si>
  <si>
    <t>PWTgpmgpy52</t>
  </si>
  <si>
    <t>PWTemppop52</t>
  </si>
  <si>
    <t>PWThpop52</t>
  </si>
  <si>
    <t>PWTwhy52</t>
  </si>
  <si>
    <t>JSTexpostr52</t>
  </si>
  <si>
    <t>DBlrni52</t>
  </si>
  <si>
    <t>JSTxrusd53</t>
  </si>
  <si>
    <t>JSTy53</t>
  </si>
  <si>
    <t>PWTcy53</t>
  </si>
  <si>
    <t>JSTiy53</t>
  </si>
  <si>
    <t>JSTg53</t>
  </si>
  <si>
    <t>JSTx53</t>
  </si>
  <si>
    <t>JSTm53</t>
  </si>
  <si>
    <t>JSTry53</t>
  </si>
  <si>
    <t>JSTpy53</t>
  </si>
  <si>
    <t>JSTcpi53</t>
  </si>
  <si>
    <t>PWTpc53</t>
  </si>
  <si>
    <t>PWTpi53</t>
  </si>
  <si>
    <t>PWTpgc53</t>
  </si>
  <si>
    <t>PWTpx53</t>
  </si>
  <si>
    <t>PWTpm53</t>
  </si>
  <si>
    <t>PWTpop53</t>
  </si>
  <si>
    <t>PWTemp53</t>
  </si>
  <si>
    <t>PWThours53</t>
  </si>
  <si>
    <t>PWTwh53</t>
  </si>
  <si>
    <t>JSTni53</t>
  </si>
  <si>
    <t>JSTgdy53</t>
  </si>
  <si>
    <t>JSTgy53</t>
  </si>
  <si>
    <t>JSTxy53</t>
  </si>
  <si>
    <t>JSTmy53</t>
  </si>
  <si>
    <t>JSTnxy53</t>
  </si>
  <si>
    <t>PWTgpcgpy53</t>
  </si>
  <si>
    <t>PWTgpigpy53</t>
  </si>
  <si>
    <t>PWTgpgcgpy53</t>
  </si>
  <si>
    <t>PWTgpxgpy53</t>
  </si>
  <si>
    <t>PWTgpmgpy53</t>
  </si>
  <si>
    <t>PWTemppop53</t>
  </si>
  <si>
    <t>PWThpop53</t>
  </si>
  <si>
    <t>PWTwhy53</t>
  </si>
  <si>
    <t>JSTexpostr53</t>
  </si>
  <si>
    <t>DBlrni53</t>
  </si>
  <si>
    <t>5.94573*euro (FIM)/usd exchange rate</t>
  </si>
  <si>
    <t>government expenditure, JST, billion FIM</t>
  </si>
  <si>
    <t>export, JST, billion FIM</t>
  </si>
  <si>
    <t>import, JST, billion FIM</t>
  </si>
  <si>
    <t>JSTxrusd54</t>
  </si>
  <si>
    <t>JSTy54</t>
  </si>
  <si>
    <t>PWTcy54</t>
  </si>
  <si>
    <t>JSTiy54</t>
  </si>
  <si>
    <t>JSTg54</t>
  </si>
  <si>
    <t>JSTx54</t>
  </si>
  <si>
    <t>JSTm54</t>
  </si>
  <si>
    <t>JSTry54</t>
  </si>
  <si>
    <t>JSTpy54</t>
  </si>
  <si>
    <t>JSTcpi54</t>
  </si>
  <si>
    <t>PWTpc54</t>
  </si>
  <si>
    <t>PWTpi54</t>
  </si>
  <si>
    <t>PWTpgc54</t>
  </si>
  <si>
    <t>PWTpx54</t>
  </si>
  <si>
    <t>PWTpm54</t>
  </si>
  <si>
    <t>PWTpop54</t>
  </si>
  <si>
    <t>PWTemp54</t>
  </si>
  <si>
    <t>PWThours54</t>
  </si>
  <si>
    <t>PWTwh54</t>
  </si>
  <si>
    <t>JSTni54</t>
  </si>
  <si>
    <t>JSTgdy54</t>
  </si>
  <si>
    <t>JSTgy54</t>
  </si>
  <si>
    <t>JSTxy54</t>
  </si>
  <si>
    <t>JSTmy54</t>
  </si>
  <si>
    <t>JSTnxy54</t>
  </si>
  <si>
    <t>PWTgpcgpy54</t>
  </si>
  <si>
    <t>PWTgpigpy54</t>
  </si>
  <si>
    <t>PWTgpgcgpy54</t>
  </si>
  <si>
    <t>PWTgpxgpy54</t>
  </si>
  <si>
    <t>PWTgpmgpy54</t>
  </si>
  <si>
    <t>PWTemppop54</t>
  </si>
  <si>
    <t>PWThpop54</t>
  </si>
  <si>
    <t>PWTwhy54</t>
  </si>
  <si>
    <t>JSTexpostr54</t>
  </si>
  <si>
    <t>DBlrni54</t>
  </si>
  <si>
    <t>JSTxrusd58</t>
  </si>
  <si>
    <t>JSTy58</t>
  </si>
  <si>
    <t>PWTcy58</t>
  </si>
  <si>
    <t>JSTiy58</t>
  </si>
  <si>
    <t>JSTg58</t>
  </si>
  <si>
    <t>JSTx58</t>
  </si>
  <si>
    <t>JSTm58</t>
  </si>
  <si>
    <t>JSTry58</t>
  </si>
  <si>
    <t>JSTpy58</t>
  </si>
  <si>
    <t>JSTcpi58</t>
  </si>
  <si>
    <t>PWTpc58</t>
  </si>
  <si>
    <t>PWTpi58</t>
  </si>
  <si>
    <t>PWTpgc58</t>
  </si>
  <si>
    <t>PWTpx58</t>
  </si>
  <si>
    <t>PWTpm58</t>
  </si>
  <si>
    <t>PWTpop58</t>
  </si>
  <si>
    <t>PWTemp58</t>
  </si>
  <si>
    <t>PWThours58</t>
  </si>
  <si>
    <t>PWTwh58</t>
  </si>
  <si>
    <t>JSTni58</t>
  </si>
  <si>
    <t>JSTgdy58</t>
  </si>
  <si>
    <t>JSTgy58</t>
  </si>
  <si>
    <t>JSTxy58</t>
  </si>
  <si>
    <t>JSTmy58</t>
  </si>
  <si>
    <t>JSTnxy58</t>
  </si>
  <si>
    <t>PWTgpcgpy58</t>
  </si>
  <si>
    <t>PWTgpigpy58</t>
  </si>
  <si>
    <t>PWTgpgcgpy58</t>
  </si>
  <si>
    <t>PWTgpxgpy58</t>
  </si>
  <si>
    <t>PWTgpmgpy58</t>
  </si>
  <si>
    <t>PWTemppop58</t>
  </si>
  <si>
    <t>PWThpop58</t>
  </si>
  <si>
    <t>PWTwhy58</t>
  </si>
  <si>
    <t>JSTexpostr58</t>
  </si>
  <si>
    <t>DBlrni58</t>
  </si>
  <si>
    <t>JSTxrusd57</t>
  </si>
  <si>
    <t>JSTy57</t>
  </si>
  <si>
    <t>PWTcy57</t>
  </si>
  <si>
    <t>JSTiy57</t>
  </si>
  <si>
    <t>JSTg57</t>
  </si>
  <si>
    <t>JSTx57</t>
  </si>
  <si>
    <t>JSTm57</t>
  </si>
  <si>
    <t>JSTry57</t>
  </si>
  <si>
    <t>JSTpy57</t>
  </si>
  <si>
    <t>JSTcpi57</t>
  </si>
  <si>
    <t>PWTpc57</t>
  </si>
  <si>
    <t>PWTpi57</t>
  </si>
  <si>
    <t>PWTpgc57</t>
  </si>
  <si>
    <t>PWTpx57</t>
  </si>
  <si>
    <t>PWTpm57</t>
  </si>
  <si>
    <t>PWTpop57</t>
  </si>
  <si>
    <t>PWTemp57</t>
  </si>
  <si>
    <t>PWThours57</t>
  </si>
  <si>
    <t>PWTwh57</t>
  </si>
  <si>
    <t>JSTni57</t>
  </si>
  <si>
    <t>JSTgdy57</t>
  </si>
  <si>
    <t>JSTgy57</t>
  </si>
  <si>
    <t>JSTxy57</t>
  </si>
  <si>
    <t>JSTmy57</t>
  </si>
  <si>
    <t>JSTnxy57</t>
  </si>
  <si>
    <t>PWTgpcgpy57</t>
  </si>
  <si>
    <t>PWTgpigpy57</t>
  </si>
  <si>
    <t>PWTgpgcgpy57</t>
  </si>
  <si>
    <t>PWTgpxgpy57</t>
  </si>
  <si>
    <t>PWTgpmgpy57</t>
  </si>
  <si>
    <t>PWTemppop57</t>
  </si>
  <si>
    <t>PWThpop57</t>
  </si>
  <si>
    <t>PWTwhy57</t>
  </si>
  <si>
    <t>JSTexpostr57</t>
  </si>
  <si>
    <t>DBlrni57</t>
  </si>
  <si>
    <t>JSTxrusd56</t>
  </si>
  <si>
    <t>JSTy56</t>
  </si>
  <si>
    <t>PWTcy56</t>
  </si>
  <si>
    <t>JSTiy56</t>
  </si>
  <si>
    <t>JSTg56</t>
  </si>
  <si>
    <t>JSTx56</t>
  </si>
  <si>
    <t>JSTm56</t>
  </si>
  <si>
    <t>JSTry56</t>
  </si>
  <si>
    <t>JSTpy56</t>
  </si>
  <si>
    <t>JSTcpi56</t>
  </si>
  <si>
    <t>PWTpc56</t>
  </si>
  <si>
    <t>PWTpi56</t>
  </si>
  <si>
    <t>PWTpgc56</t>
  </si>
  <si>
    <t>PWTpx56</t>
  </si>
  <si>
    <t>PWTpm56</t>
  </si>
  <si>
    <t>PWTpop56</t>
  </si>
  <si>
    <t>PWTemp56</t>
  </si>
  <si>
    <t>PWThours56</t>
  </si>
  <si>
    <t>PWTwh56</t>
  </si>
  <si>
    <t>JSTni56</t>
  </si>
  <si>
    <t>JSTgdy56</t>
  </si>
  <si>
    <t>JSTgy56</t>
  </si>
  <si>
    <t>JSTxy56</t>
  </si>
  <si>
    <t>JSTmy56</t>
  </si>
  <si>
    <t>JSTnxy56</t>
  </si>
  <si>
    <t>PWTgpcgpy56</t>
  </si>
  <si>
    <t>PWTgpigpy56</t>
  </si>
  <si>
    <t>PWTgpgcgpy56</t>
  </si>
  <si>
    <t>PWTgpxgpy56</t>
  </si>
  <si>
    <t>PWTgpmgpy56</t>
  </si>
  <si>
    <t>PWTemppop56</t>
  </si>
  <si>
    <t>PWThpop56</t>
  </si>
  <si>
    <t>PWTwhy56</t>
  </si>
  <si>
    <t>JSTexpostr56</t>
  </si>
  <si>
    <t>DBlrni56</t>
  </si>
  <si>
    <t>JSTxrusd55</t>
  </si>
  <si>
    <t>JSTy55</t>
  </si>
  <si>
    <t>PWTcy55</t>
  </si>
  <si>
    <t>JSTiy55</t>
  </si>
  <si>
    <t>JSTg55</t>
  </si>
  <si>
    <t>JSTx55</t>
  </si>
  <si>
    <t>JSTm55</t>
  </si>
  <si>
    <t>JSTry55</t>
  </si>
  <si>
    <t>JSTpy55</t>
  </si>
  <si>
    <t>JSTcpi55</t>
  </si>
  <si>
    <t>PWTpc55</t>
  </si>
  <si>
    <t>PWTpi55</t>
  </si>
  <si>
    <t>PWTpgc55</t>
  </si>
  <si>
    <t>PWTpx55</t>
  </si>
  <si>
    <t>PWTpm55</t>
  </si>
  <si>
    <t>PWTpop55</t>
  </si>
  <si>
    <t>PWTemp55</t>
  </si>
  <si>
    <t>PWThours55</t>
  </si>
  <si>
    <t>PWTwh55</t>
  </si>
  <si>
    <t>JSTni55</t>
  </si>
  <si>
    <t>JSTgdy55</t>
  </si>
  <si>
    <t>JSTgy55</t>
  </si>
  <si>
    <t>JSTxy55</t>
  </si>
  <si>
    <t>JSTmy55</t>
  </si>
  <si>
    <t>JSTnxy55</t>
  </si>
  <si>
    <t>PWTgpcgpy55</t>
  </si>
  <si>
    <t>PWTgpigpy55</t>
  </si>
  <si>
    <t>PWTgpgcgpy55</t>
  </si>
  <si>
    <t>PWTgpxgpy55</t>
  </si>
  <si>
    <t>PWTgpmgpy55</t>
  </si>
  <si>
    <t>PWTemppop55</t>
  </si>
  <si>
    <t>PWThpop55</t>
  </si>
  <si>
    <t>PWTwhy55</t>
  </si>
  <si>
    <t>JSTexpostr55</t>
  </si>
  <si>
    <t>DBlrni55</t>
  </si>
  <si>
    <t>1,936.27*euro (ITL)/usd exchange rate</t>
  </si>
  <si>
    <t>government expenditure, JST, billion ITL</t>
  </si>
  <si>
    <t>export, JST, billion ITL</t>
  </si>
  <si>
    <t>import, JST, billion ITL</t>
  </si>
  <si>
    <t>2.20371*euro (NLG)/usd exchange rate</t>
  </si>
  <si>
    <t>government expenditure, JST, billion NLG</t>
  </si>
  <si>
    <t>export, JST, billion NLG</t>
  </si>
  <si>
    <t>import, JST, billion NLG</t>
  </si>
  <si>
    <t>200.482*euro (PTE)/usd exchange rate</t>
  </si>
  <si>
    <t>government expenditure, JST, billion PTE</t>
  </si>
  <si>
    <t>export, JST, billion PTE</t>
  </si>
  <si>
    <t>import, JST, billion PTE</t>
  </si>
  <si>
    <t>166.386*euro (ESP)/usd exchange rate</t>
  </si>
  <si>
    <t>government expenditure, JST, billion ESP</t>
  </si>
  <si>
    <t>export, JST, billion ESP</t>
  </si>
  <si>
    <t>import, JST, billion ESP</t>
  </si>
  <si>
    <t>JSTxrusd61</t>
  </si>
  <si>
    <t>JSTy61</t>
  </si>
  <si>
    <t>PWTcy61</t>
  </si>
  <si>
    <t>JSTiy61</t>
  </si>
  <si>
    <t>JSTg61</t>
  </si>
  <si>
    <t>JSTx61</t>
  </si>
  <si>
    <t>JSTm61</t>
  </si>
  <si>
    <t>JSTry61</t>
  </si>
  <si>
    <t>JSTpy61</t>
  </si>
  <si>
    <t>JSTcpi61</t>
  </si>
  <si>
    <t>PWTpc61</t>
  </si>
  <si>
    <t>PWTpi61</t>
  </si>
  <si>
    <t>PWTpgc61</t>
  </si>
  <si>
    <t>PWTpx61</t>
  </si>
  <si>
    <t>PWTpm61</t>
  </si>
  <si>
    <t>PWTpop61</t>
  </si>
  <si>
    <t>PWTemp61</t>
  </si>
  <si>
    <t>PWThours61</t>
  </si>
  <si>
    <t>PWTwh61</t>
  </si>
  <si>
    <t>JSTni61</t>
  </si>
  <si>
    <t>JSTgdy61</t>
  </si>
  <si>
    <t>JSTgy61</t>
  </si>
  <si>
    <t>JSTxy61</t>
  </si>
  <si>
    <t>JSTmy61</t>
  </si>
  <si>
    <t>JSTnxy61</t>
  </si>
  <si>
    <t>PWTgpcgpy61</t>
  </si>
  <si>
    <t>PWTgpigpy61</t>
  </si>
  <si>
    <t>PWTgpgcgpy61</t>
  </si>
  <si>
    <t>PWTgpxgpy61</t>
  </si>
  <si>
    <t>PWTgpmgpy61</t>
  </si>
  <si>
    <t>PWTemppop61</t>
  </si>
  <si>
    <t>PWThpop61</t>
  </si>
  <si>
    <t>PWTwhy61</t>
  </si>
  <si>
    <t>JSTexpostr61</t>
  </si>
  <si>
    <t>DBlrni61</t>
  </si>
  <si>
    <t>JSTxrusd62</t>
  </si>
  <si>
    <t>JSTy62</t>
  </si>
  <si>
    <t>PWTcy62</t>
  </si>
  <si>
    <t>JSTiy62</t>
  </si>
  <si>
    <t>JSTg62</t>
  </si>
  <si>
    <t>JSTx62</t>
  </si>
  <si>
    <t>JSTm62</t>
  </si>
  <si>
    <t>JSTry62</t>
  </si>
  <si>
    <t>JSTpy62</t>
  </si>
  <si>
    <t>JSTcpi62</t>
  </si>
  <si>
    <t>PWTpc62</t>
  </si>
  <si>
    <t>PWTpi62</t>
  </si>
  <si>
    <t>PWTpgc62</t>
  </si>
  <si>
    <t>PWTpx62</t>
  </si>
  <si>
    <t>PWTpm62</t>
  </si>
  <si>
    <t>PWTpop62</t>
  </si>
  <si>
    <t>PWTemp62</t>
  </si>
  <si>
    <t>PWThours62</t>
  </si>
  <si>
    <t>PWTwh62</t>
  </si>
  <si>
    <t>JSTni62</t>
  </si>
  <si>
    <t>JSTgdy62</t>
  </si>
  <si>
    <t>JSTgy62</t>
  </si>
  <si>
    <t>JSTxy62</t>
  </si>
  <si>
    <t>JSTmy62</t>
  </si>
  <si>
    <t>JSTnxy62</t>
  </si>
  <si>
    <t>PWTgpcgpy62</t>
  </si>
  <si>
    <t>PWTgpigpy62</t>
  </si>
  <si>
    <t>PWTgpgcgpy62</t>
  </si>
  <si>
    <t>PWTgpxgpy62</t>
  </si>
  <si>
    <t>PWTgpmgpy62</t>
  </si>
  <si>
    <t>PWTemppop62</t>
  </si>
  <si>
    <t>PWThpop62</t>
  </si>
  <si>
    <t>PWTwhy62</t>
  </si>
  <si>
    <t>JSTexpostr62</t>
  </si>
  <si>
    <t>DBlrni62</t>
  </si>
  <si>
    <t>JSTxrusd63</t>
  </si>
  <si>
    <t>JSTy63</t>
  </si>
  <si>
    <t>PWTcy63</t>
  </si>
  <si>
    <t>JSTiy63</t>
  </si>
  <si>
    <t>JSTg63</t>
  </si>
  <si>
    <t>JSTx63</t>
  </si>
  <si>
    <t>JSTm63</t>
  </si>
  <si>
    <t>JSTry63</t>
  </si>
  <si>
    <t>JSTpy63</t>
  </si>
  <si>
    <t>JSTcpi63</t>
  </si>
  <si>
    <t>PWTpc63</t>
  </si>
  <si>
    <t>PWTpi63</t>
  </si>
  <si>
    <t>PWTpgc63</t>
  </si>
  <si>
    <t>PWTpx63</t>
  </si>
  <si>
    <t>PWTpm63</t>
  </si>
  <si>
    <t>PWTpop63</t>
  </si>
  <si>
    <t>PWTemp63</t>
  </si>
  <si>
    <t>PWThours63</t>
  </si>
  <si>
    <t>PWTwh63</t>
  </si>
  <si>
    <t>JSTni63</t>
  </si>
  <si>
    <t>JSTgdy63</t>
  </si>
  <si>
    <t>JSTgy63</t>
  </si>
  <si>
    <t>JSTxy63</t>
  </si>
  <si>
    <t>JSTmy63</t>
  </si>
  <si>
    <t>JSTnxy63</t>
  </si>
  <si>
    <t>PWTgpcgpy63</t>
  </si>
  <si>
    <t>PWTgpigpy63</t>
  </si>
  <si>
    <t>PWTgpgcgpy63</t>
  </si>
  <si>
    <t>PWTgpxgpy63</t>
  </si>
  <si>
    <t>PWTgpmgpy63</t>
  </si>
  <si>
    <t>PWTemppop63</t>
  </si>
  <si>
    <t>PWThpop63</t>
  </si>
  <si>
    <t>PWTwhy63</t>
  </si>
  <si>
    <t>JSTexpostr63</t>
  </si>
  <si>
    <t>DBlrni63</t>
  </si>
  <si>
    <t>JSTxrusd64</t>
  </si>
  <si>
    <t>JSTy64</t>
  </si>
  <si>
    <t>PWTcy64</t>
  </si>
  <si>
    <t>JSTiy64</t>
  </si>
  <si>
    <t>JSTg64</t>
  </si>
  <si>
    <t>JSTx64</t>
  </si>
  <si>
    <t>JSTm64</t>
  </si>
  <si>
    <t>JSTry64</t>
  </si>
  <si>
    <t>JSTpy64</t>
  </si>
  <si>
    <t>JSTcpi64</t>
  </si>
  <si>
    <t>PWTpc64</t>
  </si>
  <si>
    <t>PWTpi64</t>
  </si>
  <si>
    <t>PWTpgc64</t>
  </si>
  <si>
    <t>PWTpx64</t>
  </si>
  <si>
    <t>PWTpm64</t>
  </si>
  <si>
    <t>PWTpop64</t>
  </si>
  <si>
    <t>PWTemp64</t>
  </si>
  <si>
    <t>PWThours64</t>
  </si>
  <si>
    <t>PWTwh64</t>
  </si>
  <si>
    <t>JSTni64</t>
  </si>
  <si>
    <t>JSTgdy64</t>
  </si>
  <si>
    <t>JSTgy64</t>
  </si>
  <si>
    <t>JSTxy64</t>
  </si>
  <si>
    <t>JSTmy64</t>
  </si>
  <si>
    <t>JSTnxy64</t>
  </si>
  <si>
    <t>PWTgpcgpy64</t>
  </si>
  <si>
    <t>PWTgpigpy64</t>
  </si>
  <si>
    <t>PWTgpgcgpy64</t>
  </si>
  <si>
    <t>PWTgpxgpy64</t>
  </si>
  <si>
    <t>PWTgpmgpy64</t>
  </si>
  <si>
    <t>PWTemppop64</t>
  </si>
  <si>
    <t>PWThpop64</t>
  </si>
  <si>
    <t>PWTwhy64</t>
  </si>
  <si>
    <t>JSTexpostr64</t>
  </si>
  <si>
    <t>DBlrni64</t>
  </si>
  <si>
    <t>JSTxrusd65</t>
  </si>
  <si>
    <t>JSTy65</t>
  </si>
  <si>
    <t>PWTcy65</t>
  </si>
  <si>
    <t>JSTiy65</t>
  </si>
  <si>
    <t>JSTg65</t>
  </si>
  <si>
    <t>JSTx65</t>
  </si>
  <si>
    <t>JSTm65</t>
  </si>
  <si>
    <t>JSTry65</t>
  </si>
  <si>
    <t>JSTpy65</t>
  </si>
  <si>
    <t>JSTcpi65</t>
  </si>
  <si>
    <t>PWTpc65</t>
  </si>
  <si>
    <t>PWTpi65</t>
  </si>
  <si>
    <t>PWTpgc65</t>
  </si>
  <si>
    <t>PWTpx65</t>
  </si>
  <si>
    <t>PWTpm65</t>
  </si>
  <si>
    <t>PWTpop65</t>
  </si>
  <si>
    <t>PWTemp65</t>
  </si>
  <si>
    <t>PWThours65</t>
  </si>
  <si>
    <t>PWTwh65</t>
  </si>
  <si>
    <t>JSTni65</t>
  </si>
  <si>
    <t>JSTgdy65</t>
  </si>
  <si>
    <t>JSTgy65</t>
  </si>
  <si>
    <t>JSTxy65</t>
  </si>
  <si>
    <t>JSTmy65</t>
  </si>
  <si>
    <t>JSTnxy65</t>
  </si>
  <si>
    <t>PWTgpcgpy65</t>
  </si>
  <si>
    <t>PWTgpigpy65</t>
  </si>
  <si>
    <t>PWTgpgcgpy65</t>
  </si>
  <si>
    <t>PWTgpxgpy65</t>
  </si>
  <si>
    <t>PWTgpmgpy65</t>
  </si>
  <si>
    <t>PWTemppop65</t>
  </si>
  <si>
    <t>PWThpop65</t>
  </si>
  <si>
    <t>PWTwhy65</t>
  </si>
  <si>
    <t>JSTexpostr65</t>
  </si>
  <si>
    <t>DBlrni65</t>
  </si>
  <si>
    <t>gdp, JST, billion FIM</t>
  </si>
  <si>
    <t>gdp, JST, billion BEF</t>
  </si>
  <si>
    <t>gdp, JST, billion ITL</t>
  </si>
  <si>
    <t>gdp, JST, billion NLG</t>
  </si>
  <si>
    <t>gdp, JST, billion PTE</t>
  </si>
  <si>
    <t>gdp, JST, billion ESP</t>
  </si>
  <si>
    <t>PWTcy6</t>
  </si>
  <si>
    <t>JSTiy6</t>
  </si>
  <si>
    <t>JSTgy6</t>
  </si>
  <si>
    <t>JSTxy6</t>
  </si>
  <si>
    <t>JSTmy6</t>
  </si>
  <si>
    <t>JSTnxy6</t>
  </si>
  <si>
    <t>PWTgpcgpy6</t>
  </si>
  <si>
    <t>PWTgpigpy6</t>
  </si>
  <si>
    <t>PWTgpgcgpy6</t>
  </si>
  <si>
    <t>PWTgpxgpy6</t>
  </si>
  <si>
    <t>PWTgpmgpy6</t>
  </si>
  <si>
    <t>PWTemppop6</t>
  </si>
  <si>
    <t>PWThpop6</t>
  </si>
  <si>
    <t>PWTwhy6</t>
  </si>
  <si>
    <t>JSTexpostr6</t>
  </si>
  <si>
    <t>JSTgdy6</t>
  </si>
  <si>
    <t>PWTcy5</t>
  </si>
  <si>
    <t>JSTiy5</t>
  </si>
  <si>
    <t>JSTgy5</t>
  </si>
  <si>
    <t>JSTxy5</t>
  </si>
  <si>
    <t>JSTmy5</t>
  </si>
  <si>
    <t>JSTnxy5</t>
  </si>
  <si>
    <t>PWTgpcgpy5</t>
  </si>
  <si>
    <t>PWTgpigpy5</t>
  </si>
  <si>
    <t>PWTgpgcgpy5</t>
  </si>
  <si>
    <t>PWTgpxgpy5</t>
  </si>
  <si>
    <t>PWTgpmgpy5</t>
  </si>
  <si>
    <t>PWTemppop5</t>
  </si>
  <si>
    <t>PWThpop5</t>
  </si>
  <si>
    <t>PWTwhy5</t>
  </si>
  <si>
    <t>JSTexpostr5</t>
  </si>
  <si>
    <t>JSTgdy5</t>
  </si>
  <si>
    <t>GDP deflator inflation, 0.01=1%</t>
  </si>
  <si>
    <t>private consumption deflator inflation, 0.01=1%</t>
  </si>
  <si>
    <t>PWTgpc6</t>
  </si>
  <si>
    <t>PWTgpi6</t>
  </si>
  <si>
    <t>PWTgpgc6</t>
  </si>
  <si>
    <t>PWTgpx6</t>
  </si>
  <si>
    <t>PWTgpm6</t>
  </si>
  <si>
    <t>gross domestic investment deflator inflation, 0.01=1%</t>
  </si>
  <si>
    <t>G consumption deflator inflation, 0.01=1%</t>
  </si>
  <si>
    <t>export deflator inflation, 0.01=1%</t>
  </si>
  <si>
    <t>import deflator inflation, 0.01=1%</t>
  </si>
  <si>
    <t>JSTgpy6</t>
  </si>
  <si>
    <t>JSTgpy5</t>
  </si>
  <si>
    <t>PWTgpc5</t>
  </si>
  <si>
    <t>PWTgpi5</t>
  </si>
  <si>
    <t>PWTgpgc5</t>
  </si>
  <si>
    <t>PWTgpx5</t>
  </si>
  <si>
    <t>PWTgpm5</t>
  </si>
  <si>
    <t>PWTcfcy5</t>
  </si>
  <si>
    <t>PWTcfcy6</t>
  </si>
  <si>
    <t>PWTcfc51</t>
  </si>
  <si>
    <t>PWTcfcy51</t>
  </si>
  <si>
    <t>PWTcfc52</t>
  </si>
  <si>
    <t>capital consumption, PWT Dc, billion local</t>
  </si>
  <si>
    <t>PWTcfcy53</t>
  </si>
  <si>
    <t>PWTcfcy52</t>
  </si>
  <si>
    <t>capital consumption, PWT Dc, billion BEF</t>
  </si>
  <si>
    <t>PWTcfc53</t>
  </si>
  <si>
    <t>capital consumption, PWT Dc, billion FIM</t>
  </si>
  <si>
    <t>capital consumption/GDP, 0.01=1%</t>
  </si>
  <si>
    <t>PWTcfc54</t>
  </si>
  <si>
    <t>capital consumption, PWT Dc, billion ITL</t>
  </si>
  <si>
    <t>PWTcfcy54</t>
  </si>
  <si>
    <t>PWTcfcy55</t>
  </si>
  <si>
    <t>PWTcfcy56</t>
  </si>
  <si>
    <t>PWTcfcy57</t>
  </si>
  <si>
    <t>PWTcfcy58</t>
  </si>
  <si>
    <t>PWTcfcy61</t>
  </si>
  <si>
    <t>PWTcfcy62</t>
  </si>
  <si>
    <t>PWTcfcy63</t>
  </si>
  <si>
    <t>PWTcfcy64</t>
  </si>
  <si>
    <t>PWTcfcy65</t>
  </si>
  <si>
    <t>PWTcfc55</t>
  </si>
  <si>
    <t>capital consumption, PWT Dc, billion NLG</t>
  </si>
  <si>
    <t>PWTcfc56</t>
  </si>
  <si>
    <t>capital consumption, PWT Dc, billion PTE</t>
  </si>
  <si>
    <t>PWTcfc57</t>
  </si>
  <si>
    <t>capital consumption, PWT Dc, billion ESP</t>
  </si>
  <si>
    <t>PWTcfc58</t>
  </si>
  <si>
    <t>PWTcfc61</t>
  </si>
  <si>
    <t>PWTcfc62</t>
  </si>
  <si>
    <t>PWTcfc63</t>
  </si>
  <si>
    <t>PWTcfc64</t>
  </si>
  <si>
    <t>PWTcfc65</t>
  </si>
  <si>
    <t>IFSni5</t>
  </si>
  <si>
    <t>EURO area money market rate, IMF's IFS, APR</t>
  </si>
  <si>
    <t>JSTni6</t>
  </si>
  <si>
    <t>gdp, A11, Billions of current British Pounds</t>
  </si>
  <si>
    <t>BEAhours1</t>
  </si>
  <si>
    <t>BEAhpop1</t>
  </si>
  <si>
    <t>0.       Global population: UN and the madisson project</t>
  </si>
  <si>
    <t>personal consupmtion expenditure/GDP, BEA 1.1.10, %</t>
  </si>
  <si>
    <t>government consumption expenditure, BEA 3.9.5, billion USD</t>
  </si>
  <si>
    <t>government gross investment, BEA 3.9.5, billion USD</t>
  </si>
  <si>
    <t>private consumption deflator, BEA 1.1.9, 2009=100</t>
  </si>
  <si>
    <t>private investment deflator, BEA 1.1.9, 2009=100</t>
  </si>
  <si>
    <t>government consumption deflator, BEA 3.9.4, 2009=100</t>
  </si>
  <si>
    <t>government investment deflator, BEA 3.9.4, 2009=100</t>
  </si>
  <si>
    <t>export deflator, BEA 1.1.9, 2009=100</t>
  </si>
  <si>
    <t>import deflator, BEA 1.1.9, 2009=100</t>
  </si>
  <si>
    <t>Compensation of employees, BEA 2.1, billion USD</t>
  </si>
  <si>
    <t>Hours Worked by Full-Time and Part-Time Employees, domestic industries, BEA 6.9, million of hours</t>
  </si>
  <si>
    <t>Civilian Employment, fred CE16OV, thousands</t>
  </si>
  <si>
    <t>consumption of fixed capital, BEA 5.1, billion USD</t>
  </si>
  <si>
    <t>finance rate on personal loans at commercial banks, 24 month loan, FRED TERMCBPER24NS, APR</t>
  </si>
  <si>
    <t>finance rate on personal consumption loans, DB BBK01.SU0007: 1967-2003, BBK01.SUD130Z: 2003-2017, APR</t>
  </si>
  <si>
    <t>finance rate on personal consumption loans, BDF MIR1.M.FR.B.A20.A.R.A.2250U6.EUR.N, APR</t>
  </si>
  <si>
    <t>US short term nominal rate, JST, APR</t>
  </si>
  <si>
    <t>MPDpopGLO</t>
  </si>
  <si>
    <t>population, MPD, thousands</t>
  </si>
  <si>
    <t>MPDpop1</t>
  </si>
  <si>
    <t>MPDpop2</t>
  </si>
  <si>
    <t>MPDpop4</t>
  </si>
  <si>
    <t>MPDpop51</t>
  </si>
  <si>
    <t>MPDpop52</t>
  </si>
  <si>
    <t>MPDpop53</t>
  </si>
  <si>
    <t>MPDpop54</t>
  </si>
  <si>
    <t>MPDpop55</t>
  </si>
  <si>
    <t>MPDpop56</t>
  </si>
  <si>
    <t>MPDpop57</t>
  </si>
  <si>
    <t>MPDpop58</t>
  </si>
  <si>
    <t>MPDpop61</t>
  </si>
  <si>
    <t>MPDpop62</t>
  </si>
  <si>
    <t>MPDpop63</t>
  </si>
  <si>
    <t>MPDpop64</t>
  </si>
  <si>
    <t>JSTtau1</t>
  </si>
  <si>
    <t>government revenues, JST, billion USD</t>
  </si>
  <si>
    <t>BEAtau1</t>
  </si>
  <si>
    <t>Government tax receipts, BEA 3.1, billion USD</t>
  </si>
  <si>
    <t>JSTtauy1</t>
  </si>
  <si>
    <t>government revenues/GDP, JST, 0.01=1%</t>
  </si>
  <si>
    <t>MILLtau3</t>
  </si>
  <si>
    <t>MILLg3</t>
  </si>
  <si>
    <t>central government income, A27 (Total current receipts), Millions of current British Pounds</t>
  </si>
  <si>
    <t>central government expenditure, A27 (Total current expenditure- Total Net Investment+Depreciation?), Millions of current British Pounds</t>
  </si>
  <si>
    <t>MILLtauy3</t>
  </si>
  <si>
    <t>central government income/GDP, 0.01=1%</t>
  </si>
  <si>
    <t>JSTtau2</t>
  </si>
  <si>
    <t>JSTtauy2</t>
  </si>
  <si>
    <t>government revenue/GDP, 0.01=1%</t>
  </si>
  <si>
    <t>JSTtauy51</t>
  </si>
  <si>
    <t>JSTtauy52</t>
  </si>
  <si>
    <t>JSTtauy53</t>
  </si>
  <si>
    <t>JSTtauy54</t>
  </si>
  <si>
    <t>JSTtauy55</t>
  </si>
  <si>
    <t>JSTtauy56</t>
  </si>
  <si>
    <t>JSTtauy57</t>
  </si>
  <si>
    <t>JSTtauy58</t>
  </si>
  <si>
    <t>JSTtauy61</t>
  </si>
  <si>
    <t>JSTtauy62</t>
  </si>
  <si>
    <t>JSTtauy63</t>
  </si>
  <si>
    <t>JSTtauy64</t>
  </si>
  <si>
    <t>JSTtauy65</t>
  </si>
  <si>
    <t>JSTtau4</t>
  </si>
  <si>
    <t>government revenue, JST, billion FRF</t>
  </si>
  <si>
    <t>government revenue, JST, billion DEM</t>
  </si>
  <si>
    <t>JSTtau51</t>
  </si>
  <si>
    <t>government revenue, JST, billion BEF</t>
  </si>
  <si>
    <t>JSTtau52</t>
  </si>
  <si>
    <t>government revenue, JST, billion local</t>
  </si>
  <si>
    <t>JSTtau53</t>
  </si>
  <si>
    <t>government revenue, JST, billion FIM</t>
  </si>
  <si>
    <t>JSTtau54</t>
  </si>
  <si>
    <t>government revenue, JST, billion ITL</t>
  </si>
  <si>
    <t>JSTtau55</t>
  </si>
  <si>
    <t>government revenue, JST, billion NLG</t>
  </si>
  <si>
    <t>JSTtau56</t>
  </si>
  <si>
    <t>government revenue, JST, billion PTE</t>
  </si>
  <si>
    <t>JSTtau57</t>
  </si>
  <si>
    <t>government revenue, JST, billion ESP</t>
  </si>
  <si>
    <t>JSTtau58</t>
  </si>
  <si>
    <t>JSTtau61</t>
  </si>
  <si>
    <t>JSTtau62</t>
  </si>
  <si>
    <t>JSTtau63</t>
  </si>
  <si>
    <t>JSTtau64</t>
  </si>
  <si>
    <t>JSTtau65</t>
  </si>
  <si>
    <t>JSTtauy5</t>
  </si>
  <si>
    <t>JSTtauy6</t>
  </si>
  <si>
    <t>JSTtauy4</t>
  </si>
  <si>
    <t>ESrdy1</t>
  </si>
  <si>
    <t>ESrdy2</t>
  </si>
  <si>
    <t>ESrdy3</t>
  </si>
  <si>
    <t>ESrdy4</t>
  </si>
  <si>
    <t>ESrdy51</t>
  </si>
  <si>
    <t>ESrdy52</t>
  </si>
  <si>
    <t>ESrdy53</t>
  </si>
  <si>
    <t>ESrdy54</t>
  </si>
  <si>
    <t>ESrdy55</t>
  </si>
  <si>
    <t>ESrdy56</t>
  </si>
  <si>
    <t>ESrdy57</t>
  </si>
  <si>
    <t>ESrdy58</t>
  </si>
  <si>
    <t>ESrdy61</t>
  </si>
  <si>
    <t>ESrdy62</t>
  </si>
  <si>
    <t>ESrdy63</t>
  </si>
  <si>
    <t>ESrdy64</t>
  </si>
  <si>
    <t>ESrdy65</t>
  </si>
  <si>
    <t>ESrdy5</t>
  </si>
  <si>
    <t>ESrdy6</t>
  </si>
  <si>
    <t>personal consupmtion expenditure of durable goods, BEA 1.1.5, billion USD</t>
  </si>
  <si>
    <t>Gross Domestic Capital Formation/GDP, JST(BEA after 2013), 0.01=1%</t>
  </si>
  <si>
    <t>private residential investment, BEA 1.5.5, billion USD</t>
  </si>
  <si>
    <t>1.       Jordà-Schularick-Taylor Macrohistory Database (1870-2016 for many countries): http://www.macrohistory.net/data/</t>
  </si>
  <si>
    <r>
      <t>other.</t>
    </r>
    <r>
      <rPr>
        <sz val="7"/>
        <color theme="1"/>
        <rFont val="Times New Roman"/>
        <family val="1"/>
      </rPr>
      <t xml:space="preserve">       </t>
    </r>
    <r>
      <rPr>
        <sz val="11"/>
        <color theme="1"/>
        <rFont val="Calibri"/>
        <family val="2"/>
        <scheme val="minor"/>
      </rPr>
      <t>updated AWM database for euro area https://eabcn.org/page/area-wide-model</t>
    </r>
  </si>
  <si>
    <t>other.       Update of SM2003 for euro area https://macro.nomics.world/article/2015-10/sw03-data/</t>
  </si>
  <si>
    <t>total expenditure on education/GDP, eurostata, %</t>
  </si>
  <si>
    <t>Gross domestic expenditure on R&amp;D (GERD)/GDP, eurostata, %</t>
  </si>
  <si>
    <t>6.       OECD: education expenditure, Tom made some interpolation</t>
  </si>
  <si>
    <t>MPDpop65</t>
  </si>
  <si>
    <t>OECDihy1</t>
  </si>
  <si>
    <t>OECDihy3</t>
  </si>
  <si>
    <t>OECDihy2</t>
  </si>
  <si>
    <t>OECDihy4</t>
  </si>
  <si>
    <t>OECDihy5</t>
  </si>
  <si>
    <t>OECDihy6</t>
  </si>
  <si>
    <t>OECDihy51</t>
  </si>
  <si>
    <t>OECDihy52</t>
  </si>
  <si>
    <t>OECDihy53</t>
  </si>
  <si>
    <t>OECDihy54</t>
  </si>
  <si>
    <t>OECDihy55</t>
  </si>
  <si>
    <t>OECDihy56</t>
  </si>
  <si>
    <t>OECDihy57</t>
  </si>
  <si>
    <t>OECDihy58</t>
  </si>
  <si>
    <t>OECDihy61</t>
  </si>
  <si>
    <t>OECDihy62</t>
  </si>
  <si>
    <t>OECDihy63</t>
  </si>
  <si>
    <t>OECDihy64</t>
  </si>
  <si>
    <t>OECDihy65</t>
  </si>
  <si>
    <t>5.       Eurostata, OECD: R&amp;D expenditure is interpolation combining these two by Tom. The banchmark is eurostata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</si>
</sst>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
    <numFmt numFmtId="166" formatCode="#,##0,;\-#,##0,;\-"/>
    <numFmt numFmtId="167" formatCode="#,##0,;\-#,##0,"/>
    <numFmt numFmtId="168" formatCode="#,##0.0,,;\-#,##0.0,,;\-"/>
    <numFmt numFmtId="169" formatCode="#,##0.0,,;\-#,##0.0,,"/>
    <numFmt numFmtId="170" formatCode="mmmm\ d\,\ yyyy"/>
    <numFmt numFmtId="171" formatCode="0.000"/>
  </numFmts>
  <fonts count="74">
    <font>
      <sz val="11"/>
      <color theme="1"/>
      <name val="Calibri"/>
      <family val="2"/>
      <scheme val="minor"/>
    </font>
    <font>
      <sz val="10"/>
      <name val="Arial"/>
      <family val="2"/>
    </font>
    <font>
      <sz val="11"/>
      <color rgb="FFFF0000"/>
      <name val="Calibri"/>
      <family val="2"/>
      <scheme val="minor"/>
    </font>
    <font>
      <sz val="11"/>
      <name val="Calibri"/>
      <family val="2"/>
    </font>
    <font>
      <sz val="12"/>
      <color theme="1"/>
      <name val="Calibri"/>
      <family val="2"/>
      <scheme val="minor"/>
    </font>
    <font>
      <sz val="7"/>
      <color theme="1"/>
      <name val="Times New Roman"/>
      <family val="1"/>
    </font>
    <font>
      <u/>
      <sz val="11"/>
      <color theme="10"/>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u/>
      <sz val="10"/>
      <color theme="10"/>
      <name val="Arial"/>
      <family val="2"/>
    </font>
    <font>
      <u/>
      <sz val="11"/>
      <color theme="10"/>
      <name val="Calibri"/>
      <family val="2"/>
    </font>
    <font>
      <sz val="11"/>
      <color indexed="8"/>
      <name val="Calibri"/>
      <family val="2"/>
    </font>
    <font>
      <sz val="10"/>
      <name val="Times New Roman"/>
      <family val="1"/>
    </font>
    <font>
      <sz val="8"/>
      <color indexed="8"/>
      <name val="Arial"/>
      <family val="2"/>
    </font>
    <font>
      <sz val="8"/>
      <name val="Times New Roman"/>
      <family val="1"/>
    </font>
    <font>
      <sz val="8"/>
      <name val="Arial"/>
      <family val="2"/>
    </font>
    <font>
      <sz val="11"/>
      <color indexed="8"/>
      <name val="Arial"/>
      <family val="2"/>
    </font>
    <font>
      <sz val="11"/>
      <color indexed="9"/>
      <name val="Arial"/>
      <family val="2"/>
    </font>
    <font>
      <sz val="11"/>
      <color rgb="FF9C0006"/>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b/>
      <sz val="11"/>
      <color rgb="FFFA7D00"/>
      <name val="Arial"/>
      <family val="2"/>
    </font>
    <font>
      <b/>
      <sz val="11"/>
      <color indexed="9"/>
      <name val="Arial"/>
      <family val="2"/>
    </font>
    <font>
      <sz val="9"/>
      <name val="Geneva"/>
    </font>
    <font>
      <sz val="12"/>
      <name val="Arial"/>
      <family val="2"/>
    </font>
    <font>
      <i/>
      <sz val="11"/>
      <color rgb="FF7F7F7F"/>
      <name val="Arial"/>
      <family val="2"/>
    </font>
    <font>
      <b/>
      <sz val="10"/>
      <name val="Arial"/>
      <family val="2"/>
    </font>
    <font>
      <sz val="11"/>
      <color rgb="FF006100"/>
      <name val="Arial"/>
      <family val="2"/>
    </font>
    <font>
      <b/>
      <sz val="14"/>
      <name val="Arial"/>
      <family val="2"/>
    </font>
    <font>
      <b/>
      <sz val="15"/>
      <color theme="3"/>
      <name val="Arial"/>
      <family val="2"/>
    </font>
    <font>
      <b/>
      <sz val="13"/>
      <color theme="3"/>
      <name val="Arial"/>
      <family val="2"/>
    </font>
    <font>
      <b/>
      <sz val="11"/>
      <color theme="3"/>
      <name val="Arial"/>
      <family val="2"/>
    </font>
    <font>
      <u/>
      <sz val="8"/>
      <color indexed="12"/>
      <name val="Arial"/>
      <family val="2"/>
    </font>
    <font>
      <u/>
      <sz val="10"/>
      <color indexed="30"/>
      <name val="Arial"/>
      <family val="2"/>
    </font>
    <font>
      <u/>
      <sz val="10"/>
      <color indexed="12"/>
      <name val="System"/>
      <family val="2"/>
    </font>
    <font>
      <u/>
      <sz val="10"/>
      <color indexed="12"/>
      <name val="Arial"/>
      <family val="2"/>
    </font>
    <font>
      <u/>
      <sz val="5"/>
      <color theme="10"/>
      <name val="Arial"/>
      <family val="2"/>
    </font>
    <font>
      <sz val="11"/>
      <color rgb="FF3F3F76"/>
      <name val="Arial"/>
      <family val="2"/>
    </font>
    <font>
      <sz val="11"/>
      <color rgb="FFFA7D00"/>
      <name val="Arial"/>
      <family val="2"/>
    </font>
    <font>
      <sz val="11"/>
      <color rgb="FF9C6500"/>
      <name val="Arial"/>
      <family val="2"/>
    </font>
    <font>
      <sz val="10"/>
      <name val="MS Sans Serif"/>
      <family val="2"/>
    </font>
    <font>
      <sz val="10"/>
      <color theme="1"/>
      <name val="Arial"/>
      <family val="2"/>
    </font>
    <font>
      <sz val="10"/>
      <name val="Tahoma"/>
      <family val="2"/>
    </font>
    <font>
      <b/>
      <sz val="11"/>
      <color rgb="FF3F3F3F"/>
      <name val="Arial"/>
      <family val="2"/>
    </font>
    <font>
      <b/>
      <sz val="8"/>
      <name val="Arial"/>
      <family val="2"/>
    </font>
    <font>
      <b/>
      <sz val="18"/>
      <color theme="3"/>
      <name val="Cambria"/>
      <family val="2"/>
    </font>
    <font>
      <b/>
      <sz val="11"/>
      <color indexed="8"/>
      <name val="Arial"/>
      <family val="2"/>
    </font>
    <font>
      <sz val="11"/>
      <color indexed="10"/>
      <name val="Arial"/>
      <family val="2"/>
    </font>
    <font>
      <u/>
      <sz val="10.45"/>
      <color indexed="12"/>
      <name val="Arial"/>
      <family val="2"/>
    </font>
    <font>
      <b/>
      <sz val="18"/>
      <color theme="3"/>
      <name val="Calibri Light"/>
      <family val="2"/>
      <scheme val="major"/>
    </font>
    <font>
      <sz val="11"/>
      <color rgb="FF9C6500"/>
      <name val="Calibri"/>
      <family val="2"/>
      <scheme val="minor"/>
    </font>
    <font>
      <i/>
      <sz val="7"/>
      <name val="Arial"/>
      <family val="2"/>
    </font>
    <font>
      <b/>
      <sz val="8"/>
      <color indexed="12"/>
      <name val="Arial"/>
      <family val="2"/>
    </font>
    <font>
      <sz val="11"/>
      <name val="Calibri"/>
    </font>
  </fonts>
  <fills count="7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43"/>
        <bgColor indexed="64"/>
      </patternFill>
    </fill>
    <fill>
      <patternFill patternType="solid">
        <fgColor rgb="FFA5A5A5"/>
        <bgColor indexed="64"/>
      </patternFill>
    </fill>
    <fill>
      <patternFill patternType="solid">
        <fgColor indexed="9"/>
      </patternFill>
    </fill>
    <fill>
      <patternFill patternType="solid">
        <fgColor indexed="20"/>
        <bgColor indexed="64"/>
      </patternFill>
    </fill>
    <fill>
      <patternFill patternType="solid">
        <fgColor rgb="FFC6EFCE"/>
        <bgColor indexed="64"/>
      </patternFill>
    </fill>
    <fill>
      <patternFill patternType="solid">
        <fgColor indexed="47"/>
        <bgColor indexed="64"/>
      </patternFill>
    </fill>
    <fill>
      <patternFill patternType="solid">
        <fgColor rgb="FFFFEB9C"/>
        <bgColor indexed="64"/>
      </patternFill>
    </fill>
    <fill>
      <patternFill patternType="solid">
        <fgColor indexed="26"/>
        <bgColor indexed="64"/>
      </patternFill>
    </fill>
    <fill>
      <patternFill patternType="solid">
        <fgColor indexed="24"/>
        <bgColor indexed="64"/>
      </patternFill>
    </fill>
    <fill>
      <patternFill patternType="solid">
        <fgColor indexed="13"/>
        <bgColor indexed="64"/>
      </patternFill>
    </fill>
  </fills>
  <borders count="20">
    <border>
      <left/>
      <right/>
      <top/>
      <bottom/>
      <diagonal/>
    </border>
    <border>
      <left/>
      <right/>
      <top/>
      <bottom style="medium">
        <color indexed="64"/>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bottom style="thin">
        <color indexed="50"/>
      </bottom>
      <diagonal/>
    </border>
    <border>
      <left/>
      <right/>
      <top/>
      <bottom style="thick">
        <color theme="4" tint="0.49967955565050204"/>
      </bottom>
      <diagonal/>
    </border>
    <border>
      <left/>
      <right/>
      <top style="thin">
        <color indexed="64"/>
      </top>
      <bottom style="thin">
        <color indexed="64"/>
      </bottom>
      <diagonal/>
    </border>
    <border>
      <left/>
      <right/>
      <top style="thin">
        <color indexed="12"/>
      </top>
      <bottom style="thin">
        <color indexed="12"/>
      </bottom>
      <diagonal/>
    </border>
    <border>
      <left/>
      <right/>
      <top/>
      <bottom style="thin">
        <color indexed="12"/>
      </bottom>
      <diagonal/>
    </border>
    <border>
      <left/>
      <right/>
      <top style="thick">
        <color auto="1"/>
      </top>
      <bottom/>
      <diagonal/>
    </border>
    <border>
      <left style="thick">
        <color auto="1"/>
      </left>
      <right/>
      <top/>
      <bottom/>
      <diagonal/>
    </border>
  </borders>
  <cellStyleXfs count="252">
    <xf numFmtId="0" fontId="0" fillId="0" borderId="0"/>
    <xf numFmtId="0" fontId="1" fillId="0" borderId="0"/>
    <xf numFmtId="0" fontId="3" fillId="0" borderId="0"/>
    <xf numFmtId="0" fontId="4" fillId="0" borderId="0"/>
    <xf numFmtId="0" fontId="6"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6" applyNumberFormat="0" applyAlignment="0" applyProtection="0"/>
    <xf numFmtId="0" fontId="15" fillId="6" borderId="7" applyNumberFormat="0" applyAlignment="0" applyProtection="0"/>
    <xf numFmtId="0" fontId="16" fillId="6" borderId="6" applyNumberFormat="0" applyAlignment="0" applyProtection="0"/>
    <xf numFmtId="0" fontId="17" fillId="0" borderId="8" applyNumberFormat="0" applyFill="0" applyAlignment="0" applyProtection="0"/>
    <xf numFmtId="0" fontId="18" fillId="7" borderId="9" applyNumberFormat="0" applyAlignment="0" applyProtection="0"/>
    <xf numFmtId="0" fontId="2" fillId="0" borderId="0" applyNumberFormat="0" applyFill="0" applyBorder="0" applyAlignment="0" applyProtection="0"/>
    <xf numFmtId="0" fontId="8" fillId="8"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1"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2" fillId="0" borderId="0"/>
    <xf numFmtId="43" fontId="25" fillId="0" borderId="0" applyFont="0" applyFill="0" applyBorder="0" applyAlignment="0" applyProtection="0"/>
    <xf numFmtId="0" fontId="24" fillId="0" borderId="0" applyNumberFormat="0" applyFill="0" applyBorder="0" applyAlignment="0" applyProtection="0">
      <alignment vertical="top"/>
      <protection locked="0"/>
    </xf>
    <xf numFmtId="0" fontId="6" fillId="0" borderId="0" applyNumberFormat="0" applyFill="0" applyBorder="0" applyAlignment="0" applyProtection="0"/>
    <xf numFmtId="0" fontId="26" fillId="0" borderId="0"/>
    <xf numFmtId="0" fontId="1" fillId="0" borderId="0"/>
    <xf numFmtId="0" fontId="26" fillId="0" borderId="0"/>
    <xf numFmtId="0" fontId="26" fillId="0" borderId="0"/>
    <xf numFmtId="0" fontId="26" fillId="0" borderId="0"/>
    <xf numFmtId="0" fontId="29" fillId="0" borderId="0" applyFill="0" applyBorder="0"/>
    <xf numFmtId="0" fontId="30" fillId="37"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1" fillId="49" borderId="0" applyNumberFormat="0" applyBorder="0" applyAlignment="0" applyProtection="0"/>
    <xf numFmtId="0" fontId="31" fillId="34" borderId="0" applyNumberFormat="0" applyBorder="0" applyAlignment="0" applyProtection="0"/>
    <xf numFmtId="0" fontId="31" fillId="36"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35" borderId="0" applyNumberFormat="0" applyBorder="0" applyAlignment="0" applyProtection="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7" borderId="0" applyNumberFormat="0" applyBorder="0" applyAlignment="0" applyProtection="0"/>
    <xf numFmtId="0" fontId="1" fillId="0" borderId="0" applyNumberFormat="0" applyFill="0" applyBorder="0" applyAlignment="0" applyProtection="0"/>
    <xf numFmtId="0" fontId="32" fillId="58" borderId="0" applyNumberFormat="0" applyBorder="0" applyAlignment="0" applyProtection="0"/>
    <xf numFmtId="0" fontId="33" fillId="0" borderId="0"/>
    <xf numFmtId="0" fontId="34" fillId="0" borderId="0">
      <alignment horizontal="right"/>
    </xf>
    <xf numFmtId="0" fontId="35" fillId="0" borderId="0"/>
    <xf numFmtId="0" fontId="27" fillId="0" borderId="0"/>
    <xf numFmtId="0" fontId="36" fillId="0" borderId="0"/>
    <xf numFmtId="0" fontId="37" fillId="0" borderId="13" applyNumberFormat="0" applyAlignment="0"/>
    <xf numFmtId="0" fontId="38" fillId="0" borderId="0" applyAlignment="0">
      <alignment horizontal="left"/>
    </xf>
    <xf numFmtId="0" fontId="38" fillId="0" borderId="0">
      <alignment horizontal="right"/>
    </xf>
    <xf numFmtId="165" fontId="38" fillId="0" borderId="0">
      <alignment horizontal="right"/>
    </xf>
    <xf numFmtId="164" fontId="39" fillId="0" borderId="0">
      <alignment horizontal="right"/>
    </xf>
    <xf numFmtId="0" fontId="40" fillId="0" borderId="0"/>
    <xf numFmtId="0" fontId="41" fillId="59" borderId="6" applyNumberFormat="0" applyAlignment="0" applyProtection="0"/>
    <xf numFmtId="0" fontId="1" fillId="60" borderId="0">
      <protection locked="0"/>
    </xf>
    <xf numFmtId="0" fontId="42" fillId="61" borderId="9" applyNumberFormat="0" applyAlignment="0" applyProtection="0"/>
    <xf numFmtId="0" fontId="1" fillId="33" borderId="12">
      <alignment horizontal="center" vertical="center"/>
      <protection locked="0"/>
    </xf>
    <xf numFmtId="43" fontId="4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0" fontId="1" fillId="0" borderId="0"/>
    <xf numFmtId="3" fontId="28" fillId="62" borderId="0">
      <alignment horizontal="right"/>
    </xf>
    <xf numFmtId="0" fontId="45" fillId="0" borderId="0" applyNumberFormat="0" applyFill="0" applyBorder="0" applyAlignment="0" applyProtection="0"/>
    <xf numFmtId="0" fontId="1" fillId="63" borderId="0">
      <protection locked="0"/>
    </xf>
    <xf numFmtId="0" fontId="46" fillId="33" borderId="0">
      <alignment vertical="center"/>
      <protection locked="0"/>
    </xf>
    <xf numFmtId="0" fontId="46" fillId="0" borderId="0">
      <protection locked="0"/>
    </xf>
    <xf numFmtId="0" fontId="47" fillId="64" borderId="0" applyNumberFormat="0" applyBorder="0" applyAlignment="0" applyProtection="0"/>
    <xf numFmtId="0" fontId="48" fillId="0" borderId="0">
      <protection locked="0"/>
    </xf>
    <xf numFmtId="0" fontId="49" fillId="0" borderId="3" applyNumberFormat="0" applyFill="0" applyAlignment="0" applyProtection="0"/>
    <xf numFmtId="0" fontId="50" fillId="0" borderId="14" applyNumberFormat="0" applyFill="0" applyAlignment="0" applyProtection="0"/>
    <xf numFmtId="0" fontId="51" fillId="0" borderId="5" applyNumberFormat="0" applyFill="0" applyAlignment="0" applyProtection="0"/>
    <xf numFmtId="0" fontId="51" fillId="0" borderId="0" applyNumberFormat="0" applyFill="0" applyBorder="0" applyAlignment="0" applyProtection="0"/>
    <xf numFmtId="0" fontId="1" fillId="0" borderId="0"/>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65" borderId="6" applyNumberFormat="0" applyAlignment="0" applyProtection="0"/>
    <xf numFmtId="0" fontId="58" fillId="0" borderId="8" applyNumberFormat="0" applyFill="0" applyAlignment="0" applyProtection="0"/>
    <xf numFmtId="0" fontId="59" fillId="66" borderId="0" applyNumberFormat="0" applyBorder="0" applyAlignment="0" applyProtection="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60" fillId="0" borderId="0"/>
    <xf numFmtId="0" fontId="60" fillId="0" borderId="0"/>
    <xf numFmtId="0" fontId="1"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8" fillId="0" borderId="0"/>
    <xf numFmtId="0" fontId="8" fillId="0" borderId="0"/>
    <xf numFmtId="0" fontId="8" fillId="0" borderId="0"/>
    <xf numFmtId="0" fontId="6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6" fillId="0" borderId="0"/>
    <xf numFmtId="0" fontId="8" fillId="0" borderId="0"/>
    <xf numFmtId="0" fontId="62" fillId="0" borderId="0"/>
    <xf numFmtId="0" fontId="44" fillId="0" borderId="0"/>
    <xf numFmtId="0" fontId="1" fillId="67" borderId="10" applyNumberFormat="0" applyFont="0" applyAlignment="0" applyProtection="0"/>
    <xf numFmtId="0" fontId="63" fillId="59" borderId="7" applyNumberFormat="0" applyAlignment="0" applyProtection="0"/>
    <xf numFmtId="165" fontId="43" fillId="0" borderId="0" applyFont="0" applyFill="0" applyBorder="0" applyAlignment="0" applyProtection="0"/>
    <xf numFmtId="0" fontId="1" fillId="0" borderId="0"/>
    <xf numFmtId="0" fontId="1" fillId="33" borderId="15">
      <alignment vertical="center"/>
      <protection locked="0"/>
    </xf>
    <xf numFmtId="0" fontId="1" fillId="0" borderId="0"/>
    <xf numFmtId="0" fontId="64" fillId="0" borderId="0">
      <alignment horizontal="left"/>
    </xf>
    <xf numFmtId="0" fontId="29" fillId="0" borderId="0">
      <alignment horizontal="left"/>
    </xf>
    <xf numFmtId="0" fontId="29" fillId="0" borderId="0">
      <alignment horizontal="center" vertical="center" wrapText="1"/>
    </xf>
    <xf numFmtId="0" fontId="29" fillId="0" borderId="0">
      <alignment horizontal="left" vertical="center" wrapText="1"/>
    </xf>
    <xf numFmtId="0" fontId="29" fillId="0" borderId="0">
      <alignment horizontal="left" vertical="center" wrapText="1"/>
    </xf>
    <xf numFmtId="0" fontId="29" fillId="0" borderId="0">
      <alignment horizontal="right"/>
    </xf>
    <xf numFmtId="0" fontId="1" fillId="0" borderId="0"/>
    <xf numFmtId="0" fontId="1" fillId="60" borderId="0">
      <protection locked="0"/>
    </xf>
    <xf numFmtId="0" fontId="65" fillId="0" borderId="0" applyNumberFormat="0" applyFill="0" applyBorder="0" applyAlignment="0" applyProtection="0"/>
    <xf numFmtId="0" fontId="66" fillId="0" borderId="11" applyNumberFormat="0" applyFill="0" applyAlignment="0" applyProtection="0"/>
    <xf numFmtId="0" fontId="67" fillId="0" borderId="0" applyNumberFormat="0" applyFill="0" applyBorder="0" applyAlignment="0" applyProtection="0"/>
    <xf numFmtId="0" fontId="1" fillId="0" borderId="0"/>
    <xf numFmtId="0" fontId="68"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44" fillId="0" borderId="0"/>
    <xf numFmtId="0" fontId="29" fillId="0" borderId="0" applyFill="0" applyBorder="0"/>
    <xf numFmtId="165" fontId="43" fillId="0" borderId="0" applyFont="0" applyFill="0" applyBorder="0" applyAlignment="0" applyProtection="0"/>
    <xf numFmtId="0" fontId="29" fillId="0" borderId="0" applyFill="0" applyBorder="0"/>
    <xf numFmtId="165" fontId="43" fillId="0" borderId="0" applyFont="0" applyFill="0" applyBorder="0" applyAlignment="0" applyProtection="0"/>
    <xf numFmtId="0" fontId="29" fillId="0" borderId="0" applyFill="0" applyBorder="0"/>
    <xf numFmtId="165" fontId="43" fillId="0" borderId="0" applyFont="0" applyFill="0" applyBorder="0" applyAlignment="0" applyProtection="0"/>
    <xf numFmtId="43" fontId="8" fillId="0" borderId="0" applyFont="0" applyFill="0" applyBorder="0" applyAlignment="0" applyProtection="0"/>
    <xf numFmtId="0" fontId="69" fillId="0" borderId="0" applyNumberFormat="0" applyFill="0" applyBorder="0" applyAlignment="0" applyProtection="0"/>
    <xf numFmtId="0" fontId="70" fillId="4"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1" fillId="0" borderId="0"/>
    <xf numFmtId="43" fontId="8" fillId="0" borderId="0" applyFont="0" applyFill="0" applyBorder="0" applyAlignment="0" applyProtection="0"/>
    <xf numFmtId="0" fontId="23" fillId="0" borderId="0" applyNumberFormat="0" applyFill="0" applyBorder="0" applyAlignment="0" applyProtection="0"/>
    <xf numFmtId="0" fontId="8" fillId="0" borderId="0"/>
    <xf numFmtId="0" fontId="61" fillId="0" borderId="0"/>
    <xf numFmtId="0" fontId="1" fillId="0" borderId="0"/>
    <xf numFmtId="170" fontId="1" fillId="0" borderId="0"/>
    <xf numFmtId="170" fontId="1" fillId="0" borderId="0"/>
    <xf numFmtId="0" fontId="1" fillId="0" borderId="0"/>
    <xf numFmtId="0" fontId="71" fillId="0" borderId="0">
      <alignment wrapText="1"/>
    </xf>
    <xf numFmtId="0" fontId="64" fillId="68" borderId="0">
      <alignment horizontal="right" vertical="top" wrapText="1"/>
    </xf>
    <xf numFmtId="0" fontId="72" fillId="0" borderId="0"/>
    <xf numFmtId="168" fontId="29" fillId="0" borderId="0">
      <alignment wrapText="1"/>
      <protection locked="0"/>
    </xf>
    <xf numFmtId="168" fontId="29" fillId="0" borderId="0">
      <alignment wrapText="1"/>
      <protection locked="0"/>
    </xf>
    <xf numFmtId="168" fontId="29" fillId="0" borderId="0">
      <alignment wrapText="1"/>
      <protection locked="0"/>
    </xf>
    <xf numFmtId="166" fontId="29" fillId="0" borderId="0">
      <alignment wrapText="1"/>
      <protection locked="0"/>
    </xf>
    <xf numFmtId="166" fontId="64" fillId="69" borderId="0">
      <alignment wrapText="1"/>
      <protection locked="0"/>
    </xf>
    <xf numFmtId="169" fontId="64" fillId="68" borderId="16">
      <alignment wrapText="1"/>
    </xf>
    <xf numFmtId="167" fontId="64" fillId="68" borderId="16">
      <alignment wrapText="1"/>
    </xf>
    <xf numFmtId="0" fontId="72" fillId="0" borderId="17">
      <alignment horizontal="right"/>
    </xf>
    <xf numFmtId="0" fontId="72" fillId="0" borderId="17">
      <alignment horizontal="right"/>
    </xf>
    <xf numFmtId="0" fontId="72" fillId="0" borderId="17">
      <alignment horizontal="right"/>
    </xf>
    <xf numFmtId="43" fontId="25" fillId="0" borderId="0" applyFont="0" applyFill="0" applyBorder="0" applyAlignment="0" applyProtection="0"/>
    <xf numFmtId="0" fontId="1" fillId="0" borderId="0"/>
    <xf numFmtId="0" fontId="1" fillId="0" borderId="0"/>
    <xf numFmtId="0" fontId="3" fillId="0" borderId="0"/>
    <xf numFmtId="43" fontId="25"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5" fillId="0" borderId="0" applyFont="0" applyFill="0" applyBorder="0" applyAlignment="0" applyProtection="0"/>
    <xf numFmtId="0" fontId="73" fillId="0" borderId="0"/>
  </cellStyleXfs>
  <cellXfs count="83">
    <xf numFmtId="0" fontId="0" fillId="0" borderId="0" xfId="0"/>
    <xf numFmtId="0" fontId="0" fillId="0" borderId="0" xfId="0" applyBorder="1" applyAlignment="1">
      <alignment vertical="center" wrapText="1"/>
    </xf>
    <xf numFmtId="0" fontId="0" fillId="0" borderId="0" xfId="0" applyFill="1" applyBorder="1" applyAlignment="1">
      <alignment vertical="center" wrapText="1"/>
    </xf>
    <xf numFmtId="0" fontId="0" fillId="0" borderId="0" xfId="0" applyAlignment="1">
      <alignment vertical="center" wrapText="1"/>
    </xf>
    <xf numFmtId="0" fontId="0" fillId="0" borderId="0" xfId="0" applyAlignment="1">
      <alignment vertical="center"/>
    </xf>
    <xf numFmtId="0" fontId="1" fillId="0" borderId="0" xfId="1" applyAlignment="1">
      <alignment vertical="center"/>
    </xf>
    <xf numFmtId="0" fontId="1" fillId="0" borderId="0" xfId="1"/>
    <xf numFmtId="0" fontId="1" fillId="0" borderId="0" xfId="1" applyAlignment="1">
      <alignment wrapText="1"/>
    </xf>
    <xf numFmtId="0" fontId="2" fillId="0" borderId="0" xfId="0" applyFont="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0" fillId="0" borderId="2" xfId="0" applyBorder="1" applyAlignment="1">
      <alignment vertical="center"/>
    </xf>
    <xf numFmtId="0" fontId="6" fillId="0" borderId="0" xfId="4" applyAlignment="1">
      <alignment vertical="center"/>
    </xf>
    <xf numFmtId="0" fontId="7" fillId="0" borderId="0" xfId="0" applyFont="1" applyAlignment="1">
      <alignment vertical="center"/>
    </xf>
    <xf numFmtId="0" fontId="22" fillId="0" borderId="0" xfId="38" applyNumberFormat="1" applyFont="1" applyFill="1" applyBorder="1" applyAlignment="1" applyProtection="1"/>
    <xf numFmtId="0" fontId="0" fillId="0" borderId="0" xfId="0" applyNumberFormat="1" applyAlignment="1">
      <alignment vertical="center"/>
    </xf>
    <xf numFmtId="0" fontId="1" fillId="0" borderId="0" xfId="1" applyNumberFormat="1" applyFont="1" applyFill="1" applyBorder="1" applyAlignment="1" applyProtection="1"/>
    <xf numFmtId="0" fontId="0" fillId="0" borderId="0" xfId="0" applyNumberFormat="1" applyAlignment="1">
      <alignment vertical="center" wrapText="1"/>
    </xf>
    <xf numFmtId="0" fontId="0" fillId="0" borderId="0" xfId="0" applyNumberFormat="1"/>
    <xf numFmtId="0" fontId="0" fillId="0" borderId="0" xfId="0" applyBorder="1" applyAlignment="1">
      <alignment vertical="center"/>
    </xf>
    <xf numFmtId="0" fontId="1" fillId="0" borderId="0" xfId="1"/>
    <xf numFmtId="1" fontId="1" fillId="0" borderId="0" xfId="1" applyNumberFormat="1" applyFont="1" applyFill="1" applyBorder="1" applyAlignment="1" applyProtection="1"/>
    <xf numFmtId="171" fontId="1" fillId="0" borderId="0" xfId="1" applyNumberFormat="1" applyFont="1" applyFill="1" applyBorder="1" applyAlignment="1" applyProtection="1"/>
    <xf numFmtId="0" fontId="22" fillId="0" borderId="0" xfId="38"/>
    <xf numFmtId="0" fontId="22" fillId="0" borderId="0" xfId="38"/>
    <xf numFmtId="0" fontId="4" fillId="0" borderId="0" xfId="3" applyAlignment="1">
      <alignment vertical="top"/>
    </xf>
    <xf numFmtId="0" fontId="0" fillId="0" borderId="0" xfId="0" applyAlignment="1">
      <alignment vertical="center"/>
    </xf>
    <xf numFmtId="11" fontId="0" fillId="0" borderId="0" xfId="0" applyNumberFormat="1" applyAlignment="1">
      <alignment vertical="center"/>
    </xf>
    <xf numFmtId="0" fontId="4" fillId="0" borderId="0" xfId="3" applyFont="1" applyAlignment="1">
      <alignment vertical="top"/>
    </xf>
    <xf numFmtId="0" fontId="0" fillId="0" borderId="0" xfId="0"/>
    <xf numFmtId="0" fontId="1" fillId="0" borderId="0" xfId="1"/>
    <xf numFmtId="2" fontId="1" fillId="0" borderId="0" xfId="1" applyNumberFormat="1" applyFont="1" applyFill="1" applyBorder="1" applyAlignment="1" applyProtection="1"/>
    <xf numFmtId="0" fontId="0" fillId="0" borderId="0" xfId="0" applyAlignment="1">
      <alignment vertical="center"/>
    </xf>
    <xf numFmtId="0" fontId="0" fillId="0" borderId="0" xfId="0" applyNumberFormat="1"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0" fillId="0" borderId="19" xfId="0" applyBorder="1" applyAlignment="1">
      <alignment vertical="center"/>
    </xf>
    <xf numFmtId="0" fontId="73" fillId="0" borderId="0" xfId="251"/>
    <xf numFmtId="0" fontId="73" fillId="0" borderId="0" xfId="251"/>
    <xf numFmtId="0" fontId="73" fillId="0" borderId="0" xfId="251"/>
    <xf numFmtId="0" fontId="73" fillId="0" borderId="0" xfId="251"/>
    <xf numFmtId="0" fontId="0" fillId="0" borderId="0" xfId="0" applyNumberFormat="1" applyAlignment="1">
      <alignment wrapText="1"/>
    </xf>
    <xf numFmtId="0" fontId="0" fillId="0" borderId="19" xfId="0" applyBorder="1" applyAlignment="1">
      <alignment vertical="center" wrapText="1"/>
    </xf>
    <xf numFmtId="0" fontId="0" fillId="0" borderId="19" xfId="0" applyBorder="1"/>
    <xf numFmtId="0" fontId="0" fillId="0" borderId="18" xfId="0" applyBorder="1" applyAlignment="1">
      <alignment vertical="center"/>
    </xf>
    <xf numFmtId="0" fontId="0" fillId="0" borderId="18" xfId="0" applyBorder="1"/>
    <xf numFmtId="11" fontId="0" fillId="0" borderId="18" xfId="0" applyNumberFormat="1" applyBorder="1"/>
    <xf numFmtId="11" fontId="0" fillId="0" borderId="0" xfId="0" applyNumberFormat="1"/>
    <xf numFmtId="0" fontId="0" fillId="0" borderId="0" xfId="0" applyBorder="1"/>
    <xf numFmtId="0" fontId="0" fillId="0" borderId="18" xfId="0" applyNumberFormat="1" applyBorder="1" applyAlignment="1">
      <alignment vertical="center"/>
    </xf>
    <xf numFmtId="0" fontId="1" fillId="0" borderId="0" xfId="213" applyNumberFormat="1" applyFont="1" applyFill="1" applyBorder="1" applyAlignment="1" applyProtection="1"/>
    <xf numFmtId="0" fontId="1" fillId="0" borderId="0" xfId="1" applyBorder="1" applyAlignment="1">
      <alignment vertical="center"/>
    </xf>
    <xf numFmtId="0" fontId="0" fillId="0" borderId="0" xfId="0" applyNumberFormat="1" applyBorder="1"/>
    <xf numFmtId="1" fontId="22" fillId="0" borderId="0" xfId="38" applyNumberFormat="1"/>
    <xf numFmtId="1" fontId="0" fillId="0" borderId="0" xfId="0" applyNumberFormat="1"/>
    <xf numFmtId="4" fontId="0" fillId="0" borderId="0" xfId="0" applyNumberFormat="1"/>
  </cellXfs>
  <cellStyles count="252">
    <cellStyle name="%" xfId="210" xr:uid="{00000000-0005-0000-0000-000000000000}"/>
    <cellStyle name="20% - Accent1" xfId="21" builtinId="30" customBuiltin="1"/>
    <cellStyle name="20% - Accent1 2" xfId="48" xr:uid="{00000000-0005-0000-0000-000002000000}"/>
    <cellStyle name="20% - Accent2" xfId="24" builtinId="34" customBuiltin="1"/>
    <cellStyle name="20% - Accent2 2" xfId="49" xr:uid="{00000000-0005-0000-0000-000004000000}"/>
    <cellStyle name="20% - Accent3" xfId="27" builtinId="38" customBuiltin="1"/>
    <cellStyle name="20% - Accent3 2" xfId="50" xr:uid="{00000000-0005-0000-0000-000006000000}"/>
    <cellStyle name="20% - Accent4" xfId="30" builtinId="42" customBuiltin="1"/>
    <cellStyle name="20% - Accent4 2" xfId="51" xr:uid="{00000000-0005-0000-0000-000008000000}"/>
    <cellStyle name="20% - Accent5" xfId="33" builtinId="46" customBuiltin="1"/>
    <cellStyle name="20% - Accent5 2" xfId="52" xr:uid="{00000000-0005-0000-0000-00000A000000}"/>
    <cellStyle name="20% - Accent6" xfId="36" builtinId="50" customBuiltin="1"/>
    <cellStyle name="20% - Accent6 2" xfId="53" xr:uid="{00000000-0005-0000-0000-00000C000000}"/>
    <cellStyle name="40% - Accent1" xfId="22" builtinId="31" customBuiltin="1"/>
    <cellStyle name="40% - Accent1 2" xfId="54" xr:uid="{00000000-0005-0000-0000-00000E000000}"/>
    <cellStyle name="40% - Accent2" xfId="25" builtinId="35" customBuiltin="1"/>
    <cellStyle name="40% - Accent2 2" xfId="55" xr:uid="{00000000-0005-0000-0000-000010000000}"/>
    <cellStyle name="40% - Accent3" xfId="28" builtinId="39" customBuiltin="1"/>
    <cellStyle name="40% - Accent3 2" xfId="56" xr:uid="{00000000-0005-0000-0000-000012000000}"/>
    <cellStyle name="40% - Accent4" xfId="31" builtinId="43" customBuiltin="1"/>
    <cellStyle name="40% - Accent4 2" xfId="57" xr:uid="{00000000-0005-0000-0000-000014000000}"/>
    <cellStyle name="40% - Accent5" xfId="34" builtinId="47" customBuiltin="1"/>
    <cellStyle name="40% - Accent5 2" xfId="58" xr:uid="{00000000-0005-0000-0000-000016000000}"/>
    <cellStyle name="40% - Accent6" xfId="37" builtinId="51" customBuiltin="1"/>
    <cellStyle name="40% - Accent6 2" xfId="59" xr:uid="{00000000-0005-0000-0000-000018000000}"/>
    <cellStyle name="60% - Accent1 2" xfId="60" xr:uid="{00000000-0005-0000-0000-00001A000000}"/>
    <cellStyle name="60% - Accent1 3" xfId="199" xr:uid="{00000000-0005-0000-0000-000042000000}"/>
    <cellStyle name="60% - Accent2 2" xfId="61" xr:uid="{00000000-0005-0000-0000-00001C000000}"/>
    <cellStyle name="60% - Accent2 3" xfId="200" xr:uid="{00000000-0005-0000-0000-000044000000}"/>
    <cellStyle name="60% - Accent3 2" xfId="62" xr:uid="{00000000-0005-0000-0000-00001E000000}"/>
    <cellStyle name="60% - Accent3 3" xfId="201" xr:uid="{00000000-0005-0000-0000-000046000000}"/>
    <cellStyle name="60% - Accent4 2" xfId="63" xr:uid="{00000000-0005-0000-0000-000020000000}"/>
    <cellStyle name="60% - Accent4 3" xfId="202" xr:uid="{00000000-0005-0000-0000-000048000000}"/>
    <cellStyle name="60% - Accent5 2" xfId="64" xr:uid="{00000000-0005-0000-0000-000022000000}"/>
    <cellStyle name="60% - Accent5 3" xfId="203" xr:uid="{00000000-0005-0000-0000-00004A000000}"/>
    <cellStyle name="60% - Accent6 2" xfId="65" xr:uid="{00000000-0005-0000-0000-000024000000}"/>
    <cellStyle name="60% - Accent6 3" xfId="204" xr:uid="{00000000-0005-0000-0000-00004C000000}"/>
    <cellStyle name="Accent1" xfId="20" builtinId="29" customBuiltin="1"/>
    <cellStyle name="Accent1 2" xfId="66" xr:uid="{00000000-0005-0000-0000-000026000000}"/>
    <cellStyle name="Accent2" xfId="23" builtinId="33" customBuiltin="1"/>
    <cellStyle name="Accent2 2" xfId="67" xr:uid="{00000000-0005-0000-0000-000028000000}"/>
    <cellStyle name="Accent3" xfId="26" builtinId="37" customBuiltin="1"/>
    <cellStyle name="Accent3 2" xfId="68" xr:uid="{00000000-0005-0000-0000-00002A000000}"/>
    <cellStyle name="Accent4" xfId="29" builtinId="41" customBuiltin="1"/>
    <cellStyle name="Accent4 2" xfId="69" xr:uid="{00000000-0005-0000-0000-00002C000000}"/>
    <cellStyle name="Accent5" xfId="32" builtinId="45" customBuiltin="1"/>
    <cellStyle name="Accent5 2" xfId="70" xr:uid="{00000000-0005-0000-0000-00002E000000}"/>
    <cellStyle name="Accent6" xfId="35" builtinId="49" customBuiltin="1"/>
    <cellStyle name="Accent6 2" xfId="71" xr:uid="{00000000-0005-0000-0000-000030000000}"/>
    <cellStyle name="ANCLAS,REZONES Y SUS PARTES,DE FUNDICION,DE HIERRO O DE ACERO" xfId="72" xr:uid="{00000000-0005-0000-0000-000031000000}"/>
    <cellStyle name="Bad" xfId="10" builtinId="27" customBuiltin="1"/>
    <cellStyle name="Bad 2" xfId="73" xr:uid="{00000000-0005-0000-0000-000033000000}"/>
    <cellStyle name="C01_Main head" xfId="74" xr:uid="{00000000-0005-0000-0000-000034000000}"/>
    <cellStyle name="C02_Column heads" xfId="75" xr:uid="{00000000-0005-0000-0000-000035000000}"/>
    <cellStyle name="C03_Sub head bold" xfId="76" xr:uid="{00000000-0005-0000-0000-000036000000}"/>
    <cellStyle name="C03a_Sub head" xfId="77" xr:uid="{00000000-0005-0000-0000-000037000000}"/>
    <cellStyle name="C04_Total text white bold" xfId="78" xr:uid="{00000000-0005-0000-0000-000038000000}"/>
    <cellStyle name="C04a_Total text black with rule" xfId="79" xr:uid="{00000000-0005-0000-0000-000039000000}"/>
    <cellStyle name="C05_Main text" xfId="80" xr:uid="{00000000-0005-0000-0000-00003A000000}"/>
    <cellStyle name="C06_Figs" xfId="81" xr:uid="{00000000-0005-0000-0000-00003B000000}"/>
    <cellStyle name="C07_Figs 1 dec percent" xfId="82" xr:uid="{00000000-0005-0000-0000-00003C000000}"/>
    <cellStyle name="C08_Figs 1 decimal" xfId="83" xr:uid="{00000000-0005-0000-0000-00003D000000}"/>
    <cellStyle name="C09_Notes" xfId="84" xr:uid="{00000000-0005-0000-0000-00003E000000}"/>
    <cellStyle name="Calculation" xfId="13" builtinId="22" customBuiltin="1"/>
    <cellStyle name="Calculation 2" xfId="85" xr:uid="{00000000-0005-0000-0000-000040000000}"/>
    <cellStyle name="cells" xfId="86" xr:uid="{00000000-0005-0000-0000-000041000000}"/>
    <cellStyle name="Check Cell" xfId="15" builtinId="23" customBuiltin="1"/>
    <cellStyle name="Check Cell 2" xfId="87" xr:uid="{00000000-0005-0000-0000-000043000000}"/>
    <cellStyle name="column field" xfId="88" xr:uid="{00000000-0005-0000-0000-000044000000}"/>
    <cellStyle name="Comma 2" xfId="89" xr:uid="{00000000-0005-0000-0000-000046000000}"/>
    <cellStyle name="Comma 2 10" xfId="90" xr:uid="{00000000-0005-0000-0000-000047000000}"/>
    <cellStyle name="Comma 2 10 2" xfId="233" xr:uid="{00000000-0005-0000-0000-000047000000}"/>
    <cellStyle name="Comma 2 11" xfId="91" xr:uid="{00000000-0005-0000-0000-000048000000}"/>
    <cellStyle name="Comma 2 11 2" xfId="234" xr:uid="{00000000-0005-0000-0000-000048000000}"/>
    <cellStyle name="Comma 2 12" xfId="92" xr:uid="{00000000-0005-0000-0000-000049000000}"/>
    <cellStyle name="Comma 2 12 2" xfId="235" xr:uid="{00000000-0005-0000-0000-000049000000}"/>
    <cellStyle name="Comma 2 13" xfId="206" xr:uid="{00000000-0005-0000-0000-00004A000000}"/>
    <cellStyle name="Comma 2 13 2" xfId="249" xr:uid="{00000000-0005-0000-0000-00004A000000}"/>
    <cellStyle name="Comma 2 14" xfId="232" xr:uid="{00000000-0005-0000-0000-000046000000}"/>
    <cellStyle name="Comma 2 2" xfId="93" xr:uid="{00000000-0005-0000-0000-00004B000000}"/>
    <cellStyle name="Comma 2 2 2" xfId="236" xr:uid="{00000000-0005-0000-0000-00004B000000}"/>
    <cellStyle name="Comma 2 3" xfId="94" xr:uid="{00000000-0005-0000-0000-00004C000000}"/>
    <cellStyle name="Comma 2 3 2" xfId="237" xr:uid="{00000000-0005-0000-0000-00004C000000}"/>
    <cellStyle name="Comma 2 4" xfId="95" xr:uid="{00000000-0005-0000-0000-00004D000000}"/>
    <cellStyle name="Comma 2 4 2" xfId="238" xr:uid="{00000000-0005-0000-0000-00004D000000}"/>
    <cellStyle name="Comma 2 5" xfId="96" xr:uid="{00000000-0005-0000-0000-00004E000000}"/>
    <cellStyle name="Comma 2 5 2" xfId="239" xr:uid="{00000000-0005-0000-0000-00004E000000}"/>
    <cellStyle name="Comma 2 6" xfId="97" xr:uid="{00000000-0005-0000-0000-00004F000000}"/>
    <cellStyle name="Comma 2 6 2" xfId="240" xr:uid="{00000000-0005-0000-0000-00004F000000}"/>
    <cellStyle name="Comma 2 7" xfId="98" xr:uid="{00000000-0005-0000-0000-000050000000}"/>
    <cellStyle name="Comma 2 7 2" xfId="241" xr:uid="{00000000-0005-0000-0000-000050000000}"/>
    <cellStyle name="Comma 2 8" xfId="99" xr:uid="{00000000-0005-0000-0000-000051000000}"/>
    <cellStyle name="Comma 2 8 2" xfId="242" xr:uid="{00000000-0005-0000-0000-000051000000}"/>
    <cellStyle name="Comma 2 9" xfId="100" xr:uid="{00000000-0005-0000-0000-000052000000}"/>
    <cellStyle name="Comma 2 9 2" xfId="243" xr:uid="{00000000-0005-0000-0000-000052000000}"/>
    <cellStyle name="Comma 3" xfId="101" xr:uid="{00000000-0005-0000-0000-000053000000}"/>
    <cellStyle name="Comma 3 2" xfId="102" xr:uid="{00000000-0005-0000-0000-000054000000}"/>
    <cellStyle name="Comma 3 2 2" xfId="245" xr:uid="{00000000-0005-0000-0000-000054000000}"/>
    <cellStyle name="Comma 3 3" xfId="244" xr:uid="{00000000-0005-0000-0000-000053000000}"/>
    <cellStyle name="Comma 4" xfId="103" xr:uid="{00000000-0005-0000-0000-000055000000}"/>
    <cellStyle name="Comma 4 2" xfId="246" xr:uid="{00000000-0005-0000-0000-000055000000}"/>
    <cellStyle name="Comma 5" xfId="104" xr:uid="{00000000-0005-0000-0000-000056000000}"/>
    <cellStyle name="Comma 5 2" xfId="247" xr:uid="{00000000-0005-0000-0000-000056000000}"/>
    <cellStyle name="Comma 6" xfId="196" xr:uid="{00000000-0005-0000-0000-000057000000}"/>
    <cellStyle name="Comma 6 2" xfId="248" xr:uid="{00000000-0005-0000-0000-000057000000}"/>
    <cellStyle name="Comma 7" xfId="227" xr:uid="{00000000-0005-0000-0000-000058000000}"/>
    <cellStyle name="Comma 7 2" xfId="250" xr:uid="{00000000-0005-0000-0000-000058000000}"/>
    <cellStyle name="Comma 8" xfId="39" xr:uid="{00000000-0005-0000-0000-000065000000}"/>
    <cellStyle name="Comma 8 2" xfId="231" xr:uid="{00000000-0005-0000-0000-000065000000}"/>
    <cellStyle name="Data_Total" xfId="105" xr:uid="{00000000-0005-0000-0000-000059000000}"/>
    <cellStyle name="Default Column Data" xfId="106" xr:uid="{00000000-0005-0000-0000-00005A000000}"/>
    <cellStyle name="Explanatory Text" xfId="18" builtinId="53" customBuiltin="1"/>
    <cellStyle name="Explanatory Text 2" xfId="107" xr:uid="{00000000-0005-0000-0000-00005C000000}"/>
    <cellStyle name="field" xfId="108" xr:uid="{00000000-0005-0000-0000-00005D000000}"/>
    <cellStyle name="field names" xfId="109" xr:uid="{00000000-0005-0000-0000-00005E000000}"/>
    <cellStyle name="footer" xfId="110" xr:uid="{00000000-0005-0000-0000-00005F000000}"/>
    <cellStyle name="Good" xfId="9" builtinId="26" customBuiltin="1"/>
    <cellStyle name="Good 2" xfId="111" xr:uid="{00000000-0005-0000-0000-000061000000}"/>
    <cellStyle name="heading" xfId="112" xr:uid="{00000000-0005-0000-0000-000062000000}"/>
    <cellStyle name="Heading 1" xfId="5" builtinId="16" customBuiltin="1"/>
    <cellStyle name="Heading 1 2" xfId="113" xr:uid="{00000000-0005-0000-0000-000064000000}"/>
    <cellStyle name="Heading 2" xfId="6" builtinId="17" customBuiltin="1"/>
    <cellStyle name="Heading 2 2" xfId="114" xr:uid="{00000000-0005-0000-0000-000066000000}"/>
    <cellStyle name="Heading 3" xfId="7" builtinId="18" customBuiltin="1"/>
    <cellStyle name="Heading 3 2" xfId="115" xr:uid="{00000000-0005-0000-0000-000068000000}"/>
    <cellStyle name="Heading 4" xfId="8" builtinId="19" customBuiltin="1"/>
    <cellStyle name="Heading 4 2" xfId="116" xr:uid="{00000000-0005-0000-0000-00006A000000}"/>
    <cellStyle name="Headings" xfId="117" xr:uid="{00000000-0005-0000-0000-00006B000000}"/>
    <cellStyle name="Hyperlink" xfId="4" builtinId="8"/>
    <cellStyle name="Hyperlink 2" xfId="118" xr:uid="{00000000-0005-0000-0000-00006D000000}"/>
    <cellStyle name="Hyperlink 2 2" xfId="119" xr:uid="{00000000-0005-0000-0000-00006E000000}"/>
    <cellStyle name="Hyperlink 2 3" xfId="120" xr:uid="{00000000-0005-0000-0000-00006F000000}"/>
    <cellStyle name="Hyperlink 2 4" xfId="121" xr:uid="{00000000-0005-0000-0000-000070000000}"/>
    <cellStyle name="Hyperlink 2 5" xfId="188" xr:uid="{00000000-0005-0000-0000-000071000000}"/>
    <cellStyle name="Hyperlink 3" xfId="41" xr:uid="{00000000-0005-0000-0000-000072000000}"/>
    <cellStyle name="Hyperlink 3 2" xfId="122" xr:uid="{00000000-0005-0000-0000-000073000000}"/>
    <cellStyle name="Hyperlink 3 3" xfId="123" xr:uid="{00000000-0005-0000-0000-000074000000}"/>
    <cellStyle name="Hyperlink 3 4" xfId="124" xr:uid="{00000000-0005-0000-0000-000075000000}"/>
    <cellStyle name="Hyperlink 4" xfId="125" xr:uid="{00000000-0005-0000-0000-000076000000}"/>
    <cellStyle name="Hyperlink 5" xfId="126" xr:uid="{00000000-0005-0000-0000-000077000000}"/>
    <cellStyle name="Hyperlink 6" xfId="187" xr:uid="{00000000-0005-0000-0000-000078000000}"/>
    <cellStyle name="Hyperlink 7" xfId="207" xr:uid="{00000000-0005-0000-0000-000079000000}"/>
    <cellStyle name="Hyperlink 8" xfId="40" xr:uid="{00000000-0005-0000-0000-000086000000}"/>
    <cellStyle name="Input" xfId="11" builtinId="20" customBuiltin="1"/>
    <cellStyle name="Input 2" xfId="127" xr:uid="{00000000-0005-0000-0000-00007B000000}"/>
    <cellStyle name="Linked Cell" xfId="14" builtinId="24" customBuiltin="1"/>
    <cellStyle name="Linked Cell 2" xfId="128" xr:uid="{00000000-0005-0000-0000-00007D000000}"/>
    <cellStyle name="Neutral 2" xfId="129" xr:uid="{00000000-0005-0000-0000-00007F000000}"/>
    <cellStyle name="Neutral 3" xfId="198" xr:uid="{00000000-0005-0000-0000-000096000000}"/>
    <cellStyle name="Norma" xfId="211" xr:uid="{00000000-0005-0000-0000-000080000000}"/>
    <cellStyle name="Norma 2" xfId="212" xr:uid="{00000000-0005-0000-0000-000081000000}"/>
    <cellStyle name="Normal" xfId="0" builtinId="0"/>
    <cellStyle name="Normal 10" xfId="230" xr:uid="{00000000-0005-0000-0000-000083000000}"/>
    <cellStyle name="Normal 11" xfId="251" xr:uid="{00000000-0005-0000-0000-000009010000}"/>
    <cellStyle name="Normal 2" xfId="1" xr:uid="{00000000-0005-0000-0000-00002F000000}"/>
    <cellStyle name="Normal 2 10" xfId="130" xr:uid="{00000000-0005-0000-0000-000085000000}"/>
    <cellStyle name="Normal 2 11" xfId="131" xr:uid="{00000000-0005-0000-0000-000086000000}"/>
    <cellStyle name="Normal 2 12" xfId="132" xr:uid="{00000000-0005-0000-0000-000087000000}"/>
    <cellStyle name="Normal 2 13" xfId="133" xr:uid="{00000000-0005-0000-0000-000088000000}"/>
    <cellStyle name="Normal 2 14" xfId="189" xr:uid="{00000000-0005-0000-0000-000089000000}"/>
    <cellStyle name="Normal 2 15" xfId="209" xr:uid="{00000000-0005-0000-0000-00008A000000}"/>
    <cellStyle name="Normal 2 16" xfId="47" xr:uid="{00000000-0005-0000-0000-000084000000}"/>
    <cellStyle name="Normal 2 2" xfId="3" xr:uid="{00000000-0005-0000-0000-000001000000}"/>
    <cellStyle name="Normal 2 2 2" xfId="134" xr:uid="{00000000-0005-0000-0000-00008C000000}"/>
    <cellStyle name="Normal 2 2 3" xfId="43" xr:uid="{00000000-0005-0000-0000-00008B000000}"/>
    <cellStyle name="Normal 2 3" xfId="135" xr:uid="{00000000-0005-0000-0000-00008D000000}"/>
    <cellStyle name="Normal 2 4" xfId="46" xr:uid="{00000000-0005-0000-0000-00008E000000}"/>
    <cellStyle name="Normal 2 5" xfId="136" xr:uid="{00000000-0005-0000-0000-00008F000000}"/>
    <cellStyle name="Normal 2 6" xfId="137" xr:uid="{00000000-0005-0000-0000-000090000000}"/>
    <cellStyle name="Normal 2 7" xfId="138" xr:uid="{00000000-0005-0000-0000-000091000000}"/>
    <cellStyle name="Normal 2 8" xfId="139" xr:uid="{00000000-0005-0000-0000-000092000000}"/>
    <cellStyle name="Normal 2 9" xfId="140" xr:uid="{00000000-0005-0000-0000-000093000000}"/>
    <cellStyle name="Normal 3" xfId="2" xr:uid="{00000000-0005-0000-0000-000030000000}"/>
    <cellStyle name="Normal 3 10" xfId="142" xr:uid="{00000000-0005-0000-0000-000095000000}"/>
    <cellStyle name="Normal 3 11" xfId="143" xr:uid="{00000000-0005-0000-0000-000096000000}"/>
    <cellStyle name="Normal 3 12" xfId="144" xr:uid="{00000000-0005-0000-0000-000097000000}"/>
    <cellStyle name="Normal 3 13" xfId="208" xr:uid="{00000000-0005-0000-0000-000098000000}"/>
    <cellStyle name="Normal 3 14" xfId="141" xr:uid="{00000000-0005-0000-0000-000094000000}"/>
    <cellStyle name="Normal 3 2" xfId="145" xr:uid="{00000000-0005-0000-0000-000099000000}"/>
    <cellStyle name="Normal 3 3" xfId="146" xr:uid="{00000000-0005-0000-0000-00009A000000}"/>
    <cellStyle name="Normal 3 4" xfId="147" xr:uid="{00000000-0005-0000-0000-00009B000000}"/>
    <cellStyle name="Normal 3 5" xfId="148" xr:uid="{00000000-0005-0000-0000-00009C000000}"/>
    <cellStyle name="Normal 3 6" xfId="149" xr:uid="{00000000-0005-0000-0000-00009D000000}"/>
    <cellStyle name="Normal 3 7" xfId="150" xr:uid="{00000000-0005-0000-0000-00009E000000}"/>
    <cellStyle name="Normal 3 8" xfId="151" xr:uid="{00000000-0005-0000-0000-00009F000000}"/>
    <cellStyle name="Normal 3 9" xfId="152" xr:uid="{00000000-0005-0000-0000-0000A0000000}"/>
    <cellStyle name="Normal 33" xfId="192" xr:uid="{00000000-0005-0000-0000-0000A1000000}"/>
    <cellStyle name="Normal 4" xfId="38" xr:uid="{00000000-0005-0000-0000-000034000000}"/>
    <cellStyle name="Normal 4 10" xfId="153" xr:uid="{00000000-0005-0000-0000-0000A3000000}"/>
    <cellStyle name="Normal 4 11" xfId="154" xr:uid="{00000000-0005-0000-0000-0000A4000000}"/>
    <cellStyle name="Normal 4 12" xfId="155" xr:uid="{00000000-0005-0000-0000-0000A5000000}"/>
    <cellStyle name="Normal 4 13" xfId="156" xr:uid="{00000000-0005-0000-0000-0000A6000000}"/>
    <cellStyle name="Normal 4 14" xfId="213" xr:uid="{00000000-0005-0000-0000-0000A7000000}"/>
    <cellStyle name="Normal 4 15" xfId="42" xr:uid="{00000000-0005-0000-0000-0000A2000000}"/>
    <cellStyle name="Normal 4 2" xfId="157" xr:uid="{00000000-0005-0000-0000-0000A8000000}"/>
    <cellStyle name="Normal 4 3" xfId="158" xr:uid="{00000000-0005-0000-0000-0000A9000000}"/>
    <cellStyle name="Normal 4 4" xfId="159" xr:uid="{00000000-0005-0000-0000-0000AA000000}"/>
    <cellStyle name="Normal 4 5" xfId="160" xr:uid="{00000000-0005-0000-0000-0000AB000000}"/>
    <cellStyle name="Normal 4 6" xfId="161" xr:uid="{00000000-0005-0000-0000-0000AC000000}"/>
    <cellStyle name="Normal 4 7" xfId="162" xr:uid="{00000000-0005-0000-0000-0000AD000000}"/>
    <cellStyle name="Normal 4 8" xfId="163" xr:uid="{00000000-0005-0000-0000-0000AE000000}"/>
    <cellStyle name="Normal 4 9" xfId="164" xr:uid="{00000000-0005-0000-0000-0000AF000000}"/>
    <cellStyle name="Normal 5" xfId="44" xr:uid="{00000000-0005-0000-0000-0000B0000000}"/>
    <cellStyle name="Normal 5 2" xfId="165" xr:uid="{00000000-0005-0000-0000-0000B1000000}"/>
    <cellStyle name="Normal 5 3" xfId="229" xr:uid="{00000000-0005-0000-0000-0000B2000000}"/>
    <cellStyle name="Normal 6" xfId="166" xr:uid="{00000000-0005-0000-0000-0000B3000000}"/>
    <cellStyle name="Normal 7" xfId="167" xr:uid="{00000000-0005-0000-0000-0000B4000000}"/>
    <cellStyle name="Normal 7 2" xfId="205" xr:uid="{00000000-0005-0000-0000-0000B5000000}"/>
    <cellStyle name="Normal 7 2 2" xfId="228" xr:uid="{00000000-0005-0000-0000-0000B6000000}"/>
    <cellStyle name="Normal 8" xfId="45" xr:uid="{00000000-0005-0000-0000-0000B7000000}"/>
    <cellStyle name="Normal 8 2" xfId="190" xr:uid="{00000000-0005-0000-0000-0000B8000000}"/>
    <cellStyle name="Normal 9" xfId="168" xr:uid="{00000000-0005-0000-0000-0000B9000000}"/>
    <cellStyle name="Normal 9 10" xfId="194" xr:uid="{00000000-0005-0000-0000-0000BA000000}"/>
    <cellStyle name="Note" xfId="17" builtinId="10" customBuiltin="1"/>
    <cellStyle name="Note 2" xfId="169" xr:uid="{00000000-0005-0000-0000-0000BF000000}"/>
    <cellStyle name="Output" xfId="12" builtinId="21" customBuiltin="1"/>
    <cellStyle name="Output 2" xfId="170" xr:uid="{00000000-0005-0000-0000-0000C1000000}"/>
    <cellStyle name="Percent 2" xfId="171" xr:uid="{00000000-0005-0000-0000-0000C3000000}"/>
    <cellStyle name="Percent 2 10" xfId="195" xr:uid="{00000000-0005-0000-0000-0000C4000000}"/>
    <cellStyle name="Percent 3" xfId="191" xr:uid="{00000000-0005-0000-0000-0000C5000000}"/>
    <cellStyle name="Percent 8" xfId="193" xr:uid="{00000000-0005-0000-0000-0000C6000000}"/>
    <cellStyle name="Row_CategoryHeadings" xfId="172" xr:uid="{00000000-0005-0000-0000-0000C7000000}"/>
    <cellStyle name="rowfield" xfId="173" xr:uid="{00000000-0005-0000-0000-0000C8000000}"/>
    <cellStyle name="Source" xfId="174" xr:uid="{00000000-0005-0000-0000-0000C9000000}"/>
    <cellStyle name="Style1" xfId="175" xr:uid="{00000000-0005-0000-0000-0000CA000000}"/>
    <cellStyle name="Style2" xfId="176" xr:uid="{00000000-0005-0000-0000-0000CB000000}"/>
    <cellStyle name="Style3" xfId="177" xr:uid="{00000000-0005-0000-0000-0000CC000000}"/>
    <cellStyle name="Style4" xfId="178" xr:uid="{00000000-0005-0000-0000-0000CD000000}"/>
    <cellStyle name="Style4 2" xfId="179" xr:uid="{00000000-0005-0000-0000-0000CE000000}"/>
    <cellStyle name="Style5" xfId="180" xr:uid="{00000000-0005-0000-0000-0000CF000000}"/>
    <cellStyle name="Table Footnote" xfId="214" xr:uid="{00000000-0005-0000-0000-0000D0000000}"/>
    <cellStyle name="Table Header" xfId="215" xr:uid="{00000000-0005-0000-0000-0000D1000000}"/>
    <cellStyle name="Table Heading 1" xfId="216" xr:uid="{00000000-0005-0000-0000-0000D2000000}"/>
    <cellStyle name="Table Row Billions" xfId="217" xr:uid="{00000000-0005-0000-0000-0000D3000000}"/>
    <cellStyle name="Table Row Billions 2" xfId="218" xr:uid="{00000000-0005-0000-0000-0000D4000000}"/>
    <cellStyle name="Table Row Billions 3" xfId="219" xr:uid="{00000000-0005-0000-0000-0000D5000000}"/>
    <cellStyle name="Table Row Millions" xfId="220" xr:uid="{00000000-0005-0000-0000-0000D6000000}"/>
    <cellStyle name="Table Row Millions Check" xfId="221" xr:uid="{00000000-0005-0000-0000-0000D7000000}"/>
    <cellStyle name="Table Total Billions" xfId="222" xr:uid="{00000000-0005-0000-0000-0000D8000000}"/>
    <cellStyle name="Table Total Millions" xfId="223" xr:uid="{00000000-0005-0000-0000-0000D9000000}"/>
    <cellStyle name="Table Units" xfId="224" xr:uid="{00000000-0005-0000-0000-0000DA000000}"/>
    <cellStyle name="Table Units 2" xfId="225" xr:uid="{00000000-0005-0000-0000-0000DB000000}"/>
    <cellStyle name="Table Units 3" xfId="226" xr:uid="{00000000-0005-0000-0000-0000DC000000}"/>
    <cellStyle name="Table_Name" xfId="181" xr:uid="{00000000-0005-0000-0000-0000DD000000}"/>
    <cellStyle name="Test" xfId="182" xr:uid="{00000000-0005-0000-0000-0000DE000000}"/>
    <cellStyle name="Title 2" xfId="183" xr:uid="{00000000-0005-0000-0000-0000E0000000}"/>
    <cellStyle name="Title 3" xfId="197" xr:uid="{00000000-0005-0000-0000-0000F3000000}"/>
    <cellStyle name="Total" xfId="19" builtinId="25" customBuiltin="1"/>
    <cellStyle name="Total 2" xfId="184" xr:uid="{00000000-0005-0000-0000-0000E2000000}"/>
    <cellStyle name="Warning Text" xfId="16" builtinId="11" customBuiltin="1"/>
    <cellStyle name="Warning Text 2" xfId="185" xr:uid="{00000000-0005-0000-0000-0000E4000000}"/>
    <cellStyle name="Warnings" xfId="186" xr:uid="{00000000-0005-0000-0000-0000E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25400</xdr:colOff>
      <xdr:row>15</xdr:row>
      <xdr:rowOff>25400</xdr:rowOff>
    </xdr:from>
    <xdr:to>
      <xdr:col>4</xdr:col>
      <xdr:colOff>1478280</xdr:colOff>
      <xdr:row>54</xdr:row>
      <xdr:rowOff>58420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400" y="2419350"/>
          <a:ext cx="8266430" cy="7214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a:t>
          </a:r>
        </a:p>
        <a:p>
          <a:pPr marL="171450" lvl="0" indent="-171450">
            <a:buFont typeface="Arial" panose="020B0604020202020204" pitchFamily="34" charset="0"/>
            <a:buChar char="•"/>
          </a:pPr>
          <a:r>
            <a:rPr lang="en-GB" sz="1100">
              <a:solidFill>
                <a:schemeClr val="dk1"/>
              </a:solidFill>
              <a:effectLst/>
              <a:latin typeface="+mn-lt"/>
              <a:ea typeface="+mn-ea"/>
              <a:cs typeface="+mn-cs"/>
            </a:rPr>
            <a:t>data starts from 1870 as our main data sources JST. For</a:t>
          </a:r>
          <a:r>
            <a:rPr lang="en-GB" sz="1100" baseline="0">
              <a:solidFill>
                <a:schemeClr val="dk1"/>
              </a:solidFill>
              <a:effectLst/>
              <a:latin typeface="+mn-lt"/>
              <a:ea typeface="+mn-ea"/>
              <a:cs typeface="+mn-cs"/>
            </a:rPr>
            <a:t> world population, Tom made an interpolation combining </a:t>
          </a:r>
          <a:r>
            <a:rPr lang="en-US" altLang="zh-CN" sz="1100" baseline="0">
              <a:solidFill>
                <a:schemeClr val="dk1"/>
              </a:solidFill>
              <a:effectLst/>
              <a:latin typeface="+mn-lt"/>
              <a:ea typeface="+mn-ea"/>
              <a:cs typeface="+mn-cs"/>
            </a:rPr>
            <a:t>data from UN and the madisson project (see folder "population interpolation"). The bachmark is Madisson data, which we will use for each country except UK (ireland issue) and switzerland (missing data).</a:t>
          </a:r>
          <a:endParaRPr lang="en-GB" sz="1100">
            <a:solidFill>
              <a:schemeClr val="dk1"/>
            </a:solidFill>
            <a:effectLst/>
            <a:latin typeface="+mn-lt"/>
            <a:ea typeface="+mn-ea"/>
            <a:cs typeface="+mn-cs"/>
          </a:endParaRPr>
        </a:p>
        <a:p>
          <a:pPr marL="171450" lvl="0" indent="-171450">
            <a:buFont typeface="Arial" panose="020B0604020202020204" pitchFamily="34" charset="0"/>
            <a:buChar char="•"/>
          </a:pPr>
          <a:r>
            <a:rPr lang="en-GB" sz="1100">
              <a:solidFill>
                <a:schemeClr val="dk1"/>
              </a:solidFill>
              <a:effectLst/>
              <a:latin typeface="+mn-lt"/>
              <a:ea typeface="+mn-ea"/>
              <a:cs typeface="+mn-cs"/>
            </a:rPr>
            <a:t>unit of all variables is 0.01=1%. This is to ensure that, in the model, 1 measurement error has the same meaning of 1 structural shock. This is done by ln, to be consistent with model</a:t>
          </a:r>
        </a:p>
        <a:p>
          <a:pPr marL="171450" lvl="0" indent="-171450">
            <a:buFont typeface="Arial" panose="020B0604020202020204" pitchFamily="34" charset="0"/>
            <a:buChar char="•"/>
          </a:pPr>
          <a:r>
            <a:rPr lang="en-GB" sz="1100">
              <a:solidFill>
                <a:schemeClr val="dk1"/>
              </a:solidFill>
              <a:effectLst/>
              <a:latin typeface="+mn-lt"/>
              <a:ea typeface="+mn-ea"/>
              <a:cs typeface="+mn-cs"/>
            </a:rPr>
            <a:t>JST nominal data and exchange rate for euro countries are based on Deutsche Mark</a:t>
          </a:r>
          <a:r>
            <a:rPr lang="en-GB" sz="1100" baseline="0">
              <a:solidFill>
                <a:schemeClr val="dk1"/>
              </a:solidFill>
              <a:effectLst/>
              <a:latin typeface="+mn-lt"/>
              <a:ea typeface="+mn-ea"/>
              <a:cs typeface="+mn-cs"/>
            </a:rPr>
            <a:t> and</a:t>
          </a:r>
          <a:r>
            <a:rPr lang="en-GB" sz="1100">
              <a:solidFill>
                <a:schemeClr val="dk1"/>
              </a:solidFill>
              <a:effectLst/>
              <a:latin typeface="+mn-lt"/>
              <a:ea typeface="+mn-ea"/>
              <a:cs typeface="+mn-cs"/>
            </a:rPr>
            <a:t> etc, not euro!! But other sources like PWT using euro. To avoid unnecessary problems, we try to construct data from the same source</a:t>
          </a:r>
        </a:p>
        <a:p>
          <a:pPr marL="171450" lvl="0" indent="-171450">
            <a:buFont typeface="Arial" panose="020B0604020202020204" pitchFamily="34" charset="0"/>
            <a:buChar char="•"/>
          </a:pPr>
          <a:r>
            <a:rPr lang="en-GB" sz="1100">
              <a:solidFill>
                <a:schemeClr val="dk1"/>
              </a:solidFill>
              <a:effectLst/>
              <a:latin typeface="+mn-lt"/>
              <a:ea typeface="+mn-ea"/>
              <a:cs typeface="+mn-cs"/>
            </a:rPr>
            <a:t>JST</a:t>
          </a:r>
          <a:r>
            <a:rPr lang="en-GB" sz="1100" baseline="0">
              <a:solidFill>
                <a:schemeClr val="dk1"/>
              </a:solidFill>
              <a:effectLst/>
              <a:latin typeface="+mn-lt"/>
              <a:ea typeface="+mn-ea"/>
              <a:cs typeface="+mn-cs"/>
            </a:rPr>
            <a:t> national account numbers are usually in billion (it says in billion, but actually in million for example belgium, and trillian for example japan), PWT national account numbers are usually in million</a:t>
          </a:r>
          <a:endParaRPr lang="en-GB" sz="1100">
            <a:solidFill>
              <a:schemeClr val="dk1"/>
            </a:solidFill>
            <a:effectLst/>
            <a:latin typeface="+mn-lt"/>
            <a:ea typeface="+mn-ea"/>
            <a:cs typeface="+mn-cs"/>
          </a:endParaRPr>
        </a:p>
        <a:p>
          <a:pPr marL="171450" lvl="0" indent="-171450">
            <a:buFont typeface="Arial" panose="020B0604020202020204" pitchFamily="34" charset="0"/>
            <a:buChar char="•"/>
          </a:pPr>
          <a:r>
            <a:rPr lang="en-GB" sz="1100">
              <a:solidFill>
                <a:schemeClr val="dk1"/>
              </a:solidFill>
              <a:effectLst/>
              <a:latin typeface="+mn-lt"/>
              <a:ea typeface="+mn-ea"/>
              <a:cs typeface="+mn-cs"/>
            </a:rPr>
            <a:t>because difference data source, sum of GDP components may not equal to GDP, this should be captured by measurement error</a:t>
          </a:r>
        </a:p>
        <a:p>
          <a:pPr marL="171450" lvl="0" indent="-171450">
            <a:buFont typeface="Arial" panose="020B0604020202020204" pitchFamily="34" charset="0"/>
            <a:buChar char="•"/>
          </a:pPr>
          <a:r>
            <a:rPr lang="en-GB" sz="1100">
              <a:solidFill>
                <a:schemeClr val="dk1"/>
              </a:solidFill>
              <a:effectLst/>
              <a:latin typeface="+mn-lt"/>
              <a:ea typeface="+mn-ea"/>
              <a:cs typeface="+mn-cs"/>
            </a:rPr>
            <a:t>Below we note some trending data, but we believe there is enough persistence in our model to capture them.</a:t>
          </a:r>
        </a:p>
        <a:p>
          <a:pPr marL="171450" lvl="0" indent="-171450">
            <a:buFont typeface="Arial" panose="020B0604020202020204" pitchFamily="34" charset="0"/>
            <a:buChar char="•"/>
          </a:pPr>
          <a:r>
            <a:rPr lang="en-GB" sz="1100">
              <a:solidFill>
                <a:schemeClr val="dk1"/>
              </a:solidFill>
              <a:effectLst/>
              <a:latin typeface="+mn-lt"/>
              <a:ea typeface="+mn-ea"/>
              <a:cs typeface="+mn-cs"/>
            </a:rPr>
            <a:t>for</a:t>
          </a:r>
          <a:r>
            <a:rPr lang="en-GB" sz="1100" baseline="0">
              <a:solidFill>
                <a:schemeClr val="dk1"/>
              </a:solidFill>
              <a:effectLst/>
              <a:latin typeface="+mn-lt"/>
              <a:ea typeface="+mn-ea"/>
              <a:cs typeface="+mn-cs"/>
            </a:rPr>
            <a:t> US data</a:t>
          </a:r>
        </a:p>
        <a:p>
          <a:pPr marL="630000" lvl="0" indent="-171450">
            <a:buFont typeface="Arial" panose="020B0604020202020204" pitchFamily="34" charset="0"/>
            <a:buChar char="•"/>
          </a:pPr>
          <a:r>
            <a:rPr lang="en-GB" sz="1100">
              <a:solidFill>
                <a:schemeClr val="dk1"/>
              </a:solidFill>
              <a:effectLst/>
              <a:latin typeface="+mn-lt"/>
              <a:ea typeface="+mn-ea"/>
              <a:cs typeface="+mn-cs"/>
            </a:rPr>
            <a:t>BEA</a:t>
          </a:r>
          <a:r>
            <a:rPr lang="en-GB" sz="1100" baseline="0">
              <a:solidFill>
                <a:schemeClr val="dk1"/>
              </a:solidFill>
              <a:effectLst/>
              <a:latin typeface="+mn-lt"/>
              <a:ea typeface="+mn-ea"/>
              <a:cs typeface="+mn-cs"/>
            </a:rPr>
            <a:t> seprate government investment and private investment. While other data source only report domestic gross investment</a:t>
          </a:r>
        </a:p>
        <a:p>
          <a:pPr marL="630000" lvl="0" indent="-171450">
            <a:buFont typeface="Arial" panose="020B0604020202020204" pitchFamily="34" charset="0"/>
            <a:buChar char="•"/>
          </a:pPr>
          <a:r>
            <a:rPr lang="en-GB" sz="1100" baseline="0">
              <a:solidFill>
                <a:schemeClr val="dk1"/>
              </a:solidFill>
              <a:effectLst/>
              <a:latin typeface="+mn-lt"/>
              <a:ea typeface="+mn-ea"/>
              <a:cs typeface="+mn-cs"/>
            </a:rPr>
            <a:t>watch out: export and import, cfc, spread, government debt</a:t>
          </a:r>
          <a:endParaRPr lang="en-GB" sz="1100">
            <a:solidFill>
              <a:schemeClr val="dk1"/>
            </a:solidFill>
            <a:effectLst/>
            <a:latin typeface="+mn-lt"/>
            <a:ea typeface="+mn-ea"/>
            <a:cs typeface="+mn-cs"/>
          </a:endParaRPr>
        </a:p>
        <a:p>
          <a:pPr marL="171450" lvl="0" indent="-171450">
            <a:buFont typeface="Arial" panose="020B0604020202020204" pitchFamily="34" charset="0"/>
            <a:buChar char="•"/>
          </a:pPr>
          <a:r>
            <a:rPr lang="en-GB" sz="1100">
              <a:solidFill>
                <a:schemeClr val="dk1"/>
              </a:solidFill>
              <a:effectLst/>
              <a:latin typeface="+mn-lt"/>
              <a:ea typeface="+mn-ea"/>
              <a:cs typeface="+mn-cs"/>
            </a:rPr>
            <a:t>for Germany data</a:t>
          </a:r>
        </a:p>
        <a:p>
          <a:pPr marL="628650" lvl="1" indent="-171450">
            <a:buFont typeface="Arial" panose="020B0604020202020204" pitchFamily="34" charset="0"/>
            <a:buChar char="•"/>
          </a:pPr>
          <a:r>
            <a:rPr lang="en-GB" sz="1100">
              <a:solidFill>
                <a:schemeClr val="dk1"/>
              </a:solidFill>
              <a:effectLst/>
              <a:latin typeface="+mn-lt"/>
              <a:ea typeface="+mn-ea"/>
              <a:cs typeface="+mn-cs"/>
            </a:rPr>
            <a:t>looks like east Germany population is not taken into account in the JST data so there is a jump at 1990. Tom made an estimation using PWT and JST data</a:t>
          </a:r>
        </a:p>
        <a:p>
          <a:pPr marL="628650" lvl="1" indent="-171450">
            <a:buFont typeface="Arial" panose="020B0604020202020204" pitchFamily="34" charset="0"/>
            <a:buChar char="•"/>
          </a:pPr>
          <a:r>
            <a:rPr lang="en-GB" sz="1100">
              <a:solidFill>
                <a:schemeClr val="dk1"/>
              </a:solidFill>
              <a:effectLst/>
              <a:latin typeface="+mn-lt"/>
              <a:ea typeface="+mn-ea"/>
              <a:cs typeface="+mn-cs"/>
            </a:rPr>
            <a:t>Germany has a hyperinflation in 1923, so there is a jump in nominal GDP and price index. This will make our ex-post real rate slumps. We delete observations during this period</a:t>
          </a:r>
        </a:p>
        <a:p>
          <a:pPr marL="628650" lvl="1" indent="-171450">
            <a:buFont typeface="Arial" panose="020B0604020202020204" pitchFamily="34" charset="0"/>
            <a:buChar char="•"/>
          </a:pPr>
          <a:r>
            <a:rPr lang="en-GB" sz="1100">
              <a:solidFill>
                <a:schemeClr val="dk1"/>
              </a:solidFill>
              <a:effectLst/>
              <a:latin typeface="+mn-lt"/>
              <a:ea typeface="+mn-ea"/>
              <a:cs typeface="+mn-cs"/>
            </a:rPr>
            <a:t>watch</a:t>
          </a:r>
          <a:r>
            <a:rPr lang="en-GB" sz="1100" baseline="0">
              <a:solidFill>
                <a:schemeClr val="dk1"/>
              </a:solidFill>
              <a:effectLst/>
              <a:latin typeface="+mn-lt"/>
              <a:ea typeface="+mn-ea"/>
              <a:cs typeface="+mn-cs"/>
            </a:rPr>
            <a:t> out: export and import, government spending, hours worked, spread</a:t>
          </a:r>
        </a:p>
        <a:p>
          <a:pPr marL="628650" marR="0" lvl="1"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we use employment instead of hourse because both employment and labour income are relatively stable but hours worked is declining.</a:t>
          </a:r>
          <a:endParaRPr lang="en-GB" sz="1100">
            <a:solidFill>
              <a:schemeClr val="dk1"/>
            </a:solidFill>
            <a:effectLst/>
            <a:latin typeface="+mn-lt"/>
            <a:ea typeface="+mn-ea"/>
            <a:cs typeface="+mn-cs"/>
          </a:endParaRPr>
        </a:p>
        <a:p>
          <a:pPr marL="171450" lvl="0" indent="-171450">
            <a:buFont typeface="Arial" panose="020B0604020202020204" pitchFamily="34" charset="0"/>
            <a:buChar char="•"/>
          </a:pPr>
          <a:r>
            <a:rPr lang="en-GB" sz="1100">
              <a:solidFill>
                <a:schemeClr val="dk1"/>
              </a:solidFill>
              <a:effectLst/>
              <a:latin typeface="+mn-lt"/>
              <a:ea typeface="+mn-ea"/>
              <a:cs typeface="+mn-cs"/>
            </a:rPr>
            <a:t>For UK data, we do our best to ensure being consistent with "great Britain + Northern Ireland" definition. In "A Millennium of Macroeconomic Data for the UK" </a:t>
          </a:r>
        </a:p>
        <a:p>
          <a:pPr marL="628650" lvl="1" indent="-171450">
            <a:buFont typeface="Arial" panose="020B0604020202020204" pitchFamily="34" charset="0"/>
            <a:buChar char="•"/>
          </a:pPr>
          <a:r>
            <a:rPr lang="en-GB" sz="1100">
              <a:solidFill>
                <a:schemeClr val="dk1"/>
              </a:solidFill>
              <a:effectLst/>
              <a:latin typeface="+mn-lt"/>
              <a:ea typeface="+mn-ea"/>
              <a:cs typeface="+mn-cs"/>
            </a:rPr>
            <a:t>A11 is based on Constant border UK (GB+NI) definition, this can be seen by comparing with A1 column W</a:t>
          </a:r>
        </a:p>
        <a:p>
          <a:pPr marL="628650" lvl="1" indent="-171450">
            <a:buFont typeface="Arial" panose="020B0604020202020204" pitchFamily="34" charset="0"/>
            <a:buChar char="•"/>
          </a:pPr>
          <a:r>
            <a:rPr lang="en-GB" sz="1100">
              <a:solidFill>
                <a:schemeClr val="dk1"/>
              </a:solidFill>
              <a:effectLst/>
              <a:latin typeface="+mn-lt"/>
              <a:ea typeface="+mn-ea"/>
              <a:cs typeface="+mn-cs"/>
            </a:rPr>
            <a:t>A11 trade data is consistent with GB+NI definition but available after 1920 (except net trade). A35 data is longer but include S.Ireland to 1919, excluded from 1920. we use A35 data since 1920</a:t>
          </a:r>
        </a:p>
        <a:p>
          <a:pPr marL="628650" lvl="1" indent="-171450">
            <a:buFont typeface="Arial" panose="020B0604020202020204" pitchFamily="34" charset="0"/>
            <a:buChar char="•"/>
          </a:pPr>
          <a:r>
            <a:rPr lang="en-GB" sz="1100">
              <a:solidFill>
                <a:schemeClr val="dk1"/>
              </a:solidFill>
              <a:effectLst/>
              <a:latin typeface="+mn-lt"/>
              <a:ea typeface="+mn-ea"/>
              <a:cs typeface="+mn-cs"/>
            </a:rPr>
            <a:t>for labour income data, A17 or A52.a. The latter says prior 1920 data is GB+I, but A17 and A11 are the same source, which suggests that prior 1920 data is GB+NI. I don't see a big jump, so I use data prior 1920</a:t>
          </a:r>
        </a:p>
        <a:p>
          <a:pPr marL="628650" lvl="1" indent="-171450">
            <a:buFont typeface="Arial" panose="020B0604020202020204" pitchFamily="34" charset="0"/>
            <a:buChar char="•"/>
          </a:pPr>
          <a:r>
            <a:rPr lang="en-GB" sz="1100">
              <a:solidFill>
                <a:schemeClr val="dk1"/>
              </a:solidFill>
              <a:effectLst/>
              <a:latin typeface="+mn-lt"/>
              <a:ea typeface="+mn-ea"/>
              <a:cs typeface="+mn-cs"/>
            </a:rPr>
            <a:t>watch</a:t>
          </a:r>
          <a:r>
            <a:rPr lang="en-GB" sz="1100" baseline="0">
              <a:solidFill>
                <a:schemeClr val="dk1"/>
              </a:solidFill>
              <a:effectLst/>
              <a:latin typeface="+mn-lt"/>
              <a:ea typeface="+mn-ea"/>
              <a:cs typeface="+mn-cs"/>
            </a:rPr>
            <a:t> out: consumption, investment, government consumption, hours worked, cfc, spread, </a:t>
          </a:r>
        </a:p>
        <a:p>
          <a:pPr marL="628650" lvl="1" indent="-171450">
            <a:buFont typeface="Arial" panose="020B0604020202020204" pitchFamily="34" charset="0"/>
            <a:buChar char="•"/>
          </a:pPr>
          <a:r>
            <a:rPr lang="en-GB" sz="1100" baseline="0">
              <a:solidFill>
                <a:schemeClr val="dk1"/>
              </a:solidFill>
              <a:effectLst/>
              <a:latin typeface="+mn-lt"/>
              <a:ea typeface="+mn-ea"/>
              <a:cs typeface="+mn-cs"/>
            </a:rPr>
            <a:t>both employment and labour income are relatively stable but hours worked is declining. however, we still use hours instead of employment in order to be consistent with other countires. dynamics of hours are similar to hat of employment except the trend.</a:t>
          </a:r>
        </a:p>
        <a:p>
          <a:pPr marL="172800" lvl="1" indent="-171450">
            <a:buFont typeface="Arial" panose="020B0604020202020204" pitchFamily="34" charset="0"/>
            <a:buChar char="•"/>
          </a:pPr>
          <a:r>
            <a:rPr lang="en-GB" sz="1100">
              <a:solidFill>
                <a:schemeClr val="dk1"/>
              </a:solidFill>
              <a:effectLst/>
              <a:latin typeface="+mn-lt"/>
              <a:ea typeface="+mn-ea"/>
              <a:cs typeface="+mn-cs"/>
            </a:rPr>
            <a:t>for france data: both employement</a:t>
          </a:r>
          <a:r>
            <a:rPr lang="en-GB" sz="1100" baseline="0">
              <a:solidFill>
                <a:schemeClr val="dk1"/>
              </a:solidFill>
              <a:effectLst/>
              <a:latin typeface="+mn-lt"/>
              <a:ea typeface="+mn-ea"/>
              <a:cs typeface="+mn-cs"/>
            </a:rPr>
            <a:t> and hours are declining, so we use better data hours</a:t>
          </a:r>
          <a:endParaRPr lang="en-GB" sz="1100">
            <a:solidFill>
              <a:schemeClr val="dk1"/>
            </a:solidFill>
            <a:effectLst/>
            <a:latin typeface="+mn-lt"/>
            <a:ea typeface="+mn-ea"/>
            <a:cs typeface="+mn-cs"/>
          </a:endParaRPr>
        </a:p>
        <a:p>
          <a:pPr marL="172800" lvl="0" indent="-171450">
            <a:buFont typeface="Arial" panose="020B0604020202020204" pitchFamily="34" charset="0"/>
            <a:buChar char="•"/>
          </a:pPr>
          <a:r>
            <a:rPr lang="en-GB" sz="1100">
              <a:solidFill>
                <a:schemeClr val="dk1"/>
              </a:solidFill>
              <a:effectLst/>
              <a:latin typeface="+mn-lt"/>
              <a:ea typeface="+mn-ea"/>
              <a:cs typeface="+mn-cs"/>
            </a:rPr>
            <a:t>for 5x and 6x countries, all follows france and germany. except</a:t>
          </a:r>
          <a:r>
            <a:rPr lang="en-GB" sz="1100" baseline="0">
              <a:solidFill>
                <a:schemeClr val="dk1"/>
              </a:solidFill>
              <a:effectLst/>
              <a:latin typeface="+mn-lt"/>
              <a:ea typeface="+mn-ea"/>
              <a:cs typeface="+mn-cs"/>
            </a:rPr>
            <a:t> that we get nominal CFC from "pwt90_capital_detail".</a:t>
          </a:r>
        </a:p>
        <a:p>
          <a:pPr marL="630000" lvl="1" indent="-171450">
            <a:buFont typeface="Arial" panose="020B0604020202020204" pitchFamily="34" charset="0"/>
            <a:buChar char="•"/>
          </a:pPr>
          <a:r>
            <a:rPr lang="en-GB" sz="1100">
              <a:solidFill>
                <a:schemeClr val="dk1"/>
              </a:solidFill>
              <a:effectLst/>
              <a:latin typeface="+mn-lt"/>
              <a:ea typeface="+mn-ea"/>
              <a:cs typeface="+mn-cs"/>
            </a:rPr>
            <a:t>ROW nominal interest rate is US rate. EU nominal</a:t>
          </a:r>
          <a:r>
            <a:rPr lang="en-GB" sz="1100" baseline="0">
              <a:solidFill>
                <a:schemeClr val="dk1"/>
              </a:solidFill>
              <a:effectLst/>
              <a:latin typeface="+mn-lt"/>
              <a:ea typeface="+mn-ea"/>
              <a:cs typeface="+mn-cs"/>
            </a:rPr>
            <a:t> interest rate is available after 1999</a:t>
          </a:r>
          <a:endParaRPr lang="en-GB" sz="1100">
            <a:solidFill>
              <a:schemeClr val="dk1"/>
            </a:solidFill>
            <a:effectLst/>
            <a:latin typeface="+mn-lt"/>
            <a:ea typeface="+mn-ea"/>
            <a:cs typeface="+mn-cs"/>
          </a:endParaRPr>
        </a:p>
        <a:p>
          <a:pPr marL="630000" lvl="1" indent="-171450">
            <a:buFont typeface="Arial" panose="020B0604020202020204" pitchFamily="34" charset="0"/>
            <a:buChar char="•"/>
          </a:pPr>
          <a:r>
            <a:rPr lang="en-GB" sz="1100">
              <a:solidFill>
                <a:schemeClr val="dk1"/>
              </a:solidFill>
              <a:effectLst/>
              <a:latin typeface="+mn-lt"/>
              <a:ea typeface="+mn-ea"/>
              <a:cs typeface="+mn-cs"/>
            </a:rPr>
            <a:t>EU watchout: consumption(net export) ratio declining(rising) but not too much, employment is stable but hours move a lot, labour income declining, CFC rising</a:t>
          </a:r>
        </a:p>
        <a:p>
          <a:pPr marL="630000" lvl="1" indent="-171450">
            <a:buFont typeface="Arial" panose="020B0604020202020204" pitchFamily="34" charset="0"/>
            <a:buChar char="•"/>
          </a:pPr>
          <a:r>
            <a:rPr lang="en-GB" sz="1100">
              <a:solidFill>
                <a:schemeClr val="dk1"/>
              </a:solidFill>
              <a:effectLst/>
              <a:latin typeface="+mn-lt"/>
              <a:ea typeface="+mn-ea"/>
              <a:cs typeface="+mn-cs"/>
            </a:rPr>
            <a:t>ROW watchout: employment rising, hours move a lot, labour incoming declining, CFC rising, GOV debt rising.</a:t>
          </a:r>
        </a:p>
        <a:p>
          <a:pPr marL="630000" lvl="1" indent="-171450">
            <a:buFont typeface="Arial" panose="020B0604020202020204" pitchFamily="34" charset="0"/>
            <a:buChar char="•"/>
          </a:pPr>
          <a:r>
            <a:rPr lang="en-GB" sz="1100">
              <a:solidFill>
                <a:schemeClr val="dk1"/>
              </a:solidFill>
              <a:effectLst/>
              <a:latin typeface="+mn-lt"/>
              <a:ea typeface="+mn-ea"/>
              <a:cs typeface="+mn-cs"/>
            </a:rPr>
            <a:t>we should use hourse worked</a:t>
          </a:r>
          <a:r>
            <a:rPr lang="en-GB" sz="1100" baseline="0">
              <a:solidFill>
                <a:schemeClr val="dk1"/>
              </a:solidFill>
              <a:effectLst/>
              <a:latin typeface="+mn-lt"/>
              <a:ea typeface="+mn-ea"/>
              <a:cs typeface="+mn-cs"/>
            </a:rPr>
            <a:t> because it is consistent with labour income.</a:t>
          </a:r>
          <a:endParaRPr lang="en-GB" sz="1100">
            <a:solidFill>
              <a:schemeClr val="dk1"/>
            </a:solidFill>
            <a:effectLst/>
            <a:latin typeface="+mn-lt"/>
            <a:ea typeface="+mn-ea"/>
            <a:cs typeface="+mn-cs"/>
          </a:endParaRPr>
        </a:p>
        <a:p>
          <a:pPr marL="628650" lvl="1" indent="-171450">
            <a:buFont typeface="Arial" panose="020B0604020202020204" pitchFamily="34" charset="0"/>
            <a:buChar char="•"/>
          </a:pP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0</xdr:row>
          <xdr:rowOff>19050</xdr:rowOff>
        </xdr:from>
        <xdr:to>
          <xdr:col>8</xdr:col>
          <xdr:colOff>152400</xdr:colOff>
          <xdr:row>41</xdr:row>
          <xdr:rowOff>152400</xdr:rowOff>
        </xdr:to>
        <xdr:sp macro="" textlink="">
          <xdr:nvSpPr>
            <xdr:cNvPr id="22530" name="AutoShape 2" hidden="1">
              <a:extLst>
                <a:ext uri="{63B3BB69-23CF-44E3-9099-C40C66FF867C}">
                  <a14:compatExt spid="_x0000_s22530"/>
                </a:ext>
                <a:ext uri="{FF2B5EF4-FFF2-40B4-BE49-F238E27FC236}">
                  <a16:creationId xmlns:a16="http://schemas.microsoft.com/office/drawing/2014/main" id="{00000000-0008-0000-0100-000002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cro.nomics.world/article/2015-10/sw03-data/" TargetMode="External"/><Relationship Id="rId2" Type="http://schemas.openxmlformats.org/officeDocument/2006/relationships/hyperlink" Target="https://www.rug.nl/ggdc/productivity/pwt/" TargetMode="External"/><Relationship Id="rId1" Type="http://schemas.openxmlformats.org/officeDocument/2006/relationships/hyperlink" Target="http://www.macrohistory.net/data/"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32C8-B754-46F9-80E3-438CF3D0FA37}">
  <dimension ref="A1:F87"/>
  <sheetViews>
    <sheetView workbookViewId="0">
      <selection activeCell="A12" sqref="A12"/>
    </sheetView>
  </sheetViews>
  <sheetFormatPr defaultColWidth="8.7890625" defaultRowHeight="14.4"/>
  <cols>
    <col min="1" max="1" width="9.15625" style="3" customWidth="1"/>
    <col min="2" max="2" width="23.15625" style="3" customWidth="1"/>
    <col min="3" max="3" width="35.7890625" style="3" customWidth="1"/>
    <col min="4" max="5" width="26.15625" style="3" customWidth="1"/>
    <col min="6" max="6" width="8.7890625" style="4"/>
    <col min="7" max="16384" width="8.7890625" style="3"/>
  </cols>
  <sheetData>
    <row r="1" spans="1:6">
      <c r="A1" s="4" t="s">
        <v>23</v>
      </c>
    </row>
    <row r="2" spans="1:6">
      <c r="A2" s="62" t="s">
        <v>846</v>
      </c>
      <c r="F2" s="62"/>
    </row>
    <row r="3" spans="1:6">
      <c r="A3" s="13" t="s">
        <v>957</v>
      </c>
    </row>
    <row r="4" spans="1:6">
      <c r="A4" s="4" t="s">
        <v>24</v>
      </c>
    </row>
    <row r="5" spans="1:6">
      <c r="B5" s="4" t="s">
        <v>25</v>
      </c>
    </row>
    <row r="6" spans="1:6">
      <c r="B6" s="4" t="s">
        <v>26</v>
      </c>
    </row>
    <row r="7" spans="1:6">
      <c r="B7" s="4" t="s">
        <v>27</v>
      </c>
    </row>
    <row r="8" spans="1:6">
      <c r="A8" s="4" t="s">
        <v>30</v>
      </c>
    </row>
    <row r="9" spans="1:6">
      <c r="A9" s="4"/>
      <c r="B9" s="4" t="s">
        <v>31</v>
      </c>
    </row>
    <row r="10" spans="1:6">
      <c r="A10" s="13" t="s">
        <v>29</v>
      </c>
    </row>
    <row r="11" spans="1:6">
      <c r="A11" s="13" t="s">
        <v>983</v>
      </c>
      <c r="F11" s="62"/>
    </row>
    <row r="12" spans="1:6">
      <c r="A12" s="13" t="s">
        <v>962</v>
      </c>
      <c r="F12" s="62"/>
    </row>
    <row r="13" spans="1:6">
      <c r="A13" s="13" t="s">
        <v>959</v>
      </c>
    </row>
    <row r="14" spans="1:6">
      <c r="B14" s="4" t="s">
        <v>28</v>
      </c>
    </row>
    <row r="15" spans="1:6">
      <c r="A15" s="4" t="s">
        <v>958</v>
      </c>
    </row>
    <row r="16" spans="1:6" s="1" customFormat="1">
      <c r="F16" s="20"/>
    </row>
    <row r="17" spans="1:6" s="1" customFormat="1">
      <c r="A17" s="20"/>
      <c r="F17" s="20"/>
    </row>
    <row r="18" spans="1:6" s="1" customFormat="1">
      <c r="A18" s="20"/>
      <c r="F18" s="20"/>
    </row>
    <row r="19" spans="1:6" s="1" customFormat="1">
      <c r="F19" s="20"/>
    </row>
    <row r="20" spans="1:6" s="1" customFormat="1">
      <c r="F20" s="20"/>
    </row>
    <row r="21" spans="1:6">
      <c r="B21" s="1"/>
      <c r="D21" s="1"/>
      <c r="E21" s="2"/>
    </row>
    <row r="22" spans="1:6">
      <c r="B22" s="1"/>
      <c r="D22" s="1"/>
    </row>
    <row r="23" spans="1:6">
      <c r="B23" s="1"/>
      <c r="C23" s="1"/>
      <c r="D23" s="1"/>
    </row>
    <row r="24" spans="1:6">
      <c r="D24" s="1"/>
    </row>
    <row r="25" spans="1:6">
      <c r="D25" s="1"/>
      <c r="F25" s="8"/>
    </row>
    <row r="26" spans="1:6">
      <c r="D26" s="1"/>
    </row>
    <row r="27" spans="1:6">
      <c r="D27" s="1"/>
      <c r="E27" s="1"/>
    </row>
    <row r="28" spans="1:6">
      <c r="D28" s="1"/>
      <c r="E28" s="4"/>
    </row>
    <row r="29" spans="1:6">
      <c r="B29" s="1"/>
      <c r="D29" s="1"/>
    </row>
    <row r="30" spans="1:6">
      <c r="B30" s="1"/>
      <c r="D30" s="1"/>
      <c r="E30" s="4"/>
    </row>
    <row r="31" spans="1:6">
      <c r="D31" s="1"/>
    </row>
    <row r="32" spans="1:6">
      <c r="B32" s="1"/>
      <c r="D32" s="1"/>
      <c r="E32" s="4"/>
    </row>
    <row r="33" spans="2:6">
      <c r="B33" s="1"/>
      <c r="D33" s="1"/>
    </row>
    <row r="34" spans="2:6">
      <c r="B34" s="1"/>
      <c r="D34" s="1"/>
      <c r="F34" s="8"/>
    </row>
    <row r="35" spans="2:6">
      <c r="D35" s="1"/>
    </row>
    <row r="36" spans="2:6">
      <c r="B36" s="1"/>
      <c r="D36" s="1"/>
      <c r="F36" s="8"/>
    </row>
    <row r="37" spans="2:6">
      <c r="D37" s="1"/>
    </row>
    <row r="38" spans="2:6">
      <c r="D38" s="7"/>
      <c r="E38" s="4"/>
    </row>
    <row r="41" spans="2:6">
      <c r="D41" s="1"/>
    </row>
    <row r="43" spans="2:6">
      <c r="D43" s="1"/>
      <c r="E43" s="4"/>
    </row>
    <row r="44" spans="2:6" s="9" customFormat="1" ht="14.7" thickBot="1">
      <c r="F44" s="10"/>
    </row>
    <row r="45" spans="2:6">
      <c r="B45" s="1"/>
      <c r="D45" s="1"/>
    </row>
    <row r="46" spans="2:6">
      <c r="B46" s="1"/>
      <c r="D46" s="1"/>
    </row>
    <row r="47" spans="2:6">
      <c r="B47" s="1"/>
      <c r="C47" s="1"/>
      <c r="D47" s="1"/>
      <c r="F47" s="14"/>
    </row>
    <row r="48" spans="2:6">
      <c r="E48" s="4"/>
      <c r="F48" s="8"/>
    </row>
    <row r="49" spans="2:6">
      <c r="D49" s="1"/>
    </row>
    <row r="50" spans="2:6">
      <c r="E50"/>
    </row>
    <row r="51" spans="2:6">
      <c r="D51" s="1"/>
      <c r="E51" s="1"/>
    </row>
    <row r="52" spans="2:6">
      <c r="E52"/>
    </row>
    <row r="53" spans="2:6">
      <c r="B53" s="1"/>
      <c r="D53" s="1"/>
      <c r="E53" s="1"/>
    </row>
    <row r="54" spans="2:6">
      <c r="B54" s="1"/>
      <c r="E54" s="4"/>
    </row>
    <row r="55" spans="2:6">
      <c r="B55" s="1"/>
      <c r="D55" s="1"/>
      <c r="E55" s="1"/>
      <c r="F55" s="8"/>
    </row>
    <row r="56" spans="2:6">
      <c r="E56"/>
    </row>
    <row r="57" spans="2:6">
      <c r="B57" s="1"/>
      <c r="D57" s="1"/>
      <c r="E57" s="1"/>
      <c r="F57" s="8"/>
    </row>
    <row r="58" spans="2:6">
      <c r="E58"/>
    </row>
    <row r="59" spans="2:6">
      <c r="E59" s="4"/>
      <c r="F59" s="8"/>
    </row>
    <row r="60" spans="2:6">
      <c r="E60"/>
    </row>
    <row r="61" spans="2:6">
      <c r="E61"/>
    </row>
    <row r="62" spans="2:6">
      <c r="D62" s="1"/>
      <c r="F62" s="8"/>
    </row>
    <row r="64" spans="2:6">
      <c r="D64" s="1"/>
      <c r="E64" s="4"/>
    </row>
    <row r="65" spans="2:6" s="11" customFormat="1" ht="14.7" thickBot="1">
      <c r="F65" s="12"/>
    </row>
    <row r="66" spans="2:6">
      <c r="B66" s="1"/>
      <c r="D66" s="1"/>
    </row>
    <row r="67" spans="2:6">
      <c r="B67" s="1"/>
      <c r="D67" s="1"/>
      <c r="E67" s="2"/>
    </row>
    <row r="68" spans="2:6">
      <c r="B68" s="1"/>
      <c r="C68" s="1"/>
      <c r="D68" s="1"/>
    </row>
    <row r="69" spans="2:6">
      <c r="D69" s="1"/>
    </row>
    <row r="70" spans="2:6">
      <c r="D70" s="1"/>
    </row>
    <row r="71" spans="2:6">
      <c r="D71" s="1"/>
      <c r="E71" s="1"/>
    </row>
    <row r="72" spans="2:6">
      <c r="D72" s="1"/>
      <c r="E72" s="4"/>
    </row>
    <row r="73" spans="2:6">
      <c r="B73" s="1"/>
      <c r="D73" s="1"/>
    </row>
    <row r="74" spans="2:6">
      <c r="B74" s="1"/>
      <c r="D74" s="1"/>
      <c r="E74" s="4"/>
    </row>
    <row r="75" spans="2:6">
      <c r="D75" s="1"/>
    </row>
    <row r="76" spans="2:6">
      <c r="B76" s="1"/>
      <c r="D76" s="1"/>
      <c r="E76" s="4"/>
    </row>
    <row r="77" spans="2:6">
      <c r="B77" s="1"/>
      <c r="D77" s="1"/>
    </row>
    <row r="78" spans="2:6">
      <c r="B78" s="1"/>
      <c r="D78" s="1"/>
    </row>
    <row r="79" spans="2:6">
      <c r="D79" s="1"/>
    </row>
    <row r="80" spans="2:6">
      <c r="B80" s="1"/>
      <c r="D80" s="1"/>
    </row>
    <row r="81" spans="4:5">
      <c r="D81" s="1"/>
    </row>
    <row r="82" spans="4:5">
      <c r="D82" s="7"/>
      <c r="E82" s="4"/>
    </row>
    <row r="85" spans="4:5">
      <c r="D85" s="1"/>
    </row>
    <row r="86" spans="4:5">
      <c r="D86" s="13"/>
    </row>
    <row r="87" spans="4:5">
      <c r="D87" s="1"/>
      <c r="E87" s="4"/>
    </row>
  </sheetData>
  <hyperlinks>
    <hyperlink ref="A3" r:id="rId1" display="http://www.macrohistory.net/data/" xr:uid="{B05E5EF9-BCB4-43D6-B2EB-55980B80E4DA}"/>
    <hyperlink ref="A10" r:id="rId2" display="https://www.rug.nl/ggdc/productivity/pwt/" xr:uid="{6293B4E3-F266-423A-81C7-8CB3C7DD2645}"/>
    <hyperlink ref="A13" r:id="rId3" display="https://macro.nomics.world/article/2015-10/sw03-data/" xr:uid="{667B7656-5ED5-4271-9A7A-D772EB3CB142}"/>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C5A5-AAFD-4E44-8E29-745DCBD8D404}">
  <dimension ref="A1:AX151"/>
  <sheetViews>
    <sheetView workbookViewId="0">
      <pane ySplit="1" topLeftCell="A2" activePane="bottomLeft" state="frozen"/>
      <selection pane="bottomLeft" activeCell="N1" activeCellId="3" sqref="B1:B1048576 C1:C1048576 D1:D1048576 N1:N1048576"/>
    </sheetView>
  </sheetViews>
  <sheetFormatPr defaultRowHeight="14.4"/>
  <cols>
    <col min="5" max="5" width="8.734375" style="62"/>
    <col min="7" max="7" width="8.734375" style="62"/>
    <col min="10" max="10" width="8.7890625" style="61"/>
    <col min="14" max="14" width="13.5234375" customWidth="1"/>
    <col min="29" max="29" width="8.7890625" style="63"/>
    <col min="30" max="30" width="8.62890625" style="75"/>
    <col min="31" max="31" width="8.734375" style="62"/>
    <col min="34" max="34" width="8.7890625" style="62"/>
  </cols>
  <sheetData>
    <row r="1" spans="1:50" ht="28.8">
      <c r="A1" s="34" t="s">
        <v>66</v>
      </c>
      <c r="B1" s="62" t="s">
        <v>254</v>
      </c>
      <c r="C1" s="62" t="s">
        <v>869</v>
      </c>
      <c r="D1" s="62" t="s">
        <v>255</v>
      </c>
      <c r="E1" s="3" t="s">
        <v>939</v>
      </c>
      <c r="F1" s="62" t="s">
        <v>256</v>
      </c>
      <c r="G1" s="3" t="s">
        <v>970</v>
      </c>
      <c r="H1" s="62" t="s">
        <v>257</v>
      </c>
      <c r="I1" s="62" t="s">
        <v>258</v>
      </c>
      <c r="J1" s="62" t="s">
        <v>912</v>
      </c>
      <c r="K1" s="62" t="s">
        <v>259</v>
      </c>
      <c r="L1" s="62" t="s">
        <v>260</v>
      </c>
      <c r="M1" s="62" t="s">
        <v>261</v>
      </c>
      <c r="N1" s="3" t="s">
        <v>262</v>
      </c>
      <c r="O1" s="62" t="s">
        <v>263</v>
      </c>
      <c r="P1" s="62" t="s">
        <v>264</v>
      </c>
      <c r="Q1" s="62" t="s">
        <v>265</v>
      </c>
      <c r="R1" s="62" t="s">
        <v>266</v>
      </c>
      <c r="S1" s="62" t="s">
        <v>267</v>
      </c>
      <c r="T1" s="62" t="s">
        <v>268</v>
      </c>
      <c r="U1" s="62" t="s">
        <v>269</v>
      </c>
      <c r="V1" s="62" t="s">
        <v>270</v>
      </c>
      <c r="W1" s="62" t="s">
        <v>271</v>
      </c>
      <c r="X1" s="62" t="s">
        <v>272</v>
      </c>
      <c r="Y1" s="62" t="s">
        <v>806</v>
      </c>
      <c r="Z1" s="62" t="s">
        <v>273</v>
      </c>
      <c r="AA1" s="62"/>
      <c r="AB1" s="62" t="s">
        <v>274</v>
      </c>
      <c r="AC1" s="69" t="s">
        <v>939</v>
      </c>
      <c r="AD1" s="20" t="s">
        <v>256</v>
      </c>
      <c r="AE1" s="3" t="s">
        <v>970</v>
      </c>
      <c r="AF1" s="1" t="s">
        <v>257</v>
      </c>
      <c r="AG1" s="3" t="s">
        <v>275</v>
      </c>
      <c r="AH1" s="3" t="s">
        <v>896</v>
      </c>
      <c r="AI1" s="3" t="s">
        <v>276</v>
      </c>
      <c r="AJ1" s="3" t="s">
        <v>277</v>
      </c>
      <c r="AK1" s="3" t="s">
        <v>278</v>
      </c>
      <c r="AL1" s="3" t="s">
        <v>279</v>
      </c>
      <c r="AM1" s="3" t="s">
        <v>280</v>
      </c>
      <c r="AN1" s="3" t="s">
        <v>281</v>
      </c>
      <c r="AO1" s="3" t="s">
        <v>282</v>
      </c>
      <c r="AP1" s="3" t="s">
        <v>283</v>
      </c>
      <c r="AQ1" s="3" t="s">
        <v>284</v>
      </c>
      <c r="AR1" s="3" t="s">
        <v>285</v>
      </c>
      <c r="AS1" s="3" t="s">
        <v>286</v>
      </c>
      <c r="AT1" s="3" t="s">
        <v>807</v>
      </c>
      <c r="AU1" s="3" t="s">
        <v>287</v>
      </c>
      <c r="AV1" s="3" t="s">
        <v>288</v>
      </c>
      <c r="AW1" s="3" t="s">
        <v>274</v>
      </c>
      <c r="AX1" s="3"/>
    </row>
    <row r="2" spans="1:50" s="62" customFormat="1" ht="15.6">
      <c r="A2" s="34" t="s">
        <v>0</v>
      </c>
      <c r="B2" s="62" t="s">
        <v>301</v>
      </c>
      <c r="C2" s="62" t="s">
        <v>865</v>
      </c>
      <c r="D2" s="62" t="s">
        <v>749</v>
      </c>
      <c r="E2" s="61" t="s">
        <v>961</v>
      </c>
      <c r="F2" s="62" t="s">
        <v>246</v>
      </c>
      <c r="G2" s="61" t="s">
        <v>960</v>
      </c>
      <c r="H2" s="62" t="s">
        <v>72</v>
      </c>
      <c r="I2" s="62" t="s">
        <v>302</v>
      </c>
      <c r="J2" s="62" t="s">
        <v>913</v>
      </c>
      <c r="K2" s="62" t="s">
        <v>303</v>
      </c>
      <c r="L2" s="62" t="s">
        <v>304</v>
      </c>
      <c r="M2" s="62" t="s">
        <v>93</v>
      </c>
      <c r="N2" s="62" t="s">
        <v>154</v>
      </c>
      <c r="O2" s="62" t="s">
        <v>85</v>
      </c>
      <c r="P2" s="62" t="s">
        <v>241</v>
      </c>
      <c r="Q2" s="62" t="s">
        <v>245</v>
      </c>
      <c r="R2" s="62" t="s">
        <v>107</v>
      </c>
      <c r="S2" s="62" t="s">
        <v>108</v>
      </c>
      <c r="T2" s="62" t="s">
        <v>109</v>
      </c>
      <c r="U2" s="62" t="s">
        <v>111</v>
      </c>
      <c r="V2" s="62" t="s">
        <v>118</v>
      </c>
      <c r="W2" s="62" t="s">
        <v>117</v>
      </c>
      <c r="X2" s="26" t="s">
        <v>114</v>
      </c>
      <c r="Y2" s="29" t="s">
        <v>812</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50">
      <c r="A3" s="62">
        <v>1870</v>
      </c>
      <c r="B3" s="61">
        <v>4.5134223956769723</v>
      </c>
      <c r="C3" s="61">
        <v>5096</v>
      </c>
      <c r="D3" s="61">
        <v>4.5189805129999998</v>
      </c>
      <c r="H3" s="61"/>
      <c r="I3" s="61">
        <v>0.217</v>
      </c>
      <c r="J3" s="61">
        <v>0.191</v>
      </c>
      <c r="K3" s="61">
        <v>0.69</v>
      </c>
      <c r="L3" s="61">
        <v>0.92100000000000004</v>
      </c>
      <c r="M3" s="61">
        <v>9.9259649250000006</v>
      </c>
      <c r="N3" s="62">
        <f>IF(OR(D3="",C3="",M3=""),"",D3*1000000000/C3/1000/(M3/100*$D$138*1000000000/$C$138/1000)*100)</f>
        <v>0.76493799069076973</v>
      </c>
      <c r="O3" s="61">
        <v>0.71206993799999996</v>
      </c>
      <c r="Z3" s="61">
        <v>3.3835616439999998</v>
      </c>
      <c r="AB3" s="61">
        <v>0.15114</v>
      </c>
      <c r="AC3" s="63" t="str">
        <f>IF(E3="","",E3/100)</f>
        <v/>
      </c>
      <c r="AD3" s="20" t="str">
        <f>IF(F3="","",F3)</f>
        <v/>
      </c>
      <c r="AE3" s="62" t="str">
        <f>IF(G3="","",G3/100)</f>
        <v/>
      </c>
      <c r="AF3" s="20" t="str">
        <f t="shared" ref="AF3:AF5" si="0">IF(H3="","",H3)</f>
        <v/>
      </c>
      <c r="AG3" s="62">
        <f t="shared" ref="AG3:AG34" si="1">IF(OR(I3="",D3=""),"",I3/D3)</f>
        <v>4.8019680407061761E-2</v>
      </c>
      <c r="AH3" s="62">
        <f>IF(OR(J3="",D3=""),"",J3/D3)</f>
        <v>4.2266170312206433E-2</v>
      </c>
      <c r="AI3" s="62">
        <f t="shared" ref="AI3:AI34" si="2">IF(OR(K3="",D3=""),"",K3/D3)</f>
        <v>0.15268930636346825</v>
      </c>
      <c r="AJ3" s="62">
        <f t="shared" ref="AJ3:AJ34" si="3">IF(OR(L3="",D3=""),"",L3/D3)</f>
        <v>0.20380703066775985</v>
      </c>
      <c r="AK3" s="62">
        <f>IF(OR(AI3="",AJ3=""),"",AI3-AJ3)</f>
        <v>-5.1117724304291595E-2</v>
      </c>
      <c r="AL3" s="62"/>
      <c r="AM3" s="62"/>
      <c r="AN3" s="62"/>
      <c r="AO3" s="62"/>
      <c r="AP3" s="62"/>
      <c r="AQ3" s="62"/>
      <c r="AR3" s="62" t="str">
        <f t="shared" ref="AR3:AR34" si="4">IF(OR(V3="",W3="",U3=""),"",LN(V3*W3/U3))</f>
        <v/>
      </c>
      <c r="AS3" s="62" t="str">
        <f t="shared" ref="AS3:AS34" si="5">IF(X3="","",X3)</f>
        <v/>
      </c>
      <c r="AT3" s="62" t="str">
        <f t="shared" ref="AT3:AT34" si="6">IF(OR(Y3="",D3=""),"",Y3/D3)</f>
        <v/>
      </c>
      <c r="AU3" s="62"/>
      <c r="AV3" s="62" t="str">
        <f t="shared" ref="AV3:AV34" si="7">IF(OR(AA3="",Z3=""),"",(AA3-Z3)/100)</f>
        <v/>
      </c>
      <c r="AW3" s="62">
        <f>IF(AB3="","",AB3)</f>
        <v>0.15114</v>
      </c>
    </row>
    <row r="4" spans="1:50">
      <c r="A4" s="62">
        <v>1871</v>
      </c>
      <c r="B4" s="61">
        <v>4.6139727756954034</v>
      </c>
      <c r="C4" s="61">
        <v>5137</v>
      </c>
      <c r="D4" s="61">
        <v>4.6641258859999999</v>
      </c>
      <c r="H4" s="61"/>
      <c r="I4" s="61">
        <v>0.23799999999999999</v>
      </c>
      <c r="J4" s="61">
        <v>0.20799999999999999</v>
      </c>
      <c r="K4" s="61">
        <v>0.88900000000000001</v>
      </c>
      <c r="L4" s="61">
        <v>1.2769999999999999</v>
      </c>
      <c r="M4" s="61">
        <v>9.8923509369999998</v>
      </c>
      <c r="N4" s="62">
        <f t="shared" ref="N4:N67" si="8">IF(OR(D4="",C4="",M4=""),"",D4*1000000000/C4/1000/(M4/100*$D$138*1000000000/$C$138/1000)*100)</f>
        <v>0.7858670877154923</v>
      </c>
      <c r="O4" s="61">
        <v>0.726170333</v>
      </c>
      <c r="Z4" s="61">
        <v>4.0547945209999998</v>
      </c>
      <c r="AB4" s="61">
        <v>0.16016</v>
      </c>
      <c r="AC4" s="63" t="str">
        <f t="shared" ref="AC4:AC67" si="9">IF(E4="","",E4/100)</f>
        <v/>
      </c>
      <c r="AD4" s="20" t="str">
        <f>IF(F4="","",F4)</f>
        <v/>
      </c>
      <c r="AE4" s="62" t="str">
        <f t="shared" ref="AE4:AE67" si="10">IF(G4="","",G4/100)</f>
        <v/>
      </c>
      <c r="AF4" s="20" t="str">
        <f t="shared" si="0"/>
        <v/>
      </c>
      <c r="AG4" s="62">
        <f t="shared" si="1"/>
        <v>5.1027782229117989E-2</v>
      </c>
      <c r="AH4" s="62">
        <f t="shared" ref="AH4:AH67" si="11">IF(OR(J4="",D4=""),"",J4/D4)</f>
        <v>4.4595708838893029E-2</v>
      </c>
      <c r="AI4" s="62">
        <f t="shared" si="2"/>
        <v>0.19060377479699955</v>
      </c>
      <c r="AJ4" s="62">
        <f t="shared" si="3"/>
        <v>0.27379192397724234</v>
      </c>
      <c r="AK4" s="62">
        <f t="shared" ref="AK4:AK67" si="12">IF(OR(AI4="",AJ4=""),"",AI4-AJ4)</f>
        <v>-8.3188149180242782E-2</v>
      </c>
      <c r="AL4" s="62" t="str">
        <f>IF(OR(P4="",P3="",$N4="",$N3=""),"",LN((P4/P3)/($N4/$N3)))</f>
        <v/>
      </c>
      <c r="AM4" s="62" t="str">
        <f>IF(OR(Q4="",Q3="",$N4="",$N3=""),"",LN((Q4/Q3)/($N4/$N3)))</f>
        <v/>
      </c>
      <c r="AN4" s="62" t="str">
        <f>IF(OR(R4="",R3="",$N4="",$N3=""),"",LN((R4/R3)/($N4/$N3)))</f>
        <v/>
      </c>
      <c r="AO4" s="62" t="str">
        <f>IF(OR(S4="",S3="",$N4="",$N3=""),"",LN((S4/S3)/($N4/$N3)))</f>
        <v/>
      </c>
      <c r="AP4" s="62" t="str">
        <f>IF(OR(T4="",T3="",$N4="",$N3=""),"",LN((T4/T3)/($N4/$N3)))</f>
        <v/>
      </c>
      <c r="AQ4" s="62"/>
      <c r="AR4" s="62" t="str">
        <f t="shared" si="4"/>
        <v/>
      </c>
      <c r="AS4" s="62" t="str">
        <f t="shared" si="5"/>
        <v/>
      </c>
      <c r="AT4" s="62" t="str">
        <f t="shared" si="6"/>
        <v/>
      </c>
      <c r="AU4" s="62">
        <f t="shared" ref="AU4:AU47" si="13">IF(OR(Z3="",N4="",N3=""),"",Z3/100-LN(N4/N3))</f>
        <v>6.8427105289554438E-3</v>
      </c>
      <c r="AV4" s="62" t="str">
        <f t="shared" si="7"/>
        <v/>
      </c>
      <c r="AW4" s="62">
        <f t="shared" ref="AW4:AW67" si="14">IF(AB4="","",AB4)</f>
        <v>0.16016</v>
      </c>
    </row>
    <row r="5" spans="1:50">
      <c r="A5" s="62">
        <v>1872</v>
      </c>
      <c r="B5" s="61">
        <v>4.6697056536045469</v>
      </c>
      <c r="C5" s="61">
        <v>5178</v>
      </c>
      <c r="D5" s="61">
        <v>5.5856912440000004</v>
      </c>
      <c r="H5" s="61"/>
      <c r="I5" s="61">
        <v>0.252</v>
      </c>
      <c r="J5" s="61">
        <v>0.21299999999999999</v>
      </c>
      <c r="K5" s="61">
        <v>1.0509999999999999</v>
      </c>
      <c r="L5" s="61">
        <v>1.278</v>
      </c>
      <c r="M5" s="61">
        <v>10.41715958</v>
      </c>
      <c r="N5" s="62">
        <f t="shared" si="8"/>
        <v>0.88665257633170502</v>
      </c>
      <c r="O5" s="61">
        <v>0.75437112200000001</v>
      </c>
      <c r="Z5" s="61">
        <v>3.7465753429999999</v>
      </c>
      <c r="AB5" s="61">
        <v>0.13194400000000001</v>
      </c>
      <c r="AC5" s="63" t="str">
        <f t="shared" si="9"/>
        <v/>
      </c>
      <c r="AD5" s="20" t="str">
        <f>IF(F5="","",F5)</f>
        <v/>
      </c>
      <c r="AE5" s="62" t="str">
        <f t="shared" si="10"/>
        <v/>
      </c>
      <c r="AF5" s="20" t="str">
        <f t="shared" si="0"/>
        <v/>
      </c>
      <c r="AG5" s="62">
        <f t="shared" si="1"/>
        <v>4.5115275619770717E-2</v>
      </c>
      <c r="AH5" s="62">
        <f t="shared" si="11"/>
        <v>3.8133149630996677E-2</v>
      </c>
      <c r="AI5" s="62">
        <f t="shared" si="2"/>
        <v>0.18815934395388501</v>
      </c>
      <c r="AJ5" s="62">
        <f t="shared" si="3"/>
        <v>0.22879889778598009</v>
      </c>
      <c r="AK5" s="62">
        <f t="shared" si="12"/>
        <v>-4.0639553832095082E-2</v>
      </c>
      <c r="AL5" s="62" t="str">
        <f t="shared" ref="AL5:AL36" si="15">IF(OR(P5="",P4="",N5="",N4=""),"",LN((P5/P4)/(N5/N4)))</f>
        <v/>
      </c>
      <c r="AM5" s="62" t="str">
        <f t="shared" ref="AM5:AM36" si="16">IF(OR(Q5="",Q4="",$N5="",$N4=""),"",LN((Q5/Q4)/($N5/$N4)))</f>
        <v/>
      </c>
      <c r="AN5" s="62" t="str">
        <f t="shared" ref="AN5:AN36" si="17">IF(OR(R5="",R4="",$N5="",$N4=""),"",LN((R5/R4)/($N5/$N4)))</f>
        <v/>
      </c>
      <c r="AO5" s="62" t="str">
        <f t="shared" ref="AO5:AO36" si="18">IF(OR(S5="",S4="",$N5="",$N4=""),"",LN((S5/S4)/($N5/$N4)))</f>
        <v/>
      </c>
      <c r="AP5" s="62" t="str">
        <f t="shared" ref="AP5:AP36" si="19">IF(OR(T5="",T4="",$N5="",$N4=""),"",LN((T5/T4)/($N5/$N4)))</f>
        <v/>
      </c>
      <c r="AQ5" s="62"/>
      <c r="AR5" s="62" t="str">
        <f t="shared" si="4"/>
        <v/>
      </c>
      <c r="AS5" s="62" t="str">
        <f t="shared" si="5"/>
        <v/>
      </c>
      <c r="AT5" s="62" t="str">
        <f t="shared" si="6"/>
        <v/>
      </c>
      <c r="AU5" s="62">
        <f t="shared" si="13"/>
        <v>-8.0117597884499153E-2</v>
      </c>
      <c r="AV5" s="62" t="str">
        <f t="shared" si="7"/>
        <v/>
      </c>
      <c r="AW5" s="62">
        <f t="shared" si="14"/>
        <v>0.13194400000000001</v>
      </c>
    </row>
    <row r="6" spans="1:50">
      <c r="A6" s="62">
        <v>1873</v>
      </c>
      <c r="B6" s="61">
        <v>4.5735380239520946</v>
      </c>
      <c r="C6" s="61">
        <v>5219</v>
      </c>
      <c r="D6" s="61">
        <v>5.9747881869999997</v>
      </c>
      <c r="H6" s="61"/>
      <c r="I6" s="61">
        <v>0.35099999999999998</v>
      </c>
      <c r="J6" s="61">
        <v>0.22700000000000001</v>
      </c>
      <c r="K6" s="61">
        <v>1.159</v>
      </c>
      <c r="L6" s="61">
        <v>1.423</v>
      </c>
      <c r="M6" s="61">
        <v>10.40383697</v>
      </c>
      <c r="N6" s="62">
        <f t="shared" si="8"/>
        <v>0.94217070470279884</v>
      </c>
      <c r="O6" s="61">
        <v>0.81077270199999996</v>
      </c>
      <c r="Z6" s="61">
        <v>5.0657534249999996</v>
      </c>
      <c r="AB6" s="61">
        <v>0.16184599999999999</v>
      </c>
      <c r="AC6" s="63" t="str">
        <f t="shared" si="9"/>
        <v/>
      </c>
      <c r="AD6" s="20"/>
      <c r="AE6" s="62" t="str">
        <f t="shared" si="10"/>
        <v/>
      </c>
      <c r="AF6" s="20" t="str">
        <f t="shared" ref="AF6:AF37" si="20">IF(H6="","",H6)</f>
        <v/>
      </c>
      <c r="AG6" s="62">
        <f t="shared" si="1"/>
        <v>5.874685244302201E-2</v>
      </c>
      <c r="AH6" s="62">
        <f t="shared" si="11"/>
        <v>3.7992978645487174E-2</v>
      </c>
      <c r="AI6" s="62">
        <f t="shared" si="2"/>
        <v>0.19398177202695874</v>
      </c>
      <c r="AJ6" s="62">
        <f t="shared" si="3"/>
        <v>0.23816743882171035</v>
      </c>
      <c r="AK6" s="62">
        <f t="shared" si="12"/>
        <v>-4.418566679475161E-2</v>
      </c>
      <c r="AL6" s="62" t="str">
        <f t="shared" si="15"/>
        <v/>
      </c>
      <c r="AM6" s="62" t="str">
        <f t="shared" si="16"/>
        <v/>
      </c>
      <c r="AN6" s="62" t="str">
        <f t="shared" si="17"/>
        <v/>
      </c>
      <c r="AO6" s="62" t="str">
        <f t="shared" si="18"/>
        <v/>
      </c>
      <c r="AP6" s="62" t="str">
        <f t="shared" si="19"/>
        <v/>
      </c>
      <c r="AQ6" s="62"/>
      <c r="AR6" s="62" t="str">
        <f t="shared" si="4"/>
        <v/>
      </c>
      <c r="AS6" s="62" t="str">
        <f t="shared" si="5"/>
        <v/>
      </c>
      <c r="AT6" s="62" t="str">
        <f t="shared" si="6"/>
        <v/>
      </c>
      <c r="AU6" s="62">
        <f t="shared" si="13"/>
        <v>-2.3267498286167081E-2</v>
      </c>
      <c r="AV6" s="62" t="str">
        <f t="shared" si="7"/>
        <v/>
      </c>
      <c r="AW6" s="62">
        <f t="shared" si="14"/>
        <v>0.16184599999999999</v>
      </c>
    </row>
    <row r="7" spans="1:50">
      <c r="A7" s="62">
        <v>1874</v>
      </c>
      <c r="B7" s="61">
        <v>4.649791374824896</v>
      </c>
      <c r="C7" s="61">
        <v>5261</v>
      </c>
      <c r="D7" s="61">
        <v>5.7911512480000003</v>
      </c>
      <c r="H7" s="61"/>
      <c r="I7" s="61">
        <v>0.30199999999999999</v>
      </c>
      <c r="J7" s="61">
        <v>0.24299999999999999</v>
      </c>
      <c r="K7" s="61">
        <v>1.115</v>
      </c>
      <c r="L7" s="61">
        <v>1.2929999999999999</v>
      </c>
      <c r="M7" s="61">
        <v>10.66301312</v>
      </c>
      <c r="N7" s="62">
        <f t="shared" si="8"/>
        <v>0.88390294305210115</v>
      </c>
      <c r="O7" s="61">
        <v>0.775521715</v>
      </c>
      <c r="Z7" s="61">
        <v>4.3890410959999997</v>
      </c>
      <c r="AB7" s="61">
        <v>0.17181199999999999</v>
      </c>
      <c r="AC7" s="63" t="str">
        <f t="shared" si="9"/>
        <v/>
      </c>
      <c r="AD7" s="20" t="str">
        <f t="shared" ref="AD7:AD38" si="21">IF(F7="","",F7)</f>
        <v/>
      </c>
      <c r="AE7" s="62" t="str">
        <f t="shared" si="10"/>
        <v/>
      </c>
      <c r="AF7" s="20" t="str">
        <f t="shared" si="20"/>
        <v/>
      </c>
      <c r="AG7" s="62">
        <f t="shared" si="1"/>
        <v>5.2148525753717284E-2</v>
      </c>
      <c r="AH7" s="62">
        <f t="shared" si="11"/>
        <v>4.1960568735606954E-2</v>
      </c>
      <c r="AI7" s="62">
        <f t="shared" si="2"/>
        <v>0.19253511991852573</v>
      </c>
      <c r="AJ7" s="62">
        <f t="shared" si="3"/>
        <v>0.2232716682104518</v>
      </c>
      <c r="AK7" s="62">
        <f t="shared" si="12"/>
        <v>-3.0736548291926069E-2</v>
      </c>
      <c r="AL7" s="62" t="str">
        <f t="shared" si="15"/>
        <v/>
      </c>
      <c r="AM7" s="62" t="str">
        <f t="shared" si="16"/>
        <v/>
      </c>
      <c r="AN7" s="62" t="str">
        <f t="shared" si="17"/>
        <v/>
      </c>
      <c r="AO7" s="62" t="str">
        <f t="shared" si="18"/>
        <v/>
      </c>
      <c r="AP7" s="62" t="str">
        <f t="shared" si="19"/>
        <v/>
      </c>
      <c r="AQ7" s="62"/>
      <c r="AR7" s="62" t="str">
        <f t="shared" si="4"/>
        <v/>
      </c>
      <c r="AS7" s="62" t="str">
        <f t="shared" si="5"/>
        <v/>
      </c>
      <c r="AT7" s="62" t="str">
        <f t="shared" si="6"/>
        <v/>
      </c>
      <c r="AU7" s="62">
        <f t="shared" si="13"/>
        <v>0.11449674390984198</v>
      </c>
      <c r="AV7" s="62" t="str">
        <f t="shared" si="7"/>
        <v/>
      </c>
      <c r="AW7" s="62">
        <f t="shared" si="14"/>
        <v>0.17181199999999999</v>
      </c>
    </row>
    <row r="8" spans="1:50">
      <c r="A8" s="62">
        <v>1875</v>
      </c>
      <c r="B8" s="61">
        <v>4.5039801039792033</v>
      </c>
      <c r="C8" s="61">
        <v>5303</v>
      </c>
      <c r="D8" s="61">
        <v>5.2049810350000003</v>
      </c>
      <c r="H8" s="61"/>
      <c r="I8" s="61">
        <v>0.29199999999999998</v>
      </c>
      <c r="J8" s="61">
        <v>0.246</v>
      </c>
      <c r="K8" s="61">
        <v>1.1020000000000001</v>
      </c>
      <c r="L8" s="61">
        <v>1.3069999999999999</v>
      </c>
      <c r="M8" s="61">
        <v>10.555202400000001</v>
      </c>
      <c r="N8" s="62">
        <f t="shared" si="8"/>
        <v>0.79619395613442012</v>
      </c>
      <c r="O8" s="61">
        <v>0.74732092500000002</v>
      </c>
      <c r="Z8" s="61">
        <v>3.8013698630000001</v>
      </c>
      <c r="AB8" s="61">
        <v>0.193276</v>
      </c>
      <c r="AC8" s="63" t="str">
        <f t="shared" si="9"/>
        <v/>
      </c>
      <c r="AD8" s="20" t="str">
        <f t="shared" si="21"/>
        <v/>
      </c>
      <c r="AE8" s="62" t="str">
        <f t="shared" si="10"/>
        <v/>
      </c>
      <c r="AF8" s="20" t="str">
        <f t="shared" si="20"/>
        <v/>
      </c>
      <c r="AG8" s="62">
        <f t="shared" si="1"/>
        <v>5.6100108345543659E-2</v>
      </c>
      <c r="AH8" s="62">
        <f t="shared" si="11"/>
        <v>4.7262420044533356E-2</v>
      </c>
      <c r="AI8" s="62">
        <f t="shared" si="2"/>
        <v>0.21172027190681206</v>
      </c>
      <c r="AJ8" s="62">
        <f t="shared" si="3"/>
        <v>0.25110562194392316</v>
      </c>
      <c r="AK8" s="62">
        <f t="shared" si="12"/>
        <v>-3.9385350037111105E-2</v>
      </c>
      <c r="AL8" s="62" t="str">
        <f t="shared" si="15"/>
        <v/>
      </c>
      <c r="AM8" s="62" t="str">
        <f t="shared" si="16"/>
        <v/>
      </c>
      <c r="AN8" s="62" t="str">
        <f t="shared" si="17"/>
        <v/>
      </c>
      <c r="AO8" s="62" t="str">
        <f t="shared" si="18"/>
        <v/>
      </c>
      <c r="AP8" s="62" t="str">
        <f t="shared" si="19"/>
        <v/>
      </c>
      <c r="AQ8" s="62"/>
      <c r="AR8" s="62" t="str">
        <f t="shared" si="4"/>
        <v/>
      </c>
      <c r="AS8" s="62" t="str">
        <f t="shared" si="5"/>
        <v/>
      </c>
      <c r="AT8" s="62" t="str">
        <f t="shared" si="6"/>
        <v/>
      </c>
      <c r="AU8" s="62">
        <f t="shared" si="13"/>
        <v>0.14839485499376159</v>
      </c>
      <c r="AV8" s="62" t="str">
        <f t="shared" si="7"/>
        <v/>
      </c>
      <c r="AW8" s="62">
        <f t="shared" si="14"/>
        <v>0.193276</v>
      </c>
    </row>
    <row r="9" spans="1:50">
      <c r="A9" s="62">
        <v>1876</v>
      </c>
      <c r="B9" s="61">
        <v>4.6474406881376273</v>
      </c>
      <c r="C9" s="61">
        <v>5345</v>
      </c>
      <c r="D9" s="61">
        <v>5.0738172419999996</v>
      </c>
      <c r="H9" s="61"/>
      <c r="I9" s="61">
        <v>0.29399999999999998</v>
      </c>
      <c r="J9" s="61">
        <v>0.255</v>
      </c>
      <c r="K9" s="61">
        <v>1.0640000000000001</v>
      </c>
      <c r="L9" s="61">
        <v>1.4490000000000001</v>
      </c>
      <c r="M9" s="61">
        <v>10.6066482</v>
      </c>
      <c r="N9" s="62">
        <f t="shared" si="8"/>
        <v>0.76629653830153133</v>
      </c>
      <c r="O9" s="61">
        <v>0.78962210899999996</v>
      </c>
      <c r="Z9" s="61">
        <v>2.7</v>
      </c>
      <c r="AB9" s="61">
        <v>0.211281</v>
      </c>
      <c r="AC9" s="63" t="str">
        <f t="shared" si="9"/>
        <v/>
      </c>
      <c r="AD9" s="20" t="str">
        <f t="shared" si="21"/>
        <v/>
      </c>
      <c r="AE9" s="62" t="str">
        <f t="shared" si="10"/>
        <v/>
      </c>
      <c r="AF9" s="20" t="str">
        <f t="shared" si="20"/>
        <v/>
      </c>
      <c r="AG9" s="62">
        <f t="shared" si="1"/>
        <v>5.7944538791490037E-2</v>
      </c>
      <c r="AH9" s="62">
        <f t="shared" si="11"/>
        <v>5.0258018339557689E-2</v>
      </c>
      <c r="AI9" s="62">
        <f t="shared" si="2"/>
        <v>0.20970404515015445</v>
      </c>
      <c r="AJ9" s="62">
        <f t="shared" si="3"/>
        <v>0.28558379832948666</v>
      </c>
      <c r="AK9" s="62">
        <f t="shared" si="12"/>
        <v>-7.587975317933221E-2</v>
      </c>
      <c r="AL9" s="62" t="str">
        <f t="shared" si="15"/>
        <v/>
      </c>
      <c r="AM9" s="62" t="str">
        <f t="shared" si="16"/>
        <v/>
      </c>
      <c r="AN9" s="62" t="str">
        <f t="shared" si="17"/>
        <v/>
      </c>
      <c r="AO9" s="62" t="str">
        <f t="shared" si="18"/>
        <v/>
      </c>
      <c r="AP9" s="62" t="str">
        <f t="shared" si="19"/>
        <v/>
      </c>
      <c r="AQ9" s="62"/>
      <c r="AR9" s="62" t="str">
        <f t="shared" si="4"/>
        <v/>
      </c>
      <c r="AS9" s="62" t="str">
        <f t="shared" si="5"/>
        <v/>
      </c>
      <c r="AT9" s="62" t="str">
        <f t="shared" si="6"/>
        <v/>
      </c>
      <c r="AU9" s="62">
        <f t="shared" si="13"/>
        <v>7.6287297731931783E-2</v>
      </c>
      <c r="AV9" s="62" t="str">
        <f t="shared" si="7"/>
        <v/>
      </c>
      <c r="AW9" s="62">
        <f t="shared" si="14"/>
        <v>0.211281</v>
      </c>
    </row>
    <row r="10" spans="1:50">
      <c r="A10" s="62">
        <v>1877</v>
      </c>
      <c r="B10" s="61">
        <v>4.9574292004403082</v>
      </c>
      <c r="C10" s="61">
        <v>5394</v>
      </c>
      <c r="D10" s="61">
        <v>5.0834169510000002</v>
      </c>
      <c r="H10" s="61"/>
      <c r="I10" s="61">
        <v>0.38600000000000001</v>
      </c>
      <c r="J10" s="61">
        <v>0.25800000000000001</v>
      </c>
      <c r="K10" s="61">
        <v>1.0820000000000001</v>
      </c>
      <c r="L10" s="61">
        <v>1.4259999999999999</v>
      </c>
      <c r="M10" s="61">
        <v>10.64343912</v>
      </c>
      <c r="N10" s="62">
        <f t="shared" si="8"/>
        <v>0.75814229922839904</v>
      </c>
      <c r="O10" s="61">
        <v>0.78962210899999996</v>
      </c>
      <c r="Z10" s="61">
        <v>2.653424658</v>
      </c>
      <c r="AB10" s="61">
        <v>0.230161</v>
      </c>
      <c r="AC10" s="63" t="str">
        <f t="shared" si="9"/>
        <v/>
      </c>
      <c r="AD10" s="20" t="str">
        <f t="shared" si="21"/>
        <v/>
      </c>
      <c r="AE10" s="62" t="str">
        <f t="shared" si="10"/>
        <v/>
      </c>
      <c r="AF10" s="20" t="str">
        <f t="shared" si="20"/>
        <v/>
      </c>
      <c r="AG10" s="62">
        <f t="shared" si="1"/>
        <v>7.5933177176046279E-2</v>
      </c>
      <c r="AH10" s="62">
        <f t="shared" si="11"/>
        <v>5.0753263501087928E-2</v>
      </c>
      <c r="AI10" s="62">
        <f t="shared" si="2"/>
        <v>0.21284895778363233</v>
      </c>
      <c r="AJ10" s="62">
        <f t="shared" si="3"/>
        <v>0.28051997578508286</v>
      </c>
      <c r="AK10" s="62">
        <f t="shared" si="12"/>
        <v>-6.7671018001450534E-2</v>
      </c>
      <c r="AL10" s="62" t="str">
        <f t="shared" si="15"/>
        <v/>
      </c>
      <c r="AM10" s="62" t="str">
        <f t="shared" si="16"/>
        <v/>
      </c>
      <c r="AN10" s="62" t="str">
        <f t="shared" si="17"/>
        <v/>
      </c>
      <c r="AO10" s="62" t="str">
        <f t="shared" si="18"/>
        <v/>
      </c>
      <c r="AP10" s="62" t="str">
        <f t="shared" si="19"/>
        <v/>
      </c>
      <c r="AQ10" s="62"/>
      <c r="AR10" s="62" t="str">
        <f t="shared" si="4"/>
        <v/>
      </c>
      <c r="AS10" s="62" t="str">
        <f t="shared" si="5"/>
        <v/>
      </c>
      <c r="AT10" s="62" t="str">
        <f t="shared" si="6"/>
        <v/>
      </c>
      <c r="AU10" s="62">
        <f t="shared" si="13"/>
        <v>3.7698122670680914E-2</v>
      </c>
      <c r="AV10" s="62" t="str">
        <f t="shared" si="7"/>
        <v/>
      </c>
      <c r="AW10" s="62">
        <f t="shared" si="14"/>
        <v>0.230161</v>
      </c>
    </row>
    <row r="11" spans="1:50">
      <c r="A11" s="62">
        <v>1878</v>
      </c>
      <c r="B11" s="61">
        <v>5.1464469999999993</v>
      </c>
      <c r="C11" s="61">
        <v>5442</v>
      </c>
      <c r="D11" s="61">
        <v>4.9987009320000002</v>
      </c>
      <c r="H11" s="61"/>
      <c r="I11" s="61">
        <v>0.34899999999999998</v>
      </c>
      <c r="J11" s="61">
        <v>0.26</v>
      </c>
      <c r="K11" s="61">
        <v>1.1120000000000001</v>
      </c>
      <c r="L11" s="61">
        <v>1.4730000000000001</v>
      </c>
      <c r="M11" s="61">
        <v>10.85844567</v>
      </c>
      <c r="N11" s="62">
        <f t="shared" si="8"/>
        <v>0.72430064446726916</v>
      </c>
      <c r="O11" s="61">
        <v>0.75437112200000001</v>
      </c>
      <c r="Z11" s="61">
        <v>3.2452054800000001</v>
      </c>
      <c r="AB11" s="61">
        <v>0.25186500000000001</v>
      </c>
      <c r="AC11" s="63" t="str">
        <f t="shared" si="9"/>
        <v/>
      </c>
      <c r="AD11" s="20" t="str">
        <f t="shared" si="21"/>
        <v/>
      </c>
      <c r="AE11" s="62" t="str">
        <f t="shared" si="10"/>
        <v/>
      </c>
      <c r="AF11" s="20" t="str">
        <f t="shared" si="20"/>
        <v/>
      </c>
      <c r="AG11" s="62">
        <f t="shared" si="1"/>
        <v>6.9818139702221324E-2</v>
      </c>
      <c r="AH11" s="62">
        <f t="shared" si="11"/>
        <v>5.2013513818273772E-2</v>
      </c>
      <c r="AI11" s="62">
        <f t="shared" si="2"/>
        <v>0.22245779756123246</v>
      </c>
      <c r="AJ11" s="62">
        <f t="shared" si="3"/>
        <v>0.29467656097814338</v>
      </c>
      <c r="AK11" s="62">
        <f t="shared" si="12"/>
        <v>-7.2218763416910914E-2</v>
      </c>
      <c r="AL11" s="62" t="str">
        <f t="shared" si="15"/>
        <v/>
      </c>
      <c r="AM11" s="62" t="str">
        <f t="shared" si="16"/>
        <v/>
      </c>
      <c r="AN11" s="62" t="str">
        <f t="shared" si="17"/>
        <v/>
      </c>
      <c r="AO11" s="62" t="str">
        <f t="shared" si="18"/>
        <v/>
      </c>
      <c r="AP11" s="62" t="str">
        <f t="shared" si="19"/>
        <v/>
      </c>
      <c r="AQ11" s="62"/>
      <c r="AR11" s="62" t="str">
        <f t="shared" si="4"/>
        <v/>
      </c>
      <c r="AS11" s="62" t="str">
        <f t="shared" si="5"/>
        <v/>
      </c>
      <c r="AT11" s="62" t="str">
        <f t="shared" si="6"/>
        <v/>
      </c>
      <c r="AU11" s="62">
        <f t="shared" si="13"/>
        <v>7.2198783475743919E-2</v>
      </c>
      <c r="AV11" s="62" t="str">
        <f t="shared" si="7"/>
        <v/>
      </c>
      <c r="AW11" s="62">
        <f t="shared" si="14"/>
        <v>0.25186500000000001</v>
      </c>
    </row>
    <row r="12" spans="1:50">
      <c r="A12" s="62">
        <v>1879</v>
      </c>
      <c r="B12" s="61">
        <v>5.2007739226077394</v>
      </c>
      <c r="C12" s="61">
        <v>5492</v>
      </c>
      <c r="D12" s="61">
        <v>4.896124726</v>
      </c>
      <c r="H12" s="61"/>
      <c r="I12" s="61">
        <v>0.34399999999999997</v>
      </c>
      <c r="J12" s="61">
        <v>0.27</v>
      </c>
      <c r="K12" s="61">
        <v>1.19</v>
      </c>
      <c r="L12" s="61">
        <v>1.526</v>
      </c>
      <c r="M12" s="61">
        <v>10.86838639</v>
      </c>
      <c r="N12" s="62">
        <f t="shared" si="8"/>
        <v>0.70233577690382198</v>
      </c>
      <c r="O12" s="61">
        <v>0.73322052999999998</v>
      </c>
      <c r="Z12" s="61">
        <v>3.0054794519999999</v>
      </c>
      <c r="AB12" s="61">
        <v>0.262658</v>
      </c>
      <c r="AC12" s="63" t="str">
        <f t="shared" si="9"/>
        <v/>
      </c>
      <c r="AD12" s="20" t="str">
        <f t="shared" si="21"/>
        <v/>
      </c>
      <c r="AE12" s="62" t="str">
        <f t="shared" si="10"/>
        <v/>
      </c>
      <c r="AF12" s="20" t="str">
        <f t="shared" si="20"/>
        <v/>
      </c>
      <c r="AG12" s="62">
        <f t="shared" si="1"/>
        <v>7.025964803822278E-2</v>
      </c>
      <c r="AH12" s="62">
        <f t="shared" si="11"/>
        <v>5.5145653983488821E-2</v>
      </c>
      <c r="AI12" s="62">
        <f t="shared" si="2"/>
        <v>0.2430493638531544</v>
      </c>
      <c r="AJ12" s="62">
        <f t="shared" si="3"/>
        <v>0.31167506658816274</v>
      </c>
      <c r="AK12" s="62">
        <f t="shared" si="12"/>
        <v>-6.8625702735008343E-2</v>
      </c>
      <c r="AL12" s="62" t="str">
        <f t="shared" si="15"/>
        <v/>
      </c>
      <c r="AM12" s="62" t="str">
        <f t="shared" si="16"/>
        <v/>
      </c>
      <c r="AN12" s="62" t="str">
        <f t="shared" si="17"/>
        <v/>
      </c>
      <c r="AO12" s="62" t="str">
        <f t="shared" si="18"/>
        <v/>
      </c>
      <c r="AP12" s="62" t="str">
        <f t="shared" si="19"/>
        <v/>
      </c>
      <c r="AQ12" s="62"/>
      <c r="AR12" s="62" t="str">
        <f t="shared" si="4"/>
        <v/>
      </c>
      <c r="AS12" s="62" t="str">
        <f t="shared" si="5"/>
        <v/>
      </c>
      <c r="AT12" s="62" t="str">
        <f t="shared" si="6"/>
        <v/>
      </c>
      <c r="AU12" s="62">
        <f t="shared" si="13"/>
        <v>6.3247011432734507E-2</v>
      </c>
      <c r="AV12" s="62" t="str">
        <f t="shared" si="7"/>
        <v/>
      </c>
      <c r="AW12" s="62">
        <f t="shared" si="14"/>
        <v>0.262658</v>
      </c>
    </row>
    <row r="13" spans="1:50">
      <c r="A13" s="62">
        <v>1880</v>
      </c>
      <c r="B13" s="61">
        <v>5.2164447555244475</v>
      </c>
      <c r="C13" s="61">
        <v>5541</v>
      </c>
      <c r="D13" s="61">
        <v>5.4516706089999998</v>
      </c>
      <c r="H13" s="61"/>
      <c r="I13" s="61">
        <v>0.38300000000000001</v>
      </c>
      <c r="J13" s="61">
        <v>0.29199999999999998</v>
      </c>
      <c r="K13" s="61">
        <v>1.2170000000000001</v>
      </c>
      <c r="L13" s="61">
        <v>1.681</v>
      </c>
      <c r="M13" s="61">
        <v>11.31489904</v>
      </c>
      <c r="N13" s="62">
        <f t="shared" si="8"/>
        <v>0.74452398318563762</v>
      </c>
      <c r="O13" s="61">
        <v>0.69796954300000003</v>
      </c>
      <c r="Z13" s="61">
        <v>3.298630137</v>
      </c>
      <c r="AB13" s="61">
        <v>0.26193699999999998</v>
      </c>
      <c r="AC13" s="63" t="str">
        <f t="shared" si="9"/>
        <v/>
      </c>
      <c r="AD13" s="20" t="str">
        <f t="shared" si="21"/>
        <v/>
      </c>
      <c r="AE13" s="62" t="str">
        <f t="shared" si="10"/>
        <v/>
      </c>
      <c r="AF13" s="20" t="str">
        <f t="shared" si="20"/>
        <v/>
      </c>
      <c r="AG13" s="62">
        <f t="shared" si="1"/>
        <v>7.0253694228649244E-2</v>
      </c>
      <c r="AH13" s="62">
        <f t="shared" si="11"/>
        <v>5.3561563223931012E-2</v>
      </c>
      <c r="AI13" s="62">
        <f t="shared" si="2"/>
        <v>0.2232343234367262</v>
      </c>
      <c r="AJ13" s="62">
        <f t="shared" si="3"/>
        <v>0.30834584855968505</v>
      </c>
      <c r="AK13" s="62">
        <f t="shared" si="12"/>
        <v>-8.5111525122958859E-2</v>
      </c>
      <c r="AL13" s="62" t="str">
        <f t="shared" si="15"/>
        <v/>
      </c>
      <c r="AM13" s="62" t="str">
        <f t="shared" si="16"/>
        <v/>
      </c>
      <c r="AN13" s="62" t="str">
        <f t="shared" si="17"/>
        <v/>
      </c>
      <c r="AO13" s="62" t="str">
        <f t="shared" si="18"/>
        <v/>
      </c>
      <c r="AP13" s="62" t="str">
        <f t="shared" si="19"/>
        <v/>
      </c>
      <c r="AQ13" s="62"/>
      <c r="AR13" s="62" t="str">
        <f t="shared" si="4"/>
        <v/>
      </c>
      <c r="AS13" s="62" t="str">
        <f t="shared" si="5"/>
        <v/>
      </c>
      <c r="AT13" s="62" t="str">
        <f t="shared" si="6"/>
        <v/>
      </c>
      <c r="AU13" s="62">
        <f t="shared" si="13"/>
        <v>-2.827866655308825E-2</v>
      </c>
      <c r="AV13" s="62" t="str">
        <f t="shared" si="7"/>
        <v/>
      </c>
      <c r="AW13" s="62">
        <f t="shared" si="14"/>
        <v>0.26193699999999998</v>
      </c>
    </row>
    <row r="14" spans="1:50">
      <c r="A14" s="62">
        <v>1881</v>
      </c>
      <c r="B14" s="61">
        <v>5.23</v>
      </c>
      <c r="C14" s="61">
        <v>5606</v>
      </c>
      <c r="D14" s="61">
        <v>5.512748749</v>
      </c>
      <c r="H14" s="61"/>
      <c r="I14" s="61">
        <v>0.40200000000000002</v>
      </c>
      <c r="J14" s="61">
        <v>0.29699999999999999</v>
      </c>
      <c r="K14" s="61">
        <v>1.3029999999999999</v>
      </c>
      <c r="L14" s="61">
        <v>1.63</v>
      </c>
      <c r="M14" s="61">
        <v>11.3330383</v>
      </c>
      <c r="N14" s="62">
        <f t="shared" si="8"/>
        <v>0.74294500502029803</v>
      </c>
      <c r="O14" s="61">
        <v>0.69796954300000003</v>
      </c>
      <c r="Z14" s="61">
        <v>4.0739726029999996</v>
      </c>
      <c r="AB14" s="61">
        <v>0.26738299999999998</v>
      </c>
      <c r="AC14" s="63" t="str">
        <f t="shared" si="9"/>
        <v/>
      </c>
      <c r="AD14" s="20" t="str">
        <f t="shared" si="21"/>
        <v/>
      </c>
      <c r="AE14" s="62" t="str">
        <f t="shared" si="10"/>
        <v/>
      </c>
      <c r="AF14" s="20" t="str">
        <f t="shared" si="20"/>
        <v/>
      </c>
      <c r="AG14" s="62">
        <f t="shared" si="1"/>
        <v>7.292187950211261E-2</v>
      </c>
      <c r="AH14" s="62">
        <f t="shared" si="11"/>
        <v>5.387511993066528E-2</v>
      </c>
      <c r="AI14" s="62">
        <f t="shared" si="2"/>
        <v>0.23636121639615104</v>
      </c>
      <c r="AJ14" s="62">
        <f t="shared" si="3"/>
        <v>0.29567826763294414</v>
      </c>
      <c r="AK14" s="62">
        <f t="shared" si="12"/>
        <v>-5.9317051236793095E-2</v>
      </c>
      <c r="AL14" s="62" t="str">
        <f t="shared" si="15"/>
        <v/>
      </c>
      <c r="AM14" s="62" t="str">
        <f t="shared" si="16"/>
        <v/>
      </c>
      <c r="AN14" s="62" t="str">
        <f t="shared" si="17"/>
        <v/>
      </c>
      <c r="AO14" s="62" t="str">
        <f t="shared" si="18"/>
        <v/>
      </c>
      <c r="AP14" s="62" t="str">
        <f t="shared" si="19"/>
        <v/>
      </c>
      <c r="AQ14" s="62"/>
      <c r="AR14" s="62" t="str">
        <f t="shared" si="4"/>
        <v/>
      </c>
      <c r="AS14" s="62" t="str">
        <f t="shared" si="5"/>
        <v/>
      </c>
      <c r="AT14" s="62" t="str">
        <f t="shared" si="6"/>
        <v/>
      </c>
      <c r="AU14" s="62">
        <f t="shared" si="13"/>
        <v>3.5109342281692109E-2</v>
      </c>
      <c r="AV14" s="62" t="str">
        <f t="shared" si="7"/>
        <v/>
      </c>
      <c r="AW14" s="62">
        <f t="shared" si="14"/>
        <v>0.26738299999999998</v>
      </c>
    </row>
    <row r="15" spans="1:50">
      <c r="A15" s="62">
        <v>1882</v>
      </c>
      <c r="B15" s="61">
        <v>5.26</v>
      </c>
      <c r="C15" s="61">
        <v>5673</v>
      </c>
      <c r="D15" s="61">
        <v>5.5680271230000002</v>
      </c>
      <c r="H15" s="61"/>
      <c r="I15" s="61">
        <v>0.42299999999999999</v>
      </c>
      <c r="J15" s="61">
        <v>0.30099999999999999</v>
      </c>
      <c r="K15" s="61">
        <v>1.3260000000000001</v>
      </c>
      <c r="L15" s="61">
        <v>1.6080000000000001</v>
      </c>
      <c r="M15" s="61">
        <v>11.58094146</v>
      </c>
      <c r="N15" s="62">
        <f t="shared" si="8"/>
        <v>0.72565904009332538</v>
      </c>
      <c r="O15" s="61">
        <v>0.69091934600000005</v>
      </c>
      <c r="Z15" s="61">
        <v>4.3671232880000002</v>
      </c>
      <c r="AB15" s="61">
        <v>0.29256500000000002</v>
      </c>
      <c r="AC15" s="63" t="str">
        <f t="shared" si="9"/>
        <v/>
      </c>
      <c r="AD15" s="20" t="str">
        <f t="shared" si="21"/>
        <v/>
      </c>
      <c r="AE15" s="62" t="str">
        <f t="shared" si="10"/>
        <v/>
      </c>
      <c r="AF15" s="20" t="str">
        <f t="shared" si="20"/>
        <v/>
      </c>
      <c r="AG15" s="62">
        <f t="shared" si="1"/>
        <v>7.5969457521624206E-2</v>
      </c>
      <c r="AH15" s="62">
        <f t="shared" si="11"/>
        <v>5.4058644713968998E-2</v>
      </c>
      <c r="AI15" s="62">
        <f t="shared" si="2"/>
        <v>0.23814539166353124</v>
      </c>
      <c r="AJ15" s="62">
        <f t="shared" si="3"/>
        <v>0.28879169667794741</v>
      </c>
      <c r="AK15" s="62">
        <f t="shared" si="12"/>
        <v>-5.0646305014416165E-2</v>
      </c>
      <c r="AL15" s="62" t="str">
        <f t="shared" si="15"/>
        <v/>
      </c>
      <c r="AM15" s="62" t="str">
        <f t="shared" si="16"/>
        <v/>
      </c>
      <c r="AN15" s="62" t="str">
        <f t="shared" si="17"/>
        <v/>
      </c>
      <c r="AO15" s="62" t="str">
        <f t="shared" si="18"/>
        <v/>
      </c>
      <c r="AP15" s="62" t="str">
        <f t="shared" si="19"/>
        <v/>
      </c>
      <c r="AQ15" s="62"/>
      <c r="AR15" s="62" t="str">
        <f t="shared" si="4"/>
        <v/>
      </c>
      <c r="AS15" s="62" t="str">
        <f t="shared" si="5"/>
        <v/>
      </c>
      <c r="AT15" s="62" t="str">
        <f t="shared" si="6"/>
        <v/>
      </c>
      <c r="AU15" s="62">
        <f t="shared" si="13"/>
        <v>6.4281487775174645E-2</v>
      </c>
      <c r="AV15" s="62" t="str">
        <f t="shared" si="7"/>
        <v/>
      </c>
      <c r="AW15" s="62">
        <f t="shared" si="14"/>
        <v>0.29256500000000002</v>
      </c>
    </row>
    <row r="16" spans="1:50">
      <c r="A16" s="62">
        <v>1883</v>
      </c>
      <c r="B16" s="61">
        <v>5.16</v>
      </c>
      <c r="C16" s="61">
        <v>5740</v>
      </c>
      <c r="D16" s="61">
        <v>5.500074884</v>
      </c>
      <c r="H16" s="61"/>
      <c r="I16" s="61">
        <v>0.40600000000000003</v>
      </c>
      <c r="J16" s="61">
        <v>0.30299999999999999</v>
      </c>
      <c r="K16" s="61">
        <v>1.343</v>
      </c>
      <c r="L16" s="61">
        <v>1.552</v>
      </c>
      <c r="M16" s="61">
        <v>11.61271078</v>
      </c>
      <c r="N16" s="62">
        <f t="shared" si="8"/>
        <v>0.70649813206929957</v>
      </c>
      <c r="O16" s="61">
        <v>0.69796954300000003</v>
      </c>
      <c r="Z16" s="61">
        <v>3.5547945209999998</v>
      </c>
      <c r="AB16" s="61">
        <v>0.32090299999999999</v>
      </c>
      <c r="AC16" s="63" t="str">
        <f t="shared" si="9"/>
        <v/>
      </c>
      <c r="AD16" s="20" t="str">
        <f t="shared" si="21"/>
        <v/>
      </c>
      <c r="AE16" s="62" t="str">
        <f t="shared" si="10"/>
        <v/>
      </c>
      <c r="AF16" s="20" t="str">
        <f t="shared" si="20"/>
        <v/>
      </c>
      <c r="AG16" s="62">
        <f t="shared" si="1"/>
        <v>7.3817176777188048E-2</v>
      </c>
      <c r="AH16" s="62">
        <f t="shared" si="11"/>
        <v>5.5090159023369396E-2</v>
      </c>
      <c r="AI16" s="62">
        <f t="shared" si="2"/>
        <v>0.24417849362503333</v>
      </c>
      <c r="AJ16" s="62">
        <f t="shared" si="3"/>
        <v>0.28217797625171387</v>
      </c>
      <c r="AK16" s="62">
        <f t="shared" si="12"/>
        <v>-3.7999482626680542E-2</v>
      </c>
      <c r="AL16" s="62" t="str">
        <f t="shared" si="15"/>
        <v/>
      </c>
      <c r="AM16" s="62" t="str">
        <f t="shared" si="16"/>
        <v/>
      </c>
      <c r="AN16" s="62" t="str">
        <f t="shared" si="17"/>
        <v/>
      </c>
      <c r="AO16" s="62" t="str">
        <f t="shared" si="18"/>
        <v/>
      </c>
      <c r="AP16" s="62" t="str">
        <f t="shared" si="19"/>
        <v/>
      </c>
      <c r="AQ16" s="62"/>
      <c r="AR16" s="62" t="str">
        <f t="shared" si="4"/>
        <v/>
      </c>
      <c r="AS16" s="62" t="str">
        <f t="shared" si="5"/>
        <v/>
      </c>
      <c r="AT16" s="62" t="str">
        <f t="shared" si="6"/>
        <v/>
      </c>
      <c r="AU16" s="62">
        <f t="shared" si="13"/>
        <v>7.0430937444480701E-2</v>
      </c>
      <c r="AV16" s="62" t="str">
        <f t="shared" si="7"/>
        <v/>
      </c>
      <c r="AW16" s="62">
        <f t="shared" si="14"/>
        <v>0.32090299999999999</v>
      </c>
    </row>
    <row r="17" spans="1:49">
      <c r="A17" s="62">
        <v>1884</v>
      </c>
      <c r="B17" s="61">
        <v>5.14</v>
      </c>
      <c r="C17" s="61">
        <v>5807</v>
      </c>
      <c r="D17" s="61">
        <v>5.0494323090000002</v>
      </c>
      <c r="H17" s="61"/>
      <c r="I17" s="61">
        <v>0.36199999999999999</v>
      </c>
      <c r="J17" s="61">
        <v>0.30599999999999999</v>
      </c>
      <c r="K17" s="61">
        <v>1.3380000000000001</v>
      </c>
      <c r="L17" s="61">
        <v>1.4259999999999999</v>
      </c>
      <c r="M17" s="61">
        <v>11.58114643</v>
      </c>
      <c r="N17" s="62">
        <f t="shared" si="8"/>
        <v>0.64287582322358716</v>
      </c>
      <c r="O17" s="61">
        <v>0.64861816100000003</v>
      </c>
      <c r="Z17" s="61">
        <v>3.27260274</v>
      </c>
      <c r="AB17" s="61">
        <v>0.35014099999999998</v>
      </c>
      <c r="AC17" s="63" t="str">
        <f t="shared" si="9"/>
        <v/>
      </c>
      <c r="AD17" s="20" t="str">
        <f t="shared" si="21"/>
        <v/>
      </c>
      <c r="AE17" s="62" t="str">
        <f t="shared" si="10"/>
        <v/>
      </c>
      <c r="AF17" s="20" t="str">
        <f t="shared" si="20"/>
        <v/>
      </c>
      <c r="AG17" s="62">
        <f t="shared" si="1"/>
        <v>7.1691227418729617E-2</v>
      </c>
      <c r="AH17" s="62">
        <f t="shared" si="11"/>
        <v>6.0600871795942715E-2</v>
      </c>
      <c r="AI17" s="62">
        <f t="shared" si="2"/>
        <v>0.26498028255872991</v>
      </c>
      <c r="AJ17" s="62">
        <f t="shared" si="3"/>
        <v>0.28240798425168073</v>
      </c>
      <c r="AK17" s="62">
        <f t="shared" si="12"/>
        <v>-1.7427701692950825E-2</v>
      </c>
      <c r="AL17" s="62" t="str">
        <f t="shared" si="15"/>
        <v/>
      </c>
      <c r="AM17" s="62" t="str">
        <f t="shared" si="16"/>
        <v/>
      </c>
      <c r="AN17" s="62" t="str">
        <f t="shared" si="17"/>
        <v/>
      </c>
      <c r="AO17" s="62" t="str">
        <f t="shared" si="18"/>
        <v/>
      </c>
      <c r="AP17" s="62" t="str">
        <f t="shared" si="19"/>
        <v/>
      </c>
      <c r="AQ17" s="62"/>
      <c r="AR17" s="62" t="str">
        <f t="shared" si="4"/>
        <v/>
      </c>
      <c r="AS17" s="62" t="str">
        <f t="shared" si="5"/>
        <v/>
      </c>
      <c r="AT17" s="62" t="str">
        <f t="shared" si="6"/>
        <v/>
      </c>
      <c r="AU17" s="62">
        <f t="shared" si="13"/>
        <v>0.12991691878064507</v>
      </c>
      <c r="AV17" s="62" t="str">
        <f t="shared" si="7"/>
        <v/>
      </c>
      <c r="AW17" s="62">
        <f t="shared" si="14"/>
        <v>0.35014099999999998</v>
      </c>
    </row>
    <row r="18" spans="1:49">
      <c r="A18" s="62">
        <v>1885</v>
      </c>
      <c r="B18" s="61">
        <v>5.17</v>
      </c>
      <c r="C18" s="61">
        <v>5876</v>
      </c>
      <c r="D18" s="61">
        <v>4.9257562080000001</v>
      </c>
      <c r="H18" s="61"/>
      <c r="I18" s="61">
        <v>0.35099999999999998</v>
      </c>
      <c r="J18" s="61">
        <v>0.313</v>
      </c>
      <c r="K18" s="61">
        <v>1.2</v>
      </c>
      <c r="L18" s="61">
        <v>1.347</v>
      </c>
      <c r="M18" s="61">
        <v>11.58760277</v>
      </c>
      <c r="N18" s="62">
        <f t="shared" si="8"/>
        <v>0.61942031546600218</v>
      </c>
      <c r="O18" s="61">
        <v>0.627467569</v>
      </c>
      <c r="Z18" s="61">
        <v>3.2397260270000001</v>
      </c>
      <c r="AB18" s="61">
        <v>0.35973899999999998</v>
      </c>
      <c r="AC18" s="63" t="str">
        <f t="shared" si="9"/>
        <v/>
      </c>
      <c r="AD18" s="20" t="str">
        <f t="shared" si="21"/>
        <v/>
      </c>
      <c r="AE18" s="62" t="str">
        <f t="shared" si="10"/>
        <v/>
      </c>
      <c r="AF18" s="20" t="str">
        <f t="shared" si="20"/>
        <v/>
      </c>
      <c r="AG18" s="62">
        <f t="shared" si="1"/>
        <v>7.1258094225194343E-2</v>
      </c>
      <c r="AH18" s="62">
        <f t="shared" si="11"/>
        <v>6.354354271363484E-2</v>
      </c>
      <c r="AI18" s="62">
        <f t="shared" si="2"/>
        <v>0.24361741615451057</v>
      </c>
      <c r="AJ18" s="62">
        <f t="shared" si="3"/>
        <v>0.27346054963343813</v>
      </c>
      <c r="AK18" s="62">
        <f t="shared" si="12"/>
        <v>-2.9843133478927558E-2</v>
      </c>
      <c r="AL18" s="62" t="str">
        <f t="shared" si="15"/>
        <v/>
      </c>
      <c r="AM18" s="62" t="str">
        <f t="shared" si="16"/>
        <v/>
      </c>
      <c r="AN18" s="62" t="str">
        <f t="shared" si="17"/>
        <v/>
      </c>
      <c r="AO18" s="62" t="str">
        <f t="shared" si="18"/>
        <v/>
      </c>
      <c r="AP18" s="62" t="str">
        <f t="shared" si="19"/>
        <v/>
      </c>
      <c r="AQ18" s="62"/>
      <c r="AR18" s="62" t="str">
        <f t="shared" si="4"/>
        <v/>
      </c>
      <c r="AS18" s="62" t="str">
        <f t="shared" si="5"/>
        <v/>
      </c>
      <c r="AT18" s="62" t="str">
        <f t="shared" si="6"/>
        <v/>
      </c>
      <c r="AU18" s="62">
        <f t="shared" si="13"/>
        <v>6.9893546406225124E-2</v>
      </c>
      <c r="AV18" s="62" t="str">
        <f t="shared" si="7"/>
        <v/>
      </c>
      <c r="AW18" s="62">
        <f t="shared" si="14"/>
        <v>0.35973899999999998</v>
      </c>
    </row>
    <row r="19" spans="1:49">
      <c r="A19" s="62">
        <v>1886</v>
      </c>
      <c r="B19" s="61">
        <v>5.14</v>
      </c>
      <c r="C19" s="61">
        <v>5919</v>
      </c>
      <c r="D19" s="61">
        <v>4.7661805959999999</v>
      </c>
      <c r="H19" s="61"/>
      <c r="I19" s="61">
        <v>0.35</v>
      </c>
      <c r="J19" s="61">
        <v>0.316</v>
      </c>
      <c r="K19" s="61">
        <v>1.1819999999999999</v>
      </c>
      <c r="L19" s="61">
        <v>1.335</v>
      </c>
      <c r="M19" s="61">
        <v>11.64509499</v>
      </c>
      <c r="N19" s="62">
        <f t="shared" si="8"/>
        <v>0.59206179364174139</v>
      </c>
      <c r="O19" s="61">
        <v>0.578116187</v>
      </c>
      <c r="Z19" s="61">
        <v>2.7602739729999999</v>
      </c>
      <c r="AB19" s="61">
        <v>0.40094800000000003</v>
      </c>
      <c r="AC19" s="63" t="str">
        <f t="shared" si="9"/>
        <v/>
      </c>
      <c r="AD19" s="20" t="str">
        <f t="shared" si="21"/>
        <v/>
      </c>
      <c r="AE19" s="62" t="str">
        <f t="shared" si="10"/>
        <v/>
      </c>
      <c r="AF19" s="20" t="str">
        <f t="shared" si="20"/>
        <v/>
      </c>
      <c r="AG19" s="62">
        <f t="shared" si="1"/>
        <v>7.3434061708391035E-2</v>
      </c>
      <c r="AH19" s="62">
        <f t="shared" si="11"/>
        <v>6.6300467142433053E-2</v>
      </c>
      <c r="AI19" s="62">
        <f t="shared" si="2"/>
        <v>0.2479973169694806</v>
      </c>
      <c r="AJ19" s="62">
        <f t="shared" si="3"/>
        <v>0.28009849251629154</v>
      </c>
      <c r="AK19" s="62">
        <f t="shared" si="12"/>
        <v>-3.2101175546810939E-2</v>
      </c>
      <c r="AL19" s="62" t="str">
        <f t="shared" si="15"/>
        <v/>
      </c>
      <c r="AM19" s="62" t="str">
        <f t="shared" si="16"/>
        <v/>
      </c>
      <c r="AN19" s="62" t="str">
        <f t="shared" si="17"/>
        <v/>
      </c>
      <c r="AO19" s="62" t="str">
        <f t="shared" si="18"/>
        <v/>
      </c>
      <c r="AP19" s="62" t="str">
        <f t="shared" si="19"/>
        <v/>
      </c>
      <c r="AQ19" s="62"/>
      <c r="AR19" s="62" t="str">
        <f t="shared" si="4"/>
        <v/>
      </c>
      <c r="AS19" s="62" t="str">
        <f t="shared" si="5"/>
        <v/>
      </c>
      <c r="AT19" s="62" t="str">
        <f t="shared" si="6"/>
        <v/>
      </c>
      <c r="AU19" s="62">
        <f t="shared" si="13"/>
        <v>7.7570315304226728E-2</v>
      </c>
      <c r="AV19" s="62" t="str">
        <f t="shared" si="7"/>
        <v/>
      </c>
      <c r="AW19" s="62">
        <f t="shared" si="14"/>
        <v>0.40094800000000003</v>
      </c>
    </row>
    <row r="20" spans="1:49">
      <c r="A20" s="62">
        <v>1887</v>
      </c>
      <c r="B20" s="61">
        <v>5.21</v>
      </c>
      <c r="C20" s="61">
        <v>5962</v>
      </c>
      <c r="D20" s="61">
        <v>5.041738488</v>
      </c>
      <c r="H20" s="61"/>
      <c r="I20" s="61">
        <v>0.34599999999999997</v>
      </c>
      <c r="J20" s="61">
        <v>0.32400000000000001</v>
      </c>
      <c r="K20" s="61">
        <v>1.2410000000000001</v>
      </c>
      <c r="L20" s="61">
        <v>1.4319999999999999</v>
      </c>
      <c r="M20" s="61">
        <v>12.00449822</v>
      </c>
      <c r="N20" s="62">
        <f t="shared" si="8"/>
        <v>0.60315960731286022</v>
      </c>
      <c r="O20" s="61">
        <v>0.61336717399999996</v>
      </c>
      <c r="Z20" s="61">
        <v>3.0547945209999998</v>
      </c>
      <c r="AB20" s="61">
        <v>0.38399699999999998</v>
      </c>
      <c r="AC20" s="63" t="str">
        <f t="shared" si="9"/>
        <v/>
      </c>
      <c r="AD20" s="20" t="str">
        <f t="shared" si="21"/>
        <v/>
      </c>
      <c r="AE20" s="62" t="str">
        <f t="shared" si="10"/>
        <v/>
      </c>
      <c r="AF20" s="20" t="str">
        <f t="shared" si="20"/>
        <v/>
      </c>
      <c r="AG20" s="62">
        <f t="shared" si="1"/>
        <v>6.8627121542207209E-2</v>
      </c>
      <c r="AH20" s="62">
        <f t="shared" si="11"/>
        <v>6.4263547340101548E-2</v>
      </c>
      <c r="AI20" s="62">
        <f t="shared" si="2"/>
        <v>0.24614525385514205</v>
      </c>
      <c r="AJ20" s="62">
        <f t="shared" si="3"/>
        <v>0.28402901170069572</v>
      </c>
      <c r="AK20" s="62">
        <f t="shared" si="12"/>
        <v>-3.7883757845553673E-2</v>
      </c>
      <c r="AL20" s="62" t="str">
        <f t="shared" si="15"/>
        <v/>
      </c>
      <c r="AM20" s="62" t="str">
        <f t="shared" si="16"/>
        <v/>
      </c>
      <c r="AN20" s="62" t="str">
        <f t="shared" si="17"/>
        <v/>
      </c>
      <c r="AO20" s="62" t="str">
        <f t="shared" si="18"/>
        <v/>
      </c>
      <c r="AP20" s="62" t="str">
        <f t="shared" si="19"/>
        <v/>
      </c>
      <c r="AQ20" s="62"/>
      <c r="AR20" s="62" t="str">
        <f t="shared" si="4"/>
        <v/>
      </c>
      <c r="AS20" s="62" t="str">
        <f t="shared" si="5"/>
        <v/>
      </c>
      <c r="AT20" s="62" t="str">
        <f t="shared" si="6"/>
        <v/>
      </c>
      <c r="AU20" s="62">
        <f t="shared" si="13"/>
        <v>9.0318998705841078E-3</v>
      </c>
      <c r="AV20" s="62" t="str">
        <f t="shared" si="7"/>
        <v/>
      </c>
      <c r="AW20" s="62">
        <f t="shared" si="14"/>
        <v>0.38399699999999998</v>
      </c>
    </row>
    <row r="21" spans="1:49">
      <c r="A21" s="62">
        <v>1888</v>
      </c>
      <c r="B21" s="61">
        <v>5.2</v>
      </c>
      <c r="C21" s="61">
        <v>6007</v>
      </c>
      <c r="D21" s="61">
        <v>5.1461367979999997</v>
      </c>
      <c r="H21" s="61"/>
      <c r="I21" s="61">
        <v>0.35599999999999998</v>
      </c>
      <c r="J21" s="61">
        <v>0.33300000000000002</v>
      </c>
      <c r="K21" s="61">
        <v>1.244</v>
      </c>
      <c r="L21" s="61">
        <v>1.534</v>
      </c>
      <c r="M21" s="61">
        <v>11.99404509</v>
      </c>
      <c r="N21" s="62">
        <f t="shared" si="8"/>
        <v>0.61156966481003683</v>
      </c>
      <c r="O21" s="61">
        <v>0.59926677900000003</v>
      </c>
      <c r="Z21" s="61">
        <v>3.2712328770000001</v>
      </c>
      <c r="AB21" s="61">
        <v>0.37853900000000001</v>
      </c>
      <c r="AC21" s="63" t="str">
        <f t="shared" si="9"/>
        <v/>
      </c>
      <c r="AD21" s="20" t="str">
        <f t="shared" si="21"/>
        <v/>
      </c>
      <c r="AE21" s="62" t="str">
        <f t="shared" si="10"/>
        <v/>
      </c>
      <c r="AF21" s="20" t="str">
        <f t="shared" si="20"/>
        <v/>
      </c>
      <c r="AG21" s="62">
        <f t="shared" si="1"/>
        <v>6.9178106601899159E-2</v>
      </c>
      <c r="AH21" s="62">
        <f t="shared" si="11"/>
        <v>6.4708734546158497E-2</v>
      </c>
      <c r="AI21" s="62">
        <f t="shared" si="2"/>
        <v>0.2417347320583218</v>
      </c>
      <c r="AJ21" s="62">
        <f t="shared" si="3"/>
        <v>0.29808768406548686</v>
      </c>
      <c r="AK21" s="62">
        <f t="shared" si="12"/>
        <v>-5.6352952007165058E-2</v>
      </c>
      <c r="AL21" s="62" t="str">
        <f t="shared" si="15"/>
        <v/>
      </c>
      <c r="AM21" s="62" t="str">
        <f t="shared" si="16"/>
        <v/>
      </c>
      <c r="AN21" s="62" t="str">
        <f t="shared" si="17"/>
        <v/>
      </c>
      <c r="AO21" s="62" t="str">
        <f t="shared" si="18"/>
        <v/>
      </c>
      <c r="AP21" s="62" t="str">
        <f t="shared" si="19"/>
        <v/>
      </c>
      <c r="AQ21" s="62"/>
      <c r="AR21" s="62" t="str">
        <f t="shared" si="4"/>
        <v/>
      </c>
      <c r="AS21" s="62" t="str">
        <f t="shared" si="5"/>
        <v/>
      </c>
      <c r="AT21" s="62" t="str">
        <f t="shared" si="6"/>
        <v/>
      </c>
      <c r="AU21" s="62">
        <f t="shared" si="13"/>
        <v>1.6700922554858302E-2</v>
      </c>
      <c r="AV21" s="62" t="str">
        <f t="shared" si="7"/>
        <v/>
      </c>
      <c r="AW21" s="62">
        <f t="shared" si="14"/>
        <v>0.37853900000000001</v>
      </c>
    </row>
    <row r="22" spans="1:49">
      <c r="A22" s="62">
        <v>1889</v>
      </c>
      <c r="B22" s="61">
        <v>5.18</v>
      </c>
      <c r="C22" s="61">
        <v>6051</v>
      </c>
      <c r="D22" s="61">
        <v>5.3884177490000003</v>
      </c>
      <c r="H22" s="61"/>
      <c r="I22" s="61">
        <v>0.373</v>
      </c>
      <c r="J22" s="61">
        <v>0.33800000000000002</v>
      </c>
      <c r="K22" s="61">
        <v>1.4590000000000001</v>
      </c>
      <c r="L22" s="61">
        <v>1.556</v>
      </c>
      <c r="M22" s="61">
        <v>12.482985149999999</v>
      </c>
      <c r="N22" s="62">
        <f t="shared" si="8"/>
        <v>0.61080638591525616</v>
      </c>
      <c r="O22" s="61">
        <v>0.61336717399999996</v>
      </c>
      <c r="Z22" s="61">
        <v>3.5369863010000002</v>
      </c>
      <c r="AB22" s="61">
        <v>0.369869</v>
      </c>
      <c r="AC22" s="63" t="str">
        <f t="shared" si="9"/>
        <v/>
      </c>
      <c r="AD22" s="20" t="str">
        <f t="shared" si="21"/>
        <v/>
      </c>
      <c r="AE22" s="62" t="str">
        <f t="shared" si="10"/>
        <v/>
      </c>
      <c r="AF22" s="20" t="str">
        <f t="shared" si="20"/>
        <v/>
      </c>
      <c r="AG22" s="62">
        <f t="shared" si="1"/>
        <v>6.9222546835612839E-2</v>
      </c>
      <c r="AH22" s="62">
        <f t="shared" si="11"/>
        <v>6.272713359366526E-2</v>
      </c>
      <c r="AI22" s="62">
        <f t="shared" si="2"/>
        <v>0.27076594057147219</v>
      </c>
      <c r="AJ22" s="62">
        <f t="shared" si="3"/>
        <v>0.28876751441344123</v>
      </c>
      <c r="AK22" s="62">
        <f t="shared" si="12"/>
        <v>-1.8001573841969043E-2</v>
      </c>
      <c r="AL22" s="62" t="str">
        <f t="shared" si="15"/>
        <v/>
      </c>
      <c r="AM22" s="62" t="str">
        <f t="shared" si="16"/>
        <v/>
      </c>
      <c r="AN22" s="62" t="str">
        <f t="shared" si="17"/>
        <v/>
      </c>
      <c r="AO22" s="62" t="str">
        <f t="shared" si="18"/>
        <v/>
      </c>
      <c r="AP22" s="62" t="str">
        <f t="shared" si="19"/>
        <v/>
      </c>
      <c r="AQ22" s="62"/>
      <c r="AR22" s="62" t="str">
        <f t="shared" si="4"/>
        <v/>
      </c>
      <c r="AS22" s="62" t="str">
        <f t="shared" si="5"/>
        <v/>
      </c>
      <c r="AT22" s="62" t="str">
        <f t="shared" si="6"/>
        <v/>
      </c>
      <c r="AU22" s="62">
        <f t="shared" si="13"/>
        <v>3.3961173580939245E-2</v>
      </c>
      <c r="AV22" s="62" t="str">
        <f t="shared" si="7"/>
        <v/>
      </c>
      <c r="AW22" s="62">
        <f t="shared" si="14"/>
        <v>0.369869</v>
      </c>
    </row>
    <row r="23" spans="1:49">
      <c r="A23" s="62">
        <v>1890</v>
      </c>
      <c r="B23" s="61">
        <v>5.23</v>
      </c>
      <c r="C23" s="61">
        <v>6096</v>
      </c>
      <c r="D23" s="61">
        <v>5.5870506669999997</v>
      </c>
      <c r="H23" s="61"/>
      <c r="I23" s="61">
        <v>0.41799999999999998</v>
      </c>
      <c r="J23" s="61">
        <v>0.34100000000000003</v>
      </c>
      <c r="K23" s="61">
        <v>1.4370000000000001</v>
      </c>
      <c r="L23" s="61">
        <v>1.6719999999999999</v>
      </c>
      <c r="M23" s="61">
        <v>12.66673479</v>
      </c>
      <c r="N23" s="62">
        <f t="shared" si="8"/>
        <v>0.61952793185857802</v>
      </c>
      <c r="O23" s="61">
        <v>0.63451776599999998</v>
      </c>
      <c r="Z23" s="61">
        <v>3.1780821920000002</v>
      </c>
      <c r="AB23" s="61">
        <v>0.36280000000000001</v>
      </c>
      <c r="AC23" s="63" t="str">
        <f t="shared" si="9"/>
        <v/>
      </c>
      <c r="AD23" s="20" t="str">
        <f t="shared" si="21"/>
        <v/>
      </c>
      <c r="AE23" s="62" t="str">
        <f t="shared" si="10"/>
        <v/>
      </c>
      <c r="AF23" s="20" t="str">
        <f t="shared" si="20"/>
        <v/>
      </c>
      <c r="AG23" s="62">
        <f t="shared" si="1"/>
        <v>7.4815859907790591E-2</v>
      </c>
      <c r="AH23" s="62">
        <f t="shared" si="11"/>
        <v>6.1033990977408123E-2</v>
      </c>
      <c r="AI23" s="62">
        <f t="shared" si="2"/>
        <v>0.25720189159687823</v>
      </c>
      <c r="AJ23" s="62">
        <f t="shared" si="3"/>
        <v>0.29926343963116236</v>
      </c>
      <c r="AK23" s="62">
        <f t="shared" si="12"/>
        <v>-4.2061548034284135E-2</v>
      </c>
      <c r="AL23" s="62" t="str">
        <f t="shared" si="15"/>
        <v/>
      </c>
      <c r="AM23" s="62" t="str">
        <f t="shared" si="16"/>
        <v/>
      </c>
      <c r="AN23" s="62" t="str">
        <f t="shared" si="17"/>
        <v/>
      </c>
      <c r="AO23" s="62" t="str">
        <f t="shared" si="18"/>
        <v/>
      </c>
      <c r="AP23" s="62" t="str">
        <f t="shared" si="19"/>
        <v/>
      </c>
      <c r="AQ23" s="62"/>
      <c r="AR23" s="62" t="str">
        <f t="shared" si="4"/>
        <v/>
      </c>
      <c r="AS23" s="62" t="str">
        <f t="shared" si="5"/>
        <v/>
      </c>
      <c r="AT23" s="62" t="str">
        <f t="shared" si="6"/>
        <v/>
      </c>
      <c r="AU23" s="62">
        <f t="shared" si="13"/>
        <v>2.1192103503216812E-2</v>
      </c>
      <c r="AV23" s="62" t="str">
        <f t="shared" si="7"/>
        <v/>
      </c>
      <c r="AW23" s="62">
        <f t="shared" si="14"/>
        <v>0.36280000000000001</v>
      </c>
    </row>
    <row r="24" spans="1:49">
      <c r="A24" s="62">
        <v>1891</v>
      </c>
      <c r="B24" s="61">
        <v>5.24</v>
      </c>
      <c r="C24" s="61">
        <v>6164</v>
      </c>
      <c r="D24" s="61">
        <v>5.5404033220000004</v>
      </c>
      <c r="H24" s="61"/>
      <c r="I24" s="61">
        <v>0.40200000000000002</v>
      </c>
      <c r="J24" s="61">
        <v>0.34599999999999997</v>
      </c>
      <c r="K24" s="61">
        <v>1.5189999999999999</v>
      </c>
      <c r="L24" s="61">
        <v>1.8</v>
      </c>
      <c r="M24" s="61">
        <v>12.54498656</v>
      </c>
      <c r="N24" s="62">
        <f t="shared" si="8"/>
        <v>0.61347443356359921</v>
      </c>
      <c r="O24" s="61">
        <v>0.63451776599999998</v>
      </c>
      <c r="Z24" s="61">
        <v>3</v>
      </c>
      <c r="AB24" s="61">
        <v>0.37397999999999998</v>
      </c>
      <c r="AC24" s="63" t="str">
        <f t="shared" si="9"/>
        <v/>
      </c>
      <c r="AD24" s="20" t="str">
        <f t="shared" si="21"/>
        <v/>
      </c>
      <c r="AE24" s="62" t="str">
        <f t="shared" si="10"/>
        <v/>
      </c>
      <c r="AF24" s="20" t="str">
        <f t="shared" si="20"/>
        <v/>
      </c>
      <c r="AG24" s="62">
        <f t="shared" si="1"/>
        <v>7.2557894549612714E-2</v>
      </c>
      <c r="AH24" s="62">
        <f t="shared" si="11"/>
        <v>6.2450327149666661E-2</v>
      </c>
      <c r="AI24" s="62">
        <f t="shared" si="2"/>
        <v>0.27416776572353657</v>
      </c>
      <c r="AJ24" s="62">
        <f t="shared" si="3"/>
        <v>0.32488609499826587</v>
      </c>
      <c r="AK24" s="62">
        <f t="shared" si="12"/>
        <v>-5.0718329274729301E-2</v>
      </c>
      <c r="AL24" s="62" t="str">
        <f t="shared" si="15"/>
        <v/>
      </c>
      <c r="AM24" s="62" t="str">
        <f t="shared" si="16"/>
        <v/>
      </c>
      <c r="AN24" s="62" t="str">
        <f t="shared" si="17"/>
        <v/>
      </c>
      <c r="AO24" s="62" t="str">
        <f t="shared" si="18"/>
        <v/>
      </c>
      <c r="AP24" s="62" t="str">
        <f t="shared" si="19"/>
        <v/>
      </c>
      <c r="AQ24" s="62"/>
      <c r="AR24" s="62" t="str">
        <f t="shared" si="4"/>
        <v/>
      </c>
      <c r="AS24" s="62" t="str">
        <f t="shared" si="5"/>
        <v/>
      </c>
      <c r="AT24" s="62" t="str">
        <f t="shared" si="6"/>
        <v/>
      </c>
      <c r="AU24" s="62">
        <f t="shared" si="13"/>
        <v>4.1600019519012738E-2</v>
      </c>
      <c r="AV24" s="62" t="str">
        <f t="shared" si="7"/>
        <v/>
      </c>
      <c r="AW24" s="62">
        <f t="shared" si="14"/>
        <v>0.37397999999999998</v>
      </c>
    </row>
    <row r="25" spans="1:49">
      <c r="A25" s="62">
        <v>1892</v>
      </c>
      <c r="B25" s="61">
        <v>5.3</v>
      </c>
      <c r="C25" s="61">
        <v>6231</v>
      </c>
      <c r="D25" s="61">
        <v>5.366119039</v>
      </c>
      <c r="H25" s="61"/>
      <c r="I25" s="61">
        <v>0.40600000000000003</v>
      </c>
      <c r="J25" s="61">
        <v>0.34699999999999998</v>
      </c>
      <c r="K25" s="61">
        <v>1.369</v>
      </c>
      <c r="L25" s="61">
        <v>1.5369999999999999</v>
      </c>
      <c r="M25" s="61">
        <v>12.71889796</v>
      </c>
      <c r="N25" s="62">
        <f t="shared" si="8"/>
        <v>0.57975030519178927</v>
      </c>
      <c r="O25" s="61">
        <v>0.61336717399999996</v>
      </c>
      <c r="Z25" s="61">
        <v>2.6917808220000001</v>
      </c>
      <c r="AB25" s="61">
        <v>0.40010400000000002</v>
      </c>
      <c r="AC25" s="63" t="str">
        <f t="shared" si="9"/>
        <v/>
      </c>
      <c r="AD25" s="20" t="str">
        <f t="shared" si="21"/>
        <v/>
      </c>
      <c r="AE25" s="62" t="str">
        <f t="shared" si="10"/>
        <v/>
      </c>
      <c r="AF25" s="20" t="str">
        <f t="shared" si="20"/>
        <v/>
      </c>
      <c r="AG25" s="62">
        <f t="shared" si="1"/>
        <v>7.5659894431946845E-2</v>
      </c>
      <c r="AH25" s="62">
        <f t="shared" si="11"/>
        <v>6.4664983664742728E-2</v>
      </c>
      <c r="AI25" s="62">
        <f t="shared" si="2"/>
        <v>0.25511920068309168</v>
      </c>
      <c r="AJ25" s="62">
        <f t="shared" si="3"/>
        <v>0.28642674320665584</v>
      </c>
      <c r="AK25" s="62">
        <f t="shared" si="12"/>
        <v>-3.1307542523564158E-2</v>
      </c>
      <c r="AL25" s="62" t="str">
        <f t="shared" si="15"/>
        <v/>
      </c>
      <c r="AM25" s="62" t="str">
        <f t="shared" si="16"/>
        <v/>
      </c>
      <c r="AN25" s="62" t="str">
        <f t="shared" si="17"/>
        <v/>
      </c>
      <c r="AO25" s="62" t="str">
        <f t="shared" si="18"/>
        <v/>
      </c>
      <c r="AP25" s="62" t="str">
        <f t="shared" si="19"/>
        <v/>
      </c>
      <c r="AQ25" s="62"/>
      <c r="AR25" s="62" t="str">
        <f t="shared" si="4"/>
        <v/>
      </c>
      <c r="AS25" s="62" t="str">
        <f t="shared" si="5"/>
        <v/>
      </c>
      <c r="AT25" s="62" t="str">
        <f t="shared" si="6"/>
        <v/>
      </c>
      <c r="AU25" s="62">
        <f t="shared" si="13"/>
        <v>8.6541087644503592E-2</v>
      </c>
      <c r="AV25" s="62" t="str">
        <f t="shared" si="7"/>
        <v/>
      </c>
      <c r="AW25" s="62">
        <f t="shared" si="14"/>
        <v>0.40010400000000002</v>
      </c>
    </row>
    <row r="26" spans="1:49">
      <c r="A26" s="62">
        <v>1893</v>
      </c>
      <c r="B26" s="61">
        <v>5.56</v>
      </c>
      <c r="C26" s="61">
        <v>6300</v>
      </c>
      <c r="D26" s="61">
        <v>5.3496615289999996</v>
      </c>
      <c r="H26" s="61"/>
      <c r="I26" s="61">
        <v>0.39500000000000002</v>
      </c>
      <c r="J26" s="61">
        <v>0.35199999999999998</v>
      </c>
      <c r="K26" s="61">
        <v>1.3560000000000001</v>
      </c>
      <c r="L26" s="61">
        <v>1.575</v>
      </c>
      <c r="M26" s="61">
        <v>12.76983135</v>
      </c>
      <c r="N26" s="62">
        <f t="shared" si="8"/>
        <v>0.56936204395239098</v>
      </c>
      <c r="O26" s="61">
        <v>0.59221658200000005</v>
      </c>
      <c r="Z26" s="61">
        <v>2.8260273969999998</v>
      </c>
      <c r="AB26" s="61">
        <v>0.40936899999999998</v>
      </c>
      <c r="AC26" s="63" t="str">
        <f t="shared" si="9"/>
        <v/>
      </c>
      <c r="AD26" s="20" t="str">
        <f t="shared" si="21"/>
        <v/>
      </c>
      <c r="AE26" s="62" t="str">
        <f t="shared" si="10"/>
        <v/>
      </c>
      <c r="AF26" s="20" t="str">
        <f t="shared" si="20"/>
        <v/>
      </c>
      <c r="AG26" s="62">
        <f t="shared" si="1"/>
        <v>7.3836447008608502E-2</v>
      </c>
      <c r="AH26" s="62">
        <f t="shared" si="11"/>
        <v>6.579855530893719E-2</v>
      </c>
      <c r="AI26" s="62">
        <f t="shared" si="2"/>
        <v>0.25347398011056488</v>
      </c>
      <c r="AJ26" s="62">
        <f t="shared" si="3"/>
        <v>0.29441114946470476</v>
      </c>
      <c r="AK26" s="62">
        <f t="shared" si="12"/>
        <v>-4.093716935413988E-2</v>
      </c>
      <c r="AL26" s="62" t="str">
        <f t="shared" si="15"/>
        <v/>
      </c>
      <c r="AM26" s="62" t="str">
        <f t="shared" si="16"/>
        <v/>
      </c>
      <c r="AN26" s="62" t="str">
        <f t="shared" si="17"/>
        <v/>
      </c>
      <c r="AO26" s="62" t="str">
        <f t="shared" si="18"/>
        <v/>
      </c>
      <c r="AP26" s="62" t="str">
        <f t="shared" si="19"/>
        <v/>
      </c>
      <c r="AQ26" s="62"/>
      <c r="AR26" s="62" t="str">
        <f t="shared" si="4"/>
        <v/>
      </c>
      <c r="AS26" s="62" t="str">
        <f t="shared" si="5"/>
        <v/>
      </c>
      <c r="AT26" s="62" t="str">
        <f t="shared" si="6"/>
        <v/>
      </c>
      <c r="AU26" s="62">
        <f t="shared" si="13"/>
        <v>4.4998797878409366E-2</v>
      </c>
      <c r="AV26" s="62" t="str">
        <f t="shared" si="7"/>
        <v/>
      </c>
      <c r="AW26" s="62">
        <f t="shared" si="14"/>
        <v>0.40936899999999998</v>
      </c>
    </row>
    <row r="27" spans="1:49">
      <c r="A27" s="62">
        <v>1894</v>
      </c>
      <c r="B27" s="61">
        <v>5.66</v>
      </c>
      <c r="C27" s="61">
        <v>6370</v>
      </c>
      <c r="D27" s="61">
        <v>5.210059717</v>
      </c>
      <c r="H27" s="61"/>
      <c r="I27" s="61">
        <v>0.40300000000000002</v>
      </c>
      <c r="J27" s="61">
        <v>0.36299999999999999</v>
      </c>
      <c r="K27" s="61">
        <v>1.304</v>
      </c>
      <c r="L27" s="61">
        <v>1.575</v>
      </c>
      <c r="M27" s="61">
        <v>12.81769029</v>
      </c>
      <c r="N27" s="62">
        <f t="shared" si="8"/>
        <v>0.54636316590338052</v>
      </c>
      <c r="O27" s="61">
        <v>0.578116187</v>
      </c>
      <c r="Z27" s="61">
        <v>3</v>
      </c>
      <c r="AB27" s="61">
        <v>0.42705500000000002</v>
      </c>
      <c r="AC27" s="63" t="str">
        <f t="shared" si="9"/>
        <v/>
      </c>
      <c r="AD27" s="20" t="str">
        <f t="shared" si="21"/>
        <v/>
      </c>
      <c r="AE27" s="62" t="str">
        <f t="shared" si="10"/>
        <v/>
      </c>
      <c r="AF27" s="20" t="str">
        <f t="shared" si="20"/>
        <v/>
      </c>
      <c r="AG27" s="62">
        <f t="shared" si="1"/>
        <v>7.7350361011226776E-2</v>
      </c>
      <c r="AH27" s="62">
        <f t="shared" si="11"/>
        <v>6.967290582400823E-2</v>
      </c>
      <c r="AI27" s="62">
        <f t="shared" si="2"/>
        <v>0.25028503910332434</v>
      </c>
      <c r="AJ27" s="62">
        <f t="shared" si="3"/>
        <v>0.30229979799672996</v>
      </c>
      <c r="AK27" s="62">
        <f t="shared" si="12"/>
        <v>-5.2014758893405622E-2</v>
      </c>
      <c r="AL27" s="62" t="str">
        <f t="shared" si="15"/>
        <v/>
      </c>
      <c r="AM27" s="62" t="str">
        <f t="shared" si="16"/>
        <v/>
      </c>
      <c r="AN27" s="62" t="str">
        <f t="shared" si="17"/>
        <v/>
      </c>
      <c r="AO27" s="62" t="str">
        <f t="shared" si="18"/>
        <v/>
      </c>
      <c r="AP27" s="62" t="str">
        <f t="shared" si="19"/>
        <v/>
      </c>
      <c r="AQ27" s="62"/>
      <c r="AR27" s="62" t="str">
        <f t="shared" si="4"/>
        <v/>
      </c>
      <c r="AS27" s="62" t="str">
        <f t="shared" si="5"/>
        <v/>
      </c>
      <c r="AT27" s="62" t="str">
        <f t="shared" si="6"/>
        <v/>
      </c>
      <c r="AU27" s="62">
        <f t="shared" si="13"/>
        <v>6.9492893211569734E-2</v>
      </c>
      <c r="AV27" s="62" t="str">
        <f t="shared" si="7"/>
        <v/>
      </c>
      <c r="AW27" s="62">
        <f t="shared" si="14"/>
        <v>0.42705500000000002</v>
      </c>
    </row>
    <row r="28" spans="1:49">
      <c r="A28" s="62">
        <v>1895</v>
      </c>
      <c r="B28" s="61">
        <v>5.39</v>
      </c>
      <c r="C28" s="61">
        <v>6439</v>
      </c>
      <c r="D28" s="61">
        <v>5.334312165</v>
      </c>
      <c r="H28" s="61"/>
      <c r="I28" s="61">
        <v>0.41</v>
      </c>
      <c r="J28" s="61">
        <v>0.373</v>
      </c>
      <c r="K28" s="61">
        <v>1.385</v>
      </c>
      <c r="L28" s="61">
        <v>1.68</v>
      </c>
      <c r="M28" s="61">
        <v>12.97920141</v>
      </c>
      <c r="N28" s="62">
        <f t="shared" si="8"/>
        <v>0.54651230894976699</v>
      </c>
      <c r="O28" s="61">
        <v>0.56401579199999996</v>
      </c>
      <c r="Z28" s="61">
        <v>2.6041095890000001</v>
      </c>
      <c r="AB28" s="61">
        <v>0.421236</v>
      </c>
      <c r="AC28" s="63" t="str">
        <f t="shared" si="9"/>
        <v/>
      </c>
      <c r="AD28" s="20" t="str">
        <f t="shared" si="21"/>
        <v/>
      </c>
      <c r="AE28" s="62" t="str">
        <f t="shared" si="10"/>
        <v/>
      </c>
      <c r="AF28" s="20" t="str">
        <f t="shared" si="20"/>
        <v/>
      </c>
      <c r="AG28" s="62">
        <f t="shared" si="1"/>
        <v>7.6860893648131659E-2</v>
      </c>
      <c r="AH28" s="62">
        <f t="shared" si="11"/>
        <v>6.9924666660373447E-2</v>
      </c>
      <c r="AI28" s="62">
        <f t="shared" si="2"/>
        <v>0.25963984805527407</v>
      </c>
      <c r="AJ28" s="62">
        <f t="shared" si="3"/>
        <v>0.31494219836307608</v>
      </c>
      <c r="AK28" s="62">
        <f t="shared" si="12"/>
        <v>-5.5302350307802006E-2</v>
      </c>
      <c r="AL28" s="62" t="str">
        <f t="shared" si="15"/>
        <v/>
      </c>
      <c r="AM28" s="62" t="str">
        <f t="shared" si="16"/>
        <v/>
      </c>
      <c r="AN28" s="62" t="str">
        <f t="shared" si="17"/>
        <v/>
      </c>
      <c r="AO28" s="62" t="str">
        <f t="shared" si="18"/>
        <v/>
      </c>
      <c r="AP28" s="62" t="str">
        <f t="shared" si="19"/>
        <v/>
      </c>
      <c r="AQ28" s="62"/>
      <c r="AR28" s="62" t="str">
        <f t="shared" si="4"/>
        <v/>
      </c>
      <c r="AS28" s="62" t="str">
        <f t="shared" si="5"/>
        <v/>
      </c>
      <c r="AT28" s="62" t="str">
        <f t="shared" si="6"/>
        <v/>
      </c>
      <c r="AU28" s="62">
        <f t="shared" si="13"/>
        <v>2.9727063053853753E-2</v>
      </c>
      <c r="AV28" s="62" t="str">
        <f t="shared" si="7"/>
        <v/>
      </c>
      <c r="AW28" s="62">
        <f t="shared" si="14"/>
        <v>0.421236</v>
      </c>
    </row>
    <row r="29" spans="1:49">
      <c r="A29" s="62">
        <v>1896</v>
      </c>
      <c r="B29" s="61">
        <v>5.51</v>
      </c>
      <c r="C29" s="61">
        <v>6494</v>
      </c>
      <c r="D29" s="61">
        <v>5.4350350729999999</v>
      </c>
      <c r="H29" s="61"/>
      <c r="I29" s="61">
        <v>0.438</v>
      </c>
      <c r="J29" s="61">
        <v>0.38900000000000001</v>
      </c>
      <c r="K29" s="61">
        <v>1.468</v>
      </c>
      <c r="L29" s="61">
        <v>1.7769999999999999</v>
      </c>
      <c r="M29" s="61">
        <v>13.128209760000001</v>
      </c>
      <c r="N29" s="62">
        <f t="shared" si="8"/>
        <v>0.54584894750114288</v>
      </c>
      <c r="O29" s="61">
        <v>0.54286520000000005</v>
      </c>
      <c r="Z29" s="61">
        <v>2.8410958900000001</v>
      </c>
      <c r="AB29" s="61">
        <v>0.424655</v>
      </c>
      <c r="AC29" s="63" t="str">
        <f t="shared" si="9"/>
        <v/>
      </c>
      <c r="AD29" s="20" t="str">
        <f t="shared" si="21"/>
        <v/>
      </c>
      <c r="AE29" s="62" t="str">
        <f t="shared" si="10"/>
        <v/>
      </c>
      <c r="AF29" s="20" t="str">
        <f t="shared" si="20"/>
        <v/>
      </c>
      <c r="AG29" s="62">
        <f t="shared" si="1"/>
        <v>8.0588256398911373E-2</v>
      </c>
      <c r="AH29" s="62">
        <f t="shared" si="11"/>
        <v>7.1572675203599376E-2</v>
      </c>
      <c r="AI29" s="62">
        <f t="shared" si="2"/>
        <v>0.27009945295342896</v>
      </c>
      <c r="AJ29" s="62">
        <f t="shared" si="3"/>
        <v>0.32695281191978426</v>
      </c>
      <c r="AK29" s="62">
        <f t="shared" si="12"/>
        <v>-5.6853358966355294E-2</v>
      </c>
      <c r="AL29" s="62" t="str">
        <f t="shared" si="15"/>
        <v/>
      </c>
      <c r="AM29" s="62" t="str">
        <f t="shared" si="16"/>
        <v/>
      </c>
      <c r="AN29" s="62" t="str">
        <f t="shared" si="17"/>
        <v/>
      </c>
      <c r="AO29" s="62" t="str">
        <f t="shared" si="18"/>
        <v/>
      </c>
      <c r="AP29" s="62" t="str">
        <f t="shared" si="19"/>
        <v/>
      </c>
      <c r="AQ29" s="62"/>
      <c r="AR29" s="62" t="str">
        <f t="shared" si="4"/>
        <v/>
      </c>
      <c r="AS29" s="62" t="str">
        <f t="shared" si="5"/>
        <v/>
      </c>
      <c r="AT29" s="62" t="str">
        <f t="shared" si="6"/>
        <v/>
      </c>
      <c r="AU29" s="62">
        <f t="shared" si="13"/>
        <v>2.7255641950200513E-2</v>
      </c>
      <c r="AV29" s="62" t="str">
        <f t="shared" si="7"/>
        <v/>
      </c>
      <c r="AW29" s="62">
        <f t="shared" si="14"/>
        <v>0.424655</v>
      </c>
    </row>
    <row r="30" spans="1:49">
      <c r="A30" s="62">
        <v>1897</v>
      </c>
      <c r="B30" s="61">
        <v>5.39</v>
      </c>
      <c r="C30" s="61">
        <v>6548</v>
      </c>
      <c r="D30" s="61">
        <v>5.7307208090000001</v>
      </c>
      <c r="H30" s="61"/>
      <c r="I30" s="61">
        <v>0.51100000000000001</v>
      </c>
      <c r="J30" s="61">
        <v>0.43099999999999999</v>
      </c>
      <c r="K30" s="61">
        <v>1.6259999999999999</v>
      </c>
      <c r="L30" s="61">
        <v>1.873</v>
      </c>
      <c r="M30" s="61">
        <v>13.258463969999999</v>
      </c>
      <c r="N30" s="62">
        <f t="shared" si="8"/>
        <v>0.56519106181097489</v>
      </c>
      <c r="O30" s="61">
        <v>0.549915398</v>
      </c>
      <c r="Z30" s="61">
        <v>3</v>
      </c>
      <c r="AB30" s="61">
        <v>0.41356199999999999</v>
      </c>
      <c r="AC30" s="63" t="str">
        <f t="shared" si="9"/>
        <v/>
      </c>
      <c r="AD30" s="20" t="str">
        <f t="shared" si="21"/>
        <v/>
      </c>
      <c r="AE30" s="62" t="str">
        <f t="shared" si="10"/>
        <v/>
      </c>
      <c r="AF30" s="20" t="str">
        <f t="shared" si="20"/>
        <v/>
      </c>
      <c r="AG30" s="62">
        <f t="shared" si="1"/>
        <v>8.9168538658781479E-2</v>
      </c>
      <c r="AH30" s="62">
        <f t="shared" si="11"/>
        <v>7.5208689162299058E-2</v>
      </c>
      <c r="AI30" s="62">
        <f t="shared" si="2"/>
        <v>0.28373394101600524</v>
      </c>
      <c r="AJ30" s="62">
        <f t="shared" si="3"/>
        <v>0.32683497633639474</v>
      </c>
      <c r="AK30" s="62">
        <f t="shared" si="12"/>
        <v>-4.3101035320389502E-2</v>
      </c>
      <c r="AL30" s="62" t="str">
        <f t="shared" si="15"/>
        <v/>
      </c>
      <c r="AM30" s="62" t="str">
        <f t="shared" si="16"/>
        <v/>
      </c>
      <c r="AN30" s="62" t="str">
        <f t="shared" si="17"/>
        <v/>
      </c>
      <c r="AO30" s="62" t="str">
        <f t="shared" si="18"/>
        <v/>
      </c>
      <c r="AP30" s="62" t="str">
        <f t="shared" si="19"/>
        <v/>
      </c>
      <c r="AQ30" s="62"/>
      <c r="AR30" s="62" t="str">
        <f t="shared" si="4"/>
        <v/>
      </c>
      <c r="AS30" s="62" t="str">
        <f t="shared" si="5"/>
        <v/>
      </c>
      <c r="AT30" s="62" t="str">
        <f t="shared" si="6"/>
        <v/>
      </c>
      <c r="AU30" s="62">
        <f t="shared" si="13"/>
        <v>-6.4105930385766376E-3</v>
      </c>
      <c r="AV30" s="62" t="str">
        <f t="shared" si="7"/>
        <v/>
      </c>
      <c r="AW30" s="62">
        <f t="shared" si="14"/>
        <v>0.41356199999999999</v>
      </c>
    </row>
    <row r="31" spans="1:49">
      <c r="A31" s="62">
        <v>1898</v>
      </c>
      <c r="B31" s="61">
        <v>5.56</v>
      </c>
      <c r="C31" s="61">
        <v>6604</v>
      </c>
      <c r="D31" s="61">
        <v>5.7782657720000001</v>
      </c>
      <c r="H31" s="61"/>
      <c r="I31" s="61">
        <v>0.69399999999999995</v>
      </c>
      <c r="J31" s="61">
        <v>0.439</v>
      </c>
      <c r="K31" s="61">
        <v>1.7869999999999999</v>
      </c>
      <c r="L31" s="61">
        <v>2.0449999999999999</v>
      </c>
      <c r="M31" s="61">
        <v>13.364225060000001</v>
      </c>
      <c r="N31" s="62">
        <f t="shared" si="8"/>
        <v>0.56057611027510545</v>
      </c>
      <c r="O31" s="61">
        <v>0.549915398</v>
      </c>
      <c r="Z31" s="61">
        <v>3.0356164379999999</v>
      </c>
      <c r="AB31" s="61">
        <v>0.45238200000000001</v>
      </c>
      <c r="AC31" s="63" t="str">
        <f t="shared" si="9"/>
        <v/>
      </c>
      <c r="AD31" s="20" t="str">
        <f t="shared" si="21"/>
        <v/>
      </c>
      <c r="AE31" s="62" t="str">
        <f t="shared" si="10"/>
        <v/>
      </c>
      <c r="AF31" s="20" t="str">
        <f t="shared" si="20"/>
        <v/>
      </c>
      <c r="AG31" s="62">
        <f t="shared" si="1"/>
        <v>0.12010524046210312</v>
      </c>
      <c r="AH31" s="62">
        <f t="shared" si="11"/>
        <v>7.5974352396056585E-2</v>
      </c>
      <c r="AI31" s="62">
        <f t="shared" si="2"/>
        <v>0.30926234107460848</v>
      </c>
      <c r="AJ31" s="62">
        <f t="shared" si="3"/>
        <v>0.35391241605907908</v>
      </c>
      <c r="AK31" s="62">
        <f t="shared" si="12"/>
        <v>-4.46500749844706E-2</v>
      </c>
      <c r="AL31" s="62" t="str">
        <f t="shared" si="15"/>
        <v/>
      </c>
      <c r="AM31" s="62" t="str">
        <f t="shared" si="16"/>
        <v/>
      </c>
      <c r="AN31" s="62" t="str">
        <f t="shared" si="17"/>
        <v/>
      </c>
      <c r="AO31" s="62" t="str">
        <f t="shared" si="18"/>
        <v/>
      </c>
      <c r="AP31" s="62" t="str">
        <f t="shared" si="19"/>
        <v/>
      </c>
      <c r="AQ31" s="62"/>
      <c r="AR31" s="62" t="str">
        <f t="shared" si="4"/>
        <v/>
      </c>
      <c r="AS31" s="62" t="str">
        <f t="shared" si="5"/>
        <v/>
      </c>
      <c r="AT31" s="62" t="str">
        <f t="shared" si="6"/>
        <v/>
      </c>
      <c r="AU31" s="62">
        <f t="shared" si="13"/>
        <v>3.8198813221593568E-2</v>
      </c>
      <c r="AV31" s="62" t="str">
        <f t="shared" si="7"/>
        <v/>
      </c>
      <c r="AW31" s="62">
        <f t="shared" si="14"/>
        <v>0.45238200000000001</v>
      </c>
    </row>
    <row r="32" spans="1:49">
      <c r="A32" s="62">
        <v>1899</v>
      </c>
      <c r="B32" s="61">
        <v>5.52</v>
      </c>
      <c r="C32" s="61">
        <v>6662</v>
      </c>
      <c r="D32" s="61">
        <v>6.091436614</v>
      </c>
      <c r="H32" s="61"/>
      <c r="I32" s="61">
        <v>0.56999999999999995</v>
      </c>
      <c r="J32" s="61">
        <v>0.46899999999999997</v>
      </c>
      <c r="K32" s="61">
        <v>1.9490000000000001</v>
      </c>
      <c r="L32" s="61">
        <v>2.2599999999999998</v>
      </c>
      <c r="M32" s="61">
        <v>13.51845997</v>
      </c>
      <c r="N32" s="62">
        <f t="shared" si="8"/>
        <v>0.57912964879288475</v>
      </c>
      <c r="O32" s="61">
        <v>0.55696559499999998</v>
      </c>
      <c r="Z32" s="61">
        <v>3.916438356</v>
      </c>
      <c r="AB32" s="61">
        <v>0.43684499999999998</v>
      </c>
      <c r="AC32" s="63" t="str">
        <f t="shared" si="9"/>
        <v/>
      </c>
      <c r="AD32" s="20" t="str">
        <f t="shared" si="21"/>
        <v/>
      </c>
      <c r="AE32" s="62" t="str">
        <f t="shared" si="10"/>
        <v/>
      </c>
      <c r="AF32" s="20" t="str">
        <f t="shared" si="20"/>
        <v/>
      </c>
      <c r="AG32" s="62">
        <f t="shared" si="1"/>
        <v>9.3573985271383137E-2</v>
      </c>
      <c r="AH32" s="62">
        <f t="shared" si="11"/>
        <v>7.6993331740839804E-2</v>
      </c>
      <c r="AI32" s="62">
        <f t="shared" si="2"/>
        <v>0.31995736367355393</v>
      </c>
      <c r="AJ32" s="62">
        <f t="shared" si="3"/>
        <v>0.37101264335671208</v>
      </c>
      <c r="AK32" s="62">
        <f t="shared" si="12"/>
        <v>-5.105527968315815E-2</v>
      </c>
      <c r="AL32" s="62" t="str">
        <f t="shared" si="15"/>
        <v/>
      </c>
      <c r="AM32" s="62" t="str">
        <f t="shared" si="16"/>
        <v/>
      </c>
      <c r="AN32" s="62" t="str">
        <f t="shared" si="17"/>
        <v/>
      </c>
      <c r="AO32" s="62" t="str">
        <f t="shared" si="18"/>
        <v/>
      </c>
      <c r="AP32" s="62" t="str">
        <f t="shared" si="19"/>
        <v/>
      </c>
      <c r="AQ32" s="62"/>
      <c r="AR32" s="62" t="str">
        <f t="shared" si="4"/>
        <v/>
      </c>
      <c r="AS32" s="62" t="str">
        <f t="shared" si="5"/>
        <v/>
      </c>
      <c r="AT32" s="62" t="str">
        <f t="shared" si="6"/>
        <v/>
      </c>
      <c r="AU32" s="62">
        <f t="shared" si="13"/>
        <v>-2.2051833367485486E-3</v>
      </c>
      <c r="AV32" s="62" t="str">
        <f t="shared" si="7"/>
        <v/>
      </c>
      <c r="AW32" s="62">
        <f t="shared" si="14"/>
        <v>0.43684499999999998</v>
      </c>
    </row>
    <row r="33" spans="1:49">
      <c r="A33" s="62">
        <v>1900</v>
      </c>
      <c r="B33" s="61">
        <v>5.47</v>
      </c>
      <c r="C33" s="61">
        <v>6719</v>
      </c>
      <c r="D33" s="61">
        <v>6.3289703069999996</v>
      </c>
      <c r="H33" s="61">
        <v>0.133149621</v>
      </c>
      <c r="I33" s="61">
        <v>0.57399999999999995</v>
      </c>
      <c r="J33" s="61">
        <v>0.49399999999999999</v>
      </c>
      <c r="K33" s="61">
        <v>1.923</v>
      </c>
      <c r="L33" s="61">
        <v>2.2160000000000002</v>
      </c>
      <c r="M33" s="61">
        <v>13.79772253</v>
      </c>
      <c r="N33" s="62">
        <f t="shared" si="8"/>
        <v>0.58453285630311647</v>
      </c>
      <c r="O33" s="61">
        <v>0.627467569</v>
      </c>
      <c r="Z33" s="61">
        <v>4.0863013700000002</v>
      </c>
      <c r="AB33" s="61">
        <v>0.42803000000000002</v>
      </c>
      <c r="AC33" s="63" t="str">
        <f t="shared" si="9"/>
        <v/>
      </c>
      <c r="AD33" s="20" t="str">
        <f t="shared" si="21"/>
        <v/>
      </c>
      <c r="AE33" s="62" t="str">
        <f t="shared" si="10"/>
        <v/>
      </c>
      <c r="AF33" s="20">
        <f t="shared" si="20"/>
        <v>0.133149621</v>
      </c>
      <c r="AG33" s="62">
        <f t="shared" si="1"/>
        <v>9.0694057983672569E-2</v>
      </c>
      <c r="AH33" s="62">
        <f t="shared" si="11"/>
        <v>7.8053771156679885E-2</v>
      </c>
      <c r="AI33" s="62">
        <f t="shared" si="2"/>
        <v>0.3038408946038369</v>
      </c>
      <c r="AJ33" s="62">
        <f t="shared" si="3"/>
        <v>0.35013594510769763</v>
      </c>
      <c r="AK33" s="62">
        <f t="shared" si="12"/>
        <v>-4.6295050503860735E-2</v>
      </c>
      <c r="AL33" s="62" t="str">
        <f t="shared" si="15"/>
        <v/>
      </c>
      <c r="AM33" s="62" t="str">
        <f t="shared" si="16"/>
        <v/>
      </c>
      <c r="AN33" s="62" t="str">
        <f t="shared" si="17"/>
        <v/>
      </c>
      <c r="AO33" s="62" t="str">
        <f t="shared" si="18"/>
        <v/>
      </c>
      <c r="AP33" s="62" t="str">
        <f t="shared" si="19"/>
        <v/>
      </c>
      <c r="AQ33" s="62"/>
      <c r="AR33" s="62" t="str">
        <f t="shared" si="4"/>
        <v/>
      </c>
      <c r="AS33" s="62" t="str">
        <f t="shared" si="5"/>
        <v/>
      </c>
      <c r="AT33" s="62" t="str">
        <f t="shared" si="6"/>
        <v/>
      </c>
      <c r="AU33" s="62">
        <f t="shared" si="13"/>
        <v>2.987776253687046E-2</v>
      </c>
      <c r="AV33" s="62" t="str">
        <f t="shared" si="7"/>
        <v/>
      </c>
      <c r="AW33" s="62">
        <f t="shared" si="14"/>
        <v>0.42803000000000002</v>
      </c>
    </row>
    <row r="34" spans="1:49">
      <c r="A34" s="62">
        <v>1901</v>
      </c>
      <c r="B34" s="61">
        <v>5.35</v>
      </c>
      <c r="C34" s="61">
        <v>6801</v>
      </c>
      <c r="D34" s="61">
        <v>6.1272520979999996</v>
      </c>
      <c r="H34" s="61">
        <v>0.114064182</v>
      </c>
      <c r="I34" s="61">
        <v>0.60399999999999998</v>
      </c>
      <c r="J34" s="61">
        <v>0.501</v>
      </c>
      <c r="K34" s="61">
        <v>1.8280000000000001</v>
      </c>
      <c r="L34" s="61">
        <v>2.2210000000000001</v>
      </c>
      <c r="M34" s="61">
        <v>13.75396286</v>
      </c>
      <c r="N34" s="62">
        <f t="shared" si="8"/>
        <v>0.56085816248154163</v>
      </c>
      <c r="O34" s="61">
        <v>0.64156796400000005</v>
      </c>
      <c r="Z34" s="61">
        <v>3.2794520550000001</v>
      </c>
      <c r="AB34" s="61">
        <v>0.46007199999999998</v>
      </c>
      <c r="AC34" s="63" t="str">
        <f t="shared" si="9"/>
        <v/>
      </c>
      <c r="AD34" s="20" t="str">
        <f t="shared" si="21"/>
        <v/>
      </c>
      <c r="AE34" s="62" t="str">
        <f t="shared" si="10"/>
        <v/>
      </c>
      <c r="AF34" s="20">
        <f t="shared" si="20"/>
        <v>0.114064182</v>
      </c>
      <c r="AG34" s="62">
        <f t="shared" si="1"/>
        <v>9.8575999540993595E-2</v>
      </c>
      <c r="AH34" s="62">
        <f t="shared" si="11"/>
        <v>8.1765853923903634E-2</v>
      </c>
      <c r="AI34" s="62">
        <f t="shared" si="2"/>
        <v>0.29833928337903359</v>
      </c>
      <c r="AJ34" s="62">
        <f t="shared" si="3"/>
        <v>0.36247896519958078</v>
      </c>
      <c r="AK34" s="62">
        <f t="shared" si="12"/>
        <v>-6.413968182054719E-2</v>
      </c>
      <c r="AL34" s="62" t="str">
        <f t="shared" si="15"/>
        <v/>
      </c>
      <c r="AM34" s="62" t="str">
        <f t="shared" si="16"/>
        <v/>
      </c>
      <c r="AN34" s="62" t="str">
        <f t="shared" si="17"/>
        <v/>
      </c>
      <c r="AO34" s="62" t="str">
        <f t="shared" si="18"/>
        <v/>
      </c>
      <c r="AP34" s="62" t="str">
        <f t="shared" si="19"/>
        <v/>
      </c>
      <c r="AQ34" s="62"/>
      <c r="AR34" s="62" t="str">
        <f t="shared" si="4"/>
        <v/>
      </c>
      <c r="AS34" s="62" t="str">
        <f t="shared" si="5"/>
        <v/>
      </c>
      <c r="AT34" s="62" t="str">
        <f t="shared" si="6"/>
        <v/>
      </c>
      <c r="AU34" s="62">
        <f t="shared" si="13"/>
        <v>8.2207961943295368E-2</v>
      </c>
      <c r="AV34" s="62" t="str">
        <f t="shared" si="7"/>
        <v/>
      </c>
      <c r="AW34" s="62">
        <f t="shared" si="14"/>
        <v>0.46007199999999998</v>
      </c>
    </row>
    <row r="35" spans="1:49">
      <c r="A35" s="62">
        <v>1902</v>
      </c>
      <c r="B35" s="61">
        <v>5.19</v>
      </c>
      <c r="C35" s="61">
        <v>6903</v>
      </c>
      <c r="D35" s="61">
        <v>6.2588082739999997</v>
      </c>
      <c r="H35" s="61">
        <v>0.10567507</v>
      </c>
      <c r="I35" s="61">
        <v>0.61499999999999999</v>
      </c>
      <c r="J35" s="61">
        <v>0.504</v>
      </c>
      <c r="K35" s="61">
        <v>1.9259999999999999</v>
      </c>
      <c r="L35" s="61">
        <v>2.3809999999999998</v>
      </c>
      <c r="M35" s="61">
        <v>13.829081929999999</v>
      </c>
      <c r="N35" s="62">
        <f t="shared" si="8"/>
        <v>0.5613688920153922</v>
      </c>
      <c r="O35" s="61">
        <v>0.627467569</v>
      </c>
      <c r="Z35" s="61">
        <v>3</v>
      </c>
      <c r="AB35" s="61">
        <v>0.46238899999999999</v>
      </c>
      <c r="AC35" s="63" t="str">
        <f t="shared" si="9"/>
        <v/>
      </c>
      <c r="AD35" s="20" t="str">
        <f t="shared" si="21"/>
        <v/>
      </c>
      <c r="AE35" s="62" t="str">
        <f t="shared" si="10"/>
        <v/>
      </c>
      <c r="AF35" s="20">
        <f t="shared" si="20"/>
        <v>0.10567507</v>
      </c>
      <c r="AG35" s="62">
        <f t="shared" ref="AG35:AG66" si="22">IF(OR(I35="",D35=""),"",I35/D35)</f>
        <v>9.8261517700550041E-2</v>
      </c>
      <c r="AH35" s="62">
        <f t="shared" si="11"/>
        <v>8.0526512066792233E-2</v>
      </c>
      <c r="AI35" s="62">
        <f t="shared" ref="AI35:AI66" si="23">IF(OR(K35="",D35=""),"",K35/D35)</f>
        <v>0.30772631396952743</v>
      </c>
      <c r="AJ35" s="62">
        <f t="shared" ref="AJ35:AJ66" si="24">IF(OR(L35="",D35=""),"",L35/D35)</f>
        <v>0.3804238595853815</v>
      </c>
      <c r="AK35" s="62">
        <f t="shared" si="12"/>
        <v>-7.2697545615854064E-2</v>
      </c>
      <c r="AL35" s="62" t="str">
        <f t="shared" si="15"/>
        <v/>
      </c>
      <c r="AM35" s="62" t="str">
        <f t="shared" si="16"/>
        <v/>
      </c>
      <c r="AN35" s="62" t="str">
        <f t="shared" si="17"/>
        <v/>
      </c>
      <c r="AO35" s="62" t="str">
        <f t="shared" si="18"/>
        <v/>
      </c>
      <c r="AP35" s="62" t="str">
        <f t="shared" si="19"/>
        <v/>
      </c>
      <c r="AQ35" s="62"/>
      <c r="AR35" s="62" t="str">
        <f t="shared" ref="AR35:AR66" si="25">IF(OR(V35="",W35="",U35=""),"",LN(V35*W35/U35))</f>
        <v/>
      </c>
      <c r="AS35" s="62" t="str">
        <f t="shared" ref="AS35:AS66" si="26">IF(X35="","",X35)</f>
        <v/>
      </c>
      <c r="AT35" s="62" t="str">
        <f t="shared" ref="AT35:AT66" si="27">IF(OR(Y35="",D35=""),"",Y35/D35)</f>
        <v/>
      </c>
      <c r="AU35" s="62">
        <f t="shared" si="13"/>
        <v>3.1884313356073092E-2</v>
      </c>
      <c r="AV35" s="62" t="str">
        <f t="shared" ref="AV35:AV66" si="28">IF(OR(AA35="",Z35=""),"",(AA35-Z35)/100)</f>
        <v/>
      </c>
      <c r="AW35" s="62">
        <f t="shared" si="14"/>
        <v>0.46238899999999999</v>
      </c>
    </row>
    <row r="36" spans="1:49">
      <c r="A36" s="62">
        <v>1903</v>
      </c>
      <c r="B36" s="61">
        <v>5.13</v>
      </c>
      <c r="C36" s="61">
        <v>6997</v>
      </c>
      <c r="D36" s="61">
        <v>6.4424758689999999</v>
      </c>
      <c r="H36" s="61">
        <v>0.13449798099999999</v>
      </c>
      <c r="I36" s="61">
        <v>0.628</v>
      </c>
      <c r="J36" s="61">
        <v>0.51400000000000001</v>
      </c>
      <c r="K36" s="61">
        <v>2.11</v>
      </c>
      <c r="L36" s="61">
        <v>2.6560000000000001</v>
      </c>
      <c r="M36" s="61">
        <v>13.952777299999999</v>
      </c>
      <c r="N36" s="62">
        <f t="shared" si="8"/>
        <v>0.56502567372674617</v>
      </c>
      <c r="O36" s="61">
        <v>0.627467569</v>
      </c>
      <c r="Z36" s="61">
        <v>3.1739726030000002</v>
      </c>
      <c r="AB36" s="61">
        <v>0.46736499999999997</v>
      </c>
      <c r="AC36" s="63" t="str">
        <f t="shared" si="9"/>
        <v/>
      </c>
      <c r="AD36" s="20" t="str">
        <f t="shared" si="21"/>
        <v/>
      </c>
      <c r="AE36" s="62" t="str">
        <f t="shared" si="10"/>
        <v/>
      </c>
      <c r="AF36" s="20">
        <f t="shared" si="20"/>
        <v>0.13449798099999999</v>
      </c>
      <c r="AG36" s="62">
        <f t="shared" si="22"/>
        <v>9.747805234658613E-2</v>
      </c>
      <c r="AH36" s="62">
        <f t="shared" si="11"/>
        <v>7.9782991888766364E-2</v>
      </c>
      <c r="AI36" s="62">
        <f t="shared" si="23"/>
        <v>0.32751383829824321</v>
      </c>
      <c r="AJ36" s="62">
        <f t="shared" si="24"/>
        <v>0.41226386470148535</v>
      </c>
      <c r="AK36" s="62">
        <f t="shared" si="12"/>
        <v>-8.475002640324214E-2</v>
      </c>
      <c r="AL36" s="62" t="str">
        <f t="shared" si="15"/>
        <v/>
      </c>
      <c r="AM36" s="62" t="str">
        <f t="shared" si="16"/>
        <v/>
      </c>
      <c r="AN36" s="62" t="str">
        <f t="shared" si="17"/>
        <v/>
      </c>
      <c r="AO36" s="62" t="str">
        <f t="shared" si="18"/>
        <v/>
      </c>
      <c r="AP36" s="62" t="str">
        <f t="shared" si="19"/>
        <v/>
      </c>
      <c r="AQ36" s="62"/>
      <c r="AR36" s="62" t="str">
        <f t="shared" si="25"/>
        <v/>
      </c>
      <c r="AS36" s="62" t="str">
        <f t="shared" si="26"/>
        <v/>
      </c>
      <c r="AT36" s="62" t="str">
        <f t="shared" si="27"/>
        <v/>
      </c>
      <c r="AU36" s="62">
        <f t="shared" si="13"/>
        <v>2.3507080610212495E-2</v>
      </c>
      <c r="AV36" s="62" t="str">
        <f t="shared" si="28"/>
        <v/>
      </c>
      <c r="AW36" s="62">
        <f t="shared" si="14"/>
        <v>0.46736499999999997</v>
      </c>
    </row>
    <row r="37" spans="1:49">
      <c r="A37" s="62">
        <v>1904</v>
      </c>
      <c r="B37" s="61">
        <v>5.13</v>
      </c>
      <c r="C37" s="61">
        <v>7086</v>
      </c>
      <c r="D37" s="61">
        <v>6.6568328040000004</v>
      </c>
      <c r="H37" s="61">
        <v>0.113432322</v>
      </c>
      <c r="I37" s="61">
        <v>0.68799999999999994</v>
      </c>
      <c r="J37" s="61">
        <v>0.53300000000000003</v>
      </c>
      <c r="K37" s="61">
        <v>2.1829999999999998</v>
      </c>
      <c r="L37" s="61">
        <v>2.782</v>
      </c>
      <c r="M37" s="61">
        <v>14.134374830000001</v>
      </c>
      <c r="N37" s="62">
        <f t="shared" si="8"/>
        <v>0.56908588592253784</v>
      </c>
      <c r="O37" s="61">
        <v>0.549915398</v>
      </c>
      <c r="Z37" s="61">
        <v>3</v>
      </c>
      <c r="AB37" s="61">
        <v>0.47395100000000001</v>
      </c>
      <c r="AC37" s="63" t="str">
        <f t="shared" si="9"/>
        <v/>
      </c>
      <c r="AD37" s="20" t="str">
        <f t="shared" si="21"/>
        <v/>
      </c>
      <c r="AE37" s="62" t="str">
        <f t="shared" si="10"/>
        <v/>
      </c>
      <c r="AF37" s="20">
        <f t="shared" si="20"/>
        <v>0.113432322</v>
      </c>
      <c r="AG37" s="62">
        <f t="shared" si="22"/>
        <v>0.10335245307446961</v>
      </c>
      <c r="AH37" s="62">
        <f t="shared" si="11"/>
        <v>8.0068106814959752E-2</v>
      </c>
      <c r="AI37" s="62">
        <f t="shared" si="23"/>
        <v>0.32793372828716155</v>
      </c>
      <c r="AJ37" s="62">
        <f t="shared" si="24"/>
        <v>0.4179164599610094</v>
      </c>
      <c r="AK37" s="62">
        <f t="shared" si="12"/>
        <v>-8.9982731673847849E-2</v>
      </c>
      <c r="AL37" s="62" t="str">
        <f t="shared" ref="AL37:AL68" si="29">IF(OR(P37="",P36="",N37="",N36=""),"",LN((P37/P36)/(N37/N36)))</f>
        <v/>
      </c>
      <c r="AM37" s="62" t="str">
        <f t="shared" ref="AM37:AM68" si="30">IF(OR(Q37="",Q36="",$N37="",$N36=""),"",LN((Q37/Q36)/($N37/$N36)))</f>
        <v/>
      </c>
      <c r="AN37" s="62" t="str">
        <f t="shared" ref="AN37:AN68" si="31">IF(OR(R37="",R36="",$N37="",$N36=""),"",LN((R37/R36)/($N37/$N36)))</f>
        <v/>
      </c>
      <c r="AO37" s="62" t="str">
        <f t="shared" ref="AO37:AO68" si="32">IF(OR(S37="",S36="",$N37="",$N36=""),"",LN((S37/S36)/($N37/$N36)))</f>
        <v/>
      </c>
      <c r="AP37" s="62" t="str">
        <f t="shared" ref="AP37:AP68" si="33">IF(OR(T37="",T36="",$N37="",$N36=""),"",LN((T37/T36)/($N37/$N36)))</f>
        <v/>
      </c>
      <c r="AQ37" s="62"/>
      <c r="AR37" s="62" t="str">
        <f t="shared" si="25"/>
        <v/>
      </c>
      <c r="AS37" s="62" t="str">
        <f t="shared" si="26"/>
        <v/>
      </c>
      <c r="AT37" s="62" t="str">
        <f t="shared" si="27"/>
        <v/>
      </c>
      <c r="AU37" s="62">
        <f t="shared" si="13"/>
        <v>2.4579531765263653E-2</v>
      </c>
      <c r="AV37" s="62" t="str">
        <f t="shared" si="28"/>
        <v/>
      </c>
      <c r="AW37" s="62">
        <f t="shared" si="14"/>
        <v>0.47395100000000001</v>
      </c>
    </row>
    <row r="38" spans="1:49">
      <c r="A38" s="62">
        <v>1905</v>
      </c>
      <c r="B38" s="61">
        <v>5.1100000000000003</v>
      </c>
      <c r="C38" s="61">
        <v>7175</v>
      </c>
      <c r="D38" s="61">
        <v>6.8836836220000004</v>
      </c>
      <c r="H38" s="61">
        <v>0.12741724500000001</v>
      </c>
      <c r="I38" s="61">
        <v>0.626</v>
      </c>
      <c r="J38" s="61">
        <v>0.58099999999999996</v>
      </c>
      <c r="K38" s="61">
        <v>2.3340000000000001</v>
      </c>
      <c r="L38" s="61">
        <v>3.0680000000000001</v>
      </c>
      <c r="M38" s="61">
        <v>14.362089109999999</v>
      </c>
      <c r="N38" s="62">
        <f t="shared" si="8"/>
        <v>0.57196479322208327</v>
      </c>
      <c r="O38" s="61">
        <v>0.56401579199999996</v>
      </c>
      <c r="Z38" s="61">
        <v>3.1726027399999999</v>
      </c>
      <c r="AB38" s="61">
        <v>0.471549</v>
      </c>
      <c r="AC38" s="63" t="str">
        <f t="shared" si="9"/>
        <v/>
      </c>
      <c r="AD38" s="20" t="str">
        <f t="shared" si="21"/>
        <v/>
      </c>
      <c r="AE38" s="62" t="str">
        <f t="shared" si="10"/>
        <v/>
      </c>
      <c r="AF38" s="20">
        <f t="shared" ref="AF38:AF69" si="34">IF(H38="","",H38)</f>
        <v>0.12741724500000001</v>
      </c>
      <c r="AG38" s="62">
        <f t="shared" si="22"/>
        <v>9.0939682061988866E-2</v>
      </c>
      <c r="AH38" s="62">
        <f t="shared" si="11"/>
        <v>8.4402484469673369E-2</v>
      </c>
      <c r="AI38" s="62">
        <f t="shared" si="23"/>
        <v>0.33906264845476364</v>
      </c>
      <c r="AJ38" s="62">
        <f t="shared" si="24"/>
        <v>0.44569160473830965</v>
      </c>
      <c r="AK38" s="62">
        <f t="shared" si="12"/>
        <v>-0.10662895628354602</v>
      </c>
      <c r="AL38" s="62" t="str">
        <f t="shared" si="29"/>
        <v/>
      </c>
      <c r="AM38" s="62" t="str">
        <f t="shared" si="30"/>
        <v/>
      </c>
      <c r="AN38" s="62" t="str">
        <f t="shared" si="31"/>
        <v/>
      </c>
      <c r="AO38" s="62" t="str">
        <f t="shared" si="32"/>
        <v/>
      </c>
      <c r="AP38" s="62" t="str">
        <f t="shared" si="33"/>
        <v/>
      </c>
      <c r="AQ38" s="62"/>
      <c r="AR38" s="62" t="str">
        <f t="shared" si="25"/>
        <v/>
      </c>
      <c r="AS38" s="62" t="str">
        <f t="shared" si="26"/>
        <v/>
      </c>
      <c r="AT38" s="62" t="str">
        <f t="shared" si="27"/>
        <v/>
      </c>
      <c r="AU38" s="62">
        <f t="shared" si="13"/>
        <v>2.4953925428674535E-2</v>
      </c>
      <c r="AV38" s="62" t="str">
        <f t="shared" si="28"/>
        <v/>
      </c>
      <c r="AW38" s="62">
        <f t="shared" si="14"/>
        <v>0.471549</v>
      </c>
    </row>
    <row r="39" spans="1:49">
      <c r="A39" s="62">
        <v>1906</v>
      </c>
      <c r="B39" s="61">
        <v>5.16</v>
      </c>
      <c r="C39" s="61">
        <v>7258</v>
      </c>
      <c r="D39" s="61">
        <v>7.3294234779999998</v>
      </c>
      <c r="H39" s="61">
        <v>0.12325662499999999</v>
      </c>
      <c r="I39" s="61">
        <v>0.77200000000000002</v>
      </c>
      <c r="J39" s="61">
        <v>0.59699999999999998</v>
      </c>
      <c r="K39" s="61">
        <v>2.794</v>
      </c>
      <c r="L39" s="61">
        <v>3.4540000000000002</v>
      </c>
      <c r="M39" s="61">
        <v>14.49623762</v>
      </c>
      <c r="N39" s="62">
        <f t="shared" si="8"/>
        <v>0.59646569330841159</v>
      </c>
      <c r="O39" s="61">
        <v>0.62041737200000002</v>
      </c>
      <c r="Z39" s="61">
        <v>3.8410958900000001</v>
      </c>
      <c r="AB39" s="61">
        <v>0.45419799999999999</v>
      </c>
      <c r="AC39" s="63" t="str">
        <f t="shared" si="9"/>
        <v/>
      </c>
      <c r="AD39" s="20" t="str">
        <f t="shared" ref="AD39:AD70" si="35">IF(F39="","",F39)</f>
        <v/>
      </c>
      <c r="AE39" s="62" t="str">
        <f t="shared" si="10"/>
        <v/>
      </c>
      <c r="AF39" s="20">
        <f t="shared" si="34"/>
        <v>0.12325662499999999</v>
      </c>
      <c r="AG39" s="62">
        <f t="shared" si="22"/>
        <v>0.10532888464109565</v>
      </c>
      <c r="AH39" s="62">
        <f t="shared" si="11"/>
        <v>8.1452518304059709E-2</v>
      </c>
      <c r="AI39" s="62">
        <f t="shared" si="23"/>
        <v>0.38120324311816223</v>
      </c>
      <c r="AJ39" s="62">
        <f t="shared" si="24"/>
        <v>0.47125125330355488</v>
      </c>
      <c r="AK39" s="62">
        <f t="shared" si="12"/>
        <v>-9.0048010185392657E-2</v>
      </c>
      <c r="AL39" s="62" t="str">
        <f t="shared" si="29"/>
        <v/>
      </c>
      <c r="AM39" s="62" t="str">
        <f t="shared" si="30"/>
        <v/>
      </c>
      <c r="AN39" s="62" t="str">
        <f t="shared" si="31"/>
        <v/>
      </c>
      <c r="AO39" s="62" t="str">
        <f t="shared" si="32"/>
        <v/>
      </c>
      <c r="AP39" s="62" t="str">
        <f t="shared" si="33"/>
        <v/>
      </c>
      <c r="AQ39" s="62"/>
      <c r="AR39" s="62" t="str">
        <f t="shared" si="25"/>
        <v/>
      </c>
      <c r="AS39" s="62" t="str">
        <f t="shared" si="26"/>
        <v/>
      </c>
      <c r="AT39" s="62" t="str">
        <f t="shared" si="27"/>
        <v/>
      </c>
      <c r="AU39" s="62">
        <f t="shared" si="13"/>
        <v>-1.02182599959166E-2</v>
      </c>
      <c r="AV39" s="62" t="str">
        <f t="shared" si="28"/>
        <v/>
      </c>
      <c r="AW39" s="62">
        <f t="shared" si="14"/>
        <v>0.45419799999999999</v>
      </c>
    </row>
    <row r="40" spans="1:49">
      <c r="A40" s="62">
        <v>1907</v>
      </c>
      <c r="B40" s="61">
        <v>5.17</v>
      </c>
      <c r="C40" s="61">
        <v>7338</v>
      </c>
      <c r="D40" s="61">
        <v>7.6550005690000003</v>
      </c>
      <c r="H40" s="61">
        <v>0.13348137500000001</v>
      </c>
      <c r="I40" s="61">
        <v>0.76800000000000002</v>
      </c>
      <c r="J40" s="61">
        <v>0.61799999999999999</v>
      </c>
      <c r="K40" s="61">
        <v>2.3340000000000001</v>
      </c>
      <c r="L40" s="61">
        <v>3.774</v>
      </c>
      <c r="M40" s="61">
        <v>14.550860350000001</v>
      </c>
      <c r="N40" s="62">
        <f t="shared" si="8"/>
        <v>0.61385636728085013</v>
      </c>
      <c r="O40" s="61">
        <v>0.63451776599999998</v>
      </c>
      <c r="Z40" s="61">
        <v>4.947945206</v>
      </c>
      <c r="AB40" s="61">
        <v>0.44624399999999997</v>
      </c>
      <c r="AC40" s="63" t="str">
        <f t="shared" si="9"/>
        <v/>
      </c>
      <c r="AD40" s="20" t="str">
        <f t="shared" si="35"/>
        <v/>
      </c>
      <c r="AE40" s="62" t="str">
        <f t="shared" si="10"/>
        <v/>
      </c>
      <c r="AF40" s="20">
        <f t="shared" si="34"/>
        <v>0.13348137500000001</v>
      </c>
      <c r="AG40" s="62">
        <f t="shared" si="22"/>
        <v>0.10032657647474566</v>
      </c>
      <c r="AH40" s="62">
        <f t="shared" si="11"/>
        <v>8.0731542007021886E-2</v>
      </c>
      <c r="AI40" s="62">
        <f t="shared" si="23"/>
        <v>0.30489873631778169</v>
      </c>
      <c r="AJ40" s="62">
        <f t="shared" si="24"/>
        <v>0.49301106720792981</v>
      </c>
      <c r="AK40" s="62">
        <f t="shared" si="12"/>
        <v>-0.18811233089014812</v>
      </c>
      <c r="AL40" s="62" t="str">
        <f t="shared" si="29"/>
        <v/>
      </c>
      <c r="AM40" s="62" t="str">
        <f t="shared" si="30"/>
        <v/>
      </c>
      <c r="AN40" s="62" t="str">
        <f t="shared" si="31"/>
        <v/>
      </c>
      <c r="AO40" s="62" t="str">
        <f t="shared" si="32"/>
        <v/>
      </c>
      <c r="AP40" s="62" t="str">
        <f t="shared" si="33"/>
        <v/>
      </c>
      <c r="AQ40" s="62"/>
      <c r="AR40" s="62" t="str">
        <f t="shared" si="25"/>
        <v/>
      </c>
      <c r="AS40" s="62" t="str">
        <f t="shared" si="26"/>
        <v/>
      </c>
      <c r="AT40" s="62" t="str">
        <f t="shared" si="27"/>
        <v/>
      </c>
      <c r="AU40" s="62">
        <f t="shared" si="13"/>
        <v>9.6717141990225325E-3</v>
      </c>
      <c r="AV40" s="62" t="str">
        <f t="shared" si="28"/>
        <v/>
      </c>
      <c r="AW40" s="62">
        <f t="shared" si="14"/>
        <v>0.44624399999999997</v>
      </c>
    </row>
    <row r="41" spans="1:49">
      <c r="A41" s="62">
        <v>1908</v>
      </c>
      <c r="B41" s="61">
        <v>5.1100000000000003</v>
      </c>
      <c r="C41" s="61">
        <v>7411</v>
      </c>
      <c r="D41" s="61">
        <v>7.290177742</v>
      </c>
      <c r="H41" s="61">
        <v>0.13962622499999999</v>
      </c>
      <c r="I41" s="61">
        <v>0.77</v>
      </c>
      <c r="J41" s="61">
        <v>0.61699999999999999</v>
      </c>
      <c r="K41" s="61">
        <v>2.8479999999999999</v>
      </c>
      <c r="L41" s="61">
        <v>3.327</v>
      </c>
      <c r="M41" s="61">
        <v>14.552909980000001</v>
      </c>
      <c r="N41" s="62">
        <f t="shared" si="8"/>
        <v>0.57876116011161405</v>
      </c>
      <c r="O41" s="61">
        <v>0.64156796400000005</v>
      </c>
      <c r="Z41" s="61">
        <v>3.5602739730000001</v>
      </c>
      <c r="AB41" s="61">
        <v>0.49463699999999999</v>
      </c>
      <c r="AC41" s="63" t="str">
        <f t="shared" si="9"/>
        <v/>
      </c>
      <c r="AD41" s="20" t="str">
        <f t="shared" si="35"/>
        <v/>
      </c>
      <c r="AE41" s="62" t="str">
        <f t="shared" si="10"/>
        <v/>
      </c>
      <c r="AF41" s="20">
        <f t="shared" si="34"/>
        <v>0.13962622499999999</v>
      </c>
      <c r="AG41" s="62">
        <f t="shared" si="22"/>
        <v>0.10562156743640065</v>
      </c>
      <c r="AH41" s="62">
        <f t="shared" si="11"/>
        <v>8.4634424815921039E-2</v>
      </c>
      <c r="AI41" s="62">
        <f t="shared" si="23"/>
        <v>0.39066262864788187</v>
      </c>
      <c r="AJ41" s="62">
        <f t="shared" si="24"/>
        <v>0.45636747384533111</v>
      </c>
      <c r="AK41" s="62">
        <f t="shared" si="12"/>
        <v>-6.5704845197449235E-2</v>
      </c>
      <c r="AL41" s="62" t="str">
        <f t="shared" si="29"/>
        <v/>
      </c>
      <c r="AM41" s="62" t="str">
        <f t="shared" si="30"/>
        <v/>
      </c>
      <c r="AN41" s="62" t="str">
        <f t="shared" si="31"/>
        <v/>
      </c>
      <c r="AO41" s="62" t="str">
        <f t="shared" si="32"/>
        <v/>
      </c>
      <c r="AP41" s="62" t="str">
        <f t="shared" si="33"/>
        <v/>
      </c>
      <c r="AQ41" s="62"/>
      <c r="AR41" s="62" t="str">
        <f t="shared" si="25"/>
        <v/>
      </c>
      <c r="AS41" s="62" t="str">
        <f t="shared" si="26"/>
        <v/>
      </c>
      <c r="AT41" s="62" t="str">
        <f t="shared" si="27"/>
        <v/>
      </c>
      <c r="AU41" s="62">
        <f t="shared" si="13"/>
        <v>0.10835053498660537</v>
      </c>
      <c r="AV41" s="62" t="str">
        <f t="shared" si="28"/>
        <v/>
      </c>
      <c r="AW41" s="62">
        <f t="shared" si="14"/>
        <v>0.49463699999999999</v>
      </c>
    </row>
    <row r="42" spans="1:49">
      <c r="A42" s="62">
        <v>1909</v>
      </c>
      <c r="B42" s="61">
        <v>5.13</v>
      </c>
      <c r="C42" s="61">
        <v>7478</v>
      </c>
      <c r="D42" s="61">
        <v>7.3125216860000002</v>
      </c>
      <c r="H42" s="61">
        <v>0.13691583299999999</v>
      </c>
      <c r="I42" s="61">
        <v>0.78600000000000003</v>
      </c>
      <c r="J42" s="61">
        <v>0.64500000000000002</v>
      </c>
      <c r="K42" s="61">
        <v>2.81</v>
      </c>
      <c r="L42" s="61">
        <v>3.7040000000000002</v>
      </c>
      <c r="M42" s="61">
        <v>14.69587192</v>
      </c>
      <c r="N42" s="62">
        <f t="shared" si="8"/>
        <v>0.56973679170686853</v>
      </c>
      <c r="O42" s="61">
        <v>0.63451776599999998</v>
      </c>
      <c r="Z42" s="61">
        <v>3.1123287670000002</v>
      </c>
      <c r="AB42" s="61">
        <v>0.50981200000000004</v>
      </c>
      <c r="AC42" s="63" t="str">
        <f t="shared" si="9"/>
        <v/>
      </c>
      <c r="AD42" s="20" t="str">
        <f t="shared" si="35"/>
        <v/>
      </c>
      <c r="AE42" s="62" t="str">
        <f t="shared" si="10"/>
        <v/>
      </c>
      <c r="AF42" s="20">
        <f t="shared" si="34"/>
        <v>0.13691583299999999</v>
      </c>
      <c r="AG42" s="62">
        <f t="shared" si="22"/>
        <v>0.10748686072341038</v>
      </c>
      <c r="AH42" s="62">
        <f t="shared" si="11"/>
        <v>8.8204866624172637E-2</v>
      </c>
      <c r="AI42" s="62">
        <f t="shared" si="23"/>
        <v>0.38427236467275211</v>
      </c>
      <c r="AJ42" s="62">
        <f t="shared" si="24"/>
        <v>0.50652841236579138</v>
      </c>
      <c r="AK42" s="62">
        <f t="shared" si="12"/>
        <v>-0.12225604769303927</v>
      </c>
      <c r="AL42" s="62" t="str">
        <f t="shared" si="29"/>
        <v/>
      </c>
      <c r="AM42" s="62" t="str">
        <f t="shared" si="30"/>
        <v/>
      </c>
      <c r="AN42" s="62" t="str">
        <f t="shared" si="31"/>
        <v/>
      </c>
      <c r="AO42" s="62" t="str">
        <f t="shared" si="32"/>
        <v/>
      </c>
      <c r="AP42" s="62" t="str">
        <f t="shared" si="33"/>
        <v/>
      </c>
      <c r="AQ42" s="62"/>
      <c r="AR42" s="62" t="str">
        <f t="shared" si="25"/>
        <v/>
      </c>
      <c r="AS42" s="62" t="str">
        <f t="shared" si="26"/>
        <v/>
      </c>
      <c r="AT42" s="62" t="str">
        <f t="shared" si="27"/>
        <v/>
      </c>
      <c r="AU42" s="62">
        <f t="shared" si="13"/>
        <v>5.1318142829575079E-2</v>
      </c>
      <c r="AV42" s="62" t="str">
        <f t="shared" si="28"/>
        <v/>
      </c>
      <c r="AW42" s="62">
        <f t="shared" si="14"/>
        <v>0.50981200000000004</v>
      </c>
    </row>
    <row r="43" spans="1:49">
      <c r="A43" s="62">
        <v>1910</v>
      </c>
      <c r="B43" s="61">
        <v>5.17</v>
      </c>
      <c r="C43" s="61">
        <v>7498</v>
      </c>
      <c r="D43" s="61">
        <v>7.7351081759999998</v>
      </c>
      <c r="H43" s="61">
        <v>0.166203235</v>
      </c>
      <c r="I43" s="61">
        <v>0.82899999999999996</v>
      </c>
      <c r="J43" s="61">
        <v>0.68200000000000005</v>
      </c>
      <c r="K43" s="61">
        <v>3.407</v>
      </c>
      <c r="L43" s="61">
        <v>4.2649999999999997</v>
      </c>
      <c r="M43" s="61">
        <v>15.040825229999999</v>
      </c>
      <c r="N43" s="62">
        <f t="shared" si="8"/>
        <v>0.58726917844279636</v>
      </c>
      <c r="O43" s="61">
        <v>0.64861816100000003</v>
      </c>
      <c r="Z43" s="61">
        <v>4.0643835619999997</v>
      </c>
      <c r="AB43" s="61">
        <v>0.49643799999999999</v>
      </c>
      <c r="AC43" s="63" t="str">
        <f t="shared" si="9"/>
        <v/>
      </c>
      <c r="AD43" s="20" t="str">
        <f t="shared" si="35"/>
        <v/>
      </c>
      <c r="AE43" s="62" t="str">
        <f t="shared" si="10"/>
        <v/>
      </c>
      <c r="AF43" s="20">
        <f t="shared" si="34"/>
        <v>0.166203235</v>
      </c>
      <c r="AG43" s="62">
        <f t="shared" si="22"/>
        <v>0.10717367891145572</v>
      </c>
      <c r="AH43" s="62">
        <f t="shared" si="11"/>
        <v>8.8169419804116786E-2</v>
      </c>
      <c r="AI43" s="62">
        <f t="shared" si="23"/>
        <v>0.44045925699798516</v>
      </c>
      <c r="AJ43" s="62">
        <f t="shared" si="24"/>
        <v>0.55138207546122875</v>
      </c>
      <c r="AK43" s="62">
        <f t="shared" si="12"/>
        <v>-0.11092281846324359</v>
      </c>
      <c r="AL43" s="62" t="str">
        <f t="shared" si="29"/>
        <v/>
      </c>
      <c r="AM43" s="62" t="str">
        <f t="shared" si="30"/>
        <v/>
      </c>
      <c r="AN43" s="62" t="str">
        <f t="shared" si="31"/>
        <v/>
      </c>
      <c r="AO43" s="62" t="str">
        <f t="shared" si="32"/>
        <v/>
      </c>
      <c r="AP43" s="62" t="str">
        <f t="shared" si="33"/>
        <v/>
      </c>
      <c r="AQ43" s="62"/>
      <c r="AR43" s="62" t="str">
        <f t="shared" si="25"/>
        <v/>
      </c>
      <c r="AS43" s="62" t="str">
        <f t="shared" si="26"/>
        <v/>
      </c>
      <c r="AT43" s="62" t="str">
        <f t="shared" si="27"/>
        <v/>
      </c>
      <c r="AU43" s="62">
        <f t="shared" si="13"/>
        <v>8.1449185441472699E-4</v>
      </c>
      <c r="AV43" s="62" t="str">
        <f t="shared" si="28"/>
        <v/>
      </c>
      <c r="AW43" s="62">
        <f t="shared" si="14"/>
        <v>0.49643799999999999</v>
      </c>
    </row>
    <row r="44" spans="1:49">
      <c r="A44" s="62">
        <v>1911</v>
      </c>
      <c r="B44" s="61">
        <v>5.18</v>
      </c>
      <c r="C44" s="61">
        <v>7517</v>
      </c>
      <c r="D44" s="61">
        <v>7.9849952269999998</v>
      </c>
      <c r="H44" s="61">
        <v>0.13666883599999999</v>
      </c>
      <c r="I44" s="61">
        <v>0.81100000000000005</v>
      </c>
      <c r="J44" s="61">
        <v>0.69499999999999995</v>
      </c>
      <c r="K44" s="61">
        <v>3.58</v>
      </c>
      <c r="L44" s="61">
        <v>4.5090000000000003</v>
      </c>
      <c r="M44" s="61">
        <v>15.35400922</v>
      </c>
      <c r="N44" s="62">
        <f t="shared" si="8"/>
        <v>0.59237433106403192</v>
      </c>
      <c r="O44" s="61">
        <v>0.69091934600000005</v>
      </c>
      <c r="Z44" s="61">
        <v>4.0739726029999996</v>
      </c>
      <c r="AB44" s="61">
        <v>0.49292399999999997</v>
      </c>
      <c r="AC44" s="63" t="str">
        <f t="shared" si="9"/>
        <v/>
      </c>
      <c r="AD44" s="20" t="str">
        <f t="shared" si="35"/>
        <v/>
      </c>
      <c r="AE44" s="62" t="str">
        <f t="shared" si="10"/>
        <v/>
      </c>
      <c r="AF44" s="20">
        <f t="shared" si="34"/>
        <v>0.13666883599999999</v>
      </c>
      <c r="AG44" s="62">
        <f t="shared" si="22"/>
        <v>0.10156549590132899</v>
      </c>
      <c r="AH44" s="62">
        <f t="shared" si="11"/>
        <v>8.7038248645405228E-2</v>
      </c>
      <c r="AI44" s="62">
        <f t="shared" si="23"/>
        <v>0.44834090669143994</v>
      </c>
      <c r="AJ44" s="62">
        <f t="shared" si="24"/>
        <v>0.56468411962896725</v>
      </c>
      <c r="AK44" s="62">
        <f t="shared" si="12"/>
        <v>-0.11634321293752731</v>
      </c>
      <c r="AL44" s="62" t="str">
        <f t="shared" si="29"/>
        <v/>
      </c>
      <c r="AM44" s="62" t="str">
        <f t="shared" si="30"/>
        <v/>
      </c>
      <c r="AN44" s="62" t="str">
        <f t="shared" si="31"/>
        <v/>
      </c>
      <c r="AO44" s="62" t="str">
        <f t="shared" si="32"/>
        <v/>
      </c>
      <c r="AP44" s="62" t="str">
        <f t="shared" si="33"/>
        <v/>
      </c>
      <c r="AQ44" s="62"/>
      <c r="AR44" s="62" t="str">
        <f t="shared" si="25"/>
        <v/>
      </c>
      <c r="AS44" s="62" t="str">
        <f t="shared" si="26"/>
        <v/>
      </c>
      <c r="AT44" s="62" t="str">
        <f t="shared" si="27"/>
        <v/>
      </c>
      <c r="AU44" s="62">
        <f t="shared" si="13"/>
        <v>3.1988365637731192E-2</v>
      </c>
      <c r="AV44" s="62" t="str">
        <f t="shared" si="28"/>
        <v/>
      </c>
      <c r="AW44" s="62">
        <f t="shared" si="14"/>
        <v>0.49292399999999997</v>
      </c>
    </row>
    <row r="45" spans="1:49">
      <c r="A45" s="62">
        <v>1912</v>
      </c>
      <c r="B45" s="61">
        <v>5.21</v>
      </c>
      <c r="C45" s="61">
        <v>7590</v>
      </c>
      <c r="D45" s="61">
        <v>8.4026548020000007</v>
      </c>
      <c r="H45" s="61">
        <v>0.16948215</v>
      </c>
      <c r="I45" s="61">
        <v>0.89600000000000002</v>
      </c>
      <c r="J45" s="61">
        <v>0.755</v>
      </c>
      <c r="K45" s="61">
        <v>3.952</v>
      </c>
      <c r="L45" s="61">
        <v>4.9580000000000002</v>
      </c>
      <c r="M45" s="61">
        <v>15.57116789</v>
      </c>
      <c r="N45" s="62">
        <f t="shared" si="8"/>
        <v>0.60875350772670367</v>
      </c>
      <c r="O45" s="61">
        <v>0.74027072800000004</v>
      </c>
      <c r="Z45" s="61">
        <v>4.4164383559999996</v>
      </c>
      <c r="AB45" s="61">
        <v>0.48698599999999997</v>
      </c>
      <c r="AC45" s="63" t="str">
        <f t="shared" si="9"/>
        <v/>
      </c>
      <c r="AD45" s="20" t="str">
        <f t="shared" si="35"/>
        <v/>
      </c>
      <c r="AE45" s="62" t="str">
        <f t="shared" si="10"/>
        <v/>
      </c>
      <c r="AF45" s="20">
        <f t="shared" si="34"/>
        <v>0.16948215</v>
      </c>
      <c r="AG45" s="62">
        <f t="shared" si="22"/>
        <v>0.10663296554640493</v>
      </c>
      <c r="AH45" s="62">
        <f t="shared" si="11"/>
        <v>8.9852554673588977E-2</v>
      </c>
      <c r="AI45" s="62">
        <f t="shared" si="23"/>
        <v>0.47032754446360747</v>
      </c>
      <c r="AJ45" s="62">
        <f t="shared" si="24"/>
        <v>0.5900516106909327</v>
      </c>
      <c r="AK45" s="62">
        <f t="shared" si="12"/>
        <v>-0.11972406622732523</v>
      </c>
      <c r="AL45" s="62" t="str">
        <f t="shared" si="29"/>
        <v/>
      </c>
      <c r="AM45" s="62" t="str">
        <f t="shared" si="30"/>
        <v/>
      </c>
      <c r="AN45" s="62" t="str">
        <f t="shared" si="31"/>
        <v/>
      </c>
      <c r="AO45" s="62" t="str">
        <f t="shared" si="32"/>
        <v/>
      </c>
      <c r="AP45" s="62" t="str">
        <f t="shared" si="33"/>
        <v/>
      </c>
      <c r="AQ45" s="62"/>
      <c r="AR45" s="62" t="str">
        <f t="shared" si="25"/>
        <v/>
      </c>
      <c r="AS45" s="62" t="str">
        <f t="shared" si="26"/>
        <v/>
      </c>
      <c r="AT45" s="62" t="str">
        <f t="shared" si="27"/>
        <v/>
      </c>
      <c r="AU45" s="62">
        <f t="shared" si="13"/>
        <v>1.3465040513435996E-2</v>
      </c>
      <c r="AV45" s="62" t="str">
        <f t="shared" si="28"/>
        <v/>
      </c>
      <c r="AW45" s="62">
        <f t="shared" si="14"/>
        <v>0.48698599999999997</v>
      </c>
    </row>
    <row r="46" spans="1:49">
      <c r="A46" s="62">
        <v>1913</v>
      </c>
      <c r="B46" s="61">
        <v>5.25</v>
      </c>
      <c r="C46" s="61">
        <v>7666</v>
      </c>
      <c r="D46" s="61">
        <v>8.6474460670000006</v>
      </c>
      <c r="H46" s="61">
        <v>0.18066605899999999</v>
      </c>
      <c r="I46" s="61"/>
      <c r="K46" s="61">
        <v>3.7160000000000002</v>
      </c>
      <c r="L46" s="61">
        <v>5.05</v>
      </c>
      <c r="M46" s="61">
        <v>15.620359089999999</v>
      </c>
      <c r="N46" s="62">
        <f t="shared" si="8"/>
        <v>0.61832378300174695</v>
      </c>
      <c r="O46" s="61">
        <v>0.70501974099999998</v>
      </c>
      <c r="Z46" s="61">
        <v>4.38</v>
      </c>
      <c r="AB46" s="61">
        <v>0.49471500000000002</v>
      </c>
      <c r="AC46" s="63" t="str">
        <f t="shared" si="9"/>
        <v/>
      </c>
      <c r="AD46" s="20" t="str">
        <f t="shared" si="35"/>
        <v/>
      </c>
      <c r="AE46" s="62" t="str">
        <f t="shared" si="10"/>
        <v/>
      </c>
      <c r="AF46" s="20">
        <f t="shared" si="34"/>
        <v>0.18066605899999999</v>
      </c>
      <c r="AG46" s="62" t="str">
        <f t="shared" si="22"/>
        <v/>
      </c>
      <c r="AH46" s="62" t="str">
        <f t="shared" si="11"/>
        <v/>
      </c>
      <c r="AI46" s="62">
        <f t="shared" si="23"/>
        <v>0.42972225223593291</v>
      </c>
      <c r="AJ46" s="62">
        <f t="shared" si="24"/>
        <v>0.58398745258112517</v>
      </c>
      <c r="AK46" s="62">
        <f t="shared" si="12"/>
        <v>-0.15426520034519225</v>
      </c>
      <c r="AL46" s="62" t="str">
        <f t="shared" si="29"/>
        <v/>
      </c>
      <c r="AM46" s="62" t="str">
        <f t="shared" si="30"/>
        <v/>
      </c>
      <c r="AN46" s="62" t="str">
        <f t="shared" si="31"/>
        <v/>
      </c>
      <c r="AO46" s="62" t="str">
        <f t="shared" si="32"/>
        <v/>
      </c>
      <c r="AP46" s="62" t="str">
        <f t="shared" si="33"/>
        <v/>
      </c>
      <c r="AQ46" s="62"/>
      <c r="AR46" s="62" t="str">
        <f t="shared" si="25"/>
        <v/>
      </c>
      <c r="AS46" s="62" t="str">
        <f t="shared" si="26"/>
        <v/>
      </c>
      <c r="AT46" s="62" t="str">
        <f t="shared" si="27"/>
        <v/>
      </c>
      <c r="AU46" s="62">
        <f t="shared" si="13"/>
        <v>2.8565579145635706E-2</v>
      </c>
      <c r="AV46" s="62" t="str">
        <f t="shared" si="28"/>
        <v/>
      </c>
      <c r="AW46" s="62">
        <f t="shared" si="14"/>
        <v>0.49471500000000002</v>
      </c>
    </row>
    <row r="47" spans="1:49">
      <c r="A47" s="62">
        <v>1914</v>
      </c>
      <c r="B47" s="61">
        <v>5.23</v>
      </c>
      <c r="C47" s="61">
        <v>7723</v>
      </c>
      <c r="D47" s="61">
        <v>11.96689883</v>
      </c>
      <c r="H47" s="61"/>
      <c r="I47" s="61"/>
      <c r="K47" s="61"/>
      <c r="L47" s="61"/>
      <c r="M47" s="61">
        <v>11.44269369</v>
      </c>
      <c r="N47" s="62">
        <f t="shared" si="8"/>
        <v>1.1594585564555095</v>
      </c>
      <c r="O47" s="61">
        <v>0.70501974099999998</v>
      </c>
      <c r="Z47" s="61">
        <v>3</v>
      </c>
      <c r="AB47" s="61"/>
      <c r="AC47" s="63" t="str">
        <f t="shared" si="9"/>
        <v/>
      </c>
      <c r="AD47" s="20" t="str">
        <f t="shared" si="35"/>
        <v/>
      </c>
      <c r="AE47" s="62" t="str">
        <f t="shared" si="10"/>
        <v/>
      </c>
      <c r="AF47" s="20" t="str">
        <f t="shared" si="34"/>
        <v/>
      </c>
      <c r="AG47" s="62" t="str">
        <f t="shared" si="22"/>
        <v/>
      </c>
      <c r="AH47" s="62" t="str">
        <f t="shared" si="11"/>
        <v/>
      </c>
      <c r="AI47" s="62" t="str">
        <f t="shared" si="23"/>
        <v/>
      </c>
      <c r="AJ47" s="62" t="str">
        <f t="shared" si="24"/>
        <v/>
      </c>
      <c r="AK47" s="62" t="str">
        <f t="shared" si="12"/>
        <v/>
      </c>
      <c r="AL47" s="62" t="str">
        <f t="shared" si="29"/>
        <v/>
      </c>
      <c r="AM47" s="62" t="str">
        <f t="shared" si="30"/>
        <v/>
      </c>
      <c r="AN47" s="62" t="str">
        <f t="shared" si="31"/>
        <v/>
      </c>
      <c r="AO47" s="62" t="str">
        <f t="shared" si="32"/>
        <v/>
      </c>
      <c r="AP47" s="62" t="str">
        <f t="shared" si="33"/>
        <v/>
      </c>
      <c r="AQ47" s="62"/>
      <c r="AR47" s="62" t="str">
        <f t="shared" si="25"/>
        <v/>
      </c>
      <c r="AS47" s="62" t="str">
        <f t="shared" si="26"/>
        <v/>
      </c>
      <c r="AT47" s="62" t="str">
        <f t="shared" si="27"/>
        <v/>
      </c>
      <c r="AU47" s="62">
        <f t="shared" si="13"/>
        <v>-0.58489617248303261</v>
      </c>
      <c r="AV47" s="62" t="str">
        <f t="shared" si="28"/>
        <v/>
      </c>
      <c r="AW47" s="62" t="str">
        <f t="shared" si="14"/>
        <v/>
      </c>
    </row>
    <row r="48" spans="1:49">
      <c r="A48" s="62">
        <v>1915</v>
      </c>
      <c r="B48" s="61">
        <v>6.06</v>
      </c>
      <c r="C48" s="61">
        <v>7759</v>
      </c>
      <c r="D48" s="61">
        <v>15.048717010000001</v>
      </c>
      <c r="H48" s="61"/>
      <c r="I48" s="61"/>
      <c r="K48" s="61"/>
      <c r="L48" s="61"/>
      <c r="M48" s="61">
        <v>9.3741011160000003</v>
      </c>
      <c r="N48" s="62">
        <f t="shared" si="8"/>
        <v>1.7715442610498504</v>
      </c>
      <c r="O48" s="61">
        <v>0.98377722099999998</v>
      </c>
      <c r="Z48" s="61"/>
      <c r="AB48" s="61"/>
      <c r="AC48" s="63" t="str">
        <f t="shared" si="9"/>
        <v/>
      </c>
      <c r="AD48" s="20" t="str">
        <f t="shared" si="35"/>
        <v/>
      </c>
      <c r="AE48" s="62" t="str">
        <f t="shared" si="10"/>
        <v/>
      </c>
      <c r="AF48" s="20" t="str">
        <f t="shared" si="34"/>
        <v/>
      </c>
      <c r="AG48" s="62" t="str">
        <f t="shared" si="22"/>
        <v/>
      </c>
      <c r="AH48" s="62" t="str">
        <f t="shared" si="11"/>
        <v/>
      </c>
      <c r="AI48" s="62" t="str">
        <f t="shared" si="23"/>
        <v/>
      </c>
      <c r="AJ48" s="62" t="str">
        <f t="shared" si="24"/>
        <v/>
      </c>
      <c r="AK48" s="62" t="str">
        <f t="shared" si="12"/>
        <v/>
      </c>
      <c r="AL48" s="62" t="str">
        <f t="shared" si="29"/>
        <v/>
      </c>
      <c r="AM48" s="62" t="str">
        <f t="shared" si="30"/>
        <v/>
      </c>
      <c r="AN48" s="62" t="str">
        <f t="shared" si="31"/>
        <v/>
      </c>
      <c r="AO48" s="62" t="str">
        <f t="shared" si="32"/>
        <v/>
      </c>
      <c r="AP48" s="62" t="str">
        <f t="shared" si="33"/>
        <v/>
      </c>
      <c r="AQ48" s="62"/>
      <c r="AR48" s="62" t="str">
        <f t="shared" si="25"/>
        <v/>
      </c>
      <c r="AS48" s="62" t="str">
        <f t="shared" si="26"/>
        <v/>
      </c>
      <c r="AT48" s="62" t="str">
        <f t="shared" si="27"/>
        <v/>
      </c>
      <c r="AU48" s="62"/>
      <c r="AV48" s="62" t="str">
        <f t="shared" si="28"/>
        <v/>
      </c>
      <c r="AW48" s="62" t="str">
        <f t="shared" si="14"/>
        <v/>
      </c>
    </row>
    <row r="49" spans="1:49">
      <c r="A49" s="62">
        <v>1916</v>
      </c>
      <c r="B49" s="61">
        <v>6.57</v>
      </c>
      <c r="C49" s="61">
        <v>7762</v>
      </c>
      <c r="D49" s="61">
        <v>18.13053519</v>
      </c>
      <c r="H49" s="61"/>
      <c r="I49" s="61"/>
      <c r="K49" s="61"/>
      <c r="L49" s="61"/>
      <c r="M49" s="61">
        <v>10.491561280000001</v>
      </c>
      <c r="N49" s="62">
        <f t="shared" si="8"/>
        <v>1.9062716177846384</v>
      </c>
      <c r="O49" s="61">
        <v>1.5874495749999999</v>
      </c>
      <c r="Z49" s="61"/>
      <c r="AB49" s="61"/>
      <c r="AC49" s="63" t="str">
        <f t="shared" si="9"/>
        <v/>
      </c>
      <c r="AD49" s="20" t="str">
        <f t="shared" si="35"/>
        <v/>
      </c>
      <c r="AE49" s="62" t="str">
        <f t="shared" si="10"/>
        <v/>
      </c>
      <c r="AF49" s="20" t="str">
        <f t="shared" si="34"/>
        <v/>
      </c>
      <c r="AG49" s="62" t="str">
        <f t="shared" si="22"/>
        <v/>
      </c>
      <c r="AH49" s="62" t="str">
        <f t="shared" si="11"/>
        <v/>
      </c>
      <c r="AI49" s="62" t="str">
        <f t="shared" si="23"/>
        <v/>
      </c>
      <c r="AJ49" s="62" t="str">
        <f t="shared" si="24"/>
        <v/>
      </c>
      <c r="AK49" s="62" t="str">
        <f t="shared" si="12"/>
        <v/>
      </c>
      <c r="AL49" s="62" t="str">
        <f t="shared" si="29"/>
        <v/>
      </c>
      <c r="AM49" s="62" t="str">
        <f t="shared" si="30"/>
        <v/>
      </c>
      <c r="AN49" s="62" t="str">
        <f t="shared" si="31"/>
        <v/>
      </c>
      <c r="AO49" s="62" t="str">
        <f t="shared" si="32"/>
        <v/>
      </c>
      <c r="AP49" s="62" t="str">
        <f t="shared" si="33"/>
        <v/>
      </c>
      <c r="AQ49" s="62"/>
      <c r="AR49" s="62" t="str">
        <f t="shared" si="25"/>
        <v/>
      </c>
      <c r="AS49" s="62" t="str">
        <f t="shared" si="26"/>
        <v/>
      </c>
      <c r="AT49" s="62" t="str">
        <f t="shared" si="27"/>
        <v/>
      </c>
      <c r="AU49" s="62"/>
      <c r="AV49" s="62" t="str">
        <f t="shared" si="28"/>
        <v/>
      </c>
      <c r="AW49" s="62" t="str">
        <f t="shared" si="14"/>
        <v/>
      </c>
    </row>
    <row r="50" spans="1:49">
      <c r="A50" s="62">
        <v>1917</v>
      </c>
      <c r="B50" s="61">
        <v>7.41</v>
      </c>
      <c r="C50" s="61">
        <v>7729</v>
      </c>
      <c r="D50" s="61">
        <v>21.212353369999999</v>
      </c>
      <c r="H50" s="61"/>
      <c r="I50" s="61"/>
      <c r="K50" s="61"/>
      <c r="L50" s="61"/>
      <c r="M50" s="61">
        <v>8.7362551830000008</v>
      </c>
      <c r="N50" s="62">
        <f t="shared" si="8"/>
        <v>2.6898505598986477</v>
      </c>
      <c r="O50" s="61">
        <v>3.0707081390000002</v>
      </c>
      <c r="Z50" s="61"/>
      <c r="AB50" s="61"/>
      <c r="AC50" s="63" t="str">
        <f t="shared" si="9"/>
        <v/>
      </c>
      <c r="AD50" s="20" t="str">
        <f t="shared" si="35"/>
        <v/>
      </c>
      <c r="AE50" s="62" t="str">
        <f t="shared" si="10"/>
        <v/>
      </c>
      <c r="AF50" s="20" t="str">
        <f t="shared" si="34"/>
        <v/>
      </c>
      <c r="AG50" s="62" t="str">
        <f t="shared" si="22"/>
        <v/>
      </c>
      <c r="AH50" s="62" t="str">
        <f t="shared" si="11"/>
        <v/>
      </c>
      <c r="AI50" s="62" t="str">
        <f t="shared" si="23"/>
        <v/>
      </c>
      <c r="AJ50" s="62" t="str">
        <f t="shared" si="24"/>
        <v/>
      </c>
      <c r="AK50" s="62" t="str">
        <f t="shared" si="12"/>
        <v/>
      </c>
      <c r="AL50" s="62" t="str">
        <f t="shared" si="29"/>
        <v/>
      </c>
      <c r="AM50" s="62" t="str">
        <f t="shared" si="30"/>
        <v/>
      </c>
      <c r="AN50" s="62" t="str">
        <f t="shared" si="31"/>
        <v/>
      </c>
      <c r="AO50" s="62" t="str">
        <f t="shared" si="32"/>
        <v/>
      </c>
      <c r="AP50" s="62" t="str">
        <f t="shared" si="33"/>
        <v/>
      </c>
      <c r="AQ50" s="62"/>
      <c r="AR50" s="62" t="str">
        <f t="shared" si="25"/>
        <v/>
      </c>
      <c r="AS50" s="62" t="str">
        <f t="shared" si="26"/>
        <v/>
      </c>
      <c r="AT50" s="62" t="str">
        <f t="shared" si="27"/>
        <v/>
      </c>
      <c r="AU50" s="62"/>
      <c r="AV50" s="62" t="str">
        <f t="shared" si="28"/>
        <v/>
      </c>
      <c r="AW50" s="62" t="str">
        <f t="shared" si="14"/>
        <v/>
      </c>
    </row>
    <row r="51" spans="1:49">
      <c r="A51" s="62">
        <v>1918</v>
      </c>
      <c r="B51" s="61">
        <v>7.85</v>
      </c>
      <c r="C51" s="61">
        <v>7660</v>
      </c>
      <c r="D51" s="61">
        <v>24.294171550000002</v>
      </c>
      <c r="H51" s="61"/>
      <c r="I51" s="61"/>
      <c r="K51" s="61"/>
      <c r="L51" s="61"/>
      <c r="M51" s="61">
        <v>8.1620503689999993</v>
      </c>
      <c r="N51" s="62">
        <f t="shared" si="8"/>
        <v>3.327070253642971</v>
      </c>
      <c r="O51" s="61">
        <v>4.288923499</v>
      </c>
      <c r="Z51" s="61"/>
      <c r="AB51" s="61"/>
      <c r="AC51" s="63" t="str">
        <f t="shared" si="9"/>
        <v/>
      </c>
      <c r="AD51" s="20" t="str">
        <f t="shared" si="35"/>
        <v/>
      </c>
      <c r="AE51" s="62" t="str">
        <f t="shared" si="10"/>
        <v/>
      </c>
      <c r="AF51" s="20" t="str">
        <f t="shared" si="34"/>
        <v/>
      </c>
      <c r="AG51" s="62" t="str">
        <f t="shared" si="22"/>
        <v/>
      </c>
      <c r="AH51" s="62" t="str">
        <f t="shared" si="11"/>
        <v/>
      </c>
      <c r="AI51" s="62" t="str">
        <f t="shared" si="23"/>
        <v/>
      </c>
      <c r="AJ51" s="62" t="str">
        <f t="shared" si="24"/>
        <v/>
      </c>
      <c r="AK51" s="62" t="str">
        <f t="shared" si="12"/>
        <v/>
      </c>
      <c r="AL51" s="62" t="str">
        <f t="shared" si="29"/>
        <v/>
      </c>
      <c r="AM51" s="62" t="str">
        <f t="shared" si="30"/>
        <v/>
      </c>
      <c r="AN51" s="62" t="str">
        <f t="shared" si="31"/>
        <v/>
      </c>
      <c r="AO51" s="62" t="str">
        <f t="shared" si="32"/>
        <v/>
      </c>
      <c r="AP51" s="62" t="str">
        <f t="shared" si="33"/>
        <v/>
      </c>
      <c r="AQ51" s="62"/>
      <c r="AR51" s="62" t="str">
        <f t="shared" si="25"/>
        <v/>
      </c>
      <c r="AS51" s="62" t="str">
        <f t="shared" si="26"/>
        <v/>
      </c>
      <c r="AT51" s="62" t="str">
        <f t="shared" si="27"/>
        <v/>
      </c>
      <c r="AU51" s="62"/>
      <c r="AV51" s="62" t="str">
        <f t="shared" si="28"/>
        <v/>
      </c>
      <c r="AW51" s="62" t="str">
        <f t="shared" si="14"/>
        <v/>
      </c>
    </row>
    <row r="52" spans="1:49">
      <c r="A52" s="62">
        <v>1919</v>
      </c>
      <c r="B52" s="61">
        <v>8.76</v>
      </c>
      <c r="C52" s="61">
        <v>7628</v>
      </c>
      <c r="D52" s="61">
        <v>27.375989740000001</v>
      </c>
      <c r="H52" s="61"/>
      <c r="I52" s="61"/>
      <c r="K52" s="61">
        <v>2.2999999999999998</v>
      </c>
      <c r="L52" s="61">
        <v>5.2460000000000004</v>
      </c>
      <c r="M52" s="61">
        <v>10.059498550000001</v>
      </c>
      <c r="N52" s="62">
        <f t="shared" si="8"/>
        <v>3.0547152314829829</v>
      </c>
      <c r="O52" s="61">
        <v>2.6730262649999998</v>
      </c>
      <c r="Z52" s="61"/>
      <c r="AB52" s="61"/>
      <c r="AC52" s="63" t="str">
        <f t="shared" si="9"/>
        <v/>
      </c>
      <c r="AD52" s="20" t="str">
        <f t="shared" si="35"/>
        <v/>
      </c>
      <c r="AE52" s="62" t="str">
        <f t="shared" si="10"/>
        <v/>
      </c>
      <c r="AF52" s="20" t="str">
        <f t="shared" si="34"/>
        <v/>
      </c>
      <c r="AG52" s="62" t="str">
        <f t="shared" si="22"/>
        <v/>
      </c>
      <c r="AH52" s="62" t="str">
        <f t="shared" si="11"/>
        <v/>
      </c>
      <c r="AI52" s="62">
        <f t="shared" si="23"/>
        <v>8.4015227279231136E-2</v>
      </c>
      <c r="AJ52" s="62">
        <f t="shared" si="24"/>
        <v>0.19162777491602026</v>
      </c>
      <c r="AK52" s="62">
        <f t="shared" si="12"/>
        <v>-0.10761254763678912</v>
      </c>
      <c r="AL52" s="62" t="str">
        <f t="shared" si="29"/>
        <v/>
      </c>
      <c r="AM52" s="62" t="str">
        <f t="shared" si="30"/>
        <v/>
      </c>
      <c r="AN52" s="62" t="str">
        <f t="shared" si="31"/>
        <v/>
      </c>
      <c r="AO52" s="62" t="str">
        <f t="shared" si="32"/>
        <v/>
      </c>
      <c r="AP52" s="62" t="str">
        <f t="shared" si="33"/>
        <v/>
      </c>
      <c r="AQ52" s="62"/>
      <c r="AR52" s="62" t="str">
        <f t="shared" si="25"/>
        <v/>
      </c>
      <c r="AS52" s="62" t="str">
        <f t="shared" si="26"/>
        <v/>
      </c>
      <c r="AT52" s="62" t="str">
        <f t="shared" si="27"/>
        <v/>
      </c>
      <c r="AU52" s="62"/>
      <c r="AV52" s="62" t="str">
        <f t="shared" si="28"/>
        <v/>
      </c>
      <c r="AW52" s="62" t="str">
        <f t="shared" si="14"/>
        <v/>
      </c>
    </row>
    <row r="53" spans="1:49">
      <c r="A53" s="62">
        <v>1920</v>
      </c>
      <c r="B53" s="61">
        <v>7.8327</v>
      </c>
      <c r="C53" s="61">
        <v>7552</v>
      </c>
      <c r="D53" s="61">
        <v>28.518859209999999</v>
      </c>
      <c r="H53" s="61">
        <v>0.28599999999999998</v>
      </c>
      <c r="I53" s="61">
        <v>10.944000000000001</v>
      </c>
      <c r="J53" s="61">
        <v>3.766</v>
      </c>
      <c r="K53" s="61">
        <v>8.8620000000000001</v>
      </c>
      <c r="L53" s="61">
        <v>12.942</v>
      </c>
      <c r="M53" s="61">
        <v>15.190345990000001</v>
      </c>
      <c r="N53" s="62">
        <f t="shared" si="8"/>
        <v>2.1285821688583719</v>
      </c>
      <c r="O53" s="61">
        <v>3.2078398199999998</v>
      </c>
      <c r="Z53" s="61">
        <v>4.93</v>
      </c>
      <c r="AB53" s="61">
        <v>1.0294300000000001</v>
      </c>
      <c r="AC53" s="63" t="str">
        <f t="shared" si="9"/>
        <v/>
      </c>
      <c r="AD53" s="20" t="str">
        <f t="shared" si="35"/>
        <v/>
      </c>
      <c r="AE53" s="62" t="str">
        <f t="shared" si="10"/>
        <v/>
      </c>
      <c r="AF53" s="20">
        <f t="shared" si="34"/>
        <v>0.28599999999999998</v>
      </c>
      <c r="AG53" s="62">
        <f t="shared" si="22"/>
        <v>0.38374606499556407</v>
      </c>
      <c r="AH53" s="62">
        <f t="shared" si="11"/>
        <v>0.13205296790691651</v>
      </c>
      <c r="AI53" s="62">
        <f t="shared" si="23"/>
        <v>0.3107417423237106</v>
      </c>
      <c r="AJ53" s="62">
        <f t="shared" si="24"/>
        <v>0.45380496830889894</v>
      </c>
      <c r="AK53" s="62">
        <f t="shared" si="12"/>
        <v>-0.14306322598518834</v>
      </c>
      <c r="AL53" s="62" t="str">
        <f t="shared" si="29"/>
        <v/>
      </c>
      <c r="AM53" s="62" t="str">
        <f t="shared" si="30"/>
        <v/>
      </c>
      <c r="AN53" s="62" t="str">
        <f t="shared" si="31"/>
        <v/>
      </c>
      <c r="AO53" s="62" t="str">
        <f t="shared" si="32"/>
        <v/>
      </c>
      <c r="AP53" s="62" t="str">
        <f t="shared" si="33"/>
        <v/>
      </c>
      <c r="AQ53" s="62"/>
      <c r="AR53" s="62" t="str">
        <f t="shared" si="25"/>
        <v/>
      </c>
      <c r="AS53" s="62" t="str">
        <f t="shared" si="26"/>
        <v/>
      </c>
      <c r="AT53" s="62" t="str">
        <f t="shared" si="27"/>
        <v/>
      </c>
      <c r="AU53" s="62"/>
      <c r="AV53" s="62" t="str">
        <f t="shared" si="28"/>
        <v/>
      </c>
      <c r="AW53" s="62">
        <f t="shared" si="14"/>
        <v>1.0294300000000001</v>
      </c>
    </row>
    <row r="54" spans="1:49">
      <c r="A54" s="62">
        <v>1921</v>
      </c>
      <c r="B54" s="61">
        <v>13.5501</v>
      </c>
      <c r="C54" s="61">
        <v>7504</v>
      </c>
      <c r="D54" s="61">
        <v>28.480632419999999</v>
      </c>
      <c r="H54" s="61">
        <v>0.22</v>
      </c>
      <c r="I54" s="61">
        <v>9.8079999999999998</v>
      </c>
      <c r="J54" s="61">
        <v>4.6260000000000003</v>
      </c>
      <c r="K54" s="61">
        <v>7.2729999999999997</v>
      </c>
      <c r="L54" s="61">
        <v>10.198</v>
      </c>
      <c r="M54" s="61">
        <v>15.994929600000001</v>
      </c>
      <c r="N54" s="62">
        <f t="shared" si="8"/>
        <v>2.0317131340679717</v>
      </c>
      <c r="O54" s="61">
        <v>2.8130287649999999</v>
      </c>
      <c r="Z54" s="61">
        <v>5.19</v>
      </c>
      <c r="AB54" s="61">
        <v>1.2338100000000001</v>
      </c>
      <c r="AC54" s="63" t="str">
        <f t="shared" si="9"/>
        <v/>
      </c>
      <c r="AD54" s="20" t="str">
        <f t="shared" si="35"/>
        <v/>
      </c>
      <c r="AE54" s="62" t="str">
        <f t="shared" si="10"/>
        <v/>
      </c>
      <c r="AF54" s="20">
        <f t="shared" si="34"/>
        <v>0.22</v>
      </c>
      <c r="AG54" s="62">
        <f t="shared" si="22"/>
        <v>0.34437437537772203</v>
      </c>
      <c r="AH54" s="62">
        <f t="shared" si="11"/>
        <v>0.16242616848463931</v>
      </c>
      <c r="AI54" s="62">
        <f t="shared" si="23"/>
        <v>0.25536652040397351</v>
      </c>
      <c r="AJ54" s="62">
        <f t="shared" si="24"/>
        <v>0.35806789152752955</v>
      </c>
      <c r="AK54" s="62">
        <f t="shared" si="12"/>
        <v>-0.10270137112355604</v>
      </c>
      <c r="AL54" s="62" t="str">
        <f t="shared" si="29"/>
        <v/>
      </c>
      <c r="AM54" s="62" t="str">
        <f t="shared" si="30"/>
        <v/>
      </c>
      <c r="AN54" s="62" t="str">
        <f t="shared" si="31"/>
        <v/>
      </c>
      <c r="AO54" s="62" t="str">
        <f t="shared" si="32"/>
        <v/>
      </c>
      <c r="AP54" s="62" t="str">
        <f t="shared" si="33"/>
        <v/>
      </c>
      <c r="AQ54" s="62"/>
      <c r="AR54" s="62" t="str">
        <f t="shared" si="25"/>
        <v/>
      </c>
      <c r="AS54" s="62" t="str">
        <f t="shared" si="26"/>
        <v/>
      </c>
      <c r="AT54" s="62" t="str">
        <f t="shared" si="27"/>
        <v/>
      </c>
      <c r="AU54" s="62"/>
      <c r="AV54" s="62" t="str">
        <f t="shared" si="28"/>
        <v/>
      </c>
      <c r="AW54" s="62">
        <f t="shared" si="14"/>
        <v>1.2338100000000001</v>
      </c>
    </row>
    <row r="55" spans="1:49">
      <c r="A55" s="62">
        <v>1922</v>
      </c>
      <c r="B55" s="61">
        <v>13.430199999999999</v>
      </c>
      <c r="C55" s="61">
        <v>7571</v>
      </c>
      <c r="D55" s="61">
        <v>29.12670061</v>
      </c>
      <c r="H55" s="61">
        <v>0.21199999999999999</v>
      </c>
      <c r="I55" s="61">
        <v>8.7490000000000006</v>
      </c>
      <c r="J55" s="61">
        <v>6.72</v>
      </c>
      <c r="K55" s="61">
        <v>6.234</v>
      </c>
      <c r="L55" s="61">
        <v>9.2289999999999992</v>
      </c>
      <c r="M55" s="61">
        <v>17.070167319999999</v>
      </c>
      <c r="N55" s="62">
        <f t="shared" si="8"/>
        <v>1.9296928392215598</v>
      </c>
      <c r="O55" s="61">
        <v>2.6297236320000001</v>
      </c>
      <c r="Z55" s="61">
        <v>4.71</v>
      </c>
      <c r="AB55" s="61">
        <v>1.41229</v>
      </c>
      <c r="AC55" s="63" t="str">
        <f t="shared" si="9"/>
        <v/>
      </c>
      <c r="AD55" s="20" t="str">
        <f t="shared" si="35"/>
        <v/>
      </c>
      <c r="AE55" s="62" t="str">
        <f t="shared" si="10"/>
        <v/>
      </c>
      <c r="AF55" s="20">
        <f t="shared" si="34"/>
        <v>0.21199999999999999</v>
      </c>
      <c r="AG55" s="62">
        <f t="shared" si="22"/>
        <v>0.30037731074134183</v>
      </c>
      <c r="AH55" s="62">
        <f t="shared" si="11"/>
        <v>0.23071614220846004</v>
      </c>
      <c r="AI55" s="62">
        <f t="shared" si="23"/>
        <v>0.21403042120945534</v>
      </c>
      <c r="AJ55" s="62">
        <f t="shared" si="24"/>
        <v>0.31685703518480318</v>
      </c>
      <c r="AK55" s="62">
        <f t="shared" si="12"/>
        <v>-0.10282661397534784</v>
      </c>
      <c r="AL55" s="62" t="str">
        <f t="shared" si="29"/>
        <v/>
      </c>
      <c r="AM55" s="62" t="str">
        <f t="shared" si="30"/>
        <v/>
      </c>
      <c r="AN55" s="62" t="str">
        <f t="shared" si="31"/>
        <v/>
      </c>
      <c r="AO55" s="62" t="str">
        <f t="shared" si="32"/>
        <v/>
      </c>
      <c r="AP55" s="62" t="str">
        <f t="shared" si="33"/>
        <v/>
      </c>
      <c r="AQ55" s="62"/>
      <c r="AR55" s="62" t="str">
        <f t="shared" si="25"/>
        <v/>
      </c>
      <c r="AS55" s="62" t="str">
        <f t="shared" si="26"/>
        <v/>
      </c>
      <c r="AT55" s="62" t="str">
        <f t="shared" si="27"/>
        <v/>
      </c>
      <c r="AU55" s="62"/>
      <c r="AV55" s="62" t="str">
        <f t="shared" si="28"/>
        <v/>
      </c>
      <c r="AW55" s="62">
        <f t="shared" si="14"/>
        <v>1.41229</v>
      </c>
    </row>
    <row r="56" spans="1:49">
      <c r="A56" s="62">
        <v>1923</v>
      </c>
      <c r="B56" s="61">
        <v>13.0159</v>
      </c>
      <c r="C56" s="61">
        <v>7635</v>
      </c>
      <c r="D56" s="61">
        <v>35.221872159999997</v>
      </c>
      <c r="H56" s="61">
        <v>0.189</v>
      </c>
      <c r="I56" s="61">
        <v>8.8629999999999995</v>
      </c>
      <c r="J56" s="61">
        <v>7.165</v>
      </c>
      <c r="K56" s="61">
        <v>9.7249999999999996</v>
      </c>
      <c r="L56" s="61">
        <v>13.205</v>
      </c>
      <c r="M56" s="61">
        <v>18.156575530000001</v>
      </c>
      <c r="N56" s="62">
        <f t="shared" si="8"/>
        <v>2.1754914066798987</v>
      </c>
      <c r="O56" s="61">
        <v>3.0174844900000002</v>
      </c>
      <c r="Z56" s="61">
        <v>5.44</v>
      </c>
      <c r="AB56" s="61">
        <v>1.2643899999999999</v>
      </c>
      <c r="AC56" s="63" t="str">
        <f t="shared" si="9"/>
        <v/>
      </c>
      <c r="AD56" s="20" t="str">
        <f t="shared" si="35"/>
        <v/>
      </c>
      <c r="AE56" s="62" t="str">
        <f t="shared" si="10"/>
        <v/>
      </c>
      <c r="AF56" s="20">
        <f t="shared" si="34"/>
        <v>0.189</v>
      </c>
      <c r="AG56" s="62">
        <f t="shared" si="22"/>
        <v>0.25163341572925635</v>
      </c>
      <c r="AH56" s="62">
        <f t="shared" si="11"/>
        <v>0.20342473470609521</v>
      </c>
      <c r="AI56" s="62">
        <f t="shared" si="23"/>
        <v>0.27610684508259259</v>
      </c>
      <c r="AJ56" s="62">
        <f t="shared" si="24"/>
        <v>0.37490908887564373</v>
      </c>
      <c r="AK56" s="62">
        <f t="shared" si="12"/>
        <v>-9.8802243793051137E-2</v>
      </c>
      <c r="AL56" s="62" t="str">
        <f t="shared" si="29"/>
        <v/>
      </c>
      <c r="AM56" s="62" t="str">
        <f t="shared" si="30"/>
        <v/>
      </c>
      <c r="AN56" s="62" t="str">
        <f t="shared" si="31"/>
        <v/>
      </c>
      <c r="AO56" s="62" t="str">
        <f t="shared" si="32"/>
        <v/>
      </c>
      <c r="AP56" s="62" t="str">
        <f t="shared" si="33"/>
        <v/>
      </c>
      <c r="AQ56" s="62"/>
      <c r="AR56" s="62" t="str">
        <f t="shared" si="25"/>
        <v/>
      </c>
      <c r="AS56" s="62" t="str">
        <f t="shared" si="26"/>
        <v/>
      </c>
      <c r="AT56" s="62" t="str">
        <f t="shared" si="27"/>
        <v/>
      </c>
      <c r="AU56" s="62"/>
      <c r="AV56" s="62" t="str">
        <f t="shared" si="28"/>
        <v/>
      </c>
      <c r="AW56" s="62">
        <f t="shared" si="14"/>
        <v>1.2643899999999999</v>
      </c>
    </row>
    <row r="57" spans="1:49">
      <c r="A57" s="62">
        <v>1924</v>
      </c>
      <c r="B57" s="61">
        <v>19.160799999999998</v>
      </c>
      <c r="C57" s="61">
        <v>7707</v>
      </c>
      <c r="D57" s="61">
        <v>42.557844269999997</v>
      </c>
      <c r="H57" s="61">
        <v>0.17899999999999999</v>
      </c>
      <c r="I57" s="61">
        <v>9.8490000000000002</v>
      </c>
      <c r="J57" s="61">
        <v>8.1180000000000003</v>
      </c>
      <c r="K57" s="61">
        <v>13.865</v>
      </c>
      <c r="L57" s="61">
        <v>17.712</v>
      </c>
      <c r="M57" s="61">
        <v>18.957572290000002</v>
      </c>
      <c r="N57" s="62">
        <f t="shared" si="8"/>
        <v>2.4940172848007416</v>
      </c>
      <c r="O57" s="61">
        <v>3.5321489000000001</v>
      </c>
      <c r="Z57" s="61">
        <v>5.5</v>
      </c>
      <c r="AB57" s="61">
        <v>1.0401899999999999</v>
      </c>
      <c r="AC57" s="63" t="str">
        <f t="shared" si="9"/>
        <v/>
      </c>
      <c r="AD57" s="20" t="str">
        <f t="shared" si="35"/>
        <v/>
      </c>
      <c r="AE57" s="62" t="str">
        <f t="shared" si="10"/>
        <v/>
      </c>
      <c r="AF57" s="20">
        <f t="shared" si="34"/>
        <v>0.17899999999999999</v>
      </c>
      <c r="AG57" s="62">
        <f t="shared" si="22"/>
        <v>0.23142619577991141</v>
      </c>
      <c r="AH57" s="62">
        <f t="shared" si="11"/>
        <v>0.19075214309486455</v>
      </c>
      <c r="AI57" s="62">
        <f t="shared" si="23"/>
        <v>0.32579187780368279</v>
      </c>
      <c r="AJ57" s="62">
        <f t="shared" si="24"/>
        <v>0.41618649402515895</v>
      </c>
      <c r="AK57" s="62">
        <f t="shared" si="12"/>
        <v>-9.0394616221476154E-2</v>
      </c>
      <c r="AL57" s="62" t="str">
        <f t="shared" si="29"/>
        <v/>
      </c>
      <c r="AM57" s="62" t="str">
        <f t="shared" si="30"/>
        <v/>
      </c>
      <c r="AN57" s="62" t="str">
        <f t="shared" si="31"/>
        <v/>
      </c>
      <c r="AO57" s="62" t="str">
        <f t="shared" si="32"/>
        <v/>
      </c>
      <c r="AP57" s="62" t="str">
        <f t="shared" si="33"/>
        <v/>
      </c>
      <c r="AQ57" s="62"/>
      <c r="AR57" s="62" t="str">
        <f t="shared" si="25"/>
        <v/>
      </c>
      <c r="AS57" s="62" t="str">
        <f t="shared" si="26"/>
        <v/>
      </c>
      <c r="AT57" s="62" t="str">
        <f t="shared" si="27"/>
        <v/>
      </c>
      <c r="AU57" s="62">
        <f t="shared" ref="AU57:AU88" si="36">IF(OR(Z56="",N57="",N56=""),"",Z56/100-LN(N57/N56))</f>
        <v>-8.2240204660372185E-2</v>
      </c>
      <c r="AV57" s="62" t="str">
        <f t="shared" si="28"/>
        <v/>
      </c>
      <c r="AW57" s="62">
        <f t="shared" si="14"/>
        <v>1.0401899999999999</v>
      </c>
    </row>
    <row r="58" spans="1:49">
      <c r="A58" s="62">
        <v>1925</v>
      </c>
      <c r="B58" s="61">
        <v>21.534099999999999</v>
      </c>
      <c r="C58" s="61">
        <v>7779</v>
      </c>
      <c r="D58" s="61">
        <v>44.71655621</v>
      </c>
      <c r="H58" s="61">
        <v>0.16500000000000001</v>
      </c>
      <c r="I58" s="61">
        <v>13.398</v>
      </c>
      <c r="J58" s="61">
        <v>8.3040000000000003</v>
      </c>
      <c r="K58" s="61">
        <v>14.807</v>
      </c>
      <c r="L58" s="61">
        <v>17.881</v>
      </c>
      <c r="M58" s="61">
        <v>18.982167889999999</v>
      </c>
      <c r="N58" s="62">
        <f t="shared" si="8"/>
        <v>2.5929054794710504</v>
      </c>
      <c r="O58" s="61">
        <v>3.6520022559999998</v>
      </c>
      <c r="Z58" s="61">
        <v>5.69</v>
      </c>
      <c r="AB58" s="61">
        <v>1.1625799999999999</v>
      </c>
      <c r="AC58" s="63" t="str">
        <f t="shared" si="9"/>
        <v/>
      </c>
      <c r="AD58" s="20" t="str">
        <f t="shared" si="35"/>
        <v/>
      </c>
      <c r="AE58" s="62" t="str">
        <f t="shared" si="10"/>
        <v/>
      </c>
      <c r="AF58" s="20">
        <f t="shared" si="34"/>
        <v>0.16500000000000001</v>
      </c>
      <c r="AG58" s="62">
        <f t="shared" si="22"/>
        <v>0.29962056865648778</v>
      </c>
      <c r="AH58" s="62">
        <f t="shared" si="11"/>
        <v>0.1857030304615222</v>
      </c>
      <c r="AI58" s="62">
        <f t="shared" si="23"/>
        <v>0.33113015077598257</v>
      </c>
      <c r="AJ58" s="62">
        <f t="shared" si="24"/>
        <v>0.39987426393093434</v>
      </c>
      <c r="AK58" s="62">
        <f t="shared" si="12"/>
        <v>-6.8744113154951769E-2</v>
      </c>
      <c r="AL58" s="62" t="str">
        <f t="shared" si="29"/>
        <v/>
      </c>
      <c r="AM58" s="62" t="str">
        <f t="shared" si="30"/>
        <v/>
      </c>
      <c r="AN58" s="62" t="str">
        <f t="shared" si="31"/>
        <v/>
      </c>
      <c r="AO58" s="62" t="str">
        <f t="shared" si="32"/>
        <v/>
      </c>
      <c r="AP58" s="62" t="str">
        <f t="shared" si="33"/>
        <v/>
      </c>
      <c r="AQ58" s="62"/>
      <c r="AR58" s="62" t="str">
        <f t="shared" si="25"/>
        <v/>
      </c>
      <c r="AS58" s="62" t="str">
        <f t="shared" si="26"/>
        <v/>
      </c>
      <c r="AT58" s="62" t="str">
        <f t="shared" si="27"/>
        <v/>
      </c>
      <c r="AU58" s="62">
        <f t="shared" si="36"/>
        <v>1.6115724085431472E-2</v>
      </c>
      <c r="AV58" s="62" t="str">
        <f t="shared" si="28"/>
        <v/>
      </c>
      <c r="AW58" s="62">
        <f t="shared" si="14"/>
        <v>1.1625799999999999</v>
      </c>
    </row>
    <row r="59" spans="1:49">
      <c r="A59" s="62">
        <v>1926</v>
      </c>
      <c r="B59" s="61">
        <v>21.017199999999999</v>
      </c>
      <c r="C59" s="61">
        <v>7844</v>
      </c>
      <c r="D59" s="61">
        <v>55.235214900000003</v>
      </c>
      <c r="H59" s="61">
        <v>0.13400000000000001</v>
      </c>
      <c r="I59" s="61">
        <v>14.63</v>
      </c>
      <c r="J59" s="61">
        <v>9.2989999999999995</v>
      </c>
      <c r="K59" s="61">
        <v>19.998999999999999</v>
      </c>
      <c r="L59" s="61">
        <v>23.062999999999999</v>
      </c>
      <c r="M59" s="61">
        <v>19.22320479</v>
      </c>
      <c r="N59" s="62">
        <f t="shared" si="8"/>
        <v>3.1364660294259252</v>
      </c>
      <c r="O59" s="61">
        <v>4.3570219970000004</v>
      </c>
      <c r="Z59" s="61">
        <v>7.06</v>
      </c>
      <c r="AB59" s="61">
        <v>1.1611199999999999</v>
      </c>
      <c r="AC59" s="63" t="str">
        <f t="shared" si="9"/>
        <v/>
      </c>
      <c r="AD59" s="20" t="str">
        <f t="shared" si="35"/>
        <v/>
      </c>
      <c r="AE59" s="62" t="str">
        <f t="shared" si="10"/>
        <v/>
      </c>
      <c r="AF59" s="20">
        <f t="shared" si="34"/>
        <v>0.13400000000000001</v>
      </c>
      <c r="AG59" s="62">
        <f t="shared" si="22"/>
        <v>0.26486725952794293</v>
      </c>
      <c r="AH59" s="62">
        <f t="shared" si="11"/>
        <v>0.16835274411143822</v>
      </c>
      <c r="AI59" s="62">
        <f t="shared" si="23"/>
        <v>0.36206974185231239</v>
      </c>
      <c r="AJ59" s="62">
        <f t="shared" si="24"/>
        <v>0.41754159989698886</v>
      </c>
      <c r="AK59" s="62">
        <f t="shared" si="12"/>
        <v>-5.547185804467647E-2</v>
      </c>
      <c r="AL59" s="62" t="str">
        <f t="shared" si="29"/>
        <v/>
      </c>
      <c r="AM59" s="62" t="str">
        <f t="shared" si="30"/>
        <v/>
      </c>
      <c r="AN59" s="62" t="str">
        <f t="shared" si="31"/>
        <v/>
      </c>
      <c r="AO59" s="62" t="str">
        <f t="shared" si="32"/>
        <v/>
      </c>
      <c r="AP59" s="62" t="str">
        <f t="shared" si="33"/>
        <v/>
      </c>
      <c r="AQ59" s="62"/>
      <c r="AR59" s="62" t="str">
        <f t="shared" si="25"/>
        <v/>
      </c>
      <c r="AS59" s="62" t="str">
        <f t="shared" si="26"/>
        <v/>
      </c>
      <c r="AT59" s="62" t="str">
        <f t="shared" si="27"/>
        <v/>
      </c>
      <c r="AU59" s="62">
        <f t="shared" si="36"/>
        <v>-0.13341764406735587</v>
      </c>
      <c r="AV59" s="62" t="str">
        <f t="shared" si="28"/>
        <v/>
      </c>
      <c r="AW59" s="62">
        <f t="shared" si="14"/>
        <v>1.1611199999999999</v>
      </c>
    </row>
    <row r="60" spans="1:49">
      <c r="A60" s="62">
        <v>1927</v>
      </c>
      <c r="B60" s="61">
        <v>35.930499999999995</v>
      </c>
      <c r="C60" s="61">
        <v>7904</v>
      </c>
      <c r="D60" s="61">
        <v>70.110252669999994</v>
      </c>
      <c r="H60" s="61">
        <v>0.129</v>
      </c>
      <c r="I60" s="61">
        <v>9.2859999999999996</v>
      </c>
      <c r="J60" s="61">
        <v>10.763</v>
      </c>
      <c r="K60" s="61">
        <v>26.696999999999999</v>
      </c>
      <c r="L60" s="61">
        <v>29.138999999999999</v>
      </c>
      <c r="M60" s="61">
        <v>19.142244259999998</v>
      </c>
      <c r="N60" s="62">
        <f t="shared" si="8"/>
        <v>3.9676162906282926</v>
      </c>
      <c r="O60" s="61">
        <v>5.541455161</v>
      </c>
      <c r="Z60" s="61">
        <v>5.4</v>
      </c>
      <c r="AB60" s="61">
        <v>0.88712100000000005</v>
      </c>
      <c r="AC60" s="63" t="str">
        <f t="shared" si="9"/>
        <v/>
      </c>
      <c r="AD60" s="20" t="str">
        <f t="shared" si="35"/>
        <v/>
      </c>
      <c r="AE60" s="62" t="str">
        <f t="shared" si="10"/>
        <v/>
      </c>
      <c r="AF60" s="20">
        <f t="shared" si="34"/>
        <v>0.129</v>
      </c>
      <c r="AG60" s="62">
        <f t="shared" si="22"/>
        <v>0.13244853136827242</v>
      </c>
      <c r="AH60" s="62">
        <f t="shared" si="11"/>
        <v>0.15351535032486713</v>
      </c>
      <c r="AI60" s="62">
        <f t="shared" si="23"/>
        <v>0.38078596187150215</v>
      </c>
      <c r="AJ60" s="62">
        <f t="shared" si="24"/>
        <v>0.41561681623304869</v>
      </c>
      <c r="AK60" s="62">
        <f t="shared" si="12"/>
        <v>-3.4830854361546537E-2</v>
      </c>
      <c r="AL60" s="62" t="str">
        <f t="shared" si="29"/>
        <v/>
      </c>
      <c r="AM60" s="62" t="str">
        <f t="shared" si="30"/>
        <v/>
      </c>
      <c r="AN60" s="62" t="str">
        <f t="shared" si="31"/>
        <v/>
      </c>
      <c r="AO60" s="62" t="str">
        <f t="shared" si="32"/>
        <v/>
      </c>
      <c r="AP60" s="62" t="str">
        <f t="shared" si="33"/>
        <v/>
      </c>
      <c r="AQ60" s="62"/>
      <c r="AR60" s="62" t="str">
        <f t="shared" si="25"/>
        <v/>
      </c>
      <c r="AS60" s="62" t="str">
        <f t="shared" si="26"/>
        <v/>
      </c>
      <c r="AT60" s="62" t="str">
        <f t="shared" si="27"/>
        <v/>
      </c>
      <c r="AU60" s="62">
        <f t="shared" si="36"/>
        <v>-0.16446878602687875</v>
      </c>
      <c r="AV60" s="62" t="str">
        <f t="shared" si="28"/>
        <v/>
      </c>
      <c r="AW60" s="62">
        <f t="shared" si="14"/>
        <v>0.88712100000000005</v>
      </c>
    </row>
    <row r="61" spans="1:49">
      <c r="A61" s="62">
        <v>1928</v>
      </c>
      <c r="B61" s="61">
        <v>35.898499999999999</v>
      </c>
      <c r="C61" s="61">
        <v>7968</v>
      </c>
      <c r="D61" s="61">
        <v>79.721456790000005</v>
      </c>
      <c r="H61" s="61">
        <v>0.14699999999999999</v>
      </c>
      <c r="I61" s="61">
        <v>10.747</v>
      </c>
      <c r="J61" s="61">
        <v>12.413</v>
      </c>
      <c r="K61" s="61">
        <v>30.954000000000001</v>
      </c>
      <c r="L61" s="61">
        <v>32.06</v>
      </c>
      <c r="M61" s="61">
        <v>20.429414080000001</v>
      </c>
      <c r="N61" s="62">
        <f t="shared" si="8"/>
        <v>4.1933190522693016</v>
      </c>
      <c r="O61" s="61">
        <v>5.7811618730000003</v>
      </c>
      <c r="Z61" s="61">
        <v>4.25</v>
      </c>
      <c r="AB61" s="61">
        <v>0.75794499999999998</v>
      </c>
      <c r="AC61" s="63" t="str">
        <f t="shared" si="9"/>
        <v/>
      </c>
      <c r="AD61" s="20" t="str">
        <f t="shared" si="35"/>
        <v/>
      </c>
      <c r="AE61" s="62" t="str">
        <f t="shared" si="10"/>
        <v/>
      </c>
      <c r="AF61" s="20">
        <f t="shared" si="34"/>
        <v>0.14699999999999999</v>
      </c>
      <c r="AG61" s="62">
        <f t="shared" si="22"/>
        <v>0.13480686922605342</v>
      </c>
      <c r="AH61" s="62">
        <f t="shared" si="11"/>
        <v>0.1557046308460967</v>
      </c>
      <c r="AI61" s="62">
        <f t="shared" si="23"/>
        <v>0.38827689867156023</v>
      </c>
      <c r="AJ61" s="62">
        <f t="shared" si="24"/>
        <v>0.40215020260419404</v>
      </c>
      <c r="AK61" s="62">
        <f t="shared" si="12"/>
        <v>-1.3873303932633807E-2</v>
      </c>
      <c r="AL61" s="62" t="str">
        <f t="shared" si="29"/>
        <v/>
      </c>
      <c r="AM61" s="62" t="str">
        <f t="shared" si="30"/>
        <v/>
      </c>
      <c r="AN61" s="62" t="str">
        <f t="shared" si="31"/>
        <v/>
      </c>
      <c r="AO61" s="62" t="str">
        <f t="shared" si="32"/>
        <v/>
      </c>
      <c r="AP61" s="62" t="str">
        <f t="shared" si="33"/>
        <v/>
      </c>
      <c r="AQ61" s="62"/>
      <c r="AR61" s="62" t="str">
        <f t="shared" si="25"/>
        <v/>
      </c>
      <c r="AS61" s="62" t="str">
        <f t="shared" si="26"/>
        <v/>
      </c>
      <c r="AT61" s="62" t="str">
        <f t="shared" si="27"/>
        <v/>
      </c>
      <c r="AU61" s="62">
        <f t="shared" si="36"/>
        <v>-1.3270731429795291E-3</v>
      </c>
      <c r="AV61" s="62" t="str">
        <f t="shared" si="28"/>
        <v/>
      </c>
      <c r="AW61" s="62">
        <f t="shared" si="14"/>
        <v>0.75794499999999998</v>
      </c>
    </row>
    <row r="62" spans="1:49">
      <c r="A62" s="62">
        <v>1929</v>
      </c>
      <c r="B62" s="61">
        <v>35.939</v>
      </c>
      <c r="C62" s="61">
        <v>8032</v>
      </c>
      <c r="D62" s="61">
        <v>89.484653519999995</v>
      </c>
      <c r="G62" s="61"/>
      <c r="H62" s="61">
        <v>0.19400000000000001</v>
      </c>
      <c r="I62" s="61">
        <v>12.259</v>
      </c>
      <c r="J62" s="61">
        <v>13.714</v>
      </c>
      <c r="K62" s="61">
        <v>31.88</v>
      </c>
      <c r="L62" s="61">
        <v>35.624000000000002</v>
      </c>
      <c r="M62" s="61">
        <v>20.9376207</v>
      </c>
      <c r="N62" s="62">
        <f t="shared" si="8"/>
        <v>4.5560182052867981</v>
      </c>
      <c r="O62" s="61">
        <v>6.1689227300000002</v>
      </c>
      <c r="Z62" s="61">
        <v>4.3499999999999996</v>
      </c>
      <c r="AB62" s="61">
        <v>0.63388599999999995</v>
      </c>
      <c r="AC62" s="63" t="str">
        <f t="shared" si="9"/>
        <v/>
      </c>
      <c r="AD62" s="20" t="str">
        <f t="shared" si="35"/>
        <v/>
      </c>
      <c r="AE62" s="62" t="str">
        <f t="shared" si="10"/>
        <v/>
      </c>
      <c r="AF62" s="20">
        <f t="shared" si="34"/>
        <v>0.19400000000000001</v>
      </c>
      <c r="AG62" s="62">
        <f t="shared" si="22"/>
        <v>0.13699555753724957</v>
      </c>
      <c r="AH62" s="62">
        <f t="shared" si="11"/>
        <v>0.1532553288250135</v>
      </c>
      <c r="AI62" s="62">
        <f t="shared" si="23"/>
        <v>0.35626220526042218</v>
      </c>
      <c r="AJ62" s="62">
        <f t="shared" si="24"/>
        <v>0.39810178168749316</v>
      </c>
      <c r="AK62" s="62">
        <f t="shared" si="12"/>
        <v>-4.1839576427070979E-2</v>
      </c>
      <c r="AL62" s="62" t="str">
        <f t="shared" si="29"/>
        <v/>
      </c>
      <c r="AM62" s="62" t="str">
        <f t="shared" si="30"/>
        <v/>
      </c>
      <c r="AN62" s="62" t="str">
        <f t="shared" si="31"/>
        <v/>
      </c>
      <c r="AO62" s="62" t="str">
        <f t="shared" si="32"/>
        <v/>
      </c>
      <c r="AP62" s="62" t="str">
        <f t="shared" si="33"/>
        <v/>
      </c>
      <c r="AQ62" s="62"/>
      <c r="AR62" s="62" t="str">
        <f t="shared" si="25"/>
        <v/>
      </c>
      <c r="AS62" s="62" t="str">
        <f t="shared" si="26"/>
        <v/>
      </c>
      <c r="AT62" s="62" t="str">
        <f t="shared" si="27"/>
        <v/>
      </c>
      <c r="AU62" s="62">
        <f t="shared" si="36"/>
        <v>-4.0456484530340391E-2</v>
      </c>
      <c r="AV62" s="62" t="str">
        <f t="shared" si="28"/>
        <v/>
      </c>
      <c r="AW62" s="62">
        <f t="shared" si="14"/>
        <v>0.63388599999999995</v>
      </c>
    </row>
    <row r="63" spans="1:49">
      <c r="A63" s="62">
        <v>1930</v>
      </c>
      <c r="B63" s="61">
        <v>35.835999999999999</v>
      </c>
      <c r="C63" s="61">
        <v>8076</v>
      </c>
      <c r="D63" s="61">
        <v>90.645237409999993</v>
      </c>
      <c r="G63" s="61"/>
      <c r="H63" s="61">
        <v>0.188</v>
      </c>
      <c r="I63" s="61">
        <v>12.695</v>
      </c>
      <c r="J63" s="61">
        <v>11.045</v>
      </c>
      <c r="K63" s="61">
        <v>26.158999999999999</v>
      </c>
      <c r="L63" s="61">
        <v>31.094000000000001</v>
      </c>
      <c r="M63" s="61">
        <v>21.25336673</v>
      </c>
      <c r="N63" s="62">
        <f t="shared" si="8"/>
        <v>4.5217741016808413</v>
      </c>
      <c r="O63" s="61">
        <v>6.1618725320000003</v>
      </c>
      <c r="Z63" s="61">
        <v>2.95</v>
      </c>
      <c r="AB63" s="61">
        <v>0.59845300000000001</v>
      </c>
      <c r="AC63" s="63" t="str">
        <f t="shared" si="9"/>
        <v/>
      </c>
      <c r="AD63" s="20" t="str">
        <f t="shared" si="35"/>
        <v/>
      </c>
      <c r="AE63" s="62" t="str">
        <f t="shared" si="10"/>
        <v/>
      </c>
      <c r="AF63" s="20">
        <f t="shared" si="34"/>
        <v>0.188</v>
      </c>
      <c r="AG63" s="62">
        <f t="shared" si="22"/>
        <v>0.14005148381463103</v>
      </c>
      <c r="AH63" s="62">
        <f t="shared" si="11"/>
        <v>0.12184865212545093</v>
      </c>
      <c r="AI63" s="62">
        <f t="shared" si="23"/>
        <v>0.2885865903983405</v>
      </c>
      <c r="AJ63" s="62">
        <f t="shared" si="24"/>
        <v>0.34302960517779735</v>
      </c>
      <c r="AK63" s="62">
        <f t="shared" si="12"/>
        <v>-5.4443014779456844E-2</v>
      </c>
      <c r="AL63" s="62" t="str">
        <f t="shared" si="29"/>
        <v/>
      </c>
      <c r="AM63" s="62" t="str">
        <f t="shared" si="30"/>
        <v/>
      </c>
      <c r="AN63" s="62" t="str">
        <f t="shared" si="31"/>
        <v/>
      </c>
      <c r="AO63" s="62" t="str">
        <f t="shared" si="32"/>
        <v/>
      </c>
      <c r="AP63" s="62" t="str">
        <f t="shared" si="33"/>
        <v/>
      </c>
      <c r="AQ63" s="62"/>
      <c r="AR63" s="62" t="str">
        <f t="shared" si="25"/>
        <v/>
      </c>
      <c r="AS63" s="62" t="str">
        <f t="shared" si="26"/>
        <v/>
      </c>
      <c r="AT63" s="62" t="str">
        <f t="shared" si="27"/>
        <v/>
      </c>
      <c r="AU63" s="62">
        <f t="shared" si="36"/>
        <v>5.1044624261690631E-2</v>
      </c>
      <c r="AV63" s="62" t="str">
        <f t="shared" si="28"/>
        <v/>
      </c>
      <c r="AW63" s="62">
        <f t="shared" si="14"/>
        <v>0.59845300000000001</v>
      </c>
    </row>
    <row r="64" spans="1:49">
      <c r="A64" s="62">
        <v>1931</v>
      </c>
      <c r="B64" s="61">
        <v>35.897500000000001</v>
      </c>
      <c r="C64" s="61">
        <v>8126</v>
      </c>
      <c r="D64" s="61">
        <v>82.336783229999995</v>
      </c>
      <c r="G64" s="61"/>
      <c r="H64" s="61">
        <v>0.154</v>
      </c>
      <c r="I64" s="61">
        <v>12.074</v>
      </c>
      <c r="J64" s="61">
        <v>10.766999999999999</v>
      </c>
      <c r="K64" s="61">
        <v>23.178999999999998</v>
      </c>
      <c r="L64" s="61">
        <v>23.971</v>
      </c>
      <c r="M64" s="61">
        <v>20.479630100000001</v>
      </c>
      <c r="N64" s="62">
        <f t="shared" si="8"/>
        <v>4.2362627337937582</v>
      </c>
      <c r="O64" s="61">
        <v>5.6260575299999998</v>
      </c>
      <c r="Z64" s="61">
        <v>2.5</v>
      </c>
      <c r="AB64" s="61">
        <v>0.64724000000000004</v>
      </c>
      <c r="AC64" s="63" t="str">
        <f t="shared" si="9"/>
        <v/>
      </c>
      <c r="AD64" s="20" t="str">
        <f t="shared" si="35"/>
        <v/>
      </c>
      <c r="AE64" s="62" t="str">
        <f t="shared" si="10"/>
        <v/>
      </c>
      <c r="AF64" s="20">
        <f t="shared" si="34"/>
        <v>0.154</v>
      </c>
      <c r="AG64" s="62">
        <f t="shared" si="22"/>
        <v>0.14664162876356762</v>
      </c>
      <c r="AH64" s="62">
        <f t="shared" si="11"/>
        <v>0.13076779997493229</v>
      </c>
      <c r="AI64" s="62">
        <f t="shared" si="23"/>
        <v>0.28151451988659382</v>
      </c>
      <c r="AJ64" s="62">
        <f t="shared" si="24"/>
        <v>0.29113355003242336</v>
      </c>
      <c r="AK64" s="62">
        <f t="shared" si="12"/>
        <v>-9.6190301458295435E-3</v>
      </c>
      <c r="AL64" s="62" t="str">
        <f t="shared" si="29"/>
        <v/>
      </c>
      <c r="AM64" s="62" t="str">
        <f t="shared" si="30"/>
        <v/>
      </c>
      <c r="AN64" s="62" t="str">
        <f t="shared" si="31"/>
        <v/>
      </c>
      <c r="AO64" s="62" t="str">
        <f t="shared" si="32"/>
        <v/>
      </c>
      <c r="AP64" s="62" t="str">
        <f t="shared" si="33"/>
        <v/>
      </c>
      <c r="AQ64" s="62"/>
      <c r="AR64" s="62" t="str">
        <f t="shared" si="25"/>
        <v/>
      </c>
      <c r="AS64" s="62" t="str">
        <f t="shared" si="26"/>
        <v/>
      </c>
      <c r="AT64" s="62" t="str">
        <f t="shared" si="27"/>
        <v/>
      </c>
      <c r="AU64" s="62">
        <f t="shared" si="36"/>
        <v>9.4722967361504554E-2</v>
      </c>
      <c r="AV64" s="62" t="str">
        <f t="shared" si="28"/>
        <v/>
      </c>
      <c r="AW64" s="62">
        <f t="shared" si="14"/>
        <v>0.64724000000000004</v>
      </c>
    </row>
    <row r="65" spans="1:49">
      <c r="A65" s="62">
        <v>1932</v>
      </c>
      <c r="B65" s="61">
        <v>35.936</v>
      </c>
      <c r="C65" s="61">
        <v>8186</v>
      </c>
      <c r="D65" s="61">
        <v>70.724011820000001</v>
      </c>
      <c r="G65" s="61"/>
      <c r="H65" s="61">
        <v>0.13700000000000001</v>
      </c>
      <c r="I65" s="61">
        <v>11.74</v>
      </c>
      <c r="J65" s="61">
        <v>8.9890000000000008</v>
      </c>
      <c r="K65" s="61">
        <v>15.122999999999999</v>
      </c>
      <c r="L65" s="61">
        <v>16.343</v>
      </c>
      <c r="M65" s="61">
        <v>19.477769259999999</v>
      </c>
      <c r="N65" s="62">
        <f t="shared" si="8"/>
        <v>3.7979028272725062</v>
      </c>
      <c r="O65" s="61">
        <v>5.0761421320000002</v>
      </c>
      <c r="Z65" s="61">
        <v>3.46</v>
      </c>
      <c r="AB65" s="61">
        <v>0.78348499999999999</v>
      </c>
      <c r="AC65" s="63" t="str">
        <f t="shared" si="9"/>
        <v/>
      </c>
      <c r="AD65" s="20" t="str">
        <f t="shared" si="35"/>
        <v/>
      </c>
      <c r="AE65" s="62" t="str">
        <f t="shared" si="10"/>
        <v/>
      </c>
      <c r="AF65" s="20">
        <f t="shared" si="34"/>
        <v>0.13700000000000001</v>
      </c>
      <c r="AG65" s="62">
        <f t="shared" si="22"/>
        <v>0.16599737059429726</v>
      </c>
      <c r="AH65" s="62">
        <f t="shared" si="11"/>
        <v>0.12709969031278862</v>
      </c>
      <c r="AI65" s="62">
        <f t="shared" si="23"/>
        <v>0.21383119552790097</v>
      </c>
      <c r="AJ65" s="62">
        <f t="shared" si="24"/>
        <v>0.23108134817909712</v>
      </c>
      <c r="AK65" s="62">
        <f t="shared" si="12"/>
        <v>-1.7250152651196143E-2</v>
      </c>
      <c r="AL65" s="62" t="str">
        <f t="shared" si="29"/>
        <v/>
      </c>
      <c r="AM65" s="62" t="str">
        <f t="shared" si="30"/>
        <v/>
      </c>
      <c r="AN65" s="62" t="str">
        <f t="shared" si="31"/>
        <v/>
      </c>
      <c r="AO65" s="62" t="str">
        <f t="shared" si="32"/>
        <v/>
      </c>
      <c r="AP65" s="62" t="str">
        <f t="shared" si="33"/>
        <v/>
      </c>
      <c r="AQ65" s="62"/>
      <c r="AR65" s="62" t="str">
        <f t="shared" si="25"/>
        <v/>
      </c>
      <c r="AS65" s="62" t="str">
        <f t="shared" si="26"/>
        <v/>
      </c>
      <c r="AT65" s="62" t="str">
        <f t="shared" si="27"/>
        <v/>
      </c>
      <c r="AU65" s="62">
        <f t="shared" si="36"/>
        <v>0.13423242301990221</v>
      </c>
      <c r="AV65" s="62" t="str">
        <f t="shared" si="28"/>
        <v/>
      </c>
      <c r="AW65" s="62">
        <f t="shared" si="14"/>
        <v>0.78348499999999999</v>
      </c>
    </row>
    <row r="66" spans="1:49">
      <c r="A66" s="62">
        <v>1933</v>
      </c>
      <c r="B66" s="61">
        <v>27.933500000000002</v>
      </c>
      <c r="C66" s="61">
        <v>8231</v>
      </c>
      <c r="D66" s="61">
        <v>68.935513599999993</v>
      </c>
      <c r="G66" s="61"/>
      <c r="H66" s="61">
        <v>0.13100000000000001</v>
      </c>
      <c r="I66" s="61">
        <v>11.19</v>
      </c>
      <c r="J66" s="61">
        <v>10.356999999999999</v>
      </c>
      <c r="K66" s="61">
        <v>14.288</v>
      </c>
      <c r="L66" s="61">
        <v>15.234</v>
      </c>
      <c r="M66" s="61">
        <v>19.244111050000001</v>
      </c>
      <c r="N66" s="62">
        <f t="shared" si="8"/>
        <v>3.7263228298110374</v>
      </c>
      <c r="O66" s="61">
        <v>4.9703891709999999</v>
      </c>
      <c r="Z66" s="61">
        <v>3.5</v>
      </c>
      <c r="AB66" s="61">
        <v>0.71804599999999996</v>
      </c>
      <c r="AC66" s="63" t="str">
        <f t="shared" si="9"/>
        <v/>
      </c>
      <c r="AD66" s="20" t="str">
        <f t="shared" si="35"/>
        <v/>
      </c>
      <c r="AE66" s="62" t="str">
        <f t="shared" si="10"/>
        <v/>
      </c>
      <c r="AF66" s="20">
        <f t="shared" si="34"/>
        <v>0.13100000000000001</v>
      </c>
      <c r="AG66" s="62">
        <f t="shared" si="22"/>
        <v>0.16232562021558652</v>
      </c>
      <c r="AH66" s="62">
        <f t="shared" si="11"/>
        <v>0.15024186314323767</v>
      </c>
      <c r="AI66" s="62">
        <f t="shared" si="23"/>
        <v>0.20726617172835574</v>
      </c>
      <c r="AJ66" s="62">
        <f t="shared" si="24"/>
        <v>0.22098914194497277</v>
      </c>
      <c r="AK66" s="62">
        <f t="shared" si="12"/>
        <v>-1.3722970216617031E-2</v>
      </c>
      <c r="AL66" s="62" t="str">
        <f t="shared" si="29"/>
        <v/>
      </c>
      <c r="AM66" s="62" t="str">
        <f t="shared" si="30"/>
        <v/>
      </c>
      <c r="AN66" s="62" t="str">
        <f t="shared" si="31"/>
        <v/>
      </c>
      <c r="AO66" s="62" t="str">
        <f t="shared" si="32"/>
        <v/>
      </c>
      <c r="AP66" s="62" t="str">
        <f t="shared" si="33"/>
        <v/>
      </c>
      <c r="AQ66" s="62"/>
      <c r="AR66" s="62" t="str">
        <f t="shared" si="25"/>
        <v/>
      </c>
      <c r="AS66" s="62" t="str">
        <f t="shared" si="26"/>
        <v/>
      </c>
      <c r="AT66" s="62" t="str">
        <f t="shared" si="27"/>
        <v/>
      </c>
      <c r="AU66" s="62">
        <f t="shared" si="36"/>
        <v>5.3627115938961308E-2</v>
      </c>
      <c r="AV66" s="62" t="str">
        <f t="shared" si="28"/>
        <v/>
      </c>
      <c r="AW66" s="62">
        <f t="shared" si="14"/>
        <v>0.71804599999999996</v>
      </c>
    </row>
    <row r="67" spans="1:49">
      <c r="A67" s="62">
        <v>1934</v>
      </c>
      <c r="B67" s="61">
        <v>21.471499999999999</v>
      </c>
      <c r="C67" s="61">
        <v>8262</v>
      </c>
      <c r="D67" s="61">
        <v>66.675467600000005</v>
      </c>
      <c r="G67" s="61"/>
      <c r="H67" s="61">
        <v>0.109</v>
      </c>
      <c r="I67" s="61">
        <v>11.384</v>
      </c>
      <c r="J67" s="61">
        <v>9.9730000000000008</v>
      </c>
      <c r="K67" s="61">
        <v>13.795</v>
      </c>
      <c r="L67" s="61">
        <v>14.022</v>
      </c>
      <c r="M67" s="61">
        <v>18.772900320000002</v>
      </c>
      <c r="N67" s="62">
        <f t="shared" si="8"/>
        <v>3.6807593420860325</v>
      </c>
      <c r="O67" s="61">
        <v>4.6954314720000001</v>
      </c>
      <c r="Z67" s="61">
        <v>2.98</v>
      </c>
      <c r="AB67" s="61">
        <v>0.73480199999999996</v>
      </c>
      <c r="AC67" s="63" t="str">
        <f t="shared" si="9"/>
        <v/>
      </c>
      <c r="AD67" s="20" t="str">
        <f t="shared" si="35"/>
        <v/>
      </c>
      <c r="AE67" s="62" t="str">
        <f t="shared" si="10"/>
        <v/>
      </c>
      <c r="AF67" s="20">
        <f t="shared" si="34"/>
        <v>0.109</v>
      </c>
      <c r="AG67" s="62">
        <f t="shared" ref="AG67:AG98" si="37">IF(OR(I67="",D67=""),"",I67/D67)</f>
        <v>0.17073746026492059</v>
      </c>
      <c r="AH67" s="62">
        <f t="shared" si="11"/>
        <v>0.14957525397242208</v>
      </c>
      <c r="AI67" s="62">
        <f t="shared" ref="AI67:AI98" si="38">IF(OR(K67="",D67=""),"",K67/D67)</f>
        <v>0.20689768660880001</v>
      </c>
      <c r="AJ67" s="62">
        <f t="shared" ref="AJ67:AJ98" si="39">IF(OR(L67="",D67=""),"",L67/D67)</f>
        <v>0.21030223716046348</v>
      </c>
      <c r="AK67" s="62">
        <f t="shared" si="12"/>
        <v>-3.4045505516634711E-3</v>
      </c>
      <c r="AL67" s="62" t="str">
        <f t="shared" si="29"/>
        <v/>
      </c>
      <c r="AM67" s="62" t="str">
        <f t="shared" si="30"/>
        <v/>
      </c>
      <c r="AN67" s="62" t="str">
        <f t="shared" si="31"/>
        <v/>
      </c>
      <c r="AO67" s="62" t="str">
        <f t="shared" si="32"/>
        <v/>
      </c>
      <c r="AP67" s="62" t="str">
        <f t="shared" si="33"/>
        <v/>
      </c>
      <c r="AQ67" s="62"/>
      <c r="AR67" s="62" t="str">
        <f t="shared" ref="AR67:AR98" si="40">IF(OR(V67="",W67="",U67=""),"",LN(V67*W67/U67))</f>
        <v/>
      </c>
      <c r="AS67" s="62" t="str">
        <f t="shared" ref="AS67:AS98" si="41">IF(X67="","",X67)</f>
        <v/>
      </c>
      <c r="AT67" s="62" t="str">
        <f t="shared" ref="AT67:AT98" si="42">IF(OR(Y67="",D67=""),"",Y67/D67)</f>
        <v/>
      </c>
      <c r="AU67" s="62">
        <f t="shared" si="36"/>
        <v>4.7302837034297662E-2</v>
      </c>
      <c r="AV67" s="62" t="str">
        <f t="shared" ref="AV67:AV98" si="43">IF(OR(AA67="",Z67=""),"",(AA67-Z67)/100)</f>
        <v/>
      </c>
      <c r="AW67" s="62">
        <f t="shared" si="14"/>
        <v>0.73480199999999996</v>
      </c>
    </row>
    <row r="68" spans="1:49">
      <c r="A68" s="62">
        <v>1935</v>
      </c>
      <c r="B68" s="61">
        <v>27.138500000000001</v>
      </c>
      <c r="C68" s="61">
        <v>8288</v>
      </c>
      <c r="D68" s="61">
        <v>65.362048659999999</v>
      </c>
      <c r="G68" s="61"/>
      <c r="H68" s="61">
        <v>0.11799999999999999</v>
      </c>
      <c r="I68" s="61">
        <v>13.568</v>
      </c>
      <c r="J68" s="61">
        <v>10.015000000000001</v>
      </c>
      <c r="K68" s="61">
        <v>16.126000000000001</v>
      </c>
      <c r="L68" s="61">
        <v>17.446000000000002</v>
      </c>
      <c r="M68" s="61">
        <v>19.612737630000002</v>
      </c>
      <c r="N68" s="62">
        <f t="shared" ref="N68:N131" si="44">IF(OR(D68="",C68="",M68=""),"",D68*1000000000/C68/1000/(M68/100*$D$138*1000000000/$C$138/1000)*100)</f>
        <v>3.4429095447360267</v>
      </c>
      <c r="O68" s="61">
        <v>4.6178793010000003</v>
      </c>
      <c r="Z68" s="61">
        <v>2.1800000000000002</v>
      </c>
      <c r="AB68" s="61">
        <v>0.84085500000000002</v>
      </c>
      <c r="AC68" s="63" t="str">
        <f t="shared" ref="AC68:AC131" si="45">IF(E68="","",E68/100)</f>
        <v/>
      </c>
      <c r="AD68" s="20" t="str">
        <f t="shared" si="35"/>
        <v/>
      </c>
      <c r="AE68" s="62" t="str">
        <f t="shared" ref="AE68:AE131" si="46">IF(G68="","",G68/100)</f>
        <v/>
      </c>
      <c r="AF68" s="20">
        <f t="shared" si="34"/>
        <v>0.11799999999999999</v>
      </c>
      <c r="AG68" s="62">
        <f t="shared" si="37"/>
        <v>0.20758223278125751</v>
      </c>
      <c r="AH68" s="62">
        <f t="shared" ref="AH68:AH131" si="47">IF(OR(J68="",D68=""),"",J68/D68)</f>
        <v>0.15322347149943205</v>
      </c>
      <c r="AI68" s="62">
        <f t="shared" si="38"/>
        <v>0.24671809300048339</v>
      </c>
      <c r="AJ68" s="62">
        <f t="shared" si="39"/>
        <v>0.26691329843026379</v>
      </c>
      <c r="AK68" s="62">
        <f t="shared" ref="AK68:AK131" si="48">IF(OR(AI68="",AJ68=""),"",AI68-AJ68)</f>
        <v>-2.01952054297804E-2</v>
      </c>
      <c r="AL68" s="62" t="str">
        <f t="shared" si="29"/>
        <v/>
      </c>
      <c r="AM68" s="62" t="str">
        <f t="shared" si="30"/>
        <v/>
      </c>
      <c r="AN68" s="62" t="str">
        <f t="shared" si="31"/>
        <v/>
      </c>
      <c r="AO68" s="62" t="str">
        <f t="shared" si="32"/>
        <v/>
      </c>
      <c r="AP68" s="62" t="str">
        <f t="shared" si="33"/>
        <v/>
      </c>
      <c r="AQ68" s="62"/>
      <c r="AR68" s="62" t="str">
        <f t="shared" si="40"/>
        <v/>
      </c>
      <c r="AS68" s="62" t="str">
        <f t="shared" si="41"/>
        <v/>
      </c>
      <c r="AT68" s="62" t="str">
        <f t="shared" si="42"/>
        <v/>
      </c>
      <c r="AU68" s="62">
        <f t="shared" si="36"/>
        <v>9.6602162065008157E-2</v>
      </c>
      <c r="AV68" s="62" t="str">
        <f t="shared" si="43"/>
        <v/>
      </c>
      <c r="AW68" s="62">
        <f t="shared" ref="AW68:AW131" si="49">IF(AB68="","",AB68)</f>
        <v>0.84085500000000002</v>
      </c>
    </row>
    <row r="69" spans="1:49">
      <c r="A69" s="62">
        <v>1936</v>
      </c>
      <c r="B69" s="61">
        <v>29.5565</v>
      </c>
      <c r="C69" s="61">
        <v>8315</v>
      </c>
      <c r="D69" s="61">
        <v>71.49647263</v>
      </c>
      <c r="G69" s="61"/>
      <c r="H69" s="61">
        <v>0.114</v>
      </c>
      <c r="I69" s="61">
        <v>13.847</v>
      </c>
      <c r="J69" s="61">
        <v>10.635</v>
      </c>
      <c r="K69" s="61">
        <v>19.745000000000001</v>
      </c>
      <c r="L69" s="61">
        <v>21.707000000000001</v>
      </c>
      <c r="M69" s="61">
        <v>20.215739790000001</v>
      </c>
      <c r="N69" s="62">
        <f t="shared" si="44"/>
        <v>3.6418381509571245</v>
      </c>
      <c r="O69" s="61">
        <v>4.8293852230000001</v>
      </c>
      <c r="Z69" s="61">
        <v>2</v>
      </c>
      <c r="AB69" s="61">
        <v>0.79586500000000004</v>
      </c>
      <c r="AC69" s="63" t="str">
        <f t="shared" si="45"/>
        <v/>
      </c>
      <c r="AD69" s="20" t="str">
        <f t="shared" si="35"/>
        <v/>
      </c>
      <c r="AE69" s="62" t="str">
        <f t="shared" si="46"/>
        <v/>
      </c>
      <c r="AF69" s="20">
        <f t="shared" si="34"/>
        <v>0.114</v>
      </c>
      <c r="AG69" s="62">
        <f t="shared" si="37"/>
        <v>0.19367389034224583</v>
      </c>
      <c r="AH69" s="62">
        <f t="shared" si="47"/>
        <v>0.14874859708166277</v>
      </c>
      <c r="AI69" s="62">
        <f t="shared" si="38"/>
        <v>0.27616747055735136</v>
      </c>
      <c r="AJ69" s="62">
        <f t="shared" si="39"/>
        <v>0.30360938381303748</v>
      </c>
      <c r="AK69" s="62">
        <f t="shared" si="48"/>
        <v>-2.7441913255686123E-2</v>
      </c>
      <c r="AL69" s="62" t="str">
        <f t="shared" ref="AL69:AL100" si="50">IF(OR(P69="",P68="",N69="",N68=""),"",LN((P69/P68)/(N69/N68)))</f>
        <v/>
      </c>
      <c r="AM69" s="62" t="str">
        <f t="shared" ref="AM69:AM100" si="51">IF(OR(Q69="",Q68="",$N69="",$N68=""),"",LN((Q69/Q68)/($N69/$N68)))</f>
        <v/>
      </c>
      <c r="AN69" s="62" t="str">
        <f t="shared" ref="AN69:AN100" si="52">IF(OR(R69="",R68="",$N69="",$N68=""),"",LN((R69/R68)/($N69/$N68)))</f>
        <v/>
      </c>
      <c r="AO69" s="62" t="str">
        <f t="shared" ref="AO69:AO100" si="53">IF(OR(S69="",S68="",$N69="",$N68=""),"",LN((S69/S68)/($N69/$N68)))</f>
        <v/>
      </c>
      <c r="AP69" s="62" t="str">
        <f t="shared" ref="AP69:AP100" si="54">IF(OR(T69="",T68="",$N69="",$N68=""),"",LN((T69/T68)/($N69/$N68)))</f>
        <v/>
      </c>
      <c r="AQ69" s="62"/>
      <c r="AR69" s="62" t="str">
        <f t="shared" si="40"/>
        <v/>
      </c>
      <c r="AS69" s="62" t="str">
        <f t="shared" si="41"/>
        <v/>
      </c>
      <c r="AT69" s="62" t="str">
        <f t="shared" si="42"/>
        <v/>
      </c>
      <c r="AU69" s="62">
        <f t="shared" si="36"/>
        <v>-3.4371628924332986E-2</v>
      </c>
      <c r="AV69" s="62" t="str">
        <f t="shared" si="43"/>
        <v/>
      </c>
      <c r="AW69" s="62">
        <f t="shared" si="49"/>
        <v>0.79586500000000004</v>
      </c>
    </row>
    <row r="70" spans="1:49">
      <c r="A70" s="62">
        <v>1937</v>
      </c>
      <c r="B70" s="61">
        <v>29.627500000000001</v>
      </c>
      <c r="C70" s="61">
        <v>8346</v>
      </c>
      <c r="D70" s="61">
        <v>85.638002810000003</v>
      </c>
      <c r="G70" s="61"/>
      <c r="H70" s="61">
        <v>0.125</v>
      </c>
      <c r="I70" s="61">
        <v>14.175000000000001</v>
      </c>
      <c r="J70" s="61">
        <v>11.102</v>
      </c>
      <c r="K70" s="61">
        <v>25.515999999999998</v>
      </c>
      <c r="L70" s="61">
        <v>27.891999999999999</v>
      </c>
      <c r="M70" s="61">
        <v>21.1584687</v>
      </c>
      <c r="N70" s="62">
        <f t="shared" si="44"/>
        <v>4.1523297449803849</v>
      </c>
      <c r="O70" s="61">
        <v>5.1818950929999996</v>
      </c>
      <c r="Z70" s="61">
        <v>2</v>
      </c>
      <c r="AB70" s="61">
        <v>0.71817399999999998</v>
      </c>
      <c r="AC70" s="63" t="str">
        <f t="shared" si="45"/>
        <v/>
      </c>
      <c r="AD70" s="20" t="str">
        <f t="shared" si="35"/>
        <v/>
      </c>
      <c r="AE70" s="62" t="str">
        <f t="shared" si="46"/>
        <v/>
      </c>
      <c r="AF70" s="20">
        <f t="shared" ref="AF70:AF101" si="55">IF(H70="","",H70)</f>
        <v>0.125</v>
      </c>
      <c r="AG70" s="62">
        <f t="shared" si="37"/>
        <v>0.16552230942901877</v>
      </c>
      <c r="AH70" s="62">
        <f t="shared" si="47"/>
        <v>0.12963870753304879</v>
      </c>
      <c r="AI70" s="62">
        <f t="shared" si="38"/>
        <v>0.29795183403110004</v>
      </c>
      <c r="AJ70" s="62">
        <f t="shared" si="39"/>
        <v>0.32569652589729747</v>
      </c>
      <c r="AK70" s="62">
        <f t="shared" si="48"/>
        <v>-2.7744691866197435E-2</v>
      </c>
      <c r="AL70" s="62" t="str">
        <f t="shared" si="50"/>
        <v/>
      </c>
      <c r="AM70" s="62" t="str">
        <f t="shared" si="51"/>
        <v/>
      </c>
      <c r="AN70" s="62" t="str">
        <f t="shared" si="52"/>
        <v/>
      </c>
      <c r="AO70" s="62" t="str">
        <f t="shared" si="53"/>
        <v/>
      </c>
      <c r="AP70" s="62" t="str">
        <f t="shared" si="54"/>
        <v/>
      </c>
      <c r="AQ70" s="62"/>
      <c r="AR70" s="62" t="str">
        <f t="shared" si="40"/>
        <v/>
      </c>
      <c r="AS70" s="62" t="str">
        <f t="shared" si="41"/>
        <v/>
      </c>
      <c r="AT70" s="62" t="str">
        <f t="shared" si="42"/>
        <v/>
      </c>
      <c r="AU70" s="62">
        <f t="shared" si="36"/>
        <v>-0.11118102034544915</v>
      </c>
      <c r="AV70" s="62" t="str">
        <f t="shared" si="43"/>
        <v/>
      </c>
      <c r="AW70" s="62">
        <f t="shared" si="49"/>
        <v>0.71817399999999998</v>
      </c>
    </row>
    <row r="71" spans="1:49">
      <c r="A71" s="62">
        <v>1938</v>
      </c>
      <c r="B71" s="61">
        <v>29.596</v>
      </c>
      <c r="C71" s="61">
        <v>8374</v>
      </c>
      <c r="D71" s="61">
        <v>83.018094649999995</v>
      </c>
      <c r="G71" s="61"/>
      <c r="H71" s="61">
        <v>0.126</v>
      </c>
      <c r="I71" s="61">
        <v>14.481999999999999</v>
      </c>
      <c r="J71" s="61">
        <v>11.108000000000001</v>
      </c>
      <c r="K71" s="61">
        <v>21.670999999999999</v>
      </c>
      <c r="L71" s="61">
        <v>23.068999999999999</v>
      </c>
      <c r="M71" s="61">
        <v>20.735526839999999</v>
      </c>
      <c r="N71" s="62">
        <f t="shared" si="44"/>
        <v>4.0936682874470538</v>
      </c>
      <c r="O71" s="61">
        <v>5.3652002259999998</v>
      </c>
      <c r="Z71" s="61">
        <v>2.61</v>
      </c>
      <c r="AB71" s="61">
        <v>0.69267100000000004</v>
      </c>
      <c r="AC71" s="63" t="str">
        <f t="shared" si="45"/>
        <v/>
      </c>
      <c r="AD71" s="20" t="str">
        <f t="shared" ref="AD71:AD102" si="56">IF(F71="","",F71)</f>
        <v/>
      </c>
      <c r="AE71" s="62" t="str">
        <f t="shared" si="46"/>
        <v/>
      </c>
      <c r="AF71" s="20">
        <f t="shared" si="55"/>
        <v>0.126</v>
      </c>
      <c r="AG71" s="62">
        <f t="shared" si="37"/>
        <v>0.17444389757504511</v>
      </c>
      <c r="AH71" s="62">
        <f t="shared" si="47"/>
        <v>0.13380215538348303</v>
      </c>
      <c r="AI71" s="62">
        <f t="shared" si="38"/>
        <v>0.2610394768919212</v>
      </c>
      <c r="AJ71" s="62">
        <f t="shared" si="39"/>
        <v>0.27787917919891697</v>
      </c>
      <c r="AK71" s="62">
        <f t="shared" si="48"/>
        <v>-1.6839702306995774E-2</v>
      </c>
      <c r="AL71" s="62" t="str">
        <f t="shared" si="50"/>
        <v/>
      </c>
      <c r="AM71" s="62" t="str">
        <f t="shared" si="51"/>
        <v/>
      </c>
      <c r="AN71" s="62" t="str">
        <f t="shared" si="52"/>
        <v/>
      </c>
      <c r="AO71" s="62" t="str">
        <f t="shared" si="53"/>
        <v/>
      </c>
      <c r="AP71" s="62" t="str">
        <f t="shared" si="54"/>
        <v/>
      </c>
      <c r="AQ71" s="62"/>
      <c r="AR71" s="62" t="str">
        <f t="shared" si="40"/>
        <v/>
      </c>
      <c r="AS71" s="62" t="str">
        <f t="shared" si="41"/>
        <v/>
      </c>
      <c r="AT71" s="62" t="str">
        <f t="shared" si="42"/>
        <v/>
      </c>
      <c r="AU71" s="62">
        <f t="shared" si="36"/>
        <v>3.4228101174056114E-2</v>
      </c>
      <c r="AV71" s="62" t="str">
        <f t="shared" si="43"/>
        <v/>
      </c>
      <c r="AW71" s="62">
        <f t="shared" si="49"/>
        <v>0.69267100000000004</v>
      </c>
    </row>
    <row r="72" spans="1:49">
      <c r="A72" s="62">
        <v>1939</v>
      </c>
      <c r="B72" s="61">
        <v>29.670500000000001</v>
      </c>
      <c r="C72" s="61">
        <v>8392</v>
      </c>
      <c r="D72" s="61">
        <v>81.95754574</v>
      </c>
      <c r="G72" s="61"/>
      <c r="H72" s="61">
        <v>0.10199999999999999</v>
      </c>
      <c r="I72" s="61">
        <v>15.797000000000001</v>
      </c>
      <c r="J72" s="61">
        <v>11.339</v>
      </c>
      <c r="K72" s="61">
        <v>21.934000000000001</v>
      </c>
      <c r="L72" s="61">
        <v>19.811</v>
      </c>
      <c r="M72" s="61">
        <v>19.886261210000001</v>
      </c>
      <c r="N72" s="62">
        <f t="shared" si="44"/>
        <v>4.2049249380088316</v>
      </c>
      <c r="O72" s="61">
        <v>5.4286520019999998</v>
      </c>
      <c r="Z72" s="61">
        <v>2.68</v>
      </c>
      <c r="AB72" s="61">
        <v>0.71718099999999996</v>
      </c>
      <c r="AC72" s="63" t="str">
        <f t="shared" si="45"/>
        <v/>
      </c>
      <c r="AD72" s="20" t="str">
        <f t="shared" si="56"/>
        <v/>
      </c>
      <c r="AE72" s="62" t="str">
        <f t="shared" si="46"/>
        <v/>
      </c>
      <c r="AF72" s="20">
        <f t="shared" si="55"/>
        <v>0.10199999999999999</v>
      </c>
      <c r="AG72" s="62">
        <f t="shared" si="37"/>
        <v>0.19274613285900477</v>
      </c>
      <c r="AH72" s="62">
        <f t="shared" si="47"/>
        <v>0.13835211752157087</v>
      </c>
      <c r="AI72" s="62">
        <f t="shared" si="38"/>
        <v>0.26762636438117432</v>
      </c>
      <c r="AJ72" s="62">
        <f t="shared" si="39"/>
        <v>0.24172270925300648</v>
      </c>
      <c r="AK72" s="62">
        <f t="shared" si="48"/>
        <v>2.5903655128167835E-2</v>
      </c>
      <c r="AL72" s="62" t="str">
        <f t="shared" si="50"/>
        <v/>
      </c>
      <c r="AM72" s="62" t="str">
        <f t="shared" si="51"/>
        <v/>
      </c>
      <c r="AN72" s="62" t="str">
        <f t="shared" si="52"/>
        <v/>
      </c>
      <c r="AO72" s="62" t="str">
        <f t="shared" si="53"/>
        <v/>
      </c>
      <c r="AP72" s="62" t="str">
        <f t="shared" si="54"/>
        <v/>
      </c>
      <c r="AQ72" s="62"/>
      <c r="AR72" s="62" t="str">
        <f t="shared" si="40"/>
        <v/>
      </c>
      <c r="AS72" s="62" t="str">
        <f t="shared" si="41"/>
        <v/>
      </c>
      <c r="AT72" s="62" t="str">
        <f t="shared" si="42"/>
        <v/>
      </c>
      <c r="AU72" s="62">
        <f t="shared" si="36"/>
        <v>-7.1498272976523031E-4</v>
      </c>
      <c r="AV72" s="62" t="str">
        <f t="shared" si="43"/>
        <v/>
      </c>
      <c r="AW72" s="62">
        <f t="shared" si="49"/>
        <v>0.71718099999999996</v>
      </c>
    </row>
    <row r="73" spans="1:49">
      <c r="A73" s="62">
        <v>1940</v>
      </c>
      <c r="B73" s="61">
        <v>29.62</v>
      </c>
      <c r="C73" s="61">
        <v>8346</v>
      </c>
      <c r="D73" s="61">
        <v>75.864919349999994</v>
      </c>
      <c r="G73" s="61"/>
      <c r="H73" s="61"/>
      <c r="I73" s="61"/>
      <c r="J73" s="61">
        <v>9.9109999999999996</v>
      </c>
      <c r="K73" s="61">
        <v>10.808</v>
      </c>
      <c r="L73" s="61">
        <v>8.2919999999999998</v>
      </c>
      <c r="M73" s="61">
        <v>16.323793290000001</v>
      </c>
      <c r="N73" s="62">
        <f t="shared" si="44"/>
        <v>4.7679253942298629</v>
      </c>
      <c r="O73" s="61">
        <v>8.0438410630000003</v>
      </c>
      <c r="Z73" s="61">
        <v>2.0299999999999998</v>
      </c>
      <c r="AB73" s="61"/>
      <c r="AC73" s="63" t="str">
        <f t="shared" si="45"/>
        <v/>
      </c>
      <c r="AD73" s="20" t="str">
        <f t="shared" si="56"/>
        <v/>
      </c>
      <c r="AE73" s="62" t="str">
        <f t="shared" si="46"/>
        <v/>
      </c>
      <c r="AF73" s="20" t="str">
        <f t="shared" si="55"/>
        <v/>
      </c>
      <c r="AG73" s="62" t="str">
        <f t="shared" si="37"/>
        <v/>
      </c>
      <c r="AH73" s="62">
        <f t="shared" si="47"/>
        <v>0.1306400914271848</v>
      </c>
      <c r="AI73" s="62">
        <f t="shared" si="38"/>
        <v>0.14246373808344398</v>
      </c>
      <c r="AJ73" s="62">
        <f t="shared" si="39"/>
        <v>0.10929952962508488</v>
      </c>
      <c r="AK73" s="62">
        <f t="shared" si="48"/>
        <v>3.3164208458359101E-2</v>
      </c>
      <c r="AL73" s="62" t="str">
        <f t="shared" si="50"/>
        <v/>
      </c>
      <c r="AM73" s="62" t="str">
        <f t="shared" si="51"/>
        <v/>
      </c>
      <c r="AN73" s="62" t="str">
        <f t="shared" si="52"/>
        <v/>
      </c>
      <c r="AO73" s="62" t="str">
        <f t="shared" si="53"/>
        <v/>
      </c>
      <c r="AP73" s="62" t="str">
        <f t="shared" si="54"/>
        <v/>
      </c>
      <c r="AQ73" s="62"/>
      <c r="AR73" s="62" t="str">
        <f t="shared" si="40"/>
        <v/>
      </c>
      <c r="AS73" s="62" t="str">
        <f t="shared" si="41"/>
        <v/>
      </c>
      <c r="AT73" s="62" t="str">
        <f t="shared" si="42"/>
        <v/>
      </c>
      <c r="AU73" s="62">
        <f t="shared" si="36"/>
        <v>-9.8854839843592515E-2</v>
      </c>
      <c r="AV73" s="62" t="str">
        <f t="shared" si="43"/>
        <v/>
      </c>
      <c r="AW73" s="62" t="str">
        <f t="shared" si="49"/>
        <v/>
      </c>
    </row>
    <row r="74" spans="1:49">
      <c r="A74" s="62">
        <v>1941</v>
      </c>
      <c r="B74" s="61">
        <v>31.124944419742107</v>
      </c>
      <c r="C74" s="61">
        <v>8276</v>
      </c>
      <c r="D74" s="61">
        <v>62.879032260000002</v>
      </c>
      <c r="G74" s="61"/>
      <c r="H74" s="61">
        <v>0.14499999999999999</v>
      </c>
      <c r="I74" s="61">
        <v>15.978999999999999</v>
      </c>
      <c r="J74" s="61">
        <v>13.574</v>
      </c>
      <c r="K74" s="61">
        <v>5.3079999999999998</v>
      </c>
      <c r="L74" s="61">
        <v>7.2830000000000004</v>
      </c>
      <c r="M74" s="61">
        <v>13.936482720000001</v>
      </c>
      <c r="N74" s="62">
        <f t="shared" si="44"/>
        <v>4.667884528208802</v>
      </c>
      <c r="O74" s="61">
        <v>15.568117730000001</v>
      </c>
      <c r="Z74" s="61">
        <v>2</v>
      </c>
      <c r="AB74" s="61"/>
      <c r="AC74" s="63" t="str">
        <f t="shared" si="45"/>
        <v/>
      </c>
      <c r="AD74" s="20" t="str">
        <f t="shared" si="56"/>
        <v/>
      </c>
      <c r="AE74" s="62" t="str">
        <f t="shared" si="46"/>
        <v/>
      </c>
      <c r="AF74" s="20">
        <f t="shared" si="55"/>
        <v>0.14499999999999999</v>
      </c>
      <c r="AG74" s="62">
        <f t="shared" si="37"/>
        <v>0.25412286776183279</v>
      </c>
      <c r="AH74" s="62">
        <f t="shared" si="47"/>
        <v>0.21587482364347696</v>
      </c>
      <c r="AI74" s="62">
        <f t="shared" si="38"/>
        <v>8.441605745539825E-2</v>
      </c>
      <c r="AJ74" s="62">
        <f t="shared" si="39"/>
        <v>0.11582557393512914</v>
      </c>
      <c r="AK74" s="62">
        <f t="shared" si="48"/>
        <v>-3.1409516479730892E-2</v>
      </c>
      <c r="AL74" s="62" t="str">
        <f t="shared" si="50"/>
        <v/>
      </c>
      <c r="AM74" s="62" t="str">
        <f t="shared" si="51"/>
        <v/>
      </c>
      <c r="AN74" s="62" t="str">
        <f t="shared" si="52"/>
        <v/>
      </c>
      <c r="AO74" s="62" t="str">
        <f t="shared" si="53"/>
        <v/>
      </c>
      <c r="AP74" s="62" t="str">
        <f t="shared" si="54"/>
        <v/>
      </c>
      <c r="AQ74" s="62"/>
      <c r="AR74" s="62" t="str">
        <f t="shared" si="40"/>
        <v/>
      </c>
      <c r="AS74" s="62" t="str">
        <f t="shared" si="41"/>
        <v/>
      </c>
      <c r="AT74" s="62" t="str">
        <f t="shared" si="42"/>
        <v/>
      </c>
      <c r="AU74" s="62">
        <f t="shared" si="36"/>
        <v>4.1505305226522966E-2</v>
      </c>
      <c r="AV74" s="62" t="str">
        <f t="shared" si="43"/>
        <v/>
      </c>
      <c r="AW74" s="62" t="str">
        <f t="shared" si="49"/>
        <v/>
      </c>
    </row>
    <row r="75" spans="1:49">
      <c r="A75" s="62">
        <v>1942</v>
      </c>
      <c r="B75" s="61">
        <v>31.111111111111111</v>
      </c>
      <c r="C75" s="61">
        <v>8247</v>
      </c>
      <c r="D75" s="61">
        <v>69.030241939999996</v>
      </c>
      <c r="G75" s="61"/>
      <c r="H75" s="61"/>
      <c r="I75" s="61">
        <v>17.681000000000001</v>
      </c>
      <c r="J75" s="61">
        <v>16.344000000000001</v>
      </c>
      <c r="K75" s="61">
        <v>4.5979999999999999</v>
      </c>
      <c r="L75" s="61">
        <v>6.3570000000000002</v>
      </c>
      <c r="M75" s="61">
        <v>14.295885950000001</v>
      </c>
      <c r="N75" s="62">
        <f t="shared" si="44"/>
        <v>5.0132601744132224</v>
      </c>
      <c r="O75" s="61">
        <v>23.49125776</v>
      </c>
      <c r="Z75" s="61">
        <v>2</v>
      </c>
      <c r="AB75" s="61"/>
      <c r="AC75" s="63" t="str">
        <f t="shared" si="45"/>
        <v/>
      </c>
      <c r="AD75" s="20" t="str">
        <f t="shared" si="56"/>
        <v/>
      </c>
      <c r="AE75" s="62" t="str">
        <f t="shared" si="46"/>
        <v/>
      </c>
      <c r="AF75" s="20" t="str">
        <f t="shared" si="55"/>
        <v/>
      </c>
      <c r="AG75" s="62">
        <f t="shared" si="37"/>
        <v>0.25613411604971703</v>
      </c>
      <c r="AH75" s="62">
        <f t="shared" si="47"/>
        <v>0.23676579337800888</v>
      </c>
      <c r="AI75" s="62">
        <f t="shared" si="38"/>
        <v>6.6608487393054611E-2</v>
      </c>
      <c r="AJ75" s="62">
        <f t="shared" si="39"/>
        <v>9.2090072718061813E-2</v>
      </c>
      <c r="AK75" s="62">
        <f t="shared" si="48"/>
        <v>-2.5481585325007203E-2</v>
      </c>
      <c r="AL75" s="62" t="str">
        <f t="shared" si="50"/>
        <v/>
      </c>
      <c r="AM75" s="62" t="str">
        <f t="shared" si="51"/>
        <v/>
      </c>
      <c r="AN75" s="62" t="str">
        <f t="shared" si="52"/>
        <v/>
      </c>
      <c r="AO75" s="62" t="str">
        <f t="shared" si="53"/>
        <v/>
      </c>
      <c r="AP75" s="62" t="str">
        <f t="shared" si="54"/>
        <v/>
      </c>
      <c r="AQ75" s="62"/>
      <c r="AR75" s="62" t="str">
        <f t="shared" si="40"/>
        <v/>
      </c>
      <c r="AS75" s="62" t="str">
        <f t="shared" si="41"/>
        <v/>
      </c>
      <c r="AT75" s="62" t="str">
        <f t="shared" si="42"/>
        <v/>
      </c>
      <c r="AU75" s="62">
        <f t="shared" si="36"/>
        <v>-5.1380459646630947E-2</v>
      </c>
      <c r="AV75" s="62" t="str">
        <f t="shared" si="43"/>
        <v/>
      </c>
      <c r="AW75" s="62" t="str">
        <f t="shared" si="49"/>
        <v/>
      </c>
    </row>
    <row r="76" spans="1:49">
      <c r="A76" s="62">
        <v>1943</v>
      </c>
      <c r="B76" s="61">
        <v>31.111111111111111</v>
      </c>
      <c r="C76" s="61">
        <v>8242</v>
      </c>
      <c r="D76" s="61">
        <v>75.181451609999996</v>
      </c>
      <c r="G76" s="61"/>
      <c r="H76" s="61">
        <v>9.4E-2</v>
      </c>
      <c r="I76" s="61">
        <v>19.952999999999999</v>
      </c>
      <c r="J76" s="61">
        <v>16.802</v>
      </c>
      <c r="K76" s="61">
        <v>8.4209999999999994</v>
      </c>
      <c r="L76" s="61">
        <v>6.2089999999999996</v>
      </c>
      <c r="M76" s="61">
        <v>11.58022409</v>
      </c>
      <c r="N76" s="62">
        <f t="shared" si="44"/>
        <v>6.7444890022596402</v>
      </c>
      <c r="O76" s="61">
        <v>26.576840740000002</v>
      </c>
      <c r="Z76" s="61">
        <v>2</v>
      </c>
      <c r="AB76" s="61"/>
      <c r="AC76" s="63" t="str">
        <f t="shared" si="45"/>
        <v/>
      </c>
      <c r="AD76" s="20" t="str">
        <f t="shared" si="56"/>
        <v/>
      </c>
      <c r="AE76" s="62" t="str">
        <f t="shared" si="46"/>
        <v/>
      </c>
      <c r="AF76" s="20">
        <f t="shared" si="55"/>
        <v>9.4E-2</v>
      </c>
      <c r="AG76" s="62">
        <f t="shared" si="37"/>
        <v>0.26539790829665255</v>
      </c>
      <c r="AH76" s="62">
        <f t="shared" si="47"/>
        <v>0.22348597480079968</v>
      </c>
      <c r="AI76" s="62">
        <f t="shared" si="38"/>
        <v>0.11200901046289334</v>
      </c>
      <c r="AJ76" s="62">
        <f t="shared" si="39"/>
        <v>8.2586859751110894E-2</v>
      </c>
      <c r="AK76" s="62">
        <f t="shared" si="48"/>
        <v>2.9422150711782447E-2</v>
      </c>
      <c r="AL76" s="62" t="str">
        <f t="shared" si="50"/>
        <v/>
      </c>
      <c r="AM76" s="62" t="str">
        <f t="shared" si="51"/>
        <v/>
      </c>
      <c r="AN76" s="62" t="str">
        <f t="shared" si="52"/>
        <v/>
      </c>
      <c r="AO76" s="62" t="str">
        <f t="shared" si="53"/>
        <v/>
      </c>
      <c r="AP76" s="62" t="str">
        <f t="shared" si="54"/>
        <v/>
      </c>
      <c r="AQ76" s="62"/>
      <c r="AR76" s="62" t="str">
        <f t="shared" si="40"/>
        <v/>
      </c>
      <c r="AS76" s="62" t="str">
        <f t="shared" si="41"/>
        <v/>
      </c>
      <c r="AT76" s="62" t="str">
        <f t="shared" si="42"/>
        <v/>
      </c>
      <c r="AU76" s="62">
        <f t="shared" si="36"/>
        <v>-0.27663929042533947</v>
      </c>
      <c r="AV76" s="62" t="str">
        <f t="shared" si="43"/>
        <v/>
      </c>
      <c r="AW76" s="62" t="str">
        <f t="shared" si="49"/>
        <v/>
      </c>
    </row>
    <row r="77" spans="1:49">
      <c r="A77" s="62">
        <v>1944</v>
      </c>
      <c r="B77" s="61">
        <v>43.820999999999998</v>
      </c>
      <c r="C77" s="61">
        <v>8291</v>
      </c>
      <c r="D77" s="61">
        <v>138.51612900000001</v>
      </c>
      <c r="G77" s="61"/>
      <c r="H77" s="61"/>
      <c r="I77" s="61">
        <v>24.210999999999999</v>
      </c>
      <c r="J77" s="61">
        <v>17.748000000000001</v>
      </c>
      <c r="K77" s="61">
        <v>5.2889999999999997</v>
      </c>
      <c r="L77" s="61">
        <v>3.5880000000000001</v>
      </c>
      <c r="M77" s="61">
        <v>11.7462444</v>
      </c>
      <c r="N77" s="62">
        <f t="shared" si="44"/>
        <v>12.178177954381006</v>
      </c>
      <c r="O77" s="61">
        <v>25.521039949999999</v>
      </c>
      <c r="Z77" s="61">
        <v>2</v>
      </c>
      <c r="AB77" s="61"/>
      <c r="AC77" s="63" t="str">
        <f t="shared" si="45"/>
        <v/>
      </c>
      <c r="AD77" s="20" t="str">
        <f t="shared" si="56"/>
        <v/>
      </c>
      <c r="AE77" s="62" t="str">
        <f t="shared" si="46"/>
        <v/>
      </c>
      <c r="AF77" s="20" t="str">
        <f t="shared" si="55"/>
        <v/>
      </c>
      <c r="AG77" s="62">
        <f t="shared" si="37"/>
        <v>0.1747883093094523</v>
      </c>
      <c r="AH77" s="62">
        <f t="shared" si="47"/>
        <v>0.12812948302937344</v>
      </c>
      <c r="AI77" s="62">
        <f t="shared" si="38"/>
        <v>3.8183279002837273E-2</v>
      </c>
      <c r="AJ77" s="62">
        <f t="shared" si="39"/>
        <v>2.5903120639474409E-2</v>
      </c>
      <c r="AK77" s="62">
        <f t="shared" si="48"/>
        <v>1.2280158363362863E-2</v>
      </c>
      <c r="AL77" s="62" t="str">
        <f t="shared" si="50"/>
        <v/>
      </c>
      <c r="AM77" s="62" t="str">
        <f t="shared" si="51"/>
        <v/>
      </c>
      <c r="AN77" s="62" t="str">
        <f t="shared" si="52"/>
        <v/>
      </c>
      <c r="AO77" s="62" t="str">
        <f t="shared" si="53"/>
        <v/>
      </c>
      <c r="AP77" s="62" t="str">
        <f t="shared" si="54"/>
        <v/>
      </c>
      <c r="AQ77" s="62"/>
      <c r="AR77" s="62" t="str">
        <f t="shared" si="40"/>
        <v/>
      </c>
      <c r="AS77" s="62" t="str">
        <f t="shared" si="41"/>
        <v/>
      </c>
      <c r="AT77" s="62" t="str">
        <f t="shared" si="42"/>
        <v/>
      </c>
      <c r="AU77" s="62">
        <f t="shared" si="36"/>
        <v>-0.5709199305524526</v>
      </c>
      <c r="AV77" s="62" t="str">
        <f t="shared" si="43"/>
        <v/>
      </c>
      <c r="AW77" s="62" t="str">
        <f t="shared" si="49"/>
        <v/>
      </c>
    </row>
    <row r="78" spans="1:49">
      <c r="A78" s="62">
        <v>1945</v>
      </c>
      <c r="B78" s="61">
        <v>43.820999999999998</v>
      </c>
      <c r="C78" s="61">
        <v>8339</v>
      </c>
      <c r="D78" s="61">
        <v>201.8508065</v>
      </c>
      <c r="G78" s="61"/>
      <c r="H78" s="61"/>
      <c r="I78" s="61">
        <v>49.156999999999996</v>
      </c>
      <c r="J78" s="61">
        <v>20.887</v>
      </c>
      <c r="K78" s="61">
        <v>3.9860000000000002</v>
      </c>
      <c r="L78" s="61">
        <v>13.763</v>
      </c>
      <c r="M78" s="61">
        <v>12.534225989999999</v>
      </c>
      <c r="N78" s="62">
        <f t="shared" si="44"/>
        <v>16.535103290026321</v>
      </c>
      <c r="O78" s="61">
        <v>19.523705750000001</v>
      </c>
      <c r="Z78" s="61">
        <v>1.52</v>
      </c>
      <c r="AB78" s="61"/>
      <c r="AC78" s="63" t="str">
        <f t="shared" si="45"/>
        <v/>
      </c>
      <c r="AD78" s="20" t="str">
        <f t="shared" si="56"/>
        <v/>
      </c>
      <c r="AE78" s="62" t="str">
        <f t="shared" si="46"/>
        <v/>
      </c>
      <c r="AF78" s="20" t="str">
        <f t="shared" si="55"/>
        <v/>
      </c>
      <c r="AG78" s="62">
        <f t="shared" si="37"/>
        <v>0.24353135294507727</v>
      </c>
      <c r="AH78" s="62">
        <f t="shared" si="47"/>
        <v>0.10347741662354963</v>
      </c>
      <c r="AI78" s="62">
        <f t="shared" si="38"/>
        <v>1.9747258230548612E-2</v>
      </c>
      <c r="AJ78" s="62">
        <f t="shared" si="39"/>
        <v>6.8184022836688535E-2</v>
      </c>
      <c r="AK78" s="62">
        <f t="shared" si="48"/>
        <v>-4.8436764606139923E-2</v>
      </c>
      <c r="AL78" s="62" t="str">
        <f t="shared" si="50"/>
        <v/>
      </c>
      <c r="AM78" s="62" t="str">
        <f t="shared" si="51"/>
        <v/>
      </c>
      <c r="AN78" s="62" t="str">
        <f t="shared" si="52"/>
        <v/>
      </c>
      <c r="AO78" s="62" t="str">
        <f t="shared" si="53"/>
        <v/>
      </c>
      <c r="AP78" s="62" t="str">
        <f t="shared" si="54"/>
        <v/>
      </c>
      <c r="AQ78" s="62"/>
      <c r="AR78" s="62" t="str">
        <f t="shared" si="40"/>
        <v/>
      </c>
      <c r="AS78" s="62" t="str">
        <f t="shared" si="41"/>
        <v/>
      </c>
      <c r="AT78" s="62" t="str">
        <f t="shared" si="42"/>
        <v/>
      </c>
      <c r="AU78" s="62">
        <f t="shared" si="36"/>
        <v>-0.28583993530996055</v>
      </c>
      <c r="AV78" s="62" t="str">
        <f t="shared" si="43"/>
        <v/>
      </c>
      <c r="AW78" s="62" t="str">
        <f t="shared" si="49"/>
        <v/>
      </c>
    </row>
    <row r="79" spans="1:49">
      <c r="A79" s="62">
        <v>1946</v>
      </c>
      <c r="B79" s="61">
        <v>57</v>
      </c>
      <c r="C79" s="61">
        <v>8367</v>
      </c>
      <c r="D79" s="61">
        <v>215.19870069999999</v>
      </c>
      <c r="G79" s="61"/>
      <c r="H79" s="61">
        <v>0.16500000000000001</v>
      </c>
      <c r="I79" s="61">
        <v>77.096999999999994</v>
      </c>
      <c r="J79" s="61">
        <v>47.133000000000003</v>
      </c>
      <c r="K79" s="61">
        <v>29.835999999999999</v>
      </c>
      <c r="L79" s="61">
        <v>57.183999999999997</v>
      </c>
      <c r="M79" s="61">
        <v>19.7275171</v>
      </c>
      <c r="N79" s="62">
        <f t="shared" si="44"/>
        <v>11.16311413440731</v>
      </c>
      <c r="O79" s="61">
        <v>17.27298364</v>
      </c>
      <c r="Z79" s="61">
        <v>1.67</v>
      </c>
      <c r="AB79" s="61">
        <v>1.18262</v>
      </c>
      <c r="AC79" s="63" t="str">
        <f t="shared" si="45"/>
        <v/>
      </c>
      <c r="AD79" s="20" t="str">
        <f t="shared" si="56"/>
        <v/>
      </c>
      <c r="AE79" s="62" t="str">
        <f t="shared" si="46"/>
        <v/>
      </c>
      <c r="AF79" s="20">
        <f t="shared" si="55"/>
        <v>0.16500000000000001</v>
      </c>
      <c r="AG79" s="62">
        <f t="shared" si="37"/>
        <v>0.35825959798650403</v>
      </c>
      <c r="AH79" s="62">
        <f t="shared" si="47"/>
        <v>0.21902083909747325</v>
      </c>
      <c r="AI79" s="62">
        <f t="shared" si="38"/>
        <v>0.13864395975881466</v>
      </c>
      <c r="AJ79" s="62">
        <f t="shared" si="39"/>
        <v>0.2657265114240534</v>
      </c>
      <c r="AK79" s="62">
        <f t="shared" si="48"/>
        <v>-0.12708255166523874</v>
      </c>
      <c r="AL79" s="62" t="str">
        <f t="shared" si="50"/>
        <v/>
      </c>
      <c r="AM79" s="62" t="str">
        <f t="shared" si="51"/>
        <v/>
      </c>
      <c r="AN79" s="62" t="str">
        <f t="shared" si="52"/>
        <v/>
      </c>
      <c r="AO79" s="62" t="str">
        <f t="shared" si="53"/>
        <v/>
      </c>
      <c r="AP79" s="62" t="str">
        <f t="shared" si="54"/>
        <v/>
      </c>
      <c r="AQ79" s="62"/>
      <c r="AR79" s="62" t="str">
        <f t="shared" si="40"/>
        <v/>
      </c>
      <c r="AS79" s="62" t="str">
        <f t="shared" si="41"/>
        <v/>
      </c>
      <c r="AT79" s="62" t="str">
        <f t="shared" si="42"/>
        <v/>
      </c>
      <c r="AU79" s="62">
        <f t="shared" si="36"/>
        <v>0.40807063083588152</v>
      </c>
      <c r="AV79" s="62" t="str">
        <f t="shared" si="43"/>
        <v/>
      </c>
      <c r="AW79" s="62">
        <f t="shared" si="49"/>
        <v>1.18262</v>
      </c>
    </row>
    <row r="80" spans="1:49">
      <c r="A80" s="62">
        <v>1947</v>
      </c>
      <c r="B80" s="61">
        <v>48.75</v>
      </c>
      <c r="C80" s="61">
        <v>8450</v>
      </c>
      <c r="D80" s="61">
        <v>261.75446490000002</v>
      </c>
      <c r="G80" s="61"/>
      <c r="H80" s="61">
        <v>0.189</v>
      </c>
      <c r="I80" s="61">
        <v>76.456000000000003</v>
      </c>
      <c r="J80" s="61">
        <v>46.91</v>
      </c>
      <c r="K80" s="61">
        <v>61.655000000000001</v>
      </c>
      <c r="L80" s="61">
        <v>85.558999999999997</v>
      </c>
      <c r="M80" s="61">
        <v>22.215157229999999</v>
      </c>
      <c r="N80" s="62">
        <f t="shared" si="44"/>
        <v>11.9392189271533</v>
      </c>
      <c r="O80" s="61">
        <v>17.583192329999999</v>
      </c>
      <c r="Z80" s="61">
        <v>3.17</v>
      </c>
      <c r="AB80" s="61">
        <v>0.98624900000000004</v>
      </c>
      <c r="AC80" s="63" t="str">
        <f t="shared" si="45"/>
        <v/>
      </c>
      <c r="AD80" s="20" t="str">
        <f t="shared" si="56"/>
        <v/>
      </c>
      <c r="AE80" s="62" t="str">
        <f t="shared" si="46"/>
        <v/>
      </c>
      <c r="AF80" s="20">
        <f t="shared" si="55"/>
        <v>0.189</v>
      </c>
      <c r="AG80" s="62">
        <f t="shared" si="37"/>
        <v>0.29209052853867862</v>
      </c>
      <c r="AH80" s="62">
        <f t="shared" si="47"/>
        <v>0.17921375292651215</v>
      </c>
      <c r="AI80" s="62">
        <f t="shared" si="38"/>
        <v>0.2355451702554702</v>
      </c>
      <c r="AJ80" s="62">
        <f t="shared" si="39"/>
        <v>0.32686739472691223</v>
      </c>
      <c r="AK80" s="62">
        <f t="shared" si="48"/>
        <v>-9.1322224471442032E-2</v>
      </c>
      <c r="AL80" s="62" t="str">
        <f t="shared" si="50"/>
        <v/>
      </c>
      <c r="AM80" s="62" t="str">
        <f t="shared" si="51"/>
        <v/>
      </c>
      <c r="AN80" s="62" t="str">
        <f t="shared" si="52"/>
        <v/>
      </c>
      <c r="AO80" s="62" t="str">
        <f t="shared" si="53"/>
        <v/>
      </c>
      <c r="AP80" s="62" t="str">
        <f t="shared" si="54"/>
        <v/>
      </c>
      <c r="AQ80" s="62"/>
      <c r="AR80" s="62" t="str">
        <f t="shared" si="40"/>
        <v/>
      </c>
      <c r="AS80" s="62" t="str">
        <f t="shared" si="41"/>
        <v/>
      </c>
      <c r="AT80" s="62" t="str">
        <f t="shared" si="42"/>
        <v/>
      </c>
      <c r="AU80" s="62">
        <f t="shared" si="36"/>
        <v>-5.0513727009105926E-2</v>
      </c>
      <c r="AV80" s="62" t="str">
        <f t="shared" si="43"/>
        <v/>
      </c>
      <c r="AW80" s="62">
        <f t="shared" si="49"/>
        <v>0.98624900000000004</v>
      </c>
    </row>
    <row r="81" spans="1:49">
      <c r="A81" s="62">
        <v>1948</v>
      </c>
      <c r="B81" s="61">
        <v>53.75</v>
      </c>
      <c r="C81" s="61">
        <v>8557</v>
      </c>
      <c r="D81" s="61">
        <v>331.22079730000002</v>
      </c>
      <c r="G81" s="61"/>
      <c r="H81" s="61">
        <v>0.16900000000000001</v>
      </c>
      <c r="I81" s="61">
        <v>141.02099999999999</v>
      </c>
      <c r="J81" s="61">
        <v>62.542999999999999</v>
      </c>
      <c r="K81" s="61">
        <v>74.120999999999995</v>
      </c>
      <c r="L81" s="61">
        <v>87.518000000000001</v>
      </c>
      <c r="M81" s="61">
        <v>23.32236923</v>
      </c>
      <c r="N81" s="62">
        <f t="shared" si="44"/>
        <v>14.210564080061555</v>
      </c>
      <c r="O81" s="61">
        <v>20.177664969999999</v>
      </c>
      <c r="Z81" s="61">
        <v>3.5</v>
      </c>
      <c r="AB81" s="61">
        <v>0.742452</v>
      </c>
      <c r="AC81" s="63" t="str">
        <f t="shared" si="45"/>
        <v/>
      </c>
      <c r="AD81" s="20" t="str">
        <f t="shared" si="56"/>
        <v/>
      </c>
      <c r="AE81" s="62" t="str">
        <f t="shared" si="46"/>
        <v/>
      </c>
      <c r="AF81" s="20">
        <f t="shared" si="55"/>
        <v>0.16900000000000001</v>
      </c>
      <c r="AG81" s="62">
        <f t="shared" si="37"/>
        <v>0.42576130831625164</v>
      </c>
      <c r="AH81" s="62">
        <f t="shared" si="47"/>
        <v>0.18882570330676515</v>
      </c>
      <c r="AI81" s="62">
        <f t="shared" si="38"/>
        <v>0.22378123778521558</v>
      </c>
      <c r="AJ81" s="62">
        <f t="shared" si="39"/>
        <v>0.26422857717092996</v>
      </c>
      <c r="AK81" s="62">
        <f t="shared" si="48"/>
        <v>-4.0447339385714376E-2</v>
      </c>
      <c r="AL81" s="62" t="str">
        <f t="shared" si="50"/>
        <v/>
      </c>
      <c r="AM81" s="62" t="str">
        <f t="shared" si="51"/>
        <v/>
      </c>
      <c r="AN81" s="62" t="str">
        <f t="shared" si="52"/>
        <v/>
      </c>
      <c r="AO81" s="62" t="str">
        <f t="shared" si="53"/>
        <v/>
      </c>
      <c r="AP81" s="62" t="str">
        <f t="shared" si="54"/>
        <v/>
      </c>
      <c r="AQ81" s="62"/>
      <c r="AR81" s="62" t="str">
        <f t="shared" si="40"/>
        <v/>
      </c>
      <c r="AS81" s="62" t="str">
        <f t="shared" si="41"/>
        <v/>
      </c>
      <c r="AT81" s="62" t="str">
        <f t="shared" si="42"/>
        <v/>
      </c>
      <c r="AU81" s="62">
        <f t="shared" si="36"/>
        <v>-0.14245694797583519</v>
      </c>
      <c r="AV81" s="62" t="str">
        <f t="shared" si="43"/>
        <v/>
      </c>
      <c r="AW81" s="62">
        <f t="shared" si="49"/>
        <v>0.742452</v>
      </c>
    </row>
    <row r="82" spans="1:49" ht="14.7" thickBot="1">
      <c r="A82" s="62">
        <v>1949</v>
      </c>
      <c r="B82" s="61">
        <v>50.4</v>
      </c>
      <c r="C82" s="61">
        <v>8614</v>
      </c>
      <c r="D82" s="61">
        <v>322.53918060000001</v>
      </c>
      <c r="G82" s="61"/>
      <c r="H82" s="61">
        <v>0.16600000000000001</v>
      </c>
      <c r="I82" s="61">
        <v>90.421000000000006</v>
      </c>
      <c r="J82" s="61">
        <v>66.856999999999999</v>
      </c>
      <c r="K82" s="61">
        <v>80.091999999999999</v>
      </c>
      <c r="L82" s="61">
        <v>81.858000000000004</v>
      </c>
      <c r="M82" s="61">
        <v>23.990139809999999</v>
      </c>
      <c r="N82" s="62">
        <f t="shared" si="44"/>
        <v>13.363885611582335</v>
      </c>
      <c r="O82" s="61">
        <v>19.514946420000001</v>
      </c>
      <c r="Z82" s="61">
        <v>3.44</v>
      </c>
      <c r="AB82" s="61">
        <v>0.782636</v>
      </c>
      <c r="AC82" s="63" t="str">
        <f t="shared" si="45"/>
        <v/>
      </c>
      <c r="AD82" s="20" t="str">
        <f t="shared" si="56"/>
        <v/>
      </c>
      <c r="AE82" s="62" t="str">
        <f t="shared" si="46"/>
        <v/>
      </c>
      <c r="AF82" s="20">
        <f t="shared" si="55"/>
        <v>0.16600000000000001</v>
      </c>
      <c r="AG82" s="62">
        <f t="shared" si="37"/>
        <v>0.28034113508875208</v>
      </c>
      <c r="AH82" s="62">
        <f t="shared" si="47"/>
        <v>0.20728334423008699</v>
      </c>
      <c r="AI82" s="62">
        <f t="shared" si="38"/>
        <v>0.2483171187172043</v>
      </c>
      <c r="AJ82" s="62">
        <f t="shared" si="39"/>
        <v>0.25379242251352085</v>
      </c>
      <c r="AK82" s="62">
        <f t="shared" si="48"/>
        <v>-5.4753037963165552E-3</v>
      </c>
      <c r="AL82" s="62" t="str">
        <f t="shared" si="50"/>
        <v/>
      </c>
      <c r="AM82" s="62" t="str">
        <f t="shared" si="51"/>
        <v/>
      </c>
      <c r="AN82" s="62" t="str">
        <f t="shared" si="52"/>
        <v/>
      </c>
      <c r="AO82" s="62" t="str">
        <f t="shared" si="53"/>
        <v/>
      </c>
      <c r="AP82" s="62" t="str">
        <f t="shared" si="54"/>
        <v/>
      </c>
      <c r="AQ82" s="62"/>
      <c r="AR82" s="62" t="str">
        <f t="shared" si="40"/>
        <v/>
      </c>
      <c r="AS82" s="62" t="str">
        <f t="shared" si="41"/>
        <v/>
      </c>
      <c r="AT82" s="62" t="str">
        <f t="shared" si="42"/>
        <v/>
      </c>
      <c r="AU82" s="62">
        <f t="shared" si="36"/>
        <v>9.642967230094085E-2</v>
      </c>
      <c r="AV82" s="62" t="str">
        <f t="shared" si="43"/>
        <v/>
      </c>
      <c r="AW82" s="62">
        <f t="shared" si="49"/>
        <v>0.782636</v>
      </c>
    </row>
    <row r="83" spans="1:49" s="72" customFormat="1" ht="14.7" thickTop="1">
      <c r="A83" s="71">
        <v>1950</v>
      </c>
      <c r="B83" s="61">
        <v>51.7</v>
      </c>
      <c r="C83" s="61">
        <v>8639</v>
      </c>
      <c r="D83" s="72">
        <v>337.52754599999997</v>
      </c>
      <c r="E83" s="62"/>
      <c r="F83" s="72">
        <v>0.69490999099999995</v>
      </c>
      <c r="G83" s="61"/>
      <c r="H83" s="72">
        <v>0.18099999999999999</v>
      </c>
      <c r="I83" s="72">
        <v>80.802000000000007</v>
      </c>
      <c r="J83" s="72">
        <v>63.320999999999998</v>
      </c>
      <c r="K83" s="72">
        <v>82.6</v>
      </c>
      <c r="L83" s="72">
        <v>97.5</v>
      </c>
      <c r="M83" s="72">
        <v>24.73733369</v>
      </c>
      <c r="N83" s="71">
        <f t="shared" si="44"/>
        <v>13.523240700897841</v>
      </c>
      <c r="O83" s="72">
        <v>19.34574168</v>
      </c>
      <c r="P83" s="72">
        <v>13.25662835</v>
      </c>
      <c r="Q83" s="72">
        <v>12.55651728</v>
      </c>
      <c r="R83" s="72">
        <v>7.4298000599999998</v>
      </c>
      <c r="S83" s="72">
        <v>21.487305920000001</v>
      </c>
      <c r="T83" s="72">
        <v>20.24050617</v>
      </c>
      <c r="U83" s="72">
        <v>8.6631415000000001</v>
      </c>
      <c r="V83" s="72">
        <v>3.388458</v>
      </c>
      <c r="W83" s="72">
        <v>2099.863527</v>
      </c>
      <c r="X83" s="72">
        <v>0.64974933899999998</v>
      </c>
      <c r="Z83" s="72">
        <v>3.4</v>
      </c>
      <c r="AB83" s="72">
        <v>0.73688900000000002</v>
      </c>
      <c r="AC83" s="63" t="str">
        <f t="shared" si="45"/>
        <v/>
      </c>
      <c r="AD83" s="20">
        <f t="shared" si="56"/>
        <v>0.69490999099999995</v>
      </c>
      <c r="AE83" s="62" t="str">
        <f t="shared" si="46"/>
        <v/>
      </c>
      <c r="AF83" s="20">
        <f t="shared" si="55"/>
        <v>0.18099999999999999</v>
      </c>
      <c r="AG83" s="62">
        <f t="shared" si="37"/>
        <v>0.23939379454380891</v>
      </c>
      <c r="AH83" s="62">
        <f t="shared" si="47"/>
        <v>0.18760246608139058</v>
      </c>
      <c r="AI83" s="62">
        <f t="shared" si="38"/>
        <v>0.2447207671755478</v>
      </c>
      <c r="AJ83" s="62">
        <f t="shared" si="39"/>
        <v>0.2888653123440183</v>
      </c>
      <c r="AK83" s="62">
        <f t="shared" si="48"/>
        <v>-4.4144545168470495E-2</v>
      </c>
      <c r="AL83" s="62" t="str">
        <f t="shared" si="50"/>
        <v/>
      </c>
      <c r="AM83" s="62" t="str">
        <f t="shared" si="51"/>
        <v/>
      </c>
      <c r="AN83" s="62" t="str">
        <f t="shared" si="52"/>
        <v/>
      </c>
      <c r="AO83" s="62" t="str">
        <f t="shared" si="53"/>
        <v/>
      </c>
      <c r="AP83" s="62" t="str">
        <f t="shared" si="54"/>
        <v/>
      </c>
      <c r="AQ83" s="62">
        <f t="shared" ref="AQ83:AQ114" si="57">IF(OR(V83="",U83=""),"",LN(V83/U83))</f>
        <v>-0.93870246595592344</v>
      </c>
      <c r="AR83" s="62">
        <f t="shared" si="40"/>
        <v>6.7109251685009781</v>
      </c>
      <c r="AS83" s="62">
        <f t="shared" si="41"/>
        <v>0.64974933899999998</v>
      </c>
      <c r="AT83" s="62" t="str">
        <f t="shared" si="42"/>
        <v/>
      </c>
      <c r="AU83" s="62">
        <f t="shared" si="36"/>
        <v>2.2546226309178095E-2</v>
      </c>
      <c r="AV83" s="62" t="str">
        <f t="shared" si="43"/>
        <v/>
      </c>
      <c r="AW83" s="62">
        <f t="shared" si="49"/>
        <v>0.73688900000000002</v>
      </c>
    </row>
    <row r="84" spans="1:49">
      <c r="A84" s="62">
        <v>1951</v>
      </c>
      <c r="B84" s="61">
        <v>54</v>
      </c>
      <c r="C84" s="61">
        <v>8678</v>
      </c>
      <c r="D84" s="61">
        <v>394.74703449999998</v>
      </c>
      <c r="F84">
        <v>0.62453879800000001</v>
      </c>
      <c r="G84" s="61"/>
      <c r="H84" s="61">
        <v>0.15</v>
      </c>
      <c r="I84" s="61">
        <v>89.783000000000001</v>
      </c>
      <c r="J84" s="61">
        <v>76.866</v>
      </c>
      <c r="K84" s="61">
        <v>132.69999999999999</v>
      </c>
      <c r="L84" s="61">
        <v>127.5</v>
      </c>
      <c r="M84" s="61">
        <v>25.984740609999999</v>
      </c>
      <c r="N84" s="62">
        <f t="shared" si="44"/>
        <v>14.988865485659247</v>
      </c>
      <c r="O84" s="61">
        <v>21.157642410000001</v>
      </c>
      <c r="P84">
        <v>13.94929524</v>
      </c>
      <c r="Q84">
        <v>16.41115014</v>
      </c>
      <c r="R84">
        <v>7.9217285390000001</v>
      </c>
      <c r="S84">
        <v>27.97432259</v>
      </c>
      <c r="T84">
        <v>24.450173060000001</v>
      </c>
      <c r="U84">
        <v>8.7022656000000005</v>
      </c>
      <c r="V84">
        <v>3.4015309999999999</v>
      </c>
      <c r="W84">
        <v>2089.6157499999999</v>
      </c>
      <c r="X84">
        <v>0.64974933899999998</v>
      </c>
      <c r="Y84">
        <v>48.468228490000001</v>
      </c>
      <c r="Z84" s="61">
        <v>3.55</v>
      </c>
      <c r="AB84" s="61">
        <v>0.64479399999999998</v>
      </c>
      <c r="AC84" s="63" t="str">
        <f t="shared" si="45"/>
        <v/>
      </c>
      <c r="AD84" s="20">
        <f t="shared" si="56"/>
        <v>0.62453879800000001</v>
      </c>
      <c r="AE84" s="62" t="str">
        <f t="shared" si="46"/>
        <v/>
      </c>
      <c r="AF84" s="20">
        <f t="shared" si="55"/>
        <v>0.15</v>
      </c>
      <c r="AG84" s="62">
        <f t="shared" si="37"/>
        <v>0.22744439388562399</v>
      </c>
      <c r="AH84" s="62">
        <f t="shared" si="47"/>
        <v>0.19472217213071932</v>
      </c>
      <c r="AI84" s="62">
        <f t="shared" si="38"/>
        <v>0.33616465331546397</v>
      </c>
      <c r="AJ84" s="62">
        <f t="shared" si="39"/>
        <v>0.32299166011847519</v>
      </c>
      <c r="AK84" s="62">
        <f t="shared" si="48"/>
        <v>1.317299319698878E-2</v>
      </c>
      <c r="AL84" s="62">
        <f t="shared" si="50"/>
        <v>-5.1966579416913315E-2</v>
      </c>
      <c r="AM84" s="62">
        <f t="shared" si="51"/>
        <v>0.16482326863224087</v>
      </c>
      <c r="AN84" s="62">
        <f t="shared" si="52"/>
        <v>-3.8787402455818749E-2</v>
      </c>
      <c r="AO84" s="62">
        <f t="shared" si="53"/>
        <v>0.1609268148297007</v>
      </c>
      <c r="AP84" s="62">
        <f t="shared" si="54"/>
        <v>8.6053555708377888E-2</v>
      </c>
      <c r="AQ84" s="62">
        <f t="shared" si="57"/>
        <v>-0.93935778116406443</v>
      </c>
      <c r="AR84" s="62">
        <f t="shared" si="40"/>
        <v>6.7053776952173605</v>
      </c>
      <c r="AS84" s="62">
        <f t="shared" si="41"/>
        <v>0.64974933899999998</v>
      </c>
      <c r="AT84" s="62">
        <f t="shared" si="42"/>
        <v>0.12278300849401315</v>
      </c>
      <c r="AU84" s="62">
        <f t="shared" si="36"/>
        <v>-6.8897885800293338E-2</v>
      </c>
      <c r="AV84" s="62" t="str">
        <f t="shared" si="43"/>
        <v/>
      </c>
      <c r="AW84" s="62">
        <f t="shared" si="49"/>
        <v>0.64479399999999998</v>
      </c>
    </row>
    <row r="85" spans="1:49">
      <c r="A85" s="62">
        <v>1952</v>
      </c>
      <c r="B85" s="61">
        <v>51.1</v>
      </c>
      <c r="C85" s="61">
        <v>8730</v>
      </c>
      <c r="D85" s="61">
        <v>402.08974619999998</v>
      </c>
      <c r="F85">
        <v>0.61059491799999999</v>
      </c>
      <c r="G85" s="61"/>
      <c r="H85" s="61">
        <v>0.156</v>
      </c>
      <c r="I85" s="61">
        <v>100.792</v>
      </c>
      <c r="J85" s="61">
        <v>77.584000000000003</v>
      </c>
      <c r="K85" s="61">
        <v>122.7</v>
      </c>
      <c r="L85" s="61">
        <v>123.1</v>
      </c>
      <c r="M85" s="61">
        <v>25.82896847</v>
      </c>
      <c r="N85" s="62">
        <f t="shared" si="44"/>
        <v>15.268262222422225</v>
      </c>
      <c r="O85" s="61">
        <v>21.355047939999999</v>
      </c>
      <c r="P85">
        <v>14.130493250000001</v>
      </c>
      <c r="Q85">
        <v>17.240020820000002</v>
      </c>
      <c r="R85">
        <v>8.5332836279999995</v>
      </c>
      <c r="S85">
        <v>27.223334739999999</v>
      </c>
      <c r="T85">
        <v>23.76035413</v>
      </c>
      <c r="U85">
        <v>8.7544278000000002</v>
      </c>
      <c r="V85">
        <v>3.4146540000000001</v>
      </c>
      <c r="W85">
        <v>2079.417985</v>
      </c>
      <c r="X85">
        <v>0.64974933899999998</v>
      </c>
      <c r="Y85">
        <v>53.125873339999998</v>
      </c>
      <c r="Z85" s="61">
        <v>3.24</v>
      </c>
      <c r="AB85" s="61">
        <v>0.66252200000000006</v>
      </c>
      <c r="AC85" s="63" t="str">
        <f t="shared" si="45"/>
        <v/>
      </c>
      <c r="AD85" s="20">
        <f t="shared" si="56"/>
        <v>0.61059491799999999</v>
      </c>
      <c r="AE85" s="62" t="str">
        <f t="shared" si="46"/>
        <v/>
      </c>
      <c r="AF85" s="20">
        <f t="shared" si="55"/>
        <v>0.156</v>
      </c>
      <c r="AG85" s="62">
        <f t="shared" si="37"/>
        <v>0.25067040617809222</v>
      </c>
      <c r="AH85" s="62">
        <f t="shared" si="47"/>
        <v>0.19295194849711392</v>
      </c>
      <c r="AI85" s="62">
        <f t="shared" si="38"/>
        <v>0.30515575480248347</v>
      </c>
      <c r="AJ85" s="62">
        <f t="shared" si="39"/>
        <v>0.30615055758912563</v>
      </c>
      <c r="AK85" s="62">
        <f t="shared" si="48"/>
        <v>-9.9480278664215716E-4</v>
      </c>
      <c r="AL85" s="62">
        <f t="shared" si="50"/>
        <v>-5.5625673490672612E-3</v>
      </c>
      <c r="AM85" s="62">
        <f t="shared" si="51"/>
        <v>3.0803797621756144E-2</v>
      </c>
      <c r="AN85" s="62">
        <f t="shared" si="52"/>
        <v>5.5896121197324317E-2</v>
      </c>
      <c r="AO85" s="62">
        <f t="shared" si="53"/>
        <v>-4.5681223569032973E-2</v>
      </c>
      <c r="AP85" s="62">
        <f t="shared" si="54"/>
        <v>-4.7087580042122747E-2</v>
      </c>
      <c r="AQ85" s="62">
        <f t="shared" si="57"/>
        <v>-0.94148343648925747</v>
      </c>
      <c r="AR85" s="62">
        <f t="shared" si="40"/>
        <v>6.6983598821467654</v>
      </c>
      <c r="AS85" s="62">
        <f t="shared" si="41"/>
        <v>0.64974933899999998</v>
      </c>
      <c r="AT85" s="62">
        <f t="shared" si="42"/>
        <v>0.13212441710357647</v>
      </c>
      <c r="AU85" s="62">
        <f t="shared" si="36"/>
        <v>1.7031315127664724E-2</v>
      </c>
      <c r="AV85" s="62" t="str">
        <f t="shared" si="43"/>
        <v/>
      </c>
      <c r="AW85" s="62">
        <f t="shared" si="49"/>
        <v>0.66252200000000006</v>
      </c>
    </row>
    <row r="86" spans="1:49">
      <c r="A86" s="62">
        <v>1953</v>
      </c>
      <c r="B86" s="61">
        <v>50.45</v>
      </c>
      <c r="C86" s="61">
        <v>8778</v>
      </c>
      <c r="D86" s="61">
        <v>407.5</v>
      </c>
      <c r="F86">
        <v>0.61640334399999996</v>
      </c>
      <c r="G86" s="61"/>
      <c r="H86" s="61">
        <v>0.163435583</v>
      </c>
      <c r="I86" s="61">
        <v>94.501999999999995</v>
      </c>
      <c r="J86" s="61">
        <v>76.733000000000004</v>
      </c>
      <c r="K86" s="61">
        <v>113.4</v>
      </c>
      <c r="L86" s="61">
        <v>121.5</v>
      </c>
      <c r="M86" s="61">
        <v>26.764831109999999</v>
      </c>
      <c r="N86" s="62">
        <f t="shared" si="44"/>
        <v>14.850991414384247</v>
      </c>
      <c r="O86" s="61">
        <v>21.28454597</v>
      </c>
      <c r="P86">
        <v>14.573044210000001</v>
      </c>
      <c r="Q86">
        <v>15.94787442</v>
      </c>
      <c r="R86">
        <v>8.6642638880000007</v>
      </c>
      <c r="S86">
        <v>23.27789606</v>
      </c>
      <c r="T86">
        <v>22.449784340000001</v>
      </c>
      <c r="U86">
        <v>8.8020265999999996</v>
      </c>
      <c r="V86">
        <v>3.427829</v>
      </c>
      <c r="W86">
        <v>2069.2699870000001</v>
      </c>
      <c r="X86">
        <v>0.64974933899999998</v>
      </c>
      <c r="Y86">
        <v>51.242000009999998</v>
      </c>
      <c r="Z86" s="61">
        <v>2.96</v>
      </c>
      <c r="AB86" s="61">
        <v>0.68640500000000004</v>
      </c>
      <c r="AC86" s="63" t="str">
        <f t="shared" si="45"/>
        <v/>
      </c>
      <c r="AD86" s="20">
        <f t="shared" si="56"/>
        <v>0.61640334399999996</v>
      </c>
      <c r="AE86" s="62" t="str">
        <f t="shared" si="46"/>
        <v/>
      </c>
      <c r="AF86" s="20">
        <f t="shared" si="55"/>
        <v>0.163435583</v>
      </c>
      <c r="AG86" s="62">
        <f t="shared" si="37"/>
        <v>0.23190674846625767</v>
      </c>
      <c r="AH86" s="62">
        <f t="shared" si="47"/>
        <v>0.18830184049079757</v>
      </c>
      <c r="AI86" s="62">
        <f t="shared" si="38"/>
        <v>0.27828220858895708</v>
      </c>
      <c r="AJ86" s="62">
        <f t="shared" si="39"/>
        <v>0.29815950920245399</v>
      </c>
      <c r="AK86" s="62">
        <f t="shared" si="48"/>
        <v>-1.9877300613496907E-2</v>
      </c>
      <c r="AL86" s="62">
        <f t="shared" si="50"/>
        <v>5.8548115600165075E-2</v>
      </c>
      <c r="AM86" s="62">
        <f t="shared" si="51"/>
        <v>-5.0198233299837407E-2</v>
      </c>
      <c r="AN86" s="62">
        <f t="shared" si="52"/>
        <v>4.2942413710332396E-2</v>
      </c>
      <c r="AO86" s="62">
        <f t="shared" si="53"/>
        <v>-0.12886057257875752</v>
      </c>
      <c r="AP86" s="62">
        <f t="shared" si="54"/>
        <v>-2.902770649351279E-2</v>
      </c>
      <c r="AQ86" s="62">
        <f t="shared" si="57"/>
        <v>-0.9430548742473448</v>
      </c>
      <c r="AR86" s="62">
        <f t="shared" si="40"/>
        <v>6.6918962865267249</v>
      </c>
      <c r="AS86" s="62">
        <f t="shared" si="41"/>
        <v>0.64974933899999998</v>
      </c>
      <c r="AT86" s="62">
        <f t="shared" si="42"/>
        <v>0.12574723928834355</v>
      </c>
      <c r="AU86" s="62">
        <f t="shared" si="36"/>
        <v>6.0109684445097469E-2</v>
      </c>
      <c r="AV86" s="62" t="str">
        <f t="shared" si="43"/>
        <v/>
      </c>
      <c r="AW86" s="62">
        <f t="shared" si="49"/>
        <v>0.68640500000000004</v>
      </c>
    </row>
    <row r="87" spans="1:49">
      <c r="A87" s="62">
        <v>1954</v>
      </c>
      <c r="B87" s="61">
        <v>49.999999999000003</v>
      </c>
      <c r="C87" s="61">
        <v>8819</v>
      </c>
      <c r="D87" s="61">
        <v>424.3</v>
      </c>
      <c r="F87">
        <v>0.61838818299999998</v>
      </c>
      <c r="G87" s="61"/>
      <c r="H87" s="61">
        <v>0.17204807899999999</v>
      </c>
      <c r="I87" s="61">
        <v>96.448999999999998</v>
      </c>
      <c r="J87" s="61">
        <v>75.771000000000001</v>
      </c>
      <c r="K87" s="61">
        <v>115.7</v>
      </c>
      <c r="L87" s="61">
        <v>127.9</v>
      </c>
      <c r="M87" s="61">
        <v>27.708789800000002</v>
      </c>
      <c r="N87" s="62">
        <f t="shared" si="44"/>
        <v>14.867024214639313</v>
      </c>
      <c r="O87" s="61">
        <v>21.559503670000002</v>
      </c>
      <c r="P87">
        <v>14.638087260000001</v>
      </c>
      <c r="Q87">
        <v>15.770812830000001</v>
      </c>
      <c r="R87">
        <v>8.6766231030000007</v>
      </c>
      <c r="S87">
        <v>22.04102146</v>
      </c>
      <c r="T87">
        <v>21.60997609</v>
      </c>
      <c r="U87">
        <v>8.8436476000000006</v>
      </c>
      <c r="V87">
        <v>3.4410530000000001</v>
      </c>
      <c r="W87">
        <v>2059.1715129999998</v>
      </c>
      <c r="X87">
        <v>0.64974933899999998</v>
      </c>
      <c r="Y87">
        <v>53.39719951</v>
      </c>
      <c r="Z87" s="61">
        <v>2.75</v>
      </c>
      <c r="AB87" s="61">
        <v>0.69606900000000005</v>
      </c>
      <c r="AC87" s="63" t="str">
        <f t="shared" si="45"/>
        <v/>
      </c>
      <c r="AD87" s="20">
        <f t="shared" si="56"/>
        <v>0.61838818299999998</v>
      </c>
      <c r="AE87" s="62" t="str">
        <f t="shared" si="46"/>
        <v/>
      </c>
      <c r="AF87" s="20">
        <f t="shared" si="55"/>
        <v>0.17204807899999999</v>
      </c>
      <c r="AG87" s="62">
        <f t="shared" si="37"/>
        <v>0.22731322177704452</v>
      </c>
      <c r="AH87" s="62">
        <f t="shared" si="47"/>
        <v>0.17857883572943672</v>
      </c>
      <c r="AI87" s="62">
        <f t="shared" si="38"/>
        <v>0.27268442139995286</v>
      </c>
      <c r="AJ87" s="62">
        <f t="shared" si="39"/>
        <v>0.30143766203158145</v>
      </c>
      <c r="AK87" s="62">
        <f t="shared" si="48"/>
        <v>-2.8753240631628596E-2</v>
      </c>
      <c r="AL87" s="62">
        <f t="shared" si="50"/>
        <v>3.3743176696119626E-3</v>
      </c>
      <c r="AM87" s="62">
        <f t="shared" si="51"/>
        <v>-1.2243608146180611E-2</v>
      </c>
      <c r="AN87" s="62">
        <f t="shared" si="52"/>
        <v>3.4644687098432263E-4</v>
      </c>
      <c r="AO87" s="62">
        <f t="shared" si="53"/>
        <v>-5.5677909852905647E-2</v>
      </c>
      <c r="AP87" s="62">
        <f t="shared" si="54"/>
        <v>-3.9204939269205347E-2</v>
      </c>
      <c r="AQ87" s="62">
        <f t="shared" si="57"/>
        <v>-0.94392188678189026</v>
      </c>
      <c r="AR87" s="62">
        <f t="shared" si="40"/>
        <v>6.6861371159510723</v>
      </c>
      <c r="AS87" s="62">
        <f t="shared" si="41"/>
        <v>0.64974933899999998</v>
      </c>
      <c r="AT87" s="62">
        <f t="shared" si="42"/>
        <v>0.12584774807918925</v>
      </c>
      <c r="AU87" s="62">
        <f t="shared" si="36"/>
        <v>2.8521004550862455E-2</v>
      </c>
      <c r="AV87" s="62" t="str">
        <f t="shared" si="43"/>
        <v/>
      </c>
      <c r="AW87" s="62">
        <f t="shared" si="49"/>
        <v>0.69606900000000005</v>
      </c>
    </row>
    <row r="88" spans="1:49">
      <c r="A88" s="62">
        <v>1955</v>
      </c>
      <c r="B88" s="61">
        <v>49.959999998999997</v>
      </c>
      <c r="C88" s="61">
        <v>8868</v>
      </c>
      <c r="D88" s="61">
        <v>451.1</v>
      </c>
      <c r="F88">
        <v>0.60899219500000001</v>
      </c>
      <c r="G88" s="61"/>
      <c r="H88" s="61">
        <v>0.17313234299999999</v>
      </c>
      <c r="I88" s="61">
        <v>95.27</v>
      </c>
      <c r="J88" s="61">
        <v>82.064999999999998</v>
      </c>
      <c r="K88" s="61">
        <v>139.1</v>
      </c>
      <c r="L88" s="61">
        <v>142.69999999999999</v>
      </c>
      <c r="M88" s="61">
        <v>28.620261800000002</v>
      </c>
      <c r="N88" s="62">
        <f t="shared" si="44"/>
        <v>15.218135906566799</v>
      </c>
      <c r="O88" s="61">
        <v>21.453750710000001</v>
      </c>
      <c r="P88">
        <v>14.49546883</v>
      </c>
      <c r="Q88">
        <v>16.240651140000001</v>
      </c>
      <c r="R88">
        <v>8.7554665440000008</v>
      </c>
      <c r="S88">
        <v>23.029397320000001</v>
      </c>
      <c r="T88">
        <v>21.575679130000001</v>
      </c>
      <c r="U88">
        <v>8.8928778000000008</v>
      </c>
      <c r="V88">
        <v>3.454329</v>
      </c>
      <c r="W88">
        <v>2049.1223220000002</v>
      </c>
      <c r="X88">
        <v>0.64974933899999998</v>
      </c>
      <c r="Y88">
        <v>57.245625969999999</v>
      </c>
      <c r="Z88" s="61">
        <v>2.85</v>
      </c>
      <c r="AB88" s="61">
        <v>0.68251899999999999</v>
      </c>
      <c r="AC88" s="63" t="str">
        <f t="shared" si="45"/>
        <v/>
      </c>
      <c r="AD88" s="20">
        <f t="shared" si="56"/>
        <v>0.60899219500000001</v>
      </c>
      <c r="AE88" s="62" t="str">
        <f t="shared" si="46"/>
        <v/>
      </c>
      <c r="AF88" s="20">
        <f t="shared" si="55"/>
        <v>0.17313234299999999</v>
      </c>
      <c r="AG88" s="62">
        <f t="shared" si="37"/>
        <v>0.21119485701618265</v>
      </c>
      <c r="AH88" s="62">
        <f t="shared" si="47"/>
        <v>0.18192196852139214</v>
      </c>
      <c r="AI88" s="62">
        <f t="shared" si="38"/>
        <v>0.30835734870317</v>
      </c>
      <c r="AJ88" s="62">
        <f t="shared" si="39"/>
        <v>0.31633784083351801</v>
      </c>
      <c r="AK88" s="62">
        <f t="shared" si="48"/>
        <v>-7.9804921303480159E-3</v>
      </c>
      <c r="AL88" s="62">
        <f t="shared" si="50"/>
        <v>-3.3132990230379772E-2</v>
      </c>
      <c r="AM88" s="62">
        <f t="shared" si="51"/>
        <v>6.014238328467294E-3</v>
      </c>
      <c r="AN88" s="62">
        <f t="shared" si="52"/>
        <v>-1.429640433995057E-2</v>
      </c>
      <c r="AO88" s="62">
        <f t="shared" si="53"/>
        <v>2.0523967220604462E-2</v>
      </c>
      <c r="AP88" s="62">
        <f t="shared" si="54"/>
        <v>-2.4930597955163208E-2</v>
      </c>
      <c r="AQ88" s="62">
        <f t="shared" si="57"/>
        <v>-0.94562248210818167</v>
      </c>
      <c r="AR88" s="62">
        <f t="shared" si="40"/>
        <v>6.6795443627382989</v>
      </c>
      <c r="AS88" s="62">
        <f t="shared" si="41"/>
        <v>0.64974933899999998</v>
      </c>
      <c r="AT88" s="62">
        <f t="shared" si="42"/>
        <v>0.12690229654178672</v>
      </c>
      <c r="AU88" s="62">
        <f t="shared" si="36"/>
        <v>4.1577520205777728E-3</v>
      </c>
      <c r="AV88" s="62" t="str">
        <f t="shared" si="43"/>
        <v/>
      </c>
      <c r="AW88" s="62">
        <f t="shared" si="49"/>
        <v>0.68251899999999999</v>
      </c>
    </row>
    <row r="89" spans="1:49">
      <c r="A89" s="62">
        <v>1956</v>
      </c>
      <c r="B89" s="61">
        <v>50.224999998999998</v>
      </c>
      <c r="C89" s="61">
        <v>8924</v>
      </c>
      <c r="D89" s="61">
        <v>479.6</v>
      </c>
      <c r="F89">
        <v>0.59253986800000003</v>
      </c>
      <c r="G89" s="61"/>
      <c r="H89" s="61">
        <v>0.18369474599999999</v>
      </c>
      <c r="I89" s="61">
        <v>98.656999999999996</v>
      </c>
      <c r="J89" s="61">
        <v>89.075000000000003</v>
      </c>
      <c r="K89" s="61">
        <v>158.6</v>
      </c>
      <c r="L89" s="61">
        <v>164.4</v>
      </c>
      <c r="M89" s="61">
        <v>29.501604189999998</v>
      </c>
      <c r="N89" s="62">
        <f t="shared" si="44"/>
        <v>15.597747965202998</v>
      </c>
      <c r="O89" s="61">
        <v>22.06006768</v>
      </c>
      <c r="P89">
        <v>14.755500809999999</v>
      </c>
      <c r="Q89">
        <v>16.978069519999998</v>
      </c>
      <c r="R89">
        <v>9.0221036399999992</v>
      </c>
      <c r="S89">
        <v>24.453220290000001</v>
      </c>
      <c r="T89">
        <v>22.154073400000001</v>
      </c>
      <c r="U89">
        <v>8.9484005</v>
      </c>
      <c r="V89">
        <v>3.467657</v>
      </c>
      <c r="W89">
        <v>2039.122173</v>
      </c>
      <c r="X89">
        <v>0.64974933899999998</v>
      </c>
      <c r="Y89">
        <v>63.111249129999997</v>
      </c>
      <c r="Z89" s="61">
        <v>3.04</v>
      </c>
      <c r="AB89" s="61">
        <v>0.65222800000000003</v>
      </c>
      <c r="AC89" s="63" t="str">
        <f t="shared" si="45"/>
        <v/>
      </c>
      <c r="AD89" s="20">
        <f t="shared" si="56"/>
        <v>0.59253986800000003</v>
      </c>
      <c r="AE89" s="62" t="str">
        <f t="shared" si="46"/>
        <v/>
      </c>
      <c r="AF89" s="20">
        <f t="shared" si="55"/>
        <v>0.18369474599999999</v>
      </c>
      <c r="AG89" s="62">
        <f t="shared" si="37"/>
        <v>0.20570683903252709</v>
      </c>
      <c r="AH89" s="62">
        <f t="shared" si="47"/>
        <v>0.18572768974145121</v>
      </c>
      <c r="AI89" s="62">
        <f t="shared" si="38"/>
        <v>0.33069224353628018</v>
      </c>
      <c r="AJ89" s="62">
        <f t="shared" si="39"/>
        <v>0.34278565471226019</v>
      </c>
      <c r="AK89" s="62">
        <f t="shared" si="48"/>
        <v>-1.2093411175980007E-2</v>
      </c>
      <c r="AL89" s="62">
        <f t="shared" si="50"/>
        <v>-6.8588308429115277E-3</v>
      </c>
      <c r="AM89" s="62">
        <f t="shared" si="51"/>
        <v>1.9766379991567544E-2</v>
      </c>
      <c r="AN89" s="62">
        <f t="shared" si="52"/>
        <v>5.360598944478337E-3</v>
      </c>
      <c r="AO89" s="62">
        <f t="shared" si="53"/>
        <v>3.5351698035317111E-2</v>
      </c>
      <c r="AP89" s="62">
        <f t="shared" si="54"/>
        <v>1.815991881169218E-3</v>
      </c>
      <c r="AQ89" s="62">
        <f t="shared" si="57"/>
        <v>-0.94799565147216514</v>
      </c>
      <c r="AR89" s="62">
        <f t="shared" si="40"/>
        <v>6.6722790354043786</v>
      </c>
      <c r="AS89" s="62">
        <f t="shared" si="41"/>
        <v>0.64974933899999998</v>
      </c>
      <c r="AT89" s="62">
        <f t="shared" si="42"/>
        <v>0.1315914285446205</v>
      </c>
      <c r="AU89" s="62">
        <f t="shared" ref="AU89:AU120" si="58">IF(OR(Z88="",N89="",N88=""),"",Z88/100-LN(N89/N88))</f>
        <v>3.8613257307145987E-3</v>
      </c>
      <c r="AV89" s="62" t="str">
        <f t="shared" si="43"/>
        <v/>
      </c>
      <c r="AW89" s="62">
        <f t="shared" si="49"/>
        <v>0.65222800000000003</v>
      </c>
    </row>
    <row r="90" spans="1:49">
      <c r="A90" s="62">
        <v>1957</v>
      </c>
      <c r="B90" s="61">
        <v>50.017499999000002</v>
      </c>
      <c r="C90" s="61">
        <v>8989</v>
      </c>
      <c r="D90" s="61">
        <v>508.7</v>
      </c>
      <c r="F90">
        <v>0.60477717200000003</v>
      </c>
      <c r="G90" s="61"/>
      <c r="H90" s="61">
        <v>0.179083939</v>
      </c>
      <c r="I90" s="61">
        <v>108.422</v>
      </c>
      <c r="J90" s="61">
        <v>96.29</v>
      </c>
      <c r="K90" s="61">
        <v>159.30000000000001</v>
      </c>
      <c r="L90" s="61">
        <v>172.2</v>
      </c>
      <c r="M90" s="61">
        <v>30.07611644</v>
      </c>
      <c r="N90" s="62">
        <f t="shared" si="44"/>
        <v>16.110778151938675</v>
      </c>
      <c r="O90" s="61">
        <v>22.758037229999999</v>
      </c>
      <c r="P90">
        <v>15.34526844</v>
      </c>
      <c r="Q90">
        <v>17.963314619999998</v>
      </c>
      <c r="R90">
        <v>9.3925722769999993</v>
      </c>
      <c r="S90">
        <v>24.738551099999999</v>
      </c>
      <c r="T90">
        <v>22.987888829999999</v>
      </c>
      <c r="U90">
        <v>9.0138458000000004</v>
      </c>
      <c r="V90">
        <v>3.4922849999999999</v>
      </c>
      <c r="W90">
        <v>2029.1708269999999</v>
      </c>
      <c r="X90">
        <v>0.64974933899999998</v>
      </c>
      <c r="Y90">
        <v>69.828205539999999</v>
      </c>
      <c r="Z90" s="61">
        <v>3.94</v>
      </c>
      <c r="AB90" s="61">
        <v>0.62627100000000002</v>
      </c>
      <c r="AC90" s="63" t="str">
        <f t="shared" si="45"/>
        <v/>
      </c>
      <c r="AD90" s="20">
        <f t="shared" si="56"/>
        <v>0.60477717200000003</v>
      </c>
      <c r="AE90" s="62" t="str">
        <f t="shared" si="46"/>
        <v/>
      </c>
      <c r="AF90" s="20">
        <f t="shared" si="55"/>
        <v>0.179083939</v>
      </c>
      <c r="AG90" s="62">
        <f t="shared" si="37"/>
        <v>0.2131354432868095</v>
      </c>
      <c r="AH90" s="62">
        <f t="shared" si="47"/>
        <v>0.18928641635541579</v>
      </c>
      <c r="AI90" s="62">
        <f t="shared" si="38"/>
        <v>0.31315116964812267</v>
      </c>
      <c r="AJ90" s="62">
        <f t="shared" si="39"/>
        <v>0.33850992726557894</v>
      </c>
      <c r="AK90" s="62">
        <f t="shared" si="48"/>
        <v>-2.5358757617456262E-2</v>
      </c>
      <c r="AL90" s="62">
        <f t="shared" si="50"/>
        <v>6.8292762213224088E-3</v>
      </c>
      <c r="AM90" s="62">
        <f t="shared" si="51"/>
        <v>2.4047162696906432E-2</v>
      </c>
      <c r="AN90" s="62">
        <f t="shared" si="52"/>
        <v>7.8797114134858109E-3</v>
      </c>
      <c r="AO90" s="62">
        <f t="shared" si="53"/>
        <v>-2.0761072087832583E-2</v>
      </c>
      <c r="AP90" s="62">
        <f t="shared" si="54"/>
        <v>4.5841685617856835E-3</v>
      </c>
      <c r="AQ90" s="62">
        <f t="shared" si="57"/>
        <v>-0.9482055676319614</v>
      </c>
      <c r="AR90" s="62">
        <f t="shared" si="40"/>
        <v>6.6671769613556124</v>
      </c>
      <c r="AS90" s="62">
        <f t="shared" si="41"/>
        <v>0.64974933899999998</v>
      </c>
      <c r="AT90" s="62">
        <f t="shared" si="42"/>
        <v>0.13726794877137802</v>
      </c>
      <c r="AU90" s="62">
        <f t="shared" si="58"/>
        <v>-1.9619558099350475E-3</v>
      </c>
      <c r="AV90" s="62" t="str">
        <f t="shared" si="43"/>
        <v/>
      </c>
      <c r="AW90" s="62">
        <f t="shared" si="49"/>
        <v>0.62627100000000002</v>
      </c>
    </row>
    <row r="91" spans="1:49">
      <c r="A91" s="62">
        <v>1958</v>
      </c>
      <c r="B91" s="61">
        <v>49.842499998999998</v>
      </c>
      <c r="C91" s="61">
        <v>9053</v>
      </c>
      <c r="D91" s="61">
        <v>512.79999999999995</v>
      </c>
      <c r="F91">
        <v>0.59541466700000001</v>
      </c>
      <c r="G91" s="61"/>
      <c r="H91" s="61">
        <v>0.166926677</v>
      </c>
      <c r="I91" s="61">
        <v>123.33799999999999</v>
      </c>
      <c r="J91" s="61">
        <v>99.603999999999999</v>
      </c>
      <c r="K91" s="61">
        <v>152.69999999999999</v>
      </c>
      <c r="L91" s="61">
        <v>156.69999999999999</v>
      </c>
      <c r="M91" s="61">
        <v>29.340195550000001</v>
      </c>
      <c r="N91" s="62">
        <f t="shared" si="44"/>
        <v>16.530287605670978</v>
      </c>
      <c r="O91" s="61">
        <v>23.054145519999999</v>
      </c>
      <c r="P91">
        <v>15.397698650000001</v>
      </c>
      <c r="Q91">
        <v>18.540471920000002</v>
      </c>
      <c r="R91">
        <v>9.4680635459999998</v>
      </c>
      <c r="S91">
        <v>23.601269179999999</v>
      </c>
      <c r="T91">
        <v>21.297791050000001</v>
      </c>
      <c r="U91">
        <v>9.0776164999999995</v>
      </c>
      <c r="V91">
        <v>3.45485</v>
      </c>
      <c r="W91">
        <v>2019.2680459999999</v>
      </c>
      <c r="X91">
        <v>0.64974933899999998</v>
      </c>
      <c r="Y91">
        <v>73.309982649999995</v>
      </c>
      <c r="Z91" s="61">
        <v>3.95</v>
      </c>
      <c r="AB91" s="61">
        <v>0.663914</v>
      </c>
      <c r="AC91" s="63" t="str">
        <f t="shared" si="45"/>
        <v/>
      </c>
      <c r="AD91" s="20">
        <f t="shared" si="56"/>
        <v>0.59541466700000001</v>
      </c>
      <c r="AE91" s="62" t="str">
        <f t="shared" si="46"/>
        <v/>
      </c>
      <c r="AF91" s="20">
        <f t="shared" si="55"/>
        <v>0.166926677</v>
      </c>
      <c r="AG91" s="62">
        <f t="shared" si="37"/>
        <v>0.24051872074882996</v>
      </c>
      <c r="AH91" s="62">
        <f t="shared" si="47"/>
        <v>0.19423556942277692</v>
      </c>
      <c r="AI91" s="62">
        <f t="shared" si="38"/>
        <v>0.29777691107644305</v>
      </c>
      <c r="AJ91" s="62">
        <f t="shared" si="39"/>
        <v>0.30557722308892354</v>
      </c>
      <c r="AK91" s="62">
        <f t="shared" si="48"/>
        <v>-7.8003120124804926E-3</v>
      </c>
      <c r="AL91" s="62">
        <f t="shared" si="50"/>
        <v>-2.2294933878269401E-2</v>
      </c>
      <c r="AM91" s="62">
        <f t="shared" si="51"/>
        <v>5.9186001875820397E-3</v>
      </c>
      <c r="AN91" s="62">
        <f t="shared" si="52"/>
        <v>-1.7700602583482921E-2</v>
      </c>
      <c r="AO91" s="62">
        <f t="shared" si="53"/>
        <v>-7.2768123027768264E-2</v>
      </c>
      <c r="AP91" s="62">
        <f t="shared" si="54"/>
        <v>-0.10206995612201991</v>
      </c>
      <c r="AQ91" s="62">
        <f t="shared" si="57"/>
        <v>-0.9660326172169732</v>
      </c>
      <c r="AR91" s="62">
        <f t="shared" si="40"/>
        <v>6.6444577540470506</v>
      </c>
      <c r="AS91" s="62">
        <f t="shared" si="41"/>
        <v>0.64974933899999998</v>
      </c>
      <c r="AT91" s="62">
        <f t="shared" si="42"/>
        <v>0.14296018457488299</v>
      </c>
      <c r="AU91" s="62">
        <f t="shared" si="58"/>
        <v>1.3694187745678561E-2</v>
      </c>
      <c r="AV91" s="62" t="str">
        <f t="shared" si="43"/>
        <v/>
      </c>
      <c r="AW91" s="62">
        <f t="shared" si="49"/>
        <v>0.663914</v>
      </c>
    </row>
    <row r="92" spans="1:49">
      <c r="A92" s="62">
        <v>1959</v>
      </c>
      <c r="B92" s="61">
        <v>49.937499999000003</v>
      </c>
      <c r="C92" s="61">
        <v>9104</v>
      </c>
      <c r="D92" s="61">
        <v>531.1</v>
      </c>
      <c r="F92">
        <v>0.60419137099999998</v>
      </c>
      <c r="G92" s="61"/>
      <c r="H92" s="61">
        <v>0.17529655399999999</v>
      </c>
      <c r="I92" s="61">
        <v>134.96199999999999</v>
      </c>
      <c r="J92" s="61">
        <v>102.011</v>
      </c>
      <c r="K92" s="61">
        <v>165.3</v>
      </c>
      <c r="L92" s="61">
        <v>172.6</v>
      </c>
      <c r="M92" s="61">
        <v>29.95385581</v>
      </c>
      <c r="N92" s="62">
        <f t="shared" si="44"/>
        <v>16.675514225478022</v>
      </c>
      <c r="O92" s="61">
        <v>23.336153410000001</v>
      </c>
      <c r="P92">
        <v>15.876134029999999</v>
      </c>
      <c r="Q92">
        <v>18.302245490000001</v>
      </c>
      <c r="R92">
        <v>9.6628181949999998</v>
      </c>
      <c r="S92">
        <v>22.093410179999999</v>
      </c>
      <c r="T92">
        <v>21.073135560000001</v>
      </c>
      <c r="U92">
        <v>9.1287795000000003</v>
      </c>
      <c r="V92">
        <v>3.4262809999999999</v>
      </c>
      <c r="W92">
        <v>2009.4135920000001</v>
      </c>
      <c r="X92">
        <v>0.64974933899999998</v>
      </c>
      <c r="Y92">
        <v>74.846045360000005</v>
      </c>
      <c r="Z92" s="61">
        <v>3.27</v>
      </c>
      <c r="AB92" s="61">
        <v>0.69599100000000003</v>
      </c>
      <c r="AC92" s="63" t="str">
        <f t="shared" si="45"/>
        <v/>
      </c>
      <c r="AD92" s="20">
        <f t="shared" si="56"/>
        <v>0.60419137099999998</v>
      </c>
      <c r="AE92" s="62" t="str">
        <f t="shared" si="46"/>
        <v/>
      </c>
      <c r="AF92" s="20">
        <f t="shared" si="55"/>
        <v>0.17529655399999999</v>
      </c>
      <c r="AG92" s="62">
        <f t="shared" si="37"/>
        <v>0.25411786857465635</v>
      </c>
      <c r="AH92" s="62">
        <f t="shared" si="47"/>
        <v>0.19207493880625115</v>
      </c>
      <c r="AI92" s="62">
        <f t="shared" si="38"/>
        <v>0.31124082093767652</v>
      </c>
      <c r="AJ92" s="62">
        <f t="shared" si="39"/>
        <v>0.32498587836565618</v>
      </c>
      <c r="AK92" s="62">
        <f t="shared" si="48"/>
        <v>-1.3745057427979657E-2</v>
      </c>
      <c r="AL92" s="62">
        <f t="shared" si="50"/>
        <v>2.185179850505279E-2</v>
      </c>
      <c r="AM92" s="62">
        <f t="shared" si="51"/>
        <v>-2.1679376017644643E-2</v>
      </c>
      <c r="AN92" s="62">
        <f t="shared" si="52"/>
        <v>1.161382225818606E-2</v>
      </c>
      <c r="AO92" s="62">
        <f t="shared" si="53"/>
        <v>-7.4768225983001674E-2</v>
      </c>
      <c r="AP92" s="62">
        <f t="shared" si="54"/>
        <v>-1.9351446436232819E-2</v>
      </c>
      <c r="AQ92" s="62">
        <f t="shared" si="57"/>
        <v>-0.9799565891089359</v>
      </c>
      <c r="AR92" s="62">
        <f t="shared" si="40"/>
        <v>6.6256416241046221</v>
      </c>
      <c r="AS92" s="62">
        <f t="shared" si="41"/>
        <v>0.64974933899999998</v>
      </c>
      <c r="AT92" s="62">
        <f t="shared" si="42"/>
        <v>0.14092646462059877</v>
      </c>
      <c r="AU92" s="62">
        <f t="shared" si="58"/>
        <v>3.0752881257901047E-2</v>
      </c>
      <c r="AV92" s="62" t="str">
        <f t="shared" si="43"/>
        <v/>
      </c>
      <c r="AW92" s="62">
        <f t="shared" si="49"/>
        <v>0.69599100000000003</v>
      </c>
    </row>
    <row r="93" spans="1:49">
      <c r="A93" s="62">
        <v>1960</v>
      </c>
      <c r="B93" s="61">
        <v>49.699999998999999</v>
      </c>
      <c r="C93" s="61">
        <v>9119</v>
      </c>
      <c r="D93" s="61">
        <v>564</v>
      </c>
      <c r="F93">
        <v>0.59602398300000003</v>
      </c>
      <c r="G93" s="61"/>
      <c r="H93" s="61">
        <v>0.190957447</v>
      </c>
      <c r="I93" s="61">
        <v>141.82</v>
      </c>
      <c r="J93" s="61">
        <v>109.224</v>
      </c>
      <c r="K93" s="61">
        <v>189.6</v>
      </c>
      <c r="L93" s="61">
        <v>198.5</v>
      </c>
      <c r="M93" s="61">
        <v>31.195626239999999</v>
      </c>
      <c r="N93" s="62">
        <f t="shared" si="44"/>
        <v>16.975637694220136</v>
      </c>
      <c r="O93" s="61">
        <v>23.406655390000001</v>
      </c>
      <c r="P93">
        <v>15.68192943</v>
      </c>
      <c r="Q93">
        <v>18.44793043</v>
      </c>
      <c r="R93">
        <v>9.8618889939999992</v>
      </c>
      <c r="S93">
        <v>22.600982070000001</v>
      </c>
      <c r="T93">
        <v>21.14298625</v>
      </c>
      <c r="U93">
        <v>9.1437913999999996</v>
      </c>
      <c r="V93">
        <v>3.5050910000000002</v>
      </c>
      <c r="W93">
        <v>1999.6072300000001</v>
      </c>
      <c r="X93">
        <v>0.64974933899999998</v>
      </c>
      <c r="Y93">
        <v>78.506326529999996</v>
      </c>
      <c r="Z93" s="61">
        <v>4.41</v>
      </c>
      <c r="AB93" s="61">
        <v>0.69314799999999999</v>
      </c>
      <c r="AC93" s="63" t="str">
        <f t="shared" si="45"/>
        <v/>
      </c>
      <c r="AD93" s="20">
        <f t="shared" si="56"/>
        <v>0.59602398300000003</v>
      </c>
      <c r="AE93" s="62" t="str">
        <f t="shared" si="46"/>
        <v/>
      </c>
      <c r="AF93" s="20">
        <f t="shared" si="55"/>
        <v>0.190957447</v>
      </c>
      <c r="AG93" s="62">
        <f t="shared" si="37"/>
        <v>0.25145390070921986</v>
      </c>
      <c r="AH93" s="62">
        <f t="shared" si="47"/>
        <v>0.1936595744680851</v>
      </c>
      <c r="AI93" s="62">
        <f t="shared" si="38"/>
        <v>0.33617021276595743</v>
      </c>
      <c r="AJ93" s="62">
        <f t="shared" si="39"/>
        <v>0.35195035460992907</v>
      </c>
      <c r="AK93" s="62">
        <f t="shared" si="48"/>
        <v>-1.578014184397164E-2</v>
      </c>
      <c r="AL93" s="62">
        <f t="shared" si="50"/>
        <v>-3.0145729426329888E-2</v>
      </c>
      <c r="AM93" s="62">
        <f t="shared" si="51"/>
        <v>-9.9093742854423836E-3</v>
      </c>
      <c r="AN93" s="62">
        <f t="shared" si="52"/>
        <v>2.5545775437597631E-3</v>
      </c>
      <c r="AO93" s="62">
        <f t="shared" si="53"/>
        <v>4.8761676275727662E-3</v>
      </c>
      <c r="AP93" s="62">
        <f t="shared" si="54"/>
        <v>-1.4528611934638282E-2</v>
      </c>
      <c r="AQ93" s="62">
        <f t="shared" si="57"/>
        <v>-0.95885863039923958</v>
      </c>
      <c r="AR93" s="62">
        <f t="shared" si="40"/>
        <v>6.6418474248567838</v>
      </c>
      <c r="AS93" s="62">
        <f t="shared" si="41"/>
        <v>0.64974933899999998</v>
      </c>
      <c r="AT93" s="62">
        <f t="shared" si="42"/>
        <v>0.13919561441489361</v>
      </c>
      <c r="AU93" s="62">
        <f t="shared" si="58"/>
        <v>1.4862190026862478E-2</v>
      </c>
      <c r="AV93" s="62" t="str">
        <f t="shared" si="43"/>
        <v/>
      </c>
      <c r="AW93" s="62">
        <f t="shared" si="49"/>
        <v>0.69314799999999999</v>
      </c>
    </row>
    <row r="94" spans="1:49">
      <c r="A94" s="62">
        <v>1961</v>
      </c>
      <c r="B94" s="61">
        <v>49.779999998999998</v>
      </c>
      <c r="C94" s="61">
        <v>9166</v>
      </c>
      <c r="D94" s="61">
        <v>600.20000000000005</v>
      </c>
      <c r="F94">
        <v>0.58469277600000003</v>
      </c>
      <c r="G94" s="61"/>
      <c r="H94" s="61">
        <v>0.20259913399999999</v>
      </c>
      <c r="I94" s="61">
        <v>143.86500000000001</v>
      </c>
      <c r="J94" s="61">
        <v>120.41200000000001</v>
      </c>
      <c r="K94" s="61">
        <v>196.5</v>
      </c>
      <c r="L94" s="61">
        <v>211.2</v>
      </c>
      <c r="M94" s="61">
        <v>32.587942249999998</v>
      </c>
      <c r="N94" s="62">
        <f t="shared" si="44"/>
        <v>17.204700542414887</v>
      </c>
      <c r="O94" s="61">
        <v>23.639311899999999</v>
      </c>
      <c r="P94">
        <v>16.099502000000001</v>
      </c>
      <c r="Q94">
        <v>18.906688209999999</v>
      </c>
      <c r="R94">
        <v>9.8520495179999994</v>
      </c>
      <c r="S94">
        <v>22.658265419999999</v>
      </c>
      <c r="T94">
        <v>21.729266240000001</v>
      </c>
      <c r="U94">
        <v>9.1910211000000004</v>
      </c>
      <c r="V94">
        <v>3.5313539999999999</v>
      </c>
      <c r="W94">
        <v>1987.7458329999999</v>
      </c>
      <c r="X94">
        <v>0.64974933899999998</v>
      </c>
      <c r="Y94">
        <v>84.689707080000005</v>
      </c>
      <c r="Z94" s="61">
        <v>4.91</v>
      </c>
      <c r="AB94" s="61">
        <v>0.677759</v>
      </c>
      <c r="AC94" s="63" t="str">
        <f t="shared" si="45"/>
        <v/>
      </c>
      <c r="AD94" s="20">
        <f t="shared" si="56"/>
        <v>0.58469277600000003</v>
      </c>
      <c r="AE94" s="62" t="str">
        <f t="shared" si="46"/>
        <v/>
      </c>
      <c r="AF94" s="20">
        <f t="shared" si="55"/>
        <v>0.20259913399999999</v>
      </c>
      <c r="AG94" s="62">
        <f t="shared" si="37"/>
        <v>0.23969510163278906</v>
      </c>
      <c r="AH94" s="62">
        <f t="shared" si="47"/>
        <v>0.20061979340219926</v>
      </c>
      <c r="AI94" s="62">
        <f t="shared" si="38"/>
        <v>0.32739086971009662</v>
      </c>
      <c r="AJ94" s="62">
        <f t="shared" si="39"/>
        <v>0.35188270576474506</v>
      </c>
      <c r="AK94" s="62">
        <f t="shared" si="48"/>
        <v>-2.4491836054648441E-2</v>
      </c>
      <c r="AL94" s="62">
        <f t="shared" si="50"/>
        <v>1.2875887676209145E-2</v>
      </c>
      <c r="AM94" s="62">
        <f t="shared" si="51"/>
        <v>1.1160146209047588E-2</v>
      </c>
      <c r="AN94" s="62">
        <f t="shared" si="52"/>
        <v>-1.4401619797447765E-2</v>
      </c>
      <c r="AO94" s="62">
        <f t="shared" si="53"/>
        <v>-1.0872049615339E-2</v>
      </c>
      <c r="AP94" s="62">
        <f t="shared" si="54"/>
        <v>1.3948401022981394E-2</v>
      </c>
      <c r="AQ94" s="62">
        <f t="shared" si="57"/>
        <v>-0.95654567329104945</v>
      </c>
      <c r="AR94" s="62">
        <f t="shared" si="40"/>
        <v>6.6382108551482633</v>
      </c>
      <c r="AS94" s="62">
        <f t="shared" si="41"/>
        <v>0.64974933899999998</v>
      </c>
      <c r="AT94" s="62">
        <f t="shared" si="42"/>
        <v>0.1411024776407864</v>
      </c>
      <c r="AU94" s="62">
        <f t="shared" si="58"/>
        <v>3.0696605576042132E-2</v>
      </c>
      <c r="AV94" s="62" t="str">
        <f t="shared" si="43"/>
        <v/>
      </c>
      <c r="AW94" s="62">
        <f t="shared" si="49"/>
        <v>0.677759</v>
      </c>
    </row>
    <row r="95" spans="1:49">
      <c r="A95" s="62">
        <v>1962</v>
      </c>
      <c r="B95" s="61">
        <v>49.751299998999997</v>
      </c>
      <c r="C95" s="61">
        <v>9218</v>
      </c>
      <c r="D95" s="61">
        <v>642.70000000000005</v>
      </c>
      <c r="F95">
        <v>0.57428206500000001</v>
      </c>
      <c r="G95" s="61"/>
      <c r="H95" s="61">
        <v>0.207717442</v>
      </c>
      <c r="I95" s="61">
        <v>151.98699999999999</v>
      </c>
      <c r="J95" s="61">
        <v>131.45400000000001</v>
      </c>
      <c r="K95" s="61">
        <v>216.6</v>
      </c>
      <c r="L95" s="61">
        <v>228.4</v>
      </c>
      <c r="M95" s="61">
        <v>34.101596559999997</v>
      </c>
      <c r="N95" s="62">
        <f t="shared" si="44"/>
        <v>17.505914446103986</v>
      </c>
      <c r="O95" s="61">
        <v>23.97067118</v>
      </c>
      <c r="P95">
        <v>16.267470459999998</v>
      </c>
      <c r="Q95">
        <v>19.457015479999999</v>
      </c>
      <c r="R95">
        <v>10.01042273</v>
      </c>
      <c r="S95">
        <v>22.89180361</v>
      </c>
      <c r="T95">
        <v>21.93258342</v>
      </c>
      <c r="U95">
        <v>9.2437657000000009</v>
      </c>
      <c r="V95">
        <v>3.5859009999999998</v>
      </c>
      <c r="W95">
        <v>1975.9547950000001</v>
      </c>
      <c r="X95">
        <v>0.64974933899999998</v>
      </c>
      <c r="Y95">
        <v>91.770852110000007</v>
      </c>
      <c r="Z95" s="61">
        <v>3.95</v>
      </c>
      <c r="AB95" s="61">
        <v>0.65301699999999996</v>
      </c>
      <c r="AC95" s="63" t="str">
        <f t="shared" si="45"/>
        <v/>
      </c>
      <c r="AD95" s="20">
        <f t="shared" si="56"/>
        <v>0.57428206500000001</v>
      </c>
      <c r="AE95" s="62" t="str">
        <f t="shared" si="46"/>
        <v/>
      </c>
      <c r="AF95" s="20">
        <f t="shared" si="55"/>
        <v>0.207717442</v>
      </c>
      <c r="AG95" s="62">
        <f t="shared" si="37"/>
        <v>0.23648202894040762</v>
      </c>
      <c r="AH95" s="62">
        <f t="shared" si="47"/>
        <v>0.20453399719931539</v>
      </c>
      <c r="AI95" s="62">
        <f t="shared" si="38"/>
        <v>0.3370157149525439</v>
      </c>
      <c r="AJ95" s="62">
        <f t="shared" si="39"/>
        <v>0.35537575851874903</v>
      </c>
      <c r="AK95" s="62">
        <f t="shared" si="48"/>
        <v>-1.8360043566205131E-2</v>
      </c>
      <c r="AL95" s="62">
        <f t="shared" si="50"/>
        <v>-6.977061687135945E-3</v>
      </c>
      <c r="AM95" s="62">
        <f t="shared" si="51"/>
        <v>1.1335806730477627E-2</v>
      </c>
      <c r="AN95" s="62">
        <f t="shared" si="52"/>
        <v>-1.4088415754755046E-3</v>
      </c>
      <c r="AO95" s="62">
        <f t="shared" si="53"/>
        <v>-7.101937383926899E-3</v>
      </c>
      <c r="AP95" s="62">
        <f t="shared" si="54"/>
        <v>-8.0428264017779871E-3</v>
      </c>
      <c r="AQ95" s="62">
        <f t="shared" si="57"/>
        <v>-0.94693957848053822</v>
      </c>
      <c r="AR95" s="62">
        <f t="shared" si="40"/>
        <v>6.6418674225413001</v>
      </c>
      <c r="AS95" s="62">
        <f t="shared" si="41"/>
        <v>0.64974933899999998</v>
      </c>
      <c r="AT95" s="62">
        <f t="shared" si="42"/>
        <v>0.14278956295316633</v>
      </c>
      <c r="AU95" s="62">
        <f t="shared" si="58"/>
        <v>3.1743841653094754E-2</v>
      </c>
      <c r="AV95" s="62" t="str">
        <f t="shared" si="43"/>
        <v/>
      </c>
      <c r="AW95" s="62">
        <f t="shared" si="49"/>
        <v>0.65301699999999996</v>
      </c>
    </row>
    <row r="96" spans="1:49">
      <c r="A96" s="62">
        <v>1963</v>
      </c>
      <c r="B96" s="61">
        <v>49.827499998999997</v>
      </c>
      <c r="C96" s="61">
        <v>9283</v>
      </c>
      <c r="D96" s="61">
        <v>691.1</v>
      </c>
      <c r="F96">
        <v>0.57858951300000006</v>
      </c>
      <c r="G96" s="61"/>
      <c r="H96" s="61">
        <v>0.206337722</v>
      </c>
      <c r="I96" s="61">
        <v>167.09</v>
      </c>
      <c r="J96" s="61">
        <v>140.10300000000001</v>
      </c>
      <c r="K96" s="61">
        <v>242</v>
      </c>
      <c r="L96" s="61">
        <v>256.39999999999998</v>
      </c>
      <c r="M96" s="61">
        <v>35.345006699999999</v>
      </c>
      <c r="N96" s="62">
        <f t="shared" si="44"/>
        <v>18.034844076859748</v>
      </c>
      <c r="O96" s="61">
        <v>24.485335589999998</v>
      </c>
      <c r="P96">
        <v>16.872462809999998</v>
      </c>
      <c r="Q96">
        <v>20.583041229999999</v>
      </c>
      <c r="R96">
        <v>10.1977785</v>
      </c>
      <c r="S96">
        <v>23.301089409999999</v>
      </c>
      <c r="T96">
        <v>22.745600799999998</v>
      </c>
      <c r="U96">
        <v>9.3086438999999999</v>
      </c>
      <c r="V96">
        <v>3.6111529999999998</v>
      </c>
      <c r="W96">
        <v>1964.2337010000001</v>
      </c>
      <c r="X96">
        <v>0.64974933899999998</v>
      </c>
      <c r="Y96">
        <v>101.1989725</v>
      </c>
      <c r="Z96" s="61">
        <v>3.77</v>
      </c>
      <c r="AB96" s="61">
        <v>0.64081299999999997</v>
      </c>
      <c r="AC96" s="63" t="str">
        <f t="shared" si="45"/>
        <v/>
      </c>
      <c r="AD96" s="20">
        <f t="shared" si="56"/>
        <v>0.57858951300000006</v>
      </c>
      <c r="AE96" s="62" t="str">
        <f t="shared" si="46"/>
        <v/>
      </c>
      <c r="AF96" s="20">
        <f t="shared" si="55"/>
        <v>0.206337722</v>
      </c>
      <c r="AG96" s="62">
        <f t="shared" si="37"/>
        <v>0.24177398350455795</v>
      </c>
      <c r="AH96" s="62">
        <f t="shared" si="47"/>
        <v>0.20272464187527131</v>
      </c>
      <c r="AI96" s="62">
        <f t="shared" si="38"/>
        <v>0.35016640138908983</v>
      </c>
      <c r="AJ96" s="62">
        <f t="shared" si="39"/>
        <v>0.37100274924034143</v>
      </c>
      <c r="AK96" s="62">
        <f t="shared" si="48"/>
        <v>-2.0836347851251602E-2</v>
      </c>
      <c r="AL96" s="62">
        <f t="shared" si="50"/>
        <v>6.7485604073446396E-3</v>
      </c>
      <c r="AM96" s="62">
        <f t="shared" si="51"/>
        <v>2.6492920842261822E-2</v>
      </c>
      <c r="AN96" s="62">
        <f t="shared" si="52"/>
        <v>-1.1223797305150817E-2</v>
      </c>
      <c r="AO96" s="62">
        <f t="shared" si="53"/>
        <v>-1.2045686810351668E-2</v>
      </c>
      <c r="AP96" s="62">
        <f t="shared" si="54"/>
        <v>6.6315202160997424E-3</v>
      </c>
      <c r="AQ96" s="62">
        <f t="shared" si="57"/>
        <v>-0.94691630816722872</v>
      </c>
      <c r="AR96" s="62">
        <f t="shared" si="40"/>
        <v>6.635941166030678</v>
      </c>
      <c r="AS96" s="62">
        <f t="shared" si="41"/>
        <v>0.64974933899999998</v>
      </c>
      <c r="AT96" s="62">
        <f t="shared" si="42"/>
        <v>0.14643173563883663</v>
      </c>
      <c r="AU96" s="62">
        <f t="shared" si="58"/>
        <v>9.7331234475201422E-3</v>
      </c>
      <c r="AV96" s="62" t="str">
        <f t="shared" si="43"/>
        <v/>
      </c>
      <c r="AW96" s="62">
        <f t="shared" si="49"/>
        <v>0.64081299999999997</v>
      </c>
    </row>
    <row r="97" spans="1:49">
      <c r="A97" s="62">
        <v>1964</v>
      </c>
      <c r="B97" s="61">
        <v>49.632499998999997</v>
      </c>
      <c r="C97" s="61">
        <v>9367</v>
      </c>
      <c r="D97" s="61">
        <v>773.4</v>
      </c>
      <c r="F97">
        <v>0.55293002700000005</v>
      </c>
      <c r="G97" s="61"/>
      <c r="H97" s="61">
        <v>0.22174812499999999</v>
      </c>
      <c r="I97" s="61">
        <v>181.38300000000001</v>
      </c>
      <c r="J97" s="61">
        <v>157.881</v>
      </c>
      <c r="K97" s="61">
        <v>280</v>
      </c>
      <c r="L97" s="61">
        <v>296.5</v>
      </c>
      <c r="M97" s="61">
        <v>37.484004179999999</v>
      </c>
      <c r="N97" s="62">
        <f t="shared" si="44"/>
        <v>18.860169329626871</v>
      </c>
      <c r="O97" s="61">
        <v>25.50761421</v>
      </c>
      <c r="P97">
        <v>17.56452204</v>
      </c>
      <c r="Q97">
        <v>21.715709459999999</v>
      </c>
      <c r="R97">
        <v>10.57722852</v>
      </c>
      <c r="S97">
        <v>24.39691346</v>
      </c>
      <c r="T97">
        <v>23.55958772</v>
      </c>
      <c r="U97">
        <v>9.3927742999999992</v>
      </c>
      <c r="V97">
        <v>3.6626690000000002</v>
      </c>
      <c r="W97">
        <v>1952.582134</v>
      </c>
      <c r="X97">
        <v>0.64974933899999998</v>
      </c>
      <c r="Y97">
        <v>112.1326183</v>
      </c>
      <c r="Z97" s="61">
        <v>4.49</v>
      </c>
      <c r="AB97" s="61">
        <v>0.593746</v>
      </c>
      <c r="AC97" s="63" t="str">
        <f t="shared" si="45"/>
        <v/>
      </c>
      <c r="AD97" s="20">
        <f t="shared" si="56"/>
        <v>0.55293002700000005</v>
      </c>
      <c r="AE97" s="62" t="str">
        <f t="shared" si="46"/>
        <v/>
      </c>
      <c r="AF97" s="20">
        <f t="shared" si="55"/>
        <v>0.22174812499999999</v>
      </c>
      <c r="AG97" s="62">
        <f t="shared" si="37"/>
        <v>0.23452676493405744</v>
      </c>
      <c r="AH97" s="62">
        <f t="shared" si="47"/>
        <v>0.20413886733902251</v>
      </c>
      <c r="AI97" s="62">
        <f t="shared" si="38"/>
        <v>0.36203775536591676</v>
      </c>
      <c r="AJ97" s="62">
        <f t="shared" si="39"/>
        <v>0.38337212309283686</v>
      </c>
      <c r="AK97" s="62">
        <f t="shared" si="48"/>
        <v>-2.13343677269201E-2</v>
      </c>
      <c r="AL97" s="62">
        <f t="shared" si="50"/>
        <v>-4.5483857116435577E-3</v>
      </c>
      <c r="AM97" s="62">
        <f t="shared" si="51"/>
        <v>8.8218547203654241E-3</v>
      </c>
      <c r="AN97" s="62">
        <f t="shared" si="52"/>
        <v>-8.2130516431123523E-3</v>
      </c>
      <c r="AO97" s="62">
        <f t="shared" si="53"/>
        <v>1.2099248102725264E-3</v>
      </c>
      <c r="AP97" s="62">
        <f t="shared" si="54"/>
        <v>-9.5854824643353247E-3</v>
      </c>
      <c r="AQ97" s="62">
        <f t="shared" si="57"/>
        <v>-0.94174858556847874</v>
      </c>
      <c r="AR97" s="62">
        <f t="shared" si="40"/>
        <v>6.6351593613297517</v>
      </c>
      <c r="AS97" s="62">
        <f t="shared" si="41"/>
        <v>0.64974933899999998</v>
      </c>
      <c r="AT97" s="62">
        <f t="shared" si="42"/>
        <v>0.14498657654512542</v>
      </c>
      <c r="AU97" s="62">
        <f t="shared" si="58"/>
        <v>-7.0465866737830229E-3</v>
      </c>
      <c r="AV97" s="62" t="str">
        <f t="shared" si="43"/>
        <v/>
      </c>
      <c r="AW97" s="62">
        <f t="shared" si="49"/>
        <v>0.593746</v>
      </c>
    </row>
    <row r="98" spans="1:49">
      <c r="A98" s="62">
        <v>1965</v>
      </c>
      <c r="B98" s="61">
        <v>49.642499999000002</v>
      </c>
      <c r="C98" s="61">
        <v>9448</v>
      </c>
      <c r="D98" s="61">
        <v>842.1</v>
      </c>
      <c r="F98">
        <v>0.55280305200000002</v>
      </c>
      <c r="G98" s="61"/>
      <c r="H98" s="61">
        <v>0.22004512500000001</v>
      </c>
      <c r="I98" s="61">
        <v>202.958</v>
      </c>
      <c r="J98" s="61">
        <v>173.55799999999999</v>
      </c>
      <c r="K98" s="61">
        <v>319.7</v>
      </c>
      <c r="L98" s="61">
        <v>325.10000000000002</v>
      </c>
      <c r="M98" s="61">
        <v>38.494575959999999</v>
      </c>
      <c r="N98" s="62">
        <f t="shared" si="44"/>
        <v>19.824952730176669</v>
      </c>
      <c r="O98" s="61">
        <v>26.543993230000002</v>
      </c>
      <c r="P98">
        <v>18.359204009999999</v>
      </c>
      <c r="Q98">
        <v>22.574267639999999</v>
      </c>
      <c r="R98">
        <v>11.11133499</v>
      </c>
      <c r="S98">
        <v>24.952304720000001</v>
      </c>
      <c r="T98">
        <v>23.74751191</v>
      </c>
      <c r="U98">
        <v>9.4740979000000003</v>
      </c>
      <c r="V98">
        <v>3.6768109999999998</v>
      </c>
      <c r="W98">
        <v>1940.999683</v>
      </c>
      <c r="X98">
        <v>0.64974933899999998</v>
      </c>
      <c r="Y98">
        <v>121.9855582</v>
      </c>
      <c r="Z98" s="61">
        <v>4.63</v>
      </c>
      <c r="AB98" s="61">
        <v>0.576017</v>
      </c>
      <c r="AC98" s="63" t="str">
        <f t="shared" si="45"/>
        <v/>
      </c>
      <c r="AD98" s="20">
        <f t="shared" si="56"/>
        <v>0.55280305200000002</v>
      </c>
      <c r="AE98" s="62" t="str">
        <f t="shared" si="46"/>
        <v/>
      </c>
      <c r="AF98" s="20">
        <f t="shared" si="55"/>
        <v>0.22004512500000001</v>
      </c>
      <c r="AG98" s="62">
        <f t="shared" si="37"/>
        <v>0.24101413133832086</v>
      </c>
      <c r="AH98" s="62">
        <f t="shared" si="47"/>
        <v>0.20610141313383207</v>
      </c>
      <c r="AI98" s="62">
        <f t="shared" si="38"/>
        <v>0.37964612278826743</v>
      </c>
      <c r="AJ98" s="62">
        <f t="shared" si="39"/>
        <v>0.38605866286664292</v>
      </c>
      <c r="AK98" s="62">
        <f t="shared" si="48"/>
        <v>-6.4125400783754949E-3</v>
      </c>
      <c r="AL98" s="62">
        <f t="shared" si="50"/>
        <v>-5.6391724971037354E-3</v>
      </c>
      <c r="AM98" s="62">
        <f t="shared" si="51"/>
        <v>-1.1114407055269155E-2</v>
      </c>
      <c r="AN98" s="62">
        <f t="shared" si="52"/>
        <v>-6.2680769149439273E-4</v>
      </c>
      <c r="AO98" s="62">
        <f t="shared" si="53"/>
        <v>-2.7379563035945412E-2</v>
      </c>
      <c r="AP98" s="62">
        <f t="shared" si="54"/>
        <v>-4.1944223928329256E-2</v>
      </c>
      <c r="AQ98" s="62">
        <f t="shared" si="57"/>
        <v>-0.9465157375928418</v>
      </c>
      <c r="AR98" s="62">
        <f t="shared" si="40"/>
        <v>6.6244426822582776</v>
      </c>
      <c r="AS98" s="62">
        <f t="shared" si="41"/>
        <v>0.64974933899999998</v>
      </c>
      <c r="AT98" s="62">
        <f t="shared" si="42"/>
        <v>0.14485875572972332</v>
      </c>
      <c r="AU98" s="62">
        <f t="shared" si="58"/>
        <v>-4.9891277577100643E-3</v>
      </c>
      <c r="AV98" s="62" t="str">
        <f t="shared" si="43"/>
        <v/>
      </c>
      <c r="AW98" s="62">
        <f t="shared" si="49"/>
        <v>0.576017</v>
      </c>
    </row>
    <row r="99" spans="1:49">
      <c r="A99" s="62">
        <v>1966</v>
      </c>
      <c r="B99" s="61">
        <v>50.052499998999998</v>
      </c>
      <c r="C99" s="61">
        <v>9508</v>
      </c>
      <c r="D99" s="61">
        <v>905</v>
      </c>
      <c r="F99">
        <v>0.55128146899999997</v>
      </c>
      <c r="G99" s="61"/>
      <c r="H99" s="61">
        <v>0.22740331499999999</v>
      </c>
      <c r="I99" s="61">
        <v>235.61</v>
      </c>
      <c r="J99" s="61">
        <v>200.71600000000001</v>
      </c>
      <c r="K99" s="61">
        <v>341.6</v>
      </c>
      <c r="L99" s="61">
        <v>359.1</v>
      </c>
      <c r="M99" s="61">
        <v>39.464974920000003</v>
      </c>
      <c r="N99" s="62">
        <f t="shared" si="44"/>
        <v>20.650734004291262</v>
      </c>
      <c r="O99" s="61">
        <v>27.650874219999999</v>
      </c>
      <c r="P99">
        <v>19.127066670000001</v>
      </c>
      <c r="Q99">
        <v>23.40436777</v>
      </c>
      <c r="R99">
        <v>11.716462760000001</v>
      </c>
      <c r="S99">
        <v>25.756936029999999</v>
      </c>
      <c r="T99">
        <v>24.333813769999999</v>
      </c>
      <c r="U99">
        <v>9.5339621999999995</v>
      </c>
      <c r="V99">
        <v>3.6899419999999998</v>
      </c>
      <c r="W99">
        <v>1929.485938</v>
      </c>
      <c r="X99">
        <v>0.64974933899999998</v>
      </c>
      <c r="Y99">
        <v>133.41772449999999</v>
      </c>
      <c r="Z99" s="61">
        <v>5.21</v>
      </c>
      <c r="AB99" s="61">
        <v>0.55576889399999996</v>
      </c>
      <c r="AC99" s="63" t="str">
        <f t="shared" si="45"/>
        <v/>
      </c>
      <c r="AD99" s="20">
        <f t="shared" si="56"/>
        <v>0.55128146899999997</v>
      </c>
      <c r="AE99" s="62" t="str">
        <f t="shared" si="46"/>
        <v/>
      </c>
      <c r="AF99" s="20">
        <f t="shared" si="55"/>
        <v>0.22740331499999999</v>
      </c>
      <c r="AG99" s="62">
        <f t="shared" ref="AG99:AG130" si="59">IF(OR(I99="",D99=""),"",I99/D99)</f>
        <v>0.26034254143646413</v>
      </c>
      <c r="AH99" s="62">
        <f t="shared" si="47"/>
        <v>0.22178563535911602</v>
      </c>
      <c r="AI99" s="62">
        <f t="shared" ref="AI99:AI133" si="60">IF(OR(K99="",D99=""),"",K99/D99)</f>
        <v>0.37745856353591162</v>
      </c>
      <c r="AJ99" s="62">
        <f t="shared" ref="AJ99:AJ133" si="61">IF(OR(L99="",D99=""),"",L99/D99)</f>
        <v>0.39679558011049726</v>
      </c>
      <c r="AK99" s="62">
        <f t="shared" si="48"/>
        <v>-1.9337016574585641E-2</v>
      </c>
      <c r="AL99" s="62">
        <f t="shared" si="50"/>
        <v>1.6392476000905075E-4</v>
      </c>
      <c r="AM99" s="62">
        <f t="shared" si="51"/>
        <v>-4.6974764112947577E-3</v>
      </c>
      <c r="AN99" s="62">
        <f t="shared" si="52"/>
        <v>1.2219688145272948E-2</v>
      </c>
      <c r="AO99" s="62">
        <f t="shared" si="53"/>
        <v>-9.0717208648785474E-3</v>
      </c>
      <c r="AP99" s="62">
        <f t="shared" si="54"/>
        <v>-1.6420347664105116E-2</v>
      </c>
      <c r="AQ99" s="62">
        <f t="shared" si="57"/>
        <v>-0.9492496522453423</v>
      </c>
      <c r="AR99" s="62">
        <f t="shared" ref="AR99:AR130" si="62">IF(OR(V99="",W99="",U99=""),"",LN(V99*W99/U99))</f>
        <v>6.6157592408073551</v>
      </c>
      <c r="AS99" s="62">
        <f t="shared" ref="AS99:AS130" si="63">IF(X99="","",X99)</f>
        <v>0.64974933899999998</v>
      </c>
      <c r="AT99" s="62">
        <f t="shared" ref="AT99:AT130" si="64">IF(OR(Y99="",D99=""),"",Y99/D99)</f>
        <v>0.1474229</v>
      </c>
      <c r="AU99" s="62">
        <f t="shared" si="58"/>
        <v>5.4905193864714999E-3</v>
      </c>
      <c r="AV99" s="62" t="str">
        <f t="shared" ref="AV99:AV130" si="65">IF(OR(AA99="",Z99=""),"",(AA99-Z99)/100)</f>
        <v/>
      </c>
      <c r="AW99" s="62">
        <f t="shared" si="49"/>
        <v>0.55576889399999996</v>
      </c>
    </row>
    <row r="100" spans="1:49">
      <c r="A100" s="62">
        <v>1967</v>
      </c>
      <c r="B100" s="61">
        <v>49.627499999000001</v>
      </c>
      <c r="C100" s="61">
        <v>9557</v>
      </c>
      <c r="D100" s="61">
        <v>969.7</v>
      </c>
      <c r="F100">
        <v>0.54274531100000001</v>
      </c>
      <c r="G100" s="61"/>
      <c r="H100" s="61">
        <v>0.22512117100000001</v>
      </c>
      <c r="I100" s="61">
        <v>254.51300000000001</v>
      </c>
      <c r="J100" s="61">
        <v>222.95099999999999</v>
      </c>
      <c r="K100" s="61">
        <v>354.1</v>
      </c>
      <c r="L100" s="61">
        <v>364.3</v>
      </c>
      <c r="M100" s="61">
        <v>40.7881158</v>
      </c>
      <c r="N100" s="62">
        <f t="shared" si="44"/>
        <v>21.299533108659656</v>
      </c>
      <c r="O100" s="61">
        <v>28.440496329999998</v>
      </c>
      <c r="P100">
        <v>19.598857129999999</v>
      </c>
      <c r="Q100">
        <v>24.32780576</v>
      </c>
      <c r="R100">
        <v>12.225884450000001</v>
      </c>
      <c r="S100">
        <v>25.92845251</v>
      </c>
      <c r="T100">
        <v>24.498987710000002</v>
      </c>
      <c r="U100">
        <v>9.5827965000000006</v>
      </c>
      <c r="V100">
        <v>3.6737799999999998</v>
      </c>
      <c r="W100">
        <v>1918.0404900000001</v>
      </c>
      <c r="X100">
        <v>0.64974933899999998</v>
      </c>
      <c r="Y100">
        <v>144.76348279999999</v>
      </c>
      <c r="Z100" s="61">
        <v>5.22</v>
      </c>
      <c r="AB100" s="61">
        <v>0.54081390600000001</v>
      </c>
      <c r="AC100" s="63" t="str">
        <f t="shared" si="45"/>
        <v/>
      </c>
      <c r="AD100" s="20">
        <f t="shared" si="56"/>
        <v>0.54274531100000001</v>
      </c>
      <c r="AE100" s="62" t="str">
        <f t="shared" si="46"/>
        <v/>
      </c>
      <c r="AF100" s="20">
        <f t="shared" si="55"/>
        <v>0.22512117100000001</v>
      </c>
      <c r="AG100" s="62">
        <f t="shared" si="59"/>
        <v>0.26246571104465299</v>
      </c>
      <c r="AH100" s="62">
        <f t="shared" si="47"/>
        <v>0.22991750025781169</v>
      </c>
      <c r="AI100" s="62">
        <f t="shared" si="60"/>
        <v>0.36516448386098793</v>
      </c>
      <c r="AJ100" s="62">
        <f t="shared" si="61"/>
        <v>0.37568320098999691</v>
      </c>
      <c r="AK100" s="62">
        <f t="shared" si="48"/>
        <v>-1.0518717129008981E-2</v>
      </c>
      <c r="AL100" s="62">
        <f t="shared" si="50"/>
        <v>-6.5674691249334102E-3</v>
      </c>
      <c r="AM100" s="62">
        <f t="shared" si="51"/>
        <v>7.7630154278591065E-3</v>
      </c>
      <c r="AN100" s="62">
        <f t="shared" si="52"/>
        <v>1.1626165167980641E-2</v>
      </c>
      <c r="AO100" s="62">
        <f t="shared" si="53"/>
        <v>-2.4297321895777633E-2</v>
      </c>
      <c r="AP100" s="62">
        <f t="shared" si="54"/>
        <v>-2.416938643665632E-2</v>
      </c>
      <c r="AQ100" s="62">
        <f t="shared" si="57"/>
        <v>-0.95874835485439303</v>
      </c>
      <c r="AR100" s="62">
        <f t="shared" si="62"/>
        <v>6.6003110108979701</v>
      </c>
      <c r="AS100" s="62">
        <f t="shared" si="63"/>
        <v>0.64974933899999998</v>
      </c>
      <c r="AT100" s="62">
        <f t="shared" si="64"/>
        <v>0.14928687511601524</v>
      </c>
      <c r="AU100" s="62">
        <f t="shared" si="58"/>
        <v>2.1165711083430714E-2</v>
      </c>
      <c r="AV100" s="62" t="str">
        <f t="shared" si="65"/>
        <v/>
      </c>
      <c r="AW100" s="62">
        <f t="shared" si="49"/>
        <v>0.54081390600000001</v>
      </c>
    </row>
    <row r="101" spans="1:49">
      <c r="A101" s="62">
        <v>1968</v>
      </c>
      <c r="B101" s="61">
        <v>50.14</v>
      </c>
      <c r="C101" s="61">
        <v>9590</v>
      </c>
      <c r="D101" s="61">
        <v>1037.5</v>
      </c>
      <c r="F101">
        <v>0.54977324999999999</v>
      </c>
      <c r="G101" s="61"/>
      <c r="H101" s="61">
        <v>0.21262650599999999</v>
      </c>
      <c r="I101" s="61">
        <v>285.10000000000002</v>
      </c>
      <c r="J101" s="61">
        <v>239.524</v>
      </c>
      <c r="K101" s="61">
        <v>408.6</v>
      </c>
      <c r="L101" s="61">
        <v>419.8</v>
      </c>
      <c r="M101" s="61">
        <v>42.358032549999997</v>
      </c>
      <c r="N101" s="62">
        <f t="shared" si="44"/>
        <v>21.868632993673376</v>
      </c>
      <c r="O101" s="61">
        <v>29.223068250000001</v>
      </c>
      <c r="P101">
        <v>20.148556989999999</v>
      </c>
      <c r="Q101">
        <v>24.779685000000001</v>
      </c>
      <c r="R101">
        <v>12.70706433</v>
      </c>
      <c r="S101">
        <v>25.919277409999999</v>
      </c>
      <c r="T101">
        <v>24.662899580000001</v>
      </c>
      <c r="U101">
        <v>9.6161875999999999</v>
      </c>
      <c r="V101">
        <v>3.66974</v>
      </c>
      <c r="W101">
        <v>1906.6629350000001</v>
      </c>
      <c r="X101">
        <v>0.64974933899999998</v>
      </c>
      <c r="Y101">
        <v>153.16458969999999</v>
      </c>
      <c r="Z101" s="61">
        <v>4.01</v>
      </c>
      <c r="AB101" s="61">
        <v>0.54523613800000004</v>
      </c>
      <c r="AC101" s="63" t="str">
        <f t="shared" si="45"/>
        <v/>
      </c>
      <c r="AD101" s="20">
        <f t="shared" si="56"/>
        <v>0.54977324999999999</v>
      </c>
      <c r="AE101" s="62" t="str">
        <f t="shared" si="46"/>
        <v/>
      </c>
      <c r="AF101" s="20">
        <f t="shared" si="55"/>
        <v>0.21262650599999999</v>
      </c>
      <c r="AG101" s="62">
        <f t="shared" si="59"/>
        <v>0.27479518072289161</v>
      </c>
      <c r="AH101" s="62">
        <f t="shared" si="47"/>
        <v>0.23086650602409639</v>
      </c>
      <c r="AI101" s="62">
        <f t="shared" si="60"/>
        <v>0.39383132530120485</v>
      </c>
      <c r="AJ101" s="62">
        <f t="shared" si="61"/>
        <v>0.40462650602409639</v>
      </c>
      <c r="AK101" s="62">
        <f t="shared" si="48"/>
        <v>-1.079518072289154E-2</v>
      </c>
      <c r="AL101" s="62">
        <f t="shared" ref="AL101:AL132" si="66">IF(OR(P101="",P100="",N101="",N100=""),"",LN((P101/P100)/(N101/N100)))</f>
        <v>1.2932435499899433E-3</v>
      </c>
      <c r="AM101" s="62">
        <f t="shared" ref="AM101:AM132" si="67">IF(OR(Q101="",Q100="",$N101="",$N100=""),"",LN((Q101/Q100)/($N101/$N100)))</f>
        <v>-7.9639759079965632E-3</v>
      </c>
      <c r="AN101" s="62">
        <f t="shared" ref="AN101:AN132" si="68">IF(OR(R101="",R100="",$N101="",$N100=""),"",LN((R101/R100)/($N101/$N100)))</f>
        <v>1.2234530844972421E-2</v>
      </c>
      <c r="AO101" s="62">
        <f t="shared" ref="AO101:AO132" si="69">IF(OR(S101="",S100="",$N101="",$N100=""),"",LN((S101/S100)/($N101/$N100)))</f>
        <v>-2.6722098889342523E-2</v>
      </c>
      <c r="AP101" s="62">
        <f t="shared" ref="AP101:AP132" si="70">IF(OR(T101="",T100="",$N101="",$N100=""),"",LN((T101/T100)/($N101/$N100)))</f>
        <v>-1.9699899630721017E-2</v>
      </c>
      <c r="AQ101" s="62">
        <f t="shared" si="57"/>
        <v>-0.96332707188373801</v>
      </c>
      <c r="AR101" s="62">
        <f t="shared" si="62"/>
        <v>6.5897827666522488</v>
      </c>
      <c r="AS101" s="62">
        <f t="shared" si="63"/>
        <v>0.64974933899999998</v>
      </c>
      <c r="AT101" s="62">
        <f t="shared" si="64"/>
        <v>0.14762852019277109</v>
      </c>
      <c r="AU101" s="62">
        <f t="shared" si="58"/>
        <v>2.5831825963681259E-2</v>
      </c>
      <c r="AV101" s="62" t="str">
        <f t="shared" si="65"/>
        <v/>
      </c>
      <c r="AW101" s="62">
        <f t="shared" si="49"/>
        <v>0.54523613800000004</v>
      </c>
    </row>
    <row r="102" spans="1:49">
      <c r="A102" s="62">
        <v>1969</v>
      </c>
      <c r="B102" s="61">
        <v>49.666299999000003</v>
      </c>
      <c r="C102" s="61">
        <v>9613</v>
      </c>
      <c r="D102" s="61">
        <v>1151.3</v>
      </c>
      <c r="F102">
        <v>0.53708585900000005</v>
      </c>
      <c r="G102" s="61"/>
      <c r="H102" s="61">
        <v>0.21184747700000001</v>
      </c>
      <c r="I102" s="61">
        <v>296.32799999999997</v>
      </c>
      <c r="J102" s="61">
        <v>267.529</v>
      </c>
      <c r="K102" s="61">
        <v>504.5</v>
      </c>
      <c r="L102" s="61">
        <v>501.1</v>
      </c>
      <c r="M102" s="61">
        <v>45.06467602</v>
      </c>
      <c r="N102" s="62">
        <f t="shared" si="44"/>
        <v>22.755229861970079</v>
      </c>
      <c r="O102" s="61">
        <v>30.322899039999999</v>
      </c>
      <c r="P102">
        <v>20.746210600000001</v>
      </c>
      <c r="Q102">
        <v>25.898052</v>
      </c>
      <c r="R102">
        <v>13.266556960000001</v>
      </c>
      <c r="S102">
        <v>27.190701919999999</v>
      </c>
      <c r="T102">
        <v>25.422724120000002</v>
      </c>
      <c r="U102">
        <v>9.6391512000000006</v>
      </c>
      <c r="V102">
        <v>3.732367</v>
      </c>
      <c r="W102">
        <v>1895.3528710000001</v>
      </c>
      <c r="X102">
        <v>0.64974933899999998</v>
      </c>
      <c r="Y102">
        <v>168.3769676</v>
      </c>
      <c r="Z102" s="61">
        <v>6.95</v>
      </c>
      <c r="AB102" s="61">
        <v>0.51587672399999995</v>
      </c>
      <c r="AC102" s="63" t="str">
        <f t="shared" si="45"/>
        <v/>
      </c>
      <c r="AD102" s="20">
        <f t="shared" si="56"/>
        <v>0.53708585900000005</v>
      </c>
      <c r="AE102" s="62" t="str">
        <f t="shared" si="46"/>
        <v/>
      </c>
      <c r="AF102" s="20">
        <f t="shared" ref="AF102:AF133" si="71">IF(H102="","",H102)</f>
        <v>0.21184747700000001</v>
      </c>
      <c r="AG102" s="62">
        <f t="shared" si="59"/>
        <v>0.25738556414487967</v>
      </c>
      <c r="AH102" s="62">
        <f t="shared" si="47"/>
        <v>0.23237123251976027</v>
      </c>
      <c r="AI102" s="62">
        <f t="shared" si="60"/>
        <v>0.43820029531833582</v>
      </c>
      <c r="AJ102" s="62">
        <f t="shared" si="61"/>
        <v>0.43524711196039262</v>
      </c>
      <c r="AK102" s="62">
        <f t="shared" si="48"/>
        <v>2.953183357943201E-3</v>
      </c>
      <c r="AL102" s="62">
        <f t="shared" si="66"/>
        <v>-1.0510740406329912E-2</v>
      </c>
      <c r="AM102" s="62">
        <f t="shared" si="67"/>
        <v>4.401912975802307E-3</v>
      </c>
      <c r="AN102" s="62">
        <f t="shared" si="68"/>
        <v>3.3465926777407093E-3</v>
      </c>
      <c r="AO102" s="62">
        <f t="shared" si="69"/>
        <v>8.1464039995078428E-3</v>
      </c>
      <c r="AP102" s="62">
        <f t="shared" si="70"/>
        <v>-9.3983249765173128E-3</v>
      </c>
      <c r="AQ102" s="62">
        <f t="shared" si="57"/>
        <v>-0.94879043811075736</v>
      </c>
      <c r="AR102" s="62">
        <f t="shared" si="62"/>
        <v>6.5983698736800385</v>
      </c>
      <c r="AS102" s="62">
        <f t="shared" si="63"/>
        <v>0.64974933899999998</v>
      </c>
      <c r="AT102" s="62">
        <f t="shared" si="64"/>
        <v>0.14624942899331192</v>
      </c>
      <c r="AU102" s="62">
        <f t="shared" si="58"/>
        <v>3.5832370990687007E-4</v>
      </c>
      <c r="AV102" s="62" t="str">
        <f t="shared" si="65"/>
        <v/>
      </c>
      <c r="AW102" s="62">
        <f t="shared" si="49"/>
        <v>0.51587672399999995</v>
      </c>
    </row>
    <row r="103" spans="1:49">
      <c r="A103" s="62">
        <v>1970</v>
      </c>
      <c r="B103" s="61">
        <v>49.674999999000001</v>
      </c>
      <c r="C103" s="61">
        <v>9638</v>
      </c>
      <c r="D103" s="61">
        <v>1281</v>
      </c>
      <c r="F103">
        <v>0.51670210299999997</v>
      </c>
      <c r="G103" s="61"/>
      <c r="H103" s="61">
        <v>0.22474629199999999</v>
      </c>
      <c r="I103" s="61">
        <v>351.75900000000001</v>
      </c>
      <c r="J103" s="61">
        <v>300.14499999999998</v>
      </c>
      <c r="K103" s="61">
        <v>580</v>
      </c>
      <c r="L103" s="61">
        <v>570.6</v>
      </c>
      <c r="M103" s="61">
        <v>47.810262520000002</v>
      </c>
      <c r="N103" s="62">
        <f t="shared" si="44"/>
        <v>23.802852046628555</v>
      </c>
      <c r="O103" s="61">
        <v>31.507332210000001</v>
      </c>
      <c r="P103">
        <v>21.28169312</v>
      </c>
      <c r="Q103">
        <v>27.915850970000001</v>
      </c>
      <c r="R103">
        <v>14.141004410000001</v>
      </c>
      <c r="S103">
        <v>28.77973003</v>
      </c>
      <c r="T103">
        <v>26.722480170000001</v>
      </c>
      <c r="U103">
        <v>9.66432</v>
      </c>
      <c r="V103">
        <v>3.7353969999999999</v>
      </c>
      <c r="W103">
        <v>1884.1098959999999</v>
      </c>
      <c r="X103">
        <v>0.64974933899999998</v>
      </c>
      <c r="Y103">
        <v>192.35032480000001</v>
      </c>
      <c r="Z103" s="61">
        <v>7.86</v>
      </c>
      <c r="AB103" s="61">
        <v>0.47491870000000003</v>
      </c>
      <c r="AC103" s="63" t="str">
        <f t="shared" si="45"/>
        <v/>
      </c>
      <c r="AD103" s="20">
        <f t="shared" ref="AD103:AD134" si="72">IF(F103="","",F103)</f>
        <v>0.51670210299999997</v>
      </c>
      <c r="AE103" s="62" t="str">
        <f t="shared" si="46"/>
        <v/>
      </c>
      <c r="AF103" s="20">
        <f t="shared" si="71"/>
        <v>0.22474629199999999</v>
      </c>
      <c r="AG103" s="62">
        <f t="shared" si="59"/>
        <v>0.27459718969555036</v>
      </c>
      <c r="AH103" s="62">
        <f t="shared" si="47"/>
        <v>0.23430523028883682</v>
      </c>
      <c r="AI103" s="62">
        <f t="shared" si="60"/>
        <v>0.45277127244340359</v>
      </c>
      <c r="AJ103" s="62">
        <f t="shared" si="61"/>
        <v>0.44543325526932087</v>
      </c>
      <c r="AK103" s="62">
        <f t="shared" si="48"/>
        <v>7.3380171740827227E-3</v>
      </c>
      <c r="AL103" s="62">
        <f t="shared" si="66"/>
        <v>-1.9526787463976753E-2</v>
      </c>
      <c r="AM103" s="62">
        <f t="shared" si="67"/>
        <v>3.0016504733854844E-2</v>
      </c>
      <c r="AN103" s="62">
        <f t="shared" si="68"/>
        <v>1.88219325738011E-2</v>
      </c>
      <c r="AO103" s="62">
        <f t="shared" si="69"/>
        <v>1.1785842888642005E-2</v>
      </c>
      <c r="AP103" s="62">
        <f t="shared" si="70"/>
        <v>4.8513362677742502E-3</v>
      </c>
      <c r="AQ103" s="62">
        <f t="shared" si="57"/>
        <v>-0.95058664845682461</v>
      </c>
      <c r="AR103" s="62">
        <f t="shared" si="62"/>
        <v>6.5906241361884756</v>
      </c>
      <c r="AS103" s="62">
        <f t="shared" si="63"/>
        <v>0.64974933899999998</v>
      </c>
      <c r="AT103" s="62">
        <f t="shared" si="64"/>
        <v>0.15015638157689307</v>
      </c>
      <c r="AU103" s="62">
        <f t="shared" si="58"/>
        <v>2.4489595630434818E-2</v>
      </c>
      <c r="AV103" s="62" t="str">
        <f t="shared" si="65"/>
        <v/>
      </c>
      <c r="AW103" s="62">
        <f t="shared" si="49"/>
        <v>0.47491870000000003</v>
      </c>
    </row>
    <row r="104" spans="1:49">
      <c r="A104" s="62">
        <v>1971</v>
      </c>
      <c r="B104" s="61">
        <v>44.754999998999999</v>
      </c>
      <c r="C104" s="61">
        <v>9673</v>
      </c>
      <c r="D104" s="61">
        <v>1402.4</v>
      </c>
      <c r="F104">
        <v>0.52108095399999999</v>
      </c>
      <c r="G104" s="61"/>
      <c r="H104" s="61">
        <v>0.21841129500000001</v>
      </c>
      <c r="I104" s="61">
        <v>371.87599999999998</v>
      </c>
      <c r="J104" s="61">
        <v>325.97899999999998</v>
      </c>
      <c r="K104" s="61">
        <v>620.20000000000005</v>
      </c>
      <c r="L104" s="61">
        <v>629.1</v>
      </c>
      <c r="M104" s="61">
        <v>49.431010180000001</v>
      </c>
      <c r="N104" s="62">
        <f t="shared" si="44"/>
        <v>25.113031833491799</v>
      </c>
      <c r="O104" s="61">
        <v>32.8750705</v>
      </c>
      <c r="P104">
        <v>22.41085743</v>
      </c>
      <c r="Q104">
        <v>30.065365709999998</v>
      </c>
      <c r="R104">
        <v>15.54027119</v>
      </c>
      <c r="S104">
        <v>29.37337179</v>
      </c>
      <c r="T104">
        <v>27.6167151</v>
      </c>
      <c r="U104">
        <v>9.6928999999999998</v>
      </c>
      <c r="V104">
        <v>3.7592500000000002</v>
      </c>
      <c r="W104">
        <v>1875.0428959999999</v>
      </c>
      <c r="X104">
        <v>0.64974933899999998</v>
      </c>
      <c r="Y104">
        <v>214.79237929999999</v>
      </c>
      <c r="Z104" s="61">
        <v>5.09</v>
      </c>
      <c r="AB104" s="61">
        <v>0.457677</v>
      </c>
      <c r="AC104" s="63" t="str">
        <f t="shared" si="45"/>
        <v/>
      </c>
      <c r="AD104" s="20">
        <f t="shared" si="72"/>
        <v>0.52108095399999999</v>
      </c>
      <c r="AE104" s="62" t="str">
        <f t="shared" si="46"/>
        <v/>
      </c>
      <c r="AF104" s="20">
        <f t="shared" si="71"/>
        <v>0.21841129500000001</v>
      </c>
      <c r="AG104" s="62">
        <f t="shared" si="59"/>
        <v>0.26517113519680546</v>
      </c>
      <c r="AH104" s="62">
        <f t="shared" si="47"/>
        <v>0.23244366799771818</v>
      </c>
      <c r="AI104" s="62">
        <f t="shared" si="60"/>
        <v>0.44224187107815172</v>
      </c>
      <c r="AJ104" s="62">
        <f t="shared" si="61"/>
        <v>0.44858813462635483</v>
      </c>
      <c r="AK104" s="62">
        <f t="shared" si="48"/>
        <v>-6.3462635482031127E-3</v>
      </c>
      <c r="AL104" s="62">
        <f t="shared" si="66"/>
        <v>-1.8831776585230995E-3</v>
      </c>
      <c r="AM104" s="62">
        <f t="shared" si="67"/>
        <v>2.0597705205067963E-2</v>
      </c>
      <c r="AN104" s="62">
        <f t="shared" si="68"/>
        <v>4.0774604131037673E-2</v>
      </c>
      <c r="AO104" s="62">
        <f t="shared" si="69"/>
        <v>-3.3164279005517674E-2</v>
      </c>
      <c r="AP104" s="62">
        <f t="shared" si="70"/>
        <v>-2.0665456685021205E-2</v>
      </c>
      <c r="AQ104" s="62">
        <f t="shared" si="57"/>
        <v>-0.94717418931355202</v>
      </c>
      <c r="AR104" s="62">
        <f t="shared" si="62"/>
        <v>6.5892126266959314</v>
      </c>
      <c r="AS104" s="62">
        <f t="shared" si="63"/>
        <v>0.64974933899999998</v>
      </c>
      <c r="AT104" s="62">
        <f t="shared" si="64"/>
        <v>0.1531605670992584</v>
      </c>
      <c r="AU104" s="62">
        <f t="shared" si="58"/>
        <v>2.5018499434577693E-2</v>
      </c>
      <c r="AV104" s="62" t="str">
        <f t="shared" si="65"/>
        <v/>
      </c>
      <c r="AW104" s="62">
        <f t="shared" si="49"/>
        <v>0.457677</v>
      </c>
    </row>
    <row r="105" spans="1:49">
      <c r="A105" s="62">
        <v>1972</v>
      </c>
      <c r="B105" s="61">
        <v>44.0625</v>
      </c>
      <c r="C105" s="61">
        <v>9709</v>
      </c>
      <c r="D105" s="61">
        <v>1568.5</v>
      </c>
      <c r="F105">
        <v>0.52069406699999998</v>
      </c>
      <c r="G105" s="61"/>
      <c r="H105" s="61">
        <v>0.209116991</v>
      </c>
      <c r="I105" s="61">
        <v>422.57600000000002</v>
      </c>
      <c r="J105" s="61">
        <v>365.44</v>
      </c>
      <c r="K105" s="61">
        <v>711</v>
      </c>
      <c r="L105" s="61">
        <v>681.8</v>
      </c>
      <c r="M105" s="61">
        <v>51.844965989999999</v>
      </c>
      <c r="N105" s="62">
        <f t="shared" si="44"/>
        <v>26.680339142702618</v>
      </c>
      <c r="O105" s="61">
        <v>34.66582064</v>
      </c>
      <c r="P105">
        <v>23.668836169999999</v>
      </c>
      <c r="Q105">
        <v>31.328428840000001</v>
      </c>
      <c r="R105">
        <v>16.906183349999999</v>
      </c>
      <c r="S105">
        <v>29.859357330000002</v>
      </c>
      <c r="T105">
        <v>27.717358829999998</v>
      </c>
      <c r="U105">
        <v>9.7156730000000007</v>
      </c>
      <c r="V105">
        <v>3.7458130000000001</v>
      </c>
      <c r="W105">
        <v>1848.9988980000001</v>
      </c>
      <c r="X105">
        <v>0.64974933899999998</v>
      </c>
      <c r="Y105">
        <v>242.92675679999999</v>
      </c>
      <c r="Z105" s="61">
        <v>3.86</v>
      </c>
      <c r="AB105" s="61">
        <v>0.44843309999999997</v>
      </c>
      <c r="AC105" s="63" t="str">
        <f t="shared" si="45"/>
        <v/>
      </c>
      <c r="AD105" s="20">
        <f t="shared" si="72"/>
        <v>0.52069406699999998</v>
      </c>
      <c r="AE105" s="62" t="str">
        <f t="shared" si="46"/>
        <v/>
      </c>
      <c r="AF105" s="20">
        <f t="shared" si="71"/>
        <v>0.209116991</v>
      </c>
      <c r="AG105" s="62">
        <f t="shared" si="59"/>
        <v>0.26941408989480398</v>
      </c>
      <c r="AH105" s="62">
        <f t="shared" si="47"/>
        <v>0.23298693018807778</v>
      </c>
      <c r="AI105" s="62">
        <f t="shared" si="60"/>
        <v>0.45329933057060884</v>
      </c>
      <c r="AJ105" s="62">
        <f t="shared" si="61"/>
        <v>0.43468281797896074</v>
      </c>
      <c r="AK105" s="62">
        <f t="shared" si="48"/>
        <v>1.8616512591648093E-2</v>
      </c>
      <c r="AL105" s="62">
        <f t="shared" si="66"/>
        <v>-5.9263193052351403E-3</v>
      </c>
      <c r="AM105" s="62">
        <f t="shared" si="67"/>
        <v>-1.9387937935149039E-2</v>
      </c>
      <c r="AN105" s="62">
        <f t="shared" si="68"/>
        <v>2.370461332184676E-2</v>
      </c>
      <c r="AO105" s="62">
        <f t="shared" si="69"/>
        <v>-4.4130297903026312E-2</v>
      </c>
      <c r="AP105" s="62">
        <f t="shared" si="70"/>
        <v>-5.6902344002518514E-2</v>
      </c>
      <c r="AQ105" s="62">
        <f t="shared" si="57"/>
        <v>-0.9531016718868327</v>
      </c>
      <c r="AR105" s="62">
        <f t="shared" si="62"/>
        <v>6.5692979635022777</v>
      </c>
      <c r="AS105" s="62">
        <f t="shared" si="63"/>
        <v>0.64974933899999998</v>
      </c>
      <c r="AT105" s="62">
        <f t="shared" si="64"/>
        <v>0.15487839132929551</v>
      </c>
      <c r="AU105" s="62">
        <f t="shared" si="58"/>
        <v>-9.6400245069329094E-3</v>
      </c>
      <c r="AV105" s="62" t="str">
        <f t="shared" si="65"/>
        <v/>
      </c>
      <c r="AW105" s="62">
        <f t="shared" si="49"/>
        <v>0.44843309999999997</v>
      </c>
    </row>
    <row r="106" spans="1:49">
      <c r="A106" s="62">
        <v>1973</v>
      </c>
      <c r="B106" s="61">
        <v>41.319999998999997</v>
      </c>
      <c r="C106" s="61">
        <v>9738</v>
      </c>
      <c r="D106" s="61">
        <v>1782.3</v>
      </c>
      <c r="F106">
        <v>0.52463749900000001</v>
      </c>
      <c r="G106" s="61"/>
      <c r="H106" s="61">
        <v>0.209729002</v>
      </c>
      <c r="I106" s="61">
        <v>495.98500000000001</v>
      </c>
      <c r="J106" s="61">
        <v>410.62099999999998</v>
      </c>
      <c r="K106" s="61">
        <v>870.1</v>
      </c>
      <c r="L106" s="61">
        <v>856.1</v>
      </c>
      <c r="M106" s="61">
        <v>54.864281040000002</v>
      </c>
      <c r="N106" s="62">
        <f t="shared" si="44"/>
        <v>28.563357934941525</v>
      </c>
      <c r="O106" s="61">
        <v>37.076988159999999</v>
      </c>
      <c r="P106">
        <v>25.054967770000001</v>
      </c>
      <c r="Q106">
        <v>33.068362780000001</v>
      </c>
      <c r="R106">
        <v>18.515537269999999</v>
      </c>
      <c r="S106">
        <v>32.351727140000001</v>
      </c>
      <c r="T106">
        <v>29.812481810000001</v>
      </c>
      <c r="U106">
        <v>9.7344120000000007</v>
      </c>
      <c r="V106">
        <v>3.774975</v>
      </c>
      <c r="W106">
        <v>1822.198899</v>
      </c>
      <c r="X106">
        <v>0.64974933899999998</v>
      </c>
      <c r="Y106">
        <v>280.20417259999999</v>
      </c>
      <c r="Z106" s="61">
        <v>6.16</v>
      </c>
      <c r="AB106" s="61">
        <v>0.42382520000000001</v>
      </c>
      <c r="AC106" s="63" t="str">
        <f t="shared" si="45"/>
        <v/>
      </c>
      <c r="AD106" s="20">
        <f t="shared" si="72"/>
        <v>0.52463749900000001</v>
      </c>
      <c r="AE106" s="62" t="str">
        <f t="shared" si="46"/>
        <v/>
      </c>
      <c r="AF106" s="20">
        <f t="shared" si="71"/>
        <v>0.209729002</v>
      </c>
      <c r="AG106" s="62">
        <f t="shared" si="59"/>
        <v>0.2782836783930876</v>
      </c>
      <c r="AH106" s="62">
        <f t="shared" si="47"/>
        <v>0.23038826235762777</v>
      </c>
      <c r="AI106" s="62">
        <f t="shared" si="60"/>
        <v>0.48818941816753636</v>
      </c>
      <c r="AJ106" s="62">
        <f t="shared" si="61"/>
        <v>0.4803343993715985</v>
      </c>
      <c r="AK106" s="62">
        <f t="shared" si="48"/>
        <v>7.8550187959378626E-3</v>
      </c>
      <c r="AL106" s="62">
        <f t="shared" si="66"/>
        <v>-1.1284904136536019E-2</v>
      </c>
      <c r="AM106" s="62">
        <f t="shared" si="67"/>
        <v>-1.4146709760780462E-2</v>
      </c>
      <c r="AN106" s="62">
        <f t="shared" si="68"/>
        <v>2.2733025477397716E-2</v>
      </c>
      <c r="AO106" s="62">
        <f t="shared" si="69"/>
        <v>1.1971366745471107E-2</v>
      </c>
      <c r="AP106" s="62">
        <f t="shared" si="70"/>
        <v>4.6704961717719956E-3</v>
      </c>
      <c r="AQ106" s="62">
        <f t="shared" si="57"/>
        <v>-0.94727347622113678</v>
      </c>
      <c r="AR106" s="62">
        <f t="shared" si="62"/>
        <v>6.5605257608437535</v>
      </c>
      <c r="AS106" s="62">
        <f t="shared" si="63"/>
        <v>0.64974933899999998</v>
      </c>
      <c r="AT106" s="62">
        <f t="shared" si="64"/>
        <v>0.1572149316052292</v>
      </c>
      <c r="AU106" s="62">
        <f t="shared" si="58"/>
        <v>-2.9597772850635681E-2</v>
      </c>
      <c r="AV106" s="62" t="str">
        <f t="shared" si="65"/>
        <v/>
      </c>
      <c r="AW106" s="62">
        <f t="shared" si="49"/>
        <v>0.42382520000000001</v>
      </c>
    </row>
    <row r="107" spans="1:49">
      <c r="A107" s="62">
        <v>1974</v>
      </c>
      <c r="B107" s="61">
        <v>36.122499998999999</v>
      </c>
      <c r="C107" s="61">
        <v>9768</v>
      </c>
      <c r="D107" s="61">
        <v>2090.9</v>
      </c>
      <c r="F107">
        <v>0.51846789599999998</v>
      </c>
      <c r="G107" s="61"/>
      <c r="H107" s="61">
        <v>0.22344444999999999</v>
      </c>
      <c r="I107" s="61">
        <v>577.72799999999995</v>
      </c>
      <c r="J107" s="61">
        <v>490.065</v>
      </c>
      <c r="K107" s="61">
        <v>1099.8</v>
      </c>
      <c r="L107" s="61">
        <v>1160.7</v>
      </c>
      <c r="M107" s="61">
        <v>56.999281740000001</v>
      </c>
      <c r="N107" s="62">
        <f t="shared" si="44"/>
        <v>32.154824704772736</v>
      </c>
      <c r="O107" s="61">
        <v>41.779469829999996</v>
      </c>
      <c r="P107">
        <v>28.248946279999998</v>
      </c>
      <c r="Q107">
        <v>38.60766667</v>
      </c>
      <c r="R107">
        <v>21.410828720000001</v>
      </c>
      <c r="S107">
        <v>40.292520269999997</v>
      </c>
      <c r="T107">
        <v>38.038045449999998</v>
      </c>
      <c r="U107">
        <v>9.7515920000000005</v>
      </c>
      <c r="V107">
        <v>3.8265720000000001</v>
      </c>
      <c r="W107">
        <v>1792.062901</v>
      </c>
      <c r="X107">
        <v>0.64974933899999998</v>
      </c>
      <c r="Y107">
        <v>353.28345139999999</v>
      </c>
      <c r="Z107" s="61">
        <v>10.210000000000001</v>
      </c>
      <c r="AB107" s="61">
        <v>0.3884301</v>
      </c>
      <c r="AC107" s="63" t="str">
        <f t="shared" si="45"/>
        <v/>
      </c>
      <c r="AD107" s="20">
        <f t="shared" si="72"/>
        <v>0.51846789599999998</v>
      </c>
      <c r="AE107" s="62" t="str">
        <f t="shared" si="46"/>
        <v/>
      </c>
      <c r="AF107" s="20">
        <f t="shared" si="71"/>
        <v>0.22344444999999999</v>
      </c>
      <c r="AG107" s="62">
        <f t="shared" si="59"/>
        <v>0.27630589698216074</v>
      </c>
      <c r="AH107" s="62">
        <f t="shared" si="47"/>
        <v>0.23437993208666125</v>
      </c>
      <c r="AI107" s="62">
        <f t="shared" si="60"/>
        <v>0.52599359127648382</v>
      </c>
      <c r="AJ107" s="62">
        <f t="shared" si="61"/>
        <v>0.55511980486871682</v>
      </c>
      <c r="AK107" s="62">
        <f t="shared" si="48"/>
        <v>-2.9126213592232997E-2</v>
      </c>
      <c r="AL107" s="62">
        <f t="shared" si="66"/>
        <v>1.546232343623586E-3</v>
      </c>
      <c r="AM107" s="62">
        <f t="shared" si="67"/>
        <v>3.643605439602049E-2</v>
      </c>
      <c r="AN107" s="62">
        <f t="shared" si="68"/>
        <v>2.6848774271398437E-2</v>
      </c>
      <c r="AO107" s="62">
        <f t="shared" si="69"/>
        <v>0.1010606390940207</v>
      </c>
      <c r="AP107" s="62">
        <f t="shared" si="70"/>
        <v>0.12522189372561859</v>
      </c>
      <c r="AQ107" s="62">
        <f t="shared" si="57"/>
        <v>-0.93546119049062826</v>
      </c>
      <c r="AR107" s="62">
        <f t="shared" si="62"/>
        <v>6.5556615034326864</v>
      </c>
      <c r="AS107" s="62">
        <f t="shared" si="63"/>
        <v>0.64974933899999998</v>
      </c>
      <c r="AT107" s="62">
        <f t="shared" si="64"/>
        <v>0.16896238528863167</v>
      </c>
      <c r="AU107" s="62">
        <f t="shared" si="58"/>
        <v>-5.6837802689287273E-2</v>
      </c>
      <c r="AV107" s="62" t="str">
        <f t="shared" si="65"/>
        <v/>
      </c>
      <c r="AW107" s="62">
        <f t="shared" si="49"/>
        <v>0.3884301</v>
      </c>
    </row>
    <row r="108" spans="1:49">
      <c r="A108" s="62">
        <v>1975</v>
      </c>
      <c r="B108" s="61">
        <v>39.527499999</v>
      </c>
      <c r="C108" s="61">
        <v>9795</v>
      </c>
      <c r="D108" s="61">
        <v>2313.1</v>
      </c>
      <c r="F108">
        <v>0.53132207600000003</v>
      </c>
      <c r="G108" s="61"/>
      <c r="H108" s="61">
        <v>0.22139120700000001</v>
      </c>
      <c r="I108" s="61">
        <v>729</v>
      </c>
      <c r="J108" s="61">
        <v>581.26499999999999</v>
      </c>
      <c r="K108" s="61">
        <v>1056.9000000000001</v>
      </c>
      <c r="L108" s="61">
        <v>1130.9000000000001</v>
      </c>
      <c r="M108" s="61">
        <v>56.085350179999999</v>
      </c>
      <c r="N108" s="62">
        <f t="shared" si="44"/>
        <v>36.051924273661633</v>
      </c>
      <c r="O108" s="61">
        <v>47.10941906</v>
      </c>
      <c r="P108">
        <v>31.766476919999999</v>
      </c>
      <c r="Q108">
        <v>43.348468699999998</v>
      </c>
      <c r="R108">
        <v>25.3298296</v>
      </c>
      <c r="S108">
        <v>42.20661647</v>
      </c>
      <c r="T108">
        <v>40.317470950000001</v>
      </c>
      <c r="U108">
        <v>9.7690059999999992</v>
      </c>
      <c r="V108">
        <v>3.7675809999999998</v>
      </c>
      <c r="W108">
        <v>1781.9819010000001</v>
      </c>
      <c r="X108">
        <v>0.64974933899999998</v>
      </c>
      <c r="Y108">
        <v>379.76929849999999</v>
      </c>
      <c r="Z108" s="61">
        <v>6.99</v>
      </c>
      <c r="AB108" s="61">
        <v>0.39839730000000001</v>
      </c>
      <c r="AC108" s="63" t="str">
        <f t="shared" si="45"/>
        <v/>
      </c>
      <c r="AD108" s="20">
        <f t="shared" si="72"/>
        <v>0.53132207600000003</v>
      </c>
      <c r="AE108" s="62" t="str">
        <f t="shared" si="46"/>
        <v/>
      </c>
      <c r="AF108" s="20">
        <f t="shared" si="71"/>
        <v>0.22139120700000001</v>
      </c>
      <c r="AG108" s="62">
        <f t="shared" si="59"/>
        <v>0.31516147161817476</v>
      </c>
      <c r="AH108" s="62">
        <f t="shared" si="47"/>
        <v>0.25129263758592368</v>
      </c>
      <c r="AI108" s="62">
        <f t="shared" si="60"/>
        <v>0.45691928580692581</v>
      </c>
      <c r="AJ108" s="62">
        <f t="shared" si="61"/>
        <v>0.48891098525787907</v>
      </c>
      <c r="AK108" s="62">
        <f t="shared" si="48"/>
        <v>-3.1991699450953259E-2</v>
      </c>
      <c r="AL108" s="62">
        <f t="shared" si="66"/>
        <v>2.9576595485391061E-3</v>
      </c>
      <c r="AM108" s="62">
        <f t="shared" si="67"/>
        <v>1.4227711395587526E-3</v>
      </c>
      <c r="AN108" s="62">
        <f t="shared" si="68"/>
        <v>5.3688195576903776E-2</v>
      </c>
      <c r="AO108" s="62">
        <f t="shared" si="69"/>
        <v>-6.7986585559746154E-2</v>
      </c>
      <c r="AP108" s="62">
        <f t="shared" si="70"/>
        <v>-5.6199689789464262E-2</v>
      </c>
      <c r="AQ108" s="62">
        <f t="shared" si="57"/>
        <v>-0.95278156990273966</v>
      </c>
      <c r="AR108" s="62">
        <f t="shared" si="62"/>
        <v>6.53269988151078</v>
      </c>
      <c r="AS108" s="62">
        <f t="shared" si="63"/>
        <v>0.64974933899999998</v>
      </c>
      <c r="AT108" s="62">
        <f t="shared" si="64"/>
        <v>0.16418196295015347</v>
      </c>
      <c r="AU108" s="62">
        <f t="shared" si="58"/>
        <v>-1.2297732214422333E-2</v>
      </c>
      <c r="AV108" s="62" t="str">
        <f t="shared" si="65"/>
        <v/>
      </c>
      <c r="AW108" s="62">
        <f t="shared" si="49"/>
        <v>0.39839730000000001</v>
      </c>
    </row>
    <row r="109" spans="1:49">
      <c r="A109" s="62">
        <v>1976</v>
      </c>
      <c r="B109" s="61">
        <v>35.982499998999998</v>
      </c>
      <c r="C109" s="61">
        <v>9811</v>
      </c>
      <c r="D109" s="61">
        <v>2632.8</v>
      </c>
      <c r="F109">
        <v>0.52957991000000004</v>
      </c>
      <c r="G109" s="61"/>
      <c r="H109" s="61">
        <v>0.21448647800000001</v>
      </c>
      <c r="I109" s="61">
        <v>836</v>
      </c>
      <c r="J109" s="61">
        <v>633</v>
      </c>
      <c r="K109" s="61">
        <v>1266.5</v>
      </c>
      <c r="L109" s="61">
        <v>1369</v>
      </c>
      <c r="M109" s="61">
        <v>59.164104600000002</v>
      </c>
      <c r="N109" s="62">
        <f t="shared" si="44"/>
        <v>38.835975199381693</v>
      </c>
      <c r="O109" s="61">
        <v>51.43119007</v>
      </c>
      <c r="P109">
        <v>34.245144099999997</v>
      </c>
      <c r="Q109">
        <v>46.083887529999998</v>
      </c>
      <c r="R109">
        <v>27.972435340000001</v>
      </c>
      <c r="S109">
        <v>44.943898779999998</v>
      </c>
      <c r="T109">
        <v>43.145703570000002</v>
      </c>
      <c r="U109">
        <v>9.7875759999999996</v>
      </c>
      <c r="V109">
        <v>3.7484109999999999</v>
      </c>
      <c r="W109">
        <v>1783.5489009999999</v>
      </c>
      <c r="X109">
        <v>0.64974933899999998</v>
      </c>
      <c r="Y109">
        <v>402.596115</v>
      </c>
      <c r="Z109" s="61">
        <v>9.77</v>
      </c>
      <c r="AB109" s="61">
        <v>0.40068540000000002</v>
      </c>
      <c r="AC109" s="63" t="str">
        <f t="shared" si="45"/>
        <v/>
      </c>
      <c r="AD109" s="20">
        <f t="shared" si="72"/>
        <v>0.52957991000000004</v>
      </c>
      <c r="AE109" s="62" t="str">
        <f t="shared" si="46"/>
        <v/>
      </c>
      <c r="AF109" s="20">
        <f t="shared" si="71"/>
        <v>0.21448647800000001</v>
      </c>
      <c r="AG109" s="62">
        <f t="shared" si="59"/>
        <v>0.31753266484351261</v>
      </c>
      <c r="AH109" s="62">
        <f t="shared" si="47"/>
        <v>0.24042844120328166</v>
      </c>
      <c r="AI109" s="62">
        <f t="shared" si="60"/>
        <v>0.48104679428745056</v>
      </c>
      <c r="AJ109" s="62">
        <f t="shared" si="61"/>
        <v>0.51997872986934057</v>
      </c>
      <c r="AK109" s="62">
        <f t="shared" si="48"/>
        <v>-3.8931935581890009E-2</v>
      </c>
      <c r="AL109" s="62">
        <f t="shared" si="66"/>
        <v>7.4645502539525516E-4</v>
      </c>
      <c r="AM109" s="62">
        <f t="shared" si="67"/>
        <v>-1.3194773559490509E-2</v>
      </c>
      <c r="AN109" s="62">
        <f t="shared" si="68"/>
        <v>2.4850063658629198E-2</v>
      </c>
      <c r="AO109" s="62">
        <f t="shared" si="69"/>
        <v>-1.1548751609653692E-2</v>
      </c>
      <c r="AP109" s="62">
        <f t="shared" si="70"/>
        <v>-6.5888271026610769E-3</v>
      </c>
      <c r="AQ109" s="62">
        <f t="shared" si="57"/>
        <v>-0.95978180944451086</v>
      </c>
      <c r="AR109" s="62">
        <f t="shared" si="62"/>
        <v>6.5265786135375663</v>
      </c>
      <c r="AS109" s="62">
        <f t="shared" si="63"/>
        <v>0.64974933899999998</v>
      </c>
      <c r="AT109" s="62">
        <f t="shared" si="64"/>
        <v>0.15291557087511393</v>
      </c>
      <c r="AU109" s="62">
        <f t="shared" si="58"/>
        <v>-4.4867726924371215E-3</v>
      </c>
      <c r="AV109" s="62" t="str">
        <f t="shared" si="65"/>
        <v/>
      </c>
      <c r="AW109" s="62">
        <f t="shared" si="49"/>
        <v>0.40068540000000002</v>
      </c>
    </row>
    <row r="110" spans="1:49">
      <c r="A110" s="62">
        <v>1977</v>
      </c>
      <c r="B110" s="61">
        <v>32.939999999000001</v>
      </c>
      <c r="C110" s="61">
        <v>9822</v>
      </c>
      <c r="D110" s="61">
        <v>2846.8</v>
      </c>
      <c r="F110">
        <v>0.53850688099999999</v>
      </c>
      <c r="G110" s="61"/>
      <c r="H110" s="61">
        <v>0.21276521000000001</v>
      </c>
      <c r="I110" s="61">
        <v>951</v>
      </c>
      <c r="J110" s="61">
        <v>748</v>
      </c>
      <c r="K110" s="61">
        <v>1344.7</v>
      </c>
      <c r="L110" s="61">
        <v>1448</v>
      </c>
      <c r="M110" s="61">
        <v>59.468270199999999</v>
      </c>
      <c r="N110" s="62">
        <f t="shared" si="44"/>
        <v>41.731081408546352</v>
      </c>
      <c r="O110" s="61">
        <v>55.083192330000003</v>
      </c>
      <c r="P110">
        <v>36.695244000000002</v>
      </c>
      <c r="Q110">
        <v>48.840676039999998</v>
      </c>
      <c r="R110">
        <v>30.316722089999999</v>
      </c>
      <c r="S110">
        <v>46.5626113</v>
      </c>
      <c r="T110">
        <v>44.453594680000002</v>
      </c>
      <c r="U110">
        <v>9.8068849999999994</v>
      </c>
      <c r="V110">
        <v>3.7365889999999999</v>
      </c>
      <c r="W110">
        <v>1757.468903</v>
      </c>
      <c r="X110">
        <v>0.64974933899999998</v>
      </c>
      <c r="Y110">
        <v>400.06506860000002</v>
      </c>
      <c r="Z110" s="61">
        <v>7.08</v>
      </c>
      <c r="AB110" s="61">
        <v>0.42937819999999999</v>
      </c>
      <c r="AC110" s="63" t="str">
        <f t="shared" si="45"/>
        <v/>
      </c>
      <c r="AD110" s="20">
        <f t="shared" si="72"/>
        <v>0.53850688099999999</v>
      </c>
      <c r="AE110" s="62" t="str">
        <f t="shared" si="46"/>
        <v/>
      </c>
      <c r="AF110" s="20">
        <f t="shared" si="71"/>
        <v>0.21276521000000001</v>
      </c>
      <c r="AG110" s="62">
        <f t="shared" si="59"/>
        <v>0.33405929464662076</v>
      </c>
      <c r="AH110" s="62">
        <f t="shared" si="47"/>
        <v>0.26275115919629055</v>
      </c>
      <c r="AI110" s="62">
        <f t="shared" si="60"/>
        <v>0.47235492482787689</v>
      </c>
      <c r="AJ110" s="62">
        <f t="shared" si="61"/>
        <v>0.50864128143880849</v>
      </c>
      <c r="AK110" s="62">
        <f t="shared" si="48"/>
        <v>-3.6286356610931603E-2</v>
      </c>
      <c r="AL110" s="62">
        <f t="shared" si="66"/>
        <v>-2.7968169462585903E-3</v>
      </c>
      <c r="AM110" s="62">
        <f t="shared" si="67"/>
        <v>-1.3799082323800744E-2</v>
      </c>
      <c r="AN110" s="62">
        <f t="shared" si="68"/>
        <v>8.580675526734572E-3</v>
      </c>
      <c r="AO110" s="62">
        <f t="shared" si="69"/>
        <v>-3.6516327524742917E-2</v>
      </c>
      <c r="AP110" s="62">
        <f t="shared" si="70"/>
        <v>-4.2036209823815722E-2</v>
      </c>
      <c r="AQ110" s="62">
        <f t="shared" si="57"/>
        <v>-0.9649115268369266</v>
      </c>
      <c r="AR110" s="62">
        <f t="shared" si="62"/>
        <v>6.5067184028079978</v>
      </c>
      <c r="AS110" s="62">
        <f t="shared" si="63"/>
        <v>0.64974933899999998</v>
      </c>
      <c r="AT110" s="62">
        <f t="shared" si="64"/>
        <v>0.14053149803287901</v>
      </c>
      <c r="AU110" s="62">
        <f t="shared" si="58"/>
        <v>2.5800804226125434E-2</v>
      </c>
      <c r="AV110" s="62" t="str">
        <f t="shared" si="65"/>
        <v/>
      </c>
      <c r="AW110" s="62">
        <f t="shared" si="49"/>
        <v>0.42937819999999999</v>
      </c>
    </row>
    <row r="111" spans="1:49">
      <c r="A111" s="62">
        <v>1978</v>
      </c>
      <c r="B111" s="61">
        <v>28.799999999000001</v>
      </c>
      <c r="C111" s="61">
        <v>9830</v>
      </c>
      <c r="D111" s="61">
        <v>3057.6</v>
      </c>
      <c r="F111">
        <v>0.53594466600000001</v>
      </c>
      <c r="G111" s="61"/>
      <c r="H111" s="61">
        <v>0.211145997</v>
      </c>
      <c r="I111" s="61">
        <v>1126</v>
      </c>
      <c r="J111" s="61">
        <v>877</v>
      </c>
      <c r="K111" s="61">
        <v>1410.3</v>
      </c>
      <c r="L111" s="61">
        <v>1526</v>
      </c>
      <c r="M111" s="61">
        <v>61.10982164</v>
      </c>
      <c r="N111" s="62">
        <f t="shared" si="44"/>
        <v>43.581688618905254</v>
      </c>
      <c r="O111" s="61">
        <v>57.543711219999999</v>
      </c>
      <c r="P111">
        <v>38.264624310000002</v>
      </c>
      <c r="Q111">
        <v>50.868271440000001</v>
      </c>
      <c r="R111">
        <v>31.821258159999999</v>
      </c>
      <c r="S111">
        <v>47.090341879999997</v>
      </c>
      <c r="T111">
        <v>44.935264410000002</v>
      </c>
      <c r="U111">
        <v>9.8257790000000007</v>
      </c>
      <c r="V111">
        <v>3.7437999999999998</v>
      </c>
      <c r="W111">
        <v>1738.980904</v>
      </c>
      <c r="X111">
        <v>0.64974933899999998</v>
      </c>
      <c r="Y111">
        <v>410.76829290000001</v>
      </c>
      <c r="Z111" s="61">
        <v>7.14</v>
      </c>
      <c r="AB111" s="61">
        <v>0.45966449999999998</v>
      </c>
      <c r="AC111" s="63" t="str">
        <f t="shared" si="45"/>
        <v/>
      </c>
      <c r="AD111" s="20">
        <f t="shared" si="72"/>
        <v>0.53594466600000001</v>
      </c>
      <c r="AE111" s="62" t="str">
        <f t="shared" si="46"/>
        <v/>
      </c>
      <c r="AF111" s="20">
        <f t="shared" si="71"/>
        <v>0.211145997</v>
      </c>
      <c r="AG111" s="62">
        <f t="shared" si="59"/>
        <v>0.36826268969126114</v>
      </c>
      <c r="AH111" s="62">
        <f t="shared" si="47"/>
        <v>0.28682626896912611</v>
      </c>
      <c r="AI111" s="62">
        <f t="shared" si="60"/>
        <v>0.46124411302982732</v>
      </c>
      <c r="AJ111" s="62">
        <f t="shared" si="61"/>
        <v>0.49908424908424909</v>
      </c>
      <c r="AK111" s="62">
        <f t="shared" si="48"/>
        <v>-3.7840136054421769E-2</v>
      </c>
      <c r="AL111" s="62">
        <f t="shared" si="66"/>
        <v>-1.5122009274875538E-3</v>
      </c>
      <c r="AM111" s="62">
        <f t="shared" si="67"/>
        <v>-2.7149804195283267E-3</v>
      </c>
      <c r="AN111" s="62">
        <f t="shared" si="68"/>
        <v>5.0442499498457678E-3</v>
      </c>
      <c r="AO111" s="62">
        <f t="shared" si="69"/>
        <v>-3.2120829751660376E-2</v>
      </c>
      <c r="AP111" s="62">
        <f t="shared" si="70"/>
        <v>-3.2613811159442119E-2</v>
      </c>
      <c r="AQ111" s="62">
        <f t="shared" si="57"/>
        <v>-0.96490830375894976</v>
      </c>
      <c r="AR111" s="62">
        <f t="shared" si="62"/>
        <v>6.4961462295114645</v>
      </c>
      <c r="AS111" s="62">
        <f t="shared" si="63"/>
        <v>0.64974933899999998</v>
      </c>
      <c r="AT111" s="62">
        <f t="shared" si="64"/>
        <v>0.13434337156593407</v>
      </c>
      <c r="AU111" s="62">
        <f t="shared" si="58"/>
        <v>2.7409132351566015E-2</v>
      </c>
      <c r="AV111" s="62" t="str">
        <f t="shared" si="65"/>
        <v/>
      </c>
      <c r="AW111" s="62">
        <f t="shared" si="49"/>
        <v>0.45966449999999998</v>
      </c>
    </row>
    <row r="112" spans="1:49">
      <c r="A112" s="62">
        <v>1979</v>
      </c>
      <c r="B112" s="61">
        <v>28.047999999999998</v>
      </c>
      <c r="C112" s="61">
        <v>9837</v>
      </c>
      <c r="D112" s="61">
        <v>3264.7</v>
      </c>
      <c r="F112">
        <v>0.54741499999999998</v>
      </c>
      <c r="G112" s="61"/>
      <c r="H112" s="61">
        <v>0.204612981</v>
      </c>
      <c r="I112" s="61">
        <v>1212</v>
      </c>
      <c r="J112" s="61">
        <v>941</v>
      </c>
      <c r="K112" s="61">
        <v>1661.2</v>
      </c>
      <c r="L112" s="61">
        <v>1784.4</v>
      </c>
      <c r="M112" s="61">
        <v>62.49701357</v>
      </c>
      <c r="N112" s="62">
        <f t="shared" si="44"/>
        <v>45.468356926782711</v>
      </c>
      <c r="O112" s="61">
        <v>60.117033280000001</v>
      </c>
      <c r="P112">
        <v>39.760297319999999</v>
      </c>
      <c r="Q112">
        <v>53.27837478</v>
      </c>
      <c r="R112">
        <v>33.700226360000002</v>
      </c>
      <c r="S112">
        <v>51.350633610000003</v>
      </c>
      <c r="T112">
        <v>48.940766930000002</v>
      </c>
      <c r="U112">
        <v>9.8424530000000008</v>
      </c>
      <c r="V112">
        <v>3.781561</v>
      </c>
      <c r="W112">
        <v>1721.832905</v>
      </c>
      <c r="X112">
        <v>0.64974933899999998</v>
      </c>
      <c r="Y112">
        <v>424.37574799999999</v>
      </c>
      <c r="Z112" s="61">
        <v>10.76</v>
      </c>
      <c r="AB112" s="61">
        <v>0.49432169999999998</v>
      </c>
      <c r="AC112" s="63" t="str">
        <f t="shared" si="45"/>
        <v/>
      </c>
      <c r="AD112" s="20">
        <f t="shared" si="72"/>
        <v>0.54741499999999998</v>
      </c>
      <c r="AE112" s="62" t="str">
        <f t="shared" si="46"/>
        <v/>
      </c>
      <c r="AF112" s="20">
        <f t="shared" si="71"/>
        <v>0.204612981</v>
      </c>
      <c r="AG112" s="62">
        <f t="shared" si="59"/>
        <v>0.37124391215119307</v>
      </c>
      <c r="AH112" s="62">
        <f t="shared" si="47"/>
        <v>0.2882347535761326</v>
      </c>
      <c r="AI112" s="62">
        <f t="shared" si="60"/>
        <v>0.50883695285937458</v>
      </c>
      <c r="AJ112" s="62">
        <f t="shared" si="61"/>
        <v>0.546573957790915</v>
      </c>
      <c r="AK112" s="62">
        <f t="shared" si="48"/>
        <v>-3.7737004931540419E-2</v>
      </c>
      <c r="AL112" s="62">
        <f t="shared" si="66"/>
        <v>-4.0365180034529595E-3</v>
      </c>
      <c r="AM112" s="62">
        <f t="shared" si="67"/>
        <v>3.9115885521361117E-3</v>
      </c>
      <c r="AN112" s="62">
        <f t="shared" si="68"/>
        <v>1.4990436681811468E-2</v>
      </c>
      <c r="AO112" s="62">
        <f t="shared" si="69"/>
        <v>4.4229795447011881E-2</v>
      </c>
      <c r="AP112" s="62">
        <f t="shared" si="70"/>
        <v>4.3008287814910964E-2</v>
      </c>
      <c r="AQ112" s="62">
        <f t="shared" si="57"/>
        <v>-0.95656808126608084</v>
      </c>
      <c r="AR112" s="62">
        <f t="shared" si="62"/>
        <v>6.4945765635894279</v>
      </c>
      <c r="AS112" s="62">
        <f t="shared" si="63"/>
        <v>0.64974933899999998</v>
      </c>
      <c r="AT112" s="62">
        <f t="shared" si="64"/>
        <v>0.12998920207063436</v>
      </c>
      <c r="AU112" s="62">
        <f t="shared" si="58"/>
        <v>2.9020444472071215E-2</v>
      </c>
      <c r="AV112" s="62" t="str">
        <f t="shared" si="65"/>
        <v/>
      </c>
      <c r="AW112" s="62">
        <f t="shared" si="49"/>
        <v>0.49432169999999998</v>
      </c>
    </row>
    <row r="113" spans="1:49">
      <c r="A113" s="62">
        <v>1980</v>
      </c>
      <c r="B113" s="61">
        <v>31.523</v>
      </c>
      <c r="C113" s="61">
        <v>9847</v>
      </c>
      <c r="D113" s="61">
        <v>3561.4887509999999</v>
      </c>
      <c r="F113">
        <v>0.55261016200000002</v>
      </c>
      <c r="G113" s="61"/>
      <c r="H113" s="61">
        <v>0.232446453</v>
      </c>
      <c r="I113" s="61">
        <v>1332</v>
      </c>
      <c r="J113" s="61">
        <v>1004</v>
      </c>
      <c r="K113" s="61">
        <v>1890.4</v>
      </c>
      <c r="L113" s="61">
        <v>2100.8000000000002</v>
      </c>
      <c r="M113" s="61">
        <v>65.232966790000006</v>
      </c>
      <c r="N113" s="62">
        <f t="shared" si="44"/>
        <v>47.473191162136288</v>
      </c>
      <c r="O113" s="61">
        <v>64.114495210000001</v>
      </c>
      <c r="P113">
        <v>44.035355750000001</v>
      </c>
      <c r="Q113">
        <v>51.462840110000002</v>
      </c>
      <c r="R113">
        <v>35.805116140000003</v>
      </c>
      <c r="S113">
        <v>56.148270109999999</v>
      </c>
      <c r="T113">
        <v>55.620412979999998</v>
      </c>
      <c r="U113">
        <v>9.8557469999999991</v>
      </c>
      <c r="V113">
        <v>3.777936</v>
      </c>
      <c r="W113">
        <v>1701.991906</v>
      </c>
      <c r="X113">
        <v>0.64974933899999998</v>
      </c>
      <c r="Y113">
        <v>614.75103130000002</v>
      </c>
      <c r="Z113" s="61">
        <v>14.08</v>
      </c>
      <c r="AB113" s="61"/>
      <c r="AC113" s="63" t="str">
        <f t="shared" si="45"/>
        <v/>
      </c>
      <c r="AD113" s="20">
        <f t="shared" si="72"/>
        <v>0.55261016200000002</v>
      </c>
      <c r="AE113" s="62" t="str">
        <f t="shared" si="46"/>
        <v/>
      </c>
      <c r="AF113" s="20">
        <f t="shared" si="71"/>
        <v>0.232446453</v>
      </c>
      <c r="AG113" s="62">
        <f t="shared" si="59"/>
        <v>0.37400090050151052</v>
      </c>
      <c r="AH113" s="62">
        <f t="shared" si="47"/>
        <v>0.28190458266029772</v>
      </c>
      <c r="AI113" s="62">
        <f t="shared" si="60"/>
        <v>0.53078926599703868</v>
      </c>
      <c r="AJ113" s="62">
        <f t="shared" si="61"/>
        <v>0.58986568451469479</v>
      </c>
      <c r="AK113" s="62">
        <f t="shared" si="48"/>
        <v>-5.9076418517656104E-2</v>
      </c>
      <c r="AL113" s="62">
        <f t="shared" si="66"/>
        <v>5.8975468135094744E-2</v>
      </c>
      <c r="AM113" s="62">
        <f t="shared" si="67"/>
        <v>-7.7819049687396155E-2</v>
      </c>
      <c r="AN113" s="62">
        <f t="shared" si="68"/>
        <v>1.7437714621957177E-2</v>
      </c>
      <c r="AO113" s="62">
        <f t="shared" si="69"/>
        <v>4.6170073732190897E-2</v>
      </c>
      <c r="AP113" s="62">
        <f t="shared" si="70"/>
        <v>8.4791021829037264E-2</v>
      </c>
      <c r="AQ113" s="62">
        <f t="shared" si="57"/>
        <v>-0.95887690806299397</v>
      </c>
      <c r="AR113" s="62">
        <f t="shared" si="62"/>
        <v>6.4806776454773489</v>
      </c>
      <c r="AS113" s="62">
        <f t="shared" si="63"/>
        <v>0.64974933899999998</v>
      </c>
      <c r="AT113" s="62">
        <f t="shared" si="64"/>
        <v>0.17261069015798219</v>
      </c>
      <c r="AU113" s="62">
        <f t="shared" si="58"/>
        <v>6.4451476736968799E-2</v>
      </c>
      <c r="AV113" s="62" t="str">
        <f t="shared" si="65"/>
        <v/>
      </c>
      <c r="AW113" s="62" t="str">
        <f t="shared" si="49"/>
        <v/>
      </c>
    </row>
    <row r="114" spans="1:49">
      <c r="A114" s="62">
        <v>1981</v>
      </c>
      <c r="B114" s="61">
        <v>38.459999998999997</v>
      </c>
      <c r="C114" s="61">
        <v>9852</v>
      </c>
      <c r="D114" s="61">
        <v>3734.022504</v>
      </c>
      <c r="E114" s="62">
        <v>1.4884832079999999</v>
      </c>
      <c r="F114">
        <v>0.56846408800000003</v>
      </c>
      <c r="G114" s="61"/>
      <c r="H114" s="61">
        <v>0.20190354799999999</v>
      </c>
      <c r="I114" s="61">
        <v>1551</v>
      </c>
      <c r="J114" s="61">
        <v>1011</v>
      </c>
      <c r="K114" s="61">
        <v>2062.3000000000002</v>
      </c>
      <c r="L114" s="61">
        <v>2309.8000000000002</v>
      </c>
      <c r="M114" s="61">
        <v>65.017652799999993</v>
      </c>
      <c r="N114" s="62">
        <f t="shared" si="44"/>
        <v>49.91248107767602</v>
      </c>
      <c r="O114" s="61">
        <v>69.007332210000001</v>
      </c>
      <c r="P114">
        <v>47.292051290000003</v>
      </c>
      <c r="Q114">
        <v>56.14268371</v>
      </c>
      <c r="R114">
        <v>38.359784380000001</v>
      </c>
      <c r="S114">
        <v>61.421221260000003</v>
      </c>
      <c r="T114">
        <v>63.083029639999999</v>
      </c>
      <c r="U114">
        <v>9.8655120000000007</v>
      </c>
      <c r="V114">
        <v>3.7099310000000001</v>
      </c>
      <c r="W114">
        <v>1679.304907</v>
      </c>
      <c r="X114">
        <v>0.64974933899999998</v>
      </c>
      <c r="Y114">
        <v>677.00114459999998</v>
      </c>
      <c r="Z114" s="61">
        <v>15.25</v>
      </c>
      <c r="AB114" s="61"/>
      <c r="AC114" s="63">
        <f t="shared" si="45"/>
        <v>1.4884832079999999E-2</v>
      </c>
      <c r="AD114" s="20">
        <f t="shared" si="72"/>
        <v>0.56846408800000003</v>
      </c>
      <c r="AE114" s="62" t="str">
        <f t="shared" si="46"/>
        <v/>
      </c>
      <c r="AF114" s="20">
        <f t="shared" si="71"/>
        <v>0.20190354799999999</v>
      </c>
      <c r="AG114" s="62">
        <f t="shared" si="59"/>
        <v>0.4153697516119737</v>
      </c>
      <c r="AH114" s="62">
        <f t="shared" si="47"/>
        <v>0.27075359050915887</v>
      </c>
      <c r="AI114" s="62">
        <f t="shared" si="60"/>
        <v>0.55229983155987972</v>
      </c>
      <c r="AJ114" s="62">
        <f t="shared" si="61"/>
        <v>0.61858223873200313</v>
      </c>
      <c r="AK114" s="62">
        <f t="shared" si="48"/>
        <v>-6.6282407172123414E-2</v>
      </c>
      <c r="AL114" s="62">
        <f t="shared" si="66"/>
        <v>2.1243443356084996E-2</v>
      </c>
      <c r="AM114" s="62">
        <f t="shared" si="67"/>
        <v>3.6930439553101539E-2</v>
      </c>
      <c r="AN114" s="62">
        <f t="shared" si="68"/>
        <v>1.881289874835259E-2</v>
      </c>
      <c r="AO114" s="62">
        <f t="shared" si="69"/>
        <v>3.9653588069728143E-2</v>
      </c>
      <c r="AP114" s="62">
        <f t="shared" si="70"/>
        <v>7.5795577514413681E-2</v>
      </c>
      <c r="AQ114" s="62">
        <f t="shared" si="57"/>
        <v>-0.97803176072303888</v>
      </c>
      <c r="AR114" s="62">
        <f t="shared" si="62"/>
        <v>6.4481034802245087</v>
      </c>
      <c r="AS114" s="62">
        <f t="shared" si="63"/>
        <v>0.64974933899999998</v>
      </c>
      <c r="AT114" s="62">
        <f t="shared" si="64"/>
        <v>0.18130612332271043</v>
      </c>
      <c r="AU114" s="62">
        <f t="shared" si="58"/>
        <v>9.069406184293799E-2</v>
      </c>
      <c r="AV114" s="62" t="str">
        <f t="shared" si="65"/>
        <v/>
      </c>
      <c r="AW114" s="62" t="str">
        <f t="shared" si="49"/>
        <v/>
      </c>
    </row>
    <row r="115" spans="1:49">
      <c r="A115" s="62">
        <v>1982</v>
      </c>
      <c r="B115" s="61">
        <v>46.919999998999998</v>
      </c>
      <c r="C115" s="61">
        <v>9856</v>
      </c>
      <c r="D115" s="61">
        <v>4040.646084</v>
      </c>
      <c r="E115" s="62">
        <v>1.4884832079999999</v>
      </c>
      <c r="F115">
        <v>0.57656490699999996</v>
      </c>
      <c r="G115" s="61"/>
      <c r="H115" s="61">
        <v>0.19007637399999999</v>
      </c>
      <c r="I115" s="61">
        <v>1675</v>
      </c>
      <c r="J115" s="61">
        <v>1153</v>
      </c>
      <c r="K115" s="61">
        <v>2393.1999999999998</v>
      </c>
      <c r="L115" s="61">
        <v>2653.4</v>
      </c>
      <c r="M115" s="61">
        <v>65.378080839999996</v>
      </c>
      <c r="N115" s="62">
        <f t="shared" si="44"/>
        <v>53.691540872867606</v>
      </c>
      <c r="O115" s="61">
        <v>75.02820079</v>
      </c>
      <c r="P115">
        <v>50.6671817</v>
      </c>
      <c r="Q115">
        <v>62.862147790000002</v>
      </c>
      <c r="R115">
        <v>41.20074846</v>
      </c>
      <c r="S115">
        <v>69.499322620000001</v>
      </c>
      <c r="T115">
        <v>71.744483900000006</v>
      </c>
      <c r="U115">
        <v>9.8727090000000004</v>
      </c>
      <c r="V115">
        <v>3.663087</v>
      </c>
      <c r="W115">
        <v>1664.9209080000001</v>
      </c>
      <c r="X115">
        <v>0.64974933899999998</v>
      </c>
      <c r="Y115">
        <v>722.44484869999997</v>
      </c>
      <c r="Z115" s="61">
        <v>14.09</v>
      </c>
      <c r="AB115" s="61">
        <v>1.008336245</v>
      </c>
      <c r="AC115" s="63">
        <f t="shared" si="45"/>
        <v>1.4884832079999999E-2</v>
      </c>
      <c r="AD115" s="20">
        <f t="shared" si="72"/>
        <v>0.57656490699999996</v>
      </c>
      <c r="AE115" s="62" t="str">
        <f t="shared" si="46"/>
        <v/>
      </c>
      <c r="AF115" s="20">
        <f t="shared" si="71"/>
        <v>0.19007637399999999</v>
      </c>
      <c r="AG115" s="62">
        <f t="shared" si="59"/>
        <v>0.414537666793586</v>
      </c>
      <c r="AH115" s="62">
        <f t="shared" si="47"/>
        <v>0.28535040585851024</v>
      </c>
      <c r="AI115" s="62">
        <f t="shared" si="60"/>
        <v>0.59228151890770742</v>
      </c>
      <c r="AJ115" s="62">
        <f t="shared" si="61"/>
        <v>0.65667716123588127</v>
      </c>
      <c r="AK115" s="62">
        <f t="shared" si="48"/>
        <v>-6.4395642328173852E-2</v>
      </c>
      <c r="AL115" s="62">
        <f t="shared" si="66"/>
        <v>-4.0482054628911066E-3</v>
      </c>
      <c r="AM115" s="62">
        <f t="shared" si="67"/>
        <v>4.0063454762596068E-2</v>
      </c>
      <c r="AN115" s="62">
        <f t="shared" si="68"/>
        <v>-1.5375765268630401E-3</v>
      </c>
      <c r="AO115" s="62">
        <f t="shared" si="69"/>
        <v>5.0577237300128759E-2</v>
      </c>
      <c r="AP115" s="62">
        <f t="shared" si="70"/>
        <v>5.5674812583066197E-2</v>
      </c>
      <c r="AQ115" s="62">
        <f t="shared" ref="AQ115:AQ146" si="73">IF(OR(V115="",U115=""),"",LN(V115/U115))</f>
        <v>-0.99146804933264521</v>
      </c>
      <c r="AR115" s="62">
        <f t="shared" si="62"/>
        <v>6.4260648492509072</v>
      </c>
      <c r="AS115" s="62">
        <f t="shared" si="63"/>
        <v>0.64974933899999998</v>
      </c>
      <c r="AT115" s="62">
        <f t="shared" si="64"/>
        <v>0.17879438923411536</v>
      </c>
      <c r="AU115" s="62">
        <f t="shared" si="58"/>
        <v>7.951562981791796E-2</v>
      </c>
      <c r="AV115" s="62" t="str">
        <f t="shared" si="65"/>
        <v/>
      </c>
      <c r="AW115" s="62">
        <f t="shared" si="49"/>
        <v>1.008336245</v>
      </c>
    </row>
    <row r="116" spans="1:49">
      <c r="A116" s="62">
        <v>1983</v>
      </c>
      <c r="B116" s="61">
        <v>55.639999998999997</v>
      </c>
      <c r="C116" s="61">
        <v>9856</v>
      </c>
      <c r="D116" s="61">
        <v>4280.7088279999998</v>
      </c>
      <c r="E116" s="62">
        <v>1.4884832079999999</v>
      </c>
      <c r="F116">
        <v>0.58183288099999997</v>
      </c>
      <c r="G116" s="61"/>
      <c r="H116" s="61">
        <v>0.17532700100000001</v>
      </c>
      <c r="I116" s="61">
        <v>1828</v>
      </c>
      <c r="J116" s="61">
        <v>1279.778726</v>
      </c>
      <c r="K116" s="61">
        <v>2651.3</v>
      </c>
      <c r="L116" s="61">
        <v>2820.9</v>
      </c>
      <c r="M116" s="61">
        <v>65.582019369999998</v>
      </c>
      <c r="N116" s="62">
        <f t="shared" si="44"/>
        <v>56.704578436730756</v>
      </c>
      <c r="O116" s="61">
        <v>80.781161870000005</v>
      </c>
      <c r="P116">
        <v>54.249901199999996</v>
      </c>
      <c r="Q116">
        <v>65.070054159999998</v>
      </c>
      <c r="R116">
        <v>42.751093910000002</v>
      </c>
      <c r="S116">
        <v>74.575166429999996</v>
      </c>
      <c r="T116">
        <v>77.184809799999996</v>
      </c>
      <c r="U116">
        <v>9.8786360000000002</v>
      </c>
      <c r="V116">
        <v>3.6174650000000002</v>
      </c>
      <c r="W116">
        <v>1670.8689079999999</v>
      </c>
      <c r="X116">
        <v>0.64974933899999998</v>
      </c>
      <c r="Y116">
        <v>718.33622990000003</v>
      </c>
      <c r="Z116" s="61">
        <v>10.54</v>
      </c>
      <c r="AB116" s="61">
        <v>1.115760112</v>
      </c>
      <c r="AC116" s="63">
        <f t="shared" si="45"/>
        <v>1.4884832079999999E-2</v>
      </c>
      <c r="AD116" s="20">
        <f t="shared" si="72"/>
        <v>0.58183288099999997</v>
      </c>
      <c r="AE116" s="62" t="str">
        <f t="shared" si="46"/>
        <v/>
      </c>
      <c r="AF116" s="20">
        <f t="shared" si="71"/>
        <v>0.17532700100000001</v>
      </c>
      <c r="AG116" s="62">
        <f t="shared" si="59"/>
        <v>0.42703208123923353</v>
      </c>
      <c r="AH116" s="62">
        <f t="shared" si="47"/>
        <v>0.2989642083640453</v>
      </c>
      <c r="AI116" s="62">
        <f t="shared" si="60"/>
        <v>0.61936004211683804</v>
      </c>
      <c r="AJ116" s="62">
        <f t="shared" si="61"/>
        <v>0.65897964877885873</v>
      </c>
      <c r="AK116" s="62">
        <f t="shared" si="48"/>
        <v>-3.961960666202069E-2</v>
      </c>
      <c r="AL116" s="62">
        <f t="shared" si="66"/>
        <v>1.3723281507151183E-2</v>
      </c>
      <c r="AM116" s="62">
        <f t="shared" si="67"/>
        <v>-2.0079245233560906E-2</v>
      </c>
      <c r="AN116" s="62">
        <f t="shared" si="68"/>
        <v>-1.7661131557447984E-2</v>
      </c>
      <c r="AO116" s="62">
        <f t="shared" si="69"/>
        <v>1.5891063607411597E-2</v>
      </c>
      <c r="AP116" s="62">
        <f t="shared" si="70"/>
        <v>1.8492208724033565E-2</v>
      </c>
      <c r="AQ116" s="62">
        <f t="shared" si="73"/>
        <v>-1.0046009412622652</v>
      </c>
      <c r="AR116" s="62">
        <f t="shared" si="62"/>
        <v>6.4164981330288597</v>
      </c>
      <c r="AS116" s="62">
        <f t="shared" si="63"/>
        <v>0.64974933899999998</v>
      </c>
      <c r="AT116" s="62">
        <f t="shared" si="64"/>
        <v>0.16780777641342534</v>
      </c>
      <c r="AU116" s="62">
        <f t="shared" si="58"/>
        <v>8.630050754447835E-2</v>
      </c>
      <c r="AV116" s="62" t="str">
        <f t="shared" si="65"/>
        <v/>
      </c>
      <c r="AW116" s="62">
        <f t="shared" si="49"/>
        <v>1.115760112</v>
      </c>
    </row>
    <row r="117" spans="1:49">
      <c r="A117" s="62">
        <v>1984</v>
      </c>
      <c r="B117" s="61">
        <v>63.08</v>
      </c>
      <c r="C117" s="61">
        <v>9855</v>
      </c>
      <c r="D117" s="61">
        <v>4624.8888550000001</v>
      </c>
      <c r="E117" s="62">
        <v>1.500326345</v>
      </c>
      <c r="F117">
        <v>0.57069969300000001</v>
      </c>
      <c r="G117" s="61"/>
      <c r="H117" s="61">
        <v>0.172013467</v>
      </c>
      <c r="I117" s="61">
        <v>1877</v>
      </c>
      <c r="J117" s="61">
        <v>1420.4974729999999</v>
      </c>
      <c r="K117" s="61">
        <v>2992.1</v>
      </c>
      <c r="L117" s="61">
        <v>3195.8</v>
      </c>
      <c r="M117" s="61">
        <v>67.219471549999994</v>
      </c>
      <c r="N117" s="62">
        <f t="shared" si="44"/>
        <v>59.777465221240398</v>
      </c>
      <c r="O117" s="61">
        <v>85.906655389999997</v>
      </c>
      <c r="P117">
        <v>57.280433500000001</v>
      </c>
      <c r="Q117">
        <v>65.910036360000007</v>
      </c>
      <c r="R117">
        <v>45.94593836</v>
      </c>
      <c r="S117">
        <v>80.705713610000004</v>
      </c>
      <c r="T117">
        <v>83.36759533</v>
      </c>
      <c r="U117">
        <v>9.8850879999999997</v>
      </c>
      <c r="V117">
        <v>3.6189049999999998</v>
      </c>
      <c r="W117">
        <v>1694.8809060000001</v>
      </c>
      <c r="X117">
        <v>0.64974933899999998</v>
      </c>
      <c r="Y117">
        <v>732.95621640000002</v>
      </c>
      <c r="Z117" s="61">
        <v>11.42</v>
      </c>
      <c r="AB117" s="61">
        <v>1.159200335</v>
      </c>
      <c r="AC117" s="63">
        <f t="shared" si="45"/>
        <v>1.500326345E-2</v>
      </c>
      <c r="AD117" s="20">
        <f t="shared" si="72"/>
        <v>0.57069969300000001</v>
      </c>
      <c r="AE117" s="62" t="str">
        <f t="shared" si="46"/>
        <v/>
      </c>
      <c r="AF117" s="20">
        <f t="shared" si="71"/>
        <v>0.172013467</v>
      </c>
      <c r="AG117" s="62">
        <f t="shared" si="59"/>
        <v>0.40584759090388994</v>
      </c>
      <c r="AH117" s="62">
        <f t="shared" si="47"/>
        <v>0.30714196979334757</v>
      </c>
      <c r="AI117" s="62">
        <f t="shared" si="60"/>
        <v>0.64695608776959457</v>
      </c>
      <c r="AJ117" s="62">
        <f t="shared" si="61"/>
        <v>0.69100038945692677</v>
      </c>
      <c r="AK117" s="62">
        <f t="shared" si="48"/>
        <v>-4.4044301687332199E-2</v>
      </c>
      <c r="AL117" s="62">
        <f t="shared" si="66"/>
        <v>1.5841212356044647E-3</v>
      </c>
      <c r="AM117" s="62">
        <f t="shared" si="67"/>
        <v>-3.9947517369108787E-2</v>
      </c>
      <c r="AN117" s="62">
        <f t="shared" si="68"/>
        <v>1.9296870446800896E-2</v>
      </c>
      <c r="AO117" s="62">
        <f t="shared" si="69"/>
        <v>2.6228013023887654E-2</v>
      </c>
      <c r="AP117" s="62">
        <f t="shared" si="70"/>
        <v>2.4283216982230602E-2</v>
      </c>
      <c r="AQ117" s="62">
        <f t="shared" si="73"/>
        <v>-1.0048558650686341</v>
      </c>
      <c r="AR117" s="62">
        <f t="shared" si="62"/>
        <v>6.4305118903305276</v>
      </c>
      <c r="AS117" s="62">
        <f t="shared" si="63"/>
        <v>0.64974933899999998</v>
      </c>
      <c r="AT117" s="62">
        <f t="shared" si="64"/>
        <v>0.15848082827062879</v>
      </c>
      <c r="AU117" s="62">
        <f t="shared" si="58"/>
        <v>5.26262017460137E-2</v>
      </c>
      <c r="AV117" s="62" t="str">
        <f t="shared" si="65"/>
        <v/>
      </c>
      <c r="AW117" s="62">
        <f t="shared" si="49"/>
        <v>1.159200335</v>
      </c>
    </row>
    <row r="118" spans="1:49">
      <c r="A118" s="62">
        <v>1985</v>
      </c>
      <c r="B118" s="61">
        <v>50.36</v>
      </c>
      <c r="C118" s="61">
        <v>9858</v>
      </c>
      <c r="D118" s="61">
        <v>4918.8457070000004</v>
      </c>
      <c r="E118" s="62">
        <v>1.550217019</v>
      </c>
      <c r="F118">
        <v>0.57853607500000004</v>
      </c>
      <c r="G118" s="61"/>
      <c r="H118" s="61">
        <v>0.176274244</v>
      </c>
      <c r="I118" s="61">
        <v>1970</v>
      </c>
      <c r="J118" s="61">
        <v>1576.6890249999999</v>
      </c>
      <c r="K118" s="61">
        <v>3167.7</v>
      </c>
      <c r="L118" s="61">
        <v>3317.8</v>
      </c>
      <c r="M118" s="61">
        <v>68.295631589999999</v>
      </c>
      <c r="N118" s="62">
        <f t="shared" si="44"/>
        <v>62.556058650047866</v>
      </c>
      <c r="O118" s="61">
        <v>90.087422450000005</v>
      </c>
      <c r="P118">
        <v>60.11280206</v>
      </c>
      <c r="Q118">
        <v>69.311793539999996</v>
      </c>
      <c r="R118">
        <v>46.437264659999997</v>
      </c>
      <c r="S118">
        <v>82.950209920000006</v>
      </c>
      <c r="T118">
        <v>84.991769619999999</v>
      </c>
      <c r="U118">
        <v>9.8934990000000003</v>
      </c>
      <c r="V118">
        <v>3.6379800000000002</v>
      </c>
      <c r="W118">
        <v>1700.883906</v>
      </c>
      <c r="X118">
        <v>0.64974933899999998</v>
      </c>
      <c r="Y118">
        <v>779.17162289999999</v>
      </c>
      <c r="Z118" s="61">
        <v>9.58</v>
      </c>
      <c r="AB118" s="61">
        <v>1.208020667</v>
      </c>
      <c r="AC118" s="63">
        <f t="shared" si="45"/>
        <v>1.5502170189999999E-2</v>
      </c>
      <c r="AD118" s="20">
        <f t="shared" si="72"/>
        <v>0.57853607500000004</v>
      </c>
      <c r="AE118" s="62" t="str">
        <f t="shared" si="46"/>
        <v/>
      </c>
      <c r="AF118" s="20">
        <f t="shared" si="71"/>
        <v>0.176274244</v>
      </c>
      <c r="AG118" s="62">
        <f t="shared" si="59"/>
        <v>0.40050046644002202</v>
      </c>
      <c r="AH118" s="62">
        <f t="shared" si="47"/>
        <v>0.32054045174790025</v>
      </c>
      <c r="AI118" s="62">
        <f t="shared" si="60"/>
        <v>0.64399255205180594</v>
      </c>
      <c r="AJ118" s="62">
        <f t="shared" si="61"/>
        <v>0.67450784139832742</v>
      </c>
      <c r="AK118" s="62">
        <f t="shared" si="48"/>
        <v>-3.0515289346521479E-2</v>
      </c>
      <c r="AL118" s="62">
        <f t="shared" si="66"/>
        <v>2.8294018291300511E-3</v>
      </c>
      <c r="AM118" s="62">
        <f t="shared" si="67"/>
        <v>4.890006979964427E-3</v>
      </c>
      <c r="AN118" s="62">
        <f t="shared" si="68"/>
        <v>-3.4797536679301244E-2</v>
      </c>
      <c r="AO118" s="62">
        <f t="shared" si="69"/>
        <v>-1.8003165038157229E-2</v>
      </c>
      <c r="AP118" s="62">
        <f t="shared" si="70"/>
        <v>-2.6139603818740607E-2</v>
      </c>
      <c r="AQ118" s="62">
        <f t="shared" si="73"/>
        <v>-1.0004492922191823</v>
      </c>
      <c r="AR118" s="62">
        <f t="shared" si="62"/>
        <v>6.4384540474065952</v>
      </c>
      <c r="AS118" s="62">
        <f t="shared" si="63"/>
        <v>0.64974933899999998</v>
      </c>
      <c r="AT118" s="62">
        <f t="shared" si="64"/>
        <v>0.15840537990267967</v>
      </c>
      <c r="AU118" s="62">
        <f t="shared" si="58"/>
        <v>6.8765661036694528E-2</v>
      </c>
      <c r="AV118" s="62" t="str">
        <f t="shared" si="65"/>
        <v/>
      </c>
      <c r="AW118" s="62">
        <f t="shared" si="49"/>
        <v>1.208020667</v>
      </c>
    </row>
    <row r="119" spans="1:49">
      <c r="A119" s="62">
        <v>1986</v>
      </c>
      <c r="B119" s="61">
        <v>40.409999999999997</v>
      </c>
      <c r="C119" s="61">
        <v>9862</v>
      </c>
      <c r="D119" s="61">
        <v>5148.5814369999998</v>
      </c>
      <c r="E119" s="62">
        <v>1.553333633</v>
      </c>
      <c r="F119">
        <v>0.56983340000000005</v>
      </c>
      <c r="G119" s="61"/>
      <c r="H119" s="61">
        <v>0.17480999799999999</v>
      </c>
      <c r="I119" s="61">
        <v>2159.4997309999999</v>
      </c>
      <c r="J119" s="61">
        <v>1597.806963</v>
      </c>
      <c r="K119" s="61">
        <v>3070.3</v>
      </c>
      <c r="L119" s="61">
        <v>3065.2</v>
      </c>
      <c r="M119" s="61">
        <v>69.512806420000004</v>
      </c>
      <c r="N119" s="62">
        <f t="shared" si="44"/>
        <v>64.305139328007471</v>
      </c>
      <c r="O119" s="61">
        <v>91.257755220000007</v>
      </c>
      <c r="P119">
        <v>60.3386608</v>
      </c>
      <c r="Q119">
        <v>67.232537969999996</v>
      </c>
      <c r="R119">
        <v>47.879722630000003</v>
      </c>
      <c r="S119">
        <v>77.513440349999996</v>
      </c>
      <c r="T119">
        <v>76.224895480000001</v>
      </c>
      <c r="U119">
        <v>9.9038950000000003</v>
      </c>
      <c r="V119">
        <v>3.6635710000000001</v>
      </c>
      <c r="W119">
        <v>1680.8739069999999</v>
      </c>
      <c r="X119">
        <v>0.64367270499999996</v>
      </c>
      <c r="Y119">
        <v>773.9996443</v>
      </c>
      <c r="Z119" s="61">
        <v>8.1</v>
      </c>
      <c r="AB119" s="61">
        <v>1.261458905</v>
      </c>
      <c r="AC119" s="63">
        <f t="shared" si="45"/>
        <v>1.5533336330000001E-2</v>
      </c>
      <c r="AD119" s="20">
        <f t="shared" si="72"/>
        <v>0.56983340000000005</v>
      </c>
      <c r="AE119" s="62" t="str">
        <f t="shared" si="46"/>
        <v/>
      </c>
      <c r="AF119" s="20">
        <f t="shared" si="71"/>
        <v>0.17480999799999999</v>
      </c>
      <c r="AG119" s="62">
        <f t="shared" si="59"/>
        <v>0.41943586936022276</v>
      </c>
      <c r="AH119" s="62">
        <f t="shared" si="47"/>
        <v>0.31033926190182159</v>
      </c>
      <c r="AI119" s="62">
        <f t="shared" si="60"/>
        <v>0.59633901834308312</v>
      </c>
      <c r="AJ119" s="62">
        <f t="shared" si="61"/>
        <v>0.59534845423092797</v>
      </c>
      <c r="AK119" s="62">
        <f t="shared" si="48"/>
        <v>9.9056411215514562E-4</v>
      </c>
      <c r="AL119" s="62">
        <f t="shared" si="66"/>
        <v>-2.3826254506862442E-2</v>
      </c>
      <c r="AM119" s="62">
        <f t="shared" si="67"/>
        <v>-5.8034208598925385E-2</v>
      </c>
      <c r="AN119" s="62">
        <f t="shared" si="68"/>
        <v>3.0133708145542192E-3</v>
      </c>
      <c r="AO119" s="62">
        <f t="shared" si="69"/>
        <v>-9.5365664376316744E-2</v>
      </c>
      <c r="AP119" s="62">
        <f t="shared" si="70"/>
        <v>-0.13644276438849803</v>
      </c>
      <c r="AQ119" s="62">
        <f t="shared" si="73"/>
        <v>-0.99448975930493744</v>
      </c>
      <c r="AR119" s="62">
        <f t="shared" si="62"/>
        <v>6.4325793605823227</v>
      </c>
      <c r="AS119" s="62">
        <f t="shared" si="63"/>
        <v>0.64367270499999996</v>
      </c>
      <c r="AT119" s="62">
        <f t="shared" si="64"/>
        <v>0.15033260205183777</v>
      </c>
      <c r="AU119" s="62">
        <f t="shared" si="58"/>
        <v>6.822353774397992E-2</v>
      </c>
      <c r="AV119" s="62" t="str">
        <f t="shared" si="65"/>
        <v/>
      </c>
      <c r="AW119" s="62">
        <f t="shared" si="49"/>
        <v>1.261458905</v>
      </c>
    </row>
    <row r="120" spans="1:49">
      <c r="A120" s="62">
        <v>1987</v>
      </c>
      <c r="B120" s="61">
        <v>33.152500000000003</v>
      </c>
      <c r="C120" s="61">
        <v>9870</v>
      </c>
      <c r="D120" s="61">
        <v>5356.0495430000001</v>
      </c>
      <c r="E120" s="62">
        <v>1.5655729549999999</v>
      </c>
      <c r="F120">
        <v>0.56675261799999999</v>
      </c>
      <c r="G120" s="61"/>
      <c r="H120" s="61">
        <v>0.17895957800000001</v>
      </c>
      <c r="I120" s="61">
        <v>2073.975109</v>
      </c>
      <c r="J120" s="61">
        <v>1648.917616</v>
      </c>
      <c r="K120" s="61">
        <v>3100.1</v>
      </c>
      <c r="L120" s="61">
        <v>3110.1</v>
      </c>
      <c r="M120" s="61">
        <v>71.059869759999998</v>
      </c>
      <c r="N120" s="62">
        <f t="shared" si="44"/>
        <v>65.386929436918791</v>
      </c>
      <c r="O120" s="61">
        <v>92.674844899999997</v>
      </c>
      <c r="P120">
        <v>61.339618549999997</v>
      </c>
      <c r="Q120">
        <v>67.713435570000001</v>
      </c>
      <c r="R120">
        <v>47.821237310000001</v>
      </c>
      <c r="S120">
        <v>74.923839900000004</v>
      </c>
      <c r="T120">
        <v>72.940850139999995</v>
      </c>
      <c r="U120">
        <v>9.9162610000000004</v>
      </c>
      <c r="V120">
        <v>3.6921499999999998</v>
      </c>
      <c r="W120">
        <v>1665.865908</v>
      </c>
      <c r="X120">
        <v>0.63712990300000005</v>
      </c>
      <c r="Y120">
        <v>765.65372239999999</v>
      </c>
      <c r="Z120" s="61">
        <v>7.09</v>
      </c>
      <c r="AB120" s="61">
        <v>1.307494747</v>
      </c>
      <c r="AC120" s="63">
        <f t="shared" si="45"/>
        <v>1.5655729550000001E-2</v>
      </c>
      <c r="AD120" s="20">
        <f t="shared" si="72"/>
        <v>0.56675261799999999</v>
      </c>
      <c r="AE120" s="62" t="str">
        <f t="shared" si="46"/>
        <v/>
      </c>
      <c r="AF120" s="20">
        <f t="shared" si="71"/>
        <v>0.17895957800000001</v>
      </c>
      <c r="AG120" s="62">
        <f t="shared" si="59"/>
        <v>0.38722104647268379</v>
      </c>
      <c r="AH120" s="62">
        <f t="shared" si="47"/>
        <v>0.30786078484935325</v>
      </c>
      <c r="AI120" s="62">
        <f t="shared" si="60"/>
        <v>0.57880345861468441</v>
      </c>
      <c r="AJ120" s="62">
        <f t="shared" si="61"/>
        <v>0.58067050631835426</v>
      </c>
      <c r="AK120" s="62">
        <f t="shared" si="48"/>
        <v>-1.8670477036698552E-3</v>
      </c>
      <c r="AL120" s="62">
        <f t="shared" si="66"/>
        <v>-2.2992659718341771E-4</v>
      </c>
      <c r="AM120" s="62">
        <f t="shared" si="67"/>
        <v>-9.5555360331388717E-3</v>
      </c>
      <c r="AN120" s="62">
        <f t="shared" si="68"/>
        <v>-1.7905079027426888E-2</v>
      </c>
      <c r="AO120" s="62">
        <f t="shared" si="69"/>
        <v>-5.0662042989188458E-2</v>
      </c>
      <c r="AP120" s="62">
        <f t="shared" si="70"/>
        <v>-6.0722108418416854E-2</v>
      </c>
      <c r="AQ120" s="62">
        <f t="shared" si="73"/>
        <v>-0.98796699072277272</v>
      </c>
      <c r="AR120" s="62">
        <f t="shared" si="62"/>
        <v>6.430133341369773</v>
      </c>
      <c r="AS120" s="62">
        <f t="shared" si="63"/>
        <v>0.63712990300000005</v>
      </c>
      <c r="AT120" s="62">
        <f t="shared" si="64"/>
        <v>0.14295120242131784</v>
      </c>
      <c r="AU120" s="62">
        <f t="shared" si="58"/>
        <v>6.4317172605526371E-2</v>
      </c>
      <c r="AV120" s="62" t="str">
        <f t="shared" si="65"/>
        <v/>
      </c>
      <c r="AW120" s="62">
        <f t="shared" si="49"/>
        <v>1.307494747</v>
      </c>
    </row>
    <row r="121" spans="1:49">
      <c r="A121" s="62">
        <v>1988</v>
      </c>
      <c r="B121" s="61">
        <v>37.344999999999999</v>
      </c>
      <c r="C121" s="61">
        <v>9884</v>
      </c>
      <c r="D121" s="61">
        <v>5730.6861939999999</v>
      </c>
      <c r="E121" s="62">
        <v>1.521172832</v>
      </c>
      <c r="F121">
        <v>0.55375256399999995</v>
      </c>
      <c r="G121" s="61"/>
      <c r="H121" s="61">
        <v>0.19738138799999999</v>
      </c>
      <c r="I121" s="61">
        <v>2156.5952579999998</v>
      </c>
      <c r="J121" s="61">
        <v>1722.9736049999999</v>
      </c>
      <c r="K121" s="61">
        <v>3382.3</v>
      </c>
      <c r="L121" s="61">
        <v>3393.6</v>
      </c>
      <c r="M121" s="61">
        <v>74.185765750000002</v>
      </c>
      <c r="N121" s="62">
        <f t="shared" si="44"/>
        <v>66.917733768297467</v>
      </c>
      <c r="O121" s="61">
        <v>93.753525100000004</v>
      </c>
      <c r="P121">
        <v>62.056633339999998</v>
      </c>
      <c r="Q121">
        <v>67.86067559</v>
      </c>
      <c r="R121">
        <v>48.231641330000002</v>
      </c>
      <c r="S121">
        <v>77.754552099999998</v>
      </c>
      <c r="T121">
        <v>74.553179749999998</v>
      </c>
      <c r="U121">
        <v>9.9318729999999995</v>
      </c>
      <c r="V121">
        <v>3.7641439999999999</v>
      </c>
      <c r="W121">
        <v>1653.859909</v>
      </c>
      <c r="X121">
        <v>0.62033778399999995</v>
      </c>
      <c r="Y121">
        <v>809.7262733</v>
      </c>
      <c r="Z121" s="61">
        <v>6.72</v>
      </c>
      <c r="AB121" s="61">
        <v>1.3121216389999999</v>
      </c>
      <c r="AC121" s="63">
        <f t="shared" si="45"/>
        <v>1.5211728319999999E-2</v>
      </c>
      <c r="AD121" s="20">
        <f t="shared" si="72"/>
        <v>0.55375256399999995</v>
      </c>
      <c r="AE121" s="62" t="str">
        <f t="shared" si="46"/>
        <v/>
      </c>
      <c r="AF121" s="20">
        <f t="shared" si="71"/>
        <v>0.19738138799999999</v>
      </c>
      <c r="AG121" s="62">
        <f t="shared" si="59"/>
        <v>0.37632408842381643</v>
      </c>
      <c r="AH121" s="62">
        <f t="shared" si="47"/>
        <v>0.30065746869963755</v>
      </c>
      <c r="AI121" s="62">
        <f t="shared" si="60"/>
        <v>0.59020855190801613</v>
      </c>
      <c r="AJ121" s="62">
        <f t="shared" si="61"/>
        <v>0.59218039255980937</v>
      </c>
      <c r="AK121" s="62">
        <f t="shared" si="48"/>
        <v>-1.971840651793233E-3</v>
      </c>
      <c r="AL121" s="62">
        <f t="shared" si="66"/>
        <v>-1.1520158940843734E-2</v>
      </c>
      <c r="AM121" s="62">
        <f t="shared" si="67"/>
        <v>-2.096953070815746E-2</v>
      </c>
      <c r="AN121" s="62">
        <f t="shared" si="68"/>
        <v>-1.4596199176794295E-2</v>
      </c>
      <c r="AO121" s="62">
        <f t="shared" si="69"/>
        <v>1.3943339684951163E-2</v>
      </c>
      <c r="AP121" s="62">
        <f t="shared" si="70"/>
        <v>-1.2777757335752425E-3</v>
      </c>
      <c r="AQ121" s="62">
        <f t="shared" si="73"/>
        <v>-0.97022860244833153</v>
      </c>
      <c r="AR121" s="62">
        <f t="shared" si="62"/>
        <v>6.4406385712410668</v>
      </c>
      <c r="AS121" s="62">
        <f t="shared" si="63"/>
        <v>0.62033778399999995</v>
      </c>
      <c r="AT121" s="62">
        <f t="shared" si="64"/>
        <v>0.14129656482460676</v>
      </c>
      <c r="AU121" s="62">
        <f t="shared" ref="AU121:AU146" si="74">IF(OR(Z120="",N121="",N120=""),"",Z120/100-LN(N121/N120))</f>
        <v>4.7758372028875007E-2</v>
      </c>
      <c r="AV121" s="62" t="str">
        <f t="shared" si="65"/>
        <v/>
      </c>
      <c r="AW121" s="62">
        <f t="shared" si="49"/>
        <v>1.3121216389999999</v>
      </c>
    </row>
    <row r="122" spans="1:49">
      <c r="A122" s="62">
        <v>1989</v>
      </c>
      <c r="B122" s="61">
        <v>35.76</v>
      </c>
      <c r="C122" s="61">
        <v>9938</v>
      </c>
      <c r="D122" s="61">
        <v>6213.9581959999996</v>
      </c>
      <c r="E122" s="62">
        <v>1.57461154</v>
      </c>
      <c r="F122">
        <v>0.54762798300000004</v>
      </c>
      <c r="G122" s="61"/>
      <c r="H122" s="61">
        <v>0.21387302</v>
      </c>
      <c r="I122" s="61">
        <v>2221.167336</v>
      </c>
      <c r="J122" s="61">
        <v>1692.4120969999999</v>
      </c>
      <c r="K122" s="61">
        <v>3943.1</v>
      </c>
      <c r="L122" s="61">
        <v>3883.9</v>
      </c>
      <c r="M122" s="61">
        <v>76.489656240000002</v>
      </c>
      <c r="N122" s="62">
        <f t="shared" si="44"/>
        <v>69.992989529448423</v>
      </c>
      <c r="O122" s="61">
        <v>96.665256630000002</v>
      </c>
      <c r="P122">
        <v>64.424843839999994</v>
      </c>
      <c r="Q122">
        <v>71.428687710000005</v>
      </c>
      <c r="R122">
        <v>48.998414109999999</v>
      </c>
      <c r="S122">
        <v>83.413925559999996</v>
      </c>
      <c r="T122">
        <v>79.326143400000007</v>
      </c>
      <c r="U122">
        <v>9.9522530000000007</v>
      </c>
      <c r="V122">
        <v>3.8095720000000002</v>
      </c>
      <c r="W122">
        <v>1644.8549089999999</v>
      </c>
      <c r="X122">
        <v>0.61625426999999999</v>
      </c>
      <c r="Y122">
        <v>884.0319657</v>
      </c>
      <c r="Z122" s="61">
        <v>8.68</v>
      </c>
      <c r="AB122" s="61">
        <v>1.2788885999999999</v>
      </c>
      <c r="AC122" s="63">
        <f t="shared" si="45"/>
        <v>1.57461154E-2</v>
      </c>
      <c r="AD122" s="20">
        <f t="shared" si="72"/>
        <v>0.54762798300000004</v>
      </c>
      <c r="AE122" s="62" t="str">
        <f t="shared" si="46"/>
        <v/>
      </c>
      <c r="AF122" s="20">
        <f t="shared" si="71"/>
        <v>0.21387302</v>
      </c>
      <c r="AG122" s="62">
        <f t="shared" si="59"/>
        <v>0.35744806545846936</v>
      </c>
      <c r="AH122" s="62">
        <f t="shared" si="47"/>
        <v>0.27235653083238093</v>
      </c>
      <c r="AI122" s="62">
        <f t="shared" si="60"/>
        <v>0.63455528274043127</v>
      </c>
      <c r="AJ122" s="62">
        <f t="shared" si="61"/>
        <v>0.62502834385015882</v>
      </c>
      <c r="AK122" s="62">
        <f t="shared" si="48"/>
        <v>9.5269388902724517E-3</v>
      </c>
      <c r="AL122" s="62">
        <f t="shared" si="66"/>
        <v>-7.4791531466694055E-3</v>
      </c>
      <c r="AM122" s="62">
        <f t="shared" si="67"/>
        <v>6.3117856561662978E-3</v>
      </c>
      <c r="AN122" s="62">
        <f t="shared" si="68"/>
        <v>-2.915840902420554E-2</v>
      </c>
      <c r="AO122" s="62">
        <f t="shared" si="69"/>
        <v>2.5327094613387967E-2</v>
      </c>
      <c r="AP122" s="62">
        <f t="shared" si="70"/>
        <v>1.7123981902308658E-2</v>
      </c>
      <c r="AQ122" s="62">
        <f t="shared" si="73"/>
        <v>-0.96028211082896475</v>
      </c>
      <c r="AR122" s="62">
        <f t="shared" si="62"/>
        <v>6.4451253472647458</v>
      </c>
      <c r="AS122" s="62">
        <f t="shared" si="63"/>
        <v>0.61625426999999999</v>
      </c>
      <c r="AT122" s="62">
        <f t="shared" si="64"/>
        <v>0.14226551544377336</v>
      </c>
      <c r="AU122" s="62">
        <f t="shared" si="74"/>
        <v>2.2268923301112943E-2</v>
      </c>
      <c r="AV122" s="62" t="str">
        <f t="shared" si="65"/>
        <v/>
      </c>
      <c r="AW122" s="62">
        <f t="shared" si="49"/>
        <v>1.2788885999999999</v>
      </c>
    </row>
    <row r="123" spans="1:49">
      <c r="A123" s="62">
        <v>1990</v>
      </c>
      <c r="B123" s="61">
        <v>30.982500000000002</v>
      </c>
      <c r="C123" s="61">
        <v>9969</v>
      </c>
      <c r="D123" s="61">
        <v>6589.1596060000002</v>
      </c>
      <c r="E123" s="62">
        <v>1.562588058</v>
      </c>
      <c r="F123">
        <v>0.54751674299999997</v>
      </c>
      <c r="G123" s="61"/>
      <c r="H123" s="61">
        <v>0.224585377</v>
      </c>
      <c r="I123" s="61">
        <v>2277.2034910000002</v>
      </c>
      <c r="J123" s="61">
        <v>1825.9976750000001</v>
      </c>
      <c r="K123" s="61">
        <v>3944.5</v>
      </c>
      <c r="L123" s="61">
        <v>4011.6</v>
      </c>
      <c r="M123" s="61">
        <v>78.663190049999997</v>
      </c>
      <c r="N123" s="62">
        <f t="shared" si="44"/>
        <v>71.944035482878178</v>
      </c>
      <c r="O123" s="61">
        <v>100</v>
      </c>
      <c r="P123">
        <v>66.191261979999993</v>
      </c>
      <c r="Q123">
        <v>72.798874139999995</v>
      </c>
      <c r="R123">
        <v>51.634899760000003</v>
      </c>
      <c r="S123">
        <v>81.983060409999993</v>
      </c>
      <c r="T123">
        <v>78.2292068</v>
      </c>
      <c r="U123">
        <v>9.9782410000000006</v>
      </c>
      <c r="V123">
        <v>3.8484440000000002</v>
      </c>
      <c r="W123">
        <v>1658.8629080000001</v>
      </c>
      <c r="X123">
        <v>0.62183195400000002</v>
      </c>
      <c r="Y123">
        <v>959.31791769999995</v>
      </c>
      <c r="Z123" s="61">
        <v>9.67</v>
      </c>
      <c r="AB123" s="61">
        <v>1.318101395</v>
      </c>
      <c r="AC123" s="63">
        <f t="shared" si="45"/>
        <v>1.5625880580000001E-2</v>
      </c>
      <c r="AD123" s="20">
        <f t="shared" si="72"/>
        <v>0.54751674299999997</v>
      </c>
      <c r="AE123" s="62" t="str">
        <f t="shared" si="46"/>
        <v/>
      </c>
      <c r="AF123" s="20">
        <f t="shared" si="71"/>
        <v>0.224585377</v>
      </c>
      <c r="AG123" s="62">
        <f t="shared" si="59"/>
        <v>0.34559847190928711</v>
      </c>
      <c r="AH123" s="62">
        <f t="shared" si="47"/>
        <v>0.27712148197734826</v>
      </c>
      <c r="AI123" s="62">
        <f t="shared" si="60"/>
        <v>0.5986347631355281</v>
      </c>
      <c r="AJ123" s="62">
        <f t="shared" si="61"/>
        <v>0.60881815586119525</v>
      </c>
      <c r="AK123" s="62">
        <f t="shared" si="48"/>
        <v>-1.0183392725667151E-2</v>
      </c>
      <c r="AL123" s="62">
        <f t="shared" si="66"/>
        <v>-4.4431701929154672E-4</v>
      </c>
      <c r="AM123" s="62">
        <f t="shared" si="67"/>
        <v>-8.4925316910888522E-3</v>
      </c>
      <c r="AN123" s="62">
        <f t="shared" si="68"/>
        <v>2.4916418959086022E-2</v>
      </c>
      <c r="AO123" s="62">
        <f t="shared" si="69"/>
        <v>-4.4796067368687381E-2</v>
      </c>
      <c r="AP123" s="62">
        <f t="shared" si="70"/>
        <v>-4.1418129530357436E-2</v>
      </c>
      <c r="AQ123" s="62">
        <f t="shared" si="73"/>
        <v>-0.95273791152151255</v>
      </c>
      <c r="AR123" s="62">
        <f t="shared" si="62"/>
        <v>6.4611497399319626</v>
      </c>
      <c r="AS123" s="62">
        <f t="shared" si="63"/>
        <v>0.62183195400000002</v>
      </c>
      <c r="AT123" s="62">
        <f t="shared" si="64"/>
        <v>0.14559032942933389</v>
      </c>
      <c r="AU123" s="62">
        <f t="shared" si="74"/>
        <v>5.9306555641300593E-2</v>
      </c>
      <c r="AV123" s="62" t="str">
        <f t="shared" si="65"/>
        <v/>
      </c>
      <c r="AW123" s="62">
        <f t="shared" si="49"/>
        <v>1.318101395</v>
      </c>
    </row>
    <row r="124" spans="1:49">
      <c r="A124" s="62">
        <v>1991</v>
      </c>
      <c r="B124" s="61">
        <v>31.27</v>
      </c>
      <c r="C124" s="61">
        <v>10006</v>
      </c>
      <c r="D124" s="61">
        <v>6902.9636879999998</v>
      </c>
      <c r="E124" s="62">
        <v>1.55065494</v>
      </c>
      <c r="F124">
        <v>0.55355024500000005</v>
      </c>
      <c r="G124" s="61"/>
      <c r="H124" s="61">
        <v>0.209706639</v>
      </c>
      <c r="I124" s="61">
        <v>2326.414135</v>
      </c>
      <c r="J124" s="61">
        <v>1885.6684560000001</v>
      </c>
      <c r="K124" s="61">
        <v>4023.4</v>
      </c>
      <c r="L124" s="61">
        <v>4116.3</v>
      </c>
      <c r="M124" s="61">
        <v>79.812317050000004</v>
      </c>
      <c r="N124" s="62">
        <f t="shared" si="44"/>
        <v>74.010457515372536</v>
      </c>
      <c r="O124" s="61">
        <v>103.2078398</v>
      </c>
      <c r="P124">
        <v>68.050448209999999</v>
      </c>
      <c r="Q124">
        <v>74.240075950000005</v>
      </c>
      <c r="R124">
        <v>54.60087892</v>
      </c>
      <c r="S124">
        <v>81.468952759999993</v>
      </c>
      <c r="T124">
        <v>77.688323819999994</v>
      </c>
      <c r="U124">
        <v>10.011217</v>
      </c>
      <c r="V124">
        <v>3.860595</v>
      </c>
      <c r="W124">
        <v>1621.8429100000001</v>
      </c>
      <c r="X124">
        <v>0.63633656500000002</v>
      </c>
      <c r="Y124">
        <v>1035.135953</v>
      </c>
      <c r="Z124" s="61">
        <v>9.31</v>
      </c>
      <c r="AB124" s="61">
        <v>1.332398317</v>
      </c>
      <c r="AC124" s="63">
        <f t="shared" si="45"/>
        <v>1.55065494E-2</v>
      </c>
      <c r="AD124" s="20">
        <f t="shared" si="72"/>
        <v>0.55355024500000005</v>
      </c>
      <c r="AE124" s="62" t="str">
        <f t="shared" si="46"/>
        <v/>
      </c>
      <c r="AF124" s="20">
        <f t="shared" si="71"/>
        <v>0.209706639</v>
      </c>
      <c r="AG124" s="62">
        <f t="shared" si="59"/>
        <v>0.33701671342183076</v>
      </c>
      <c r="AH124" s="62">
        <f t="shared" si="47"/>
        <v>0.27316795237935493</v>
      </c>
      <c r="AI124" s="62">
        <f t="shared" si="60"/>
        <v>0.58285110306957189</v>
      </c>
      <c r="AJ124" s="62">
        <f t="shared" si="61"/>
        <v>0.59630909071066229</v>
      </c>
      <c r="AK124" s="62">
        <f t="shared" si="48"/>
        <v>-1.3457987641090408E-2</v>
      </c>
      <c r="AL124" s="62">
        <f t="shared" si="66"/>
        <v>-6.1701359643332896E-4</v>
      </c>
      <c r="AM124" s="62">
        <f t="shared" si="67"/>
        <v>-8.7142476439488522E-3</v>
      </c>
      <c r="AN124" s="62">
        <f t="shared" si="68"/>
        <v>2.75343150729725E-2</v>
      </c>
      <c r="AO124" s="62">
        <f t="shared" si="69"/>
        <v>-3.4608514801612471E-2</v>
      </c>
      <c r="AP124" s="62">
        <f t="shared" si="70"/>
        <v>-3.5255961999788379E-2</v>
      </c>
      <c r="AQ124" s="62">
        <f t="shared" si="73"/>
        <v>-0.95288484768332238</v>
      </c>
      <c r="AR124" s="62">
        <f t="shared" si="62"/>
        <v>6.4384335327333799</v>
      </c>
      <c r="AS124" s="62">
        <f t="shared" si="63"/>
        <v>0.63633656500000002</v>
      </c>
      <c r="AT124" s="62">
        <f t="shared" si="64"/>
        <v>0.14995529453522458</v>
      </c>
      <c r="AU124" s="62">
        <f t="shared" si="74"/>
        <v>6.8382130818388079E-2</v>
      </c>
      <c r="AV124" s="62" t="str">
        <f t="shared" si="65"/>
        <v/>
      </c>
      <c r="AW124" s="62">
        <f t="shared" si="49"/>
        <v>1.332398317</v>
      </c>
    </row>
    <row r="125" spans="1:49">
      <c r="A125" s="62">
        <v>1992</v>
      </c>
      <c r="B125" s="61">
        <v>33.18</v>
      </c>
      <c r="C125" s="61">
        <v>10047</v>
      </c>
      <c r="D125" s="61">
        <v>7248.6362909999998</v>
      </c>
      <c r="E125" s="62">
        <v>1.58890496</v>
      </c>
      <c r="F125">
        <v>0.54702288300000002</v>
      </c>
      <c r="G125" s="61"/>
      <c r="H125" s="61">
        <v>0.206957577</v>
      </c>
      <c r="I125" s="61">
        <v>2417.1910119999998</v>
      </c>
      <c r="J125" s="61">
        <v>1929.312193</v>
      </c>
      <c r="K125" s="61">
        <v>3969.8</v>
      </c>
      <c r="L125" s="61">
        <v>4023.3</v>
      </c>
      <c r="M125" s="61">
        <v>80.710978839999996</v>
      </c>
      <c r="N125" s="62">
        <f t="shared" si="44"/>
        <v>76.537665258917443</v>
      </c>
      <c r="O125" s="61">
        <v>105.71771010000001</v>
      </c>
      <c r="P125">
        <v>69.294775099999995</v>
      </c>
      <c r="Q125">
        <v>75.726953379999998</v>
      </c>
      <c r="R125">
        <v>57.399150179999999</v>
      </c>
      <c r="S125">
        <v>80.576049100000006</v>
      </c>
      <c r="T125">
        <v>75.533251899999996</v>
      </c>
      <c r="U125">
        <v>10.050405</v>
      </c>
      <c r="V125">
        <v>3.854835</v>
      </c>
      <c r="W125">
        <v>1598.8309119999999</v>
      </c>
      <c r="X125">
        <v>0.635450721</v>
      </c>
      <c r="Y125">
        <v>1074.9203729999999</v>
      </c>
      <c r="Z125" s="61">
        <v>9.36</v>
      </c>
      <c r="AB125" s="61">
        <v>1.3489974339999999</v>
      </c>
      <c r="AC125" s="63">
        <f t="shared" si="45"/>
        <v>1.58890496E-2</v>
      </c>
      <c r="AD125" s="20">
        <f t="shared" si="72"/>
        <v>0.54702288300000002</v>
      </c>
      <c r="AE125" s="62" t="str">
        <f t="shared" si="46"/>
        <v/>
      </c>
      <c r="AF125" s="20">
        <f t="shared" si="71"/>
        <v>0.206957577</v>
      </c>
      <c r="AG125" s="62">
        <f t="shared" si="59"/>
        <v>0.33346838149421504</v>
      </c>
      <c r="AH125" s="62">
        <f t="shared" si="47"/>
        <v>0.26616209112263761</v>
      </c>
      <c r="AI125" s="62">
        <f t="shared" si="60"/>
        <v>0.54766163463449735</v>
      </c>
      <c r="AJ125" s="62">
        <f t="shared" si="61"/>
        <v>0.55504233327245034</v>
      </c>
      <c r="AK125" s="62">
        <f t="shared" si="48"/>
        <v>-7.3806986379529871E-3</v>
      </c>
      <c r="AL125" s="62">
        <f t="shared" si="66"/>
        <v>-1.5456382580770651E-2</v>
      </c>
      <c r="AM125" s="62">
        <f t="shared" si="67"/>
        <v>-1.3746534217619854E-2</v>
      </c>
      <c r="AN125" s="62">
        <f t="shared" si="68"/>
        <v>1.6402942936702351E-2</v>
      </c>
      <c r="AO125" s="62">
        <f t="shared" si="69"/>
        <v>-4.4597127148994942E-2</v>
      </c>
      <c r="AP125" s="62">
        <f t="shared" si="70"/>
        <v>-6.1708566676211468E-2</v>
      </c>
      <c r="AQ125" s="62">
        <f t="shared" si="73"/>
        <v>-0.95828472765772454</v>
      </c>
      <c r="AR125" s="62">
        <f t="shared" si="62"/>
        <v>6.4187432334934105</v>
      </c>
      <c r="AS125" s="62">
        <f t="shared" si="63"/>
        <v>0.635450721</v>
      </c>
      <c r="AT125" s="62">
        <f t="shared" si="64"/>
        <v>0.14829277257773782</v>
      </c>
      <c r="AU125" s="62">
        <f t="shared" si="74"/>
        <v>5.9523425004455323E-2</v>
      </c>
      <c r="AV125" s="62" t="str">
        <f t="shared" si="65"/>
        <v/>
      </c>
      <c r="AW125" s="62">
        <f t="shared" si="49"/>
        <v>1.3489974339999999</v>
      </c>
    </row>
    <row r="126" spans="1:49">
      <c r="A126" s="62">
        <v>1993</v>
      </c>
      <c r="B126" s="61">
        <v>36.11</v>
      </c>
      <c r="C126" s="61">
        <v>10086</v>
      </c>
      <c r="D126" s="61">
        <v>7465.5842730000004</v>
      </c>
      <c r="E126" s="62">
        <v>1.6280828899999999</v>
      </c>
      <c r="F126">
        <v>0.54201987600000001</v>
      </c>
      <c r="G126" s="61"/>
      <c r="H126" s="61">
        <v>0.19965201799999999</v>
      </c>
      <c r="I126" s="61">
        <v>2507.1973969999999</v>
      </c>
      <c r="J126" s="61">
        <v>2076.4358430000002</v>
      </c>
      <c r="K126" s="61">
        <v>4129</v>
      </c>
      <c r="L126" s="61">
        <v>3875</v>
      </c>
      <c r="M126" s="61">
        <v>79.617191939999998</v>
      </c>
      <c r="N126" s="62">
        <f t="shared" si="44"/>
        <v>79.602351998570896</v>
      </c>
      <c r="O126" s="61">
        <v>108.6223914</v>
      </c>
      <c r="P126">
        <v>71.053412140000006</v>
      </c>
      <c r="Q126">
        <v>78.019456239999997</v>
      </c>
      <c r="R126">
        <v>60.082553130000001</v>
      </c>
      <c r="S126">
        <v>79.527659290000003</v>
      </c>
      <c r="T126">
        <v>73.419235110000002</v>
      </c>
      <c r="U126">
        <v>10.091889</v>
      </c>
      <c r="V126">
        <v>3.8304529999999999</v>
      </c>
      <c r="W126">
        <v>1554.807914</v>
      </c>
      <c r="X126">
        <v>0.63895332800000004</v>
      </c>
      <c r="Y126">
        <v>1106.3245810000001</v>
      </c>
      <c r="Z126" s="61">
        <v>8.16</v>
      </c>
      <c r="AB126" s="61">
        <v>1.407598329</v>
      </c>
      <c r="AC126" s="63">
        <f t="shared" si="45"/>
        <v>1.6280828899999999E-2</v>
      </c>
      <c r="AD126" s="20">
        <f t="shared" si="72"/>
        <v>0.54201987600000001</v>
      </c>
      <c r="AE126" s="62" t="str">
        <f t="shared" si="46"/>
        <v/>
      </c>
      <c r="AF126" s="20">
        <f t="shared" si="71"/>
        <v>0.19965201799999999</v>
      </c>
      <c r="AG126" s="62">
        <f t="shared" si="59"/>
        <v>0.33583404932786293</v>
      </c>
      <c r="AH126" s="62">
        <f t="shared" si="47"/>
        <v>0.27813440543557039</v>
      </c>
      <c r="AI126" s="62">
        <f t="shared" si="60"/>
        <v>0.55307124653765194</v>
      </c>
      <c r="AJ126" s="62">
        <f t="shared" si="61"/>
        <v>0.51904845733431848</v>
      </c>
      <c r="AK126" s="62">
        <f t="shared" si="48"/>
        <v>3.4022789203333459E-2</v>
      </c>
      <c r="AL126" s="62">
        <f t="shared" si="66"/>
        <v>-1.4198294235269889E-2</v>
      </c>
      <c r="AM126" s="62">
        <f t="shared" si="67"/>
        <v>-9.4365818734791235E-3</v>
      </c>
      <c r="AN126" s="62">
        <f t="shared" si="68"/>
        <v>6.4293399255721364E-3</v>
      </c>
      <c r="AO126" s="62">
        <f t="shared" si="69"/>
        <v>-5.2357235179061774E-2</v>
      </c>
      <c r="AP126" s="62">
        <f t="shared" si="70"/>
        <v>-6.7647685949527539E-2</v>
      </c>
      <c r="AQ126" s="62">
        <f t="shared" si="73"/>
        <v>-0.96874895894657276</v>
      </c>
      <c r="AR126" s="62">
        <f t="shared" si="62"/>
        <v>6.3803583300622764</v>
      </c>
      <c r="AS126" s="62">
        <f t="shared" si="63"/>
        <v>0.63895332800000004</v>
      </c>
      <c r="AT126" s="62">
        <f t="shared" si="64"/>
        <v>0.14818995279460292</v>
      </c>
      <c r="AU126" s="62">
        <f t="shared" si="74"/>
        <v>5.4339335856050726E-2</v>
      </c>
      <c r="AV126" s="62" t="str">
        <f t="shared" si="65"/>
        <v/>
      </c>
      <c r="AW126" s="62">
        <f t="shared" si="49"/>
        <v>1.407598329</v>
      </c>
    </row>
    <row r="127" spans="1:49">
      <c r="A127" s="62">
        <v>1994</v>
      </c>
      <c r="B127" s="61">
        <v>31.837499999999999</v>
      </c>
      <c r="C127" s="61">
        <v>10118</v>
      </c>
      <c r="D127" s="61">
        <v>7867.894096</v>
      </c>
      <c r="E127" s="62">
        <v>1.6185639549999999</v>
      </c>
      <c r="F127">
        <v>0.53843011699999999</v>
      </c>
      <c r="G127" s="61"/>
      <c r="H127" s="61">
        <v>0.19478568499999999</v>
      </c>
      <c r="I127" s="61">
        <v>2563.407013</v>
      </c>
      <c r="J127" s="61">
        <v>2201.7678780000001</v>
      </c>
      <c r="K127" s="61">
        <v>4579</v>
      </c>
      <c r="L127" s="61">
        <v>4192</v>
      </c>
      <c r="M127" s="61">
        <v>81.940861400000003</v>
      </c>
      <c r="N127" s="62">
        <f t="shared" si="44"/>
        <v>81.255211123613265</v>
      </c>
      <c r="O127" s="61">
        <v>111.2098139</v>
      </c>
      <c r="P127">
        <v>72.655014080000001</v>
      </c>
      <c r="Q127">
        <v>79.533061689999997</v>
      </c>
      <c r="R127">
        <v>62.292725040000001</v>
      </c>
      <c r="S127">
        <v>80.565531019999995</v>
      </c>
      <c r="T127">
        <v>74.71816158</v>
      </c>
      <c r="U127">
        <v>10.130250999999999</v>
      </c>
      <c r="V127">
        <v>3.8147630000000001</v>
      </c>
      <c r="W127">
        <v>1554.807914</v>
      </c>
      <c r="X127">
        <v>0.63107138900000004</v>
      </c>
      <c r="Y127">
        <v>1145.3937739999999</v>
      </c>
      <c r="Z127" s="61">
        <v>5.68</v>
      </c>
      <c r="AB127" s="61">
        <v>1.3863822809999999</v>
      </c>
      <c r="AC127" s="63">
        <f t="shared" si="45"/>
        <v>1.6185639549999999E-2</v>
      </c>
      <c r="AD127" s="20">
        <f t="shared" si="72"/>
        <v>0.53843011699999999</v>
      </c>
      <c r="AE127" s="62" t="str">
        <f t="shared" si="46"/>
        <v/>
      </c>
      <c r="AF127" s="20">
        <f t="shared" si="71"/>
        <v>0.19478568499999999</v>
      </c>
      <c r="AG127" s="62">
        <f t="shared" si="59"/>
        <v>0.32580598845416897</v>
      </c>
      <c r="AH127" s="62">
        <f t="shared" si="47"/>
        <v>0.2798420836802275</v>
      </c>
      <c r="AI127" s="62">
        <f t="shared" si="60"/>
        <v>0.58198546448762467</v>
      </c>
      <c r="AJ127" s="62">
        <f t="shared" si="61"/>
        <v>0.53279822387685583</v>
      </c>
      <c r="AK127" s="62">
        <f t="shared" si="48"/>
        <v>4.9187240610768845E-2</v>
      </c>
      <c r="AL127" s="62">
        <f t="shared" si="66"/>
        <v>1.7392107608339646E-3</v>
      </c>
      <c r="AM127" s="62">
        <f t="shared" si="67"/>
        <v>-1.3367449591833143E-3</v>
      </c>
      <c r="AN127" s="62">
        <f t="shared" si="68"/>
        <v>1.5573827957614384E-2</v>
      </c>
      <c r="AO127" s="62">
        <f t="shared" si="69"/>
        <v>-7.5852894703312013E-3</v>
      </c>
      <c r="AP127" s="62">
        <f t="shared" si="70"/>
        <v>-3.0140864372032619E-3</v>
      </c>
      <c r="AQ127" s="62">
        <f t="shared" si="73"/>
        <v>-0.9766475562322966</v>
      </c>
      <c r="AR127" s="62">
        <f t="shared" si="62"/>
        <v>6.3724597327765524</v>
      </c>
      <c r="AS127" s="62">
        <f t="shared" si="63"/>
        <v>0.63107138900000004</v>
      </c>
      <c r="AT127" s="62">
        <f t="shared" si="64"/>
        <v>0.14557818903311276</v>
      </c>
      <c r="AU127" s="62">
        <f t="shared" si="74"/>
        <v>6.1048684075379125E-2</v>
      </c>
      <c r="AV127" s="62" t="str">
        <f t="shared" si="65"/>
        <v/>
      </c>
      <c r="AW127" s="62">
        <f t="shared" si="49"/>
        <v>1.3863822809999999</v>
      </c>
    </row>
    <row r="128" spans="1:49">
      <c r="A128" s="62">
        <v>1995</v>
      </c>
      <c r="B128" s="61">
        <v>29.414999999999999</v>
      </c>
      <c r="C128" s="61">
        <v>10139</v>
      </c>
      <c r="D128" s="61">
        <v>8376.6205750000008</v>
      </c>
      <c r="E128" s="62">
        <v>1.6399996130000001</v>
      </c>
      <c r="F128">
        <v>0.53580069600000002</v>
      </c>
      <c r="G128" s="61"/>
      <c r="H128" s="61">
        <v>0.218121709</v>
      </c>
      <c r="I128" s="61">
        <v>2609.2412079999999</v>
      </c>
      <c r="J128" s="61">
        <v>2296.5343710000002</v>
      </c>
      <c r="K128" s="61">
        <v>4996.1000000000004</v>
      </c>
      <c r="L128" s="61">
        <v>4568.3999999999996</v>
      </c>
      <c r="M128" s="61">
        <v>83.723222660000005</v>
      </c>
      <c r="N128" s="62">
        <f t="shared" si="44"/>
        <v>84.492021736337477</v>
      </c>
      <c r="O128" s="61">
        <v>112.84545970000001</v>
      </c>
      <c r="P128">
        <v>73.774087480000006</v>
      </c>
      <c r="Q128">
        <v>78.368683829999995</v>
      </c>
      <c r="R128">
        <v>64.168290159999998</v>
      </c>
      <c r="S128">
        <v>81.823518210000003</v>
      </c>
      <c r="T128">
        <v>75.958815459999997</v>
      </c>
      <c r="U128">
        <v>10.161913999999999</v>
      </c>
      <c r="V128">
        <v>3.8754620000000002</v>
      </c>
      <c r="W128">
        <v>1580.821913</v>
      </c>
      <c r="X128">
        <v>0.62241524500000001</v>
      </c>
      <c r="Y128">
        <v>1205.717658</v>
      </c>
      <c r="Z128" s="61">
        <v>4.78</v>
      </c>
      <c r="AB128" s="61">
        <v>1.330597974</v>
      </c>
      <c r="AC128" s="63">
        <f t="shared" si="45"/>
        <v>1.639999613E-2</v>
      </c>
      <c r="AD128" s="20">
        <f t="shared" si="72"/>
        <v>0.53580069600000002</v>
      </c>
      <c r="AE128" s="62" t="str">
        <f t="shared" si="46"/>
        <v/>
      </c>
      <c r="AF128" s="20">
        <f t="shared" si="71"/>
        <v>0.218121709</v>
      </c>
      <c r="AG128" s="62">
        <f t="shared" si="59"/>
        <v>0.31149091505794979</v>
      </c>
      <c r="AH128" s="62">
        <f t="shared" si="47"/>
        <v>0.27416000885297348</v>
      </c>
      <c r="AI128" s="62">
        <f t="shared" si="60"/>
        <v>0.59643384289254375</v>
      </c>
      <c r="AJ128" s="62">
        <f t="shared" si="61"/>
        <v>0.54537506612563735</v>
      </c>
      <c r="AK128" s="62">
        <f t="shared" si="48"/>
        <v>5.10587767669064E-2</v>
      </c>
      <c r="AL128" s="62">
        <f t="shared" si="66"/>
        <v>-2.377700929729901E-2</v>
      </c>
      <c r="AM128" s="62">
        <f t="shared" si="67"/>
        <v>-5.3810555434868734E-2</v>
      </c>
      <c r="AN128" s="62">
        <f t="shared" si="68"/>
        <v>-9.3976365316430551E-3</v>
      </c>
      <c r="AO128" s="62">
        <f t="shared" si="69"/>
        <v>-2.3568348762664726E-2</v>
      </c>
      <c r="AP128" s="62">
        <f t="shared" si="70"/>
        <v>-2.2594054458398318E-2</v>
      </c>
      <c r="AQ128" s="62">
        <f t="shared" si="73"/>
        <v>-0.96398192872979538</v>
      </c>
      <c r="AR128" s="62">
        <f t="shared" si="62"/>
        <v>6.4017182601363549</v>
      </c>
      <c r="AS128" s="62">
        <f t="shared" si="63"/>
        <v>0.62241524500000001</v>
      </c>
      <c r="AT128" s="62">
        <f t="shared" si="64"/>
        <v>0.14393843522033942</v>
      </c>
      <c r="AU128" s="62">
        <f t="shared" si="74"/>
        <v>1.7737843475090442E-2</v>
      </c>
      <c r="AV128" s="62" t="str">
        <f t="shared" si="65"/>
        <v/>
      </c>
      <c r="AW128" s="62">
        <f t="shared" si="49"/>
        <v>1.330597974</v>
      </c>
    </row>
    <row r="129" spans="1:49">
      <c r="A129" s="62">
        <v>1996</v>
      </c>
      <c r="B129" s="61">
        <v>32.005000000000003</v>
      </c>
      <c r="C129" s="61">
        <v>10159</v>
      </c>
      <c r="D129" s="61">
        <v>8527.6531610000002</v>
      </c>
      <c r="E129" s="62">
        <v>1.7299999020000001</v>
      </c>
      <c r="F129">
        <v>0.53999222000000002</v>
      </c>
      <c r="G129" s="61"/>
      <c r="H129" s="61">
        <v>0.21655126599999999</v>
      </c>
      <c r="I129" s="61">
        <v>2669.7187859999999</v>
      </c>
      <c r="J129" s="61">
        <v>2381.4256569999998</v>
      </c>
      <c r="K129" s="61">
        <v>5133.1000000000004</v>
      </c>
      <c r="L129" s="61">
        <v>4729.1000000000004</v>
      </c>
      <c r="M129" s="61">
        <v>84.524936780000004</v>
      </c>
      <c r="N129" s="62">
        <f t="shared" si="44"/>
        <v>85.031850616751242</v>
      </c>
      <c r="O129" s="61">
        <v>115.1720248</v>
      </c>
      <c r="P129">
        <v>74.234701139999999</v>
      </c>
      <c r="Q129">
        <v>78.673527609999994</v>
      </c>
      <c r="R129">
        <v>65.759413890000005</v>
      </c>
      <c r="S129">
        <v>80.77394262</v>
      </c>
      <c r="T129">
        <v>75.578319629999996</v>
      </c>
      <c r="U129">
        <v>10.185077</v>
      </c>
      <c r="V129">
        <v>3.8855439999999999</v>
      </c>
      <c r="W129">
        <v>1554.7279140000001</v>
      </c>
      <c r="X129">
        <v>0.62633228299999999</v>
      </c>
      <c r="Y129">
        <v>1247.9664419999999</v>
      </c>
      <c r="Z129" s="61">
        <v>3.21</v>
      </c>
      <c r="AB129" s="61">
        <v>1.3070318599999999</v>
      </c>
      <c r="AC129" s="63">
        <f t="shared" si="45"/>
        <v>1.7299999020000002E-2</v>
      </c>
      <c r="AD129" s="20">
        <f t="shared" si="72"/>
        <v>0.53999222000000002</v>
      </c>
      <c r="AE129" s="62" t="str">
        <f t="shared" si="46"/>
        <v/>
      </c>
      <c r="AF129" s="20">
        <f t="shared" si="71"/>
        <v>0.21655126599999999</v>
      </c>
      <c r="AG129" s="62">
        <f t="shared" si="59"/>
        <v>0.31306606115379743</v>
      </c>
      <c r="AH129" s="62">
        <f t="shared" si="47"/>
        <v>0.27925920672889332</v>
      </c>
      <c r="AI129" s="62">
        <f t="shared" si="60"/>
        <v>0.60193583194442024</v>
      </c>
      <c r="AJ129" s="62">
        <f t="shared" si="61"/>
        <v>0.55456054681349631</v>
      </c>
      <c r="AK129" s="62">
        <f t="shared" si="48"/>
        <v>4.7375285130923928E-2</v>
      </c>
      <c r="AL129" s="62">
        <f t="shared" si="66"/>
        <v>-1.446274498369122E-4</v>
      </c>
      <c r="AM129" s="62">
        <f t="shared" si="67"/>
        <v>-2.4864655359333673E-3</v>
      </c>
      <c r="AN129" s="62">
        <f t="shared" si="68"/>
        <v>1.8124885051727775E-2</v>
      </c>
      <c r="AO129" s="62">
        <f t="shared" si="69"/>
        <v>-1.9279076634272741E-2</v>
      </c>
      <c r="AP129" s="62">
        <f t="shared" si="70"/>
        <v>-1.1390613743366999E-2</v>
      </c>
      <c r="AQ129" s="62">
        <f t="shared" si="73"/>
        <v>-0.9636606100307008</v>
      </c>
      <c r="AR129" s="62">
        <f t="shared" si="62"/>
        <v>6.3853952243531227</v>
      </c>
      <c r="AS129" s="62">
        <f t="shared" si="63"/>
        <v>0.62633228299999999</v>
      </c>
      <c r="AT129" s="62">
        <f t="shared" si="64"/>
        <v>0.14634348025637295</v>
      </c>
      <c r="AU129" s="62">
        <f t="shared" si="74"/>
        <v>4.1431213142951021E-2</v>
      </c>
      <c r="AV129" s="62" t="str">
        <f t="shared" si="65"/>
        <v/>
      </c>
      <c r="AW129" s="62">
        <f t="shared" si="49"/>
        <v>1.3070318599999999</v>
      </c>
    </row>
    <row r="130" spans="1:49">
      <c r="A130" s="62">
        <v>1997</v>
      </c>
      <c r="B130" s="61">
        <v>36.92</v>
      </c>
      <c r="C130" s="61">
        <v>10183</v>
      </c>
      <c r="D130" s="61">
        <v>8923.26656</v>
      </c>
      <c r="E130" s="62">
        <v>1.7900012380000001</v>
      </c>
      <c r="F130">
        <v>0.53322358400000003</v>
      </c>
      <c r="G130" s="61"/>
      <c r="H130" s="61">
        <v>0.22282555100000001</v>
      </c>
      <c r="I130" s="61">
        <v>2741.2615989999999</v>
      </c>
      <c r="J130" s="61">
        <v>2525.6851729999998</v>
      </c>
      <c r="K130" s="61">
        <v>5916.2</v>
      </c>
      <c r="L130" s="61">
        <v>5554.4</v>
      </c>
      <c r="M130" s="61">
        <v>87.146827909999999</v>
      </c>
      <c r="N130" s="62">
        <f t="shared" si="44"/>
        <v>86.096293834076903</v>
      </c>
      <c r="O130" s="61">
        <v>116.90306030000001</v>
      </c>
      <c r="P130">
        <v>75.361194850000004</v>
      </c>
      <c r="Q130">
        <v>78.709432770000006</v>
      </c>
      <c r="R130">
        <v>66.630863050000002</v>
      </c>
      <c r="S130">
        <v>81.661298720000005</v>
      </c>
      <c r="T130">
        <v>76.700224899999995</v>
      </c>
      <c r="U130">
        <v>10.201758</v>
      </c>
      <c r="V130">
        <v>3.9103560000000002</v>
      </c>
      <c r="W130">
        <v>1567.974913</v>
      </c>
      <c r="X130">
        <v>0.62363332500000002</v>
      </c>
      <c r="Y130">
        <v>1292.588019</v>
      </c>
      <c r="Z130" s="61">
        <v>3.43</v>
      </c>
      <c r="AB130" s="61">
        <v>1.258578132</v>
      </c>
      <c r="AC130" s="63">
        <f t="shared" si="45"/>
        <v>1.790001238E-2</v>
      </c>
      <c r="AD130" s="20">
        <f t="shared" si="72"/>
        <v>0.53322358400000003</v>
      </c>
      <c r="AE130" s="62" t="str">
        <f t="shared" si="46"/>
        <v/>
      </c>
      <c r="AF130" s="20">
        <f t="shared" si="71"/>
        <v>0.22282555100000001</v>
      </c>
      <c r="AG130" s="62">
        <f t="shared" si="59"/>
        <v>0.30720382278930819</v>
      </c>
      <c r="AH130" s="62">
        <f t="shared" si="47"/>
        <v>0.28304490917281305</v>
      </c>
      <c r="AI130" s="62">
        <f t="shared" si="60"/>
        <v>0.66300832326586912</v>
      </c>
      <c r="AJ130" s="62">
        <f t="shared" si="61"/>
        <v>0.62246263323551321</v>
      </c>
      <c r="AK130" s="62">
        <f t="shared" si="48"/>
        <v>4.0545690030355908E-2</v>
      </c>
      <c r="AL130" s="62">
        <f t="shared" si="66"/>
        <v>2.6203080048973703E-3</v>
      </c>
      <c r="AM130" s="62">
        <f t="shared" si="67"/>
        <v>-1.1984188554256361E-2</v>
      </c>
      <c r="AN130" s="62">
        <f t="shared" si="68"/>
        <v>7.2457535568649174E-4</v>
      </c>
      <c r="AO130" s="62">
        <f t="shared" si="69"/>
        <v>-1.5146975970697278E-3</v>
      </c>
      <c r="AP130" s="62">
        <f t="shared" si="70"/>
        <v>2.2947097305517565E-3</v>
      </c>
      <c r="AQ130" s="62">
        <f t="shared" si="73"/>
        <v>-0.9589316399343869</v>
      </c>
      <c r="AR130" s="62">
        <f t="shared" si="62"/>
        <v>6.3986085614857302</v>
      </c>
      <c r="AS130" s="62">
        <f t="shared" si="63"/>
        <v>0.62363332500000002</v>
      </c>
      <c r="AT130" s="62">
        <f t="shared" si="64"/>
        <v>0.1448559235912818</v>
      </c>
      <c r="AU130" s="62">
        <f t="shared" si="74"/>
        <v>1.9659533834288943E-2</v>
      </c>
      <c r="AV130" s="62" t="str">
        <f t="shared" si="65"/>
        <v/>
      </c>
      <c r="AW130" s="62">
        <f t="shared" si="49"/>
        <v>1.258578132</v>
      </c>
    </row>
    <row r="131" spans="1:49">
      <c r="A131" s="62">
        <v>1998</v>
      </c>
      <c r="B131" s="61">
        <v>34.5745</v>
      </c>
      <c r="C131" s="61">
        <v>10205</v>
      </c>
      <c r="D131" s="61">
        <v>9085.7960170000006</v>
      </c>
      <c r="E131" s="62">
        <v>1.8200009429999999</v>
      </c>
      <c r="F131">
        <v>0.53416776799999999</v>
      </c>
      <c r="G131" s="61"/>
      <c r="H131" s="61">
        <v>0.22394298100000001</v>
      </c>
      <c r="I131" s="61">
        <v>2808.4840079999999</v>
      </c>
      <c r="J131" s="61">
        <v>2658.6333810000001</v>
      </c>
      <c r="K131" s="61">
        <v>6491.34</v>
      </c>
      <c r="L131" s="61">
        <v>5967.94</v>
      </c>
      <c r="M131" s="61">
        <v>88.630865009999994</v>
      </c>
      <c r="N131" s="62">
        <f t="shared" si="44"/>
        <v>86.010783359781499</v>
      </c>
      <c r="O131" s="61">
        <v>117.9633711</v>
      </c>
      <c r="P131">
        <v>76.268309160000001</v>
      </c>
      <c r="Q131">
        <v>80.589854450000004</v>
      </c>
      <c r="R131">
        <v>67.568376909999998</v>
      </c>
      <c r="S131">
        <v>80.629012599999996</v>
      </c>
      <c r="T131">
        <v>75.327547159999995</v>
      </c>
      <c r="U131">
        <v>10.216867000000001</v>
      </c>
      <c r="V131">
        <v>3.9780359999999999</v>
      </c>
      <c r="W131">
        <v>1578.7809130000001</v>
      </c>
      <c r="X131">
        <v>0.62211406199999997</v>
      </c>
      <c r="Y131">
        <v>1348.426105</v>
      </c>
      <c r="Z131" s="61">
        <v>3.55</v>
      </c>
      <c r="AB131" s="61">
        <v>1.2307364439999999</v>
      </c>
      <c r="AC131" s="63">
        <f t="shared" si="45"/>
        <v>1.8200009430000001E-2</v>
      </c>
      <c r="AD131" s="20">
        <f t="shared" si="72"/>
        <v>0.53416776799999999</v>
      </c>
      <c r="AE131" s="62" t="str">
        <f t="shared" si="46"/>
        <v/>
      </c>
      <c r="AF131" s="20">
        <f t="shared" si="71"/>
        <v>0.22394298100000001</v>
      </c>
      <c r="AG131" s="62">
        <f t="shared" ref="AG131:AG146" si="75">IF(OR(I131="",D131=""),"",I131/D131)</f>
        <v>0.30910709449619816</v>
      </c>
      <c r="AH131" s="62">
        <f t="shared" si="47"/>
        <v>0.29261424932119956</v>
      </c>
      <c r="AI131" s="62">
        <f t="shared" si="60"/>
        <v>0.71444923349086453</v>
      </c>
      <c r="AJ131" s="62">
        <f t="shared" si="61"/>
        <v>0.6568428334549522</v>
      </c>
      <c r="AK131" s="62">
        <f t="shared" si="48"/>
        <v>5.7606400035912331E-2</v>
      </c>
      <c r="AL131" s="62">
        <f t="shared" si="66"/>
        <v>1.2958710733096051E-2</v>
      </c>
      <c r="AM131" s="62">
        <f t="shared" si="67"/>
        <v>2.4603450041481189E-2</v>
      </c>
      <c r="AN131" s="62">
        <f t="shared" si="68"/>
        <v>1.4965886352994834E-2</v>
      </c>
      <c r="AO131" s="62">
        <f t="shared" si="69"/>
        <v>-1.1727957888133115E-2</v>
      </c>
      <c r="AP131" s="62">
        <f t="shared" si="70"/>
        <v>-1.7065051219295458E-2</v>
      </c>
      <c r="AQ131" s="62">
        <f t="shared" si="73"/>
        <v>-0.94325175184015098</v>
      </c>
      <c r="AR131" s="62">
        <f t="shared" ref="AR131:AR146" si="76">IF(OR(V131="",W131="",U131=""),"",LN(V131*W131/U131))</f>
        <v>6.4211565023137691</v>
      </c>
      <c r="AS131" s="62">
        <f t="shared" ref="AS131:AS146" si="77">IF(X131="","",X131)</f>
        <v>0.62211406199999997</v>
      </c>
      <c r="AT131" s="62">
        <f t="shared" ref="AT131:AT146" si="78">IF(OR(Y131="",D131=""),"",Y131/D131)</f>
        <v>0.14841034318589413</v>
      </c>
      <c r="AU131" s="62">
        <f t="shared" si="74"/>
        <v>3.5293689309304849E-2</v>
      </c>
      <c r="AV131" s="62" t="str">
        <f t="shared" ref="AV131:AV146" si="79">IF(OR(AA131="",Z131=""),"",(AA131-Z131)/100)</f>
        <v/>
      </c>
      <c r="AW131" s="62">
        <f t="shared" si="49"/>
        <v>1.2307364439999999</v>
      </c>
    </row>
    <row r="132" spans="1:49">
      <c r="A132" s="62">
        <v>1999</v>
      </c>
      <c r="B132" s="61">
        <v>40.155186143738803</v>
      </c>
      <c r="C132" s="61">
        <v>10228</v>
      </c>
      <c r="D132" s="61">
        <v>9636.3953120000006</v>
      </c>
      <c r="E132" s="62">
        <v>1.890000176</v>
      </c>
      <c r="F132">
        <v>0.524714813</v>
      </c>
      <c r="G132" s="61"/>
      <c r="H132" s="61">
        <v>0.227089663</v>
      </c>
      <c r="I132" s="61">
        <v>2894.448335</v>
      </c>
      <c r="J132" s="61">
        <v>2741.9312410000002</v>
      </c>
      <c r="K132" s="61">
        <v>6781.1371900000004</v>
      </c>
      <c r="L132" s="61">
        <v>6237.3553380000003</v>
      </c>
      <c r="M132" s="61">
        <v>91.159190370000005</v>
      </c>
      <c r="N132" s="62">
        <f t="shared" ref="N132:N149" si="80">IF(OR(D132="",C132="",M132=""),"",D132*1000000000/C132/1000/(M132/100*$D$138*1000000000/$C$138/1000)*100)</f>
        <v>88.493494803829549</v>
      </c>
      <c r="O132" s="61">
        <v>119.30225540000001</v>
      </c>
      <c r="P132">
        <v>76.740187910000003</v>
      </c>
      <c r="Q132">
        <v>81.785663380000003</v>
      </c>
      <c r="R132">
        <v>69.043176399999993</v>
      </c>
      <c r="S132">
        <v>80.610498609999993</v>
      </c>
      <c r="T132">
        <v>75.992651949999996</v>
      </c>
      <c r="U132">
        <v>10.237401999999999</v>
      </c>
      <c r="V132">
        <v>4.0334880000000002</v>
      </c>
      <c r="W132">
        <v>1581.9009129999999</v>
      </c>
      <c r="X132">
        <v>0.62990742899999996</v>
      </c>
      <c r="Y132">
        <v>1425.6572470000001</v>
      </c>
      <c r="Z132" s="61">
        <v>2.78</v>
      </c>
      <c r="AB132" s="61">
        <v>1.1696249160000001</v>
      </c>
      <c r="AC132" s="63">
        <f t="shared" ref="AC132:AC146" si="81">IF(E132="","",E132/100)</f>
        <v>1.890000176E-2</v>
      </c>
      <c r="AD132" s="20">
        <f t="shared" si="72"/>
        <v>0.524714813</v>
      </c>
      <c r="AE132" s="62" t="str">
        <f t="shared" ref="AE132:AE146" si="82">IF(G132="","",G132/100)</f>
        <v/>
      </c>
      <c r="AF132" s="20">
        <f t="shared" si="71"/>
        <v>0.227089663</v>
      </c>
      <c r="AG132" s="62">
        <f t="shared" si="75"/>
        <v>0.30036629271482918</v>
      </c>
      <c r="AH132" s="62">
        <f t="shared" ref="AH132:AH146" si="83">IF(OR(J132="",D132=""),"",J132/D132)</f>
        <v>0.28453909913653408</v>
      </c>
      <c r="AI132" s="62">
        <f t="shared" si="60"/>
        <v>0.70370060281312796</v>
      </c>
      <c r="AJ132" s="62">
        <f t="shared" si="61"/>
        <v>0.64727059611520432</v>
      </c>
      <c r="AK132" s="62">
        <f t="shared" ref="AK132:AK146" si="84">IF(OR(AI132="",AJ132=""),"",AI132-AJ132)</f>
        <v>5.643000669792364E-2</v>
      </c>
      <c r="AL132" s="62">
        <f t="shared" si="66"/>
        <v>-2.228834129407449E-2</v>
      </c>
      <c r="AM132" s="62">
        <f t="shared" si="67"/>
        <v>-1.372717030775154E-2</v>
      </c>
      <c r="AN132" s="62">
        <f t="shared" si="68"/>
        <v>-6.864390553501634E-3</v>
      </c>
      <c r="AO132" s="62">
        <f t="shared" si="69"/>
        <v>-2.8686013795691061E-2</v>
      </c>
      <c r="AP132" s="62">
        <f t="shared" si="70"/>
        <v>-1.9665617273318722E-2</v>
      </c>
      <c r="AQ132" s="62">
        <f t="shared" si="73"/>
        <v>-0.93141636617700474</v>
      </c>
      <c r="AR132" s="62">
        <f t="shared" si="76"/>
        <v>6.4349661461814174</v>
      </c>
      <c r="AS132" s="62">
        <f t="shared" si="77"/>
        <v>0.62990742899999996</v>
      </c>
      <c r="AT132" s="62">
        <f t="shared" si="78"/>
        <v>0.14794507705849916</v>
      </c>
      <c r="AU132" s="62">
        <f t="shared" si="74"/>
        <v>7.0436320267556161E-3</v>
      </c>
      <c r="AV132" s="62" t="str">
        <f t="shared" si="79"/>
        <v/>
      </c>
      <c r="AW132" s="62">
        <f t="shared" ref="AW132:AW146" si="85">IF(AB132="","",AB132)</f>
        <v>1.1696249160000001</v>
      </c>
    </row>
    <row r="133" spans="1:49">
      <c r="A133" s="62">
        <v>2000</v>
      </c>
      <c r="B133" s="61">
        <v>43.352928533046743</v>
      </c>
      <c r="C133" s="61">
        <v>10253</v>
      </c>
      <c r="D133" s="61">
        <v>10188.12412</v>
      </c>
      <c r="E133" s="62">
        <v>1.920000613</v>
      </c>
      <c r="F133">
        <v>0.52707747599999999</v>
      </c>
      <c r="G133" s="61"/>
      <c r="H133" s="61">
        <v>0.23771251099999999</v>
      </c>
      <c r="I133" s="61">
        <v>2986.342627</v>
      </c>
      <c r="J133" s="61">
        <v>2939.3587459999999</v>
      </c>
      <c r="K133" s="61">
        <v>8226.9192060000005</v>
      </c>
      <c r="L133" s="61">
        <v>7752.5219820000002</v>
      </c>
      <c r="M133" s="61">
        <v>94.450184340000007</v>
      </c>
      <c r="N133" s="62">
        <f t="shared" si="80"/>
        <v>90.080000042855801</v>
      </c>
      <c r="O133" s="61">
        <v>122.4983628</v>
      </c>
      <c r="P133">
        <v>79.202867769999997</v>
      </c>
      <c r="Q133">
        <v>85.114628240000002</v>
      </c>
      <c r="R133">
        <v>70.403766289999993</v>
      </c>
      <c r="S133">
        <v>85.266286890000003</v>
      </c>
      <c r="T133">
        <v>81.798124540000003</v>
      </c>
      <c r="U133">
        <v>10.268380000000001</v>
      </c>
      <c r="V133">
        <v>4.1159090000000003</v>
      </c>
      <c r="W133">
        <v>1594.1944579999999</v>
      </c>
      <c r="X133">
        <v>0.62312620900000004</v>
      </c>
      <c r="Y133">
        <v>1520.4523810000001</v>
      </c>
      <c r="Z133" s="61">
        <v>4.24</v>
      </c>
      <c r="AB133" s="61">
        <v>1.112224171</v>
      </c>
      <c r="AC133" s="63">
        <f t="shared" si="81"/>
        <v>1.9200006129999999E-2</v>
      </c>
      <c r="AD133" s="20">
        <f t="shared" si="72"/>
        <v>0.52707747599999999</v>
      </c>
      <c r="AE133" s="62" t="str">
        <f t="shared" si="82"/>
        <v/>
      </c>
      <c r="AF133" s="20">
        <f t="shared" si="71"/>
        <v>0.23771251099999999</v>
      </c>
      <c r="AG133" s="62">
        <f t="shared" si="75"/>
        <v>0.29311996907630922</v>
      </c>
      <c r="AH133" s="62">
        <f t="shared" si="83"/>
        <v>0.28850833690078753</v>
      </c>
      <c r="AI133" s="62">
        <f t="shared" si="60"/>
        <v>0.80750088133005593</v>
      </c>
      <c r="AJ133" s="62">
        <f t="shared" si="61"/>
        <v>0.76093713530455098</v>
      </c>
      <c r="AK133" s="62">
        <f t="shared" si="84"/>
        <v>4.6563746025504948E-2</v>
      </c>
      <c r="AL133" s="62">
        <f t="shared" ref="AL133:AL146" si="86">IF(OR(P133="",P132="",N133="",N132=""),"",LN((P133/P132)/(N133/N132)))</f>
        <v>1.3817853312048831E-2</v>
      </c>
      <c r="AM133" s="62">
        <f t="shared" ref="AM133:AP146" si="87">IF(OR(Q133="",Q132="",$N133="",$N132=""),"",LN((Q133/Q132)/($N133/$N132)))</f>
        <v>2.2127830977937378E-2</v>
      </c>
      <c r="AN133" s="62">
        <f t="shared" si="87"/>
        <v>1.7455857460836361E-3</v>
      </c>
      <c r="AO133" s="62">
        <f t="shared" si="87"/>
        <v>3.8381129145631791E-2</v>
      </c>
      <c r="AP133" s="62">
        <f t="shared" si="87"/>
        <v>5.5848544622023974E-2</v>
      </c>
      <c r="AQ133" s="62">
        <f t="shared" si="73"/>
        <v>-0.9142095616210022</v>
      </c>
      <c r="AR133" s="62">
        <f t="shared" si="76"/>
        <v>6.459914284015003</v>
      </c>
      <c r="AS133" s="62">
        <f t="shared" si="77"/>
        <v>0.62312620900000004</v>
      </c>
      <c r="AT133" s="62">
        <f t="shared" si="78"/>
        <v>0.14923771668773111</v>
      </c>
      <c r="AU133" s="62">
        <f t="shared" si="74"/>
        <v>1.0030879403648857E-2</v>
      </c>
      <c r="AV133" s="62" t="str">
        <f t="shared" si="79"/>
        <v/>
      </c>
      <c r="AW133" s="62">
        <f t="shared" si="85"/>
        <v>1.112224171</v>
      </c>
    </row>
    <row r="134" spans="1:49">
      <c r="A134" s="62">
        <v>2001</v>
      </c>
      <c r="B134" s="61">
        <v>45.773175990014749</v>
      </c>
      <c r="C134" s="61">
        <v>10289</v>
      </c>
      <c r="D134" s="61">
        <v>10480.30602</v>
      </c>
      <c r="E134" s="62">
        <v>2.020000435</v>
      </c>
      <c r="F134">
        <v>0.52783045100000003</v>
      </c>
      <c r="G134" s="61"/>
      <c r="H134" s="61">
        <v>0.225820991</v>
      </c>
      <c r="I134" s="61">
        <v>3114.740495</v>
      </c>
      <c r="J134" s="61">
        <v>3018.5136969999999</v>
      </c>
      <c r="K134" s="61">
        <v>8574.2457450000002</v>
      </c>
      <c r="L134" s="61">
        <v>8047.4066510000002</v>
      </c>
      <c r="M134" s="61">
        <v>95.117544989999999</v>
      </c>
      <c r="N134" s="62">
        <f t="shared" si="80"/>
        <v>91.691289827896384</v>
      </c>
      <c r="O134" s="61">
        <v>125.4811979</v>
      </c>
      <c r="P134">
        <v>80.821833920000003</v>
      </c>
      <c r="Q134">
        <v>85.571216770000007</v>
      </c>
      <c r="R134">
        <v>73.135276430000005</v>
      </c>
      <c r="S134">
        <v>86.450733099999994</v>
      </c>
      <c r="T134">
        <v>82.883954259999996</v>
      </c>
      <c r="U134">
        <v>10.311330999999999</v>
      </c>
      <c r="V134">
        <v>4.178363</v>
      </c>
      <c r="W134">
        <v>1587.723</v>
      </c>
      <c r="X134">
        <v>0.63441663999999998</v>
      </c>
      <c r="Y134">
        <v>1593.754013</v>
      </c>
      <c r="Z134" s="61">
        <v>4.1500000000000004</v>
      </c>
      <c r="AB134" s="61">
        <v>1.1004618939999999</v>
      </c>
      <c r="AC134" s="63">
        <f t="shared" si="81"/>
        <v>2.0200004350000002E-2</v>
      </c>
      <c r="AD134" s="20">
        <f t="shared" si="72"/>
        <v>0.52783045100000003</v>
      </c>
      <c r="AE134" s="62" t="str">
        <f t="shared" si="82"/>
        <v/>
      </c>
      <c r="AF134" s="20">
        <f t="shared" ref="AF134:AF146" si="88">IF(H134="","",H134)</f>
        <v>0.225820991</v>
      </c>
      <c r="AG134" s="62">
        <f t="shared" si="75"/>
        <v>0.2971993841645475</v>
      </c>
      <c r="AH134" s="62">
        <f t="shared" si="83"/>
        <v>0.28801770589901149</v>
      </c>
      <c r="AI134" s="62">
        <f t="shared" ref="AI134:AI146" si="89">IF(OR(K134="",D134=""),"",K134/D134)</f>
        <v>0.81812933025404155</v>
      </c>
      <c r="AJ134" s="62">
        <f t="shared" ref="AJ134:AJ146" si="90">IF(OR(L134="",D134=""),"",L134/D134)</f>
        <v>0.76785989222478834</v>
      </c>
      <c r="AK134" s="62">
        <f t="shared" si="84"/>
        <v>5.0269438029253211E-2</v>
      </c>
      <c r="AL134" s="62">
        <f t="shared" si="86"/>
        <v>2.5054190591312551E-3</v>
      </c>
      <c r="AM134" s="62">
        <f t="shared" si="87"/>
        <v>-1.2379165968811686E-2</v>
      </c>
      <c r="AN134" s="62">
        <f t="shared" si="87"/>
        <v>2.0334843519080766E-2</v>
      </c>
      <c r="AO134" s="62">
        <f t="shared" si="87"/>
        <v>-3.9336787043626475E-3</v>
      </c>
      <c r="AP134" s="62">
        <f t="shared" si="87"/>
        <v>-4.5420522876761325E-3</v>
      </c>
      <c r="AQ134" s="62">
        <f t="shared" si="73"/>
        <v>-0.90332384462297988</v>
      </c>
      <c r="AR134" s="62">
        <f t="shared" si="76"/>
        <v>6.4667323487194821</v>
      </c>
      <c r="AS134" s="62">
        <f t="shared" si="77"/>
        <v>0.63441663999999998</v>
      </c>
      <c r="AT134" s="62">
        <f t="shared" si="78"/>
        <v>0.15207132405853163</v>
      </c>
      <c r="AU134" s="62">
        <f t="shared" si="74"/>
        <v>2.4670775635247288E-2</v>
      </c>
      <c r="AV134" s="62" t="str">
        <f t="shared" si="79"/>
        <v/>
      </c>
      <c r="AW134" s="62">
        <f t="shared" si="85"/>
        <v>1.1004618939999999</v>
      </c>
    </row>
    <row r="135" spans="1:49">
      <c r="A135" s="62">
        <v>2002</v>
      </c>
      <c r="B135" s="61">
        <v>38.466577667588446</v>
      </c>
      <c r="C135" s="61">
        <v>10335</v>
      </c>
      <c r="D135" s="61">
        <v>10835.98292</v>
      </c>
      <c r="E135" s="62">
        <v>1.8900001900000001</v>
      </c>
      <c r="F135">
        <v>0.51914274800000004</v>
      </c>
      <c r="G135" s="61"/>
      <c r="H135" s="61">
        <v>0.206559829</v>
      </c>
      <c r="I135" s="61">
        <v>3010.7724699999999</v>
      </c>
      <c r="J135" s="61">
        <v>2982.8935660000002</v>
      </c>
      <c r="K135" s="61">
        <v>9220.4909430000007</v>
      </c>
      <c r="L135" s="61">
        <v>8460.4872269999996</v>
      </c>
      <c r="M135" s="61">
        <v>96.121557940000002</v>
      </c>
      <c r="N135" s="62">
        <f t="shared" si="80"/>
        <v>93.395284056545592</v>
      </c>
      <c r="O135" s="61">
        <v>127.42364689999999</v>
      </c>
      <c r="P135">
        <v>81.938386410000007</v>
      </c>
      <c r="Q135">
        <v>84.629710439999997</v>
      </c>
      <c r="R135">
        <v>75.944548030000007</v>
      </c>
      <c r="S135">
        <v>85.459254400000006</v>
      </c>
      <c r="T135">
        <v>81.403885740000007</v>
      </c>
      <c r="U135">
        <v>10.364613</v>
      </c>
      <c r="V135">
        <v>4.1837499999999999</v>
      </c>
      <c r="W135">
        <v>1582.07952</v>
      </c>
      <c r="X135">
        <v>0.63497185700000003</v>
      </c>
      <c r="Y135">
        <v>1621.8551910000001</v>
      </c>
      <c r="Z135" s="61">
        <v>3.21</v>
      </c>
      <c r="AB135" s="61">
        <v>1.0721585010000001</v>
      </c>
      <c r="AC135" s="63">
        <f t="shared" si="81"/>
        <v>1.8900001900000001E-2</v>
      </c>
      <c r="AD135" s="20">
        <f t="shared" ref="AD135:AD146" si="91">IF(F135="","",F135)</f>
        <v>0.51914274800000004</v>
      </c>
      <c r="AE135" s="62" t="str">
        <f t="shared" si="82"/>
        <v/>
      </c>
      <c r="AF135" s="20">
        <f t="shared" si="88"/>
        <v>0.206559829</v>
      </c>
      <c r="AG135" s="62">
        <f t="shared" si="75"/>
        <v>0.2778495031071902</v>
      </c>
      <c r="AH135" s="62">
        <f t="shared" si="83"/>
        <v>0.27527669506514874</v>
      </c>
      <c r="AI135" s="62">
        <f t="shared" si="89"/>
        <v>0.85091412667158395</v>
      </c>
      <c r="AJ135" s="62">
        <f t="shared" si="90"/>
        <v>0.78077709142420826</v>
      </c>
      <c r="AK135" s="62">
        <f t="shared" si="84"/>
        <v>7.013703524737569E-2</v>
      </c>
      <c r="AL135" s="62">
        <f t="shared" si="86"/>
        <v>-4.6930340451372295E-3</v>
      </c>
      <c r="AM135" s="62">
        <f t="shared" si="87"/>
        <v>-2.9477044548964722E-2</v>
      </c>
      <c r="AN135" s="62">
        <f t="shared" si="87"/>
        <v>1.9279151909189569E-2</v>
      </c>
      <c r="AO135" s="62">
        <f t="shared" si="87"/>
        <v>-2.9948449339502806E-2</v>
      </c>
      <c r="AP135" s="62">
        <f t="shared" si="87"/>
        <v>-3.64319426345035E-2</v>
      </c>
      <c r="AQ135" s="62">
        <f t="shared" si="73"/>
        <v>-0.9071894344548187</v>
      </c>
      <c r="AR135" s="62">
        <f t="shared" si="76"/>
        <v>6.4593059780962392</v>
      </c>
      <c r="AS135" s="62">
        <f t="shared" si="77"/>
        <v>0.63497185700000003</v>
      </c>
      <c r="AT135" s="62">
        <f t="shared" si="78"/>
        <v>0.14967310330533448</v>
      </c>
      <c r="AU135" s="62">
        <f t="shared" si="74"/>
        <v>2.3086537171787852E-2</v>
      </c>
      <c r="AV135" s="62" t="str">
        <f t="shared" si="79"/>
        <v/>
      </c>
      <c r="AW135" s="62">
        <f t="shared" si="85"/>
        <v>1.0721585010000001</v>
      </c>
    </row>
    <row r="136" spans="1:49">
      <c r="A136" s="62">
        <v>2003</v>
      </c>
      <c r="B136" s="61">
        <v>31.939746634996041</v>
      </c>
      <c r="C136" s="61">
        <v>10378</v>
      </c>
      <c r="D136" s="61">
        <v>11139.94406</v>
      </c>
      <c r="E136" s="62">
        <v>1.830000479</v>
      </c>
      <c r="F136">
        <v>0.51585602699999999</v>
      </c>
      <c r="G136" s="61"/>
      <c r="H136" s="61">
        <v>0.20853286800000001</v>
      </c>
      <c r="I136" s="61">
        <v>3171.7004339999999</v>
      </c>
      <c r="J136" s="61">
        <v>3202.637103</v>
      </c>
      <c r="K136" s="61">
        <v>9114.800405</v>
      </c>
      <c r="L136" s="61">
        <v>8378.1938310000005</v>
      </c>
      <c r="M136" s="61">
        <v>96.600044870000005</v>
      </c>
      <c r="N136" s="62">
        <f t="shared" si="80"/>
        <v>95.14367737473826</v>
      </c>
      <c r="O136" s="61">
        <v>129.35666359999999</v>
      </c>
      <c r="P136">
        <v>83.230275449999993</v>
      </c>
      <c r="Q136">
        <v>87.550056740000002</v>
      </c>
      <c r="R136">
        <v>78.464777150000003</v>
      </c>
      <c r="S136">
        <v>84.350417210000003</v>
      </c>
      <c r="T136">
        <v>80.624908629999993</v>
      </c>
      <c r="U136">
        <v>10.426169</v>
      </c>
      <c r="V136">
        <v>4.1983930000000003</v>
      </c>
      <c r="W136">
        <v>1577.548558</v>
      </c>
      <c r="X136">
        <v>0.62865245300000006</v>
      </c>
      <c r="Y136">
        <v>1686.463172</v>
      </c>
      <c r="Z136" s="61">
        <v>2.2200000000000002</v>
      </c>
      <c r="AB136" s="61">
        <v>1.0345751620000001</v>
      </c>
      <c r="AC136" s="63">
        <f t="shared" si="81"/>
        <v>1.8300004790000001E-2</v>
      </c>
      <c r="AD136" s="20">
        <f t="shared" si="91"/>
        <v>0.51585602699999999</v>
      </c>
      <c r="AE136" s="62" t="str">
        <f t="shared" si="82"/>
        <v/>
      </c>
      <c r="AF136" s="20">
        <f t="shared" si="88"/>
        <v>0.20853286800000001</v>
      </c>
      <c r="AG136" s="62">
        <f t="shared" si="75"/>
        <v>0.28471421552183268</v>
      </c>
      <c r="AH136" s="62">
        <f t="shared" si="83"/>
        <v>0.28749130926964456</v>
      </c>
      <c r="AI136" s="62">
        <f t="shared" si="89"/>
        <v>0.8182088128905739</v>
      </c>
      <c r="AJ136" s="62">
        <f t="shared" si="90"/>
        <v>0.75208580814004555</v>
      </c>
      <c r="AK136" s="62">
        <f t="shared" si="84"/>
        <v>6.6123004750528347E-2</v>
      </c>
      <c r="AL136" s="62">
        <f t="shared" si="86"/>
        <v>-2.9037007762854885E-3</v>
      </c>
      <c r="AM136" s="62">
        <f t="shared" si="87"/>
        <v>1.5378024180416684E-2</v>
      </c>
      <c r="AN136" s="62">
        <f t="shared" si="87"/>
        <v>1.4099092131486593E-2</v>
      </c>
      <c r="AO136" s="62">
        <f t="shared" si="87"/>
        <v>-3.1607240915557416E-2</v>
      </c>
      <c r="AP136" s="62">
        <f t="shared" si="87"/>
        <v>-2.8162656832435028E-2</v>
      </c>
      <c r="AQ136" s="62">
        <f t="shared" si="73"/>
        <v>-0.90961706266649223</v>
      </c>
      <c r="AR136" s="62">
        <f t="shared" si="76"/>
        <v>6.4540103128916133</v>
      </c>
      <c r="AS136" s="62">
        <f t="shared" si="77"/>
        <v>0.62865245300000006</v>
      </c>
      <c r="AT136" s="62">
        <f t="shared" si="78"/>
        <v>0.15138883668685138</v>
      </c>
      <c r="AU136" s="62">
        <f t="shared" si="74"/>
        <v>1.3552709556375546E-2</v>
      </c>
      <c r="AV136" s="62" t="str">
        <f t="shared" si="79"/>
        <v/>
      </c>
      <c r="AW136" s="62">
        <f t="shared" si="85"/>
        <v>1.0345751620000001</v>
      </c>
    </row>
    <row r="137" spans="1:49">
      <c r="A137" s="62">
        <v>2004</v>
      </c>
      <c r="B137" s="61">
        <v>29.61596064899787</v>
      </c>
      <c r="C137" s="61">
        <v>10423</v>
      </c>
      <c r="D137" s="61">
        <v>11750.165730000001</v>
      </c>
      <c r="E137" s="62">
        <v>1.809999734</v>
      </c>
      <c r="F137">
        <v>0.50767799000000002</v>
      </c>
      <c r="G137" s="61"/>
      <c r="H137" s="61">
        <v>0.22492725399999999</v>
      </c>
      <c r="I137" s="61">
        <v>3222.0526970000001</v>
      </c>
      <c r="J137" s="61">
        <v>3194.8272980000002</v>
      </c>
      <c r="K137" s="61">
        <v>9982.9150530000006</v>
      </c>
      <c r="L137" s="61">
        <v>9291.4891669999997</v>
      </c>
      <c r="M137" s="61">
        <v>98.682574950000003</v>
      </c>
      <c r="N137" s="62">
        <f t="shared" si="80"/>
        <v>97.813477409691174</v>
      </c>
      <c r="O137" s="61">
        <v>131.75881680000001</v>
      </c>
      <c r="P137">
        <v>85.239573120000003</v>
      </c>
      <c r="Q137">
        <v>90.26556162</v>
      </c>
      <c r="R137">
        <v>80.467899650000007</v>
      </c>
      <c r="S137">
        <v>86.110980479999995</v>
      </c>
      <c r="T137">
        <v>83.051491229999996</v>
      </c>
      <c r="U137">
        <v>10.492642999999999</v>
      </c>
      <c r="V137">
        <v>4.2586950000000003</v>
      </c>
      <c r="W137">
        <v>1572.489703</v>
      </c>
      <c r="X137">
        <v>0.61443358699999995</v>
      </c>
      <c r="Y137">
        <v>1745.5566879999999</v>
      </c>
      <c r="Z137" s="61">
        <v>2.0099999999999998</v>
      </c>
      <c r="AB137" s="61">
        <v>0.98977269199999995</v>
      </c>
      <c r="AC137" s="63">
        <f t="shared" si="81"/>
        <v>1.809999734E-2</v>
      </c>
      <c r="AD137" s="20">
        <f t="shared" si="91"/>
        <v>0.50767799000000002</v>
      </c>
      <c r="AE137" s="62" t="str">
        <f t="shared" si="82"/>
        <v/>
      </c>
      <c r="AF137" s="20">
        <f t="shared" si="88"/>
        <v>0.22492725399999999</v>
      </c>
      <c r="AG137" s="62">
        <f t="shared" si="75"/>
        <v>0.2742133831162567</v>
      </c>
      <c r="AH137" s="62">
        <f t="shared" si="83"/>
        <v>0.27189636056307775</v>
      </c>
      <c r="AI137" s="62">
        <f t="shared" si="89"/>
        <v>0.84959780843874111</v>
      </c>
      <c r="AJ137" s="62">
        <f t="shared" si="90"/>
        <v>0.79075388215822207</v>
      </c>
      <c r="AK137" s="62">
        <f t="shared" si="84"/>
        <v>5.8843926280519043E-2</v>
      </c>
      <c r="AL137" s="62">
        <f t="shared" si="86"/>
        <v>-3.8196008836728947E-3</v>
      </c>
      <c r="AM137" s="62">
        <f t="shared" si="87"/>
        <v>2.8710725852219184E-3</v>
      </c>
      <c r="AN137" s="62">
        <f t="shared" si="87"/>
        <v>-2.4657134486507993E-3</v>
      </c>
      <c r="AO137" s="62">
        <f t="shared" si="87"/>
        <v>-7.017051014626725E-3</v>
      </c>
      <c r="AP137" s="62">
        <f t="shared" si="87"/>
        <v>1.9789189961150668E-3</v>
      </c>
      <c r="AQ137" s="62">
        <f t="shared" si="73"/>
        <v>-0.90171156959316989</v>
      </c>
      <c r="AR137" s="62">
        <f t="shared" si="76"/>
        <v>6.4587038707882849</v>
      </c>
      <c r="AS137" s="62">
        <f t="shared" si="77"/>
        <v>0.61443358699999995</v>
      </c>
      <c r="AT137" s="62">
        <f t="shared" si="78"/>
        <v>0.14855592066615045</v>
      </c>
      <c r="AU137" s="62">
        <f t="shared" si="74"/>
        <v>-5.4742308677619249E-3</v>
      </c>
      <c r="AV137" s="62" t="str">
        <f t="shared" si="79"/>
        <v/>
      </c>
      <c r="AW137" s="62">
        <f t="shared" si="85"/>
        <v>0.98977269199999995</v>
      </c>
    </row>
    <row r="138" spans="1:49">
      <c r="A138" s="62">
        <v>2005</v>
      </c>
      <c r="B138" s="61">
        <v>34.195049588878533</v>
      </c>
      <c r="C138" s="61">
        <v>10481</v>
      </c>
      <c r="D138" s="61">
        <v>12240.94096</v>
      </c>
      <c r="E138" s="62">
        <v>1.780000601</v>
      </c>
      <c r="F138">
        <v>0.50616570500000002</v>
      </c>
      <c r="G138" s="61"/>
      <c r="H138" s="61">
        <v>0.23603381000000001</v>
      </c>
      <c r="I138" s="61">
        <v>3711.8879999999999</v>
      </c>
      <c r="J138" s="61">
        <v>3391.1575579999999</v>
      </c>
      <c r="K138" s="61">
        <v>10881.28463</v>
      </c>
      <c r="L138" s="61">
        <v>8777.3571420000007</v>
      </c>
      <c r="M138" s="61">
        <v>100</v>
      </c>
      <c r="N138" s="62">
        <f t="shared" si="80"/>
        <v>100</v>
      </c>
      <c r="O138" s="61">
        <v>135.10153800000001</v>
      </c>
      <c r="P138">
        <v>87.541933490000005</v>
      </c>
      <c r="Q138">
        <v>91.268816760000007</v>
      </c>
      <c r="R138">
        <v>83.636072100000007</v>
      </c>
      <c r="S138">
        <v>89.308559759999994</v>
      </c>
      <c r="T138">
        <v>86.738125839999995</v>
      </c>
      <c r="U138">
        <v>10.561436</v>
      </c>
      <c r="V138">
        <v>4.3411949999999999</v>
      </c>
      <c r="W138">
        <v>1565.069246</v>
      </c>
      <c r="X138">
        <v>0.60841506700000003</v>
      </c>
      <c r="Y138">
        <v>1829.8670790000001</v>
      </c>
      <c r="Z138" s="61">
        <v>2.0699999999999998</v>
      </c>
      <c r="AB138" s="61">
        <v>0.97118093900000002</v>
      </c>
      <c r="AC138" s="63">
        <f t="shared" si="81"/>
        <v>1.7800006010000001E-2</v>
      </c>
      <c r="AD138" s="20">
        <f t="shared" si="91"/>
        <v>0.50616570500000002</v>
      </c>
      <c r="AE138" s="62" t="str">
        <f t="shared" si="82"/>
        <v/>
      </c>
      <c r="AF138" s="20">
        <f t="shared" si="88"/>
        <v>0.23603381000000001</v>
      </c>
      <c r="AG138" s="62">
        <f t="shared" si="75"/>
        <v>0.30323551205168137</v>
      </c>
      <c r="AH138" s="62">
        <f t="shared" si="83"/>
        <v>0.27703405882614435</v>
      </c>
      <c r="AI138" s="62">
        <f t="shared" si="89"/>
        <v>0.88892550544578397</v>
      </c>
      <c r="AJ138" s="62">
        <f t="shared" si="90"/>
        <v>0.71704921792221443</v>
      </c>
      <c r="AK138" s="62">
        <f t="shared" si="84"/>
        <v>0.17187628752356954</v>
      </c>
      <c r="AL138" s="62">
        <f t="shared" si="86"/>
        <v>4.5443065935169592E-3</v>
      </c>
      <c r="AM138" s="62">
        <f t="shared" si="87"/>
        <v>-1.1054640615535061E-2</v>
      </c>
      <c r="AN138" s="62">
        <f t="shared" si="87"/>
        <v>1.6508756075200342E-2</v>
      </c>
      <c r="AO138" s="62">
        <f t="shared" si="87"/>
        <v>1.4352589637986128E-2</v>
      </c>
      <c r="AP138" s="62">
        <f t="shared" si="87"/>
        <v>2.1324927208797972E-2</v>
      </c>
      <c r="AQ138" s="62">
        <f t="shared" si="73"/>
        <v>-0.88905959804771451</v>
      </c>
      <c r="AR138" s="62">
        <f t="shared" si="76"/>
        <v>6.4666257505930522</v>
      </c>
      <c r="AS138" s="62">
        <f t="shared" si="77"/>
        <v>0.60841506700000003</v>
      </c>
      <c r="AT138" s="62">
        <f t="shared" si="78"/>
        <v>0.14948745239271213</v>
      </c>
      <c r="AU138" s="62">
        <f t="shared" si="74"/>
        <v>-2.0078126166069576E-3</v>
      </c>
      <c r="AV138" s="62" t="str">
        <f t="shared" si="79"/>
        <v/>
      </c>
      <c r="AW138" s="62">
        <f t="shared" si="85"/>
        <v>0.97118093900000002</v>
      </c>
    </row>
    <row r="139" spans="1:49">
      <c r="A139" s="62">
        <v>2006</v>
      </c>
      <c r="B139" s="61">
        <v>30.630144267274105</v>
      </c>
      <c r="C139" s="61">
        <v>10550</v>
      </c>
      <c r="D139" s="61">
        <v>12861.97372</v>
      </c>
      <c r="E139" s="62">
        <v>1.8100011090000001</v>
      </c>
      <c r="F139">
        <v>0.504950071</v>
      </c>
      <c r="G139" s="61"/>
      <c r="H139" s="61">
        <v>0.23856762100000001</v>
      </c>
      <c r="I139" s="61">
        <v>3543.4124419999998</v>
      </c>
      <c r="J139" s="61">
        <v>3526.417242</v>
      </c>
      <c r="K139" s="61">
        <v>11782.88139</v>
      </c>
      <c r="L139" s="61">
        <v>9485.5240859999994</v>
      </c>
      <c r="M139" s="61">
        <v>101.8322771</v>
      </c>
      <c r="N139" s="62">
        <f t="shared" si="80"/>
        <v>102.50796706950977</v>
      </c>
      <c r="O139" s="61">
        <v>138.24670180000001</v>
      </c>
      <c r="P139">
        <v>90.260878169999998</v>
      </c>
      <c r="Q139">
        <v>93.363293929999998</v>
      </c>
      <c r="R139">
        <v>86.030124430000001</v>
      </c>
      <c r="S139">
        <v>91.61770258</v>
      </c>
      <c r="T139">
        <v>89.613753059999993</v>
      </c>
      <c r="U139">
        <v>10.632032000000001</v>
      </c>
      <c r="V139">
        <v>4.41228</v>
      </c>
      <c r="W139">
        <v>1574.537413</v>
      </c>
      <c r="X139">
        <v>0.60706692900000003</v>
      </c>
      <c r="Y139">
        <v>1943.548951</v>
      </c>
      <c r="Z139" s="61">
        <v>2.9</v>
      </c>
      <c r="AB139" s="61">
        <v>0.93181533100000002</v>
      </c>
      <c r="AC139" s="63">
        <f t="shared" si="81"/>
        <v>1.810001109E-2</v>
      </c>
      <c r="AD139" s="20">
        <f t="shared" si="91"/>
        <v>0.504950071</v>
      </c>
      <c r="AE139" s="62" t="str">
        <f t="shared" si="82"/>
        <v/>
      </c>
      <c r="AF139" s="20">
        <f t="shared" si="88"/>
        <v>0.23856762100000001</v>
      </c>
      <c r="AG139" s="62">
        <f t="shared" si="75"/>
        <v>0.27549523262437514</v>
      </c>
      <c r="AH139" s="62">
        <f t="shared" si="83"/>
        <v>0.27417388021221989</v>
      </c>
      <c r="AI139" s="62">
        <f t="shared" si="89"/>
        <v>0.91610211982302203</v>
      </c>
      <c r="AJ139" s="62">
        <f t="shared" si="90"/>
        <v>0.7374858861086212</v>
      </c>
      <c r="AK139" s="62">
        <f t="shared" si="84"/>
        <v>0.17861623371440083</v>
      </c>
      <c r="AL139" s="62">
        <f t="shared" si="86"/>
        <v>5.8158681613121963E-3</v>
      </c>
      <c r="AM139" s="62">
        <f t="shared" si="87"/>
        <v>-2.0812499672035662E-3</v>
      </c>
      <c r="AN139" s="62">
        <f t="shared" si="87"/>
        <v>3.4522704332047485E-3</v>
      </c>
      <c r="AO139" s="62">
        <f t="shared" si="87"/>
        <v>7.568382735629244E-4</v>
      </c>
      <c r="AP139" s="62">
        <f t="shared" si="87"/>
        <v>7.844933564688213E-3</v>
      </c>
      <c r="AQ139" s="62">
        <f t="shared" si="73"/>
        <v>-0.87947976852870025</v>
      </c>
      <c r="AR139" s="62">
        <f t="shared" si="76"/>
        <v>6.4822370335592234</v>
      </c>
      <c r="AS139" s="62">
        <f t="shared" si="77"/>
        <v>0.60706692900000003</v>
      </c>
      <c r="AT139" s="62">
        <f t="shared" si="78"/>
        <v>0.15110814197807271</v>
      </c>
      <c r="AU139" s="62">
        <f t="shared" si="74"/>
        <v>-4.0703370771577631E-3</v>
      </c>
      <c r="AV139" s="62" t="str">
        <f t="shared" si="79"/>
        <v/>
      </c>
      <c r="AW139" s="62">
        <f t="shared" si="85"/>
        <v>0.93181533100000002</v>
      </c>
    </row>
    <row r="140" spans="1:49">
      <c r="A140" s="62">
        <v>2007</v>
      </c>
      <c r="B140" s="61">
        <v>27.40296175531552</v>
      </c>
      <c r="C140" s="61">
        <v>10628</v>
      </c>
      <c r="D140" s="61">
        <v>13546.501480000001</v>
      </c>
      <c r="E140" s="62">
        <v>1.840001073</v>
      </c>
      <c r="F140">
        <v>0.50147804100000004</v>
      </c>
      <c r="G140" s="61"/>
      <c r="H140" s="61">
        <v>0.24425369</v>
      </c>
      <c r="I140" s="61">
        <v>3779.5380129999999</v>
      </c>
      <c r="J140" s="61">
        <v>3656.8643769999999</v>
      </c>
      <c r="K140" s="61">
        <v>12707.068499999999</v>
      </c>
      <c r="L140" s="61">
        <v>10244.68066</v>
      </c>
      <c r="M140" s="61">
        <v>104.57370229999999</v>
      </c>
      <c r="N140" s="62">
        <f t="shared" si="80"/>
        <v>104.36167402153099</v>
      </c>
      <c r="O140" s="61">
        <v>140.7572619</v>
      </c>
      <c r="P140">
        <v>92.872360860000001</v>
      </c>
      <c r="Q140">
        <v>93.251739029999996</v>
      </c>
      <c r="R140">
        <v>87.838776210000006</v>
      </c>
      <c r="S140">
        <v>93.619474010000005</v>
      </c>
      <c r="T140">
        <v>91.433172010000007</v>
      </c>
      <c r="U140">
        <v>10.704829999999999</v>
      </c>
      <c r="V140">
        <v>4.5103109999999997</v>
      </c>
      <c r="W140">
        <v>1578.96588</v>
      </c>
      <c r="X140">
        <v>0.60517138199999998</v>
      </c>
      <c r="Y140">
        <v>2064.3379070000001</v>
      </c>
      <c r="Z140" s="61">
        <v>3.89</v>
      </c>
      <c r="AB140" s="61">
        <v>0.892471613</v>
      </c>
      <c r="AC140" s="63">
        <f t="shared" si="81"/>
        <v>1.8400010729999999E-2</v>
      </c>
      <c r="AD140" s="20">
        <f t="shared" si="91"/>
        <v>0.50147804100000004</v>
      </c>
      <c r="AE140" s="62" t="str">
        <f t="shared" si="82"/>
        <v/>
      </c>
      <c r="AF140" s="20">
        <f t="shared" si="88"/>
        <v>0.24425369</v>
      </c>
      <c r="AG140" s="62">
        <f t="shared" si="75"/>
        <v>0.27900473185494384</v>
      </c>
      <c r="AH140" s="62">
        <f t="shared" si="83"/>
        <v>0.26994898885140045</v>
      </c>
      <c r="AI140" s="62">
        <f t="shared" si="89"/>
        <v>0.93803322715910553</v>
      </c>
      <c r="AJ140" s="62">
        <f t="shared" si="90"/>
        <v>0.75626025473257463</v>
      </c>
      <c r="AK140" s="62">
        <f t="shared" si="84"/>
        <v>0.1817729724265309</v>
      </c>
      <c r="AL140" s="62">
        <f t="shared" si="86"/>
        <v>1.0599984992582428E-2</v>
      </c>
      <c r="AM140" s="62">
        <f t="shared" si="87"/>
        <v>-1.9117539826688217E-2</v>
      </c>
      <c r="AN140" s="62">
        <f t="shared" si="87"/>
        <v>2.8835487309827579E-3</v>
      </c>
      <c r="AO140" s="62">
        <f t="shared" si="87"/>
        <v>3.6919269809887589E-3</v>
      </c>
      <c r="AP140" s="62">
        <f t="shared" si="87"/>
        <v>2.1775648071898301E-3</v>
      </c>
      <c r="AQ140" s="62">
        <f t="shared" si="73"/>
        <v>-0.86432893247734588</v>
      </c>
      <c r="AR140" s="62">
        <f t="shared" si="76"/>
        <v>6.5001964729317807</v>
      </c>
      <c r="AS140" s="62">
        <f t="shared" si="77"/>
        <v>0.60517138199999998</v>
      </c>
      <c r="AT140" s="62">
        <f t="shared" si="78"/>
        <v>0.15238900686260434</v>
      </c>
      <c r="AU140" s="62">
        <f t="shared" si="74"/>
        <v>1.1078022090466266E-2</v>
      </c>
      <c r="AV140" s="62" t="str">
        <f t="shared" si="79"/>
        <v/>
      </c>
      <c r="AW140" s="62">
        <f t="shared" si="85"/>
        <v>0.892471613</v>
      </c>
    </row>
    <row r="141" spans="1:49">
      <c r="A141" s="62">
        <v>2008</v>
      </c>
      <c r="B141" s="61">
        <v>28.986060214126592</v>
      </c>
      <c r="C141" s="61">
        <v>10712</v>
      </c>
      <c r="D141" s="61">
        <v>13972.3698</v>
      </c>
      <c r="E141" s="62">
        <v>1.9200010750000001</v>
      </c>
      <c r="F141">
        <v>0.512314088</v>
      </c>
      <c r="G141" s="61"/>
      <c r="H141" s="61">
        <v>0.25703124799999999</v>
      </c>
      <c r="I141" s="61">
        <v>4056.2576250000002</v>
      </c>
      <c r="J141" s="61">
        <v>3828.6962149999999</v>
      </c>
      <c r="K141" s="61">
        <v>12898.68303</v>
      </c>
      <c r="L141" s="61">
        <v>11313.84937</v>
      </c>
      <c r="M141" s="61">
        <v>104.5633974</v>
      </c>
      <c r="N141" s="62">
        <f t="shared" si="80"/>
        <v>106.80897307003046</v>
      </c>
      <c r="O141" s="61">
        <v>147.07585539999999</v>
      </c>
      <c r="P141">
        <v>95.828043829999999</v>
      </c>
      <c r="Q141">
        <v>98.483147860000003</v>
      </c>
      <c r="R141">
        <v>91.661143089999996</v>
      </c>
      <c r="S141">
        <v>97.232711870000003</v>
      </c>
      <c r="T141">
        <v>97.507931690000007</v>
      </c>
      <c r="U141">
        <v>10.779154999999999</v>
      </c>
      <c r="V141">
        <v>4.6184609999999999</v>
      </c>
      <c r="W141">
        <v>1572.4893999999999</v>
      </c>
      <c r="X141">
        <v>0.61827403299999995</v>
      </c>
      <c r="Y141">
        <v>2202.8530209999999</v>
      </c>
      <c r="Z141" s="61">
        <v>3.67</v>
      </c>
      <c r="AB141" s="61">
        <v>0.94495418099999995</v>
      </c>
      <c r="AC141" s="63">
        <f t="shared" si="81"/>
        <v>1.920001075E-2</v>
      </c>
      <c r="AD141" s="20">
        <f t="shared" si="91"/>
        <v>0.512314088</v>
      </c>
      <c r="AE141" s="62" t="str">
        <f t="shared" si="82"/>
        <v/>
      </c>
      <c r="AF141" s="20">
        <f t="shared" si="88"/>
        <v>0.25703124799999999</v>
      </c>
      <c r="AG141" s="62">
        <f t="shared" si="75"/>
        <v>0.29030563054522074</v>
      </c>
      <c r="AH141" s="62">
        <f t="shared" si="83"/>
        <v>0.27401910125510703</v>
      </c>
      <c r="AI141" s="62">
        <f t="shared" si="89"/>
        <v>0.92315643048611551</v>
      </c>
      <c r="AJ141" s="62">
        <f t="shared" si="90"/>
        <v>0.80973016975259271</v>
      </c>
      <c r="AK141" s="62">
        <f t="shared" si="84"/>
        <v>0.1134262607335228</v>
      </c>
      <c r="AL141" s="62">
        <f t="shared" si="86"/>
        <v>8.1498491058159418E-3</v>
      </c>
      <c r="AM141" s="62">
        <f t="shared" si="87"/>
        <v>3.1403298828133711E-2</v>
      </c>
      <c r="AN141" s="62">
        <f t="shared" si="87"/>
        <v>1.941606482258695E-2</v>
      </c>
      <c r="AO141" s="62">
        <f t="shared" si="87"/>
        <v>1.4689339684259218E-2</v>
      </c>
      <c r="AP141" s="62">
        <f t="shared" si="87"/>
        <v>4.1145940938167258E-2</v>
      </c>
      <c r="AQ141" s="62">
        <f t="shared" si="73"/>
        <v>-0.84755264379392448</v>
      </c>
      <c r="AR141" s="62">
        <f t="shared" si="76"/>
        <v>6.5128626038994462</v>
      </c>
      <c r="AS141" s="62">
        <f t="shared" si="77"/>
        <v>0.61827403299999995</v>
      </c>
      <c r="AT141" s="62">
        <f t="shared" si="78"/>
        <v>0.15765779553014692</v>
      </c>
      <c r="AU141" s="62">
        <f t="shared" si="74"/>
        <v>1.5720560468313029E-2</v>
      </c>
      <c r="AV141" s="62" t="str">
        <f t="shared" si="79"/>
        <v/>
      </c>
      <c r="AW141" s="62">
        <f t="shared" si="85"/>
        <v>0.94495418099999995</v>
      </c>
    </row>
    <row r="142" spans="1:49">
      <c r="A142" s="62">
        <v>2009</v>
      </c>
      <c r="B142" s="61">
        <v>28.002151881160611</v>
      </c>
      <c r="C142" s="61">
        <v>10799</v>
      </c>
      <c r="D142" s="61">
        <v>13742.35169</v>
      </c>
      <c r="E142" s="62">
        <v>1.9899987939999999</v>
      </c>
      <c r="F142">
        <v>0.52051573900000003</v>
      </c>
      <c r="G142" s="61"/>
      <c r="H142" s="61">
        <v>0.21638041699999999</v>
      </c>
      <c r="I142" s="61">
        <v>4110.498654</v>
      </c>
      <c r="J142" s="61">
        <v>3570.924254</v>
      </c>
      <c r="K142" s="61">
        <v>10740.09498</v>
      </c>
      <c r="L142" s="61">
        <v>9433.3645949999991</v>
      </c>
      <c r="M142" s="61">
        <v>101.3883407</v>
      </c>
      <c r="N142" s="62">
        <f t="shared" si="80"/>
        <v>107.46756770510981</v>
      </c>
      <c r="O142" s="61">
        <v>147.06703089999999</v>
      </c>
      <c r="P142">
        <v>95.424445509999998</v>
      </c>
      <c r="Q142">
        <v>90.472691889999993</v>
      </c>
      <c r="R142">
        <v>95.084557810000007</v>
      </c>
      <c r="S142">
        <v>91.970616910000004</v>
      </c>
      <c r="T142">
        <v>89.455154309999998</v>
      </c>
      <c r="U142">
        <v>10.854388</v>
      </c>
      <c r="V142">
        <v>4.6365730000000003</v>
      </c>
      <c r="W142">
        <v>1554.373736</v>
      </c>
      <c r="X142">
        <v>0.63357645299999998</v>
      </c>
      <c r="Y142">
        <v>2215.8868430000002</v>
      </c>
      <c r="Z142" s="61">
        <v>0.66</v>
      </c>
      <c r="AB142" s="61">
        <v>1.0185989710000001</v>
      </c>
      <c r="AC142" s="63">
        <f t="shared" si="81"/>
        <v>1.9899987939999999E-2</v>
      </c>
      <c r="AD142" s="20">
        <f t="shared" si="91"/>
        <v>0.52051573900000003</v>
      </c>
      <c r="AE142" s="62" t="str">
        <f t="shared" si="82"/>
        <v/>
      </c>
      <c r="AF142" s="20">
        <f t="shared" si="88"/>
        <v>0.21638041699999999</v>
      </c>
      <c r="AG142" s="62">
        <f t="shared" si="75"/>
        <v>0.29911173478343722</v>
      </c>
      <c r="AH142" s="62">
        <f t="shared" si="83"/>
        <v>0.25984812021646059</v>
      </c>
      <c r="AI142" s="62">
        <f t="shared" si="89"/>
        <v>0.78153253695401537</v>
      </c>
      <c r="AJ142" s="62">
        <f t="shared" si="90"/>
        <v>0.68644470814005198</v>
      </c>
      <c r="AK142" s="62">
        <f t="shared" si="84"/>
        <v>9.5087828813963382E-2</v>
      </c>
      <c r="AL142" s="62">
        <f t="shared" si="86"/>
        <v>-1.036775313112733E-2</v>
      </c>
      <c r="AM142" s="62">
        <f t="shared" si="87"/>
        <v>-9.0984553501389495E-2</v>
      </c>
      <c r="AN142" s="62">
        <f t="shared" si="87"/>
        <v>3.0520862164366582E-2</v>
      </c>
      <c r="AO142" s="62">
        <f t="shared" si="87"/>
        <v>-6.1785217873920752E-2</v>
      </c>
      <c r="AP142" s="62">
        <f t="shared" si="87"/>
        <v>-9.2343460595490798E-2</v>
      </c>
      <c r="AQ142" s="62">
        <f t="shared" si="73"/>
        <v>-0.85059390642311361</v>
      </c>
      <c r="AR142" s="62">
        <f t="shared" si="76"/>
        <v>6.4982340949456443</v>
      </c>
      <c r="AS142" s="62">
        <f t="shared" si="77"/>
        <v>0.63357645299999998</v>
      </c>
      <c r="AT142" s="62">
        <f t="shared" si="78"/>
        <v>0.16124509785413593</v>
      </c>
      <c r="AU142" s="62">
        <f t="shared" si="74"/>
        <v>3.0552834224495763E-2</v>
      </c>
      <c r="AV142" s="62" t="str">
        <f t="shared" si="79"/>
        <v/>
      </c>
      <c r="AW142" s="62">
        <f t="shared" si="85"/>
        <v>1.0185989710000001</v>
      </c>
    </row>
    <row r="143" spans="1:49">
      <c r="A143" s="62">
        <v>2010</v>
      </c>
      <c r="B143" s="61">
        <v>30.190016464601108</v>
      </c>
      <c r="C143" s="61">
        <v>10887</v>
      </c>
      <c r="D143" s="61">
        <v>14728.11766</v>
      </c>
      <c r="E143" s="62">
        <v>2.0500002099999999</v>
      </c>
      <c r="F143">
        <v>0.51956307999999995</v>
      </c>
      <c r="G143" s="61"/>
      <c r="H143" s="61">
        <v>0.226642801</v>
      </c>
      <c r="I143" s="61">
        <v>4314.6709899999996</v>
      </c>
      <c r="J143" s="61">
        <v>3873.586456</v>
      </c>
      <c r="K143" s="61">
        <v>12383.945900000001</v>
      </c>
      <c r="L143" s="61">
        <v>10994.801100000001</v>
      </c>
      <c r="M143" s="61">
        <v>103.2232434</v>
      </c>
      <c r="N143" s="62">
        <f t="shared" si="80"/>
        <v>112.21461888013229</v>
      </c>
      <c r="O143" s="61">
        <v>150.4995754</v>
      </c>
      <c r="P143">
        <v>97.079826260000004</v>
      </c>
      <c r="Q143">
        <v>97.678252470000004</v>
      </c>
      <c r="R143">
        <v>96.63312458</v>
      </c>
      <c r="S143">
        <v>96.245032039999998</v>
      </c>
      <c r="T143">
        <v>95.107856940000005</v>
      </c>
      <c r="U143">
        <v>10.929978</v>
      </c>
      <c r="V143">
        <v>4.696428</v>
      </c>
      <c r="W143">
        <v>1560.0506829999999</v>
      </c>
      <c r="X143">
        <v>0.61898171899999999</v>
      </c>
      <c r="Y143">
        <v>2291.7274689999999</v>
      </c>
      <c r="Z143" s="61">
        <v>0.43</v>
      </c>
      <c r="AB143" s="61">
        <v>1.0226742449999999</v>
      </c>
      <c r="AC143" s="63">
        <f t="shared" si="81"/>
        <v>2.0500002099999998E-2</v>
      </c>
      <c r="AD143" s="20">
        <f t="shared" si="91"/>
        <v>0.51956307999999995</v>
      </c>
      <c r="AE143" s="62" t="str">
        <f t="shared" si="82"/>
        <v/>
      </c>
      <c r="AF143" s="20">
        <f t="shared" si="88"/>
        <v>0.226642801</v>
      </c>
      <c r="AG143" s="62">
        <f t="shared" si="75"/>
        <v>0.29295467958666482</v>
      </c>
      <c r="AH143" s="62">
        <f t="shared" si="83"/>
        <v>0.26300621338192109</v>
      </c>
      <c r="AI143" s="62">
        <f t="shared" si="89"/>
        <v>0.84083697495393317</v>
      </c>
      <c r="AJ143" s="62">
        <f t="shared" si="90"/>
        <v>0.74651773932121079</v>
      </c>
      <c r="AK143" s="62">
        <f t="shared" si="84"/>
        <v>9.4319235632722376E-2</v>
      </c>
      <c r="AL143" s="62">
        <f t="shared" si="86"/>
        <v>-2.6025368042733196E-2</v>
      </c>
      <c r="AM143" s="62">
        <f t="shared" si="87"/>
        <v>3.3406709818372807E-2</v>
      </c>
      <c r="AN143" s="62">
        <f t="shared" si="87"/>
        <v>-2.7069162296314567E-2</v>
      </c>
      <c r="AO143" s="62">
        <f t="shared" si="87"/>
        <v>2.2040406755349205E-3</v>
      </c>
      <c r="AP143" s="62">
        <f t="shared" si="87"/>
        <v>1.804998189408517E-2</v>
      </c>
      <c r="AQ143" s="62">
        <f t="shared" si="73"/>
        <v>-0.84470706960803421</v>
      </c>
      <c r="AR143" s="62">
        <f t="shared" si="76"/>
        <v>6.5077665192103531</v>
      </c>
      <c r="AS143" s="62">
        <f t="shared" si="77"/>
        <v>0.61898171899999999</v>
      </c>
      <c r="AT143" s="62">
        <f t="shared" si="78"/>
        <v>0.15560219723285398</v>
      </c>
      <c r="AU143" s="62">
        <f t="shared" si="74"/>
        <v>-3.6624171368527442E-2</v>
      </c>
      <c r="AV143" s="62" t="str">
        <f t="shared" si="79"/>
        <v/>
      </c>
      <c r="AW143" s="62">
        <f t="shared" si="85"/>
        <v>1.0226742449999999</v>
      </c>
    </row>
    <row r="144" spans="1:49">
      <c r="A144" s="62">
        <v>2011</v>
      </c>
      <c r="B144" s="61">
        <v>31.17698431099776</v>
      </c>
      <c r="C144" s="61">
        <v>10984</v>
      </c>
      <c r="D144" s="61">
        <v>15293.11023</v>
      </c>
      <c r="E144" s="62">
        <v>2.1599987839999999</v>
      </c>
      <c r="F144">
        <v>0.51719044300000006</v>
      </c>
      <c r="G144" s="61"/>
      <c r="H144" s="61">
        <v>0.23961907299999999</v>
      </c>
      <c r="I144" s="61">
        <v>4662.8487009999999</v>
      </c>
      <c r="J144" s="61">
        <v>4101.4020069999997</v>
      </c>
      <c r="K144" s="61">
        <v>12484.63429</v>
      </c>
      <c r="L144" s="61">
        <v>12405.48741</v>
      </c>
      <c r="M144" s="61">
        <v>103.6322741</v>
      </c>
      <c r="N144" s="62">
        <f t="shared" si="80"/>
        <v>115.0345198112235</v>
      </c>
      <c r="O144" s="61">
        <v>155.5458261</v>
      </c>
      <c r="P144">
        <v>100</v>
      </c>
      <c r="Q144">
        <v>99.999996699999997</v>
      </c>
      <c r="R144">
        <v>100.00000439999999</v>
      </c>
      <c r="S144">
        <v>99.999996769999996</v>
      </c>
      <c r="T144">
        <v>100.0000033</v>
      </c>
      <c r="U144">
        <v>11.005174999999999</v>
      </c>
      <c r="V144">
        <v>4.7915840000000003</v>
      </c>
      <c r="W144">
        <v>1571.602889</v>
      </c>
      <c r="X144">
        <v>0.61964344999999998</v>
      </c>
      <c r="Y144">
        <v>2409.7297440000002</v>
      </c>
      <c r="Z144" s="61">
        <v>1.01</v>
      </c>
      <c r="AB144" s="61">
        <v>1.0496327910000001</v>
      </c>
      <c r="AC144" s="63">
        <f t="shared" si="81"/>
        <v>2.1599987839999998E-2</v>
      </c>
      <c r="AD144" s="20">
        <f t="shared" si="91"/>
        <v>0.51719044300000006</v>
      </c>
      <c r="AE144" s="62" t="str">
        <f t="shared" si="82"/>
        <v/>
      </c>
      <c r="AF144" s="20">
        <f t="shared" si="88"/>
        <v>0.23961907299999999</v>
      </c>
      <c r="AG144" s="62">
        <f t="shared" si="75"/>
        <v>0.30489865245678022</v>
      </c>
      <c r="AH144" s="62">
        <f t="shared" si="83"/>
        <v>0.26818625808074092</v>
      </c>
      <c r="AI144" s="62">
        <f t="shared" si="89"/>
        <v>0.81635678434523384</v>
      </c>
      <c r="AJ144" s="62">
        <f t="shared" si="90"/>
        <v>0.81118145514079643</v>
      </c>
      <c r="AK144" s="62">
        <f t="shared" si="84"/>
        <v>5.1753292044374177E-3</v>
      </c>
      <c r="AL144" s="62">
        <f t="shared" si="86"/>
        <v>4.8176168477314816E-3</v>
      </c>
      <c r="AM144" s="62">
        <f t="shared" si="87"/>
        <v>-1.3277642396334866E-3</v>
      </c>
      <c r="AN144" s="62">
        <f t="shared" si="87"/>
        <v>9.4296650515082875E-3</v>
      </c>
      <c r="AO144" s="62">
        <f t="shared" si="87"/>
        <v>1.3453819079562199E-2</v>
      </c>
      <c r="AP144" s="62">
        <f t="shared" si="87"/>
        <v>2.5339657242207651E-2</v>
      </c>
      <c r="AQ144" s="62">
        <f t="shared" si="73"/>
        <v>-0.83150457102221031</v>
      </c>
      <c r="AR144" s="62">
        <f t="shared" si="76"/>
        <v>6.5283467549144136</v>
      </c>
      <c r="AS144" s="62">
        <f t="shared" si="77"/>
        <v>0.61964344999999998</v>
      </c>
      <c r="AT144" s="62">
        <f t="shared" si="78"/>
        <v>0.15756963153727299</v>
      </c>
      <c r="AU144" s="62">
        <f t="shared" si="74"/>
        <v>-2.0518977941574687E-2</v>
      </c>
      <c r="AV144" s="62" t="str">
        <f t="shared" si="79"/>
        <v/>
      </c>
      <c r="AW144" s="62">
        <f t="shared" si="85"/>
        <v>1.0496327910000001</v>
      </c>
    </row>
    <row r="145" spans="1:49">
      <c r="A145" s="62">
        <v>2012</v>
      </c>
      <c r="B145" s="61">
        <v>30.574427770198579</v>
      </c>
      <c r="C145" s="61">
        <v>11064</v>
      </c>
      <c r="D145" s="61">
        <v>15631.71528</v>
      </c>
      <c r="E145" s="62">
        <v>2.2700008679999999</v>
      </c>
      <c r="F145">
        <v>0.51928790300000005</v>
      </c>
      <c r="G145" s="61">
        <v>3.2</v>
      </c>
      <c r="H145" s="61">
        <v>0.23188097199999999</v>
      </c>
      <c r="I145" s="61">
        <v>4907.1229320000002</v>
      </c>
      <c r="J145" s="61">
        <v>4354.0023929999998</v>
      </c>
      <c r="K145" s="61">
        <v>12865.80601</v>
      </c>
      <c r="L145" s="61">
        <v>12769.43399</v>
      </c>
      <c r="M145" s="61">
        <v>103.12416090000001</v>
      </c>
      <c r="N145" s="62">
        <f t="shared" si="80"/>
        <v>117.30646804353296</v>
      </c>
      <c r="O145" s="61">
        <v>159.6304595</v>
      </c>
      <c r="P145">
        <v>102.0049001</v>
      </c>
      <c r="Q145">
        <v>102.421403</v>
      </c>
      <c r="R145">
        <v>102.71981359999999</v>
      </c>
      <c r="S145">
        <v>101.2538962</v>
      </c>
      <c r="T145">
        <v>101.5337516</v>
      </c>
      <c r="U145">
        <v>11.079521</v>
      </c>
      <c r="V145">
        <v>4.8347870000000004</v>
      </c>
      <c r="W145">
        <v>1572.7323819999999</v>
      </c>
      <c r="X145">
        <v>0.62818920600000006</v>
      </c>
      <c r="Y145">
        <v>2490.9714789999998</v>
      </c>
      <c r="Z145" s="61">
        <v>0.13</v>
      </c>
      <c r="AB145" s="61">
        <v>1.072659941</v>
      </c>
      <c r="AC145" s="63">
        <f t="shared" si="81"/>
        <v>2.2700008679999998E-2</v>
      </c>
      <c r="AD145" s="20">
        <f t="shared" si="91"/>
        <v>0.51928790300000005</v>
      </c>
      <c r="AE145" s="62">
        <f t="shared" si="82"/>
        <v>3.2000000000000001E-2</v>
      </c>
      <c r="AF145" s="20">
        <f t="shared" si="88"/>
        <v>0.23188097199999999</v>
      </c>
      <c r="AG145" s="62">
        <f t="shared" si="75"/>
        <v>0.31392095135448245</v>
      </c>
      <c r="AH145" s="62">
        <f t="shared" si="83"/>
        <v>0.27853644433830804</v>
      </c>
      <c r="AI145" s="62">
        <f t="shared" si="89"/>
        <v>0.82305785254809216</v>
      </c>
      <c r="AJ145" s="62">
        <f t="shared" si="90"/>
        <v>0.8168926929175746</v>
      </c>
      <c r="AK145" s="62">
        <f t="shared" si="84"/>
        <v>6.1651596305175582E-3</v>
      </c>
      <c r="AL145" s="62">
        <f t="shared" si="86"/>
        <v>2.9302675513561777E-4</v>
      </c>
      <c r="AM145" s="62">
        <f t="shared" si="87"/>
        <v>4.3679118656480059E-3</v>
      </c>
      <c r="AN145" s="62">
        <f t="shared" si="87"/>
        <v>7.2771557269402922E-3</v>
      </c>
      <c r="AO145" s="62">
        <f t="shared" si="87"/>
        <v>-7.0966070373915382E-3</v>
      </c>
      <c r="AP145" s="62">
        <f t="shared" si="87"/>
        <v>-4.3365872858687855E-3</v>
      </c>
      <c r="AQ145" s="62">
        <f t="shared" si="73"/>
        <v>-0.82926137517741649</v>
      </c>
      <c r="AR145" s="62">
        <f t="shared" si="76"/>
        <v>6.5313083811753261</v>
      </c>
      <c r="AS145" s="62">
        <f t="shared" si="77"/>
        <v>0.62818920600000006</v>
      </c>
      <c r="AT145" s="62">
        <f t="shared" si="78"/>
        <v>0.15935368795944443</v>
      </c>
      <c r="AU145" s="62">
        <f t="shared" si="74"/>
        <v>-9.457639583229387E-3</v>
      </c>
      <c r="AV145" s="62" t="str">
        <f t="shared" si="79"/>
        <v/>
      </c>
      <c r="AW145" s="62">
        <f t="shared" si="85"/>
        <v>1.072659941</v>
      </c>
    </row>
    <row r="146" spans="1:49">
      <c r="A146" s="62">
        <v>2013</v>
      </c>
      <c r="B146" s="61">
        <v>29.250888260459725</v>
      </c>
      <c r="C146" s="61">
        <v>11107</v>
      </c>
      <c r="D146" s="61">
        <v>15826.9483</v>
      </c>
      <c r="E146" s="62">
        <v>2.3300010229999999</v>
      </c>
      <c r="F146">
        <v>0.52245103800000003</v>
      </c>
      <c r="G146" s="61">
        <v>3.3</v>
      </c>
      <c r="H146" s="61">
        <v>0.22148351999999999</v>
      </c>
      <c r="I146" s="61">
        <v>4903.6738699999996</v>
      </c>
      <c r="J146" s="61">
        <v>4493.469529</v>
      </c>
      <c r="K146" s="61">
        <v>12927.36469</v>
      </c>
      <c r="L146" s="61">
        <v>12746.92432</v>
      </c>
      <c r="M146" s="61">
        <v>102.826835</v>
      </c>
      <c r="N146" s="62">
        <f t="shared" si="80"/>
        <v>118.65385726922273</v>
      </c>
      <c r="O146" s="61">
        <v>161.62264769999999</v>
      </c>
      <c r="P146">
        <v>103.1284775</v>
      </c>
      <c r="Q146">
        <v>103.9033263</v>
      </c>
      <c r="R146">
        <v>104.6234291</v>
      </c>
      <c r="S146">
        <v>100.82911470000001</v>
      </c>
      <c r="T146">
        <v>101.10073300000001</v>
      </c>
      <c r="U146">
        <v>11.153122</v>
      </c>
      <c r="V146">
        <v>4.8509070000000003</v>
      </c>
      <c r="W146">
        <v>1576.0976089999999</v>
      </c>
      <c r="X146">
        <v>0.62982433999999998</v>
      </c>
      <c r="Y146">
        <v>2537.8561239999999</v>
      </c>
      <c r="Z146" s="61">
        <v>0.05</v>
      </c>
      <c r="AB146" s="61">
        <v>1.078772896</v>
      </c>
      <c r="AC146" s="63">
        <f t="shared" si="81"/>
        <v>2.3300010229999998E-2</v>
      </c>
      <c r="AD146" s="20">
        <f t="shared" si="91"/>
        <v>0.52245103800000003</v>
      </c>
      <c r="AE146" s="62">
        <f t="shared" si="82"/>
        <v>3.3000000000000002E-2</v>
      </c>
      <c r="AF146" s="20">
        <f t="shared" si="88"/>
        <v>0.22148351999999999</v>
      </c>
      <c r="AG146" s="62">
        <f t="shared" si="75"/>
        <v>0.30983066204872861</v>
      </c>
      <c r="AH146" s="62">
        <f t="shared" si="83"/>
        <v>0.28391256759207334</v>
      </c>
      <c r="AI146" s="62">
        <f t="shared" si="89"/>
        <v>0.81679452317412327</v>
      </c>
      <c r="AJ146" s="62">
        <f t="shared" si="90"/>
        <v>0.8053936917200899</v>
      </c>
      <c r="AK146" s="62">
        <f t="shared" si="84"/>
        <v>1.1400831454033367E-2</v>
      </c>
      <c r="AL146" s="62">
        <f t="shared" si="86"/>
        <v>-4.658838497581459E-4</v>
      </c>
      <c r="AM146" s="62">
        <f t="shared" si="87"/>
        <v>2.9446107710000813E-3</v>
      </c>
      <c r="AN146" s="62">
        <f t="shared" si="87"/>
        <v>6.941892001072471E-3</v>
      </c>
      <c r="AO146" s="62">
        <f t="shared" si="87"/>
        <v>-1.5624632814033859E-2</v>
      </c>
      <c r="AP146" s="62">
        <f t="shared" si="87"/>
        <v>-1.5694491859749669E-2</v>
      </c>
      <c r="AQ146" s="62">
        <f t="shared" si="73"/>
        <v>-0.83255376093902134</v>
      </c>
      <c r="AR146" s="62">
        <f t="shared" si="76"/>
        <v>6.5301534422056022</v>
      </c>
      <c r="AS146" s="62">
        <f t="shared" si="77"/>
        <v>0.62982433999999998</v>
      </c>
      <c r="AT146" s="62">
        <f t="shared" si="78"/>
        <v>0.16035031364827293</v>
      </c>
      <c r="AU146" s="62">
        <f t="shared" si="74"/>
        <v>-1.0120596821720916E-2</v>
      </c>
      <c r="AV146" s="62" t="str">
        <f t="shared" si="79"/>
        <v/>
      </c>
      <c r="AW146" s="62">
        <f t="shared" si="85"/>
        <v>1.078772896</v>
      </c>
    </row>
    <row r="147" spans="1:49">
      <c r="A147" s="62">
        <v>2014</v>
      </c>
      <c r="B147" s="61">
        <v>33.226175768058638</v>
      </c>
      <c r="C147" s="61">
        <v>11144</v>
      </c>
      <c r="D147">
        <v>16147.58596</v>
      </c>
      <c r="E147" s="62">
        <v>2.3899993390000001</v>
      </c>
      <c r="F147">
        <v>0.51679924499999996</v>
      </c>
      <c r="G147" s="61">
        <v>3.3</v>
      </c>
      <c r="H147">
        <v>0.23338484600000001</v>
      </c>
      <c r="I147">
        <v>4956.8862319999998</v>
      </c>
      <c r="J147" s="61">
        <v>4546.6859249999998</v>
      </c>
      <c r="K147">
        <v>13452.46917</v>
      </c>
      <c r="L147">
        <v>13304.300719999999</v>
      </c>
      <c r="M147" s="61">
        <v>103.972505</v>
      </c>
      <c r="N147" s="62">
        <f t="shared" si="80"/>
        <v>119.32622785999902</v>
      </c>
      <c r="O147">
        <v>162.41459860000001</v>
      </c>
      <c r="P147">
        <v>103.7029587</v>
      </c>
      <c r="Q147">
        <v>103.8627692</v>
      </c>
      <c r="R147">
        <v>106.35532019999999</v>
      </c>
      <c r="S147">
        <v>99.776768099999998</v>
      </c>
      <c r="T147">
        <v>100.0501112</v>
      </c>
      <c r="U147" s="61">
        <v>11.226322</v>
      </c>
      <c r="V147" s="61">
        <v>4.8993806838989258</v>
      </c>
      <c r="W147" s="61">
        <v>1575.277284</v>
      </c>
      <c r="X147" s="61">
        <v>0.62982434034347534</v>
      </c>
      <c r="Y147">
        <v>2606.7730110000002</v>
      </c>
      <c r="Z147">
        <v>0.05</v>
      </c>
      <c r="AB147">
        <v>1.061442786</v>
      </c>
      <c r="AC147" s="63">
        <f t="shared" ref="AC147:AC150" si="92">IF(E147="","",E147/100)</f>
        <v>2.3899993389999999E-2</v>
      </c>
      <c r="AD147" s="20">
        <f t="shared" ref="AD147:AD150" si="93">IF(F147="","",F147)</f>
        <v>0.51679924499999996</v>
      </c>
      <c r="AE147" s="62">
        <f t="shared" ref="AE147:AE150" si="94">IF(G147="","",G147/100)</f>
        <v>3.3000000000000002E-2</v>
      </c>
      <c r="AF147" s="20">
        <f t="shared" ref="AF147:AF150" si="95">IF(H147="","",H147)</f>
        <v>0.23338484600000001</v>
      </c>
      <c r="AG147" s="62">
        <f t="shared" ref="AG147:AG150" si="96">IF(OR(I147="",D147=""),"",I147/D147)</f>
        <v>0.3069738253308546</v>
      </c>
      <c r="AH147" s="62">
        <f t="shared" ref="AH147:AH150" si="97">IF(OR(J147="",D147=""),"",J147/D147)</f>
        <v>0.28157062834425062</v>
      </c>
      <c r="AI147" s="62">
        <f t="shared" ref="AI147:AI150" si="98">IF(OR(K147="",D147=""),"",K147/D147)</f>
        <v>0.8330947550503085</v>
      </c>
      <c r="AJ147" s="62">
        <f t="shared" ref="AJ147:AJ150" si="99">IF(OR(L147="",D147=""),"",L147/D147)</f>
        <v>0.82391886644584234</v>
      </c>
      <c r="AK147" s="62">
        <f t="shared" ref="AK147:AK150" si="100">IF(OR(AI147="",AJ147=""),"",AI147-AJ147)</f>
        <v>9.1758886044661647E-3</v>
      </c>
      <c r="AL147" s="62">
        <f t="shared" ref="AL147:AL150" si="101">IF(OR(P147="",P146="",N147="",N146=""),"",LN((P147/P146)/(N147/N146)))</f>
        <v>-9.5580019714716123E-5</v>
      </c>
      <c r="AM147" s="62">
        <f t="shared" ref="AM147:AM150" si="102">IF(OR(Q147="",Q146="",$N147="",$N146=""),"",LN((Q147/Q146)/($N147/$N146)))</f>
        <v>-6.0410720438058103E-3</v>
      </c>
      <c r="AN147" s="62">
        <f t="shared" ref="AN147:AN150" si="103">IF(OR(R147="",R146="",$N147="",$N146=""),"",LN((R147/R146)/($N147/$N146)))</f>
        <v>1.0767390771663908E-2</v>
      </c>
      <c r="AO147" s="62">
        <f t="shared" ref="AO147:AO150" si="104">IF(OR(S147="",S146="",$N147="",$N146=""),"",LN((S147/S146)/($N147/$N146)))</f>
        <v>-1.6142439482040281E-2</v>
      </c>
      <c r="AP147" s="62">
        <f t="shared" ref="AP147:AP150" si="105">IF(OR(T147="",T146="",$N147="",$N146=""),"",LN((T147/T146)/($N147/$N146)))</f>
        <v>-1.6096864664191423E-2</v>
      </c>
      <c r="AQ147" s="62">
        <f t="shared" ref="AQ147:AQ150" si="106">IF(OR(V147="",U147=""),"",LN(V147/U147))</f>
        <v>-0.82915239343462599</v>
      </c>
      <c r="AR147" s="62">
        <f t="shared" ref="AR147:AR150" si="107">IF(OR(V147="",W147="",U147=""),"",LN(V147*W147/U147))</f>
        <v>6.5330341956628715</v>
      </c>
      <c r="AS147" s="62">
        <f t="shared" ref="AS147:AS150" si="108">IF(X147="","",X147)</f>
        <v>0.62982434034347534</v>
      </c>
      <c r="AT147" s="62">
        <f t="shared" ref="AT147:AT150" si="109">IF(OR(Y147="",D147=""),"",Y147/D147)</f>
        <v>0.16143422412844677</v>
      </c>
      <c r="AU147" s="62">
        <f t="shared" ref="AU147:AU150" si="110">IF(OR(Z146="",N147="",N146=""),"",Z146/100-LN(N147/N146))</f>
        <v>-5.1506608901712575E-3</v>
      </c>
      <c r="AV147" s="62" t="str">
        <f t="shared" ref="AV147:AV150" si="111">IF(OR(AA147="",Z147=""),"",(AA147-Z147)/100)</f>
        <v/>
      </c>
      <c r="AW147" s="62">
        <f t="shared" ref="AW147:AW150" si="112">IF(AB147="","",AB147)</f>
        <v>1.061442786</v>
      </c>
    </row>
    <row r="148" spans="1:49">
      <c r="A148" s="62">
        <v>2015</v>
      </c>
      <c r="B148" s="61">
        <v>37.053274547625605</v>
      </c>
      <c r="C148" s="61">
        <v>11209</v>
      </c>
      <c r="D148">
        <v>16556.914919999999</v>
      </c>
      <c r="E148" s="62">
        <v>2.4600015869999998</v>
      </c>
      <c r="G148" s="61">
        <v>3.3</v>
      </c>
      <c r="H148">
        <v>0.23569079800000001</v>
      </c>
      <c r="I148">
        <v>4561.4140230000003</v>
      </c>
      <c r="J148" s="61">
        <v>4348.3830449999996</v>
      </c>
      <c r="K148">
        <v>13727.466270000001</v>
      </c>
      <c r="L148">
        <v>13451.057280000001</v>
      </c>
      <c r="M148" s="61">
        <v>104.8236337</v>
      </c>
      <c r="N148" s="62">
        <f t="shared" si="80"/>
        <v>120.65386963821123</v>
      </c>
      <c r="O148">
        <v>163.4215691</v>
      </c>
      <c r="Z148">
        <v>-0.22</v>
      </c>
      <c r="AB148">
        <v>1.0590531969999999</v>
      </c>
      <c r="AC148" s="63">
        <f t="shared" si="92"/>
        <v>2.4600015869999999E-2</v>
      </c>
      <c r="AD148" s="20" t="str">
        <f t="shared" si="93"/>
        <v/>
      </c>
      <c r="AE148" s="62">
        <f t="shared" si="94"/>
        <v>3.3000000000000002E-2</v>
      </c>
      <c r="AF148" s="20">
        <f t="shared" si="95"/>
        <v>0.23569079800000001</v>
      </c>
      <c r="AG148" s="62">
        <f t="shared" si="96"/>
        <v>0.27549903137389564</v>
      </c>
      <c r="AH148" s="62">
        <f t="shared" si="97"/>
        <v>0.26263244487337134</v>
      </c>
      <c r="AI148" s="62">
        <f t="shared" si="98"/>
        <v>0.82910773754220646</v>
      </c>
      <c r="AJ148" s="62">
        <f t="shared" si="99"/>
        <v>0.81241326327960628</v>
      </c>
      <c r="AK148" s="62">
        <f t="shared" si="100"/>
        <v>1.6694474262600179E-2</v>
      </c>
      <c r="AL148" s="62" t="str">
        <f t="shared" si="101"/>
        <v/>
      </c>
      <c r="AM148" s="62" t="str">
        <f t="shared" si="102"/>
        <v/>
      </c>
      <c r="AN148" s="62" t="str">
        <f t="shared" si="103"/>
        <v/>
      </c>
      <c r="AO148" s="62" t="str">
        <f t="shared" si="104"/>
        <v/>
      </c>
      <c r="AP148" s="62" t="str">
        <f t="shared" si="105"/>
        <v/>
      </c>
      <c r="AQ148" s="62" t="str">
        <f t="shared" si="106"/>
        <v/>
      </c>
      <c r="AR148" s="62" t="str">
        <f t="shared" si="107"/>
        <v/>
      </c>
      <c r="AS148" s="62" t="str">
        <f t="shared" si="108"/>
        <v/>
      </c>
      <c r="AT148" s="62" t="str">
        <f t="shared" si="109"/>
        <v/>
      </c>
      <c r="AU148" s="62">
        <f t="shared" si="110"/>
        <v>-1.0564711924469856E-2</v>
      </c>
      <c r="AV148" s="62" t="str">
        <f t="shared" si="111"/>
        <v/>
      </c>
      <c r="AW148" s="62">
        <f t="shared" si="112"/>
        <v>1.0590531969999999</v>
      </c>
    </row>
    <row r="149" spans="1:49">
      <c r="A149" s="62">
        <v>2016</v>
      </c>
      <c r="B149" s="61">
        <v>38.269519020965753</v>
      </c>
      <c r="C149" s="61">
        <v>11285</v>
      </c>
      <c r="D149">
        <v>17065.730149999999</v>
      </c>
      <c r="E149" s="62">
        <v>2.5499837580000002</v>
      </c>
      <c r="G149" s="61"/>
      <c r="H149">
        <v>0.23909486499999999</v>
      </c>
      <c r="I149">
        <v>4689.7433119999996</v>
      </c>
      <c r="J149" s="61">
        <v>4242.5755209999998</v>
      </c>
      <c r="K149">
        <v>14362.416300000001</v>
      </c>
      <c r="L149">
        <v>13842.636689999999</v>
      </c>
      <c r="M149" s="61">
        <v>105.75737599999999</v>
      </c>
      <c r="N149" s="62">
        <f t="shared" si="80"/>
        <v>122.43358367744817</v>
      </c>
      <c r="O149">
        <v>166.31413090000001</v>
      </c>
      <c r="Z149">
        <v>-0.57999999999999996</v>
      </c>
      <c r="AB149">
        <v>1.0571269999999999</v>
      </c>
      <c r="AC149" s="63">
        <f t="shared" si="92"/>
        <v>2.5499837580000004E-2</v>
      </c>
      <c r="AD149" s="20" t="str">
        <f t="shared" si="93"/>
        <v/>
      </c>
      <c r="AE149" s="62" t="str">
        <f t="shared" si="94"/>
        <v/>
      </c>
      <c r="AF149" s="20">
        <f t="shared" si="95"/>
        <v>0.23909486499999999</v>
      </c>
      <c r="AG149" s="62">
        <f t="shared" si="96"/>
        <v>0.2748047268285207</v>
      </c>
      <c r="AH149" s="62">
        <f t="shared" si="97"/>
        <v>0.24860205122837947</v>
      </c>
      <c r="AI149" s="62">
        <f t="shared" si="98"/>
        <v>0.84159401172764947</v>
      </c>
      <c r="AJ149" s="62">
        <f t="shared" si="99"/>
        <v>0.81113650387821234</v>
      </c>
      <c r="AK149" s="62">
        <f t="shared" si="100"/>
        <v>3.0457507849437127E-2</v>
      </c>
      <c r="AL149" s="62" t="str">
        <f t="shared" si="101"/>
        <v/>
      </c>
      <c r="AM149" s="62" t="str">
        <f t="shared" si="102"/>
        <v/>
      </c>
      <c r="AN149" s="62" t="str">
        <f t="shared" si="103"/>
        <v/>
      </c>
      <c r="AO149" s="62" t="str">
        <f t="shared" si="104"/>
        <v/>
      </c>
      <c r="AP149" s="62" t="str">
        <f t="shared" si="105"/>
        <v/>
      </c>
      <c r="AQ149" s="62" t="str">
        <f t="shared" si="106"/>
        <v/>
      </c>
      <c r="AR149" s="62" t="str">
        <f t="shared" si="107"/>
        <v/>
      </c>
      <c r="AS149" s="62" t="str">
        <f t="shared" si="108"/>
        <v/>
      </c>
      <c r="AT149" s="62" t="str">
        <f t="shared" si="109"/>
        <v/>
      </c>
      <c r="AU149" s="62">
        <f t="shared" si="110"/>
        <v>-1.6842844081963893E-2</v>
      </c>
      <c r="AV149" s="62" t="str">
        <f t="shared" si="111"/>
        <v/>
      </c>
      <c r="AW149" s="62">
        <f t="shared" si="112"/>
        <v>1.0571269999999999</v>
      </c>
    </row>
    <row r="150" spans="1:49">
      <c r="A150" s="62">
        <v>2017</v>
      </c>
      <c r="E150" s="62">
        <v>2.579999274</v>
      </c>
      <c r="G150" s="61"/>
      <c r="AC150" s="63">
        <f t="shared" si="92"/>
        <v>2.579999274E-2</v>
      </c>
      <c r="AD150" s="20" t="str">
        <f t="shared" si="93"/>
        <v/>
      </c>
      <c r="AE150" s="62" t="str">
        <f t="shared" si="94"/>
        <v/>
      </c>
      <c r="AF150" s="20" t="str">
        <f t="shared" si="95"/>
        <v/>
      </c>
      <c r="AG150" s="62" t="str">
        <f t="shared" si="96"/>
        <v/>
      </c>
      <c r="AH150" s="62" t="str">
        <f t="shared" si="97"/>
        <v/>
      </c>
      <c r="AI150" s="62" t="str">
        <f t="shared" si="98"/>
        <v/>
      </c>
      <c r="AJ150" s="62" t="str">
        <f t="shared" si="99"/>
        <v/>
      </c>
      <c r="AK150" s="62" t="str">
        <f t="shared" si="100"/>
        <v/>
      </c>
      <c r="AL150" s="62" t="str">
        <f t="shared" si="101"/>
        <v/>
      </c>
      <c r="AM150" s="62" t="str">
        <f t="shared" si="102"/>
        <v/>
      </c>
      <c r="AN150" s="62" t="str">
        <f t="shared" si="103"/>
        <v/>
      </c>
      <c r="AO150" s="62" t="str">
        <f t="shared" si="104"/>
        <v/>
      </c>
      <c r="AP150" s="62" t="str">
        <f t="shared" si="105"/>
        <v/>
      </c>
      <c r="AQ150" s="62" t="str">
        <f t="shared" si="106"/>
        <v/>
      </c>
      <c r="AR150" s="62" t="str">
        <f t="shared" si="107"/>
        <v/>
      </c>
      <c r="AS150" s="62" t="str">
        <f t="shared" si="108"/>
        <v/>
      </c>
      <c r="AT150" s="62" t="str">
        <f t="shared" si="109"/>
        <v/>
      </c>
      <c r="AU150" s="62" t="str">
        <f t="shared" si="110"/>
        <v/>
      </c>
      <c r="AV150" s="62" t="str">
        <f t="shared" si="111"/>
        <v/>
      </c>
      <c r="AW150" s="62" t="str">
        <f t="shared" si="112"/>
        <v/>
      </c>
    </row>
    <row r="151" spans="1:49">
      <c r="A151" s="6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EB66-2F9B-4763-A4F2-711AAFF19E93}">
  <dimension ref="A1:AW151"/>
  <sheetViews>
    <sheetView workbookViewId="0">
      <pane ySplit="1" topLeftCell="A106" activePane="bottomLeft" state="frozen"/>
      <selection activeCell="F1" sqref="F1"/>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5" max="25" width="8.62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308</v>
      </c>
      <c r="C1" s="62" t="s">
        <v>870</v>
      </c>
      <c r="D1" s="62" t="s">
        <v>309</v>
      </c>
      <c r="E1" s="3" t="s">
        <v>940</v>
      </c>
      <c r="F1" s="62" t="s">
        <v>310</v>
      </c>
      <c r="G1" s="3" t="s">
        <v>971</v>
      </c>
      <c r="H1" s="62" t="s">
        <v>311</v>
      </c>
      <c r="I1" s="62" t="s">
        <v>312</v>
      </c>
      <c r="J1" s="62" t="s">
        <v>914</v>
      </c>
      <c r="K1" s="62" t="s">
        <v>313</v>
      </c>
      <c r="L1" s="62" t="s">
        <v>314</v>
      </c>
      <c r="M1" s="62" t="s">
        <v>315</v>
      </c>
      <c r="N1" s="3" t="s">
        <v>316</v>
      </c>
      <c r="O1" s="62" t="s">
        <v>317</v>
      </c>
      <c r="P1" s="62" t="s">
        <v>318</v>
      </c>
      <c r="Q1" s="62" t="s">
        <v>319</v>
      </c>
      <c r="R1" s="62" t="s">
        <v>320</v>
      </c>
      <c r="S1" s="62" t="s">
        <v>321</v>
      </c>
      <c r="T1" s="62" t="s">
        <v>322</v>
      </c>
      <c r="U1" s="62" t="s">
        <v>323</v>
      </c>
      <c r="V1" s="62" t="s">
        <v>324</v>
      </c>
      <c r="W1" s="62" t="s">
        <v>325</v>
      </c>
      <c r="X1" s="62" t="s">
        <v>326</v>
      </c>
      <c r="Y1" s="62" t="s">
        <v>808</v>
      </c>
      <c r="Z1" s="62" t="s">
        <v>327</v>
      </c>
      <c r="AA1" s="62"/>
      <c r="AB1" s="62" t="s">
        <v>328</v>
      </c>
      <c r="AC1" s="69" t="s">
        <v>940</v>
      </c>
      <c r="AD1" s="20" t="s">
        <v>310</v>
      </c>
      <c r="AE1" s="3" t="s">
        <v>971</v>
      </c>
      <c r="AF1" s="1" t="s">
        <v>311</v>
      </c>
      <c r="AG1" s="3" t="s">
        <v>329</v>
      </c>
      <c r="AH1" s="3" t="s">
        <v>897</v>
      </c>
      <c r="AI1" s="3" t="s">
        <v>330</v>
      </c>
      <c r="AJ1" s="3" t="s">
        <v>331</v>
      </c>
      <c r="AK1" s="3" t="s">
        <v>332</v>
      </c>
      <c r="AL1" s="3" t="s">
        <v>333</v>
      </c>
      <c r="AM1" s="3" t="s">
        <v>334</v>
      </c>
      <c r="AN1" s="3" t="s">
        <v>335</v>
      </c>
      <c r="AO1" s="3" t="s">
        <v>336</v>
      </c>
      <c r="AP1" s="3" t="s">
        <v>337</v>
      </c>
      <c r="AQ1" s="3" t="s">
        <v>338</v>
      </c>
      <c r="AR1" s="3" t="s">
        <v>339</v>
      </c>
      <c r="AS1" s="3" t="s">
        <v>340</v>
      </c>
      <c r="AT1" s="3" t="s">
        <v>811</v>
      </c>
      <c r="AU1" s="3" t="s">
        <v>341</v>
      </c>
      <c r="AV1" s="3" t="s">
        <v>342</v>
      </c>
      <c r="AW1" s="3" t="s">
        <v>328</v>
      </c>
    </row>
    <row r="2" spans="1:49"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3.2262960000000001</v>
      </c>
      <c r="C3" s="61">
        <v>1888</v>
      </c>
      <c r="D3" s="61">
        <v>0.66900000000000004</v>
      </c>
      <c r="H3" s="61">
        <v>0.1210762331838565</v>
      </c>
      <c r="I3" s="61">
        <v>4.3808E-2</v>
      </c>
      <c r="J3" s="61">
        <v>4.2839000000000002E-2</v>
      </c>
      <c r="K3" s="61">
        <v>0.113</v>
      </c>
      <c r="L3" s="61">
        <v>0.126</v>
      </c>
      <c r="M3" s="61">
        <v>8.9203339732465121</v>
      </c>
      <c r="N3" s="62">
        <f>IF(OR(D3="",C3="",M3=""),"",D3*1000000000/C3/1000/(M3/100*$D$138*1000000000/$C$138/1000)*100)</f>
        <v>1.3568195354369224</v>
      </c>
      <c r="O3" s="61">
        <v>2.8137099999999999</v>
      </c>
      <c r="Z3" s="61"/>
      <c r="AB3" s="61"/>
      <c r="AC3" s="63" t="str">
        <f>IF(E3="","",E3/100)</f>
        <v/>
      </c>
      <c r="AD3" s="20" t="str">
        <f>IF(F3="","",F3)</f>
        <v/>
      </c>
      <c r="AE3" s="62" t="str">
        <f>IF(G3="","",G3/100)</f>
        <v/>
      </c>
      <c r="AF3" s="20">
        <f t="shared" ref="AF3:AF5" si="0">IF(H3="","",H3)</f>
        <v>0.1210762331838565</v>
      </c>
      <c r="AG3" s="62">
        <f>IF(OR(I3="",D3=""),"",I3/D3)</f>
        <v>6.5482810164424504E-2</v>
      </c>
      <c r="AH3" s="62">
        <f>IF(OR(J3="",D3=""),"",J3/D3)</f>
        <v>6.4034379671150971E-2</v>
      </c>
      <c r="AI3" s="62">
        <f>IF(OR(K3="",D3=""),"",K3/D3)</f>
        <v>0.16890881913303438</v>
      </c>
      <c r="AJ3" s="62">
        <f t="shared" ref="AJ3:AJ4" si="1">IF(OR(L3="",D3=""),"",L3/D3)</f>
        <v>0.18834080717488788</v>
      </c>
      <c r="AK3" s="62">
        <f>IF(OR(AI3="",AJ3=""),"",AI3-AJ3)</f>
        <v>-1.9431988041853504E-2</v>
      </c>
      <c r="AL3" s="62"/>
      <c r="AM3" s="62"/>
      <c r="AN3" s="62"/>
      <c r="AO3" s="62"/>
      <c r="AP3" s="62"/>
      <c r="AQ3" s="62"/>
      <c r="AR3" s="62" t="str">
        <f>IF(OR(V3="",W3="",U3=""),"",LN(V3*W3/U3))</f>
        <v/>
      </c>
      <c r="AS3" s="62" t="str">
        <f>IF(X3="","",X3)</f>
        <v/>
      </c>
      <c r="AT3" s="62" t="str">
        <f>IF(OR(Y3="",D3=""),"",Y3/D3)</f>
        <v/>
      </c>
      <c r="AU3" s="62"/>
      <c r="AV3" s="62" t="str">
        <f>IF(OR(AA3="",Z3=""),"",(AA3-Z3)/100)</f>
        <v/>
      </c>
      <c r="AW3" s="62" t="str">
        <f>IF(AB3="","",AB3)</f>
        <v/>
      </c>
    </row>
    <row r="4" spans="1:49">
      <c r="A4" s="62">
        <v>1871</v>
      </c>
      <c r="B4" s="61">
        <v>3.2972335999999998</v>
      </c>
      <c r="C4" s="61">
        <v>1903</v>
      </c>
      <c r="D4" s="61">
        <v>0.68500000000000005</v>
      </c>
      <c r="H4" s="61">
        <v>0.12408759124087591</v>
      </c>
      <c r="I4" s="61">
        <v>4.113E-2</v>
      </c>
      <c r="J4" s="61">
        <v>4.5033999999999998E-2</v>
      </c>
      <c r="K4" s="61">
        <v>0.113</v>
      </c>
      <c r="L4" s="61">
        <v>0.14299999999999999</v>
      </c>
      <c r="M4" s="61">
        <v>8.896254416765121</v>
      </c>
      <c r="N4" s="62">
        <f t="shared" ref="N4:N67" si="2">IF(OR(D4="",C4="",M4=""),"",D4*1000000000/C4/1000/(M4/100*$D$138*1000000000/$C$138/1000)*100)</f>
        <v>1.38204970735888</v>
      </c>
      <c r="O4" s="61">
        <v>3.037528</v>
      </c>
      <c r="Z4" s="61"/>
      <c r="AB4" s="61"/>
      <c r="AC4" s="63" t="str">
        <f t="shared" ref="AC4:AC67" si="3">IF(E4="","",E4/100)</f>
        <v/>
      </c>
      <c r="AD4" s="20" t="str">
        <f>IF(F4="","",F4)</f>
        <v/>
      </c>
      <c r="AE4" s="62" t="str">
        <f t="shared" ref="AE4:AE67" si="4">IF(G4="","",G4/100)</f>
        <v/>
      </c>
      <c r="AF4" s="20">
        <f t="shared" si="0"/>
        <v>0.12408759124087591</v>
      </c>
      <c r="AG4" s="62">
        <f t="shared" ref="AG4:AG67" si="5">IF(OR(I4="",D4=""),"",I4/D4)</f>
        <v>6.0043795620437948E-2</v>
      </c>
      <c r="AH4" s="62">
        <f t="shared" ref="AH4:AH67" si="6">IF(OR(J4="",D4=""),"",J4/D4)</f>
        <v>6.574306569343065E-2</v>
      </c>
      <c r="AI4" s="62">
        <f>IF(OR(K4="",D4=""),"",K4/D4)</f>
        <v>0.16496350364963502</v>
      </c>
      <c r="AJ4" s="62">
        <f t="shared" si="1"/>
        <v>0.2087591240875912</v>
      </c>
      <c r="AK4" s="62">
        <f t="shared" ref="AK4:AK67" si="7">IF(OR(AI4="",AJ4=""),"",AI4-AJ4)</f>
        <v>-4.3795620437956179E-2</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t="str">
        <f>IF(OR(Z3="",N4="",N3=""),"",Z3/100-LN(N4/N3))</f>
        <v/>
      </c>
      <c r="AV4" s="62" t="str">
        <f t="shared" ref="AV4:AV67" si="11">IF(OR(AA4="",Z4=""),"",(AA4-Z4)/100)</f>
        <v/>
      </c>
      <c r="AW4" s="62" t="str">
        <f t="shared" ref="AW4:AW67" si="12">IF(AB4="","",AB4)</f>
        <v/>
      </c>
    </row>
    <row r="5" spans="1:49">
      <c r="A5" s="62">
        <v>1872</v>
      </c>
      <c r="B5" s="61">
        <v>3.3032933999999998</v>
      </c>
      <c r="C5" s="61">
        <v>1918</v>
      </c>
      <c r="D5" s="61">
        <v>0.72199999999999998</v>
      </c>
      <c r="H5" s="61">
        <v>0.12880886426592797</v>
      </c>
      <c r="I5" s="61">
        <v>4.7356000000000002E-2</v>
      </c>
      <c r="J5" s="61">
        <v>4.9889999999999997E-2</v>
      </c>
      <c r="K5" s="61">
        <v>0.13600000000000001</v>
      </c>
      <c r="L5" s="61">
        <v>0.16300000000000001</v>
      </c>
      <c r="M5" s="61">
        <v>9.2942936370501918</v>
      </c>
      <c r="N5" s="62">
        <f t="shared" si="2"/>
        <v>1.3834111770574358</v>
      </c>
      <c r="O5" s="61">
        <v>3.171046</v>
      </c>
      <c r="Z5" s="61"/>
      <c r="AB5" s="61"/>
      <c r="AC5" s="63" t="str">
        <f t="shared" si="3"/>
        <v/>
      </c>
      <c r="AD5" s="20" t="str">
        <f>IF(F5="","",F5)</f>
        <v/>
      </c>
      <c r="AE5" s="62" t="str">
        <f t="shared" si="4"/>
        <v/>
      </c>
      <c r="AF5" s="20">
        <f t="shared" si="0"/>
        <v>0.12880886426592797</v>
      </c>
      <c r="AG5" s="62">
        <f t="shared" si="5"/>
        <v>6.5590027700831027E-2</v>
      </c>
      <c r="AH5" s="62">
        <f t="shared" si="6"/>
        <v>6.9099722991689747E-2</v>
      </c>
      <c r="AI5" s="62">
        <f>IF(OR(K5="",D5=""),"",K5/D5)</f>
        <v>0.18836565096952912</v>
      </c>
      <c r="AJ5" s="62">
        <f>IF(OR(L5="",D5=""),"",L5/D5)</f>
        <v>0.2257617728531856</v>
      </c>
      <c r="AK5" s="62">
        <f t="shared" si="7"/>
        <v>-3.7396121883656486E-2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t="str">
        <f t="shared" ref="AU5:AU68" si="18">IF(OR(Z4="",N5="",N4=""),"",Z4/100-LN(N5/N4))</f>
        <v/>
      </c>
      <c r="AV5" s="62" t="str">
        <f t="shared" si="11"/>
        <v/>
      </c>
      <c r="AW5" s="62" t="str">
        <f t="shared" si="12"/>
        <v/>
      </c>
    </row>
    <row r="6" spans="1:49">
      <c r="A6" s="62">
        <v>1873</v>
      </c>
      <c r="B6" s="61">
        <v>3.2598240000000001</v>
      </c>
      <c r="C6" s="61">
        <v>1935</v>
      </c>
      <c r="D6" s="61">
        <v>0.78100000000000003</v>
      </c>
      <c r="H6" s="61">
        <v>0.1382842509603073</v>
      </c>
      <c r="I6" s="61">
        <v>4.6704000000000002E-2</v>
      </c>
      <c r="J6" s="61">
        <v>4.8404000000000003E-2</v>
      </c>
      <c r="K6" s="61">
        <v>0.14000000000000001</v>
      </c>
      <c r="L6" s="61">
        <v>0.2</v>
      </c>
      <c r="M6" s="61">
        <v>9.1776323375455178</v>
      </c>
      <c r="N6" s="62">
        <f t="shared" si="2"/>
        <v>1.5021679217274717</v>
      </c>
      <c r="O6" s="61">
        <v>3.3472149999999998</v>
      </c>
      <c r="Z6" s="61"/>
      <c r="AB6" s="61"/>
      <c r="AC6" s="63" t="str">
        <f t="shared" si="3"/>
        <v/>
      </c>
      <c r="AD6" s="20"/>
      <c r="AE6" s="62" t="str">
        <f t="shared" si="4"/>
        <v/>
      </c>
      <c r="AF6" s="20">
        <f t="shared" ref="AF6:AF37" si="19">IF(H6="","",H6)</f>
        <v>0.1382842509603073</v>
      </c>
      <c r="AG6" s="62">
        <f t="shared" si="5"/>
        <v>5.9800256081946224E-2</v>
      </c>
      <c r="AH6" s="62">
        <f t="shared" si="6"/>
        <v>6.1976952624839952E-2</v>
      </c>
      <c r="AI6" s="62">
        <f t="shared" ref="AI6:AI69" si="20">IF(OR(K6="",D6=""),"",K6/D6)</f>
        <v>0.17925736235595391</v>
      </c>
      <c r="AJ6" s="62">
        <f t="shared" ref="AJ6:AJ69" si="21">IF(OR(L6="",D6=""),"",L6/D6)</f>
        <v>0.25608194622279129</v>
      </c>
      <c r="AK6" s="62">
        <f t="shared" si="7"/>
        <v>-7.6824583866837381E-2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t="str">
        <f t="shared" si="18"/>
        <v/>
      </c>
      <c r="AV6" s="62" t="str">
        <f t="shared" si="11"/>
        <v/>
      </c>
      <c r="AW6" s="62" t="str">
        <f t="shared" si="12"/>
        <v/>
      </c>
    </row>
    <row r="7" spans="1:49">
      <c r="A7" s="62">
        <v>1874</v>
      </c>
      <c r="B7" s="61">
        <v>3.345723</v>
      </c>
      <c r="C7" s="61">
        <v>1954</v>
      </c>
      <c r="D7" s="61">
        <v>0.80900000000000005</v>
      </c>
      <c r="H7" s="61">
        <v>0.14462299134734241</v>
      </c>
      <c r="I7" s="61">
        <v>6.5037000000000011E-2</v>
      </c>
      <c r="J7" s="61">
        <v>6.4657000000000006E-2</v>
      </c>
      <c r="K7" s="61">
        <v>0.156</v>
      </c>
      <c r="L7" s="61">
        <v>0.20899999999999999</v>
      </c>
      <c r="M7" s="61">
        <v>9.3396503878362598</v>
      </c>
      <c r="N7" s="62">
        <f t="shared" si="2"/>
        <v>1.5141622597539954</v>
      </c>
      <c r="O7" s="61">
        <v>3.1798540000000002</v>
      </c>
      <c r="Z7" s="61"/>
      <c r="AB7" s="61"/>
      <c r="AC7" s="63" t="str">
        <f t="shared" si="3"/>
        <v/>
      </c>
      <c r="AD7" s="20" t="str">
        <f t="shared" ref="AD7:AD38" si="22">IF(F7="","",F7)</f>
        <v/>
      </c>
      <c r="AE7" s="62" t="str">
        <f t="shared" si="4"/>
        <v/>
      </c>
      <c r="AF7" s="20">
        <f t="shared" si="19"/>
        <v>0.14462299134734241</v>
      </c>
      <c r="AG7" s="62">
        <f t="shared" si="5"/>
        <v>8.0391841779975284E-2</v>
      </c>
      <c r="AH7" s="62">
        <f t="shared" si="6"/>
        <v>7.9922126081582209E-2</v>
      </c>
      <c r="AI7" s="62">
        <f t="shared" si="20"/>
        <v>0.19283065512978986</v>
      </c>
      <c r="AJ7" s="62">
        <f t="shared" si="21"/>
        <v>0.25834363411619282</v>
      </c>
      <c r="AK7" s="62">
        <f t="shared" si="7"/>
        <v>-6.5512978986402959E-2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t="str">
        <f t="shared" si="18"/>
        <v/>
      </c>
      <c r="AV7" s="62" t="str">
        <f t="shared" si="11"/>
        <v/>
      </c>
      <c r="AW7" s="62" t="str">
        <f t="shared" si="12"/>
        <v/>
      </c>
    </row>
    <row r="8" spans="1:49">
      <c r="A8" s="62">
        <v>1875</v>
      </c>
      <c r="B8" s="61">
        <v>3.2547277000000001</v>
      </c>
      <c r="C8" s="61">
        <v>1973</v>
      </c>
      <c r="D8" s="61">
        <v>0.80800000000000005</v>
      </c>
      <c r="H8" s="61">
        <v>0.14603960396039603</v>
      </c>
      <c r="I8" s="61">
        <v>4.6842000000000002E-2</v>
      </c>
      <c r="J8" s="61">
        <v>5.1493999999999998E-2</v>
      </c>
      <c r="K8" s="61">
        <v>0.152</v>
      </c>
      <c r="L8" s="61">
        <v>0.21</v>
      </c>
      <c r="M8" s="61">
        <v>9.4178051552090523</v>
      </c>
      <c r="N8" s="62">
        <f t="shared" si="2"/>
        <v>1.4852981804010188</v>
      </c>
      <c r="O8" s="61">
        <v>2.9046750000000001</v>
      </c>
      <c r="Z8" s="61">
        <v>5.38</v>
      </c>
      <c r="AB8" s="61"/>
      <c r="AC8" s="63" t="str">
        <f t="shared" si="3"/>
        <v/>
      </c>
      <c r="AD8" s="20" t="str">
        <f t="shared" si="22"/>
        <v/>
      </c>
      <c r="AE8" s="62" t="str">
        <f t="shared" si="4"/>
        <v/>
      </c>
      <c r="AF8" s="20">
        <f t="shared" si="19"/>
        <v>0.14603960396039603</v>
      </c>
      <c r="AG8" s="62">
        <f t="shared" si="5"/>
        <v>5.7972772277227719E-2</v>
      </c>
      <c r="AH8" s="62">
        <f t="shared" si="6"/>
        <v>6.3730198019801967E-2</v>
      </c>
      <c r="AI8" s="62">
        <f t="shared" si="20"/>
        <v>0.18811881188118809</v>
      </c>
      <c r="AJ8" s="62">
        <f t="shared" si="21"/>
        <v>0.25990099009900985</v>
      </c>
      <c r="AK8" s="62">
        <f t="shared" si="7"/>
        <v>-7.1782178217821763E-2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t="str">
        <f t="shared" si="18"/>
        <v/>
      </c>
      <c r="AV8" s="62" t="str">
        <f t="shared" si="11"/>
        <v/>
      </c>
      <c r="AW8" s="62" t="str">
        <f t="shared" si="12"/>
        <v/>
      </c>
    </row>
    <row r="9" spans="1:49">
      <c r="A9" s="62">
        <v>1876</v>
      </c>
      <c r="B9" s="61">
        <v>3.3457535999999997</v>
      </c>
      <c r="C9" s="61">
        <v>1994</v>
      </c>
      <c r="D9" s="61">
        <v>0.83199999999999996</v>
      </c>
      <c r="H9" s="61">
        <v>0.13701923076923078</v>
      </c>
      <c r="I9" s="61">
        <v>4.9529000000000004E-2</v>
      </c>
      <c r="J9" s="61">
        <v>4.7017000000000003E-2</v>
      </c>
      <c r="K9" s="61">
        <v>0.16</v>
      </c>
      <c r="L9" s="61">
        <v>0.20799999999999999</v>
      </c>
      <c r="M9" s="61">
        <v>9.5062352505631278</v>
      </c>
      <c r="N9" s="62">
        <f t="shared" si="2"/>
        <v>1.4992314683307619</v>
      </c>
      <c r="O9" s="61">
        <v>2.7594409999999998</v>
      </c>
      <c r="Z9" s="61">
        <v>5.6</v>
      </c>
      <c r="AB9" s="61"/>
      <c r="AC9" s="63" t="str">
        <f t="shared" si="3"/>
        <v/>
      </c>
      <c r="AD9" s="20" t="str">
        <f t="shared" si="22"/>
        <v/>
      </c>
      <c r="AE9" s="62" t="str">
        <f t="shared" si="4"/>
        <v/>
      </c>
      <c r="AF9" s="20">
        <f t="shared" si="19"/>
        <v>0.13701923076923078</v>
      </c>
      <c r="AG9" s="62">
        <f t="shared" si="5"/>
        <v>5.9530048076923081E-2</v>
      </c>
      <c r="AH9" s="62">
        <f t="shared" si="6"/>
        <v>5.6510817307692314E-2</v>
      </c>
      <c r="AI9" s="62">
        <f t="shared" si="20"/>
        <v>0.19230769230769232</v>
      </c>
      <c r="AJ9" s="62">
        <f t="shared" si="21"/>
        <v>0.25</v>
      </c>
      <c r="AK9" s="62">
        <f t="shared" si="7"/>
        <v>-5.7692307692307682E-2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4.4462924617292655E-2</v>
      </c>
      <c r="AV9" s="62" t="str">
        <f t="shared" si="11"/>
        <v/>
      </c>
      <c r="AW9" s="62" t="str">
        <f t="shared" si="12"/>
        <v/>
      </c>
    </row>
    <row r="10" spans="1:49">
      <c r="A10" s="62">
        <v>1877</v>
      </c>
      <c r="B10" s="61">
        <v>3.5828390000000003</v>
      </c>
      <c r="C10" s="61">
        <v>2019</v>
      </c>
      <c r="D10" s="61">
        <v>0.77300000000000002</v>
      </c>
      <c r="H10" s="61">
        <v>0.12548512289780078</v>
      </c>
      <c r="I10" s="61">
        <v>4.3880000000000002E-2</v>
      </c>
      <c r="J10" s="61">
        <v>4.6955999999999998E-2</v>
      </c>
      <c r="K10" s="61">
        <v>0.14399999999999999</v>
      </c>
      <c r="L10" s="61">
        <v>0.20499999999999999</v>
      </c>
      <c r="M10" s="61">
        <v>9.1246988297631475</v>
      </c>
      <c r="N10" s="62">
        <f t="shared" si="2"/>
        <v>1.4331898062527959</v>
      </c>
      <c r="O10" s="61">
        <v>2.5955140000000001</v>
      </c>
      <c r="Z10" s="61">
        <v>5.62</v>
      </c>
      <c r="AB10" s="61"/>
      <c r="AC10" s="63" t="str">
        <f t="shared" si="3"/>
        <v/>
      </c>
      <c r="AD10" s="20" t="str">
        <f t="shared" si="22"/>
        <v/>
      </c>
      <c r="AE10" s="62" t="str">
        <f t="shared" si="4"/>
        <v/>
      </c>
      <c r="AF10" s="20">
        <f t="shared" si="19"/>
        <v>0.12548512289780078</v>
      </c>
      <c r="AG10" s="62">
        <f t="shared" si="5"/>
        <v>5.6765847347994829E-2</v>
      </c>
      <c r="AH10" s="62">
        <f t="shared" si="6"/>
        <v>6.0745148771021988E-2</v>
      </c>
      <c r="AI10" s="62">
        <f t="shared" si="20"/>
        <v>0.18628719275549804</v>
      </c>
      <c r="AJ10" s="62">
        <f t="shared" si="21"/>
        <v>0.2652005174644243</v>
      </c>
      <c r="AK10" s="62">
        <f t="shared" si="7"/>
        <v>-7.8913324708926258E-2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0.10105002851853903</v>
      </c>
      <c r="AV10" s="62" t="str">
        <f t="shared" si="11"/>
        <v/>
      </c>
      <c r="AW10" s="62" t="str">
        <f t="shared" si="12"/>
        <v/>
      </c>
    </row>
    <row r="11" spans="1:49">
      <c r="A11" s="62">
        <v>1878</v>
      </c>
      <c r="B11" s="61">
        <v>3.7182189999999995</v>
      </c>
      <c r="C11" s="61">
        <v>2043</v>
      </c>
      <c r="D11" s="61">
        <v>0.75800000000000001</v>
      </c>
      <c r="H11" s="61">
        <v>0.11081794195250659</v>
      </c>
      <c r="I11" s="61">
        <v>4.2113999999999999E-2</v>
      </c>
      <c r="J11" s="61">
        <v>4.6065000000000002E-2</v>
      </c>
      <c r="K11" s="61">
        <v>0.13700000000000001</v>
      </c>
      <c r="L11" s="61">
        <v>0.17499999999999999</v>
      </c>
      <c r="M11" s="61">
        <v>9.3773265904342988</v>
      </c>
      <c r="N11" s="62">
        <f t="shared" si="2"/>
        <v>1.3514527671349554</v>
      </c>
      <c r="O11" s="61">
        <v>2.4173900000000001</v>
      </c>
      <c r="Z11" s="61">
        <v>5.13</v>
      </c>
      <c r="AB11" s="61"/>
      <c r="AC11" s="63" t="str">
        <f t="shared" si="3"/>
        <v/>
      </c>
      <c r="AD11" s="20" t="str">
        <f t="shared" si="22"/>
        <v/>
      </c>
      <c r="AE11" s="62" t="str">
        <f t="shared" si="4"/>
        <v/>
      </c>
      <c r="AF11" s="20">
        <f t="shared" si="19"/>
        <v>0.11081794195250659</v>
      </c>
      <c r="AG11" s="62">
        <f t="shared" si="5"/>
        <v>5.5559366754617409E-2</v>
      </c>
      <c r="AH11" s="62">
        <f t="shared" si="6"/>
        <v>6.0771767810026384E-2</v>
      </c>
      <c r="AI11" s="62">
        <f t="shared" si="20"/>
        <v>0.1807387862796834</v>
      </c>
      <c r="AJ11" s="62">
        <f t="shared" si="21"/>
        <v>0.23087071240105539</v>
      </c>
      <c r="AK11" s="62">
        <f t="shared" si="7"/>
        <v>-5.0131926121371989E-2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0.11492245619722558</v>
      </c>
      <c r="AV11" s="62" t="str">
        <f t="shared" si="11"/>
        <v/>
      </c>
      <c r="AW11" s="62" t="str">
        <f t="shared" si="12"/>
        <v/>
      </c>
    </row>
    <row r="12" spans="1:49">
      <c r="A12" s="62">
        <v>1879</v>
      </c>
      <c r="B12" s="61">
        <v>3.7388999999999997</v>
      </c>
      <c r="C12" s="61">
        <v>2064</v>
      </c>
      <c r="D12" s="61">
        <v>0.75900000000000001</v>
      </c>
      <c r="H12" s="61">
        <v>0.11067193675889328</v>
      </c>
      <c r="I12" s="61">
        <v>4.4171000000000002E-2</v>
      </c>
      <c r="J12" s="61">
        <v>4.7522000000000002E-2</v>
      </c>
      <c r="K12" s="61">
        <v>0.14099999999999999</v>
      </c>
      <c r="L12" s="61">
        <v>0.182</v>
      </c>
      <c r="M12" s="61">
        <v>9.5895795775224251</v>
      </c>
      <c r="N12" s="62">
        <f t="shared" si="2"/>
        <v>1.3098199173229865</v>
      </c>
      <c r="O12" s="61">
        <v>2.4431069999999999</v>
      </c>
      <c r="Z12" s="61">
        <v>4</v>
      </c>
      <c r="AB12" s="61"/>
      <c r="AC12" s="63" t="str">
        <f t="shared" si="3"/>
        <v/>
      </c>
      <c r="AD12" s="20" t="str">
        <f t="shared" si="22"/>
        <v/>
      </c>
      <c r="AE12" s="62" t="str">
        <f t="shared" si="4"/>
        <v/>
      </c>
      <c r="AF12" s="20">
        <f t="shared" si="19"/>
        <v>0.11067193675889328</v>
      </c>
      <c r="AG12" s="62">
        <f t="shared" si="5"/>
        <v>5.8196310935441371E-2</v>
      </c>
      <c r="AH12" s="62">
        <f t="shared" si="6"/>
        <v>6.2611330698287226E-2</v>
      </c>
      <c r="AI12" s="62">
        <f t="shared" si="20"/>
        <v>0.18577075098814227</v>
      </c>
      <c r="AJ12" s="62">
        <f t="shared" si="21"/>
        <v>0.23978919631093543</v>
      </c>
      <c r="AK12" s="62">
        <f t="shared" si="7"/>
        <v>-5.4018445322793152E-2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8.2590477576718169E-2</v>
      </c>
      <c r="AV12" s="62" t="str">
        <f t="shared" si="11"/>
        <v/>
      </c>
      <c r="AW12" s="62" t="str">
        <f t="shared" si="12"/>
        <v/>
      </c>
    </row>
    <row r="13" spans="1:49">
      <c r="A13" s="62">
        <v>1880</v>
      </c>
      <c r="B13" s="61">
        <v>3.7410000000000001</v>
      </c>
      <c r="C13" s="61">
        <v>2081</v>
      </c>
      <c r="D13" s="61">
        <v>0.84</v>
      </c>
      <c r="H13" s="61">
        <v>0.11071428571428571</v>
      </c>
      <c r="I13" s="61">
        <v>4.7543000000000002E-2</v>
      </c>
      <c r="J13" s="61">
        <v>5.1744999999999999E-2</v>
      </c>
      <c r="K13" s="61">
        <v>0.17699999999999999</v>
      </c>
      <c r="L13" s="61">
        <v>0.20799999999999999</v>
      </c>
      <c r="M13" s="61">
        <v>9.7336417516438534</v>
      </c>
      <c r="N13" s="62">
        <f t="shared" si="2"/>
        <v>1.4164815513059457</v>
      </c>
      <c r="O13" s="61">
        <v>2.637445</v>
      </c>
      <c r="Z13" s="61">
        <v>3.48</v>
      </c>
      <c r="AB13" s="61">
        <v>0.24222738095238092</v>
      </c>
      <c r="AC13" s="63" t="str">
        <f t="shared" si="3"/>
        <v/>
      </c>
      <c r="AD13" s="20" t="str">
        <f t="shared" si="22"/>
        <v/>
      </c>
      <c r="AE13" s="62" t="str">
        <f t="shared" si="4"/>
        <v/>
      </c>
      <c r="AF13" s="20">
        <f t="shared" si="19"/>
        <v>0.11071428571428571</v>
      </c>
      <c r="AG13" s="62">
        <f t="shared" si="5"/>
        <v>5.659880952380953E-2</v>
      </c>
      <c r="AH13" s="62">
        <f t="shared" si="6"/>
        <v>6.1601190476190476E-2</v>
      </c>
      <c r="AI13" s="62">
        <f t="shared" si="20"/>
        <v>0.21071428571428572</v>
      </c>
      <c r="AJ13" s="62">
        <f t="shared" si="21"/>
        <v>0.24761904761904763</v>
      </c>
      <c r="AK13" s="62">
        <f t="shared" si="7"/>
        <v>-3.6904761904761912E-2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-3.8286355992665673E-2</v>
      </c>
      <c r="AV13" s="62" t="str">
        <f t="shared" si="11"/>
        <v/>
      </c>
      <c r="AW13" s="62">
        <f t="shared" si="12"/>
        <v>0.24222738095238092</v>
      </c>
    </row>
    <row r="14" spans="1:49">
      <c r="A14" s="62">
        <v>1881</v>
      </c>
      <c r="B14" s="61">
        <v>3.7667789999999997</v>
      </c>
      <c r="C14" s="61">
        <v>2101</v>
      </c>
      <c r="D14" s="61">
        <v>0.83899999999999997</v>
      </c>
      <c r="H14" s="61">
        <v>0.12514898688915377</v>
      </c>
      <c r="I14" s="61">
        <v>4.9784999999999996E-2</v>
      </c>
      <c r="J14" s="61">
        <v>5.3193999999999998E-2</v>
      </c>
      <c r="K14" s="61">
        <v>0.16200000000000001</v>
      </c>
      <c r="L14" s="61">
        <v>0.224</v>
      </c>
      <c r="M14" s="61">
        <v>9.7296976863581097</v>
      </c>
      <c r="N14" s="62">
        <f t="shared" si="2"/>
        <v>1.4018954835239639</v>
      </c>
      <c r="O14" s="61">
        <v>2.6929699999999999</v>
      </c>
      <c r="Z14" s="61">
        <v>3.57</v>
      </c>
      <c r="AB14" s="61">
        <v>0.24097258641239569</v>
      </c>
      <c r="AC14" s="63" t="str">
        <f t="shared" si="3"/>
        <v/>
      </c>
      <c r="AD14" s="20" t="str">
        <f t="shared" si="22"/>
        <v/>
      </c>
      <c r="AE14" s="62" t="str">
        <f t="shared" si="4"/>
        <v/>
      </c>
      <c r="AF14" s="20">
        <f t="shared" si="19"/>
        <v>0.12514898688915377</v>
      </c>
      <c r="AG14" s="62">
        <f t="shared" si="5"/>
        <v>5.933849821215733E-2</v>
      </c>
      <c r="AH14" s="62">
        <f t="shared" si="6"/>
        <v>6.3401668653158522E-2</v>
      </c>
      <c r="AI14" s="62">
        <f t="shared" si="20"/>
        <v>0.19308700834326581</v>
      </c>
      <c r="AJ14" s="62">
        <f t="shared" si="21"/>
        <v>0.26698450536352802</v>
      </c>
      <c r="AK14" s="62">
        <f t="shared" si="7"/>
        <v>-7.3897497020262215E-2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4.5150778358665086E-2</v>
      </c>
      <c r="AV14" s="62" t="str">
        <f t="shared" si="11"/>
        <v/>
      </c>
      <c r="AW14" s="62">
        <f t="shared" si="12"/>
        <v>0.24097258641239569</v>
      </c>
    </row>
    <row r="15" spans="1:49">
      <c r="A15" s="62">
        <v>1882</v>
      </c>
      <c r="B15" s="61">
        <v>3.7378971000000005</v>
      </c>
      <c r="C15" s="61">
        <v>2120</v>
      </c>
      <c r="D15" s="61">
        <v>0.85</v>
      </c>
      <c r="H15" s="61">
        <v>0.13058823529411764</v>
      </c>
      <c r="I15" s="61">
        <v>5.0750000000000003E-2</v>
      </c>
      <c r="J15" s="61">
        <v>5.3623999999999998E-2</v>
      </c>
      <c r="K15" s="61">
        <v>0.161</v>
      </c>
      <c r="L15" s="61">
        <v>0.22600000000000001</v>
      </c>
      <c r="M15" s="61">
        <v>10.003706432525668</v>
      </c>
      <c r="N15" s="62">
        <f t="shared" si="2"/>
        <v>1.3689929160915932</v>
      </c>
      <c r="O15" s="61">
        <v>2.6652079999999998</v>
      </c>
      <c r="Z15" s="61">
        <v>4.3499999999999996</v>
      </c>
      <c r="AB15" s="61">
        <v>0.23629999999999998</v>
      </c>
      <c r="AC15" s="63" t="str">
        <f t="shared" si="3"/>
        <v/>
      </c>
      <c r="AD15" s="20" t="str">
        <f t="shared" si="22"/>
        <v/>
      </c>
      <c r="AE15" s="62" t="str">
        <f t="shared" si="4"/>
        <v/>
      </c>
      <c r="AF15" s="20">
        <f t="shared" si="19"/>
        <v>0.13058823529411764</v>
      </c>
      <c r="AG15" s="62">
        <f t="shared" si="5"/>
        <v>5.9705882352941185E-2</v>
      </c>
      <c r="AH15" s="62">
        <f t="shared" si="6"/>
        <v>6.3087058823529413E-2</v>
      </c>
      <c r="AI15" s="62">
        <f t="shared" si="20"/>
        <v>0.18941176470588236</v>
      </c>
      <c r="AJ15" s="62">
        <f t="shared" si="21"/>
        <v>0.26588235294117646</v>
      </c>
      <c r="AK15" s="62">
        <f t="shared" si="7"/>
        <v>-7.6470588235294096E-2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5.9449865925290904E-2</v>
      </c>
      <c r="AV15" s="62" t="str">
        <f t="shared" si="11"/>
        <v/>
      </c>
      <c r="AW15" s="62">
        <f t="shared" si="12"/>
        <v>0.23629999999999998</v>
      </c>
    </row>
    <row r="16" spans="1:49">
      <c r="A16" s="62">
        <v>1883</v>
      </c>
      <c r="B16" s="61">
        <v>3.7507779999999999</v>
      </c>
      <c r="C16" s="61">
        <v>2137</v>
      </c>
      <c r="D16" s="61">
        <v>0.86799999999999999</v>
      </c>
      <c r="H16" s="61">
        <v>0.13824884792626729</v>
      </c>
      <c r="I16" s="61">
        <v>5.0199000000000001E-2</v>
      </c>
      <c r="J16" s="61">
        <v>5.6381000000000001E-2</v>
      </c>
      <c r="K16" s="61">
        <v>0.16700000000000001</v>
      </c>
      <c r="L16" s="61">
        <v>0.255</v>
      </c>
      <c r="M16" s="61">
        <v>10.255919028429897</v>
      </c>
      <c r="N16" s="62">
        <f t="shared" si="2"/>
        <v>1.3527567018568385</v>
      </c>
      <c r="O16" s="61">
        <v>2.5263949999999999</v>
      </c>
      <c r="Z16" s="61">
        <v>4.67</v>
      </c>
      <c r="AB16" s="61">
        <v>0.2299435483870968</v>
      </c>
      <c r="AC16" s="63" t="str">
        <f t="shared" si="3"/>
        <v/>
      </c>
      <c r="AD16" s="20" t="str">
        <f t="shared" si="22"/>
        <v/>
      </c>
      <c r="AE16" s="62" t="str">
        <f t="shared" si="4"/>
        <v/>
      </c>
      <c r="AF16" s="20">
        <f t="shared" si="19"/>
        <v>0.13824884792626729</v>
      </c>
      <c r="AG16" s="62">
        <f t="shared" si="5"/>
        <v>5.7832949308755759E-2</v>
      </c>
      <c r="AH16" s="62">
        <f t="shared" si="6"/>
        <v>6.4955069124423961E-2</v>
      </c>
      <c r="AI16" s="62">
        <f t="shared" si="20"/>
        <v>0.1923963133640553</v>
      </c>
      <c r="AJ16" s="62">
        <f t="shared" si="21"/>
        <v>0.293778801843318</v>
      </c>
      <c r="AK16" s="62">
        <f t="shared" si="7"/>
        <v>-0.10138248847926271</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5.5430860004992963E-2</v>
      </c>
      <c r="AV16" s="62" t="str">
        <f t="shared" si="11"/>
        <v/>
      </c>
      <c r="AW16" s="62">
        <f t="shared" si="12"/>
        <v>0.2299435483870968</v>
      </c>
    </row>
    <row r="17" spans="1:49">
      <c r="A17" s="62">
        <v>1884</v>
      </c>
      <c r="B17" s="61">
        <v>3.746934</v>
      </c>
      <c r="C17" s="61">
        <v>2160</v>
      </c>
      <c r="D17" s="61">
        <v>0.83899999999999997</v>
      </c>
      <c r="H17" s="61">
        <v>0.14183551847437426</v>
      </c>
      <c r="I17" s="61">
        <v>4.7899999999999998E-2</v>
      </c>
      <c r="J17" s="61">
        <v>5.6978000000000001E-2</v>
      </c>
      <c r="K17" s="61">
        <v>0.15</v>
      </c>
      <c r="L17" s="61">
        <v>0.246</v>
      </c>
      <c r="M17" s="61">
        <v>10.198418708211403</v>
      </c>
      <c r="N17" s="62">
        <f t="shared" si="2"/>
        <v>1.3009315485542396</v>
      </c>
      <c r="O17" s="61">
        <v>2.4708700000000001</v>
      </c>
      <c r="Z17" s="61">
        <v>4.53</v>
      </c>
      <c r="AB17" s="61">
        <v>0.23564839094159715</v>
      </c>
      <c r="AC17" s="63" t="str">
        <f t="shared" si="3"/>
        <v/>
      </c>
      <c r="AD17" s="20" t="str">
        <f t="shared" si="22"/>
        <v/>
      </c>
      <c r="AE17" s="62" t="str">
        <f t="shared" si="4"/>
        <v/>
      </c>
      <c r="AF17" s="20">
        <f t="shared" si="19"/>
        <v>0.14183551847437426</v>
      </c>
      <c r="AG17" s="62">
        <f t="shared" si="5"/>
        <v>5.709177592371871E-2</v>
      </c>
      <c r="AH17" s="62">
        <f t="shared" si="6"/>
        <v>6.7911799761620983E-2</v>
      </c>
      <c r="AI17" s="62">
        <f t="shared" si="20"/>
        <v>0.17878426698450536</v>
      </c>
      <c r="AJ17" s="62">
        <f t="shared" si="21"/>
        <v>0.29320619785458879</v>
      </c>
      <c r="AK17" s="62">
        <f t="shared" si="7"/>
        <v>-0.11442193087008343</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8.5763928114269083E-2</v>
      </c>
      <c r="AV17" s="62" t="str">
        <f t="shared" si="11"/>
        <v/>
      </c>
      <c r="AW17" s="62">
        <f t="shared" si="12"/>
        <v>0.23564839094159715</v>
      </c>
    </row>
    <row r="18" spans="1:49">
      <c r="A18" s="62">
        <v>1885</v>
      </c>
      <c r="B18" s="61">
        <v>3.7477918000000003</v>
      </c>
      <c r="C18" s="61">
        <v>2186</v>
      </c>
      <c r="D18" s="61">
        <v>0.82</v>
      </c>
      <c r="H18" s="61">
        <v>0.13292682926829269</v>
      </c>
      <c r="I18" s="61">
        <v>5.0034999999999996E-2</v>
      </c>
      <c r="J18" s="61">
        <v>5.3668E-2</v>
      </c>
      <c r="K18" s="61">
        <v>0.13300000000000001</v>
      </c>
      <c r="L18" s="61">
        <v>0.223</v>
      </c>
      <c r="M18" s="61">
        <v>10.140503223225984</v>
      </c>
      <c r="N18" s="62">
        <f t="shared" si="2"/>
        <v>1.2635233203111278</v>
      </c>
      <c r="O18" s="61">
        <v>2.3875820000000001</v>
      </c>
      <c r="Z18" s="61">
        <v>4.34</v>
      </c>
      <c r="AB18" s="61">
        <v>0.23769146341463415</v>
      </c>
      <c r="AC18" s="63" t="str">
        <f t="shared" si="3"/>
        <v/>
      </c>
      <c r="AD18" s="20" t="str">
        <f t="shared" si="22"/>
        <v/>
      </c>
      <c r="AE18" s="62" t="str">
        <f t="shared" si="4"/>
        <v/>
      </c>
      <c r="AF18" s="20">
        <f t="shared" si="19"/>
        <v>0.13292682926829269</v>
      </c>
      <c r="AG18" s="62">
        <f t="shared" si="5"/>
        <v>6.1018292682926828E-2</v>
      </c>
      <c r="AH18" s="62">
        <f t="shared" si="6"/>
        <v>6.5448780487804878E-2</v>
      </c>
      <c r="AI18" s="62">
        <f t="shared" si="20"/>
        <v>0.16219512195121952</v>
      </c>
      <c r="AJ18" s="62">
        <f t="shared" si="21"/>
        <v>0.27195121951219514</v>
      </c>
      <c r="AK18" s="62">
        <f t="shared" si="7"/>
        <v>-0.10975609756097562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7.4476479070568008E-2</v>
      </c>
      <c r="AV18" s="62" t="str">
        <f t="shared" si="11"/>
        <v/>
      </c>
      <c r="AW18" s="62">
        <f t="shared" si="12"/>
        <v>0.23769146341463415</v>
      </c>
    </row>
    <row r="19" spans="1:49">
      <c r="A19" s="62">
        <v>1886</v>
      </c>
      <c r="B19" s="61">
        <v>3.7328378999999994</v>
      </c>
      <c r="C19" s="61">
        <v>2213</v>
      </c>
      <c r="D19" s="61">
        <v>0.81899999999999995</v>
      </c>
      <c r="H19" s="61">
        <v>0.11355311355311355</v>
      </c>
      <c r="I19" s="61">
        <v>5.8091000000000004E-2</v>
      </c>
      <c r="J19" s="61">
        <v>5.4769999999999999E-2</v>
      </c>
      <c r="K19" s="61">
        <v>0.13900000000000001</v>
      </c>
      <c r="L19" s="61">
        <v>0.188</v>
      </c>
      <c r="M19" s="61">
        <v>10.433609548671887</v>
      </c>
      <c r="N19" s="62">
        <f t="shared" si="2"/>
        <v>1.211565734409328</v>
      </c>
      <c r="O19" s="61">
        <v>2.276532</v>
      </c>
      <c r="Z19" s="61">
        <v>4.05</v>
      </c>
      <c r="AB19" s="61">
        <v>0.23898534798534801</v>
      </c>
      <c r="AC19" s="63" t="str">
        <f t="shared" si="3"/>
        <v/>
      </c>
      <c r="AD19" s="20" t="str">
        <f t="shared" si="22"/>
        <v/>
      </c>
      <c r="AE19" s="62" t="str">
        <f t="shared" si="4"/>
        <v/>
      </c>
      <c r="AF19" s="20">
        <f t="shared" si="19"/>
        <v>0.11355311355311355</v>
      </c>
      <c r="AG19" s="62">
        <f t="shared" si="5"/>
        <v>7.0929181929181934E-2</v>
      </c>
      <c r="AH19" s="62">
        <f t="shared" si="6"/>
        <v>6.6874236874236881E-2</v>
      </c>
      <c r="AI19" s="62">
        <f t="shared" si="20"/>
        <v>0.16971916971916975</v>
      </c>
      <c r="AJ19" s="62">
        <f t="shared" si="21"/>
        <v>0.22954822954822957</v>
      </c>
      <c r="AK19" s="62">
        <f t="shared" si="7"/>
        <v>-5.9829059829059811E-2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8.539058609224319E-2</v>
      </c>
      <c r="AV19" s="62" t="str">
        <f t="shared" si="11"/>
        <v/>
      </c>
      <c r="AW19" s="62">
        <f t="shared" si="12"/>
        <v>0.23898534798534801</v>
      </c>
    </row>
    <row r="20" spans="1:49">
      <c r="A20" s="62">
        <v>1887</v>
      </c>
      <c r="B20" s="61">
        <v>3.7419515999999997</v>
      </c>
      <c r="C20" s="61">
        <v>2237</v>
      </c>
      <c r="D20" s="61">
        <v>0.82699999999999996</v>
      </c>
      <c r="H20" s="61">
        <v>0.12333736396614269</v>
      </c>
      <c r="I20" s="61">
        <v>5.9868000000000005E-2</v>
      </c>
      <c r="J20" s="61">
        <v>5.4332999999999999E-2</v>
      </c>
      <c r="K20" s="61">
        <v>0.154</v>
      </c>
      <c r="L20" s="61">
        <v>0.221</v>
      </c>
      <c r="M20" s="61">
        <v>10.681047749756532</v>
      </c>
      <c r="N20" s="62">
        <f t="shared" si="2"/>
        <v>1.1822375343019114</v>
      </c>
      <c r="O20" s="61">
        <v>2.276532</v>
      </c>
      <c r="Z20" s="61">
        <v>3.5</v>
      </c>
      <c r="AB20" s="61">
        <v>0.23413663845223698</v>
      </c>
      <c r="AC20" s="63" t="str">
        <f t="shared" si="3"/>
        <v/>
      </c>
      <c r="AD20" s="20" t="str">
        <f t="shared" si="22"/>
        <v/>
      </c>
      <c r="AE20" s="62" t="str">
        <f t="shared" si="4"/>
        <v/>
      </c>
      <c r="AF20" s="20">
        <f t="shared" si="19"/>
        <v>0.12333736396614269</v>
      </c>
      <c r="AG20" s="62">
        <f t="shared" si="5"/>
        <v>7.239177750906893E-2</v>
      </c>
      <c r="AH20" s="62">
        <f t="shared" si="6"/>
        <v>6.5698911729141482E-2</v>
      </c>
      <c r="AI20" s="62">
        <f t="shared" si="20"/>
        <v>0.18621523579201935</v>
      </c>
      <c r="AJ20" s="62">
        <f t="shared" si="21"/>
        <v>0.26723095525997581</v>
      </c>
      <c r="AK20" s="62">
        <f t="shared" si="7"/>
        <v>-8.1015719467956465E-2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6.5004660057261854E-2</v>
      </c>
      <c r="AV20" s="62" t="str">
        <f t="shared" si="11"/>
        <v/>
      </c>
      <c r="AW20" s="62">
        <f t="shared" si="12"/>
        <v>0.23413663845223698</v>
      </c>
    </row>
    <row r="21" spans="1:49">
      <c r="A21" s="62">
        <v>1888</v>
      </c>
      <c r="B21" s="61">
        <v>3.7274267999999999</v>
      </c>
      <c r="C21" s="61">
        <v>2257</v>
      </c>
      <c r="D21" s="61">
        <v>0.84099999999999997</v>
      </c>
      <c r="H21" s="61">
        <v>0.12604042806183116</v>
      </c>
      <c r="I21" s="61">
        <v>6.0162E-2</v>
      </c>
      <c r="J21" s="61">
        <v>5.5879999999999999E-2</v>
      </c>
      <c r="K21" s="61">
        <v>0.157</v>
      </c>
      <c r="L21" s="61">
        <v>0.245</v>
      </c>
      <c r="M21" s="61">
        <v>10.675339234211373</v>
      </c>
      <c r="N21" s="62">
        <f t="shared" si="2"/>
        <v>1.1922348889301753</v>
      </c>
      <c r="O21" s="61">
        <v>2.221006</v>
      </c>
      <c r="Z21" s="61">
        <v>3.34</v>
      </c>
      <c r="AB21" s="61">
        <v>0.22687752675386444</v>
      </c>
      <c r="AC21" s="63" t="str">
        <f t="shared" si="3"/>
        <v/>
      </c>
      <c r="AD21" s="20" t="str">
        <f t="shared" si="22"/>
        <v/>
      </c>
      <c r="AE21" s="62" t="str">
        <f t="shared" si="4"/>
        <v/>
      </c>
      <c r="AF21" s="20">
        <f t="shared" si="19"/>
        <v>0.12604042806183116</v>
      </c>
      <c r="AG21" s="62">
        <f t="shared" si="5"/>
        <v>7.1536266349583835E-2</v>
      </c>
      <c r="AH21" s="62">
        <f t="shared" si="6"/>
        <v>6.6444708680142683E-2</v>
      </c>
      <c r="AI21" s="62">
        <f t="shared" si="20"/>
        <v>0.18668252080856124</v>
      </c>
      <c r="AJ21" s="62">
        <f t="shared" si="21"/>
        <v>0.29131985731272297</v>
      </c>
      <c r="AK21" s="62">
        <f t="shared" si="7"/>
        <v>-0.10463733650416174</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2.6579254738409379E-2</v>
      </c>
      <c r="AV21" s="62" t="str">
        <f t="shared" si="11"/>
        <v/>
      </c>
      <c r="AW21" s="62">
        <f t="shared" si="12"/>
        <v>0.22687752675386444</v>
      </c>
    </row>
    <row r="22" spans="1:49">
      <c r="A22" s="62">
        <v>1889</v>
      </c>
      <c r="B22" s="61">
        <v>3.7354044000000002</v>
      </c>
      <c r="C22" s="61">
        <v>2276</v>
      </c>
      <c r="D22" s="61">
        <v>0.89200000000000002</v>
      </c>
      <c r="H22" s="61">
        <v>0.13340807174887892</v>
      </c>
      <c r="I22" s="61">
        <v>6.2329000000000002E-2</v>
      </c>
      <c r="J22" s="61">
        <v>5.7456E-2</v>
      </c>
      <c r="K22" s="61">
        <v>0.17299999999999999</v>
      </c>
      <c r="L22" s="61">
        <v>0.26800000000000002</v>
      </c>
      <c r="M22" s="61">
        <v>10.719242908313221</v>
      </c>
      <c r="N22" s="62">
        <f t="shared" si="2"/>
        <v>1.2488421798407969</v>
      </c>
      <c r="O22" s="61">
        <v>2.3042940000000001</v>
      </c>
      <c r="Z22" s="61">
        <v>3.57</v>
      </c>
      <c r="AB22" s="61">
        <v>0.21145852017937222</v>
      </c>
      <c r="AC22" s="63" t="str">
        <f t="shared" si="3"/>
        <v/>
      </c>
      <c r="AD22" s="20" t="str">
        <f t="shared" si="22"/>
        <v/>
      </c>
      <c r="AE22" s="62" t="str">
        <f t="shared" si="4"/>
        <v/>
      </c>
      <c r="AF22" s="20">
        <f t="shared" si="19"/>
        <v>0.13340807174887892</v>
      </c>
      <c r="AG22" s="62">
        <f t="shared" si="5"/>
        <v>6.9875560538116596E-2</v>
      </c>
      <c r="AH22" s="62">
        <f t="shared" si="6"/>
        <v>6.4412556053811659E-2</v>
      </c>
      <c r="AI22" s="62">
        <f t="shared" si="20"/>
        <v>0.19394618834080715</v>
      </c>
      <c r="AJ22" s="62">
        <f t="shared" si="21"/>
        <v>0.30044843049327358</v>
      </c>
      <c r="AK22" s="62">
        <f t="shared" si="7"/>
        <v>-0.10650224215246643</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-1.2987262244463005E-2</v>
      </c>
      <c r="AV22" s="62" t="str">
        <f t="shared" si="11"/>
        <v/>
      </c>
      <c r="AW22" s="62">
        <f t="shared" si="12"/>
        <v>0.21145852017937222</v>
      </c>
    </row>
    <row r="23" spans="1:49">
      <c r="A23" s="62">
        <v>1890</v>
      </c>
      <c r="B23" s="61">
        <v>3.7404488000000002</v>
      </c>
      <c r="C23" s="61">
        <v>2294</v>
      </c>
      <c r="D23" s="61">
        <v>0.96499999999999997</v>
      </c>
      <c r="H23" s="61">
        <v>0.13471502590673576</v>
      </c>
      <c r="I23" s="61">
        <v>6.6287000000000013E-2</v>
      </c>
      <c r="J23" s="61">
        <v>5.6975999999999999E-2</v>
      </c>
      <c r="K23" s="61">
        <v>0.19500000000000001</v>
      </c>
      <c r="L23" s="61">
        <v>0.26800000000000002</v>
      </c>
      <c r="M23" s="61">
        <v>11.273591663343876</v>
      </c>
      <c r="N23" s="62">
        <f t="shared" si="2"/>
        <v>1.2745317949311517</v>
      </c>
      <c r="O23" s="61">
        <v>2.3320569999999998</v>
      </c>
      <c r="Z23" s="61">
        <v>4.1100000000000003</v>
      </c>
      <c r="AB23" s="61">
        <v>0.19386839378238341</v>
      </c>
      <c r="AC23" s="63" t="str">
        <f t="shared" si="3"/>
        <v/>
      </c>
      <c r="AD23" s="20" t="str">
        <f t="shared" si="22"/>
        <v/>
      </c>
      <c r="AE23" s="62" t="str">
        <f t="shared" si="4"/>
        <v/>
      </c>
      <c r="AF23" s="20">
        <f t="shared" si="19"/>
        <v>0.13471502590673576</v>
      </c>
      <c r="AG23" s="62">
        <f t="shared" si="5"/>
        <v>6.8691191709844571E-2</v>
      </c>
      <c r="AH23" s="62">
        <f t="shared" si="6"/>
        <v>5.9042487046632126E-2</v>
      </c>
      <c r="AI23" s="62">
        <f t="shared" si="20"/>
        <v>0.20207253886010365</v>
      </c>
      <c r="AJ23" s="62">
        <f t="shared" si="21"/>
        <v>0.27772020725388602</v>
      </c>
      <c r="AK23" s="62">
        <f t="shared" si="7"/>
        <v>-7.5647668393782369E-2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1.5337974439665975E-2</v>
      </c>
      <c r="AV23" s="62" t="str">
        <f t="shared" si="11"/>
        <v/>
      </c>
      <c r="AW23" s="62">
        <f t="shared" si="12"/>
        <v>0.19386839378238341</v>
      </c>
    </row>
    <row r="24" spans="1:49">
      <c r="A24" s="62">
        <v>1891</v>
      </c>
      <c r="B24" s="61">
        <v>3.7342778000000001</v>
      </c>
      <c r="C24" s="61">
        <v>2311</v>
      </c>
      <c r="D24" s="61">
        <v>1.008</v>
      </c>
      <c r="H24" s="61">
        <v>0.13194444444444445</v>
      </c>
      <c r="I24" s="61">
        <v>6.4974999999999991E-2</v>
      </c>
      <c r="J24" s="61">
        <v>5.7232999999999999E-2</v>
      </c>
      <c r="K24" s="61">
        <v>0.20899999999999999</v>
      </c>
      <c r="L24" s="61">
        <v>0.29399999999999998</v>
      </c>
      <c r="M24" s="61">
        <v>11.403642026581734</v>
      </c>
      <c r="N24" s="62">
        <f t="shared" si="2"/>
        <v>1.3064599035038493</v>
      </c>
      <c r="O24" s="61">
        <v>2.554157</v>
      </c>
      <c r="Z24" s="61">
        <v>4.3899999999999997</v>
      </c>
      <c r="AB24" s="61">
        <v>0.18412301587301586</v>
      </c>
      <c r="AC24" s="63" t="str">
        <f t="shared" si="3"/>
        <v/>
      </c>
      <c r="AD24" s="20" t="str">
        <f t="shared" si="22"/>
        <v/>
      </c>
      <c r="AE24" s="62" t="str">
        <f t="shared" si="4"/>
        <v/>
      </c>
      <c r="AF24" s="20">
        <f t="shared" si="19"/>
        <v>0.13194444444444445</v>
      </c>
      <c r="AG24" s="62">
        <f t="shared" si="5"/>
        <v>6.445932539682539E-2</v>
      </c>
      <c r="AH24" s="62">
        <f t="shared" si="6"/>
        <v>5.6778769841269838E-2</v>
      </c>
      <c r="AI24" s="62">
        <f t="shared" si="20"/>
        <v>0.20734126984126983</v>
      </c>
      <c r="AJ24" s="62">
        <f t="shared" si="21"/>
        <v>0.29166666666666663</v>
      </c>
      <c r="AK24" s="62">
        <f t="shared" si="7"/>
        <v>-8.4325396825396803E-2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1.6357776007849097E-2</v>
      </c>
      <c r="AV24" s="62" t="str">
        <f t="shared" si="11"/>
        <v/>
      </c>
      <c r="AW24" s="62">
        <f t="shared" si="12"/>
        <v>0.18412301587301586</v>
      </c>
    </row>
    <row r="25" spans="1:49">
      <c r="A25" s="62">
        <v>1892</v>
      </c>
      <c r="B25" s="61">
        <v>3.7223280000000001</v>
      </c>
      <c r="C25" s="61">
        <v>2327</v>
      </c>
      <c r="D25" s="61">
        <v>1.0049999999999999</v>
      </c>
      <c r="H25" s="61">
        <v>0.13034825870646766</v>
      </c>
      <c r="I25" s="61">
        <v>6.3191999999999998E-2</v>
      </c>
      <c r="J25" s="61">
        <v>5.5974000000000003E-2</v>
      </c>
      <c r="K25" s="61">
        <v>0.20799999999999999</v>
      </c>
      <c r="L25" s="61">
        <v>0.28000000000000003</v>
      </c>
      <c r="M25" s="61">
        <v>11.605308312113387</v>
      </c>
      <c r="N25" s="62">
        <f t="shared" si="2"/>
        <v>1.2711361516870598</v>
      </c>
      <c r="O25" s="61">
        <v>2.4153440000000002</v>
      </c>
      <c r="Z25" s="61">
        <v>4.28</v>
      </c>
      <c r="AB25" s="61">
        <v>0.18302786069651744</v>
      </c>
      <c r="AC25" s="63" t="str">
        <f t="shared" si="3"/>
        <v/>
      </c>
      <c r="AD25" s="20" t="str">
        <f t="shared" si="22"/>
        <v/>
      </c>
      <c r="AE25" s="62" t="str">
        <f t="shared" si="4"/>
        <v/>
      </c>
      <c r="AF25" s="20">
        <f t="shared" si="19"/>
        <v>0.13034825870646766</v>
      </c>
      <c r="AG25" s="62">
        <f t="shared" si="5"/>
        <v>6.2877611940298506E-2</v>
      </c>
      <c r="AH25" s="62">
        <f t="shared" si="6"/>
        <v>5.5695522388059714E-2</v>
      </c>
      <c r="AI25" s="62">
        <f t="shared" si="20"/>
        <v>0.20696517412935325</v>
      </c>
      <c r="AJ25" s="62">
        <f t="shared" si="21"/>
        <v>0.27860696517412942</v>
      </c>
      <c r="AK25" s="62">
        <f t="shared" si="7"/>
        <v>-7.1641791044776165E-2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7.1310007323846722E-2</v>
      </c>
      <c r="AV25" s="62" t="str">
        <f t="shared" si="11"/>
        <v/>
      </c>
      <c r="AW25" s="62">
        <f t="shared" si="12"/>
        <v>0.18302786069651744</v>
      </c>
    </row>
    <row r="26" spans="1:49">
      <c r="A26" s="62">
        <v>1893</v>
      </c>
      <c r="B26" s="61">
        <v>3.7326680000000003</v>
      </c>
      <c r="C26" s="61">
        <v>2344</v>
      </c>
      <c r="D26" s="61">
        <v>1</v>
      </c>
      <c r="H26" s="61">
        <v>0.13200000000000001</v>
      </c>
      <c r="I26" s="61">
        <v>6.2151999999999999E-2</v>
      </c>
      <c r="J26" s="61">
        <v>5.8075000000000002E-2</v>
      </c>
      <c r="K26" s="61">
        <v>0.19800000000000001</v>
      </c>
      <c r="L26" s="61">
        <v>0.28399999999999997</v>
      </c>
      <c r="M26" s="61">
        <v>11.737330707994118</v>
      </c>
      <c r="N26" s="62">
        <f t="shared" si="2"/>
        <v>1.2415154426176724</v>
      </c>
      <c r="O26" s="61">
        <v>2.276532</v>
      </c>
      <c r="Z26" s="61">
        <v>4.08</v>
      </c>
      <c r="AB26" s="61">
        <v>0.182588</v>
      </c>
      <c r="AC26" s="63" t="str">
        <f t="shared" si="3"/>
        <v/>
      </c>
      <c r="AD26" s="20" t="str">
        <f t="shared" si="22"/>
        <v/>
      </c>
      <c r="AE26" s="62" t="str">
        <f t="shared" si="4"/>
        <v/>
      </c>
      <c r="AF26" s="20">
        <f t="shared" si="19"/>
        <v>0.13200000000000001</v>
      </c>
      <c r="AG26" s="62">
        <f t="shared" si="5"/>
        <v>6.2151999999999999E-2</v>
      </c>
      <c r="AH26" s="62">
        <f t="shared" si="6"/>
        <v>5.8075000000000002E-2</v>
      </c>
      <c r="AI26" s="62">
        <f t="shared" si="20"/>
        <v>0.19800000000000001</v>
      </c>
      <c r="AJ26" s="62">
        <f t="shared" si="21"/>
        <v>0.28399999999999997</v>
      </c>
      <c r="AK26" s="62">
        <f t="shared" si="7"/>
        <v>-8.5999999999999965E-2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6.6378343609333673E-2</v>
      </c>
      <c r="AV26" s="62" t="str">
        <f t="shared" si="11"/>
        <v/>
      </c>
      <c r="AW26" s="62">
        <f t="shared" si="12"/>
        <v>0.182588</v>
      </c>
    </row>
    <row r="27" spans="1:49">
      <c r="A27" s="62">
        <v>1894</v>
      </c>
      <c r="B27" s="61">
        <v>3.7170599999999991</v>
      </c>
      <c r="C27" s="61">
        <v>2367</v>
      </c>
      <c r="D27" s="61">
        <v>0.99</v>
      </c>
      <c r="H27" s="61">
        <v>0.13131313131313133</v>
      </c>
      <c r="I27" s="61">
        <v>6.1395000000000005E-2</v>
      </c>
      <c r="J27" s="61">
        <v>5.8830500000000001E-2</v>
      </c>
      <c r="K27" s="61">
        <v>0.222</v>
      </c>
      <c r="L27" s="61">
        <v>0.307</v>
      </c>
      <c r="M27" s="61">
        <v>11.866550741698138</v>
      </c>
      <c r="N27" s="62">
        <f t="shared" si="2"/>
        <v>1.2039030386577658</v>
      </c>
      <c r="O27" s="61">
        <v>2.221006</v>
      </c>
      <c r="Z27" s="61">
        <v>4</v>
      </c>
      <c r="AB27" s="61">
        <v>0.21101010101010101</v>
      </c>
      <c r="AC27" s="63" t="str">
        <f t="shared" si="3"/>
        <v/>
      </c>
      <c r="AD27" s="20" t="str">
        <f t="shared" si="22"/>
        <v/>
      </c>
      <c r="AE27" s="62" t="str">
        <f t="shared" si="4"/>
        <v/>
      </c>
      <c r="AF27" s="20">
        <f t="shared" si="19"/>
        <v>0.13131313131313133</v>
      </c>
      <c r="AG27" s="62">
        <f t="shared" si="5"/>
        <v>6.2015151515151523E-2</v>
      </c>
      <c r="AH27" s="62">
        <f t="shared" si="6"/>
        <v>5.9424747474747477E-2</v>
      </c>
      <c r="AI27" s="62">
        <f t="shared" si="20"/>
        <v>0.22424242424242424</v>
      </c>
      <c r="AJ27" s="62">
        <f t="shared" si="21"/>
        <v>0.3101010101010101</v>
      </c>
      <c r="AK27" s="62">
        <f t="shared" si="7"/>
        <v>-8.5858585858585856E-2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7.1563953598442059E-2</v>
      </c>
      <c r="AV27" s="62" t="str">
        <f t="shared" si="11"/>
        <v/>
      </c>
      <c r="AW27" s="62">
        <f t="shared" si="12"/>
        <v>0.21101010101010101</v>
      </c>
    </row>
    <row r="28" spans="1:49">
      <c r="A28" s="62">
        <v>1895</v>
      </c>
      <c r="B28" s="61">
        <v>3.7149222000000002</v>
      </c>
      <c r="C28" s="61">
        <v>2397</v>
      </c>
      <c r="D28" s="61">
        <v>1.0389999999999999</v>
      </c>
      <c r="H28" s="61">
        <v>0.14244465832531281</v>
      </c>
      <c r="I28" s="61">
        <v>7.4471000000000009E-2</v>
      </c>
      <c r="J28" s="61">
        <v>6.3425400000000007E-2</v>
      </c>
      <c r="K28" s="61">
        <v>0.217</v>
      </c>
      <c r="L28" s="61">
        <v>0.312</v>
      </c>
      <c r="M28" s="61">
        <v>12.386440821074387</v>
      </c>
      <c r="N28" s="62">
        <f t="shared" si="2"/>
        <v>1.1953086326649136</v>
      </c>
      <c r="O28" s="61">
        <v>2.1654810000000002</v>
      </c>
      <c r="Z28" s="61">
        <v>3.92</v>
      </c>
      <c r="AB28" s="61">
        <v>0.19204427333974972</v>
      </c>
      <c r="AC28" s="63" t="str">
        <f t="shared" si="3"/>
        <v/>
      </c>
      <c r="AD28" s="20" t="str">
        <f t="shared" si="22"/>
        <v/>
      </c>
      <c r="AE28" s="62" t="str">
        <f t="shared" si="4"/>
        <v/>
      </c>
      <c r="AF28" s="20">
        <f t="shared" si="19"/>
        <v>0.14244465832531281</v>
      </c>
      <c r="AG28" s="62">
        <f t="shared" si="5"/>
        <v>7.167564966313765E-2</v>
      </c>
      <c r="AH28" s="62">
        <f t="shared" si="6"/>
        <v>6.1044658325312813E-2</v>
      </c>
      <c r="AI28" s="62">
        <f t="shared" si="20"/>
        <v>0.20885466794995189</v>
      </c>
      <c r="AJ28" s="62">
        <f t="shared" si="21"/>
        <v>0.30028873917228105</v>
      </c>
      <c r="AK28" s="62">
        <f t="shared" si="7"/>
        <v>-9.1434071222329161E-2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4.7164388917429315E-2</v>
      </c>
      <c r="AV28" s="62" t="str">
        <f t="shared" si="11"/>
        <v/>
      </c>
      <c r="AW28" s="62">
        <f t="shared" si="12"/>
        <v>0.19204427333974972</v>
      </c>
    </row>
    <row r="29" spans="1:49">
      <c r="A29" s="62">
        <v>1896</v>
      </c>
      <c r="B29" s="61">
        <v>3.7282480000000002</v>
      </c>
      <c r="C29" s="61">
        <v>2428</v>
      </c>
      <c r="D29" s="61">
        <v>1.0589999999999999</v>
      </c>
      <c r="H29" s="61">
        <v>0.16997167138810199</v>
      </c>
      <c r="I29" s="61">
        <v>6.5958000000000003E-2</v>
      </c>
      <c r="J29" s="61">
        <v>6.5222000000000002E-2</v>
      </c>
      <c r="K29" s="61">
        <v>0.219</v>
      </c>
      <c r="L29" s="61">
        <v>0.31900000000000001</v>
      </c>
      <c r="M29" s="61">
        <v>12.67902819056164</v>
      </c>
      <c r="N29" s="62">
        <f t="shared" si="2"/>
        <v>1.1750068131558564</v>
      </c>
      <c r="O29" s="61">
        <v>2.1099559999999999</v>
      </c>
      <c r="Z29" s="61">
        <v>3.86</v>
      </c>
      <c r="AB29" s="61">
        <v>0.18590840415486309</v>
      </c>
      <c r="AC29" s="63" t="str">
        <f t="shared" si="3"/>
        <v/>
      </c>
      <c r="AD29" s="20" t="str">
        <f t="shared" si="22"/>
        <v/>
      </c>
      <c r="AE29" s="62" t="str">
        <f t="shared" si="4"/>
        <v/>
      </c>
      <c r="AF29" s="20">
        <f t="shared" si="19"/>
        <v>0.16997167138810199</v>
      </c>
      <c r="AG29" s="62">
        <f t="shared" si="5"/>
        <v>6.2283286118980173E-2</v>
      </c>
      <c r="AH29" s="62">
        <f t="shared" si="6"/>
        <v>6.1588290840415491E-2</v>
      </c>
      <c r="AI29" s="62">
        <f t="shared" si="20"/>
        <v>0.20679886685552409</v>
      </c>
      <c r="AJ29" s="62">
        <f t="shared" si="21"/>
        <v>0.30122757318224741</v>
      </c>
      <c r="AK29" s="62">
        <f t="shared" si="7"/>
        <v>-9.4428706326723316E-2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5.6330476040168151E-2</v>
      </c>
      <c r="AV29" s="62" t="str">
        <f t="shared" si="11"/>
        <v/>
      </c>
      <c r="AW29" s="62">
        <f t="shared" si="12"/>
        <v>0.18590840415486309</v>
      </c>
    </row>
    <row r="30" spans="1:49">
      <c r="A30" s="62">
        <v>1897</v>
      </c>
      <c r="B30" s="61">
        <v>3.7302008000000004</v>
      </c>
      <c r="C30" s="61">
        <v>2462</v>
      </c>
      <c r="D30" s="61">
        <v>1.097</v>
      </c>
      <c r="H30" s="61">
        <v>0.18960802187784867</v>
      </c>
      <c r="I30" s="61">
        <v>0.13474</v>
      </c>
      <c r="J30" s="61">
        <v>6.9018399999999994E-2</v>
      </c>
      <c r="K30" s="61">
        <v>0.24299999999999999</v>
      </c>
      <c r="L30" s="61">
        <v>0.32600000000000001</v>
      </c>
      <c r="M30" s="61">
        <v>12.805030697322026</v>
      </c>
      <c r="N30" s="62">
        <f t="shared" si="2"/>
        <v>1.1885488320816107</v>
      </c>
      <c r="O30" s="61">
        <v>2.1099559999999999</v>
      </c>
      <c r="Z30" s="61">
        <v>4.62</v>
      </c>
      <c r="AB30" s="61">
        <v>0.19023245214220602</v>
      </c>
      <c r="AC30" s="63" t="str">
        <f t="shared" si="3"/>
        <v/>
      </c>
      <c r="AD30" s="20" t="str">
        <f t="shared" si="22"/>
        <v/>
      </c>
      <c r="AE30" s="62" t="str">
        <f t="shared" si="4"/>
        <v/>
      </c>
      <c r="AF30" s="20">
        <f t="shared" si="19"/>
        <v>0.18960802187784867</v>
      </c>
      <c r="AG30" s="62">
        <f t="shared" si="5"/>
        <v>0.12282588878760256</v>
      </c>
      <c r="AH30" s="62">
        <f t="shared" si="6"/>
        <v>6.2915587967183217E-2</v>
      </c>
      <c r="AI30" s="62">
        <f t="shared" si="20"/>
        <v>0.22151321786690975</v>
      </c>
      <c r="AJ30" s="62">
        <f t="shared" si="21"/>
        <v>0.29717411121239745</v>
      </c>
      <c r="AK30" s="62">
        <f t="shared" si="7"/>
        <v>-7.5660893345487701E-2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2.714085188254272E-2</v>
      </c>
      <c r="AV30" s="62" t="str">
        <f t="shared" si="11"/>
        <v/>
      </c>
      <c r="AW30" s="62">
        <f t="shared" si="12"/>
        <v>0.19023245214220602</v>
      </c>
    </row>
    <row r="31" spans="1:49">
      <c r="A31" s="62">
        <v>1898</v>
      </c>
      <c r="B31" s="61">
        <v>3.7536285000000005</v>
      </c>
      <c r="C31" s="61">
        <v>2497</v>
      </c>
      <c r="D31" s="61">
        <v>1.157</v>
      </c>
      <c r="H31" s="61">
        <v>0.22558340535868626</v>
      </c>
      <c r="I31" s="61">
        <v>7.6258999999999993E-2</v>
      </c>
      <c r="J31" s="61">
        <v>7.1176000000000003E-2</v>
      </c>
      <c r="K31" s="61">
        <v>0.23899999999999999</v>
      </c>
      <c r="L31" s="61">
        <v>0.36699999999999999</v>
      </c>
      <c r="M31" s="61">
        <v>12.828798880228229</v>
      </c>
      <c r="N31" s="62">
        <f t="shared" si="2"/>
        <v>1.2336952554151426</v>
      </c>
      <c r="O31" s="61">
        <v>2.221006</v>
      </c>
      <c r="Z31" s="61">
        <v>4.58</v>
      </c>
      <c r="AB31" s="61">
        <v>0.17812618841832326</v>
      </c>
      <c r="AC31" s="63" t="str">
        <f t="shared" si="3"/>
        <v/>
      </c>
      <c r="AD31" s="20" t="str">
        <f t="shared" si="22"/>
        <v/>
      </c>
      <c r="AE31" s="62" t="str">
        <f t="shared" si="4"/>
        <v/>
      </c>
      <c r="AF31" s="20">
        <f t="shared" si="19"/>
        <v>0.22558340535868626</v>
      </c>
      <c r="AG31" s="62">
        <f t="shared" si="5"/>
        <v>6.5910976663785648E-2</v>
      </c>
      <c r="AH31" s="62">
        <f t="shared" si="6"/>
        <v>6.1517718236819362E-2</v>
      </c>
      <c r="AI31" s="62">
        <f t="shared" si="20"/>
        <v>0.20656871218668971</v>
      </c>
      <c r="AJ31" s="62">
        <f t="shared" si="21"/>
        <v>0.31719965427830593</v>
      </c>
      <c r="AK31" s="62">
        <f t="shared" si="7"/>
        <v>-0.11063094209161622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8.9191558567422655E-3</v>
      </c>
      <c r="AV31" s="62" t="str">
        <f t="shared" si="11"/>
        <v/>
      </c>
      <c r="AW31" s="62">
        <f t="shared" si="12"/>
        <v>0.17812618841832326</v>
      </c>
    </row>
    <row r="32" spans="1:49">
      <c r="A32" s="62">
        <v>1899</v>
      </c>
      <c r="B32" s="61">
        <v>3.746032</v>
      </c>
      <c r="C32" s="61">
        <v>2530</v>
      </c>
      <c r="D32" s="61">
        <v>1.2170000000000001</v>
      </c>
      <c r="H32" s="61">
        <v>0.23007395234182415</v>
      </c>
      <c r="I32" s="61">
        <v>7.7508999999999995E-2</v>
      </c>
      <c r="J32" s="61">
        <v>7.0338800000000007E-2</v>
      </c>
      <c r="K32" s="61">
        <v>0.27</v>
      </c>
      <c r="L32" s="61">
        <v>0.4</v>
      </c>
      <c r="M32" s="61">
        <v>13.208674641960526</v>
      </c>
      <c r="N32" s="62">
        <f t="shared" si="2"/>
        <v>1.243912662932638</v>
      </c>
      <c r="O32" s="61">
        <v>2.276532</v>
      </c>
      <c r="Z32" s="61">
        <v>5.67</v>
      </c>
      <c r="AB32" s="61">
        <v>0.17082251437962198</v>
      </c>
      <c r="AC32" s="63" t="str">
        <f t="shared" si="3"/>
        <v/>
      </c>
      <c r="AD32" s="20" t="str">
        <f t="shared" si="22"/>
        <v/>
      </c>
      <c r="AE32" s="62" t="str">
        <f t="shared" si="4"/>
        <v/>
      </c>
      <c r="AF32" s="20">
        <f t="shared" si="19"/>
        <v>0.23007395234182415</v>
      </c>
      <c r="AG32" s="62">
        <f t="shared" si="5"/>
        <v>6.3688578471651588E-2</v>
      </c>
      <c r="AH32" s="62">
        <f t="shared" si="6"/>
        <v>5.7796877567789645E-2</v>
      </c>
      <c r="AI32" s="62">
        <f t="shared" si="20"/>
        <v>0.2218570254724733</v>
      </c>
      <c r="AJ32" s="62">
        <f t="shared" si="21"/>
        <v>0.32867707477403452</v>
      </c>
      <c r="AK32" s="62">
        <f t="shared" si="7"/>
        <v>-0.10682004930156122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3.7552153063946124E-2</v>
      </c>
      <c r="AV32" s="62" t="str">
        <f t="shared" si="11"/>
        <v/>
      </c>
      <c r="AW32" s="62">
        <f t="shared" si="12"/>
        <v>0.17082251437962198</v>
      </c>
    </row>
    <row r="33" spans="1:49">
      <c r="A33" s="62">
        <v>1900</v>
      </c>
      <c r="B33" s="61">
        <v>3.7501440000000006</v>
      </c>
      <c r="C33" s="61">
        <v>2561</v>
      </c>
      <c r="D33" s="61">
        <v>1.3220000000000001</v>
      </c>
      <c r="H33" s="61">
        <v>0.21785173978819969</v>
      </c>
      <c r="I33" s="61">
        <v>7.8883999999999996E-2</v>
      </c>
      <c r="J33" s="61">
        <v>6.7427500000000001E-2</v>
      </c>
      <c r="K33" s="61">
        <v>0.28199999999999997</v>
      </c>
      <c r="L33" s="61">
        <v>0.41599999999999998</v>
      </c>
      <c r="M33" s="61">
        <v>13.498459649271064</v>
      </c>
      <c r="N33" s="62">
        <f t="shared" si="2"/>
        <v>1.3062212316464707</v>
      </c>
      <c r="O33" s="61">
        <v>2.3320569999999998</v>
      </c>
      <c r="Z33" s="61">
        <v>6.22</v>
      </c>
      <c r="AB33" s="61">
        <v>0.16472465960665658</v>
      </c>
      <c r="AC33" s="63" t="str">
        <f t="shared" si="3"/>
        <v/>
      </c>
      <c r="AD33" s="20" t="str">
        <f t="shared" si="22"/>
        <v/>
      </c>
      <c r="AE33" s="62" t="str">
        <f t="shared" si="4"/>
        <v/>
      </c>
      <c r="AF33" s="20">
        <f t="shared" si="19"/>
        <v>0.21785173978819969</v>
      </c>
      <c r="AG33" s="62">
        <f t="shared" si="5"/>
        <v>5.9670196671709523E-2</v>
      </c>
      <c r="AH33" s="62">
        <f t="shared" si="6"/>
        <v>5.1004160363086234E-2</v>
      </c>
      <c r="AI33" s="62">
        <f t="shared" si="20"/>
        <v>0.21331316187594551</v>
      </c>
      <c r="AJ33" s="62">
        <f t="shared" si="21"/>
        <v>0.31467473524962175</v>
      </c>
      <c r="AK33" s="62">
        <f t="shared" si="7"/>
        <v>-0.10136157337367624</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7.82337233806258E-3</v>
      </c>
      <c r="AV33" s="62" t="str">
        <f t="shared" si="11"/>
        <v/>
      </c>
      <c r="AW33" s="62">
        <f t="shared" si="12"/>
        <v>0.16472465960665658</v>
      </c>
    </row>
    <row r="34" spans="1:49">
      <c r="A34" s="62">
        <v>1901</v>
      </c>
      <c r="B34" s="61">
        <v>3.7282788</v>
      </c>
      <c r="C34" s="61">
        <v>2594</v>
      </c>
      <c r="D34" s="61">
        <v>1.3720000000000001</v>
      </c>
      <c r="H34" s="61">
        <v>0.20116618075801748</v>
      </c>
      <c r="I34" s="61">
        <v>7.6712000000000002E-2</v>
      </c>
      <c r="J34" s="61">
        <v>6.6908099999999998E-2</v>
      </c>
      <c r="K34" s="61">
        <v>0.29099999999999998</v>
      </c>
      <c r="L34" s="61">
        <v>0.39700000000000002</v>
      </c>
      <c r="M34" s="61">
        <v>13.894007880954611</v>
      </c>
      <c r="N34" s="62">
        <f t="shared" si="2"/>
        <v>1.3002763794597532</v>
      </c>
      <c r="O34" s="61">
        <v>2.4153440000000002</v>
      </c>
      <c r="Z34" s="61">
        <v>5.75</v>
      </c>
      <c r="AB34" s="61">
        <v>0.17993148688046648</v>
      </c>
      <c r="AC34" s="63" t="str">
        <f t="shared" si="3"/>
        <v/>
      </c>
      <c r="AD34" s="20" t="str">
        <f t="shared" si="22"/>
        <v/>
      </c>
      <c r="AE34" s="62" t="str">
        <f t="shared" si="4"/>
        <v/>
      </c>
      <c r="AF34" s="20">
        <f t="shared" si="19"/>
        <v>0.20116618075801748</v>
      </c>
      <c r="AG34" s="62">
        <f t="shared" si="5"/>
        <v>5.5912536443148683E-2</v>
      </c>
      <c r="AH34" s="62">
        <f t="shared" si="6"/>
        <v>4.8766836734693869E-2</v>
      </c>
      <c r="AI34" s="62">
        <f t="shared" si="20"/>
        <v>0.21209912536443146</v>
      </c>
      <c r="AJ34" s="62">
        <f t="shared" si="21"/>
        <v>0.28935860058309038</v>
      </c>
      <c r="AK34" s="62">
        <f t="shared" si="7"/>
        <v>-7.7259475218658918E-2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6.6761571412706389E-2</v>
      </c>
      <c r="AV34" s="62" t="str">
        <f t="shared" si="11"/>
        <v/>
      </c>
      <c r="AW34" s="62">
        <f t="shared" si="12"/>
        <v>0.17993148688046648</v>
      </c>
    </row>
    <row r="35" spans="1:49">
      <c r="A35" s="62">
        <v>1902</v>
      </c>
      <c r="B35" s="61">
        <v>3.7348176000000004</v>
      </c>
      <c r="C35" s="61">
        <v>2623</v>
      </c>
      <c r="D35" s="61">
        <v>1.3959999999999999</v>
      </c>
      <c r="H35" s="61">
        <v>0.21561604584527222</v>
      </c>
      <c r="I35" s="61">
        <v>7.7581999999999998E-2</v>
      </c>
      <c r="J35" s="61">
        <v>7.5705900000000007E-2</v>
      </c>
      <c r="K35" s="61">
        <v>0.318</v>
      </c>
      <c r="L35" s="61">
        <v>0.434</v>
      </c>
      <c r="M35" s="61">
        <v>14.069103621403348</v>
      </c>
      <c r="N35" s="62">
        <f t="shared" si="2"/>
        <v>1.2921108519407298</v>
      </c>
      <c r="O35" s="61">
        <v>2.4153440000000002</v>
      </c>
      <c r="Z35" s="61">
        <v>4.46</v>
      </c>
      <c r="AB35" s="61">
        <v>0.17564326647564471</v>
      </c>
      <c r="AC35" s="63" t="str">
        <f t="shared" si="3"/>
        <v/>
      </c>
      <c r="AD35" s="20" t="str">
        <f t="shared" si="22"/>
        <v/>
      </c>
      <c r="AE35" s="62" t="str">
        <f t="shared" si="4"/>
        <v/>
      </c>
      <c r="AF35" s="20">
        <f t="shared" si="19"/>
        <v>0.21561604584527222</v>
      </c>
      <c r="AG35" s="62">
        <f t="shared" si="5"/>
        <v>5.5574498567335248E-2</v>
      </c>
      <c r="AH35" s="62">
        <f t="shared" si="6"/>
        <v>5.4230587392550149E-2</v>
      </c>
      <c r="AI35" s="62">
        <f t="shared" si="20"/>
        <v>0.22779369627507165</v>
      </c>
      <c r="AJ35" s="62">
        <f t="shared" si="21"/>
        <v>0.31088825214899718</v>
      </c>
      <c r="AK35" s="62">
        <f t="shared" si="7"/>
        <v>-8.309455587392553E-2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6.3799641060181517E-2</v>
      </c>
      <c r="AV35" s="62" t="str">
        <f t="shared" si="11"/>
        <v/>
      </c>
      <c r="AW35" s="62">
        <f t="shared" si="12"/>
        <v>0.17564326647564471</v>
      </c>
    </row>
    <row r="36" spans="1:49">
      <c r="A36" s="62">
        <v>1903</v>
      </c>
      <c r="B36" s="61">
        <v>3.7413031999999999</v>
      </c>
      <c r="C36" s="61">
        <v>2653</v>
      </c>
      <c r="D36" s="61">
        <v>1.462</v>
      </c>
      <c r="H36" s="61">
        <v>0.21135430916552667</v>
      </c>
      <c r="I36" s="61">
        <v>7.9266000000000003E-2</v>
      </c>
      <c r="J36" s="61">
        <v>7.9700900000000005E-2</v>
      </c>
      <c r="K36" s="61">
        <v>0.35199999999999998</v>
      </c>
      <c r="L36" s="61">
        <v>0.44400000000000001</v>
      </c>
      <c r="M36" s="61">
        <v>14.739802302363486</v>
      </c>
      <c r="N36" s="62">
        <f t="shared" si="2"/>
        <v>1.2770195284291119</v>
      </c>
      <c r="O36" s="61">
        <v>2.3320569999999998</v>
      </c>
      <c r="Z36" s="61">
        <v>4.54</v>
      </c>
      <c r="AB36" s="61">
        <v>0.16654651162790698</v>
      </c>
      <c r="AC36" s="63" t="str">
        <f t="shared" si="3"/>
        <v/>
      </c>
      <c r="AD36" s="20" t="str">
        <f t="shared" si="22"/>
        <v/>
      </c>
      <c r="AE36" s="62" t="str">
        <f t="shared" si="4"/>
        <v/>
      </c>
      <c r="AF36" s="20">
        <f t="shared" si="19"/>
        <v>0.21135430916552667</v>
      </c>
      <c r="AG36" s="62">
        <f t="shared" si="5"/>
        <v>5.4217510259917924E-2</v>
      </c>
      <c r="AH36" s="62">
        <f t="shared" si="6"/>
        <v>5.4514979480164164E-2</v>
      </c>
      <c r="AI36" s="62">
        <f t="shared" si="20"/>
        <v>0.24076607387140903</v>
      </c>
      <c r="AJ36" s="62">
        <f t="shared" si="21"/>
        <v>0.30369357045143641</v>
      </c>
      <c r="AK36" s="62">
        <f t="shared" si="7"/>
        <v>-6.2927496580027387E-2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5.6348331035302499E-2</v>
      </c>
      <c r="AV36" s="62" t="str">
        <f t="shared" si="11"/>
        <v/>
      </c>
      <c r="AW36" s="62">
        <f t="shared" si="12"/>
        <v>0.16654651162790698</v>
      </c>
    </row>
    <row r="37" spans="1:49">
      <c r="A37" s="62">
        <v>1904</v>
      </c>
      <c r="B37" s="61">
        <v>3.7343774000000001</v>
      </c>
      <c r="C37" s="61">
        <v>2681</v>
      </c>
      <c r="D37" s="61">
        <v>1.4790000000000001</v>
      </c>
      <c r="H37" s="61">
        <v>0.20960108181203516</v>
      </c>
      <c r="I37" s="61">
        <v>9.9069000000000004E-2</v>
      </c>
      <c r="J37" s="61">
        <v>9.7254999999999994E-2</v>
      </c>
      <c r="K37" s="61">
        <v>0.35899999999999999</v>
      </c>
      <c r="L37" s="61">
        <v>0.46600000000000003</v>
      </c>
      <c r="M37" s="61">
        <v>14.907736450582847</v>
      </c>
      <c r="N37" s="62">
        <f t="shared" si="2"/>
        <v>1.2639757102170588</v>
      </c>
      <c r="O37" s="61">
        <v>2.3320569999999998</v>
      </c>
      <c r="Z37" s="61">
        <v>4.79</v>
      </c>
      <c r="AB37" s="61">
        <v>0.16348749154834347</v>
      </c>
      <c r="AC37" s="63" t="str">
        <f t="shared" si="3"/>
        <v/>
      </c>
      <c r="AD37" s="20" t="str">
        <f t="shared" si="22"/>
        <v/>
      </c>
      <c r="AE37" s="62" t="str">
        <f t="shared" si="4"/>
        <v/>
      </c>
      <c r="AF37" s="20">
        <f t="shared" si="19"/>
        <v>0.20960108181203516</v>
      </c>
      <c r="AG37" s="62">
        <f t="shared" si="5"/>
        <v>6.6983772819472612E-2</v>
      </c>
      <c r="AH37" s="62">
        <f t="shared" si="6"/>
        <v>6.5757268424611215E-2</v>
      </c>
      <c r="AI37" s="62">
        <f t="shared" si="20"/>
        <v>0.24273157538877618</v>
      </c>
      <c r="AJ37" s="62">
        <f t="shared" si="21"/>
        <v>0.31507775524002707</v>
      </c>
      <c r="AK37" s="62">
        <f t="shared" si="7"/>
        <v>-7.2346179851250886E-2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5.5666790420747216E-2</v>
      </c>
      <c r="AV37" s="62" t="str">
        <f t="shared" si="11"/>
        <v/>
      </c>
      <c r="AW37" s="62">
        <f t="shared" si="12"/>
        <v>0.16348749154834347</v>
      </c>
    </row>
    <row r="38" spans="1:49">
      <c r="A38" s="62">
        <v>1905</v>
      </c>
      <c r="B38" s="61">
        <v>3.7371911999999998</v>
      </c>
      <c r="C38" s="61">
        <v>2710</v>
      </c>
      <c r="D38" s="61">
        <v>1.5580000000000001</v>
      </c>
      <c r="H38" s="61">
        <v>0.19576379974326058</v>
      </c>
      <c r="I38" s="61">
        <v>8.4781999999999996E-2</v>
      </c>
      <c r="J38" s="61">
        <v>8.7971999999999995E-2</v>
      </c>
      <c r="K38" s="61">
        <v>0.39100000000000001</v>
      </c>
      <c r="L38" s="61">
        <v>0.48299999999999998</v>
      </c>
      <c r="M38" s="61">
        <v>14.990976986350416</v>
      </c>
      <c r="N38" s="62">
        <f t="shared" si="2"/>
        <v>1.3099276205908312</v>
      </c>
      <c r="O38" s="61">
        <v>2.3875820000000001</v>
      </c>
      <c r="Z38" s="61">
        <v>4.55</v>
      </c>
      <c r="AB38" s="61">
        <v>0.15407830551989732</v>
      </c>
      <c r="AC38" s="63" t="str">
        <f t="shared" si="3"/>
        <v/>
      </c>
      <c r="AD38" s="20" t="str">
        <f t="shared" si="22"/>
        <v/>
      </c>
      <c r="AE38" s="62" t="str">
        <f t="shared" si="4"/>
        <v/>
      </c>
      <c r="AF38" s="20">
        <f t="shared" ref="AF38:AF69" si="27">IF(H38="","",H38)</f>
        <v>0.19576379974326058</v>
      </c>
      <c r="AG38" s="62">
        <f t="shared" si="5"/>
        <v>5.4417201540436451E-2</v>
      </c>
      <c r="AH38" s="62">
        <f t="shared" si="6"/>
        <v>5.646469833119383E-2</v>
      </c>
      <c r="AI38" s="62">
        <f t="shared" si="20"/>
        <v>0.25096277278562257</v>
      </c>
      <c r="AJ38" s="62">
        <f t="shared" si="21"/>
        <v>0.31001283697047494</v>
      </c>
      <c r="AK38" s="62">
        <f t="shared" si="7"/>
        <v>-5.9050064184852369E-2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1.2190194710334883E-2</v>
      </c>
      <c r="AV38" s="62" t="str">
        <f t="shared" si="11"/>
        <v/>
      </c>
      <c r="AW38" s="62">
        <f t="shared" si="12"/>
        <v>0.15407830551989732</v>
      </c>
    </row>
    <row r="39" spans="1:49">
      <c r="A39" s="62">
        <v>1906</v>
      </c>
      <c r="B39" s="61">
        <v>3.7555542000000002</v>
      </c>
      <c r="C39" s="61">
        <v>2741</v>
      </c>
      <c r="D39" s="61">
        <v>1.627</v>
      </c>
      <c r="H39" s="61">
        <v>0.22433927473878304</v>
      </c>
      <c r="I39" s="61">
        <v>0.113833</v>
      </c>
      <c r="J39" s="61">
        <v>0.106999</v>
      </c>
      <c r="K39" s="61">
        <v>0.39400000000000002</v>
      </c>
      <c r="L39" s="61">
        <v>0.55900000000000005</v>
      </c>
      <c r="M39" s="61">
        <v>15.247341229923851</v>
      </c>
      <c r="N39" s="62">
        <f t="shared" si="2"/>
        <v>1.3297300160530485</v>
      </c>
      <c r="O39" s="61">
        <v>2.4153440000000002</v>
      </c>
      <c r="Z39" s="61">
        <v>5.45</v>
      </c>
      <c r="AB39" s="61">
        <v>0.15519299323909033</v>
      </c>
      <c r="AC39" s="63" t="str">
        <f t="shared" si="3"/>
        <v/>
      </c>
      <c r="AD39" s="20" t="str">
        <f t="shared" ref="AD39:AD70" si="28">IF(F39="","",F39)</f>
        <v/>
      </c>
      <c r="AE39" s="62" t="str">
        <f t="shared" si="4"/>
        <v/>
      </c>
      <c r="AF39" s="20">
        <f t="shared" si="27"/>
        <v>0.22433927473878304</v>
      </c>
      <c r="AG39" s="62">
        <f t="shared" si="5"/>
        <v>6.9964966195451755E-2</v>
      </c>
      <c r="AH39" s="62">
        <f t="shared" si="6"/>
        <v>6.5764597418561763E-2</v>
      </c>
      <c r="AI39" s="62">
        <f t="shared" si="20"/>
        <v>0.24216349108789184</v>
      </c>
      <c r="AJ39" s="62">
        <f t="shared" si="21"/>
        <v>0.34357713583282118</v>
      </c>
      <c r="AK39" s="62">
        <f t="shared" si="7"/>
        <v>-0.10141364474492934</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3.0495958050799524E-2</v>
      </c>
      <c r="AV39" s="62" t="str">
        <f t="shared" si="11"/>
        <v/>
      </c>
      <c r="AW39" s="62">
        <f t="shared" si="12"/>
        <v>0.15519299323909033</v>
      </c>
    </row>
    <row r="40" spans="1:49">
      <c r="A40" s="62">
        <v>1907</v>
      </c>
      <c r="B40" s="61">
        <v>3.7609949999999999</v>
      </c>
      <c r="C40" s="61">
        <v>2775</v>
      </c>
      <c r="D40" s="61">
        <v>1.7390000000000001</v>
      </c>
      <c r="H40" s="61">
        <v>0.2219666474985624</v>
      </c>
      <c r="I40" s="61">
        <v>9.4120000000000009E-2</v>
      </c>
      <c r="J40" s="61">
        <v>9.8500000000000004E-2</v>
      </c>
      <c r="K40" s="61">
        <v>0.41699999999999998</v>
      </c>
      <c r="L40" s="61">
        <v>0.60099999999999998</v>
      </c>
      <c r="M40" s="61">
        <v>15.622442596836562</v>
      </c>
      <c r="N40" s="62">
        <f t="shared" si="2"/>
        <v>1.3701456352420835</v>
      </c>
      <c r="O40" s="61">
        <v>2.554157</v>
      </c>
      <c r="Z40" s="61">
        <v>6.42</v>
      </c>
      <c r="AB40" s="61">
        <v>0.14739275445658423</v>
      </c>
      <c r="AC40" s="63" t="str">
        <f t="shared" si="3"/>
        <v/>
      </c>
      <c r="AD40" s="20" t="str">
        <f t="shared" si="28"/>
        <v/>
      </c>
      <c r="AE40" s="62" t="str">
        <f t="shared" si="4"/>
        <v/>
      </c>
      <c r="AF40" s="20">
        <f t="shared" si="27"/>
        <v>0.2219666474985624</v>
      </c>
      <c r="AG40" s="62">
        <f t="shared" si="5"/>
        <v>5.4123059229442209E-2</v>
      </c>
      <c r="AH40" s="62">
        <f t="shared" si="6"/>
        <v>5.664174813110983E-2</v>
      </c>
      <c r="AI40" s="62">
        <f t="shared" si="20"/>
        <v>0.23979298447383551</v>
      </c>
      <c r="AJ40" s="62">
        <f t="shared" si="21"/>
        <v>0.34560092006900517</v>
      </c>
      <c r="AK40" s="62">
        <f t="shared" si="7"/>
        <v>-0.10580793559516966</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2.4558888891790791E-2</v>
      </c>
      <c r="AV40" s="62" t="str">
        <f t="shared" si="11"/>
        <v/>
      </c>
      <c r="AW40" s="62">
        <f t="shared" si="12"/>
        <v>0.14739275445658423</v>
      </c>
    </row>
    <row r="41" spans="1:49">
      <c r="A41" s="62">
        <v>1908</v>
      </c>
      <c r="B41" s="61">
        <v>3.7409219999999999</v>
      </c>
      <c r="C41" s="61">
        <v>2809</v>
      </c>
      <c r="D41" s="61">
        <v>1.7729999999999999</v>
      </c>
      <c r="H41" s="61">
        <v>0.20417371686407221</v>
      </c>
      <c r="I41" s="61">
        <v>0.10799599999999999</v>
      </c>
      <c r="J41" s="61">
        <v>9.3358999999999998E-2</v>
      </c>
      <c r="K41" s="61">
        <v>0.44</v>
      </c>
      <c r="L41" s="61">
        <v>0.55100000000000005</v>
      </c>
      <c r="M41" s="61">
        <v>15.925616667880288</v>
      </c>
      <c r="N41" s="62">
        <f t="shared" si="2"/>
        <v>1.3537541874361574</v>
      </c>
      <c r="O41" s="61">
        <v>2.609683</v>
      </c>
      <c r="Z41" s="61">
        <v>6.78</v>
      </c>
      <c r="AB41" s="61">
        <v>0.14344218838127468</v>
      </c>
      <c r="AC41" s="63" t="str">
        <f t="shared" si="3"/>
        <v/>
      </c>
      <c r="AD41" s="20" t="str">
        <f t="shared" si="28"/>
        <v/>
      </c>
      <c r="AE41" s="62" t="str">
        <f t="shared" si="4"/>
        <v/>
      </c>
      <c r="AF41" s="20">
        <f t="shared" si="27"/>
        <v>0.20417371686407221</v>
      </c>
      <c r="AG41" s="62">
        <f t="shared" si="5"/>
        <v>6.0911449520586573E-2</v>
      </c>
      <c r="AH41" s="62">
        <f t="shared" si="6"/>
        <v>5.2655950366610263E-2</v>
      </c>
      <c r="AI41" s="62">
        <f t="shared" si="20"/>
        <v>0.2481669486745629</v>
      </c>
      <c r="AJ41" s="62">
        <f t="shared" si="21"/>
        <v>0.31077270163564585</v>
      </c>
      <c r="AK41" s="62">
        <f t="shared" si="7"/>
        <v>-6.260575296108295E-2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7.6235424746087133E-2</v>
      </c>
      <c r="AV41" s="62" t="str">
        <f t="shared" si="11"/>
        <v/>
      </c>
      <c r="AW41" s="62">
        <f t="shared" si="12"/>
        <v>0.14344218838127468</v>
      </c>
    </row>
    <row r="42" spans="1:49">
      <c r="A42" s="62">
        <v>1909</v>
      </c>
      <c r="B42" s="61">
        <v>3.7348452000000001</v>
      </c>
      <c r="C42" s="61">
        <v>2845</v>
      </c>
      <c r="D42" s="61">
        <v>1.8280000000000001</v>
      </c>
      <c r="H42" s="61">
        <v>0.19474835886214442</v>
      </c>
      <c r="I42" s="61">
        <v>0.13317899999999999</v>
      </c>
      <c r="J42" s="61">
        <v>8.1895700000000002E-2</v>
      </c>
      <c r="K42" s="61">
        <v>0.44400000000000001</v>
      </c>
      <c r="L42" s="61">
        <v>0.56699999999999995</v>
      </c>
      <c r="M42" s="61">
        <v>16.333412260187991</v>
      </c>
      <c r="N42" s="62">
        <f t="shared" si="2"/>
        <v>1.3436806755885438</v>
      </c>
      <c r="O42" s="61">
        <v>2.5263949999999999</v>
      </c>
      <c r="Z42" s="61">
        <v>5.34</v>
      </c>
      <c r="AB42" s="61">
        <v>0.16528063457330414</v>
      </c>
      <c r="AC42" s="63" t="str">
        <f t="shared" si="3"/>
        <v/>
      </c>
      <c r="AD42" s="20" t="str">
        <f t="shared" si="28"/>
        <v/>
      </c>
      <c r="AE42" s="62" t="str">
        <f t="shared" si="4"/>
        <v/>
      </c>
      <c r="AF42" s="20">
        <f t="shared" si="27"/>
        <v>0.19474835886214442</v>
      </c>
      <c r="AG42" s="62">
        <f t="shared" si="5"/>
        <v>7.2855032822757099E-2</v>
      </c>
      <c r="AH42" s="62">
        <f t="shared" si="6"/>
        <v>4.4800711159737418E-2</v>
      </c>
      <c r="AI42" s="62">
        <f t="shared" si="20"/>
        <v>0.24288840262582057</v>
      </c>
      <c r="AJ42" s="62">
        <f t="shared" si="21"/>
        <v>0.31017505470459517</v>
      </c>
      <c r="AK42" s="62">
        <f t="shared" si="7"/>
        <v>-6.72866520787746E-2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7.5268991237259636E-2</v>
      </c>
      <c r="AV42" s="62" t="str">
        <f t="shared" si="11"/>
        <v/>
      </c>
      <c r="AW42" s="62">
        <f t="shared" si="12"/>
        <v>0.16528063457330414</v>
      </c>
    </row>
    <row r="43" spans="1:49">
      <c r="A43" s="62">
        <v>1910</v>
      </c>
      <c r="B43" s="61">
        <v>3.7427424</v>
      </c>
      <c r="C43" s="61">
        <v>2882</v>
      </c>
      <c r="D43" s="61">
        <v>1.9219999999999999</v>
      </c>
      <c r="H43" s="61">
        <v>0.18834547346514047</v>
      </c>
      <c r="I43" s="61">
        <v>0.13916200000000001</v>
      </c>
      <c r="J43" s="61">
        <v>9.0852799999999997E-2</v>
      </c>
      <c r="K43" s="61">
        <v>0.48499999999999999</v>
      </c>
      <c r="L43" s="61">
        <v>0.57699999999999996</v>
      </c>
      <c r="M43" s="61">
        <v>16.618630455062405</v>
      </c>
      <c r="N43" s="62">
        <f t="shared" si="2"/>
        <v>1.3707026449688398</v>
      </c>
      <c r="O43" s="61">
        <v>2.554157</v>
      </c>
      <c r="Z43" s="61">
        <v>5.35</v>
      </c>
      <c r="AB43" s="61">
        <v>0.17494172736732572</v>
      </c>
      <c r="AC43" s="63" t="str">
        <f t="shared" si="3"/>
        <v/>
      </c>
      <c r="AD43" s="20" t="str">
        <f t="shared" si="28"/>
        <v/>
      </c>
      <c r="AE43" s="62" t="str">
        <f t="shared" si="4"/>
        <v/>
      </c>
      <c r="AF43" s="20">
        <f t="shared" si="27"/>
        <v>0.18834547346514047</v>
      </c>
      <c r="AG43" s="62">
        <f t="shared" si="5"/>
        <v>7.2404786680541108E-2</v>
      </c>
      <c r="AH43" s="62">
        <f t="shared" si="6"/>
        <v>4.7269927159209156E-2</v>
      </c>
      <c r="AI43" s="62">
        <f t="shared" si="20"/>
        <v>0.25234131113423519</v>
      </c>
      <c r="AJ43" s="62">
        <f t="shared" si="21"/>
        <v>0.30020811654526536</v>
      </c>
      <c r="AK43" s="62">
        <f t="shared" si="7"/>
        <v>-4.7866805411030167E-2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3.3489133401749555E-2</v>
      </c>
      <c r="AV43" s="62" t="str">
        <f t="shared" si="11"/>
        <v/>
      </c>
      <c r="AW43" s="62">
        <f t="shared" si="12"/>
        <v>0.17494172736732572</v>
      </c>
    </row>
    <row r="44" spans="1:49">
      <c r="A44" s="62">
        <v>1911</v>
      </c>
      <c r="B44" s="61">
        <v>3.7433285999999999</v>
      </c>
      <c r="C44" s="61">
        <v>2917</v>
      </c>
      <c r="D44" s="61">
        <v>2.0510000000000002</v>
      </c>
      <c r="H44" s="61">
        <v>0.18235007313505608</v>
      </c>
      <c r="I44" s="61">
        <v>0.17349600000000001</v>
      </c>
      <c r="J44" s="61">
        <v>0.1013357</v>
      </c>
      <c r="K44" s="61">
        <v>0.53700000000000003</v>
      </c>
      <c r="L44" s="61">
        <v>0.623</v>
      </c>
      <c r="M44" s="61">
        <v>17.304171276439952</v>
      </c>
      <c r="N44" s="62">
        <f t="shared" si="2"/>
        <v>1.3878978427560389</v>
      </c>
      <c r="O44" s="61">
        <v>2.5263949999999999</v>
      </c>
      <c r="Z44" s="61">
        <v>4.99</v>
      </c>
      <c r="AB44" s="61">
        <v>0.17179570941004388</v>
      </c>
      <c r="AC44" s="63" t="str">
        <f t="shared" si="3"/>
        <v/>
      </c>
      <c r="AD44" s="20" t="str">
        <f t="shared" si="28"/>
        <v/>
      </c>
      <c r="AE44" s="62" t="str">
        <f t="shared" si="4"/>
        <v/>
      </c>
      <c r="AF44" s="20">
        <f t="shared" si="27"/>
        <v>0.18235007313505608</v>
      </c>
      <c r="AG44" s="62">
        <f t="shared" si="5"/>
        <v>8.45909312530473E-2</v>
      </c>
      <c r="AH44" s="62">
        <f t="shared" si="6"/>
        <v>4.9407947342759627E-2</v>
      </c>
      <c r="AI44" s="62">
        <f t="shared" si="20"/>
        <v>0.26182350073135058</v>
      </c>
      <c r="AJ44" s="62">
        <f t="shared" si="21"/>
        <v>0.30375426621160406</v>
      </c>
      <c r="AK44" s="62">
        <f t="shared" si="7"/>
        <v>-4.1930765480253485E-2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4.1033228845455093E-2</v>
      </c>
      <c r="AV44" s="62" t="str">
        <f t="shared" si="11"/>
        <v/>
      </c>
      <c r="AW44" s="62">
        <f t="shared" si="12"/>
        <v>0.17179570941004388</v>
      </c>
    </row>
    <row r="45" spans="1:49">
      <c r="A45" s="62">
        <v>1912</v>
      </c>
      <c r="B45" s="61">
        <v>3.7444154999999997</v>
      </c>
      <c r="C45" s="61">
        <v>2951</v>
      </c>
      <c r="D45" s="61">
        <v>2.1589999999999998</v>
      </c>
      <c r="H45" s="61">
        <v>0.19082908754052802</v>
      </c>
      <c r="I45" s="61">
        <v>0.18993299999999999</v>
      </c>
      <c r="J45" s="61">
        <v>0.117253</v>
      </c>
      <c r="K45" s="61">
        <v>0.59699999999999998</v>
      </c>
      <c r="L45" s="61">
        <v>0.73899999999999999</v>
      </c>
      <c r="M45" s="61">
        <v>17.109251418370761</v>
      </c>
      <c r="N45" s="62">
        <f t="shared" si="2"/>
        <v>1.4606006822112574</v>
      </c>
      <c r="O45" s="61">
        <v>2.6652079999999998</v>
      </c>
      <c r="Z45" s="61">
        <v>5.38</v>
      </c>
      <c r="AB45" s="61">
        <v>0.16518712366836499</v>
      </c>
      <c r="AC45" s="63" t="str">
        <f t="shared" si="3"/>
        <v/>
      </c>
      <c r="AD45" s="20" t="str">
        <f t="shared" si="28"/>
        <v/>
      </c>
      <c r="AE45" s="62" t="str">
        <f t="shared" si="4"/>
        <v/>
      </c>
      <c r="AF45" s="20">
        <f t="shared" si="27"/>
        <v>0.19082908754052802</v>
      </c>
      <c r="AG45" s="62">
        <f t="shared" si="5"/>
        <v>8.7972672533580362E-2</v>
      </c>
      <c r="AH45" s="62">
        <f t="shared" si="6"/>
        <v>5.4308939323761005E-2</v>
      </c>
      <c r="AI45" s="62">
        <f t="shared" si="20"/>
        <v>0.27651690597498846</v>
      </c>
      <c r="AJ45" s="62">
        <f t="shared" si="21"/>
        <v>0.34228809634089857</v>
      </c>
      <c r="AK45" s="62">
        <f t="shared" si="7"/>
        <v>-6.5771190365910115E-2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-1.1575182236791132E-3</v>
      </c>
      <c r="AV45" s="62" t="str">
        <f t="shared" si="11"/>
        <v/>
      </c>
      <c r="AW45" s="62">
        <f t="shared" si="12"/>
        <v>0.16518712366836499</v>
      </c>
    </row>
    <row r="46" spans="1:49">
      <c r="A46" s="62">
        <v>1913</v>
      </c>
      <c r="B46" s="61">
        <v>3.7376999999999998</v>
      </c>
      <c r="C46" s="61">
        <v>2983</v>
      </c>
      <c r="D46" s="61">
        <v>2.3010000000000002</v>
      </c>
      <c r="H46" s="61">
        <v>0.19252498913515861</v>
      </c>
      <c r="I46" s="61">
        <v>0.12359000000000001</v>
      </c>
      <c r="J46" s="61">
        <v>0.12435400000000001</v>
      </c>
      <c r="K46" s="61">
        <v>0.63700000000000001</v>
      </c>
      <c r="L46" s="61">
        <v>0.77700000000000002</v>
      </c>
      <c r="M46" s="61">
        <v>17.560743102396852</v>
      </c>
      <c r="N46" s="62">
        <f t="shared" si="2"/>
        <v>1.5003740712357736</v>
      </c>
      <c r="O46" s="61">
        <v>2.7762579999999999</v>
      </c>
      <c r="Z46" s="61">
        <v>5.98</v>
      </c>
      <c r="AB46" s="61">
        <v>0.15561060408518035</v>
      </c>
      <c r="AC46" s="63" t="str">
        <f t="shared" si="3"/>
        <v/>
      </c>
      <c r="AD46" s="20" t="str">
        <f t="shared" si="28"/>
        <v/>
      </c>
      <c r="AE46" s="62" t="str">
        <f t="shared" si="4"/>
        <v/>
      </c>
      <c r="AF46" s="20">
        <f t="shared" si="27"/>
        <v>0.19252498913515861</v>
      </c>
      <c r="AG46" s="62">
        <f t="shared" si="5"/>
        <v>5.3711429813124725E-2</v>
      </c>
      <c r="AH46" s="62">
        <f t="shared" si="6"/>
        <v>5.4043459365493263E-2</v>
      </c>
      <c r="AI46" s="62">
        <f t="shared" si="20"/>
        <v>0.2768361581920904</v>
      </c>
      <c r="AJ46" s="62">
        <f t="shared" si="21"/>
        <v>0.33767926988265973</v>
      </c>
      <c r="AK46" s="62">
        <f t="shared" si="7"/>
        <v>-6.0843111690569329E-2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2.6933319438014049E-2</v>
      </c>
      <c r="AV46" s="62" t="str">
        <f t="shared" si="11"/>
        <v/>
      </c>
      <c r="AW46" s="62">
        <f t="shared" si="12"/>
        <v>0.15561060408518035</v>
      </c>
    </row>
    <row r="47" spans="1:49">
      <c r="A47" s="62">
        <v>1914</v>
      </c>
      <c r="B47" s="61">
        <v>3.7557999999999998</v>
      </c>
      <c r="C47" s="61">
        <v>3018</v>
      </c>
      <c r="D47" s="61">
        <v>2.5289999999999999</v>
      </c>
      <c r="H47" s="61">
        <v>0.15065243179122181</v>
      </c>
      <c r="I47" s="61">
        <v>0.17258799999999999</v>
      </c>
      <c r="J47" s="61">
        <v>0.122698</v>
      </c>
      <c r="K47" s="61">
        <v>0.78</v>
      </c>
      <c r="L47" s="61">
        <v>0.71799999999999997</v>
      </c>
      <c r="M47" s="61">
        <v>18.459471031588095</v>
      </c>
      <c r="N47" s="62">
        <f t="shared" si="2"/>
        <v>1.5505630004208191</v>
      </c>
      <c r="O47" s="61">
        <v>2.8595459999999999</v>
      </c>
      <c r="Z47" s="61">
        <v>5.97</v>
      </c>
      <c r="AB47" s="61">
        <v>0.14270462633451958</v>
      </c>
      <c r="AC47" s="63" t="str">
        <f t="shared" si="3"/>
        <v/>
      </c>
      <c r="AD47" s="20" t="str">
        <f t="shared" si="28"/>
        <v/>
      </c>
      <c r="AE47" s="62" t="str">
        <f t="shared" si="4"/>
        <v/>
      </c>
      <c r="AF47" s="20">
        <f t="shared" si="27"/>
        <v>0.15065243179122181</v>
      </c>
      <c r="AG47" s="62">
        <f t="shared" si="5"/>
        <v>6.8243574535389484E-2</v>
      </c>
      <c r="AH47" s="62">
        <f t="shared" si="6"/>
        <v>4.8516409648082251E-2</v>
      </c>
      <c r="AI47" s="62">
        <f t="shared" si="20"/>
        <v>0.30842230130486359</v>
      </c>
      <c r="AJ47" s="62">
        <f t="shared" si="21"/>
        <v>0.28390668248319495</v>
      </c>
      <c r="AK47" s="62">
        <f t="shared" si="7"/>
        <v>2.4515618821668639E-2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2.6896366783303934E-2</v>
      </c>
      <c r="AV47" s="62" t="str">
        <f t="shared" si="11"/>
        <v/>
      </c>
      <c r="AW47" s="62">
        <f t="shared" si="12"/>
        <v>0.14270462633451958</v>
      </c>
    </row>
    <row r="48" spans="1:49">
      <c r="A48" s="62">
        <v>1915</v>
      </c>
      <c r="B48" s="61">
        <v>3.8765000000000001</v>
      </c>
      <c r="C48" s="61">
        <v>3055</v>
      </c>
      <c r="D48" s="61">
        <v>2.887</v>
      </c>
      <c r="H48" s="61"/>
      <c r="I48" s="61">
        <v>0.217282</v>
      </c>
      <c r="J48" s="61">
        <v>0.143735</v>
      </c>
      <c r="K48" s="61">
        <v>0.97899999999999998</v>
      </c>
      <c r="L48" s="61">
        <v>1.0289999999999999</v>
      </c>
      <c r="M48" s="61">
        <v>16.956159410568809</v>
      </c>
      <c r="N48" s="62">
        <f t="shared" si="2"/>
        <v>1.9036502185017623</v>
      </c>
      <c r="O48" s="61">
        <v>3.3837959999999998</v>
      </c>
      <c r="Z48" s="61">
        <v>5.98</v>
      </c>
      <c r="AB48" s="61">
        <v>0.13598891582958089</v>
      </c>
      <c r="AC48" s="63" t="str">
        <f t="shared" si="3"/>
        <v/>
      </c>
      <c r="AD48" s="20" t="str">
        <f t="shared" si="28"/>
        <v/>
      </c>
      <c r="AE48" s="62" t="str">
        <f t="shared" si="4"/>
        <v/>
      </c>
      <c r="AF48" s="20" t="str">
        <f t="shared" si="27"/>
        <v/>
      </c>
      <c r="AG48" s="62">
        <f t="shared" si="5"/>
        <v>7.5262209906477306E-2</v>
      </c>
      <c r="AH48" s="62">
        <f t="shared" si="6"/>
        <v>4.9786976099757532E-2</v>
      </c>
      <c r="AI48" s="62">
        <f t="shared" si="20"/>
        <v>0.33910633875995844</v>
      </c>
      <c r="AJ48" s="62">
        <f t="shared" si="21"/>
        <v>0.35642535503983369</v>
      </c>
      <c r="AK48" s="62">
        <f t="shared" si="7"/>
        <v>-1.7319016279875254E-2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0.13598891582958089</v>
      </c>
    </row>
    <row r="49" spans="1:49">
      <c r="A49" s="62">
        <v>1916</v>
      </c>
      <c r="B49" s="61">
        <v>3.5314999999999999</v>
      </c>
      <c r="C49" s="61">
        <v>3092</v>
      </c>
      <c r="D49" s="61">
        <v>3.7669999999999999</v>
      </c>
      <c r="H49" s="61"/>
      <c r="I49" s="61">
        <v>0.297485</v>
      </c>
      <c r="J49" s="61">
        <v>0.43015700000000001</v>
      </c>
      <c r="K49" s="61">
        <v>1.177</v>
      </c>
      <c r="L49" s="61">
        <v>1.25</v>
      </c>
      <c r="M49" s="61">
        <v>17.469510644866059</v>
      </c>
      <c r="N49" s="62">
        <f t="shared" si="2"/>
        <v>2.3820697269353417</v>
      </c>
      <c r="O49" s="61">
        <v>3.955705</v>
      </c>
      <c r="Z49" s="61">
        <v>5.28</v>
      </c>
      <c r="AB49" s="61">
        <v>0.12237855057074597</v>
      </c>
      <c r="AC49" s="63" t="str">
        <f t="shared" si="3"/>
        <v/>
      </c>
      <c r="AD49" s="20" t="str">
        <f t="shared" si="28"/>
        <v/>
      </c>
      <c r="AE49" s="62" t="str">
        <f t="shared" si="4"/>
        <v/>
      </c>
      <c r="AF49" s="20" t="str">
        <f t="shared" si="27"/>
        <v/>
      </c>
      <c r="AG49" s="62">
        <f t="shared" si="5"/>
        <v>7.8971329970799045E-2</v>
      </c>
      <c r="AH49" s="62">
        <f t="shared" si="6"/>
        <v>0.11419086806477304</v>
      </c>
      <c r="AI49" s="62">
        <f t="shared" si="20"/>
        <v>0.31245022564374836</v>
      </c>
      <c r="AJ49" s="62">
        <f t="shared" si="21"/>
        <v>0.33182904167772764</v>
      </c>
      <c r="AK49" s="62">
        <f t="shared" si="7"/>
        <v>-1.9378816033979285E-2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0.12237855057074597</v>
      </c>
    </row>
    <row r="50" spans="1:49">
      <c r="A50" s="62">
        <v>1917</v>
      </c>
      <c r="B50" s="61">
        <v>3.3294000000000001</v>
      </c>
      <c r="C50" s="61">
        <v>3130</v>
      </c>
      <c r="D50" s="61">
        <v>4.0030000000000001</v>
      </c>
      <c r="H50" s="61"/>
      <c r="I50" s="61">
        <v>0.43096999999999996</v>
      </c>
      <c r="J50" s="61">
        <v>0.37622699999999998</v>
      </c>
      <c r="K50" s="61">
        <v>0.97</v>
      </c>
      <c r="L50" s="61">
        <v>1.024</v>
      </c>
      <c r="M50" s="61">
        <v>16.218930575709656</v>
      </c>
      <c r="N50" s="62">
        <f t="shared" si="2"/>
        <v>2.6933829855627374</v>
      </c>
      <c r="O50" s="61">
        <v>4.5752730000000001</v>
      </c>
      <c r="Z50" s="61">
        <v>4.7699999999999996</v>
      </c>
      <c r="AB50" s="61">
        <v>0.14716462653010243</v>
      </c>
      <c r="AC50" s="63" t="str">
        <f t="shared" si="3"/>
        <v/>
      </c>
      <c r="AD50" s="20" t="str">
        <f t="shared" si="28"/>
        <v/>
      </c>
      <c r="AE50" s="62" t="str">
        <f t="shared" si="4"/>
        <v/>
      </c>
      <c r="AF50" s="20" t="str">
        <f t="shared" si="27"/>
        <v/>
      </c>
      <c r="AG50" s="62">
        <f t="shared" si="5"/>
        <v>0.10766175368473643</v>
      </c>
      <c r="AH50" s="62">
        <f t="shared" si="6"/>
        <v>9.3986260304771418E-2</v>
      </c>
      <c r="AI50" s="62">
        <f t="shared" si="20"/>
        <v>0.24231826130402198</v>
      </c>
      <c r="AJ50" s="62">
        <f t="shared" si="21"/>
        <v>0.25580814389208095</v>
      </c>
      <c r="AK50" s="62">
        <f t="shared" si="7"/>
        <v>-1.3489882588058971E-2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0.14716462653010243</v>
      </c>
    </row>
    <row r="51" spans="1:49">
      <c r="A51" s="62">
        <v>1918</v>
      </c>
      <c r="B51" s="61">
        <v>3.3065000000000002</v>
      </c>
      <c r="C51" s="61">
        <v>3165</v>
      </c>
      <c r="D51" s="61">
        <v>4.766</v>
      </c>
      <c r="H51" s="61"/>
      <c r="I51" s="61">
        <v>0.6568409999999999</v>
      </c>
      <c r="J51" s="61">
        <v>0.464119</v>
      </c>
      <c r="K51" s="61">
        <v>0.71</v>
      </c>
      <c r="L51" s="61">
        <v>0.91</v>
      </c>
      <c r="M51" s="61">
        <v>15.503497891113833</v>
      </c>
      <c r="N51" s="62">
        <f t="shared" si="2"/>
        <v>3.3176434004880337</v>
      </c>
      <c r="O51" s="61">
        <v>5.385478</v>
      </c>
      <c r="Z51" s="61">
        <v>5.47</v>
      </c>
      <c r="AB51" s="61">
        <v>0.12658413764162818</v>
      </c>
      <c r="AC51" s="63" t="str">
        <f t="shared" si="3"/>
        <v/>
      </c>
      <c r="AD51" s="20" t="str">
        <f t="shared" si="28"/>
        <v/>
      </c>
      <c r="AE51" s="62" t="str">
        <f t="shared" si="4"/>
        <v/>
      </c>
      <c r="AF51" s="20" t="str">
        <f t="shared" si="27"/>
        <v/>
      </c>
      <c r="AG51" s="62">
        <f t="shared" si="5"/>
        <v>0.13781808644565671</v>
      </c>
      <c r="AH51" s="62">
        <f t="shared" si="6"/>
        <v>9.7381242131766688E-2</v>
      </c>
      <c r="AI51" s="62">
        <f t="shared" si="20"/>
        <v>0.14897188417960552</v>
      </c>
      <c r="AJ51" s="62">
        <f t="shared" si="21"/>
        <v>0.19093579521611415</v>
      </c>
      <c r="AK51" s="62">
        <f t="shared" si="7"/>
        <v>-4.1963911036508622E-2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0.12658413764162818</v>
      </c>
    </row>
    <row r="52" spans="1:49">
      <c r="A52" s="62">
        <v>1919</v>
      </c>
      <c r="B52" s="61">
        <v>4.2946</v>
      </c>
      <c r="C52" s="61">
        <v>3202</v>
      </c>
      <c r="D52" s="61">
        <v>5.8010000000000002</v>
      </c>
      <c r="H52" s="61"/>
      <c r="I52" s="61">
        <v>0.60259600000000002</v>
      </c>
      <c r="J52" s="61">
        <v>0.60304500000000005</v>
      </c>
      <c r="K52" s="61">
        <v>0.74</v>
      </c>
      <c r="L52" s="61">
        <v>2.3940000000000001</v>
      </c>
      <c r="M52" s="61">
        <v>17.317248966597951</v>
      </c>
      <c r="N52" s="62">
        <f t="shared" si="2"/>
        <v>3.5734006469912227</v>
      </c>
      <c r="O52" s="61">
        <v>6.3863190000000003</v>
      </c>
      <c r="Z52" s="61">
        <v>6.11</v>
      </c>
      <c r="AB52" s="61">
        <v>0.13408349080913931</v>
      </c>
      <c r="AC52" s="63" t="str">
        <f t="shared" si="3"/>
        <v/>
      </c>
      <c r="AD52" s="20" t="str">
        <f t="shared" si="28"/>
        <v/>
      </c>
      <c r="AE52" s="62" t="str">
        <f t="shared" si="4"/>
        <v/>
      </c>
      <c r="AF52" s="20" t="str">
        <f t="shared" si="27"/>
        <v/>
      </c>
      <c r="AG52" s="62">
        <f t="shared" si="5"/>
        <v>0.10387795207722807</v>
      </c>
      <c r="AH52" s="62">
        <f t="shared" si="6"/>
        <v>0.10395535252542666</v>
      </c>
      <c r="AI52" s="62">
        <f t="shared" si="20"/>
        <v>0.12756421306671262</v>
      </c>
      <c r="AJ52" s="62">
        <f t="shared" si="21"/>
        <v>0.41268746767798659</v>
      </c>
      <c r="AK52" s="62">
        <f t="shared" si="7"/>
        <v>-0.28512325461127397</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0.13408349080913931</v>
      </c>
    </row>
    <row r="53" spans="1:49">
      <c r="A53" s="62">
        <v>1920</v>
      </c>
      <c r="B53" s="61">
        <v>6.3391000000000002</v>
      </c>
      <c r="C53" s="61">
        <v>3242</v>
      </c>
      <c r="D53" s="61">
        <v>7.3959999999999999</v>
      </c>
      <c r="H53" s="61"/>
      <c r="I53" s="61">
        <v>0.76039999999999996</v>
      </c>
      <c r="J53" s="61">
        <v>0.50336199999999998</v>
      </c>
      <c r="K53" s="61">
        <v>1.591</v>
      </c>
      <c r="L53" s="61">
        <v>2.9430000000000001</v>
      </c>
      <c r="M53" s="61">
        <v>17.921002328892154</v>
      </c>
      <c r="N53" s="62">
        <f t="shared" si="2"/>
        <v>4.3481114796917524</v>
      </c>
      <c r="O53" s="61">
        <v>7.5777960000000002</v>
      </c>
      <c r="Z53" s="61">
        <v>7.31</v>
      </c>
      <c r="AB53" s="61">
        <v>0.12522985397512168</v>
      </c>
      <c r="AC53" s="63" t="str">
        <f t="shared" si="3"/>
        <v/>
      </c>
      <c r="AD53" s="20" t="str">
        <f t="shared" si="28"/>
        <v/>
      </c>
      <c r="AE53" s="62" t="str">
        <f t="shared" si="4"/>
        <v/>
      </c>
      <c r="AF53" s="20" t="str">
        <f t="shared" si="27"/>
        <v/>
      </c>
      <c r="AG53" s="62">
        <f t="shared" si="5"/>
        <v>0.10281233098972417</v>
      </c>
      <c r="AH53" s="62">
        <f t="shared" si="6"/>
        <v>6.8058680367766355E-2</v>
      </c>
      <c r="AI53" s="62">
        <f t="shared" si="20"/>
        <v>0.21511627906976744</v>
      </c>
      <c r="AJ53" s="62">
        <f t="shared" si="21"/>
        <v>0.39791779340183886</v>
      </c>
      <c r="AK53" s="62">
        <f t="shared" si="7"/>
        <v>-0.18280151433207142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0.12522985397512168</v>
      </c>
    </row>
    <row r="54" spans="1:49">
      <c r="A54" s="62">
        <v>1921</v>
      </c>
      <c r="B54" s="61">
        <v>5.6192000000000002</v>
      </c>
      <c r="C54" s="61">
        <v>3285</v>
      </c>
      <c r="D54" s="61">
        <v>6.0570000000000004</v>
      </c>
      <c r="H54" s="61"/>
      <c r="I54" s="61">
        <v>0.63487499999999997</v>
      </c>
      <c r="J54" s="61">
        <v>0.44173499999999999</v>
      </c>
      <c r="K54" s="61">
        <v>1.41</v>
      </c>
      <c r="L54" s="61">
        <v>1.5489999999999999</v>
      </c>
      <c r="M54" s="61">
        <v>17.160005311126799</v>
      </c>
      <c r="N54" s="62">
        <f t="shared" si="2"/>
        <v>3.6701503555175568</v>
      </c>
      <c r="O54" s="61">
        <v>6.4339779999999998</v>
      </c>
      <c r="Z54" s="61">
        <v>6.2</v>
      </c>
      <c r="AB54" s="61">
        <v>0.1680534918276374</v>
      </c>
      <c r="AC54" s="63" t="str">
        <f t="shared" si="3"/>
        <v/>
      </c>
      <c r="AD54" s="20" t="str">
        <f t="shared" si="28"/>
        <v/>
      </c>
      <c r="AE54" s="62" t="str">
        <f t="shared" si="4"/>
        <v/>
      </c>
      <c r="AF54" s="20" t="str">
        <f t="shared" si="27"/>
        <v/>
      </c>
      <c r="AG54" s="62">
        <f t="shared" si="5"/>
        <v>0.10481674096087171</v>
      </c>
      <c r="AH54" s="62">
        <f t="shared" si="6"/>
        <v>7.2929668152550767E-2</v>
      </c>
      <c r="AI54" s="62">
        <f t="shared" si="20"/>
        <v>0.23278850916295193</v>
      </c>
      <c r="AJ54" s="62">
        <f t="shared" si="21"/>
        <v>0.25573716361234933</v>
      </c>
      <c r="AK54" s="62">
        <f t="shared" si="7"/>
        <v>-2.2948654449397393E-2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0.1680534918276374</v>
      </c>
    </row>
    <row r="55" spans="1:49">
      <c r="A55" s="62">
        <v>1922</v>
      </c>
      <c r="B55" s="61">
        <v>4.774</v>
      </c>
      <c r="C55" s="61">
        <v>3322</v>
      </c>
      <c r="D55" s="61">
        <v>5.4059999999999997</v>
      </c>
      <c r="H55" s="61">
        <v>0.1833148353681095</v>
      </c>
      <c r="I55" s="61">
        <v>0.52955700000000006</v>
      </c>
      <c r="J55" s="61">
        <v>0.44561600000000001</v>
      </c>
      <c r="K55" s="61">
        <v>1.1759999999999999</v>
      </c>
      <c r="L55" s="61">
        <v>1.456</v>
      </c>
      <c r="M55" s="61">
        <v>18.697464234225297</v>
      </c>
      <c r="N55" s="62">
        <f t="shared" si="2"/>
        <v>2.972848493734225</v>
      </c>
      <c r="O55" s="61">
        <v>5.4807959999999998</v>
      </c>
      <c r="Z55" s="61">
        <v>5.64</v>
      </c>
      <c r="AB55" s="61">
        <v>0.20812060673325936</v>
      </c>
      <c r="AC55" s="63" t="str">
        <f t="shared" si="3"/>
        <v/>
      </c>
      <c r="AD55" s="20" t="str">
        <f t="shared" si="28"/>
        <v/>
      </c>
      <c r="AE55" s="62" t="str">
        <f t="shared" si="4"/>
        <v/>
      </c>
      <c r="AF55" s="20">
        <f t="shared" si="27"/>
        <v>0.1833148353681095</v>
      </c>
      <c r="AG55" s="62">
        <f t="shared" si="5"/>
        <v>9.7957269700332986E-2</v>
      </c>
      <c r="AH55" s="62">
        <f t="shared" si="6"/>
        <v>8.2429892711801706E-2</v>
      </c>
      <c r="AI55" s="62">
        <f t="shared" si="20"/>
        <v>0.21753607103218647</v>
      </c>
      <c r="AJ55" s="62">
        <f t="shared" si="21"/>
        <v>0.2693303736588975</v>
      </c>
      <c r="AK55" s="62">
        <f t="shared" si="7"/>
        <v>-5.1794302626711031E-2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0.20812060673325936</v>
      </c>
    </row>
    <row r="56" spans="1:49">
      <c r="A56" s="62">
        <v>1923</v>
      </c>
      <c r="B56" s="61">
        <v>5.4454000000000002</v>
      </c>
      <c r="C56" s="61">
        <v>3356</v>
      </c>
      <c r="D56" s="61">
        <v>6.03</v>
      </c>
      <c r="H56" s="61">
        <v>0.17910447761194029</v>
      </c>
      <c r="I56" s="61">
        <v>0.48128799999999999</v>
      </c>
      <c r="J56" s="61">
        <v>0.419767</v>
      </c>
      <c r="K56" s="61">
        <v>1.5389999999999999</v>
      </c>
      <c r="L56" s="61">
        <v>1.907</v>
      </c>
      <c r="M56" s="61">
        <v>20.476860425246741</v>
      </c>
      <c r="N56" s="62">
        <f t="shared" si="2"/>
        <v>2.9971678440882608</v>
      </c>
      <c r="O56" s="61">
        <v>5.7190909999999997</v>
      </c>
      <c r="Z56" s="61">
        <v>6.11</v>
      </c>
      <c r="AB56" s="61">
        <v>0.18648424543946931</v>
      </c>
      <c r="AC56" s="63" t="str">
        <f t="shared" si="3"/>
        <v/>
      </c>
      <c r="AD56" s="20" t="str">
        <f t="shared" si="28"/>
        <v/>
      </c>
      <c r="AE56" s="62" t="str">
        <f t="shared" si="4"/>
        <v/>
      </c>
      <c r="AF56" s="20">
        <f t="shared" si="27"/>
        <v>0.17910447761194029</v>
      </c>
      <c r="AG56" s="62">
        <f t="shared" si="5"/>
        <v>7.9815588723051403E-2</v>
      </c>
      <c r="AH56" s="62">
        <f t="shared" si="6"/>
        <v>6.9613101160862348E-2</v>
      </c>
      <c r="AI56" s="62">
        <f t="shared" si="20"/>
        <v>0.2552238805970149</v>
      </c>
      <c r="AJ56" s="62">
        <f t="shared" si="21"/>
        <v>0.31625207296849089</v>
      </c>
      <c r="AK56" s="62">
        <f t="shared" si="7"/>
        <v>-6.1028192371475998E-2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0.18648424543946931</v>
      </c>
    </row>
    <row r="57" spans="1:49">
      <c r="A57" s="62">
        <v>1924</v>
      </c>
      <c r="B57" s="61">
        <v>5.9798999999999998</v>
      </c>
      <c r="C57" s="61">
        <v>3389</v>
      </c>
      <c r="D57" s="61">
        <v>6.5659999999999998</v>
      </c>
      <c r="H57" s="61">
        <v>0.17362168748096254</v>
      </c>
      <c r="I57" s="61">
        <v>0.50465000000000004</v>
      </c>
      <c r="J57" s="61">
        <v>0.45230300000000001</v>
      </c>
      <c r="K57" s="61">
        <v>1.976</v>
      </c>
      <c r="L57" s="61">
        <v>2.218</v>
      </c>
      <c r="M57" s="61">
        <v>20.341412920038916</v>
      </c>
      <c r="N57" s="62">
        <f t="shared" si="2"/>
        <v>3.2533236349377943</v>
      </c>
      <c r="O57" s="61">
        <v>6.0527049999999996</v>
      </c>
      <c r="Z57" s="61">
        <v>6.3925000000000001</v>
      </c>
      <c r="AB57" s="61">
        <v>0.17267742918062748</v>
      </c>
      <c r="AC57" s="63" t="str">
        <f t="shared" si="3"/>
        <v/>
      </c>
      <c r="AD57" s="20" t="str">
        <f t="shared" si="28"/>
        <v/>
      </c>
      <c r="AE57" s="62" t="str">
        <f t="shared" si="4"/>
        <v/>
      </c>
      <c r="AF57" s="20">
        <f t="shared" si="27"/>
        <v>0.17362168748096254</v>
      </c>
      <c r="AG57" s="62">
        <f t="shared" si="5"/>
        <v>7.6858056655498025E-2</v>
      </c>
      <c r="AH57" s="62">
        <f t="shared" si="6"/>
        <v>6.8885622905878768E-2</v>
      </c>
      <c r="AI57" s="62">
        <f t="shared" si="20"/>
        <v>0.30094425830033505</v>
      </c>
      <c r="AJ57" s="62">
        <f t="shared" si="21"/>
        <v>0.33780079195857449</v>
      </c>
      <c r="AK57" s="62">
        <f t="shared" si="7"/>
        <v>-3.6856533658239432E-2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-2.0909339888432923E-2</v>
      </c>
      <c r="AV57" s="62" t="str">
        <f t="shared" si="11"/>
        <v/>
      </c>
      <c r="AW57" s="62">
        <f t="shared" si="12"/>
        <v>0.17267742918062748</v>
      </c>
    </row>
    <row r="58" spans="1:49">
      <c r="A58" s="62">
        <v>1925</v>
      </c>
      <c r="B58" s="61">
        <v>4.7324000000000002</v>
      </c>
      <c r="C58" s="61">
        <v>3425</v>
      </c>
      <c r="D58" s="61">
        <v>6.1529999999999996</v>
      </c>
      <c r="H58" s="61">
        <v>0.1807248496668292</v>
      </c>
      <c r="I58" s="61">
        <v>0.69599999999999995</v>
      </c>
      <c r="J58" s="61">
        <v>0.48199999999999998</v>
      </c>
      <c r="K58" s="61">
        <v>1.7889999999999999</v>
      </c>
      <c r="L58" s="61">
        <v>1.9370000000000001</v>
      </c>
      <c r="M58" s="61">
        <v>19.660335119905763</v>
      </c>
      <c r="N58" s="62">
        <f t="shared" si="2"/>
        <v>3.1211489687142389</v>
      </c>
      <c r="O58" s="61">
        <v>5.862069</v>
      </c>
      <c r="Z58" s="61">
        <v>6.3925000000000001</v>
      </c>
      <c r="AB58" s="61">
        <v>0.18352023403217943</v>
      </c>
      <c r="AC58" s="63" t="str">
        <f t="shared" si="3"/>
        <v/>
      </c>
      <c r="AD58" s="20" t="str">
        <f t="shared" si="28"/>
        <v/>
      </c>
      <c r="AE58" s="62" t="str">
        <f t="shared" si="4"/>
        <v/>
      </c>
      <c r="AF58" s="20">
        <f t="shared" si="27"/>
        <v>0.1807248496668292</v>
      </c>
      <c r="AG58" s="62">
        <f t="shared" si="5"/>
        <v>0.11311555338859093</v>
      </c>
      <c r="AH58" s="62">
        <f t="shared" si="6"/>
        <v>7.833577116853567E-2</v>
      </c>
      <c r="AI58" s="62">
        <f t="shared" si="20"/>
        <v>0.29075247846578905</v>
      </c>
      <c r="AJ58" s="62">
        <f t="shared" si="21"/>
        <v>0.31480578579554691</v>
      </c>
      <c r="AK58" s="62">
        <f t="shared" si="7"/>
        <v>-2.4053307329757856E-2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0.10540093745435063</v>
      </c>
      <c r="AV58" s="62" t="str">
        <f t="shared" si="11"/>
        <v/>
      </c>
      <c r="AW58" s="62">
        <f t="shared" si="12"/>
        <v>0.18352023403217943</v>
      </c>
    </row>
    <row r="59" spans="1:49">
      <c r="A59" s="62">
        <v>1926</v>
      </c>
      <c r="B59" s="61">
        <v>3.8130999999999999</v>
      </c>
      <c r="C59" s="61">
        <v>3452</v>
      </c>
      <c r="D59" s="61">
        <v>5.5289999999999999</v>
      </c>
      <c r="H59" s="61">
        <v>0.17797069994574063</v>
      </c>
      <c r="I59" s="61">
        <v>0.495</v>
      </c>
      <c r="J59" s="61">
        <v>0.44700000000000001</v>
      </c>
      <c r="K59" s="61">
        <v>1.4059999999999999</v>
      </c>
      <c r="L59" s="61">
        <v>1.528</v>
      </c>
      <c r="M59" s="61">
        <v>20.659221549116587</v>
      </c>
      <c r="N59" s="62">
        <f t="shared" si="2"/>
        <v>2.648139896867856</v>
      </c>
      <c r="O59" s="61">
        <v>5.0042049999999998</v>
      </c>
      <c r="Z59" s="61">
        <v>5.3324999999999996</v>
      </c>
      <c r="AB59" s="61">
        <v>0.20723458129860733</v>
      </c>
      <c r="AC59" s="63" t="str">
        <f t="shared" si="3"/>
        <v/>
      </c>
      <c r="AD59" s="20" t="str">
        <f t="shared" si="28"/>
        <v/>
      </c>
      <c r="AE59" s="62" t="str">
        <f t="shared" si="4"/>
        <v/>
      </c>
      <c r="AF59" s="20">
        <f t="shared" si="27"/>
        <v>0.17797069994574063</v>
      </c>
      <c r="AG59" s="62">
        <f t="shared" si="5"/>
        <v>8.9527943570265875E-2</v>
      </c>
      <c r="AH59" s="62">
        <f t="shared" si="6"/>
        <v>8.0846446011937065E-2</v>
      </c>
      <c r="AI59" s="62">
        <f t="shared" si="20"/>
        <v>0.25429553264604809</v>
      </c>
      <c r="AJ59" s="62">
        <f t="shared" si="21"/>
        <v>0.27636100560680049</v>
      </c>
      <c r="AK59" s="62">
        <f t="shared" si="7"/>
        <v>-2.2065472960752397E-2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0.22826872541119858</v>
      </c>
      <c r="AV59" s="62" t="str">
        <f t="shared" si="11"/>
        <v/>
      </c>
      <c r="AW59" s="62">
        <f t="shared" si="12"/>
        <v>0.20723458129860733</v>
      </c>
    </row>
    <row r="60" spans="1:49">
      <c r="A60" s="62">
        <v>1927</v>
      </c>
      <c r="B60" s="61">
        <v>3.7418</v>
      </c>
      <c r="C60" s="61">
        <v>3475</v>
      </c>
      <c r="D60" s="61">
        <v>5.3179999999999996</v>
      </c>
      <c r="H60" s="61">
        <v>0.16679202707784882</v>
      </c>
      <c r="I60" s="61">
        <v>0.54100000000000004</v>
      </c>
      <c r="J60" s="61">
        <v>0.40200000000000002</v>
      </c>
      <c r="K60" s="61">
        <v>1.4470000000000001</v>
      </c>
      <c r="L60" s="61">
        <v>1.5780000000000001</v>
      </c>
      <c r="M60" s="61">
        <v>20.922020846577293</v>
      </c>
      <c r="N60" s="62">
        <f t="shared" si="2"/>
        <v>2.498440252141902</v>
      </c>
      <c r="O60" s="61">
        <v>4.8135690000000002</v>
      </c>
      <c r="Z60" s="61">
        <v>4.9424999999999999</v>
      </c>
      <c r="AB60" s="61">
        <v>0.21500564121850324</v>
      </c>
      <c r="AC60" s="63" t="str">
        <f t="shared" si="3"/>
        <v/>
      </c>
      <c r="AD60" s="20" t="str">
        <f t="shared" si="28"/>
        <v/>
      </c>
      <c r="AE60" s="62" t="str">
        <f t="shared" si="4"/>
        <v/>
      </c>
      <c r="AF60" s="20">
        <f t="shared" si="27"/>
        <v>0.16679202707784882</v>
      </c>
      <c r="AG60" s="62">
        <f t="shared" si="5"/>
        <v>0.10172997367431366</v>
      </c>
      <c r="AH60" s="62">
        <f t="shared" si="6"/>
        <v>7.5592327942835658E-2</v>
      </c>
      <c r="AI60" s="62">
        <f t="shared" si="20"/>
        <v>0.27209477247085373</v>
      </c>
      <c r="AJ60" s="62">
        <f t="shared" si="21"/>
        <v>0.29672809326814598</v>
      </c>
      <c r="AK60" s="62">
        <f t="shared" si="7"/>
        <v>-2.4633320797292246E-2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0.11151582979783961</v>
      </c>
      <c r="AV60" s="62" t="str">
        <f t="shared" si="11"/>
        <v/>
      </c>
      <c r="AW60" s="62">
        <f t="shared" si="12"/>
        <v>0.21500564121850324</v>
      </c>
    </row>
    <row r="61" spans="1:49">
      <c r="A61" s="62">
        <v>1928</v>
      </c>
      <c r="B61" s="61">
        <v>3.7393000000000001</v>
      </c>
      <c r="C61" s="61">
        <v>3497</v>
      </c>
      <c r="D61" s="61">
        <v>5.4370000000000003</v>
      </c>
      <c r="H61" s="61">
        <v>0.16130218870700755</v>
      </c>
      <c r="I61" s="61">
        <v>0.75900000000000001</v>
      </c>
      <c r="J61" s="61">
        <v>0.45400000000000001</v>
      </c>
      <c r="K61" s="61">
        <v>1.5409999999999999</v>
      </c>
      <c r="L61" s="61">
        <v>1.647</v>
      </c>
      <c r="M61" s="61">
        <v>21.5016946523901</v>
      </c>
      <c r="N61" s="62">
        <f t="shared" si="2"/>
        <v>2.4698471954863512</v>
      </c>
      <c r="O61" s="61">
        <v>4.8135690000000002</v>
      </c>
      <c r="Z61" s="61">
        <v>4.9225000000000003</v>
      </c>
      <c r="AB61" s="61">
        <v>0.214640426705904</v>
      </c>
      <c r="AC61" s="63" t="str">
        <f t="shared" si="3"/>
        <v/>
      </c>
      <c r="AD61" s="20" t="str">
        <f t="shared" si="28"/>
        <v/>
      </c>
      <c r="AE61" s="62" t="str">
        <f t="shared" si="4"/>
        <v/>
      </c>
      <c r="AF61" s="20">
        <f t="shared" si="27"/>
        <v>0.16130218870700755</v>
      </c>
      <c r="AG61" s="62">
        <f t="shared" si="5"/>
        <v>0.13959904359021519</v>
      </c>
      <c r="AH61" s="62">
        <f t="shared" si="6"/>
        <v>8.3501931212065478E-2</v>
      </c>
      <c r="AI61" s="62">
        <f t="shared" si="20"/>
        <v>0.2834283612286187</v>
      </c>
      <c r="AJ61" s="62">
        <f t="shared" si="21"/>
        <v>0.30292440684200844</v>
      </c>
      <c r="AK61" s="62">
        <f t="shared" si="7"/>
        <v>-1.9496045613389745E-2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6.0935353474204028E-2</v>
      </c>
      <c r="AV61" s="62" t="str">
        <f t="shared" si="11"/>
        <v/>
      </c>
      <c r="AW61" s="62">
        <f t="shared" si="12"/>
        <v>0.214640426705904</v>
      </c>
    </row>
    <row r="62" spans="1:49">
      <c r="A62" s="62">
        <v>1929</v>
      </c>
      <c r="B62" s="61">
        <v>3.7481</v>
      </c>
      <c r="C62" s="61">
        <v>3518</v>
      </c>
      <c r="D62" s="61">
        <v>5.8019999999999996</v>
      </c>
      <c r="G62" s="61"/>
      <c r="H62" s="61">
        <v>0.18441916580489487</v>
      </c>
      <c r="I62" s="61">
        <v>0.42899999999999999</v>
      </c>
      <c r="J62" s="61">
        <v>0.39600000000000002</v>
      </c>
      <c r="K62" s="61">
        <v>1.6160000000000001</v>
      </c>
      <c r="L62" s="61">
        <v>1.7150000000000001</v>
      </c>
      <c r="M62" s="61">
        <v>22.811850865599602</v>
      </c>
      <c r="N62" s="62">
        <f t="shared" si="2"/>
        <v>2.4694511542446387</v>
      </c>
      <c r="O62" s="61">
        <v>4.7659099999999999</v>
      </c>
      <c r="Z62" s="61">
        <v>5.1524999999999999</v>
      </c>
      <c r="AB62" s="61">
        <v>0.23800413650465357</v>
      </c>
      <c r="AC62" s="63" t="str">
        <f t="shared" si="3"/>
        <v/>
      </c>
      <c r="AD62" s="20" t="str">
        <f t="shared" si="28"/>
        <v/>
      </c>
      <c r="AE62" s="62" t="str">
        <f t="shared" si="4"/>
        <v/>
      </c>
      <c r="AF62" s="20">
        <f t="shared" si="27"/>
        <v>0.18441916580489487</v>
      </c>
      <c r="AG62" s="62">
        <f t="shared" si="5"/>
        <v>7.3940020682523269E-2</v>
      </c>
      <c r="AH62" s="62">
        <f t="shared" si="6"/>
        <v>6.825232678386764E-2</v>
      </c>
      <c r="AI62" s="62">
        <f t="shared" si="20"/>
        <v>0.27852464667356086</v>
      </c>
      <c r="AJ62" s="62">
        <f t="shared" si="21"/>
        <v>0.29558772836952779</v>
      </c>
      <c r="AK62" s="62">
        <f t="shared" si="7"/>
        <v>-1.7063081695966931E-2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4.9385363361157557E-2</v>
      </c>
      <c r="AV62" s="62" t="str">
        <f t="shared" si="11"/>
        <v/>
      </c>
      <c r="AW62" s="62">
        <f t="shared" si="12"/>
        <v>0.23800413650465357</v>
      </c>
    </row>
    <row r="63" spans="1:49">
      <c r="A63" s="62">
        <v>1930</v>
      </c>
      <c r="B63" s="61">
        <v>3.7362000000000002</v>
      </c>
      <c r="C63" s="61">
        <v>3542</v>
      </c>
      <c r="D63" s="61">
        <v>5.7050000000000001</v>
      </c>
      <c r="G63" s="61"/>
      <c r="H63" s="61">
        <v>0.2077125328659071</v>
      </c>
      <c r="I63" s="61">
        <v>0.45200000000000001</v>
      </c>
      <c r="J63" s="61">
        <v>0.41199999999999998</v>
      </c>
      <c r="K63" s="61">
        <v>1.524</v>
      </c>
      <c r="L63" s="61">
        <v>1.6559999999999999</v>
      </c>
      <c r="M63" s="61">
        <v>24.020499293297032</v>
      </c>
      <c r="N63" s="62">
        <f t="shared" si="2"/>
        <v>2.2903620339285196</v>
      </c>
      <c r="O63" s="61">
        <v>4.5276139999999998</v>
      </c>
      <c r="Z63" s="61">
        <v>4.7324999999999999</v>
      </c>
      <c r="AB63" s="61">
        <v>0.23561787905346188</v>
      </c>
      <c r="AC63" s="63" t="str">
        <f t="shared" si="3"/>
        <v/>
      </c>
      <c r="AD63" s="20" t="str">
        <f t="shared" si="28"/>
        <v/>
      </c>
      <c r="AE63" s="62" t="str">
        <f t="shared" si="4"/>
        <v/>
      </c>
      <c r="AF63" s="20">
        <f t="shared" si="27"/>
        <v>0.2077125328659071</v>
      </c>
      <c r="AG63" s="62">
        <f t="shared" si="5"/>
        <v>7.9228746713409293E-2</v>
      </c>
      <c r="AH63" s="62">
        <f t="shared" si="6"/>
        <v>7.2217353198948286E-2</v>
      </c>
      <c r="AI63" s="62">
        <f t="shared" si="20"/>
        <v>0.26713409290096407</v>
      </c>
      <c r="AJ63" s="62">
        <f t="shared" si="21"/>
        <v>0.29027169149868537</v>
      </c>
      <c r="AK63" s="62">
        <f t="shared" si="7"/>
        <v>-2.3137598597721298E-2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0.12681102270022682</v>
      </c>
      <c r="AV63" s="62" t="str">
        <f t="shared" si="11"/>
        <v/>
      </c>
      <c r="AW63" s="62">
        <f t="shared" si="12"/>
        <v>0.23561787905346188</v>
      </c>
    </row>
    <row r="64" spans="1:49">
      <c r="A64" s="62">
        <v>1931</v>
      </c>
      <c r="B64" s="61">
        <v>3.9906999999999999</v>
      </c>
      <c r="C64" s="61">
        <v>3569</v>
      </c>
      <c r="D64" s="61">
        <v>5.3689999999999998</v>
      </c>
      <c r="G64" s="61"/>
      <c r="H64" s="61">
        <v>0.20450735704972994</v>
      </c>
      <c r="I64" s="61">
        <v>0.503</v>
      </c>
      <c r="J64" s="61">
        <v>0.41399999999999998</v>
      </c>
      <c r="K64" s="61">
        <v>1.26</v>
      </c>
      <c r="L64" s="61">
        <v>1.41</v>
      </c>
      <c r="M64" s="61">
        <v>24.099173016628477</v>
      </c>
      <c r="N64" s="62">
        <f t="shared" si="2"/>
        <v>2.1321796347939737</v>
      </c>
      <c r="O64" s="61">
        <v>4.2893189999999999</v>
      </c>
      <c r="Z64" s="61">
        <v>4.6025</v>
      </c>
      <c r="AB64" s="61">
        <v>0.23903892717452041</v>
      </c>
      <c r="AC64" s="63" t="str">
        <f t="shared" si="3"/>
        <v/>
      </c>
      <c r="AD64" s="20" t="str">
        <f t="shared" si="28"/>
        <v/>
      </c>
      <c r="AE64" s="62" t="str">
        <f t="shared" si="4"/>
        <v/>
      </c>
      <c r="AF64" s="20">
        <f t="shared" si="27"/>
        <v>0.20450735704972994</v>
      </c>
      <c r="AG64" s="62">
        <f t="shared" si="5"/>
        <v>9.3685975041907246E-2</v>
      </c>
      <c r="AH64" s="62">
        <f t="shared" si="6"/>
        <v>7.7109331346619486E-2</v>
      </c>
      <c r="AI64" s="62">
        <f t="shared" si="20"/>
        <v>0.23468057366362452</v>
      </c>
      <c r="AJ64" s="62">
        <f t="shared" si="21"/>
        <v>0.26261873719500839</v>
      </c>
      <c r="AK64" s="62">
        <f t="shared" si="7"/>
        <v>-2.7938163531383869E-2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0.11889013926507819</v>
      </c>
      <c r="AV64" s="62" t="str">
        <f t="shared" si="11"/>
        <v/>
      </c>
      <c r="AW64" s="62">
        <f t="shared" si="12"/>
        <v>0.23903892717452041</v>
      </c>
    </row>
    <row r="65" spans="1:49">
      <c r="A65" s="62">
        <v>1932</v>
      </c>
      <c r="B65" s="61">
        <v>5.3102</v>
      </c>
      <c r="C65" s="61">
        <v>3603</v>
      </c>
      <c r="D65" s="61">
        <v>5.1120000000000001</v>
      </c>
      <c r="G65" s="61"/>
      <c r="H65" s="61">
        <v>0.15982003129890454</v>
      </c>
      <c r="I65" s="61">
        <v>0.55300000000000005</v>
      </c>
      <c r="J65" s="61">
        <v>0.38800000000000001</v>
      </c>
      <c r="K65" s="61">
        <v>1.0860000000000001</v>
      </c>
      <c r="L65" s="61">
        <v>1.1040000000000001</v>
      </c>
      <c r="M65" s="61">
        <v>23.233762059982606</v>
      </c>
      <c r="N65" s="62">
        <f t="shared" si="2"/>
        <v>2.0858646318696246</v>
      </c>
      <c r="O65" s="61">
        <v>4.2416600000000004</v>
      </c>
      <c r="Z65" s="61">
        <v>5.2525000000000004</v>
      </c>
      <c r="AB65" s="61">
        <v>0.24475743348982784</v>
      </c>
      <c r="AC65" s="63" t="str">
        <f t="shared" si="3"/>
        <v/>
      </c>
      <c r="AD65" s="20" t="str">
        <f t="shared" si="28"/>
        <v/>
      </c>
      <c r="AE65" s="62" t="str">
        <f t="shared" si="4"/>
        <v/>
      </c>
      <c r="AF65" s="20">
        <f t="shared" si="27"/>
        <v>0.15982003129890454</v>
      </c>
      <c r="AG65" s="62">
        <f t="shared" si="5"/>
        <v>0.10817683881064163</v>
      </c>
      <c r="AH65" s="62">
        <f t="shared" si="6"/>
        <v>7.5899843505477307E-2</v>
      </c>
      <c r="AI65" s="62">
        <f t="shared" si="20"/>
        <v>0.21244131455399062</v>
      </c>
      <c r="AJ65" s="62">
        <f t="shared" si="21"/>
        <v>0.215962441314554</v>
      </c>
      <c r="AK65" s="62">
        <f t="shared" si="7"/>
        <v>-3.5211267605633756E-3</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6.7986298390015187E-2</v>
      </c>
      <c r="AV65" s="62" t="str">
        <f t="shared" si="11"/>
        <v/>
      </c>
      <c r="AW65" s="62">
        <f t="shared" si="12"/>
        <v>0.24475743348982784</v>
      </c>
    </row>
    <row r="66" spans="1:49">
      <c r="A66" s="62">
        <v>1933</v>
      </c>
      <c r="B66" s="61">
        <v>5.2435999999999998</v>
      </c>
      <c r="C66" s="61">
        <v>3633</v>
      </c>
      <c r="D66" s="61">
        <v>5.5060000000000002</v>
      </c>
      <c r="G66" s="61"/>
      <c r="H66" s="61">
        <v>0.16763530693788595</v>
      </c>
      <c r="I66" s="61">
        <v>0.71199999999999997</v>
      </c>
      <c r="J66" s="61">
        <v>0.55200000000000005</v>
      </c>
      <c r="K66" s="61">
        <v>1.1639999999999999</v>
      </c>
      <c r="L66" s="61">
        <v>1.2250000000000001</v>
      </c>
      <c r="M66" s="61">
        <v>23.788941144547103</v>
      </c>
      <c r="N66" s="62">
        <f t="shared" si="2"/>
        <v>2.1760795715213623</v>
      </c>
      <c r="O66" s="61">
        <v>4.3846369999999997</v>
      </c>
      <c r="Z66" s="61">
        <v>4.5324999999999998</v>
      </c>
      <c r="AB66" s="61">
        <v>0.22896839811115149</v>
      </c>
      <c r="AC66" s="63" t="str">
        <f t="shared" si="3"/>
        <v/>
      </c>
      <c r="AD66" s="20" t="str">
        <f t="shared" si="28"/>
        <v/>
      </c>
      <c r="AE66" s="62" t="str">
        <f t="shared" si="4"/>
        <v/>
      </c>
      <c r="AF66" s="20">
        <f t="shared" si="27"/>
        <v>0.16763530693788595</v>
      </c>
      <c r="AG66" s="62">
        <f t="shared" si="5"/>
        <v>0.12931347620777334</v>
      </c>
      <c r="AH66" s="62">
        <f t="shared" si="6"/>
        <v>0.10025426807119506</v>
      </c>
      <c r="AI66" s="62">
        <f t="shared" si="20"/>
        <v>0.21140573919360695</v>
      </c>
      <c r="AJ66" s="62">
        <f t="shared" si="21"/>
        <v>0.22248456229567745</v>
      </c>
      <c r="AK66" s="62">
        <f t="shared" si="7"/>
        <v>-1.1078823102070506E-2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1.0183564714320477E-2</v>
      </c>
      <c r="AV66" s="62" t="str">
        <f t="shared" si="11"/>
        <v/>
      </c>
      <c r="AW66" s="62">
        <f t="shared" si="12"/>
        <v>0.22896839811115149</v>
      </c>
    </row>
    <row r="67" spans="1:49">
      <c r="A67" s="62">
        <v>1934</v>
      </c>
      <c r="B67" s="61">
        <v>4.4444999999999997</v>
      </c>
      <c r="C67" s="61">
        <v>3666</v>
      </c>
      <c r="D67" s="61">
        <v>5.9669999999999996</v>
      </c>
      <c r="G67" s="61"/>
      <c r="H67" s="61">
        <v>0.18635830400536282</v>
      </c>
      <c r="I67" s="61">
        <v>0.67500000000000004</v>
      </c>
      <c r="J67" s="61">
        <v>0.61699999999999999</v>
      </c>
      <c r="K67" s="61">
        <v>1.1759999999999999</v>
      </c>
      <c r="L67" s="61">
        <v>1.3069999999999999</v>
      </c>
      <c r="M67" s="61">
        <v>24.28495924982542</v>
      </c>
      <c r="N67" s="62">
        <f t="shared" si="2"/>
        <v>2.2893135180798607</v>
      </c>
      <c r="O67" s="61">
        <v>4.5276139999999998</v>
      </c>
      <c r="Z67" s="61">
        <v>3.8725000000000001</v>
      </c>
      <c r="AB67" s="61">
        <v>0.22352941176470587</v>
      </c>
      <c r="AC67" s="63" t="str">
        <f t="shared" si="3"/>
        <v/>
      </c>
      <c r="AD67" s="20" t="str">
        <f t="shared" si="28"/>
        <v/>
      </c>
      <c r="AE67" s="62" t="str">
        <f t="shared" si="4"/>
        <v/>
      </c>
      <c r="AF67" s="20">
        <f t="shared" si="27"/>
        <v>0.18635830400536282</v>
      </c>
      <c r="AG67" s="62">
        <f t="shared" si="5"/>
        <v>0.11312217194570137</v>
      </c>
      <c r="AH67" s="62">
        <f t="shared" si="6"/>
        <v>0.10340204457851518</v>
      </c>
      <c r="AI67" s="62">
        <f t="shared" si="20"/>
        <v>0.19708396178984414</v>
      </c>
      <c r="AJ67" s="62">
        <f t="shared" si="21"/>
        <v>0.21903804256745432</v>
      </c>
      <c r="AK67" s="62">
        <f t="shared" si="7"/>
        <v>-2.1954080777610185E-2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-5.4021027409043992E-3</v>
      </c>
      <c r="AV67" s="62" t="str">
        <f t="shared" si="11"/>
        <v/>
      </c>
      <c r="AW67" s="62">
        <f t="shared" si="12"/>
        <v>0.22352941176470587</v>
      </c>
    </row>
    <row r="68" spans="1:49">
      <c r="A68" s="62">
        <v>1935</v>
      </c>
      <c r="B68" s="61">
        <v>4.5697000000000001</v>
      </c>
      <c r="C68" s="61">
        <v>3695</v>
      </c>
      <c r="D68" s="61">
        <v>6.38</v>
      </c>
      <c r="G68" s="61"/>
      <c r="H68" s="61">
        <v>0.18965517241379309</v>
      </c>
      <c r="I68" s="61">
        <v>0.57299999999999995</v>
      </c>
      <c r="J68" s="61">
        <v>0.50800000000000001</v>
      </c>
      <c r="K68" s="61">
        <v>1.2130000000000001</v>
      </c>
      <c r="L68" s="61">
        <v>1.2869999999999999</v>
      </c>
      <c r="M68" s="61">
        <v>24.640132707925947</v>
      </c>
      <c r="N68" s="62">
        <f t="shared" ref="N68:N131" si="29">IF(OR(D68="",C68="",M68=""),"",D68*1000000000/C68/1000/(M68/100*$D$138*1000000000/$C$138/1000)*100)</f>
        <v>2.3935486989302444</v>
      </c>
      <c r="O68" s="61">
        <v>4.7182500000000003</v>
      </c>
      <c r="Z68" s="61">
        <v>3.6825000000000001</v>
      </c>
      <c r="AB68" s="61">
        <v>0.2023354231974922</v>
      </c>
      <c r="AC68" s="63" t="str">
        <f t="shared" ref="AC68:AC131" si="30">IF(E68="","",E68/100)</f>
        <v/>
      </c>
      <c r="AD68" s="20" t="str">
        <f t="shared" si="28"/>
        <v/>
      </c>
      <c r="AE68" s="62" t="str">
        <f t="shared" ref="AE68:AE131" si="31">IF(G68="","",G68/100)</f>
        <v/>
      </c>
      <c r="AF68" s="20">
        <f t="shared" si="27"/>
        <v>0.18965517241379309</v>
      </c>
      <c r="AG68" s="62">
        <f t="shared" ref="AG68:AG131" si="32">IF(OR(I68="",D68=""),"",I68/D68)</f>
        <v>8.9811912225705323E-2</v>
      </c>
      <c r="AH68" s="62">
        <f t="shared" ref="AH68:AH131" si="33">IF(OR(J68="",D68=""),"",J68/D68)</f>
        <v>7.9623824451410655E-2</v>
      </c>
      <c r="AI68" s="62">
        <f t="shared" si="20"/>
        <v>0.19012539184952978</v>
      </c>
      <c r="AJ68" s="62">
        <f t="shared" si="21"/>
        <v>0.20172413793103447</v>
      </c>
      <c r="AK68" s="62">
        <f t="shared" ref="AK68:AK131" si="34">IF(OR(AI68="",AJ68=""),"",AI68-AJ68)</f>
        <v>-1.1598746081504685E-2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-5.8000771082511032E-3</v>
      </c>
      <c r="AV68" s="62" t="str">
        <f t="shared" ref="AV68:AV131" si="38">IF(OR(AA68="",Z68=""),"",(AA68-Z68)/100)</f>
        <v/>
      </c>
      <c r="AW68" s="62">
        <f t="shared" ref="AW68:AW131" si="39">IF(AB68="","",AB68)</f>
        <v>0.2023354231974922</v>
      </c>
    </row>
    <row r="69" spans="1:49">
      <c r="A69" s="62">
        <v>1936</v>
      </c>
      <c r="B69" s="61">
        <v>4.5067000000000004</v>
      </c>
      <c r="C69" s="61">
        <v>3722</v>
      </c>
      <c r="D69" s="61">
        <v>6.69</v>
      </c>
      <c r="G69" s="61"/>
      <c r="H69" s="61">
        <v>0.18295964125560538</v>
      </c>
      <c r="I69" s="61"/>
      <c r="K69" s="61">
        <v>1.327</v>
      </c>
      <c r="L69" s="61">
        <v>1.4419999999999999</v>
      </c>
      <c r="M69" s="61">
        <v>25.070554780030822</v>
      </c>
      <c r="N69" s="62">
        <f t="shared" si="29"/>
        <v>2.4488651968453663</v>
      </c>
      <c r="O69" s="61">
        <v>4.7659099999999999</v>
      </c>
      <c r="Z69" s="61">
        <v>4.3125</v>
      </c>
      <c r="AB69" s="61">
        <v>0.18983557548579971</v>
      </c>
      <c r="AC69" s="63" t="str">
        <f t="shared" si="30"/>
        <v/>
      </c>
      <c r="AD69" s="20" t="str">
        <f t="shared" si="28"/>
        <v/>
      </c>
      <c r="AE69" s="62" t="str">
        <f t="shared" si="31"/>
        <v/>
      </c>
      <c r="AF69" s="20">
        <f t="shared" si="27"/>
        <v>0.18295964125560538</v>
      </c>
      <c r="AG69" s="62" t="str">
        <f t="shared" si="32"/>
        <v/>
      </c>
      <c r="AH69" s="62" t="str">
        <f t="shared" si="33"/>
        <v/>
      </c>
      <c r="AI69" s="62">
        <f t="shared" si="20"/>
        <v>0.198355754857997</v>
      </c>
      <c r="AJ69" s="62">
        <f t="shared" si="21"/>
        <v>0.21554559043348279</v>
      </c>
      <c r="AK69" s="62">
        <f t="shared" si="34"/>
        <v>-1.7189835575485785E-2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1.3977343676738758E-2</v>
      </c>
      <c r="AV69" s="62" t="str">
        <f t="shared" si="38"/>
        <v/>
      </c>
      <c r="AW69" s="62">
        <f t="shared" si="39"/>
        <v>0.18983557548579971</v>
      </c>
    </row>
    <row r="70" spans="1:49">
      <c r="A70" s="62">
        <v>1937</v>
      </c>
      <c r="B70" s="61">
        <v>4.5312000000000001</v>
      </c>
      <c r="C70" s="61">
        <v>3749</v>
      </c>
      <c r="D70" s="61">
        <v>7.141</v>
      </c>
      <c r="G70" s="61"/>
      <c r="H70" s="61">
        <v>0.18036689539280212</v>
      </c>
      <c r="I70" s="61">
        <v>0.59399999999999997</v>
      </c>
      <c r="K70" s="61">
        <v>1.569</v>
      </c>
      <c r="L70" s="61">
        <v>1.6739999999999999</v>
      </c>
      <c r="M70" s="61">
        <v>25.494853171823618</v>
      </c>
      <c r="N70" s="62">
        <f t="shared" si="29"/>
        <v>2.5519381950699733</v>
      </c>
      <c r="O70" s="61">
        <v>4.9565460000000003</v>
      </c>
      <c r="Z70" s="61">
        <v>4.5824999999999996</v>
      </c>
      <c r="AB70" s="61">
        <v>0.17913457498949728</v>
      </c>
      <c r="AC70" s="63" t="str">
        <f t="shared" si="30"/>
        <v/>
      </c>
      <c r="AD70" s="20" t="str">
        <f t="shared" si="28"/>
        <v/>
      </c>
      <c r="AE70" s="62" t="str">
        <f t="shared" si="31"/>
        <v/>
      </c>
      <c r="AF70" s="20">
        <f t="shared" ref="AF70:AF101" si="46">IF(H70="","",H70)</f>
        <v>0.18036689539280212</v>
      </c>
      <c r="AG70" s="62">
        <f t="shared" si="32"/>
        <v>8.3181627223077995E-2</v>
      </c>
      <c r="AH70" s="62" t="str">
        <f t="shared" si="33"/>
        <v/>
      </c>
      <c r="AI70" s="62">
        <f t="shared" ref="AI70:AI133" si="47">IF(OR(K70="",D70=""),"",K70/D70)</f>
        <v>0.21971712645287775</v>
      </c>
      <c r="AJ70" s="62">
        <f t="shared" ref="AJ70:AJ133" si="48">IF(OR(L70="",D70=""),"",L70/D70)</f>
        <v>0.23442094944685618</v>
      </c>
      <c r="AK70" s="62">
        <f t="shared" si="34"/>
        <v>-1.4703822993978433E-2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1.8965853357629306E-3</v>
      </c>
      <c r="AV70" s="62" t="str">
        <f t="shared" si="38"/>
        <v/>
      </c>
      <c r="AW70" s="62">
        <f t="shared" si="39"/>
        <v>0.17913457498949728</v>
      </c>
    </row>
    <row r="71" spans="1:49">
      <c r="A71" s="62">
        <v>1938</v>
      </c>
      <c r="B71" s="61">
        <v>4.5819999999999999</v>
      </c>
      <c r="C71" s="61">
        <v>3777</v>
      </c>
      <c r="D71" s="61">
        <v>7.5140000000000002</v>
      </c>
      <c r="G71" s="61"/>
      <c r="H71" s="61">
        <v>0.18725046579717861</v>
      </c>
      <c r="I71" s="61">
        <v>0.59899999999999998</v>
      </c>
      <c r="K71" s="61">
        <v>1.5349999999999999</v>
      </c>
      <c r="L71" s="61">
        <v>1.625</v>
      </c>
      <c r="M71" s="61">
        <v>25.924756287969835</v>
      </c>
      <c r="N71" s="62">
        <f t="shared" si="29"/>
        <v>2.6211302229089193</v>
      </c>
      <c r="O71" s="61">
        <v>5.0042049999999998</v>
      </c>
      <c r="Z71" s="61">
        <v>4.5525000000000002</v>
      </c>
      <c r="AB71" s="61">
        <v>0.16598349747138674</v>
      </c>
      <c r="AC71" s="63" t="str">
        <f t="shared" si="30"/>
        <v/>
      </c>
      <c r="AD71" s="20" t="str">
        <f t="shared" ref="AD71:AD102" si="49">IF(F71="","",F71)</f>
        <v/>
      </c>
      <c r="AE71" s="62" t="str">
        <f t="shared" si="31"/>
        <v/>
      </c>
      <c r="AF71" s="20">
        <f t="shared" si="46"/>
        <v>0.18725046579717861</v>
      </c>
      <c r="AG71" s="62">
        <f t="shared" si="32"/>
        <v>7.9717859994676593E-2</v>
      </c>
      <c r="AH71" s="62" t="str">
        <f t="shared" si="33"/>
        <v/>
      </c>
      <c r="AI71" s="62">
        <f t="shared" si="47"/>
        <v>0.20428533404311949</v>
      </c>
      <c r="AJ71" s="62">
        <f t="shared" si="48"/>
        <v>0.2162629757785467</v>
      </c>
      <c r="AK71" s="62">
        <f t="shared" si="34"/>
        <v>-1.1977641735427202E-2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1.9072539412644259E-2</v>
      </c>
      <c r="AV71" s="62" t="str">
        <f t="shared" si="38"/>
        <v/>
      </c>
      <c r="AW71" s="62">
        <f t="shared" si="39"/>
        <v>0.16598349747138674</v>
      </c>
    </row>
    <row r="72" spans="1:49">
      <c r="A72" s="62">
        <v>1939</v>
      </c>
      <c r="B72" s="61">
        <v>4.9149000000000003</v>
      </c>
      <c r="C72" s="61">
        <v>3805</v>
      </c>
      <c r="D72" s="61">
        <v>8.1270000000000007</v>
      </c>
      <c r="G72" s="61"/>
      <c r="H72" s="61">
        <v>0.19306016980435586</v>
      </c>
      <c r="I72" s="61">
        <v>0.85799999999999998</v>
      </c>
      <c r="K72" s="61">
        <v>1.5780000000000001</v>
      </c>
      <c r="L72" s="61">
        <v>1.74</v>
      </c>
      <c r="M72" s="61">
        <v>26.964017490763688</v>
      </c>
      <c r="N72" s="62">
        <f t="shared" si="29"/>
        <v>2.7056403872531538</v>
      </c>
      <c r="O72" s="61">
        <v>5.1471819999999999</v>
      </c>
      <c r="Z72" s="61">
        <v>4.6425000000000001</v>
      </c>
      <c r="AB72" s="61">
        <v>0.15300849021779253</v>
      </c>
      <c r="AC72" s="63" t="str">
        <f t="shared" si="30"/>
        <v/>
      </c>
      <c r="AD72" s="20" t="str">
        <f t="shared" si="49"/>
        <v/>
      </c>
      <c r="AE72" s="62" t="str">
        <f t="shared" si="31"/>
        <v/>
      </c>
      <c r="AF72" s="20">
        <f t="shared" si="46"/>
        <v>0.19306016980435586</v>
      </c>
      <c r="AG72" s="62">
        <f t="shared" si="32"/>
        <v>0.10557401255075673</v>
      </c>
      <c r="AH72" s="62" t="str">
        <f t="shared" si="33"/>
        <v/>
      </c>
      <c r="AI72" s="62">
        <f t="shared" si="47"/>
        <v>0.19416758951642671</v>
      </c>
      <c r="AJ72" s="62">
        <f t="shared" si="48"/>
        <v>0.21410114433370245</v>
      </c>
      <c r="AK72" s="62">
        <f t="shared" si="34"/>
        <v>-1.9933554817275739E-2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1.3791981211474805E-2</v>
      </c>
      <c r="AV72" s="62" t="str">
        <f t="shared" si="38"/>
        <v/>
      </c>
      <c r="AW72" s="62">
        <f t="shared" si="39"/>
        <v>0.15300849021779253</v>
      </c>
    </row>
    <row r="73" spans="1:49">
      <c r="A73" s="62">
        <v>1940</v>
      </c>
      <c r="B73" s="61">
        <v>5.1791</v>
      </c>
      <c r="C73" s="61">
        <v>3832</v>
      </c>
      <c r="D73" s="61">
        <v>8.6199999999999992</v>
      </c>
      <c r="G73" s="61"/>
      <c r="H73" s="61">
        <v>0.1597447795823666</v>
      </c>
      <c r="I73" s="61">
        <v>0.97299999999999998</v>
      </c>
      <c r="K73" s="61">
        <v>1.5169999999999999</v>
      </c>
      <c r="L73" s="61">
        <v>1.377</v>
      </c>
      <c r="M73" s="61">
        <v>22.991409627292743</v>
      </c>
      <c r="N73" s="62">
        <f t="shared" si="29"/>
        <v>3.34191377829264</v>
      </c>
      <c r="O73" s="61">
        <v>6.3863190000000003</v>
      </c>
      <c r="Z73" s="61">
        <v>4.8125</v>
      </c>
      <c r="AB73" s="61">
        <v>0.14622969837587008</v>
      </c>
      <c r="AC73" s="63" t="str">
        <f t="shared" si="30"/>
        <v/>
      </c>
      <c r="AD73" s="20" t="str">
        <f t="shared" si="49"/>
        <v/>
      </c>
      <c r="AE73" s="62" t="str">
        <f t="shared" si="31"/>
        <v/>
      </c>
      <c r="AF73" s="20">
        <f t="shared" si="46"/>
        <v>0.1597447795823666</v>
      </c>
      <c r="AG73" s="62">
        <f t="shared" si="32"/>
        <v>0.112877030162413</v>
      </c>
      <c r="AH73" s="62" t="str">
        <f t="shared" si="33"/>
        <v/>
      </c>
      <c r="AI73" s="62">
        <f t="shared" si="47"/>
        <v>0.1759860788863109</v>
      </c>
      <c r="AJ73" s="62">
        <f t="shared" si="48"/>
        <v>0.1597447795823666</v>
      </c>
      <c r="AK73" s="62">
        <f t="shared" si="34"/>
        <v>1.6241299303944301E-2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-0.16478000407432145</v>
      </c>
      <c r="AV73" s="62" t="str">
        <f t="shared" si="38"/>
        <v/>
      </c>
      <c r="AW73" s="62">
        <f t="shared" si="39"/>
        <v>0.14622969837587008</v>
      </c>
    </row>
    <row r="74" spans="1:49">
      <c r="A74" s="62">
        <v>1941</v>
      </c>
      <c r="B74" s="61">
        <v>5.1655384615384614</v>
      </c>
      <c r="C74" s="61">
        <v>3863</v>
      </c>
      <c r="D74" s="61">
        <v>9.7880000000000003</v>
      </c>
      <c r="G74" s="61"/>
      <c r="H74" s="61">
        <v>0.16203514507560277</v>
      </c>
      <c r="I74" s="61">
        <v>1.0629999999999999</v>
      </c>
      <c r="K74" s="61">
        <v>1.278</v>
      </c>
      <c r="L74" s="61">
        <v>1.3109999999999999</v>
      </c>
      <c r="M74" s="61">
        <v>20.53155838328853</v>
      </c>
      <c r="N74" s="62">
        <f t="shared" si="29"/>
        <v>4.215279852483202</v>
      </c>
      <c r="O74" s="61">
        <v>7.3395000000000001</v>
      </c>
      <c r="Z74" s="61">
        <v>4</v>
      </c>
      <c r="AB74" s="61">
        <v>0.12453003677973029</v>
      </c>
      <c r="AC74" s="63" t="str">
        <f t="shared" si="30"/>
        <v/>
      </c>
      <c r="AD74" s="20" t="str">
        <f t="shared" si="49"/>
        <v/>
      </c>
      <c r="AE74" s="62" t="str">
        <f t="shared" si="31"/>
        <v/>
      </c>
      <c r="AF74" s="20">
        <f t="shared" si="46"/>
        <v>0.16203514507560277</v>
      </c>
      <c r="AG74" s="62">
        <f t="shared" si="32"/>
        <v>0.10860237024928483</v>
      </c>
      <c r="AH74" s="62" t="str">
        <f t="shared" si="33"/>
        <v/>
      </c>
      <c r="AI74" s="62">
        <f t="shared" si="47"/>
        <v>0.13056804250102166</v>
      </c>
      <c r="AJ74" s="62">
        <f t="shared" si="48"/>
        <v>0.13393951777686963</v>
      </c>
      <c r="AK74" s="62">
        <f t="shared" si="34"/>
        <v>-3.3714752758479682E-3</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-0.18404735326378477</v>
      </c>
      <c r="AV74" s="62" t="str">
        <f t="shared" si="38"/>
        <v/>
      </c>
      <c r="AW74" s="62">
        <f t="shared" si="39"/>
        <v>0.12453003677973029</v>
      </c>
    </row>
    <row r="75" spans="1:49">
      <c r="A75" s="62">
        <v>1942</v>
      </c>
      <c r="B75" s="61">
        <v>4.789118756429307</v>
      </c>
      <c r="C75" s="61">
        <v>3903</v>
      </c>
      <c r="D75" s="61">
        <v>11.02</v>
      </c>
      <c r="G75" s="61"/>
      <c r="H75" s="61">
        <v>0.17150635208711434</v>
      </c>
      <c r="I75" s="61">
        <v>1.1850000000000001</v>
      </c>
      <c r="K75" s="61">
        <v>1.0529999999999999</v>
      </c>
      <c r="L75" s="61">
        <v>1.21</v>
      </c>
      <c r="M75" s="61">
        <v>20.78397856157622</v>
      </c>
      <c r="N75" s="62">
        <f t="shared" si="29"/>
        <v>4.6401650866395538</v>
      </c>
      <c r="O75" s="61">
        <v>7.5777960000000002</v>
      </c>
      <c r="Z75" s="61">
        <v>4</v>
      </c>
      <c r="AB75" s="61">
        <v>9.8992740471869331E-2</v>
      </c>
      <c r="AC75" s="63" t="str">
        <f t="shared" si="30"/>
        <v/>
      </c>
      <c r="AD75" s="20" t="str">
        <f t="shared" si="49"/>
        <v/>
      </c>
      <c r="AE75" s="62" t="str">
        <f t="shared" si="31"/>
        <v/>
      </c>
      <c r="AF75" s="20">
        <f t="shared" si="46"/>
        <v>0.17150635208711434</v>
      </c>
      <c r="AG75" s="62">
        <f t="shared" si="32"/>
        <v>0.10753176043557169</v>
      </c>
      <c r="AH75" s="62" t="str">
        <f t="shared" si="33"/>
        <v/>
      </c>
      <c r="AI75" s="62">
        <f t="shared" si="47"/>
        <v>9.5553539019963704E-2</v>
      </c>
      <c r="AJ75" s="62">
        <f t="shared" si="48"/>
        <v>0.10980036297640654</v>
      </c>
      <c r="AK75" s="62">
        <f t="shared" si="34"/>
        <v>-1.4246823956442833E-2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-5.6033960951895591E-2</v>
      </c>
      <c r="AV75" s="62" t="str">
        <f t="shared" si="38"/>
        <v/>
      </c>
      <c r="AW75" s="62">
        <f t="shared" si="39"/>
        <v>9.8992740471869331E-2</v>
      </c>
    </row>
    <row r="76" spans="1:49">
      <c r="A76" s="62">
        <v>1943</v>
      </c>
      <c r="B76" s="61">
        <v>4.7667804323094431</v>
      </c>
      <c r="C76" s="61">
        <v>3949</v>
      </c>
      <c r="D76" s="61">
        <v>12.48</v>
      </c>
      <c r="G76" s="61"/>
      <c r="H76" s="61">
        <v>0.16490384615384615</v>
      </c>
      <c r="I76" s="61">
        <v>1.2629999999999999</v>
      </c>
      <c r="K76" s="61">
        <v>1.3380000000000001</v>
      </c>
      <c r="L76" s="61">
        <v>1.2250000000000001</v>
      </c>
      <c r="M76" s="61">
        <v>22.84049723451713</v>
      </c>
      <c r="N76" s="62">
        <f t="shared" si="29"/>
        <v>4.7260789462220592</v>
      </c>
      <c r="O76" s="61">
        <v>7.6254549999999997</v>
      </c>
      <c r="Z76" s="61">
        <v>4</v>
      </c>
      <c r="AB76" s="61">
        <v>9.8878205128205124E-2</v>
      </c>
      <c r="AC76" s="63" t="str">
        <f t="shared" si="30"/>
        <v/>
      </c>
      <c r="AD76" s="20" t="str">
        <f t="shared" si="49"/>
        <v/>
      </c>
      <c r="AE76" s="62" t="str">
        <f t="shared" si="31"/>
        <v/>
      </c>
      <c r="AF76" s="20">
        <f t="shared" si="46"/>
        <v>0.16490384615384615</v>
      </c>
      <c r="AG76" s="62">
        <f t="shared" si="32"/>
        <v>0.10120192307692306</v>
      </c>
      <c r="AH76" s="62" t="str">
        <f t="shared" si="33"/>
        <v/>
      </c>
      <c r="AI76" s="62">
        <f t="shared" si="47"/>
        <v>0.10721153846153847</v>
      </c>
      <c r="AJ76" s="62">
        <f t="shared" si="48"/>
        <v>9.815705128205128E-2</v>
      </c>
      <c r="AK76" s="62">
        <f t="shared" si="34"/>
        <v>9.054487179487189E-3</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2.1654061337429066E-2</v>
      </c>
      <c r="AV76" s="62" t="str">
        <f t="shared" si="38"/>
        <v/>
      </c>
      <c r="AW76" s="62">
        <f t="shared" si="39"/>
        <v>9.8878205128205124E-2</v>
      </c>
    </row>
    <row r="77" spans="1:49">
      <c r="A77" s="62">
        <v>1944</v>
      </c>
      <c r="B77" s="61">
        <v>4.7667804323094431</v>
      </c>
      <c r="C77" s="61">
        <v>3998</v>
      </c>
      <c r="D77" s="61">
        <v>13.85</v>
      </c>
      <c r="G77" s="61"/>
      <c r="H77" s="61">
        <v>0.1403610108303249</v>
      </c>
      <c r="I77" s="61">
        <v>1.39</v>
      </c>
      <c r="K77" s="61">
        <v>1.361</v>
      </c>
      <c r="L77" s="61">
        <v>1.167</v>
      </c>
      <c r="M77" s="61">
        <v>24.939155131300478</v>
      </c>
      <c r="N77" s="62">
        <f t="shared" si="29"/>
        <v>4.7446515324163867</v>
      </c>
      <c r="O77" s="61">
        <v>7.8160920000000003</v>
      </c>
      <c r="Z77" s="61">
        <v>4</v>
      </c>
      <c r="AB77" s="61">
        <v>9.0317689530685918E-2</v>
      </c>
      <c r="AC77" s="63" t="str">
        <f t="shared" si="30"/>
        <v/>
      </c>
      <c r="AD77" s="20" t="str">
        <f t="shared" si="49"/>
        <v/>
      </c>
      <c r="AE77" s="62" t="str">
        <f t="shared" si="31"/>
        <v/>
      </c>
      <c r="AF77" s="20">
        <f t="shared" si="46"/>
        <v>0.1403610108303249</v>
      </c>
      <c r="AG77" s="62">
        <f t="shared" si="32"/>
        <v>0.10036101083032491</v>
      </c>
      <c r="AH77" s="62" t="str">
        <f t="shared" si="33"/>
        <v/>
      </c>
      <c r="AI77" s="62">
        <f t="shared" si="47"/>
        <v>9.8267148014440434E-2</v>
      </c>
      <c r="AJ77" s="62">
        <f t="shared" si="48"/>
        <v>8.4259927797833936E-2</v>
      </c>
      <c r="AK77" s="62">
        <f t="shared" si="34"/>
        <v>1.4007220216606497E-2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3.6077892820494895E-2</v>
      </c>
      <c r="AV77" s="62" t="str">
        <f t="shared" si="38"/>
        <v/>
      </c>
      <c r="AW77" s="62">
        <f t="shared" si="39"/>
        <v>9.0317689530685918E-2</v>
      </c>
    </row>
    <row r="78" spans="1:49">
      <c r="A78" s="62">
        <v>1945</v>
      </c>
      <c r="B78" s="61">
        <v>4.773840720063804</v>
      </c>
      <c r="C78" s="61">
        <v>4045</v>
      </c>
      <c r="D78" s="61">
        <v>14</v>
      </c>
      <c r="G78" s="61"/>
      <c r="H78" s="61">
        <v>0.14142857142857143</v>
      </c>
      <c r="I78" s="61">
        <v>1.7050000000000001</v>
      </c>
      <c r="K78" s="61">
        <v>0.90400000000000003</v>
      </c>
      <c r="L78" s="61">
        <v>0.69599999999999995</v>
      </c>
      <c r="M78" s="61">
        <v>22.775523948494069</v>
      </c>
      <c r="N78" s="62">
        <f t="shared" si="29"/>
        <v>5.190631615551478</v>
      </c>
      <c r="O78" s="61">
        <v>7.9114100000000001</v>
      </c>
      <c r="Z78" s="61">
        <v>4</v>
      </c>
      <c r="AB78" s="61">
        <v>0.10597142857142856</v>
      </c>
      <c r="AC78" s="63" t="str">
        <f t="shared" si="30"/>
        <v/>
      </c>
      <c r="AD78" s="20" t="str">
        <f t="shared" si="49"/>
        <v/>
      </c>
      <c r="AE78" s="62" t="str">
        <f t="shared" si="31"/>
        <v/>
      </c>
      <c r="AF78" s="20">
        <f t="shared" si="46"/>
        <v>0.14142857142857143</v>
      </c>
      <c r="AG78" s="62">
        <f t="shared" si="32"/>
        <v>0.12178571428571429</v>
      </c>
      <c r="AH78" s="62" t="str">
        <f t="shared" si="33"/>
        <v/>
      </c>
      <c r="AI78" s="62">
        <f t="shared" si="47"/>
        <v>6.4571428571428571E-2</v>
      </c>
      <c r="AJ78" s="62">
        <f t="shared" si="48"/>
        <v>4.9714285714285711E-2</v>
      </c>
      <c r="AK78" s="62">
        <f t="shared" si="34"/>
        <v>1.485714285714286E-2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-4.983739787349261E-2</v>
      </c>
      <c r="AV78" s="62" t="str">
        <f t="shared" si="38"/>
        <v/>
      </c>
      <c r="AW78" s="62">
        <f t="shared" si="39"/>
        <v>0.10597142857142856</v>
      </c>
    </row>
    <row r="79" spans="1:49">
      <c r="A79" s="62">
        <v>1946</v>
      </c>
      <c r="B79" s="61">
        <v>8.1</v>
      </c>
      <c r="C79" s="61">
        <v>4101</v>
      </c>
      <c r="D79" s="61">
        <v>14.8</v>
      </c>
      <c r="G79" s="61"/>
      <c r="H79" s="61">
        <v>0.1885135135135135</v>
      </c>
      <c r="I79" s="61">
        <v>1.77</v>
      </c>
      <c r="K79" s="61">
        <v>1.6180000000000001</v>
      </c>
      <c r="L79" s="61">
        <v>2.8479999999999999</v>
      </c>
      <c r="M79" s="61">
        <v>26.01681907503448</v>
      </c>
      <c r="N79" s="62">
        <f t="shared" si="29"/>
        <v>4.7380192826530196</v>
      </c>
      <c r="O79" s="61">
        <v>7.8637509999999997</v>
      </c>
      <c r="Z79" s="61">
        <v>3.520833333333333</v>
      </c>
      <c r="AB79" s="61">
        <v>9.9756756756756756E-2</v>
      </c>
      <c r="AC79" s="63" t="str">
        <f t="shared" si="30"/>
        <v/>
      </c>
      <c r="AD79" s="20" t="str">
        <f t="shared" si="49"/>
        <v/>
      </c>
      <c r="AE79" s="62" t="str">
        <f t="shared" si="31"/>
        <v/>
      </c>
      <c r="AF79" s="20">
        <f t="shared" si="46"/>
        <v>0.1885135135135135</v>
      </c>
      <c r="AG79" s="62">
        <f t="shared" si="32"/>
        <v>0.11959459459459459</v>
      </c>
      <c r="AH79" s="62" t="str">
        <f t="shared" si="33"/>
        <v/>
      </c>
      <c r="AI79" s="62">
        <f t="shared" si="47"/>
        <v>0.10932432432432433</v>
      </c>
      <c r="AJ79" s="62">
        <f t="shared" si="48"/>
        <v>0.19243243243243241</v>
      </c>
      <c r="AK79" s="62">
        <f t="shared" si="34"/>
        <v>-8.3108108108108078E-2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0.13123621282218026</v>
      </c>
      <c r="AV79" s="62" t="str">
        <f t="shared" si="38"/>
        <v/>
      </c>
      <c r="AW79" s="62">
        <f t="shared" si="39"/>
        <v>9.9756756756756756E-2</v>
      </c>
    </row>
    <row r="80" spans="1:49">
      <c r="A80" s="62">
        <v>1947</v>
      </c>
      <c r="B80" s="61">
        <v>8.15</v>
      </c>
      <c r="C80" s="61">
        <v>4146</v>
      </c>
      <c r="D80" s="61">
        <v>16.3</v>
      </c>
      <c r="G80" s="61"/>
      <c r="H80" s="61">
        <v>0.22269938650306748</v>
      </c>
      <c r="I80" s="61">
        <v>1.992</v>
      </c>
      <c r="K80" s="61">
        <v>2.3130000000000002</v>
      </c>
      <c r="L80" s="61">
        <v>3.09</v>
      </c>
      <c r="M80" s="61">
        <v>27.18083729028795</v>
      </c>
      <c r="N80" s="62">
        <f t="shared" si="29"/>
        <v>4.9405414858117851</v>
      </c>
      <c r="O80" s="61">
        <v>8.0782170000000004</v>
      </c>
      <c r="Z80" s="61">
        <v>3.5</v>
      </c>
      <c r="AB80" s="61"/>
      <c r="AC80" s="63" t="str">
        <f t="shared" si="30"/>
        <v/>
      </c>
      <c r="AD80" s="20" t="str">
        <f t="shared" si="49"/>
        <v/>
      </c>
      <c r="AE80" s="62" t="str">
        <f t="shared" si="31"/>
        <v/>
      </c>
      <c r="AF80" s="20">
        <f t="shared" si="46"/>
        <v>0.22269938650306748</v>
      </c>
      <c r="AG80" s="62">
        <f t="shared" si="32"/>
        <v>0.12220858895705521</v>
      </c>
      <c r="AH80" s="62" t="str">
        <f t="shared" si="33"/>
        <v/>
      </c>
      <c r="AI80" s="62">
        <f t="shared" si="47"/>
        <v>0.14190184049079754</v>
      </c>
      <c r="AJ80" s="62">
        <f t="shared" si="48"/>
        <v>0.18957055214723925</v>
      </c>
      <c r="AK80" s="62">
        <f t="shared" si="34"/>
        <v>-4.7668711656441709E-2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-6.6474288562131459E-3</v>
      </c>
      <c r="AV80" s="62" t="str">
        <f t="shared" si="38"/>
        <v/>
      </c>
      <c r="AW80" s="62" t="str">
        <f t="shared" si="39"/>
        <v/>
      </c>
    </row>
    <row r="81" spans="1:49">
      <c r="A81" s="62">
        <v>1948</v>
      </c>
      <c r="B81" s="61">
        <v>9.6</v>
      </c>
      <c r="C81" s="61">
        <v>4190</v>
      </c>
      <c r="D81" s="61">
        <v>17.7</v>
      </c>
      <c r="G81" s="61"/>
      <c r="H81" s="61">
        <v>0.25141242937853109</v>
      </c>
      <c r="I81" s="61">
        <v>2.3330000000000002</v>
      </c>
      <c r="K81" s="61">
        <v>2.7310000100000003</v>
      </c>
      <c r="L81" s="61">
        <v>3.4239999999999999</v>
      </c>
      <c r="M81" s="61">
        <v>27.795177354138623</v>
      </c>
      <c r="N81" s="62">
        <f t="shared" si="29"/>
        <v>5.1912132359149146</v>
      </c>
      <c r="O81" s="61">
        <v>8.2926830000000002</v>
      </c>
      <c r="Z81" s="61">
        <v>3.5</v>
      </c>
      <c r="AB81" s="61"/>
      <c r="AC81" s="63" t="str">
        <f t="shared" si="30"/>
        <v/>
      </c>
      <c r="AD81" s="20" t="str">
        <f t="shared" si="49"/>
        <v/>
      </c>
      <c r="AE81" s="62" t="str">
        <f t="shared" si="31"/>
        <v/>
      </c>
      <c r="AF81" s="20">
        <f t="shared" si="46"/>
        <v>0.25141242937853109</v>
      </c>
      <c r="AG81" s="62">
        <f t="shared" si="32"/>
        <v>0.1318079096045198</v>
      </c>
      <c r="AH81" s="62" t="str">
        <f t="shared" si="33"/>
        <v/>
      </c>
      <c r="AI81" s="62">
        <f t="shared" si="47"/>
        <v>0.15429378587570625</v>
      </c>
      <c r="AJ81" s="62">
        <f t="shared" si="48"/>
        <v>0.19344632768361583</v>
      </c>
      <c r="AK81" s="62">
        <f t="shared" si="34"/>
        <v>-3.9152541807909585E-2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-1.4492496299346569E-2</v>
      </c>
      <c r="AV81" s="62" t="str">
        <f t="shared" si="38"/>
        <v/>
      </c>
      <c r="AW81" s="62" t="str">
        <f t="shared" si="39"/>
        <v/>
      </c>
    </row>
    <row r="82" spans="1:49" ht="14.7" thickBot="1">
      <c r="A82" s="62">
        <v>1949</v>
      </c>
      <c r="B82" s="61">
        <v>9.3000000000000007</v>
      </c>
      <c r="C82" s="61">
        <v>4230</v>
      </c>
      <c r="D82" s="61">
        <v>18.899999999999999</v>
      </c>
      <c r="G82" s="61"/>
      <c r="H82" s="61">
        <v>0.24708994708994711</v>
      </c>
      <c r="I82" s="61">
        <v>2.5110000000000001</v>
      </c>
      <c r="K82" s="61">
        <v>3.56</v>
      </c>
      <c r="L82" s="61">
        <v>4.2119999999999997</v>
      </c>
      <c r="M82" s="61">
        <v>28.784099828943358</v>
      </c>
      <c r="N82" s="62">
        <f t="shared" si="29"/>
        <v>5.302099324705523</v>
      </c>
      <c r="O82" s="61">
        <v>8.5188629999999996</v>
      </c>
      <c r="Z82" s="61">
        <v>3.5</v>
      </c>
      <c r="AB82" s="61"/>
      <c r="AC82" s="63" t="str">
        <f t="shared" si="30"/>
        <v/>
      </c>
      <c r="AD82" s="20" t="str">
        <f t="shared" si="49"/>
        <v/>
      </c>
      <c r="AE82" s="62" t="str">
        <f t="shared" si="31"/>
        <v/>
      </c>
      <c r="AF82" s="20">
        <f t="shared" si="46"/>
        <v>0.24708994708994711</v>
      </c>
      <c r="AG82" s="62">
        <f t="shared" si="32"/>
        <v>0.13285714285714287</v>
      </c>
      <c r="AH82" s="62" t="str">
        <f t="shared" si="33"/>
        <v/>
      </c>
      <c r="AI82" s="62">
        <f t="shared" si="47"/>
        <v>0.18835978835978837</v>
      </c>
      <c r="AJ82" s="62">
        <f t="shared" si="48"/>
        <v>0.22285714285714286</v>
      </c>
      <c r="AK82" s="62">
        <f t="shared" si="34"/>
        <v>-3.4497354497354499E-2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1.3864592872054441E-2</v>
      </c>
      <c r="AV82" s="62" t="str">
        <f t="shared" si="38"/>
        <v/>
      </c>
      <c r="AW82" s="62" t="str">
        <f t="shared" si="39"/>
        <v/>
      </c>
    </row>
    <row r="83" spans="1:49" s="72" customFormat="1" ht="14.7" thickTop="1">
      <c r="A83" s="71">
        <v>1950</v>
      </c>
      <c r="B83" s="72">
        <v>9.6999999999999993</v>
      </c>
      <c r="C83" s="61">
        <v>4271</v>
      </c>
      <c r="D83" s="61">
        <v>21.568000000000001</v>
      </c>
      <c r="E83" s="62"/>
      <c r="F83" s="72">
        <v>0.68901939499999998</v>
      </c>
      <c r="G83" s="61"/>
      <c r="H83" s="61">
        <v>0.2722222222222222</v>
      </c>
      <c r="I83" s="61">
        <v>2.5819999999999999</v>
      </c>
      <c r="J83" s="61"/>
      <c r="K83" s="61">
        <v>4.5919999999999996</v>
      </c>
      <c r="L83" s="61">
        <v>5.89</v>
      </c>
      <c r="M83" s="61">
        <v>30.590585521006368</v>
      </c>
      <c r="N83" s="71">
        <f t="shared" si="29"/>
        <v>5.6386039117971887</v>
      </c>
      <c r="O83" s="61">
        <v>9.0423679999999997</v>
      </c>
      <c r="P83" s="72">
        <v>6.8430723689999997</v>
      </c>
      <c r="Q83" s="72">
        <v>10.53942028</v>
      </c>
      <c r="R83" s="72">
        <v>3.1781882910000001</v>
      </c>
      <c r="S83" s="72">
        <v>15.89483626</v>
      </c>
      <c r="T83" s="72">
        <v>21.23550672</v>
      </c>
      <c r="U83" s="72">
        <v>4.2721790999999998</v>
      </c>
      <c r="V83" s="72">
        <v>1.9383250000000001</v>
      </c>
      <c r="W83" s="72">
        <v>2087.2289000000001</v>
      </c>
      <c r="X83" s="72">
        <v>0.64579689500000004</v>
      </c>
      <c r="Z83" s="61">
        <v>4.083333333333333</v>
      </c>
      <c r="AB83" s="61"/>
      <c r="AC83" s="63" t="str">
        <f t="shared" si="30"/>
        <v/>
      </c>
      <c r="AD83" s="20">
        <f t="shared" si="49"/>
        <v>0.68901939499999998</v>
      </c>
      <c r="AE83" s="62" t="str">
        <f t="shared" si="31"/>
        <v/>
      </c>
      <c r="AF83" s="20">
        <f t="shared" si="46"/>
        <v>0.2722222222222222</v>
      </c>
      <c r="AG83" s="62">
        <f t="shared" si="32"/>
        <v>0.11971439169139464</v>
      </c>
      <c r="AH83" s="62" t="str">
        <f t="shared" si="33"/>
        <v/>
      </c>
      <c r="AI83" s="62">
        <f t="shared" si="47"/>
        <v>0.21290801186943617</v>
      </c>
      <c r="AJ83" s="62">
        <f t="shared" si="48"/>
        <v>0.27308976261127593</v>
      </c>
      <c r="AK83" s="62">
        <f t="shared" si="34"/>
        <v>-6.0181750741839762E-2</v>
      </c>
      <c r="AL83" s="62" t="str">
        <f t="shared" si="40"/>
        <v/>
      </c>
      <c r="AM83" s="62" t="str">
        <f t="shared" si="41"/>
        <v/>
      </c>
      <c r="AN83" s="62" t="str">
        <f t="shared" si="42"/>
        <v/>
      </c>
      <c r="AO83" s="62" t="str">
        <f t="shared" si="43"/>
        <v/>
      </c>
      <c r="AP83" s="62" t="str">
        <f t="shared" si="44"/>
        <v/>
      </c>
      <c r="AQ83" s="62">
        <f>IF(OR(V83="",U83=""),"",LN(V83/U83))</f>
        <v>-0.79029982686926703</v>
      </c>
      <c r="AR83" s="62">
        <f t="shared" si="35"/>
        <v>6.8532927531586578</v>
      </c>
      <c r="AS83" s="62">
        <f t="shared" si="36"/>
        <v>0.64579689500000004</v>
      </c>
      <c r="AT83" s="62" t="str">
        <f t="shared" si="37"/>
        <v/>
      </c>
      <c r="AU83" s="62">
        <f t="shared" si="45"/>
        <v>-2.6533660366615724E-2</v>
      </c>
      <c r="AV83" s="62" t="str">
        <f t="shared" si="38"/>
        <v/>
      </c>
      <c r="AW83" s="62" t="str">
        <f t="shared" si="39"/>
        <v/>
      </c>
    </row>
    <row r="84" spans="1:49">
      <c r="A84" s="62">
        <v>1951</v>
      </c>
      <c r="B84" s="61">
        <v>8.8000000000000007</v>
      </c>
      <c r="C84" s="61">
        <v>4304</v>
      </c>
      <c r="D84" s="61">
        <v>23.137</v>
      </c>
      <c r="F84">
        <v>0.68657459300000001</v>
      </c>
      <c r="G84" s="61"/>
      <c r="H84" s="61">
        <v>0.24914529914529918</v>
      </c>
      <c r="I84" s="61">
        <v>3.157</v>
      </c>
      <c r="K84" s="61">
        <v>5.7930000000000001</v>
      </c>
      <c r="L84" s="61">
        <v>6.9930000000000003</v>
      </c>
      <c r="M84" s="61">
        <v>30.529660091460777</v>
      </c>
      <c r="N84" s="62">
        <f t="shared" si="29"/>
        <v>6.0143941990032355</v>
      </c>
      <c r="O84" s="61">
        <v>9.9941960000000005</v>
      </c>
      <c r="P84">
        <v>7.5237469499999996</v>
      </c>
      <c r="Q84">
        <v>12.385577809999999</v>
      </c>
      <c r="R84">
        <v>3.4777755460000002</v>
      </c>
      <c r="S84">
        <v>18.2238097</v>
      </c>
      <c r="T84">
        <v>26.81728137</v>
      </c>
      <c r="U84">
        <v>4.3048080999999998</v>
      </c>
      <c r="V84">
        <v>1.942931</v>
      </c>
      <c r="W84">
        <v>2072.5081</v>
      </c>
      <c r="X84">
        <v>0.64579689500000004</v>
      </c>
      <c r="Y84" s="61">
        <v>2.8128250000000001</v>
      </c>
      <c r="Z84" s="61">
        <v>5</v>
      </c>
      <c r="AB84" s="61"/>
      <c r="AC84" s="63" t="str">
        <f t="shared" si="30"/>
        <v/>
      </c>
      <c r="AD84" s="20">
        <f t="shared" si="49"/>
        <v>0.68657459300000001</v>
      </c>
      <c r="AE84" s="62" t="str">
        <f t="shared" si="31"/>
        <v/>
      </c>
      <c r="AF84" s="20">
        <f t="shared" si="46"/>
        <v>0.24914529914529918</v>
      </c>
      <c r="AG84" s="62">
        <f t="shared" si="32"/>
        <v>0.13644811341141894</v>
      </c>
      <c r="AH84" s="62" t="str">
        <f t="shared" si="33"/>
        <v/>
      </c>
      <c r="AI84" s="62">
        <f t="shared" si="47"/>
        <v>0.250378182132515</v>
      </c>
      <c r="AJ84" s="62">
        <f t="shared" si="48"/>
        <v>0.3022431603060034</v>
      </c>
      <c r="AK84" s="62">
        <f t="shared" si="34"/>
        <v>-5.1864978173488396E-2</v>
      </c>
      <c r="AL84" s="62">
        <f t="shared" si="40"/>
        <v>3.030834314751563E-2</v>
      </c>
      <c r="AM84" s="62">
        <f t="shared" si="41"/>
        <v>9.6891048356864171E-2</v>
      </c>
      <c r="AN84" s="62">
        <f t="shared" si="42"/>
        <v>2.5562436045549423E-2</v>
      </c>
      <c r="AO84" s="62">
        <f t="shared" si="43"/>
        <v>7.2215543609174371E-2</v>
      </c>
      <c r="AP84" s="62">
        <f t="shared" si="44"/>
        <v>0.16885275316203663</v>
      </c>
      <c r="AQ84" s="62">
        <f t="shared" ref="AQ84:AQ146" si="50">IF(OR(V84="",U84=""),"",LN(V84/U84))</f>
        <v>-0.79553490314178443</v>
      </c>
      <c r="AR84" s="62">
        <f t="shared" si="35"/>
        <v>6.8409798921833094</v>
      </c>
      <c r="AS84" s="62">
        <f t="shared" si="36"/>
        <v>0.64579689500000004</v>
      </c>
      <c r="AT84" s="62">
        <f t="shared" si="37"/>
        <v>0.12157258935903531</v>
      </c>
      <c r="AU84" s="62">
        <f t="shared" si="45"/>
        <v>-2.3685794476793268E-2</v>
      </c>
      <c r="AV84" s="62" t="str">
        <f t="shared" si="38"/>
        <v/>
      </c>
      <c r="AW84" s="62" t="str">
        <f t="shared" si="39"/>
        <v/>
      </c>
    </row>
    <row r="85" spans="1:49">
      <c r="A85" s="62">
        <v>1952</v>
      </c>
      <c r="B85" s="61">
        <v>7.8</v>
      </c>
      <c r="C85" s="61">
        <v>4334</v>
      </c>
      <c r="D85" s="61">
        <v>24.675999999999998</v>
      </c>
      <c r="F85">
        <v>0.66177281399999999</v>
      </c>
      <c r="G85" s="61"/>
      <c r="H85" s="61">
        <v>0.17024639325660562</v>
      </c>
      <c r="I85" s="61">
        <v>3.5640000000000001</v>
      </c>
      <c r="K85" s="61">
        <v>5.8739999999999997</v>
      </c>
      <c r="L85" s="61">
        <v>6.6449999999999996</v>
      </c>
      <c r="M85" s="61">
        <v>30.816642736594599</v>
      </c>
      <c r="N85" s="62">
        <f t="shared" si="29"/>
        <v>6.3107300876689685</v>
      </c>
      <c r="O85" s="61">
        <v>10.374930000000001</v>
      </c>
      <c r="P85">
        <v>7.6384451350000004</v>
      </c>
      <c r="Q85">
        <v>13.20004849</v>
      </c>
      <c r="R85">
        <v>3.7202539250000002</v>
      </c>
      <c r="S85">
        <v>18.98195656</v>
      </c>
      <c r="T85">
        <v>26.38504154</v>
      </c>
      <c r="U85">
        <v>4.3351967</v>
      </c>
      <c r="V85">
        <v>1.9475480000000001</v>
      </c>
      <c r="W85">
        <v>2057.8910999999998</v>
      </c>
      <c r="X85">
        <v>0.64579689500000004</v>
      </c>
      <c r="Y85" s="61">
        <v>3.0658669999999999</v>
      </c>
      <c r="Z85" s="61">
        <v>5</v>
      </c>
      <c r="AB85" s="61"/>
      <c r="AC85" s="63" t="str">
        <f t="shared" si="30"/>
        <v/>
      </c>
      <c r="AD85" s="20">
        <f t="shared" si="49"/>
        <v>0.66177281399999999</v>
      </c>
      <c r="AE85" s="62" t="str">
        <f t="shared" si="31"/>
        <v/>
      </c>
      <c r="AF85" s="20">
        <f t="shared" si="46"/>
        <v>0.17024639325660562</v>
      </c>
      <c r="AG85" s="62">
        <f t="shared" si="32"/>
        <v>0.14443183660236669</v>
      </c>
      <c r="AH85" s="62" t="str">
        <f t="shared" si="33"/>
        <v/>
      </c>
      <c r="AI85" s="62">
        <f t="shared" si="47"/>
        <v>0.23804506402982656</v>
      </c>
      <c r="AJ85" s="62">
        <f t="shared" si="48"/>
        <v>0.26928999837899176</v>
      </c>
      <c r="AK85" s="62">
        <f t="shared" si="34"/>
        <v>-3.1244934349165199E-2</v>
      </c>
      <c r="AL85" s="62">
        <f t="shared" si="40"/>
        <v>-3.2965956218142668E-2</v>
      </c>
      <c r="AM85" s="62">
        <f t="shared" si="41"/>
        <v>1.5592043374169305E-2</v>
      </c>
      <c r="AN85" s="62">
        <f t="shared" si="42"/>
        <v>1.9303303053404223E-2</v>
      </c>
      <c r="AO85" s="62">
        <f t="shared" si="43"/>
        <v>-7.3358349807689507E-3</v>
      </c>
      <c r="AP85" s="62">
        <f t="shared" si="44"/>
        <v>-6.4345009534332351E-2</v>
      </c>
      <c r="AQ85" s="62">
        <f t="shared" si="50"/>
        <v>-0.80019583861657595</v>
      </c>
      <c r="AR85" s="62">
        <f t="shared" si="35"/>
        <v>6.8292411609254522</v>
      </c>
      <c r="AS85" s="62">
        <f t="shared" si="36"/>
        <v>0.64579689500000004</v>
      </c>
      <c r="AT85" s="62">
        <f t="shared" si="37"/>
        <v>0.12424489382395851</v>
      </c>
      <c r="AU85" s="62">
        <f t="shared" si="45"/>
        <v>1.9042561737569602E-3</v>
      </c>
      <c r="AV85" s="62" t="str">
        <f t="shared" si="38"/>
        <v/>
      </c>
      <c r="AW85" s="62" t="str">
        <f t="shared" si="39"/>
        <v/>
      </c>
    </row>
    <row r="86" spans="1:49">
      <c r="A86" s="62">
        <v>1953</v>
      </c>
      <c r="B86" s="61">
        <v>7.45</v>
      </c>
      <c r="C86" s="61">
        <v>4369</v>
      </c>
      <c r="D86" s="61">
        <v>26.431999999999999</v>
      </c>
      <c r="F86">
        <v>0.64145556800000003</v>
      </c>
      <c r="G86" s="61"/>
      <c r="H86" s="61">
        <v>0.17005901937046006</v>
      </c>
      <c r="I86" s="61">
        <v>3.9279999999999999</v>
      </c>
      <c r="K86" s="61">
        <v>6.1779999999999999</v>
      </c>
      <c r="L86" s="61">
        <v>6.9080000000000004</v>
      </c>
      <c r="M86" s="61">
        <v>32.390013412031728</v>
      </c>
      <c r="N86" s="62">
        <f t="shared" si="29"/>
        <v>6.3799302050123758</v>
      </c>
      <c r="O86" s="61">
        <v>10.47011</v>
      </c>
      <c r="P86">
        <v>7.721886756</v>
      </c>
      <c r="Q86">
        <v>12.63426904</v>
      </c>
      <c r="R86">
        <v>3.7767062189999998</v>
      </c>
      <c r="S86">
        <v>17.858221019999998</v>
      </c>
      <c r="T86">
        <v>24.099721679999998</v>
      </c>
      <c r="U86">
        <v>4.3704862000000002</v>
      </c>
      <c r="V86">
        <v>1.952175</v>
      </c>
      <c r="W86">
        <v>2043.3771999999999</v>
      </c>
      <c r="X86">
        <v>0.64579689500000004</v>
      </c>
      <c r="Y86" s="61">
        <v>3.0766249999999999</v>
      </c>
      <c r="Z86" s="61">
        <v>4.875</v>
      </c>
      <c r="AB86" s="61">
        <v>0.31064528301886796</v>
      </c>
      <c r="AC86" s="63" t="str">
        <f t="shared" si="30"/>
        <v/>
      </c>
      <c r="AD86" s="20">
        <f t="shared" si="49"/>
        <v>0.64145556800000003</v>
      </c>
      <c r="AE86" s="62" t="str">
        <f t="shared" si="31"/>
        <v/>
      </c>
      <c r="AF86" s="20">
        <f t="shared" si="46"/>
        <v>0.17005901937046006</v>
      </c>
      <c r="AG86" s="62">
        <f t="shared" si="32"/>
        <v>0.14860774818401937</v>
      </c>
      <c r="AH86" s="62" t="str">
        <f t="shared" si="33"/>
        <v/>
      </c>
      <c r="AI86" s="62">
        <f t="shared" si="47"/>
        <v>0.2337318401937046</v>
      </c>
      <c r="AJ86" s="62">
        <f t="shared" si="48"/>
        <v>0.26134987893462475</v>
      </c>
      <c r="AK86" s="62">
        <f t="shared" si="34"/>
        <v>-2.7618038740920142E-2</v>
      </c>
      <c r="AL86" s="62">
        <f t="shared" si="40"/>
        <v>-4.1117991086065002E-5</v>
      </c>
      <c r="AM86" s="62">
        <f t="shared" si="41"/>
        <v>-5.4713400410201438E-2</v>
      </c>
      <c r="AN86" s="62">
        <f t="shared" si="42"/>
        <v>4.1545492603855651E-3</v>
      </c>
      <c r="AO86" s="62">
        <f t="shared" si="43"/>
        <v>-7.1930694185516258E-2</v>
      </c>
      <c r="AP86" s="62">
        <f t="shared" si="44"/>
        <v>-0.10150273386159174</v>
      </c>
      <c r="AQ86" s="62">
        <f t="shared" si="50"/>
        <v>-0.80593012588818058</v>
      </c>
      <c r="AR86" s="62">
        <f t="shared" si="35"/>
        <v>6.8164290823327613</v>
      </c>
      <c r="AS86" s="62">
        <f t="shared" si="36"/>
        <v>0.64579689500000004</v>
      </c>
      <c r="AT86" s="62">
        <f t="shared" si="37"/>
        <v>0.11639773759079904</v>
      </c>
      <c r="AU86" s="62">
        <f t="shared" si="45"/>
        <v>3.9094215491976031E-2</v>
      </c>
      <c r="AV86" s="62" t="str">
        <f t="shared" si="38"/>
        <v/>
      </c>
      <c r="AW86" s="62">
        <f t="shared" si="39"/>
        <v>0.31064528301886796</v>
      </c>
    </row>
    <row r="87" spans="1:49">
      <c r="A87" s="62">
        <v>1954</v>
      </c>
      <c r="B87" s="61">
        <v>7.48</v>
      </c>
      <c r="C87" s="61">
        <v>4406</v>
      </c>
      <c r="D87" s="61">
        <v>27.704999999999998</v>
      </c>
      <c r="F87">
        <v>0.65862113600000005</v>
      </c>
      <c r="G87" s="61"/>
      <c r="H87" s="61">
        <v>0.17368706009745533</v>
      </c>
      <c r="I87" s="61">
        <v>4.2640000000000002</v>
      </c>
      <c r="J87" s="61">
        <v>4.2439999999999998</v>
      </c>
      <c r="K87" s="61">
        <v>6.649</v>
      </c>
      <c r="L87" s="61">
        <v>8.0830000000000002</v>
      </c>
      <c r="M87" s="61">
        <v>33.011826441686971</v>
      </c>
      <c r="N87" s="62">
        <f t="shared" si="29"/>
        <v>6.5061366868962498</v>
      </c>
      <c r="O87" s="61">
        <v>10.47011</v>
      </c>
      <c r="P87">
        <v>7.7945799229999997</v>
      </c>
      <c r="Q87">
        <v>12.52775922</v>
      </c>
      <c r="R87">
        <v>3.954201538</v>
      </c>
      <c r="S87">
        <v>17.73386722</v>
      </c>
      <c r="T87">
        <v>23.283413660000001</v>
      </c>
      <c r="U87">
        <v>4.4072165999999999</v>
      </c>
      <c r="V87">
        <v>1.9568140000000001</v>
      </c>
      <c r="W87">
        <v>2028.9657</v>
      </c>
      <c r="X87">
        <v>0.64579689500000004</v>
      </c>
      <c r="Y87" s="61">
        <v>3.1996549999999999</v>
      </c>
      <c r="Z87" s="61">
        <v>5</v>
      </c>
      <c r="AB87" s="61">
        <v>0.30639130434782608</v>
      </c>
      <c r="AC87" s="63" t="str">
        <f t="shared" si="30"/>
        <v/>
      </c>
      <c r="AD87" s="20">
        <f t="shared" si="49"/>
        <v>0.65862113600000005</v>
      </c>
      <c r="AE87" s="62" t="str">
        <f t="shared" si="31"/>
        <v/>
      </c>
      <c r="AF87" s="20">
        <f t="shared" si="46"/>
        <v>0.17368706009745533</v>
      </c>
      <c r="AG87" s="62">
        <f t="shared" si="32"/>
        <v>0.15390723696083741</v>
      </c>
      <c r="AH87" s="62">
        <f t="shared" si="33"/>
        <v>0.15318534560548638</v>
      </c>
      <c r="AI87" s="62">
        <f t="shared" si="47"/>
        <v>0.2399927810864465</v>
      </c>
      <c r="AJ87" s="62">
        <f t="shared" si="48"/>
        <v>0.29175239126511465</v>
      </c>
      <c r="AK87" s="62">
        <f t="shared" si="34"/>
        <v>-5.1759610178668147E-2</v>
      </c>
      <c r="AL87" s="62">
        <f t="shared" si="40"/>
        <v>-1.0218801681986167E-2</v>
      </c>
      <c r="AM87" s="62">
        <f t="shared" si="41"/>
        <v>-2.8054647000007295E-2</v>
      </c>
      <c r="AN87" s="62">
        <f t="shared" si="42"/>
        <v>2.6337755432733017E-2</v>
      </c>
      <c r="AO87" s="62">
        <f t="shared" si="43"/>
        <v>-2.6576429473937041E-2</v>
      </c>
      <c r="AP87" s="62">
        <f t="shared" si="44"/>
        <v>-5.4047724435939803E-2</v>
      </c>
      <c r="AQ87" s="62">
        <f t="shared" si="50"/>
        <v>-0.8119256932698824</v>
      </c>
      <c r="AR87" s="62">
        <f t="shared" si="35"/>
        <v>6.8033557415337924</v>
      </c>
      <c r="AS87" s="62">
        <f t="shared" si="36"/>
        <v>0.64579689500000004</v>
      </c>
      <c r="AT87" s="62">
        <f t="shared" si="37"/>
        <v>0.11549016423028334</v>
      </c>
      <c r="AU87" s="62">
        <f t="shared" si="45"/>
        <v>2.9161320453147514E-2</v>
      </c>
      <c r="AV87" s="62" t="str">
        <f t="shared" si="38"/>
        <v/>
      </c>
      <c r="AW87" s="62">
        <f t="shared" si="39"/>
        <v>0.30639130434782608</v>
      </c>
    </row>
    <row r="88" spans="1:49">
      <c r="A88" s="62">
        <v>1955</v>
      </c>
      <c r="B88" s="61">
        <v>7.11</v>
      </c>
      <c r="C88" s="61">
        <v>4439</v>
      </c>
      <c r="D88" s="61">
        <v>28.92</v>
      </c>
      <c r="F88">
        <v>0.66225911000000004</v>
      </c>
      <c r="G88" s="61"/>
      <c r="H88" s="61">
        <v>0.15995850622406638</v>
      </c>
      <c r="I88" s="61">
        <v>4.2720000000000002</v>
      </c>
      <c r="J88" s="61">
        <v>4.694</v>
      </c>
      <c r="K88" s="61">
        <v>7.3029999999999999</v>
      </c>
      <c r="L88" s="61">
        <v>8.1389999999999993</v>
      </c>
      <c r="M88" s="61">
        <v>33.108144667612542</v>
      </c>
      <c r="N88" s="62">
        <f t="shared" si="29"/>
        <v>6.721363356541481</v>
      </c>
      <c r="O88" s="61">
        <v>11.04121</v>
      </c>
      <c r="P88">
        <v>8.1334745080000008</v>
      </c>
      <c r="Q88">
        <v>12.87374076</v>
      </c>
      <c r="R88">
        <v>4.124349917</v>
      </c>
      <c r="S88">
        <v>18.21088503</v>
      </c>
      <c r="T88">
        <v>23.77769773</v>
      </c>
      <c r="U88">
        <v>4.4402257000000001</v>
      </c>
      <c r="V88">
        <v>1.9614640000000001</v>
      </c>
      <c r="W88">
        <v>2014.6558</v>
      </c>
      <c r="X88">
        <v>0.64579689500000004</v>
      </c>
      <c r="Y88" s="61">
        <v>3.3633329999999999</v>
      </c>
      <c r="Z88" s="61">
        <v>5.791666666666667</v>
      </c>
      <c r="AB88" s="61">
        <v>0.29128919860627178</v>
      </c>
      <c r="AC88" s="63" t="str">
        <f t="shared" si="30"/>
        <v/>
      </c>
      <c r="AD88" s="20">
        <f t="shared" si="49"/>
        <v>0.66225911000000004</v>
      </c>
      <c r="AE88" s="62" t="str">
        <f t="shared" si="31"/>
        <v/>
      </c>
      <c r="AF88" s="20">
        <f t="shared" si="46"/>
        <v>0.15995850622406638</v>
      </c>
      <c r="AG88" s="62">
        <f t="shared" si="32"/>
        <v>0.14771784232365145</v>
      </c>
      <c r="AH88" s="62">
        <f t="shared" si="33"/>
        <v>0.1623098201936376</v>
      </c>
      <c r="AI88" s="62">
        <f t="shared" si="47"/>
        <v>0.25252420470262793</v>
      </c>
      <c r="AJ88" s="62">
        <f t="shared" si="48"/>
        <v>0.28143153526970949</v>
      </c>
      <c r="AK88" s="62">
        <f t="shared" si="34"/>
        <v>-2.8907330567081557E-2</v>
      </c>
      <c r="AL88" s="62">
        <f t="shared" si="40"/>
        <v>1.0014413329832102E-2</v>
      </c>
      <c r="AM88" s="62">
        <f t="shared" si="41"/>
        <v>-5.3024602019093401E-3</v>
      </c>
      <c r="AN88" s="62">
        <f t="shared" si="42"/>
        <v>9.5845401713901754E-3</v>
      </c>
      <c r="AO88" s="62">
        <f t="shared" si="43"/>
        <v>-6.0018969456558718E-3</v>
      </c>
      <c r="AP88" s="62">
        <f t="shared" si="44"/>
        <v>-1.153835301332622E-2</v>
      </c>
      <c r="AQ88" s="62">
        <f t="shared" si="50"/>
        <v>-0.81701407528749537</v>
      </c>
      <c r="AR88" s="62">
        <f t="shared" si="35"/>
        <v>6.7911895656435242</v>
      </c>
      <c r="AS88" s="62">
        <f t="shared" si="36"/>
        <v>0.64579689500000004</v>
      </c>
      <c r="AT88" s="62">
        <f t="shared" si="37"/>
        <v>0.11629782157676348</v>
      </c>
      <c r="AU88" s="62">
        <f t="shared" si="45"/>
        <v>1.7454822795154375E-2</v>
      </c>
      <c r="AV88" s="62" t="str">
        <f t="shared" si="38"/>
        <v/>
      </c>
      <c r="AW88" s="62">
        <f t="shared" si="39"/>
        <v>0.29128919860627178</v>
      </c>
    </row>
    <row r="89" spans="1:49">
      <c r="A89" s="62">
        <v>1956</v>
      </c>
      <c r="B89" s="61">
        <v>7.52</v>
      </c>
      <c r="C89" s="61">
        <v>4466</v>
      </c>
      <c r="D89" s="61">
        <v>30.928999999999998</v>
      </c>
      <c r="F89">
        <v>0.65281905900000003</v>
      </c>
      <c r="G89" s="61"/>
      <c r="H89" s="61">
        <v>0.16308319053315659</v>
      </c>
      <c r="I89" s="61">
        <v>4.7519999999999998</v>
      </c>
      <c r="J89" s="61">
        <v>4.9939999999999998</v>
      </c>
      <c r="K89" s="61">
        <v>7.6779999999999999</v>
      </c>
      <c r="L89" s="61">
        <v>9.0570000000000004</v>
      </c>
      <c r="M89" s="61">
        <v>33.566901735059744</v>
      </c>
      <c r="N89" s="62">
        <f t="shared" si="29"/>
        <v>7.0471737164397297</v>
      </c>
      <c r="O89" s="61">
        <v>11.70749</v>
      </c>
      <c r="P89">
        <v>8.4783275259999993</v>
      </c>
      <c r="Q89">
        <v>13.445349050000001</v>
      </c>
      <c r="R89">
        <v>4.3924810040000004</v>
      </c>
      <c r="S89">
        <v>19.223837150000001</v>
      </c>
      <c r="T89">
        <v>24.74581401</v>
      </c>
      <c r="U89">
        <v>4.4677043999999997</v>
      </c>
      <c r="V89">
        <v>1.9661249999999999</v>
      </c>
      <c r="W89">
        <v>2000.4468999999999</v>
      </c>
      <c r="X89">
        <v>0.64579689500000004</v>
      </c>
      <c r="Y89" s="61">
        <v>3.6430880000000001</v>
      </c>
      <c r="Z89" s="61">
        <v>6</v>
      </c>
      <c r="AB89" s="61">
        <v>0.28915032679738562</v>
      </c>
      <c r="AC89" s="63" t="str">
        <f t="shared" si="30"/>
        <v/>
      </c>
      <c r="AD89" s="20">
        <f t="shared" si="49"/>
        <v>0.65281905900000003</v>
      </c>
      <c r="AE89" s="62" t="str">
        <f t="shared" si="31"/>
        <v/>
      </c>
      <c r="AF89" s="20">
        <f t="shared" si="46"/>
        <v>0.16308319053315659</v>
      </c>
      <c r="AG89" s="62">
        <f t="shared" si="32"/>
        <v>0.15364221280998416</v>
      </c>
      <c r="AH89" s="62">
        <f t="shared" si="33"/>
        <v>0.16146658475864076</v>
      </c>
      <c r="AI89" s="62">
        <f t="shared" si="47"/>
        <v>0.24824598273465034</v>
      </c>
      <c r="AJ89" s="62">
        <f t="shared" si="48"/>
        <v>0.29283196999579686</v>
      </c>
      <c r="AK89" s="62">
        <f t="shared" si="34"/>
        <v>-4.4585987261146515E-2</v>
      </c>
      <c r="AL89" s="62">
        <f t="shared" si="40"/>
        <v>-5.8106271419856755E-3</v>
      </c>
      <c r="AM89" s="62">
        <f t="shared" si="41"/>
        <v>-3.8920167755926156E-3</v>
      </c>
      <c r="AN89" s="62">
        <f t="shared" si="42"/>
        <v>1.5650174171849919E-2</v>
      </c>
      <c r="AO89" s="62">
        <f t="shared" si="43"/>
        <v>6.7959025746504005E-3</v>
      </c>
      <c r="AP89" s="62">
        <f t="shared" si="44"/>
        <v>-7.4273581485880188E-3</v>
      </c>
      <c r="AQ89" s="62">
        <f t="shared" si="50"/>
        <v>-0.82081011908424184</v>
      </c>
      <c r="AR89" s="62">
        <f t="shared" si="35"/>
        <v>6.7803157654966073</v>
      </c>
      <c r="AS89" s="62">
        <f t="shared" si="36"/>
        <v>0.64579689500000004</v>
      </c>
      <c r="AT89" s="62">
        <f t="shared" si="37"/>
        <v>0.11778874195738628</v>
      </c>
      <c r="AU89" s="62">
        <f t="shared" si="45"/>
        <v>1.0581035901353779E-2</v>
      </c>
      <c r="AV89" s="62" t="str">
        <f t="shared" si="38"/>
        <v/>
      </c>
      <c r="AW89" s="62">
        <f t="shared" si="39"/>
        <v>0.28915032679738562</v>
      </c>
    </row>
    <row r="90" spans="1:49">
      <c r="A90" s="62">
        <v>1957</v>
      </c>
      <c r="B90" s="61">
        <v>6.9139999989999996</v>
      </c>
      <c r="C90" s="61">
        <v>4488</v>
      </c>
      <c r="D90" s="61">
        <v>32.869999999999997</v>
      </c>
      <c r="F90">
        <v>0.63046187099999995</v>
      </c>
      <c r="G90" s="61"/>
      <c r="H90" s="61">
        <v>0.16878612716763006</v>
      </c>
      <c r="I90" s="61">
        <v>5.2329999999999997</v>
      </c>
      <c r="J90" s="61">
        <v>5.3609999999999998</v>
      </c>
      <c r="K90" s="61">
        <v>8.1039999999999992</v>
      </c>
      <c r="L90" s="61">
        <v>9.3829999999999991</v>
      </c>
      <c r="M90" s="61">
        <v>35.096368736395029</v>
      </c>
      <c r="N90" s="62">
        <f t="shared" si="29"/>
        <v>7.1279352531608913</v>
      </c>
      <c r="O90" s="61">
        <v>12.028729999999999</v>
      </c>
      <c r="P90">
        <v>8.6477387130000007</v>
      </c>
      <c r="Q90">
        <v>13.725049569999999</v>
      </c>
      <c r="R90">
        <v>4.5199394440000003</v>
      </c>
      <c r="S90">
        <v>18.867896689999998</v>
      </c>
      <c r="T90">
        <v>25.32451129</v>
      </c>
      <c r="U90">
        <v>4.4890701999999996</v>
      </c>
      <c r="V90">
        <v>1.976391</v>
      </c>
      <c r="W90">
        <v>1986.3380999999999</v>
      </c>
      <c r="X90">
        <v>0.64579689500000004</v>
      </c>
      <c r="Y90" s="61">
        <v>3.8931330000000002</v>
      </c>
      <c r="Z90" s="61">
        <v>6</v>
      </c>
      <c r="AB90" s="61"/>
      <c r="AC90" s="63" t="str">
        <f t="shared" si="30"/>
        <v/>
      </c>
      <c r="AD90" s="20">
        <f t="shared" si="49"/>
        <v>0.63046187099999995</v>
      </c>
      <c r="AE90" s="62" t="str">
        <f t="shared" si="31"/>
        <v/>
      </c>
      <c r="AF90" s="20">
        <f t="shared" si="46"/>
        <v>0.16878612716763006</v>
      </c>
      <c r="AG90" s="62">
        <f t="shared" si="32"/>
        <v>0.15920292059628841</v>
      </c>
      <c r="AH90" s="62">
        <f t="shared" si="33"/>
        <v>0.1630970489808336</v>
      </c>
      <c r="AI90" s="62">
        <f t="shared" si="47"/>
        <v>0.24654700334651658</v>
      </c>
      <c r="AJ90" s="62">
        <f t="shared" si="48"/>
        <v>0.28545786431396408</v>
      </c>
      <c r="AK90" s="62">
        <f t="shared" si="34"/>
        <v>-3.8910860967447503E-2</v>
      </c>
      <c r="AL90" s="62">
        <f t="shared" si="40"/>
        <v>8.3897001447966711E-3</v>
      </c>
      <c r="AM90" s="62">
        <f t="shared" si="41"/>
        <v>9.1943868233193976E-3</v>
      </c>
      <c r="AN90" s="62">
        <f t="shared" si="42"/>
        <v>1.7209418468216598E-2</v>
      </c>
      <c r="AO90" s="62">
        <f t="shared" si="43"/>
        <v>-3.0084098733065806E-2</v>
      </c>
      <c r="AP90" s="62">
        <f t="shared" si="44"/>
        <v>1.1721447099539923E-2</v>
      </c>
      <c r="AQ90" s="62">
        <f t="shared" si="50"/>
        <v>-0.82037314365926806</v>
      </c>
      <c r="AR90" s="62">
        <f t="shared" si="35"/>
        <v>6.7736749281482203</v>
      </c>
      <c r="AS90" s="62">
        <f t="shared" si="36"/>
        <v>0.64579689500000004</v>
      </c>
      <c r="AT90" s="62">
        <f t="shared" si="37"/>
        <v>0.11844031031335565</v>
      </c>
      <c r="AU90" s="62">
        <f t="shared" si="45"/>
        <v>4.8605038484438694E-2</v>
      </c>
      <c r="AV90" s="62" t="str">
        <f t="shared" si="38"/>
        <v/>
      </c>
      <c r="AW90" s="62" t="str">
        <f t="shared" si="39"/>
        <v/>
      </c>
    </row>
    <row r="91" spans="1:49">
      <c r="A91" s="62">
        <v>1958</v>
      </c>
      <c r="B91" s="61">
        <v>6.9059999989999996</v>
      </c>
      <c r="C91" s="61">
        <v>4515</v>
      </c>
      <c r="D91" s="61">
        <v>34.340000000000003</v>
      </c>
      <c r="F91">
        <v>0.63513998500000002</v>
      </c>
      <c r="G91" s="61"/>
      <c r="H91" s="61">
        <v>0.1724519510774607</v>
      </c>
      <c r="I91" s="61">
        <v>5.6669999999999998</v>
      </c>
      <c r="J91" s="61">
        <v>5.8789999999999996</v>
      </c>
      <c r="K91" s="61">
        <v>8.7590000000000003</v>
      </c>
      <c r="L91" s="61">
        <v>9.3019999999999996</v>
      </c>
      <c r="M91" s="61">
        <v>35.671371938579981</v>
      </c>
      <c r="N91" s="62">
        <f t="shared" si="29"/>
        <v>7.282857256763875</v>
      </c>
      <c r="O91" s="61">
        <v>12.116709999999999</v>
      </c>
      <c r="P91">
        <v>8.6587565509999997</v>
      </c>
      <c r="Q91">
        <v>13.94663411</v>
      </c>
      <c r="R91">
        <v>4.7789777850000004</v>
      </c>
      <c r="S91">
        <v>18.094884619999998</v>
      </c>
      <c r="T91">
        <v>23.5807924</v>
      </c>
      <c r="U91">
        <v>4.5163786000000004</v>
      </c>
      <c r="V91">
        <v>1.9907649999999999</v>
      </c>
      <c r="W91">
        <v>1972.3289</v>
      </c>
      <c r="X91">
        <v>0.64579689500000004</v>
      </c>
      <c r="Y91" s="61">
        <v>4.0628419999999998</v>
      </c>
      <c r="Z91" s="61">
        <v>5.645833333333333</v>
      </c>
      <c r="AB91" s="61"/>
      <c r="AC91" s="63" t="str">
        <f t="shared" si="30"/>
        <v/>
      </c>
      <c r="AD91" s="20">
        <f t="shared" si="49"/>
        <v>0.63513998500000002</v>
      </c>
      <c r="AE91" s="62" t="str">
        <f t="shared" si="31"/>
        <v/>
      </c>
      <c r="AF91" s="20">
        <f t="shared" si="46"/>
        <v>0.1724519510774607</v>
      </c>
      <c r="AG91" s="62">
        <f t="shared" si="32"/>
        <v>0.16502620850320324</v>
      </c>
      <c r="AH91" s="62">
        <f t="shared" si="33"/>
        <v>0.17119976703552706</v>
      </c>
      <c r="AI91" s="62">
        <f t="shared" si="47"/>
        <v>0.25506697728596389</v>
      </c>
      <c r="AJ91" s="62">
        <f t="shared" si="48"/>
        <v>0.27087944088526494</v>
      </c>
      <c r="AK91" s="62">
        <f t="shared" si="34"/>
        <v>-1.5812463599301052E-2</v>
      </c>
      <c r="AL91" s="62">
        <f t="shared" si="40"/>
        <v>-2.0228398231812023E-2</v>
      </c>
      <c r="AM91" s="62">
        <f t="shared" si="41"/>
        <v>-5.4860611866700522E-3</v>
      </c>
      <c r="AN91" s="62">
        <f t="shared" si="42"/>
        <v>3.4226415857086981E-2</v>
      </c>
      <c r="AO91" s="62">
        <f t="shared" si="43"/>
        <v>-6.3334268207454109E-2</v>
      </c>
      <c r="AP91" s="62">
        <f t="shared" si="44"/>
        <v>-9.2841911978925509E-2</v>
      </c>
      <c r="AQ91" s="62">
        <f t="shared" si="50"/>
        <v>-0.81919149105016764</v>
      </c>
      <c r="AR91" s="62">
        <f t="shared" si="35"/>
        <v>6.767778815195201</v>
      </c>
      <c r="AS91" s="62">
        <f t="shared" si="36"/>
        <v>0.64579689500000004</v>
      </c>
      <c r="AT91" s="62">
        <f t="shared" si="37"/>
        <v>0.11831223063482817</v>
      </c>
      <c r="AU91" s="62">
        <f t="shared" si="45"/>
        <v>3.8498341143153078E-2</v>
      </c>
      <c r="AV91" s="62" t="str">
        <f t="shared" si="38"/>
        <v/>
      </c>
      <c r="AW91" s="62" t="str">
        <f t="shared" si="39"/>
        <v/>
      </c>
    </row>
    <row r="92" spans="1:49">
      <c r="A92" s="62">
        <v>1959</v>
      </c>
      <c r="B92" s="61">
        <v>6.9079999990000003</v>
      </c>
      <c r="C92" s="61">
        <v>4547</v>
      </c>
      <c r="D92" s="61">
        <v>38.084000000000003</v>
      </c>
      <c r="F92">
        <v>0.61370740700000004</v>
      </c>
      <c r="G92" s="61"/>
      <c r="H92" s="61">
        <v>0.18800546161117529</v>
      </c>
      <c r="I92" s="61">
        <v>6.1760000000000002</v>
      </c>
      <c r="J92" s="61">
        <v>6.7240000000000002</v>
      </c>
      <c r="K92" s="61">
        <v>9.6579999999999995</v>
      </c>
      <c r="L92" s="61">
        <v>11.066000000000001</v>
      </c>
      <c r="M92" s="61">
        <v>37.683260399076929</v>
      </c>
      <c r="N92" s="62">
        <f t="shared" si="29"/>
        <v>7.5918602569148428</v>
      </c>
      <c r="O92" s="61">
        <v>12.326029999999999</v>
      </c>
      <c r="P92">
        <v>8.8959856189999993</v>
      </c>
      <c r="Q92">
        <v>13.79735994</v>
      </c>
      <c r="R92">
        <v>4.8605636629999998</v>
      </c>
      <c r="S92">
        <v>18.54407016</v>
      </c>
      <c r="T92">
        <v>22.70856616</v>
      </c>
      <c r="U92">
        <v>4.5478914000000001</v>
      </c>
      <c r="V92">
        <v>2.0523669999999998</v>
      </c>
      <c r="W92">
        <v>1958.4185</v>
      </c>
      <c r="X92">
        <v>0.64579689500000004</v>
      </c>
      <c r="Y92" s="61">
        <v>4.3125179999999999</v>
      </c>
      <c r="Z92" s="61">
        <v>5.145833333333333</v>
      </c>
      <c r="AB92" s="61"/>
      <c r="AC92" s="63" t="str">
        <f t="shared" si="30"/>
        <v/>
      </c>
      <c r="AD92" s="20">
        <f t="shared" si="49"/>
        <v>0.61370740700000004</v>
      </c>
      <c r="AE92" s="62" t="str">
        <f t="shared" si="31"/>
        <v/>
      </c>
      <c r="AF92" s="20">
        <f t="shared" si="46"/>
        <v>0.18800546161117529</v>
      </c>
      <c r="AG92" s="62">
        <f t="shared" si="32"/>
        <v>0.16216783951265623</v>
      </c>
      <c r="AH92" s="62">
        <f t="shared" si="33"/>
        <v>0.17655708433988027</v>
      </c>
      <c r="AI92" s="62">
        <f t="shared" si="47"/>
        <v>0.25359731120680595</v>
      </c>
      <c r="AJ92" s="62">
        <f t="shared" si="48"/>
        <v>0.29056821762419915</v>
      </c>
      <c r="AK92" s="62">
        <f t="shared" si="34"/>
        <v>-3.6970906417393201E-2</v>
      </c>
      <c r="AL92" s="62">
        <f t="shared" si="40"/>
        <v>-1.4524394974170287E-2</v>
      </c>
      <c r="AM92" s="62">
        <f t="shared" si="41"/>
        <v>-5.2314320532880078E-2</v>
      </c>
      <c r="AN92" s="62">
        <f t="shared" si="42"/>
        <v>-2.4625648876541954E-2</v>
      </c>
      <c r="AO92" s="62">
        <f t="shared" si="43"/>
        <v>-1.7032599605821652E-2</v>
      </c>
      <c r="AP92" s="62">
        <f t="shared" si="44"/>
        <v>-7.9243671095952761E-2</v>
      </c>
      <c r="AQ92" s="62">
        <f t="shared" si="50"/>
        <v>-0.79566993575590228</v>
      </c>
      <c r="AR92" s="62">
        <f t="shared" si="35"/>
        <v>6.784222603004415</v>
      </c>
      <c r="AS92" s="62">
        <f t="shared" si="36"/>
        <v>0.64579689500000004</v>
      </c>
      <c r="AT92" s="62">
        <f t="shared" si="37"/>
        <v>0.11323700241571262</v>
      </c>
      <c r="AU92" s="62">
        <f t="shared" si="45"/>
        <v>1.4904944351597511E-2</v>
      </c>
      <c r="AV92" s="62" t="str">
        <f t="shared" si="38"/>
        <v/>
      </c>
      <c r="AW92" s="62" t="str">
        <f t="shared" si="39"/>
        <v/>
      </c>
    </row>
    <row r="93" spans="1:49">
      <c r="A93" s="62">
        <v>1960</v>
      </c>
      <c r="B93" s="61">
        <v>6.9059999989999996</v>
      </c>
      <c r="C93" s="61">
        <v>4581</v>
      </c>
      <c r="D93" s="61">
        <v>40.786000000000001</v>
      </c>
      <c r="F93">
        <v>0.61006733499999999</v>
      </c>
      <c r="G93" s="61"/>
      <c r="H93" s="61">
        <v>0.19518952581768254</v>
      </c>
      <c r="I93" s="61">
        <v>6.6219999999999999</v>
      </c>
      <c r="J93" s="61">
        <v>7.3659999999999997</v>
      </c>
      <c r="K93" s="61">
        <v>10.317</v>
      </c>
      <c r="L93" s="61">
        <v>12.481</v>
      </c>
      <c r="M93" s="61">
        <v>39.782437251818926</v>
      </c>
      <c r="N93" s="62">
        <f t="shared" si="29"/>
        <v>7.644313882113174</v>
      </c>
      <c r="O93" s="61">
        <v>12.48075</v>
      </c>
      <c r="P93">
        <v>9.1470769020000002</v>
      </c>
      <c r="Q93">
        <v>13.96915042</v>
      </c>
      <c r="R93">
        <v>4.9903132330000002</v>
      </c>
      <c r="S93">
        <v>18.279356880000002</v>
      </c>
      <c r="T93">
        <v>23.09239187</v>
      </c>
      <c r="U93">
        <v>4.5822646000000002</v>
      </c>
      <c r="V93">
        <v>2.108835</v>
      </c>
      <c r="W93">
        <v>1944.6061999999999</v>
      </c>
      <c r="X93">
        <v>0.64579689500000004</v>
      </c>
      <c r="Y93" s="61">
        <v>4.7413800000000004</v>
      </c>
      <c r="Z93" s="61">
        <v>5.958333333333333</v>
      </c>
      <c r="AB93" s="61">
        <v>0.20066666666666669</v>
      </c>
      <c r="AC93" s="63" t="str">
        <f t="shared" si="30"/>
        <v/>
      </c>
      <c r="AD93" s="20">
        <f t="shared" si="49"/>
        <v>0.61006733499999999</v>
      </c>
      <c r="AE93" s="62" t="str">
        <f t="shared" si="31"/>
        <v/>
      </c>
      <c r="AF93" s="20">
        <f t="shared" si="46"/>
        <v>0.19518952581768254</v>
      </c>
      <c r="AG93" s="62">
        <f t="shared" si="32"/>
        <v>0.16235963320747315</v>
      </c>
      <c r="AH93" s="62">
        <f t="shared" si="33"/>
        <v>0.1806011866817045</v>
      </c>
      <c r="AI93" s="62">
        <f t="shared" si="47"/>
        <v>0.25295444515274851</v>
      </c>
      <c r="AJ93" s="62">
        <f t="shared" si="48"/>
        <v>0.30601186681704506</v>
      </c>
      <c r="AK93" s="62">
        <f t="shared" si="34"/>
        <v>-5.3057421664296556E-2</v>
      </c>
      <c r="AL93" s="62">
        <f t="shared" si="40"/>
        <v>2.0948809480170135E-2</v>
      </c>
      <c r="AM93" s="62">
        <f t="shared" si="41"/>
        <v>5.4886580834916932E-3</v>
      </c>
      <c r="AN93" s="62">
        <f t="shared" si="42"/>
        <v>1.9458835141525941E-2</v>
      </c>
      <c r="AO93" s="62">
        <f t="shared" si="43"/>
        <v>-2.1263119804084928E-2</v>
      </c>
      <c r="AP93" s="62">
        <f t="shared" si="44"/>
        <v>9.8755562531204124E-3</v>
      </c>
      <c r="AQ93" s="62">
        <f t="shared" si="50"/>
        <v>-0.77605766776722918</v>
      </c>
      <c r="AR93" s="62">
        <f t="shared" si="35"/>
        <v>6.7967570999196081</v>
      </c>
      <c r="AS93" s="62">
        <f t="shared" si="36"/>
        <v>0.64579689500000004</v>
      </c>
      <c r="AT93" s="62">
        <f t="shared" si="37"/>
        <v>0.11625018388662776</v>
      </c>
      <c r="AU93" s="62">
        <f t="shared" si="45"/>
        <v>4.4572899765621662E-2</v>
      </c>
      <c r="AV93" s="62" t="str">
        <f t="shared" si="38"/>
        <v/>
      </c>
      <c r="AW93" s="62">
        <f t="shared" si="39"/>
        <v>0.20066666666666669</v>
      </c>
    </row>
    <row r="94" spans="1:49">
      <c r="A94" s="62">
        <v>1961</v>
      </c>
      <c r="B94" s="61">
        <v>6.885999999</v>
      </c>
      <c r="C94" s="61">
        <v>4610</v>
      </c>
      <c r="D94" s="61">
        <v>45.616</v>
      </c>
      <c r="F94">
        <v>0.611236106</v>
      </c>
      <c r="G94" s="61"/>
      <c r="H94" s="61">
        <v>0.20551999298491758</v>
      </c>
      <c r="I94" s="61">
        <v>8.5419999999999998</v>
      </c>
      <c r="J94" s="61">
        <v>8.1170000000000009</v>
      </c>
      <c r="K94" s="61">
        <v>10.618</v>
      </c>
      <c r="L94" s="61">
        <v>12.939</v>
      </c>
      <c r="M94" s="61">
        <v>42.068230667291701</v>
      </c>
      <c r="N94" s="62">
        <f t="shared" si="29"/>
        <v>8.0341715833115952</v>
      </c>
      <c r="O94" s="61">
        <v>12.91154</v>
      </c>
      <c r="P94">
        <v>9.4592648619999995</v>
      </c>
      <c r="Q94">
        <v>14.3172309</v>
      </c>
      <c r="R94">
        <v>5.7190602779999997</v>
      </c>
      <c r="S94">
        <v>18.058163579999999</v>
      </c>
      <c r="T94">
        <v>23.118193649999998</v>
      </c>
      <c r="U94">
        <v>4.6110898000000002</v>
      </c>
      <c r="V94">
        <v>2.1396359999999999</v>
      </c>
      <c r="W94">
        <v>1957.7079000000001</v>
      </c>
      <c r="X94">
        <v>0.64579689500000004</v>
      </c>
      <c r="Y94" s="61">
        <v>5.2325049999999997</v>
      </c>
      <c r="Z94" s="61">
        <v>6.625</v>
      </c>
      <c r="AB94" s="61">
        <v>0.16430769230769229</v>
      </c>
      <c r="AC94" s="63" t="str">
        <f t="shared" si="30"/>
        <v/>
      </c>
      <c r="AD94" s="20">
        <f t="shared" si="49"/>
        <v>0.611236106</v>
      </c>
      <c r="AE94" s="62" t="str">
        <f t="shared" si="31"/>
        <v/>
      </c>
      <c r="AF94" s="20">
        <f t="shared" si="46"/>
        <v>0.20551999298491758</v>
      </c>
      <c r="AG94" s="62">
        <f t="shared" si="32"/>
        <v>0.18725885654156435</v>
      </c>
      <c r="AH94" s="62">
        <f t="shared" si="33"/>
        <v>0.17794195019291478</v>
      </c>
      <c r="AI94" s="62">
        <f t="shared" si="47"/>
        <v>0.23276920378814453</v>
      </c>
      <c r="AJ94" s="62">
        <f t="shared" si="48"/>
        <v>0.28365047351806383</v>
      </c>
      <c r="AK94" s="62">
        <f t="shared" si="34"/>
        <v>-5.0881269729919298E-2</v>
      </c>
      <c r="AL94" s="62">
        <f t="shared" si="40"/>
        <v>-1.6181498861965914E-2</v>
      </c>
      <c r="AM94" s="62">
        <f t="shared" si="41"/>
        <v>-2.5129391660960756E-2</v>
      </c>
      <c r="AN94" s="62">
        <f t="shared" si="42"/>
        <v>8.6564020121930027E-2</v>
      </c>
      <c r="AO94" s="62">
        <f t="shared" si="43"/>
        <v>-6.1916330127224958E-2</v>
      </c>
      <c r="AP94" s="62">
        <f t="shared" si="44"/>
        <v>-4.8625100346952742E-2</v>
      </c>
      <c r="AQ94" s="62">
        <f t="shared" si="50"/>
        <v>-0.76782850709472295</v>
      </c>
      <c r="AR94" s="62">
        <f t="shared" si="35"/>
        <v>6.8117011220272339</v>
      </c>
      <c r="AS94" s="62">
        <f t="shared" si="36"/>
        <v>0.64579689500000004</v>
      </c>
      <c r="AT94" s="62">
        <f t="shared" si="37"/>
        <v>0.11470766836197825</v>
      </c>
      <c r="AU94" s="62">
        <f t="shared" si="45"/>
        <v>9.8415285607191261E-3</v>
      </c>
      <c r="AV94" s="62" t="str">
        <f t="shared" si="38"/>
        <v/>
      </c>
      <c r="AW94" s="62">
        <f t="shared" si="39"/>
        <v>0.16430769230769229</v>
      </c>
    </row>
    <row r="95" spans="1:49">
      <c r="A95" s="62">
        <v>1962</v>
      </c>
      <c r="B95" s="61">
        <v>6.9019999990000001</v>
      </c>
      <c r="C95" s="61">
        <v>4647</v>
      </c>
      <c r="D95" s="61">
        <v>51.387</v>
      </c>
      <c r="F95">
        <v>0.60913152699999995</v>
      </c>
      <c r="G95" s="61"/>
      <c r="H95" s="61">
        <v>0.20750384338451358</v>
      </c>
      <c r="I95" s="61">
        <v>10.045999999999999</v>
      </c>
      <c r="J95" s="61">
        <v>9.8840000000000003</v>
      </c>
      <c r="K95" s="61">
        <v>11.526999999999999</v>
      </c>
      <c r="L95" s="61">
        <v>14.712</v>
      </c>
      <c r="M95" s="61">
        <v>44.114577803443055</v>
      </c>
      <c r="N95" s="62">
        <f t="shared" si="29"/>
        <v>8.5620456495364312</v>
      </c>
      <c r="O95" s="61">
        <v>13.864129999999999</v>
      </c>
      <c r="P95">
        <v>10.07988609</v>
      </c>
      <c r="Q95">
        <v>15.040297900000001</v>
      </c>
      <c r="R95">
        <v>6.1674817150000001</v>
      </c>
      <c r="S95">
        <v>18.503690639999999</v>
      </c>
      <c r="T95">
        <v>23.09375957</v>
      </c>
      <c r="U95">
        <v>4.6481821999999999</v>
      </c>
      <c r="V95">
        <v>2.1724909999999999</v>
      </c>
      <c r="W95">
        <v>1970.8978</v>
      </c>
      <c r="X95">
        <v>0.64579689500000004</v>
      </c>
      <c r="Y95" s="61">
        <v>5.9395290000000003</v>
      </c>
      <c r="Z95" s="61">
        <v>7</v>
      </c>
      <c r="AB95" s="61">
        <v>0.15255905511811024</v>
      </c>
      <c r="AC95" s="63" t="str">
        <f t="shared" si="30"/>
        <v/>
      </c>
      <c r="AD95" s="20">
        <f t="shared" si="49"/>
        <v>0.60913152699999995</v>
      </c>
      <c r="AE95" s="62" t="str">
        <f t="shared" si="31"/>
        <v/>
      </c>
      <c r="AF95" s="20">
        <f t="shared" si="46"/>
        <v>0.20750384338451358</v>
      </c>
      <c r="AG95" s="62">
        <f t="shared" si="32"/>
        <v>0.19549691556230173</v>
      </c>
      <c r="AH95" s="62">
        <f t="shared" si="33"/>
        <v>0.19234436725241794</v>
      </c>
      <c r="AI95" s="62">
        <f t="shared" si="47"/>
        <v>0.22431743437056062</v>
      </c>
      <c r="AJ95" s="62">
        <f t="shared" si="48"/>
        <v>0.28629809095685677</v>
      </c>
      <c r="AK95" s="62">
        <f t="shared" si="34"/>
        <v>-6.1980656586296146E-2</v>
      </c>
      <c r="AL95" s="62">
        <f t="shared" si="40"/>
        <v>-8.7954409564544922E-5</v>
      </c>
      <c r="AM95" s="62">
        <f t="shared" si="41"/>
        <v>-1.4365890919627063E-2</v>
      </c>
      <c r="AN95" s="62">
        <f t="shared" si="42"/>
        <v>1.1850853352821352E-2</v>
      </c>
      <c r="AO95" s="62">
        <f t="shared" si="43"/>
        <v>-3.9262898688700851E-2</v>
      </c>
      <c r="AP95" s="62">
        <f t="shared" si="44"/>
        <v>-6.4692725377929708E-2</v>
      </c>
      <c r="AQ95" s="62">
        <f t="shared" si="50"/>
        <v>-0.76060178298101078</v>
      </c>
      <c r="AR95" s="62">
        <f t="shared" si="35"/>
        <v>6.8256426709755038</v>
      </c>
      <c r="AS95" s="62">
        <f t="shared" si="36"/>
        <v>0.64579689500000004</v>
      </c>
      <c r="AT95" s="62">
        <f t="shared" si="37"/>
        <v>0.11558427228676514</v>
      </c>
      <c r="AU95" s="62">
        <f t="shared" si="45"/>
        <v>2.614753502508449E-3</v>
      </c>
      <c r="AV95" s="62" t="str">
        <f t="shared" si="38"/>
        <v/>
      </c>
      <c r="AW95" s="62">
        <f t="shared" si="39"/>
        <v>0.15255905511811024</v>
      </c>
    </row>
    <row r="96" spans="1:49">
      <c r="A96" s="62">
        <v>1963</v>
      </c>
      <c r="B96" s="61">
        <v>6.9109999990000004</v>
      </c>
      <c r="C96" s="61">
        <v>4684</v>
      </c>
      <c r="D96" s="61">
        <v>54.281999999999996</v>
      </c>
      <c r="F96">
        <v>0.60597821600000001</v>
      </c>
      <c r="G96" s="61"/>
      <c r="H96" s="61">
        <v>0.19951365093401127</v>
      </c>
      <c r="I96" s="61">
        <v>11.089</v>
      </c>
      <c r="J96" s="61">
        <v>11.073</v>
      </c>
      <c r="K96" s="61">
        <v>13.178000000000001</v>
      </c>
      <c r="L96" s="61">
        <v>14.702</v>
      </c>
      <c r="M96" s="61">
        <v>44.044311166641748</v>
      </c>
      <c r="N96" s="62">
        <f t="shared" si="29"/>
        <v>8.98727863966025</v>
      </c>
      <c r="O96" s="61">
        <v>14.71054</v>
      </c>
      <c r="P96">
        <v>10.60281481</v>
      </c>
      <c r="Q96">
        <v>15.646251879999999</v>
      </c>
      <c r="R96">
        <v>6.4845053650000004</v>
      </c>
      <c r="S96">
        <v>19.026659280000001</v>
      </c>
      <c r="T96">
        <v>23.542848970000001</v>
      </c>
      <c r="U96">
        <v>4.6848720999999998</v>
      </c>
      <c r="V96">
        <v>2.1991849999999999</v>
      </c>
      <c r="W96">
        <v>1984.1767</v>
      </c>
      <c r="X96">
        <v>0.64579689500000004</v>
      </c>
      <c r="Y96" s="61">
        <v>6.4684790000000003</v>
      </c>
      <c r="Z96" s="61">
        <v>6.8125</v>
      </c>
      <c r="AB96" s="61">
        <v>0.13671028037383179</v>
      </c>
      <c r="AC96" s="63" t="str">
        <f t="shared" si="30"/>
        <v/>
      </c>
      <c r="AD96" s="20">
        <f t="shared" si="49"/>
        <v>0.60597821600000001</v>
      </c>
      <c r="AE96" s="62" t="str">
        <f t="shared" si="31"/>
        <v/>
      </c>
      <c r="AF96" s="20">
        <f t="shared" si="46"/>
        <v>0.19951365093401127</v>
      </c>
      <c r="AG96" s="62">
        <f t="shared" si="32"/>
        <v>0.2042850300283704</v>
      </c>
      <c r="AH96" s="62">
        <f t="shared" si="33"/>
        <v>0.20399027301868025</v>
      </c>
      <c r="AI96" s="62">
        <f t="shared" si="47"/>
        <v>0.24276924210603887</v>
      </c>
      <c r="AJ96" s="62">
        <f t="shared" si="48"/>
        <v>0.27084484727902436</v>
      </c>
      <c r="AK96" s="62">
        <f t="shared" si="34"/>
        <v>-2.8075605172985491E-2</v>
      </c>
      <c r="AL96" s="62">
        <f t="shared" si="40"/>
        <v>2.1065984055535208E-3</v>
      </c>
      <c r="AM96" s="62">
        <f t="shared" si="41"/>
        <v>-8.9726872795929703E-3</v>
      </c>
      <c r="AN96" s="62">
        <f t="shared" si="42"/>
        <v>1.6539828784935826E-3</v>
      </c>
      <c r="AO96" s="62">
        <f t="shared" si="43"/>
        <v>-2.0600044118523075E-2</v>
      </c>
      <c r="AP96" s="62">
        <f t="shared" si="44"/>
        <v>-2.9211264864168314E-2</v>
      </c>
      <c r="AQ96" s="62">
        <f t="shared" si="50"/>
        <v>-0.75625177824088097</v>
      </c>
      <c r="AR96" s="62">
        <f t="shared" si="35"/>
        <v>6.8367075681381078</v>
      </c>
      <c r="AS96" s="62">
        <f t="shared" si="36"/>
        <v>0.64579689500000004</v>
      </c>
      <c r="AT96" s="62">
        <f t="shared" si="37"/>
        <v>0.11916434545521537</v>
      </c>
      <c r="AU96" s="62">
        <f>IF(OR(Z95="",N96="",N95=""),"",Z95/100-LN(N96/N95))</f>
        <v>2.1529046410116347E-2</v>
      </c>
      <c r="AV96" s="62" t="str">
        <f t="shared" si="38"/>
        <v/>
      </c>
      <c r="AW96" s="62">
        <f t="shared" si="39"/>
        <v>0.13671028037383179</v>
      </c>
    </row>
    <row r="97" spans="1:49">
      <c r="A97" s="62">
        <v>1964</v>
      </c>
      <c r="B97" s="61">
        <v>6.9209999990000002</v>
      </c>
      <c r="C97" s="61">
        <v>4720</v>
      </c>
      <c r="D97" s="61">
        <v>62.048999999999999</v>
      </c>
      <c r="F97">
        <v>0.59229920199999997</v>
      </c>
      <c r="G97" s="61"/>
      <c r="H97" s="61">
        <v>0.22026140630791793</v>
      </c>
      <c r="I97" s="61">
        <v>12.269</v>
      </c>
      <c r="J97" s="61">
        <v>12.523999999999999</v>
      </c>
      <c r="K97" s="61">
        <v>14.553000000000001</v>
      </c>
      <c r="L97" s="61">
        <v>18.076000000000001</v>
      </c>
      <c r="M97" s="61">
        <v>47.788682199498126</v>
      </c>
      <c r="N97" s="62">
        <f t="shared" si="29"/>
        <v>9.3960822081730733</v>
      </c>
      <c r="O97" s="61">
        <v>15.165509999999999</v>
      </c>
      <c r="P97">
        <v>11.07947047</v>
      </c>
      <c r="Q97">
        <v>15.98317816</v>
      </c>
      <c r="R97">
        <v>6.9437506740000003</v>
      </c>
      <c r="S97">
        <v>19.674549379999998</v>
      </c>
      <c r="T97">
        <v>23.88651613</v>
      </c>
      <c r="U97">
        <v>4.7214742000000003</v>
      </c>
      <c r="V97">
        <v>2.2443590000000002</v>
      </c>
      <c r="W97">
        <v>1997.5450000000001</v>
      </c>
      <c r="X97">
        <v>0.64579689500000004</v>
      </c>
      <c r="Y97" s="61">
        <v>7.1425720000000004</v>
      </c>
      <c r="Z97" s="61">
        <v>6.541666666666667</v>
      </c>
      <c r="AB97" s="61">
        <v>0.14546644844517184</v>
      </c>
      <c r="AC97" s="63" t="str">
        <f t="shared" si="30"/>
        <v/>
      </c>
      <c r="AD97" s="20">
        <f t="shared" si="49"/>
        <v>0.59229920199999997</v>
      </c>
      <c r="AE97" s="62" t="str">
        <f t="shared" si="31"/>
        <v/>
      </c>
      <c r="AF97" s="20">
        <f t="shared" si="46"/>
        <v>0.22026140630791793</v>
      </c>
      <c r="AG97" s="62">
        <f t="shared" si="32"/>
        <v>0.19773082563780239</v>
      </c>
      <c r="AH97" s="62">
        <f t="shared" si="33"/>
        <v>0.20184048091024834</v>
      </c>
      <c r="AI97" s="62">
        <f t="shared" si="47"/>
        <v>0.23454044384276945</v>
      </c>
      <c r="AJ97" s="62">
        <f t="shared" si="48"/>
        <v>0.29131815178326809</v>
      </c>
      <c r="AK97" s="62">
        <f t="shared" si="34"/>
        <v>-5.6777707940498634E-2</v>
      </c>
      <c r="AL97" s="62">
        <f t="shared" si="40"/>
        <v>-5.0834840805819655E-4</v>
      </c>
      <c r="AM97" s="62">
        <f t="shared" si="41"/>
        <v>-2.3177310738094044E-2</v>
      </c>
      <c r="AN97" s="62">
        <f t="shared" si="42"/>
        <v>2.3943807231312949E-2</v>
      </c>
      <c r="AO97" s="62">
        <f t="shared" si="43"/>
        <v>-1.099794793816612E-2</v>
      </c>
      <c r="AP97" s="62">
        <f t="shared" si="44"/>
        <v>-2.9990723293557706E-2</v>
      </c>
      <c r="AQ97" s="62">
        <f t="shared" si="50"/>
        <v>-0.74370112430156432</v>
      </c>
      <c r="AR97" s="62">
        <f t="shared" si="35"/>
        <v>6.8559730812453106</v>
      </c>
      <c r="AS97" s="62">
        <f t="shared" si="36"/>
        <v>0.64579689500000004</v>
      </c>
      <c r="AT97" s="62">
        <f t="shared" si="37"/>
        <v>0.11511179873970573</v>
      </c>
      <c r="AU97" s="62">
        <f t="shared" ref="AU97:AU146" si="51">IF(OR(Z96="",N97="",N96=""),"",Z96/100-LN(N97/N96))</f>
        <v>2.3642276910669877E-2</v>
      </c>
      <c r="AV97" s="62" t="str">
        <f t="shared" si="38"/>
        <v/>
      </c>
      <c r="AW97" s="62">
        <f t="shared" si="39"/>
        <v>0.14546644844517184</v>
      </c>
    </row>
    <row r="98" spans="1:49">
      <c r="A98" s="62">
        <v>1965</v>
      </c>
      <c r="B98" s="61">
        <v>6.8909999989999999</v>
      </c>
      <c r="C98" s="61">
        <v>4758</v>
      </c>
      <c r="D98" s="61">
        <v>69.7</v>
      </c>
      <c r="F98">
        <v>0.57750087999999999</v>
      </c>
      <c r="G98" s="61"/>
      <c r="H98" s="61">
        <v>0.21688665710186514</v>
      </c>
      <c r="I98" s="61">
        <v>14.661</v>
      </c>
      <c r="J98" s="61">
        <v>14.477</v>
      </c>
      <c r="K98" s="61">
        <v>16.023</v>
      </c>
      <c r="L98" s="61">
        <v>19.497</v>
      </c>
      <c r="M98" s="61">
        <v>49.580844707102372</v>
      </c>
      <c r="N98" s="62">
        <f t="shared" si="29"/>
        <v>10.091912895586271</v>
      </c>
      <c r="O98" s="61">
        <v>15.99203</v>
      </c>
      <c r="P98">
        <v>11.768948079999999</v>
      </c>
      <c r="Q98">
        <v>16.689287159999999</v>
      </c>
      <c r="R98">
        <v>7.9476570039999999</v>
      </c>
      <c r="S98">
        <v>20.10480626</v>
      </c>
      <c r="T98">
        <v>24.27173427</v>
      </c>
      <c r="U98">
        <v>4.7594136999999996</v>
      </c>
      <c r="V98">
        <v>2.2854269999999999</v>
      </c>
      <c r="W98">
        <v>2011.0034000000001</v>
      </c>
      <c r="X98">
        <v>0.64579689500000004</v>
      </c>
      <c r="Y98" s="61">
        <v>8.1817170000000008</v>
      </c>
      <c r="Z98" s="61">
        <v>7</v>
      </c>
      <c r="AB98" s="61">
        <v>0.12915080527086384</v>
      </c>
      <c r="AC98" s="63" t="str">
        <f t="shared" si="30"/>
        <v/>
      </c>
      <c r="AD98" s="20">
        <f t="shared" si="49"/>
        <v>0.57750087999999999</v>
      </c>
      <c r="AE98" s="62" t="str">
        <f t="shared" si="31"/>
        <v/>
      </c>
      <c r="AF98" s="20">
        <f t="shared" si="46"/>
        <v>0.21688665710186514</v>
      </c>
      <c r="AG98" s="62">
        <f t="shared" si="32"/>
        <v>0.21034433285509324</v>
      </c>
      <c r="AH98" s="62">
        <f t="shared" si="33"/>
        <v>0.20770444763271162</v>
      </c>
      <c r="AI98" s="62">
        <f t="shared" si="47"/>
        <v>0.22988522238163556</v>
      </c>
      <c r="AJ98" s="62">
        <f t="shared" si="48"/>
        <v>0.2797274031563845</v>
      </c>
      <c r="AK98" s="62">
        <f t="shared" si="34"/>
        <v>-4.9842180774748945E-2</v>
      </c>
      <c r="AL98" s="62">
        <f t="shared" si="40"/>
        <v>-1.1070928038723936E-2</v>
      </c>
      <c r="AM98" s="62">
        <f t="shared" si="41"/>
        <v>-2.8211361685351929E-2</v>
      </c>
      <c r="AN98" s="62">
        <f t="shared" si="42"/>
        <v>6.3593513605405244E-2</v>
      </c>
      <c r="AO98" s="62">
        <f t="shared" si="43"/>
        <v>-4.9808570644518581E-2</v>
      </c>
      <c r="AP98" s="62">
        <f t="shared" si="44"/>
        <v>-5.5443230201305066E-2</v>
      </c>
      <c r="AQ98" s="62">
        <f t="shared" si="50"/>
        <v>-0.73357161060296205</v>
      </c>
      <c r="AR98" s="62">
        <f t="shared" si="35"/>
        <v>6.8728174698694042</v>
      </c>
      <c r="AS98" s="62">
        <f t="shared" si="36"/>
        <v>0.64579689500000004</v>
      </c>
      <c r="AT98" s="62">
        <f t="shared" si="37"/>
        <v>0.11738474892395984</v>
      </c>
      <c r="AU98" s="62">
        <f t="shared" si="51"/>
        <v>-6.0249170072402131E-3</v>
      </c>
      <c r="AV98" s="62" t="str">
        <f t="shared" si="38"/>
        <v/>
      </c>
      <c r="AW98" s="62">
        <f t="shared" si="39"/>
        <v>0.12915080527086384</v>
      </c>
    </row>
    <row r="99" spans="1:49">
      <c r="A99" s="62">
        <v>1966</v>
      </c>
      <c r="B99" s="61">
        <v>6.9159999990000003</v>
      </c>
      <c r="C99" s="61">
        <v>4798</v>
      </c>
      <c r="D99" s="61">
        <v>78.885000000000005</v>
      </c>
      <c r="F99">
        <v>0.58555305400000002</v>
      </c>
      <c r="G99" s="61"/>
      <c r="H99" s="61">
        <v>0.24626988654370285</v>
      </c>
      <c r="I99" s="61">
        <v>17.14</v>
      </c>
      <c r="J99" s="61">
        <v>17.170000000000002</v>
      </c>
      <c r="K99" s="61">
        <v>16.946000000000002</v>
      </c>
      <c r="L99" s="61">
        <v>20.74</v>
      </c>
      <c r="M99" s="61">
        <v>50.522957354436819</v>
      </c>
      <c r="N99" s="62">
        <f t="shared" si="29"/>
        <v>11.11538466738647</v>
      </c>
      <c r="O99" s="61">
        <v>17.121860000000002</v>
      </c>
      <c r="P99">
        <v>12.60609434</v>
      </c>
      <c r="Q99">
        <v>17.394241659999999</v>
      </c>
      <c r="R99">
        <v>8.612859576</v>
      </c>
      <c r="S99">
        <v>20.699546560000002</v>
      </c>
      <c r="T99">
        <v>24.630433230000001</v>
      </c>
      <c r="U99">
        <v>4.7988246999999999</v>
      </c>
      <c r="V99">
        <v>2.3244419999999999</v>
      </c>
      <c r="W99">
        <v>2024.5524</v>
      </c>
      <c r="X99">
        <v>0.64579689500000004</v>
      </c>
      <c r="Y99" s="61">
        <v>9.1308550000000004</v>
      </c>
      <c r="Z99" s="61">
        <v>7</v>
      </c>
      <c r="AB99" s="61">
        <v>0.11240963855421687</v>
      </c>
      <c r="AC99" s="63" t="str">
        <f t="shared" si="30"/>
        <v/>
      </c>
      <c r="AD99" s="20">
        <f t="shared" si="49"/>
        <v>0.58555305400000002</v>
      </c>
      <c r="AE99" s="62" t="str">
        <f t="shared" si="31"/>
        <v/>
      </c>
      <c r="AF99" s="20">
        <f t="shared" si="46"/>
        <v>0.24626988654370285</v>
      </c>
      <c r="AG99" s="62">
        <f t="shared" si="32"/>
        <v>0.21727831653673069</v>
      </c>
      <c r="AH99" s="62">
        <f t="shared" si="33"/>
        <v>0.21765861697407621</v>
      </c>
      <c r="AI99" s="62">
        <f t="shared" si="47"/>
        <v>0.21481904037522978</v>
      </c>
      <c r="AJ99" s="62">
        <f t="shared" si="48"/>
        <v>0.26291436901819099</v>
      </c>
      <c r="AK99" s="62">
        <f t="shared" si="34"/>
        <v>-4.8095328642961205E-2</v>
      </c>
      <c r="AL99" s="62">
        <f t="shared" si="40"/>
        <v>-2.7879924558803552E-2</v>
      </c>
      <c r="AM99" s="62">
        <f t="shared" si="41"/>
        <v>-5.522356885246274E-2</v>
      </c>
      <c r="AN99" s="62">
        <f t="shared" si="42"/>
        <v>-1.6216537867209481E-2</v>
      </c>
      <c r="AO99" s="62">
        <f t="shared" si="43"/>
        <v>-6.744286424016159E-2</v>
      </c>
      <c r="AP99" s="62">
        <f t="shared" si="44"/>
        <v>-8.1925428101188885E-2</v>
      </c>
      <c r="AQ99" s="62">
        <f t="shared" si="50"/>
        <v>-0.72489102353079216</v>
      </c>
      <c r="AR99" s="62">
        <f t="shared" si="35"/>
        <v>6.8882128945405237</v>
      </c>
      <c r="AS99" s="62">
        <f t="shared" si="36"/>
        <v>0.64579689500000004</v>
      </c>
      <c r="AT99" s="62">
        <f t="shared" si="37"/>
        <v>0.11574893832794574</v>
      </c>
      <c r="AU99" s="62">
        <f t="shared" si="51"/>
        <v>-2.6595755063597196E-2</v>
      </c>
      <c r="AV99" s="62" t="str">
        <f t="shared" si="38"/>
        <v/>
      </c>
      <c r="AW99" s="62">
        <f t="shared" si="39"/>
        <v>0.11240963855421687</v>
      </c>
    </row>
    <row r="100" spans="1:49">
      <c r="A100" s="62">
        <v>1967</v>
      </c>
      <c r="B100" s="61">
        <v>7.4619999989999997</v>
      </c>
      <c r="C100" s="61">
        <v>4839</v>
      </c>
      <c r="D100" s="61">
        <v>86.894000000000005</v>
      </c>
      <c r="F100">
        <v>0.58843662900000004</v>
      </c>
      <c r="G100" s="61"/>
      <c r="H100" s="61">
        <v>0.24754298340506825</v>
      </c>
      <c r="I100" s="61">
        <v>20.373000000000001</v>
      </c>
      <c r="J100" s="61">
        <v>18.66</v>
      </c>
      <c r="K100" s="61">
        <v>17.661000000000001</v>
      </c>
      <c r="L100" s="61">
        <v>21.94</v>
      </c>
      <c r="M100" s="61">
        <v>52.525504607678066</v>
      </c>
      <c r="N100" s="62">
        <f t="shared" si="29"/>
        <v>11.677315352802216</v>
      </c>
      <c r="O100" s="61">
        <v>18.527200000000001</v>
      </c>
      <c r="P100">
        <v>13.098221410000001</v>
      </c>
      <c r="Q100">
        <v>17.908747429999998</v>
      </c>
      <c r="R100">
        <v>9.1967560969999997</v>
      </c>
      <c r="S100">
        <v>20.995982160000001</v>
      </c>
      <c r="T100">
        <v>24.795794019999999</v>
      </c>
      <c r="U100">
        <v>4.8401358999999999</v>
      </c>
      <c r="V100">
        <v>2.3244410000000002</v>
      </c>
      <c r="W100">
        <v>1995.1864</v>
      </c>
      <c r="X100">
        <v>0.64579689500000004</v>
      </c>
      <c r="Y100" s="61">
        <v>9.8520900000000005</v>
      </c>
      <c r="Z100" s="61">
        <v>7.041666666666667</v>
      </c>
      <c r="AB100" s="61">
        <v>0.10059829059829059</v>
      </c>
      <c r="AC100" s="63" t="str">
        <f t="shared" si="30"/>
        <v/>
      </c>
      <c r="AD100" s="20">
        <f t="shared" si="49"/>
        <v>0.58843662900000004</v>
      </c>
      <c r="AE100" s="62" t="str">
        <f t="shared" si="31"/>
        <v/>
      </c>
      <c r="AF100" s="20">
        <f t="shared" si="46"/>
        <v>0.24754298340506825</v>
      </c>
      <c r="AG100" s="62">
        <f t="shared" si="32"/>
        <v>0.2344580753561811</v>
      </c>
      <c r="AH100" s="62">
        <f t="shared" si="33"/>
        <v>0.21474440122448038</v>
      </c>
      <c r="AI100" s="62">
        <f t="shared" si="47"/>
        <v>0.20324763504960067</v>
      </c>
      <c r="AJ100" s="62">
        <f t="shared" si="48"/>
        <v>0.25249154141827973</v>
      </c>
      <c r="AK100" s="62">
        <f t="shared" si="34"/>
        <v>-4.9243906368679063E-2</v>
      </c>
      <c r="AL100" s="62">
        <f t="shared" si="40"/>
        <v>-1.1021870320233907E-2</v>
      </c>
      <c r="AM100" s="62">
        <f t="shared" si="41"/>
        <v>-2.0167881927338982E-2</v>
      </c>
      <c r="AN100" s="62">
        <f t="shared" si="42"/>
        <v>1.6276491498368684E-2</v>
      </c>
      <c r="AO100" s="62">
        <f t="shared" si="43"/>
        <v>-3.5098647293253328E-2</v>
      </c>
      <c r="AP100" s="62">
        <f t="shared" si="44"/>
        <v>-4.2626704962452459E-2</v>
      </c>
      <c r="AQ100" s="62">
        <f t="shared" si="50"/>
        <v>-0.73346321882290211</v>
      </c>
      <c r="AR100" s="62">
        <f t="shared" si="35"/>
        <v>6.8650295397203758</v>
      </c>
      <c r="AS100" s="62">
        <f t="shared" si="36"/>
        <v>0.64579689500000004</v>
      </c>
      <c r="AT100" s="62">
        <f t="shared" si="37"/>
        <v>0.11338055561949041</v>
      </c>
      <c r="AU100" s="62">
        <f t="shared" si="51"/>
        <v>2.068205372009764E-2</v>
      </c>
      <c r="AV100" s="62" t="str">
        <f t="shared" si="38"/>
        <v/>
      </c>
      <c r="AW100" s="62">
        <f t="shared" si="39"/>
        <v>0.10059829059829059</v>
      </c>
    </row>
    <row r="101" spans="1:49">
      <c r="A101" s="62">
        <v>1968</v>
      </c>
      <c r="B101" s="61">
        <v>7.5009999990000003</v>
      </c>
      <c r="C101" s="61">
        <v>4867</v>
      </c>
      <c r="D101" s="61">
        <v>96.825999999999993</v>
      </c>
      <c r="F101">
        <v>0.57536003499999999</v>
      </c>
      <c r="G101" s="61"/>
      <c r="H101" s="61">
        <v>0.24056555057525872</v>
      </c>
      <c r="I101" s="61">
        <v>23.96</v>
      </c>
      <c r="J101" s="61">
        <v>25.193999999999999</v>
      </c>
      <c r="K101" s="61">
        <v>19.798999999999999</v>
      </c>
      <c r="L101" s="61">
        <v>24.271999999999998</v>
      </c>
      <c r="M101" s="61">
        <v>54.055282982588537</v>
      </c>
      <c r="N101" s="62">
        <f t="shared" si="29"/>
        <v>12.571050588247781</v>
      </c>
      <c r="O101" s="61">
        <v>20.000779999999999</v>
      </c>
      <c r="P101">
        <v>13.718619739999999</v>
      </c>
      <c r="Q101">
        <v>18.597459489999999</v>
      </c>
      <c r="R101">
        <v>10.12388468</v>
      </c>
      <c r="S101">
        <v>21.481026870000001</v>
      </c>
      <c r="T101">
        <v>25.62358497</v>
      </c>
      <c r="U101">
        <v>4.8686439000000004</v>
      </c>
      <c r="V101">
        <v>2.3423470000000002</v>
      </c>
      <c r="W101">
        <v>1949.7855</v>
      </c>
      <c r="X101">
        <v>0.64579689500000004</v>
      </c>
      <c r="Y101" s="61">
        <v>10.864599999999999</v>
      </c>
      <c r="Z101" s="61">
        <v>7.166666666666667</v>
      </c>
      <c r="AB101" s="61">
        <v>9.3583426651735718E-2</v>
      </c>
      <c r="AC101" s="63" t="str">
        <f t="shared" si="30"/>
        <v/>
      </c>
      <c r="AD101" s="20">
        <f t="shared" si="49"/>
        <v>0.57536003499999999</v>
      </c>
      <c r="AE101" s="62" t="str">
        <f t="shared" si="31"/>
        <v/>
      </c>
      <c r="AF101" s="20">
        <f t="shared" si="46"/>
        <v>0.24056555057525872</v>
      </c>
      <c r="AG101" s="62">
        <f t="shared" si="32"/>
        <v>0.24745419618697459</v>
      </c>
      <c r="AH101" s="62">
        <f t="shared" si="33"/>
        <v>0.2601987069588747</v>
      </c>
      <c r="AI101" s="62">
        <f t="shared" si="47"/>
        <v>0.20448020159874414</v>
      </c>
      <c r="AJ101" s="62">
        <f t="shared" si="48"/>
        <v>0.2506764711957532</v>
      </c>
      <c r="AK101" s="62">
        <f t="shared" si="34"/>
        <v>-4.6196269597009065E-2</v>
      </c>
      <c r="AL101" s="62">
        <f t="shared" si="40"/>
        <v>-2.7470932642018216E-2</v>
      </c>
      <c r="AM101" s="62">
        <f t="shared" ref="AM101:AM132" si="52">IF(OR(Q101="",Q100="",$N101="",$N100=""),"",LN((Q101/Q100)/($N101/$N100)))</f>
        <v>-3.6012788966672697E-2</v>
      </c>
      <c r="AN101" s="62">
        <f t="shared" ref="AN101:AN132" si="53">IF(OR(R101="",R100="",$N101="",$N100=""),"",LN((R101/R100)/($N101/$N100)))</f>
        <v>2.2298131060153884E-2</v>
      </c>
      <c r="AO101" s="62">
        <f t="shared" ref="AO101:AO132" si="54">IF(OR(S101="",S100="",$N101="",$N100=""),"",LN((S101/S100)/($N101/$N100)))</f>
        <v>-5.0909516417846128E-2</v>
      </c>
      <c r="AP101" s="62">
        <f t="shared" ref="AP101:AP132" si="55">IF(OR(T101="",T100="",$N101="",$N100=""),"",LN((T101/T100)/($N101/$N100)))</f>
        <v>-4.0909324646974797E-2</v>
      </c>
      <c r="AQ101" s="62">
        <f t="shared" si="50"/>
        <v>-0.73166202019563797</v>
      </c>
      <c r="AR101" s="62">
        <f t="shared" si="35"/>
        <v>6.8438126253117106</v>
      </c>
      <c r="AS101" s="62">
        <f t="shared" si="36"/>
        <v>0.64579689500000004</v>
      </c>
      <c r="AT101" s="62">
        <f t="shared" si="37"/>
        <v>0.11220746493710367</v>
      </c>
      <c r="AU101" s="62">
        <f t="shared" si="51"/>
        <v>-3.3318304110632746E-3</v>
      </c>
      <c r="AV101" s="62" t="str">
        <f t="shared" si="38"/>
        <v/>
      </c>
      <c r="AW101" s="62">
        <f t="shared" si="39"/>
        <v>9.3583426651735718E-2</v>
      </c>
    </row>
    <row r="102" spans="1:49">
      <c r="A102" s="62">
        <v>1969</v>
      </c>
      <c r="B102" s="61">
        <v>7.4919999989999999</v>
      </c>
      <c r="C102" s="61">
        <v>4891</v>
      </c>
      <c r="D102" s="61">
        <v>110.386</v>
      </c>
      <c r="F102">
        <v>0.56032381899999995</v>
      </c>
      <c r="G102" s="61"/>
      <c r="H102" s="61">
        <v>0.25370065044480278</v>
      </c>
      <c r="I102" s="61">
        <v>26.635999999999999</v>
      </c>
      <c r="J102" s="61">
        <v>27.632000000000001</v>
      </c>
      <c r="K102" s="61">
        <v>22.64</v>
      </c>
      <c r="L102" s="61">
        <v>28.597999999999999</v>
      </c>
      <c r="M102" s="61">
        <v>57.507689393108038</v>
      </c>
      <c r="N102" s="62">
        <f t="shared" si="29"/>
        <v>13.405082455227117</v>
      </c>
      <c r="O102" s="61">
        <v>20.69839</v>
      </c>
      <c r="P102">
        <v>14.379669529999999</v>
      </c>
      <c r="Q102">
        <v>19.871125450000001</v>
      </c>
      <c r="R102">
        <v>10.944221280000001</v>
      </c>
      <c r="S102">
        <v>23.013600230000002</v>
      </c>
      <c r="T102">
        <v>26.354581339999999</v>
      </c>
      <c r="U102">
        <v>4.8920373000000001</v>
      </c>
      <c r="V102">
        <v>2.3878590000000002</v>
      </c>
      <c r="W102">
        <v>1909.7525000000001</v>
      </c>
      <c r="X102">
        <v>0.64579689500000004</v>
      </c>
      <c r="Y102" s="61">
        <v>12.404030000000001</v>
      </c>
      <c r="Z102" s="61">
        <v>8.5</v>
      </c>
      <c r="AB102" s="61">
        <v>8.3569999999999992E-2</v>
      </c>
      <c r="AC102" s="63" t="str">
        <f t="shared" si="30"/>
        <v/>
      </c>
      <c r="AD102" s="20">
        <f t="shared" si="49"/>
        <v>0.56032381899999995</v>
      </c>
      <c r="AE102" s="62" t="str">
        <f t="shared" si="31"/>
        <v/>
      </c>
      <c r="AF102" s="20">
        <f t="shared" ref="AF102:AF133" si="56">IF(H102="","",H102)</f>
        <v>0.25370065044480278</v>
      </c>
      <c r="AG102" s="62">
        <f t="shared" si="32"/>
        <v>0.24129871541681011</v>
      </c>
      <c r="AH102" s="62">
        <f t="shared" si="33"/>
        <v>0.25032159875346516</v>
      </c>
      <c r="AI102" s="62">
        <f t="shared" si="47"/>
        <v>0.20509847263239905</v>
      </c>
      <c r="AJ102" s="62">
        <f t="shared" si="48"/>
        <v>0.25907270849564257</v>
      </c>
      <c r="AK102" s="62">
        <f t="shared" si="34"/>
        <v>-5.3974235863243514E-2</v>
      </c>
      <c r="AL102" s="62">
        <f t="shared" si="40"/>
        <v>-1.7175969013325489E-2</v>
      </c>
      <c r="AM102" s="62">
        <f t="shared" si="52"/>
        <v>2.0053861707659943E-3</v>
      </c>
      <c r="AN102" s="62">
        <f t="shared" si="53"/>
        <v>1.3676803488639658E-2</v>
      </c>
      <c r="AO102" s="62">
        <f t="shared" si="54"/>
        <v>4.6779565335791917E-3</v>
      </c>
      <c r="AP102" s="62">
        <f t="shared" si="55"/>
        <v>-3.6108415102703122E-2</v>
      </c>
      <c r="AQ102" s="62">
        <f t="shared" si="50"/>
        <v>-0.71721169392824791</v>
      </c>
      <c r="AR102" s="62">
        <f t="shared" si="35"/>
        <v>6.8375172375642324</v>
      </c>
      <c r="AS102" s="62">
        <f t="shared" si="36"/>
        <v>0.64579689500000004</v>
      </c>
      <c r="AT102" s="62">
        <f t="shared" si="37"/>
        <v>0.11236959397024986</v>
      </c>
      <c r="AU102" s="62">
        <f t="shared" si="51"/>
        <v>7.4293420446331082E-3</v>
      </c>
      <c r="AV102" s="62" t="str">
        <f t="shared" si="38"/>
        <v/>
      </c>
      <c r="AW102" s="62">
        <f t="shared" si="39"/>
        <v>8.3569999999999992E-2</v>
      </c>
    </row>
    <row r="103" spans="1:49">
      <c r="A103" s="62">
        <v>1970</v>
      </c>
      <c r="B103" s="61">
        <v>7.4889999989999998</v>
      </c>
      <c r="C103" s="61">
        <v>4929</v>
      </c>
      <c r="D103" s="61">
        <v>122.143</v>
      </c>
      <c r="F103">
        <v>0.56008870799999999</v>
      </c>
      <c r="G103" s="61"/>
      <c r="H103" s="61">
        <v>0.25353069762491504</v>
      </c>
      <c r="I103" s="61">
        <v>34.871000000000002</v>
      </c>
      <c r="J103" s="61">
        <v>36.844000000000001</v>
      </c>
      <c r="K103" s="61">
        <v>25.170999999999999</v>
      </c>
      <c r="L103" s="61">
        <v>33.054000000000002</v>
      </c>
      <c r="M103" s="61">
        <v>58.390225896389381</v>
      </c>
      <c r="N103" s="62">
        <f t="shared" si="29"/>
        <v>14.496016800078948</v>
      </c>
      <c r="O103" s="61">
        <v>22.046859999999999</v>
      </c>
      <c r="P103">
        <v>15.509303450000001</v>
      </c>
      <c r="Q103">
        <v>21.52995074</v>
      </c>
      <c r="R103">
        <v>12.05755735</v>
      </c>
      <c r="S103">
        <v>24.81269511</v>
      </c>
      <c r="T103">
        <v>27.979508639999999</v>
      </c>
      <c r="U103">
        <v>4.9301180000000002</v>
      </c>
      <c r="V103">
        <v>2.4195679999999999</v>
      </c>
      <c r="W103">
        <v>1884.1565000000001</v>
      </c>
      <c r="X103">
        <v>0.64579689500000004</v>
      </c>
      <c r="Y103" s="61">
        <v>14.112590000000001</v>
      </c>
      <c r="Z103" s="61">
        <v>9.5</v>
      </c>
      <c r="AB103" s="61">
        <v>7.6187499999999991E-2</v>
      </c>
      <c r="AC103" s="63" t="str">
        <f t="shared" si="30"/>
        <v/>
      </c>
      <c r="AD103" s="20">
        <f t="shared" ref="AD103:AD134" si="57">IF(F103="","",F103)</f>
        <v>0.56008870799999999</v>
      </c>
      <c r="AE103" s="62" t="str">
        <f t="shared" si="31"/>
        <v/>
      </c>
      <c r="AF103" s="20">
        <f t="shared" si="56"/>
        <v>0.25353069762491504</v>
      </c>
      <c r="AG103" s="62">
        <f t="shared" si="32"/>
        <v>0.28549323334124754</v>
      </c>
      <c r="AH103" s="62">
        <f t="shared" si="33"/>
        <v>0.30164643082288795</v>
      </c>
      <c r="AI103" s="62">
        <f t="shared" si="47"/>
        <v>0.20607812154605668</v>
      </c>
      <c r="AJ103" s="62">
        <f t="shared" si="48"/>
        <v>0.27061722734827215</v>
      </c>
      <c r="AK103" s="62">
        <f t="shared" si="34"/>
        <v>-6.4539105802215474E-2</v>
      </c>
      <c r="AL103" s="62">
        <f t="shared" si="40"/>
        <v>-2.6152898573972056E-3</v>
      </c>
      <c r="AM103" s="62">
        <f t="shared" si="52"/>
        <v>1.9373422825467754E-3</v>
      </c>
      <c r="AN103" s="62">
        <f t="shared" si="53"/>
        <v>1.8640063854533293E-2</v>
      </c>
      <c r="AO103" s="62">
        <f t="shared" si="54"/>
        <v>-2.9699192245383785E-3</v>
      </c>
      <c r="AP103" s="62">
        <f t="shared" si="55"/>
        <v>-1.8409702299014799E-2</v>
      </c>
      <c r="AQ103" s="62">
        <f t="shared" si="50"/>
        <v>-0.71177391102277054</v>
      </c>
      <c r="AR103" s="62">
        <f t="shared" si="35"/>
        <v>6.8294616086041398</v>
      </c>
      <c r="AS103" s="62">
        <f t="shared" si="36"/>
        <v>0.64579689500000004</v>
      </c>
      <c r="AT103" s="62">
        <f t="shared" si="37"/>
        <v>0.11554153737831886</v>
      </c>
      <c r="AU103" s="62">
        <f t="shared" si="51"/>
        <v>6.7600145031882219E-3</v>
      </c>
      <c r="AV103" s="62" t="str">
        <f t="shared" si="38"/>
        <v/>
      </c>
      <c r="AW103" s="62">
        <f t="shared" si="39"/>
        <v>7.6187499999999991E-2</v>
      </c>
    </row>
    <row r="104" spans="1:49">
      <c r="A104" s="62">
        <v>1971</v>
      </c>
      <c r="B104" s="61">
        <v>7.0619999990000002</v>
      </c>
      <c r="C104" s="61">
        <v>4963</v>
      </c>
      <c r="D104" s="61">
        <v>135.25399999999999</v>
      </c>
      <c r="F104">
        <v>0.54730025199999999</v>
      </c>
      <c r="G104" s="61"/>
      <c r="H104" s="61">
        <v>0.24715720052641696</v>
      </c>
      <c r="I104" s="61">
        <v>40.511000000000003</v>
      </c>
      <c r="J104" s="61">
        <v>40.686</v>
      </c>
      <c r="K104" s="61">
        <v>27.303000000000001</v>
      </c>
      <c r="L104" s="61">
        <v>34.195999999999998</v>
      </c>
      <c r="M104" s="61">
        <v>59.747918475411289</v>
      </c>
      <c r="N104" s="62">
        <f t="shared" si="29"/>
        <v>15.579809296770511</v>
      </c>
      <c r="O104" s="61">
        <v>23.340979999999998</v>
      </c>
      <c r="P104">
        <v>16.591842459999999</v>
      </c>
      <c r="Q104">
        <v>22.97314416</v>
      </c>
      <c r="R104">
        <v>13.42950819</v>
      </c>
      <c r="S104">
        <v>25.537172859999998</v>
      </c>
      <c r="T104">
        <v>29.404956519999999</v>
      </c>
      <c r="U104">
        <v>4.9604759999999999</v>
      </c>
      <c r="V104">
        <v>2.4146100000000001</v>
      </c>
      <c r="W104">
        <v>1847.0715</v>
      </c>
      <c r="X104">
        <v>0.64579689500000004</v>
      </c>
      <c r="Y104" s="61">
        <v>15.9937</v>
      </c>
      <c r="Z104" s="61">
        <v>8.1875</v>
      </c>
      <c r="AB104" s="61">
        <v>7.7196428571428582E-2</v>
      </c>
      <c r="AC104" s="63" t="str">
        <f t="shared" si="30"/>
        <v/>
      </c>
      <c r="AD104" s="20">
        <f t="shared" si="57"/>
        <v>0.54730025199999999</v>
      </c>
      <c r="AE104" s="62" t="str">
        <f t="shared" si="31"/>
        <v/>
      </c>
      <c r="AF104" s="20">
        <f t="shared" si="56"/>
        <v>0.24715720052641696</v>
      </c>
      <c r="AG104" s="62">
        <f t="shared" si="32"/>
        <v>0.29951794401644316</v>
      </c>
      <c r="AH104" s="62">
        <f t="shared" si="33"/>
        <v>0.30081180593549917</v>
      </c>
      <c r="AI104" s="62">
        <f t="shared" si="47"/>
        <v>0.20186463986277672</v>
      </c>
      <c r="AJ104" s="62">
        <f t="shared" si="48"/>
        <v>0.25282801248022241</v>
      </c>
      <c r="AK104" s="62">
        <f t="shared" si="34"/>
        <v>-5.0963372617445685E-2</v>
      </c>
      <c r="AL104" s="62">
        <f t="shared" si="40"/>
        <v>-4.6308018028077477E-3</v>
      </c>
      <c r="AM104" s="62">
        <f t="shared" si="52"/>
        <v>-7.2210267836798347E-3</v>
      </c>
      <c r="AN104" s="62">
        <f t="shared" si="53"/>
        <v>3.5660868422803825E-2</v>
      </c>
      <c r="AO104" s="62">
        <f t="shared" si="54"/>
        <v>-4.3322163774486756E-2</v>
      </c>
      <c r="AP104" s="62">
        <f t="shared" si="55"/>
        <v>-2.2411050580582372E-2</v>
      </c>
      <c r="AQ104" s="62">
        <f t="shared" si="50"/>
        <v>-0.71996392049388058</v>
      </c>
      <c r="AR104" s="62">
        <f t="shared" si="35"/>
        <v>6.8013927703800219</v>
      </c>
      <c r="AS104" s="62">
        <f t="shared" si="36"/>
        <v>0.64579689500000004</v>
      </c>
      <c r="AT104" s="62">
        <f t="shared" si="37"/>
        <v>0.11824936785603385</v>
      </c>
      <c r="AU104" s="62">
        <f t="shared" si="51"/>
        <v>2.2898108136737996E-2</v>
      </c>
      <c r="AV104" s="62" t="str">
        <f t="shared" si="38"/>
        <v/>
      </c>
      <c r="AW104" s="62">
        <f t="shared" si="39"/>
        <v>7.7196428571428582E-2</v>
      </c>
    </row>
    <row r="105" spans="1:49">
      <c r="A105" s="62">
        <v>1972</v>
      </c>
      <c r="B105" s="61">
        <v>6.8469999990000003</v>
      </c>
      <c r="C105" s="61">
        <v>4992</v>
      </c>
      <c r="D105" s="61">
        <v>155.32300000000001</v>
      </c>
      <c r="F105">
        <v>0.52090036900000003</v>
      </c>
      <c r="G105" s="61"/>
      <c r="H105" s="61">
        <v>0.25697417639370862</v>
      </c>
      <c r="I105" s="61">
        <v>46.088000000000001</v>
      </c>
      <c r="J105" s="61">
        <v>47.076000000000001</v>
      </c>
      <c r="K105" s="61">
        <v>30.789000000000001</v>
      </c>
      <c r="L105" s="61">
        <v>35.337000000000003</v>
      </c>
      <c r="M105" s="61">
        <v>62.297549100262074</v>
      </c>
      <c r="N105" s="62">
        <f t="shared" si="29"/>
        <v>17.059618189718307</v>
      </c>
      <c r="O105" s="61">
        <v>24.872699999999998</v>
      </c>
      <c r="P105">
        <v>18.00775252</v>
      </c>
      <c r="Q105">
        <v>25.352490530000001</v>
      </c>
      <c r="R105">
        <v>14.687135230000001</v>
      </c>
      <c r="S105">
        <v>27.213134</v>
      </c>
      <c r="T105">
        <v>31.00464419</v>
      </c>
      <c r="U105">
        <v>4.9891459999999999</v>
      </c>
      <c r="V105">
        <v>2.4651890000000001</v>
      </c>
      <c r="W105">
        <v>1787.0325</v>
      </c>
      <c r="X105">
        <v>0.64579689500000004</v>
      </c>
      <c r="Y105" s="61">
        <v>18.286740000000002</v>
      </c>
      <c r="Z105" s="61">
        <v>7.770833333333333</v>
      </c>
      <c r="AB105" s="61">
        <v>6.6449612403100766E-2</v>
      </c>
      <c r="AC105" s="63" t="str">
        <f t="shared" si="30"/>
        <v/>
      </c>
      <c r="AD105" s="20">
        <f t="shared" si="57"/>
        <v>0.52090036900000003</v>
      </c>
      <c r="AE105" s="62" t="str">
        <f t="shared" si="31"/>
        <v/>
      </c>
      <c r="AF105" s="20">
        <f t="shared" si="56"/>
        <v>0.25697417639370862</v>
      </c>
      <c r="AG105" s="62">
        <f t="shared" si="32"/>
        <v>0.29672360178466806</v>
      </c>
      <c r="AH105" s="62">
        <f t="shared" si="33"/>
        <v>0.30308453995866674</v>
      </c>
      <c r="AI105" s="62">
        <f t="shared" si="47"/>
        <v>0.19822563303567406</v>
      </c>
      <c r="AJ105" s="62">
        <f t="shared" si="48"/>
        <v>0.22750655086497171</v>
      </c>
      <c r="AK105" s="62">
        <f t="shared" si="34"/>
        <v>-2.9280917829297648E-2</v>
      </c>
      <c r="AL105" s="62">
        <f t="shared" si="40"/>
        <v>-8.8471570412411143E-3</v>
      </c>
      <c r="AM105" s="62">
        <f t="shared" si="52"/>
        <v>7.8127212223219836E-3</v>
      </c>
      <c r="AN105" s="62">
        <f t="shared" si="53"/>
        <v>-1.2207946852032029E-3</v>
      </c>
      <c r="AO105" s="62">
        <f t="shared" si="54"/>
        <v>-2.7173786740118042E-2</v>
      </c>
      <c r="AP105" s="62">
        <f t="shared" si="55"/>
        <v>-3.77646046712048E-2</v>
      </c>
      <c r="AQ105" s="62">
        <f t="shared" si="50"/>
        <v>-0.70499627484895799</v>
      </c>
      <c r="AR105" s="62">
        <f t="shared" si="35"/>
        <v>6.7833154270505185</v>
      </c>
      <c r="AS105" s="62">
        <f t="shared" si="36"/>
        <v>0.64579689500000004</v>
      </c>
      <c r="AT105" s="62">
        <f t="shared" si="37"/>
        <v>0.11773362605666901</v>
      </c>
      <c r="AU105" s="62">
        <f t="shared" si="51"/>
        <v>-8.8633612654780702E-3</v>
      </c>
      <c r="AV105" s="62" t="str">
        <f t="shared" si="38"/>
        <v/>
      </c>
      <c r="AW105" s="62">
        <f t="shared" si="39"/>
        <v>6.6449612403100766E-2</v>
      </c>
    </row>
    <row r="106" spans="1:49">
      <c r="A106" s="62">
        <v>1973</v>
      </c>
      <c r="B106" s="61">
        <v>6.289999999</v>
      </c>
      <c r="C106" s="61">
        <v>5022</v>
      </c>
      <c r="D106" s="61">
        <v>178.155</v>
      </c>
      <c r="F106">
        <v>0.530766564</v>
      </c>
      <c r="G106" s="61"/>
      <c r="H106" s="61">
        <v>0.25682130728859703</v>
      </c>
      <c r="I106" s="61">
        <v>49.091999999999999</v>
      </c>
      <c r="J106" s="61">
        <v>54.564999999999998</v>
      </c>
      <c r="K106" s="61">
        <v>37.548999999999999</v>
      </c>
      <c r="L106" s="61">
        <v>46.969000000000001</v>
      </c>
      <c r="M106" s="61">
        <v>63.837914176729022</v>
      </c>
      <c r="N106" s="62">
        <f t="shared" si="29"/>
        <v>18.981113809002494</v>
      </c>
      <c r="O106" s="61">
        <v>27.186699999999998</v>
      </c>
      <c r="P106">
        <v>19.69767512</v>
      </c>
      <c r="Q106">
        <v>27.45856843</v>
      </c>
      <c r="R106">
        <v>16.250746410000001</v>
      </c>
      <c r="S106">
        <v>31.586975670000001</v>
      </c>
      <c r="T106">
        <v>33.81253495</v>
      </c>
      <c r="U106">
        <v>5.0157660000000002</v>
      </c>
      <c r="V106">
        <v>2.4949680000000001</v>
      </c>
      <c r="W106">
        <v>1743.6624999999999</v>
      </c>
      <c r="X106">
        <v>0.64579689500000004</v>
      </c>
      <c r="Y106" s="61">
        <v>20.652629999999998</v>
      </c>
      <c r="Z106" s="61">
        <v>8.1041666666666661</v>
      </c>
      <c r="AB106" s="61">
        <v>5.851677852348993E-2</v>
      </c>
      <c r="AC106" s="63" t="str">
        <f t="shared" si="30"/>
        <v/>
      </c>
      <c r="AD106" s="20">
        <f t="shared" si="57"/>
        <v>0.530766564</v>
      </c>
      <c r="AE106" s="62" t="str">
        <f t="shared" si="31"/>
        <v/>
      </c>
      <c r="AF106" s="20">
        <f t="shared" si="56"/>
        <v>0.25682130728859703</v>
      </c>
      <c r="AG106" s="62">
        <f t="shared" si="32"/>
        <v>0.27555780079144565</v>
      </c>
      <c r="AH106" s="62">
        <f t="shared" si="33"/>
        <v>0.30627824085768007</v>
      </c>
      <c r="AI106" s="62">
        <f t="shared" si="47"/>
        <v>0.21076590609300888</v>
      </c>
      <c r="AJ106" s="62">
        <f t="shared" si="48"/>
        <v>0.2636412113047627</v>
      </c>
      <c r="AK106" s="62">
        <f t="shared" si="34"/>
        <v>-5.287530521175382E-2</v>
      </c>
      <c r="AL106" s="62">
        <f t="shared" si="40"/>
        <v>-1.7032059546281172E-2</v>
      </c>
      <c r="AM106" s="62">
        <f t="shared" si="52"/>
        <v>-2.6929018294306131E-2</v>
      </c>
      <c r="AN106" s="62">
        <f t="shared" si="53"/>
        <v>-5.5634289315683681E-3</v>
      </c>
      <c r="AO106" s="62">
        <f t="shared" si="54"/>
        <v>4.2314835499117971E-2</v>
      </c>
      <c r="AP106" s="62">
        <f t="shared" si="55"/>
        <v>-2.0035728981225319E-2</v>
      </c>
      <c r="AQ106" s="62">
        <f t="shared" si="50"/>
        <v>-0.69831024805480757</v>
      </c>
      <c r="AR106" s="62">
        <f t="shared" si="35"/>
        <v>6.7654328170443794</v>
      </c>
      <c r="AS106" s="62">
        <f t="shared" si="36"/>
        <v>0.64579689500000004</v>
      </c>
      <c r="AT106" s="62">
        <f t="shared" si="37"/>
        <v>0.11592506525216804</v>
      </c>
      <c r="AU106" s="62">
        <f t="shared" si="51"/>
        <v>-2.9021980050455476E-2</v>
      </c>
      <c r="AV106" s="62" t="str">
        <f t="shared" si="38"/>
        <v/>
      </c>
      <c r="AW106" s="62">
        <f t="shared" si="39"/>
        <v>5.851677852348993E-2</v>
      </c>
    </row>
    <row r="107" spans="1:49">
      <c r="A107" s="62">
        <v>1974</v>
      </c>
      <c r="B107" s="61">
        <v>5.6499999990000003</v>
      </c>
      <c r="C107" s="61">
        <v>5045</v>
      </c>
      <c r="D107" s="61">
        <v>199.65600000000001</v>
      </c>
      <c r="F107">
        <v>0.52911552100000003</v>
      </c>
      <c r="G107" s="61"/>
      <c r="H107" s="61">
        <v>0.2484523380213968</v>
      </c>
      <c r="I107" s="61">
        <v>62.92</v>
      </c>
      <c r="J107" s="61">
        <v>66.817999999999998</v>
      </c>
      <c r="K107" s="61">
        <v>46.92</v>
      </c>
      <c r="L107" s="61">
        <v>60.478999999999999</v>
      </c>
      <c r="M107" s="61">
        <v>62.248040701806794</v>
      </c>
      <c r="N107" s="62">
        <f t="shared" si="29"/>
        <v>21.715737523727999</v>
      </c>
      <c r="O107" s="61">
        <v>31.33952</v>
      </c>
      <c r="P107">
        <v>22.652262279999999</v>
      </c>
      <c r="Q107">
        <v>32.222708900000001</v>
      </c>
      <c r="R107">
        <v>19.296613730000001</v>
      </c>
      <c r="S107">
        <v>37.516297569999999</v>
      </c>
      <c r="T107">
        <v>43.828742390000002</v>
      </c>
      <c r="U107">
        <v>5.0399200000000004</v>
      </c>
      <c r="V107">
        <v>2.4765579999999998</v>
      </c>
      <c r="W107">
        <v>1724.7964999999999</v>
      </c>
      <c r="X107">
        <v>0.64579689500000004</v>
      </c>
      <c r="Y107" s="61">
        <v>25.025739999999999</v>
      </c>
      <c r="Z107" s="61">
        <v>13.336666666666666</v>
      </c>
      <c r="AB107" s="61">
        <v>5.082941176470588E-2</v>
      </c>
      <c r="AC107" s="63" t="str">
        <f t="shared" si="30"/>
        <v/>
      </c>
      <c r="AD107" s="20">
        <f t="shared" si="57"/>
        <v>0.52911552100000003</v>
      </c>
      <c r="AE107" s="62" t="str">
        <f t="shared" si="31"/>
        <v/>
      </c>
      <c r="AF107" s="20">
        <f t="shared" si="56"/>
        <v>0.2484523380213968</v>
      </c>
      <c r="AG107" s="62">
        <f t="shared" si="32"/>
        <v>0.31514204431622389</v>
      </c>
      <c r="AH107" s="62">
        <f t="shared" si="33"/>
        <v>0.33466562487478463</v>
      </c>
      <c r="AI107" s="62">
        <f t="shared" si="47"/>
        <v>0.23500420723644669</v>
      </c>
      <c r="AJ107" s="62">
        <f t="shared" si="48"/>
        <v>0.30291601554674036</v>
      </c>
      <c r="AK107" s="62">
        <f t="shared" si="34"/>
        <v>-6.791180831029367E-2</v>
      </c>
      <c r="AL107" s="62">
        <f t="shared" si="40"/>
        <v>5.1663578435563913E-3</v>
      </c>
      <c r="AM107" s="62">
        <f t="shared" si="52"/>
        <v>2.5400428820096743E-2</v>
      </c>
      <c r="AN107" s="62">
        <f t="shared" si="53"/>
        <v>3.7198031025830594E-2</v>
      </c>
      <c r="AO107" s="62">
        <f t="shared" si="54"/>
        <v>3.7437812699143348E-2</v>
      </c>
      <c r="AP107" s="62">
        <f t="shared" si="55"/>
        <v>0.1248654764240939</v>
      </c>
      <c r="AQ107" s="62">
        <f t="shared" si="50"/>
        <v>-0.71052051602011435</v>
      </c>
      <c r="AR107" s="62">
        <f t="shared" si="35"/>
        <v>6.7423438354717256</v>
      </c>
      <c r="AS107" s="62">
        <f t="shared" si="36"/>
        <v>0.64579689500000004</v>
      </c>
      <c r="AT107" s="62">
        <f t="shared" si="37"/>
        <v>0.125344292182554</v>
      </c>
      <c r="AU107" s="62">
        <f t="shared" si="51"/>
        <v>-5.3551087776333897E-2</v>
      </c>
      <c r="AV107" s="62" t="str">
        <f t="shared" si="38"/>
        <v/>
      </c>
      <c r="AW107" s="62">
        <f t="shared" si="39"/>
        <v>5.082941176470588E-2</v>
      </c>
    </row>
    <row r="108" spans="1:49">
      <c r="A108" s="62">
        <v>1975</v>
      </c>
      <c r="B108" s="61">
        <v>6.1774999990000001</v>
      </c>
      <c r="C108" s="61">
        <v>5060</v>
      </c>
      <c r="D108" s="61">
        <v>223.381</v>
      </c>
      <c r="F108">
        <v>0.54003639000000003</v>
      </c>
      <c r="G108" s="61"/>
      <c r="H108" s="61">
        <v>0.22109758663449444</v>
      </c>
      <c r="I108" s="61">
        <v>72.561999999999998</v>
      </c>
      <c r="J108" s="61">
        <v>66.968999999999994</v>
      </c>
      <c r="K108" s="61">
        <v>50.03</v>
      </c>
      <c r="L108" s="61">
        <v>59.707000000000001</v>
      </c>
      <c r="M108" s="61">
        <v>62.016171179481674</v>
      </c>
      <c r="N108" s="62">
        <f t="shared" si="29"/>
        <v>24.314751687963341</v>
      </c>
      <c r="O108" s="61">
        <v>34.349879999999999</v>
      </c>
      <c r="P108">
        <v>25.042147780000001</v>
      </c>
      <c r="Q108">
        <v>35.982543079999999</v>
      </c>
      <c r="R108">
        <v>22.5952822</v>
      </c>
      <c r="S108">
        <v>40.394795690000002</v>
      </c>
      <c r="T108">
        <v>46.028840330000001</v>
      </c>
      <c r="U108">
        <v>5.0612890000000004</v>
      </c>
      <c r="V108">
        <v>2.4482910000000002</v>
      </c>
      <c r="W108">
        <v>1647.8015</v>
      </c>
      <c r="X108">
        <v>0.64579689500000004</v>
      </c>
      <c r="Y108" s="61">
        <v>28.799099999999999</v>
      </c>
      <c r="Z108" s="61">
        <v>6.4708333333333341</v>
      </c>
      <c r="AB108" s="61">
        <v>4.2550264550264547E-2</v>
      </c>
      <c r="AC108" s="63" t="str">
        <f t="shared" si="30"/>
        <v/>
      </c>
      <c r="AD108" s="20">
        <f t="shared" si="57"/>
        <v>0.54003639000000003</v>
      </c>
      <c r="AE108" s="62" t="str">
        <f t="shared" si="31"/>
        <v/>
      </c>
      <c r="AF108" s="20">
        <f t="shared" si="56"/>
        <v>0.22109758663449444</v>
      </c>
      <c r="AG108" s="62">
        <f t="shared" si="32"/>
        <v>0.32483514712531503</v>
      </c>
      <c r="AH108" s="62">
        <f t="shared" si="33"/>
        <v>0.29979720746169097</v>
      </c>
      <c r="AI108" s="62">
        <f t="shared" si="47"/>
        <v>0.22396712343484898</v>
      </c>
      <c r="AJ108" s="62">
        <f t="shared" si="48"/>
        <v>0.26728772814160562</v>
      </c>
      <c r="AK108" s="62">
        <f t="shared" si="34"/>
        <v>-4.3320604706756638E-2</v>
      </c>
      <c r="AL108" s="62">
        <f t="shared" si="40"/>
        <v>-1.2745412641727764E-2</v>
      </c>
      <c r="AM108" s="62">
        <f t="shared" si="52"/>
        <v>-2.6835452245425957E-3</v>
      </c>
      <c r="AN108" s="62">
        <f t="shared" si="53"/>
        <v>4.4765503857470149E-2</v>
      </c>
      <c r="AO108" s="62">
        <f t="shared" si="54"/>
        <v>-3.9120485620130832E-2</v>
      </c>
      <c r="AP108" s="62">
        <f t="shared" si="55"/>
        <v>-6.4067659693379353E-2</v>
      </c>
      <c r="AQ108" s="62">
        <f t="shared" si="50"/>
        <v>-0.72623096380655061</v>
      </c>
      <c r="AR108" s="62">
        <f t="shared" si="35"/>
        <v>6.6809662903791729</v>
      </c>
      <c r="AS108" s="62">
        <f t="shared" si="36"/>
        <v>0.64579689500000004</v>
      </c>
      <c r="AT108" s="62">
        <f t="shared" si="37"/>
        <v>0.12892367748376093</v>
      </c>
      <c r="AU108" s="62">
        <f t="shared" si="51"/>
        <v>2.0320664362832128E-2</v>
      </c>
      <c r="AV108" s="62" t="str">
        <f t="shared" si="38"/>
        <v/>
      </c>
      <c r="AW108" s="62">
        <f t="shared" si="39"/>
        <v>4.2550264550264547E-2</v>
      </c>
    </row>
    <row r="109" spans="1:49">
      <c r="A109" s="62">
        <v>1976</v>
      </c>
      <c r="B109" s="61">
        <v>5.7874999989999996</v>
      </c>
      <c r="C109" s="61">
        <v>5073</v>
      </c>
      <c r="D109" s="61">
        <v>259.23200000000003</v>
      </c>
      <c r="F109">
        <v>0.55057822899999997</v>
      </c>
      <c r="G109" s="61"/>
      <c r="H109" s="61">
        <v>0.23951904085915318</v>
      </c>
      <c r="I109" s="61">
        <v>83.908000000000001</v>
      </c>
      <c r="J109" s="61">
        <v>80.581999999999994</v>
      </c>
      <c r="K109" s="61">
        <v>55.034999999999997</v>
      </c>
      <c r="L109" s="61">
        <v>75.009</v>
      </c>
      <c r="M109" s="61">
        <v>65.616895202983542</v>
      </c>
      <c r="N109" s="62">
        <f t="shared" si="29"/>
        <v>26.600337428374459</v>
      </c>
      <c r="O109" s="61">
        <v>37.441369999999999</v>
      </c>
      <c r="P109">
        <v>27.48648537</v>
      </c>
      <c r="Q109">
        <v>38.855589850000001</v>
      </c>
      <c r="R109">
        <v>24.578393139999999</v>
      </c>
      <c r="S109">
        <v>43.493265219999998</v>
      </c>
      <c r="T109">
        <v>49.319103329999997</v>
      </c>
      <c r="U109">
        <v>5.0799620000000001</v>
      </c>
      <c r="V109">
        <v>2.4947170000000001</v>
      </c>
      <c r="W109">
        <v>1654.5385000000001</v>
      </c>
      <c r="X109">
        <v>0.64579689500000004</v>
      </c>
      <c r="Y109" s="61">
        <v>32.797310000000003</v>
      </c>
      <c r="Z109" s="61">
        <v>10.28</v>
      </c>
      <c r="AB109" s="61">
        <v>4.4940366972477074E-2</v>
      </c>
      <c r="AC109" s="63" t="str">
        <f t="shared" si="30"/>
        <v/>
      </c>
      <c r="AD109" s="20">
        <f t="shared" si="57"/>
        <v>0.55057822899999997</v>
      </c>
      <c r="AE109" s="62" t="str">
        <f t="shared" si="31"/>
        <v/>
      </c>
      <c r="AF109" s="20">
        <f t="shared" si="56"/>
        <v>0.23951904085915318</v>
      </c>
      <c r="AG109" s="62">
        <f t="shared" si="32"/>
        <v>0.32367917541044311</v>
      </c>
      <c r="AH109" s="62">
        <f t="shared" si="33"/>
        <v>0.31084896926305389</v>
      </c>
      <c r="AI109" s="62">
        <f t="shared" si="47"/>
        <v>0.21230017899024808</v>
      </c>
      <c r="AJ109" s="62">
        <f t="shared" si="48"/>
        <v>0.28935085174669789</v>
      </c>
      <c r="AK109" s="62">
        <f t="shared" si="34"/>
        <v>-7.7050672756449806E-2</v>
      </c>
      <c r="AL109" s="62">
        <f t="shared" si="40"/>
        <v>3.2934567904108134E-3</v>
      </c>
      <c r="AM109" s="62">
        <f t="shared" si="52"/>
        <v>-1.3022626535516007E-2</v>
      </c>
      <c r="AN109" s="62">
        <f t="shared" si="53"/>
        <v>-5.7140724130431454E-3</v>
      </c>
      <c r="AO109" s="62">
        <f t="shared" si="54"/>
        <v>-1.5935523014311288E-2</v>
      </c>
      <c r="AP109" s="62">
        <f t="shared" si="55"/>
        <v>-2.0797335730453108E-2</v>
      </c>
      <c r="AQ109" s="62">
        <f t="shared" si="50"/>
        <v>-0.7111284853309896</v>
      </c>
      <c r="AR109" s="62">
        <f t="shared" si="35"/>
        <v>6.7001489116299897</v>
      </c>
      <c r="AS109" s="62">
        <f t="shared" si="36"/>
        <v>0.64579689500000004</v>
      </c>
      <c r="AT109" s="62">
        <f t="shared" si="37"/>
        <v>0.12651721238118752</v>
      </c>
      <c r="AU109" s="62">
        <f t="shared" si="51"/>
        <v>-2.513233614593835E-2</v>
      </c>
      <c r="AV109" s="62" t="str">
        <f t="shared" si="38"/>
        <v/>
      </c>
      <c r="AW109" s="62">
        <f t="shared" si="39"/>
        <v>4.4940366972477074E-2</v>
      </c>
    </row>
    <row r="110" spans="1:49">
      <c r="A110" s="62">
        <v>1977</v>
      </c>
      <c r="B110" s="61">
        <v>5.7774999989999998</v>
      </c>
      <c r="C110" s="61">
        <v>5088</v>
      </c>
      <c r="D110" s="61">
        <v>287.95699999999999</v>
      </c>
      <c r="F110">
        <v>0.55155318499999995</v>
      </c>
      <c r="G110" s="61"/>
      <c r="H110" s="61">
        <v>0.23215966272742111</v>
      </c>
      <c r="I110" s="61">
        <v>95.293999999999997</v>
      </c>
      <c r="J110" s="61">
        <v>90.686000000000007</v>
      </c>
      <c r="K110" s="61">
        <v>60.436</v>
      </c>
      <c r="L110" s="61">
        <v>79.638000000000005</v>
      </c>
      <c r="M110" s="61">
        <v>66.230093563725177</v>
      </c>
      <c r="N110" s="62">
        <f t="shared" si="29"/>
        <v>29.187993690252927</v>
      </c>
      <c r="O110" s="61">
        <v>41.612009999999998</v>
      </c>
      <c r="P110">
        <v>30.052200469999999</v>
      </c>
      <c r="Q110">
        <v>42.331187559999996</v>
      </c>
      <c r="R110">
        <v>26.448110239999998</v>
      </c>
      <c r="S110">
        <v>46.684530930000001</v>
      </c>
      <c r="T110">
        <v>52.917907120000002</v>
      </c>
      <c r="U110">
        <v>5.0959560000000002</v>
      </c>
      <c r="V110">
        <v>2.4898820000000002</v>
      </c>
      <c r="W110">
        <v>1628.8644999999999</v>
      </c>
      <c r="X110">
        <v>0.64579689500000004</v>
      </c>
      <c r="Y110" s="61">
        <v>37.131329999999998</v>
      </c>
      <c r="Z110" s="61">
        <v>14.481666666666667</v>
      </c>
      <c r="AB110" s="61">
        <v>8.7791666666666671E-2</v>
      </c>
      <c r="AC110" s="63" t="str">
        <f t="shared" si="30"/>
        <v/>
      </c>
      <c r="AD110" s="20">
        <f t="shared" si="57"/>
        <v>0.55155318499999995</v>
      </c>
      <c r="AE110" s="62" t="str">
        <f t="shared" si="31"/>
        <v/>
      </c>
      <c r="AF110" s="20">
        <f t="shared" si="56"/>
        <v>0.23215966272742111</v>
      </c>
      <c r="AG110" s="62">
        <f t="shared" si="32"/>
        <v>0.33093135433415405</v>
      </c>
      <c r="AH110" s="62">
        <f t="shared" si="33"/>
        <v>0.31492896508853757</v>
      </c>
      <c r="AI110" s="62">
        <f t="shared" si="47"/>
        <v>0.20987855825696197</v>
      </c>
      <c r="AJ110" s="62">
        <f t="shared" si="48"/>
        <v>0.27656212559514098</v>
      </c>
      <c r="AK110" s="62">
        <f t="shared" si="34"/>
        <v>-6.6683567338179012E-2</v>
      </c>
      <c r="AL110" s="62">
        <f t="shared" si="40"/>
        <v>-3.5921062723880352E-3</v>
      </c>
      <c r="AM110" s="62">
        <f t="shared" si="52"/>
        <v>-7.1613891424724668E-3</v>
      </c>
      <c r="AN110" s="62">
        <f t="shared" si="53"/>
        <v>-1.9516568834104811E-2</v>
      </c>
      <c r="AO110" s="62">
        <f t="shared" si="54"/>
        <v>-2.2026785989843766E-2</v>
      </c>
      <c r="AP110" s="62">
        <f t="shared" si="55"/>
        <v>-2.2403255749054357E-2</v>
      </c>
      <c r="AQ110" s="62">
        <f t="shared" si="50"/>
        <v>-0.71621196421420441</v>
      </c>
      <c r="AR110" s="62">
        <f t="shared" si="35"/>
        <v>6.6794264610632563</v>
      </c>
      <c r="AS110" s="62">
        <f t="shared" si="36"/>
        <v>0.64579689500000004</v>
      </c>
      <c r="AT110" s="62">
        <f t="shared" si="37"/>
        <v>0.12894748174206566</v>
      </c>
      <c r="AU110" s="62">
        <f t="shared" si="51"/>
        <v>9.9664512571489283E-3</v>
      </c>
      <c r="AV110" s="62" t="str">
        <f t="shared" si="38"/>
        <v/>
      </c>
      <c r="AW110" s="62">
        <f t="shared" si="39"/>
        <v>8.7791666666666671E-2</v>
      </c>
    </row>
    <row r="111" spans="1:49">
      <c r="A111" s="62">
        <v>1978</v>
      </c>
      <c r="B111" s="61">
        <v>5.0899999989999998</v>
      </c>
      <c r="C111" s="61">
        <v>5104</v>
      </c>
      <c r="D111" s="61">
        <v>321.06400000000002</v>
      </c>
      <c r="F111">
        <v>0.54462576600000001</v>
      </c>
      <c r="G111" s="61"/>
      <c r="H111" s="61">
        <v>0.22853698950987966</v>
      </c>
      <c r="I111" s="61">
        <v>109.06399999999999</v>
      </c>
      <c r="J111" s="61">
        <v>105.05200000000001</v>
      </c>
      <c r="K111" s="61">
        <v>65.313999999999993</v>
      </c>
      <c r="L111" s="61">
        <v>81.403999999999996</v>
      </c>
      <c r="M111" s="61">
        <v>67.841659397718999</v>
      </c>
      <c r="N111" s="62">
        <f t="shared" si="29"/>
        <v>31.67112998998163</v>
      </c>
      <c r="O111" s="61">
        <v>45.776940000000003</v>
      </c>
      <c r="P111">
        <v>32.406244260000001</v>
      </c>
      <c r="Q111">
        <v>45.693046289999998</v>
      </c>
      <c r="R111">
        <v>28.40918508</v>
      </c>
      <c r="S111">
        <v>49.538128489999998</v>
      </c>
      <c r="T111">
        <v>54.314650299999997</v>
      </c>
      <c r="U111">
        <v>5.1088360000000002</v>
      </c>
      <c r="V111">
        <v>2.5072519999999998</v>
      </c>
      <c r="W111">
        <v>1605.0876000000001</v>
      </c>
      <c r="X111">
        <v>0.64579689500000004</v>
      </c>
      <c r="Y111" s="61">
        <v>41.166530000000002</v>
      </c>
      <c r="Z111" s="61">
        <v>15.42</v>
      </c>
      <c r="AB111" s="61">
        <v>0.14095094339622641</v>
      </c>
      <c r="AC111" s="63" t="str">
        <f t="shared" si="30"/>
        <v/>
      </c>
      <c r="AD111" s="20">
        <f t="shared" si="57"/>
        <v>0.54462576600000001</v>
      </c>
      <c r="AE111" s="62" t="str">
        <f t="shared" si="31"/>
        <v/>
      </c>
      <c r="AF111" s="20">
        <f t="shared" si="56"/>
        <v>0.22853698950987966</v>
      </c>
      <c r="AG111" s="62">
        <f t="shared" si="32"/>
        <v>0.33969551242119944</v>
      </c>
      <c r="AH111" s="62">
        <f t="shared" si="33"/>
        <v>0.32719956145815166</v>
      </c>
      <c r="AI111" s="62">
        <f t="shared" si="47"/>
        <v>0.20342984576283851</v>
      </c>
      <c r="AJ111" s="62">
        <f t="shared" si="48"/>
        <v>0.25354446465502201</v>
      </c>
      <c r="AK111" s="62">
        <f t="shared" si="34"/>
        <v>-5.0114618892183493E-2</v>
      </c>
      <c r="AL111" s="62">
        <f t="shared" si="40"/>
        <v>-6.2328472769674929E-3</v>
      </c>
      <c r="AM111" s="62">
        <f t="shared" si="52"/>
        <v>-5.2260729054444365E-3</v>
      </c>
      <c r="AN111" s="62">
        <f t="shared" si="53"/>
        <v>-1.0120288385556066E-2</v>
      </c>
      <c r="AO111" s="62">
        <f t="shared" si="54"/>
        <v>-2.2318311065496029E-2</v>
      </c>
      <c r="AP111" s="62">
        <f t="shared" si="55"/>
        <v>-5.5595887296620634E-2</v>
      </c>
      <c r="AQ111" s="62">
        <f t="shared" si="50"/>
        <v>-0.71178425694556069</v>
      </c>
      <c r="AR111" s="62">
        <f t="shared" si="35"/>
        <v>6.6691493565684041</v>
      </c>
      <c r="AS111" s="62">
        <f t="shared" si="36"/>
        <v>0.64579689500000004</v>
      </c>
      <c r="AT111" s="62">
        <f t="shared" si="37"/>
        <v>0.12821907781626093</v>
      </c>
      <c r="AU111" s="62">
        <f t="shared" si="51"/>
        <v>6.3168576341568777E-2</v>
      </c>
      <c r="AV111" s="62" t="str">
        <f t="shared" si="38"/>
        <v/>
      </c>
      <c r="AW111" s="62">
        <f t="shared" si="39"/>
        <v>0.14095094339622641</v>
      </c>
    </row>
    <row r="112" spans="1:49">
      <c r="A112" s="62">
        <v>1979</v>
      </c>
      <c r="B112" s="61">
        <v>5.3649999990000001</v>
      </c>
      <c r="C112" s="61">
        <v>5117</v>
      </c>
      <c r="D112" s="61">
        <v>357.31299999999999</v>
      </c>
      <c r="F112">
        <v>0.54369811400000001</v>
      </c>
      <c r="G112" s="61"/>
      <c r="H112" s="61">
        <v>0.22182792117835062</v>
      </c>
      <c r="I112" s="61">
        <v>126.739</v>
      </c>
      <c r="J112" s="61">
        <v>118.807</v>
      </c>
      <c r="K112" s="61">
        <v>77.320999999999998</v>
      </c>
      <c r="L112" s="61">
        <v>96.837000000000003</v>
      </c>
      <c r="M112" s="61">
        <v>69.043353815570498</v>
      </c>
      <c r="N112" s="62">
        <f t="shared" si="29"/>
        <v>34.545429420327714</v>
      </c>
      <c r="O112" s="61">
        <v>50.176580000000001</v>
      </c>
      <c r="P112">
        <v>35.484268980000003</v>
      </c>
      <c r="Q112">
        <v>48.441846640000001</v>
      </c>
      <c r="R112">
        <v>30.580480479999999</v>
      </c>
      <c r="S112">
        <v>53.052300459999998</v>
      </c>
      <c r="T112">
        <v>60.257196989999997</v>
      </c>
      <c r="U112">
        <v>5.1180649999999996</v>
      </c>
      <c r="V112">
        <v>2.531326</v>
      </c>
      <c r="W112">
        <v>1592.6206</v>
      </c>
      <c r="X112">
        <v>0.64579689500000004</v>
      </c>
      <c r="Y112" s="61">
        <v>45.67201</v>
      </c>
      <c r="Z112" s="61">
        <v>12.633333333333333</v>
      </c>
      <c r="AB112" s="61">
        <v>0.19374657534246575</v>
      </c>
      <c r="AC112" s="63" t="str">
        <f t="shared" si="30"/>
        <v/>
      </c>
      <c r="AD112" s="20">
        <f t="shared" si="57"/>
        <v>0.54369811400000001</v>
      </c>
      <c r="AE112" s="62" t="str">
        <f t="shared" si="31"/>
        <v/>
      </c>
      <c r="AF112" s="20">
        <f t="shared" si="56"/>
        <v>0.22182792117835062</v>
      </c>
      <c r="AG112" s="62">
        <f t="shared" si="32"/>
        <v>0.35470022081480385</v>
      </c>
      <c r="AH112" s="62">
        <f t="shared" si="33"/>
        <v>0.33250119643002074</v>
      </c>
      <c r="AI112" s="62">
        <f t="shared" si="47"/>
        <v>0.21639570908419228</v>
      </c>
      <c r="AJ112" s="62">
        <f t="shared" si="48"/>
        <v>0.27101448869758449</v>
      </c>
      <c r="AK112" s="62">
        <f t="shared" si="34"/>
        <v>-5.4618779613392204E-2</v>
      </c>
      <c r="AL112" s="62">
        <f t="shared" si="40"/>
        <v>3.8686300809273599E-3</v>
      </c>
      <c r="AM112" s="62">
        <f t="shared" si="52"/>
        <v>-2.8451798758229806E-2</v>
      </c>
      <c r="AN112" s="62">
        <f t="shared" si="53"/>
        <v>-1.3220311144008755E-2</v>
      </c>
      <c r="AO112" s="62">
        <f t="shared" si="54"/>
        <v>-1.8334130039348879E-2</v>
      </c>
      <c r="AP112" s="62">
        <f t="shared" si="55"/>
        <v>1.6958311293784809E-2</v>
      </c>
      <c r="AQ112" s="62">
        <f t="shared" si="50"/>
        <v>-0.70403316181715536</v>
      </c>
      <c r="AR112" s="62">
        <f t="shared" si="35"/>
        <v>6.6691029527460941</v>
      </c>
      <c r="AS112" s="62">
        <f t="shared" si="36"/>
        <v>0.64579689500000004</v>
      </c>
      <c r="AT112" s="62">
        <f t="shared" si="37"/>
        <v>0.12782073420222606</v>
      </c>
      <c r="AU112" s="62">
        <f t="shared" si="51"/>
        <v>6.733028743688671E-2</v>
      </c>
      <c r="AV112" s="62" t="str">
        <f t="shared" si="38"/>
        <v/>
      </c>
      <c r="AW112" s="62">
        <f t="shared" si="39"/>
        <v>0.19374657534246575</v>
      </c>
    </row>
    <row r="113" spans="1:49">
      <c r="A113" s="62">
        <v>1980</v>
      </c>
      <c r="B113" s="61">
        <v>6.0149999989999996</v>
      </c>
      <c r="C113" s="61">
        <v>5123</v>
      </c>
      <c r="D113" s="61">
        <v>385.80799999999999</v>
      </c>
      <c r="F113">
        <v>0.53796940699999996</v>
      </c>
      <c r="G113" s="61"/>
      <c r="H113" s="61">
        <v>0.20078640152614771</v>
      </c>
      <c r="I113" s="61">
        <v>147.05199999999999</v>
      </c>
      <c r="J113" s="61">
        <v>131.45500000000001</v>
      </c>
      <c r="K113" s="61">
        <v>94.358999999999995</v>
      </c>
      <c r="L113" s="61">
        <v>108.89400000000001</v>
      </c>
      <c r="M113" s="61">
        <v>68.697106399958756</v>
      </c>
      <c r="N113" s="62">
        <f t="shared" si="29"/>
        <v>37.444454066616743</v>
      </c>
      <c r="O113" s="61">
        <v>56.35098</v>
      </c>
      <c r="P113">
        <v>39.1132621</v>
      </c>
      <c r="Q113">
        <v>52.175778119999997</v>
      </c>
      <c r="R113">
        <v>33.677022950000001</v>
      </c>
      <c r="S113">
        <v>52.566034620000003</v>
      </c>
      <c r="T113">
        <v>61.723563349999999</v>
      </c>
      <c r="U113">
        <v>5.1234349999999997</v>
      </c>
      <c r="V113">
        <v>2.5131000000000001</v>
      </c>
      <c r="W113">
        <v>1604.7295999999999</v>
      </c>
      <c r="X113">
        <v>0.64579689500000004</v>
      </c>
      <c r="Y113" s="61">
        <v>50.894919999999999</v>
      </c>
      <c r="Z113" s="61">
        <v>16.927499999999998</v>
      </c>
      <c r="AB113" s="61">
        <v>0.27121202531645572</v>
      </c>
      <c r="AC113" s="63" t="str">
        <f t="shared" si="30"/>
        <v/>
      </c>
      <c r="AD113" s="20">
        <f t="shared" si="57"/>
        <v>0.53796940699999996</v>
      </c>
      <c r="AE113" s="62" t="str">
        <f t="shared" si="31"/>
        <v/>
      </c>
      <c r="AF113" s="20">
        <f t="shared" si="56"/>
        <v>0.20078640152614771</v>
      </c>
      <c r="AG113" s="62">
        <f t="shared" si="32"/>
        <v>0.38115331978600753</v>
      </c>
      <c r="AH113" s="62">
        <f t="shared" si="33"/>
        <v>0.34072647534524947</v>
      </c>
      <c r="AI113" s="62">
        <f t="shared" si="47"/>
        <v>0.24457502177248786</v>
      </c>
      <c r="AJ113" s="62">
        <f t="shared" si="48"/>
        <v>0.28224920167544482</v>
      </c>
      <c r="AK113" s="62">
        <f t="shared" si="34"/>
        <v>-3.7674179902956961E-2</v>
      </c>
      <c r="AL113" s="62">
        <f t="shared" si="40"/>
        <v>1.6788765304528514E-2</v>
      </c>
      <c r="AM113" s="62">
        <f t="shared" si="52"/>
        <v>-6.3290310358596015E-3</v>
      </c>
      <c r="AN113" s="62">
        <f t="shared" si="53"/>
        <v>1.5870523266128134E-2</v>
      </c>
      <c r="AO113" s="62">
        <f t="shared" si="54"/>
        <v>-8.9791403975926359E-2</v>
      </c>
      <c r="AP113" s="62">
        <f t="shared" si="55"/>
        <v>-5.6539614775437057E-2</v>
      </c>
      <c r="AQ113" s="62">
        <f t="shared" si="50"/>
        <v>-0.71230806169143068</v>
      </c>
      <c r="AR113" s="62">
        <f t="shared" si="35"/>
        <v>6.6684024861591782</v>
      </c>
      <c r="AS113" s="62">
        <f t="shared" si="36"/>
        <v>0.64579689500000004</v>
      </c>
      <c r="AT113" s="62">
        <f t="shared" si="37"/>
        <v>0.13191774146725832</v>
      </c>
      <c r="AU113" s="62">
        <f t="shared" si="51"/>
        <v>4.5749975960756833E-2</v>
      </c>
      <c r="AV113" s="62" t="str">
        <f t="shared" si="38"/>
        <v/>
      </c>
      <c r="AW113" s="62">
        <f t="shared" si="39"/>
        <v>0.27121202531645572</v>
      </c>
    </row>
    <row r="114" spans="1:49">
      <c r="A114" s="62">
        <v>1981</v>
      </c>
      <c r="B114" s="61">
        <v>7.3249999990000001</v>
      </c>
      <c r="C114" s="61">
        <v>5122</v>
      </c>
      <c r="D114" s="61">
        <v>422.40300000000002</v>
      </c>
      <c r="E114" s="62">
        <v>1.013748949</v>
      </c>
      <c r="F114">
        <v>0.54063767799999995</v>
      </c>
      <c r="G114" s="61"/>
      <c r="H114" s="61">
        <v>0.16766689630518722</v>
      </c>
      <c r="I114" s="61">
        <v>175.62</v>
      </c>
      <c r="J114" s="61">
        <v>144.34</v>
      </c>
      <c r="K114" s="61">
        <v>114.26300000000001</v>
      </c>
      <c r="L114" s="61">
        <v>124.71</v>
      </c>
      <c r="M114" s="61">
        <v>67.230848234387139</v>
      </c>
      <c r="N114" s="62">
        <f t="shared" si="29"/>
        <v>41.898444875445293</v>
      </c>
      <c r="O114" s="61">
        <v>62.969050000000003</v>
      </c>
      <c r="P114">
        <v>43.781919299999998</v>
      </c>
      <c r="Q114">
        <v>56.363629260000003</v>
      </c>
      <c r="R114">
        <v>37.578517519999998</v>
      </c>
      <c r="S114">
        <v>59.183927169999997</v>
      </c>
      <c r="T114">
        <v>70.754313310000001</v>
      </c>
      <c r="U114">
        <v>5.1248069999999997</v>
      </c>
      <c r="V114">
        <v>2.4758629999999999</v>
      </c>
      <c r="W114">
        <v>1572.0175999999999</v>
      </c>
      <c r="X114">
        <v>0.64579689500000004</v>
      </c>
      <c r="Y114" s="61">
        <v>57.155360000000002</v>
      </c>
      <c r="Z114" s="61">
        <v>14.84</v>
      </c>
      <c r="AB114" s="61">
        <v>0.3651768115942029</v>
      </c>
      <c r="AC114" s="63">
        <f t="shared" si="30"/>
        <v>1.013748949E-2</v>
      </c>
      <c r="AD114" s="20">
        <f t="shared" si="57"/>
        <v>0.54063767799999995</v>
      </c>
      <c r="AE114" s="62" t="str">
        <f t="shared" si="31"/>
        <v/>
      </c>
      <c r="AF114" s="20">
        <f t="shared" si="56"/>
        <v>0.16766689630518722</v>
      </c>
      <c r="AG114" s="62">
        <f t="shared" si="32"/>
        <v>0.4157640925845697</v>
      </c>
      <c r="AH114" s="62">
        <f t="shared" si="33"/>
        <v>0.34171158822262154</v>
      </c>
      <c r="AI114" s="62">
        <f t="shared" si="47"/>
        <v>0.27050707499709992</v>
      </c>
      <c r="AJ114" s="62">
        <f t="shared" si="48"/>
        <v>0.29523938040212777</v>
      </c>
      <c r="AK114" s="62">
        <f t="shared" si="34"/>
        <v>-2.4732305405027855E-2</v>
      </c>
      <c r="AL114" s="62">
        <f t="shared" si="40"/>
        <v>3.6923605525744586E-4</v>
      </c>
      <c r="AM114" s="62">
        <f t="shared" si="52"/>
        <v>-3.5184388406256158E-2</v>
      </c>
      <c r="AN114" s="62">
        <f t="shared" si="53"/>
        <v>-2.7733497888293764E-3</v>
      </c>
      <c r="AO114" s="62">
        <f t="shared" si="54"/>
        <v>6.1897219008525718E-3</v>
      </c>
      <c r="AP114" s="62">
        <f t="shared" si="55"/>
        <v>2.4157639120408341E-2</v>
      </c>
      <c r="AQ114" s="62">
        <f t="shared" si="50"/>
        <v>-0.72750384366658394</v>
      </c>
      <c r="AR114" s="62">
        <f t="shared" si="35"/>
        <v>6.6326113251886474</v>
      </c>
      <c r="AS114" s="62">
        <f t="shared" si="36"/>
        <v>0.64579689500000004</v>
      </c>
      <c r="AT114" s="62">
        <f t="shared" si="37"/>
        <v>0.13531002383979279</v>
      </c>
      <c r="AU114" s="62">
        <f t="shared" si="51"/>
        <v>5.6884898893265562E-2</v>
      </c>
      <c r="AV114" s="62" t="str">
        <f t="shared" si="38"/>
        <v/>
      </c>
      <c r="AW114" s="62">
        <f t="shared" si="39"/>
        <v>0.3651768115942029</v>
      </c>
    </row>
    <row r="115" spans="1:49">
      <c r="A115" s="62">
        <v>1982</v>
      </c>
      <c r="B115" s="61">
        <v>8.3839999990000003</v>
      </c>
      <c r="C115" s="61">
        <v>5118</v>
      </c>
      <c r="D115" s="61">
        <v>482.21100000000001</v>
      </c>
      <c r="E115" s="62">
        <v>1.0514042349999999</v>
      </c>
      <c r="F115">
        <v>0.52977825999999995</v>
      </c>
      <c r="G115" s="61"/>
      <c r="H115" s="61">
        <v>0.17464346520506582</v>
      </c>
      <c r="I115" s="61">
        <v>208.482</v>
      </c>
      <c r="J115" s="61">
        <v>162.20099999999999</v>
      </c>
      <c r="K115" s="61">
        <v>128.19399999999999</v>
      </c>
      <c r="L115" s="61">
        <v>138.87899999999999</v>
      </c>
      <c r="M115" s="61">
        <v>68.952951687573545</v>
      </c>
      <c r="N115" s="62">
        <f t="shared" si="29"/>
        <v>46.67271277309009</v>
      </c>
      <c r="O115" s="61">
        <v>69.342029999999994</v>
      </c>
      <c r="P115">
        <v>48.334686419999997</v>
      </c>
      <c r="Q115">
        <v>61.49482562</v>
      </c>
      <c r="R115">
        <v>42.20536354</v>
      </c>
      <c r="S115">
        <v>65.151005999999995</v>
      </c>
      <c r="T115">
        <v>78.979283390000006</v>
      </c>
      <c r="U115">
        <v>5.1228100000000003</v>
      </c>
      <c r="V115">
        <v>2.4856259999999999</v>
      </c>
      <c r="W115">
        <v>1577.6836000000001</v>
      </c>
      <c r="X115">
        <v>0.64579689500000004</v>
      </c>
      <c r="Y115" s="61">
        <v>64.119299999999996</v>
      </c>
      <c r="Z115" s="61">
        <v>16.918333333333333</v>
      </c>
      <c r="AB115" s="61">
        <v>0.479272040302267</v>
      </c>
      <c r="AC115" s="63">
        <f t="shared" si="30"/>
        <v>1.0514042349999999E-2</v>
      </c>
      <c r="AD115" s="20">
        <f t="shared" si="57"/>
        <v>0.52977825999999995</v>
      </c>
      <c r="AE115" s="62" t="str">
        <f t="shared" si="31"/>
        <v/>
      </c>
      <c r="AF115" s="20">
        <f t="shared" si="56"/>
        <v>0.17464346520506582</v>
      </c>
      <c r="AG115" s="62">
        <f t="shared" si="32"/>
        <v>0.43234600620890024</v>
      </c>
      <c r="AH115" s="62">
        <f t="shared" si="33"/>
        <v>0.33636934868760771</v>
      </c>
      <c r="AI115" s="62">
        <f t="shared" si="47"/>
        <v>0.26584627891109908</v>
      </c>
      <c r="AJ115" s="62">
        <f t="shared" si="48"/>
        <v>0.28800462867914667</v>
      </c>
      <c r="AK115" s="62">
        <f t="shared" si="34"/>
        <v>-2.2158349768047592E-2</v>
      </c>
      <c r="AL115" s="62">
        <f t="shared" si="40"/>
        <v>-8.9824564070824647E-3</v>
      </c>
      <c r="AM115" s="62">
        <f t="shared" si="52"/>
        <v>-2.0782018073497017E-2</v>
      </c>
      <c r="AN115" s="62">
        <f t="shared" si="53"/>
        <v>8.2037926279937782E-3</v>
      </c>
      <c r="AO115" s="62">
        <f t="shared" si="54"/>
        <v>-1.1853233656949595E-2</v>
      </c>
      <c r="AP115" s="62">
        <f t="shared" si="55"/>
        <v>2.0611084525967039E-3</v>
      </c>
      <c r="AQ115" s="62">
        <f t="shared" si="50"/>
        <v>-0.7231785773323044</v>
      </c>
      <c r="AR115" s="62">
        <f t="shared" si="35"/>
        <v>6.640534396998456</v>
      </c>
      <c r="AS115" s="62">
        <f t="shared" si="36"/>
        <v>0.64579689500000004</v>
      </c>
      <c r="AT115" s="62">
        <f t="shared" si="37"/>
        <v>0.13296938477139675</v>
      </c>
      <c r="AU115" s="62">
        <f t="shared" si="51"/>
        <v>4.0489026122347838E-2</v>
      </c>
      <c r="AV115" s="62" t="str">
        <f t="shared" si="38"/>
        <v/>
      </c>
      <c r="AW115" s="62">
        <f t="shared" si="39"/>
        <v>0.479272040302267</v>
      </c>
    </row>
    <row r="116" spans="1:49">
      <c r="A116" s="62">
        <v>1983</v>
      </c>
      <c r="B116" s="61">
        <v>9.875</v>
      </c>
      <c r="C116" s="61">
        <v>5114</v>
      </c>
      <c r="D116" s="61">
        <v>531.72799999999995</v>
      </c>
      <c r="E116" s="62">
        <v>1.099356475</v>
      </c>
      <c r="F116">
        <v>0.52282534000000003</v>
      </c>
      <c r="G116" s="61"/>
      <c r="H116" s="61">
        <v>0.17852924803659015</v>
      </c>
      <c r="I116" s="61">
        <v>235.12</v>
      </c>
      <c r="J116" s="61">
        <v>185.38200000000001</v>
      </c>
      <c r="K116" s="61">
        <v>146.761</v>
      </c>
      <c r="L116" s="61">
        <v>148.916</v>
      </c>
      <c r="M116" s="61">
        <v>70.764626939223078</v>
      </c>
      <c r="N116" s="62">
        <f t="shared" si="29"/>
        <v>50.187048967669931</v>
      </c>
      <c r="O116" s="61">
        <v>74.132350000000002</v>
      </c>
      <c r="P116">
        <v>51.493311179999999</v>
      </c>
      <c r="Q116">
        <v>66.138800410000002</v>
      </c>
      <c r="R116">
        <v>45.292985280000003</v>
      </c>
      <c r="S116">
        <v>68.651083560000004</v>
      </c>
      <c r="T116">
        <v>82.269752280000006</v>
      </c>
      <c r="U116">
        <v>5.1189660000000003</v>
      </c>
      <c r="V116">
        <v>2.4874689999999999</v>
      </c>
      <c r="W116">
        <v>1570.2965999999999</v>
      </c>
      <c r="X116">
        <v>0.64579689500000004</v>
      </c>
      <c r="Y116" s="61">
        <v>71.061000000000007</v>
      </c>
      <c r="Z116" s="61">
        <v>12.81</v>
      </c>
      <c r="AB116" s="61">
        <v>0.54166666666666663</v>
      </c>
      <c r="AC116" s="63">
        <f t="shared" si="30"/>
        <v>1.099356475E-2</v>
      </c>
      <c r="AD116" s="20">
        <f t="shared" si="57"/>
        <v>0.52282534000000003</v>
      </c>
      <c r="AE116" s="62" t="str">
        <f t="shared" si="31"/>
        <v/>
      </c>
      <c r="AF116" s="20">
        <f t="shared" si="56"/>
        <v>0.17852924803659015</v>
      </c>
      <c r="AG116" s="62">
        <f t="shared" si="32"/>
        <v>0.44218096470375834</v>
      </c>
      <c r="AH116" s="62">
        <f t="shared" si="33"/>
        <v>0.34864065838172903</v>
      </c>
      <c r="AI116" s="62">
        <f t="shared" si="47"/>
        <v>0.27600765805073274</v>
      </c>
      <c r="AJ116" s="62">
        <f t="shared" si="48"/>
        <v>0.28006048205097345</v>
      </c>
      <c r="AK116" s="62">
        <f t="shared" si="34"/>
        <v>-4.0528240002407068E-3</v>
      </c>
      <c r="AL116" s="62">
        <f t="shared" si="40"/>
        <v>-9.2948487711993003E-3</v>
      </c>
      <c r="AM116" s="62">
        <f t="shared" si="52"/>
        <v>2.0521549457202872E-4</v>
      </c>
      <c r="AN116" s="62">
        <f t="shared" si="53"/>
        <v>-1.9924606512250098E-3</v>
      </c>
      <c r="AO116" s="62">
        <f t="shared" si="54"/>
        <v>-2.0268148569112802E-2</v>
      </c>
      <c r="AP116" s="62">
        <f t="shared" si="55"/>
        <v>-3.1779392141062034E-2</v>
      </c>
      <c r="AQ116" s="62">
        <f t="shared" si="50"/>
        <v>-0.72168673786974036</v>
      </c>
      <c r="AR116" s="62">
        <f t="shared" si="35"/>
        <v>6.6373330598274585</v>
      </c>
      <c r="AS116" s="62">
        <f t="shared" si="36"/>
        <v>0.64579689500000004</v>
      </c>
      <c r="AT116" s="62">
        <f t="shared" si="37"/>
        <v>0.13364163632533929</v>
      </c>
      <c r="AU116" s="62">
        <f t="shared" si="51"/>
        <v>9.658601358474779E-2</v>
      </c>
      <c r="AV116" s="62" t="str">
        <f t="shared" si="38"/>
        <v/>
      </c>
      <c r="AW116" s="62">
        <f t="shared" si="39"/>
        <v>0.54166666666666663</v>
      </c>
    </row>
    <row r="117" spans="1:49">
      <c r="A117" s="62">
        <v>1984</v>
      </c>
      <c r="B117" s="61">
        <v>11.26</v>
      </c>
      <c r="C117" s="61">
        <v>5112</v>
      </c>
      <c r="D117" s="61">
        <v>583.54600000000005</v>
      </c>
      <c r="E117" s="62">
        <v>1.1265599879999999</v>
      </c>
      <c r="F117">
        <v>0.52620402499999996</v>
      </c>
      <c r="G117" s="61"/>
      <c r="H117" s="61">
        <v>0.18928756259146665</v>
      </c>
      <c r="I117" s="61">
        <v>254.57400000000001</v>
      </c>
      <c r="J117" s="61">
        <v>215.15199999999999</v>
      </c>
      <c r="K117" s="61">
        <v>165.33500000000001</v>
      </c>
      <c r="L117" s="61">
        <v>171.827</v>
      </c>
      <c r="M117" s="61">
        <v>72.968632895612501</v>
      </c>
      <c r="N117" s="62">
        <f t="shared" si="29"/>
        <v>53.435160266635727</v>
      </c>
      <c r="O117" s="61">
        <v>78.795850000000002</v>
      </c>
      <c r="P117">
        <v>55.038199749999997</v>
      </c>
      <c r="Q117">
        <v>69.222972330000005</v>
      </c>
      <c r="R117">
        <v>47.317371569999999</v>
      </c>
      <c r="S117">
        <v>74.070474840000003</v>
      </c>
      <c r="T117">
        <v>88.418990690000001</v>
      </c>
      <c r="U117">
        <v>5.1153079999999997</v>
      </c>
      <c r="V117">
        <v>2.5256210000000001</v>
      </c>
      <c r="W117">
        <v>1566.7916</v>
      </c>
      <c r="X117">
        <v>0.64579689500000004</v>
      </c>
      <c r="Y117" s="61">
        <v>77.895240000000001</v>
      </c>
      <c r="Z117" s="61">
        <v>11.772500000000001</v>
      </c>
      <c r="AB117" s="61">
        <v>0.63557345132743359</v>
      </c>
      <c r="AC117" s="63">
        <f t="shared" si="30"/>
        <v>1.1265599879999999E-2</v>
      </c>
      <c r="AD117" s="20">
        <f t="shared" si="57"/>
        <v>0.52620402499999996</v>
      </c>
      <c r="AE117" s="62" t="str">
        <f t="shared" si="31"/>
        <v/>
      </c>
      <c r="AF117" s="20">
        <f t="shared" si="56"/>
        <v>0.18928756259146665</v>
      </c>
      <c r="AG117" s="62">
        <f t="shared" si="32"/>
        <v>0.43625352585743027</v>
      </c>
      <c r="AH117" s="62">
        <f t="shared" si="33"/>
        <v>0.36869758339531067</v>
      </c>
      <c r="AI117" s="62">
        <f t="shared" si="47"/>
        <v>0.28332813522841388</v>
      </c>
      <c r="AJ117" s="62">
        <f t="shared" si="48"/>
        <v>0.29445322219670766</v>
      </c>
      <c r="AK117" s="62">
        <f t="shared" si="34"/>
        <v>-1.1125086968293785E-2</v>
      </c>
      <c r="AL117" s="62">
        <f t="shared" si="40"/>
        <v>3.8636092917339925E-3</v>
      </c>
      <c r="AM117" s="62">
        <f t="shared" si="52"/>
        <v>-1.7134749168720424E-2</v>
      </c>
      <c r="AN117" s="62">
        <f t="shared" si="53"/>
        <v>-1.89866349912012E-2</v>
      </c>
      <c r="AO117" s="62">
        <f t="shared" si="54"/>
        <v>1.3268130243435166E-2</v>
      </c>
      <c r="AP117" s="62">
        <f t="shared" si="55"/>
        <v>9.3713067330533466E-3</v>
      </c>
      <c r="AQ117" s="62">
        <f t="shared" si="50"/>
        <v>-0.70575063956154716</v>
      </c>
      <c r="AR117" s="62">
        <f t="shared" si="35"/>
        <v>6.651034600969906</v>
      </c>
      <c r="AS117" s="62">
        <f t="shared" si="36"/>
        <v>0.64579689500000004</v>
      </c>
      <c r="AT117" s="62">
        <f t="shared" si="37"/>
        <v>0.13348603194949499</v>
      </c>
      <c r="AU117" s="62">
        <f t="shared" si="51"/>
        <v>6.5388043466641357E-2</v>
      </c>
      <c r="AV117" s="62" t="str">
        <f t="shared" si="38"/>
        <v/>
      </c>
      <c r="AW117" s="62">
        <f t="shared" si="39"/>
        <v>0.63557345132743359</v>
      </c>
    </row>
    <row r="118" spans="1:49">
      <c r="A118" s="62">
        <v>1985</v>
      </c>
      <c r="B118" s="61">
        <v>8.9689999999999994</v>
      </c>
      <c r="C118" s="61">
        <v>5114</v>
      </c>
      <c r="D118" s="61">
        <v>634.01800000000003</v>
      </c>
      <c r="E118" s="62">
        <v>1.1585129430000001</v>
      </c>
      <c r="F118">
        <v>0.52534947700000001</v>
      </c>
      <c r="G118" s="61"/>
      <c r="H118" s="61">
        <v>0.2072796040490964</v>
      </c>
      <c r="I118" s="61">
        <v>262.68599999999998</v>
      </c>
      <c r="J118" s="61">
        <v>241.49600000000001</v>
      </c>
      <c r="K118" s="61">
        <v>179.578</v>
      </c>
      <c r="L118" s="61">
        <v>191.56200000000001</v>
      </c>
      <c r="M118" s="61">
        <v>75.857556926229094</v>
      </c>
      <c r="N118" s="62">
        <f t="shared" si="29"/>
        <v>55.82401734537391</v>
      </c>
      <c r="O118" s="61">
        <v>82.482510000000005</v>
      </c>
      <c r="P118">
        <v>57.124789249999999</v>
      </c>
      <c r="Q118">
        <v>71.808488339999997</v>
      </c>
      <c r="R118">
        <v>49.11828689</v>
      </c>
      <c r="S118">
        <v>76.06085238</v>
      </c>
      <c r="T118">
        <v>89.649829859999997</v>
      </c>
      <c r="U118">
        <v>5.1134079999999997</v>
      </c>
      <c r="V118">
        <v>2.5839569999999998</v>
      </c>
      <c r="W118">
        <v>1553.3566000000001</v>
      </c>
      <c r="X118">
        <v>0.64579689500000004</v>
      </c>
      <c r="Y118" s="61">
        <v>85.544390000000007</v>
      </c>
      <c r="Z118" s="61">
        <v>10.3325</v>
      </c>
      <c r="AB118" s="61">
        <v>0.68393495934959347</v>
      </c>
      <c r="AC118" s="63">
        <f t="shared" si="30"/>
        <v>1.158512943E-2</v>
      </c>
      <c r="AD118" s="20">
        <f t="shared" si="57"/>
        <v>0.52534947700000001</v>
      </c>
      <c r="AE118" s="62" t="str">
        <f t="shared" si="31"/>
        <v/>
      </c>
      <c r="AF118" s="20">
        <f t="shared" si="56"/>
        <v>0.2072796040490964</v>
      </c>
      <c r="AG118" s="62">
        <f t="shared" si="32"/>
        <v>0.41431946727064528</v>
      </c>
      <c r="AH118" s="62">
        <f t="shared" si="33"/>
        <v>0.38089770321978239</v>
      </c>
      <c r="AI118" s="62">
        <f t="shared" si="47"/>
        <v>0.28323801532448606</v>
      </c>
      <c r="AJ118" s="62">
        <f t="shared" si="48"/>
        <v>0.30213968688586129</v>
      </c>
      <c r="AK118" s="62">
        <f t="shared" si="34"/>
        <v>-1.8901671561375233E-2</v>
      </c>
      <c r="AL118" s="62">
        <f t="shared" si="40"/>
        <v>-6.5245590353048642E-3</v>
      </c>
      <c r="AM118" s="62">
        <f t="shared" si="52"/>
        <v>-7.0653204536961188E-3</v>
      </c>
      <c r="AN118" s="62">
        <f t="shared" si="53"/>
        <v>-6.3813184020036148E-3</v>
      </c>
      <c r="AO118" s="62">
        <f t="shared" si="54"/>
        <v>-1.721852748630388E-2</v>
      </c>
      <c r="AP118" s="62">
        <f t="shared" si="55"/>
        <v>-2.9910705062434505E-2</v>
      </c>
      <c r="AQ118" s="62">
        <f t="shared" si="50"/>
        <v>-0.6825441645961714</v>
      </c>
      <c r="AR118" s="62">
        <f t="shared" si="35"/>
        <v>6.6656292522840062</v>
      </c>
      <c r="AS118" s="62">
        <f t="shared" si="36"/>
        <v>0.64579689500000004</v>
      </c>
      <c r="AT118" s="62">
        <f t="shared" si="37"/>
        <v>0.1349242292805567</v>
      </c>
      <c r="AU118" s="62">
        <f t="shared" si="51"/>
        <v>7.3989766094676765E-2</v>
      </c>
      <c r="AV118" s="62" t="str">
        <f t="shared" si="38"/>
        <v/>
      </c>
      <c r="AW118" s="62">
        <f t="shared" si="39"/>
        <v>0.68393495934959347</v>
      </c>
    </row>
    <row r="119" spans="1:49">
      <c r="A119" s="62">
        <v>1986</v>
      </c>
      <c r="B119" s="61">
        <v>7.3425000000000002</v>
      </c>
      <c r="C119" s="61">
        <v>5121</v>
      </c>
      <c r="D119" s="61">
        <v>685.56500000000005</v>
      </c>
      <c r="E119" s="62">
        <v>1.2366607169999999</v>
      </c>
      <c r="F119">
        <v>0.52942783999999998</v>
      </c>
      <c r="G119" s="61"/>
      <c r="H119" s="61">
        <v>0.22523028450985683</v>
      </c>
      <c r="I119" s="61">
        <v>260.935</v>
      </c>
      <c r="J119" s="61">
        <v>270.88</v>
      </c>
      <c r="K119" s="61">
        <v>171.72</v>
      </c>
      <c r="L119" s="61">
        <v>184.73699999999999</v>
      </c>
      <c r="M119" s="61">
        <v>79.351894978207582</v>
      </c>
      <c r="N119" s="62">
        <f t="shared" si="29"/>
        <v>57.625623021529762</v>
      </c>
      <c r="O119" s="61">
        <v>85.516369999999995</v>
      </c>
      <c r="P119">
        <v>57.692252529999998</v>
      </c>
      <c r="Q119">
        <v>71.173239969999997</v>
      </c>
      <c r="R119">
        <v>50.059482240000001</v>
      </c>
      <c r="S119">
        <v>71.422636420000003</v>
      </c>
      <c r="T119">
        <v>80.309907730000006</v>
      </c>
      <c r="U119">
        <v>5.1137670000000002</v>
      </c>
      <c r="V119">
        <v>2.6440009999999998</v>
      </c>
      <c r="W119">
        <v>1557.3076000000001</v>
      </c>
      <c r="X119">
        <v>0.64579689500000004</v>
      </c>
      <c r="Y119" s="61">
        <v>91.077979999999997</v>
      </c>
      <c r="Z119" s="61">
        <v>9.2249999999999996</v>
      </c>
      <c r="AB119" s="61">
        <v>0.66213813813813815</v>
      </c>
      <c r="AC119" s="63">
        <f t="shared" si="30"/>
        <v>1.2366607169999998E-2</v>
      </c>
      <c r="AD119" s="20">
        <f t="shared" si="57"/>
        <v>0.52942783999999998</v>
      </c>
      <c r="AE119" s="62" t="str">
        <f t="shared" si="31"/>
        <v/>
      </c>
      <c r="AF119" s="20">
        <f t="shared" si="56"/>
        <v>0.22523028450985683</v>
      </c>
      <c r="AG119" s="62">
        <f t="shared" si="32"/>
        <v>0.38061307097065922</v>
      </c>
      <c r="AH119" s="62">
        <f t="shared" si="33"/>
        <v>0.3951193541093842</v>
      </c>
      <c r="AI119" s="62">
        <f t="shared" si="47"/>
        <v>0.2504795314813329</v>
      </c>
      <c r="AJ119" s="62">
        <f t="shared" si="48"/>
        <v>0.26946679016577563</v>
      </c>
      <c r="AK119" s="62">
        <f t="shared" si="34"/>
        <v>-1.8987258684442732E-2</v>
      </c>
      <c r="AL119" s="62">
        <f t="shared" si="40"/>
        <v>-2.1878384760056612E-2</v>
      </c>
      <c r="AM119" s="62">
        <f t="shared" si="52"/>
        <v>-4.0648904170941191E-2</v>
      </c>
      <c r="AN119" s="62">
        <f t="shared" si="53"/>
        <v>-1.2782581803390026E-2</v>
      </c>
      <c r="AO119" s="62">
        <f t="shared" si="54"/>
        <v>-9.4681971073641888E-2</v>
      </c>
      <c r="AP119" s="62">
        <f t="shared" si="55"/>
        <v>-0.14178142269976743</v>
      </c>
      <c r="AQ119" s="62">
        <f t="shared" si="50"/>
        <v>-0.65964301442232098</v>
      </c>
      <c r="AR119" s="62">
        <f t="shared" si="35"/>
        <v>6.6910706973085077</v>
      </c>
      <c r="AS119" s="62">
        <f t="shared" si="36"/>
        <v>0.64579689500000004</v>
      </c>
      <c r="AT119" s="62">
        <f t="shared" si="37"/>
        <v>0.1328509769314361</v>
      </c>
      <c r="AU119" s="62">
        <f t="shared" si="51"/>
        <v>7.1561882247911796E-2</v>
      </c>
      <c r="AV119" s="62" t="str">
        <f t="shared" si="38"/>
        <v/>
      </c>
      <c r="AW119" s="62">
        <f t="shared" si="39"/>
        <v>0.66213813813813815</v>
      </c>
    </row>
    <row r="120" spans="1:49">
      <c r="A120" s="62">
        <v>1987</v>
      </c>
      <c r="B120" s="61">
        <v>6.0964999999999998</v>
      </c>
      <c r="C120" s="61">
        <v>5127</v>
      </c>
      <c r="D120" s="61">
        <v>720.94200000000001</v>
      </c>
      <c r="E120" s="62">
        <v>1.327183225</v>
      </c>
      <c r="F120">
        <v>0.51588672199999996</v>
      </c>
      <c r="G120" s="61"/>
      <c r="H120" s="61">
        <v>0.21973334886856363</v>
      </c>
      <c r="I120" s="61">
        <v>275.31900000000002</v>
      </c>
      <c r="J120" s="61">
        <v>284.00099999999998</v>
      </c>
      <c r="K120" s="61">
        <v>175.18700000000001</v>
      </c>
      <c r="L120" s="61">
        <v>173.83699999999999</v>
      </c>
      <c r="M120" s="61">
        <v>79.795394740470442</v>
      </c>
      <c r="N120" s="62">
        <f t="shared" si="29"/>
        <v>60.191928315377787</v>
      </c>
      <c r="O120" s="61">
        <v>88.930629999999994</v>
      </c>
      <c r="P120">
        <v>60.19336251</v>
      </c>
      <c r="Q120">
        <v>71.618716190000001</v>
      </c>
      <c r="R120">
        <v>53.894559149999999</v>
      </c>
      <c r="S120">
        <v>70.164395870000007</v>
      </c>
      <c r="T120">
        <v>77.701969680000005</v>
      </c>
      <c r="U120">
        <v>5.1163509999999999</v>
      </c>
      <c r="V120">
        <v>2.6557599999999999</v>
      </c>
      <c r="W120">
        <v>1518.7965999999999</v>
      </c>
      <c r="X120">
        <v>0.64579689500000004</v>
      </c>
      <c r="Y120" s="61">
        <v>96.772589999999994</v>
      </c>
      <c r="Z120" s="61">
        <v>10.108333333333334</v>
      </c>
      <c r="AB120" s="61">
        <v>0.60581714285714283</v>
      </c>
      <c r="AC120" s="63">
        <f t="shared" si="30"/>
        <v>1.3271832249999999E-2</v>
      </c>
      <c r="AD120" s="20">
        <f t="shared" si="57"/>
        <v>0.51588672199999996</v>
      </c>
      <c r="AE120" s="62" t="str">
        <f t="shared" si="31"/>
        <v/>
      </c>
      <c r="AF120" s="20">
        <f t="shared" si="56"/>
        <v>0.21973334886856363</v>
      </c>
      <c r="AG120" s="62">
        <f t="shared" si="32"/>
        <v>0.38188786337874614</v>
      </c>
      <c r="AH120" s="62">
        <f t="shared" si="33"/>
        <v>0.39393044100635</v>
      </c>
      <c r="AI120" s="62">
        <f t="shared" si="47"/>
        <v>0.24299735623670143</v>
      </c>
      <c r="AJ120" s="62">
        <f t="shared" si="48"/>
        <v>0.24112480615638981</v>
      </c>
      <c r="AK120" s="62">
        <f t="shared" si="34"/>
        <v>1.8725500803116191E-3</v>
      </c>
      <c r="AL120" s="62">
        <f t="shared" si="40"/>
        <v>-1.131753268054254E-3</v>
      </c>
      <c r="AM120" s="62">
        <f t="shared" si="52"/>
        <v>-3.7331414817174731E-2</v>
      </c>
      <c r="AN120" s="62">
        <f t="shared" si="53"/>
        <v>3.0246636971225465E-2</v>
      </c>
      <c r="AO120" s="62">
        <f t="shared" si="54"/>
        <v>-6.1344804035308738E-2</v>
      </c>
      <c r="AP120" s="62">
        <f t="shared" si="55"/>
        <v>-7.6583339690916366E-2</v>
      </c>
      <c r="AQ120" s="62">
        <f t="shared" si="50"/>
        <v>-0.65571062356531717</v>
      </c>
      <c r="AR120" s="62">
        <f t="shared" si="35"/>
        <v>6.6699629661803961</v>
      </c>
      <c r="AS120" s="62">
        <f t="shared" si="36"/>
        <v>0.64579689500000004</v>
      </c>
      <c r="AT120" s="62">
        <f t="shared" si="37"/>
        <v>0.13423075642700799</v>
      </c>
      <c r="AU120" s="62">
        <f t="shared" si="51"/>
        <v>4.8679050726620078E-2</v>
      </c>
      <c r="AV120" s="62" t="str">
        <f t="shared" si="38"/>
        <v/>
      </c>
      <c r="AW120" s="62">
        <f t="shared" si="39"/>
        <v>0.60581714285714283</v>
      </c>
    </row>
    <row r="121" spans="1:49">
      <c r="A121" s="62">
        <v>1988</v>
      </c>
      <c r="B121" s="61">
        <v>6.8739999999999997</v>
      </c>
      <c r="C121" s="61">
        <v>5130</v>
      </c>
      <c r="D121" s="61">
        <v>748.274</v>
      </c>
      <c r="E121" s="62">
        <v>1.4029799940000001</v>
      </c>
      <c r="F121">
        <v>0.50946931699999998</v>
      </c>
      <c r="G121" s="61"/>
      <c r="H121" s="61">
        <v>0.20471378131540049</v>
      </c>
      <c r="I121" s="61">
        <v>292.423</v>
      </c>
      <c r="J121" s="61">
        <v>292.60500000000002</v>
      </c>
      <c r="K121" s="61">
        <v>191.6189</v>
      </c>
      <c r="L121" s="61">
        <v>181.7801</v>
      </c>
      <c r="M121" s="61">
        <v>79.184791159522049</v>
      </c>
      <c r="N121" s="62">
        <f t="shared" si="29"/>
        <v>62.918822882125149</v>
      </c>
      <c r="O121" s="61">
        <v>92.988299999999995</v>
      </c>
      <c r="P121">
        <v>62.724702800000003</v>
      </c>
      <c r="Q121">
        <v>72.838741290000002</v>
      </c>
      <c r="R121">
        <v>56.946084550000002</v>
      </c>
      <c r="S121">
        <v>70.880369259999995</v>
      </c>
      <c r="T121">
        <v>78.628396660000007</v>
      </c>
      <c r="U121">
        <v>5.1215109999999999</v>
      </c>
      <c r="V121">
        <v>2.637378</v>
      </c>
      <c r="W121">
        <v>1495.8525999999999</v>
      </c>
      <c r="X121">
        <v>0.64579689500000004</v>
      </c>
      <c r="Y121" s="61">
        <v>101.8809</v>
      </c>
      <c r="Z121" s="61">
        <v>8.5274999999999999</v>
      </c>
      <c r="AB121" s="61">
        <v>0.5714535519125683</v>
      </c>
      <c r="AC121" s="63">
        <f t="shared" si="30"/>
        <v>1.402979994E-2</v>
      </c>
      <c r="AD121" s="20">
        <f t="shared" si="57"/>
        <v>0.50946931699999998</v>
      </c>
      <c r="AE121" s="62" t="str">
        <f t="shared" si="31"/>
        <v/>
      </c>
      <c r="AF121" s="20">
        <f t="shared" si="56"/>
        <v>0.20471378131540049</v>
      </c>
      <c r="AG121" s="62">
        <f t="shared" si="32"/>
        <v>0.39079668677516527</v>
      </c>
      <c r="AH121" s="62">
        <f t="shared" si="33"/>
        <v>0.39103991318688075</v>
      </c>
      <c r="AI121" s="62">
        <f t="shared" si="47"/>
        <v>0.25608119485642961</v>
      </c>
      <c r="AJ121" s="62">
        <f t="shared" si="48"/>
        <v>0.24293253540815263</v>
      </c>
      <c r="AK121" s="62">
        <f t="shared" si="34"/>
        <v>1.3148659448276978E-2</v>
      </c>
      <c r="AL121" s="62">
        <f t="shared" si="40"/>
        <v>-3.1138424912172304E-3</v>
      </c>
      <c r="AM121" s="62">
        <f t="shared" si="52"/>
        <v>-2.7415572539863067E-2</v>
      </c>
      <c r="AN121" s="62">
        <f t="shared" si="53"/>
        <v>1.0768298046373151E-2</v>
      </c>
      <c r="AO121" s="62">
        <f t="shared" si="54"/>
        <v>-3.4154592762176986E-2</v>
      </c>
      <c r="AP121" s="62">
        <f t="shared" si="55"/>
        <v>-3.2454799671426844E-2</v>
      </c>
      <c r="AQ121" s="62">
        <f t="shared" si="50"/>
        <v>-0.66366427089222912</v>
      </c>
      <c r="AR121" s="62">
        <f t="shared" si="35"/>
        <v>6.6467873533760873</v>
      </c>
      <c r="AS121" s="62">
        <f t="shared" si="36"/>
        <v>0.64579689500000004</v>
      </c>
      <c r="AT121" s="62">
        <f t="shared" si="37"/>
        <v>0.13615453697442381</v>
      </c>
      <c r="AU121" s="62">
        <f t="shared" si="51"/>
        <v>5.6776225670562681E-2</v>
      </c>
      <c r="AV121" s="62" t="str">
        <f t="shared" si="38"/>
        <v/>
      </c>
      <c r="AW121" s="62">
        <f t="shared" si="39"/>
        <v>0.5714535519125683</v>
      </c>
    </row>
    <row r="122" spans="1:49">
      <c r="A122" s="62">
        <v>1989</v>
      </c>
      <c r="B122" s="61">
        <v>6.6074999999999999</v>
      </c>
      <c r="C122" s="61">
        <v>5133</v>
      </c>
      <c r="D122" s="61">
        <v>788.6</v>
      </c>
      <c r="E122" s="62">
        <v>1.4471840439999999</v>
      </c>
      <c r="F122">
        <v>0.50605384899999994</v>
      </c>
      <c r="G122" s="61"/>
      <c r="H122" s="61">
        <v>0.20501521683996957</v>
      </c>
      <c r="I122" s="61">
        <v>311.077</v>
      </c>
      <c r="J122" s="61">
        <v>302.61</v>
      </c>
      <c r="K122" s="61">
        <v>215.97190000000001</v>
      </c>
      <c r="L122" s="61">
        <v>203.2116</v>
      </c>
      <c r="M122" s="61">
        <v>78.329655530857465</v>
      </c>
      <c r="N122" s="62">
        <f t="shared" si="29"/>
        <v>66.994379090388222</v>
      </c>
      <c r="O122" s="61">
        <v>97.426379999999995</v>
      </c>
      <c r="P122">
        <v>65.738777720000002</v>
      </c>
      <c r="Q122">
        <v>75.360730129999993</v>
      </c>
      <c r="R122">
        <v>59.788194130000001</v>
      </c>
      <c r="S122">
        <v>75.342325770000002</v>
      </c>
      <c r="T122">
        <v>82.793893879999999</v>
      </c>
      <c r="U122">
        <v>5.1294719999999998</v>
      </c>
      <c r="V122">
        <v>2.6291009999999999</v>
      </c>
      <c r="W122">
        <v>1478.7606000000001</v>
      </c>
      <c r="X122">
        <v>0.64579689500000004</v>
      </c>
      <c r="Y122" s="61">
        <v>108.7651</v>
      </c>
      <c r="Z122" s="61">
        <v>9.5936000000000003</v>
      </c>
      <c r="AB122" s="61">
        <v>0.56583963494132994</v>
      </c>
      <c r="AC122" s="63">
        <f t="shared" si="30"/>
        <v>1.447184044E-2</v>
      </c>
      <c r="AD122" s="20">
        <f t="shared" si="57"/>
        <v>0.50605384899999994</v>
      </c>
      <c r="AE122" s="62" t="str">
        <f t="shared" si="31"/>
        <v/>
      </c>
      <c r="AF122" s="20">
        <f t="shared" si="56"/>
        <v>0.20501521683996957</v>
      </c>
      <c r="AG122" s="62">
        <f t="shared" si="32"/>
        <v>0.39446741060106516</v>
      </c>
      <c r="AH122" s="62">
        <f t="shared" si="33"/>
        <v>0.38373066193253869</v>
      </c>
      <c r="AI122" s="62">
        <f t="shared" si="47"/>
        <v>0.273867486685265</v>
      </c>
      <c r="AJ122" s="62">
        <f t="shared" si="48"/>
        <v>0.25768653309662692</v>
      </c>
      <c r="AK122" s="62">
        <f t="shared" si="34"/>
        <v>1.6180953588638081E-2</v>
      </c>
      <c r="AL122" s="62">
        <f t="shared" si="40"/>
        <v>-1.5829730523390567E-2</v>
      </c>
      <c r="AM122" s="62">
        <f t="shared" si="52"/>
        <v>-2.8725007299974358E-2</v>
      </c>
      <c r="AN122" s="62">
        <f t="shared" si="53"/>
        <v>-1.4060068074684181E-2</v>
      </c>
      <c r="AO122" s="62">
        <f t="shared" si="54"/>
        <v>-1.7147956751215872E-3</v>
      </c>
      <c r="AP122" s="62">
        <f t="shared" si="55"/>
        <v>-1.1141953439715704E-2</v>
      </c>
      <c r="AQ122" s="62">
        <f t="shared" si="50"/>
        <v>-0.66836076724993254</v>
      </c>
      <c r="AR122" s="62">
        <f t="shared" si="35"/>
        <v>6.6305988162333716</v>
      </c>
      <c r="AS122" s="62">
        <f t="shared" si="36"/>
        <v>0.64579689500000004</v>
      </c>
      <c r="AT122" s="62">
        <f t="shared" si="37"/>
        <v>0.13792176008115647</v>
      </c>
      <c r="AU122" s="62">
        <f t="shared" si="51"/>
        <v>2.2511648149619493E-2</v>
      </c>
      <c r="AV122" s="62" t="str">
        <f t="shared" si="38"/>
        <v/>
      </c>
      <c r="AW122" s="62">
        <f t="shared" si="39"/>
        <v>0.56583963494132994</v>
      </c>
    </row>
    <row r="123" spans="1:49">
      <c r="A123" s="62">
        <v>1990</v>
      </c>
      <c r="B123" s="61">
        <v>5.7759999999999998</v>
      </c>
      <c r="C123" s="61">
        <v>5141</v>
      </c>
      <c r="D123" s="61">
        <v>840.64800000000002</v>
      </c>
      <c r="E123" s="62">
        <v>1.519999742</v>
      </c>
      <c r="F123">
        <v>0.49691930499999998</v>
      </c>
      <c r="G123" s="61"/>
      <c r="H123" s="61">
        <v>0.19501741513689438</v>
      </c>
      <c r="I123" s="61">
        <v>329.02199999999999</v>
      </c>
      <c r="J123" s="61">
        <v>309.30200000000002</v>
      </c>
      <c r="K123" s="61">
        <v>228.12810000000002</v>
      </c>
      <c r="L123" s="61">
        <v>204.89579999999998</v>
      </c>
      <c r="M123" s="61">
        <v>79.090444966239346</v>
      </c>
      <c r="N123" s="62">
        <f t="shared" si="29"/>
        <v>70.61901177774665</v>
      </c>
      <c r="O123" s="61">
        <v>100</v>
      </c>
      <c r="P123">
        <v>66.927411050000003</v>
      </c>
      <c r="Q123">
        <v>77.158885510000005</v>
      </c>
      <c r="R123">
        <v>62.091735900000003</v>
      </c>
      <c r="S123">
        <v>75.723003449999993</v>
      </c>
      <c r="T123">
        <v>82.046741929999996</v>
      </c>
      <c r="U123">
        <v>5.1403319999999999</v>
      </c>
      <c r="V123">
        <v>2.617483</v>
      </c>
      <c r="W123">
        <v>1463.3386</v>
      </c>
      <c r="X123">
        <v>0.64579689500000004</v>
      </c>
      <c r="Y123" s="61">
        <v>115.9687</v>
      </c>
      <c r="Z123" s="61">
        <v>10.893000000000001</v>
      </c>
      <c r="AB123" s="61">
        <v>0.57689987484355443</v>
      </c>
      <c r="AC123" s="63">
        <f t="shared" si="30"/>
        <v>1.519999742E-2</v>
      </c>
      <c r="AD123" s="20">
        <f t="shared" si="57"/>
        <v>0.49691930499999998</v>
      </c>
      <c r="AE123" s="62" t="str">
        <f t="shared" si="31"/>
        <v/>
      </c>
      <c r="AF123" s="20">
        <f t="shared" si="56"/>
        <v>0.19501741513689438</v>
      </c>
      <c r="AG123" s="62">
        <f t="shared" si="32"/>
        <v>0.39139092699917205</v>
      </c>
      <c r="AH123" s="62">
        <f t="shared" si="33"/>
        <v>0.36793283276710348</v>
      </c>
      <c r="AI123" s="62">
        <f t="shared" si="47"/>
        <v>0.27137172752448113</v>
      </c>
      <c r="AJ123" s="62">
        <f t="shared" si="48"/>
        <v>0.24373554686384785</v>
      </c>
      <c r="AK123" s="62">
        <f t="shared" si="34"/>
        <v>2.763618066063328E-2</v>
      </c>
      <c r="AL123" s="62">
        <f t="shared" si="40"/>
        <v>-3.4771035705215232E-2</v>
      </c>
      <c r="AM123" s="62">
        <f t="shared" si="52"/>
        <v>-2.9110249918185848E-2</v>
      </c>
      <c r="AN123" s="62">
        <f t="shared" si="53"/>
        <v>-1.4885991287569584E-2</v>
      </c>
      <c r="AO123" s="62">
        <f t="shared" si="54"/>
        <v>-4.7650756526017357E-2</v>
      </c>
      <c r="AP123" s="62">
        <f t="shared" si="55"/>
        <v>-6.1755880047939513E-2</v>
      </c>
      <c r="AQ123" s="62">
        <f t="shared" si="50"/>
        <v>-0.67490449982625711</v>
      </c>
      <c r="AR123" s="62">
        <f t="shared" si="35"/>
        <v>6.6135713166572119</v>
      </c>
      <c r="AS123" s="62">
        <f t="shared" si="36"/>
        <v>0.64579689500000004</v>
      </c>
      <c r="AT123" s="62">
        <f t="shared" si="37"/>
        <v>0.137951556418382</v>
      </c>
      <c r="AU123" s="62">
        <f t="shared" si="51"/>
        <v>4.3245324814185367E-2</v>
      </c>
      <c r="AV123" s="62" t="str">
        <f t="shared" si="38"/>
        <v/>
      </c>
      <c r="AW123" s="62">
        <f t="shared" si="39"/>
        <v>0.57689987484355443</v>
      </c>
    </row>
    <row r="124" spans="1:49">
      <c r="A124" s="62">
        <v>1991</v>
      </c>
      <c r="B124" s="61">
        <v>5.9135</v>
      </c>
      <c r="C124" s="61">
        <v>5154</v>
      </c>
      <c r="D124" s="61">
        <v>874.36300000000006</v>
      </c>
      <c r="E124" s="62">
        <v>1.580000855</v>
      </c>
      <c r="F124">
        <v>0.49945645100000002</v>
      </c>
      <c r="G124" s="61"/>
      <c r="H124" s="61">
        <v>0.18632535914717344</v>
      </c>
      <c r="I124" s="61">
        <v>344.459</v>
      </c>
      <c r="J124" s="61">
        <v>312.97300000000001</v>
      </c>
      <c r="K124" s="61">
        <v>241.8109</v>
      </c>
      <c r="L124" s="61">
        <v>217.41729999999998</v>
      </c>
      <c r="M124" s="61">
        <v>79.895657031681736</v>
      </c>
      <c r="N124" s="62">
        <f t="shared" si="29"/>
        <v>72.527592110784568</v>
      </c>
      <c r="O124" s="61">
        <v>102.3951</v>
      </c>
      <c r="P124">
        <v>68.762909269999994</v>
      </c>
      <c r="Q124">
        <v>79.168839700000007</v>
      </c>
      <c r="R124">
        <v>64.512421489999994</v>
      </c>
      <c r="S124">
        <v>76.728778750000004</v>
      </c>
      <c r="T124">
        <v>83.776781270000001</v>
      </c>
      <c r="U124">
        <v>5.1543089999999996</v>
      </c>
      <c r="V124">
        <v>2.6018780000000001</v>
      </c>
      <c r="W124">
        <v>1459.7686000000001</v>
      </c>
      <c r="X124">
        <v>0.64579689500000004</v>
      </c>
      <c r="Y124" s="61">
        <v>123.5526</v>
      </c>
      <c r="Z124" s="61">
        <v>9.6995000000000005</v>
      </c>
      <c r="AB124" s="61">
        <v>0.5883949275362319</v>
      </c>
      <c r="AC124" s="63">
        <f t="shared" si="30"/>
        <v>1.5800008550000001E-2</v>
      </c>
      <c r="AD124" s="20">
        <f t="shared" si="57"/>
        <v>0.49945645100000002</v>
      </c>
      <c r="AE124" s="62" t="str">
        <f t="shared" si="31"/>
        <v/>
      </c>
      <c r="AF124" s="20">
        <f t="shared" si="56"/>
        <v>0.18632535914717344</v>
      </c>
      <c r="AG124" s="62">
        <f t="shared" si="32"/>
        <v>0.39395422724886575</v>
      </c>
      <c r="AH124" s="62">
        <f t="shared" si="33"/>
        <v>0.35794401181202773</v>
      </c>
      <c r="AI124" s="62">
        <f t="shared" si="47"/>
        <v>0.27655664752511255</v>
      </c>
      <c r="AJ124" s="62">
        <f t="shared" si="48"/>
        <v>0.24865793726404248</v>
      </c>
      <c r="AK124" s="62">
        <f t="shared" si="34"/>
        <v>2.7898710261070075E-2</v>
      </c>
      <c r="AL124" s="62">
        <f t="shared" si="40"/>
        <v>3.8820180134970552E-4</v>
      </c>
      <c r="AM124" s="62">
        <f t="shared" si="52"/>
        <v>-9.5163419075622183E-4</v>
      </c>
      <c r="AN124" s="62">
        <f t="shared" si="53"/>
        <v>1.157721029911029E-2</v>
      </c>
      <c r="AO124" s="62">
        <f t="shared" si="54"/>
        <v>-1.3472814317537342E-2</v>
      </c>
      <c r="AP124" s="62">
        <f t="shared" si="55"/>
        <v>-5.8008858656738238E-3</v>
      </c>
      <c r="AQ124" s="62">
        <f t="shared" si="50"/>
        <v>-0.68359957188617271</v>
      </c>
      <c r="AR124" s="62">
        <f t="shared" si="35"/>
        <v>6.6024336371041583</v>
      </c>
      <c r="AS124" s="62">
        <f t="shared" si="36"/>
        <v>0.64579689500000004</v>
      </c>
      <c r="AT124" s="62">
        <f t="shared" si="37"/>
        <v>0.14130584208160682</v>
      </c>
      <c r="AU124" s="62">
        <f t="shared" si="51"/>
        <v>8.2262326587638407E-2</v>
      </c>
      <c r="AV124" s="62" t="str">
        <f t="shared" si="38"/>
        <v/>
      </c>
      <c r="AW124" s="62">
        <f t="shared" si="39"/>
        <v>0.5883949275362319</v>
      </c>
    </row>
    <row r="125" spans="1:49">
      <c r="A125" s="62">
        <v>1992</v>
      </c>
      <c r="B125" s="61">
        <v>6.2554999999999996</v>
      </c>
      <c r="C125" s="61">
        <v>5171</v>
      </c>
      <c r="D125" s="61">
        <v>906.59500000000003</v>
      </c>
      <c r="E125" s="62">
        <v>1.6100010279999999</v>
      </c>
      <c r="F125">
        <v>0.49997289099999997</v>
      </c>
      <c r="G125" s="61"/>
      <c r="H125" s="61">
        <v>0.17632349615870371</v>
      </c>
      <c r="I125" s="61">
        <v>367.19900000000001</v>
      </c>
      <c r="J125" s="61">
        <v>334.59899999999999</v>
      </c>
      <c r="K125" s="61">
        <v>251.02500000000001</v>
      </c>
      <c r="L125" s="61">
        <v>214.1534</v>
      </c>
      <c r="M125" s="61">
        <v>80.812444628234033</v>
      </c>
      <c r="N125" s="62">
        <f t="shared" si="29"/>
        <v>74.103652023811449</v>
      </c>
      <c r="O125" s="61">
        <v>104.5414</v>
      </c>
      <c r="P125">
        <v>69.522822309999995</v>
      </c>
      <c r="Q125">
        <v>77.517830540000006</v>
      </c>
      <c r="R125">
        <v>66.185486530000006</v>
      </c>
      <c r="S125">
        <v>77.74058488</v>
      </c>
      <c r="T125">
        <v>82.870157879999994</v>
      </c>
      <c r="U125">
        <v>5.1713040000000001</v>
      </c>
      <c r="V125">
        <v>2.573156</v>
      </c>
      <c r="W125">
        <v>1475.3986</v>
      </c>
      <c r="X125">
        <v>0.64579689500000004</v>
      </c>
      <c r="Y125" s="61">
        <v>125.5718</v>
      </c>
      <c r="Z125" s="61">
        <v>11.0351</v>
      </c>
      <c r="AB125" s="61">
        <v>0.638421856639248</v>
      </c>
      <c r="AC125" s="63">
        <f t="shared" si="30"/>
        <v>1.610001028E-2</v>
      </c>
      <c r="AD125" s="20">
        <f t="shared" si="57"/>
        <v>0.49997289099999997</v>
      </c>
      <c r="AE125" s="62" t="str">
        <f t="shared" si="31"/>
        <v/>
      </c>
      <c r="AF125" s="20">
        <f t="shared" si="56"/>
        <v>0.17632349615870371</v>
      </c>
      <c r="AG125" s="62">
        <f t="shared" si="32"/>
        <v>0.40503091236991157</v>
      </c>
      <c r="AH125" s="62">
        <f t="shared" si="33"/>
        <v>0.36907218769130645</v>
      </c>
      <c r="AI125" s="62">
        <f t="shared" si="47"/>
        <v>0.27688769516708123</v>
      </c>
      <c r="AJ125" s="62">
        <f t="shared" si="48"/>
        <v>0.23621727452721447</v>
      </c>
      <c r="AK125" s="62">
        <f t="shared" si="34"/>
        <v>4.0670420639866756E-2</v>
      </c>
      <c r="AL125" s="62">
        <f t="shared" si="40"/>
        <v>-1.0507158755149662E-2</v>
      </c>
      <c r="AM125" s="62">
        <f t="shared" si="52"/>
        <v>-4.2572547753924175E-2</v>
      </c>
      <c r="AN125" s="62">
        <f t="shared" si="53"/>
        <v>4.1056698367513611E-3</v>
      </c>
      <c r="AO125" s="62">
        <f t="shared" si="54"/>
        <v>-8.3971467902005503E-3</v>
      </c>
      <c r="AP125" s="62">
        <f t="shared" si="55"/>
        <v>-3.2378621796769862E-2</v>
      </c>
      <c r="AQ125" s="62">
        <f t="shared" si="50"/>
        <v>-0.69799172001155052</v>
      </c>
      <c r="AR125" s="62">
        <f t="shared" si="35"/>
        <v>6.5986917495429864</v>
      </c>
      <c r="AS125" s="62">
        <f t="shared" si="36"/>
        <v>0.64579689500000004</v>
      </c>
      <c r="AT125" s="62">
        <f t="shared" si="37"/>
        <v>0.13850925716554802</v>
      </c>
      <c r="AU125" s="62">
        <f t="shared" si="51"/>
        <v>7.5497254137267544E-2</v>
      </c>
      <c r="AV125" s="62" t="str">
        <f t="shared" si="38"/>
        <v/>
      </c>
      <c r="AW125" s="62">
        <f t="shared" si="39"/>
        <v>0.638421856639248</v>
      </c>
    </row>
    <row r="126" spans="1:49">
      <c r="A126" s="62">
        <v>1993</v>
      </c>
      <c r="B126" s="61">
        <v>6.7725</v>
      </c>
      <c r="C126" s="61">
        <v>5189</v>
      </c>
      <c r="D126" s="61">
        <v>911.80899999999997</v>
      </c>
      <c r="E126" s="62">
        <v>1.6900001099999999</v>
      </c>
      <c r="F126">
        <v>0.50019131999999999</v>
      </c>
      <c r="G126" s="61"/>
      <c r="H126" s="61">
        <v>0.16910010758832167</v>
      </c>
      <c r="I126" s="61">
        <v>388.66800000000001</v>
      </c>
      <c r="J126" s="61">
        <v>348.42599999999999</v>
      </c>
      <c r="K126" s="61">
        <v>247.75029999999998</v>
      </c>
      <c r="L126" s="61">
        <v>203.02850000000001</v>
      </c>
      <c r="M126" s="61">
        <v>79.899497305775739</v>
      </c>
      <c r="N126" s="62">
        <f t="shared" si="29"/>
        <v>75.119939855750118</v>
      </c>
      <c r="O126" s="61">
        <v>105.85639999999999</v>
      </c>
      <c r="P126">
        <v>70.32508034</v>
      </c>
      <c r="Q126">
        <v>77.835908000000003</v>
      </c>
      <c r="R126">
        <v>66.842489560000004</v>
      </c>
      <c r="S126">
        <v>76.438801979999994</v>
      </c>
      <c r="T126">
        <v>81.772518969999993</v>
      </c>
      <c r="U126">
        <v>5.1906309999999998</v>
      </c>
      <c r="V126">
        <v>2.5366970000000002</v>
      </c>
      <c r="W126">
        <v>1472.3676</v>
      </c>
      <c r="X126">
        <v>0.64579689500000004</v>
      </c>
      <c r="Y126" s="61">
        <v>127.76009999999999</v>
      </c>
      <c r="Z126" s="61">
        <v>10.4054</v>
      </c>
      <c r="AB126" s="61">
        <v>0.66994616265750295</v>
      </c>
      <c r="AC126" s="63">
        <f t="shared" si="30"/>
        <v>1.6900001099999999E-2</v>
      </c>
      <c r="AD126" s="20">
        <f t="shared" si="57"/>
        <v>0.50019131999999999</v>
      </c>
      <c r="AE126" s="62" t="str">
        <f t="shared" si="31"/>
        <v/>
      </c>
      <c r="AF126" s="20">
        <f t="shared" si="56"/>
        <v>0.16910010758832167</v>
      </c>
      <c r="AG126" s="62">
        <f t="shared" si="32"/>
        <v>0.42626032425650551</v>
      </c>
      <c r="AH126" s="62">
        <f t="shared" si="33"/>
        <v>0.38212608122973124</v>
      </c>
      <c r="AI126" s="62">
        <f t="shared" si="47"/>
        <v>0.27171293549416597</v>
      </c>
      <c r="AJ126" s="62">
        <f t="shared" si="48"/>
        <v>0.22266560211623268</v>
      </c>
      <c r="AK126" s="62">
        <f t="shared" si="34"/>
        <v>4.9047333377933294E-2</v>
      </c>
      <c r="AL126" s="62">
        <f t="shared" si="40"/>
        <v>-2.1477985400832839E-3</v>
      </c>
      <c r="AM126" s="62">
        <f t="shared" si="52"/>
        <v>-9.5263323560599317E-3</v>
      </c>
      <c r="AN126" s="62">
        <f t="shared" si="53"/>
        <v>-3.7434707057614953E-3</v>
      </c>
      <c r="AO126" s="62">
        <f t="shared" si="54"/>
        <v>-3.0508220469115898E-2</v>
      </c>
      <c r="AP126" s="62">
        <f t="shared" si="55"/>
        <v>-2.6955004858353327E-2</v>
      </c>
      <c r="AQ126" s="62">
        <f t="shared" si="50"/>
        <v>-0.71599242866496227</v>
      </c>
      <c r="AR126" s="62">
        <f t="shared" si="35"/>
        <v>6.5786345677078168</v>
      </c>
      <c r="AS126" s="62">
        <f t="shared" si="36"/>
        <v>0.64579689500000004</v>
      </c>
      <c r="AT126" s="62">
        <f t="shared" si="37"/>
        <v>0.14011717366246659</v>
      </c>
      <c r="AU126" s="62">
        <f t="shared" si="51"/>
        <v>9.672978190186865E-2</v>
      </c>
      <c r="AV126" s="62" t="str">
        <f t="shared" si="38"/>
        <v/>
      </c>
      <c r="AW126" s="62">
        <f t="shared" si="39"/>
        <v>0.66994616265750295</v>
      </c>
    </row>
    <row r="127" spans="1:49">
      <c r="A127" s="62">
        <v>1994</v>
      </c>
      <c r="B127" s="61">
        <v>6.0830000000000002</v>
      </c>
      <c r="C127" s="61">
        <v>5206</v>
      </c>
      <c r="D127" s="61">
        <v>976.94500000000005</v>
      </c>
      <c r="E127" s="62">
        <v>1.739039953</v>
      </c>
      <c r="F127">
        <v>0.51009875599999999</v>
      </c>
      <c r="G127" s="61"/>
      <c r="H127" s="61">
        <v>0.17200763604911229</v>
      </c>
      <c r="I127" s="61">
        <v>418.04</v>
      </c>
      <c r="J127" s="61">
        <v>376.73599999999999</v>
      </c>
      <c r="K127" s="61">
        <v>273.16250000000002</v>
      </c>
      <c r="L127" s="61">
        <v>231.7944</v>
      </c>
      <c r="M127" s="61">
        <v>83.530632148454544</v>
      </c>
      <c r="N127" s="62">
        <f t="shared" si="29"/>
        <v>76.736017693587982</v>
      </c>
      <c r="O127" s="61">
        <v>107.96510000000001</v>
      </c>
      <c r="P127">
        <v>72.220329179999993</v>
      </c>
      <c r="Q127">
        <v>78.297889429999998</v>
      </c>
      <c r="R127">
        <v>67.663424309999996</v>
      </c>
      <c r="S127">
        <v>76.214204969999997</v>
      </c>
      <c r="T127">
        <v>82.143511430000004</v>
      </c>
      <c r="U127">
        <v>5.2113209999999999</v>
      </c>
      <c r="V127">
        <v>2.580031</v>
      </c>
      <c r="W127">
        <v>1426.1415999999999</v>
      </c>
      <c r="X127">
        <v>0.64579689500000004</v>
      </c>
      <c r="Y127" s="61">
        <v>133.71</v>
      </c>
      <c r="Z127" s="61">
        <v>6.1344000000000003</v>
      </c>
      <c r="AB127" s="61">
        <v>0.66134093264248706</v>
      </c>
      <c r="AC127" s="63">
        <f t="shared" si="30"/>
        <v>1.739039953E-2</v>
      </c>
      <c r="AD127" s="20">
        <f t="shared" si="57"/>
        <v>0.51009875599999999</v>
      </c>
      <c r="AE127" s="62" t="str">
        <f t="shared" si="31"/>
        <v/>
      </c>
      <c r="AF127" s="20">
        <f t="shared" si="56"/>
        <v>0.17200763604911229</v>
      </c>
      <c r="AG127" s="62">
        <f t="shared" si="32"/>
        <v>0.42790535802936708</v>
      </c>
      <c r="AH127" s="62">
        <f t="shared" si="33"/>
        <v>0.38562662176478713</v>
      </c>
      <c r="AI127" s="62">
        <f t="shared" si="47"/>
        <v>0.27960888279278773</v>
      </c>
      <c r="AJ127" s="62">
        <f t="shared" si="48"/>
        <v>0.23726453382739046</v>
      </c>
      <c r="AK127" s="62">
        <f t="shared" si="34"/>
        <v>4.2344348965397266E-2</v>
      </c>
      <c r="AL127" s="62">
        <f t="shared" si="40"/>
        <v>5.3079213455399718E-3</v>
      </c>
      <c r="AM127" s="62">
        <f t="shared" si="52"/>
        <v>-1.5367375131425356E-2</v>
      </c>
      <c r="AN127" s="62">
        <f t="shared" si="53"/>
        <v>-9.078332692896254E-3</v>
      </c>
      <c r="AO127" s="62">
        <f t="shared" si="54"/>
        <v>-2.4227740041585854E-2</v>
      </c>
      <c r="AP127" s="62">
        <f t="shared" si="55"/>
        <v>-1.675853203151325E-2</v>
      </c>
      <c r="AQ127" s="62">
        <f t="shared" si="50"/>
        <v>-0.70303196012519487</v>
      </c>
      <c r="AR127" s="62">
        <f t="shared" si="35"/>
        <v>6.5596959346569808</v>
      </c>
      <c r="AS127" s="62">
        <f t="shared" si="36"/>
        <v>0.64579689500000004</v>
      </c>
      <c r="AT127" s="62">
        <f t="shared" si="37"/>
        <v>0.13686543254737984</v>
      </c>
      <c r="AU127" s="62">
        <f t="shared" si="51"/>
        <v>8.2768844274952347E-2</v>
      </c>
      <c r="AV127" s="62" t="str">
        <f t="shared" si="38"/>
        <v/>
      </c>
      <c r="AW127" s="62">
        <f t="shared" si="39"/>
        <v>0.66134093264248706</v>
      </c>
    </row>
    <row r="128" spans="1:49">
      <c r="A128" s="62">
        <v>1995</v>
      </c>
      <c r="B128" s="61">
        <v>5.5460000000000003</v>
      </c>
      <c r="C128" s="61">
        <v>5233</v>
      </c>
      <c r="D128" s="61">
        <v>1019.545</v>
      </c>
      <c r="E128" s="62">
        <v>1.789999747</v>
      </c>
      <c r="F128">
        <v>0.50552107499999999</v>
      </c>
      <c r="G128" s="61"/>
      <c r="H128" s="61">
        <v>0.18378884698566517</v>
      </c>
      <c r="I128" s="61">
        <v>420.05500000000001</v>
      </c>
      <c r="J128" s="61">
        <v>382.61500000000001</v>
      </c>
      <c r="K128" s="61">
        <v>288.18619999999999</v>
      </c>
      <c r="L128" s="61">
        <v>256.09359999999998</v>
      </c>
      <c r="M128" s="61">
        <v>85.612891036944518</v>
      </c>
      <c r="N128" s="62">
        <f t="shared" si="29"/>
        <v>77.731236476013393</v>
      </c>
      <c r="O128" s="61">
        <v>110.2146</v>
      </c>
      <c r="P128">
        <v>73.596130400000007</v>
      </c>
      <c r="Q128">
        <v>78.057805900000005</v>
      </c>
      <c r="R128">
        <v>68.152202579999994</v>
      </c>
      <c r="S128">
        <v>76.713404199999999</v>
      </c>
      <c r="T128">
        <v>82.262351890000005</v>
      </c>
      <c r="U128">
        <v>5.2325819999999998</v>
      </c>
      <c r="V128">
        <v>2.5969850000000001</v>
      </c>
      <c r="W128">
        <v>1439.9176</v>
      </c>
      <c r="X128">
        <v>0.64579689500000004</v>
      </c>
      <c r="Y128" s="61">
        <v>139.6979</v>
      </c>
      <c r="Z128" s="61">
        <v>6.0693000000000001</v>
      </c>
      <c r="AB128" s="61">
        <v>0.68722101090188303</v>
      </c>
      <c r="AC128" s="63">
        <f t="shared" si="30"/>
        <v>1.7899997469999998E-2</v>
      </c>
      <c r="AD128" s="20">
        <f t="shared" si="57"/>
        <v>0.50552107499999999</v>
      </c>
      <c r="AE128" s="62" t="str">
        <f t="shared" si="31"/>
        <v/>
      </c>
      <c r="AF128" s="20">
        <f t="shared" si="56"/>
        <v>0.18378884698566517</v>
      </c>
      <c r="AG128" s="62">
        <f t="shared" si="32"/>
        <v>0.41200241284102224</v>
      </c>
      <c r="AH128" s="62">
        <f t="shared" si="33"/>
        <v>0.37528014947844385</v>
      </c>
      <c r="AI128" s="62">
        <f t="shared" si="47"/>
        <v>0.28266157943003989</v>
      </c>
      <c r="AJ128" s="62">
        <f t="shared" si="48"/>
        <v>0.25118420471877162</v>
      </c>
      <c r="AK128" s="62">
        <f t="shared" si="34"/>
        <v>3.1477374711268269E-2</v>
      </c>
      <c r="AL128" s="62">
        <f t="shared" si="40"/>
        <v>5.9848739560486152E-3</v>
      </c>
      <c r="AM128" s="62">
        <f t="shared" si="52"/>
        <v>-1.5956994678350978E-2</v>
      </c>
      <c r="AN128" s="62">
        <f t="shared" si="53"/>
        <v>-5.6882958687999204E-3</v>
      </c>
      <c r="AO128" s="62">
        <f t="shared" si="54"/>
        <v>-6.3574081895208237E-3</v>
      </c>
      <c r="AP128" s="62">
        <f t="shared" si="55"/>
        <v>-1.144030407389959E-2</v>
      </c>
      <c r="AQ128" s="62">
        <f t="shared" si="50"/>
        <v>-0.70055368973179377</v>
      </c>
      <c r="AR128" s="62">
        <f t="shared" si="35"/>
        <v>6.5717874789787762</v>
      </c>
      <c r="AS128" s="62">
        <f t="shared" si="36"/>
        <v>0.64579689500000004</v>
      </c>
      <c r="AT128" s="62">
        <f t="shared" si="37"/>
        <v>0.13701984708865231</v>
      </c>
      <c r="AU128" s="62">
        <f t="shared" si="51"/>
        <v>4.8457999546439E-2</v>
      </c>
      <c r="AV128" s="62" t="str">
        <f t="shared" si="38"/>
        <v/>
      </c>
      <c r="AW128" s="62">
        <f t="shared" si="39"/>
        <v>0.68722101090188303</v>
      </c>
    </row>
    <row r="129" spans="1:49">
      <c r="A129" s="62">
        <v>1996</v>
      </c>
      <c r="B129" s="61">
        <v>5.9444999999999997</v>
      </c>
      <c r="C129" s="61">
        <v>5263</v>
      </c>
      <c r="D129" s="61">
        <v>1069.4880000000001</v>
      </c>
      <c r="E129" s="62">
        <v>1.809999133</v>
      </c>
      <c r="F129">
        <v>0.50167367600000001</v>
      </c>
      <c r="G129" s="61"/>
      <c r="H129" s="61">
        <v>0.18579264096464851</v>
      </c>
      <c r="I129" s="61">
        <v>426.90499999999997</v>
      </c>
      <c r="J129" s="61">
        <v>405.01100000000002</v>
      </c>
      <c r="K129" s="61">
        <v>298.56170000000003</v>
      </c>
      <c r="L129" s="61">
        <v>260.97679999999997</v>
      </c>
      <c r="M129" s="61">
        <v>87.17152336315597</v>
      </c>
      <c r="N129" s="62">
        <f t="shared" si="29"/>
        <v>79.624548917056785</v>
      </c>
      <c r="O129" s="61">
        <v>112.5562</v>
      </c>
      <c r="P129">
        <v>74.828602750000002</v>
      </c>
      <c r="Q129">
        <v>78.643764149999996</v>
      </c>
      <c r="R129">
        <v>69.578343930000003</v>
      </c>
      <c r="S129">
        <v>77.900145300000005</v>
      </c>
      <c r="T129">
        <v>82.425704159999995</v>
      </c>
      <c r="U129">
        <v>5.2543829999999998</v>
      </c>
      <c r="V129">
        <v>2.6171690000000001</v>
      </c>
      <c r="W129">
        <v>1433.4070999999999</v>
      </c>
      <c r="X129">
        <v>0.65054190199999995</v>
      </c>
      <c r="Y129" s="61">
        <v>144.83109999999999</v>
      </c>
      <c r="Z129" s="61">
        <v>3.8693</v>
      </c>
      <c r="AB129" s="61">
        <v>0.69234213006597556</v>
      </c>
      <c r="AC129" s="63">
        <f t="shared" si="30"/>
        <v>1.8099991329999999E-2</v>
      </c>
      <c r="AD129" s="20">
        <f t="shared" si="57"/>
        <v>0.50167367600000001</v>
      </c>
      <c r="AE129" s="62" t="str">
        <f t="shared" si="31"/>
        <v/>
      </c>
      <c r="AF129" s="20">
        <f t="shared" si="56"/>
        <v>0.18579264096464851</v>
      </c>
      <c r="AG129" s="62">
        <f t="shared" si="32"/>
        <v>0.39916763909459474</v>
      </c>
      <c r="AH129" s="62">
        <f t="shared" si="33"/>
        <v>0.37869616115374832</v>
      </c>
      <c r="AI129" s="62">
        <f t="shared" si="47"/>
        <v>0.27916320706730696</v>
      </c>
      <c r="AJ129" s="62">
        <f t="shared" si="48"/>
        <v>0.24402031626348306</v>
      </c>
      <c r="AK129" s="62">
        <f t="shared" si="34"/>
        <v>3.5142890803823906E-2</v>
      </c>
      <c r="AL129" s="62">
        <f t="shared" si="40"/>
        <v>-7.457505020080882E-3</v>
      </c>
      <c r="AM129" s="62">
        <f t="shared" si="52"/>
        <v>-1.6586571556650942E-2</v>
      </c>
      <c r="AN129" s="62">
        <f t="shared" si="53"/>
        <v>-3.3553670657964639E-3</v>
      </c>
      <c r="AO129" s="62">
        <f t="shared" si="54"/>
        <v>-8.7138947739055211E-3</v>
      </c>
      <c r="AP129" s="62">
        <f t="shared" si="55"/>
        <v>-2.208147971270993E-2</v>
      </c>
      <c r="AQ129" s="62">
        <f t="shared" si="50"/>
        <v>-0.69696938622325522</v>
      </c>
      <c r="AR129" s="62">
        <f t="shared" si="35"/>
        <v>6.5708400905822844</v>
      </c>
      <c r="AS129" s="62">
        <f t="shared" si="36"/>
        <v>0.65054190199999995</v>
      </c>
      <c r="AT129" s="62">
        <f t="shared" si="37"/>
        <v>0.13542096779019491</v>
      </c>
      <c r="AU129" s="62">
        <f t="shared" si="51"/>
        <v>3.6627741651619361E-2</v>
      </c>
      <c r="AV129" s="62" t="str">
        <f t="shared" si="38"/>
        <v/>
      </c>
      <c r="AW129" s="62">
        <f t="shared" si="39"/>
        <v>0.69234213006597556</v>
      </c>
    </row>
    <row r="130" spans="1:49">
      <c r="A130" s="62">
        <v>1997</v>
      </c>
      <c r="B130" s="61">
        <v>6.8259999999999996</v>
      </c>
      <c r="C130" s="61">
        <v>5285</v>
      </c>
      <c r="D130" s="61">
        <v>1125.6410000000001</v>
      </c>
      <c r="E130" s="62">
        <v>1.8899997770000001</v>
      </c>
      <c r="F130">
        <v>0.49941585999999999</v>
      </c>
      <c r="G130" s="61"/>
      <c r="H130" s="61">
        <v>0.19596656482839556</v>
      </c>
      <c r="I130" s="61">
        <v>423.52</v>
      </c>
      <c r="J130" s="61">
        <v>416.21199999999999</v>
      </c>
      <c r="K130" s="61">
        <v>324.2713</v>
      </c>
      <c r="L130" s="61">
        <v>293.06319999999999</v>
      </c>
      <c r="M130" s="61">
        <v>89.129336612761534</v>
      </c>
      <c r="N130" s="62">
        <f t="shared" si="29"/>
        <v>81.623142691213147</v>
      </c>
      <c r="O130" s="61">
        <v>115.01442740800002</v>
      </c>
      <c r="P130">
        <v>76.218714469999995</v>
      </c>
      <c r="Q130">
        <v>79.622241340000002</v>
      </c>
      <c r="R130">
        <v>71.511923049999993</v>
      </c>
      <c r="S130">
        <v>80.001848989999999</v>
      </c>
      <c r="T130">
        <v>84.559712070000003</v>
      </c>
      <c r="U130">
        <v>5.2766830000000002</v>
      </c>
      <c r="V130">
        <v>2.6524909999999999</v>
      </c>
      <c r="W130">
        <v>1449.0744999999999</v>
      </c>
      <c r="X130">
        <v>0.64351058000000005</v>
      </c>
      <c r="Y130" s="61">
        <v>154.40459999999999</v>
      </c>
      <c r="Z130" s="61">
        <v>3.6585000000000001</v>
      </c>
      <c r="AB130" s="61"/>
      <c r="AC130" s="63">
        <f t="shared" si="30"/>
        <v>1.889999777E-2</v>
      </c>
      <c r="AD130" s="20">
        <f t="shared" si="57"/>
        <v>0.49941585999999999</v>
      </c>
      <c r="AE130" s="62" t="str">
        <f t="shared" si="31"/>
        <v/>
      </c>
      <c r="AF130" s="20">
        <f t="shared" si="56"/>
        <v>0.19596656482839556</v>
      </c>
      <c r="AG130" s="62">
        <f t="shared" si="32"/>
        <v>0.37624784456145427</v>
      </c>
      <c r="AH130" s="62">
        <f t="shared" si="33"/>
        <v>0.36975554373019459</v>
      </c>
      <c r="AI130" s="62">
        <f t="shared" si="47"/>
        <v>0.28807701567373611</v>
      </c>
      <c r="AJ130" s="62">
        <f t="shared" si="48"/>
        <v>0.26035227927909516</v>
      </c>
      <c r="AK130" s="62">
        <f t="shared" si="34"/>
        <v>2.7724736394640959E-2</v>
      </c>
      <c r="AL130" s="62">
        <f t="shared" si="40"/>
        <v>-6.3835567236804032E-3</v>
      </c>
      <c r="AM130" s="62">
        <f t="shared" si="52"/>
        <v>-1.242525703026023E-2</v>
      </c>
      <c r="AN130" s="62">
        <f t="shared" si="53"/>
        <v>2.6204388622892072E-3</v>
      </c>
      <c r="AO130" s="62">
        <f t="shared" si="54"/>
        <v>1.8315443075206351E-3</v>
      </c>
      <c r="AP130" s="62">
        <f t="shared" si="55"/>
        <v>7.7022017041158649E-4</v>
      </c>
      <c r="AQ130" s="62">
        <f t="shared" si="50"/>
        <v>-0.68779848213372619</v>
      </c>
      <c r="AR130" s="62">
        <f t="shared" si="35"/>
        <v>6.5908818736340686</v>
      </c>
      <c r="AS130" s="62">
        <f t="shared" si="36"/>
        <v>0.64351058000000005</v>
      </c>
      <c r="AT130" s="62">
        <f t="shared" si="37"/>
        <v>0.13717037670091972</v>
      </c>
      <c r="AU130" s="62">
        <f t="shared" si="51"/>
        <v>1.3902615612499013E-2</v>
      </c>
      <c r="AV130" s="62" t="str">
        <f t="shared" si="38"/>
        <v/>
      </c>
      <c r="AW130" s="62" t="str">
        <f t="shared" si="39"/>
        <v/>
      </c>
    </row>
    <row r="131" spans="1:49">
      <c r="A131" s="62">
        <v>1998</v>
      </c>
      <c r="B131" s="61">
        <v>6.3864999999999998</v>
      </c>
      <c r="C131" s="61">
        <v>5304</v>
      </c>
      <c r="D131" s="61">
        <v>1163.616</v>
      </c>
      <c r="E131" s="62">
        <v>2.0099990069999998</v>
      </c>
      <c r="F131">
        <v>0.50141738400000002</v>
      </c>
      <c r="G131" s="61"/>
      <c r="H131" s="61">
        <v>0.20442053048428346</v>
      </c>
      <c r="I131" s="61">
        <v>430.80900000000003</v>
      </c>
      <c r="J131" s="61">
        <v>427.19200000000001</v>
      </c>
      <c r="K131" s="61">
        <v>326.50370000000004</v>
      </c>
      <c r="L131" s="61">
        <v>309.78659999999996</v>
      </c>
      <c r="M131" s="61">
        <v>90.416970137365595</v>
      </c>
      <c r="N131" s="62">
        <f t="shared" si="29"/>
        <v>82.877242674638879</v>
      </c>
      <c r="O131" s="61">
        <v>117.10768998682562</v>
      </c>
      <c r="P131">
        <v>77.359042990000006</v>
      </c>
      <c r="Q131">
        <v>79.909193540000004</v>
      </c>
      <c r="R131">
        <v>73.270294199999995</v>
      </c>
      <c r="S131">
        <v>78.307035330000005</v>
      </c>
      <c r="T131">
        <v>83.053904599999996</v>
      </c>
      <c r="U131">
        <v>5.2986800000000001</v>
      </c>
      <c r="V131">
        <v>2.6899250000000001</v>
      </c>
      <c r="W131">
        <v>1462.9033999999999</v>
      </c>
      <c r="X131">
        <v>0.65823555</v>
      </c>
      <c r="Y131" s="61">
        <v>162.87129999999999</v>
      </c>
      <c r="Z131" s="61">
        <v>4.1462000000000003</v>
      </c>
      <c r="AB131" s="61">
        <v>0.72401806094106647</v>
      </c>
      <c r="AC131" s="63">
        <f t="shared" si="30"/>
        <v>2.0099990069999997E-2</v>
      </c>
      <c r="AD131" s="20">
        <f t="shared" si="57"/>
        <v>0.50141738400000002</v>
      </c>
      <c r="AE131" s="62" t="str">
        <f t="shared" si="31"/>
        <v/>
      </c>
      <c r="AF131" s="20">
        <f t="shared" si="56"/>
        <v>0.20442053048428346</v>
      </c>
      <c r="AG131" s="62">
        <f t="shared" si="32"/>
        <v>0.37023296345186041</v>
      </c>
      <c r="AH131" s="62">
        <f t="shared" si="33"/>
        <v>0.36712454967961938</v>
      </c>
      <c r="AI131" s="62">
        <f t="shared" si="47"/>
        <v>0.28059402758298274</v>
      </c>
      <c r="AJ131" s="62">
        <f t="shared" si="48"/>
        <v>0.26622751835657121</v>
      </c>
      <c r="AK131" s="62">
        <f t="shared" si="34"/>
        <v>1.4366509226411528E-2</v>
      </c>
      <c r="AL131" s="62">
        <f t="shared" si="40"/>
        <v>-3.9722495159843016E-4</v>
      </c>
      <c r="AM131" s="62">
        <f t="shared" si="52"/>
        <v>-1.1650234307631076E-2</v>
      </c>
      <c r="AN131" s="62">
        <f t="shared" si="53"/>
        <v>9.0433958091503293E-3</v>
      </c>
      <c r="AO131" s="62">
        <f t="shared" si="54"/>
        <v>-3.6659972762337303E-2</v>
      </c>
      <c r="AP131" s="62">
        <f t="shared" si="55"/>
        <v>-3.3215762411836089E-2</v>
      </c>
      <c r="AQ131" s="62">
        <f t="shared" si="50"/>
        <v>-0.67794442075038408</v>
      </c>
      <c r="AR131" s="62">
        <f t="shared" si="35"/>
        <v>6.6102339493816151</v>
      </c>
      <c r="AS131" s="62">
        <f t="shared" si="36"/>
        <v>0.65823555</v>
      </c>
      <c r="AT131" s="62">
        <f t="shared" si="37"/>
        <v>0.13996997291202595</v>
      </c>
      <c r="AU131" s="62">
        <f t="shared" si="51"/>
        <v>2.1337324101201132E-2</v>
      </c>
      <c r="AV131" s="62" t="str">
        <f t="shared" si="38"/>
        <v/>
      </c>
      <c r="AW131" s="62">
        <f t="shared" si="39"/>
        <v>0.72401806094106647</v>
      </c>
    </row>
    <row r="132" spans="1:49">
      <c r="A132" s="62">
        <v>1999</v>
      </c>
      <c r="B132" s="61">
        <v>7.3987999999999996</v>
      </c>
      <c r="C132" s="61">
        <v>5322</v>
      </c>
      <c r="D132" s="61">
        <v>1213.472</v>
      </c>
      <c r="E132" s="62">
        <v>2.1299993850000001</v>
      </c>
      <c r="F132">
        <v>0.48746577800000002</v>
      </c>
      <c r="G132" s="61"/>
      <c r="H132" s="61">
        <v>0.19790073442156061</v>
      </c>
      <c r="I132" s="61">
        <v>439.67399999999998</v>
      </c>
      <c r="J132" s="61">
        <v>442.97</v>
      </c>
      <c r="K132" s="61">
        <v>351.91640000000001</v>
      </c>
      <c r="L132" s="61">
        <v>310.58640000000003</v>
      </c>
      <c r="M132" s="61">
        <v>92.600217855408999</v>
      </c>
      <c r="N132" s="62">
        <f t="shared" ref="N132:N149" si="58">IF(OR(D132="",C132="",M132=""),"",D132*1000000000/C132/1000/(M132/100*$D$138*1000000000/$C$138/1000)*100)</f>
        <v>84.105027215116024</v>
      </c>
      <c r="O132" s="61">
        <v>120.01196069849888</v>
      </c>
      <c r="P132">
        <v>78.823482819999995</v>
      </c>
      <c r="Q132">
        <v>81.080530969999998</v>
      </c>
      <c r="R132">
        <v>75.001021469999998</v>
      </c>
      <c r="S132">
        <v>77.944643920000004</v>
      </c>
      <c r="T132">
        <v>82.877610950000005</v>
      </c>
      <c r="U132">
        <v>5.3194100000000004</v>
      </c>
      <c r="V132">
        <v>2.7106309999999998</v>
      </c>
      <c r="W132">
        <v>1479.4820999999999</v>
      </c>
      <c r="X132">
        <v>0.647791326</v>
      </c>
      <c r="Y132" s="61">
        <v>173.9478</v>
      </c>
      <c r="Z132" s="61">
        <v>3.3075999999999999</v>
      </c>
      <c r="AB132" s="61">
        <v>0.67055083174423191</v>
      </c>
      <c r="AC132" s="63">
        <f t="shared" ref="AC132:AC146" si="59">IF(E132="","",E132/100)</f>
        <v>2.1299993850000001E-2</v>
      </c>
      <c r="AD132" s="20">
        <f t="shared" si="57"/>
        <v>0.48746577800000002</v>
      </c>
      <c r="AE132" s="62" t="str">
        <f t="shared" ref="AE132:AE146" si="60">IF(G132="","",G132/100)</f>
        <v/>
      </c>
      <c r="AF132" s="20">
        <f t="shared" si="56"/>
        <v>0.19790073442156061</v>
      </c>
      <c r="AG132" s="62">
        <f t="shared" ref="AG132:AG146" si="61">IF(OR(I132="",D132=""),"",I132/D132)</f>
        <v>0.36232727248753988</v>
      </c>
      <c r="AH132" s="62">
        <f t="shared" ref="AH132:AH146" si="62">IF(OR(J132="",D132=""),"",J132/D132)</f>
        <v>0.36504344558424096</v>
      </c>
      <c r="AI132" s="62">
        <f t="shared" si="47"/>
        <v>0.29000784525724532</v>
      </c>
      <c r="AJ132" s="62">
        <f t="shared" si="48"/>
        <v>0.25594855093483826</v>
      </c>
      <c r="AK132" s="62">
        <f t="shared" ref="AK132:AK146" si="63">IF(OR(AI132="",AJ132=""),"",AI132-AJ132)</f>
        <v>3.4059294322407063E-2</v>
      </c>
      <c r="AL132" s="62">
        <f t="shared" si="40"/>
        <v>4.0476448359738001E-3</v>
      </c>
      <c r="AM132" s="62">
        <f t="shared" si="52"/>
        <v>-1.538717101726787E-4</v>
      </c>
      <c r="AN132" s="62">
        <f t="shared" si="53"/>
        <v>8.6406368358082908E-3</v>
      </c>
      <c r="AO132" s="62">
        <f t="shared" si="54"/>
        <v>-1.9344401271540405E-2</v>
      </c>
      <c r="AP132" s="62">
        <f t="shared" si="55"/>
        <v>-1.6830730077839993E-2</v>
      </c>
      <c r="AQ132" s="62">
        <f t="shared" si="50"/>
        <v>-0.67418094583111643</v>
      </c>
      <c r="AR132" s="62">
        <f t="shared" ref="AR132:AR146" si="64">IF(OR(V132="",W132="",U132=""),"",LN(V132*W132/U132))</f>
        <v>6.6252664272539707</v>
      </c>
      <c r="AS132" s="62">
        <f t="shared" ref="AS132:AS146" si="65">IF(X132="","",X132)</f>
        <v>0.647791326</v>
      </c>
      <c r="AT132" s="62">
        <f t="shared" ref="AT132:AT146" si="66">IF(OR(Y132="",D132=""),"",Y132/D132)</f>
        <v>0.14334718889269799</v>
      </c>
      <c r="AU132" s="62">
        <f t="shared" si="51"/>
        <v>2.6756167241983743E-2</v>
      </c>
      <c r="AV132" s="62" t="str">
        <f t="shared" ref="AV132:AV146" si="67">IF(OR(AA132="",Z132=""),"",(AA132-Z132)/100)</f>
        <v/>
      </c>
      <c r="AW132" s="62">
        <f t="shared" ref="AW132:AW146" si="68">IF(AB132="","",AB132)</f>
        <v>0.67055083174423191</v>
      </c>
    </row>
    <row r="133" spans="1:49">
      <c r="A133" s="62">
        <v>2000</v>
      </c>
      <c r="B133" s="61">
        <v>8.0205000000000002</v>
      </c>
      <c r="C133" s="61">
        <v>5340</v>
      </c>
      <c r="D133" s="61">
        <v>1293.9639999999999</v>
      </c>
      <c r="E133" s="62">
        <v>2.190000511</v>
      </c>
      <c r="F133">
        <v>0.47064010299999998</v>
      </c>
      <c r="G133" s="61"/>
      <c r="H133" s="61">
        <v>0.20177995678395999</v>
      </c>
      <c r="I133" s="61">
        <v>444.28699999999998</v>
      </c>
      <c r="J133" s="61">
        <v>457.38200000000001</v>
      </c>
      <c r="K133" s="61">
        <v>408.23879999999997</v>
      </c>
      <c r="L133" s="61">
        <v>358.87090000000001</v>
      </c>
      <c r="M133" s="61">
        <v>95.324529055941596</v>
      </c>
      <c r="N133" s="62">
        <f t="shared" si="58"/>
        <v>86.827109401716413</v>
      </c>
      <c r="O133" s="61">
        <v>123.52351066853697</v>
      </c>
      <c r="P133">
        <v>81.013675410000005</v>
      </c>
      <c r="Q133">
        <v>82.984100240000004</v>
      </c>
      <c r="R133">
        <v>76.302987490000007</v>
      </c>
      <c r="S133">
        <v>84.322278539999999</v>
      </c>
      <c r="T133">
        <v>89.093866140000003</v>
      </c>
      <c r="U133">
        <v>5.3382829999999997</v>
      </c>
      <c r="V133">
        <v>2.7304430000000002</v>
      </c>
      <c r="W133">
        <v>1489.567</v>
      </c>
      <c r="X133">
        <v>0.62071752499999999</v>
      </c>
      <c r="Y133" s="61">
        <v>185.72300000000001</v>
      </c>
      <c r="Z133" s="61">
        <v>4.9074</v>
      </c>
      <c r="AB133" s="61">
        <v>0.60399980215832894</v>
      </c>
      <c r="AC133" s="63">
        <f t="shared" si="59"/>
        <v>2.1900005109999999E-2</v>
      </c>
      <c r="AD133" s="20">
        <f t="shared" si="57"/>
        <v>0.47064010299999998</v>
      </c>
      <c r="AE133" s="62" t="str">
        <f t="shared" si="60"/>
        <v/>
      </c>
      <c r="AF133" s="20">
        <f t="shared" si="56"/>
        <v>0.20177995678395999</v>
      </c>
      <c r="AG133" s="62">
        <f t="shared" si="61"/>
        <v>0.3433534472365537</v>
      </c>
      <c r="AH133" s="62">
        <f t="shared" si="62"/>
        <v>0.35347351240065411</v>
      </c>
      <c r="AI133" s="62">
        <f t="shared" si="47"/>
        <v>0.31549471237221438</v>
      </c>
      <c r="AJ133" s="62">
        <f t="shared" si="48"/>
        <v>0.27734225990831279</v>
      </c>
      <c r="AK133" s="62">
        <f t="shared" si="63"/>
        <v>3.8152452463901587E-2</v>
      </c>
      <c r="AL133" s="62">
        <f t="shared" ref="AL133:AL146" si="69">IF(OR(P133="",P132="",N133="",N132=""),"",LN((P133/P132)/(N133/N132)))</f>
        <v>-4.4455365269655787E-3</v>
      </c>
      <c r="AM133" s="62">
        <f t="shared" ref="AM133:AP146" si="70">IF(OR(Q133="",Q132="",$N133="",$N132=""),"",LN((Q133/Q132)/($N133/$N132)))</f>
        <v>-8.6463955792321981E-3</v>
      </c>
      <c r="AN133" s="62">
        <f t="shared" si="70"/>
        <v>-1.4642192370103169E-2</v>
      </c>
      <c r="AO133" s="62">
        <f t="shared" si="70"/>
        <v>4.6794674184367856E-2</v>
      </c>
      <c r="AP133" s="62">
        <f t="shared" si="70"/>
        <v>4.0472985625234617E-2</v>
      </c>
      <c r="AQ133" s="62">
        <f t="shared" si="50"/>
        <v>-0.67044019859331627</v>
      </c>
      <c r="AR133" s="62">
        <f t="shared" si="64"/>
        <v>6.6358005540858107</v>
      </c>
      <c r="AS133" s="62">
        <f t="shared" si="65"/>
        <v>0.62071752499999999</v>
      </c>
      <c r="AT133" s="62">
        <f t="shared" si="66"/>
        <v>0.14353026823002804</v>
      </c>
      <c r="AU133" s="62">
        <f t="shared" si="51"/>
        <v>1.2234486279430676E-3</v>
      </c>
      <c r="AV133" s="62" t="str">
        <f t="shared" si="67"/>
        <v/>
      </c>
      <c r="AW133" s="62">
        <f t="shared" si="68"/>
        <v>0.60399980215832894</v>
      </c>
    </row>
    <row r="134" spans="1:49">
      <c r="A134" s="62">
        <v>2001</v>
      </c>
      <c r="B134" s="61">
        <v>8.4094999999999995</v>
      </c>
      <c r="C134" s="61">
        <v>5359</v>
      </c>
      <c r="D134" s="61">
        <v>1335.61</v>
      </c>
      <c r="E134" s="62">
        <v>2.3200012129999998</v>
      </c>
      <c r="F134">
        <v>0.46709504600000001</v>
      </c>
      <c r="G134" s="61"/>
      <c r="H134" s="61">
        <v>0.19768570166440802</v>
      </c>
      <c r="I134" s="61">
        <v>454.935</v>
      </c>
      <c r="J134" s="61">
        <v>458.20400000000001</v>
      </c>
      <c r="K134" s="61">
        <v>424.66950000000003</v>
      </c>
      <c r="L134" s="61">
        <v>367.03219999999999</v>
      </c>
      <c r="M134" s="61">
        <v>95.679702514042106</v>
      </c>
      <c r="N134" s="62">
        <f t="shared" si="58"/>
        <v>88.972370820437604</v>
      </c>
      <c r="O134" s="61">
        <v>126.45472357670135</v>
      </c>
      <c r="P134">
        <v>82.911595489999996</v>
      </c>
      <c r="Q134">
        <v>85.006897089999995</v>
      </c>
      <c r="R134">
        <v>78.857874440000003</v>
      </c>
      <c r="S134">
        <v>85.656036779999994</v>
      </c>
      <c r="T134">
        <v>90.585503059999994</v>
      </c>
      <c r="U134">
        <v>5.3547039999999999</v>
      </c>
      <c r="V134">
        <v>2.755423</v>
      </c>
      <c r="W134">
        <v>1492.9785999999999</v>
      </c>
      <c r="X134">
        <v>0.63472116000000001</v>
      </c>
      <c r="Y134" s="61">
        <v>197.32689999999999</v>
      </c>
      <c r="Z134" s="61">
        <v>4.6185999999999998</v>
      </c>
      <c r="AB134" s="61">
        <v>0.58385968380038511</v>
      </c>
      <c r="AC134" s="63">
        <f t="shared" si="59"/>
        <v>2.3200012129999999E-2</v>
      </c>
      <c r="AD134" s="20">
        <f t="shared" si="57"/>
        <v>0.46709504600000001</v>
      </c>
      <c r="AE134" s="62" t="str">
        <f t="shared" si="60"/>
        <v/>
      </c>
      <c r="AF134" s="20">
        <f t="shared" ref="AF134:AF146" si="71">IF(H134="","",H134)</f>
        <v>0.19768570166440802</v>
      </c>
      <c r="AG134" s="62">
        <f t="shared" si="61"/>
        <v>0.34061964196135103</v>
      </c>
      <c r="AH134" s="62">
        <f t="shared" si="62"/>
        <v>0.34306721273425628</v>
      </c>
      <c r="AI134" s="62">
        <f t="shared" ref="AI134:AI146" si="72">IF(OR(K134="",D134=""),"",K134/D134)</f>
        <v>0.31795920964952351</v>
      </c>
      <c r="AJ134" s="62">
        <f t="shared" ref="AJ134:AJ146" si="73">IF(OR(L134="",D134=""),"",L134/D134)</f>
        <v>0.27480492059807882</v>
      </c>
      <c r="AK134" s="62">
        <f t="shared" si="63"/>
        <v>4.3154289051444694E-2</v>
      </c>
      <c r="AL134" s="62">
        <f t="shared" si="69"/>
        <v>-1.2500351785072687E-3</v>
      </c>
      <c r="AM134" s="62">
        <f t="shared" si="70"/>
        <v>-3.2361875379203798E-4</v>
      </c>
      <c r="AN134" s="62">
        <f t="shared" si="70"/>
        <v>8.5280943370180679E-3</v>
      </c>
      <c r="AO134" s="62">
        <f t="shared" si="70"/>
        <v>-8.713390828345869E-3</v>
      </c>
      <c r="AP134" s="62">
        <f t="shared" si="70"/>
        <v>-7.8032879271931928E-3</v>
      </c>
      <c r="AQ134" s="62">
        <f t="shared" si="50"/>
        <v>-0.66440445708952511</v>
      </c>
      <c r="AR134" s="62">
        <f t="shared" si="64"/>
        <v>6.6441240067903413</v>
      </c>
      <c r="AS134" s="62">
        <f t="shared" si="65"/>
        <v>0.63472116000000001</v>
      </c>
      <c r="AT134" s="62">
        <f t="shared" si="66"/>
        <v>0.14774290399143464</v>
      </c>
      <c r="AU134" s="62">
        <f t="shared" si="51"/>
        <v>2.4667011884947881E-2</v>
      </c>
      <c r="AV134" s="62" t="str">
        <f t="shared" si="67"/>
        <v/>
      </c>
      <c r="AW134" s="62">
        <f t="shared" si="68"/>
        <v>0.58385968380038511</v>
      </c>
    </row>
    <row r="135" spans="1:49">
      <c r="A135" s="62">
        <v>2002</v>
      </c>
      <c r="B135" s="61">
        <v>7.0822000000000003</v>
      </c>
      <c r="C135" s="61">
        <v>5376</v>
      </c>
      <c r="D135" s="61">
        <v>1372.7370000000001</v>
      </c>
      <c r="E135" s="62">
        <v>2.440000376</v>
      </c>
      <c r="F135">
        <v>0.46935943499999999</v>
      </c>
      <c r="G135" s="61"/>
      <c r="H135" s="61">
        <v>0.1958510625123385</v>
      </c>
      <c r="I135" s="61">
        <v>465.71</v>
      </c>
      <c r="J135" s="61">
        <v>469.81900000000002</v>
      </c>
      <c r="K135" s="61">
        <v>442.75359999999995</v>
      </c>
      <c r="L135" s="61">
        <v>384.70949999999999</v>
      </c>
      <c r="M135" s="61">
        <v>95.896626104758084</v>
      </c>
      <c r="N135" s="62">
        <f t="shared" si="58"/>
        <v>90.950235155444872</v>
      </c>
      <c r="O135" s="61">
        <v>129.51998607620061</v>
      </c>
      <c r="P135">
        <v>84.458996709999994</v>
      </c>
      <c r="Q135">
        <v>86.587370820000004</v>
      </c>
      <c r="R135">
        <v>81.169798999999998</v>
      </c>
      <c r="S135">
        <v>84.623263300000005</v>
      </c>
      <c r="T135">
        <v>88.557120609999998</v>
      </c>
      <c r="U135">
        <v>5.3690579999999999</v>
      </c>
      <c r="V135">
        <v>2.7551079999999999</v>
      </c>
      <c r="W135">
        <v>1487.2360000000001</v>
      </c>
      <c r="X135">
        <v>0.63914489699999999</v>
      </c>
      <c r="Y135" s="61">
        <v>207.59200000000001</v>
      </c>
      <c r="Z135" s="61">
        <v>3.4847999999999999</v>
      </c>
      <c r="AB135" s="61">
        <v>0.58249540880736805</v>
      </c>
      <c r="AC135" s="63">
        <f t="shared" si="59"/>
        <v>2.440000376E-2</v>
      </c>
      <c r="AD135" s="20">
        <f t="shared" ref="AD135:AD146" si="74">IF(F135="","",F135)</f>
        <v>0.46935943499999999</v>
      </c>
      <c r="AE135" s="62" t="str">
        <f t="shared" si="60"/>
        <v/>
      </c>
      <c r="AF135" s="20">
        <f t="shared" si="71"/>
        <v>0.1958510625123385</v>
      </c>
      <c r="AG135" s="62">
        <f t="shared" si="61"/>
        <v>0.33925653639407982</v>
      </c>
      <c r="AH135" s="62">
        <f t="shared" si="62"/>
        <v>0.34224982644162721</v>
      </c>
      <c r="AI135" s="62">
        <f t="shared" si="72"/>
        <v>0.32253344959741009</v>
      </c>
      <c r="AJ135" s="62">
        <f t="shared" si="73"/>
        <v>0.28024996776512906</v>
      </c>
      <c r="AK135" s="62">
        <f t="shared" si="63"/>
        <v>4.2283481832281034E-2</v>
      </c>
      <c r="AL135" s="62">
        <f t="shared" si="69"/>
        <v>-3.4953642143711631E-3</v>
      </c>
      <c r="AM135" s="62">
        <f t="shared" si="70"/>
        <v>-3.5650331787915493E-3</v>
      </c>
      <c r="AN135" s="62">
        <f t="shared" si="70"/>
        <v>6.9094607966994981E-3</v>
      </c>
      <c r="AO135" s="62">
        <f t="shared" si="70"/>
        <v>-3.4117104721681786E-2</v>
      </c>
      <c r="AP135" s="62">
        <f t="shared" si="70"/>
        <v>-4.4633024627430157E-2</v>
      </c>
      <c r="AQ135" s="62">
        <f t="shared" si="50"/>
        <v>-0.66719583085022194</v>
      </c>
      <c r="AR135" s="62">
        <f t="shared" si="64"/>
        <v>6.6374788118267061</v>
      </c>
      <c r="AS135" s="62">
        <f t="shared" si="65"/>
        <v>0.63914489699999999</v>
      </c>
      <c r="AT135" s="62">
        <f t="shared" si="66"/>
        <v>0.1512248886713187</v>
      </c>
      <c r="AU135" s="62">
        <f t="shared" si="51"/>
        <v>2.4199390808611217E-2</v>
      </c>
      <c r="AV135" s="62" t="str">
        <f t="shared" si="67"/>
        <v/>
      </c>
      <c r="AW135" s="62">
        <f t="shared" si="68"/>
        <v>0.58249540880736805</v>
      </c>
    </row>
    <row r="136" spans="1:49">
      <c r="A136" s="62">
        <v>2003</v>
      </c>
      <c r="B136" s="61">
        <v>5.9576000000000002</v>
      </c>
      <c r="C136" s="61">
        <v>5391</v>
      </c>
      <c r="D136" s="61">
        <v>1400.69</v>
      </c>
      <c r="E136" s="62">
        <v>2.5100002190000001</v>
      </c>
      <c r="F136">
        <v>0.472451385</v>
      </c>
      <c r="G136" s="61"/>
      <c r="H136" s="61">
        <v>0.19264433957549493</v>
      </c>
      <c r="I136" s="61">
        <v>481.24900000000002</v>
      </c>
      <c r="J136" s="61">
        <v>480.03199999999998</v>
      </c>
      <c r="K136" s="61">
        <v>429.27199999999999</v>
      </c>
      <c r="L136" s="61">
        <v>369.70090000000005</v>
      </c>
      <c r="M136" s="61">
        <v>96.089366347800947</v>
      </c>
      <c r="N136" s="62">
        <f t="shared" si="58"/>
        <v>92.358408651573853</v>
      </c>
      <c r="O136" s="61">
        <v>132.20752578728178</v>
      </c>
      <c r="P136">
        <v>85.474382919999996</v>
      </c>
      <c r="Q136">
        <v>87.063988539999997</v>
      </c>
      <c r="R136">
        <v>83.054226400000005</v>
      </c>
      <c r="S136">
        <v>83.699833530000006</v>
      </c>
      <c r="T136">
        <v>86.911722339999997</v>
      </c>
      <c r="U136">
        <v>5.3829529999999997</v>
      </c>
      <c r="V136">
        <v>2.7263350000000002</v>
      </c>
      <c r="W136">
        <v>1481.5454</v>
      </c>
      <c r="X136">
        <v>0.640607178</v>
      </c>
      <c r="Y136" s="61">
        <v>212.68360000000001</v>
      </c>
      <c r="Z136" s="61">
        <v>2.3752610000000001</v>
      </c>
      <c r="AB136" s="61">
        <v>0.56647192917200029</v>
      </c>
      <c r="AC136" s="63">
        <f t="shared" si="59"/>
        <v>2.5100002190000002E-2</v>
      </c>
      <c r="AD136" s="20">
        <f t="shared" si="74"/>
        <v>0.472451385</v>
      </c>
      <c r="AE136" s="62" t="str">
        <f t="shared" si="60"/>
        <v/>
      </c>
      <c r="AF136" s="20">
        <f t="shared" si="71"/>
        <v>0.19264433957549493</v>
      </c>
      <c r="AG136" s="62">
        <f t="shared" si="61"/>
        <v>0.34357994988184393</v>
      </c>
      <c r="AH136" s="62">
        <f t="shared" si="62"/>
        <v>0.34271109239017911</v>
      </c>
      <c r="AI136" s="62">
        <f t="shared" si="72"/>
        <v>0.30647181032205556</v>
      </c>
      <c r="AJ136" s="62">
        <f t="shared" si="73"/>
        <v>0.26394198573560174</v>
      </c>
      <c r="AK136" s="62">
        <f t="shared" si="63"/>
        <v>4.2529824586453824E-2</v>
      </c>
      <c r="AL136" s="62">
        <f t="shared" si="69"/>
        <v>-3.4137184655475589E-3</v>
      </c>
      <c r="AM136" s="62">
        <f t="shared" si="70"/>
        <v>-9.8748866662125255E-3</v>
      </c>
      <c r="AN136" s="62">
        <f t="shared" si="70"/>
        <v>7.5862161178891167E-3</v>
      </c>
      <c r="AO136" s="62">
        <f t="shared" si="70"/>
        <v>-2.6336484099308423E-2</v>
      </c>
      <c r="AP136" s="62">
        <f t="shared" si="70"/>
        <v>-3.411912065551808E-2</v>
      </c>
      <c r="AQ136" s="62">
        <f t="shared" si="50"/>
        <v>-0.68027889194369917</v>
      </c>
      <c r="AR136" s="62">
        <f t="shared" si="64"/>
        <v>6.6205621192173263</v>
      </c>
      <c r="AS136" s="62">
        <f t="shared" si="65"/>
        <v>0.640607178</v>
      </c>
      <c r="AT136" s="62">
        <f t="shared" si="66"/>
        <v>0.15184202071836023</v>
      </c>
      <c r="AU136" s="62">
        <f t="shared" si="51"/>
        <v>1.9483736013698787E-2</v>
      </c>
      <c r="AV136" s="62" t="str">
        <f t="shared" si="67"/>
        <v/>
      </c>
      <c r="AW136" s="62">
        <f t="shared" si="68"/>
        <v>0.56647192917200029</v>
      </c>
    </row>
    <row r="137" spans="1:49">
      <c r="A137" s="62">
        <v>2004</v>
      </c>
      <c r="B137" s="61">
        <v>5.4676</v>
      </c>
      <c r="C137" s="61">
        <v>5405</v>
      </c>
      <c r="D137" s="61">
        <v>1505.2</v>
      </c>
      <c r="E137" s="62">
        <v>2.4199997820000001</v>
      </c>
      <c r="F137">
        <v>0.477503968</v>
      </c>
      <c r="G137" s="61"/>
      <c r="H137" s="61">
        <v>0.2080786606431039</v>
      </c>
      <c r="I137" s="61">
        <v>499.04599999999999</v>
      </c>
      <c r="J137" s="61">
        <v>526.85299999999995</v>
      </c>
      <c r="K137" s="61">
        <v>452.3997</v>
      </c>
      <c r="L137" s="61">
        <v>400.12450000000001</v>
      </c>
      <c r="M137" s="61">
        <v>97.890247315510535</v>
      </c>
      <c r="N137" s="62">
        <f t="shared" si="58"/>
        <v>97.171332946394898</v>
      </c>
      <c r="O137" s="61">
        <v>133.73320063486702</v>
      </c>
      <c r="P137">
        <v>86.503186589999999</v>
      </c>
      <c r="Q137">
        <v>88.634930069999996</v>
      </c>
      <c r="R137">
        <v>85.393304729999997</v>
      </c>
      <c r="S137">
        <v>85.288101609999998</v>
      </c>
      <c r="T137">
        <v>87.862491570000003</v>
      </c>
      <c r="U137">
        <v>5.3986450000000001</v>
      </c>
      <c r="V137">
        <v>2.7086009999999998</v>
      </c>
      <c r="W137">
        <v>1481.127</v>
      </c>
      <c r="X137">
        <v>0.630658567</v>
      </c>
      <c r="Y137" s="61">
        <v>220.93379999999999</v>
      </c>
      <c r="Z137" s="61">
        <v>2.1616666666666671</v>
      </c>
      <c r="AB137" s="61">
        <v>0.53598703025069894</v>
      </c>
      <c r="AC137" s="63">
        <f t="shared" si="59"/>
        <v>2.4199997819999999E-2</v>
      </c>
      <c r="AD137" s="20">
        <f t="shared" si="74"/>
        <v>0.477503968</v>
      </c>
      <c r="AE137" s="62" t="str">
        <f t="shared" si="60"/>
        <v/>
      </c>
      <c r="AF137" s="20">
        <f t="shared" si="71"/>
        <v>0.2080786606431039</v>
      </c>
      <c r="AG137" s="62">
        <f t="shared" si="61"/>
        <v>0.33154796704756839</v>
      </c>
      <c r="AH137" s="62">
        <f t="shared" si="62"/>
        <v>0.35002192399681104</v>
      </c>
      <c r="AI137" s="62">
        <f t="shared" si="72"/>
        <v>0.3005578660643104</v>
      </c>
      <c r="AJ137" s="62">
        <f t="shared" si="73"/>
        <v>0.26582812915227211</v>
      </c>
      <c r="AK137" s="62">
        <f t="shared" si="63"/>
        <v>3.4729736912038289E-2</v>
      </c>
      <c r="AL137" s="62">
        <f t="shared" si="69"/>
        <v>-3.8834448566283021E-2</v>
      </c>
      <c r="AM137" s="62">
        <f t="shared" si="70"/>
        <v>-3.2916309204891213E-2</v>
      </c>
      <c r="AN137" s="62">
        <f t="shared" si="70"/>
        <v>-2.3025010752737024E-2</v>
      </c>
      <c r="AO137" s="62">
        <f t="shared" si="70"/>
        <v>-3.2001017519893392E-2</v>
      </c>
      <c r="AP137" s="62">
        <f t="shared" si="70"/>
        <v>-3.9918906146623842E-2</v>
      </c>
      <c r="AQ137" s="62">
        <f t="shared" si="50"/>
        <v>-0.68971573072364178</v>
      </c>
      <c r="AR137" s="62">
        <f t="shared" si="64"/>
        <v>6.6108428327372728</v>
      </c>
      <c r="AS137" s="62">
        <f t="shared" si="65"/>
        <v>0.630658567</v>
      </c>
      <c r="AT137" s="62">
        <f t="shared" si="66"/>
        <v>0.1467803614137656</v>
      </c>
      <c r="AU137" s="62">
        <f t="shared" si="51"/>
        <v>-2.704637493790029E-2</v>
      </c>
      <c r="AV137" s="62" t="str">
        <f t="shared" si="67"/>
        <v/>
      </c>
      <c r="AW137" s="62">
        <f t="shared" si="68"/>
        <v>0.53598703025069894</v>
      </c>
    </row>
    <row r="138" spans="1:49">
      <c r="A138" s="62">
        <v>2005</v>
      </c>
      <c r="B138" s="61">
        <v>6.3240999999999996</v>
      </c>
      <c r="C138" s="61">
        <v>5419</v>
      </c>
      <c r="D138" s="61">
        <v>1586.5</v>
      </c>
      <c r="E138" s="62">
        <v>2.3900008779999999</v>
      </c>
      <c r="F138">
        <v>0.47771845200000002</v>
      </c>
      <c r="G138" s="61"/>
      <c r="H138" s="61">
        <v>0.21172761664564943</v>
      </c>
      <c r="I138" s="61">
        <v>497.56</v>
      </c>
      <c r="J138" s="61">
        <v>580.24099999999999</v>
      </c>
      <c r="K138" s="61">
        <v>491.4785</v>
      </c>
      <c r="L138" s="61">
        <v>435.12740000000002</v>
      </c>
      <c r="M138" s="61">
        <v>100</v>
      </c>
      <c r="N138" s="62">
        <f t="shared" si="58"/>
        <v>100</v>
      </c>
      <c r="O138" s="61">
        <v>136.16447022240891</v>
      </c>
      <c r="P138">
        <v>87.972872269999996</v>
      </c>
      <c r="Q138">
        <v>90.579440460000001</v>
      </c>
      <c r="R138">
        <v>87.305853200000001</v>
      </c>
      <c r="S138">
        <v>89.950590860000005</v>
      </c>
      <c r="T138">
        <v>91.020478120000007</v>
      </c>
      <c r="U138">
        <v>5.4176919999999997</v>
      </c>
      <c r="V138">
        <v>2.7465769999999998</v>
      </c>
      <c r="W138">
        <v>1473.6876999999999</v>
      </c>
      <c r="X138">
        <v>0.62876272200000005</v>
      </c>
      <c r="Y138" s="61">
        <v>229.48509999999999</v>
      </c>
      <c r="Z138" s="61">
        <v>2.1994750833333336</v>
      </c>
      <c r="AB138" s="61">
        <v>0.4535869784682926</v>
      </c>
      <c r="AC138" s="63">
        <f t="shared" si="59"/>
        <v>2.3900008779999999E-2</v>
      </c>
      <c r="AD138" s="20">
        <f t="shared" si="74"/>
        <v>0.47771845200000002</v>
      </c>
      <c r="AE138" s="62" t="str">
        <f t="shared" si="60"/>
        <v/>
      </c>
      <c r="AF138" s="20">
        <f t="shared" si="71"/>
        <v>0.21172761664564943</v>
      </c>
      <c r="AG138" s="62">
        <f t="shared" si="61"/>
        <v>0.31362117869524109</v>
      </c>
      <c r="AH138" s="62">
        <f t="shared" si="62"/>
        <v>0.36573652694610775</v>
      </c>
      <c r="AI138" s="62">
        <f t="shared" si="72"/>
        <v>0.30978789788843364</v>
      </c>
      <c r="AJ138" s="62">
        <f t="shared" si="73"/>
        <v>0.27426876772770248</v>
      </c>
      <c r="AK138" s="62">
        <f t="shared" si="63"/>
        <v>3.551913016073116E-2</v>
      </c>
      <c r="AL138" s="62">
        <f t="shared" si="69"/>
        <v>-1.184720171248523E-2</v>
      </c>
      <c r="AM138" s="62">
        <f t="shared" si="70"/>
        <v>-6.9932102490001214E-3</v>
      </c>
      <c r="AN138" s="62">
        <f t="shared" si="70"/>
        <v>-6.5446377692340817E-3</v>
      </c>
      <c r="AO138" s="62">
        <f t="shared" si="70"/>
        <v>2.4531126556117274E-2</v>
      </c>
      <c r="AP138" s="62">
        <f t="shared" si="70"/>
        <v>6.6170723727941843E-3</v>
      </c>
      <c r="AQ138" s="62">
        <f t="shared" si="50"/>
        <v>-0.67931448541247841</v>
      </c>
      <c r="AR138" s="62">
        <f t="shared" si="64"/>
        <v>6.6162086924327612</v>
      </c>
      <c r="AS138" s="62">
        <f t="shared" si="65"/>
        <v>0.62876272200000005</v>
      </c>
      <c r="AT138" s="62">
        <f t="shared" si="66"/>
        <v>0.14464866057358966</v>
      </c>
      <c r="AU138" s="62">
        <f t="shared" si="51"/>
        <v>-7.0777798900366791E-3</v>
      </c>
      <c r="AV138" s="62" t="str">
        <f t="shared" si="67"/>
        <v/>
      </c>
      <c r="AW138" s="62">
        <f t="shared" si="68"/>
        <v>0.4535869784682926</v>
      </c>
    </row>
    <row r="139" spans="1:49">
      <c r="A139" s="62">
        <v>2006</v>
      </c>
      <c r="B139" s="61">
        <v>5.6614000000000004</v>
      </c>
      <c r="C139" s="61">
        <v>5437</v>
      </c>
      <c r="D139" s="61">
        <v>1682.7</v>
      </c>
      <c r="E139" s="62">
        <v>2.4000007820000002</v>
      </c>
      <c r="F139">
        <v>0.47387760099999998</v>
      </c>
      <c r="G139" s="61"/>
      <c r="H139" s="61">
        <v>0.2327171134755989</v>
      </c>
      <c r="I139" s="61">
        <v>516.38199999999995</v>
      </c>
      <c r="J139" s="61">
        <v>606.125</v>
      </c>
      <c r="K139" s="61">
        <v>538.29590000000007</v>
      </c>
      <c r="L139" s="61">
        <v>499.94850000000002</v>
      </c>
      <c r="M139" s="61">
        <v>103.5720357286734</v>
      </c>
      <c r="N139" s="62">
        <f t="shared" si="58"/>
        <v>102.06666483048666</v>
      </c>
      <c r="O139" s="61">
        <v>138.78427462948804</v>
      </c>
      <c r="P139">
        <v>89.907630560000001</v>
      </c>
      <c r="Q139">
        <v>93.228443889999994</v>
      </c>
      <c r="R139">
        <v>89.224501149999995</v>
      </c>
      <c r="S139">
        <v>92.647437690000004</v>
      </c>
      <c r="T139">
        <v>94.196765959999993</v>
      </c>
      <c r="U139">
        <v>5.440696</v>
      </c>
      <c r="V139">
        <v>2.8088549999999999</v>
      </c>
      <c r="W139">
        <v>1478.5146</v>
      </c>
      <c r="X139">
        <v>0.62637704599999999</v>
      </c>
      <c r="Y139" s="61">
        <v>244.15450000000001</v>
      </c>
      <c r="Z139" s="61">
        <v>3.181489816017316</v>
      </c>
      <c r="AB139" s="61">
        <v>0.41022394371376386</v>
      </c>
      <c r="AC139" s="63">
        <f t="shared" si="59"/>
        <v>2.4000007820000002E-2</v>
      </c>
      <c r="AD139" s="20">
        <f t="shared" si="74"/>
        <v>0.47387760099999998</v>
      </c>
      <c r="AE139" s="62" t="str">
        <f t="shared" si="60"/>
        <v/>
      </c>
      <c r="AF139" s="20">
        <f t="shared" si="71"/>
        <v>0.2327171134755989</v>
      </c>
      <c r="AG139" s="62">
        <f t="shared" si="61"/>
        <v>0.30687704284780409</v>
      </c>
      <c r="AH139" s="62">
        <f t="shared" si="62"/>
        <v>0.3602097818981399</v>
      </c>
      <c r="AI139" s="62">
        <f t="shared" si="72"/>
        <v>0.31990010102810962</v>
      </c>
      <c r="AJ139" s="62">
        <f t="shared" si="73"/>
        <v>0.29711089320734535</v>
      </c>
      <c r="AK139" s="62">
        <f t="shared" si="63"/>
        <v>2.2789207820764268E-2</v>
      </c>
      <c r="AL139" s="62">
        <f t="shared" si="69"/>
        <v>1.2983283132147719E-3</v>
      </c>
      <c r="AM139" s="62">
        <f t="shared" si="70"/>
        <v>8.3696156982131596E-3</v>
      </c>
      <c r="AN139" s="62">
        <f t="shared" si="70"/>
        <v>1.2821802988928048E-3</v>
      </c>
      <c r="AO139" s="62">
        <f t="shared" si="70"/>
        <v>9.084776834770953E-3</v>
      </c>
      <c r="AP139" s="62">
        <f t="shared" si="70"/>
        <v>1.384534329463062E-2</v>
      </c>
      <c r="AQ139" s="62">
        <f t="shared" si="50"/>
        <v>-0.6611300668643092</v>
      </c>
      <c r="AR139" s="62">
        <f t="shared" si="64"/>
        <v>6.6376631472526491</v>
      </c>
      <c r="AS139" s="62">
        <f t="shared" si="65"/>
        <v>0.62637704599999999</v>
      </c>
      <c r="AT139" s="62">
        <f t="shared" si="66"/>
        <v>0.14509686812860284</v>
      </c>
      <c r="AU139" s="62">
        <f t="shared" si="51"/>
        <v>1.5387602559578419E-3</v>
      </c>
      <c r="AV139" s="62" t="str">
        <f t="shared" si="67"/>
        <v/>
      </c>
      <c r="AW139" s="62">
        <f t="shared" si="68"/>
        <v>0.41022394371376386</v>
      </c>
    </row>
    <row r="140" spans="1:49">
      <c r="A140" s="62">
        <v>2007</v>
      </c>
      <c r="B140" s="61">
        <v>5.0753000000000004</v>
      </c>
      <c r="C140" s="61">
        <v>5461</v>
      </c>
      <c r="D140" s="61">
        <v>1739.3</v>
      </c>
      <c r="E140" s="62">
        <v>2.5199988050000002</v>
      </c>
      <c r="F140">
        <v>0.47467894500000002</v>
      </c>
      <c r="G140" s="61"/>
      <c r="H140" s="61">
        <v>0.23516218081435472</v>
      </c>
      <c r="I140" s="61">
        <v>600.85900000000004</v>
      </c>
      <c r="J140" s="61">
        <v>686.69600000000003</v>
      </c>
      <c r="K140" s="61">
        <v>551.63659999999993</v>
      </c>
      <c r="L140" s="61">
        <v>528.95940000000007</v>
      </c>
      <c r="M140" s="61">
        <v>104.05131066273593</v>
      </c>
      <c r="N140" s="62">
        <f t="shared" si="58"/>
        <v>104.55235989533169</v>
      </c>
      <c r="O140" s="61">
        <v>141.13389239896526</v>
      </c>
      <c r="P140">
        <v>91.477567609999994</v>
      </c>
      <c r="Q140">
        <v>97.583542089999995</v>
      </c>
      <c r="R140">
        <v>91.638125029999998</v>
      </c>
      <c r="S140">
        <v>93.93004956</v>
      </c>
      <c r="T140">
        <v>95.843962149999996</v>
      </c>
      <c r="U140">
        <v>5.4669879999999997</v>
      </c>
      <c r="V140">
        <v>2.8764050000000001</v>
      </c>
      <c r="W140">
        <v>1455.5224000000001</v>
      </c>
      <c r="X140">
        <v>0.63875633499999995</v>
      </c>
      <c r="Y140" s="61">
        <v>262.7106</v>
      </c>
      <c r="Z140" s="61">
        <v>4.3274999999999997</v>
      </c>
      <c r="AB140" s="61">
        <v>0.34063898012344979</v>
      </c>
      <c r="AC140" s="63">
        <f t="shared" si="59"/>
        <v>2.519998805E-2</v>
      </c>
      <c r="AD140" s="20">
        <f t="shared" si="74"/>
        <v>0.47467894500000002</v>
      </c>
      <c r="AE140" s="62" t="str">
        <f t="shared" si="60"/>
        <v/>
      </c>
      <c r="AF140" s="20">
        <f t="shared" si="71"/>
        <v>0.23516218081435472</v>
      </c>
      <c r="AG140" s="62">
        <f t="shared" si="61"/>
        <v>0.34546024262634395</v>
      </c>
      <c r="AH140" s="62">
        <f t="shared" si="62"/>
        <v>0.39481170585867881</v>
      </c>
      <c r="AI140" s="62">
        <f t="shared" si="72"/>
        <v>0.31716012188811588</v>
      </c>
      <c r="AJ140" s="62">
        <f t="shared" si="73"/>
        <v>0.30412200310469734</v>
      </c>
      <c r="AK140" s="62">
        <f t="shared" si="63"/>
        <v>1.303811878341854E-2</v>
      </c>
      <c r="AL140" s="62">
        <f t="shared" si="69"/>
        <v>-6.7508576778210899E-3</v>
      </c>
      <c r="AM140" s="62">
        <f t="shared" si="70"/>
        <v>2.1594165005355877E-2</v>
      </c>
      <c r="AN140" s="62">
        <f t="shared" si="70"/>
        <v>2.6298977820697848E-3</v>
      </c>
      <c r="AO140" s="62">
        <f t="shared" si="70"/>
        <v>-1.031276589920951E-2</v>
      </c>
      <c r="AP140" s="62">
        <f t="shared" si="70"/>
        <v>-6.7261955324592728E-3</v>
      </c>
      <c r="AQ140" s="62">
        <f t="shared" si="50"/>
        <v>-0.64218657439368543</v>
      </c>
      <c r="AR140" s="62">
        <f t="shared" si="64"/>
        <v>6.6409335785739465</v>
      </c>
      <c r="AS140" s="62">
        <f t="shared" si="65"/>
        <v>0.63875633499999995</v>
      </c>
      <c r="AT140" s="62">
        <f t="shared" si="66"/>
        <v>0.15104386822284827</v>
      </c>
      <c r="AU140" s="62">
        <f t="shared" si="51"/>
        <v>7.7530771752595852E-3</v>
      </c>
      <c r="AV140" s="62" t="str">
        <f t="shared" si="67"/>
        <v/>
      </c>
      <c r="AW140" s="62">
        <f t="shared" si="68"/>
        <v>0.34063898012344979</v>
      </c>
    </row>
    <row r="141" spans="1:49">
      <c r="A141" s="62">
        <v>2008</v>
      </c>
      <c r="B141" s="61">
        <v>5.2849000000000004</v>
      </c>
      <c r="C141" s="61">
        <v>5494</v>
      </c>
      <c r="D141" s="61">
        <v>1797.5</v>
      </c>
      <c r="E141" s="62">
        <v>2.7700008989999998</v>
      </c>
      <c r="F141">
        <v>0.474859906</v>
      </c>
      <c r="G141" s="61"/>
      <c r="H141" s="61">
        <v>0.22941992783791285</v>
      </c>
      <c r="I141" s="61">
        <v>632.15499999999997</v>
      </c>
      <c r="J141" s="61">
        <v>697.37900000000002</v>
      </c>
      <c r="K141" s="61">
        <v>586.89340000000004</v>
      </c>
      <c r="L141" s="61">
        <v>553.29430000000002</v>
      </c>
      <c r="M141" s="61">
        <v>102.91210430998314</v>
      </c>
      <c r="N141" s="62">
        <f t="shared" si="58"/>
        <v>108.59075682390326</v>
      </c>
      <c r="O141" s="61">
        <v>145.9550261633139</v>
      </c>
      <c r="P141">
        <v>94.138485450000005</v>
      </c>
      <c r="Q141">
        <v>100.94635239999999</v>
      </c>
      <c r="R141">
        <v>94.832724369999994</v>
      </c>
      <c r="S141">
        <v>98.674301630000002</v>
      </c>
      <c r="T141">
        <v>99.063515499999994</v>
      </c>
      <c r="U141">
        <v>5.4953019999999997</v>
      </c>
      <c r="V141">
        <v>2.915613</v>
      </c>
      <c r="W141">
        <v>1449.7588000000001</v>
      </c>
      <c r="X141">
        <v>0.63905894799999996</v>
      </c>
      <c r="Y141" s="61">
        <v>281.75400000000002</v>
      </c>
      <c r="Z141" s="61">
        <v>4.8808333333333334</v>
      </c>
      <c r="AB141" s="61">
        <v>0.42173853602045908</v>
      </c>
      <c r="AC141" s="63">
        <f t="shared" si="59"/>
        <v>2.7700008989999997E-2</v>
      </c>
      <c r="AD141" s="20">
        <f t="shared" si="74"/>
        <v>0.474859906</v>
      </c>
      <c r="AE141" s="62" t="str">
        <f t="shared" si="60"/>
        <v/>
      </c>
      <c r="AF141" s="20">
        <f t="shared" si="71"/>
        <v>0.22941992783791285</v>
      </c>
      <c r="AG141" s="62">
        <f t="shared" si="61"/>
        <v>0.35168567454798327</v>
      </c>
      <c r="AH141" s="62">
        <f t="shared" si="62"/>
        <v>0.38797162726008344</v>
      </c>
      <c r="AI141" s="62">
        <f t="shared" si="72"/>
        <v>0.32650536856745482</v>
      </c>
      <c r="AJ141" s="62">
        <f t="shared" si="73"/>
        <v>0.30781324061196108</v>
      </c>
      <c r="AK141" s="62">
        <f t="shared" si="63"/>
        <v>1.8692127955493743E-2</v>
      </c>
      <c r="AL141" s="62">
        <f t="shared" si="69"/>
        <v>-9.2251261296047229E-3</v>
      </c>
      <c r="AM141" s="62">
        <f t="shared" si="70"/>
        <v>-4.0179359144084069E-3</v>
      </c>
      <c r="AN141" s="62">
        <f t="shared" si="70"/>
        <v>-3.6311479425263464E-3</v>
      </c>
      <c r="AO141" s="62">
        <f t="shared" si="70"/>
        <v>1.1375898205601483E-2</v>
      </c>
      <c r="AP141" s="62">
        <f t="shared" si="70"/>
        <v>-4.8585538959077055E-3</v>
      </c>
      <c r="AQ141" s="62">
        <f t="shared" si="50"/>
        <v>-0.63381345610960149</v>
      </c>
      <c r="AR141" s="62">
        <f t="shared" si="64"/>
        <v>6.6453390206405967</v>
      </c>
      <c r="AS141" s="62">
        <f t="shared" si="65"/>
        <v>0.63905894799999996</v>
      </c>
      <c r="AT141" s="62">
        <f t="shared" si="66"/>
        <v>0.15674770514603617</v>
      </c>
      <c r="AU141" s="62">
        <f t="shared" si="51"/>
        <v>5.3767057915417235E-3</v>
      </c>
      <c r="AV141" s="62" t="str">
        <f t="shared" si="67"/>
        <v/>
      </c>
      <c r="AW141" s="62">
        <f t="shared" si="68"/>
        <v>0.42173853602045908</v>
      </c>
    </row>
    <row r="142" spans="1:49">
      <c r="A142" s="62">
        <v>2009</v>
      </c>
      <c r="B142" s="61">
        <v>5.1901000000000002</v>
      </c>
      <c r="C142" s="61">
        <v>5523</v>
      </c>
      <c r="D142" s="61">
        <v>1714.2</v>
      </c>
      <c r="E142" s="62">
        <v>3.0599987319999999</v>
      </c>
      <c r="F142">
        <v>0.48687270100000002</v>
      </c>
      <c r="G142" s="61"/>
      <c r="H142" s="61">
        <v>0.20167237674931771</v>
      </c>
      <c r="I142" s="61">
        <v>691.2</v>
      </c>
      <c r="J142" s="61">
        <v>657.60599999999999</v>
      </c>
      <c r="K142" s="61">
        <v>490.06640000000004</v>
      </c>
      <c r="L142" s="61">
        <v>429.69709999999998</v>
      </c>
      <c r="M142" s="61">
        <v>97.34045127192573</v>
      </c>
      <c r="N142" s="62">
        <f t="shared" si="58"/>
        <v>108.91110561229678</v>
      </c>
      <c r="O142" s="61">
        <v>147.85973925474514</v>
      </c>
      <c r="P142">
        <v>95.327319560000007</v>
      </c>
      <c r="Q142">
        <v>97.30796101</v>
      </c>
      <c r="R142">
        <v>97.90982855</v>
      </c>
      <c r="S142">
        <v>90.200117730000002</v>
      </c>
      <c r="T142">
        <v>90.363736349999996</v>
      </c>
      <c r="U142">
        <v>5.5237550000000004</v>
      </c>
      <c r="V142">
        <v>2.8349299999999999</v>
      </c>
      <c r="W142">
        <v>1446.3677</v>
      </c>
      <c r="X142">
        <v>0.66510826300000003</v>
      </c>
      <c r="Y142" s="61">
        <v>274.69049999999999</v>
      </c>
      <c r="Z142" s="61">
        <v>1.8091666666666699</v>
      </c>
      <c r="AB142" s="61">
        <v>0.41780160605370781</v>
      </c>
      <c r="AC142" s="63">
        <f t="shared" si="59"/>
        <v>3.0599987320000001E-2</v>
      </c>
      <c r="AD142" s="20">
        <f t="shared" si="74"/>
        <v>0.48687270100000002</v>
      </c>
      <c r="AE142" s="62" t="str">
        <f t="shared" si="60"/>
        <v/>
      </c>
      <c r="AF142" s="20">
        <f t="shared" si="71"/>
        <v>0.20167237674931771</v>
      </c>
      <c r="AG142" s="62">
        <f t="shared" si="61"/>
        <v>0.40322016100805042</v>
      </c>
      <c r="AH142" s="62">
        <f t="shared" si="62"/>
        <v>0.38362268113405668</v>
      </c>
      <c r="AI142" s="62">
        <f t="shared" si="72"/>
        <v>0.28588636098471593</v>
      </c>
      <c r="AJ142" s="62">
        <f t="shared" si="73"/>
        <v>0.25066917512542292</v>
      </c>
      <c r="AK142" s="62">
        <f t="shared" si="63"/>
        <v>3.521718585929301E-2</v>
      </c>
      <c r="AL142" s="62">
        <f t="shared" si="69"/>
        <v>9.6037781613878062E-3</v>
      </c>
      <c r="AM142" s="62">
        <f t="shared" si="70"/>
        <v>-3.9654119194579805E-2</v>
      </c>
      <c r="AN142" s="62">
        <f t="shared" si="70"/>
        <v>2.8986681903440274E-2</v>
      </c>
      <c r="AO142" s="62">
        <f t="shared" si="70"/>
        <v>-9.2739524660307993E-2</v>
      </c>
      <c r="AP142" s="62">
        <f t="shared" si="70"/>
        <v>-9.4863887668009891E-2</v>
      </c>
      <c r="AQ142" s="62">
        <f t="shared" si="50"/>
        <v>-0.66704063712771688</v>
      </c>
      <c r="AR142" s="62">
        <f t="shared" si="64"/>
        <v>6.6097700209555379</v>
      </c>
      <c r="AS142" s="62">
        <f t="shared" si="65"/>
        <v>0.66510826300000003</v>
      </c>
      <c r="AT142" s="62">
        <f t="shared" si="66"/>
        <v>0.16024413720686034</v>
      </c>
      <c r="AU142" s="62">
        <f t="shared" si="51"/>
        <v>4.5862620441956922E-2</v>
      </c>
      <c r="AV142" s="62" t="str">
        <f t="shared" si="67"/>
        <v/>
      </c>
      <c r="AW142" s="62">
        <f t="shared" si="68"/>
        <v>0.41780160605370781</v>
      </c>
    </row>
    <row r="143" spans="1:49">
      <c r="A143" s="62">
        <v>2010</v>
      </c>
      <c r="B143" s="61">
        <v>5.6132999999999997</v>
      </c>
      <c r="C143" s="61">
        <v>5548</v>
      </c>
      <c r="D143" s="61">
        <v>1810.9259999999999</v>
      </c>
      <c r="E143" s="62">
        <v>2.9199992360000002</v>
      </c>
      <c r="F143">
        <v>0.47915685600000002</v>
      </c>
      <c r="G143" s="61"/>
      <c r="H143" s="61">
        <v>0.18112540725606052</v>
      </c>
      <c r="I143" s="61">
        <v>765.15800000000002</v>
      </c>
      <c r="J143" s="61">
        <v>717.72799999999995</v>
      </c>
      <c r="K143" s="61">
        <v>538.32100000000003</v>
      </c>
      <c r="L143" s="61">
        <v>467.47300000000001</v>
      </c>
      <c r="M143" s="61">
        <v>98.722187409404853</v>
      </c>
      <c r="N143" s="62">
        <f t="shared" si="58"/>
        <v>112.93500012826946</v>
      </c>
      <c r="O143" s="61">
        <v>151.27677782892229</v>
      </c>
      <c r="P143">
        <v>97.689703989999998</v>
      </c>
      <c r="Q143">
        <v>97.550141670000002</v>
      </c>
      <c r="R143">
        <v>99.585005370000005</v>
      </c>
      <c r="S143">
        <v>98.827725880000003</v>
      </c>
      <c r="T143">
        <v>96.713801849999996</v>
      </c>
      <c r="U143">
        <v>5.5509589999999998</v>
      </c>
      <c r="V143">
        <v>2.775693</v>
      </c>
      <c r="W143">
        <v>1435.9003</v>
      </c>
      <c r="X143">
        <v>0.63796782500000004</v>
      </c>
      <c r="Y143" s="61">
        <v>278.62060000000002</v>
      </c>
      <c r="Z143" s="61">
        <v>0.70186666666666697</v>
      </c>
      <c r="AB143" s="61">
        <v>0.42899999999999999</v>
      </c>
      <c r="AC143" s="63">
        <f t="shared" si="59"/>
        <v>2.9199992360000003E-2</v>
      </c>
      <c r="AD143" s="20">
        <f t="shared" si="74"/>
        <v>0.47915685600000002</v>
      </c>
      <c r="AE143" s="62" t="str">
        <f t="shared" si="60"/>
        <v/>
      </c>
      <c r="AF143" s="20">
        <f t="shared" si="71"/>
        <v>0.18112540725606052</v>
      </c>
      <c r="AG143" s="62">
        <f t="shared" si="61"/>
        <v>0.42252306278666274</v>
      </c>
      <c r="AH143" s="62">
        <f t="shared" si="62"/>
        <v>0.39633204228113128</v>
      </c>
      <c r="AI143" s="62">
        <f t="shared" si="72"/>
        <v>0.29726283680282906</v>
      </c>
      <c r="AJ143" s="62">
        <f t="shared" si="73"/>
        <v>0.25814031053726105</v>
      </c>
      <c r="AK143" s="62">
        <f t="shared" si="63"/>
        <v>3.9122526265568003E-2</v>
      </c>
      <c r="AL143" s="62">
        <f t="shared" si="69"/>
        <v>-1.1800697514257767E-2</v>
      </c>
      <c r="AM143" s="62">
        <f t="shared" si="70"/>
        <v>-3.3794714170674527E-2</v>
      </c>
      <c r="AN143" s="62">
        <f t="shared" si="70"/>
        <v>-1.9315761959246783E-2</v>
      </c>
      <c r="AO143" s="62">
        <f t="shared" si="70"/>
        <v>5.5067030967281244E-2</v>
      </c>
      <c r="AP143" s="62">
        <f t="shared" si="70"/>
        <v>3.1632652014095035E-2</v>
      </c>
      <c r="AQ143" s="62">
        <f t="shared" si="50"/>
        <v>-0.69307025987333171</v>
      </c>
      <c r="AR143" s="62">
        <f t="shared" si="64"/>
        <v>6.5764770583551764</v>
      </c>
      <c r="AS143" s="62">
        <f t="shared" si="65"/>
        <v>0.63796782500000004</v>
      </c>
      <c r="AT143" s="62">
        <f t="shared" si="66"/>
        <v>0.15385532042722896</v>
      </c>
      <c r="AU143" s="62">
        <f t="shared" si="51"/>
        <v>-1.8188761789094864E-2</v>
      </c>
      <c r="AV143" s="62" t="str">
        <f t="shared" si="67"/>
        <v/>
      </c>
      <c r="AW143" s="62">
        <f t="shared" si="68"/>
        <v>0.42899999999999999</v>
      </c>
    </row>
    <row r="144" spans="1:49">
      <c r="A144" s="62">
        <v>2011</v>
      </c>
      <c r="B144" s="61">
        <v>5.7455999999999996</v>
      </c>
      <c r="C144" s="61">
        <v>5571</v>
      </c>
      <c r="D144" s="61">
        <v>1846.854</v>
      </c>
      <c r="E144" s="62">
        <v>2.9400012100000001</v>
      </c>
      <c r="F144">
        <v>0.48232740800000001</v>
      </c>
      <c r="G144" s="61"/>
      <c r="H144" s="61">
        <v>0.18160160268558123</v>
      </c>
      <c r="I144" s="61">
        <v>784.29</v>
      </c>
      <c r="J144" s="61">
        <v>743.6</v>
      </c>
      <c r="K144" s="61">
        <v>600.06909999999993</v>
      </c>
      <c r="L144" s="61">
        <v>517.24860000000001</v>
      </c>
      <c r="M144" s="61">
        <v>99.630817140246663</v>
      </c>
      <c r="N144" s="62">
        <f t="shared" si="58"/>
        <v>113.6540165073244</v>
      </c>
      <c r="O144" s="61">
        <v>155.45050412922225</v>
      </c>
      <c r="P144">
        <v>100.0000034</v>
      </c>
      <c r="Q144">
        <v>100.0000028</v>
      </c>
      <c r="R144">
        <v>99.999997960000002</v>
      </c>
      <c r="S144">
        <v>100.0000021</v>
      </c>
      <c r="T144">
        <v>99.999997699999994</v>
      </c>
      <c r="U144">
        <v>5.5765770000000003</v>
      </c>
      <c r="V144">
        <v>2.7792690000000002</v>
      </c>
      <c r="W144">
        <v>1455.1626000000001</v>
      </c>
      <c r="X144">
        <v>0.63440001000000001</v>
      </c>
      <c r="Y144" s="61">
        <v>284.26490000000001</v>
      </c>
      <c r="Z144" s="61">
        <v>0.88773333333333304</v>
      </c>
      <c r="AB144" s="61">
        <v>0.46399999999999997</v>
      </c>
      <c r="AC144" s="63">
        <f t="shared" si="59"/>
        <v>2.9400012100000001E-2</v>
      </c>
      <c r="AD144" s="20">
        <f t="shared" si="74"/>
        <v>0.48232740800000001</v>
      </c>
      <c r="AE144" s="62" t="str">
        <f t="shared" si="60"/>
        <v/>
      </c>
      <c r="AF144" s="20">
        <f t="shared" si="71"/>
        <v>0.18160160268558123</v>
      </c>
      <c r="AG144" s="62">
        <f t="shared" si="61"/>
        <v>0.42466269667228701</v>
      </c>
      <c r="AH144" s="62">
        <f t="shared" si="62"/>
        <v>0.40263063566475749</v>
      </c>
      <c r="AI144" s="62">
        <f t="shared" si="72"/>
        <v>0.3249142054542481</v>
      </c>
      <c r="AJ144" s="62">
        <f t="shared" si="73"/>
        <v>0.28007010841138497</v>
      </c>
      <c r="AK144" s="62">
        <f t="shared" si="63"/>
        <v>4.4844097042863129E-2</v>
      </c>
      <c r="AL144" s="62">
        <f t="shared" si="69"/>
        <v>1.7027592831401171E-2</v>
      </c>
      <c r="AM144" s="62">
        <f t="shared" si="70"/>
        <v>1.8457237047515597E-2</v>
      </c>
      <c r="AN144" s="62">
        <f t="shared" si="70"/>
        <v>-2.1878967665517964E-3</v>
      </c>
      <c r="AO144" s="62">
        <f t="shared" si="70"/>
        <v>5.4455576950510395E-3</v>
      </c>
      <c r="AP144" s="62">
        <f t="shared" si="70"/>
        <v>2.7067584580081485E-2</v>
      </c>
      <c r="AQ144" s="62">
        <f t="shared" si="50"/>
        <v>-0.69638720381623687</v>
      </c>
      <c r="AR144" s="62">
        <f t="shared" si="64"/>
        <v>6.5864857221228217</v>
      </c>
      <c r="AS144" s="62">
        <f t="shared" si="65"/>
        <v>0.63440001000000001</v>
      </c>
      <c r="AT144" s="62">
        <f t="shared" si="66"/>
        <v>0.15391844726220916</v>
      </c>
      <c r="AU144" s="62">
        <f t="shared" si="51"/>
        <v>6.7220907503849278E-4</v>
      </c>
      <c r="AV144" s="62" t="str">
        <f t="shared" si="67"/>
        <v/>
      </c>
      <c r="AW144" s="62">
        <f t="shared" si="68"/>
        <v>0.46399999999999997</v>
      </c>
    </row>
    <row r="145" spans="1:49">
      <c r="A145" s="62">
        <v>2012</v>
      </c>
      <c r="B145" s="61">
        <v>5.6590999999999996</v>
      </c>
      <c r="C145" s="61">
        <v>5592</v>
      </c>
      <c r="D145" s="61">
        <v>1895.002</v>
      </c>
      <c r="E145" s="62">
        <v>2.9800003240000001</v>
      </c>
      <c r="F145">
        <v>0.48267817499999999</v>
      </c>
      <c r="G145" s="61">
        <v>2.8857142859999998</v>
      </c>
      <c r="H145" s="61">
        <v>0.18775725593667547</v>
      </c>
      <c r="I145" s="61">
        <v>832.77499999999998</v>
      </c>
      <c r="J145" s="61">
        <v>765.45399999999995</v>
      </c>
      <c r="K145" s="61">
        <v>614.6739</v>
      </c>
      <c r="L145" s="61">
        <v>534.30100000000004</v>
      </c>
      <c r="M145" s="61">
        <v>99.481423433292008</v>
      </c>
      <c r="N145" s="62">
        <f t="shared" si="58"/>
        <v>116.35353804912454</v>
      </c>
      <c r="O145" s="61">
        <v>159.178207218241</v>
      </c>
      <c r="P145">
        <v>102.37917090000001</v>
      </c>
      <c r="Q145">
        <v>102.12891380000001</v>
      </c>
      <c r="R145">
        <v>102.250758</v>
      </c>
      <c r="S145">
        <v>103.3149411</v>
      </c>
      <c r="T145">
        <v>102.4514983</v>
      </c>
      <c r="U145">
        <v>5.6009719999999996</v>
      </c>
      <c r="V145">
        <v>2.776513</v>
      </c>
      <c r="W145">
        <v>1442.8275000000001</v>
      </c>
      <c r="X145">
        <v>0.63380777799999999</v>
      </c>
      <c r="Y145" s="61">
        <v>293.84739999999999</v>
      </c>
      <c r="Z145" s="61">
        <v>8.0086666666666695E-2</v>
      </c>
      <c r="AB145" s="61">
        <v>0.45600000000000002</v>
      </c>
      <c r="AC145" s="63">
        <f t="shared" si="59"/>
        <v>2.9800003240000001E-2</v>
      </c>
      <c r="AD145" s="20">
        <f t="shared" si="74"/>
        <v>0.48267817499999999</v>
      </c>
      <c r="AE145" s="62">
        <f t="shared" si="60"/>
        <v>2.8857142859999997E-2</v>
      </c>
      <c r="AF145" s="20">
        <f t="shared" si="71"/>
        <v>0.18775725593667547</v>
      </c>
      <c r="AG145" s="62">
        <f t="shared" si="61"/>
        <v>0.43945863909378458</v>
      </c>
      <c r="AH145" s="62">
        <f t="shared" si="62"/>
        <v>0.40393308292022911</v>
      </c>
      <c r="AI145" s="62">
        <f t="shared" si="72"/>
        <v>0.32436583180387146</v>
      </c>
      <c r="AJ145" s="62">
        <f t="shared" si="73"/>
        <v>0.28195273672534388</v>
      </c>
      <c r="AK145" s="62">
        <f t="shared" si="63"/>
        <v>4.2413095078527585E-2</v>
      </c>
      <c r="AL145" s="62">
        <f t="shared" si="69"/>
        <v>3.8655485634308478E-5</v>
      </c>
      <c r="AM145" s="62">
        <f t="shared" si="70"/>
        <v>-2.4087451807861182E-3</v>
      </c>
      <c r="AN145" s="62">
        <f t="shared" si="70"/>
        <v>-1.2163647512654573E-3</v>
      </c>
      <c r="AO145" s="62">
        <f t="shared" si="70"/>
        <v>9.1373893646253656E-3</v>
      </c>
      <c r="AP145" s="62">
        <f t="shared" si="70"/>
        <v>7.4492902330911058E-4</v>
      </c>
      <c r="AQ145" s="62">
        <f t="shared" si="50"/>
        <v>-0.70174433026554306</v>
      </c>
      <c r="AR145" s="62">
        <f t="shared" si="64"/>
        <v>6.5726156787429968</v>
      </c>
      <c r="AS145" s="62">
        <f t="shared" si="65"/>
        <v>0.63380777799999999</v>
      </c>
      <c r="AT145" s="62">
        <f t="shared" si="66"/>
        <v>0.15506442737263601</v>
      </c>
      <c r="AU145" s="62">
        <f t="shared" si="51"/>
        <v>-1.4597073928208519E-2</v>
      </c>
      <c r="AV145" s="62" t="str">
        <f t="shared" si="67"/>
        <v/>
      </c>
      <c r="AW145" s="62">
        <f t="shared" si="68"/>
        <v>0.45600000000000002</v>
      </c>
    </row>
    <row r="146" spans="1:49">
      <c r="A146" s="62">
        <v>2013</v>
      </c>
      <c r="B146" s="61">
        <v>5.4127000000000001</v>
      </c>
      <c r="C146" s="61">
        <v>5615</v>
      </c>
      <c r="D146" s="61">
        <v>1929.6769999999999</v>
      </c>
      <c r="E146" s="62">
        <v>2.9700001249999999</v>
      </c>
      <c r="F146">
        <v>0.48042205999999998</v>
      </c>
      <c r="G146" s="61">
        <v>2.9</v>
      </c>
      <c r="H146" s="61">
        <v>0.19054775353681919</v>
      </c>
      <c r="I146" s="61">
        <v>807.14099999999996</v>
      </c>
      <c r="J146" s="61">
        <v>779.08500000000004</v>
      </c>
      <c r="K146" s="61">
        <v>625.21659999999997</v>
      </c>
      <c r="L146" s="61">
        <v>552.26890000000003</v>
      </c>
      <c r="M146" s="61">
        <v>99.992193593691567</v>
      </c>
      <c r="N146" s="62">
        <f t="shared" si="58"/>
        <v>117.39452382331739</v>
      </c>
      <c r="O146" s="61">
        <v>160.43412327319291</v>
      </c>
      <c r="P146">
        <v>103.1820307</v>
      </c>
      <c r="Q146">
        <v>101.7265345</v>
      </c>
      <c r="R146">
        <v>103.4025764</v>
      </c>
      <c r="S146">
        <v>104.1813568</v>
      </c>
      <c r="T146">
        <v>101.8033195</v>
      </c>
      <c r="U146">
        <v>5.6242929999999998</v>
      </c>
      <c r="V146">
        <v>2.7825639999999998</v>
      </c>
      <c r="W146">
        <v>1436.3143</v>
      </c>
      <c r="X146">
        <v>0.63417518100000003</v>
      </c>
      <c r="Y146" s="61">
        <v>296.7063</v>
      </c>
      <c r="Z146" s="61">
        <v>-2.3101666666666701E-2</v>
      </c>
      <c r="AB146" s="61">
        <v>0.44</v>
      </c>
      <c r="AC146" s="63">
        <f t="shared" si="59"/>
        <v>2.970000125E-2</v>
      </c>
      <c r="AD146" s="20">
        <f t="shared" si="74"/>
        <v>0.48042205999999998</v>
      </c>
      <c r="AE146" s="62">
        <f t="shared" si="60"/>
        <v>2.8999999999999998E-2</v>
      </c>
      <c r="AF146" s="20">
        <f t="shared" si="71"/>
        <v>0.19054775353681919</v>
      </c>
      <c r="AG146" s="62">
        <f t="shared" si="61"/>
        <v>0.41827777394869714</v>
      </c>
      <c r="AH146" s="62">
        <f t="shared" si="62"/>
        <v>0.40373855313609486</v>
      </c>
      <c r="AI146" s="62">
        <f t="shared" si="72"/>
        <v>0.32400064881324697</v>
      </c>
      <c r="AJ146" s="62">
        <f t="shared" si="73"/>
        <v>0.28619758643545012</v>
      </c>
      <c r="AK146" s="62">
        <f t="shared" si="63"/>
        <v>3.7803062377796848E-2</v>
      </c>
      <c r="AL146" s="62">
        <f t="shared" si="69"/>
        <v>-1.0955288623320633E-3</v>
      </c>
      <c r="AM146" s="62">
        <f t="shared" si="70"/>
        <v>-1.2854660397103817E-2</v>
      </c>
      <c r="AN146" s="62">
        <f t="shared" si="70"/>
        <v>2.294707603741617E-3</v>
      </c>
      <c r="AO146" s="62">
        <f t="shared" si="70"/>
        <v>-5.5577065869535361E-4</v>
      </c>
      <c r="AP146" s="62">
        <f t="shared" si="70"/>
        <v>-1.5253750522794427E-2</v>
      </c>
      <c r="AQ146" s="62">
        <f t="shared" si="50"/>
        <v>-0.70372244650056581</v>
      </c>
      <c r="AR146" s="62">
        <f t="shared" si="64"/>
        <v>6.5661131510249469</v>
      </c>
      <c r="AS146" s="62">
        <f t="shared" si="65"/>
        <v>0.63417518100000003</v>
      </c>
      <c r="AT146" s="62">
        <f t="shared" si="66"/>
        <v>0.15375956701561971</v>
      </c>
      <c r="AU146" s="62">
        <f t="shared" si="51"/>
        <v>-8.1060962229868722E-3</v>
      </c>
      <c r="AV146" s="62" t="str">
        <f t="shared" si="67"/>
        <v/>
      </c>
      <c r="AW146" s="62">
        <f t="shared" si="68"/>
        <v>0.44</v>
      </c>
    </row>
    <row r="147" spans="1:49">
      <c r="A147" s="62">
        <v>2014</v>
      </c>
      <c r="B147" s="61">
        <v>6.1214000000000004</v>
      </c>
      <c r="C147" s="61">
        <v>5643</v>
      </c>
      <c r="D147" s="61">
        <v>1981.165</v>
      </c>
      <c r="E147" s="62">
        <v>2.9100010520000001</v>
      </c>
      <c r="F147">
        <v>0.47696007000000001</v>
      </c>
      <c r="G147" s="61">
        <v>3.1</v>
      </c>
      <c r="H147" s="61">
        <v>0.19157436908916201</v>
      </c>
      <c r="I147" s="61">
        <v>822.74599999999998</v>
      </c>
      <c r="J147" s="61">
        <v>841.41700000000003</v>
      </c>
      <c r="K147" s="61">
        <v>619.08980000000008</v>
      </c>
      <c r="L147" s="61">
        <v>555.6277</v>
      </c>
      <c r="M147" s="61">
        <v>101.0975220216059</v>
      </c>
      <c r="N147" s="62">
        <f t="shared" si="58"/>
        <v>118.61760758711945</v>
      </c>
      <c r="O147" s="61">
        <v>161.33897172845374</v>
      </c>
      <c r="P147">
        <v>104.00915740000001</v>
      </c>
      <c r="Q147">
        <v>101.57182520000001</v>
      </c>
      <c r="R147">
        <v>104.7881015</v>
      </c>
      <c r="S147">
        <v>102.185236</v>
      </c>
      <c r="T147">
        <v>99.447607649999995</v>
      </c>
      <c r="U147" s="61">
        <v>5.6468989999999994</v>
      </c>
      <c r="V147" s="61">
        <v>2.8066797256469727</v>
      </c>
      <c r="W147" s="61">
        <v>1438.3959537572255</v>
      </c>
      <c r="X147" s="61">
        <v>0.64039546251296997</v>
      </c>
      <c r="Y147" s="61">
        <v>299.7971</v>
      </c>
      <c r="Z147" s="61">
        <v>6.4115833333333302E-2</v>
      </c>
      <c r="AB147" s="61">
        <v>0.443</v>
      </c>
      <c r="AC147" s="63">
        <f t="shared" ref="AC147:AC150" si="75">IF(E147="","",E147/100)</f>
        <v>2.910001052E-2</v>
      </c>
      <c r="AD147" s="20">
        <f t="shared" ref="AD147:AD150" si="76">IF(F147="","",F147)</f>
        <v>0.47696007000000001</v>
      </c>
      <c r="AE147" s="62">
        <f t="shared" ref="AE147:AE150" si="77">IF(G147="","",G147/100)</f>
        <v>3.1E-2</v>
      </c>
      <c r="AF147" s="20">
        <f t="shared" ref="AF147:AF150" si="78">IF(H147="","",H147)</f>
        <v>0.19157436908916201</v>
      </c>
      <c r="AG147" s="62">
        <f t="shared" ref="AG147:AG150" si="79">IF(OR(I147="",D147=""),"",I147/D147)</f>
        <v>0.41528393647172246</v>
      </c>
      <c r="AH147" s="62">
        <f t="shared" ref="AH147:AH150" si="80">IF(OR(J147="",D147=""),"",J147/D147)</f>
        <v>0.42470818937342425</v>
      </c>
      <c r="AI147" s="62">
        <f t="shared" ref="AI147:AI150" si="81">IF(OR(K147="",D147=""),"",K147/D147)</f>
        <v>0.31248775341781232</v>
      </c>
      <c r="AJ147" s="62">
        <f t="shared" ref="AJ147:AJ150" si="82">IF(OR(L147="",D147=""),"",L147/D147)</f>
        <v>0.28045503529488963</v>
      </c>
      <c r="AK147" s="62">
        <f t="shared" ref="AK147:AK150" si="83">IF(OR(AI147="",AJ147=""),"",AI147-AJ147)</f>
        <v>3.2032718122922688E-2</v>
      </c>
      <c r="AL147" s="62">
        <f t="shared" ref="AL147:AL150" si="84">IF(OR(P147="",P146="",N147="",N146=""),"",LN((P147/P146)/(N147/N146)))</f>
        <v>-2.3804462186526316E-3</v>
      </c>
      <c r="AM147" s="62">
        <f t="shared" ref="AM147:AM150" si="85">IF(OR(Q147="",Q146="",$N147="",$N146=""),"",LN((Q147/Q146)/($N147/$N146)))</f>
        <v>-1.188666954261966E-2</v>
      </c>
      <c r="AN147" s="62">
        <f t="shared" ref="AN147:AN150" si="86">IF(OR(R147="",R146="",$N147="",$N146=""),"",LN((R147/R146)/($N147/$N146)))</f>
        <v>2.9456749000440303E-3</v>
      </c>
      <c r="AO147" s="62">
        <f t="shared" ref="AO147:AO150" si="87">IF(OR(S147="",S146="",$N147="",$N146=""),"",LN((S147/S146)/($N147/$N146)))</f>
        <v>-2.9710666994930197E-2</v>
      </c>
      <c r="AP147" s="62">
        <f t="shared" ref="AP147:AP150" si="88">IF(OR(T147="",T146="",$N147="",$N146=""),"",LN((T147/T146)/($N147/$N146)))</f>
        <v>-3.3776439080274542E-2</v>
      </c>
      <c r="AQ147" s="62">
        <f t="shared" ref="AQ147:AQ150" si="89">IF(OR(V147="",U147=""),"",LN(V147/U147))</f>
        <v>-0.6991043525091345</v>
      </c>
      <c r="AR147" s="62">
        <f t="shared" ref="AR147:AR150" si="90">IF(OR(V147="",W147="",U147=""),"",LN(V147*W147/U147))</f>
        <v>6.5721794981878752</v>
      </c>
      <c r="AS147" s="62">
        <f t="shared" ref="AS147:AS150" si="91">IF(X147="","",X147)</f>
        <v>0.64039546251296997</v>
      </c>
      <c r="AT147" s="62">
        <f t="shared" ref="AT147:AT150" si="92">IF(OR(Y147="",D147=""),"",Y147/D147)</f>
        <v>0.15132364038330981</v>
      </c>
      <c r="AU147" s="62">
        <f t="shared" ref="AU147:AU150" si="93">IF(OR(Z146="",N147="",N146=""),"",Z146/100-LN(N147/N146))</f>
        <v>-1.0595693310837491E-2</v>
      </c>
      <c r="AV147" s="62" t="str">
        <f t="shared" ref="AV147:AV150" si="94">IF(OR(AA147="",Z147=""),"",(AA147-Z147)/100)</f>
        <v/>
      </c>
      <c r="AW147" s="62">
        <f t="shared" ref="AW147:AW150" si="95">IF(AB147="","",AB147)</f>
        <v>0.443</v>
      </c>
    </row>
    <row r="148" spans="1:49">
      <c r="A148" s="62">
        <v>2015</v>
      </c>
      <c r="B148" s="61">
        <v>6.83</v>
      </c>
      <c r="C148" s="61">
        <v>5683</v>
      </c>
      <c r="D148" s="61">
        <v>2027.1079999999999</v>
      </c>
      <c r="E148" s="62">
        <v>3.0599728499999999</v>
      </c>
      <c r="G148" s="61">
        <v>3.042857143</v>
      </c>
      <c r="H148" s="61">
        <v>0.19233425414364638</v>
      </c>
      <c r="I148" s="61">
        <v>832.77499999999998</v>
      </c>
      <c r="J148" s="61">
        <v>798.12400000000002</v>
      </c>
      <c r="K148" s="61">
        <v>633.88679999999999</v>
      </c>
      <c r="L148" s="61">
        <v>568.40200000000004</v>
      </c>
      <c r="M148" s="61">
        <v>101.99866992565497</v>
      </c>
      <c r="N148" s="62">
        <f t="shared" si="58"/>
        <v>119.44935185870729</v>
      </c>
      <c r="O148" s="61">
        <v>162.06822388066638</v>
      </c>
      <c r="Z148" s="61">
        <v>-0.126008333333333</v>
      </c>
      <c r="AB148" s="61">
        <v>0.39900000000000002</v>
      </c>
      <c r="AC148" s="63">
        <f t="shared" si="75"/>
        <v>3.0599728499999999E-2</v>
      </c>
      <c r="AD148" s="20" t="str">
        <f t="shared" si="76"/>
        <v/>
      </c>
      <c r="AE148" s="62">
        <f t="shared" si="77"/>
        <v>3.0428571429999999E-2</v>
      </c>
      <c r="AF148" s="20">
        <f t="shared" si="78"/>
        <v>0.19233425414364638</v>
      </c>
      <c r="AG148" s="62">
        <f t="shared" si="79"/>
        <v>0.41081925580679468</v>
      </c>
      <c r="AH148" s="62">
        <f t="shared" si="80"/>
        <v>0.39372544531421122</v>
      </c>
      <c r="AI148" s="62">
        <f t="shared" si="81"/>
        <v>0.31270499647774069</v>
      </c>
      <c r="AJ148" s="62">
        <f t="shared" si="82"/>
        <v>0.28040045226993338</v>
      </c>
      <c r="AK148" s="62">
        <f t="shared" si="83"/>
        <v>3.2304544207807318E-2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-6.3463518839724465E-3</v>
      </c>
      <c r="AV148" s="62" t="str">
        <f t="shared" si="94"/>
        <v/>
      </c>
      <c r="AW148" s="62">
        <f t="shared" si="95"/>
        <v>0.39900000000000002</v>
      </c>
    </row>
    <row r="149" spans="1:49">
      <c r="A149" s="62">
        <v>2016</v>
      </c>
      <c r="B149" s="61">
        <v>7.0528000000000004</v>
      </c>
      <c r="C149" s="61">
        <v>5731</v>
      </c>
      <c r="D149" s="61">
        <v>2065.962</v>
      </c>
      <c r="E149" s="62">
        <v>3.119932607</v>
      </c>
      <c r="G149" s="61"/>
      <c r="H149" s="61">
        <v>0.20015527196855742</v>
      </c>
      <c r="I149" s="61">
        <v>822.54600000000005</v>
      </c>
      <c r="J149" s="61">
        <v>806.49599999999998</v>
      </c>
      <c r="K149" s="61">
        <v>633.77030000000002</v>
      </c>
      <c r="L149" s="61">
        <v>572.09050000000002</v>
      </c>
      <c r="M149" s="61">
        <v>103.19353720176525</v>
      </c>
      <c r="N149" s="62">
        <f t="shared" si="58"/>
        <v>119.32144279377796</v>
      </c>
      <c r="O149" s="61">
        <v>162.47339444036803</v>
      </c>
      <c r="Z149" s="61">
        <v>-0.44</v>
      </c>
      <c r="AB149" s="61">
        <v>0.379</v>
      </c>
      <c r="AC149" s="63">
        <f t="shared" si="75"/>
        <v>3.1199326069999998E-2</v>
      </c>
      <c r="AD149" s="20" t="str">
        <f t="shared" si="76"/>
        <v/>
      </c>
      <c r="AE149" s="62" t="str">
        <f t="shared" si="77"/>
        <v/>
      </c>
      <c r="AF149" s="20">
        <f t="shared" si="78"/>
        <v>0.20015527196855742</v>
      </c>
      <c r="AG149" s="62">
        <f t="shared" si="79"/>
        <v>0.39814188257092825</v>
      </c>
      <c r="AH149" s="62">
        <f t="shared" si="80"/>
        <v>0.39037310463600006</v>
      </c>
      <c r="AI149" s="62">
        <f t="shared" si="81"/>
        <v>0.30676764625874048</v>
      </c>
      <c r="AJ149" s="62">
        <f t="shared" si="82"/>
        <v>0.27691240206741463</v>
      </c>
      <c r="AK149" s="62">
        <f t="shared" si="83"/>
        <v>2.9855244191325847E-2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-1.8868699819148994E-4</v>
      </c>
      <c r="AV149" s="62" t="str">
        <f t="shared" si="94"/>
        <v/>
      </c>
      <c r="AW149" s="62">
        <f t="shared" si="95"/>
        <v>0.379</v>
      </c>
    </row>
    <row r="150" spans="1:49">
      <c r="A150" s="62">
        <v>2017</v>
      </c>
      <c r="E150" s="62">
        <v>3.0599984849999999</v>
      </c>
      <c r="G150" s="61"/>
      <c r="AC150" s="63">
        <f t="shared" si="75"/>
        <v>3.0599984849999998E-2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FD31-1AC8-4BFC-A386-28D63F28EB14}">
  <dimension ref="A1:AW151"/>
  <sheetViews>
    <sheetView zoomScaleNormal="100" workbookViewId="0">
      <pane ySplit="1" topLeftCell="A134"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5" max="25" width="8.62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343</v>
      </c>
      <c r="C1" s="62" t="s">
        <v>871</v>
      </c>
      <c r="D1" s="62" t="s">
        <v>344</v>
      </c>
      <c r="E1" s="3" t="s">
        <v>941</v>
      </c>
      <c r="F1" s="62" t="s">
        <v>345</v>
      </c>
      <c r="G1" s="3" t="s">
        <v>972</v>
      </c>
      <c r="H1" s="62" t="s">
        <v>346</v>
      </c>
      <c r="I1" s="62" t="s">
        <v>347</v>
      </c>
      <c r="J1" s="62" t="s">
        <v>916</v>
      </c>
      <c r="K1" s="62" t="s">
        <v>348</v>
      </c>
      <c r="L1" s="62" t="s">
        <v>349</v>
      </c>
      <c r="M1" s="62" t="s">
        <v>350</v>
      </c>
      <c r="N1" s="3" t="s">
        <v>351</v>
      </c>
      <c r="O1" s="62" t="s">
        <v>352</v>
      </c>
      <c r="P1" s="62" t="s">
        <v>353</v>
      </c>
      <c r="Q1" s="62" t="s">
        <v>354</v>
      </c>
      <c r="R1" s="62" t="s">
        <v>355</v>
      </c>
      <c r="S1" s="62" t="s">
        <v>356</v>
      </c>
      <c r="T1" s="62" t="s">
        <v>357</v>
      </c>
      <c r="U1" s="62" t="s">
        <v>358</v>
      </c>
      <c r="V1" s="62" t="s">
        <v>359</v>
      </c>
      <c r="W1" s="62" t="s">
        <v>360</v>
      </c>
      <c r="X1" s="62" t="s">
        <v>361</v>
      </c>
      <c r="Y1" s="62" t="s">
        <v>813</v>
      </c>
      <c r="Z1" s="62" t="s">
        <v>362</v>
      </c>
      <c r="AA1" s="62"/>
      <c r="AB1" s="62" t="s">
        <v>363</v>
      </c>
      <c r="AC1" s="69" t="s">
        <v>941</v>
      </c>
      <c r="AD1" s="20" t="s">
        <v>345</v>
      </c>
      <c r="AE1" s="3" t="s">
        <v>972</v>
      </c>
      <c r="AF1" s="1" t="s">
        <v>346</v>
      </c>
      <c r="AG1" s="3" t="s">
        <v>364</v>
      </c>
      <c r="AH1" s="3" t="s">
        <v>898</v>
      </c>
      <c r="AI1" s="3" t="s">
        <v>365</v>
      </c>
      <c r="AJ1" s="3" t="s">
        <v>366</v>
      </c>
      <c r="AK1" s="3" t="s">
        <v>367</v>
      </c>
      <c r="AL1" s="3" t="s">
        <v>368</v>
      </c>
      <c r="AM1" s="3" t="s">
        <v>369</v>
      </c>
      <c r="AN1" s="3" t="s">
        <v>370</v>
      </c>
      <c r="AO1" s="3" t="s">
        <v>371</v>
      </c>
      <c r="AP1" s="3" t="s">
        <v>372</v>
      </c>
      <c r="AQ1" s="3" t="s">
        <v>373</v>
      </c>
      <c r="AR1" s="3" t="s">
        <v>374</v>
      </c>
      <c r="AS1" s="3" t="s">
        <v>375</v>
      </c>
      <c r="AT1" s="3" t="s">
        <v>810</v>
      </c>
      <c r="AU1" s="3" t="s">
        <v>376</v>
      </c>
      <c r="AV1" s="3" t="s">
        <v>377</v>
      </c>
      <c r="AW1" s="3" t="s">
        <v>363</v>
      </c>
    </row>
    <row r="2" spans="1:49" ht="15.6">
      <c r="A2" s="34" t="s">
        <v>0</v>
      </c>
      <c r="B2" s="62" t="s">
        <v>378</v>
      </c>
      <c r="C2" s="62" t="s">
        <v>865</v>
      </c>
      <c r="D2" s="62" t="s">
        <v>748</v>
      </c>
      <c r="E2" s="61" t="s">
        <v>961</v>
      </c>
      <c r="F2" s="62" t="s">
        <v>246</v>
      </c>
      <c r="G2" s="61" t="s">
        <v>960</v>
      </c>
      <c r="H2" s="62" t="s">
        <v>72</v>
      </c>
      <c r="I2" s="62" t="s">
        <v>379</v>
      </c>
      <c r="J2" s="62" t="s">
        <v>917</v>
      </c>
      <c r="K2" s="62" t="s">
        <v>380</v>
      </c>
      <c r="L2" s="62" t="s">
        <v>381</v>
      </c>
      <c r="M2" s="62" t="s">
        <v>93</v>
      </c>
      <c r="N2" s="62" t="s">
        <v>154</v>
      </c>
      <c r="O2" s="62" t="s">
        <v>85</v>
      </c>
      <c r="P2" s="62" t="s">
        <v>241</v>
      </c>
      <c r="Q2" s="62" t="s">
        <v>245</v>
      </c>
      <c r="R2" s="62" t="s">
        <v>107</v>
      </c>
      <c r="S2" s="62" t="s">
        <v>108</v>
      </c>
      <c r="T2" s="62" t="s">
        <v>109</v>
      </c>
      <c r="U2" s="62" t="s">
        <v>111</v>
      </c>
      <c r="V2" s="62" t="s">
        <v>118</v>
      </c>
      <c r="W2" s="62" t="s">
        <v>117</v>
      </c>
      <c r="X2" s="26" t="s">
        <v>114</v>
      </c>
      <c r="Y2" s="29" t="s">
        <v>814</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4.53765E-2</v>
      </c>
      <c r="C3" s="61">
        <v>1754</v>
      </c>
      <c r="D3" s="61">
        <v>3.7269999999999998E-3</v>
      </c>
      <c r="H3" s="61">
        <v>0.124</v>
      </c>
      <c r="I3" s="61"/>
      <c r="K3" s="61">
        <v>5.0299999999999997E-4</v>
      </c>
      <c r="L3" s="61">
        <v>6.8000000000000005E-4</v>
      </c>
      <c r="M3" s="61">
        <v>5.046735161</v>
      </c>
      <c r="N3" s="62">
        <f>IF(OR(D3="",C3="",M3=""),"",D3*1000000000/C3/1000/(M3/100*$D$138*1000000000/$C$138/1000)*100)</f>
        <v>2.2598255874371202E-2</v>
      </c>
      <c r="O3" s="61">
        <v>5.3600000000000002E-2</v>
      </c>
      <c r="Z3" s="61">
        <v>4.5</v>
      </c>
      <c r="AB3" s="61"/>
      <c r="AC3" s="63" t="str">
        <f>IF(E3="","",E3/100)</f>
        <v/>
      </c>
      <c r="AD3" s="20" t="str">
        <f>IF(F3="","",F3)</f>
        <v/>
      </c>
      <c r="AE3" s="62" t="str">
        <f>IF(G3="","",G3/100)</f>
        <v/>
      </c>
      <c r="AF3" s="20">
        <f t="shared" ref="AF3:AF5" si="0">IF(H3="","",H3)</f>
        <v>0.124</v>
      </c>
      <c r="AG3" s="62" t="str">
        <f>IF(OR(I3="",D3=""),"",I3/D3)</f>
        <v/>
      </c>
      <c r="AH3" s="62" t="str">
        <f>IF(OR(J3="",D3=""),"",J3/D3)</f>
        <v/>
      </c>
      <c r="AI3" s="62">
        <f>IF(OR(K3="",D3=""),"",K3/D3)</f>
        <v>0.13496109471424739</v>
      </c>
      <c r="AJ3" s="62">
        <f t="shared" ref="AJ3:AJ4" si="1">IF(OR(L3="",D3=""),"",L3/D3)</f>
        <v>0.18245237456399252</v>
      </c>
      <c r="AK3" s="62">
        <f>IF(OR(AI3="",AJ3=""),"",AI3-AJ3)</f>
        <v>-4.7491279849745133E-2</v>
      </c>
      <c r="AL3" s="62"/>
      <c r="AM3" s="62"/>
      <c r="AN3" s="62"/>
      <c r="AO3" s="62"/>
      <c r="AP3" s="62"/>
      <c r="AQ3" s="62"/>
      <c r="AR3" s="62" t="str">
        <f>IF(OR(V3="",W3="",U3=""),"",LN(V3*W3/U3))</f>
        <v/>
      </c>
      <c r="AS3" s="62" t="str">
        <f>IF(X3="","",X3)</f>
        <v/>
      </c>
      <c r="AT3" s="62" t="str">
        <f>IF(OR(Y3="",D3=""),"",Y3/D3)</f>
        <v/>
      </c>
      <c r="AU3" s="62"/>
      <c r="AV3" s="62" t="str">
        <f>IF(OR(AA3="",Z3=""),"",(AA3-Z3)/100)</f>
        <v/>
      </c>
      <c r="AW3" s="62" t="str">
        <f>IF(AB3="","",AB3)</f>
        <v/>
      </c>
    </row>
    <row r="4" spans="1:49">
      <c r="A4" s="62">
        <v>1871</v>
      </c>
      <c r="B4" s="61">
        <v>4.6258000000000001E-2</v>
      </c>
      <c r="C4" s="61">
        <v>1786</v>
      </c>
      <c r="D4" s="61">
        <v>3.9350000000000001E-3</v>
      </c>
      <c r="H4" s="61">
        <v>0.123</v>
      </c>
      <c r="I4" s="61"/>
      <c r="K4" s="61">
        <v>6.0599999999999998E-4</v>
      </c>
      <c r="L4" s="61">
        <v>7.5500000000000003E-4</v>
      </c>
      <c r="M4" s="61">
        <v>4.99498672</v>
      </c>
      <c r="N4" s="62">
        <f t="shared" ref="N4:N67" si="2">IF(OR(D4="",C4="",M4=""),"",D4*1000000000/C4/1000/(M4/100*$D$138*1000000000/$C$138/1000)*100)</f>
        <v>2.3674705044464114E-2</v>
      </c>
      <c r="O4" s="61">
        <v>5.6899999999999999E-2</v>
      </c>
      <c r="Z4" s="61">
        <v>4</v>
      </c>
      <c r="AB4" s="61"/>
      <c r="AC4" s="63" t="str">
        <f t="shared" ref="AC4:AC67" si="3">IF(E4="","",E4/100)</f>
        <v/>
      </c>
      <c r="AD4" s="20" t="str">
        <f>IF(F4="","",F4)</f>
        <v/>
      </c>
      <c r="AE4" s="62" t="str">
        <f t="shared" ref="AE4:AE67" si="4">IF(G4="","",G4/100)</f>
        <v/>
      </c>
      <c r="AF4" s="20">
        <f t="shared" si="0"/>
        <v>0.123</v>
      </c>
      <c r="AG4" s="62" t="str">
        <f t="shared" ref="AG4:AG67" si="5">IF(OR(I4="",D4=""),"",I4/D4)</f>
        <v/>
      </c>
      <c r="AH4" s="62" t="str">
        <f t="shared" ref="AH4:AH67" si="6">IF(OR(J4="",D4=""),"",J4/D4)</f>
        <v/>
      </c>
      <c r="AI4" s="62">
        <f>IF(OR(K4="",D4=""),"",K4/D4)</f>
        <v>0.15400254129606097</v>
      </c>
      <c r="AJ4" s="62">
        <f t="shared" si="1"/>
        <v>0.19186785260482847</v>
      </c>
      <c r="AK4" s="62">
        <f t="shared" ref="AK4:AK67" si="7">IF(OR(AI4="",AJ4=""),"",AI4-AJ4)</f>
        <v>-3.7865311308767496E-2</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-1.5344508715631269E-3</v>
      </c>
      <c r="AV4" s="62" t="str">
        <f t="shared" ref="AV4:AV67" si="11">IF(OR(AA4="",Z4=""),"",(AA4-Z4)/100)</f>
        <v/>
      </c>
      <c r="AW4" s="62" t="str">
        <f t="shared" ref="AW4:AW67" si="12">IF(AB4="","",AB4)</f>
        <v/>
      </c>
    </row>
    <row r="5" spans="1:49">
      <c r="A5" s="62">
        <v>1872</v>
      </c>
      <c r="B5" s="61">
        <v>4.6292399999999997E-2</v>
      </c>
      <c r="C5" s="61">
        <v>1819</v>
      </c>
      <c r="D5" s="61">
        <v>4.2119999999999996E-3</v>
      </c>
      <c r="H5" s="61">
        <v>0.129</v>
      </c>
      <c r="I5" s="61"/>
      <c r="K5" s="61">
        <v>6.8199999999999999E-4</v>
      </c>
      <c r="L5" s="61">
        <v>9.2500000000000004E-4</v>
      </c>
      <c r="M5" s="61">
        <v>5.0811289420000003</v>
      </c>
      <c r="N5" s="62">
        <f t="shared" si="2"/>
        <v>2.4459697416844423E-2</v>
      </c>
      <c r="O5" s="61">
        <v>6.1100000000000002E-2</v>
      </c>
      <c r="Z5" s="61">
        <v>4</v>
      </c>
      <c r="AB5" s="61"/>
      <c r="AC5" s="63" t="str">
        <f t="shared" si="3"/>
        <v/>
      </c>
      <c r="AD5" s="20" t="str">
        <f>IF(F5="","",F5)</f>
        <v/>
      </c>
      <c r="AE5" s="62" t="str">
        <f t="shared" si="4"/>
        <v/>
      </c>
      <c r="AF5" s="20">
        <f t="shared" si="0"/>
        <v>0.129</v>
      </c>
      <c r="AG5" s="62" t="str">
        <f t="shared" si="5"/>
        <v/>
      </c>
      <c r="AH5" s="62" t="str">
        <f t="shared" si="6"/>
        <v/>
      </c>
      <c r="AI5" s="62">
        <f>IF(OR(K5="",D5=""),"",K5/D5)</f>
        <v>0.16191832858499527</v>
      </c>
      <c r="AJ5" s="62">
        <f>IF(OR(L5="",D5=""),"",L5/D5)</f>
        <v>0.21961063627730298</v>
      </c>
      <c r="AK5" s="62">
        <f t="shared" si="7"/>
        <v>-5.7692307692307709E-2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7.3804208185239417E-3</v>
      </c>
      <c r="AV5" s="62" t="str">
        <f t="shared" si="11"/>
        <v/>
      </c>
      <c r="AW5" s="62" t="str">
        <f t="shared" si="12"/>
        <v/>
      </c>
    </row>
    <row r="6" spans="1:49">
      <c r="A6" s="62">
        <v>1873</v>
      </c>
      <c r="B6" s="61">
        <v>4.5255299999999998E-2</v>
      </c>
      <c r="C6" s="61">
        <v>1847</v>
      </c>
      <c r="D6" s="61">
        <v>4.6049999999999997E-3</v>
      </c>
      <c r="H6" s="61">
        <v>0.129</v>
      </c>
      <c r="I6" s="61"/>
      <c r="K6" s="61">
        <v>8.8099999999999995E-4</v>
      </c>
      <c r="L6" s="61">
        <v>1.067E-3</v>
      </c>
      <c r="M6" s="61">
        <v>5.2948542109999996</v>
      </c>
      <c r="N6" s="62">
        <f t="shared" si="2"/>
        <v>2.5273440397054675E-2</v>
      </c>
      <c r="O6" s="61">
        <v>6.1100000000000002E-2</v>
      </c>
      <c r="Z6" s="61">
        <v>4</v>
      </c>
      <c r="AB6" s="61"/>
      <c r="AC6" s="63" t="str">
        <f t="shared" si="3"/>
        <v/>
      </c>
      <c r="AD6" s="20"/>
      <c r="AE6" s="62" t="str">
        <f t="shared" si="4"/>
        <v/>
      </c>
      <c r="AF6" s="20">
        <f t="shared" ref="AF6:AF37" si="19">IF(H6="","",H6)</f>
        <v>0.129</v>
      </c>
      <c r="AG6" s="62" t="str">
        <f t="shared" si="5"/>
        <v/>
      </c>
      <c r="AH6" s="62" t="str">
        <f t="shared" si="6"/>
        <v/>
      </c>
      <c r="AI6" s="62">
        <f t="shared" ref="AI6:AI69" si="20">IF(OR(K6="",D6=""),"",K6/D6)</f>
        <v>0.19131378935939197</v>
      </c>
      <c r="AJ6" s="62">
        <f t="shared" ref="AJ6:AJ69" si="21">IF(OR(L6="",D6=""),"",L6/D6)</f>
        <v>0.23170466883821936</v>
      </c>
      <c r="AK6" s="62">
        <f t="shared" si="7"/>
        <v>-4.0390879478827385E-2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7.2727020090311081E-3</v>
      </c>
      <c r="AV6" s="62" t="str">
        <f t="shared" si="11"/>
        <v/>
      </c>
      <c r="AW6" s="62" t="str">
        <f t="shared" si="12"/>
        <v/>
      </c>
    </row>
    <row r="7" spans="1:49">
      <c r="A7" s="62">
        <v>1874</v>
      </c>
      <c r="B7" s="61">
        <v>4.6530899999999993E-2</v>
      </c>
      <c r="C7" s="61">
        <v>1873</v>
      </c>
      <c r="D7" s="61">
        <v>5.0099999999999997E-3</v>
      </c>
      <c r="H7" s="61">
        <v>0.122</v>
      </c>
      <c r="I7" s="61"/>
      <c r="K7" s="61">
        <v>9.3000000000000005E-4</v>
      </c>
      <c r="L7" s="61">
        <v>1.3669999999999999E-3</v>
      </c>
      <c r="M7" s="61">
        <v>5.3354535969999999</v>
      </c>
      <c r="N7" s="62">
        <f t="shared" si="2"/>
        <v>2.6908174417111779E-2</v>
      </c>
      <c r="O7" s="61">
        <v>6.6000000000000003E-2</v>
      </c>
      <c r="Z7" s="61">
        <v>4</v>
      </c>
      <c r="AB7" s="61"/>
      <c r="AC7" s="63" t="str">
        <f t="shared" si="3"/>
        <v/>
      </c>
      <c r="AD7" s="20" t="str">
        <f t="shared" ref="AD7:AD38" si="22">IF(F7="","",F7)</f>
        <v/>
      </c>
      <c r="AE7" s="62" t="str">
        <f t="shared" si="4"/>
        <v/>
      </c>
      <c r="AF7" s="20">
        <f t="shared" si="19"/>
        <v>0.122</v>
      </c>
      <c r="AG7" s="62" t="str">
        <f t="shared" si="5"/>
        <v/>
      </c>
      <c r="AH7" s="62" t="str">
        <f t="shared" si="6"/>
        <v/>
      </c>
      <c r="AI7" s="62">
        <f t="shared" si="20"/>
        <v>0.18562874251497008</v>
      </c>
      <c r="AJ7" s="62">
        <f t="shared" si="21"/>
        <v>0.27285429141716566</v>
      </c>
      <c r="AK7" s="62">
        <f t="shared" si="7"/>
        <v>-8.7225548902195582E-2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-2.2676064478310422E-2</v>
      </c>
      <c r="AV7" s="62" t="str">
        <f t="shared" si="11"/>
        <v/>
      </c>
      <c r="AW7" s="62" t="str">
        <f t="shared" si="12"/>
        <v/>
      </c>
    </row>
    <row r="8" spans="1:49">
      <c r="A8" s="62">
        <v>1875</v>
      </c>
      <c r="B8" s="61">
        <v>4.7408500000000006E-2</v>
      </c>
      <c r="C8" s="61">
        <v>1899</v>
      </c>
      <c r="D8" s="61">
        <v>5.0260000000000001E-3</v>
      </c>
      <c r="H8" s="61">
        <v>0.123</v>
      </c>
      <c r="I8" s="61"/>
      <c r="K8" s="61">
        <v>8.03E-4</v>
      </c>
      <c r="L8" s="61">
        <v>1.4549999999999999E-3</v>
      </c>
      <c r="M8" s="61">
        <v>5.3748960070000003</v>
      </c>
      <c r="N8" s="62">
        <f t="shared" si="2"/>
        <v>2.6429143335069537E-2</v>
      </c>
      <c r="O8" s="61">
        <v>6.6000000000000003E-2</v>
      </c>
      <c r="Z8" s="61">
        <v>4</v>
      </c>
      <c r="AB8" s="61"/>
      <c r="AC8" s="63" t="str">
        <f t="shared" si="3"/>
        <v/>
      </c>
      <c r="AD8" s="20" t="str">
        <f t="shared" si="22"/>
        <v/>
      </c>
      <c r="AE8" s="62" t="str">
        <f t="shared" si="4"/>
        <v/>
      </c>
      <c r="AF8" s="20">
        <f t="shared" si="19"/>
        <v>0.123</v>
      </c>
      <c r="AG8" s="62" t="str">
        <f t="shared" si="5"/>
        <v/>
      </c>
      <c r="AH8" s="62" t="str">
        <f t="shared" si="6"/>
        <v/>
      </c>
      <c r="AI8" s="62">
        <f t="shared" si="20"/>
        <v>0.15976920015917231</v>
      </c>
      <c r="AJ8" s="62">
        <f t="shared" si="21"/>
        <v>0.28949462793473935</v>
      </c>
      <c r="AK8" s="62">
        <f t="shared" si="7"/>
        <v>-0.12972542777556703</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5.7962806627915864E-2</v>
      </c>
      <c r="AV8" s="62" t="str">
        <f t="shared" si="11"/>
        <v/>
      </c>
      <c r="AW8" s="62" t="str">
        <f t="shared" si="12"/>
        <v/>
      </c>
    </row>
    <row r="9" spans="1:49">
      <c r="A9" s="62">
        <v>1876</v>
      </c>
      <c r="B9" s="61">
        <v>5.0433400000000003E-2</v>
      </c>
      <c r="C9" s="61">
        <v>1928</v>
      </c>
      <c r="D9" s="61">
        <v>5.3550000000000004E-3</v>
      </c>
      <c r="H9" s="61">
        <v>0.106</v>
      </c>
      <c r="I9" s="61"/>
      <c r="K9" s="61">
        <v>1.0039999999999999E-3</v>
      </c>
      <c r="L9" s="61">
        <v>1.284E-3</v>
      </c>
      <c r="M9" s="61">
        <v>5.5914611289999998</v>
      </c>
      <c r="N9" s="62">
        <f t="shared" si="2"/>
        <v>2.6661388803435847E-2</v>
      </c>
      <c r="O9" s="61">
        <v>6.6000000000000003E-2</v>
      </c>
      <c r="Z9" s="61">
        <v>4.5</v>
      </c>
      <c r="AB9" s="61"/>
      <c r="AC9" s="63" t="str">
        <f t="shared" si="3"/>
        <v/>
      </c>
      <c r="AD9" s="20" t="str">
        <f t="shared" si="22"/>
        <v/>
      </c>
      <c r="AE9" s="62" t="str">
        <f t="shared" si="4"/>
        <v/>
      </c>
      <c r="AF9" s="20">
        <f t="shared" si="19"/>
        <v>0.106</v>
      </c>
      <c r="AG9" s="62" t="str">
        <f t="shared" si="5"/>
        <v/>
      </c>
      <c r="AH9" s="62" t="str">
        <f t="shared" si="6"/>
        <v/>
      </c>
      <c r="AI9" s="62">
        <f t="shared" si="20"/>
        <v>0.18748832866479923</v>
      </c>
      <c r="AJ9" s="62">
        <f t="shared" si="21"/>
        <v>0.23977591036414564</v>
      </c>
      <c r="AK9" s="62">
        <f t="shared" si="7"/>
        <v>-5.2287581699346414E-2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3.1250908948316489E-2</v>
      </c>
      <c r="AV9" s="62" t="str">
        <f t="shared" si="11"/>
        <v/>
      </c>
      <c r="AW9" s="62" t="str">
        <f t="shared" si="12"/>
        <v/>
      </c>
    </row>
    <row r="10" spans="1:49">
      <c r="A10" s="62">
        <v>1877</v>
      </c>
      <c r="B10" s="61">
        <v>5.0333500000000003E-2</v>
      </c>
      <c r="C10" s="61">
        <v>1957</v>
      </c>
      <c r="D10" s="61">
        <v>5.1830000000000001E-3</v>
      </c>
      <c r="H10" s="61">
        <v>9.6000000000000002E-2</v>
      </c>
      <c r="I10" s="61"/>
      <c r="K10" s="61">
        <v>9.8299999999999993E-4</v>
      </c>
      <c r="L10" s="61">
        <v>1.3749999999999999E-3</v>
      </c>
      <c r="M10" s="61">
        <v>5.3785772979999997</v>
      </c>
      <c r="N10" s="62">
        <f t="shared" si="2"/>
        <v>2.6428870411765951E-2</v>
      </c>
      <c r="O10" s="61">
        <v>6.3600000000000004E-2</v>
      </c>
      <c r="Z10" s="61">
        <v>5</v>
      </c>
      <c r="AB10" s="61"/>
      <c r="AC10" s="63" t="str">
        <f t="shared" si="3"/>
        <v/>
      </c>
      <c r="AD10" s="20" t="str">
        <f t="shared" si="22"/>
        <v/>
      </c>
      <c r="AE10" s="62" t="str">
        <f t="shared" si="4"/>
        <v/>
      </c>
      <c r="AF10" s="20">
        <f t="shared" si="19"/>
        <v>9.6000000000000002E-2</v>
      </c>
      <c r="AG10" s="62" t="str">
        <f t="shared" si="5"/>
        <v/>
      </c>
      <c r="AH10" s="62" t="str">
        <f t="shared" si="6"/>
        <v/>
      </c>
      <c r="AI10" s="62">
        <f t="shared" si="20"/>
        <v>0.18965849893883849</v>
      </c>
      <c r="AJ10" s="62">
        <f t="shared" si="21"/>
        <v>0.26529037237121356</v>
      </c>
      <c r="AK10" s="62">
        <f t="shared" si="7"/>
        <v>-7.5631873432375069E-2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5.3759417709241829E-2</v>
      </c>
      <c r="AV10" s="62" t="str">
        <f t="shared" si="11"/>
        <v/>
      </c>
      <c r="AW10" s="62" t="str">
        <f t="shared" si="12"/>
        <v/>
      </c>
    </row>
    <row r="11" spans="1:49">
      <c r="A11" s="62">
        <v>1878</v>
      </c>
      <c r="B11" s="61">
        <v>5.1472649999999995E-2</v>
      </c>
      <c r="C11" s="61">
        <v>1983</v>
      </c>
      <c r="D11" s="61">
        <v>4.4689999999999999E-3</v>
      </c>
      <c r="H11" s="61">
        <v>9.5000000000000001E-2</v>
      </c>
      <c r="I11" s="61"/>
      <c r="K11" s="61">
        <v>8.1899999999999996E-4</v>
      </c>
      <c r="L11" s="61">
        <v>1.178E-3</v>
      </c>
      <c r="M11" s="61">
        <v>5.198509552</v>
      </c>
      <c r="N11" s="62">
        <f t="shared" si="2"/>
        <v>2.326828780303123E-2</v>
      </c>
      <c r="O11" s="61">
        <v>5.7799999999999997E-2</v>
      </c>
      <c r="W11" s="61"/>
      <c r="Z11" s="61">
        <v>5</v>
      </c>
      <c r="AB11" s="61"/>
      <c r="AC11" s="63" t="str">
        <f t="shared" si="3"/>
        <v/>
      </c>
      <c r="AD11" s="20" t="str">
        <f t="shared" si="22"/>
        <v/>
      </c>
      <c r="AE11" s="62" t="str">
        <f t="shared" si="4"/>
        <v/>
      </c>
      <c r="AF11" s="20">
        <f t="shared" si="19"/>
        <v>9.5000000000000001E-2</v>
      </c>
      <c r="AG11" s="62" t="str">
        <f t="shared" si="5"/>
        <v/>
      </c>
      <c r="AH11" s="62" t="str">
        <f t="shared" si="6"/>
        <v/>
      </c>
      <c r="AI11" s="62">
        <f t="shared" si="20"/>
        <v>0.18326247482658312</v>
      </c>
      <c r="AJ11" s="62">
        <f t="shared" si="21"/>
        <v>0.26359364511076305</v>
      </c>
      <c r="AK11" s="62">
        <f t="shared" si="7"/>
        <v>-8.0331170284179937E-2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0.17736559381567168</v>
      </c>
      <c r="AV11" s="62" t="str">
        <f t="shared" si="11"/>
        <v/>
      </c>
      <c r="AW11" s="62" t="str">
        <f t="shared" si="12"/>
        <v/>
      </c>
    </row>
    <row r="12" spans="1:49">
      <c r="A12" s="62">
        <v>1879</v>
      </c>
      <c r="B12" s="61">
        <v>5.1953199999999991E-2</v>
      </c>
      <c r="C12" s="61">
        <v>2014</v>
      </c>
      <c r="D12" s="61">
        <v>4.2649999999999997E-3</v>
      </c>
      <c r="H12" s="61">
        <v>9.6000000000000002E-2</v>
      </c>
      <c r="I12" s="61"/>
      <c r="K12" s="61">
        <v>8.4900000000000004E-4</v>
      </c>
      <c r="L12" s="61">
        <v>1.0499999999999999E-3</v>
      </c>
      <c r="M12" s="61">
        <v>5.1708472759999999</v>
      </c>
      <c r="N12" s="62">
        <f t="shared" si="2"/>
        <v>2.1981305956346772E-2</v>
      </c>
      <c r="O12" s="61">
        <v>5.3600000000000002E-2</v>
      </c>
      <c r="Z12" s="61">
        <v>5</v>
      </c>
      <c r="AB12" s="61"/>
      <c r="AC12" s="63" t="str">
        <f t="shared" si="3"/>
        <v/>
      </c>
      <c r="AD12" s="20" t="str">
        <f t="shared" si="22"/>
        <v/>
      </c>
      <c r="AE12" s="62" t="str">
        <f t="shared" si="4"/>
        <v/>
      </c>
      <c r="AF12" s="20">
        <f t="shared" si="19"/>
        <v>9.6000000000000002E-2</v>
      </c>
      <c r="AG12" s="62" t="str">
        <f t="shared" si="5"/>
        <v/>
      </c>
      <c r="AH12" s="62" t="str">
        <f t="shared" si="6"/>
        <v/>
      </c>
      <c r="AI12" s="62">
        <f t="shared" si="20"/>
        <v>0.19906213364595549</v>
      </c>
      <c r="AJ12" s="62">
        <f t="shared" si="21"/>
        <v>0.24618991793669404</v>
      </c>
      <c r="AK12" s="62">
        <f t="shared" si="7"/>
        <v>-4.712778429073855E-2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0.10689903214417762</v>
      </c>
      <c r="AV12" s="62" t="str">
        <f t="shared" si="11"/>
        <v/>
      </c>
      <c r="AW12" s="62" t="str">
        <f t="shared" si="12"/>
        <v/>
      </c>
    </row>
    <row r="13" spans="1:49">
      <c r="A13" s="62">
        <v>1880</v>
      </c>
      <c r="B13" s="61">
        <v>5.2322399999999998E-2</v>
      </c>
      <c r="C13" s="61">
        <v>2047</v>
      </c>
      <c r="D13" s="61">
        <v>4.725E-3</v>
      </c>
      <c r="H13" s="61">
        <v>9.5000000000000001E-2</v>
      </c>
      <c r="I13" s="61"/>
      <c r="K13" s="61">
        <v>1.129E-3</v>
      </c>
      <c r="L13" s="61">
        <v>1.271E-3</v>
      </c>
      <c r="M13" s="61">
        <v>5.1213076099999997</v>
      </c>
      <c r="N13" s="62">
        <f t="shared" si="2"/>
        <v>2.4191274002723931E-2</v>
      </c>
      <c r="O13" s="61">
        <v>5.9400000000000001E-2</v>
      </c>
      <c r="Z13" s="61">
        <v>5.5</v>
      </c>
      <c r="AB13" s="61"/>
      <c r="AC13" s="63" t="str">
        <f t="shared" si="3"/>
        <v/>
      </c>
      <c r="AD13" s="20" t="str">
        <f t="shared" si="22"/>
        <v/>
      </c>
      <c r="AE13" s="62" t="str">
        <f t="shared" si="4"/>
        <v/>
      </c>
      <c r="AF13" s="20">
        <f t="shared" si="19"/>
        <v>9.5000000000000001E-2</v>
      </c>
      <c r="AG13" s="62" t="str">
        <f t="shared" si="5"/>
        <v/>
      </c>
      <c r="AH13" s="62" t="str">
        <f t="shared" si="6"/>
        <v/>
      </c>
      <c r="AI13" s="62">
        <f t="shared" si="20"/>
        <v>0.23894179894179896</v>
      </c>
      <c r="AJ13" s="62">
        <f t="shared" si="21"/>
        <v>0.26899470899470901</v>
      </c>
      <c r="AK13" s="62">
        <f t="shared" si="7"/>
        <v>-3.0052910052910053E-2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-4.579962686197793E-2</v>
      </c>
      <c r="AV13" s="62" t="str">
        <f t="shared" si="11"/>
        <v/>
      </c>
      <c r="AW13" s="62" t="str">
        <f t="shared" si="12"/>
        <v/>
      </c>
    </row>
    <row r="14" spans="1:49">
      <c r="A14" s="62">
        <v>1881</v>
      </c>
      <c r="B14" s="61">
        <v>5.2578E-2</v>
      </c>
      <c r="C14" s="61">
        <v>2072</v>
      </c>
      <c r="D14" s="61">
        <v>4.7580000000000001E-3</v>
      </c>
      <c r="H14" s="61">
        <v>0.10199999999999999</v>
      </c>
      <c r="I14" s="61"/>
      <c r="K14" s="61">
        <v>9.8999999999999999E-4</v>
      </c>
      <c r="L14" s="61">
        <v>1.418E-3</v>
      </c>
      <c r="M14" s="61">
        <v>4.9203090920000001</v>
      </c>
      <c r="N14" s="62">
        <f t="shared" si="2"/>
        <v>2.5049434936969157E-2</v>
      </c>
      <c r="O14" s="61">
        <v>6.2700000000000006E-2</v>
      </c>
      <c r="Z14" s="61">
        <v>4.5</v>
      </c>
      <c r="AB14" s="61"/>
      <c r="AC14" s="63" t="str">
        <f t="shared" si="3"/>
        <v/>
      </c>
      <c r="AD14" s="20" t="str">
        <f t="shared" si="22"/>
        <v/>
      </c>
      <c r="AE14" s="62" t="str">
        <f t="shared" si="4"/>
        <v/>
      </c>
      <c r="AF14" s="20">
        <f t="shared" si="19"/>
        <v>0.10199999999999999</v>
      </c>
      <c r="AG14" s="62" t="str">
        <f t="shared" si="5"/>
        <v/>
      </c>
      <c r="AH14" s="62" t="str">
        <f t="shared" si="6"/>
        <v/>
      </c>
      <c r="AI14" s="62">
        <f t="shared" si="20"/>
        <v>0.20807061790668346</v>
      </c>
      <c r="AJ14" s="62">
        <f t="shared" si="21"/>
        <v>0.29802437999159309</v>
      </c>
      <c r="AK14" s="62">
        <f t="shared" si="7"/>
        <v>-8.9953762084909628E-2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2.0140719868749817E-2</v>
      </c>
      <c r="AV14" s="62" t="str">
        <f t="shared" si="11"/>
        <v/>
      </c>
      <c r="AW14" s="62" t="str">
        <f t="shared" si="12"/>
        <v/>
      </c>
    </row>
    <row r="15" spans="1:49">
      <c r="A15" s="62">
        <v>1882</v>
      </c>
      <c r="B15" s="61">
        <v>5.2043550000000001E-2</v>
      </c>
      <c r="C15" s="61">
        <v>2098</v>
      </c>
      <c r="D15" s="61">
        <v>5.0819999999999997E-3</v>
      </c>
      <c r="H15" s="61">
        <v>9.9000000000000005E-2</v>
      </c>
      <c r="I15" s="61">
        <v>3.5E-4</v>
      </c>
      <c r="J15" s="61">
        <v>3.6000000000000002E-4</v>
      </c>
      <c r="K15" s="61">
        <v>1.1620000000000001E-3</v>
      </c>
      <c r="L15" s="61">
        <v>1.5280000000000001E-3</v>
      </c>
      <c r="M15" s="61">
        <v>5.3369261139999997</v>
      </c>
      <c r="N15" s="62">
        <f t="shared" si="2"/>
        <v>2.4360916280338325E-2</v>
      </c>
      <c r="O15" s="61">
        <v>5.8599999999999999E-2</v>
      </c>
      <c r="Z15" s="61">
        <v>4.5</v>
      </c>
      <c r="AB15" s="61"/>
      <c r="AC15" s="63" t="str">
        <f t="shared" si="3"/>
        <v/>
      </c>
      <c r="AD15" s="20" t="str">
        <f t="shared" si="22"/>
        <v/>
      </c>
      <c r="AE15" s="62" t="str">
        <f t="shared" si="4"/>
        <v/>
      </c>
      <c r="AF15" s="20">
        <f t="shared" si="19"/>
        <v>9.9000000000000005E-2</v>
      </c>
      <c r="AG15" s="62">
        <f t="shared" si="5"/>
        <v>6.8870523415977963E-2</v>
      </c>
      <c r="AH15" s="62">
        <f t="shared" si="6"/>
        <v>7.0838252656434481E-2</v>
      </c>
      <c r="AI15" s="62">
        <f t="shared" si="20"/>
        <v>0.22865013774104687</v>
      </c>
      <c r="AJ15" s="62">
        <f t="shared" si="21"/>
        <v>0.30066902794175526</v>
      </c>
      <c r="AK15" s="62">
        <f t="shared" si="7"/>
        <v>-7.2018890200708396E-2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7.2871213600329207E-2</v>
      </c>
      <c r="AV15" s="62" t="str">
        <f t="shared" si="11"/>
        <v/>
      </c>
      <c r="AW15" s="62" t="str">
        <f t="shared" si="12"/>
        <v/>
      </c>
    </row>
    <row r="16" spans="1:49">
      <c r="A16" s="62">
        <v>1883</v>
      </c>
      <c r="B16" s="61">
        <v>5.2271699999999997E-2</v>
      </c>
      <c r="C16" s="61">
        <v>2130</v>
      </c>
      <c r="D16" s="61">
        <v>5.1469999999999997E-3</v>
      </c>
      <c r="H16" s="61">
        <v>0.11</v>
      </c>
      <c r="I16" s="61">
        <v>3.6999999999999999E-4</v>
      </c>
      <c r="J16" s="61">
        <v>3.6999999999999999E-4</v>
      </c>
      <c r="K16" s="61">
        <v>1.0169999999999999E-3</v>
      </c>
      <c r="L16" s="61">
        <v>1.4729999999999999E-3</v>
      </c>
      <c r="M16" s="61">
        <v>5.4581983750000003</v>
      </c>
      <c r="N16" s="62">
        <f t="shared" si="2"/>
        <v>2.3761884565699339E-2</v>
      </c>
      <c r="O16" s="61">
        <v>5.6899999999999999E-2</v>
      </c>
      <c r="Z16" s="61">
        <v>4.5</v>
      </c>
      <c r="AB16" s="61"/>
      <c r="AC16" s="63" t="str">
        <f t="shared" si="3"/>
        <v/>
      </c>
      <c r="AD16" s="20" t="str">
        <f t="shared" si="22"/>
        <v/>
      </c>
      <c r="AE16" s="62" t="str">
        <f t="shared" si="4"/>
        <v/>
      </c>
      <c r="AF16" s="20">
        <f t="shared" si="19"/>
        <v>0.11</v>
      </c>
      <c r="AG16" s="62">
        <f t="shared" si="5"/>
        <v>7.1886535846123964E-2</v>
      </c>
      <c r="AH16" s="62">
        <f t="shared" si="6"/>
        <v>7.1886535846123964E-2</v>
      </c>
      <c r="AI16" s="62">
        <f t="shared" si="20"/>
        <v>0.19759082960948124</v>
      </c>
      <c r="AJ16" s="62">
        <f t="shared" si="21"/>
        <v>0.28618612784146102</v>
      </c>
      <c r="AK16" s="62">
        <f t="shared" si="7"/>
        <v>-8.8595298231979785E-2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6.9897248182476029E-2</v>
      </c>
      <c r="AV16" s="62" t="str">
        <f t="shared" si="11"/>
        <v/>
      </c>
      <c r="AW16" s="62" t="str">
        <f t="shared" si="12"/>
        <v/>
      </c>
    </row>
    <row r="17" spans="1:49">
      <c r="A17" s="62">
        <v>1884</v>
      </c>
      <c r="B17" s="61">
        <v>5.2220999999999997E-2</v>
      </c>
      <c r="C17" s="61">
        <v>2164</v>
      </c>
      <c r="D17" s="61">
        <v>5.0569999999999999E-3</v>
      </c>
      <c r="H17" s="61">
        <v>0.1</v>
      </c>
      <c r="I17" s="61">
        <v>3.8999999999999999E-4</v>
      </c>
      <c r="J17" s="61">
        <v>3.8000000000000002E-4</v>
      </c>
      <c r="K17" s="61">
        <v>9.9400000000000009E-4</v>
      </c>
      <c r="L17" s="61">
        <v>1.369E-3</v>
      </c>
      <c r="M17" s="61">
        <v>5.4043463389999999</v>
      </c>
      <c r="N17" s="62">
        <f t="shared" si="2"/>
        <v>2.3208557958742819E-2</v>
      </c>
      <c r="O17" s="61">
        <v>5.6099999999999997E-2</v>
      </c>
      <c r="Z17" s="61">
        <v>4.5</v>
      </c>
      <c r="AB17" s="61"/>
      <c r="AC17" s="63" t="str">
        <f t="shared" si="3"/>
        <v/>
      </c>
      <c r="AD17" s="20" t="str">
        <f t="shared" si="22"/>
        <v/>
      </c>
      <c r="AE17" s="62" t="str">
        <f t="shared" si="4"/>
        <v/>
      </c>
      <c r="AF17" s="20">
        <f t="shared" si="19"/>
        <v>0.1</v>
      </c>
      <c r="AG17" s="62">
        <f t="shared" si="5"/>
        <v>7.7120822622107968E-2</v>
      </c>
      <c r="AH17" s="62">
        <f t="shared" si="6"/>
        <v>7.5143365631797521E-2</v>
      </c>
      <c r="AI17" s="62">
        <f t="shared" si="20"/>
        <v>0.19655922483685981</v>
      </c>
      <c r="AJ17" s="62">
        <f t="shared" si="21"/>
        <v>0.27071386197350206</v>
      </c>
      <c r="AK17" s="62">
        <f t="shared" si="7"/>
        <v>-7.4154637136642249E-2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6.8561719901533605E-2</v>
      </c>
      <c r="AV17" s="62" t="str">
        <f t="shared" si="11"/>
        <v/>
      </c>
      <c r="AW17" s="62" t="str">
        <f t="shared" si="12"/>
        <v/>
      </c>
    </row>
    <row r="18" spans="1:49">
      <c r="A18" s="62">
        <v>1885</v>
      </c>
      <c r="B18" s="61">
        <v>5.2195650000000003E-2</v>
      </c>
      <c r="C18" s="61">
        <v>2195</v>
      </c>
      <c r="D18" s="61">
        <v>4.9659999999999999E-3</v>
      </c>
      <c r="H18" s="61">
        <v>0.111</v>
      </c>
      <c r="I18" s="61">
        <v>4.4000000000000002E-4</v>
      </c>
      <c r="J18" s="61">
        <v>3.8000000000000002E-4</v>
      </c>
      <c r="K18" s="61">
        <v>8.9849999999999999E-4</v>
      </c>
      <c r="L18" s="61">
        <v>1.0901000000000001E-3</v>
      </c>
      <c r="M18" s="61">
        <v>5.4579880159999998</v>
      </c>
      <c r="N18" s="62">
        <f t="shared" si="2"/>
        <v>2.2248218732601997E-2</v>
      </c>
      <c r="O18" s="61">
        <v>5.28E-2</v>
      </c>
      <c r="Z18" s="61">
        <v>4.5</v>
      </c>
      <c r="AB18" s="61"/>
      <c r="AC18" s="63" t="str">
        <f t="shared" si="3"/>
        <v/>
      </c>
      <c r="AD18" s="20" t="str">
        <f t="shared" si="22"/>
        <v/>
      </c>
      <c r="AE18" s="62" t="str">
        <f t="shared" si="4"/>
        <v/>
      </c>
      <c r="AF18" s="20">
        <f t="shared" si="19"/>
        <v>0.111</v>
      </c>
      <c r="AG18" s="62">
        <f t="shared" si="5"/>
        <v>8.8602496979460335E-2</v>
      </c>
      <c r="AH18" s="62">
        <f t="shared" si="6"/>
        <v>7.6520338300443011E-2</v>
      </c>
      <c r="AI18" s="62">
        <f t="shared" si="20"/>
        <v>0.18093032621828434</v>
      </c>
      <c r="AJ18" s="62">
        <f t="shared" si="21"/>
        <v>0.21951268626661299</v>
      </c>
      <c r="AK18" s="62">
        <f t="shared" si="7"/>
        <v>-3.8582360048328657E-2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8.7259139739880434E-2</v>
      </c>
      <c r="AV18" s="62" t="str">
        <f t="shared" si="11"/>
        <v/>
      </c>
      <c r="AW18" s="62" t="str">
        <f t="shared" si="12"/>
        <v/>
      </c>
    </row>
    <row r="19" spans="1:49">
      <c r="A19" s="62">
        <v>1886</v>
      </c>
      <c r="B19" s="61">
        <v>5.2247799999999997E-2</v>
      </c>
      <c r="C19" s="61">
        <v>2224</v>
      </c>
      <c r="D19" s="61">
        <v>4.8580000000000003E-3</v>
      </c>
      <c r="H19" s="61">
        <v>0.115</v>
      </c>
      <c r="I19" s="61">
        <v>4.0000000000000002E-4</v>
      </c>
      <c r="J19" s="61">
        <v>4.0000000000000002E-4</v>
      </c>
      <c r="K19" s="61">
        <v>7.737E-4</v>
      </c>
      <c r="L19" s="61">
        <v>9.8390000000000001E-4</v>
      </c>
      <c r="M19" s="61">
        <v>5.6603538709999999</v>
      </c>
      <c r="N19" s="62">
        <f t="shared" si="2"/>
        <v>2.0712607587110368E-2</v>
      </c>
      <c r="O19" s="61">
        <v>4.7899999999999998E-2</v>
      </c>
      <c r="Z19" s="61">
        <v>4</v>
      </c>
      <c r="AB19" s="61"/>
      <c r="AC19" s="63" t="str">
        <f t="shared" si="3"/>
        <v/>
      </c>
      <c r="AD19" s="20" t="str">
        <f t="shared" si="22"/>
        <v/>
      </c>
      <c r="AE19" s="62" t="str">
        <f t="shared" si="4"/>
        <v/>
      </c>
      <c r="AF19" s="20">
        <f t="shared" si="19"/>
        <v>0.115</v>
      </c>
      <c r="AG19" s="62">
        <f t="shared" si="5"/>
        <v>8.2338410868670234E-2</v>
      </c>
      <c r="AH19" s="62">
        <f t="shared" si="6"/>
        <v>8.2338410868670234E-2</v>
      </c>
      <c r="AI19" s="62">
        <f t="shared" si="20"/>
        <v>0.1592630712227254</v>
      </c>
      <c r="AJ19" s="62">
        <f t="shared" si="21"/>
        <v>0.2025319061342116</v>
      </c>
      <c r="AK19" s="62">
        <f t="shared" si="7"/>
        <v>-4.3268834911486198E-2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0.11651937139833494</v>
      </c>
      <c r="AV19" s="62" t="str">
        <f t="shared" si="11"/>
        <v/>
      </c>
      <c r="AW19" s="62" t="str">
        <f t="shared" si="12"/>
        <v/>
      </c>
    </row>
    <row r="20" spans="1:49">
      <c r="A20" s="62">
        <v>1887</v>
      </c>
      <c r="B20" s="61">
        <v>5.2246350000000004E-2</v>
      </c>
      <c r="C20" s="61">
        <v>2259</v>
      </c>
      <c r="D20" s="61">
        <v>4.8459999999999996E-3</v>
      </c>
      <c r="H20" s="61">
        <v>9.9000000000000005E-2</v>
      </c>
      <c r="I20" s="61">
        <v>4.2999999999999999E-4</v>
      </c>
      <c r="J20" s="61">
        <v>3.6000000000000002E-4</v>
      </c>
      <c r="K20" s="61">
        <v>7.7099999999999998E-4</v>
      </c>
      <c r="L20" s="61">
        <v>1.059E-3</v>
      </c>
      <c r="M20" s="61">
        <v>5.6669801959999999</v>
      </c>
      <c r="N20" s="62">
        <f t="shared" si="2"/>
        <v>2.0317539684067361E-2</v>
      </c>
      <c r="O20" s="61">
        <v>4.6199999999999998E-2</v>
      </c>
      <c r="Z20" s="61">
        <v>4</v>
      </c>
      <c r="AB20" s="61"/>
      <c r="AC20" s="63" t="str">
        <f t="shared" si="3"/>
        <v/>
      </c>
      <c r="AD20" s="20" t="str">
        <f t="shared" si="22"/>
        <v/>
      </c>
      <c r="AE20" s="62" t="str">
        <f t="shared" si="4"/>
        <v/>
      </c>
      <c r="AF20" s="20">
        <f t="shared" si="19"/>
        <v>9.9000000000000005E-2</v>
      </c>
      <c r="AG20" s="62">
        <f t="shared" si="5"/>
        <v>8.873297565002064E-2</v>
      </c>
      <c r="AH20" s="62">
        <f t="shared" si="6"/>
        <v>7.4288072637226588E-2</v>
      </c>
      <c r="AI20" s="62">
        <f t="shared" si="20"/>
        <v>0.15910028889806027</v>
      </c>
      <c r="AJ20" s="62">
        <f t="shared" si="21"/>
        <v>0.21853074700784156</v>
      </c>
      <c r="AK20" s="62">
        <f t="shared" si="7"/>
        <v>-5.9430458109781287E-2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5.92580402077858E-2</v>
      </c>
      <c r="AV20" s="62" t="str">
        <f t="shared" si="11"/>
        <v/>
      </c>
      <c r="AW20" s="62" t="str">
        <f t="shared" si="12"/>
        <v/>
      </c>
    </row>
    <row r="21" spans="1:49">
      <c r="A21" s="62">
        <v>1888</v>
      </c>
      <c r="B21" s="61">
        <v>5.2146200000000004E-2</v>
      </c>
      <c r="C21" s="61">
        <v>2296</v>
      </c>
      <c r="D21" s="61">
        <v>5.0730000000000003E-3</v>
      </c>
      <c r="H21" s="61">
        <v>0.104</v>
      </c>
      <c r="I21" s="61">
        <v>3.8000000000000002E-4</v>
      </c>
      <c r="J21" s="61">
        <v>3.5E-4</v>
      </c>
      <c r="K21" s="61">
        <v>9.0499999999999999E-4</v>
      </c>
      <c r="L21" s="61">
        <v>1.122E-3</v>
      </c>
      <c r="M21" s="61">
        <v>5.7781551999999996</v>
      </c>
      <c r="N21" s="62">
        <f t="shared" si="2"/>
        <v>2.0523877253577846E-2</v>
      </c>
      <c r="O21" s="61">
        <v>4.7E-2</v>
      </c>
      <c r="Z21" s="61">
        <v>4</v>
      </c>
      <c r="AB21" s="61"/>
      <c r="AC21" s="63" t="str">
        <f t="shared" si="3"/>
        <v/>
      </c>
      <c r="AD21" s="20" t="str">
        <f t="shared" si="22"/>
        <v/>
      </c>
      <c r="AE21" s="62" t="str">
        <f t="shared" si="4"/>
        <v/>
      </c>
      <c r="AF21" s="20">
        <f t="shared" si="19"/>
        <v>0.104</v>
      </c>
      <c r="AG21" s="62">
        <f t="shared" si="5"/>
        <v>7.4906367041198504E-2</v>
      </c>
      <c r="AH21" s="62">
        <f t="shared" si="6"/>
        <v>6.8992706485314401E-2</v>
      </c>
      <c r="AI21" s="62">
        <f t="shared" si="20"/>
        <v>0.17839542676917011</v>
      </c>
      <c r="AJ21" s="62">
        <f t="shared" si="21"/>
        <v>0.22117090479006504</v>
      </c>
      <c r="AK21" s="62">
        <f t="shared" si="7"/>
        <v>-4.277547802089493E-2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2.9895584406493949E-2</v>
      </c>
      <c r="AV21" s="62" t="str">
        <f t="shared" si="11"/>
        <v/>
      </c>
      <c r="AW21" s="62" t="str">
        <f t="shared" si="12"/>
        <v/>
      </c>
    </row>
    <row r="22" spans="1:49">
      <c r="A22" s="62">
        <v>1889</v>
      </c>
      <c r="B22" s="61">
        <v>5.2171599999999999E-2</v>
      </c>
      <c r="C22" s="61">
        <v>2331</v>
      </c>
      <c r="D22" s="61">
        <v>5.6230000000000004E-3</v>
      </c>
      <c r="H22" s="61">
        <v>0.114</v>
      </c>
      <c r="I22" s="61">
        <v>3.6999999999999999E-4</v>
      </c>
      <c r="J22" s="61">
        <v>3.8000000000000002E-4</v>
      </c>
      <c r="K22" s="61">
        <v>1.0269999999999999E-3</v>
      </c>
      <c r="L22" s="61">
        <v>1.335E-3</v>
      </c>
      <c r="M22" s="61">
        <v>5.8909079010000003</v>
      </c>
      <c r="N22" s="62">
        <f t="shared" si="2"/>
        <v>2.1978558735274153E-2</v>
      </c>
      <c r="O22" s="61">
        <v>5.0299999999999997E-2</v>
      </c>
      <c r="Z22" s="61">
        <v>4</v>
      </c>
      <c r="AB22" s="61"/>
      <c r="AC22" s="63" t="str">
        <f t="shared" si="3"/>
        <v/>
      </c>
      <c r="AD22" s="20" t="str">
        <f t="shared" si="22"/>
        <v/>
      </c>
      <c r="AE22" s="62" t="str">
        <f t="shared" si="4"/>
        <v/>
      </c>
      <c r="AF22" s="20">
        <f t="shared" si="19"/>
        <v>0.114</v>
      </c>
      <c r="AG22" s="62">
        <f t="shared" si="5"/>
        <v>6.5801173750666894E-2</v>
      </c>
      <c r="AH22" s="62">
        <f t="shared" si="6"/>
        <v>6.7579583852036273E-2</v>
      </c>
      <c r="AI22" s="62">
        <f t="shared" si="20"/>
        <v>0.18264271741063487</v>
      </c>
      <c r="AJ22" s="62">
        <f t="shared" si="21"/>
        <v>0.23741774853281167</v>
      </c>
      <c r="AK22" s="62">
        <f t="shared" si="7"/>
        <v>-5.4775031122176798E-2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-2.8478422748786002E-2</v>
      </c>
      <c r="AV22" s="62" t="str">
        <f t="shared" si="11"/>
        <v/>
      </c>
      <c r="AW22" s="62" t="str">
        <f t="shared" si="12"/>
        <v/>
      </c>
    </row>
    <row r="23" spans="1:49">
      <c r="A23" s="62">
        <v>1890</v>
      </c>
      <c r="B23" s="61">
        <v>5.2247799999999997E-2</v>
      </c>
      <c r="C23" s="61">
        <v>2364</v>
      </c>
      <c r="D23" s="61">
        <v>5.9540000000000001E-3</v>
      </c>
      <c r="H23" s="61">
        <v>0.122</v>
      </c>
      <c r="I23" s="61">
        <v>3.6999999999999999E-4</v>
      </c>
      <c r="J23" s="61">
        <v>3.8000000000000002E-4</v>
      </c>
      <c r="K23" s="61">
        <v>9.2400000000000002E-4</v>
      </c>
      <c r="L23" s="61">
        <v>1.4059999999999999E-3</v>
      </c>
      <c r="M23" s="61">
        <v>6.1423927029999996</v>
      </c>
      <c r="N23" s="62">
        <f t="shared" si="2"/>
        <v>2.2007940944483995E-2</v>
      </c>
      <c r="O23" s="61">
        <v>5.1999999999999998E-2</v>
      </c>
      <c r="Z23" s="61">
        <v>5</v>
      </c>
      <c r="AB23" s="61"/>
      <c r="AC23" s="63" t="str">
        <f t="shared" si="3"/>
        <v/>
      </c>
      <c r="AD23" s="20" t="str">
        <f t="shared" si="22"/>
        <v/>
      </c>
      <c r="AE23" s="62" t="str">
        <f t="shared" si="4"/>
        <v/>
      </c>
      <c r="AF23" s="20">
        <f t="shared" si="19"/>
        <v>0.122</v>
      </c>
      <c r="AG23" s="62">
        <f t="shared" si="5"/>
        <v>6.214309707759489E-2</v>
      </c>
      <c r="AH23" s="62">
        <f t="shared" si="6"/>
        <v>6.3822640241854217E-2</v>
      </c>
      <c r="AI23" s="62">
        <f t="shared" si="20"/>
        <v>0.15518978837756131</v>
      </c>
      <c r="AJ23" s="62">
        <f t="shared" si="21"/>
        <v>0.23614376889486058</v>
      </c>
      <c r="AK23" s="62">
        <f t="shared" si="7"/>
        <v>-8.0953980517299268E-2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3.8664034929177048E-2</v>
      </c>
      <c r="AV23" s="62" t="str">
        <f t="shared" si="11"/>
        <v/>
      </c>
      <c r="AW23" s="62" t="str">
        <f t="shared" si="12"/>
        <v/>
      </c>
    </row>
    <row r="24" spans="1:49">
      <c r="A24" s="62">
        <v>1891</v>
      </c>
      <c r="B24" s="61">
        <v>5.2144950000000002E-2</v>
      </c>
      <c r="C24" s="61">
        <v>2394</v>
      </c>
      <c r="D24" s="61">
        <v>6.2789999999999999E-3</v>
      </c>
      <c r="H24" s="61">
        <v>0.115</v>
      </c>
      <c r="I24" s="61">
        <v>3.8999999999999999E-4</v>
      </c>
      <c r="J24" s="61">
        <v>4.0000000000000002E-4</v>
      </c>
      <c r="K24" s="61">
        <v>1.042E-3</v>
      </c>
      <c r="L24" s="61">
        <v>1.4649999999999999E-3</v>
      </c>
      <c r="M24" s="61">
        <v>6.0043968599999999</v>
      </c>
      <c r="N24" s="62">
        <f t="shared" si="2"/>
        <v>2.3445126511797205E-2</v>
      </c>
      <c r="O24" s="61">
        <v>5.8599999999999999E-2</v>
      </c>
      <c r="Z24" s="61">
        <v>5.5</v>
      </c>
      <c r="AB24" s="61"/>
      <c r="AC24" s="63" t="str">
        <f t="shared" si="3"/>
        <v/>
      </c>
      <c r="AD24" s="20" t="str">
        <f t="shared" si="22"/>
        <v/>
      </c>
      <c r="AE24" s="62" t="str">
        <f t="shared" si="4"/>
        <v/>
      </c>
      <c r="AF24" s="20">
        <f t="shared" si="19"/>
        <v>0.115</v>
      </c>
      <c r="AG24" s="62">
        <f t="shared" si="5"/>
        <v>6.2111801242236024E-2</v>
      </c>
      <c r="AH24" s="62">
        <f t="shared" si="6"/>
        <v>6.3704411530498495E-2</v>
      </c>
      <c r="AI24" s="62">
        <f t="shared" si="20"/>
        <v>0.16594999203694855</v>
      </c>
      <c r="AJ24" s="62">
        <f t="shared" si="21"/>
        <v>0.23331740723045069</v>
      </c>
      <c r="AK24" s="62">
        <f t="shared" si="7"/>
        <v>-6.7367415193502145E-2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-1.3259308384110352E-2</v>
      </c>
      <c r="AV24" s="62" t="str">
        <f t="shared" si="11"/>
        <v/>
      </c>
      <c r="AW24" s="62" t="str">
        <f t="shared" si="12"/>
        <v/>
      </c>
    </row>
    <row r="25" spans="1:49">
      <c r="A25" s="62">
        <v>1892</v>
      </c>
      <c r="B25" s="61">
        <v>5.2161839999999994E-2</v>
      </c>
      <c r="C25" s="61">
        <v>2451</v>
      </c>
      <c r="D25" s="61">
        <v>6.1240000000000001E-3</v>
      </c>
      <c r="H25" s="61">
        <v>0.11799999999999999</v>
      </c>
      <c r="I25" s="61">
        <v>4.0000000000000002E-4</v>
      </c>
      <c r="J25" s="61">
        <v>4.4999999999999999E-4</v>
      </c>
      <c r="K25" s="61">
        <v>9.3700000000000001E-4</v>
      </c>
      <c r="L25" s="61">
        <v>1.456E-3</v>
      </c>
      <c r="M25" s="61">
        <v>5.6834934180000003</v>
      </c>
      <c r="N25" s="62">
        <f t="shared" si="2"/>
        <v>2.3595660681306578E-2</v>
      </c>
      <c r="O25" s="61">
        <v>6.1899999999999997E-2</v>
      </c>
      <c r="Z25" s="61">
        <v>5.5</v>
      </c>
      <c r="AB25" s="61"/>
      <c r="AC25" s="63" t="str">
        <f t="shared" si="3"/>
        <v/>
      </c>
      <c r="AD25" s="20" t="str">
        <f t="shared" si="22"/>
        <v/>
      </c>
      <c r="AE25" s="62" t="str">
        <f t="shared" si="4"/>
        <v/>
      </c>
      <c r="AF25" s="20">
        <f t="shared" si="19"/>
        <v>0.11799999999999999</v>
      </c>
      <c r="AG25" s="62">
        <f t="shared" si="5"/>
        <v>6.531678641410843E-2</v>
      </c>
      <c r="AH25" s="62">
        <f t="shared" si="6"/>
        <v>7.348138471587197E-2</v>
      </c>
      <c r="AI25" s="62">
        <f t="shared" si="20"/>
        <v>0.15300457217504898</v>
      </c>
      <c r="AJ25" s="62">
        <f t="shared" si="21"/>
        <v>0.23775310254735468</v>
      </c>
      <c r="AK25" s="62">
        <f t="shared" si="7"/>
        <v>-8.4748530372305703E-2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4.8599822947570981E-2</v>
      </c>
      <c r="AV25" s="62" t="str">
        <f t="shared" si="11"/>
        <v/>
      </c>
      <c r="AW25" s="62" t="str">
        <f t="shared" si="12"/>
        <v/>
      </c>
    </row>
    <row r="26" spans="1:49">
      <c r="A26" s="62">
        <v>1893</v>
      </c>
      <c r="B26" s="61">
        <v>5.2057920000000001E-2</v>
      </c>
      <c r="C26" s="61">
        <v>2430</v>
      </c>
      <c r="D26" s="61">
        <v>6.1840000000000003E-3</v>
      </c>
      <c r="H26" s="61">
        <v>0.105</v>
      </c>
      <c r="I26" s="61">
        <v>4.2000000000000002E-4</v>
      </c>
      <c r="J26" s="61">
        <v>4.2000000000000002E-4</v>
      </c>
      <c r="K26" s="61">
        <v>1.1479999999999999E-3</v>
      </c>
      <c r="L26" s="61">
        <v>1.2620000000000001E-3</v>
      </c>
      <c r="M26" s="61">
        <v>5.949177487</v>
      </c>
      <c r="N26" s="62">
        <f t="shared" si="2"/>
        <v>2.2959472946691855E-2</v>
      </c>
      <c r="O26" s="61">
        <v>5.8599999999999999E-2</v>
      </c>
      <c r="Z26" s="61">
        <v>5</v>
      </c>
      <c r="AB26" s="61"/>
      <c r="AC26" s="63" t="str">
        <f t="shared" si="3"/>
        <v/>
      </c>
      <c r="AD26" s="20" t="str">
        <f t="shared" si="22"/>
        <v/>
      </c>
      <c r="AE26" s="62" t="str">
        <f t="shared" si="4"/>
        <v/>
      </c>
      <c r="AF26" s="20">
        <f t="shared" si="19"/>
        <v>0.105</v>
      </c>
      <c r="AG26" s="62">
        <f t="shared" si="5"/>
        <v>6.791720569210867E-2</v>
      </c>
      <c r="AH26" s="62">
        <f t="shared" si="6"/>
        <v>6.791720569210867E-2</v>
      </c>
      <c r="AI26" s="62">
        <f t="shared" si="20"/>
        <v>0.185640362225097</v>
      </c>
      <c r="AJ26" s="62">
        <f t="shared" si="21"/>
        <v>0.20407503234152652</v>
      </c>
      <c r="AK26" s="62">
        <f t="shared" si="7"/>
        <v>-1.8434670116429519E-2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8.2332209784912E-2</v>
      </c>
      <c r="AV26" s="62" t="str">
        <f t="shared" si="11"/>
        <v/>
      </c>
      <c r="AW26" s="62" t="str">
        <f t="shared" si="12"/>
        <v/>
      </c>
    </row>
    <row r="27" spans="1:49">
      <c r="A27" s="62">
        <v>1894</v>
      </c>
      <c r="B27" s="61">
        <v>5.1762499999999996E-2</v>
      </c>
      <c r="C27" s="61">
        <v>2511</v>
      </c>
      <c r="D27" s="61">
        <v>6.3870000000000003E-3</v>
      </c>
      <c r="H27" s="61">
        <v>0.1</v>
      </c>
      <c r="I27" s="61">
        <v>4.6999999999999999E-4</v>
      </c>
      <c r="J27" s="61">
        <v>4.2999999999999999E-4</v>
      </c>
      <c r="K27" s="61">
        <v>1.3600000000000001E-3</v>
      </c>
      <c r="L27" s="61">
        <v>1.387E-3</v>
      </c>
      <c r="M27" s="61">
        <v>6.2174910499999996</v>
      </c>
      <c r="N27" s="62">
        <f t="shared" si="2"/>
        <v>2.1957893149931938E-2</v>
      </c>
      <c r="O27" s="61">
        <v>5.28E-2</v>
      </c>
      <c r="Z27" s="61">
        <v>5</v>
      </c>
      <c r="AB27" s="61"/>
      <c r="AC27" s="63" t="str">
        <f t="shared" si="3"/>
        <v/>
      </c>
      <c r="AD27" s="20" t="str">
        <f t="shared" si="22"/>
        <v/>
      </c>
      <c r="AE27" s="62" t="str">
        <f t="shared" si="4"/>
        <v/>
      </c>
      <c r="AF27" s="20">
        <f t="shared" si="19"/>
        <v>0.1</v>
      </c>
      <c r="AG27" s="62">
        <f t="shared" si="5"/>
        <v>7.3586973540003126E-2</v>
      </c>
      <c r="AH27" s="62">
        <f t="shared" si="6"/>
        <v>6.7324252387662431E-2</v>
      </c>
      <c r="AI27" s="62">
        <f t="shared" si="20"/>
        <v>0.21293251917958353</v>
      </c>
      <c r="AJ27" s="62">
        <f t="shared" si="21"/>
        <v>0.21715985595741349</v>
      </c>
      <c r="AK27" s="62">
        <f t="shared" si="7"/>
        <v>-4.2273367778299653E-3</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9.4603944214856267E-2</v>
      </c>
      <c r="AV27" s="62" t="str">
        <f t="shared" si="11"/>
        <v/>
      </c>
      <c r="AW27" s="62" t="str">
        <f t="shared" si="12"/>
        <v/>
      </c>
    </row>
    <row r="28" spans="1:49">
      <c r="A28" s="62">
        <v>1895</v>
      </c>
      <c r="B28" s="61">
        <v>5.1763799999999999E-2</v>
      </c>
      <c r="C28" s="61">
        <v>2483</v>
      </c>
      <c r="D28" s="61">
        <v>6.6470000000000001E-3</v>
      </c>
      <c r="H28" s="61">
        <v>0.105</v>
      </c>
      <c r="I28" s="61">
        <v>5.4000000000000001E-4</v>
      </c>
      <c r="J28" s="61">
        <v>4.6000000000000001E-4</v>
      </c>
      <c r="K28" s="61">
        <v>1.4289999999999999E-3</v>
      </c>
      <c r="L28" s="61">
        <v>1.503E-3</v>
      </c>
      <c r="M28" s="61">
        <v>6.6259040520000001</v>
      </c>
      <c r="N28" s="62">
        <f t="shared" si="2"/>
        <v>2.1685001138443048E-2</v>
      </c>
      <c r="O28" s="61">
        <v>5.1200000000000002E-2</v>
      </c>
      <c r="Z28" s="61">
        <v>4</v>
      </c>
      <c r="AB28" s="61"/>
      <c r="AC28" s="63" t="str">
        <f t="shared" si="3"/>
        <v/>
      </c>
      <c r="AD28" s="20" t="str">
        <f t="shared" si="22"/>
        <v/>
      </c>
      <c r="AE28" s="62" t="str">
        <f t="shared" si="4"/>
        <v/>
      </c>
      <c r="AF28" s="20">
        <f t="shared" si="19"/>
        <v>0.105</v>
      </c>
      <c r="AG28" s="62">
        <f t="shared" si="5"/>
        <v>8.1239656988114944E-2</v>
      </c>
      <c r="AH28" s="62">
        <f t="shared" si="6"/>
        <v>6.9204152249134954E-2</v>
      </c>
      <c r="AI28" s="62">
        <f t="shared" si="20"/>
        <v>0.21498420340003008</v>
      </c>
      <c r="AJ28" s="62">
        <f t="shared" si="21"/>
        <v>0.22611704528358659</v>
      </c>
      <c r="AK28" s="62">
        <f t="shared" si="7"/>
        <v>-1.113284188355651E-2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6.2505841903145856E-2</v>
      </c>
      <c r="AV28" s="62" t="str">
        <f t="shared" si="11"/>
        <v/>
      </c>
      <c r="AW28" s="62" t="str">
        <f t="shared" si="12"/>
        <v/>
      </c>
    </row>
    <row r="29" spans="1:49">
      <c r="A29" s="62">
        <v>1896</v>
      </c>
      <c r="B29" s="61">
        <v>5.1838250000000002E-2</v>
      </c>
      <c r="C29" s="61">
        <v>2515</v>
      </c>
      <c r="D29" s="61">
        <v>7.208E-3</v>
      </c>
      <c r="H29" s="61">
        <v>0.115</v>
      </c>
      <c r="I29" s="61">
        <v>5.2999999999999998E-4</v>
      </c>
      <c r="J29" s="61">
        <v>4.8999999999999998E-4</v>
      </c>
      <c r="K29" s="61">
        <v>1.5889999999999999E-3</v>
      </c>
      <c r="L29" s="61">
        <v>1.7260000000000001E-3</v>
      </c>
      <c r="M29" s="61">
        <v>6.9688952430000004</v>
      </c>
      <c r="N29" s="62">
        <f t="shared" si="2"/>
        <v>2.2073361969306565E-2</v>
      </c>
      <c r="O29" s="61">
        <v>5.1999999999999998E-2</v>
      </c>
      <c r="Z29" s="61">
        <v>4.5</v>
      </c>
      <c r="AB29" s="61"/>
      <c r="AC29" s="63" t="str">
        <f t="shared" si="3"/>
        <v/>
      </c>
      <c r="AD29" s="20" t="str">
        <f t="shared" si="22"/>
        <v/>
      </c>
      <c r="AE29" s="62" t="str">
        <f t="shared" si="4"/>
        <v/>
      </c>
      <c r="AF29" s="20">
        <f t="shared" si="19"/>
        <v>0.115</v>
      </c>
      <c r="AG29" s="62">
        <f t="shared" si="5"/>
        <v>7.3529411764705885E-2</v>
      </c>
      <c r="AH29" s="62">
        <f t="shared" si="6"/>
        <v>6.7980022197558262E-2</v>
      </c>
      <c r="AI29" s="62">
        <f t="shared" si="20"/>
        <v>0.22044950055493895</v>
      </c>
      <c r="AJ29" s="62">
        <f t="shared" si="21"/>
        <v>0.23945615982241955</v>
      </c>
      <c r="AK29" s="62">
        <f t="shared" si="7"/>
        <v>-1.9006659267480602E-2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2.2249289025504524E-2</v>
      </c>
      <c r="AV29" s="62" t="str">
        <f t="shared" si="11"/>
        <v/>
      </c>
      <c r="AW29" s="62" t="str">
        <f t="shared" si="12"/>
        <v/>
      </c>
    </row>
    <row r="30" spans="1:49">
      <c r="A30" s="62">
        <v>1897</v>
      </c>
      <c r="B30" s="61">
        <v>5.185232E-2</v>
      </c>
      <c r="C30" s="61">
        <v>2549</v>
      </c>
      <c r="D30" s="61">
        <v>7.9550000000000003E-3</v>
      </c>
      <c r="H30" s="61">
        <v>0.11899999999999999</v>
      </c>
      <c r="I30" s="61">
        <v>5.4000000000000001E-4</v>
      </c>
      <c r="J30" s="61">
        <v>5.1000000000000004E-4</v>
      </c>
      <c r="K30" s="61">
        <v>1.6869999999999999E-3</v>
      </c>
      <c r="L30" s="61">
        <v>2.0249999999999999E-3</v>
      </c>
      <c r="M30" s="61">
        <v>7.2133330019999997</v>
      </c>
      <c r="N30" s="62">
        <f t="shared" si="2"/>
        <v>2.3221485552683274E-2</v>
      </c>
      <c r="O30" s="61">
        <v>5.45E-2</v>
      </c>
      <c r="Z30" s="61">
        <v>4.5</v>
      </c>
      <c r="AB30" s="61"/>
      <c r="AC30" s="63" t="str">
        <f t="shared" si="3"/>
        <v/>
      </c>
      <c r="AD30" s="20" t="str">
        <f t="shared" si="22"/>
        <v/>
      </c>
      <c r="AE30" s="62" t="str">
        <f t="shared" si="4"/>
        <v/>
      </c>
      <c r="AF30" s="20">
        <f t="shared" si="19"/>
        <v>0.11899999999999999</v>
      </c>
      <c r="AG30" s="62">
        <f t="shared" si="5"/>
        <v>6.7881835323695794E-2</v>
      </c>
      <c r="AH30" s="62">
        <f t="shared" si="6"/>
        <v>6.4110622250157137E-2</v>
      </c>
      <c r="AI30" s="62">
        <f t="shared" si="20"/>
        <v>0.21206788183532368</v>
      </c>
      <c r="AJ30" s="62">
        <f t="shared" si="21"/>
        <v>0.25455688246385921</v>
      </c>
      <c r="AK30" s="62">
        <f t="shared" si="7"/>
        <v>-4.2489000628535528E-2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-5.7064107527672533E-3</v>
      </c>
      <c r="AV30" s="62" t="str">
        <f t="shared" si="11"/>
        <v/>
      </c>
      <c r="AW30" s="62" t="str">
        <f t="shared" si="12"/>
        <v/>
      </c>
    </row>
    <row r="31" spans="1:49">
      <c r="A31" s="62">
        <v>1898</v>
      </c>
      <c r="B31" s="61">
        <v>5.2235159999999996E-2</v>
      </c>
      <c r="C31" s="61">
        <v>2589</v>
      </c>
      <c r="D31" s="61">
        <v>8.7580000000000002E-3</v>
      </c>
      <c r="H31" s="61">
        <v>0.14199999999999999</v>
      </c>
      <c r="I31" s="61">
        <v>9.5E-4</v>
      </c>
      <c r="J31" s="61">
        <v>5.5000000000000003E-4</v>
      </c>
      <c r="K31" s="61">
        <v>1.8E-3</v>
      </c>
      <c r="L31" s="61">
        <v>2.3700000000000001E-3</v>
      </c>
      <c r="M31" s="61">
        <v>7.4204319459999999</v>
      </c>
      <c r="N31" s="62">
        <f t="shared" si="2"/>
        <v>2.4468048727888422E-2</v>
      </c>
      <c r="O31" s="61">
        <v>5.6099999999999997E-2</v>
      </c>
      <c r="Z31" s="61">
        <v>5</v>
      </c>
      <c r="AB31" s="61"/>
      <c r="AC31" s="63" t="str">
        <f t="shared" si="3"/>
        <v/>
      </c>
      <c r="AD31" s="20" t="str">
        <f t="shared" si="22"/>
        <v/>
      </c>
      <c r="AE31" s="62" t="str">
        <f t="shared" si="4"/>
        <v/>
      </c>
      <c r="AF31" s="20">
        <f t="shared" si="19"/>
        <v>0.14199999999999999</v>
      </c>
      <c r="AG31" s="62">
        <f t="shared" si="5"/>
        <v>0.10847225393925554</v>
      </c>
      <c r="AH31" s="62">
        <f t="shared" si="6"/>
        <v>6.2799725964832159E-2</v>
      </c>
      <c r="AI31" s="62">
        <f t="shared" si="20"/>
        <v>0.20552637588490522</v>
      </c>
      <c r="AJ31" s="62">
        <f t="shared" si="21"/>
        <v>0.27060972824845858</v>
      </c>
      <c r="AK31" s="62">
        <f t="shared" si="7"/>
        <v>-6.5083352363553365E-2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-7.2901813591821976E-3</v>
      </c>
      <c r="AV31" s="62" t="str">
        <f t="shared" si="11"/>
        <v/>
      </c>
      <c r="AW31" s="62" t="str">
        <f t="shared" si="12"/>
        <v/>
      </c>
    </row>
    <row r="32" spans="1:49">
      <c r="A32" s="62">
        <v>1899</v>
      </c>
      <c r="B32" s="61">
        <v>5.2428000000000002E-2</v>
      </c>
      <c r="C32" s="61">
        <v>2624</v>
      </c>
      <c r="D32" s="61">
        <v>9.0410000000000004E-3</v>
      </c>
      <c r="H32" s="61">
        <v>0.14599999999999999</v>
      </c>
      <c r="I32" s="61">
        <v>6.7000000000000002E-4</v>
      </c>
      <c r="J32" s="61">
        <v>5.8E-4</v>
      </c>
      <c r="K32" s="61">
        <v>1.8489999999999999E-3</v>
      </c>
      <c r="L32" s="61">
        <v>2.5100000000000001E-3</v>
      </c>
      <c r="M32" s="61">
        <v>7.1417055859999996</v>
      </c>
      <c r="N32" s="62">
        <f t="shared" si="2"/>
        <v>2.5894428396876858E-2</v>
      </c>
      <c r="O32" s="61">
        <v>5.8599999999999999E-2</v>
      </c>
      <c r="Z32" s="61">
        <v>6</v>
      </c>
      <c r="AB32" s="61"/>
      <c r="AC32" s="63" t="str">
        <f t="shared" si="3"/>
        <v/>
      </c>
      <c r="AD32" s="20" t="str">
        <f t="shared" si="22"/>
        <v/>
      </c>
      <c r="AE32" s="62" t="str">
        <f t="shared" si="4"/>
        <v/>
      </c>
      <c r="AF32" s="20">
        <f t="shared" si="19"/>
        <v>0.14599999999999999</v>
      </c>
      <c r="AG32" s="62">
        <f t="shared" si="5"/>
        <v>7.4106846587766839E-2</v>
      </c>
      <c r="AH32" s="62">
        <f t="shared" si="6"/>
        <v>6.4152195553589197E-2</v>
      </c>
      <c r="AI32" s="62">
        <f t="shared" si="20"/>
        <v>0.20451277513549385</v>
      </c>
      <c r="AJ32" s="62">
        <f t="shared" si="21"/>
        <v>0.27762415661984291</v>
      </c>
      <c r="AK32" s="62">
        <f t="shared" si="7"/>
        <v>-7.3111381484349064E-2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-6.6596928793260582E-3</v>
      </c>
      <c r="AV32" s="62" t="str">
        <f t="shared" si="11"/>
        <v/>
      </c>
      <c r="AW32" s="62" t="str">
        <f t="shared" si="12"/>
        <v/>
      </c>
    </row>
    <row r="33" spans="1:49">
      <c r="A33" s="62">
        <v>1900</v>
      </c>
      <c r="B33" s="61">
        <v>5.2140159999999998E-2</v>
      </c>
      <c r="C33" s="61">
        <v>2646</v>
      </c>
      <c r="D33" s="61">
        <v>9.7040000000000008E-3</v>
      </c>
      <c r="H33" s="61">
        <v>0.13100000000000001</v>
      </c>
      <c r="I33" s="61">
        <v>6.6E-4</v>
      </c>
      <c r="J33" s="61">
        <v>6.0999999999999997E-4</v>
      </c>
      <c r="K33" s="61">
        <v>1.977E-3</v>
      </c>
      <c r="L33" s="61">
        <v>2.7070000000000002E-3</v>
      </c>
      <c r="M33" s="61">
        <v>7.4200112269999998</v>
      </c>
      <c r="N33" s="62">
        <f t="shared" si="2"/>
        <v>2.6528458705975613E-2</v>
      </c>
      <c r="O33" s="61">
        <v>5.9400000000000001E-2</v>
      </c>
      <c r="Z33" s="61">
        <v>6</v>
      </c>
      <c r="AB33" s="61"/>
      <c r="AC33" s="63" t="str">
        <f t="shared" si="3"/>
        <v/>
      </c>
      <c r="AD33" s="20" t="str">
        <f t="shared" si="22"/>
        <v/>
      </c>
      <c r="AE33" s="62" t="str">
        <f t="shared" si="4"/>
        <v/>
      </c>
      <c r="AF33" s="20">
        <f t="shared" si="19"/>
        <v>0.13100000000000001</v>
      </c>
      <c r="AG33" s="62">
        <f t="shared" si="5"/>
        <v>6.8013190436933213E-2</v>
      </c>
      <c r="AH33" s="62">
        <f t="shared" si="6"/>
        <v>6.2860676009892813E-2</v>
      </c>
      <c r="AI33" s="62">
        <f t="shared" si="20"/>
        <v>0.20373042044517722</v>
      </c>
      <c r="AJ33" s="62">
        <f t="shared" si="21"/>
        <v>0.278957131079967</v>
      </c>
      <c r="AK33" s="62">
        <f t="shared" si="7"/>
        <v>-7.5226710634789778E-2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3.5809755559502096E-2</v>
      </c>
      <c r="AV33" s="62" t="str">
        <f t="shared" si="11"/>
        <v/>
      </c>
      <c r="AW33" s="62" t="str">
        <f t="shared" si="12"/>
        <v/>
      </c>
    </row>
    <row r="34" spans="1:49">
      <c r="A34" s="62">
        <v>1901</v>
      </c>
      <c r="B34" s="61">
        <v>5.1956639999999991E-2</v>
      </c>
      <c r="C34" s="61">
        <v>2667</v>
      </c>
      <c r="D34" s="61">
        <v>9.4369999999999992E-3</v>
      </c>
      <c r="H34" s="61">
        <v>0.122</v>
      </c>
      <c r="I34" s="61">
        <v>1.1199999999999999E-3</v>
      </c>
      <c r="J34" s="61">
        <v>9.2000000000000003E-4</v>
      </c>
      <c r="K34" s="61">
        <v>1.8680000000000001E-3</v>
      </c>
      <c r="L34" s="61">
        <v>2.1559999999999999E-3</v>
      </c>
      <c r="M34" s="61">
        <v>7.267185038</v>
      </c>
      <c r="N34" s="62">
        <f t="shared" si="2"/>
        <v>2.6133667046591171E-2</v>
      </c>
      <c r="O34" s="61">
        <v>5.8599999999999999E-2</v>
      </c>
      <c r="Z34" s="61">
        <v>5.5</v>
      </c>
      <c r="AB34" s="61"/>
      <c r="AC34" s="63" t="str">
        <f t="shared" si="3"/>
        <v/>
      </c>
      <c r="AD34" s="20" t="str">
        <f t="shared" si="22"/>
        <v/>
      </c>
      <c r="AE34" s="62" t="str">
        <f t="shared" si="4"/>
        <v/>
      </c>
      <c r="AF34" s="20">
        <f t="shared" si="19"/>
        <v>0.122</v>
      </c>
      <c r="AG34" s="62">
        <f t="shared" si="5"/>
        <v>0.11868178446540215</v>
      </c>
      <c r="AH34" s="62">
        <f t="shared" si="6"/>
        <v>9.7488608668008916E-2</v>
      </c>
      <c r="AI34" s="62">
        <f t="shared" si="20"/>
        <v>0.19794426194765288</v>
      </c>
      <c r="AJ34" s="62">
        <f t="shared" si="21"/>
        <v>0.22846243509589914</v>
      </c>
      <c r="AK34" s="62">
        <f t="shared" si="7"/>
        <v>-3.0518173148246258E-2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7.4993661946010384E-2</v>
      </c>
      <c r="AV34" s="62" t="str">
        <f t="shared" si="11"/>
        <v/>
      </c>
      <c r="AW34" s="62" t="str">
        <f t="shared" si="12"/>
        <v/>
      </c>
    </row>
    <row r="35" spans="1:49">
      <c r="A35" s="62">
        <v>1902</v>
      </c>
      <c r="B35" s="61">
        <v>5.2064079999999999E-2</v>
      </c>
      <c r="C35" s="61">
        <v>2686</v>
      </c>
      <c r="D35" s="61">
        <v>9.2099999999999994E-3</v>
      </c>
      <c r="H35" s="61">
        <v>0.124</v>
      </c>
      <c r="I35" s="61">
        <v>1.09E-3</v>
      </c>
      <c r="J35" s="61">
        <v>9.3000000000000005E-4</v>
      </c>
      <c r="K35" s="61">
        <v>2.0270000000000002E-3</v>
      </c>
      <c r="L35" s="61">
        <v>2.3410000000000002E-3</v>
      </c>
      <c r="M35" s="61">
        <v>7.0690263729999998</v>
      </c>
      <c r="N35" s="62">
        <f t="shared" si="2"/>
        <v>2.6034524659070656E-2</v>
      </c>
      <c r="O35" s="61">
        <v>5.8599999999999999E-2</v>
      </c>
      <c r="Z35" s="61">
        <v>5</v>
      </c>
      <c r="AB35" s="61"/>
      <c r="AC35" s="63" t="str">
        <f t="shared" si="3"/>
        <v/>
      </c>
      <c r="AD35" s="20" t="str">
        <f t="shared" si="22"/>
        <v/>
      </c>
      <c r="AE35" s="62" t="str">
        <f t="shared" si="4"/>
        <v/>
      </c>
      <c r="AF35" s="20">
        <f t="shared" si="19"/>
        <v>0.124</v>
      </c>
      <c r="AG35" s="62">
        <f t="shared" si="5"/>
        <v>0.11834961997828448</v>
      </c>
      <c r="AH35" s="62">
        <f t="shared" si="6"/>
        <v>0.10097719869706842</v>
      </c>
      <c r="AI35" s="62">
        <f t="shared" si="20"/>
        <v>0.2200868621064061</v>
      </c>
      <c r="AJ35" s="62">
        <f t="shared" si="21"/>
        <v>0.25418023887079266</v>
      </c>
      <c r="AK35" s="62">
        <f t="shared" si="7"/>
        <v>-3.4093376764386563E-2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5.8800879564177087E-2</v>
      </c>
      <c r="AV35" s="62" t="str">
        <f t="shared" si="11"/>
        <v/>
      </c>
      <c r="AW35" s="62" t="str">
        <f t="shared" si="12"/>
        <v/>
      </c>
    </row>
    <row r="36" spans="1:49">
      <c r="A36" s="62">
        <v>1903</v>
      </c>
      <c r="B36" s="61">
        <v>5.2119600000000002E-2</v>
      </c>
      <c r="C36" s="61">
        <v>2706</v>
      </c>
      <c r="D36" s="61">
        <v>1.0137999999999999E-2</v>
      </c>
      <c r="H36" s="61">
        <v>0.11799999999999999</v>
      </c>
      <c r="I36" s="61">
        <v>1.0300000000000001E-3</v>
      </c>
      <c r="J36" s="61">
        <v>1E-3</v>
      </c>
      <c r="K36" s="61">
        <v>2.137E-3</v>
      </c>
      <c r="L36" s="61">
        <v>2.6749999999999999E-3</v>
      </c>
      <c r="M36" s="61">
        <v>7.4920593609999999</v>
      </c>
      <c r="N36" s="62">
        <f t="shared" si="2"/>
        <v>2.6839777896987885E-2</v>
      </c>
      <c r="O36" s="61">
        <v>5.8599999999999999E-2</v>
      </c>
      <c r="Z36" s="61">
        <v>5</v>
      </c>
      <c r="AB36" s="61"/>
      <c r="AC36" s="63" t="str">
        <f t="shared" si="3"/>
        <v/>
      </c>
      <c r="AD36" s="20" t="str">
        <f t="shared" si="22"/>
        <v/>
      </c>
      <c r="AE36" s="62" t="str">
        <f t="shared" si="4"/>
        <v/>
      </c>
      <c r="AF36" s="20">
        <f t="shared" si="19"/>
        <v>0.11799999999999999</v>
      </c>
      <c r="AG36" s="62">
        <f t="shared" si="5"/>
        <v>0.1015979483132768</v>
      </c>
      <c r="AH36" s="62">
        <f t="shared" si="6"/>
        <v>9.8638784770171642E-2</v>
      </c>
      <c r="AI36" s="62">
        <f t="shared" si="20"/>
        <v>0.2107910830538568</v>
      </c>
      <c r="AJ36" s="62">
        <f t="shared" si="21"/>
        <v>0.26385874926020914</v>
      </c>
      <c r="AK36" s="62">
        <f t="shared" si="7"/>
        <v>-5.3067666206352337E-2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1.9538491688237045E-2</v>
      </c>
      <c r="AV36" s="62" t="str">
        <f t="shared" si="11"/>
        <v/>
      </c>
      <c r="AW36" s="62" t="str">
        <f t="shared" si="12"/>
        <v/>
      </c>
    </row>
    <row r="37" spans="1:49">
      <c r="A37" s="62">
        <v>1904</v>
      </c>
      <c r="B37" s="61">
        <v>5.1966199999999997E-2</v>
      </c>
      <c r="C37" s="61">
        <v>2735</v>
      </c>
      <c r="D37" s="61">
        <v>1.0364E-2</v>
      </c>
      <c r="H37" s="61">
        <v>0.121</v>
      </c>
      <c r="I37" s="61">
        <v>1.1999999999999999E-3</v>
      </c>
      <c r="J37" s="61">
        <v>1.0300000000000001E-3</v>
      </c>
      <c r="K37" s="61">
        <v>2.1559999999999999E-3</v>
      </c>
      <c r="L37" s="61">
        <v>2.6708999999999999E-3</v>
      </c>
      <c r="M37" s="61">
        <v>7.7004204620000003</v>
      </c>
      <c r="N37" s="62">
        <f t="shared" si="2"/>
        <v>2.6412606853438093E-2</v>
      </c>
      <c r="O37" s="61">
        <v>5.8599999999999999E-2</v>
      </c>
      <c r="Z37" s="61">
        <v>5</v>
      </c>
      <c r="AB37" s="61"/>
      <c r="AC37" s="63" t="str">
        <f t="shared" si="3"/>
        <v/>
      </c>
      <c r="AD37" s="20" t="str">
        <f t="shared" si="22"/>
        <v/>
      </c>
      <c r="AE37" s="62" t="str">
        <f t="shared" si="4"/>
        <v/>
      </c>
      <c r="AF37" s="20">
        <f t="shared" si="19"/>
        <v>0.121</v>
      </c>
      <c r="AG37" s="62">
        <f t="shared" si="5"/>
        <v>0.11578541103820918</v>
      </c>
      <c r="AH37" s="62">
        <f t="shared" si="6"/>
        <v>9.938247780779623E-2</v>
      </c>
      <c r="AI37" s="62">
        <f t="shared" si="20"/>
        <v>0.20802778849864917</v>
      </c>
      <c r="AJ37" s="62">
        <f t="shared" si="21"/>
        <v>0.25770937861829407</v>
      </c>
      <c r="AK37" s="62">
        <f t="shared" si="7"/>
        <v>-4.9681590119644903E-2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6.6043608497080838E-2</v>
      </c>
      <c r="AV37" s="62" t="str">
        <f t="shared" si="11"/>
        <v/>
      </c>
      <c r="AW37" s="62" t="str">
        <f t="shared" si="12"/>
        <v/>
      </c>
    </row>
    <row r="38" spans="1:49">
      <c r="A38" s="62">
        <v>1905</v>
      </c>
      <c r="B38" s="61">
        <v>5.2057920000000001E-2</v>
      </c>
      <c r="C38" s="61">
        <v>2762</v>
      </c>
      <c r="D38" s="61">
        <v>1.0867E-2</v>
      </c>
      <c r="H38" s="61">
        <v>0.124</v>
      </c>
      <c r="I38" s="61">
        <v>1.1999999999999999E-3</v>
      </c>
      <c r="J38" s="61">
        <v>1.06E-3</v>
      </c>
      <c r="K38" s="61">
        <v>2.4780000000000002E-3</v>
      </c>
      <c r="L38" s="61">
        <v>2.6824000000000001E-3</v>
      </c>
      <c r="M38" s="61">
        <v>7.7413353880000004</v>
      </c>
      <c r="N38" s="62">
        <f t="shared" si="2"/>
        <v>2.7278830180763363E-2</v>
      </c>
      <c r="O38" s="61">
        <v>5.8599999999999999E-2</v>
      </c>
      <c r="Z38" s="61">
        <v>5</v>
      </c>
      <c r="AB38" s="61"/>
      <c r="AC38" s="63" t="str">
        <f t="shared" si="3"/>
        <v/>
      </c>
      <c r="AD38" s="20" t="str">
        <f t="shared" si="22"/>
        <v/>
      </c>
      <c r="AE38" s="62" t="str">
        <f t="shared" si="4"/>
        <v/>
      </c>
      <c r="AF38" s="20">
        <f t="shared" ref="AF38:AF69" si="27">IF(H38="","",H38)</f>
        <v>0.124</v>
      </c>
      <c r="AG38" s="62">
        <f t="shared" si="5"/>
        <v>0.11042606055028986</v>
      </c>
      <c r="AH38" s="62">
        <f t="shared" si="6"/>
        <v>9.7543020152756052E-2</v>
      </c>
      <c r="AI38" s="62">
        <f t="shared" si="20"/>
        <v>0.22802981503634859</v>
      </c>
      <c r="AJ38" s="62">
        <f t="shared" si="21"/>
        <v>0.24683905401674797</v>
      </c>
      <c r="AK38" s="62">
        <f t="shared" si="7"/>
        <v>-1.8809238980399379E-2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1.7730478378216584E-2</v>
      </c>
      <c r="AV38" s="62" t="str">
        <f t="shared" si="11"/>
        <v/>
      </c>
      <c r="AW38" s="62" t="str">
        <f t="shared" si="12"/>
        <v/>
      </c>
    </row>
    <row r="39" spans="1:49">
      <c r="A39" s="62">
        <v>1906</v>
      </c>
      <c r="B39" s="61">
        <v>5.2452450000000005E-2</v>
      </c>
      <c r="C39" s="61">
        <v>2788</v>
      </c>
      <c r="D39" s="61">
        <v>1.1575999999999999E-2</v>
      </c>
      <c r="H39" s="61">
        <v>0.126</v>
      </c>
      <c r="I39" s="61">
        <v>1.1199999999999999E-3</v>
      </c>
      <c r="J39" s="61">
        <v>1.2199999999999999E-3</v>
      </c>
      <c r="K39" s="61">
        <v>2.8010000000000001E-3</v>
      </c>
      <c r="L39" s="61">
        <v>3.1389999999999999E-3</v>
      </c>
      <c r="M39" s="61">
        <v>7.9770432260000002</v>
      </c>
      <c r="N39" s="62">
        <f t="shared" si="2"/>
        <v>2.7936978657821576E-2</v>
      </c>
      <c r="O39" s="61">
        <v>6.1100000000000002E-2</v>
      </c>
      <c r="Z39" s="61">
        <v>5</v>
      </c>
      <c r="AB39" s="61"/>
      <c r="AC39" s="63" t="str">
        <f t="shared" si="3"/>
        <v/>
      </c>
      <c r="AD39" s="20" t="str">
        <f t="shared" ref="AD39:AD70" si="28">IF(F39="","",F39)</f>
        <v/>
      </c>
      <c r="AE39" s="62" t="str">
        <f t="shared" si="4"/>
        <v/>
      </c>
      <c r="AF39" s="20">
        <f t="shared" si="27"/>
        <v>0.126</v>
      </c>
      <c r="AG39" s="62">
        <f t="shared" si="5"/>
        <v>9.6751900483759493E-2</v>
      </c>
      <c r="AH39" s="62">
        <f t="shared" si="6"/>
        <v>0.10539046302695232</v>
      </c>
      <c r="AI39" s="62">
        <f t="shared" si="20"/>
        <v>0.2419661368348307</v>
      </c>
      <c r="AJ39" s="62">
        <f t="shared" si="21"/>
        <v>0.2711644782308224</v>
      </c>
      <c r="AK39" s="62">
        <f t="shared" si="7"/>
        <v>-2.91983413959917E-2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2.6159738936881474E-2</v>
      </c>
      <c r="AV39" s="62" t="str">
        <f t="shared" si="11"/>
        <v/>
      </c>
      <c r="AW39" s="62" t="str">
        <f t="shared" si="12"/>
        <v/>
      </c>
    </row>
    <row r="40" spans="1:49">
      <c r="A40" s="62">
        <v>1907</v>
      </c>
      <c r="B40" s="61">
        <v>5.2643640000000005E-2</v>
      </c>
      <c r="C40" s="61">
        <v>2821</v>
      </c>
      <c r="D40" s="61">
        <v>1.2259000000000001E-2</v>
      </c>
      <c r="H40" s="61">
        <v>0.129</v>
      </c>
      <c r="I40" s="61">
        <v>1.2999999999999999E-3</v>
      </c>
      <c r="J40" s="61">
        <v>1.33E-3</v>
      </c>
      <c r="K40" s="61">
        <v>2.6540000000000001E-3</v>
      </c>
      <c r="L40" s="61">
        <v>3.7905999999999999E-3</v>
      </c>
      <c r="M40" s="61">
        <v>8.1630010389999992</v>
      </c>
      <c r="N40" s="62">
        <f t="shared" si="2"/>
        <v>2.8573124917329044E-2</v>
      </c>
      <c r="O40" s="61">
        <v>6.2700000000000006E-2</v>
      </c>
      <c r="Z40" s="61">
        <v>6.5</v>
      </c>
      <c r="AB40" s="61"/>
      <c r="AC40" s="63" t="str">
        <f t="shared" si="3"/>
        <v/>
      </c>
      <c r="AD40" s="20" t="str">
        <f t="shared" si="28"/>
        <v/>
      </c>
      <c r="AE40" s="62" t="str">
        <f t="shared" si="4"/>
        <v/>
      </c>
      <c r="AF40" s="20">
        <f t="shared" si="27"/>
        <v>0.129</v>
      </c>
      <c r="AG40" s="62">
        <f t="shared" si="5"/>
        <v>0.10604453870625662</v>
      </c>
      <c r="AH40" s="62">
        <f t="shared" si="6"/>
        <v>0.1084917203687087</v>
      </c>
      <c r="AI40" s="62">
        <f t="shared" si="20"/>
        <v>0.216494004404927</v>
      </c>
      <c r="AJ40" s="62">
        <f t="shared" si="21"/>
        <v>0.30920956032302793</v>
      </c>
      <c r="AK40" s="62">
        <f t="shared" si="7"/>
        <v>-9.2715555918100934E-2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2.7484623345310336E-2</v>
      </c>
      <c r="AV40" s="62" t="str">
        <f t="shared" si="11"/>
        <v/>
      </c>
      <c r="AW40" s="62" t="str">
        <f t="shared" si="12"/>
        <v/>
      </c>
    </row>
    <row r="41" spans="1:49">
      <c r="A41" s="62">
        <v>1908</v>
      </c>
      <c r="B41" s="61">
        <v>5.2176449999999999E-2</v>
      </c>
      <c r="C41" s="61">
        <v>2861</v>
      </c>
      <c r="D41" s="61">
        <v>1.2477E-2</v>
      </c>
      <c r="H41" s="61">
        <v>0.13200000000000001</v>
      </c>
      <c r="I41" s="61">
        <v>1.6800000000000001E-3</v>
      </c>
      <c r="J41" s="61">
        <v>1.4400000000000001E-3</v>
      </c>
      <c r="K41" s="61">
        <v>2.4299999999999999E-3</v>
      </c>
      <c r="L41" s="61">
        <v>3.6354E-3</v>
      </c>
      <c r="M41" s="61">
        <v>8.1354439420000002</v>
      </c>
      <c r="N41" s="62">
        <f t="shared" si="2"/>
        <v>2.877177750175915E-2</v>
      </c>
      <c r="O41" s="61">
        <v>6.6000000000000003E-2</v>
      </c>
      <c r="Z41" s="61">
        <v>5.5</v>
      </c>
      <c r="AB41" s="61"/>
      <c r="AC41" s="63" t="str">
        <f t="shared" si="3"/>
        <v/>
      </c>
      <c r="AD41" s="20" t="str">
        <f t="shared" si="28"/>
        <v/>
      </c>
      <c r="AE41" s="62" t="str">
        <f t="shared" si="4"/>
        <v/>
      </c>
      <c r="AF41" s="20">
        <f t="shared" si="27"/>
        <v>0.13200000000000001</v>
      </c>
      <c r="AG41" s="62">
        <f t="shared" si="5"/>
        <v>0.1346477518634287</v>
      </c>
      <c r="AH41" s="62">
        <f t="shared" si="6"/>
        <v>0.11541235874008175</v>
      </c>
      <c r="AI41" s="62">
        <f t="shared" si="20"/>
        <v>0.19475835537388794</v>
      </c>
      <c r="AJ41" s="62">
        <f t="shared" si="21"/>
        <v>0.29136811733589807</v>
      </c>
      <c r="AK41" s="62">
        <f t="shared" si="7"/>
        <v>-9.6609761962010127E-2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5.8071629013282167E-2</v>
      </c>
      <c r="AV41" s="62" t="str">
        <f t="shared" si="11"/>
        <v/>
      </c>
      <c r="AW41" s="62" t="str">
        <f t="shared" si="12"/>
        <v/>
      </c>
    </row>
    <row r="42" spans="1:49">
      <c r="A42" s="62">
        <v>1909</v>
      </c>
      <c r="B42" s="61">
        <v>5.2079760000000003E-2</v>
      </c>
      <c r="C42" s="61">
        <v>2899</v>
      </c>
      <c r="D42" s="61">
        <v>1.2852000000000001E-2</v>
      </c>
      <c r="H42" s="61">
        <v>0.11700000000000001</v>
      </c>
      <c r="I42" s="61">
        <v>1.7799999999999999E-3</v>
      </c>
      <c r="J42" s="61">
        <v>1.4400000000000001E-3</v>
      </c>
      <c r="K42" s="61">
        <v>2.545E-3</v>
      </c>
      <c r="L42" s="61">
        <v>3.6713000000000002E-3</v>
      </c>
      <c r="M42" s="61">
        <v>8.3875598230000001</v>
      </c>
      <c r="N42" s="62">
        <f t="shared" si="2"/>
        <v>2.8368900465818449E-2</v>
      </c>
      <c r="O42" s="61">
        <v>6.5199999999999994E-2</v>
      </c>
      <c r="Z42" s="61">
        <v>5</v>
      </c>
      <c r="AB42" s="61"/>
      <c r="AC42" s="63" t="str">
        <f t="shared" si="3"/>
        <v/>
      </c>
      <c r="AD42" s="20" t="str">
        <f t="shared" si="28"/>
        <v/>
      </c>
      <c r="AE42" s="62" t="str">
        <f t="shared" si="4"/>
        <v/>
      </c>
      <c r="AF42" s="20">
        <f t="shared" si="27"/>
        <v>0.11700000000000001</v>
      </c>
      <c r="AG42" s="62">
        <f t="shared" si="5"/>
        <v>0.13849984438219731</v>
      </c>
      <c r="AH42" s="62">
        <f t="shared" si="6"/>
        <v>0.11204481792717087</v>
      </c>
      <c r="AI42" s="62">
        <f t="shared" si="20"/>
        <v>0.19802365390600685</v>
      </c>
      <c r="AJ42" s="62">
        <f t="shared" si="21"/>
        <v>0.2856598194833489</v>
      </c>
      <c r="AK42" s="62">
        <f t="shared" si="7"/>
        <v>-8.7636165577342051E-2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6.9101467686543433E-2</v>
      </c>
      <c r="AV42" s="62" t="str">
        <f t="shared" si="11"/>
        <v/>
      </c>
      <c r="AW42" s="62" t="str">
        <f t="shared" si="12"/>
        <v/>
      </c>
    </row>
    <row r="43" spans="1:49">
      <c r="A43" s="62">
        <v>1910</v>
      </c>
      <c r="B43" s="61">
        <v>5.2099040000000006E-2</v>
      </c>
      <c r="C43" s="61">
        <v>2929</v>
      </c>
      <c r="D43" s="61">
        <v>1.3315E-2</v>
      </c>
      <c r="H43" s="61">
        <v>0.107</v>
      </c>
      <c r="I43" s="61">
        <v>1.56E-3</v>
      </c>
      <c r="J43" s="61">
        <v>1.5200000000000001E-3</v>
      </c>
      <c r="K43" s="61">
        <v>2.8809999999999999E-3</v>
      </c>
      <c r="L43" s="61">
        <v>3.8409E-3</v>
      </c>
      <c r="M43" s="61">
        <v>8.4846407399999997</v>
      </c>
      <c r="N43" s="62">
        <f t="shared" si="2"/>
        <v>2.8757026251069108E-2</v>
      </c>
      <c r="O43" s="61">
        <v>6.5199999999999994E-2</v>
      </c>
      <c r="Z43" s="61">
        <v>5.5</v>
      </c>
      <c r="AB43" s="61"/>
      <c r="AC43" s="63" t="str">
        <f t="shared" si="3"/>
        <v/>
      </c>
      <c r="AD43" s="20" t="str">
        <f t="shared" si="28"/>
        <v/>
      </c>
      <c r="AE43" s="62" t="str">
        <f t="shared" si="4"/>
        <v/>
      </c>
      <c r="AF43" s="20">
        <f t="shared" si="27"/>
        <v>0.107</v>
      </c>
      <c r="AG43" s="62">
        <f t="shared" si="5"/>
        <v>0.11716109650769808</v>
      </c>
      <c r="AH43" s="62">
        <f t="shared" si="6"/>
        <v>0.11415696582801352</v>
      </c>
      <c r="AI43" s="62">
        <f t="shared" si="20"/>
        <v>0.21637251220428086</v>
      </c>
      <c r="AJ43" s="62">
        <f t="shared" si="21"/>
        <v>0.28846413819001127</v>
      </c>
      <c r="AK43" s="62">
        <f t="shared" si="7"/>
        <v>-7.2091625985730406E-2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3.6411362410766278E-2</v>
      </c>
      <c r="AV43" s="62" t="str">
        <f t="shared" si="11"/>
        <v/>
      </c>
      <c r="AW43" s="62" t="str">
        <f t="shared" si="12"/>
        <v/>
      </c>
    </row>
    <row r="44" spans="1:49">
      <c r="A44" s="62">
        <v>1911</v>
      </c>
      <c r="B44" s="61">
        <v>5.216552E-2</v>
      </c>
      <c r="C44" s="61">
        <v>2962</v>
      </c>
      <c r="D44" s="61">
        <v>1.4126E-2</v>
      </c>
      <c r="H44" s="61">
        <v>0.112</v>
      </c>
      <c r="I44" s="61">
        <v>1.6000000000000001E-3</v>
      </c>
      <c r="J44" s="61">
        <v>1.58E-3</v>
      </c>
      <c r="K44" s="61">
        <v>3.1770000000000001E-3</v>
      </c>
      <c r="L44" s="61">
        <v>4.4450000000000002E-3</v>
      </c>
      <c r="M44" s="61">
        <v>8.631892401</v>
      </c>
      <c r="N44" s="62">
        <f t="shared" si="2"/>
        <v>2.9654032717025117E-2</v>
      </c>
      <c r="O44" s="61">
        <v>6.7699999999999996E-2</v>
      </c>
      <c r="Z44" s="61">
        <v>4.5</v>
      </c>
      <c r="AB44" s="61"/>
      <c r="AC44" s="63" t="str">
        <f t="shared" si="3"/>
        <v/>
      </c>
      <c r="AD44" s="20" t="str">
        <f t="shared" si="28"/>
        <v/>
      </c>
      <c r="AE44" s="62" t="str">
        <f t="shared" si="4"/>
        <v/>
      </c>
      <c r="AF44" s="20">
        <f t="shared" si="27"/>
        <v>0.112</v>
      </c>
      <c r="AG44" s="62">
        <f t="shared" si="5"/>
        <v>0.1132663174288546</v>
      </c>
      <c r="AH44" s="62">
        <f t="shared" si="6"/>
        <v>0.11185048846099392</v>
      </c>
      <c r="AI44" s="62">
        <f t="shared" si="20"/>
        <v>0.22490443154466941</v>
      </c>
      <c r="AJ44" s="62">
        <f t="shared" si="21"/>
        <v>0.31466798810703667</v>
      </c>
      <c r="AK44" s="62">
        <f t="shared" si="7"/>
        <v>-8.9763556562367258E-2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2.4284001838828857E-2</v>
      </c>
      <c r="AV44" s="62" t="str">
        <f t="shared" si="11"/>
        <v/>
      </c>
      <c r="AW44" s="62" t="str">
        <f t="shared" si="12"/>
        <v/>
      </c>
    </row>
    <row r="45" spans="1:49">
      <c r="A45" s="62">
        <v>1912</v>
      </c>
      <c r="B45" s="61">
        <v>5.2114799999999996E-2</v>
      </c>
      <c r="C45" s="61">
        <v>2998</v>
      </c>
      <c r="D45" s="61">
        <v>1.5237000000000001E-2</v>
      </c>
      <c r="H45" s="61">
        <v>0.115</v>
      </c>
      <c r="I45" s="61">
        <v>1.66E-3</v>
      </c>
      <c r="J45" s="61">
        <v>1.7099999999999999E-3</v>
      </c>
      <c r="K45" s="61">
        <v>3.3769999999999998E-3</v>
      </c>
      <c r="L45" s="61">
        <v>4.7004000000000004E-3</v>
      </c>
      <c r="M45" s="61">
        <v>9.0071737790000004</v>
      </c>
      <c r="N45" s="62">
        <f t="shared" si="2"/>
        <v>3.028551268340297E-2</v>
      </c>
      <c r="O45" s="61">
        <v>6.93E-2</v>
      </c>
      <c r="Z45" s="61">
        <v>6</v>
      </c>
      <c r="AB45" s="61"/>
      <c r="AC45" s="63" t="str">
        <f t="shared" si="3"/>
        <v/>
      </c>
      <c r="AD45" s="20" t="str">
        <f t="shared" si="28"/>
        <v/>
      </c>
      <c r="AE45" s="62" t="str">
        <f t="shared" si="4"/>
        <v/>
      </c>
      <c r="AF45" s="20">
        <f t="shared" si="27"/>
        <v>0.115</v>
      </c>
      <c r="AG45" s="62">
        <f t="shared" si="5"/>
        <v>0.10894533044562578</v>
      </c>
      <c r="AH45" s="62">
        <f t="shared" si="6"/>
        <v>0.11222681630242173</v>
      </c>
      <c r="AI45" s="62">
        <f t="shared" si="20"/>
        <v>0.22163155476799892</v>
      </c>
      <c r="AJ45" s="62">
        <f t="shared" si="21"/>
        <v>0.30848592242567435</v>
      </c>
      <c r="AK45" s="62">
        <f t="shared" si="7"/>
        <v>-8.685436765767543E-2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2.3928657972912836E-2</v>
      </c>
      <c r="AV45" s="62" t="str">
        <f t="shared" si="11"/>
        <v/>
      </c>
      <c r="AW45" s="62" t="str">
        <f t="shared" si="12"/>
        <v/>
      </c>
    </row>
    <row r="46" spans="1:49">
      <c r="A46" s="62">
        <v>1913</v>
      </c>
      <c r="B46" s="61">
        <v>5.2212679999999997E-2</v>
      </c>
      <c r="C46" s="61">
        <v>3027</v>
      </c>
      <c r="D46" s="61">
        <v>1.5966999999999999E-2</v>
      </c>
      <c r="H46" s="61">
        <v>0.12</v>
      </c>
      <c r="I46" s="61">
        <v>1.8500000000000001E-3</v>
      </c>
      <c r="J46" s="61">
        <v>1.81E-3</v>
      </c>
      <c r="K46" s="61">
        <v>4.0480000000000004E-3</v>
      </c>
      <c r="L46" s="61">
        <v>4.9543E-3</v>
      </c>
      <c r="M46" s="61">
        <v>9.4065413210000006</v>
      </c>
      <c r="N46" s="62">
        <f t="shared" si="2"/>
        <v>3.0097925958264986E-2</v>
      </c>
      <c r="O46" s="61">
        <v>6.93E-2</v>
      </c>
      <c r="Z46" s="61">
        <v>5.5</v>
      </c>
      <c r="AB46" s="61"/>
      <c r="AC46" s="63" t="str">
        <f t="shared" si="3"/>
        <v/>
      </c>
      <c r="AD46" s="20" t="str">
        <f t="shared" si="28"/>
        <v/>
      </c>
      <c r="AE46" s="62" t="str">
        <f t="shared" si="4"/>
        <v/>
      </c>
      <c r="AF46" s="20">
        <f t="shared" si="27"/>
        <v>0.12</v>
      </c>
      <c r="AG46" s="62">
        <f t="shared" si="5"/>
        <v>0.11586396943696375</v>
      </c>
      <c r="AH46" s="62">
        <f t="shared" si="6"/>
        <v>0.11335880253021859</v>
      </c>
      <c r="AI46" s="62">
        <f t="shared" si="20"/>
        <v>0.25352289096261044</v>
      </c>
      <c r="AJ46" s="62">
        <f t="shared" si="21"/>
        <v>0.31028371015218892</v>
      </c>
      <c r="AK46" s="62">
        <f t="shared" si="7"/>
        <v>-5.6760819189578482E-2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6.6213204574714427E-2</v>
      </c>
      <c r="AV46" s="62" t="str">
        <f t="shared" si="11"/>
        <v/>
      </c>
      <c r="AW46" s="62" t="str">
        <f t="shared" si="12"/>
        <v/>
      </c>
    </row>
    <row r="47" spans="1:49">
      <c r="A47" s="62">
        <v>1914</v>
      </c>
      <c r="B47" s="61">
        <v>5.8811999999999996E-2</v>
      </c>
      <c r="C47" s="61">
        <v>3053</v>
      </c>
      <c r="D47" s="61">
        <v>1.5746E-2</v>
      </c>
      <c r="H47" s="61">
        <v>0.13200000000000001</v>
      </c>
      <c r="I47" s="61">
        <v>1.8600000000000001E-3</v>
      </c>
      <c r="J47" s="61">
        <v>1.6800000000000001E-3</v>
      </c>
      <c r="K47" s="61">
        <v>2.8519999999999999E-3</v>
      </c>
      <c r="L47" s="61">
        <v>3.8019999999999998E-3</v>
      </c>
      <c r="M47" s="61">
        <v>8.9141948719999995</v>
      </c>
      <c r="N47" s="62">
        <f t="shared" si="2"/>
        <v>3.1053957310656827E-2</v>
      </c>
      <c r="O47" s="61">
        <v>6.93E-2</v>
      </c>
      <c r="Z47" s="61">
        <v>6</v>
      </c>
      <c r="AB47" s="61">
        <v>0.10872395419876416</v>
      </c>
      <c r="AC47" s="63" t="str">
        <f t="shared" si="3"/>
        <v/>
      </c>
      <c r="AD47" s="20" t="str">
        <f t="shared" si="28"/>
        <v/>
      </c>
      <c r="AE47" s="62" t="str">
        <f t="shared" si="4"/>
        <v/>
      </c>
      <c r="AF47" s="20">
        <f t="shared" si="27"/>
        <v>0.13200000000000001</v>
      </c>
      <c r="AG47" s="62">
        <f t="shared" si="5"/>
        <v>0.1181252381557221</v>
      </c>
      <c r="AH47" s="62">
        <f t="shared" si="6"/>
        <v>0.10669376349549092</v>
      </c>
      <c r="AI47" s="62">
        <f t="shared" si="20"/>
        <v>0.1811253651721072</v>
      </c>
      <c r="AJ47" s="62">
        <f t="shared" si="21"/>
        <v>0.24145814810110502</v>
      </c>
      <c r="AK47" s="62">
        <f t="shared" si="7"/>
        <v>-6.0332782928997825E-2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2.3730014462685807E-2</v>
      </c>
      <c r="AV47" s="62" t="str">
        <f t="shared" si="11"/>
        <v/>
      </c>
      <c r="AW47" s="62">
        <f t="shared" si="12"/>
        <v>0.10872395419876416</v>
      </c>
    </row>
    <row r="48" spans="1:49">
      <c r="A48" s="62">
        <v>1915</v>
      </c>
      <c r="B48" s="61">
        <v>7.2098599999999999E-2</v>
      </c>
      <c r="C48" s="61">
        <v>3083</v>
      </c>
      <c r="D48" s="61">
        <v>1.7281999999999999E-2</v>
      </c>
      <c r="H48" s="61">
        <v>0.11899999999999999</v>
      </c>
      <c r="I48" s="61">
        <v>1.99E-3</v>
      </c>
      <c r="J48" s="61">
        <v>1.9400000000000001E-3</v>
      </c>
      <c r="K48" s="61">
        <v>2.6649999999999998E-3</v>
      </c>
      <c r="L48" s="61">
        <v>5.7840000000000001E-3</v>
      </c>
      <c r="M48" s="61">
        <v>8.3722035780000006</v>
      </c>
      <c r="N48" s="62">
        <f t="shared" si="2"/>
        <v>3.5936545643227888E-2</v>
      </c>
      <c r="O48" s="61">
        <v>8.3400000000000002E-2</v>
      </c>
      <c r="Z48" s="61">
        <v>5.5</v>
      </c>
      <c r="AB48" s="61">
        <v>0.10380682903119413</v>
      </c>
      <c r="AC48" s="63" t="str">
        <f t="shared" si="3"/>
        <v/>
      </c>
      <c r="AD48" s="20" t="str">
        <f t="shared" si="28"/>
        <v/>
      </c>
      <c r="AE48" s="62" t="str">
        <f t="shared" si="4"/>
        <v/>
      </c>
      <c r="AF48" s="20">
        <f t="shared" si="27"/>
        <v>0.11899999999999999</v>
      </c>
      <c r="AG48" s="62">
        <f t="shared" si="5"/>
        <v>0.11514870964008796</v>
      </c>
      <c r="AH48" s="62">
        <f t="shared" si="6"/>
        <v>0.11225552598078928</v>
      </c>
      <c r="AI48" s="62">
        <f t="shared" si="20"/>
        <v>0.15420668904062029</v>
      </c>
      <c r="AJ48" s="62">
        <f t="shared" si="21"/>
        <v>0.33468348570767276</v>
      </c>
      <c r="AK48" s="62">
        <f t="shared" si="7"/>
        <v>-0.18047679666705246</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0.10380682903119413</v>
      </c>
    </row>
    <row r="49" spans="1:49">
      <c r="A49" s="62">
        <v>1916</v>
      </c>
      <c r="B49" s="61">
        <v>7.3954499999999992E-2</v>
      </c>
      <c r="C49" s="61">
        <v>3105</v>
      </c>
      <c r="D49" s="61">
        <v>2.4277E-2</v>
      </c>
      <c r="H49" s="61">
        <v>0.121</v>
      </c>
      <c r="I49" s="61">
        <v>2.6800000000000001E-3</v>
      </c>
      <c r="J49" s="61">
        <v>3.0400000000000002E-3</v>
      </c>
      <c r="K49" s="61">
        <v>5.1060000000000003E-3</v>
      </c>
      <c r="L49" s="61">
        <v>9.6279999999999994E-3</v>
      </c>
      <c r="M49" s="61">
        <v>8.4277384899999994</v>
      </c>
      <c r="N49" s="62">
        <f t="shared" si="2"/>
        <v>4.9794112414616461E-2</v>
      </c>
      <c r="O49" s="61">
        <v>0.1106</v>
      </c>
      <c r="Z49" s="61">
        <v>5</v>
      </c>
      <c r="AB49" s="61">
        <v>8.1353390891715546E-2</v>
      </c>
      <c r="AC49" s="63" t="str">
        <f t="shared" si="3"/>
        <v/>
      </c>
      <c r="AD49" s="20" t="str">
        <f t="shared" si="28"/>
        <v/>
      </c>
      <c r="AE49" s="62" t="str">
        <f t="shared" si="4"/>
        <v/>
      </c>
      <c r="AF49" s="20">
        <f t="shared" si="27"/>
        <v>0.121</v>
      </c>
      <c r="AG49" s="62">
        <f t="shared" si="5"/>
        <v>0.11039255262182313</v>
      </c>
      <c r="AH49" s="62">
        <f t="shared" si="6"/>
        <v>0.12522140297400833</v>
      </c>
      <c r="AI49" s="62">
        <f t="shared" si="20"/>
        <v>0.21032252749516003</v>
      </c>
      <c r="AJ49" s="62">
        <f t="shared" si="21"/>
        <v>0.39658936441899739</v>
      </c>
      <c r="AK49" s="62">
        <f t="shared" si="7"/>
        <v>-0.18626683692383736</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8.1353390891715546E-2</v>
      </c>
    </row>
    <row r="50" spans="1:49">
      <c r="A50" s="62">
        <v>1917</v>
      </c>
      <c r="B50" s="61">
        <v>6.4019499999999993E-2</v>
      </c>
      <c r="C50" s="61">
        <v>3124</v>
      </c>
      <c r="D50" s="61">
        <v>3.7657000000000003E-2</v>
      </c>
      <c r="H50" s="61">
        <v>0.113</v>
      </c>
      <c r="I50" s="61">
        <v>4.8799999999999998E-3</v>
      </c>
      <c r="J50" s="61">
        <v>4.4000000000000003E-3</v>
      </c>
      <c r="K50" s="61">
        <v>4.4489999999999998E-3</v>
      </c>
      <c r="L50" s="61">
        <v>1.2319E-2</v>
      </c>
      <c r="M50" s="61">
        <v>7.0250612339999998</v>
      </c>
      <c r="N50" s="62">
        <f t="shared" si="2"/>
        <v>9.2095882064330475E-2</v>
      </c>
      <c r="O50" s="61">
        <v>0.21540000000000001</v>
      </c>
      <c r="Z50" s="61">
        <v>5</v>
      </c>
      <c r="AB50" s="61">
        <v>6.3865269508781797E-2</v>
      </c>
      <c r="AC50" s="63" t="str">
        <f t="shared" si="3"/>
        <v/>
      </c>
      <c r="AD50" s="20" t="str">
        <f t="shared" si="28"/>
        <v/>
      </c>
      <c r="AE50" s="62" t="str">
        <f t="shared" si="4"/>
        <v/>
      </c>
      <c r="AF50" s="20">
        <f t="shared" si="27"/>
        <v>0.113</v>
      </c>
      <c r="AG50" s="62">
        <f t="shared" si="5"/>
        <v>0.12959077993467349</v>
      </c>
      <c r="AH50" s="62">
        <f t="shared" si="6"/>
        <v>0.1168441458427384</v>
      </c>
      <c r="AI50" s="62">
        <f t="shared" si="20"/>
        <v>0.11814536473962343</v>
      </c>
      <c r="AJ50" s="62">
        <f t="shared" si="21"/>
        <v>0.32713705287197598</v>
      </c>
      <c r="AK50" s="62">
        <f t="shared" si="7"/>
        <v>-0.20899168813235253</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6.3865269508781797E-2</v>
      </c>
    </row>
    <row r="51" spans="1:49">
      <c r="A51" s="62">
        <v>1918</v>
      </c>
      <c r="B51" s="61">
        <v>8.8367899999999999E-2</v>
      </c>
      <c r="C51" s="61">
        <v>3125</v>
      </c>
      <c r="D51" s="61">
        <v>5.4019999999999999E-2</v>
      </c>
      <c r="H51" s="61">
        <v>0.10299999999999999</v>
      </c>
      <c r="I51" s="61">
        <v>1.085E-2</v>
      </c>
      <c r="J51" s="61">
        <v>4.7000000000000002E-3</v>
      </c>
      <c r="K51" s="61">
        <v>2.2690000000000002E-3</v>
      </c>
      <c r="L51" s="61">
        <v>5.0460000000000001E-3</v>
      </c>
      <c r="M51" s="61">
        <v>6.0906442619999996</v>
      </c>
      <c r="N51" s="62">
        <f t="shared" si="2"/>
        <v>0.15233403881659721</v>
      </c>
      <c r="O51" s="61">
        <v>0.73540000000000005</v>
      </c>
      <c r="Z51" s="61">
        <v>5</v>
      </c>
      <c r="AB51" s="61">
        <v>0.19403924472417625</v>
      </c>
      <c r="AC51" s="63" t="str">
        <f t="shared" si="3"/>
        <v/>
      </c>
      <c r="AD51" s="20" t="str">
        <f t="shared" si="28"/>
        <v/>
      </c>
      <c r="AE51" s="62" t="str">
        <f t="shared" si="4"/>
        <v/>
      </c>
      <c r="AF51" s="20">
        <f t="shared" si="27"/>
        <v>0.10299999999999999</v>
      </c>
      <c r="AG51" s="62">
        <f t="shared" si="5"/>
        <v>0.20085153646797482</v>
      </c>
      <c r="AH51" s="62">
        <f t="shared" si="6"/>
        <v>8.7004813032210304E-2</v>
      </c>
      <c r="AI51" s="62">
        <f t="shared" si="20"/>
        <v>4.2002961865975567E-2</v>
      </c>
      <c r="AJ51" s="62">
        <f t="shared" si="21"/>
        <v>9.3409848204368762E-2</v>
      </c>
      <c r="AK51" s="62">
        <f t="shared" si="7"/>
        <v>-5.1406886338393194E-2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0.19403924472417625</v>
      </c>
    </row>
    <row r="52" spans="1:49">
      <c r="A52" s="62">
        <v>1919</v>
      </c>
      <c r="B52" s="61">
        <v>0.28237499999999999</v>
      </c>
      <c r="C52" s="61">
        <v>3117</v>
      </c>
      <c r="D52" s="61">
        <v>8.5800000000000001E-2</v>
      </c>
      <c r="H52" s="61">
        <v>0.10100000000000001</v>
      </c>
      <c r="I52" s="61">
        <v>1.6820000000000002E-2</v>
      </c>
      <c r="J52" s="61">
        <v>1.039E-2</v>
      </c>
      <c r="K52" s="61">
        <v>8.8039999999999993E-3</v>
      </c>
      <c r="L52" s="61">
        <v>2.5099E-2</v>
      </c>
      <c r="M52" s="61">
        <v>7.3675265269999999</v>
      </c>
      <c r="N52" s="62">
        <f t="shared" si="2"/>
        <v>0.20053233469379231</v>
      </c>
      <c r="O52" s="61">
        <v>0.65200000000000002</v>
      </c>
      <c r="Z52" s="61">
        <v>7</v>
      </c>
      <c r="AB52" s="61">
        <v>0.21398676219147619</v>
      </c>
      <c r="AC52" s="63" t="str">
        <f t="shared" si="3"/>
        <v/>
      </c>
      <c r="AD52" s="20" t="str">
        <f t="shared" si="28"/>
        <v/>
      </c>
      <c r="AE52" s="62" t="str">
        <f t="shared" si="4"/>
        <v/>
      </c>
      <c r="AF52" s="20">
        <f t="shared" si="27"/>
        <v>0.10100000000000001</v>
      </c>
      <c r="AG52" s="62">
        <f t="shared" si="5"/>
        <v>0.19603729603729605</v>
      </c>
      <c r="AH52" s="62">
        <f t="shared" si="6"/>
        <v>0.12109557109557109</v>
      </c>
      <c r="AI52" s="62">
        <f t="shared" si="20"/>
        <v>0.1026107226107226</v>
      </c>
      <c r="AJ52" s="62">
        <f t="shared" si="21"/>
        <v>0.29252913752913751</v>
      </c>
      <c r="AK52" s="62">
        <f t="shared" si="7"/>
        <v>-0.18991841491841491</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0.21398676219147619</v>
      </c>
    </row>
    <row r="53" spans="1:49">
      <c r="A53" s="62">
        <v>1920</v>
      </c>
      <c r="B53" s="61">
        <v>0.31042374999999994</v>
      </c>
      <c r="C53" s="61">
        <v>3133</v>
      </c>
      <c r="D53" s="61">
        <v>0.136661</v>
      </c>
      <c r="H53" s="61">
        <v>0.114</v>
      </c>
      <c r="I53" s="61">
        <v>2.0899999999999998E-2</v>
      </c>
      <c r="J53" s="61">
        <v>1.7340000000000001E-2</v>
      </c>
      <c r="K53" s="61">
        <v>2.9263999999999998E-2</v>
      </c>
      <c r="L53" s="61">
        <v>3.6264999999999999E-2</v>
      </c>
      <c r="M53" s="61">
        <v>8.2065454590000009</v>
      </c>
      <c r="N53" s="62">
        <f t="shared" si="2"/>
        <v>0.28528533838096315</v>
      </c>
      <c r="O53" s="61">
        <v>0.65200000000000002</v>
      </c>
      <c r="Z53" s="61">
        <v>9</v>
      </c>
      <c r="AB53" s="61">
        <v>0.14167172785213045</v>
      </c>
      <c r="AC53" s="63" t="str">
        <f t="shared" si="3"/>
        <v/>
      </c>
      <c r="AD53" s="20" t="str">
        <f t="shared" si="28"/>
        <v/>
      </c>
      <c r="AE53" s="62" t="str">
        <f t="shared" si="4"/>
        <v/>
      </c>
      <c r="AF53" s="20">
        <f t="shared" si="27"/>
        <v>0.114</v>
      </c>
      <c r="AG53" s="62">
        <f t="shared" si="5"/>
        <v>0.15293317039974827</v>
      </c>
      <c r="AH53" s="62">
        <f t="shared" si="6"/>
        <v>0.12688330979577203</v>
      </c>
      <c r="AI53" s="62">
        <f t="shared" si="20"/>
        <v>0.21413570806594417</v>
      </c>
      <c r="AJ53" s="62">
        <f t="shared" si="21"/>
        <v>0.26536466146157278</v>
      </c>
      <c r="AK53" s="62">
        <f t="shared" si="7"/>
        <v>-5.1228953395628607E-2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0.14167172785213045</v>
      </c>
    </row>
    <row r="54" spans="1:49">
      <c r="A54" s="62">
        <v>1921</v>
      </c>
      <c r="B54" s="61">
        <v>0.57935399999999992</v>
      </c>
      <c r="C54" s="61">
        <v>3170</v>
      </c>
      <c r="D54" s="61">
        <v>0.161047</v>
      </c>
      <c r="H54" s="61">
        <v>0.106</v>
      </c>
      <c r="I54" s="61">
        <v>2.7E-2</v>
      </c>
      <c r="J54" s="61">
        <v>2.283E-2</v>
      </c>
      <c r="K54" s="61">
        <v>3.3894000000000001E-2</v>
      </c>
      <c r="L54" s="61">
        <v>3.5857E-2</v>
      </c>
      <c r="M54" s="61">
        <v>8.3816697560000009</v>
      </c>
      <c r="N54" s="62">
        <f t="shared" si="2"/>
        <v>0.32532576850086664</v>
      </c>
      <c r="O54" s="61">
        <v>0.81130000000000002</v>
      </c>
      <c r="Z54" s="61">
        <v>9</v>
      </c>
      <c r="AB54" s="61">
        <v>0.12007652410192533</v>
      </c>
      <c r="AC54" s="63" t="str">
        <f t="shared" si="3"/>
        <v/>
      </c>
      <c r="AD54" s="20" t="str">
        <f t="shared" si="28"/>
        <v/>
      </c>
      <c r="AE54" s="62" t="str">
        <f t="shared" si="4"/>
        <v/>
      </c>
      <c r="AF54" s="20">
        <f t="shared" si="27"/>
        <v>0.106</v>
      </c>
      <c r="AG54" s="62">
        <f t="shared" si="5"/>
        <v>0.16765292119691766</v>
      </c>
      <c r="AH54" s="62">
        <f t="shared" si="6"/>
        <v>0.1417598589231715</v>
      </c>
      <c r="AI54" s="62">
        <f t="shared" si="20"/>
        <v>0.21046030040919733</v>
      </c>
      <c r="AJ54" s="62">
        <f t="shared" si="21"/>
        <v>0.22264928871695841</v>
      </c>
      <c r="AK54" s="62">
        <f t="shared" si="7"/>
        <v>-1.2188988307761078E-2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0.12007652410192533</v>
      </c>
    </row>
    <row r="55" spans="1:49">
      <c r="A55" s="62">
        <v>1922</v>
      </c>
      <c r="B55" s="61">
        <v>0.42066540000000002</v>
      </c>
      <c r="C55" s="61">
        <v>3210</v>
      </c>
      <c r="D55" s="61">
        <v>0.176895</v>
      </c>
      <c r="H55" s="61">
        <v>0.11899999999999999</v>
      </c>
      <c r="I55" s="61">
        <v>2.5600000000000001E-2</v>
      </c>
      <c r="J55" s="61">
        <v>2.6689999999999998E-2</v>
      </c>
      <c r="K55" s="61">
        <v>4.4676E-2</v>
      </c>
      <c r="L55" s="61">
        <v>3.9698999999999998E-2</v>
      </c>
      <c r="M55" s="61">
        <v>9.1611569450000001</v>
      </c>
      <c r="N55" s="62">
        <f t="shared" si="2"/>
        <v>0.3228611836339576</v>
      </c>
      <c r="O55" s="61">
        <v>0.79069999999999996</v>
      </c>
      <c r="Z55" s="61">
        <v>8</v>
      </c>
      <c r="AB55" s="61">
        <v>0.10615872082670277</v>
      </c>
      <c r="AC55" s="63" t="str">
        <f t="shared" si="3"/>
        <v/>
      </c>
      <c r="AD55" s="20" t="str">
        <f t="shared" si="28"/>
        <v/>
      </c>
      <c r="AE55" s="62" t="str">
        <f t="shared" si="4"/>
        <v/>
      </c>
      <c r="AF55" s="20">
        <f t="shared" si="27"/>
        <v>0.11899999999999999</v>
      </c>
      <c r="AG55" s="62">
        <f t="shared" si="5"/>
        <v>0.14471861838944008</v>
      </c>
      <c r="AH55" s="62">
        <f t="shared" si="6"/>
        <v>0.15088046581305292</v>
      </c>
      <c r="AI55" s="62">
        <f t="shared" si="20"/>
        <v>0.25255660137369629</v>
      </c>
      <c r="AJ55" s="62">
        <f t="shared" si="21"/>
        <v>0.224421266853218</v>
      </c>
      <c r="AK55" s="62">
        <f t="shared" si="7"/>
        <v>2.8135334520478283E-2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0.10615872082670277</v>
      </c>
    </row>
    <row r="56" spans="1:49">
      <c r="A56" s="62">
        <v>1923</v>
      </c>
      <c r="B56" s="61">
        <v>0.38364299999999996</v>
      </c>
      <c r="C56" s="61">
        <v>3243</v>
      </c>
      <c r="D56" s="61">
        <v>0.18990799999999999</v>
      </c>
      <c r="H56" s="61">
        <v>0.13800000000000001</v>
      </c>
      <c r="I56" s="61">
        <v>3.5000000000000003E-2</v>
      </c>
      <c r="J56" s="61">
        <v>3.0630000000000001E-2</v>
      </c>
      <c r="K56" s="61">
        <v>4.3924999999999999E-2</v>
      </c>
      <c r="L56" s="61">
        <v>4.6003000000000002E-2</v>
      </c>
      <c r="M56" s="61">
        <v>9.7426958280000004</v>
      </c>
      <c r="N56" s="62">
        <f t="shared" si="2"/>
        <v>0.32260626735015657</v>
      </c>
      <c r="O56" s="61">
        <v>0.79730000000000001</v>
      </c>
      <c r="Z56" s="61">
        <v>10</v>
      </c>
      <c r="AB56" s="61">
        <v>0.12717723615936541</v>
      </c>
      <c r="AC56" s="63" t="str">
        <f t="shared" si="3"/>
        <v/>
      </c>
      <c r="AD56" s="20" t="str">
        <f t="shared" si="28"/>
        <v/>
      </c>
      <c r="AE56" s="62" t="str">
        <f t="shared" si="4"/>
        <v/>
      </c>
      <c r="AF56" s="20">
        <f t="shared" si="27"/>
        <v>0.13800000000000001</v>
      </c>
      <c r="AG56" s="62">
        <f t="shared" si="5"/>
        <v>0.18429976620258232</v>
      </c>
      <c r="AH56" s="62">
        <f t="shared" si="6"/>
        <v>0.16128862396528845</v>
      </c>
      <c r="AI56" s="62">
        <f t="shared" si="20"/>
        <v>0.2312962065842408</v>
      </c>
      <c r="AJ56" s="62">
        <f t="shared" si="21"/>
        <v>0.2422383469890684</v>
      </c>
      <c r="AK56" s="62">
        <f t="shared" si="7"/>
        <v>-1.0942140404827605E-2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0.12717723615936541</v>
      </c>
    </row>
    <row r="57" spans="1:49">
      <c r="A57" s="62">
        <v>1924</v>
      </c>
      <c r="B57" s="61">
        <v>0.42585839999999997</v>
      </c>
      <c r="C57" s="61">
        <v>3272</v>
      </c>
      <c r="D57" s="61">
        <v>0.201233</v>
      </c>
      <c r="H57" s="61">
        <v>0.14099999999999999</v>
      </c>
      <c r="I57" s="61">
        <v>3.15E-2</v>
      </c>
      <c r="J57" s="61">
        <v>3.1579999999999997E-2</v>
      </c>
      <c r="K57" s="61">
        <v>4.9706E-2</v>
      </c>
      <c r="L57" s="61">
        <v>4.7155000000000002E-2</v>
      </c>
      <c r="M57" s="61">
        <v>9.9079332279999992</v>
      </c>
      <c r="N57" s="62">
        <f t="shared" si="2"/>
        <v>0.33316430744157666</v>
      </c>
      <c r="O57" s="61">
        <v>0.81130000000000002</v>
      </c>
      <c r="Z57" s="61">
        <v>9</v>
      </c>
      <c r="AB57" s="61">
        <v>0.11327151122602472</v>
      </c>
      <c r="AC57" s="63" t="str">
        <f t="shared" si="3"/>
        <v/>
      </c>
      <c r="AD57" s="20" t="str">
        <f t="shared" si="28"/>
        <v/>
      </c>
      <c r="AE57" s="62" t="str">
        <f t="shared" si="4"/>
        <v/>
      </c>
      <c r="AF57" s="20">
        <f t="shared" si="27"/>
        <v>0.14099999999999999</v>
      </c>
      <c r="AG57" s="62">
        <f t="shared" si="5"/>
        <v>0.15653496195951958</v>
      </c>
      <c r="AH57" s="62">
        <f t="shared" si="6"/>
        <v>0.15693251106925801</v>
      </c>
      <c r="AI57" s="62">
        <f t="shared" si="20"/>
        <v>0.24700720060825015</v>
      </c>
      <c r="AJ57" s="62">
        <f t="shared" si="21"/>
        <v>0.23433035337146493</v>
      </c>
      <c r="AK57" s="62">
        <f t="shared" si="7"/>
        <v>1.2676847236785221E-2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6.779680909082772E-2</v>
      </c>
      <c r="AV57" s="62" t="str">
        <f t="shared" si="11"/>
        <v/>
      </c>
      <c r="AW57" s="62">
        <f t="shared" si="12"/>
        <v>0.11327151122602472</v>
      </c>
    </row>
    <row r="58" spans="1:49">
      <c r="A58" s="62">
        <v>1925</v>
      </c>
      <c r="B58" s="61">
        <v>0.3992888</v>
      </c>
      <c r="C58" s="61">
        <v>3304</v>
      </c>
      <c r="D58" s="61">
        <v>0.21696599999999999</v>
      </c>
      <c r="H58" s="61">
        <v>0.13100000000000001</v>
      </c>
      <c r="I58" s="61">
        <v>3.95E-2</v>
      </c>
      <c r="J58" s="61">
        <v>3.3160000000000002E-2</v>
      </c>
      <c r="K58" s="61">
        <v>5.5735E-2</v>
      </c>
      <c r="L58" s="61">
        <v>5.5195000000000001E-2</v>
      </c>
      <c r="M58" s="61">
        <v>10.376509049999999</v>
      </c>
      <c r="N58" s="62">
        <f t="shared" si="2"/>
        <v>0.33966907402055474</v>
      </c>
      <c r="O58" s="61">
        <v>0.84599999999999997</v>
      </c>
      <c r="Z58" s="61">
        <v>7.5</v>
      </c>
      <c r="AB58" s="61">
        <v>0.11408721013838138</v>
      </c>
      <c r="AC58" s="63" t="str">
        <f t="shared" si="3"/>
        <v/>
      </c>
      <c r="AD58" s="20" t="str">
        <f t="shared" si="28"/>
        <v/>
      </c>
      <c r="AE58" s="62" t="str">
        <f t="shared" si="4"/>
        <v/>
      </c>
      <c r="AF58" s="20">
        <f t="shared" si="27"/>
        <v>0.13100000000000001</v>
      </c>
      <c r="AG58" s="62">
        <f t="shared" si="5"/>
        <v>0.18205617470018345</v>
      </c>
      <c r="AH58" s="62">
        <f t="shared" si="6"/>
        <v>0.15283500640653375</v>
      </c>
      <c r="AI58" s="62">
        <f t="shared" si="20"/>
        <v>0.25688356701049936</v>
      </c>
      <c r="AJ58" s="62">
        <f t="shared" si="21"/>
        <v>0.25439469778675</v>
      </c>
      <c r="AK58" s="62">
        <f t="shared" si="7"/>
        <v>2.488869223749357E-3</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7.066395210085108E-2</v>
      </c>
      <c r="AV58" s="62" t="str">
        <f t="shared" si="11"/>
        <v/>
      </c>
      <c r="AW58" s="62">
        <f t="shared" si="12"/>
        <v>0.11408721013838138</v>
      </c>
    </row>
    <row r="59" spans="1:49">
      <c r="A59" s="62">
        <v>1926</v>
      </c>
      <c r="B59" s="61">
        <v>0.39688530000000005</v>
      </c>
      <c r="C59" s="61">
        <v>3339</v>
      </c>
      <c r="D59" s="61">
        <v>0.226325</v>
      </c>
      <c r="H59" s="61">
        <v>0.151</v>
      </c>
      <c r="I59" s="61">
        <v>4.0800000000000003E-2</v>
      </c>
      <c r="J59" s="61">
        <v>3.424E-2</v>
      </c>
      <c r="K59" s="61">
        <v>5.6364999999999998E-2</v>
      </c>
      <c r="L59" s="61">
        <v>5.6676999999999998E-2</v>
      </c>
      <c r="M59" s="61">
        <v>10.66533267</v>
      </c>
      <c r="N59" s="62">
        <f t="shared" si="2"/>
        <v>0.34111226595374128</v>
      </c>
      <c r="O59" s="61">
        <v>0.82530000000000003</v>
      </c>
      <c r="Z59" s="61">
        <v>7.5</v>
      </c>
      <c r="AB59" s="61">
        <v>0.12578382925777468</v>
      </c>
      <c r="AC59" s="63" t="str">
        <f t="shared" si="3"/>
        <v/>
      </c>
      <c r="AD59" s="20" t="str">
        <f t="shared" si="28"/>
        <v/>
      </c>
      <c r="AE59" s="62" t="str">
        <f t="shared" si="4"/>
        <v/>
      </c>
      <c r="AF59" s="20">
        <f t="shared" si="27"/>
        <v>0.151</v>
      </c>
      <c r="AG59" s="62">
        <f t="shared" si="5"/>
        <v>0.18027173312714018</v>
      </c>
      <c r="AH59" s="62">
        <f t="shared" si="6"/>
        <v>0.15128686623218823</v>
      </c>
      <c r="AI59" s="62">
        <f t="shared" si="20"/>
        <v>0.24904451563017785</v>
      </c>
      <c r="AJ59" s="62">
        <f t="shared" si="21"/>
        <v>0.25042306417762067</v>
      </c>
      <c r="AK59" s="62">
        <f t="shared" si="7"/>
        <v>-1.3785485474428205E-3</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7.0760183159110979E-2</v>
      </c>
      <c r="AV59" s="62" t="str">
        <f t="shared" si="11"/>
        <v/>
      </c>
      <c r="AW59" s="62">
        <f t="shared" si="12"/>
        <v>0.12578382925777468</v>
      </c>
    </row>
    <row r="60" spans="1:49">
      <c r="A60" s="62">
        <v>1927</v>
      </c>
      <c r="B60" s="61">
        <v>0.39885229999999999</v>
      </c>
      <c r="C60" s="61">
        <v>3368</v>
      </c>
      <c r="D60" s="61">
        <v>0.25327899999999998</v>
      </c>
      <c r="H60" s="61">
        <v>0.153</v>
      </c>
      <c r="I60" s="61">
        <v>3.9899999999999998E-2</v>
      </c>
      <c r="J60" s="61">
        <v>3.9079999999999997E-2</v>
      </c>
      <c r="K60" s="61">
        <v>6.3243999999999995E-2</v>
      </c>
      <c r="L60" s="61">
        <v>6.3858999999999999E-2</v>
      </c>
      <c r="M60" s="61">
        <v>11.404536009999999</v>
      </c>
      <c r="N60" s="62">
        <f t="shared" si="2"/>
        <v>0.35392000540468038</v>
      </c>
      <c r="O60" s="61">
        <v>0.83940000000000003</v>
      </c>
      <c r="Z60" s="61">
        <v>6</v>
      </c>
      <c r="AB60" s="61">
        <v>0.10640452592341954</v>
      </c>
      <c r="AC60" s="63" t="str">
        <f t="shared" si="3"/>
        <v/>
      </c>
      <c r="AD60" s="20" t="str">
        <f t="shared" si="28"/>
        <v/>
      </c>
      <c r="AE60" s="62" t="str">
        <f t="shared" si="4"/>
        <v/>
      </c>
      <c r="AF60" s="20">
        <f t="shared" si="27"/>
        <v>0.153</v>
      </c>
      <c r="AG60" s="62">
        <f t="shared" si="5"/>
        <v>0.15753378685165373</v>
      </c>
      <c r="AH60" s="62">
        <f t="shared" si="6"/>
        <v>0.15429625038001571</v>
      </c>
      <c r="AI60" s="62">
        <f t="shared" si="20"/>
        <v>0.24970092269789443</v>
      </c>
      <c r="AJ60" s="62">
        <f t="shared" si="21"/>
        <v>0.25212907505162291</v>
      </c>
      <c r="AK60" s="62">
        <f t="shared" si="7"/>
        <v>-2.4281523537284799E-3</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3.8140734606608107E-2</v>
      </c>
      <c r="AV60" s="62" t="str">
        <f t="shared" si="11"/>
        <v/>
      </c>
      <c r="AW60" s="62">
        <f t="shared" si="12"/>
        <v>0.10640452592341954</v>
      </c>
    </row>
    <row r="61" spans="1:49">
      <c r="A61" s="62">
        <v>1928</v>
      </c>
      <c r="B61" s="61">
        <v>0.39640949999999997</v>
      </c>
      <c r="C61" s="61">
        <v>3396</v>
      </c>
      <c r="D61" s="61">
        <v>0.27340500000000001</v>
      </c>
      <c r="H61" s="61">
        <v>0.19500000000000001</v>
      </c>
      <c r="I61" s="61">
        <v>5.04E-2</v>
      </c>
      <c r="J61" s="61">
        <v>4.4760000000000001E-2</v>
      </c>
      <c r="K61" s="61">
        <v>6.2453000000000002E-2</v>
      </c>
      <c r="L61" s="61">
        <v>8.0129000000000006E-2</v>
      </c>
      <c r="M61" s="61">
        <v>12.08210401</v>
      </c>
      <c r="N61" s="62">
        <f t="shared" si="2"/>
        <v>0.35764473309983086</v>
      </c>
      <c r="O61" s="61">
        <v>0.86</v>
      </c>
      <c r="Z61" s="61">
        <v>7</v>
      </c>
      <c r="AB61" s="61">
        <v>0.10751815072877234</v>
      </c>
      <c r="AC61" s="63" t="str">
        <f t="shared" si="3"/>
        <v/>
      </c>
      <c r="AD61" s="20" t="str">
        <f t="shared" si="28"/>
        <v/>
      </c>
      <c r="AE61" s="62" t="str">
        <f t="shared" si="4"/>
        <v/>
      </c>
      <c r="AF61" s="20">
        <f t="shared" si="27"/>
        <v>0.19500000000000001</v>
      </c>
      <c r="AG61" s="62">
        <f t="shared" si="5"/>
        <v>0.18434191035277336</v>
      </c>
      <c r="AH61" s="62">
        <f t="shared" si="6"/>
        <v>0.16371317276567729</v>
      </c>
      <c r="AI61" s="62">
        <f t="shared" si="20"/>
        <v>0.22842669300122528</v>
      </c>
      <c r="AJ61" s="62">
        <f t="shared" si="21"/>
        <v>0.29307803441780511</v>
      </c>
      <c r="AK61" s="62">
        <f t="shared" si="7"/>
        <v>-6.4651341416579827E-2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4.9530786127839552E-2</v>
      </c>
      <c r="AV61" s="62" t="str">
        <f t="shared" si="11"/>
        <v/>
      </c>
      <c r="AW61" s="62">
        <f t="shared" si="12"/>
        <v>0.10751815072877234</v>
      </c>
    </row>
    <row r="62" spans="1:49">
      <c r="A62" s="62">
        <v>1929</v>
      </c>
      <c r="B62" s="61">
        <v>0.3996519</v>
      </c>
      <c r="C62" s="61">
        <v>3424</v>
      </c>
      <c r="D62" s="61">
        <v>0.26520500000000002</v>
      </c>
      <c r="G62" s="61"/>
      <c r="H62" s="61">
        <v>0.16500000000000001</v>
      </c>
      <c r="I62" s="61">
        <v>4.5100000000000001E-2</v>
      </c>
      <c r="J62" s="61">
        <v>4.3020000000000003E-2</v>
      </c>
      <c r="K62" s="61">
        <v>6.4297000000000007E-2</v>
      </c>
      <c r="L62" s="61">
        <v>7.0014000000000007E-2</v>
      </c>
      <c r="M62" s="61">
        <v>12.1294349</v>
      </c>
      <c r="N62" s="62">
        <f t="shared" si="2"/>
        <v>0.34273859851002036</v>
      </c>
      <c r="O62" s="61">
        <v>0.85340000000000005</v>
      </c>
      <c r="Z62" s="61">
        <v>7</v>
      </c>
      <c r="AB62" s="61">
        <v>0.11400978788885439</v>
      </c>
      <c r="AC62" s="63" t="str">
        <f t="shared" si="3"/>
        <v/>
      </c>
      <c r="AD62" s="20" t="str">
        <f t="shared" si="28"/>
        <v/>
      </c>
      <c r="AE62" s="62" t="str">
        <f t="shared" si="4"/>
        <v/>
      </c>
      <c r="AF62" s="20">
        <f t="shared" si="27"/>
        <v>0.16500000000000001</v>
      </c>
      <c r="AG62" s="62">
        <f t="shared" si="5"/>
        <v>0.17005712561980355</v>
      </c>
      <c r="AH62" s="62">
        <f t="shared" si="6"/>
        <v>0.16221413623423389</v>
      </c>
      <c r="AI62" s="62">
        <f t="shared" si="20"/>
        <v>0.24244263871344809</v>
      </c>
      <c r="AJ62" s="62">
        <f t="shared" si="21"/>
        <v>0.26399954751984317</v>
      </c>
      <c r="AK62" s="62">
        <f t="shared" si="7"/>
        <v>-2.1556908806395075E-2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0.11257207488885083</v>
      </c>
      <c r="AV62" s="62" t="str">
        <f t="shared" si="11"/>
        <v/>
      </c>
      <c r="AW62" s="62">
        <f t="shared" si="12"/>
        <v>0.11400978788885439</v>
      </c>
    </row>
    <row r="63" spans="1:49">
      <c r="A63" s="62">
        <v>1930</v>
      </c>
      <c r="B63" s="61">
        <v>0.39679530000000002</v>
      </c>
      <c r="C63" s="61">
        <v>3449</v>
      </c>
      <c r="D63" s="61">
        <v>0.24011199999999999</v>
      </c>
      <c r="G63" s="61"/>
      <c r="H63" s="61">
        <v>0.13800000000000001</v>
      </c>
      <c r="I63" s="61">
        <v>4.7399999999999998E-2</v>
      </c>
      <c r="J63" s="61">
        <v>4.2750000000000003E-2</v>
      </c>
      <c r="K63" s="61">
        <v>5.3454000000000002E-2</v>
      </c>
      <c r="L63" s="61">
        <v>5.2477000000000003E-2</v>
      </c>
      <c r="M63" s="61">
        <v>11.8950944</v>
      </c>
      <c r="N63" s="62">
        <f t="shared" si="2"/>
        <v>0.31412927401343987</v>
      </c>
      <c r="O63" s="61">
        <v>0.78410000000000002</v>
      </c>
      <c r="Z63" s="61">
        <v>6</v>
      </c>
      <c r="AB63" s="61">
        <v>0.12731964473275409</v>
      </c>
      <c r="AC63" s="63" t="str">
        <f t="shared" si="3"/>
        <v/>
      </c>
      <c r="AD63" s="20" t="str">
        <f t="shared" si="28"/>
        <v/>
      </c>
      <c r="AE63" s="62" t="str">
        <f t="shared" si="4"/>
        <v/>
      </c>
      <c r="AF63" s="20">
        <f t="shared" si="27"/>
        <v>0.13800000000000001</v>
      </c>
      <c r="AG63" s="62">
        <f t="shared" si="5"/>
        <v>0.19740787632438195</v>
      </c>
      <c r="AH63" s="62">
        <f t="shared" si="6"/>
        <v>0.17804191377357234</v>
      </c>
      <c r="AI63" s="62">
        <f t="shared" si="20"/>
        <v>0.22262111014859734</v>
      </c>
      <c r="AJ63" s="62">
        <f t="shared" si="21"/>
        <v>0.21855217565136273</v>
      </c>
      <c r="AK63" s="62">
        <f t="shared" si="7"/>
        <v>4.0689344972346109E-3</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0.15716345128560763</v>
      </c>
      <c r="AV63" s="62" t="str">
        <f t="shared" si="11"/>
        <v/>
      </c>
      <c r="AW63" s="62">
        <f t="shared" si="12"/>
        <v>0.12731964473275409</v>
      </c>
    </row>
    <row r="64" spans="1:49">
      <c r="A64" s="62">
        <v>1931</v>
      </c>
      <c r="B64" s="61">
        <v>0.51817500000000005</v>
      </c>
      <c r="C64" s="61">
        <v>3476</v>
      </c>
      <c r="D64" s="61">
        <v>0.213148</v>
      </c>
      <c r="G64" s="61"/>
      <c r="H64" s="61">
        <v>0.108</v>
      </c>
      <c r="I64" s="61">
        <v>4.2500000000000003E-2</v>
      </c>
      <c r="J64" s="61">
        <v>3.7560000000000003E-2</v>
      </c>
      <c r="K64" s="61">
        <v>4.4031000000000001E-2</v>
      </c>
      <c r="L64" s="61">
        <v>3.4646999999999997E-2</v>
      </c>
      <c r="M64" s="61">
        <v>11.512555620000001</v>
      </c>
      <c r="N64" s="62">
        <f t="shared" si="2"/>
        <v>0.285881061189452</v>
      </c>
      <c r="O64" s="61">
        <v>0.72130000000000005</v>
      </c>
      <c r="Z64" s="61">
        <v>8</v>
      </c>
      <c r="AB64" s="61">
        <v>0.15211034216147565</v>
      </c>
      <c r="AC64" s="63" t="str">
        <f t="shared" si="3"/>
        <v/>
      </c>
      <c r="AD64" s="20" t="str">
        <f t="shared" si="28"/>
        <v/>
      </c>
      <c r="AE64" s="62" t="str">
        <f t="shared" si="4"/>
        <v/>
      </c>
      <c r="AF64" s="20">
        <f t="shared" si="27"/>
        <v>0.108</v>
      </c>
      <c r="AG64" s="62">
        <f t="shared" si="5"/>
        <v>0.19939197177547996</v>
      </c>
      <c r="AH64" s="62">
        <f t="shared" si="6"/>
        <v>0.17621558729145947</v>
      </c>
      <c r="AI64" s="62">
        <f t="shared" si="20"/>
        <v>0.20657477433520371</v>
      </c>
      <c r="AJ64" s="62">
        <f t="shared" si="21"/>
        <v>0.16254902696717771</v>
      </c>
      <c r="AK64" s="62">
        <f t="shared" si="7"/>
        <v>4.4025747368026003E-2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0.15422874750752208</v>
      </c>
      <c r="AV64" s="62" t="str">
        <f t="shared" si="11"/>
        <v/>
      </c>
      <c r="AW64" s="62">
        <f t="shared" si="12"/>
        <v>0.15211034216147565</v>
      </c>
    </row>
    <row r="65" spans="1:49">
      <c r="A65" s="62">
        <v>1932</v>
      </c>
      <c r="B65" s="61">
        <v>0.64883000000000002</v>
      </c>
      <c r="C65" s="61">
        <v>3503</v>
      </c>
      <c r="D65" s="61">
        <v>0.214896</v>
      </c>
      <c r="G65" s="61"/>
      <c r="H65" s="61">
        <v>0.115</v>
      </c>
      <c r="I65" s="61">
        <v>0.03</v>
      </c>
      <c r="J65" s="61">
        <v>2.4379999999999999E-2</v>
      </c>
      <c r="K65" s="61">
        <v>4.5516000000000001E-2</v>
      </c>
      <c r="L65" s="61">
        <v>3.5022999999999999E-2</v>
      </c>
      <c r="M65" s="61">
        <v>11.371930280000001</v>
      </c>
      <c r="N65" s="62">
        <f t="shared" si="2"/>
        <v>0.28954071250028446</v>
      </c>
      <c r="O65" s="61">
        <v>0.7147</v>
      </c>
      <c r="Z65" s="61">
        <v>6.5</v>
      </c>
      <c r="AB65" s="61">
        <v>0.1615615710640104</v>
      </c>
      <c r="AC65" s="63" t="str">
        <f t="shared" si="3"/>
        <v/>
      </c>
      <c r="AD65" s="20" t="str">
        <f t="shared" si="28"/>
        <v/>
      </c>
      <c r="AE65" s="62" t="str">
        <f t="shared" si="4"/>
        <v/>
      </c>
      <c r="AF65" s="20">
        <f t="shared" si="27"/>
        <v>0.115</v>
      </c>
      <c r="AG65" s="62">
        <f t="shared" si="5"/>
        <v>0.13960241232968504</v>
      </c>
      <c r="AH65" s="62">
        <f t="shared" si="6"/>
        <v>0.11345022708659072</v>
      </c>
      <c r="AI65" s="62">
        <f t="shared" si="20"/>
        <v>0.21180477998659816</v>
      </c>
      <c r="AJ65" s="62">
        <f t="shared" si="21"/>
        <v>0.16297650956741866</v>
      </c>
      <c r="AK65" s="62">
        <f t="shared" si="7"/>
        <v>4.8828270419179504E-2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6.7279936831263099E-2</v>
      </c>
      <c r="AV65" s="62" t="str">
        <f t="shared" si="11"/>
        <v/>
      </c>
      <c r="AW65" s="62">
        <f t="shared" si="12"/>
        <v>0.1615615710640104</v>
      </c>
    </row>
    <row r="66" spans="1:49">
      <c r="A66" s="62">
        <v>1933</v>
      </c>
      <c r="B66" s="61">
        <v>0.53571999999999997</v>
      </c>
      <c r="C66" s="61">
        <v>3526</v>
      </c>
      <c r="D66" s="61">
        <v>0.230542</v>
      </c>
      <c r="G66" s="61"/>
      <c r="H66" s="61">
        <v>0.10299999999999999</v>
      </c>
      <c r="I66" s="61">
        <v>3.2500000000000001E-2</v>
      </c>
      <c r="J66" s="61">
        <v>2.8729999999999999E-2</v>
      </c>
      <c r="K66" s="61">
        <v>5.2592E-2</v>
      </c>
      <c r="L66" s="61">
        <v>3.9281000000000003E-2</v>
      </c>
      <c r="M66" s="61">
        <v>12.06012144</v>
      </c>
      <c r="N66" s="62">
        <f t="shared" si="2"/>
        <v>0.2909857357818324</v>
      </c>
      <c r="O66" s="61">
        <v>0.69330000000000003</v>
      </c>
      <c r="Z66" s="61">
        <v>4.5</v>
      </c>
      <c r="AB66" s="61">
        <v>0.15215021651161892</v>
      </c>
      <c r="AC66" s="63" t="str">
        <f t="shared" si="3"/>
        <v/>
      </c>
      <c r="AD66" s="20" t="str">
        <f t="shared" si="28"/>
        <v/>
      </c>
      <c r="AE66" s="62" t="str">
        <f t="shared" si="4"/>
        <v/>
      </c>
      <c r="AF66" s="20">
        <f t="shared" si="27"/>
        <v>0.10299999999999999</v>
      </c>
      <c r="AG66" s="62">
        <f t="shared" si="5"/>
        <v>0.14097214390436449</v>
      </c>
      <c r="AH66" s="62">
        <f t="shared" si="6"/>
        <v>0.12461937521145822</v>
      </c>
      <c r="AI66" s="62">
        <f t="shared" si="20"/>
        <v>0.22812329206825654</v>
      </c>
      <c r="AJ66" s="62">
        <f t="shared" si="21"/>
        <v>0.1703854395294567</v>
      </c>
      <c r="AK66" s="62">
        <f t="shared" si="7"/>
        <v>5.7737852538799844E-2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6.002166948551467E-2</v>
      </c>
      <c r="AV66" s="62" t="str">
        <f t="shared" si="11"/>
        <v/>
      </c>
      <c r="AW66" s="62">
        <f t="shared" si="12"/>
        <v>0.15215021651161892</v>
      </c>
    </row>
    <row r="67" spans="1:49">
      <c r="A67" s="62">
        <v>1934</v>
      </c>
      <c r="B67" s="61">
        <v>0.45059500000000002</v>
      </c>
      <c r="C67" s="61">
        <v>3549</v>
      </c>
      <c r="D67" s="61">
        <v>0.26127400000000001</v>
      </c>
      <c r="G67" s="61"/>
      <c r="H67" s="61">
        <v>0.11899999999999999</v>
      </c>
      <c r="I67" s="61">
        <v>4.1000000000000002E-2</v>
      </c>
      <c r="J67" s="61">
        <v>3.3669999999999999E-2</v>
      </c>
      <c r="K67" s="61">
        <v>6.1713999999999998E-2</v>
      </c>
      <c r="L67" s="61">
        <v>4.7764000000000001E-2</v>
      </c>
      <c r="M67" s="61">
        <v>13.346154350000001</v>
      </c>
      <c r="N67" s="62">
        <f t="shared" si="2"/>
        <v>0.29606678273996651</v>
      </c>
      <c r="O67" s="61">
        <v>0.68669999999999998</v>
      </c>
      <c r="Z67" s="61">
        <v>4</v>
      </c>
      <c r="AB67" s="61">
        <v>0.12943519743288265</v>
      </c>
      <c r="AC67" s="63" t="str">
        <f t="shared" si="3"/>
        <v/>
      </c>
      <c r="AD67" s="20" t="str">
        <f t="shared" si="28"/>
        <v/>
      </c>
      <c r="AE67" s="62" t="str">
        <f t="shared" si="4"/>
        <v/>
      </c>
      <c r="AF67" s="20">
        <f t="shared" si="27"/>
        <v>0.11899999999999999</v>
      </c>
      <c r="AG67" s="62">
        <f t="shared" si="5"/>
        <v>0.15692338311504397</v>
      </c>
      <c r="AH67" s="62">
        <f t="shared" si="6"/>
        <v>0.12886854413374466</v>
      </c>
      <c r="AI67" s="62">
        <f t="shared" si="20"/>
        <v>0.23620413818443473</v>
      </c>
      <c r="AJ67" s="62">
        <f t="shared" si="21"/>
        <v>0.18281191392943805</v>
      </c>
      <c r="AK67" s="62">
        <f t="shared" si="7"/>
        <v>5.3392224254996679E-2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2.7689201797184971E-2</v>
      </c>
      <c r="AV67" s="62" t="str">
        <f t="shared" si="11"/>
        <v/>
      </c>
      <c r="AW67" s="62">
        <f t="shared" si="12"/>
        <v>0.12943519743288265</v>
      </c>
    </row>
    <row r="68" spans="1:49">
      <c r="A68" s="62">
        <v>1935</v>
      </c>
      <c r="B68" s="61">
        <v>0.46307999999999999</v>
      </c>
      <c r="C68" s="61">
        <v>3576</v>
      </c>
      <c r="D68" s="61">
        <v>0.27496399999999999</v>
      </c>
      <c r="G68" s="61"/>
      <c r="H68" s="61">
        <v>0.14099999999999999</v>
      </c>
      <c r="I68" s="61">
        <v>4.53E-2</v>
      </c>
      <c r="J68" s="61">
        <v>3.4819999999999997E-2</v>
      </c>
      <c r="K68" s="61">
        <v>6.1928999999999998E-2</v>
      </c>
      <c r="L68" s="61">
        <v>5.3443999999999998E-2</v>
      </c>
      <c r="M68" s="61">
        <v>13.81746484</v>
      </c>
      <c r="N68" s="62">
        <f t="shared" ref="N68:N131" si="29">IF(OR(D68="",C68="",M68=""),"",D68*1000000000/C68/1000/(M68/100*$D$138*1000000000/$C$138/1000)*100)</f>
        <v>0.29867962094526812</v>
      </c>
      <c r="O68" s="61">
        <v>0.69330000000000003</v>
      </c>
      <c r="Z68" s="61">
        <v>4</v>
      </c>
      <c r="AB68" s="61">
        <v>0.11514238778254163</v>
      </c>
      <c r="AC68" s="63" t="str">
        <f t="shared" ref="AC68:AC131" si="30">IF(E68="","",E68/100)</f>
        <v/>
      </c>
      <c r="AD68" s="20" t="str">
        <f t="shared" si="28"/>
        <v/>
      </c>
      <c r="AE68" s="62" t="str">
        <f t="shared" ref="AE68:AE131" si="31">IF(G68="","",G68/100)</f>
        <v/>
      </c>
      <c r="AF68" s="20">
        <f t="shared" si="27"/>
        <v>0.14099999999999999</v>
      </c>
      <c r="AG68" s="62">
        <f t="shared" ref="AG68:AG131" si="32">IF(OR(I68="",D68=""),"",I68/D68)</f>
        <v>0.16474883984812558</v>
      </c>
      <c r="AH68" s="62">
        <f t="shared" ref="AH68:AH131" si="33">IF(OR(J68="",D68=""),"",J68/D68)</f>
        <v>0.12663475945942013</v>
      </c>
      <c r="AI68" s="62">
        <f t="shared" si="20"/>
        <v>0.22522584774734147</v>
      </c>
      <c r="AJ68" s="62">
        <f t="shared" si="21"/>
        <v>0.1943672626234707</v>
      </c>
      <c r="AK68" s="62">
        <f t="shared" ref="AK68:AK131" si="34">IF(OR(AI68="",AJ68=""),"",AI68-AJ68)</f>
        <v>3.0858585123870769E-2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3.1213549174158396E-2</v>
      </c>
      <c r="AV68" s="62" t="str">
        <f t="shared" ref="AV68:AV131" si="38">IF(OR(AA68="",Z68=""),"",(AA68-Z68)/100)</f>
        <v/>
      </c>
      <c r="AW68" s="62">
        <f t="shared" ref="AW68:AW131" si="39">IF(AB68="","",AB68)</f>
        <v>0.11514238778254163</v>
      </c>
    </row>
    <row r="69" spans="1:49">
      <c r="A69" s="62">
        <v>1936</v>
      </c>
      <c r="B69" s="61">
        <v>0.45672399999999996</v>
      </c>
      <c r="C69" s="61">
        <v>3601</v>
      </c>
      <c r="D69" s="61">
        <v>0.30290600000000001</v>
      </c>
      <c r="G69" s="61"/>
      <c r="H69" s="61">
        <v>0.153</v>
      </c>
      <c r="I69" s="61">
        <v>4.8599999999999997E-2</v>
      </c>
      <c r="J69" s="61">
        <v>3.7249999999999998E-2</v>
      </c>
      <c r="K69" s="61">
        <v>7.1595000000000006E-2</v>
      </c>
      <c r="L69" s="61">
        <v>6.3689999999999997E-2</v>
      </c>
      <c r="M69" s="61">
        <v>14.64870047</v>
      </c>
      <c r="N69" s="62">
        <f t="shared" si="29"/>
        <v>0.30820614152790554</v>
      </c>
      <c r="O69" s="61">
        <v>0.69330000000000003</v>
      </c>
      <c r="Z69" s="61">
        <v>4</v>
      </c>
      <c r="AB69" s="61">
        <v>0.10297590868184101</v>
      </c>
      <c r="AC69" s="63" t="str">
        <f t="shared" si="30"/>
        <v/>
      </c>
      <c r="AD69" s="20" t="str">
        <f t="shared" si="28"/>
        <v/>
      </c>
      <c r="AE69" s="62" t="str">
        <f t="shared" si="31"/>
        <v/>
      </c>
      <c r="AF69" s="20">
        <f t="shared" si="27"/>
        <v>0.153</v>
      </c>
      <c r="AG69" s="62">
        <f t="shared" si="32"/>
        <v>0.16044581487326101</v>
      </c>
      <c r="AH69" s="62">
        <f t="shared" si="33"/>
        <v>0.1229754445273451</v>
      </c>
      <c r="AI69" s="62">
        <f t="shared" si="20"/>
        <v>0.23636045505866507</v>
      </c>
      <c r="AJ69" s="62">
        <f t="shared" si="21"/>
        <v>0.2102632499851439</v>
      </c>
      <c r="AK69" s="62">
        <f t="shared" si="34"/>
        <v>2.6097205073521174E-2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8.6026472934087189E-3</v>
      </c>
      <c r="AV69" s="62" t="str">
        <f t="shared" si="38"/>
        <v/>
      </c>
      <c r="AW69" s="62">
        <f t="shared" si="39"/>
        <v>0.10297590868184101</v>
      </c>
    </row>
    <row r="70" spans="1:49">
      <c r="A70" s="62">
        <v>1937</v>
      </c>
      <c r="B70" s="61">
        <v>0.45922100000000005</v>
      </c>
      <c r="C70" s="61">
        <v>3626</v>
      </c>
      <c r="D70" s="61">
        <v>0.35662700000000003</v>
      </c>
      <c r="G70" s="61"/>
      <c r="H70" s="61">
        <v>0.18</v>
      </c>
      <c r="I70" s="61">
        <v>5.8999999999999997E-2</v>
      </c>
      <c r="J70" s="61">
        <v>4.3159999999999997E-2</v>
      </c>
      <c r="K70" s="61">
        <v>9.2825000000000005E-2</v>
      </c>
      <c r="L70" s="61">
        <v>9.3063999999999994E-2</v>
      </c>
      <c r="M70" s="61">
        <v>15.37948943</v>
      </c>
      <c r="N70" s="62">
        <f t="shared" si="29"/>
        <v>0.34324177193144928</v>
      </c>
      <c r="O70" s="61">
        <v>0.72799999999999998</v>
      </c>
      <c r="Z70" s="61">
        <v>4</v>
      </c>
      <c r="AB70" s="61">
        <v>9.6809832121516309E-2</v>
      </c>
      <c r="AC70" s="63" t="str">
        <f t="shared" si="30"/>
        <v/>
      </c>
      <c r="AD70" s="20" t="str">
        <f t="shared" si="28"/>
        <v/>
      </c>
      <c r="AE70" s="62" t="str">
        <f t="shared" si="31"/>
        <v/>
      </c>
      <c r="AF70" s="20">
        <f t="shared" ref="AF70:AF101" si="46">IF(H70="","",H70)</f>
        <v>0.18</v>
      </c>
      <c r="AG70" s="62">
        <f t="shared" si="32"/>
        <v>0.1654389600338729</v>
      </c>
      <c r="AH70" s="62">
        <f t="shared" si="33"/>
        <v>0.12102280534003312</v>
      </c>
      <c r="AI70" s="62">
        <f t="shared" ref="AI70:AI133" si="47">IF(OR(K70="",D70=""),"",K70/D70)</f>
        <v>0.26028595703634327</v>
      </c>
      <c r="AJ70" s="62">
        <f t="shared" ref="AJ70:AJ133" si="48">IF(OR(L70="",D70=""),"",L70/D70)</f>
        <v>0.26095612502698895</v>
      </c>
      <c r="AK70" s="62">
        <f t="shared" si="34"/>
        <v>-6.7016799064567589E-4</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-6.7666223520869151E-2</v>
      </c>
      <c r="AV70" s="62" t="str">
        <f t="shared" si="38"/>
        <v/>
      </c>
      <c r="AW70" s="62">
        <f t="shared" si="39"/>
        <v>9.6809832121516309E-2</v>
      </c>
    </row>
    <row r="71" spans="1:49">
      <c r="A71" s="62">
        <v>1938</v>
      </c>
      <c r="B71" s="61">
        <v>0.46421499999999999</v>
      </c>
      <c r="C71" s="61">
        <v>3656</v>
      </c>
      <c r="D71" s="61">
        <v>0.384656</v>
      </c>
      <c r="G71" s="61"/>
      <c r="H71" s="61">
        <v>0.183</v>
      </c>
      <c r="I71" s="61">
        <v>5.4300000000000001E-2</v>
      </c>
      <c r="J71" s="61">
        <v>4.8619999999999997E-2</v>
      </c>
      <c r="K71" s="61">
        <v>8.3979999999999999E-2</v>
      </c>
      <c r="L71" s="61">
        <v>8.6072999999999997E-2</v>
      </c>
      <c r="M71" s="61">
        <v>16.04980003</v>
      </c>
      <c r="N71" s="62">
        <f t="shared" si="29"/>
        <v>0.35184576746741925</v>
      </c>
      <c r="O71" s="61">
        <v>0.74939999999999996</v>
      </c>
      <c r="Z71" s="61">
        <v>4</v>
      </c>
      <c r="AB71" s="61">
        <v>8.7644635876872712E-2</v>
      </c>
      <c r="AC71" s="63" t="str">
        <f t="shared" si="30"/>
        <v/>
      </c>
      <c r="AD71" s="20" t="str">
        <f t="shared" ref="AD71:AD102" si="49">IF(F71="","",F71)</f>
        <v/>
      </c>
      <c r="AE71" s="62" t="str">
        <f t="shared" si="31"/>
        <v/>
      </c>
      <c r="AF71" s="20">
        <f t="shared" si="46"/>
        <v>0.183</v>
      </c>
      <c r="AG71" s="62">
        <f t="shared" si="32"/>
        <v>0.14116509296618276</v>
      </c>
      <c r="AH71" s="62">
        <f t="shared" si="33"/>
        <v>0.12639865230231687</v>
      </c>
      <c r="AI71" s="62">
        <f t="shared" si="47"/>
        <v>0.21832494488582005</v>
      </c>
      <c r="AJ71" s="62">
        <f t="shared" si="48"/>
        <v>0.2237661702924171</v>
      </c>
      <c r="AK71" s="62">
        <f t="shared" si="34"/>
        <v>-5.4412254065970556E-3</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1.5242154320575924E-2</v>
      </c>
      <c r="AV71" s="62" t="str">
        <f t="shared" si="38"/>
        <v/>
      </c>
      <c r="AW71" s="62">
        <f t="shared" si="39"/>
        <v>8.7644635876872712E-2</v>
      </c>
    </row>
    <row r="72" spans="1:49">
      <c r="A72" s="62">
        <v>1939</v>
      </c>
      <c r="B72" s="61">
        <v>0.44423499999999999</v>
      </c>
      <c r="C72" s="61">
        <v>3686</v>
      </c>
      <c r="D72" s="61">
        <v>0.37432500000000002</v>
      </c>
      <c r="G72" s="61"/>
      <c r="H72" s="61">
        <v>0.19900000000000001</v>
      </c>
      <c r="I72" s="61">
        <v>8.3599999999999994E-2</v>
      </c>
      <c r="J72" s="61">
        <v>4.709E-2</v>
      </c>
      <c r="K72" s="61">
        <v>7.7103000000000005E-2</v>
      </c>
      <c r="L72" s="61">
        <v>7.5726000000000002E-2</v>
      </c>
      <c r="M72" s="61">
        <v>15.234341369999999</v>
      </c>
      <c r="N72" s="62">
        <f t="shared" si="29"/>
        <v>0.35778773771290129</v>
      </c>
      <c r="O72" s="61">
        <v>0.76259999999999994</v>
      </c>
      <c r="Z72" s="61">
        <v>4</v>
      </c>
      <c r="AB72" s="61">
        <v>0.15057236358779136</v>
      </c>
      <c r="AC72" s="63" t="str">
        <f t="shared" si="30"/>
        <v/>
      </c>
      <c r="AD72" s="20" t="str">
        <f t="shared" si="49"/>
        <v/>
      </c>
      <c r="AE72" s="62" t="str">
        <f t="shared" si="31"/>
        <v/>
      </c>
      <c r="AF72" s="20">
        <f t="shared" si="46"/>
        <v>0.19900000000000001</v>
      </c>
      <c r="AG72" s="62">
        <f t="shared" si="32"/>
        <v>0.22333533693982499</v>
      </c>
      <c r="AH72" s="62">
        <f t="shared" si="33"/>
        <v>0.1257997729245976</v>
      </c>
      <c r="AI72" s="62">
        <f t="shared" si="47"/>
        <v>0.20597876177118815</v>
      </c>
      <c r="AJ72" s="62">
        <f t="shared" si="48"/>
        <v>0.20230014025245441</v>
      </c>
      <c r="AK72" s="62">
        <f t="shared" si="34"/>
        <v>3.6786215187337434E-3</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2.3253019831027309E-2</v>
      </c>
      <c r="AV72" s="62" t="str">
        <f t="shared" si="38"/>
        <v/>
      </c>
      <c r="AW72" s="62">
        <f t="shared" si="39"/>
        <v>0.15057236358779136</v>
      </c>
    </row>
    <row r="73" spans="1:49">
      <c r="A73" s="62">
        <v>1940</v>
      </c>
      <c r="B73" s="61">
        <v>0.49870099999999995</v>
      </c>
      <c r="C73" s="61">
        <v>3698</v>
      </c>
      <c r="D73" s="61">
        <v>0.42860199999999998</v>
      </c>
      <c r="G73" s="61"/>
      <c r="H73" s="61">
        <v>0.22500000000000001</v>
      </c>
      <c r="I73" s="61">
        <v>0.21</v>
      </c>
      <c r="J73" s="61">
        <v>5.1819999999999998E-2</v>
      </c>
      <c r="K73" s="61">
        <v>2.8746000000000001E-2</v>
      </c>
      <c r="L73" s="61">
        <v>9.1642000000000001E-2</v>
      </c>
      <c r="M73" s="61">
        <v>14.38091281</v>
      </c>
      <c r="N73" s="62">
        <f t="shared" si="29"/>
        <v>0.43257006916883906</v>
      </c>
      <c r="O73" s="61">
        <v>0.90790000000000004</v>
      </c>
      <c r="Z73" s="61">
        <v>4</v>
      </c>
      <c r="AB73" s="61">
        <v>0.3897997699964606</v>
      </c>
      <c r="AC73" s="63" t="str">
        <f t="shared" si="30"/>
        <v/>
      </c>
      <c r="AD73" s="20" t="str">
        <f t="shared" si="49"/>
        <v/>
      </c>
      <c r="AE73" s="62" t="str">
        <f t="shared" si="31"/>
        <v/>
      </c>
      <c r="AF73" s="20">
        <f t="shared" si="46"/>
        <v>0.22500000000000001</v>
      </c>
      <c r="AG73" s="62">
        <f t="shared" si="32"/>
        <v>0.48996504915982658</v>
      </c>
      <c r="AH73" s="62">
        <f t="shared" si="33"/>
        <v>0.12090470879743911</v>
      </c>
      <c r="AI73" s="62">
        <f t="shared" si="47"/>
        <v>6.7069215729277987E-2</v>
      </c>
      <c r="AJ73" s="62">
        <f t="shared" si="48"/>
        <v>0.21381608111954681</v>
      </c>
      <c r="AK73" s="62">
        <f t="shared" si="34"/>
        <v>-0.14674686539026882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-0.14980442374598352</v>
      </c>
      <c r="AV73" s="62" t="str">
        <f t="shared" si="38"/>
        <v/>
      </c>
      <c r="AW73" s="62">
        <f t="shared" si="39"/>
        <v>0.3897997699964606</v>
      </c>
    </row>
    <row r="74" spans="1:49">
      <c r="A74" s="62">
        <v>1941</v>
      </c>
      <c r="B74" s="61">
        <v>0.48608000000000001</v>
      </c>
      <c r="C74" s="61">
        <v>3702</v>
      </c>
      <c r="D74" s="61">
        <v>0.53105999999999998</v>
      </c>
      <c r="G74" s="61"/>
      <c r="H74" s="61">
        <v>0.10100000000000001</v>
      </c>
      <c r="I74" s="61">
        <v>0.31</v>
      </c>
      <c r="J74" s="61">
        <v>0.11967</v>
      </c>
      <c r="K74" s="61">
        <v>4.3215000000000003E-2</v>
      </c>
      <c r="L74" s="61">
        <v>0.102011</v>
      </c>
      <c r="M74" s="61">
        <v>14.847910929999999</v>
      </c>
      <c r="N74" s="62">
        <f t="shared" si="29"/>
        <v>0.51855813988754462</v>
      </c>
      <c r="O74" s="61">
        <v>1.0729</v>
      </c>
      <c r="Z74" s="61">
        <v>4</v>
      </c>
      <c r="AB74" s="61">
        <v>0.51284412307460558</v>
      </c>
      <c r="AC74" s="63" t="str">
        <f t="shared" si="30"/>
        <v/>
      </c>
      <c r="AD74" s="20" t="str">
        <f t="shared" si="49"/>
        <v/>
      </c>
      <c r="AE74" s="62" t="str">
        <f t="shared" si="31"/>
        <v/>
      </c>
      <c r="AF74" s="20">
        <f t="shared" si="46"/>
        <v>0.10100000000000001</v>
      </c>
      <c r="AG74" s="62">
        <f t="shared" si="32"/>
        <v>0.58373818400933986</v>
      </c>
      <c r="AH74" s="62">
        <f t="shared" si="33"/>
        <v>0.22534176929160549</v>
      </c>
      <c r="AI74" s="62">
        <f t="shared" si="47"/>
        <v>8.1374985877302006E-2</v>
      </c>
      <c r="AJ74" s="62">
        <f t="shared" si="48"/>
        <v>0.19208940609347344</v>
      </c>
      <c r="AK74" s="62">
        <f t="shared" si="34"/>
        <v>-0.11071442021617144</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-0.14130782942531017</v>
      </c>
      <c r="AV74" s="62" t="str">
        <f t="shared" si="38"/>
        <v/>
      </c>
      <c r="AW74" s="62">
        <f t="shared" si="39"/>
        <v>0.51284412307460558</v>
      </c>
    </row>
    <row r="75" spans="1:49">
      <c r="A75" s="62">
        <v>1942</v>
      </c>
      <c r="B75" s="61">
        <v>0.48568799999999995</v>
      </c>
      <c r="C75" s="61">
        <v>3708</v>
      </c>
      <c r="D75" s="61">
        <v>0.65836799999999995</v>
      </c>
      <c r="G75" s="61"/>
      <c r="H75" s="61">
        <v>0.11</v>
      </c>
      <c r="I75" s="61">
        <v>0.28000000000000003</v>
      </c>
      <c r="J75" s="61">
        <v>0.17185</v>
      </c>
      <c r="K75" s="61">
        <v>5.9906000000000001E-2</v>
      </c>
      <c r="L75" s="61">
        <v>0.117315</v>
      </c>
      <c r="M75" s="61">
        <v>14.82382477</v>
      </c>
      <c r="N75" s="62">
        <f t="shared" si="29"/>
        <v>0.64287175991012024</v>
      </c>
      <c r="O75" s="61">
        <v>1.2627999999999999</v>
      </c>
      <c r="Z75" s="61">
        <v>4</v>
      </c>
      <c r="AB75" s="61">
        <v>0.55676030279128219</v>
      </c>
      <c r="AC75" s="63" t="str">
        <f t="shared" si="30"/>
        <v/>
      </c>
      <c r="AD75" s="20" t="str">
        <f t="shared" si="49"/>
        <v/>
      </c>
      <c r="AE75" s="62" t="str">
        <f t="shared" si="31"/>
        <v/>
      </c>
      <c r="AF75" s="20">
        <f t="shared" si="46"/>
        <v>0.11</v>
      </c>
      <c r="AG75" s="62">
        <f t="shared" si="32"/>
        <v>0.42529406046466423</v>
      </c>
      <c r="AH75" s="62">
        <f t="shared" si="33"/>
        <v>0.26102422961018762</v>
      </c>
      <c r="AI75" s="62">
        <f t="shared" si="47"/>
        <v>9.0991664236414901E-2</v>
      </c>
      <c r="AJ75" s="62">
        <f t="shared" si="48"/>
        <v>0.17819061679790027</v>
      </c>
      <c r="AK75" s="62">
        <f t="shared" si="34"/>
        <v>-8.7198952561485368E-2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-0.17489311176853242</v>
      </c>
      <c r="AV75" s="62" t="str">
        <f t="shared" si="38"/>
        <v/>
      </c>
      <c r="AW75" s="62">
        <f t="shared" si="39"/>
        <v>0.55676030279128219</v>
      </c>
    </row>
    <row r="76" spans="1:49">
      <c r="A76" s="62">
        <v>1943</v>
      </c>
      <c r="B76" s="61">
        <v>0.48568799999999995</v>
      </c>
      <c r="C76" s="61">
        <v>3721</v>
      </c>
      <c r="D76" s="61">
        <v>0.84343100000000004</v>
      </c>
      <c r="G76" s="61"/>
      <c r="H76" s="61">
        <v>0.107</v>
      </c>
      <c r="I76" s="61">
        <v>0.34</v>
      </c>
      <c r="J76" s="61">
        <v>0.22039</v>
      </c>
      <c r="K76" s="61">
        <v>8.7126999999999996E-2</v>
      </c>
      <c r="L76" s="61">
        <v>0.128804</v>
      </c>
      <c r="M76" s="61">
        <v>16.504492129999999</v>
      </c>
      <c r="N76" s="62">
        <f t="shared" si="29"/>
        <v>0.73712876176335695</v>
      </c>
      <c r="O76" s="61">
        <v>1.4278</v>
      </c>
      <c r="Z76" s="61">
        <v>4</v>
      </c>
      <c r="AB76" s="61">
        <v>0.61204658259497025</v>
      </c>
      <c r="AC76" s="63" t="str">
        <f t="shared" si="30"/>
        <v/>
      </c>
      <c r="AD76" s="20" t="str">
        <f t="shared" si="49"/>
        <v/>
      </c>
      <c r="AE76" s="62" t="str">
        <f t="shared" si="31"/>
        <v/>
      </c>
      <c r="AF76" s="20">
        <f t="shared" si="46"/>
        <v>0.107</v>
      </c>
      <c r="AG76" s="62">
        <f t="shared" si="32"/>
        <v>0.40311537043338458</v>
      </c>
      <c r="AH76" s="62">
        <f t="shared" si="33"/>
        <v>0.26130175438180481</v>
      </c>
      <c r="AI76" s="62">
        <f t="shared" si="47"/>
        <v>0.10330068494043969</v>
      </c>
      <c r="AJ76" s="62">
        <f t="shared" si="48"/>
        <v>0.15271432992147549</v>
      </c>
      <c r="AK76" s="62">
        <f t="shared" si="34"/>
        <v>-4.9413644981035801E-2</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-9.6817323516050907E-2</v>
      </c>
      <c r="AV76" s="62" t="str">
        <f t="shared" si="38"/>
        <v/>
      </c>
      <c r="AW76" s="62">
        <f t="shared" si="39"/>
        <v>0.61204658259497025</v>
      </c>
    </row>
    <row r="77" spans="1:49">
      <c r="A77" s="62">
        <v>1944</v>
      </c>
      <c r="B77" s="61">
        <v>0.48568799999999995</v>
      </c>
      <c r="C77" s="61">
        <v>3735</v>
      </c>
      <c r="D77" s="61">
        <v>0.94638599999999995</v>
      </c>
      <c r="G77" s="61"/>
      <c r="H77" s="61">
        <v>8.3000000000000004E-2</v>
      </c>
      <c r="I77" s="61">
        <v>0.44</v>
      </c>
      <c r="J77" s="61">
        <v>0.2364</v>
      </c>
      <c r="K77" s="61">
        <v>6.3321000000000002E-2</v>
      </c>
      <c r="L77" s="61">
        <v>8.9185E-2</v>
      </c>
      <c r="M77" s="61">
        <v>16.442436069999999</v>
      </c>
      <c r="N77" s="62">
        <f t="shared" si="29"/>
        <v>0.82711742782277919</v>
      </c>
      <c r="O77" s="61">
        <v>1.5185999999999999</v>
      </c>
      <c r="Z77" s="61">
        <v>4</v>
      </c>
      <c r="AB77" s="61">
        <v>0.71135493939837413</v>
      </c>
      <c r="AC77" s="63" t="str">
        <f t="shared" si="30"/>
        <v/>
      </c>
      <c r="AD77" s="20" t="str">
        <f t="shared" si="49"/>
        <v/>
      </c>
      <c r="AE77" s="62" t="str">
        <f t="shared" si="31"/>
        <v/>
      </c>
      <c r="AF77" s="20">
        <f t="shared" si="46"/>
        <v>8.3000000000000004E-2</v>
      </c>
      <c r="AG77" s="62">
        <f t="shared" si="32"/>
        <v>0.46492657330095755</v>
      </c>
      <c r="AH77" s="62">
        <f t="shared" si="33"/>
        <v>0.24979236801896901</v>
      </c>
      <c r="AI77" s="62">
        <f t="shared" si="47"/>
        <v>6.6908217154522581E-2</v>
      </c>
      <c r="AJ77" s="62">
        <f t="shared" si="48"/>
        <v>9.4237446454195226E-2</v>
      </c>
      <c r="AK77" s="62">
        <f t="shared" si="34"/>
        <v>-2.7329229299672644E-2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-7.5184089875656168E-2</v>
      </c>
      <c r="AV77" s="62" t="str">
        <f t="shared" si="38"/>
        <v/>
      </c>
      <c r="AW77" s="62">
        <f t="shared" si="39"/>
        <v>0.71135493939837413</v>
      </c>
    </row>
    <row r="78" spans="1:49">
      <c r="A78" s="62">
        <v>1945</v>
      </c>
      <c r="B78" s="61">
        <v>1.3571069999999998</v>
      </c>
      <c r="C78" s="61">
        <v>3758</v>
      </c>
      <c r="D78" s="61">
        <v>1.4580150000000001</v>
      </c>
      <c r="G78" s="61"/>
      <c r="H78" s="61">
        <v>0.123</v>
      </c>
      <c r="I78" s="61">
        <v>0.43</v>
      </c>
      <c r="J78" s="61">
        <v>0.33733999999999997</v>
      </c>
      <c r="K78" s="61">
        <v>5.2277999999999998E-2</v>
      </c>
      <c r="L78" s="61">
        <v>6.8205000000000002E-2</v>
      </c>
      <c r="M78" s="61">
        <v>15.38516914</v>
      </c>
      <c r="N78" s="62">
        <f t="shared" si="29"/>
        <v>1.3535009778930094</v>
      </c>
      <c r="O78" s="61">
        <v>2.1294</v>
      </c>
      <c r="Z78" s="61">
        <v>4</v>
      </c>
      <c r="AB78" s="61">
        <v>0.58645148276605408</v>
      </c>
      <c r="AC78" s="63" t="str">
        <f t="shared" si="30"/>
        <v/>
      </c>
      <c r="AD78" s="20" t="str">
        <f t="shared" si="49"/>
        <v/>
      </c>
      <c r="AE78" s="62" t="str">
        <f t="shared" si="31"/>
        <v/>
      </c>
      <c r="AF78" s="20">
        <f t="shared" si="46"/>
        <v>0.123</v>
      </c>
      <c r="AG78" s="62">
        <f t="shared" si="32"/>
        <v>0.29492152001179683</v>
      </c>
      <c r="AH78" s="62">
        <f t="shared" si="33"/>
        <v>0.23136936176925474</v>
      </c>
      <c r="AI78" s="62">
        <f t="shared" si="47"/>
        <v>3.5855598193434222E-2</v>
      </c>
      <c r="AJ78" s="62">
        <f t="shared" si="48"/>
        <v>4.6779354121871175E-2</v>
      </c>
      <c r="AK78" s="62">
        <f t="shared" si="34"/>
        <v>-1.0923755928436953E-2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-0.45250315407188596</v>
      </c>
      <c r="AV78" s="62" t="str">
        <f t="shared" si="38"/>
        <v/>
      </c>
      <c r="AW78" s="62">
        <f t="shared" si="39"/>
        <v>0.58645148276605408</v>
      </c>
    </row>
    <row r="79" spans="1:49">
      <c r="A79" s="62">
        <v>1946</v>
      </c>
      <c r="B79" s="61">
        <v>4</v>
      </c>
      <c r="C79" s="61">
        <v>3806</v>
      </c>
      <c r="D79" s="61">
        <v>2.187894</v>
      </c>
      <c r="G79" s="61"/>
      <c r="H79" s="61">
        <v>0.16700000000000001</v>
      </c>
      <c r="I79" s="61">
        <v>1</v>
      </c>
      <c r="J79" s="61">
        <v>0.66400000000000003</v>
      </c>
      <c r="K79" s="61">
        <v>0.23050499999999999</v>
      </c>
      <c r="L79" s="61">
        <v>0.24274000000000001</v>
      </c>
      <c r="M79" s="61">
        <v>16.423293350000002</v>
      </c>
      <c r="N79" s="62">
        <f t="shared" si="29"/>
        <v>1.8786802762067938</v>
      </c>
      <c r="O79" s="61">
        <v>3.3921999999999999</v>
      </c>
      <c r="Z79" s="61">
        <v>4</v>
      </c>
      <c r="AB79" s="61">
        <v>0.47885768521815708</v>
      </c>
      <c r="AC79" s="63" t="str">
        <f t="shared" si="30"/>
        <v/>
      </c>
      <c r="AD79" s="20" t="str">
        <f t="shared" si="49"/>
        <v/>
      </c>
      <c r="AE79" s="62" t="str">
        <f t="shared" si="31"/>
        <v/>
      </c>
      <c r="AF79" s="20">
        <f t="shared" si="46"/>
        <v>0.16700000000000001</v>
      </c>
      <c r="AG79" s="62">
        <f t="shared" si="32"/>
        <v>0.45706053401124552</v>
      </c>
      <c r="AH79" s="62">
        <f t="shared" si="33"/>
        <v>0.30348819458346704</v>
      </c>
      <c r="AI79" s="62">
        <f t="shared" si="47"/>
        <v>0.10535473839226214</v>
      </c>
      <c r="AJ79" s="62">
        <f t="shared" si="48"/>
        <v>0.11094687402588974</v>
      </c>
      <c r="AK79" s="62">
        <f t="shared" si="34"/>
        <v>-5.5921356336275929E-3</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-0.28787499703292052</v>
      </c>
      <c r="AV79" s="62" t="str">
        <f t="shared" si="38"/>
        <v/>
      </c>
      <c r="AW79" s="62">
        <f t="shared" si="39"/>
        <v>0.47885768521815708</v>
      </c>
    </row>
    <row r="80" spans="1:49">
      <c r="A80" s="62">
        <v>1947</v>
      </c>
      <c r="B80" s="61">
        <v>4.0999999999999996</v>
      </c>
      <c r="C80" s="61">
        <v>3859</v>
      </c>
      <c r="D80" s="61">
        <v>2.974164</v>
      </c>
      <c r="G80" s="61"/>
      <c r="H80" s="61">
        <v>0.17799999999999999</v>
      </c>
      <c r="I80" s="61">
        <v>0.88</v>
      </c>
      <c r="J80" s="61">
        <v>0.70206999999999997</v>
      </c>
      <c r="K80" s="61">
        <v>0.45228099999999999</v>
      </c>
      <c r="L80" s="61">
        <v>0.46970499999999998</v>
      </c>
      <c r="M80" s="61">
        <v>16.570019120000001</v>
      </c>
      <c r="N80" s="62">
        <f t="shared" si="29"/>
        <v>2.4964493384259461</v>
      </c>
      <c r="O80" s="61">
        <v>4.4073000000000002</v>
      </c>
      <c r="Z80" s="61">
        <v>5.25</v>
      </c>
      <c r="AB80" s="61">
        <v>0.52549999999999997</v>
      </c>
      <c r="AC80" s="63" t="str">
        <f t="shared" si="30"/>
        <v/>
      </c>
      <c r="AD80" s="20" t="str">
        <f t="shared" si="49"/>
        <v/>
      </c>
      <c r="AE80" s="62" t="str">
        <f t="shared" si="31"/>
        <v/>
      </c>
      <c r="AF80" s="20">
        <f t="shared" si="46"/>
        <v>0.17799999999999999</v>
      </c>
      <c r="AG80" s="62">
        <f t="shared" si="32"/>
        <v>0.29588146450565606</v>
      </c>
      <c r="AH80" s="62">
        <f t="shared" si="33"/>
        <v>0.23605624975623402</v>
      </c>
      <c r="AI80" s="62">
        <f t="shared" si="47"/>
        <v>0.1520699598273666</v>
      </c>
      <c r="AJ80" s="62">
        <f t="shared" si="48"/>
        <v>0.15792841282457859</v>
      </c>
      <c r="AK80" s="62">
        <f t="shared" si="34"/>
        <v>-5.8584529972119936E-3</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-0.24429990811580002</v>
      </c>
      <c r="AV80" s="62" t="str">
        <f t="shared" si="38"/>
        <v/>
      </c>
      <c r="AW80" s="62">
        <f t="shared" si="39"/>
        <v>0.52549999999999997</v>
      </c>
    </row>
    <row r="81" spans="1:49">
      <c r="A81" s="62">
        <v>1948</v>
      </c>
      <c r="B81" s="61">
        <v>5.4</v>
      </c>
      <c r="C81" s="61">
        <v>3912</v>
      </c>
      <c r="D81" s="61">
        <v>4.1026059999999998</v>
      </c>
      <c r="G81" s="61"/>
      <c r="H81" s="61">
        <v>0.216</v>
      </c>
      <c r="I81" s="61">
        <v>1.05</v>
      </c>
      <c r="J81" s="61">
        <v>0.99434</v>
      </c>
      <c r="K81" s="61">
        <v>0.56504799999999999</v>
      </c>
      <c r="L81" s="61">
        <v>0.66369199999999995</v>
      </c>
      <c r="M81" s="61">
        <v>17.638435099999999</v>
      </c>
      <c r="N81" s="62">
        <f t="shared" si="29"/>
        <v>3.1912185370120381</v>
      </c>
      <c r="O81" s="61">
        <v>5.9341999999999997</v>
      </c>
      <c r="Z81" s="61">
        <v>7.25</v>
      </c>
      <c r="AB81" s="61">
        <v>0.3901</v>
      </c>
      <c r="AC81" s="63" t="str">
        <f t="shared" si="30"/>
        <v/>
      </c>
      <c r="AD81" s="20" t="str">
        <f t="shared" si="49"/>
        <v/>
      </c>
      <c r="AE81" s="62" t="str">
        <f t="shared" si="31"/>
        <v/>
      </c>
      <c r="AF81" s="20">
        <f t="shared" si="46"/>
        <v>0.216</v>
      </c>
      <c r="AG81" s="62">
        <f t="shared" si="32"/>
        <v>0.25593488626497407</v>
      </c>
      <c r="AH81" s="62">
        <f t="shared" si="33"/>
        <v>0.24236789981782311</v>
      </c>
      <c r="AI81" s="62">
        <f t="shared" si="47"/>
        <v>0.13772904344214384</v>
      </c>
      <c r="AJ81" s="62">
        <f t="shared" si="48"/>
        <v>0.1617732728904506</v>
      </c>
      <c r="AK81" s="62">
        <f t="shared" si="34"/>
        <v>-2.4044229448306753E-2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-0.19303337266988138</v>
      </c>
      <c r="AV81" s="62" t="str">
        <f t="shared" si="38"/>
        <v/>
      </c>
      <c r="AW81" s="62">
        <f t="shared" si="39"/>
        <v>0.3901</v>
      </c>
    </row>
    <row r="82" spans="1:49" ht="14.7" thickBot="1">
      <c r="A82" s="62">
        <v>1949</v>
      </c>
      <c r="B82" s="61">
        <v>3.61</v>
      </c>
      <c r="C82" s="61">
        <v>3963</v>
      </c>
      <c r="D82" s="61">
        <v>4.4384350000000001</v>
      </c>
      <c r="G82" s="61"/>
      <c r="H82" s="61">
        <v>0.222</v>
      </c>
      <c r="I82" s="61">
        <v>1.33</v>
      </c>
      <c r="J82" s="61">
        <v>1.11402</v>
      </c>
      <c r="K82" s="61">
        <v>0.65606200000000003</v>
      </c>
      <c r="L82" s="61">
        <v>0.66277600000000003</v>
      </c>
      <c r="M82" s="61">
        <v>18.505116309999998</v>
      </c>
      <c r="N82" s="62">
        <f t="shared" si="29"/>
        <v>3.2484007748910719</v>
      </c>
      <c r="O82" s="61">
        <v>6.0144000000000002</v>
      </c>
      <c r="Z82" s="61">
        <v>5.75</v>
      </c>
      <c r="AB82" s="61">
        <v>0.26640000000000003</v>
      </c>
      <c r="AC82" s="63" t="str">
        <f t="shared" si="30"/>
        <v/>
      </c>
      <c r="AD82" s="20" t="str">
        <f t="shared" si="49"/>
        <v/>
      </c>
      <c r="AE82" s="62" t="str">
        <f t="shared" si="31"/>
        <v/>
      </c>
      <c r="AF82" s="20">
        <f t="shared" si="46"/>
        <v>0.222</v>
      </c>
      <c r="AG82" s="62">
        <f t="shared" si="32"/>
        <v>0.29965517124842428</v>
      </c>
      <c r="AH82" s="62">
        <f t="shared" si="33"/>
        <v>0.25099387509336063</v>
      </c>
      <c r="AI82" s="62">
        <f t="shared" si="47"/>
        <v>0.14781381275156671</v>
      </c>
      <c r="AJ82" s="62">
        <f t="shared" si="48"/>
        <v>0.14932650810477116</v>
      </c>
      <c r="AK82" s="62">
        <f t="shared" si="34"/>
        <v>-1.5126953532044463E-3</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5.4740024411074145E-2</v>
      </c>
      <c r="AV82" s="62" t="str">
        <f t="shared" si="38"/>
        <v/>
      </c>
      <c r="AW82" s="62">
        <f t="shared" si="39"/>
        <v>0.26640000000000003</v>
      </c>
    </row>
    <row r="83" spans="1:49" s="72" customFormat="1" ht="14.7" thickTop="1">
      <c r="A83" s="71">
        <v>1950</v>
      </c>
      <c r="B83" s="61">
        <v>5</v>
      </c>
      <c r="C83" s="61">
        <v>4009</v>
      </c>
      <c r="D83" s="72">
        <v>5.4725869999999999</v>
      </c>
      <c r="E83" s="62"/>
      <c r="F83" s="72">
        <v>0.64419596999999995</v>
      </c>
      <c r="G83" s="61"/>
      <c r="H83" s="61">
        <v>0.223</v>
      </c>
      <c r="I83" s="72">
        <v>1.43</v>
      </c>
      <c r="J83" s="61">
        <v>1.3</v>
      </c>
      <c r="K83" s="72">
        <v>0.81478700000000004</v>
      </c>
      <c r="L83" s="72">
        <v>0.89147500000000002</v>
      </c>
      <c r="M83" s="72">
        <v>19.013029360000001</v>
      </c>
      <c r="N83" s="71">
        <f t="shared" si="29"/>
        <v>3.8535494122990968</v>
      </c>
      <c r="O83" s="61">
        <v>6.8964999999999996</v>
      </c>
      <c r="P83" s="72">
        <v>4.4197798490000002</v>
      </c>
      <c r="Q83" s="72">
        <v>4.5305367590000003</v>
      </c>
      <c r="R83" s="72">
        <v>1.675396186</v>
      </c>
      <c r="S83" s="72">
        <v>6.9466127130000004</v>
      </c>
      <c r="T83" s="72">
        <v>6.4999498969999996</v>
      </c>
      <c r="U83" s="72">
        <v>4.009277</v>
      </c>
      <c r="V83" s="72">
        <v>2.0294059999999998</v>
      </c>
      <c r="W83" s="72">
        <v>2053.0634</v>
      </c>
      <c r="X83" s="72">
        <v>0.66912227899999999</v>
      </c>
      <c r="Z83" s="72">
        <v>7.75</v>
      </c>
      <c r="AB83" s="61">
        <v>0.25480000000000003</v>
      </c>
      <c r="AC83" s="63" t="str">
        <f t="shared" si="30"/>
        <v/>
      </c>
      <c r="AD83" s="20">
        <f t="shared" si="49"/>
        <v>0.64419596999999995</v>
      </c>
      <c r="AE83" s="62" t="str">
        <f t="shared" si="31"/>
        <v/>
      </c>
      <c r="AF83" s="20">
        <f t="shared" si="46"/>
        <v>0.223</v>
      </c>
      <c r="AG83" s="62">
        <f t="shared" si="32"/>
        <v>0.26130237856428778</v>
      </c>
      <c r="AH83" s="62">
        <f t="shared" si="33"/>
        <v>0.23754761687662526</v>
      </c>
      <c r="AI83" s="62">
        <f t="shared" si="47"/>
        <v>0.14888516162465759</v>
      </c>
      <c r="AJ83" s="62">
        <f t="shared" si="48"/>
        <v>0.16289827827314579</v>
      </c>
      <c r="AK83" s="62">
        <f t="shared" si="34"/>
        <v>-1.40131166484882E-2</v>
      </c>
      <c r="AL83" s="62" t="str">
        <f t="shared" si="40"/>
        <v/>
      </c>
      <c r="AM83" s="62" t="str">
        <f t="shared" si="41"/>
        <v/>
      </c>
      <c r="AN83" s="62" t="str">
        <f t="shared" si="42"/>
        <v/>
      </c>
      <c r="AO83" s="62" t="str">
        <f t="shared" si="43"/>
        <v/>
      </c>
      <c r="AP83" s="62" t="str">
        <f t="shared" si="44"/>
        <v/>
      </c>
      <c r="AQ83" s="62">
        <f>IF(OR(V83="",U83=""),"",LN(V83/U83))</f>
        <v>-0.68086778641338996</v>
      </c>
      <c r="AR83" s="62">
        <f t="shared" si="35"/>
        <v>6.9462205117653451</v>
      </c>
      <c r="AS83" s="62">
        <f t="shared" si="36"/>
        <v>0.66912227899999999</v>
      </c>
      <c r="AT83" s="62" t="str">
        <f t="shared" si="37"/>
        <v/>
      </c>
      <c r="AU83" s="62">
        <f t="shared" si="45"/>
        <v>-0.11333184288854653</v>
      </c>
      <c r="AV83" s="62" t="str">
        <f t="shared" si="38"/>
        <v/>
      </c>
      <c r="AW83" s="62">
        <f t="shared" si="39"/>
        <v>0.25480000000000003</v>
      </c>
    </row>
    <row r="84" spans="1:49">
      <c r="A84" s="62">
        <v>1951</v>
      </c>
      <c r="B84" s="61">
        <v>4.3499999999999996</v>
      </c>
      <c r="C84" s="61">
        <v>4047</v>
      </c>
      <c r="D84" s="61">
        <v>7.9822249999999997</v>
      </c>
      <c r="F84">
        <v>0.60477872600000004</v>
      </c>
      <c r="G84" s="61"/>
      <c r="H84" s="61">
        <v>0.22800659931276557</v>
      </c>
      <c r="I84" s="61">
        <v>2.0699999999999998</v>
      </c>
      <c r="J84" s="61">
        <v>1.68</v>
      </c>
      <c r="K84" s="61">
        <v>1.868833</v>
      </c>
      <c r="L84" s="61">
        <v>1.5546409999999999</v>
      </c>
      <c r="M84" s="61">
        <v>20.437584009999998</v>
      </c>
      <c r="N84" s="62">
        <f t="shared" si="29"/>
        <v>5.1798458856514236</v>
      </c>
      <c r="O84" s="61">
        <v>8.0190000000000001</v>
      </c>
      <c r="P84">
        <v>5.5898723390000002</v>
      </c>
      <c r="Q84">
        <v>5.1625042890000001</v>
      </c>
      <c r="R84">
        <v>2.1666995720000002</v>
      </c>
      <c r="S84">
        <v>12.62448635</v>
      </c>
      <c r="T84">
        <v>8.6516831990000007</v>
      </c>
      <c r="U84">
        <v>4.0476802999999997</v>
      </c>
      <c r="V84">
        <v>2.0473080000000001</v>
      </c>
      <c r="W84">
        <v>2053.6678999999999</v>
      </c>
      <c r="X84">
        <v>0.66912227899999999</v>
      </c>
      <c r="Y84" s="61">
        <v>0.76992149600000004</v>
      </c>
      <c r="Z84" s="61">
        <v>5.75</v>
      </c>
      <c r="AB84" s="61">
        <v>0.19170000000000001</v>
      </c>
      <c r="AC84" s="63" t="str">
        <f t="shared" si="30"/>
        <v/>
      </c>
      <c r="AD84" s="20">
        <f t="shared" si="49"/>
        <v>0.60477872600000004</v>
      </c>
      <c r="AE84" s="62" t="str">
        <f t="shared" si="31"/>
        <v/>
      </c>
      <c r="AF84" s="20">
        <f t="shared" si="46"/>
        <v>0.22800659931276557</v>
      </c>
      <c r="AG84" s="62">
        <f t="shared" si="32"/>
        <v>0.25932619037924887</v>
      </c>
      <c r="AH84" s="62">
        <f t="shared" si="33"/>
        <v>0.21046763277156433</v>
      </c>
      <c r="AI84" s="62">
        <f t="shared" si="47"/>
        <v>0.23412431997344099</v>
      </c>
      <c r="AJ84" s="62">
        <f t="shared" si="48"/>
        <v>0.19476286373786758</v>
      </c>
      <c r="AK84" s="62">
        <f t="shared" si="34"/>
        <v>3.9361456235573411E-2</v>
      </c>
      <c r="AL84" s="62">
        <f t="shared" si="40"/>
        <v>-6.0914092576518586E-2</v>
      </c>
      <c r="AM84" s="62">
        <f t="shared" si="41"/>
        <v>-0.16519928839916945</v>
      </c>
      <c r="AN84" s="62">
        <f t="shared" si="42"/>
        <v>-3.8625246232564851E-2</v>
      </c>
      <c r="AO84" s="62">
        <f t="shared" si="43"/>
        <v>0.30160347267700449</v>
      </c>
      <c r="AP84" s="62">
        <f t="shared" si="44"/>
        <v>-9.8212323885144871E-3</v>
      </c>
      <c r="AQ84" s="62">
        <f t="shared" ref="AQ84:AQ146" si="50">IF(OR(V84="",U84=""),"",LN(V84/U84))</f>
        <v>-0.68161819213920616</v>
      </c>
      <c r="AR84" s="62">
        <f t="shared" si="35"/>
        <v>6.9457645007589335</v>
      </c>
      <c r="AS84" s="62">
        <f t="shared" si="36"/>
        <v>0.66912227899999999</v>
      </c>
      <c r="AT84" s="62">
        <f t="shared" si="37"/>
        <v>9.6454496835155626E-2</v>
      </c>
      <c r="AU84" s="62">
        <f t="shared" si="45"/>
        <v>-0.21828065516395684</v>
      </c>
      <c r="AV84" s="62" t="str">
        <f t="shared" si="38"/>
        <v/>
      </c>
      <c r="AW84" s="62">
        <f t="shared" si="39"/>
        <v>0.19170000000000001</v>
      </c>
    </row>
    <row r="85" spans="1:49">
      <c r="A85" s="62">
        <v>1953</v>
      </c>
      <c r="B85" s="61">
        <v>3.85</v>
      </c>
      <c r="C85" s="61">
        <v>4091</v>
      </c>
      <c r="D85" s="61">
        <v>8.2790049999999997</v>
      </c>
      <c r="F85">
        <v>0.63800738800000001</v>
      </c>
      <c r="G85" s="61"/>
      <c r="H85" s="61">
        <v>0.26283352000431842</v>
      </c>
      <c r="I85" s="61">
        <v>2.04</v>
      </c>
      <c r="J85" s="61">
        <v>1.63</v>
      </c>
      <c r="K85" s="61">
        <v>1.568292</v>
      </c>
      <c r="L85" s="61">
        <v>1.821863</v>
      </c>
      <c r="M85" s="61">
        <v>20.927195780000002</v>
      </c>
      <c r="N85" s="62">
        <f t="shared" si="29"/>
        <v>5.1903095609207854</v>
      </c>
      <c r="O85" s="61">
        <v>8.0990000000000002</v>
      </c>
      <c r="P85">
        <v>5.7846918269999996</v>
      </c>
      <c r="Q85">
        <v>5.3057892930000001</v>
      </c>
      <c r="R85">
        <v>2.309843088</v>
      </c>
      <c r="S85">
        <v>11.57164747</v>
      </c>
      <c r="T85">
        <v>8.6420305220000007</v>
      </c>
      <c r="U85">
        <v>4.0908844000000002</v>
      </c>
      <c r="V85">
        <v>2.0653679999999999</v>
      </c>
      <c r="W85">
        <v>2054.2725999999998</v>
      </c>
      <c r="X85">
        <v>0.66912227899999999</v>
      </c>
      <c r="Y85" s="61">
        <v>0.90413208099999998</v>
      </c>
      <c r="Z85" s="61">
        <v>5.75</v>
      </c>
      <c r="AB85" s="61">
        <v>0.13120000000000001</v>
      </c>
      <c r="AC85" s="63" t="str">
        <f t="shared" si="30"/>
        <v/>
      </c>
      <c r="AD85" s="20">
        <f t="shared" si="49"/>
        <v>0.63800738800000001</v>
      </c>
      <c r="AE85" s="62" t="str">
        <f t="shared" si="31"/>
        <v/>
      </c>
      <c r="AF85" s="20">
        <f t="shared" si="46"/>
        <v>0.26283352000431842</v>
      </c>
      <c r="AG85" s="62">
        <f t="shared" si="32"/>
        <v>0.24640642202776783</v>
      </c>
      <c r="AH85" s="62">
        <f t="shared" si="33"/>
        <v>0.19688356269865762</v>
      </c>
      <c r="AI85" s="62">
        <f t="shared" si="47"/>
        <v>0.18943001000724122</v>
      </c>
      <c r="AJ85" s="62">
        <f t="shared" si="48"/>
        <v>0.22005820747783097</v>
      </c>
      <c r="AK85" s="62">
        <f t="shared" si="34"/>
        <v>-3.0628197470589758E-2</v>
      </c>
      <c r="AL85" s="62">
        <f t="shared" si="40"/>
        <v>3.2240601638352073E-2</v>
      </c>
      <c r="AM85" s="62">
        <f t="shared" si="41"/>
        <v>2.5358717734920534E-2</v>
      </c>
      <c r="AN85" s="62">
        <f t="shared" si="42"/>
        <v>6.19564827342413E-2</v>
      </c>
      <c r="AO85" s="62">
        <f t="shared" si="43"/>
        <v>-8.9098403611043195E-2</v>
      </c>
      <c r="AP85" s="62">
        <f t="shared" si="44"/>
        <v>-3.1343591931270519E-3</v>
      </c>
      <c r="AQ85" s="62">
        <f t="shared" si="50"/>
        <v>-0.68345276262993904</v>
      </c>
      <c r="AR85" s="62">
        <f t="shared" si="35"/>
        <v>6.944224335702927</v>
      </c>
      <c r="AS85" s="62">
        <f t="shared" si="36"/>
        <v>0.66912227899999999</v>
      </c>
      <c r="AT85" s="62">
        <f t="shared" si="37"/>
        <v>0.10920781917633822</v>
      </c>
      <c r="AU85" s="62">
        <f t="shared" si="45"/>
        <v>5.5481962975510342E-2</v>
      </c>
      <c r="AV85" s="62" t="str">
        <f t="shared" si="38"/>
        <v/>
      </c>
      <c r="AW85" s="62">
        <f t="shared" si="39"/>
        <v>0.13120000000000001</v>
      </c>
    </row>
    <row r="86" spans="1:49">
      <c r="A86" s="62">
        <v>1953</v>
      </c>
      <c r="B86" s="61">
        <v>3.95</v>
      </c>
      <c r="C86" s="61">
        <v>4139</v>
      </c>
      <c r="D86" s="61">
        <v>8.150919</v>
      </c>
      <c r="F86">
        <v>0.64170048000000002</v>
      </c>
      <c r="G86" s="61"/>
      <c r="H86" s="61">
        <v>0.27015358967686454</v>
      </c>
      <c r="I86" s="61">
        <v>2.21</v>
      </c>
      <c r="J86" s="61">
        <v>1.74</v>
      </c>
      <c r="K86" s="61">
        <v>1.3155520000000001</v>
      </c>
      <c r="L86" s="61">
        <v>1.2186021</v>
      </c>
      <c r="M86" s="61">
        <v>20.85220262</v>
      </c>
      <c r="N86" s="62">
        <f t="shared" si="29"/>
        <v>5.0689131178697222</v>
      </c>
      <c r="O86" s="61">
        <v>8.26</v>
      </c>
      <c r="P86">
        <v>5.8505726889999998</v>
      </c>
      <c r="Q86">
        <v>5.3252884739999997</v>
      </c>
      <c r="R86">
        <v>2.343912719</v>
      </c>
      <c r="S86">
        <v>9.0409736439999993</v>
      </c>
      <c r="T86">
        <v>7.6967878750000001</v>
      </c>
      <c r="U86">
        <v>4.1397890999999998</v>
      </c>
      <c r="V86">
        <v>2.0835870000000001</v>
      </c>
      <c r="W86">
        <v>2054.8775000000001</v>
      </c>
      <c r="X86">
        <v>0.66912227899999999</v>
      </c>
      <c r="Y86" s="61">
        <v>0.96798803200000005</v>
      </c>
      <c r="Z86" s="61">
        <v>5.75</v>
      </c>
      <c r="AB86" s="61">
        <v>0.18310000000000001</v>
      </c>
      <c r="AC86" s="63" t="str">
        <f t="shared" si="30"/>
        <v/>
      </c>
      <c r="AD86" s="20">
        <f t="shared" si="49"/>
        <v>0.64170048000000002</v>
      </c>
      <c r="AE86" s="62" t="str">
        <f t="shared" si="31"/>
        <v/>
      </c>
      <c r="AF86" s="20">
        <f t="shared" si="46"/>
        <v>0.27015358967686454</v>
      </c>
      <c r="AG86" s="62">
        <f t="shared" si="32"/>
        <v>0.27113507078158916</v>
      </c>
      <c r="AH86" s="62">
        <f t="shared" si="33"/>
        <v>0.21347286115835526</v>
      </c>
      <c r="AI86" s="62">
        <f t="shared" si="47"/>
        <v>0.16139922381758426</v>
      </c>
      <c r="AJ86" s="62">
        <f t="shared" si="48"/>
        <v>0.14950487178194263</v>
      </c>
      <c r="AK86" s="62">
        <f t="shared" si="34"/>
        <v>1.1894352035641625E-2</v>
      </c>
      <c r="AL86" s="62">
        <f t="shared" si="40"/>
        <v>3.4991385427702658E-2</v>
      </c>
      <c r="AM86" s="62">
        <f t="shared" si="41"/>
        <v>2.7335261404753612E-2</v>
      </c>
      <c r="AN86" s="62">
        <f t="shared" si="42"/>
        <v>3.8308961746895374E-2</v>
      </c>
      <c r="AO86" s="62">
        <f t="shared" si="43"/>
        <v>-0.22312412841124526</v>
      </c>
      <c r="AP86" s="62">
        <f t="shared" si="44"/>
        <v>-9.216756499045424E-2</v>
      </c>
      <c r="AQ86" s="62">
        <f t="shared" si="50"/>
        <v>-0.68655391684259492</v>
      </c>
      <c r="AR86" s="62">
        <f t="shared" si="35"/>
        <v>6.9414175976053558</v>
      </c>
      <c r="AS86" s="62">
        <f t="shared" si="36"/>
        <v>0.66912227899999999</v>
      </c>
      <c r="AT86" s="62">
        <f t="shared" si="37"/>
        <v>0.11875814641269286</v>
      </c>
      <c r="AU86" s="62">
        <f t="shared" si="45"/>
        <v>8.116692160071827E-2</v>
      </c>
      <c r="AV86" s="62" t="str">
        <f t="shared" si="38"/>
        <v/>
      </c>
      <c r="AW86" s="62">
        <f t="shared" si="39"/>
        <v>0.18310000000000001</v>
      </c>
    </row>
    <row r="87" spans="1:49">
      <c r="A87" s="62">
        <v>1954</v>
      </c>
      <c r="B87" s="61">
        <v>3.54</v>
      </c>
      <c r="C87" s="61">
        <v>4187</v>
      </c>
      <c r="D87" s="61">
        <v>9.041366</v>
      </c>
      <c r="F87">
        <v>0.61535099299999996</v>
      </c>
      <c r="G87" s="61"/>
      <c r="H87" s="61">
        <v>0.26102249901126667</v>
      </c>
      <c r="I87" s="61">
        <v>2.14</v>
      </c>
      <c r="J87" s="61">
        <v>1.8</v>
      </c>
      <c r="K87" s="61">
        <v>1.566181</v>
      </c>
      <c r="L87" s="61">
        <v>1.5213680000000001</v>
      </c>
      <c r="M87" s="61">
        <v>22.429898990000002</v>
      </c>
      <c r="N87" s="62">
        <f t="shared" si="29"/>
        <v>5.1672491698966727</v>
      </c>
      <c r="O87" s="61">
        <v>8.26</v>
      </c>
      <c r="P87">
        <v>5.8114885340000004</v>
      </c>
      <c r="Q87">
        <v>5.4950025130000002</v>
      </c>
      <c r="R87">
        <v>2.3513774330000001</v>
      </c>
      <c r="S87">
        <v>9.2178042500000004</v>
      </c>
      <c r="T87">
        <v>7.3537484989999999</v>
      </c>
      <c r="U87">
        <v>4.1872936999999997</v>
      </c>
      <c r="V87">
        <v>2.1019670000000001</v>
      </c>
      <c r="W87">
        <v>2055.4825000000001</v>
      </c>
      <c r="X87">
        <v>0.66912227899999999</v>
      </c>
      <c r="Y87" s="61">
        <v>1.104664906</v>
      </c>
      <c r="Z87" s="61">
        <v>5.75</v>
      </c>
      <c r="AB87" s="61">
        <v>0.1895</v>
      </c>
      <c r="AC87" s="63" t="str">
        <f t="shared" si="30"/>
        <v/>
      </c>
      <c r="AD87" s="20">
        <f t="shared" si="49"/>
        <v>0.61535099299999996</v>
      </c>
      <c r="AE87" s="62" t="str">
        <f t="shared" si="31"/>
        <v/>
      </c>
      <c r="AF87" s="20">
        <f t="shared" si="46"/>
        <v>0.26102249901126667</v>
      </c>
      <c r="AG87" s="62">
        <f t="shared" si="32"/>
        <v>0.23668989840694427</v>
      </c>
      <c r="AH87" s="62">
        <f t="shared" si="33"/>
        <v>0.199084961276869</v>
      </c>
      <c r="AI87" s="62">
        <f t="shared" si="47"/>
        <v>0.17322393540976</v>
      </c>
      <c r="AJ87" s="62">
        <f t="shared" si="48"/>
        <v>0.16826749409325981</v>
      </c>
      <c r="AK87" s="62">
        <f t="shared" si="34"/>
        <v>4.956441316500193E-3</v>
      </c>
      <c r="AL87" s="62">
        <f t="shared" si="40"/>
        <v>-2.5916863907731506E-2</v>
      </c>
      <c r="AM87" s="62">
        <f t="shared" si="41"/>
        <v>1.2158109516089723E-2</v>
      </c>
      <c r="AN87" s="62">
        <f t="shared" si="42"/>
        <v>-1.6034388970694351E-2</v>
      </c>
      <c r="AO87" s="62">
        <f t="shared" si="43"/>
        <v>1.5593384521186691E-4</v>
      </c>
      <c r="AP87" s="62">
        <f t="shared" si="44"/>
        <v>-6.4806951665657239E-2</v>
      </c>
      <c r="AQ87" s="62">
        <f t="shared" si="50"/>
        <v>-0.68918105726839396</v>
      </c>
      <c r="AR87" s="62">
        <f t="shared" si="35"/>
        <v>6.9390848352896821</v>
      </c>
      <c r="AS87" s="62">
        <f t="shared" si="36"/>
        <v>0.66912227899999999</v>
      </c>
      <c r="AT87" s="62">
        <f t="shared" si="37"/>
        <v>0.12217898335273675</v>
      </c>
      <c r="AU87" s="62">
        <f t="shared" si="45"/>
        <v>3.8285947985052159E-2</v>
      </c>
      <c r="AV87" s="62" t="str">
        <f t="shared" si="38"/>
        <v/>
      </c>
      <c r="AW87" s="62">
        <f t="shared" si="39"/>
        <v>0.1895</v>
      </c>
    </row>
    <row r="88" spans="1:49">
      <c r="A88" s="62">
        <v>1955</v>
      </c>
      <c r="B88" s="61">
        <v>3.58</v>
      </c>
      <c r="C88" s="61">
        <v>4235</v>
      </c>
      <c r="D88" s="61">
        <v>10.00685</v>
      </c>
      <c r="F88">
        <v>0.60100038700000002</v>
      </c>
      <c r="G88" s="61"/>
      <c r="H88" s="61">
        <v>0.25382613924766095</v>
      </c>
      <c r="I88" s="61">
        <v>2.4300000000000002</v>
      </c>
      <c r="J88" s="61">
        <v>1.93</v>
      </c>
      <c r="K88" s="61">
        <v>1.8125929999999999</v>
      </c>
      <c r="L88" s="61">
        <v>1.769601</v>
      </c>
      <c r="M88" s="61">
        <v>23.285746679999999</v>
      </c>
      <c r="N88" s="62">
        <f t="shared" si="29"/>
        <v>5.4463988127190204</v>
      </c>
      <c r="O88" s="61">
        <v>8.0190000000000001</v>
      </c>
      <c r="P88">
        <v>5.7912849309999999</v>
      </c>
      <c r="Q88">
        <v>5.6571438330000001</v>
      </c>
      <c r="R88">
        <v>2.5010438509999999</v>
      </c>
      <c r="S88">
        <v>9.9652092020000005</v>
      </c>
      <c r="T88">
        <v>7.3470523229999998</v>
      </c>
      <c r="U88">
        <v>4.2352980999999996</v>
      </c>
      <c r="V88">
        <v>2.1205099999999999</v>
      </c>
      <c r="W88">
        <v>2056.0877999999998</v>
      </c>
      <c r="X88">
        <v>0.66912227899999999</v>
      </c>
      <c r="Y88" s="61">
        <v>1.2584191060000001</v>
      </c>
      <c r="Z88" s="61">
        <v>5.75</v>
      </c>
      <c r="AB88" s="61">
        <v>0.1704</v>
      </c>
      <c r="AC88" s="63" t="str">
        <f t="shared" si="30"/>
        <v/>
      </c>
      <c r="AD88" s="20">
        <f t="shared" si="49"/>
        <v>0.60100038700000002</v>
      </c>
      <c r="AE88" s="62" t="str">
        <f t="shared" si="31"/>
        <v/>
      </c>
      <c r="AF88" s="20">
        <f t="shared" si="46"/>
        <v>0.25382613924766095</v>
      </c>
      <c r="AG88" s="62">
        <f t="shared" si="32"/>
        <v>0.24283365894362363</v>
      </c>
      <c r="AH88" s="62">
        <f t="shared" si="33"/>
        <v>0.19286788549843356</v>
      </c>
      <c r="AI88" s="62">
        <f t="shared" si="47"/>
        <v>0.18113522237267471</v>
      </c>
      <c r="AJ88" s="62">
        <f t="shared" si="48"/>
        <v>0.1768389653087635</v>
      </c>
      <c r="AK88" s="62">
        <f t="shared" si="34"/>
        <v>4.2962570639112074E-3</v>
      </c>
      <c r="AL88" s="62">
        <f t="shared" si="40"/>
        <v>-5.6096701199166404E-2</v>
      </c>
      <c r="AM88" s="62">
        <f t="shared" si="41"/>
        <v>-2.3534053975564167E-2</v>
      </c>
      <c r="AN88" s="62">
        <f t="shared" si="42"/>
        <v>9.0927364838258098E-3</v>
      </c>
      <c r="AO88" s="62">
        <f t="shared" si="43"/>
        <v>2.5348938175028382E-2</v>
      </c>
      <c r="AP88" s="62">
        <f t="shared" si="44"/>
        <v>-5.3525145288209577E-2</v>
      </c>
      <c r="AQ88" s="62">
        <f t="shared" si="50"/>
        <v>-0.69179708944688745</v>
      </c>
      <c r="AR88" s="62">
        <f t="shared" si="35"/>
        <v>6.9367632404965223</v>
      </c>
      <c r="AS88" s="62">
        <f t="shared" si="36"/>
        <v>0.66912227899999999</v>
      </c>
      <c r="AT88" s="62">
        <f t="shared" si="37"/>
        <v>0.12575576789898921</v>
      </c>
      <c r="AU88" s="62">
        <f t="shared" si="45"/>
        <v>4.8858494996501106E-3</v>
      </c>
      <c r="AV88" s="62" t="str">
        <f t="shared" si="38"/>
        <v/>
      </c>
      <c r="AW88" s="62">
        <f t="shared" si="39"/>
        <v>0.1704</v>
      </c>
    </row>
    <row r="89" spans="1:49">
      <c r="A89" s="62">
        <v>1956</v>
      </c>
      <c r="B89" s="61">
        <v>3.58</v>
      </c>
      <c r="C89" s="61">
        <v>4282</v>
      </c>
      <c r="D89" s="61">
        <v>11.126386</v>
      </c>
      <c r="F89">
        <v>0.61676783700000004</v>
      </c>
      <c r="G89" s="61"/>
      <c r="H89" s="61">
        <v>0.25704663464974076</v>
      </c>
      <c r="I89" s="61">
        <v>2.79</v>
      </c>
      <c r="J89" s="61">
        <v>2.37</v>
      </c>
      <c r="K89" s="61">
        <v>1.779865</v>
      </c>
      <c r="L89" s="61">
        <v>2.0355780000000001</v>
      </c>
      <c r="M89" s="61">
        <v>23.705729460000001</v>
      </c>
      <c r="N89" s="62">
        <f t="shared" si="29"/>
        <v>5.883147928219981</v>
      </c>
      <c r="O89" s="61">
        <v>8.9009999999999998</v>
      </c>
      <c r="P89">
        <v>6.3368437599999998</v>
      </c>
      <c r="Q89">
        <v>6.0260323490000003</v>
      </c>
      <c r="R89">
        <v>2.8961839619999998</v>
      </c>
      <c r="S89">
        <v>10.23113736</v>
      </c>
      <c r="T89">
        <v>7.7248682080000002</v>
      </c>
      <c r="U89">
        <v>4.2821026</v>
      </c>
      <c r="V89">
        <v>2.1392150000000001</v>
      </c>
      <c r="W89">
        <v>2056.6932000000002</v>
      </c>
      <c r="X89">
        <v>0.66912227899999999</v>
      </c>
      <c r="Y89" s="61">
        <v>1.4688795160000001</v>
      </c>
      <c r="Z89" s="61">
        <v>7.5</v>
      </c>
      <c r="AB89" s="61">
        <v>0.16589999999999999</v>
      </c>
      <c r="AC89" s="63" t="str">
        <f t="shared" si="30"/>
        <v/>
      </c>
      <c r="AD89" s="20">
        <f t="shared" si="49"/>
        <v>0.61676783700000004</v>
      </c>
      <c r="AE89" s="62" t="str">
        <f t="shared" si="31"/>
        <v/>
      </c>
      <c r="AF89" s="20">
        <f t="shared" si="46"/>
        <v>0.25704663464974076</v>
      </c>
      <c r="AG89" s="62">
        <f t="shared" si="32"/>
        <v>0.2507552766909219</v>
      </c>
      <c r="AH89" s="62">
        <f t="shared" si="33"/>
        <v>0.21300717052239604</v>
      </c>
      <c r="AI89" s="62">
        <f t="shared" si="47"/>
        <v>0.15996793568010315</v>
      </c>
      <c r="AJ89" s="62">
        <f t="shared" si="48"/>
        <v>0.18295051061503709</v>
      </c>
      <c r="AK89" s="62">
        <f t="shared" si="34"/>
        <v>-2.2982574934933941E-2</v>
      </c>
      <c r="AL89" s="62">
        <f t="shared" si="40"/>
        <v>1.2889266787042214E-2</v>
      </c>
      <c r="AM89" s="62">
        <f t="shared" si="41"/>
        <v>-1.3967691408277865E-2</v>
      </c>
      <c r="AN89" s="62">
        <f t="shared" si="42"/>
        <v>6.9548451533110081E-2</v>
      </c>
      <c r="AO89" s="62">
        <f t="shared" si="43"/>
        <v>-5.0801553087523786E-2</v>
      </c>
      <c r="AP89" s="62">
        <f t="shared" si="44"/>
        <v>-2.6991784744405792E-2</v>
      </c>
      <c r="AQ89" s="62">
        <f t="shared" si="50"/>
        <v>-0.69400521133838511</v>
      </c>
      <c r="AR89" s="62">
        <f t="shared" si="35"/>
        <v>6.934849517944242</v>
      </c>
      <c r="AS89" s="62">
        <f t="shared" si="36"/>
        <v>0.66912227899999999</v>
      </c>
      <c r="AT89" s="62">
        <f t="shared" si="37"/>
        <v>0.13201766647319266</v>
      </c>
      <c r="AU89" s="62">
        <f t="shared" si="45"/>
        <v>-1.9637358634508627E-2</v>
      </c>
      <c r="AV89" s="62" t="str">
        <f t="shared" si="38"/>
        <v/>
      </c>
      <c r="AW89" s="62">
        <f t="shared" si="39"/>
        <v>0.16589999999999999</v>
      </c>
    </row>
    <row r="90" spans="1:49">
      <c r="A90" s="62">
        <v>1957</v>
      </c>
      <c r="B90" s="61">
        <v>3.8</v>
      </c>
      <c r="C90" s="61">
        <v>4324</v>
      </c>
      <c r="D90" s="61">
        <v>12.180225999999999</v>
      </c>
      <c r="F90">
        <v>0.61695706100000003</v>
      </c>
      <c r="G90" s="61"/>
      <c r="H90" s="61">
        <v>0.23973283384833202</v>
      </c>
      <c r="I90" s="61">
        <v>3.01</v>
      </c>
      <c r="J90" s="61">
        <v>2.42</v>
      </c>
      <c r="K90" s="61">
        <v>2.1238540000000001</v>
      </c>
      <c r="L90" s="61">
        <v>2.2792729</v>
      </c>
      <c r="M90" s="61">
        <v>24.644248439999998</v>
      </c>
      <c r="N90" s="62">
        <f t="shared" si="29"/>
        <v>6.1349314688465633</v>
      </c>
      <c r="O90" s="61">
        <v>9.9049999999999994</v>
      </c>
      <c r="P90">
        <v>7.081306981</v>
      </c>
      <c r="Q90">
        <v>6.402659323</v>
      </c>
      <c r="R90">
        <v>3.082624933</v>
      </c>
      <c r="S90">
        <v>10.91242972</v>
      </c>
      <c r="T90">
        <v>8.8981322850000009</v>
      </c>
      <c r="U90">
        <v>4.3244062999999997</v>
      </c>
      <c r="V90">
        <v>2.1744370000000002</v>
      </c>
      <c r="W90">
        <v>2057.2988</v>
      </c>
      <c r="X90">
        <v>0.66912227899999999</v>
      </c>
      <c r="Y90" s="61">
        <v>1.6584412799999999</v>
      </c>
      <c r="Z90" s="61">
        <v>7.5</v>
      </c>
      <c r="AB90" s="61">
        <v>0.16889999999999999</v>
      </c>
      <c r="AC90" s="63" t="str">
        <f t="shared" si="30"/>
        <v/>
      </c>
      <c r="AD90" s="20">
        <f t="shared" si="49"/>
        <v>0.61695706100000003</v>
      </c>
      <c r="AE90" s="62" t="str">
        <f t="shared" si="31"/>
        <v/>
      </c>
      <c r="AF90" s="20">
        <f t="shared" si="46"/>
        <v>0.23973283384833202</v>
      </c>
      <c r="AG90" s="62">
        <f t="shared" si="32"/>
        <v>0.24712185143362692</v>
      </c>
      <c r="AH90" s="62">
        <f t="shared" si="33"/>
        <v>0.19868268454132132</v>
      </c>
      <c r="AI90" s="62">
        <f t="shared" si="47"/>
        <v>0.17436901417100145</v>
      </c>
      <c r="AJ90" s="62">
        <f t="shared" si="48"/>
        <v>0.18712894982408373</v>
      </c>
      <c r="AK90" s="62">
        <f t="shared" si="34"/>
        <v>-1.2759935653082283E-2</v>
      </c>
      <c r="AL90" s="62">
        <f t="shared" si="40"/>
        <v>6.9170750686454854E-2</v>
      </c>
      <c r="AM90" s="62">
        <f t="shared" si="41"/>
        <v>1.8717687368139377E-2</v>
      </c>
      <c r="AN90" s="62">
        <f t="shared" si="42"/>
        <v>2.0480562723121442E-2</v>
      </c>
      <c r="AO90" s="62">
        <f t="shared" si="43"/>
        <v>2.2559801174301997E-2</v>
      </c>
      <c r="AP90" s="62">
        <f t="shared" si="44"/>
        <v>9.9489709931446832E-2</v>
      </c>
      <c r="AQ90" s="62">
        <f t="shared" si="50"/>
        <v>-0.68750507882658063</v>
      </c>
      <c r="AR90" s="62">
        <f t="shared" si="35"/>
        <v>6.9416440603646574</v>
      </c>
      <c r="AS90" s="62">
        <f t="shared" si="36"/>
        <v>0.66912227899999999</v>
      </c>
      <c r="AT90" s="62">
        <f t="shared" si="37"/>
        <v>0.13615849820848971</v>
      </c>
      <c r="AU90" s="62">
        <f t="shared" si="45"/>
        <v>3.309307301930485E-2</v>
      </c>
      <c r="AV90" s="62" t="str">
        <f t="shared" si="38"/>
        <v/>
      </c>
      <c r="AW90" s="62">
        <f t="shared" si="39"/>
        <v>0.16889999999999999</v>
      </c>
    </row>
    <row r="91" spans="1:49">
      <c r="A91" s="62">
        <v>1958</v>
      </c>
      <c r="B91" s="61">
        <v>3.64</v>
      </c>
      <c r="C91" s="61">
        <v>4360</v>
      </c>
      <c r="D91" s="61">
        <v>13.178269</v>
      </c>
      <c r="F91">
        <v>0.59992959300000004</v>
      </c>
      <c r="G91" s="61"/>
      <c r="H91" s="61">
        <v>0.24434165805362323</v>
      </c>
      <c r="I91" s="61">
        <v>3.33</v>
      </c>
      <c r="J91" s="61">
        <v>2.48</v>
      </c>
      <c r="K91" s="61">
        <v>2.4793440000000002</v>
      </c>
      <c r="L91" s="61">
        <v>2.3330391000000001</v>
      </c>
      <c r="M91" s="61">
        <v>24.523186540000001</v>
      </c>
      <c r="N91" s="62">
        <f t="shared" si="29"/>
        <v>6.6153162393865106</v>
      </c>
      <c r="O91" s="61">
        <v>10.558999999999999</v>
      </c>
      <c r="P91">
        <v>7.5943935290000004</v>
      </c>
      <c r="Q91">
        <v>6.9747179790000002</v>
      </c>
      <c r="R91">
        <v>3.2550324659999998</v>
      </c>
      <c r="S91">
        <v>12.399050770000001</v>
      </c>
      <c r="T91">
        <v>10.138539420000001</v>
      </c>
      <c r="U91">
        <v>4.3602097000000004</v>
      </c>
      <c r="V91">
        <v>2.2086229999999998</v>
      </c>
      <c r="W91">
        <v>2057.9045000000001</v>
      </c>
      <c r="X91">
        <v>0.66912227899999999</v>
      </c>
      <c r="Y91" s="61">
        <v>1.8654139249999999</v>
      </c>
      <c r="Z91" s="61">
        <v>7.25</v>
      </c>
      <c r="AB91" s="61">
        <v>0.16059999999999999</v>
      </c>
      <c r="AC91" s="63" t="str">
        <f t="shared" si="30"/>
        <v/>
      </c>
      <c r="AD91" s="20">
        <f t="shared" si="49"/>
        <v>0.59992959300000004</v>
      </c>
      <c r="AE91" s="62" t="str">
        <f t="shared" si="31"/>
        <v/>
      </c>
      <c r="AF91" s="20">
        <f t="shared" si="46"/>
        <v>0.24434165805362323</v>
      </c>
      <c r="AG91" s="62">
        <f t="shared" si="32"/>
        <v>0.25268872565888584</v>
      </c>
      <c r="AH91" s="62">
        <f t="shared" si="33"/>
        <v>0.18818860049070177</v>
      </c>
      <c r="AI91" s="62">
        <f t="shared" si="47"/>
        <v>0.18813882157057199</v>
      </c>
      <c r="AJ91" s="62">
        <f t="shared" si="48"/>
        <v>0.17703683996737357</v>
      </c>
      <c r="AK91" s="62">
        <f t="shared" si="34"/>
        <v>1.1101981603198419E-2</v>
      </c>
      <c r="AL91" s="62">
        <f t="shared" si="40"/>
        <v>-5.4369062486274858E-3</v>
      </c>
      <c r="AM91" s="62">
        <f t="shared" si="41"/>
        <v>1.0189775237998619E-2</v>
      </c>
      <c r="AN91" s="62">
        <f t="shared" si="42"/>
        <v>-2.0967930449054324E-2</v>
      </c>
      <c r="AO91" s="62">
        <f t="shared" si="43"/>
        <v>5.2328742796589896E-2</v>
      </c>
      <c r="AP91" s="62">
        <f t="shared" si="44"/>
        <v>5.5113852017073361E-2</v>
      </c>
      <c r="AQ91" s="62">
        <f t="shared" si="50"/>
        <v>-0.68015090812113743</v>
      </c>
      <c r="AR91" s="62">
        <f t="shared" si="35"/>
        <v>6.9492926029201492</v>
      </c>
      <c r="AS91" s="62">
        <f t="shared" si="36"/>
        <v>0.66912227899999999</v>
      </c>
      <c r="AT91" s="62">
        <f t="shared" si="37"/>
        <v>0.14155227253291003</v>
      </c>
      <c r="AU91" s="62">
        <f t="shared" si="45"/>
        <v>-3.8869525353851797E-4</v>
      </c>
      <c r="AV91" s="62" t="str">
        <f t="shared" si="38"/>
        <v/>
      </c>
      <c r="AW91" s="62">
        <f t="shared" si="39"/>
        <v>0.16059999999999999</v>
      </c>
    </row>
    <row r="92" spans="1:49">
      <c r="A92" s="62">
        <v>1959</v>
      </c>
      <c r="B92" s="61">
        <v>3.5</v>
      </c>
      <c r="C92" s="61">
        <v>4395</v>
      </c>
      <c r="D92" s="61">
        <v>14.190642</v>
      </c>
      <c r="F92">
        <v>0.59771416399999999</v>
      </c>
      <c r="G92" s="61"/>
      <c r="H92" s="61">
        <v>0.25298362830895538</v>
      </c>
      <c r="I92" s="61">
        <v>3.55</v>
      </c>
      <c r="J92" s="61">
        <v>2.82</v>
      </c>
      <c r="K92" s="61">
        <v>2.673219</v>
      </c>
      <c r="L92" s="61">
        <v>2.6730019999999999</v>
      </c>
      <c r="M92" s="61">
        <v>25.808167640000001</v>
      </c>
      <c r="N92" s="62">
        <f t="shared" si="29"/>
        <v>6.7149321092607144</v>
      </c>
      <c r="O92" s="61">
        <v>10.722</v>
      </c>
      <c r="P92">
        <v>7.6994719270000003</v>
      </c>
      <c r="Q92">
        <v>7.0487987490000004</v>
      </c>
      <c r="R92">
        <v>3.4082493290000002</v>
      </c>
      <c r="S92">
        <v>11.82015562</v>
      </c>
      <c r="T92">
        <v>9.6481176489999996</v>
      </c>
      <c r="U92">
        <v>4.3951130999999997</v>
      </c>
      <c r="V92">
        <v>2.1350720000000001</v>
      </c>
      <c r="W92">
        <v>2058.5104999999999</v>
      </c>
      <c r="X92">
        <v>0.66912227899999999</v>
      </c>
      <c r="Y92" s="61">
        <v>1.975971801</v>
      </c>
      <c r="Z92" s="61">
        <v>6.75</v>
      </c>
      <c r="AB92" s="61">
        <v>0.15049999999999999</v>
      </c>
      <c r="AC92" s="63" t="str">
        <f t="shared" si="30"/>
        <v/>
      </c>
      <c r="AD92" s="20">
        <f t="shared" si="49"/>
        <v>0.59771416399999999</v>
      </c>
      <c r="AE92" s="62" t="str">
        <f t="shared" si="31"/>
        <v/>
      </c>
      <c r="AF92" s="20">
        <f t="shared" si="46"/>
        <v>0.25298362830895538</v>
      </c>
      <c r="AG92" s="62">
        <f t="shared" si="32"/>
        <v>0.25016486216761719</v>
      </c>
      <c r="AH92" s="62">
        <f t="shared" si="33"/>
        <v>0.19872251022892409</v>
      </c>
      <c r="AI92" s="62">
        <f t="shared" si="47"/>
        <v>0.18837900357150861</v>
      </c>
      <c r="AJ92" s="62">
        <f t="shared" si="48"/>
        <v>0.18836371180387751</v>
      </c>
      <c r="AK92" s="62">
        <f t="shared" si="34"/>
        <v>1.5291767631098185E-5</v>
      </c>
      <c r="AL92" s="62">
        <f t="shared" si="40"/>
        <v>-1.204652692195516E-3</v>
      </c>
      <c r="AM92" s="62">
        <f t="shared" si="41"/>
        <v>-4.3807984594488175E-3</v>
      </c>
      <c r="AN92" s="62">
        <f t="shared" si="42"/>
        <v>3.1050399623425106E-2</v>
      </c>
      <c r="AO92" s="62">
        <f t="shared" si="43"/>
        <v>-6.2759857943539984E-2</v>
      </c>
      <c r="AP92" s="62">
        <f t="shared" si="44"/>
        <v>-6.4527229105065698E-2</v>
      </c>
      <c r="AQ92" s="62">
        <f t="shared" si="50"/>
        <v>-0.72199289482907381</v>
      </c>
      <c r="AR92" s="62">
        <f t="shared" si="35"/>
        <v>6.9077450471694313</v>
      </c>
      <c r="AS92" s="62">
        <f t="shared" si="36"/>
        <v>0.66912227899999999</v>
      </c>
      <c r="AT92" s="62">
        <f t="shared" si="37"/>
        <v>0.13924470795613053</v>
      </c>
      <c r="AU92" s="62">
        <f t="shared" si="45"/>
        <v>5.7553883218910598E-2</v>
      </c>
      <c r="AV92" s="62" t="str">
        <f t="shared" si="38"/>
        <v/>
      </c>
      <c r="AW92" s="62">
        <f t="shared" si="39"/>
        <v>0.15049999999999999</v>
      </c>
    </row>
    <row r="93" spans="1:49">
      <c r="A93" s="62">
        <v>1960</v>
      </c>
      <c r="B93" s="61">
        <v>3.3</v>
      </c>
      <c r="C93" s="61">
        <v>4430</v>
      </c>
      <c r="D93" s="61">
        <v>16.199000000000002</v>
      </c>
      <c r="F93">
        <v>0.58345038699999996</v>
      </c>
      <c r="G93" s="61"/>
      <c r="H93" s="61">
        <v>0.283350824124946</v>
      </c>
      <c r="I93" s="61">
        <v>4</v>
      </c>
      <c r="J93" s="61">
        <v>3.14</v>
      </c>
      <c r="K93" s="61">
        <v>3.1647351000000001</v>
      </c>
      <c r="L93" s="61">
        <v>3.4029980000000002</v>
      </c>
      <c r="M93" s="61">
        <v>27.971715270000001</v>
      </c>
      <c r="N93" s="62">
        <f t="shared" si="29"/>
        <v>7.0165078127676779</v>
      </c>
      <c r="O93" s="61">
        <v>11.068</v>
      </c>
      <c r="P93">
        <v>7.802227319</v>
      </c>
      <c r="Q93">
        <v>7.289677213</v>
      </c>
      <c r="R93">
        <v>3.5501181800000001</v>
      </c>
      <c r="S93">
        <v>12.12511138</v>
      </c>
      <c r="T93">
        <v>9.896736829</v>
      </c>
      <c r="U93">
        <v>4.4300160999999996</v>
      </c>
      <c r="V93">
        <v>2.197228</v>
      </c>
      <c r="W93">
        <v>2059.1165999999998</v>
      </c>
      <c r="X93">
        <v>0.66912227899999999</v>
      </c>
      <c r="Y93" s="61">
        <v>2.2047730049999998</v>
      </c>
      <c r="Z93" s="61">
        <v>6.75</v>
      </c>
      <c r="AB93" s="61">
        <v>0.12790000000000001</v>
      </c>
      <c r="AC93" s="63" t="str">
        <f t="shared" si="30"/>
        <v/>
      </c>
      <c r="AD93" s="20">
        <f t="shared" si="49"/>
        <v>0.58345038699999996</v>
      </c>
      <c r="AE93" s="62" t="str">
        <f t="shared" si="31"/>
        <v/>
      </c>
      <c r="AF93" s="20">
        <f t="shared" si="46"/>
        <v>0.283350824124946</v>
      </c>
      <c r="AG93" s="62">
        <f t="shared" si="32"/>
        <v>0.24692882276683745</v>
      </c>
      <c r="AH93" s="62">
        <f t="shared" si="33"/>
        <v>0.19383912587196739</v>
      </c>
      <c r="AI93" s="62">
        <f t="shared" si="47"/>
        <v>0.19536607815297238</v>
      </c>
      <c r="AJ93" s="62">
        <f t="shared" si="48"/>
        <v>0.21007457250447559</v>
      </c>
      <c r="AK93" s="62">
        <f t="shared" si="34"/>
        <v>-1.4708494351503204E-2</v>
      </c>
      <c r="AL93" s="62">
        <f t="shared" si="40"/>
        <v>-3.0674411028481653E-2</v>
      </c>
      <c r="AM93" s="62">
        <f t="shared" si="41"/>
        <v>-1.0329857185715335E-2</v>
      </c>
      <c r="AN93" s="62">
        <f t="shared" si="42"/>
        <v>-3.1497852152925256E-3</v>
      </c>
      <c r="AO93" s="62">
        <f t="shared" si="43"/>
        <v>-1.8459467031692982E-2</v>
      </c>
      <c r="AP93" s="62">
        <f t="shared" si="44"/>
        <v>-1.8489656550645311E-2</v>
      </c>
      <c r="AQ93" s="62">
        <f t="shared" si="50"/>
        <v>-0.70120665246510516</v>
      </c>
      <c r="AR93" s="62">
        <f t="shared" si="35"/>
        <v>6.9288256823910617</v>
      </c>
      <c r="AS93" s="62">
        <f t="shared" si="36"/>
        <v>0.66912227899999999</v>
      </c>
      <c r="AT93" s="62">
        <f t="shared" si="37"/>
        <v>0.13610550064818813</v>
      </c>
      <c r="AU93" s="62">
        <f t="shared" si="45"/>
        <v>2.3568087919495925E-2</v>
      </c>
      <c r="AV93" s="62" t="str">
        <f t="shared" si="38"/>
        <v/>
      </c>
      <c r="AW93" s="62">
        <f t="shared" si="39"/>
        <v>0.12790000000000001</v>
      </c>
    </row>
    <row r="94" spans="1:49">
      <c r="A94" s="62">
        <v>1961</v>
      </c>
      <c r="B94" s="61">
        <v>3.2189999999999999</v>
      </c>
      <c r="C94" s="61">
        <v>4461</v>
      </c>
      <c r="D94" s="61">
        <v>18.361999999999998</v>
      </c>
      <c r="F94">
        <v>0.56944665299999997</v>
      </c>
      <c r="G94" s="61"/>
      <c r="H94" s="61">
        <v>0.27938133100969392</v>
      </c>
      <c r="I94" s="61">
        <v>4.47</v>
      </c>
      <c r="J94" s="61">
        <v>3.28</v>
      </c>
      <c r="K94" s="61">
        <v>3.3740491000000001</v>
      </c>
      <c r="L94" s="61">
        <v>3.6902061000000002</v>
      </c>
      <c r="M94" s="61">
        <v>29.962452559999999</v>
      </c>
      <c r="N94" s="62">
        <f t="shared" si="29"/>
        <v>7.3733700941900473</v>
      </c>
      <c r="O94" s="61">
        <v>11.268000000000001</v>
      </c>
      <c r="P94">
        <v>8.0199092919999995</v>
      </c>
      <c r="Q94">
        <v>7.4758675590000001</v>
      </c>
      <c r="R94">
        <v>3.7448625259999999</v>
      </c>
      <c r="S94">
        <v>12.390885839999999</v>
      </c>
      <c r="T94">
        <v>9.9803470379999997</v>
      </c>
      <c r="U94">
        <v>4.4614231000000002</v>
      </c>
      <c r="V94">
        <v>2.239023</v>
      </c>
      <c r="W94">
        <v>2058.1174999999998</v>
      </c>
      <c r="X94">
        <v>0.66912227899999999</v>
      </c>
      <c r="Y94" s="61">
        <v>2.4343162349999998</v>
      </c>
      <c r="Z94" s="61">
        <v>6.75</v>
      </c>
      <c r="AB94" s="61">
        <v>0.1013</v>
      </c>
      <c r="AC94" s="63" t="str">
        <f t="shared" si="30"/>
        <v/>
      </c>
      <c r="AD94" s="20">
        <f t="shared" si="49"/>
        <v>0.56944665299999997</v>
      </c>
      <c r="AE94" s="62" t="str">
        <f t="shared" si="31"/>
        <v/>
      </c>
      <c r="AF94" s="20">
        <f t="shared" si="46"/>
        <v>0.27938133100969392</v>
      </c>
      <c r="AG94" s="62">
        <f t="shared" si="32"/>
        <v>0.24343753403768653</v>
      </c>
      <c r="AH94" s="62">
        <f t="shared" si="33"/>
        <v>0.17862977889118833</v>
      </c>
      <c r="AI94" s="62">
        <f t="shared" si="47"/>
        <v>0.1837517209454308</v>
      </c>
      <c r="AJ94" s="62">
        <f t="shared" si="48"/>
        <v>0.20096972552009587</v>
      </c>
      <c r="AK94" s="62">
        <f t="shared" si="34"/>
        <v>-1.7218004574665075E-2</v>
      </c>
      <c r="AL94" s="62">
        <f t="shared" si="40"/>
        <v>-2.2091376990550912E-2</v>
      </c>
      <c r="AM94" s="62">
        <f t="shared" si="41"/>
        <v>-2.438833497109235E-2</v>
      </c>
      <c r="AN94" s="62">
        <f t="shared" si="42"/>
        <v>3.7947726133176337E-3</v>
      </c>
      <c r="AO94" s="62">
        <f t="shared" si="43"/>
        <v>-2.7926675237173699E-2</v>
      </c>
      <c r="AP94" s="62">
        <f t="shared" si="44"/>
        <v>-4.1196468438134848E-2</v>
      </c>
      <c r="AQ94" s="62">
        <f t="shared" si="50"/>
        <v>-0.68942818584712406</v>
      </c>
      <c r="AR94" s="62">
        <f t="shared" si="35"/>
        <v>6.9401188231833331</v>
      </c>
      <c r="AS94" s="62">
        <f t="shared" si="36"/>
        <v>0.66912227899999999</v>
      </c>
      <c r="AT94" s="62">
        <f t="shared" si="37"/>
        <v>0.13257358866136587</v>
      </c>
      <c r="AU94" s="62">
        <f t="shared" si="45"/>
        <v>1.7890758070217561E-2</v>
      </c>
      <c r="AV94" s="62" t="str">
        <f t="shared" si="38"/>
        <v/>
      </c>
      <c r="AW94" s="62">
        <f t="shared" si="39"/>
        <v>0.1013</v>
      </c>
    </row>
    <row r="95" spans="1:49">
      <c r="A95" s="62">
        <v>1962</v>
      </c>
      <c r="B95" s="61">
        <v>3.2229999999999999</v>
      </c>
      <c r="C95" s="61">
        <v>4491</v>
      </c>
      <c r="D95" s="61">
        <v>19.661000000000001</v>
      </c>
      <c r="F95">
        <v>0.586688235</v>
      </c>
      <c r="G95" s="61"/>
      <c r="H95" s="61">
        <v>0.27567265144194092</v>
      </c>
      <c r="I95" s="61">
        <v>4.97</v>
      </c>
      <c r="J95" s="61">
        <v>3.66</v>
      </c>
      <c r="K95" s="61">
        <v>3.5331079000000001</v>
      </c>
      <c r="L95" s="61">
        <v>3.9286740999999998</v>
      </c>
      <c r="M95" s="61">
        <v>30.644017389999998</v>
      </c>
      <c r="N95" s="62">
        <f t="shared" si="29"/>
        <v>7.6678300881421286</v>
      </c>
      <c r="O95" s="61">
        <v>11.771000000000001</v>
      </c>
      <c r="P95">
        <v>8.3454024610000008</v>
      </c>
      <c r="Q95">
        <v>7.837388754</v>
      </c>
      <c r="R95">
        <v>3.9638862609999999</v>
      </c>
      <c r="S95">
        <v>12.336155959999999</v>
      </c>
      <c r="T95">
        <v>10.14501971</v>
      </c>
      <c r="U95">
        <v>4.4918652999999997</v>
      </c>
      <c r="V95">
        <v>2.229816</v>
      </c>
      <c r="W95">
        <v>2051.1239</v>
      </c>
      <c r="X95">
        <v>0.66912227899999999</v>
      </c>
      <c r="Y95" s="61">
        <v>2.705763782</v>
      </c>
      <c r="Z95" s="61">
        <v>7</v>
      </c>
      <c r="AB95" s="61">
        <v>0.1152</v>
      </c>
      <c r="AC95" s="63" t="str">
        <f t="shared" si="30"/>
        <v/>
      </c>
      <c r="AD95" s="20">
        <f t="shared" si="49"/>
        <v>0.586688235</v>
      </c>
      <c r="AE95" s="62" t="str">
        <f t="shared" si="31"/>
        <v/>
      </c>
      <c r="AF95" s="20">
        <f t="shared" si="46"/>
        <v>0.27567265144194092</v>
      </c>
      <c r="AG95" s="62">
        <f t="shared" si="32"/>
        <v>0.25278470067646608</v>
      </c>
      <c r="AH95" s="62">
        <f t="shared" si="33"/>
        <v>0.18615533289252836</v>
      </c>
      <c r="AI95" s="62">
        <f t="shared" si="47"/>
        <v>0.17970133258735568</v>
      </c>
      <c r="AJ95" s="62">
        <f t="shared" si="48"/>
        <v>0.19982066527643555</v>
      </c>
      <c r="AK95" s="62">
        <f t="shared" si="34"/>
        <v>-2.0119332689079866E-2</v>
      </c>
      <c r="AL95" s="62">
        <f t="shared" si="40"/>
        <v>6.2487940985924773E-4</v>
      </c>
      <c r="AM95" s="62">
        <f t="shared" si="41"/>
        <v>8.0667450924163525E-3</v>
      </c>
      <c r="AN95" s="62">
        <f t="shared" si="42"/>
        <v>1.768122269997113E-2</v>
      </c>
      <c r="AO95" s="62">
        <f t="shared" si="43"/>
        <v>-4.358552279250754E-2</v>
      </c>
      <c r="AP95" s="62">
        <f t="shared" si="44"/>
        <v>-2.2793739712688263E-2</v>
      </c>
      <c r="AQ95" s="62">
        <f t="shared" si="50"/>
        <v>-0.70034897892663972</v>
      </c>
      <c r="AR95" s="62">
        <f t="shared" si="35"/>
        <v>6.9257941868774715</v>
      </c>
      <c r="AS95" s="62">
        <f t="shared" si="36"/>
        <v>0.66912227899999999</v>
      </c>
      <c r="AT95" s="62">
        <f t="shared" si="37"/>
        <v>0.13762086272315752</v>
      </c>
      <c r="AU95" s="62">
        <f t="shared" si="45"/>
        <v>2.8341207247928303E-2</v>
      </c>
      <c r="AV95" s="62" t="str">
        <f t="shared" si="38"/>
        <v/>
      </c>
      <c r="AW95" s="62">
        <f t="shared" si="39"/>
        <v>0.1152</v>
      </c>
    </row>
    <row r="96" spans="1:49">
      <c r="A96" s="62">
        <v>1963</v>
      </c>
      <c r="B96" s="61">
        <v>3.22</v>
      </c>
      <c r="C96" s="61">
        <v>4523</v>
      </c>
      <c r="D96" s="61">
        <v>21.352</v>
      </c>
      <c r="F96">
        <v>0.59231615599999998</v>
      </c>
      <c r="G96" s="61"/>
      <c r="H96" s="61">
        <v>0.25571375046834022</v>
      </c>
      <c r="I96" s="61">
        <v>4.9000000000000004</v>
      </c>
      <c r="J96" s="61">
        <v>3.5</v>
      </c>
      <c r="K96" s="61">
        <v>3.6780281000000001</v>
      </c>
      <c r="L96" s="61">
        <v>3.8668578999999998</v>
      </c>
      <c r="M96" s="61">
        <v>31.386796839999999</v>
      </c>
      <c r="N96" s="62">
        <f t="shared" si="29"/>
        <v>8.0727333855393155</v>
      </c>
      <c r="O96" s="61">
        <v>12.343999999999999</v>
      </c>
      <c r="P96">
        <v>8.7631859189999997</v>
      </c>
      <c r="Q96">
        <v>8.131831193</v>
      </c>
      <c r="R96">
        <v>4.304975057</v>
      </c>
      <c r="S96">
        <v>12.552521369999999</v>
      </c>
      <c r="T96">
        <v>10.259201600000001</v>
      </c>
      <c r="U96">
        <v>4.5237344000000004</v>
      </c>
      <c r="V96">
        <v>2.2384019999999998</v>
      </c>
      <c r="W96">
        <v>2047.1276</v>
      </c>
      <c r="X96">
        <v>0.66912227899999999</v>
      </c>
      <c r="Y96" s="61">
        <v>2.8867613159999999</v>
      </c>
      <c r="Z96" s="61">
        <v>7</v>
      </c>
      <c r="AB96" s="61">
        <v>0.13439999999999999</v>
      </c>
      <c r="AC96" s="63" t="str">
        <f t="shared" si="30"/>
        <v/>
      </c>
      <c r="AD96" s="20">
        <f t="shared" si="49"/>
        <v>0.59231615599999998</v>
      </c>
      <c r="AE96" s="62" t="str">
        <f t="shared" si="31"/>
        <v/>
      </c>
      <c r="AF96" s="20">
        <f t="shared" si="46"/>
        <v>0.25571375046834022</v>
      </c>
      <c r="AG96" s="62">
        <f t="shared" si="32"/>
        <v>0.22948669913825404</v>
      </c>
      <c r="AH96" s="62">
        <f t="shared" si="33"/>
        <v>0.16391907081303858</v>
      </c>
      <c r="AI96" s="62">
        <f t="shared" si="47"/>
        <v>0.17225684245035594</v>
      </c>
      <c r="AJ96" s="62">
        <f t="shared" si="48"/>
        <v>0.18110050112401649</v>
      </c>
      <c r="AK96" s="62">
        <f t="shared" si="34"/>
        <v>-8.8436586736605483E-3</v>
      </c>
      <c r="AL96" s="62">
        <f t="shared" si="40"/>
        <v>-2.6097235809080647E-3</v>
      </c>
      <c r="AM96" s="62">
        <f t="shared" si="41"/>
        <v>-1.4578042644563636E-2</v>
      </c>
      <c r="AN96" s="62">
        <f t="shared" si="42"/>
        <v>3.1087952791327277E-2</v>
      </c>
      <c r="AO96" s="62">
        <f t="shared" si="43"/>
        <v>-3.4071376079787705E-2</v>
      </c>
      <c r="AP96" s="62">
        <f t="shared" si="44"/>
        <v>-4.0266364196123762E-2</v>
      </c>
      <c r="AQ96" s="62">
        <f t="shared" si="50"/>
        <v>-0.70357562899940773</v>
      </c>
      <c r="AR96" s="62">
        <f t="shared" si="35"/>
        <v>6.9206172898437011</v>
      </c>
      <c r="AS96" s="62">
        <f t="shared" si="36"/>
        <v>0.66912227899999999</v>
      </c>
      <c r="AT96" s="62">
        <f t="shared" si="37"/>
        <v>0.13519863787935554</v>
      </c>
      <c r="AU96" s="62">
        <f>IF(OR(Z95="",N96="",N95=""),"",Z95/100-LN(N96/N95))</f>
        <v>1.8541531958137292E-2</v>
      </c>
      <c r="AV96" s="62" t="str">
        <f t="shared" si="38"/>
        <v/>
      </c>
      <c r="AW96" s="62">
        <f t="shared" si="39"/>
        <v>0.13439999999999999</v>
      </c>
    </row>
    <row r="97" spans="1:49">
      <c r="A97" s="62">
        <v>1964</v>
      </c>
      <c r="B97" s="61">
        <v>3.22</v>
      </c>
      <c r="C97" s="61">
        <v>4549</v>
      </c>
      <c r="D97" s="61">
        <v>24.082999999999998</v>
      </c>
      <c r="F97">
        <v>0.59796778900000003</v>
      </c>
      <c r="G97" s="61"/>
      <c r="H97" s="61">
        <v>0.25204501100361248</v>
      </c>
      <c r="I97" s="61">
        <v>5.7</v>
      </c>
      <c r="J97" s="61">
        <v>4.4000000000000004</v>
      </c>
      <c r="K97" s="61">
        <v>4.1319340999999996</v>
      </c>
      <c r="L97" s="61">
        <v>4.8165370999999997</v>
      </c>
      <c r="M97" s="61">
        <v>32.880349410000001</v>
      </c>
      <c r="N97" s="62">
        <f t="shared" si="29"/>
        <v>8.6419919529094482</v>
      </c>
      <c r="O97" s="61">
        <v>13.622</v>
      </c>
      <c r="P97">
        <v>9.4563928690000001</v>
      </c>
      <c r="Q97">
        <v>8.5293994049999995</v>
      </c>
      <c r="R97">
        <v>4.7889325539999996</v>
      </c>
      <c r="S97">
        <v>13.30820776</v>
      </c>
      <c r="T97">
        <v>10.48054655</v>
      </c>
      <c r="U97">
        <v>4.5489715000000004</v>
      </c>
      <c r="V97">
        <v>2.2374710000000002</v>
      </c>
      <c r="W97">
        <v>2073.1037999999999</v>
      </c>
      <c r="X97">
        <v>0.66912227899999999</v>
      </c>
      <c r="Y97" s="61">
        <v>3.0949736460000001</v>
      </c>
      <c r="Z97" s="61">
        <v>7</v>
      </c>
      <c r="AB97" s="61">
        <v>0.1363</v>
      </c>
      <c r="AC97" s="63" t="str">
        <f t="shared" si="30"/>
        <v/>
      </c>
      <c r="AD97" s="20">
        <f t="shared" si="49"/>
        <v>0.59796778900000003</v>
      </c>
      <c r="AE97" s="62" t="str">
        <f t="shared" si="31"/>
        <v/>
      </c>
      <c r="AF97" s="20">
        <f t="shared" si="46"/>
        <v>0.25204501100361248</v>
      </c>
      <c r="AG97" s="62">
        <f t="shared" si="32"/>
        <v>0.23668147656022923</v>
      </c>
      <c r="AH97" s="62">
        <f t="shared" si="33"/>
        <v>0.1827014906780717</v>
      </c>
      <c r="AI97" s="62">
        <f t="shared" si="47"/>
        <v>0.17157057260308101</v>
      </c>
      <c r="AJ97" s="62">
        <f t="shared" si="48"/>
        <v>0.19999738819914462</v>
      </c>
      <c r="AK97" s="62">
        <f t="shared" si="34"/>
        <v>-2.8426815596063609E-2</v>
      </c>
      <c r="AL97" s="62">
        <f t="shared" si="40"/>
        <v>7.9905067163884395E-3</v>
      </c>
      <c r="AM97" s="62">
        <f t="shared" si="41"/>
        <v>-2.0408159825730965E-2</v>
      </c>
      <c r="AN97" s="62">
        <f t="shared" si="42"/>
        <v>3.8395221902698236E-2</v>
      </c>
      <c r="AO97" s="62">
        <f t="shared" si="43"/>
        <v>-9.681553609915728E-3</v>
      </c>
      <c r="AP97" s="62">
        <f t="shared" si="44"/>
        <v>-4.6795162631467636E-2</v>
      </c>
      <c r="AQ97" s="62">
        <f t="shared" si="50"/>
        <v>-0.70955495326600382</v>
      </c>
      <c r="AR97" s="62">
        <f t="shared" si="35"/>
        <v>6.9272472302750971</v>
      </c>
      <c r="AS97" s="62">
        <f t="shared" si="36"/>
        <v>0.66912227899999999</v>
      </c>
      <c r="AT97" s="62">
        <f t="shared" si="37"/>
        <v>0.12851279516671513</v>
      </c>
      <c r="AU97" s="62">
        <f t="shared" ref="AU97:AU146" si="51">IF(OR(Z96="",N97="",N96=""),"",Z96/100-LN(N97/N96))</f>
        <v>1.8590280685420318E-3</v>
      </c>
      <c r="AV97" s="62" t="str">
        <f t="shared" si="38"/>
        <v/>
      </c>
      <c r="AW97" s="62">
        <f t="shared" si="39"/>
        <v>0.1363</v>
      </c>
    </row>
    <row r="98" spans="1:49">
      <c r="A98" s="62">
        <v>1965</v>
      </c>
      <c r="B98" s="61">
        <v>3.22</v>
      </c>
      <c r="C98" s="61">
        <v>4564</v>
      </c>
      <c r="D98" s="61">
        <v>26.634</v>
      </c>
      <c r="F98">
        <v>0.59523561899999999</v>
      </c>
      <c r="G98" s="61"/>
      <c r="H98" s="61">
        <v>0.26357287677404823</v>
      </c>
      <c r="I98" s="61">
        <v>6.8</v>
      </c>
      <c r="J98" s="61">
        <v>4.9000000000000004</v>
      </c>
      <c r="K98" s="61">
        <v>4.5659580000000002</v>
      </c>
      <c r="L98" s="61">
        <v>5.2650810999999997</v>
      </c>
      <c r="M98" s="61">
        <v>34.509373510000003</v>
      </c>
      <c r="N98" s="62">
        <f t="shared" si="29"/>
        <v>9.0763099287320603</v>
      </c>
      <c r="O98" s="61">
        <v>14.278</v>
      </c>
      <c r="P98">
        <v>9.8594187420000008</v>
      </c>
      <c r="Q98">
        <v>8.9449353410000008</v>
      </c>
      <c r="R98">
        <v>5.1205261120000003</v>
      </c>
      <c r="S98">
        <v>13.96632803</v>
      </c>
      <c r="T98">
        <v>10.62839949</v>
      </c>
      <c r="U98">
        <v>4.5641610999999997</v>
      </c>
      <c r="V98">
        <v>2.263541</v>
      </c>
      <c r="W98">
        <v>2073.1037999999999</v>
      </c>
      <c r="X98">
        <v>0.66912227899999999</v>
      </c>
      <c r="Y98" s="61">
        <v>3.4282246779999999</v>
      </c>
      <c r="Z98" s="61">
        <v>7</v>
      </c>
      <c r="AB98" s="61">
        <v>0.14230000000000001</v>
      </c>
      <c r="AC98" s="63" t="str">
        <f t="shared" si="30"/>
        <v/>
      </c>
      <c r="AD98" s="20">
        <f t="shared" si="49"/>
        <v>0.59523561899999999</v>
      </c>
      <c r="AE98" s="62" t="str">
        <f t="shared" si="31"/>
        <v/>
      </c>
      <c r="AF98" s="20">
        <f t="shared" si="46"/>
        <v>0.26357287677404823</v>
      </c>
      <c r="AG98" s="62">
        <f t="shared" si="32"/>
        <v>0.25531275812870768</v>
      </c>
      <c r="AH98" s="62">
        <f t="shared" si="33"/>
        <v>0.18397536982803936</v>
      </c>
      <c r="AI98" s="62">
        <f t="shared" si="47"/>
        <v>0.17143343095291733</v>
      </c>
      <c r="AJ98" s="62">
        <f t="shared" si="48"/>
        <v>0.19768270256063677</v>
      </c>
      <c r="AK98" s="62">
        <f t="shared" si="34"/>
        <v>-2.6249271607719449E-2</v>
      </c>
      <c r="AL98" s="62">
        <f t="shared" si="40"/>
        <v>-7.2983992489564845E-3</v>
      </c>
      <c r="AM98" s="62">
        <f t="shared" si="41"/>
        <v>-1.4660690167738999E-3</v>
      </c>
      <c r="AN98" s="62">
        <f t="shared" si="42"/>
        <v>1.7915044136358506E-2</v>
      </c>
      <c r="AO98" s="62">
        <f t="shared" si="43"/>
        <v>-7.6628594198020707E-4</v>
      </c>
      <c r="AP98" s="62">
        <f t="shared" si="44"/>
        <v>-3.502582176328712E-2</v>
      </c>
      <c r="AQ98" s="62">
        <f t="shared" si="50"/>
        <v>-0.70130432809028986</v>
      </c>
      <c r="AR98" s="62">
        <f t="shared" si="35"/>
        <v>6.9354978554508113</v>
      </c>
      <c r="AS98" s="62">
        <f t="shared" si="36"/>
        <v>0.66912227899999999</v>
      </c>
      <c r="AT98" s="62">
        <f t="shared" si="37"/>
        <v>0.12871610265074715</v>
      </c>
      <c r="AU98" s="62">
        <f t="shared" si="51"/>
        <v>2.0965391850558186E-2</v>
      </c>
      <c r="AV98" s="62" t="str">
        <f t="shared" si="38"/>
        <v/>
      </c>
      <c r="AW98" s="62">
        <f t="shared" si="39"/>
        <v>0.14230000000000001</v>
      </c>
    </row>
    <row r="99" spans="1:49">
      <c r="A99" s="62">
        <v>1966</v>
      </c>
      <c r="B99" s="61">
        <v>3.22</v>
      </c>
      <c r="C99" s="61">
        <v>4581</v>
      </c>
      <c r="D99" s="61">
        <v>28.553999999999998</v>
      </c>
      <c r="F99">
        <v>0.59030243000000004</v>
      </c>
      <c r="G99" s="61"/>
      <c r="H99" s="61">
        <v>0.26476150451775582</v>
      </c>
      <c r="I99" s="61">
        <v>7.2</v>
      </c>
      <c r="J99" s="61">
        <v>5.5</v>
      </c>
      <c r="K99" s="61">
        <v>4.8169408999999996</v>
      </c>
      <c r="L99" s="61">
        <v>5.5244048000000001</v>
      </c>
      <c r="M99" s="61">
        <v>35.167693610000001</v>
      </c>
      <c r="N99" s="62">
        <f t="shared" si="29"/>
        <v>9.5130199842750702</v>
      </c>
      <c r="O99" s="61">
        <v>14.84</v>
      </c>
      <c r="P99">
        <v>10.22198524</v>
      </c>
      <c r="Q99">
        <v>9.2410599760000007</v>
      </c>
      <c r="R99">
        <v>5.5030802540000003</v>
      </c>
      <c r="S99">
        <v>13.839291190000001</v>
      </c>
      <c r="T99">
        <v>10.788978609999999</v>
      </c>
      <c r="U99">
        <v>4.5812998</v>
      </c>
      <c r="V99">
        <v>2.2678859999999998</v>
      </c>
      <c r="W99">
        <v>2048.1266999999998</v>
      </c>
      <c r="X99">
        <v>0.66912227899999999</v>
      </c>
      <c r="Y99" s="61">
        <v>3.7644812760000002</v>
      </c>
      <c r="Z99" s="61">
        <v>7</v>
      </c>
      <c r="AB99" s="61">
        <v>0.15179999999999999</v>
      </c>
      <c r="AC99" s="63" t="str">
        <f t="shared" si="30"/>
        <v/>
      </c>
      <c r="AD99" s="20">
        <f t="shared" si="49"/>
        <v>0.59030243000000004</v>
      </c>
      <c r="AE99" s="62" t="str">
        <f t="shared" si="31"/>
        <v/>
      </c>
      <c r="AF99" s="20">
        <f t="shared" si="46"/>
        <v>0.26476150451775582</v>
      </c>
      <c r="AG99" s="62">
        <f t="shared" si="32"/>
        <v>0.25215381382643415</v>
      </c>
      <c r="AH99" s="62">
        <f t="shared" si="33"/>
        <v>0.19261749667297051</v>
      </c>
      <c r="AI99" s="62">
        <f t="shared" si="47"/>
        <v>0.16869583595993556</v>
      </c>
      <c r="AJ99" s="62">
        <f t="shared" si="48"/>
        <v>0.19347218603348043</v>
      </c>
      <c r="AK99" s="62">
        <f t="shared" si="34"/>
        <v>-2.4776350073544867E-2</v>
      </c>
      <c r="AL99" s="62">
        <f t="shared" si="40"/>
        <v>-1.0880069817881474E-2</v>
      </c>
      <c r="AM99" s="62">
        <f t="shared" si="41"/>
        <v>-1.4424563792734069E-2</v>
      </c>
      <c r="AN99" s="62">
        <f t="shared" si="42"/>
        <v>2.505712117330142E-2</v>
      </c>
      <c r="AO99" s="62">
        <f t="shared" si="43"/>
        <v>-5.6131228078606758E-2</v>
      </c>
      <c r="AP99" s="62">
        <f t="shared" si="44"/>
        <v>-3.1998172101614535E-2</v>
      </c>
      <c r="AQ99" s="62">
        <f t="shared" si="50"/>
        <v>-0.70313463693744038</v>
      </c>
      <c r="AR99" s="62">
        <f t="shared" si="35"/>
        <v>6.9215462125427578</v>
      </c>
      <c r="AS99" s="62">
        <f t="shared" si="36"/>
        <v>0.66912227899999999</v>
      </c>
      <c r="AT99" s="62">
        <f t="shared" si="37"/>
        <v>0.13183726539188906</v>
      </c>
      <c r="AU99" s="62">
        <f t="shared" si="51"/>
        <v>2.3006329542746916E-2</v>
      </c>
      <c r="AV99" s="62" t="str">
        <f t="shared" si="38"/>
        <v/>
      </c>
      <c r="AW99" s="62">
        <f t="shared" si="39"/>
        <v>0.15179999999999999</v>
      </c>
    </row>
    <row r="100" spans="1:49">
      <c r="A100" s="62">
        <v>1967</v>
      </c>
      <c r="B100" s="61">
        <v>4.2</v>
      </c>
      <c r="C100" s="61">
        <v>4606</v>
      </c>
      <c r="D100" s="61">
        <v>31.321000000000002</v>
      </c>
      <c r="F100">
        <v>0.58618566299999997</v>
      </c>
      <c r="G100" s="61"/>
      <c r="H100" s="61">
        <v>0.250949841959069</v>
      </c>
      <c r="I100" s="61">
        <v>8.1</v>
      </c>
      <c r="J100" s="61">
        <v>6.5</v>
      </c>
      <c r="K100" s="61">
        <v>5.2311880000000004</v>
      </c>
      <c r="L100" s="61">
        <v>5.7943959999999999</v>
      </c>
      <c r="M100" s="61">
        <v>35.76174889</v>
      </c>
      <c r="N100" s="62">
        <f t="shared" si="29"/>
        <v>10.205835624693211</v>
      </c>
      <c r="O100" s="61">
        <v>15.676</v>
      </c>
      <c r="P100">
        <v>10.904679850000001</v>
      </c>
      <c r="Q100">
        <v>9.7292437829999994</v>
      </c>
      <c r="R100">
        <v>5.997169306</v>
      </c>
      <c r="S100">
        <v>14.19530872</v>
      </c>
      <c r="T100">
        <v>11.38592437</v>
      </c>
      <c r="U100">
        <v>4.6061768000000001</v>
      </c>
      <c r="V100">
        <v>2.2261950000000001</v>
      </c>
      <c r="W100">
        <v>2031.1422</v>
      </c>
      <c r="X100">
        <v>0.66912227899999999</v>
      </c>
      <c r="Y100" s="61">
        <v>4.0779223240000002</v>
      </c>
      <c r="Z100" s="61">
        <v>7</v>
      </c>
      <c r="AB100" s="61">
        <v>0.1583</v>
      </c>
      <c r="AC100" s="63" t="str">
        <f t="shared" si="30"/>
        <v/>
      </c>
      <c r="AD100" s="20">
        <f t="shared" si="49"/>
        <v>0.58618566299999997</v>
      </c>
      <c r="AE100" s="62" t="str">
        <f t="shared" si="31"/>
        <v/>
      </c>
      <c r="AF100" s="20">
        <f t="shared" si="46"/>
        <v>0.250949841959069</v>
      </c>
      <c r="AG100" s="62">
        <f t="shared" si="32"/>
        <v>0.25861243255323901</v>
      </c>
      <c r="AH100" s="62">
        <f t="shared" si="33"/>
        <v>0.20752849525877207</v>
      </c>
      <c r="AI100" s="62">
        <f t="shared" si="47"/>
        <v>0.16701854985473005</v>
      </c>
      <c r="AJ100" s="62">
        <f t="shared" si="48"/>
        <v>0.1850003512020689</v>
      </c>
      <c r="AK100" s="62">
        <f t="shared" si="34"/>
        <v>-1.7981801347338844E-2</v>
      </c>
      <c r="AL100" s="62">
        <f t="shared" si="40"/>
        <v>-5.6470670751634462E-3</v>
      </c>
      <c r="AM100" s="62">
        <f t="shared" si="41"/>
        <v>-1.8818713862436623E-2</v>
      </c>
      <c r="AN100" s="62">
        <f t="shared" si="42"/>
        <v>1.5681302112943475E-2</v>
      </c>
      <c r="AO100" s="62">
        <f t="shared" si="43"/>
        <v>-4.4898487895771083E-2</v>
      </c>
      <c r="AP100" s="62">
        <f t="shared" si="44"/>
        <v>-1.6445517657952324E-2</v>
      </c>
      <c r="AQ100" s="62">
        <f t="shared" si="50"/>
        <v>-0.72710433528263763</v>
      </c>
      <c r="AR100" s="62">
        <f t="shared" si="35"/>
        <v>6.8892492386178761</v>
      </c>
      <c r="AS100" s="62">
        <f t="shared" si="36"/>
        <v>0.66912227899999999</v>
      </c>
      <c r="AT100" s="62">
        <f t="shared" si="37"/>
        <v>0.13019770518182688</v>
      </c>
      <c r="AU100" s="62">
        <f t="shared" si="51"/>
        <v>-2.9829180456873716E-4</v>
      </c>
      <c r="AV100" s="62" t="str">
        <f t="shared" si="38"/>
        <v/>
      </c>
      <c r="AW100" s="62">
        <f t="shared" si="39"/>
        <v>0.1583</v>
      </c>
    </row>
    <row r="101" spans="1:49">
      <c r="A101" s="62">
        <v>1968</v>
      </c>
      <c r="B101" s="61">
        <v>4.2</v>
      </c>
      <c r="C101" s="61">
        <v>4626</v>
      </c>
      <c r="D101" s="61">
        <v>35.908000000000001</v>
      </c>
      <c r="F101">
        <v>0.55902228799999998</v>
      </c>
      <c r="G101" s="61"/>
      <c r="H101" s="61">
        <v>0.23086777319817312</v>
      </c>
      <c r="I101" s="61">
        <v>9.8000000000000007</v>
      </c>
      <c r="J101" s="61">
        <v>7.7</v>
      </c>
      <c r="K101" s="61">
        <v>6.8742368000000003</v>
      </c>
      <c r="L101" s="61">
        <v>6.7108862</v>
      </c>
      <c r="M101" s="61">
        <v>36.459721760000001</v>
      </c>
      <c r="N101" s="62">
        <f t="shared" si="29"/>
        <v>11.426885371432414</v>
      </c>
      <c r="O101" s="61">
        <v>17.116</v>
      </c>
      <c r="P101">
        <v>11.914426990000001</v>
      </c>
      <c r="Q101">
        <v>10.82948977</v>
      </c>
      <c r="R101">
        <v>6.6677522700000003</v>
      </c>
      <c r="S101">
        <v>17.01768242</v>
      </c>
      <c r="T101">
        <v>13.89129177</v>
      </c>
      <c r="U101">
        <v>4.6269039999999997</v>
      </c>
      <c r="V101">
        <v>2.1971250000000002</v>
      </c>
      <c r="W101">
        <v>2015.1568</v>
      </c>
      <c r="X101">
        <v>0.66912227899999999</v>
      </c>
      <c r="Y101" s="61">
        <v>4.7433024279999998</v>
      </c>
      <c r="Z101" s="61">
        <v>7</v>
      </c>
      <c r="AB101" s="61">
        <v>0.15690000000000001</v>
      </c>
      <c r="AC101" s="63" t="str">
        <f t="shared" si="30"/>
        <v/>
      </c>
      <c r="AD101" s="20">
        <f t="shared" si="49"/>
        <v>0.55902228799999998</v>
      </c>
      <c r="AE101" s="62" t="str">
        <f t="shared" si="31"/>
        <v/>
      </c>
      <c r="AF101" s="20">
        <f t="shared" si="46"/>
        <v>0.23086777319817312</v>
      </c>
      <c r="AG101" s="62">
        <f t="shared" si="32"/>
        <v>0.27291968363595859</v>
      </c>
      <c r="AH101" s="62">
        <f t="shared" si="33"/>
        <v>0.214436894285396</v>
      </c>
      <c r="AI101" s="62">
        <f t="shared" si="47"/>
        <v>0.19144025843823104</v>
      </c>
      <c r="AJ101" s="62">
        <f t="shared" si="48"/>
        <v>0.18689111618580817</v>
      </c>
      <c r="AK101" s="62">
        <f t="shared" si="34"/>
        <v>4.5491422524228664E-3</v>
      </c>
      <c r="AL101" s="62">
        <f t="shared" si="40"/>
        <v>-2.4451291192456918E-2</v>
      </c>
      <c r="AM101" s="62">
        <f t="shared" ref="AM101:AM132" si="52">IF(OR(Q101="",Q100="",$N101="",$N100=""),"",LN((Q101/Q100)/($N101/$N100)))</f>
        <v>-5.8724937560313403E-3</v>
      </c>
      <c r="AN101" s="62">
        <f t="shared" ref="AN101:AN132" si="53">IF(OR(R101="",R100="",$N101="",$N100=""),"",LN((R101/R100)/($N101/$N100)))</f>
        <v>-7.0140314170020514E-3</v>
      </c>
      <c r="AO101" s="62">
        <f t="shared" ref="AO101:AO132" si="54">IF(OR(S101="",S100="",$N101="",$N100=""),"",LN((S101/S100)/($N101/$N100)))</f>
        <v>6.8332139669096181E-2</v>
      </c>
      <c r="AP101" s="62">
        <f t="shared" ref="AP101:AP132" si="55">IF(OR(T101="",T100="",$N101="",$N100=""),"",LN((T101/T100)/($N101/$N100)))</f>
        <v>8.5874996327624242E-2</v>
      </c>
      <c r="AQ101" s="62">
        <f t="shared" si="50"/>
        <v>-0.74473827437395712</v>
      </c>
      <c r="AR101" s="62">
        <f t="shared" si="35"/>
        <v>6.8637140133564598</v>
      </c>
      <c r="AS101" s="62">
        <f t="shared" si="36"/>
        <v>0.66912227899999999</v>
      </c>
      <c r="AT101" s="62">
        <f t="shared" si="37"/>
        <v>0.13209597939177897</v>
      </c>
      <c r="AU101" s="62">
        <f t="shared" si="51"/>
        <v>-4.3009267975386914E-2</v>
      </c>
      <c r="AV101" s="62" t="str">
        <f t="shared" si="38"/>
        <v/>
      </c>
      <c r="AW101" s="62">
        <f t="shared" si="39"/>
        <v>0.15690000000000001</v>
      </c>
    </row>
    <row r="102" spans="1:49">
      <c r="A102" s="62">
        <v>1969</v>
      </c>
      <c r="B102" s="61">
        <v>4.2</v>
      </c>
      <c r="C102" s="61">
        <v>4624</v>
      </c>
      <c r="D102" s="61">
        <v>40.985999999999997</v>
      </c>
      <c r="F102">
        <v>0.55395592800000004</v>
      </c>
      <c r="G102" s="61"/>
      <c r="H102" s="61">
        <v>0.23837407895378909</v>
      </c>
      <c r="I102" s="61">
        <v>10.199999999999999</v>
      </c>
      <c r="J102" s="61">
        <v>8.5</v>
      </c>
      <c r="K102" s="61">
        <v>8.3447265999999996</v>
      </c>
      <c r="L102" s="61">
        <v>8.5048241999999998</v>
      </c>
      <c r="M102" s="61">
        <v>39.979141660000003</v>
      </c>
      <c r="N102" s="62">
        <f t="shared" si="29"/>
        <v>11.899805893277414</v>
      </c>
      <c r="O102" s="61">
        <v>17.494</v>
      </c>
      <c r="P102">
        <v>12.16997308</v>
      </c>
      <c r="Q102">
        <v>11.333222859999999</v>
      </c>
      <c r="R102">
        <v>6.981362142</v>
      </c>
      <c r="S102">
        <v>17.732011320000002</v>
      </c>
      <c r="T102">
        <v>14.27786029</v>
      </c>
      <c r="U102">
        <v>4.6242196</v>
      </c>
      <c r="V102">
        <v>2.2303329999999999</v>
      </c>
      <c r="W102">
        <v>1996.1741999999999</v>
      </c>
      <c r="X102">
        <v>0.66912227899999999</v>
      </c>
      <c r="Y102" s="61">
        <v>5.1425754399999999</v>
      </c>
      <c r="Z102" s="61">
        <v>7</v>
      </c>
      <c r="AB102" s="61">
        <v>0.1208</v>
      </c>
      <c r="AC102" s="63" t="str">
        <f t="shared" si="30"/>
        <v/>
      </c>
      <c r="AD102" s="20">
        <f t="shared" si="49"/>
        <v>0.55395592800000004</v>
      </c>
      <c r="AE102" s="62" t="str">
        <f t="shared" si="31"/>
        <v/>
      </c>
      <c r="AF102" s="20">
        <f t="shared" ref="AF102:AF133" si="56">IF(H102="","",H102)</f>
        <v>0.23837407895378909</v>
      </c>
      <c r="AG102" s="62">
        <f t="shared" si="32"/>
        <v>0.24886546625677061</v>
      </c>
      <c r="AH102" s="62">
        <f t="shared" si="33"/>
        <v>0.20738788854730886</v>
      </c>
      <c r="AI102" s="62">
        <f t="shared" si="47"/>
        <v>0.20359943883277218</v>
      </c>
      <c r="AJ102" s="62">
        <f t="shared" si="48"/>
        <v>0.20750559215341824</v>
      </c>
      <c r="AK102" s="62">
        <f t="shared" si="34"/>
        <v>-3.9061533206460608E-3</v>
      </c>
      <c r="AL102" s="62">
        <f t="shared" si="40"/>
        <v>-1.9331466672544245E-2</v>
      </c>
      <c r="AM102" s="62">
        <f t="shared" si="52"/>
        <v>4.912397240593367E-3</v>
      </c>
      <c r="AN102" s="62">
        <f t="shared" si="53"/>
        <v>5.4080911301245468E-3</v>
      </c>
      <c r="AO102" s="62">
        <f t="shared" si="54"/>
        <v>5.6546568067792908E-4</v>
      </c>
      <c r="AP102" s="62">
        <f t="shared" si="55"/>
        <v>-1.3105190153389717E-2</v>
      </c>
      <c r="AQ102" s="62">
        <f t="shared" si="50"/>
        <v>-0.72915671991381092</v>
      </c>
      <c r="AR102" s="62">
        <f t="shared" si="35"/>
        <v>6.8698310076984948</v>
      </c>
      <c r="AS102" s="62">
        <f t="shared" si="36"/>
        <v>0.66912227899999999</v>
      </c>
      <c r="AT102" s="62">
        <f t="shared" si="37"/>
        <v>0.12547151319962915</v>
      </c>
      <c r="AU102" s="62">
        <f t="shared" si="51"/>
        <v>2.9446856240126683E-2</v>
      </c>
      <c r="AV102" s="62" t="str">
        <f t="shared" si="38"/>
        <v/>
      </c>
      <c r="AW102" s="62">
        <f t="shared" si="39"/>
        <v>0.1208</v>
      </c>
    </row>
    <row r="103" spans="1:49">
      <c r="A103" s="62">
        <v>1970</v>
      </c>
      <c r="B103" s="61">
        <v>4.18</v>
      </c>
      <c r="C103" s="61">
        <v>4606</v>
      </c>
      <c r="D103" s="61">
        <v>45.743000000000002</v>
      </c>
      <c r="F103">
        <v>0.54292432199999996</v>
      </c>
      <c r="G103" s="61"/>
      <c r="H103" s="61">
        <v>0.27805318193822004</v>
      </c>
      <c r="I103" s="61">
        <v>10.8</v>
      </c>
      <c r="J103" s="61">
        <v>9.4</v>
      </c>
      <c r="K103" s="61">
        <v>9.6866962999999995</v>
      </c>
      <c r="L103" s="61">
        <v>11.0714229</v>
      </c>
      <c r="M103" s="61">
        <v>43.08594136</v>
      </c>
      <c r="N103" s="62">
        <f t="shared" si="29"/>
        <v>12.37145435075632</v>
      </c>
      <c r="O103" s="61">
        <v>17.972000000000001</v>
      </c>
      <c r="P103">
        <v>12.3748135</v>
      </c>
      <c r="Q103">
        <v>12.29342192</v>
      </c>
      <c r="R103">
        <v>7.3781029670000002</v>
      </c>
      <c r="S103">
        <v>19.33632283</v>
      </c>
      <c r="T103">
        <v>15.35248414</v>
      </c>
      <c r="U103">
        <v>4.6067400000000003</v>
      </c>
      <c r="V103">
        <v>2.277714</v>
      </c>
      <c r="W103">
        <v>1980.1887999999999</v>
      </c>
      <c r="X103">
        <v>0.66912227899999999</v>
      </c>
      <c r="Y103" s="61">
        <v>6.0513380559999996</v>
      </c>
      <c r="Z103" s="61">
        <v>7</v>
      </c>
      <c r="AB103" s="61">
        <v>0.11419600000000001</v>
      </c>
      <c r="AC103" s="63" t="str">
        <f t="shared" si="30"/>
        <v/>
      </c>
      <c r="AD103" s="20">
        <f t="shared" ref="AD103:AD134" si="57">IF(F103="","",F103)</f>
        <v>0.54292432199999996</v>
      </c>
      <c r="AE103" s="62" t="str">
        <f t="shared" si="31"/>
        <v/>
      </c>
      <c r="AF103" s="20">
        <f t="shared" si="56"/>
        <v>0.27805318193822004</v>
      </c>
      <c r="AG103" s="62">
        <f t="shared" si="32"/>
        <v>0.23610169862055397</v>
      </c>
      <c r="AH103" s="62">
        <f t="shared" si="33"/>
        <v>0.20549592287344512</v>
      </c>
      <c r="AI103" s="62">
        <f t="shared" si="47"/>
        <v>0.21176346763439213</v>
      </c>
      <c r="AJ103" s="62">
        <f t="shared" si="48"/>
        <v>0.24203534748486105</v>
      </c>
      <c r="AK103" s="62">
        <f t="shared" si="34"/>
        <v>-3.0271879850468919E-2</v>
      </c>
      <c r="AL103" s="62">
        <f t="shared" si="40"/>
        <v>-2.217811916128443E-2</v>
      </c>
      <c r="AM103" s="62">
        <f t="shared" si="52"/>
        <v>4.2456166019460846E-2</v>
      </c>
      <c r="AN103" s="62">
        <f t="shared" si="53"/>
        <v>1.6402846213291061E-2</v>
      </c>
      <c r="AO103" s="62">
        <f t="shared" si="54"/>
        <v>4.7744121990792872E-2</v>
      </c>
      <c r="AP103" s="62">
        <f t="shared" si="55"/>
        <v>3.369752632074665E-2</v>
      </c>
      <c r="AQ103" s="62">
        <f t="shared" si="50"/>
        <v>-0.70434814008660507</v>
      </c>
      <c r="AR103" s="62">
        <f t="shared" si="35"/>
        <v>6.8865993325914703</v>
      </c>
      <c r="AS103" s="62">
        <f t="shared" si="36"/>
        <v>0.66912227899999999</v>
      </c>
      <c r="AT103" s="62">
        <f t="shared" si="37"/>
        <v>0.1322899253656297</v>
      </c>
      <c r="AU103" s="62">
        <f t="shared" si="51"/>
        <v>3.1130338204872716E-2</v>
      </c>
      <c r="AV103" s="62" t="str">
        <f t="shared" si="38"/>
        <v/>
      </c>
      <c r="AW103" s="62">
        <f t="shared" si="39"/>
        <v>0.11419600000000001</v>
      </c>
    </row>
    <row r="104" spans="1:49">
      <c r="A104" s="62">
        <v>1971</v>
      </c>
      <c r="B104" s="61">
        <v>4.1500000000000004</v>
      </c>
      <c r="C104" s="61">
        <v>4612</v>
      </c>
      <c r="D104" s="61">
        <v>50.256999999999998</v>
      </c>
      <c r="F104">
        <v>0.53634702599999995</v>
      </c>
      <c r="G104" s="61"/>
      <c r="H104" s="61">
        <v>0.29120317953518909</v>
      </c>
      <c r="I104" s="61">
        <v>11.9</v>
      </c>
      <c r="J104" s="61">
        <v>10.4</v>
      </c>
      <c r="K104" s="61">
        <v>9.8971903999999995</v>
      </c>
      <c r="L104" s="61">
        <v>11.734442400000001</v>
      </c>
      <c r="M104" s="61">
        <v>43.968083989999997</v>
      </c>
      <c r="N104" s="62">
        <f t="shared" si="29"/>
        <v>13.302257610284357</v>
      </c>
      <c r="O104" s="61">
        <v>19.137</v>
      </c>
      <c r="P104">
        <v>13.20653006</v>
      </c>
      <c r="Q104">
        <v>13.50917276</v>
      </c>
      <c r="R104">
        <v>8.0367560810000001</v>
      </c>
      <c r="S104">
        <v>20.325397429999999</v>
      </c>
      <c r="T104">
        <v>16.45313088</v>
      </c>
      <c r="U104">
        <v>4.6233890000000004</v>
      </c>
      <c r="V104">
        <v>2.2678259999999999</v>
      </c>
      <c r="W104">
        <v>1945.2208000000001</v>
      </c>
      <c r="X104">
        <v>0.66912227899999999</v>
      </c>
      <c r="Y104" s="61">
        <v>7.1380331830000001</v>
      </c>
      <c r="Z104" s="61">
        <v>8.5</v>
      </c>
      <c r="AB104" s="61">
        <v>0.103057</v>
      </c>
      <c r="AC104" s="63" t="str">
        <f t="shared" si="30"/>
        <v/>
      </c>
      <c r="AD104" s="20">
        <f t="shared" si="57"/>
        <v>0.53634702599999995</v>
      </c>
      <c r="AE104" s="62" t="str">
        <f t="shared" si="31"/>
        <v/>
      </c>
      <c r="AF104" s="20">
        <f t="shared" si="56"/>
        <v>0.29120317953518909</v>
      </c>
      <c r="AG104" s="62">
        <f t="shared" si="32"/>
        <v>0.23678293571044831</v>
      </c>
      <c r="AH104" s="62">
        <f t="shared" si="33"/>
        <v>0.20693634717551784</v>
      </c>
      <c r="AI104" s="62">
        <f t="shared" si="47"/>
        <v>0.19693157968044253</v>
      </c>
      <c r="AJ104" s="62">
        <f t="shared" si="48"/>
        <v>0.23348871599976126</v>
      </c>
      <c r="AK104" s="62">
        <f t="shared" si="34"/>
        <v>-3.6557136319318728E-2</v>
      </c>
      <c r="AL104" s="62">
        <f t="shared" si="40"/>
        <v>-7.4938445176066714E-3</v>
      </c>
      <c r="AM104" s="62">
        <f t="shared" si="52"/>
        <v>2.1762586682551457E-2</v>
      </c>
      <c r="AN104" s="62">
        <f t="shared" si="53"/>
        <v>1.2966958567769284E-2</v>
      </c>
      <c r="AO104" s="62">
        <f t="shared" si="54"/>
        <v>-2.2656145734658951E-2</v>
      </c>
      <c r="AP104" s="62">
        <f t="shared" si="55"/>
        <v>-3.3035236777316443E-3</v>
      </c>
      <c r="AQ104" s="62">
        <f t="shared" si="50"/>
        <v>-0.71230632261536708</v>
      </c>
      <c r="AR104" s="62">
        <f t="shared" si="35"/>
        <v>6.8608244488449621</v>
      </c>
      <c r="AS104" s="62">
        <f t="shared" si="36"/>
        <v>0.66912227899999999</v>
      </c>
      <c r="AT104" s="62">
        <f t="shared" si="37"/>
        <v>0.14203062624112064</v>
      </c>
      <c r="AU104" s="62">
        <f t="shared" si="51"/>
        <v>-2.5420156665107579E-3</v>
      </c>
      <c r="AV104" s="62" t="str">
        <f t="shared" si="38"/>
        <v/>
      </c>
      <c r="AW104" s="62">
        <f t="shared" si="39"/>
        <v>0.103057</v>
      </c>
    </row>
    <row r="105" spans="1:49">
      <c r="A105" s="62">
        <v>1972</v>
      </c>
      <c r="B105" s="61">
        <v>4.18</v>
      </c>
      <c r="C105" s="61">
        <v>4640</v>
      </c>
      <c r="D105" s="61">
        <v>58.625</v>
      </c>
      <c r="F105">
        <v>0.54047308299999997</v>
      </c>
      <c r="G105" s="61"/>
      <c r="H105" s="61">
        <v>0.29567595514029849</v>
      </c>
      <c r="I105" s="61">
        <v>13.7</v>
      </c>
      <c r="J105" s="61">
        <v>12.4</v>
      </c>
      <c r="K105" s="61">
        <v>12.0819688</v>
      </c>
      <c r="L105" s="61">
        <v>13.1066602</v>
      </c>
      <c r="M105" s="61">
        <v>47.05784457</v>
      </c>
      <c r="N105" s="62">
        <f t="shared" si="29"/>
        <v>14.410812811820595</v>
      </c>
      <c r="O105" s="61">
        <v>20.504000000000001</v>
      </c>
      <c r="P105">
        <v>14.324745419999999</v>
      </c>
      <c r="Q105">
        <v>14.72852406</v>
      </c>
      <c r="R105">
        <v>8.7713780289999992</v>
      </c>
      <c r="S105">
        <v>21.70016687</v>
      </c>
      <c r="T105">
        <v>17.729433719999999</v>
      </c>
      <c r="U105">
        <v>4.6448470000000004</v>
      </c>
      <c r="V105">
        <v>2.2855539999999999</v>
      </c>
      <c r="W105">
        <v>1929.2357999999999</v>
      </c>
      <c r="X105">
        <v>0.66912227899999999</v>
      </c>
      <c r="Y105" s="61">
        <v>8.6336399440000005</v>
      </c>
      <c r="Z105" s="61">
        <v>7.75</v>
      </c>
      <c r="AB105" s="61">
        <v>9.3780000000000002E-2</v>
      </c>
      <c r="AC105" s="63" t="str">
        <f t="shared" si="30"/>
        <v/>
      </c>
      <c r="AD105" s="20">
        <f t="shared" si="57"/>
        <v>0.54047308299999997</v>
      </c>
      <c r="AE105" s="62" t="str">
        <f t="shared" si="31"/>
        <v/>
      </c>
      <c r="AF105" s="20">
        <f t="shared" si="56"/>
        <v>0.29567595514029849</v>
      </c>
      <c r="AG105" s="62">
        <f t="shared" si="32"/>
        <v>0.23368869936034115</v>
      </c>
      <c r="AH105" s="62">
        <f t="shared" si="33"/>
        <v>0.21151385927505331</v>
      </c>
      <c r="AI105" s="62">
        <f t="shared" si="47"/>
        <v>0.20608902004264393</v>
      </c>
      <c r="AJ105" s="62">
        <f t="shared" si="48"/>
        <v>0.22356776460554373</v>
      </c>
      <c r="AK105" s="62">
        <f t="shared" si="34"/>
        <v>-1.7478744562899801E-2</v>
      </c>
      <c r="AL105" s="62">
        <f t="shared" si="40"/>
        <v>1.2320333738204637E-3</v>
      </c>
      <c r="AM105" s="62">
        <f t="shared" si="52"/>
        <v>6.3720588861295923E-3</v>
      </c>
      <c r="AN105" s="62">
        <f t="shared" si="53"/>
        <v>7.4233460952638072E-3</v>
      </c>
      <c r="AO105" s="62">
        <f t="shared" si="54"/>
        <v>-1.4596307173933246E-2</v>
      </c>
      <c r="AP105" s="62">
        <f t="shared" si="55"/>
        <v>-5.3346542216903721E-3</v>
      </c>
      <c r="AQ105" s="62">
        <f t="shared" si="50"/>
        <v>-0.7091499873540148</v>
      </c>
      <c r="AR105" s="62">
        <f t="shared" si="35"/>
        <v>6.8557292575834081</v>
      </c>
      <c r="AS105" s="62">
        <f t="shared" si="36"/>
        <v>0.66912227899999999</v>
      </c>
      <c r="AT105" s="62">
        <f t="shared" si="37"/>
        <v>0.14726891162473349</v>
      </c>
      <c r="AU105" s="62">
        <f t="shared" si="51"/>
        <v>4.954951441708183E-3</v>
      </c>
      <c r="AV105" s="62" t="str">
        <f t="shared" si="38"/>
        <v/>
      </c>
      <c r="AW105" s="62">
        <f t="shared" si="39"/>
        <v>9.3780000000000002E-2</v>
      </c>
    </row>
    <row r="106" spans="1:49">
      <c r="A106" s="62">
        <v>1973</v>
      </c>
      <c r="B106" s="61">
        <v>3.8450000000000002</v>
      </c>
      <c r="C106" s="61">
        <v>4666</v>
      </c>
      <c r="D106" s="61">
        <v>71.364000000000004</v>
      </c>
      <c r="F106">
        <v>0.52769668700000005</v>
      </c>
      <c r="G106" s="61"/>
      <c r="H106" s="61">
        <v>0.30527979264334959</v>
      </c>
      <c r="I106" s="61">
        <v>17</v>
      </c>
      <c r="J106" s="61">
        <v>15.1</v>
      </c>
      <c r="K106" s="61">
        <v>14.605157200000001</v>
      </c>
      <c r="L106" s="61">
        <v>16.601376999999999</v>
      </c>
      <c r="M106" s="61">
        <v>49.890861360000002</v>
      </c>
      <c r="N106" s="62">
        <f t="shared" si="29"/>
        <v>16.453908610686952</v>
      </c>
      <c r="O106" s="61">
        <v>22.756</v>
      </c>
      <c r="P106">
        <v>16.07381389</v>
      </c>
      <c r="Q106">
        <v>17.12049889</v>
      </c>
      <c r="R106">
        <v>9.9150509319999998</v>
      </c>
      <c r="S106">
        <v>24.583267970000001</v>
      </c>
      <c r="T106">
        <v>19.744750360000001</v>
      </c>
      <c r="U106">
        <v>4.6688130000000001</v>
      </c>
      <c r="V106">
        <v>2.3272620000000002</v>
      </c>
      <c r="W106">
        <v>1913.2498000000001</v>
      </c>
      <c r="X106">
        <v>0.66912227899999999</v>
      </c>
      <c r="Y106" s="61">
        <v>10.625251390000001</v>
      </c>
      <c r="Z106" s="61">
        <v>9.25</v>
      </c>
      <c r="AB106" s="61">
        <v>7.6505000000000004E-2</v>
      </c>
      <c r="AC106" s="63" t="str">
        <f t="shared" si="30"/>
        <v/>
      </c>
      <c r="AD106" s="20">
        <f t="shared" si="57"/>
        <v>0.52769668700000005</v>
      </c>
      <c r="AE106" s="62" t="str">
        <f t="shared" si="31"/>
        <v/>
      </c>
      <c r="AF106" s="20">
        <f t="shared" si="56"/>
        <v>0.30527979264334959</v>
      </c>
      <c r="AG106" s="62">
        <f t="shared" si="32"/>
        <v>0.23821534667339272</v>
      </c>
      <c r="AH106" s="62">
        <f t="shared" si="33"/>
        <v>0.21159127851577825</v>
      </c>
      <c r="AI106" s="62">
        <f t="shared" si="47"/>
        <v>0.20465721091867048</v>
      </c>
      <c r="AJ106" s="62">
        <f t="shared" si="48"/>
        <v>0.23262957513592286</v>
      </c>
      <c r="AK106" s="62">
        <f t="shared" si="34"/>
        <v>-2.7972364217252382E-2</v>
      </c>
      <c r="AL106" s="62">
        <f t="shared" si="40"/>
        <v>-1.7381249302343148E-2</v>
      </c>
      <c r="AM106" s="62">
        <f t="shared" si="52"/>
        <v>1.7906245213024564E-2</v>
      </c>
      <c r="AN106" s="62">
        <f t="shared" si="53"/>
        <v>-1.0024265078613653E-2</v>
      </c>
      <c r="AO106" s="62">
        <f t="shared" si="54"/>
        <v>-7.8381426632303068E-3</v>
      </c>
      <c r="AP106" s="62">
        <f t="shared" si="55"/>
        <v>-2.4922769017341497E-2</v>
      </c>
      <c r="AQ106" s="62">
        <f t="shared" si="50"/>
        <v>-0.69621239448232808</v>
      </c>
      <c r="AR106" s="62">
        <f t="shared" si="35"/>
        <v>6.8603461466735274</v>
      </c>
      <c r="AS106" s="62">
        <f t="shared" si="36"/>
        <v>0.66912227899999999</v>
      </c>
      <c r="AT106" s="62">
        <f t="shared" si="37"/>
        <v>0.14888811431534107</v>
      </c>
      <c r="AU106" s="62">
        <f t="shared" si="51"/>
        <v>-5.5084239985459374E-2</v>
      </c>
      <c r="AV106" s="62" t="str">
        <f t="shared" si="38"/>
        <v/>
      </c>
      <c r="AW106" s="62">
        <f t="shared" si="39"/>
        <v>7.6505000000000004E-2</v>
      </c>
    </row>
    <row r="107" spans="1:49">
      <c r="A107" s="62">
        <v>1974</v>
      </c>
      <c r="B107" s="61">
        <v>3.5510000000000002</v>
      </c>
      <c r="C107" s="61">
        <v>4691</v>
      </c>
      <c r="D107" s="61">
        <v>90.055000000000007</v>
      </c>
      <c r="F107">
        <v>0.50981396599999995</v>
      </c>
      <c r="G107" s="61"/>
      <c r="H107" s="61">
        <v>0.31616256692576755</v>
      </c>
      <c r="I107" s="61">
        <v>21.3</v>
      </c>
      <c r="J107" s="61">
        <v>18.5</v>
      </c>
      <c r="K107" s="61">
        <v>20.6864414</v>
      </c>
      <c r="L107" s="61">
        <v>25.666337899999998</v>
      </c>
      <c r="M107" s="61">
        <v>51.171214550000002</v>
      </c>
      <c r="N107" s="62">
        <f t="shared" si="29"/>
        <v>20.135958398699426</v>
      </c>
      <c r="O107" s="61">
        <v>26.55</v>
      </c>
      <c r="P107">
        <v>19.232746880000001</v>
      </c>
      <c r="Q107">
        <v>22.33744605</v>
      </c>
      <c r="R107">
        <v>12.14292683</v>
      </c>
      <c r="S107">
        <v>33.668702889999999</v>
      </c>
      <c r="T107">
        <v>27.709705599999999</v>
      </c>
      <c r="U107">
        <v>4.6918179999999996</v>
      </c>
      <c r="V107">
        <v>2.3343189999999998</v>
      </c>
      <c r="W107">
        <v>1907.2557999999999</v>
      </c>
      <c r="X107">
        <v>0.66912227899999999</v>
      </c>
      <c r="Y107" s="61">
        <v>14.110043750000001</v>
      </c>
      <c r="Z107" s="61">
        <v>9.25</v>
      </c>
      <c r="AB107" s="61">
        <v>6.0820999999999993E-2</v>
      </c>
      <c r="AC107" s="63" t="str">
        <f t="shared" si="30"/>
        <v/>
      </c>
      <c r="AD107" s="20">
        <f t="shared" si="57"/>
        <v>0.50981396599999995</v>
      </c>
      <c r="AE107" s="62" t="str">
        <f t="shared" si="31"/>
        <v/>
      </c>
      <c r="AF107" s="20">
        <f t="shared" si="56"/>
        <v>0.31616256692576755</v>
      </c>
      <c r="AG107" s="62">
        <f t="shared" si="32"/>
        <v>0.23652212536783077</v>
      </c>
      <c r="AH107" s="62">
        <f t="shared" si="33"/>
        <v>0.20543001499083891</v>
      </c>
      <c r="AI107" s="62">
        <f t="shared" si="47"/>
        <v>0.22970897118427624</v>
      </c>
      <c r="AJ107" s="62">
        <f t="shared" si="48"/>
        <v>0.2850073610571317</v>
      </c>
      <c r="AK107" s="62">
        <f t="shared" si="34"/>
        <v>-5.5298389872855458E-2</v>
      </c>
      <c r="AL107" s="62">
        <f t="shared" si="40"/>
        <v>-2.2521225839197054E-2</v>
      </c>
      <c r="AM107" s="62">
        <f t="shared" si="52"/>
        <v>6.4043816887333613E-2</v>
      </c>
      <c r="AN107" s="62">
        <f t="shared" si="53"/>
        <v>7.4881022359284068E-4</v>
      </c>
      <c r="AO107" s="62">
        <f t="shared" si="54"/>
        <v>0.11255852321034028</v>
      </c>
      <c r="AP107" s="62">
        <f t="shared" si="55"/>
        <v>0.13695094572300773</v>
      </c>
      <c r="AQ107" s="62">
        <f t="shared" si="50"/>
        <v>-0.69809994084928251</v>
      </c>
      <c r="AR107" s="62">
        <f t="shared" si="35"/>
        <v>6.8553207931440898</v>
      </c>
      <c r="AS107" s="62">
        <f t="shared" si="36"/>
        <v>0.66912227899999999</v>
      </c>
      <c r="AT107" s="62">
        <f t="shared" si="37"/>
        <v>0.15668251346399423</v>
      </c>
      <c r="AU107" s="62">
        <f t="shared" si="51"/>
        <v>-0.10944413731421518</v>
      </c>
      <c r="AV107" s="62" t="str">
        <f t="shared" si="38"/>
        <v/>
      </c>
      <c r="AW107" s="62">
        <f t="shared" si="39"/>
        <v>6.0820999999999993E-2</v>
      </c>
    </row>
    <row r="108" spans="1:49">
      <c r="A108" s="62">
        <v>1975</v>
      </c>
      <c r="B108" s="61">
        <v>3.85</v>
      </c>
      <c r="C108" s="61">
        <v>4711</v>
      </c>
      <c r="D108" s="61">
        <v>107.93878239999999</v>
      </c>
      <c r="F108">
        <v>0.527836839</v>
      </c>
      <c r="G108" s="61"/>
      <c r="H108" s="61">
        <v>0.32489732198589993</v>
      </c>
      <c r="I108" s="61">
        <v>23.37861036</v>
      </c>
      <c r="J108" s="61">
        <v>24.24668694</v>
      </c>
      <c r="K108" s="61">
        <v>20.2474414</v>
      </c>
      <c r="L108" s="61">
        <v>28.0019238</v>
      </c>
      <c r="M108" s="61">
        <v>51.557329449999997</v>
      </c>
      <c r="N108" s="62">
        <f t="shared" si="29"/>
        <v>23.852265201566773</v>
      </c>
      <c r="O108" s="61">
        <v>31.279</v>
      </c>
      <c r="P108">
        <v>22.329939100000001</v>
      </c>
      <c r="Q108">
        <v>25.291001059999999</v>
      </c>
      <c r="R108">
        <v>14.77349888</v>
      </c>
      <c r="S108">
        <v>38.625543159999999</v>
      </c>
      <c r="T108">
        <v>29.843963429999999</v>
      </c>
      <c r="U108">
        <v>4.7114589999999996</v>
      </c>
      <c r="V108">
        <v>2.3231099999999998</v>
      </c>
      <c r="W108">
        <v>1899.1428000000001</v>
      </c>
      <c r="X108">
        <v>0.66912227899999999</v>
      </c>
      <c r="Y108" s="61">
        <v>15.729529790000001</v>
      </c>
      <c r="Z108" s="61">
        <v>9.25</v>
      </c>
      <c r="AB108" s="61">
        <v>6.4999000000000001E-2</v>
      </c>
      <c r="AC108" s="63" t="str">
        <f t="shared" si="30"/>
        <v/>
      </c>
      <c r="AD108" s="20">
        <f t="shared" si="57"/>
        <v>0.527836839</v>
      </c>
      <c r="AE108" s="62" t="str">
        <f t="shared" si="31"/>
        <v/>
      </c>
      <c r="AF108" s="20">
        <f t="shared" si="56"/>
        <v>0.32489732198589993</v>
      </c>
      <c r="AG108" s="62">
        <f t="shared" si="32"/>
        <v>0.216591384858905</v>
      </c>
      <c r="AH108" s="62">
        <f t="shared" si="33"/>
        <v>0.2246336895866263</v>
      </c>
      <c r="AI108" s="62">
        <f t="shared" si="47"/>
        <v>0.18758263665571978</v>
      </c>
      <c r="AJ108" s="62">
        <f t="shared" si="48"/>
        <v>0.25942412150092958</v>
      </c>
      <c r="AK108" s="62">
        <f t="shared" si="34"/>
        <v>-7.1841484845209802E-2</v>
      </c>
      <c r="AL108" s="62">
        <f t="shared" si="40"/>
        <v>-2.0058052312104214E-2</v>
      </c>
      <c r="AM108" s="62">
        <f t="shared" si="52"/>
        <v>-4.5187820143085332E-2</v>
      </c>
      <c r="AN108" s="62">
        <f t="shared" si="53"/>
        <v>2.6716115110141037E-2</v>
      </c>
      <c r="AO108" s="62">
        <f t="shared" si="54"/>
        <v>-3.2026908725980248E-2</v>
      </c>
      <c r="AP108" s="62">
        <f t="shared" si="55"/>
        <v>-9.5172143272971174E-2</v>
      </c>
      <c r="AQ108" s="62">
        <f t="shared" si="50"/>
        <v>-0.70709082128643819</v>
      </c>
      <c r="AR108" s="62">
        <f t="shared" si="35"/>
        <v>6.8420670841710134</v>
      </c>
      <c r="AS108" s="62">
        <f t="shared" si="36"/>
        <v>0.66912227899999999</v>
      </c>
      <c r="AT108" s="62">
        <f t="shared" si="37"/>
        <v>0.14572639639114551</v>
      </c>
      <c r="AU108" s="62">
        <f t="shared" si="51"/>
        <v>-7.6871998014454684E-2</v>
      </c>
      <c r="AV108" s="62" t="str">
        <f t="shared" si="38"/>
        <v/>
      </c>
      <c r="AW108" s="62">
        <f t="shared" si="39"/>
        <v>6.4999000000000001E-2</v>
      </c>
    </row>
    <row r="109" spans="1:49">
      <c r="A109" s="62">
        <v>1976</v>
      </c>
      <c r="B109" s="61">
        <v>3.7669999999999999</v>
      </c>
      <c r="C109" s="61">
        <v>4726</v>
      </c>
      <c r="D109" s="61">
        <v>122.571224</v>
      </c>
      <c r="F109">
        <v>0.53315243800000001</v>
      </c>
      <c r="G109" s="61"/>
      <c r="H109" s="61">
        <v>0.29047083578921584</v>
      </c>
      <c r="I109" s="61">
        <v>26.773622190000001</v>
      </c>
      <c r="J109" s="61">
        <v>31.131842280000001</v>
      </c>
      <c r="K109" s="61">
        <v>24.504566400000002</v>
      </c>
      <c r="L109" s="61">
        <v>28.555078099999999</v>
      </c>
      <c r="M109" s="61">
        <v>51.539343709999997</v>
      </c>
      <c r="N109" s="62">
        <f t="shared" si="29"/>
        <v>27.009189653296044</v>
      </c>
      <c r="O109" s="61">
        <v>35.765000000000001</v>
      </c>
      <c r="P109">
        <v>25.13037387</v>
      </c>
      <c r="Q109">
        <v>27.607021589999999</v>
      </c>
      <c r="R109">
        <v>16.695487289999999</v>
      </c>
      <c r="S109">
        <v>40.775395090000004</v>
      </c>
      <c r="T109">
        <v>31.351763309999999</v>
      </c>
      <c r="U109">
        <v>4.7268030000000003</v>
      </c>
      <c r="V109">
        <v>2.3024550000000001</v>
      </c>
      <c r="W109">
        <v>1896.1288</v>
      </c>
      <c r="X109">
        <v>0.67974305199999996</v>
      </c>
      <c r="Y109" s="61">
        <v>18.20204378</v>
      </c>
      <c r="Z109" s="61">
        <v>9.25</v>
      </c>
      <c r="AB109" s="61">
        <v>6.0975000000000001E-2</v>
      </c>
      <c r="AC109" s="63" t="str">
        <f t="shared" si="30"/>
        <v/>
      </c>
      <c r="AD109" s="20">
        <f t="shared" si="57"/>
        <v>0.53315243800000001</v>
      </c>
      <c r="AE109" s="62" t="str">
        <f t="shared" si="31"/>
        <v/>
      </c>
      <c r="AF109" s="20">
        <f t="shared" si="56"/>
        <v>0.29047083578921584</v>
      </c>
      <c r="AG109" s="62">
        <f t="shared" si="32"/>
        <v>0.21843317963439771</v>
      </c>
      <c r="AH109" s="62">
        <f t="shared" si="33"/>
        <v>0.25398981313917529</v>
      </c>
      <c r="AI109" s="62">
        <f t="shared" si="47"/>
        <v>0.19992103856285226</v>
      </c>
      <c r="AJ109" s="62">
        <f t="shared" si="48"/>
        <v>0.23296722646744555</v>
      </c>
      <c r="AK109" s="62">
        <f t="shared" si="34"/>
        <v>-3.3046187904593294E-2</v>
      </c>
      <c r="AL109" s="62">
        <f t="shared" si="40"/>
        <v>-6.1490854895729884E-3</v>
      </c>
      <c r="AM109" s="62">
        <f t="shared" si="52"/>
        <v>-3.6676473126758063E-2</v>
      </c>
      <c r="AN109" s="62">
        <f t="shared" si="53"/>
        <v>-1.9944745299835648E-3</v>
      </c>
      <c r="AO109" s="62">
        <f t="shared" si="54"/>
        <v>-7.0132935334199287E-2</v>
      </c>
      <c r="AP109" s="62">
        <f t="shared" si="55"/>
        <v>-7.5010053602493618E-2</v>
      </c>
      <c r="AQ109" s="62">
        <f t="shared" si="50"/>
        <v>-0.71927313047897701</v>
      </c>
      <c r="AR109" s="62">
        <f t="shared" si="35"/>
        <v>6.8282964825181347</v>
      </c>
      <c r="AS109" s="62">
        <f t="shared" si="36"/>
        <v>0.67974305199999996</v>
      </c>
      <c r="AT109" s="62">
        <f t="shared" si="37"/>
        <v>0.14850177052976155</v>
      </c>
      <c r="AU109" s="62">
        <f t="shared" si="51"/>
        <v>-3.1797975796111447E-2</v>
      </c>
      <c r="AV109" s="62" t="str">
        <f t="shared" si="38"/>
        <v/>
      </c>
      <c r="AW109" s="62">
        <f t="shared" si="39"/>
        <v>6.0975000000000001E-2</v>
      </c>
    </row>
    <row r="110" spans="1:49">
      <c r="A110" s="62">
        <v>1977</v>
      </c>
      <c r="B110" s="61">
        <v>4.0179999999999998</v>
      </c>
      <c r="C110" s="61">
        <v>4739</v>
      </c>
      <c r="D110" s="61">
        <v>134.53403270000001</v>
      </c>
      <c r="F110">
        <v>0.53738079100000002</v>
      </c>
      <c r="G110" s="61"/>
      <c r="H110" s="61">
        <v>0.28337716456998746</v>
      </c>
      <c r="I110" s="61">
        <v>30.275657160000002</v>
      </c>
      <c r="J110" s="61">
        <v>33.082041719999999</v>
      </c>
      <c r="K110" s="61">
        <v>30.931396500000002</v>
      </c>
      <c r="L110" s="61">
        <v>30.707787100000001</v>
      </c>
      <c r="M110" s="61">
        <v>51.565533469999998</v>
      </c>
      <c r="N110" s="62">
        <f t="shared" si="29"/>
        <v>29.548917089792791</v>
      </c>
      <c r="O110" s="61">
        <v>40.292999999999999</v>
      </c>
      <c r="P110">
        <v>27.944135979999999</v>
      </c>
      <c r="Q110">
        <v>30.42930363</v>
      </c>
      <c r="R110">
        <v>18.036713039999999</v>
      </c>
      <c r="S110">
        <v>43.948140619999997</v>
      </c>
      <c r="T110">
        <v>34.74425282</v>
      </c>
      <c r="U110">
        <v>4.7389489999999999</v>
      </c>
      <c r="V110">
        <v>2.2601230000000001</v>
      </c>
      <c r="W110">
        <v>1887.8368</v>
      </c>
      <c r="X110">
        <v>0.67383342999999996</v>
      </c>
      <c r="Y110" s="61">
        <v>20.90157168</v>
      </c>
      <c r="Z110" s="61">
        <v>8.25</v>
      </c>
      <c r="AB110" s="61">
        <v>7.7606000000000008E-2</v>
      </c>
      <c r="AC110" s="63" t="str">
        <f t="shared" si="30"/>
        <v/>
      </c>
      <c r="AD110" s="20">
        <f t="shared" si="57"/>
        <v>0.53738079100000002</v>
      </c>
      <c r="AE110" s="62" t="str">
        <f t="shared" si="31"/>
        <v/>
      </c>
      <c r="AF110" s="20">
        <f t="shared" si="56"/>
        <v>0.28337716456998746</v>
      </c>
      <c r="AG110" s="62">
        <f t="shared" si="32"/>
        <v>0.22504088038089412</v>
      </c>
      <c r="AH110" s="62">
        <f t="shared" si="33"/>
        <v>0.24590091485453552</v>
      </c>
      <c r="AI110" s="62">
        <f t="shared" si="47"/>
        <v>0.22991503249571438</v>
      </c>
      <c r="AJ110" s="62">
        <f t="shared" si="48"/>
        <v>0.2282529296395647</v>
      </c>
      <c r="AK110" s="62">
        <f t="shared" si="34"/>
        <v>1.6621028561496776E-3</v>
      </c>
      <c r="AL110" s="62">
        <f t="shared" si="40"/>
        <v>1.6260213923672578E-2</v>
      </c>
      <c r="AM110" s="62">
        <f t="shared" si="52"/>
        <v>7.4660026722854636E-3</v>
      </c>
      <c r="AN110" s="62">
        <f t="shared" si="53"/>
        <v>-1.2599097556005317E-2</v>
      </c>
      <c r="AO110" s="62">
        <f t="shared" si="54"/>
        <v>-1.49384522994632E-2</v>
      </c>
      <c r="AP110" s="62">
        <f t="shared" si="55"/>
        <v>1.2873729580175988E-2</v>
      </c>
      <c r="AQ110" s="62">
        <f t="shared" si="50"/>
        <v>-0.74039614458147673</v>
      </c>
      <c r="AR110" s="62">
        <f t="shared" si="35"/>
        <v>6.8027907577097926</v>
      </c>
      <c r="AS110" s="62">
        <f t="shared" si="36"/>
        <v>0.67383342999999996</v>
      </c>
      <c r="AT110" s="62">
        <f t="shared" si="37"/>
        <v>0.15536270830897347</v>
      </c>
      <c r="AU110" s="62">
        <f t="shared" si="51"/>
        <v>2.6300691522471303E-3</v>
      </c>
      <c r="AV110" s="62" t="str">
        <f t="shared" si="38"/>
        <v/>
      </c>
      <c r="AW110" s="62">
        <f t="shared" si="39"/>
        <v>7.7606000000000008E-2</v>
      </c>
    </row>
    <row r="111" spans="1:49">
      <c r="A111" s="62">
        <v>1978</v>
      </c>
      <c r="B111" s="61">
        <v>3.9260000000000002</v>
      </c>
      <c r="C111" s="61">
        <v>4753</v>
      </c>
      <c r="D111" s="61">
        <v>149.02972249999999</v>
      </c>
      <c r="F111">
        <v>0.53709734899999995</v>
      </c>
      <c r="G111" s="61"/>
      <c r="H111" s="61">
        <v>0.25184409937295077</v>
      </c>
      <c r="I111" s="61">
        <v>33.296087999999997</v>
      </c>
      <c r="J111" s="61">
        <v>34.616040060000003</v>
      </c>
      <c r="K111" s="61">
        <v>35.206222699999998</v>
      </c>
      <c r="L111" s="61">
        <v>32.337710899999998</v>
      </c>
      <c r="M111" s="61">
        <v>52.758797819999998</v>
      </c>
      <c r="N111" s="62">
        <f t="shared" si="29"/>
        <v>31.898173816281588</v>
      </c>
      <c r="O111" s="61">
        <v>43.435000000000002</v>
      </c>
      <c r="P111">
        <v>30.19015903</v>
      </c>
      <c r="Q111">
        <v>32.375713050000002</v>
      </c>
      <c r="R111">
        <v>19.0095961</v>
      </c>
      <c r="S111">
        <v>46.790317969999997</v>
      </c>
      <c r="T111">
        <v>38.792034270000002</v>
      </c>
      <c r="U111">
        <v>4.7499399999999996</v>
      </c>
      <c r="V111">
        <v>2.237781</v>
      </c>
      <c r="W111">
        <v>1893.2557999999999</v>
      </c>
      <c r="X111">
        <v>0.64300155599999997</v>
      </c>
      <c r="Y111" s="61">
        <v>22.741935649999999</v>
      </c>
      <c r="Z111" s="61">
        <v>11.754167000000001</v>
      </c>
      <c r="AB111" s="61">
        <v>0.109595</v>
      </c>
      <c r="AC111" s="63" t="str">
        <f t="shared" si="30"/>
        <v/>
      </c>
      <c r="AD111" s="20">
        <f t="shared" si="57"/>
        <v>0.53709734899999995</v>
      </c>
      <c r="AE111" s="62" t="str">
        <f t="shared" si="31"/>
        <v/>
      </c>
      <c r="AF111" s="20">
        <f t="shared" si="56"/>
        <v>0.25184409937295077</v>
      </c>
      <c r="AG111" s="62">
        <f t="shared" si="32"/>
        <v>0.2234191102382278</v>
      </c>
      <c r="AH111" s="62">
        <f t="shared" si="33"/>
        <v>0.23227608210838616</v>
      </c>
      <c r="AI111" s="62">
        <f t="shared" si="47"/>
        <v>0.2362362494501726</v>
      </c>
      <c r="AJ111" s="62">
        <f t="shared" si="48"/>
        <v>0.21698833197518702</v>
      </c>
      <c r="AK111" s="62">
        <f t="shared" si="34"/>
        <v>1.9247917474985582E-2</v>
      </c>
      <c r="AL111" s="62">
        <f t="shared" si="40"/>
        <v>8.0697314904982001E-4</v>
      </c>
      <c r="AM111" s="62">
        <f t="shared" si="52"/>
        <v>-1.449919937529388E-2</v>
      </c>
      <c r="AN111" s="62">
        <f t="shared" si="53"/>
        <v>-2.3967049020346576E-2</v>
      </c>
      <c r="AO111" s="62">
        <f t="shared" si="54"/>
        <v>-1.3835680526716519E-2</v>
      </c>
      <c r="AP111" s="62">
        <f t="shared" si="55"/>
        <v>3.3699086833573852E-2</v>
      </c>
      <c r="AQ111" s="62">
        <f t="shared" si="50"/>
        <v>-0.75264723651410703</v>
      </c>
      <c r="AR111" s="62">
        <f t="shared" si="35"/>
        <v>6.7934060349902516</v>
      </c>
      <c r="AS111" s="62">
        <f t="shared" si="36"/>
        <v>0.64300155599999997</v>
      </c>
      <c r="AT111" s="62">
        <f t="shared" si="37"/>
        <v>0.15259999997651474</v>
      </c>
      <c r="AU111" s="62">
        <f t="shared" si="51"/>
        <v>5.998335459469803E-3</v>
      </c>
      <c r="AV111" s="62" t="str">
        <f t="shared" si="38"/>
        <v/>
      </c>
      <c r="AW111" s="62">
        <f t="shared" si="39"/>
        <v>0.109595</v>
      </c>
    </row>
    <row r="112" spans="1:49">
      <c r="A112" s="62">
        <v>1979</v>
      </c>
      <c r="B112" s="61">
        <v>3.7109999999999999</v>
      </c>
      <c r="C112" s="61">
        <v>4765</v>
      </c>
      <c r="D112" s="61">
        <v>172.84237110000001</v>
      </c>
      <c r="F112">
        <v>0.52692311400000003</v>
      </c>
      <c r="G112" s="61"/>
      <c r="H112" s="61">
        <v>0.24611749055085022</v>
      </c>
      <c r="I112" s="61">
        <v>38.462927370000003</v>
      </c>
      <c r="J112" s="61">
        <v>37.96348605</v>
      </c>
      <c r="K112" s="61">
        <v>43.430410199999997</v>
      </c>
      <c r="L112" s="61">
        <v>44.222089799999999</v>
      </c>
      <c r="M112" s="61">
        <v>56.307247330000003</v>
      </c>
      <c r="N112" s="62">
        <f t="shared" si="29"/>
        <v>34.576310258833445</v>
      </c>
      <c r="O112" s="61">
        <v>46.679000000000002</v>
      </c>
      <c r="P112">
        <v>32.472872260000003</v>
      </c>
      <c r="Q112">
        <v>35.180241070000001</v>
      </c>
      <c r="R112">
        <v>20.71664462</v>
      </c>
      <c r="S112">
        <v>52.560888370000001</v>
      </c>
      <c r="T112">
        <v>43.779975290000003</v>
      </c>
      <c r="U112">
        <v>4.7627579999999998</v>
      </c>
      <c r="V112">
        <v>2.2870720000000002</v>
      </c>
      <c r="W112">
        <v>1869.1428000000001</v>
      </c>
      <c r="X112">
        <v>0.62916976199999997</v>
      </c>
      <c r="Y112" s="61">
        <v>25.178989300000001</v>
      </c>
      <c r="Z112" s="61">
        <v>9.2641667000000005</v>
      </c>
      <c r="AB112" s="61">
        <v>0.11118</v>
      </c>
      <c r="AC112" s="63" t="str">
        <f t="shared" si="30"/>
        <v/>
      </c>
      <c r="AD112" s="20">
        <f t="shared" si="57"/>
        <v>0.52692311400000003</v>
      </c>
      <c r="AE112" s="62" t="str">
        <f t="shared" si="31"/>
        <v/>
      </c>
      <c r="AF112" s="20">
        <f t="shared" si="56"/>
        <v>0.24611749055085022</v>
      </c>
      <c r="AG112" s="62">
        <f t="shared" si="32"/>
        <v>0.22253181974544203</v>
      </c>
      <c r="AH112" s="62">
        <f t="shared" si="33"/>
        <v>0.21964224286205711</v>
      </c>
      <c r="AI112" s="62">
        <f t="shared" si="47"/>
        <v>0.25127177973549564</v>
      </c>
      <c r="AJ112" s="62">
        <f t="shared" si="48"/>
        <v>0.25585213578454546</v>
      </c>
      <c r="AK112" s="62">
        <f t="shared" si="34"/>
        <v>-4.5803560490498274E-3</v>
      </c>
      <c r="AL112" s="62">
        <f t="shared" si="40"/>
        <v>-7.7309822087235254E-3</v>
      </c>
      <c r="AM112" s="62">
        <f t="shared" si="52"/>
        <v>2.4560353181617071E-3</v>
      </c>
      <c r="AN112" s="62">
        <f t="shared" si="53"/>
        <v>5.3735435729781646E-3</v>
      </c>
      <c r="AO112" s="62">
        <f t="shared" si="54"/>
        <v>3.5675963559205617E-2</v>
      </c>
      <c r="AP112" s="62">
        <f t="shared" si="55"/>
        <v>4.0341592496167422E-2</v>
      </c>
      <c r="AQ112" s="62">
        <f t="shared" si="50"/>
        <v>-0.7335545153775509</v>
      </c>
      <c r="AR112" s="62">
        <f t="shared" si="35"/>
        <v>6.7996806936537189</v>
      </c>
      <c r="AS112" s="62">
        <f t="shared" si="36"/>
        <v>0.62916976199999997</v>
      </c>
      <c r="AT112" s="62">
        <f t="shared" si="37"/>
        <v>0.14567602341807959</v>
      </c>
      <c r="AU112" s="62">
        <f t="shared" si="51"/>
        <v>3.692165804681774E-2</v>
      </c>
      <c r="AV112" s="62" t="str">
        <f t="shared" si="38"/>
        <v/>
      </c>
      <c r="AW112" s="62">
        <f t="shared" si="39"/>
        <v>0.11118</v>
      </c>
    </row>
    <row r="113" spans="1:49">
      <c r="A113" s="62">
        <v>1980</v>
      </c>
      <c r="B113" s="61">
        <v>3.84</v>
      </c>
      <c r="C113" s="61">
        <v>4780</v>
      </c>
      <c r="D113" s="61">
        <v>200.26407789999999</v>
      </c>
      <c r="F113">
        <v>0.51828870000000005</v>
      </c>
      <c r="G113" s="61"/>
      <c r="H113" s="61">
        <v>0.2657184980553926</v>
      </c>
      <c r="I113" s="61">
        <v>44.117316600000002</v>
      </c>
      <c r="J113" s="61">
        <v>43.962727620000003</v>
      </c>
      <c r="K113" s="61">
        <v>52.794558600000002</v>
      </c>
      <c r="L113" s="61">
        <v>58.250355499999998</v>
      </c>
      <c r="M113" s="61">
        <v>59.013206969999999</v>
      </c>
      <c r="N113" s="62">
        <f t="shared" si="29"/>
        <v>38.10496571194394</v>
      </c>
      <c r="O113" s="61">
        <v>52.091000000000001</v>
      </c>
      <c r="P113">
        <v>35.997927099999998</v>
      </c>
      <c r="Q113">
        <v>40.28278615</v>
      </c>
      <c r="R113">
        <v>23.018922199999999</v>
      </c>
      <c r="S113">
        <v>58.543278010000002</v>
      </c>
      <c r="T113">
        <v>52.461370879999997</v>
      </c>
      <c r="U113">
        <v>4.7794540000000003</v>
      </c>
      <c r="V113">
        <v>2.3545600000000002</v>
      </c>
      <c r="W113">
        <v>1849.1887999999999</v>
      </c>
      <c r="X113">
        <v>0.64212638099999997</v>
      </c>
      <c r="Y113" s="61">
        <v>29.391354679999999</v>
      </c>
      <c r="Z113" s="61">
        <v>12.346667</v>
      </c>
      <c r="AB113" s="61">
        <v>0.11201800000000001</v>
      </c>
      <c r="AC113" s="63" t="str">
        <f t="shared" si="30"/>
        <v/>
      </c>
      <c r="AD113" s="20">
        <f t="shared" si="57"/>
        <v>0.51828870000000005</v>
      </c>
      <c r="AE113" s="62" t="str">
        <f t="shared" si="31"/>
        <v/>
      </c>
      <c r="AF113" s="20">
        <f t="shared" si="56"/>
        <v>0.2657184980553926</v>
      </c>
      <c r="AG113" s="62">
        <f t="shared" si="32"/>
        <v>0.22029570686176467</v>
      </c>
      <c r="AH113" s="62">
        <f t="shared" si="33"/>
        <v>0.21952378120429758</v>
      </c>
      <c r="AI113" s="62">
        <f t="shared" si="47"/>
        <v>0.26362470570664437</v>
      </c>
      <c r="AJ113" s="62">
        <f t="shared" si="48"/>
        <v>0.29086771881818352</v>
      </c>
      <c r="AK113" s="62">
        <f t="shared" si="34"/>
        <v>-2.7243013111539149E-2</v>
      </c>
      <c r="AL113" s="62">
        <f t="shared" si="40"/>
        <v>5.8804808351147755E-3</v>
      </c>
      <c r="AM113" s="62">
        <f t="shared" si="52"/>
        <v>3.8263808942393243E-2</v>
      </c>
      <c r="AN113" s="62">
        <f t="shared" si="53"/>
        <v>8.2032826327331377E-3</v>
      </c>
      <c r="AO113" s="62">
        <f t="shared" si="54"/>
        <v>1.0618165396827516E-2</v>
      </c>
      <c r="AP113" s="62">
        <f t="shared" si="55"/>
        <v>8.372474400574513E-2</v>
      </c>
      <c r="AQ113" s="62">
        <f t="shared" si="50"/>
        <v>-0.70797244054344455</v>
      </c>
      <c r="AR113" s="62">
        <f t="shared" si="35"/>
        <v>6.8145298948791284</v>
      </c>
      <c r="AS113" s="62">
        <f t="shared" si="36"/>
        <v>0.64212638099999997</v>
      </c>
      <c r="AT113" s="62">
        <f t="shared" si="37"/>
        <v>0.14676298909021668</v>
      </c>
      <c r="AU113" s="62">
        <f t="shared" si="51"/>
        <v>-4.5341673199930238E-3</v>
      </c>
      <c r="AV113" s="62" t="str">
        <f t="shared" si="38"/>
        <v/>
      </c>
      <c r="AW113" s="62">
        <f t="shared" si="39"/>
        <v>0.11201800000000001</v>
      </c>
    </row>
    <row r="114" spans="1:49">
      <c r="A114" s="62">
        <v>1981</v>
      </c>
      <c r="B114" s="61">
        <v>4.3570000000000002</v>
      </c>
      <c r="C114" s="61">
        <v>4800</v>
      </c>
      <c r="D114" s="61">
        <v>226.49663860000001</v>
      </c>
      <c r="E114" s="62">
        <v>1.145581086</v>
      </c>
      <c r="F114">
        <v>0.51748306799999999</v>
      </c>
      <c r="G114" s="61"/>
      <c r="H114" s="61">
        <v>0.26405959775986454</v>
      </c>
      <c r="I114" s="61">
        <v>50.639782410000002</v>
      </c>
      <c r="J114" s="61">
        <v>52.57809039</v>
      </c>
      <c r="K114" s="61">
        <v>60.308343800000003</v>
      </c>
      <c r="L114" s="61">
        <v>61.2693789</v>
      </c>
      <c r="M114" s="61">
        <v>59.509445069999998</v>
      </c>
      <c r="N114" s="62">
        <f t="shared" si="29"/>
        <v>42.558886437121316</v>
      </c>
      <c r="O114" s="61">
        <v>58.345999999999997</v>
      </c>
      <c r="P114">
        <v>40.116327380000001</v>
      </c>
      <c r="Q114">
        <v>44.091863619999998</v>
      </c>
      <c r="R114">
        <v>25.811895920000001</v>
      </c>
      <c r="S114">
        <v>63.526474620000002</v>
      </c>
      <c r="T114">
        <v>58.67611668</v>
      </c>
      <c r="U114">
        <v>4.8008990000000002</v>
      </c>
      <c r="V114">
        <v>2.384665</v>
      </c>
      <c r="W114">
        <v>1854.7941000000001</v>
      </c>
      <c r="X114">
        <v>0.653213143</v>
      </c>
      <c r="Y114" s="61">
        <v>33.436692620000002</v>
      </c>
      <c r="Z114" s="61">
        <v>11.461667</v>
      </c>
      <c r="AB114" s="61">
        <v>0.1149</v>
      </c>
      <c r="AC114" s="63">
        <f t="shared" si="30"/>
        <v>1.145581086E-2</v>
      </c>
      <c r="AD114" s="20">
        <f t="shared" si="57"/>
        <v>0.51748306799999999</v>
      </c>
      <c r="AE114" s="62" t="str">
        <f t="shared" si="31"/>
        <v/>
      </c>
      <c r="AF114" s="20">
        <f t="shared" si="56"/>
        <v>0.26405959775986454</v>
      </c>
      <c r="AG114" s="62">
        <f t="shared" si="32"/>
        <v>0.22357851632152212</v>
      </c>
      <c r="AH114" s="62">
        <f t="shared" si="33"/>
        <v>0.23213629445006695</v>
      </c>
      <c r="AI114" s="62">
        <f t="shared" si="47"/>
        <v>0.26626595508336165</v>
      </c>
      <c r="AJ114" s="62">
        <f t="shared" si="48"/>
        <v>0.27050899862670191</v>
      </c>
      <c r="AK114" s="62">
        <f t="shared" si="34"/>
        <v>-4.2430435433402636E-3</v>
      </c>
      <c r="AL114" s="62">
        <f t="shared" si="40"/>
        <v>-2.2220110794683996E-3</v>
      </c>
      <c r="AM114" s="62">
        <f t="shared" si="52"/>
        <v>-2.0193040866123065E-2</v>
      </c>
      <c r="AN114" s="62">
        <f t="shared" si="53"/>
        <v>3.9748129281582858E-3</v>
      </c>
      <c r="AO114" s="62">
        <f t="shared" si="54"/>
        <v>-2.8853606470118129E-2</v>
      </c>
      <c r="AP114" s="62">
        <f t="shared" si="55"/>
        <v>1.4115943005110787E-3</v>
      </c>
      <c r="AQ114" s="62">
        <f t="shared" si="50"/>
        <v>-0.69974453878484622</v>
      </c>
      <c r="AR114" s="62">
        <f t="shared" si="35"/>
        <v>6.8257844327914503</v>
      </c>
      <c r="AS114" s="62">
        <f t="shared" si="36"/>
        <v>0.653213143</v>
      </c>
      <c r="AT114" s="62">
        <f t="shared" si="37"/>
        <v>0.14762555783024323</v>
      </c>
      <c r="AU114" s="62">
        <f t="shared" si="51"/>
        <v>1.2922597137017142E-2</v>
      </c>
      <c r="AV114" s="62" t="str">
        <f t="shared" si="38"/>
        <v/>
      </c>
      <c r="AW114" s="62">
        <f t="shared" si="39"/>
        <v>0.1149</v>
      </c>
    </row>
    <row r="115" spans="1:49">
      <c r="A115" s="62">
        <v>1982</v>
      </c>
      <c r="B115" s="61">
        <v>5.2910000000000004</v>
      </c>
      <c r="C115" s="61">
        <v>4827</v>
      </c>
      <c r="D115" s="61">
        <v>254.6615616</v>
      </c>
      <c r="E115" s="62">
        <v>1.220826663</v>
      </c>
      <c r="F115">
        <v>0.52721159900000003</v>
      </c>
      <c r="G115" s="61"/>
      <c r="H115" s="61">
        <v>0.26486998057190858</v>
      </c>
      <c r="I115" s="61">
        <v>59.362168320000002</v>
      </c>
      <c r="J115" s="61">
        <v>58.613006339999998</v>
      </c>
      <c r="K115" s="61">
        <v>63.026109400000003</v>
      </c>
      <c r="L115" s="61">
        <v>64.751453100000006</v>
      </c>
      <c r="M115" s="61">
        <v>60.974914640000001</v>
      </c>
      <c r="N115" s="62">
        <f t="shared" si="29"/>
        <v>46.439820325277275</v>
      </c>
      <c r="O115" s="61">
        <v>63.927999999999997</v>
      </c>
      <c r="P115">
        <v>43.667827549999998</v>
      </c>
      <c r="Q115">
        <v>47.83015443</v>
      </c>
      <c r="R115">
        <v>28.466088939999999</v>
      </c>
      <c r="S115">
        <v>67.179029749999998</v>
      </c>
      <c r="T115">
        <v>61.1257041</v>
      </c>
      <c r="U115">
        <v>4.8261349999999998</v>
      </c>
      <c r="V115">
        <v>2.4106010000000002</v>
      </c>
      <c r="W115">
        <v>1840.2737</v>
      </c>
      <c r="X115">
        <v>0.64715731099999996</v>
      </c>
      <c r="Y115" s="61">
        <v>37.410652069999998</v>
      </c>
      <c r="Z115" s="61">
        <v>11.663333</v>
      </c>
      <c r="AB115" s="61">
        <v>0.13784399999999999</v>
      </c>
      <c r="AC115" s="63">
        <f t="shared" si="30"/>
        <v>1.2208266629999999E-2</v>
      </c>
      <c r="AD115" s="20">
        <f t="shared" si="57"/>
        <v>0.52721159900000003</v>
      </c>
      <c r="AE115" s="62" t="str">
        <f t="shared" si="31"/>
        <v/>
      </c>
      <c r="AF115" s="20">
        <f t="shared" si="56"/>
        <v>0.26486998057190858</v>
      </c>
      <c r="AG115" s="62">
        <f t="shared" si="32"/>
        <v>0.23310219236478602</v>
      </c>
      <c r="AH115" s="62">
        <f t="shared" si="33"/>
        <v>0.23016039786979772</v>
      </c>
      <c r="AI115" s="62">
        <f t="shared" si="47"/>
        <v>0.24748968397121462</v>
      </c>
      <c r="AJ115" s="62">
        <f t="shared" si="48"/>
        <v>0.25426472960102986</v>
      </c>
      <c r="AK115" s="62">
        <f t="shared" si="34"/>
        <v>-6.7750456298152351E-3</v>
      </c>
      <c r="AL115" s="62">
        <f t="shared" si="40"/>
        <v>-2.4404064397704562E-3</v>
      </c>
      <c r="AM115" s="62">
        <f t="shared" si="52"/>
        <v>-5.8875883121353688E-3</v>
      </c>
      <c r="AN115" s="62">
        <f t="shared" si="53"/>
        <v>1.0609441532608925E-2</v>
      </c>
      <c r="AO115" s="62">
        <f t="shared" si="54"/>
        <v>-3.1364208330209913E-2</v>
      </c>
      <c r="AP115" s="62">
        <f t="shared" si="55"/>
        <v>-4.6368914131411088E-2</v>
      </c>
      <c r="AQ115" s="62">
        <f t="shared" si="50"/>
        <v>-0.69416984628208789</v>
      </c>
      <c r="AR115" s="62">
        <f t="shared" si="35"/>
        <v>6.8234997432587594</v>
      </c>
      <c r="AS115" s="62">
        <f t="shared" si="36"/>
        <v>0.64715731099999996</v>
      </c>
      <c r="AT115" s="62">
        <f t="shared" si="37"/>
        <v>0.14690341108000179</v>
      </c>
      <c r="AU115" s="62">
        <f t="shared" si="51"/>
        <v>2.7348062292306963E-2</v>
      </c>
      <c r="AV115" s="62" t="str">
        <f t="shared" si="38"/>
        <v/>
      </c>
      <c r="AW115" s="62">
        <f t="shared" si="39"/>
        <v>0.13784399999999999</v>
      </c>
    </row>
    <row r="116" spans="1:49">
      <c r="A116" s="62">
        <v>1983</v>
      </c>
      <c r="B116" s="61">
        <v>5.81</v>
      </c>
      <c r="C116" s="61">
        <v>4856</v>
      </c>
      <c r="D116" s="61">
        <v>284.14643669999998</v>
      </c>
      <c r="E116" s="62">
        <v>1.3009495760000001</v>
      </c>
      <c r="F116">
        <v>0.525277255</v>
      </c>
      <c r="G116" s="61"/>
      <c r="H116" s="61">
        <v>0.26743371770405822</v>
      </c>
      <c r="I116" s="61">
        <v>70.337985900000007</v>
      </c>
      <c r="J116" s="61">
        <v>66.122463330000002</v>
      </c>
      <c r="K116" s="61">
        <v>69.692281300000005</v>
      </c>
      <c r="L116" s="61">
        <v>71.527851600000005</v>
      </c>
      <c r="M116" s="61">
        <v>62.408409570000003</v>
      </c>
      <c r="N116" s="62">
        <f t="shared" si="29"/>
        <v>50.324104304676545</v>
      </c>
      <c r="O116" s="61">
        <v>69.275999999999996</v>
      </c>
      <c r="P116">
        <v>47.079841109999997</v>
      </c>
      <c r="Q116">
        <v>51.940557689999999</v>
      </c>
      <c r="R116">
        <v>31.33313446</v>
      </c>
      <c r="S116">
        <v>71.416368370000001</v>
      </c>
      <c r="T116">
        <v>65.53371842</v>
      </c>
      <c r="U116">
        <v>4.8531959999999996</v>
      </c>
      <c r="V116">
        <v>2.4187090000000002</v>
      </c>
      <c r="W116">
        <v>1822.6446000000001</v>
      </c>
      <c r="X116">
        <v>0.64218252899999995</v>
      </c>
      <c r="Y116" s="61">
        <v>42.185977020000003</v>
      </c>
      <c r="Z116" s="61">
        <v>14.668333000000001</v>
      </c>
      <c r="AB116" s="61">
        <v>0.15279299999999998</v>
      </c>
      <c r="AC116" s="63">
        <f t="shared" si="30"/>
        <v>1.300949576E-2</v>
      </c>
      <c r="AD116" s="20">
        <f t="shared" si="57"/>
        <v>0.525277255</v>
      </c>
      <c r="AE116" s="62" t="str">
        <f t="shared" si="31"/>
        <v/>
      </c>
      <c r="AF116" s="20">
        <f t="shared" si="56"/>
        <v>0.26743371770405822</v>
      </c>
      <c r="AG116" s="62">
        <f t="shared" si="32"/>
        <v>0.24754132663737188</v>
      </c>
      <c r="AH116" s="62">
        <f t="shared" si="33"/>
        <v>0.2327055869428751</v>
      </c>
      <c r="AI116" s="62">
        <f t="shared" si="47"/>
        <v>0.24526889060931872</v>
      </c>
      <c r="AJ116" s="62">
        <f t="shared" si="48"/>
        <v>0.2517288354226967</v>
      </c>
      <c r="AK116" s="62">
        <f t="shared" si="34"/>
        <v>-6.4599448133779713E-3</v>
      </c>
      <c r="AL116" s="62">
        <f t="shared" si="40"/>
        <v>-5.0935970935358206E-3</v>
      </c>
      <c r="AM116" s="62">
        <f t="shared" si="52"/>
        <v>2.1167716680397129E-3</v>
      </c>
      <c r="AN116" s="62">
        <f t="shared" si="53"/>
        <v>1.5635744195827809E-2</v>
      </c>
      <c r="AO116" s="62">
        <f t="shared" si="54"/>
        <v>-1.9160934877798623E-2</v>
      </c>
      <c r="AP116" s="62">
        <f t="shared" si="55"/>
        <v>-1.0694556816036763E-2</v>
      </c>
      <c r="AQ116" s="62">
        <f t="shared" si="50"/>
        <v>-0.69640353024888024</v>
      </c>
      <c r="AR116" s="62">
        <f t="shared" si="35"/>
        <v>6.8116402720503437</v>
      </c>
      <c r="AS116" s="62">
        <f t="shared" si="36"/>
        <v>0.64218252899999995</v>
      </c>
      <c r="AT116" s="62">
        <f t="shared" si="37"/>
        <v>0.14846562043830833</v>
      </c>
      <c r="AU116" s="62">
        <f t="shared" si="51"/>
        <v>3.6306444708048724E-2</v>
      </c>
      <c r="AV116" s="62" t="str">
        <f t="shared" si="38"/>
        <v/>
      </c>
      <c r="AW116" s="62">
        <f t="shared" si="39"/>
        <v>0.15279299999999998</v>
      </c>
    </row>
    <row r="117" spans="1:49">
      <c r="A117" s="62">
        <v>1984</v>
      </c>
      <c r="B117" s="61">
        <v>6.53</v>
      </c>
      <c r="C117" s="61">
        <v>4882</v>
      </c>
      <c r="D117" s="61">
        <v>318.08466349999998</v>
      </c>
      <c r="E117" s="62">
        <v>1.430435908</v>
      </c>
      <c r="F117">
        <v>0.51734644299999999</v>
      </c>
      <c r="G117" s="61"/>
      <c r="H117" s="61">
        <v>0.25234904596347058</v>
      </c>
      <c r="I117" s="61">
        <v>77.122063830000002</v>
      </c>
      <c r="J117" s="61">
        <v>77.365838760000003</v>
      </c>
      <c r="K117" s="61">
        <v>80.904132799999999</v>
      </c>
      <c r="L117" s="61">
        <v>74.681617200000005</v>
      </c>
      <c r="M117" s="61">
        <v>63.973168829999999</v>
      </c>
      <c r="N117" s="62">
        <f t="shared" si="29"/>
        <v>54.664165708047484</v>
      </c>
      <c r="O117" s="61">
        <v>74.171999999999997</v>
      </c>
      <c r="P117">
        <v>50.293982749999998</v>
      </c>
      <c r="Q117">
        <v>55.493064220000001</v>
      </c>
      <c r="R117">
        <v>34.248662500000002</v>
      </c>
      <c r="S117">
        <v>77.093603900000005</v>
      </c>
      <c r="T117">
        <v>68.645715460000005</v>
      </c>
      <c r="U117">
        <v>4.8792220000000004</v>
      </c>
      <c r="V117">
        <v>2.4335200000000001</v>
      </c>
      <c r="W117">
        <v>1813.7012999999999</v>
      </c>
      <c r="X117">
        <v>0.64169150600000002</v>
      </c>
      <c r="Y117" s="61">
        <v>46.671935169999998</v>
      </c>
      <c r="Z117" s="61">
        <v>16.502500000000001</v>
      </c>
      <c r="AB117" s="61">
        <v>0.15107100000000001</v>
      </c>
      <c r="AC117" s="63">
        <f t="shared" si="30"/>
        <v>1.4304359080000001E-2</v>
      </c>
      <c r="AD117" s="20">
        <f t="shared" si="57"/>
        <v>0.51734644299999999</v>
      </c>
      <c r="AE117" s="62" t="str">
        <f t="shared" si="31"/>
        <v/>
      </c>
      <c r="AF117" s="20">
        <f t="shared" si="56"/>
        <v>0.25234904596347058</v>
      </c>
      <c r="AG117" s="62">
        <f t="shared" si="32"/>
        <v>0.24245766199916144</v>
      </c>
      <c r="AH117" s="62">
        <f t="shared" si="33"/>
        <v>0.24322404578930606</v>
      </c>
      <c r="AI117" s="62">
        <f t="shared" si="47"/>
        <v>0.25434779504859717</v>
      </c>
      <c r="AJ117" s="62">
        <f t="shared" si="48"/>
        <v>0.23478534418557406</v>
      </c>
      <c r="AK117" s="62">
        <f t="shared" si="34"/>
        <v>1.9562450863023106E-2</v>
      </c>
      <c r="AL117" s="62">
        <f t="shared" si="40"/>
        <v>-1.6683680496491847E-2</v>
      </c>
      <c r="AM117" s="62">
        <f t="shared" si="52"/>
        <v>-1.6566115156735058E-2</v>
      </c>
      <c r="AN117" s="62">
        <f t="shared" si="53"/>
        <v>6.247150573241606E-3</v>
      </c>
      <c r="AO117" s="62">
        <f t="shared" si="54"/>
        <v>-6.2309890361175171E-3</v>
      </c>
      <c r="AP117" s="62">
        <f t="shared" si="55"/>
        <v>-3.6330292035796206E-2</v>
      </c>
      <c r="AQ117" s="62">
        <f t="shared" si="50"/>
        <v>-0.69564701205307278</v>
      </c>
      <c r="AR117" s="62">
        <f t="shared" si="35"/>
        <v>6.8074779413368782</v>
      </c>
      <c r="AS117" s="62">
        <f t="shared" si="36"/>
        <v>0.64169150600000002</v>
      </c>
      <c r="AT117" s="62">
        <f t="shared" si="37"/>
        <v>0.1467280272379432</v>
      </c>
      <c r="AU117" s="62">
        <f t="shared" si="51"/>
        <v>6.395911428288692E-2</v>
      </c>
      <c r="AV117" s="62" t="str">
        <f t="shared" si="38"/>
        <v/>
      </c>
      <c r="AW117" s="62">
        <f t="shared" si="39"/>
        <v>0.15107100000000001</v>
      </c>
    </row>
    <row r="118" spans="1:49">
      <c r="A118" s="62">
        <v>1985</v>
      </c>
      <c r="B118" s="61">
        <v>5.4169999999999998</v>
      </c>
      <c r="C118" s="61">
        <v>4902</v>
      </c>
      <c r="D118" s="61">
        <v>346.54687310000003</v>
      </c>
      <c r="E118" s="62">
        <v>1.5144847990000001</v>
      </c>
      <c r="F118">
        <v>0.52020245300000001</v>
      </c>
      <c r="G118" s="61"/>
      <c r="H118" s="61">
        <v>0.2541048065016363</v>
      </c>
      <c r="I118" s="61">
        <v>86.004984449999995</v>
      </c>
      <c r="J118" s="61">
        <v>86.563883070000003</v>
      </c>
      <c r="K118" s="61">
        <v>84.027874999999995</v>
      </c>
      <c r="L118" s="61">
        <v>81.520203100000003</v>
      </c>
      <c r="M118" s="61">
        <v>65.809712590000004</v>
      </c>
      <c r="N118" s="62">
        <f t="shared" si="29"/>
        <v>57.657302000207864</v>
      </c>
      <c r="O118" s="61">
        <v>78.524000000000001</v>
      </c>
      <c r="P118">
        <v>52.938068010000002</v>
      </c>
      <c r="Q118">
        <v>58.537155949999999</v>
      </c>
      <c r="R118">
        <v>37.203336720000003</v>
      </c>
      <c r="S118">
        <v>79.227838160000005</v>
      </c>
      <c r="T118">
        <v>70.848449810000005</v>
      </c>
      <c r="U118">
        <v>4.9022189999999997</v>
      </c>
      <c r="V118">
        <v>2.438917</v>
      </c>
      <c r="W118">
        <v>1813.3022000000001</v>
      </c>
      <c r="X118">
        <v>0.65673613500000005</v>
      </c>
      <c r="Y118" s="61">
        <v>51.134223370000001</v>
      </c>
      <c r="Z118" s="61">
        <v>13.460832999999999</v>
      </c>
      <c r="AB118" s="61">
        <v>0.157639</v>
      </c>
      <c r="AC118" s="63">
        <f t="shared" si="30"/>
        <v>1.5144847990000002E-2</v>
      </c>
      <c r="AD118" s="20">
        <f t="shared" si="57"/>
        <v>0.52020245300000001</v>
      </c>
      <c r="AE118" s="62" t="str">
        <f t="shared" si="31"/>
        <v/>
      </c>
      <c r="AF118" s="20">
        <f t="shared" si="56"/>
        <v>0.2541048065016363</v>
      </c>
      <c r="AG118" s="62">
        <f t="shared" si="32"/>
        <v>0.24817706095758735</v>
      </c>
      <c r="AH118" s="62">
        <f t="shared" si="33"/>
        <v>0.24978982581966916</v>
      </c>
      <c r="AI118" s="62">
        <f t="shared" si="47"/>
        <v>0.24247188915120524</v>
      </c>
      <c r="AJ118" s="62">
        <f t="shared" si="48"/>
        <v>0.23523571969000692</v>
      </c>
      <c r="AK118" s="62">
        <f t="shared" si="34"/>
        <v>7.2361694611983163E-3</v>
      </c>
      <c r="AL118" s="62">
        <f t="shared" si="40"/>
        <v>-2.0712512515737706E-3</v>
      </c>
      <c r="AM118" s="62">
        <f t="shared" si="52"/>
        <v>9.51424133040311E-5</v>
      </c>
      <c r="AN118" s="62">
        <f t="shared" si="53"/>
        <v>2.9442430463966416E-2</v>
      </c>
      <c r="AO118" s="62">
        <f t="shared" si="54"/>
        <v>-2.6001100367800959E-2</v>
      </c>
      <c r="AP118" s="62">
        <f t="shared" si="55"/>
        <v>-2.1724143610075967E-2</v>
      </c>
      <c r="AQ118" s="62">
        <f t="shared" si="50"/>
        <v>-0.69813387143615413</v>
      </c>
      <c r="AR118" s="62">
        <f t="shared" si="35"/>
        <v>6.8047710104806862</v>
      </c>
      <c r="AS118" s="62">
        <f t="shared" si="36"/>
        <v>0.65673613500000005</v>
      </c>
      <c r="AT118" s="62">
        <f t="shared" si="37"/>
        <v>0.1475535557790032</v>
      </c>
      <c r="AU118" s="62">
        <f t="shared" si="51"/>
        <v>0.11171648928401712</v>
      </c>
      <c r="AV118" s="62" t="str">
        <f t="shared" si="38"/>
        <v/>
      </c>
      <c r="AW118" s="62">
        <f t="shared" si="39"/>
        <v>0.157639</v>
      </c>
    </row>
    <row r="119" spans="1:49">
      <c r="A119" s="62">
        <v>1986</v>
      </c>
      <c r="B119" s="61">
        <v>4.7939999999999996</v>
      </c>
      <c r="C119" s="61">
        <v>4917</v>
      </c>
      <c r="D119" s="61">
        <v>373.03510019999999</v>
      </c>
      <c r="E119" s="62">
        <v>1.5979729519999999</v>
      </c>
      <c r="F119">
        <v>0.52108702600000001</v>
      </c>
      <c r="G119" s="61"/>
      <c r="H119" s="61">
        <v>0.24743755609289547</v>
      </c>
      <c r="I119" s="61">
        <v>92.937705629999996</v>
      </c>
      <c r="J119" s="61">
        <v>96.43379487</v>
      </c>
      <c r="K119" s="61">
        <v>82.579265599999999</v>
      </c>
      <c r="L119" s="61">
        <v>77.601523400000005</v>
      </c>
      <c r="M119" s="61">
        <v>67.328718660000007</v>
      </c>
      <c r="N119" s="62">
        <f t="shared" si="29"/>
        <v>60.479023872221639</v>
      </c>
      <c r="O119" s="61">
        <v>80.801000000000002</v>
      </c>
      <c r="P119">
        <v>54.894859959999998</v>
      </c>
      <c r="Q119">
        <v>60.202914229999998</v>
      </c>
      <c r="R119">
        <v>38.903147539999999</v>
      </c>
      <c r="S119">
        <v>76.190748769999999</v>
      </c>
      <c r="T119">
        <v>65.618970930000003</v>
      </c>
      <c r="U119">
        <v>4.9212930000000004</v>
      </c>
      <c r="V119">
        <v>2.4328319999999999</v>
      </c>
      <c r="W119">
        <v>1792.5871</v>
      </c>
      <c r="X119">
        <v>0.65515309600000005</v>
      </c>
      <c r="Y119" s="61">
        <v>55.140069769999997</v>
      </c>
      <c r="Z119" s="61">
        <v>11.9025</v>
      </c>
      <c r="AB119" s="61">
        <v>0.163739</v>
      </c>
      <c r="AC119" s="63">
        <f t="shared" si="30"/>
        <v>1.5979729519999999E-2</v>
      </c>
      <c r="AD119" s="20">
        <f t="shared" si="57"/>
        <v>0.52108702600000001</v>
      </c>
      <c r="AE119" s="62" t="str">
        <f t="shared" si="31"/>
        <v/>
      </c>
      <c r="AF119" s="20">
        <f t="shared" si="56"/>
        <v>0.24743755609289547</v>
      </c>
      <c r="AG119" s="62">
        <f t="shared" si="32"/>
        <v>0.24913930506853682</v>
      </c>
      <c r="AH119" s="62">
        <f t="shared" si="33"/>
        <v>0.25851131654446924</v>
      </c>
      <c r="AI119" s="62">
        <f t="shared" si="47"/>
        <v>0.22137130140226949</v>
      </c>
      <c r="AJ119" s="62">
        <f t="shared" si="48"/>
        <v>0.20802740374402978</v>
      </c>
      <c r="AK119" s="62">
        <f t="shared" si="34"/>
        <v>1.3343897658239706E-2</v>
      </c>
      <c r="AL119" s="62">
        <f t="shared" si="40"/>
        <v>-1.1482676025827221E-2</v>
      </c>
      <c r="AM119" s="62">
        <f t="shared" si="52"/>
        <v>-1.9720629263733108E-2</v>
      </c>
      <c r="AN119" s="62">
        <f t="shared" si="53"/>
        <v>-3.1029855346781841E-3</v>
      </c>
      <c r="AO119" s="62">
        <f t="shared" si="54"/>
        <v>-8.6867373356106156E-2</v>
      </c>
      <c r="AP119" s="62">
        <f t="shared" si="55"/>
        <v>-0.12445793334140105</v>
      </c>
      <c r="AQ119" s="62">
        <f t="shared" si="50"/>
        <v>-0.70451528999269708</v>
      </c>
      <c r="AR119" s="62">
        <f t="shared" si="35"/>
        <v>6.7868998726534162</v>
      </c>
      <c r="AS119" s="62">
        <f t="shared" si="36"/>
        <v>0.65515309600000005</v>
      </c>
      <c r="AT119" s="62">
        <f t="shared" si="37"/>
        <v>0.1478146955619915</v>
      </c>
      <c r="AU119" s="62">
        <f t="shared" si="51"/>
        <v>8.682863752035283E-2</v>
      </c>
      <c r="AV119" s="62" t="str">
        <f t="shared" si="38"/>
        <v/>
      </c>
      <c r="AW119" s="62">
        <f t="shared" si="39"/>
        <v>0.163739</v>
      </c>
    </row>
    <row r="120" spans="1:49">
      <c r="A120" s="62">
        <v>1987</v>
      </c>
      <c r="B120" s="61">
        <v>3.9460000000000002</v>
      </c>
      <c r="C120" s="61">
        <v>4932</v>
      </c>
      <c r="D120" s="61">
        <v>402.82915320000001</v>
      </c>
      <c r="E120" s="62">
        <v>1.6860488039999999</v>
      </c>
      <c r="F120">
        <v>0.52108456000000003</v>
      </c>
      <c r="G120" s="61"/>
      <c r="H120" s="61">
        <v>0.25514113030910573</v>
      </c>
      <c r="I120" s="61">
        <v>103.1881442</v>
      </c>
      <c r="J120" s="61">
        <v>99.745566479999994</v>
      </c>
      <c r="K120" s="61">
        <v>85.516093799999993</v>
      </c>
      <c r="L120" s="61">
        <v>82.806539099999995</v>
      </c>
      <c r="M120" s="61">
        <v>69.527922219999994</v>
      </c>
      <c r="N120" s="62">
        <f t="shared" si="29"/>
        <v>63.051323491641206</v>
      </c>
      <c r="O120" s="61">
        <v>84.099000000000004</v>
      </c>
      <c r="P120">
        <v>56.628035320000002</v>
      </c>
      <c r="Q120">
        <v>62.920158209999997</v>
      </c>
      <c r="R120">
        <v>41.054088370000002</v>
      </c>
      <c r="S120">
        <v>77.631544489999996</v>
      </c>
      <c r="T120">
        <v>65.532294230000005</v>
      </c>
      <c r="U120">
        <v>4.9372590000000001</v>
      </c>
      <c r="V120">
        <v>2.4473410000000002</v>
      </c>
      <c r="W120">
        <v>1798.1265000000001</v>
      </c>
      <c r="X120">
        <v>0.65444362199999995</v>
      </c>
      <c r="Y120" s="61">
        <v>60.705308729999999</v>
      </c>
      <c r="Z120" s="61">
        <v>9.9658333330000008</v>
      </c>
      <c r="AB120" s="61">
        <v>0.17592400000000002</v>
      </c>
      <c r="AC120" s="63">
        <f t="shared" si="30"/>
        <v>1.686048804E-2</v>
      </c>
      <c r="AD120" s="20">
        <f t="shared" si="57"/>
        <v>0.52108456000000003</v>
      </c>
      <c r="AE120" s="62" t="str">
        <f t="shared" si="31"/>
        <v/>
      </c>
      <c r="AF120" s="20">
        <f t="shared" si="56"/>
        <v>0.25514113030910573</v>
      </c>
      <c r="AG120" s="62">
        <f t="shared" si="32"/>
        <v>0.25615858082835496</v>
      </c>
      <c r="AH120" s="62">
        <f t="shared" si="33"/>
        <v>0.24761258138255321</v>
      </c>
      <c r="AI120" s="62">
        <f t="shared" si="47"/>
        <v>0.21228874107217915</v>
      </c>
      <c r="AJ120" s="62">
        <f t="shared" si="48"/>
        <v>0.20556242874230979</v>
      </c>
      <c r="AK120" s="62">
        <f t="shared" si="34"/>
        <v>6.7263123298693661E-3</v>
      </c>
      <c r="AL120" s="62">
        <f t="shared" si="40"/>
        <v>-1.0567993652313807E-2</v>
      </c>
      <c r="AM120" s="62">
        <f t="shared" si="52"/>
        <v>2.4933710977708551E-3</v>
      </c>
      <c r="AN120" s="62">
        <f t="shared" si="53"/>
        <v>1.216280357508358E-2</v>
      </c>
      <c r="AO120" s="62">
        <f t="shared" si="54"/>
        <v>-2.2918663627197283E-2</v>
      </c>
      <c r="AP120" s="62">
        <f t="shared" si="55"/>
        <v>-4.2974243605650282E-2</v>
      </c>
      <c r="AQ120" s="62">
        <f t="shared" si="50"/>
        <v>-0.70180818984637861</v>
      </c>
      <c r="AR120" s="62">
        <f t="shared" si="35"/>
        <v>6.7926923786613802</v>
      </c>
      <c r="AS120" s="62">
        <f t="shared" si="36"/>
        <v>0.65444362199999995</v>
      </c>
      <c r="AT120" s="62">
        <f t="shared" si="37"/>
        <v>0.15069740669901444</v>
      </c>
      <c r="AU120" s="62">
        <f t="shared" si="51"/>
        <v>7.7372538727348547E-2</v>
      </c>
      <c r="AV120" s="62" t="str">
        <f t="shared" si="38"/>
        <v/>
      </c>
      <c r="AW120" s="62">
        <f t="shared" si="39"/>
        <v>0.17592400000000002</v>
      </c>
    </row>
    <row r="121" spans="1:49">
      <c r="A121" s="62">
        <v>1988</v>
      </c>
      <c r="B121" s="61">
        <v>4.1689999999999996</v>
      </c>
      <c r="C121" s="61">
        <v>4947</v>
      </c>
      <c r="D121" s="61">
        <v>456.35856039999999</v>
      </c>
      <c r="E121" s="62">
        <v>1.7167860100000001</v>
      </c>
      <c r="F121">
        <v>0.50762175300000001</v>
      </c>
      <c r="G121" s="61"/>
      <c r="H121" s="61">
        <v>0.26850390818955072</v>
      </c>
      <c r="I121" s="61">
        <v>114.4255739</v>
      </c>
      <c r="J121" s="61">
        <v>122.96958789999999</v>
      </c>
      <c r="K121" s="61">
        <v>92.901710899999998</v>
      </c>
      <c r="L121" s="61">
        <v>92.118437499999999</v>
      </c>
      <c r="M121" s="61">
        <v>72.864013799999995</v>
      </c>
      <c r="N121" s="62">
        <f t="shared" si="29"/>
        <v>67.95271802532632</v>
      </c>
      <c r="O121" s="61">
        <v>88.385000000000005</v>
      </c>
      <c r="P121">
        <v>59.206686019999999</v>
      </c>
      <c r="Q121">
        <v>68.026852329999997</v>
      </c>
      <c r="R121">
        <v>43.843303519999999</v>
      </c>
      <c r="S121">
        <v>81.246974719999997</v>
      </c>
      <c r="T121">
        <v>66.345475690000001</v>
      </c>
      <c r="U121">
        <v>4.951886</v>
      </c>
      <c r="V121">
        <v>2.4719220000000002</v>
      </c>
      <c r="W121">
        <v>1806.1799000000001</v>
      </c>
      <c r="X121">
        <v>0.65397238700000004</v>
      </c>
      <c r="Y121" s="61">
        <v>68.162443289999999</v>
      </c>
      <c r="Z121" s="61">
        <v>12.55666667</v>
      </c>
      <c r="AB121" s="61">
        <v>0.16490300000000002</v>
      </c>
      <c r="AC121" s="63">
        <f t="shared" si="30"/>
        <v>1.7167860100000001E-2</v>
      </c>
      <c r="AD121" s="20">
        <f t="shared" si="57"/>
        <v>0.50762175300000001</v>
      </c>
      <c r="AE121" s="62" t="str">
        <f t="shared" si="31"/>
        <v/>
      </c>
      <c r="AF121" s="20">
        <f t="shared" si="56"/>
        <v>0.26850390818955072</v>
      </c>
      <c r="AG121" s="62">
        <f t="shared" si="32"/>
        <v>0.25073611810788771</v>
      </c>
      <c r="AH121" s="62">
        <f t="shared" si="33"/>
        <v>0.2694582693753278</v>
      </c>
      <c r="AI121" s="62">
        <f t="shared" si="47"/>
        <v>0.20357175028900806</v>
      </c>
      <c r="AJ121" s="62">
        <f t="shared" si="48"/>
        <v>0.20185539506316666</v>
      </c>
      <c r="AK121" s="62">
        <f t="shared" si="34"/>
        <v>1.7163552258414039E-3</v>
      </c>
      <c r="AL121" s="62">
        <f t="shared" si="40"/>
        <v>-3.0332798047043242E-2</v>
      </c>
      <c r="AM121" s="62">
        <f t="shared" si="52"/>
        <v>3.1728349497592008E-3</v>
      </c>
      <c r="AN121" s="62">
        <f t="shared" si="53"/>
        <v>-9.1315188431670691E-3</v>
      </c>
      <c r="AO121" s="62">
        <f t="shared" si="54"/>
        <v>-2.9343346283573487E-2</v>
      </c>
      <c r="AP121" s="62">
        <f t="shared" si="55"/>
        <v>-6.2530579742873779E-2</v>
      </c>
      <c r="AQ121" s="62">
        <f t="shared" si="50"/>
        <v>-0.69477252841612491</v>
      </c>
      <c r="AR121" s="62">
        <f t="shared" si="35"/>
        <v>6.8041968130029211</v>
      </c>
      <c r="AS121" s="62">
        <f t="shared" si="36"/>
        <v>0.65397238700000004</v>
      </c>
      <c r="AT121" s="62">
        <f t="shared" si="37"/>
        <v>0.14936159678971589</v>
      </c>
      <c r="AU121" s="62">
        <f t="shared" si="51"/>
        <v>2.4795246494929021E-2</v>
      </c>
      <c r="AV121" s="62" t="str">
        <f t="shared" si="38"/>
        <v/>
      </c>
      <c r="AW121" s="62">
        <f t="shared" si="39"/>
        <v>0.16490300000000002</v>
      </c>
    </row>
    <row r="122" spans="1:49">
      <c r="A122" s="62">
        <v>1989</v>
      </c>
      <c r="B122" s="61">
        <v>4.0590000000000002</v>
      </c>
      <c r="C122" s="61">
        <v>4962</v>
      </c>
      <c r="D122" s="61">
        <v>510.91063320000001</v>
      </c>
      <c r="E122" s="62">
        <v>1.7469989290000001</v>
      </c>
      <c r="F122">
        <v>0.50225185900000002</v>
      </c>
      <c r="G122" s="61"/>
      <c r="H122" s="61">
        <v>0.2934595604393222</v>
      </c>
      <c r="I122" s="61">
        <v>121.2810005</v>
      </c>
      <c r="J122" s="61">
        <v>135.0929313</v>
      </c>
      <c r="K122" s="61">
        <v>99.781320300000004</v>
      </c>
      <c r="L122" s="61">
        <v>105.5158359</v>
      </c>
      <c r="M122" s="61">
        <v>76.577385160000006</v>
      </c>
      <c r="N122" s="62">
        <f t="shared" si="29"/>
        <v>72.167769309280033</v>
      </c>
      <c r="O122" s="61">
        <v>94.248000000000005</v>
      </c>
      <c r="P122">
        <v>62.69562603</v>
      </c>
      <c r="Q122">
        <v>73.216722059999995</v>
      </c>
      <c r="R122">
        <v>47.092260029999998</v>
      </c>
      <c r="S122">
        <v>86.144369690000005</v>
      </c>
      <c r="T122">
        <v>69.829873230000004</v>
      </c>
      <c r="U122">
        <v>4.9677759999999997</v>
      </c>
      <c r="V122">
        <v>2.4953799999999999</v>
      </c>
      <c r="W122">
        <v>1802.1423</v>
      </c>
      <c r="X122">
        <v>0.65351831900000001</v>
      </c>
      <c r="Y122" s="61">
        <v>78.330236170000006</v>
      </c>
      <c r="Z122" s="61">
        <v>13.99666667</v>
      </c>
      <c r="AB122" s="61">
        <v>0.14225699999999999</v>
      </c>
      <c r="AC122" s="63">
        <f t="shared" si="30"/>
        <v>1.7469989290000001E-2</v>
      </c>
      <c r="AD122" s="20">
        <f t="shared" si="57"/>
        <v>0.50225185900000002</v>
      </c>
      <c r="AE122" s="62" t="str">
        <f t="shared" si="31"/>
        <v/>
      </c>
      <c r="AF122" s="20">
        <f t="shared" si="56"/>
        <v>0.2934595604393222</v>
      </c>
      <c r="AG122" s="62">
        <f t="shared" si="32"/>
        <v>0.23738202460257585</v>
      </c>
      <c r="AH122" s="62">
        <f t="shared" si="33"/>
        <v>0.26441597125091898</v>
      </c>
      <c r="AI122" s="62">
        <f t="shared" si="47"/>
        <v>0.19530092704283142</v>
      </c>
      <c r="AJ122" s="62">
        <f t="shared" si="48"/>
        <v>0.20652503401450051</v>
      </c>
      <c r="AK122" s="62">
        <f t="shared" si="34"/>
        <v>-1.122410697166909E-2</v>
      </c>
      <c r="AL122" s="62">
        <f t="shared" si="40"/>
        <v>-2.924187721623808E-3</v>
      </c>
      <c r="AM122" s="62">
        <f t="shared" si="52"/>
        <v>1.3339926285845939E-2</v>
      </c>
      <c r="AN122" s="62">
        <f t="shared" si="53"/>
        <v>1.130526552973141E-2</v>
      </c>
      <c r="AO122" s="62">
        <f t="shared" si="54"/>
        <v>-1.6503777934049055E-3</v>
      </c>
      <c r="AP122" s="62">
        <f t="shared" si="55"/>
        <v>-8.9950660604909624E-3</v>
      </c>
      <c r="AQ122" s="62">
        <f t="shared" si="50"/>
        <v>-0.688531232832299</v>
      </c>
      <c r="AR122" s="62">
        <f t="shared" si="35"/>
        <v>6.8082001700317312</v>
      </c>
      <c r="AS122" s="62">
        <f t="shared" si="36"/>
        <v>0.65351831900000001</v>
      </c>
      <c r="AT122" s="62">
        <f t="shared" si="37"/>
        <v>0.15331494605894611</v>
      </c>
      <c r="AU122" s="62">
        <f t="shared" si="51"/>
        <v>6.5385269099743348E-2</v>
      </c>
      <c r="AV122" s="62" t="str">
        <f t="shared" si="38"/>
        <v/>
      </c>
      <c r="AW122" s="62">
        <f t="shared" si="39"/>
        <v>0.14225699999999999</v>
      </c>
    </row>
    <row r="123" spans="1:49">
      <c r="A123" s="62">
        <v>1990</v>
      </c>
      <c r="B123" s="61">
        <v>3.6339999999999999</v>
      </c>
      <c r="C123" s="61">
        <v>4986</v>
      </c>
      <c r="D123" s="61">
        <v>541.12088730000005</v>
      </c>
      <c r="E123" s="62">
        <v>1.8199997400000001</v>
      </c>
      <c r="F123">
        <v>0.50013185400000004</v>
      </c>
      <c r="G123" s="61"/>
      <c r="H123" s="61">
        <v>0.28288325036034234</v>
      </c>
      <c r="I123" s="61">
        <v>137.98850179999999</v>
      </c>
      <c r="J123" s="61">
        <v>141.91862939999999</v>
      </c>
      <c r="K123" s="61">
        <v>101.3267852</v>
      </c>
      <c r="L123" s="61">
        <v>103.0240848</v>
      </c>
      <c r="M123" s="61">
        <v>76.26983955</v>
      </c>
      <c r="N123" s="62">
        <f t="shared" si="29"/>
        <v>76.373874614581297</v>
      </c>
      <c r="O123" s="61">
        <v>100</v>
      </c>
      <c r="P123">
        <v>66.321443130000006</v>
      </c>
      <c r="Q123">
        <v>77.897218980000005</v>
      </c>
      <c r="R123">
        <v>51.277570220000001</v>
      </c>
      <c r="S123">
        <v>86.535067839999996</v>
      </c>
      <c r="T123">
        <v>70.775723999999997</v>
      </c>
      <c r="U123">
        <v>4.9867049999999997</v>
      </c>
      <c r="V123">
        <v>2.4806360000000001</v>
      </c>
      <c r="W123">
        <v>1769.1190999999999</v>
      </c>
      <c r="X123">
        <v>0.668312252</v>
      </c>
      <c r="Y123" s="61">
        <v>87.842155559999995</v>
      </c>
      <c r="Z123" s="61">
        <v>13.079166669999999</v>
      </c>
      <c r="AB123" s="61">
        <v>0.13786400000000001</v>
      </c>
      <c r="AC123" s="63">
        <f t="shared" si="30"/>
        <v>1.8199997400000001E-2</v>
      </c>
      <c r="AD123" s="20">
        <f t="shared" si="57"/>
        <v>0.50013185400000004</v>
      </c>
      <c r="AE123" s="62" t="str">
        <f t="shared" si="31"/>
        <v/>
      </c>
      <c r="AF123" s="20">
        <f t="shared" si="56"/>
        <v>0.28288325036034234</v>
      </c>
      <c r="AG123" s="62">
        <f t="shared" si="32"/>
        <v>0.25500494443767147</v>
      </c>
      <c r="AH123" s="62">
        <f t="shared" si="33"/>
        <v>0.26226788270569862</v>
      </c>
      <c r="AI123" s="62">
        <f t="shared" si="47"/>
        <v>0.18725350948026506</v>
      </c>
      <c r="AJ123" s="62">
        <f t="shared" si="48"/>
        <v>0.19039014611698576</v>
      </c>
      <c r="AK123" s="62">
        <f t="shared" si="34"/>
        <v>-3.1366366367207021E-3</v>
      </c>
      <c r="AL123" s="62">
        <f t="shared" si="40"/>
        <v>-4.2555884136995166E-4</v>
      </c>
      <c r="AM123" s="62">
        <f t="shared" si="52"/>
        <v>5.3192694313946073E-3</v>
      </c>
      <c r="AN123" s="62">
        <f t="shared" si="53"/>
        <v>2.8497627323380098E-2</v>
      </c>
      <c r="AO123" s="62">
        <f t="shared" si="54"/>
        <v>-5.2122010386964381E-2</v>
      </c>
      <c r="AP123" s="62">
        <f t="shared" si="55"/>
        <v>-4.3192985516720558E-2</v>
      </c>
      <c r="AQ123" s="62">
        <f t="shared" si="50"/>
        <v>-0.69826039210275059</v>
      </c>
      <c r="AR123" s="62">
        <f t="shared" si="35"/>
        <v>6.7799766259637089</v>
      </c>
      <c r="AS123" s="62">
        <f t="shared" si="36"/>
        <v>0.668312252</v>
      </c>
      <c r="AT123" s="62">
        <f t="shared" si="37"/>
        <v>0.16233369958846161</v>
      </c>
      <c r="AU123" s="62">
        <f t="shared" si="51"/>
        <v>8.3319522084236514E-2</v>
      </c>
      <c r="AV123" s="62" t="str">
        <f t="shared" si="38"/>
        <v/>
      </c>
      <c r="AW123" s="62">
        <f t="shared" si="39"/>
        <v>0.13786400000000001</v>
      </c>
    </row>
    <row r="124" spans="1:49">
      <c r="A124" s="62">
        <v>1991</v>
      </c>
      <c r="B124" s="61">
        <v>4.133</v>
      </c>
      <c r="C124" s="61">
        <v>5014</v>
      </c>
      <c r="D124" s="61">
        <v>517.05257229999995</v>
      </c>
      <c r="E124" s="62">
        <v>1.9699992470000001</v>
      </c>
      <c r="F124">
        <v>0.53125503100000004</v>
      </c>
      <c r="G124" s="61"/>
      <c r="H124" s="61">
        <v>0.24107865426015895</v>
      </c>
      <c r="I124" s="61">
        <v>164.88698439999999</v>
      </c>
      <c r="J124" s="61">
        <v>140.45003410000001</v>
      </c>
      <c r="K124" s="61">
        <v>92.841561990000002</v>
      </c>
      <c r="L124" s="61">
        <v>87.7440201</v>
      </c>
      <c r="M124" s="61">
        <v>71.089105380000007</v>
      </c>
      <c r="N124" s="62">
        <f t="shared" si="29"/>
        <v>77.857948697596314</v>
      </c>
      <c r="O124" s="61">
        <v>104.116</v>
      </c>
      <c r="P124">
        <v>69.501963869999997</v>
      </c>
      <c r="Q124">
        <v>77.638136189999997</v>
      </c>
      <c r="R124">
        <v>55.166753389999997</v>
      </c>
      <c r="S124">
        <v>86.203957450000004</v>
      </c>
      <c r="T124">
        <v>73.146227289999999</v>
      </c>
      <c r="U124">
        <v>5.0093810000000003</v>
      </c>
      <c r="V124">
        <v>2.338743</v>
      </c>
      <c r="W124">
        <v>1747.4367999999999</v>
      </c>
      <c r="X124">
        <v>0.70005917500000003</v>
      </c>
      <c r="Y124" s="61">
        <v>89.690088450000005</v>
      </c>
      <c r="Z124" s="61">
        <v>13.251666670000001</v>
      </c>
      <c r="AB124" s="61">
        <v>0.21844000000000002</v>
      </c>
      <c r="AC124" s="63">
        <f t="shared" si="30"/>
        <v>1.969999247E-2</v>
      </c>
      <c r="AD124" s="20">
        <f t="shared" si="57"/>
        <v>0.53125503100000004</v>
      </c>
      <c r="AE124" s="62" t="str">
        <f t="shared" si="31"/>
        <v/>
      </c>
      <c r="AF124" s="20">
        <f t="shared" si="56"/>
        <v>0.24107865426015895</v>
      </c>
      <c r="AG124" s="62">
        <f t="shared" si="32"/>
        <v>0.31889790948439695</v>
      </c>
      <c r="AH124" s="62">
        <f t="shared" si="33"/>
        <v>0.27163588699547025</v>
      </c>
      <c r="AI124" s="62">
        <f t="shared" si="47"/>
        <v>0.17955923046086741</v>
      </c>
      <c r="AJ124" s="62">
        <f t="shared" si="48"/>
        <v>0.16970038406286062</v>
      </c>
      <c r="AK124" s="62">
        <f t="shared" si="34"/>
        <v>9.8588463980067986E-3</v>
      </c>
      <c r="AL124" s="62">
        <f t="shared" si="40"/>
        <v>2.7596425188174265E-2</v>
      </c>
      <c r="AM124" s="62">
        <f t="shared" si="52"/>
        <v>-2.2576813563956712E-2</v>
      </c>
      <c r="AN124" s="62">
        <f t="shared" si="53"/>
        <v>5.386173587459777E-2</v>
      </c>
      <c r="AO124" s="62">
        <f t="shared" si="54"/>
        <v>-2.3078967041107807E-2</v>
      </c>
      <c r="AP124" s="62">
        <f t="shared" si="55"/>
        <v>1.3699177193873036E-2</v>
      </c>
      <c r="AQ124" s="62">
        <f t="shared" si="50"/>
        <v>-0.76169874901943513</v>
      </c>
      <c r="AR124" s="62">
        <f t="shared" si="35"/>
        <v>6.7042065584831674</v>
      </c>
      <c r="AS124" s="62">
        <f t="shared" si="36"/>
        <v>0.70005917500000003</v>
      </c>
      <c r="AT124" s="62">
        <f t="shared" si="37"/>
        <v>0.17346415675108715</v>
      </c>
      <c r="AU124" s="62">
        <f t="shared" si="51"/>
        <v>0.11154635328717574</v>
      </c>
      <c r="AV124" s="62" t="str">
        <f t="shared" si="38"/>
        <v/>
      </c>
      <c r="AW124" s="62">
        <f t="shared" si="39"/>
        <v>0.21844000000000002</v>
      </c>
    </row>
    <row r="125" spans="1:49">
      <c r="A125" s="62">
        <v>1992</v>
      </c>
      <c r="B125" s="61">
        <v>5.2450000000000001</v>
      </c>
      <c r="C125" s="61">
        <v>5042</v>
      </c>
      <c r="D125" s="61">
        <v>504.50708200000003</v>
      </c>
      <c r="E125" s="62">
        <v>2.0599997499999998</v>
      </c>
      <c r="F125">
        <v>0.539504078</v>
      </c>
      <c r="G125" s="61"/>
      <c r="H125" s="61">
        <v>0.19854703632056622</v>
      </c>
      <c r="I125" s="61">
        <v>173.27046369999999</v>
      </c>
      <c r="J125" s="61">
        <v>132.94057710000001</v>
      </c>
      <c r="K125" s="61">
        <v>107.4626341</v>
      </c>
      <c r="L125" s="61">
        <v>94.947433119999999</v>
      </c>
      <c r="M125" s="61">
        <v>68.047306770000006</v>
      </c>
      <c r="N125" s="62">
        <f t="shared" si="29"/>
        <v>78.92400535785336</v>
      </c>
      <c r="O125" s="61">
        <v>106.825</v>
      </c>
      <c r="P125">
        <v>71.920924499999998</v>
      </c>
      <c r="Q125">
        <v>74.956818949999999</v>
      </c>
      <c r="R125">
        <v>56.439553449999998</v>
      </c>
      <c r="S125">
        <v>91.51117155</v>
      </c>
      <c r="T125">
        <v>78.774025010000003</v>
      </c>
      <c r="U125">
        <v>5.0348980000000001</v>
      </c>
      <c r="V125">
        <v>2.173349</v>
      </c>
      <c r="W125">
        <v>1752.7574</v>
      </c>
      <c r="X125">
        <v>0.67495959999999999</v>
      </c>
      <c r="Y125" s="61">
        <v>89.683845430000005</v>
      </c>
      <c r="Z125" s="61">
        <v>7.7733333330000001</v>
      </c>
      <c r="AB125" s="61">
        <v>0.39185899999999996</v>
      </c>
      <c r="AC125" s="63">
        <f t="shared" si="30"/>
        <v>2.0599997499999998E-2</v>
      </c>
      <c r="AD125" s="20">
        <f t="shared" si="57"/>
        <v>0.539504078</v>
      </c>
      <c r="AE125" s="62" t="str">
        <f t="shared" si="31"/>
        <v/>
      </c>
      <c r="AF125" s="20">
        <f t="shared" si="56"/>
        <v>0.19854703632056622</v>
      </c>
      <c r="AG125" s="62">
        <f t="shared" si="32"/>
        <v>0.3434450573282537</v>
      </c>
      <c r="AH125" s="62">
        <f t="shared" si="33"/>
        <v>0.2635058690811401</v>
      </c>
      <c r="AI125" s="62">
        <f t="shared" si="47"/>
        <v>0.21300520435508971</v>
      </c>
      <c r="AJ125" s="62">
        <f t="shared" si="48"/>
        <v>0.18819841486387698</v>
      </c>
      <c r="AK125" s="62">
        <f t="shared" si="34"/>
        <v>2.4806789491212733E-2</v>
      </c>
      <c r="AL125" s="62">
        <f t="shared" si="40"/>
        <v>2.0612799152819706E-2</v>
      </c>
      <c r="AM125" s="62">
        <f t="shared" si="52"/>
        <v>-4.8745988014572944E-2</v>
      </c>
      <c r="AN125" s="62">
        <f t="shared" si="53"/>
        <v>9.2103006447618388E-3</v>
      </c>
      <c r="AO125" s="62">
        <f t="shared" si="54"/>
        <v>4.6145535367956819E-2</v>
      </c>
      <c r="AP125" s="62">
        <f t="shared" si="55"/>
        <v>6.0523323322609138E-2</v>
      </c>
      <c r="AQ125" s="62">
        <f t="shared" si="50"/>
        <v>-0.84012397193924704</v>
      </c>
      <c r="AR125" s="62">
        <f t="shared" si="35"/>
        <v>6.6288215120758736</v>
      </c>
      <c r="AS125" s="62">
        <f t="shared" si="36"/>
        <v>0.67495959999999999</v>
      </c>
      <c r="AT125" s="62">
        <f t="shared" si="37"/>
        <v>0.17776528542368411</v>
      </c>
      <c r="AU125" s="62">
        <f t="shared" si="51"/>
        <v>0.11891723050527483</v>
      </c>
      <c r="AV125" s="62" t="str">
        <f t="shared" si="38"/>
        <v/>
      </c>
      <c r="AW125" s="62">
        <f t="shared" si="39"/>
        <v>0.39185899999999996</v>
      </c>
    </row>
    <row r="126" spans="1:49">
      <c r="A126" s="62">
        <v>1993</v>
      </c>
      <c r="B126" s="61">
        <v>5.7845000000000004</v>
      </c>
      <c r="C126" s="61">
        <v>5066</v>
      </c>
      <c r="D126" s="61">
        <v>509.83445599999999</v>
      </c>
      <c r="E126" s="62">
        <v>2.0900010999999998</v>
      </c>
      <c r="F126">
        <v>0.53835657999999997</v>
      </c>
      <c r="G126" s="61"/>
      <c r="H126" s="61">
        <v>0.16535976886537188</v>
      </c>
      <c r="I126" s="61">
        <v>190.73901839999999</v>
      </c>
      <c r="J126" s="61">
        <v>132.0130432</v>
      </c>
      <c r="K126" s="61">
        <v>134.11227769999999</v>
      </c>
      <c r="L126" s="61">
        <v>103.1669631</v>
      </c>
      <c r="M126" s="61">
        <v>67.099847499999996</v>
      </c>
      <c r="N126" s="62">
        <f t="shared" si="29"/>
        <v>80.500410888350387</v>
      </c>
      <c r="O126" s="61">
        <v>109.069</v>
      </c>
      <c r="P126">
        <v>74.498681550000001</v>
      </c>
      <c r="Q126">
        <v>74.943043329999995</v>
      </c>
      <c r="R126">
        <v>56.949169060000003</v>
      </c>
      <c r="S126">
        <v>97.412957270000007</v>
      </c>
      <c r="T126">
        <v>85.202147069999995</v>
      </c>
      <c r="U126">
        <v>5.0614650000000001</v>
      </c>
      <c r="V126">
        <v>2.0447340000000001</v>
      </c>
      <c r="W126">
        <v>1755.3394000000001</v>
      </c>
      <c r="X126">
        <v>0.62768638099999996</v>
      </c>
      <c r="Y126" s="61">
        <v>91.987934719999998</v>
      </c>
      <c r="Z126" s="61">
        <v>5.35</v>
      </c>
      <c r="AB126" s="61">
        <v>0.54116700000000006</v>
      </c>
      <c r="AC126" s="63">
        <f t="shared" si="30"/>
        <v>2.0900011E-2</v>
      </c>
      <c r="AD126" s="20">
        <f t="shared" si="57"/>
        <v>0.53835657999999997</v>
      </c>
      <c r="AE126" s="62" t="str">
        <f t="shared" si="31"/>
        <v/>
      </c>
      <c r="AF126" s="20">
        <f t="shared" si="56"/>
        <v>0.16535976886537188</v>
      </c>
      <c r="AG126" s="62">
        <f t="shared" si="32"/>
        <v>0.3741195130209089</v>
      </c>
      <c r="AH126" s="62">
        <f t="shared" si="33"/>
        <v>0.2589331529997651</v>
      </c>
      <c r="AI126" s="62">
        <f t="shared" si="47"/>
        <v>0.26305063559690051</v>
      </c>
      <c r="AJ126" s="62">
        <f t="shared" si="48"/>
        <v>0.20235384620611049</v>
      </c>
      <c r="AK126" s="62">
        <f t="shared" si="34"/>
        <v>6.0696789390790012E-2</v>
      </c>
      <c r="AL126" s="62">
        <f t="shared" si="40"/>
        <v>1.5437326650956802E-2</v>
      </c>
      <c r="AM126" s="62">
        <f t="shared" si="52"/>
        <v>-1.9960654255510222E-2</v>
      </c>
      <c r="AN126" s="62">
        <f t="shared" si="53"/>
        <v>-1.0787972539426084E-2</v>
      </c>
      <c r="AO126" s="62">
        <f t="shared" si="54"/>
        <v>4.2721318427634998E-2</v>
      </c>
      <c r="AP126" s="62">
        <f t="shared" si="55"/>
        <v>5.866646657818568E-2</v>
      </c>
      <c r="AQ126" s="62">
        <f t="shared" si="50"/>
        <v>-0.90638825940173884</v>
      </c>
      <c r="AR126" s="62">
        <f t="shared" si="35"/>
        <v>6.5640292481141218</v>
      </c>
      <c r="AS126" s="62">
        <f t="shared" si="36"/>
        <v>0.62768638099999996</v>
      </c>
      <c r="AT126" s="62">
        <f t="shared" si="37"/>
        <v>0.18042706536884201</v>
      </c>
      <c r="AU126" s="62">
        <f t="shared" si="51"/>
        <v>5.7956476708847161E-2</v>
      </c>
      <c r="AV126" s="62" t="str">
        <f t="shared" si="38"/>
        <v/>
      </c>
      <c r="AW126" s="62">
        <f t="shared" si="39"/>
        <v>0.54116700000000006</v>
      </c>
    </row>
    <row r="127" spans="1:49">
      <c r="A127" s="62">
        <v>1994</v>
      </c>
      <c r="B127" s="61">
        <v>4.7431999999999999</v>
      </c>
      <c r="C127" s="61">
        <v>5088</v>
      </c>
      <c r="D127" s="61">
        <v>539.68202059999999</v>
      </c>
      <c r="E127" s="62">
        <v>2.2100006759999999</v>
      </c>
      <c r="F127">
        <v>0.52527322399999998</v>
      </c>
      <c r="G127" s="61"/>
      <c r="H127" s="61">
        <v>0.15740238070749168</v>
      </c>
      <c r="I127" s="61">
        <v>202.16671149999999</v>
      </c>
      <c r="J127" s="61">
        <v>139.96842989999999</v>
      </c>
      <c r="K127" s="61">
        <v>154.16316699999999</v>
      </c>
      <c r="L127" s="61">
        <v>120.5466018</v>
      </c>
      <c r="M127" s="61">
        <v>69.218588550000007</v>
      </c>
      <c r="N127" s="62">
        <f t="shared" si="29"/>
        <v>82.247695960713116</v>
      </c>
      <c r="O127" s="61">
        <v>110.254</v>
      </c>
      <c r="P127">
        <v>74.967980819999994</v>
      </c>
      <c r="Q127">
        <v>75.488802629999995</v>
      </c>
      <c r="R127">
        <v>57.864103329999999</v>
      </c>
      <c r="S127">
        <v>98.747242869999994</v>
      </c>
      <c r="T127">
        <v>84.769893960000005</v>
      </c>
      <c r="U127">
        <v>5.0864989999999999</v>
      </c>
      <c r="V127">
        <v>2.0178799999999999</v>
      </c>
      <c r="W127">
        <v>1774.8425999999999</v>
      </c>
      <c r="X127">
        <v>0.60390222100000002</v>
      </c>
      <c r="Y127" s="61">
        <v>93.860423470000001</v>
      </c>
      <c r="Z127" s="61">
        <v>5.75</v>
      </c>
      <c r="AB127" s="61">
        <v>0.56132099999999996</v>
      </c>
      <c r="AC127" s="63">
        <f t="shared" si="30"/>
        <v>2.2100006759999999E-2</v>
      </c>
      <c r="AD127" s="20">
        <f t="shared" si="57"/>
        <v>0.52527322399999998</v>
      </c>
      <c r="AE127" s="62" t="str">
        <f t="shared" si="31"/>
        <v/>
      </c>
      <c r="AF127" s="20">
        <f t="shared" si="56"/>
        <v>0.15740238070749168</v>
      </c>
      <c r="AG127" s="62">
        <f t="shared" si="32"/>
        <v>0.374603384554553</v>
      </c>
      <c r="AH127" s="62">
        <f t="shared" si="33"/>
        <v>0.25935351662148737</v>
      </c>
      <c r="AI127" s="62">
        <f t="shared" si="47"/>
        <v>0.28565555478132598</v>
      </c>
      <c r="AJ127" s="62">
        <f t="shared" si="48"/>
        <v>0.22336597699878982</v>
      </c>
      <c r="AK127" s="62">
        <f t="shared" si="34"/>
        <v>6.228957778253616E-2</v>
      </c>
      <c r="AL127" s="62">
        <f t="shared" si="40"/>
        <v>-1.5193415937292823E-2</v>
      </c>
      <c r="AM127" s="62">
        <f t="shared" si="52"/>
        <v>-1.421715504568243E-2</v>
      </c>
      <c r="AN127" s="62">
        <f t="shared" si="53"/>
        <v>-5.5349718116072992E-3</v>
      </c>
      <c r="AO127" s="62">
        <f t="shared" si="54"/>
        <v>-7.8688382352454546E-3</v>
      </c>
      <c r="AP127" s="62">
        <f t="shared" si="55"/>
        <v>-2.6559266167377263E-2</v>
      </c>
      <c r="AQ127" s="62">
        <f t="shared" si="50"/>
        <v>-0.92454231930614184</v>
      </c>
      <c r="AR127" s="62">
        <f t="shared" si="35"/>
        <v>6.5569247026150821</v>
      </c>
      <c r="AS127" s="62">
        <f t="shared" si="36"/>
        <v>0.60390222100000002</v>
      </c>
      <c r="AT127" s="62">
        <f t="shared" si="37"/>
        <v>0.17391801076798741</v>
      </c>
      <c r="AU127" s="62">
        <f t="shared" si="51"/>
        <v>3.2026911997188448E-2</v>
      </c>
      <c r="AV127" s="62" t="str">
        <f t="shared" si="38"/>
        <v/>
      </c>
      <c r="AW127" s="62">
        <f t="shared" si="39"/>
        <v>0.56132099999999996</v>
      </c>
    </row>
    <row r="128" spans="1:49">
      <c r="A128" s="62">
        <v>1995</v>
      </c>
      <c r="B128" s="61">
        <v>4.3586</v>
      </c>
      <c r="C128" s="61">
        <v>5108</v>
      </c>
      <c r="D128" s="61">
        <v>585.98736589999999</v>
      </c>
      <c r="E128" s="62">
        <v>2.2000010959999998</v>
      </c>
      <c r="F128">
        <v>0.50943625999999997</v>
      </c>
      <c r="G128" s="61"/>
      <c r="H128" s="61">
        <v>0.17070910512948737</v>
      </c>
      <c r="I128" s="61">
        <v>217.80992710000001</v>
      </c>
      <c r="J128" s="61">
        <v>153.20957060000001</v>
      </c>
      <c r="K128" s="61">
        <v>176.02142689999999</v>
      </c>
      <c r="L128" s="61">
        <v>128.55540500000001</v>
      </c>
      <c r="M128" s="61">
        <v>71.682634750000005</v>
      </c>
      <c r="N128" s="62">
        <f t="shared" si="29"/>
        <v>85.897205862328136</v>
      </c>
      <c r="O128" s="61">
        <v>111.34</v>
      </c>
      <c r="P128">
        <v>75.199145630000004</v>
      </c>
      <c r="Q128">
        <v>75.132499300000006</v>
      </c>
      <c r="R128">
        <v>59.637705629999999</v>
      </c>
      <c r="S128">
        <v>103.6138498</v>
      </c>
      <c r="T128">
        <v>84.837990239999996</v>
      </c>
      <c r="U128">
        <v>5.1081760000000003</v>
      </c>
      <c r="V128">
        <v>2.0550169999999999</v>
      </c>
      <c r="W128">
        <v>1776.0518</v>
      </c>
      <c r="X128">
        <v>0.59236961600000004</v>
      </c>
      <c r="Y128" s="61">
        <v>95.597944150000004</v>
      </c>
      <c r="Z128" s="61">
        <v>3.625</v>
      </c>
      <c r="AB128" s="61">
        <v>0.55147699999999999</v>
      </c>
      <c r="AC128" s="63">
        <f t="shared" si="30"/>
        <v>2.2000010959999997E-2</v>
      </c>
      <c r="AD128" s="20">
        <f t="shared" si="57"/>
        <v>0.50943625999999997</v>
      </c>
      <c r="AE128" s="62" t="str">
        <f t="shared" si="31"/>
        <v/>
      </c>
      <c r="AF128" s="20">
        <f t="shared" si="56"/>
        <v>0.17070910512948737</v>
      </c>
      <c r="AG128" s="62">
        <f t="shared" si="32"/>
        <v>0.37169730914841898</v>
      </c>
      <c r="AH128" s="62">
        <f t="shared" si="33"/>
        <v>0.26145541613288903</v>
      </c>
      <c r="AI128" s="62">
        <f t="shared" si="47"/>
        <v>0.30038433785966373</v>
      </c>
      <c r="AJ128" s="62">
        <f t="shared" si="48"/>
        <v>0.21938255409748589</v>
      </c>
      <c r="AK128" s="62">
        <f t="shared" si="34"/>
        <v>8.1001783762177842E-2</v>
      </c>
      <c r="AL128" s="62">
        <f t="shared" si="40"/>
        <v>-4.0337154438743208E-2</v>
      </c>
      <c r="AM128" s="62">
        <f t="shared" si="52"/>
        <v>-4.8147047601313421E-2</v>
      </c>
      <c r="AN128" s="62">
        <f t="shared" si="53"/>
        <v>-1.3225120497564016E-2</v>
      </c>
      <c r="AO128" s="62">
        <f t="shared" si="54"/>
        <v>4.6915990830172132E-3</v>
      </c>
      <c r="AP128" s="62">
        <f t="shared" si="55"/>
        <v>-4.2612939163230716E-2</v>
      </c>
      <c r="AQ128" s="62">
        <f t="shared" si="50"/>
        <v>-0.91055827291232083</v>
      </c>
      <c r="AR128" s="62">
        <f t="shared" si="35"/>
        <v>6.5715898168811222</v>
      </c>
      <c r="AS128" s="62">
        <f t="shared" si="36"/>
        <v>0.59236961600000004</v>
      </c>
      <c r="AT128" s="62">
        <f t="shared" si="37"/>
        <v>0.16313994074458255</v>
      </c>
      <c r="AU128" s="62">
        <f t="shared" si="51"/>
        <v>1.4084075952191084E-2</v>
      </c>
      <c r="AV128" s="62" t="str">
        <f t="shared" si="38"/>
        <v/>
      </c>
      <c r="AW128" s="62">
        <f t="shared" si="39"/>
        <v>0.55147699999999999</v>
      </c>
    </row>
    <row r="129" spans="1:49">
      <c r="A129" s="62">
        <v>1996</v>
      </c>
      <c r="B129" s="61">
        <v>4.6439000000000004</v>
      </c>
      <c r="C129" s="61">
        <v>5125</v>
      </c>
      <c r="D129" s="61">
        <v>606.82120380000003</v>
      </c>
      <c r="E129" s="62">
        <v>2.4500008090000001</v>
      </c>
      <c r="F129">
        <v>0.51528512599999998</v>
      </c>
      <c r="G129" s="61"/>
      <c r="H129" s="61">
        <v>0.18024633248357272</v>
      </c>
      <c r="I129" s="61">
        <v>209.74157149999999</v>
      </c>
      <c r="J129" s="61">
        <v>164.17944249999999</v>
      </c>
      <c r="K129" s="61">
        <v>186.33420580000001</v>
      </c>
      <c r="L129" s="61">
        <v>141.7198779</v>
      </c>
      <c r="M129" s="61">
        <v>74.110288749999995</v>
      </c>
      <c r="N129" s="62">
        <f t="shared" si="29"/>
        <v>85.751950126013753</v>
      </c>
      <c r="O129" s="61">
        <v>111.982</v>
      </c>
      <c r="P129">
        <v>75.915966409999996</v>
      </c>
      <c r="Q129">
        <v>75.157160680000004</v>
      </c>
      <c r="R129">
        <v>61.264734850000004</v>
      </c>
      <c r="S129">
        <v>103.0536954</v>
      </c>
      <c r="T129">
        <v>85.119691220000007</v>
      </c>
      <c r="U129">
        <v>5.1260209999999997</v>
      </c>
      <c r="V129">
        <v>2.0853229999999998</v>
      </c>
      <c r="W129">
        <v>1774.8920000000001</v>
      </c>
      <c r="X129">
        <v>0.59525662700000004</v>
      </c>
      <c r="Y129" s="61">
        <v>95.249346000000003</v>
      </c>
      <c r="Z129" s="61">
        <v>3.2316666669999998</v>
      </c>
      <c r="AB129" s="61">
        <v>0.55318100000000003</v>
      </c>
      <c r="AC129" s="63">
        <f t="shared" si="30"/>
        <v>2.4500008090000001E-2</v>
      </c>
      <c r="AD129" s="20">
        <f t="shared" si="57"/>
        <v>0.51528512599999998</v>
      </c>
      <c r="AE129" s="62" t="str">
        <f t="shared" si="31"/>
        <v/>
      </c>
      <c r="AF129" s="20">
        <f t="shared" si="56"/>
        <v>0.18024633248357272</v>
      </c>
      <c r="AG129" s="62">
        <f t="shared" si="32"/>
        <v>0.34563981974685237</v>
      </c>
      <c r="AH129" s="62">
        <f t="shared" si="33"/>
        <v>0.27055653538782948</v>
      </c>
      <c r="AI129" s="62">
        <f t="shared" si="47"/>
        <v>0.30706607586081192</v>
      </c>
      <c r="AJ129" s="62">
        <f t="shared" si="48"/>
        <v>0.23354470313912915</v>
      </c>
      <c r="AK129" s="62">
        <f t="shared" si="34"/>
        <v>7.3521372721682771E-2</v>
      </c>
      <c r="AL129" s="62">
        <f t="shared" si="40"/>
        <v>1.1179626707229559E-2</v>
      </c>
      <c r="AM129" s="62">
        <f t="shared" si="52"/>
        <v>2.0206575399830153E-3</v>
      </c>
      <c r="AN129" s="62">
        <f t="shared" si="53"/>
        <v>2.8608843521185721E-2</v>
      </c>
      <c r="AO129" s="62">
        <f t="shared" si="54"/>
        <v>-3.7283663795291151E-3</v>
      </c>
      <c r="AP129" s="62">
        <f t="shared" si="55"/>
        <v>5.0074302957355274E-3</v>
      </c>
      <c r="AQ129" s="62">
        <f t="shared" si="50"/>
        <v>-0.89940596537543893</v>
      </c>
      <c r="AR129" s="62">
        <f t="shared" si="35"/>
        <v>6.5820888896125185</v>
      </c>
      <c r="AS129" s="62">
        <f t="shared" si="36"/>
        <v>0.59525662700000004</v>
      </c>
      <c r="AT129" s="62">
        <f t="shared" si="37"/>
        <v>0.15696443269209309</v>
      </c>
      <c r="AU129" s="62">
        <f t="shared" si="51"/>
        <v>3.7942472883438723E-2</v>
      </c>
      <c r="AV129" s="62" t="str">
        <f t="shared" si="38"/>
        <v/>
      </c>
      <c r="AW129" s="62">
        <f t="shared" si="39"/>
        <v>0.55318100000000003</v>
      </c>
    </row>
    <row r="130" spans="1:49">
      <c r="A130" s="62">
        <v>1997</v>
      </c>
      <c r="B130" s="61">
        <v>5.4207000000000001</v>
      </c>
      <c r="C130" s="61">
        <v>5140</v>
      </c>
      <c r="D130" s="61">
        <v>658.41824870000005</v>
      </c>
      <c r="E130" s="62">
        <v>2.6200008349999999</v>
      </c>
      <c r="F130">
        <v>0.50081272899999996</v>
      </c>
      <c r="G130" s="61"/>
      <c r="H130" s="61">
        <v>0.18746507359592138</v>
      </c>
      <c r="I130" s="61">
        <v>204.85418139999999</v>
      </c>
      <c r="J130" s="61">
        <v>181.05342419999999</v>
      </c>
      <c r="K130" s="61">
        <v>212.84036699999999</v>
      </c>
      <c r="L130" s="61">
        <v>160.99465319999999</v>
      </c>
      <c r="M130" s="61">
        <v>78.420450070000001</v>
      </c>
      <c r="N130" s="62">
        <f t="shared" si="29"/>
        <v>87.672833458738864</v>
      </c>
      <c r="O130" s="61">
        <v>113.34482094000001</v>
      </c>
      <c r="P130">
        <v>77.410325830000005</v>
      </c>
      <c r="Q130">
        <v>76.703893919999999</v>
      </c>
      <c r="R130">
        <v>61.882154360000001</v>
      </c>
      <c r="S130">
        <v>102.0359338</v>
      </c>
      <c r="T130">
        <v>85.506609420000004</v>
      </c>
      <c r="U130">
        <v>5.1407550000000004</v>
      </c>
      <c r="V130">
        <v>2.1571639999999999</v>
      </c>
      <c r="W130">
        <v>1764.7249999999999</v>
      </c>
      <c r="X130">
        <v>0.58196157199999998</v>
      </c>
      <c r="Y130" s="61">
        <v>99.176322290000002</v>
      </c>
      <c r="Z130" s="61">
        <v>3.568333333</v>
      </c>
      <c r="AB130" s="61">
        <v>0.52247599999999994</v>
      </c>
      <c r="AC130" s="63">
        <f t="shared" si="30"/>
        <v>2.6200008349999998E-2</v>
      </c>
      <c r="AD130" s="20">
        <f t="shared" si="57"/>
        <v>0.50081272899999996</v>
      </c>
      <c r="AE130" s="62" t="str">
        <f t="shared" si="31"/>
        <v/>
      </c>
      <c r="AF130" s="20">
        <f t="shared" si="56"/>
        <v>0.18746507359592138</v>
      </c>
      <c r="AG130" s="62">
        <f t="shared" si="32"/>
        <v>0.31113077713819443</v>
      </c>
      <c r="AH130" s="62">
        <f t="shared" si="33"/>
        <v>0.2749823908396784</v>
      </c>
      <c r="AI130" s="62">
        <f t="shared" si="47"/>
        <v>0.32326012746493304</v>
      </c>
      <c r="AJ130" s="62">
        <f t="shared" si="48"/>
        <v>0.2445173011499491</v>
      </c>
      <c r="AK130" s="62">
        <f t="shared" si="34"/>
        <v>7.8742826314983944E-2</v>
      </c>
      <c r="AL130" s="62">
        <f t="shared" si="40"/>
        <v>-2.6600999476628479E-3</v>
      </c>
      <c r="AM130" s="62">
        <f t="shared" si="52"/>
        <v>-1.7821784400323638E-3</v>
      </c>
      <c r="AN130" s="62">
        <f t="shared" si="53"/>
        <v>-1.2125806137146306E-2</v>
      </c>
      <c r="AO130" s="62">
        <f t="shared" si="54"/>
        <v>-3.2078380444368934E-2</v>
      </c>
      <c r="AP130" s="62">
        <f t="shared" si="55"/>
        <v>-1.7617978778972254E-2</v>
      </c>
      <c r="AQ130" s="62">
        <f t="shared" si="50"/>
        <v>-0.86840555979770839</v>
      </c>
      <c r="AR130" s="62">
        <f t="shared" si="35"/>
        <v>6.6073445900650212</v>
      </c>
      <c r="AS130" s="62">
        <f t="shared" si="36"/>
        <v>0.58196157199999998</v>
      </c>
      <c r="AT130" s="62">
        <f t="shared" si="37"/>
        <v>0.15062814933488947</v>
      </c>
      <c r="AU130" s="62">
        <f t="shared" si="51"/>
        <v>1.0163409780321611E-2</v>
      </c>
      <c r="AV130" s="62" t="str">
        <f t="shared" si="38"/>
        <v/>
      </c>
      <c r="AW130" s="62">
        <f t="shared" si="39"/>
        <v>0.52247599999999994</v>
      </c>
    </row>
    <row r="131" spans="1:49">
      <c r="A131" s="62">
        <v>1998</v>
      </c>
      <c r="B131" s="61">
        <v>5.0960000000000001</v>
      </c>
      <c r="C131" s="61">
        <v>5153</v>
      </c>
      <c r="D131" s="61">
        <v>715.75886890000004</v>
      </c>
      <c r="E131" s="62">
        <v>2.7899991019999999</v>
      </c>
      <c r="F131">
        <v>0.49083750100000001</v>
      </c>
      <c r="G131" s="61"/>
      <c r="H131" s="61">
        <v>0.19520539083610428</v>
      </c>
      <c r="I131" s="61">
        <v>206.4416913</v>
      </c>
      <c r="J131" s="61">
        <v>196.06639250000001</v>
      </c>
      <c r="K131" s="61">
        <v>230.5686729</v>
      </c>
      <c r="L131" s="61">
        <v>172.81915119999999</v>
      </c>
      <c r="M131" s="61">
        <v>82.295377540000004</v>
      </c>
      <c r="N131" s="62">
        <f t="shared" si="29"/>
        <v>90.591361423891669</v>
      </c>
      <c r="O131" s="61">
        <v>114.87384257448061</v>
      </c>
      <c r="P131">
        <v>78.728015979999995</v>
      </c>
      <c r="Q131">
        <v>78.111551469999995</v>
      </c>
      <c r="R131">
        <v>63.669475740000003</v>
      </c>
      <c r="S131">
        <v>100.982608</v>
      </c>
      <c r="T131">
        <v>83.128876120000001</v>
      </c>
      <c r="U131">
        <v>5.1532289999999996</v>
      </c>
      <c r="V131">
        <v>2.197263</v>
      </c>
      <c r="W131">
        <v>1754.3972000000001</v>
      </c>
      <c r="X131">
        <v>0.57375949599999998</v>
      </c>
      <c r="Y131" s="61">
        <v>104.7871888</v>
      </c>
      <c r="Z131" s="61">
        <v>2.9634999999999998</v>
      </c>
      <c r="AB131" s="61">
        <v>0.46862599999999999</v>
      </c>
      <c r="AC131" s="63">
        <f t="shared" si="30"/>
        <v>2.7899991020000001E-2</v>
      </c>
      <c r="AD131" s="20">
        <f t="shared" si="57"/>
        <v>0.49083750100000001</v>
      </c>
      <c r="AE131" s="62" t="str">
        <f t="shared" si="31"/>
        <v/>
      </c>
      <c r="AF131" s="20">
        <f t="shared" si="56"/>
        <v>0.19520539083610428</v>
      </c>
      <c r="AG131" s="62">
        <f t="shared" si="32"/>
        <v>0.28842351840818381</v>
      </c>
      <c r="AH131" s="62">
        <f t="shared" si="33"/>
        <v>0.27392799589241668</v>
      </c>
      <c r="AI131" s="62">
        <f t="shared" si="47"/>
        <v>0.32213177219074479</v>
      </c>
      <c r="AJ131" s="62">
        <f t="shared" si="48"/>
        <v>0.24144884361068933</v>
      </c>
      <c r="AK131" s="62">
        <f t="shared" si="34"/>
        <v>8.0682928580055463E-2</v>
      </c>
      <c r="AL131" s="62">
        <f t="shared" si="40"/>
        <v>-1.5867879089210876E-2</v>
      </c>
      <c r="AM131" s="62">
        <f t="shared" si="52"/>
        <v>-1.4561298527068143E-2</v>
      </c>
      <c r="AN131" s="62">
        <f t="shared" si="53"/>
        <v>-4.2733555583557873E-3</v>
      </c>
      <c r="AO131" s="62">
        <f t="shared" si="54"/>
        <v>-4.3123514716491479E-2</v>
      </c>
      <c r="AP131" s="62">
        <f t="shared" si="55"/>
        <v>-6.0948323518309186E-2</v>
      </c>
      <c r="AQ131" s="62">
        <f t="shared" si="50"/>
        <v>-0.8524110135589833</v>
      </c>
      <c r="AR131" s="62">
        <f t="shared" si="35"/>
        <v>6.6174695875561893</v>
      </c>
      <c r="AS131" s="62">
        <f t="shared" si="36"/>
        <v>0.57375949599999998</v>
      </c>
      <c r="AT131" s="62">
        <f t="shared" si="37"/>
        <v>0.14640012628979385</v>
      </c>
      <c r="AU131" s="62">
        <f t="shared" si="51"/>
        <v>2.936558020654581E-3</v>
      </c>
      <c r="AV131" s="62" t="str">
        <f t="shared" si="38"/>
        <v/>
      </c>
      <c r="AW131" s="62">
        <f t="shared" si="39"/>
        <v>0.46862599999999999</v>
      </c>
    </row>
    <row r="132" spans="1:49">
      <c r="A132" s="62">
        <v>1999</v>
      </c>
      <c r="B132" s="61">
        <v>5.9185048775632101</v>
      </c>
      <c r="C132" s="61">
        <v>5165</v>
      </c>
      <c r="D132" s="61">
        <v>754.64988879999999</v>
      </c>
      <c r="E132" s="62">
        <v>3.0599989650000001</v>
      </c>
      <c r="F132">
        <v>0.48820150800000001</v>
      </c>
      <c r="G132" s="61"/>
      <c r="H132" s="61">
        <v>0.1869426952395932</v>
      </c>
      <c r="I132" s="61">
        <v>208.8437663</v>
      </c>
      <c r="J132" s="61">
        <v>200.25813210000001</v>
      </c>
      <c r="K132" s="61">
        <v>233.34328579999999</v>
      </c>
      <c r="L132" s="61">
        <v>176.5356041</v>
      </c>
      <c r="M132" s="61">
        <v>85.317297170000003</v>
      </c>
      <c r="N132" s="62">
        <f t="shared" ref="N132:N149" si="58">IF(OR(D132="",C132="",M132=""),"",D132*1000000000/C132/1000/(M132/100*$D$138*1000000000/$C$138/1000)*100)</f>
        <v>91.916553273499744</v>
      </c>
      <c r="O132" s="61">
        <v>116.37868991220631</v>
      </c>
      <c r="P132">
        <v>79.848591279999994</v>
      </c>
      <c r="Q132">
        <v>79.674565279999996</v>
      </c>
      <c r="R132">
        <v>64.947409640000004</v>
      </c>
      <c r="S132">
        <v>95.973736259999995</v>
      </c>
      <c r="T132">
        <v>81.434157170000006</v>
      </c>
      <c r="U132">
        <v>5.1647800000000004</v>
      </c>
      <c r="V132">
        <v>2.2522139999999999</v>
      </c>
      <c r="W132">
        <v>1757.2578000000001</v>
      </c>
      <c r="X132">
        <v>0.57826048100000005</v>
      </c>
      <c r="Y132" s="61">
        <v>110.3067288</v>
      </c>
      <c r="Z132" s="61">
        <v>4.3917666669999997</v>
      </c>
      <c r="AB132" s="61">
        <v>0.44052199999999997</v>
      </c>
      <c r="AC132" s="63">
        <f t="shared" ref="AC132:AC146" si="59">IF(E132="","",E132/100)</f>
        <v>3.0599989650000003E-2</v>
      </c>
      <c r="AD132" s="20">
        <f t="shared" si="57"/>
        <v>0.48820150800000001</v>
      </c>
      <c r="AE132" s="62" t="str">
        <f t="shared" ref="AE132:AE146" si="60">IF(G132="","",G132/100)</f>
        <v/>
      </c>
      <c r="AF132" s="20">
        <f t="shared" si="56"/>
        <v>0.1869426952395932</v>
      </c>
      <c r="AG132" s="62">
        <f t="shared" ref="AG132:AG146" si="61">IF(OR(I132="",D132=""),"",I132/D132)</f>
        <v>0.276742592027796</v>
      </c>
      <c r="AH132" s="62">
        <f t="shared" ref="AH132:AH146" si="62">IF(OR(J132="",D132=""),"",J132/D132)</f>
        <v>0.26536561532983033</v>
      </c>
      <c r="AI132" s="62">
        <f t="shared" si="47"/>
        <v>0.30920734139515849</v>
      </c>
      <c r="AJ132" s="62">
        <f t="shared" si="48"/>
        <v>0.23393047122913721</v>
      </c>
      <c r="AK132" s="62">
        <f t="shared" ref="AK132:AK146" si="63">IF(OR(AI132="",AJ132=""),"",AI132-AJ132)</f>
        <v>7.5276870166021276E-2</v>
      </c>
      <c r="AL132" s="62">
        <f t="shared" si="40"/>
        <v>-3.8911997957590515E-4</v>
      </c>
      <c r="AM132" s="62">
        <f t="shared" si="52"/>
        <v>5.2901762361982369E-3</v>
      </c>
      <c r="AN132" s="62">
        <f t="shared" si="53"/>
        <v>5.3503241422853615E-3</v>
      </c>
      <c r="AO132" s="62">
        <f t="shared" si="54"/>
        <v>-6.5396006412918678E-2</v>
      </c>
      <c r="AP132" s="62">
        <f t="shared" si="55"/>
        <v>-3.511959749079361E-2</v>
      </c>
      <c r="AQ132" s="62">
        <f t="shared" si="50"/>
        <v>-0.8299487748734673</v>
      </c>
      <c r="AR132" s="62">
        <f t="shared" ref="AR132:AR146" si="64">IF(OR(V132="",W132="",U132=""),"",LN(V132*W132/U132))</f>
        <v>6.6415610299264305</v>
      </c>
      <c r="AS132" s="62">
        <f t="shared" ref="AS132:AS146" si="65">IF(X132="","",X132)</f>
        <v>0.57826048100000005</v>
      </c>
      <c r="AT132" s="62">
        <f t="shared" ref="AT132:AT146" si="66">IF(OR(Y132="",D132=""),"",Y132/D132)</f>
        <v>0.14616940973171452</v>
      </c>
      <c r="AU132" s="62">
        <f t="shared" si="51"/>
        <v>1.5112724167927414E-2</v>
      </c>
      <c r="AV132" s="62" t="str">
        <f t="shared" ref="AV132:AV146" si="67">IF(OR(AA132="",Z132=""),"",(AA132-Z132)/100)</f>
        <v/>
      </c>
      <c r="AW132" s="62">
        <f t="shared" ref="AW132:AW146" si="68">IF(AB132="","",AB132)</f>
        <v>0.44052199999999997</v>
      </c>
    </row>
    <row r="133" spans="1:49">
      <c r="A133" s="62">
        <v>2000</v>
      </c>
      <c r="B133" s="61">
        <v>6.3898226759806551</v>
      </c>
      <c r="C133" s="61">
        <v>5176</v>
      </c>
      <c r="D133" s="61">
        <v>810.17111550000004</v>
      </c>
      <c r="E133" s="62">
        <v>3.2499988759999998</v>
      </c>
      <c r="F133">
        <v>0.47804580899999999</v>
      </c>
      <c r="G133" s="61"/>
      <c r="H133" s="61">
        <v>0.21545444230114602</v>
      </c>
      <c r="I133" s="61">
        <v>207.440574</v>
      </c>
      <c r="J133" s="61">
        <v>228.2625204</v>
      </c>
      <c r="K133" s="61">
        <v>294.2205409</v>
      </c>
      <c r="L133" s="61">
        <v>219.02536090000001</v>
      </c>
      <c r="M133" s="61">
        <v>89.418992209999999</v>
      </c>
      <c r="N133" s="62">
        <f t="shared" si="58"/>
        <v>93.952501926602338</v>
      </c>
      <c r="O133" s="61">
        <v>119.81418883841464</v>
      </c>
      <c r="P133">
        <v>82.325884239999993</v>
      </c>
      <c r="Q133">
        <v>82.344437540000001</v>
      </c>
      <c r="R133">
        <v>67.173481670000001</v>
      </c>
      <c r="S133">
        <v>99.326310309999997</v>
      </c>
      <c r="T133">
        <v>87.473059950000007</v>
      </c>
      <c r="U133">
        <v>5.176482</v>
      </c>
      <c r="V133">
        <v>2.3018070000000002</v>
      </c>
      <c r="W133">
        <v>1742.0702000000001</v>
      </c>
      <c r="X133">
        <v>0.57243675000000005</v>
      </c>
      <c r="Y133" s="61">
        <v>117.39962800000001</v>
      </c>
      <c r="Z133" s="61">
        <v>4.2617833330000003</v>
      </c>
      <c r="AB133" s="61">
        <v>0.425118</v>
      </c>
      <c r="AC133" s="63">
        <f t="shared" si="59"/>
        <v>3.2499988760000001E-2</v>
      </c>
      <c r="AD133" s="20">
        <f t="shared" si="57"/>
        <v>0.47804580899999999</v>
      </c>
      <c r="AE133" s="62" t="str">
        <f t="shared" si="60"/>
        <v/>
      </c>
      <c r="AF133" s="20">
        <f t="shared" si="56"/>
        <v>0.21545444230114602</v>
      </c>
      <c r="AG133" s="62">
        <f t="shared" si="61"/>
        <v>0.25604538353848533</v>
      </c>
      <c r="AH133" s="62">
        <f t="shared" si="62"/>
        <v>0.28174606084188397</v>
      </c>
      <c r="AI133" s="62">
        <f t="shared" si="47"/>
        <v>0.363158517097244</v>
      </c>
      <c r="AJ133" s="62">
        <f t="shared" si="48"/>
        <v>0.27034456883201485</v>
      </c>
      <c r="AK133" s="62">
        <f t="shared" si="63"/>
        <v>9.2813948265229151E-2</v>
      </c>
      <c r="AL133" s="62">
        <f t="shared" ref="AL133:AL146" si="69">IF(OR(P133="",P132="",N133="",N132=""),"",LN((P133/P132)/(N133/N132)))</f>
        <v>8.6451165248892532E-3</v>
      </c>
      <c r="AM133" s="62">
        <f t="shared" ref="AM133:AP146" si="70">IF(OR(Q133="",Q132="",$N133="",$N132=""),"",LN((Q133/Q132)/($N133/$N132)))</f>
        <v>1.1052283552343504E-2</v>
      </c>
      <c r="AN133" s="62">
        <f t="shared" si="70"/>
        <v>1.1792471593174069E-2</v>
      </c>
      <c r="AO133" s="62">
        <f t="shared" si="70"/>
        <v>1.2427700250237891E-2</v>
      </c>
      <c r="AP133" s="62">
        <f t="shared" si="70"/>
        <v>4.9627833328380708E-2</v>
      </c>
      <c r="AQ133" s="62">
        <f t="shared" si="50"/>
        <v>-0.81043120831911442</v>
      </c>
      <c r="AR133" s="62">
        <f t="shared" si="64"/>
        <v>6.6523982467888336</v>
      </c>
      <c r="AS133" s="62">
        <f t="shared" si="65"/>
        <v>0.57243675000000005</v>
      </c>
      <c r="AT133" s="62">
        <f t="shared" si="66"/>
        <v>0.14490720016295125</v>
      </c>
      <c r="AU133" s="62">
        <f t="shared" si="51"/>
        <v>2.2009446572428825E-2</v>
      </c>
      <c r="AV133" s="62" t="str">
        <f t="shared" si="67"/>
        <v/>
      </c>
      <c r="AW133" s="62">
        <f t="shared" si="68"/>
        <v>0.425118</v>
      </c>
    </row>
    <row r="134" spans="1:49">
      <c r="A134" s="62">
        <v>2001</v>
      </c>
      <c r="B134" s="61">
        <v>6.7465448768864178</v>
      </c>
      <c r="C134" s="61">
        <v>5188</v>
      </c>
      <c r="D134" s="61">
        <v>858.78340400000002</v>
      </c>
      <c r="E134" s="62">
        <v>3.199999466</v>
      </c>
      <c r="F134">
        <v>0.47613146200000001</v>
      </c>
      <c r="G134" s="61"/>
      <c r="H134" s="61">
        <v>0.22584142208948363</v>
      </c>
      <c r="I134" s="61">
        <v>210.7285627</v>
      </c>
      <c r="J134" s="61">
        <v>222.71515429999999</v>
      </c>
      <c r="K134" s="61">
        <v>284.2082699</v>
      </c>
      <c r="L134" s="61">
        <v>213.396376</v>
      </c>
      <c r="M134" s="61">
        <v>91.573599560000005</v>
      </c>
      <c r="N134" s="62">
        <f t="shared" si="58"/>
        <v>97.021731887886958</v>
      </c>
      <c r="O134" s="61">
        <v>123.00723697095839</v>
      </c>
      <c r="P134">
        <v>84.486966409999994</v>
      </c>
      <c r="Q134">
        <v>84.924524809999994</v>
      </c>
      <c r="R134">
        <v>70.294666579999998</v>
      </c>
      <c r="S134">
        <v>98.050351829999997</v>
      </c>
      <c r="T134">
        <v>84.913702139999998</v>
      </c>
      <c r="U134">
        <v>5.1884459999999999</v>
      </c>
      <c r="V134">
        <v>2.3352620000000002</v>
      </c>
      <c r="W134">
        <v>1722.5939000000001</v>
      </c>
      <c r="X134">
        <v>0.56662338999999995</v>
      </c>
      <c r="Y134" s="61">
        <v>124.2445307</v>
      </c>
      <c r="Z134" s="61">
        <v>3.3185916670000002</v>
      </c>
      <c r="AB134" s="61">
        <v>0.40976999999999997</v>
      </c>
      <c r="AC134" s="63">
        <f t="shared" si="59"/>
        <v>3.1999994660000003E-2</v>
      </c>
      <c r="AD134" s="20">
        <f t="shared" si="57"/>
        <v>0.47613146200000001</v>
      </c>
      <c r="AE134" s="62" t="str">
        <f t="shared" si="60"/>
        <v/>
      </c>
      <c r="AF134" s="20">
        <f t="shared" ref="AF134:AF146" si="71">IF(H134="","",H134)</f>
        <v>0.22584142208948363</v>
      </c>
      <c r="AG134" s="62">
        <f t="shared" si="61"/>
        <v>0.24538033888228236</v>
      </c>
      <c r="AH134" s="62">
        <f t="shared" si="62"/>
        <v>0.2593379812216306</v>
      </c>
      <c r="AI134" s="62">
        <f t="shared" ref="AI134:AI146" si="72">IF(OR(K134="",D134=""),"",K134/D134)</f>
        <v>0.33094289966041307</v>
      </c>
      <c r="AJ134" s="62">
        <f t="shared" ref="AJ134:AJ146" si="73">IF(OR(L134="",D134=""),"",L134/D134)</f>
        <v>0.24848684197441709</v>
      </c>
      <c r="AK134" s="62">
        <f t="shared" si="63"/>
        <v>8.2456057685995982E-2</v>
      </c>
      <c r="AL134" s="62">
        <f t="shared" si="69"/>
        <v>-6.2339278322588506E-3</v>
      </c>
      <c r="AM134" s="62">
        <f t="shared" si="70"/>
        <v>-1.2936267304856925E-3</v>
      </c>
      <c r="AN134" s="62">
        <f t="shared" si="70"/>
        <v>1.3271740144784544E-2</v>
      </c>
      <c r="AO134" s="62">
        <f t="shared" si="70"/>
        <v>-4.5074990434441027E-2</v>
      </c>
      <c r="AP134" s="62">
        <f t="shared" si="70"/>
        <v>-6.1841025437624639E-2</v>
      </c>
      <c r="AQ134" s="62">
        <f t="shared" si="50"/>
        <v>-0.7983101399830338</v>
      </c>
      <c r="AR134" s="62">
        <f t="shared" si="64"/>
        <v>6.6532763752070556</v>
      </c>
      <c r="AS134" s="62">
        <f t="shared" si="65"/>
        <v>0.56662338999999995</v>
      </c>
      <c r="AT134" s="62">
        <f t="shared" si="66"/>
        <v>0.1446750485876879</v>
      </c>
      <c r="AU134" s="62">
        <f t="shared" si="51"/>
        <v>1.0472195748990588E-2</v>
      </c>
      <c r="AV134" s="62" t="str">
        <f t="shared" si="67"/>
        <v/>
      </c>
      <c r="AW134" s="62">
        <f t="shared" si="68"/>
        <v>0.40976999999999997</v>
      </c>
    </row>
    <row r="135" spans="1:49">
      <c r="A135" s="62">
        <v>2002</v>
      </c>
      <c r="B135" s="61">
        <v>5.6696195289405935</v>
      </c>
      <c r="C135" s="61">
        <v>5201</v>
      </c>
      <c r="D135" s="61">
        <v>881.68635600000005</v>
      </c>
      <c r="E135" s="62">
        <v>3.2599993230000002</v>
      </c>
      <c r="F135">
        <v>0.48379178499999997</v>
      </c>
      <c r="G135" s="61"/>
      <c r="H135" s="61">
        <v>0.23028834774375898</v>
      </c>
      <c r="I135" s="61">
        <v>224.18374969999999</v>
      </c>
      <c r="J135" s="61">
        <v>232.1985937</v>
      </c>
      <c r="K135" s="61">
        <v>280.90693900000002</v>
      </c>
      <c r="L135" s="61">
        <v>211.73390119999999</v>
      </c>
      <c r="M135" s="61">
        <v>92.852795779999994</v>
      </c>
      <c r="N135" s="62">
        <f t="shared" si="58"/>
        <v>97.991389147087943</v>
      </c>
      <c r="O135" s="61">
        <v>125.47599221696552</v>
      </c>
      <c r="P135">
        <v>85.872839940000006</v>
      </c>
      <c r="Q135">
        <v>84.681315549999994</v>
      </c>
      <c r="R135">
        <v>72.923259979999997</v>
      </c>
      <c r="S135">
        <v>95.56918598</v>
      </c>
      <c r="T135">
        <v>82.636613879999999</v>
      </c>
      <c r="U135">
        <v>5.2006319999999997</v>
      </c>
      <c r="V135">
        <v>2.3603459999999998</v>
      </c>
      <c r="W135">
        <v>1713.7765999999999</v>
      </c>
      <c r="X135">
        <v>0.57081180799999998</v>
      </c>
      <c r="Y135" s="61">
        <v>126.92320100000001</v>
      </c>
      <c r="Z135" s="61">
        <v>2.3334666670000002</v>
      </c>
      <c r="AB135" s="61">
        <v>0.40232200000000001</v>
      </c>
      <c r="AC135" s="63">
        <f t="shared" si="59"/>
        <v>3.2599993229999999E-2</v>
      </c>
      <c r="AD135" s="20">
        <f t="shared" ref="AD135:AD146" si="74">IF(F135="","",F135)</f>
        <v>0.48379178499999997</v>
      </c>
      <c r="AE135" s="62" t="str">
        <f t="shared" si="60"/>
        <v/>
      </c>
      <c r="AF135" s="20">
        <f t="shared" si="71"/>
        <v>0.23028834774375898</v>
      </c>
      <c r="AG135" s="62">
        <f t="shared" si="61"/>
        <v>0.25426700569244148</v>
      </c>
      <c r="AH135" s="62">
        <f t="shared" si="62"/>
        <v>0.26335736298952095</v>
      </c>
      <c r="AI135" s="62">
        <f t="shared" si="72"/>
        <v>0.31860188953632851</v>
      </c>
      <c r="AJ135" s="62">
        <f t="shared" si="73"/>
        <v>0.24014650987748754</v>
      </c>
      <c r="AK135" s="62">
        <f t="shared" si="63"/>
        <v>7.8455379658840974E-2</v>
      </c>
      <c r="AL135" s="62">
        <f t="shared" si="69"/>
        <v>6.3257024186885715E-3</v>
      </c>
      <c r="AM135" s="62">
        <f t="shared" si="70"/>
        <v>-1.2812552404348639E-2</v>
      </c>
      <c r="AN135" s="62">
        <f t="shared" si="70"/>
        <v>2.6767110225185117E-2</v>
      </c>
      <c r="AO135" s="62">
        <f t="shared" si="70"/>
        <v>-3.5575310664454463E-2</v>
      </c>
      <c r="AP135" s="62">
        <f t="shared" si="70"/>
        <v>-3.7127237661818288E-2</v>
      </c>
      <c r="AQ135" s="62">
        <f t="shared" si="50"/>
        <v>-0.7899719382029301</v>
      </c>
      <c r="AR135" s="62">
        <f t="shared" si="64"/>
        <v>6.6564828140702774</v>
      </c>
      <c r="AS135" s="62">
        <f t="shared" si="65"/>
        <v>0.57081180799999998</v>
      </c>
      <c r="AT135" s="62">
        <f t="shared" si="66"/>
        <v>0.14395504720728602</v>
      </c>
      <c r="AU135" s="62">
        <f t="shared" si="51"/>
        <v>2.3241301197359562E-2</v>
      </c>
      <c r="AV135" s="62" t="str">
        <f t="shared" si="67"/>
        <v/>
      </c>
      <c r="AW135" s="62">
        <f t="shared" si="68"/>
        <v>0.40232200000000001</v>
      </c>
    </row>
    <row r="136" spans="1:49">
      <c r="A136" s="62">
        <v>2003</v>
      </c>
      <c r="B136" s="61">
        <v>4.7076247030878866</v>
      </c>
      <c r="C136" s="61">
        <v>5213</v>
      </c>
      <c r="D136" s="61">
        <v>901.18835039999999</v>
      </c>
      <c r="E136" s="62">
        <v>3.3000005560000001</v>
      </c>
      <c r="F136">
        <v>0.49829450600000003</v>
      </c>
      <c r="G136" s="61"/>
      <c r="H136" s="61">
        <v>0.22037229181411519</v>
      </c>
      <c r="I136" s="61">
        <v>232.78127520000001</v>
      </c>
      <c r="J136" s="61">
        <v>233.37584820000001</v>
      </c>
      <c r="K136" s="61">
        <v>275.75294239999999</v>
      </c>
      <c r="L136" s="61">
        <v>218.6521582</v>
      </c>
      <c r="M136" s="61">
        <v>94.296808679999998</v>
      </c>
      <c r="N136" s="62">
        <f t="shared" si="58"/>
        <v>98.39804771413354</v>
      </c>
      <c r="O136" s="61">
        <v>127.09463251656436</v>
      </c>
      <c r="P136">
        <v>86.71666012</v>
      </c>
      <c r="Q136">
        <v>84.999718470000005</v>
      </c>
      <c r="R136">
        <v>75.246043139999998</v>
      </c>
      <c r="S136">
        <v>94.276976590000004</v>
      </c>
      <c r="T136">
        <v>82.654505439999994</v>
      </c>
      <c r="U136">
        <v>5.2138</v>
      </c>
      <c r="V136">
        <v>2.3644609999999999</v>
      </c>
      <c r="W136">
        <v>1705.2791999999999</v>
      </c>
      <c r="X136">
        <v>0.57416731099999996</v>
      </c>
      <c r="Y136" s="61">
        <v>130.9359742</v>
      </c>
      <c r="Z136" s="61">
        <v>2.1063333329999998</v>
      </c>
      <c r="AB136" s="61">
        <v>0.42798999999999998</v>
      </c>
      <c r="AC136" s="63">
        <f t="shared" si="59"/>
        <v>3.3000005560000004E-2</v>
      </c>
      <c r="AD136" s="20">
        <f t="shared" si="74"/>
        <v>0.49829450600000003</v>
      </c>
      <c r="AE136" s="62" t="str">
        <f t="shared" si="60"/>
        <v/>
      </c>
      <c r="AF136" s="20">
        <f t="shared" si="71"/>
        <v>0.22037229181411519</v>
      </c>
      <c r="AG136" s="62">
        <f t="shared" si="61"/>
        <v>0.25830479843273396</v>
      </c>
      <c r="AH136" s="62">
        <f t="shared" si="62"/>
        <v>0.25896456395204642</v>
      </c>
      <c r="AI136" s="62">
        <f t="shared" si="72"/>
        <v>0.30598813475296782</v>
      </c>
      <c r="AJ136" s="62">
        <f t="shared" si="73"/>
        <v>0.24262648102691231</v>
      </c>
      <c r="AK136" s="62">
        <f t="shared" si="63"/>
        <v>6.3361653726055511E-2</v>
      </c>
      <c r="AL136" s="62">
        <f t="shared" si="69"/>
        <v>5.6370722904886521E-3</v>
      </c>
      <c r="AM136" s="62">
        <f t="shared" si="70"/>
        <v>-3.8839191815252561E-4</v>
      </c>
      <c r="AN136" s="62">
        <f t="shared" si="70"/>
        <v>2.7214309730955028E-2</v>
      </c>
      <c r="AO136" s="62">
        <f t="shared" si="70"/>
        <v>-1.7754791168667284E-2</v>
      </c>
      <c r="AP136" s="62">
        <f t="shared" si="70"/>
        <v>-3.9248691571181398E-3</v>
      </c>
      <c r="AQ136" s="62">
        <f t="shared" si="50"/>
        <v>-0.79075886751699609</v>
      </c>
      <c r="AR136" s="62">
        <f t="shared" si="64"/>
        <v>6.6507252624601421</v>
      </c>
      <c r="AS136" s="62">
        <f t="shared" si="65"/>
        <v>0.57416731099999996</v>
      </c>
      <c r="AT136" s="62">
        <f t="shared" si="66"/>
        <v>0.14529257301415732</v>
      </c>
      <c r="AU136" s="62">
        <f t="shared" si="51"/>
        <v>1.9193312076235515E-2</v>
      </c>
      <c r="AV136" s="62" t="str">
        <f t="shared" si="67"/>
        <v/>
      </c>
      <c r="AW136" s="62">
        <f t="shared" si="68"/>
        <v>0.42798999999999998</v>
      </c>
    </row>
    <row r="137" spans="1:49">
      <c r="A137" s="62">
        <v>2004</v>
      </c>
      <c r="B137" s="61">
        <v>4.3651200352397037</v>
      </c>
      <c r="C137" s="61">
        <v>5228</v>
      </c>
      <c r="D137" s="61">
        <v>942.26145320000001</v>
      </c>
      <c r="E137" s="62">
        <v>3.3100012849999998</v>
      </c>
      <c r="F137">
        <v>0.49540942799999999</v>
      </c>
      <c r="G137" s="61"/>
      <c r="H137" s="61">
        <v>0.22293455832707584</v>
      </c>
      <c r="I137" s="61">
        <v>242.0625598</v>
      </c>
      <c r="J137" s="61">
        <v>241.462041</v>
      </c>
      <c r="K137" s="61">
        <v>290.84718700000002</v>
      </c>
      <c r="L137" s="61">
        <v>242.16772900000001</v>
      </c>
      <c r="M137" s="61">
        <v>97.628798239999995</v>
      </c>
      <c r="N137" s="62">
        <f t="shared" si="58"/>
        <v>99.086282615738995</v>
      </c>
      <c r="O137" s="61">
        <v>127.28146162636372</v>
      </c>
      <c r="P137">
        <v>86.992197270000005</v>
      </c>
      <c r="Q137">
        <v>86.689338579999998</v>
      </c>
      <c r="R137">
        <v>77.920367709999994</v>
      </c>
      <c r="S137">
        <v>93.941311529999993</v>
      </c>
      <c r="T137">
        <v>84.163426200000004</v>
      </c>
      <c r="U137">
        <v>5.2288420000000002</v>
      </c>
      <c r="V137">
        <v>2.3801230000000002</v>
      </c>
      <c r="W137">
        <v>1707.3222000000001</v>
      </c>
      <c r="X137">
        <v>0.56878089899999995</v>
      </c>
      <c r="Y137" s="61">
        <v>136.99366230000001</v>
      </c>
      <c r="Z137" s="61">
        <v>2.1846833330000002</v>
      </c>
      <c r="AB137" s="61">
        <v>0.427172</v>
      </c>
      <c r="AC137" s="63">
        <f t="shared" si="59"/>
        <v>3.3100012849999999E-2</v>
      </c>
      <c r="AD137" s="20">
        <f t="shared" si="74"/>
        <v>0.49540942799999999</v>
      </c>
      <c r="AE137" s="62" t="str">
        <f t="shared" si="60"/>
        <v/>
      </c>
      <c r="AF137" s="20">
        <f t="shared" si="71"/>
        <v>0.22293455832707584</v>
      </c>
      <c r="AG137" s="62">
        <f t="shared" si="61"/>
        <v>0.25689532239479285</v>
      </c>
      <c r="AH137" s="62">
        <f t="shared" si="62"/>
        <v>0.256258005864481</v>
      </c>
      <c r="AI137" s="62">
        <f t="shared" si="72"/>
        <v>0.30866930405808096</v>
      </c>
      <c r="AJ137" s="62">
        <f t="shared" si="73"/>
        <v>0.25700693600229302</v>
      </c>
      <c r="AK137" s="62">
        <f t="shared" si="63"/>
        <v>5.1662368055787944E-2</v>
      </c>
      <c r="AL137" s="62">
        <f t="shared" si="69"/>
        <v>-3.797644070527486E-3</v>
      </c>
      <c r="AM137" s="62">
        <f t="shared" si="70"/>
        <v>1.2712914191166894E-2</v>
      </c>
      <c r="AN137" s="62">
        <f t="shared" si="70"/>
        <v>2.7954010426656798E-2</v>
      </c>
      <c r="AO137" s="62">
        <f t="shared" si="70"/>
        <v>-1.053681585880132E-2</v>
      </c>
      <c r="AP137" s="62">
        <f t="shared" si="70"/>
        <v>1.1121075072069511E-2</v>
      </c>
      <c r="AQ137" s="62">
        <f t="shared" si="50"/>
        <v>-0.78703767162672034</v>
      </c>
      <c r="AR137" s="62">
        <f t="shared" si="64"/>
        <v>6.6556437855531021</v>
      </c>
      <c r="AS137" s="62">
        <f t="shared" si="65"/>
        <v>0.56878089899999995</v>
      </c>
      <c r="AT137" s="62">
        <f t="shared" si="66"/>
        <v>0.14538816358746065</v>
      </c>
      <c r="AU137" s="62">
        <f t="shared" si="51"/>
        <v>1.4093284751985433E-2</v>
      </c>
      <c r="AV137" s="62" t="str">
        <f t="shared" si="67"/>
        <v/>
      </c>
      <c r="AW137" s="62">
        <f t="shared" si="68"/>
        <v>0.427172</v>
      </c>
    </row>
    <row r="138" spans="1:49">
      <c r="A138" s="62">
        <v>2005</v>
      </c>
      <c r="B138" s="61">
        <v>5.0400356022717645</v>
      </c>
      <c r="C138" s="61">
        <v>5246</v>
      </c>
      <c r="D138" s="61">
        <v>977.40071750000004</v>
      </c>
      <c r="E138" s="62">
        <v>3.3299999389999999</v>
      </c>
      <c r="F138">
        <v>0.49806858199999998</v>
      </c>
      <c r="G138" s="61"/>
      <c r="H138" s="61">
        <v>0.22957600827300934</v>
      </c>
      <c r="I138" s="61">
        <v>250.15469830000001</v>
      </c>
      <c r="J138" s="61">
        <v>250.55900790000001</v>
      </c>
      <c r="K138" s="61">
        <v>311.87141789999998</v>
      </c>
      <c r="L138" s="61">
        <v>279.60751759999999</v>
      </c>
      <c r="M138" s="61">
        <v>100</v>
      </c>
      <c r="N138" s="62">
        <f t="shared" si="58"/>
        <v>100</v>
      </c>
      <c r="O138" s="61">
        <v>128.2666201393518</v>
      </c>
      <c r="P138">
        <v>87.881251989999996</v>
      </c>
      <c r="Q138">
        <v>89.539134669999996</v>
      </c>
      <c r="R138">
        <v>80.147391369999994</v>
      </c>
      <c r="S138">
        <v>95.091536540000007</v>
      </c>
      <c r="T138">
        <v>88.140411420000007</v>
      </c>
      <c r="U138">
        <v>5.2463680000000004</v>
      </c>
      <c r="V138">
        <v>2.4211800000000001</v>
      </c>
      <c r="W138">
        <v>1697.0879</v>
      </c>
      <c r="X138">
        <v>0.57781451900000003</v>
      </c>
      <c r="Y138" s="61">
        <v>144.46518549999999</v>
      </c>
      <c r="Z138" s="61">
        <v>3.0792250000000001</v>
      </c>
      <c r="AB138" s="61">
        <v>0.40001900000000001</v>
      </c>
      <c r="AC138" s="63">
        <f t="shared" si="59"/>
        <v>3.3299999390000001E-2</v>
      </c>
      <c r="AD138" s="20">
        <f t="shared" si="74"/>
        <v>0.49806858199999998</v>
      </c>
      <c r="AE138" s="62" t="str">
        <f t="shared" si="60"/>
        <v/>
      </c>
      <c r="AF138" s="20">
        <f t="shared" si="71"/>
        <v>0.22957600827300934</v>
      </c>
      <c r="AG138" s="62">
        <f t="shared" si="61"/>
        <v>0.25593872996108169</v>
      </c>
      <c r="AH138" s="62">
        <f t="shared" si="62"/>
        <v>0.25635238793448095</v>
      </c>
      <c r="AI138" s="62">
        <f t="shared" si="72"/>
        <v>0.31908245238217758</v>
      </c>
      <c r="AJ138" s="62">
        <f t="shared" si="73"/>
        <v>0.28607255201856346</v>
      </c>
      <c r="AK138" s="62">
        <f t="shared" si="63"/>
        <v>3.300990036361412E-2</v>
      </c>
      <c r="AL138" s="62">
        <f t="shared" si="69"/>
        <v>9.888920681900993E-4</v>
      </c>
      <c r="AM138" s="62">
        <f t="shared" si="70"/>
        <v>2.3165707605107052E-2</v>
      </c>
      <c r="AN138" s="62">
        <f t="shared" si="70"/>
        <v>1.9000779430046806E-2</v>
      </c>
      <c r="AO138" s="62">
        <f t="shared" si="70"/>
        <v>2.9905545058149206E-3</v>
      </c>
      <c r="AP138" s="62">
        <f t="shared" si="70"/>
        <v>3.6991494639882251E-2</v>
      </c>
      <c r="AQ138" s="62">
        <f t="shared" si="50"/>
        <v>-0.77328100303457237</v>
      </c>
      <c r="AR138" s="62">
        <f t="shared" si="64"/>
        <v>6.6633880581475546</v>
      </c>
      <c r="AS138" s="62">
        <f t="shared" si="65"/>
        <v>0.57781451900000003</v>
      </c>
      <c r="AT138" s="62">
        <f t="shared" si="66"/>
        <v>0.14780548337381386</v>
      </c>
      <c r="AU138" s="62">
        <f t="shared" si="51"/>
        <v>1.266765947778869E-2</v>
      </c>
      <c r="AV138" s="62" t="str">
        <f t="shared" si="67"/>
        <v/>
      </c>
      <c r="AW138" s="62">
        <f t="shared" si="68"/>
        <v>0.40001900000000001</v>
      </c>
    </row>
    <row r="139" spans="1:49">
      <c r="A139" s="62">
        <v>2006</v>
      </c>
      <c r="B139" s="61">
        <v>4.514601366742597</v>
      </c>
      <c r="C139" s="61">
        <v>5266</v>
      </c>
      <c r="D139" s="61">
        <v>1026.3162380000001</v>
      </c>
      <c r="E139" s="62">
        <v>3.3399993800000001</v>
      </c>
      <c r="F139">
        <v>0.500133245</v>
      </c>
      <c r="G139" s="61"/>
      <c r="H139" s="61">
        <v>0.22785470134986383</v>
      </c>
      <c r="I139" s="61">
        <v>255.76746739999999</v>
      </c>
      <c r="J139" s="61">
        <v>253.91239970000001</v>
      </c>
      <c r="K139" s="61">
        <v>365.59837140000002</v>
      </c>
      <c r="L139" s="61">
        <v>328.51728279999998</v>
      </c>
      <c r="M139" s="61">
        <v>103.6566227</v>
      </c>
      <c r="N139" s="62">
        <f t="shared" si="58"/>
        <v>100.91574332248294</v>
      </c>
      <c r="O139" s="61">
        <v>129.90201954612854</v>
      </c>
      <c r="P139">
        <v>89.037649160000001</v>
      </c>
      <c r="Q139">
        <v>91.868154029999999</v>
      </c>
      <c r="R139">
        <v>82.857540920000005</v>
      </c>
      <c r="S139">
        <v>97.232953359999996</v>
      </c>
      <c r="T139">
        <v>93.044490479999993</v>
      </c>
      <c r="U139">
        <v>5.2666000000000004</v>
      </c>
      <c r="V139">
        <v>2.4711289999999999</v>
      </c>
      <c r="W139">
        <v>1692.9031</v>
      </c>
      <c r="X139">
        <v>0.57916468399999999</v>
      </c>
      <c r="Y139" s="61">
        <v>151.6243796</v>
      </c>
      <c r="Z139" s="61">
        <v>4.2776083329999999</v>
      </c>
      <c r="AB139" s="61">
        <v>0.38174799999999998</v>
      </c>
      <c r="AC139" s="63">
        <f t="shared" si="59"/>
        <v>3.33999938E-2</v>
      </c>
      <c r="AD139" s="20">
        <f t="shared" si="74"/>
        <v>0.500133245</v>
      </c>
      <c r="AE139" s="62" t="str">
        <f t="shared" si="60"/>
        <v/>
      </c>
      <c r="AF139" s="20">
        <f t="shared" si="71"/>
        <v>0.22785470134986383</v>
      </c>
      <c r="AG139" s="62">
        <f t="shared" si="61"/>
        <v>0.24920921829943798</v>
      </c>
      <c r="AH139" s="62">
        <f t="shared" si="62"/>
        <v>0.24740171722782386</v>
      </c>
      <c r="AI139" s="62">
        <f t="shared" si="72"/>
        <v>0.35622389850563779</v>
      </c>
      <c r="AJ139" s="62">
        <f t="shared" si="73"/>
        <v>0.32009362283908438</v>
      </c>
      <c r="AK139" s="62">
        <f t="shared" si="63"/>
        <v>3.6130275666553413E-2</v>
      </c>
      <c r="AL139" s="62">
        <f t="shared" si="69"/>
        <v>3.9570523867086555E-3</v>
      </c>
      <c r="AM139" s="62">
        <f t="shared" si="70"/>
        <v>1.6562894039458889E-2</v>
      </c>
      <c r="AN139" s="62">
        <f t="shared" si="70"/>
        <v>2.4139668839892249E-2</v>
      </c>
      <c r="AO139" s="62">
        <f t="shared" si="70"/>
        <v>1.3153951965297415E-2</v>
      </c>
      <c r="AP139" s="62">
        <f t="shared" si="70"/>
        <v>4.5030885649682349E-2</v>
      </c>
      <c r="AQ139" s="62">
        <f t="shared" si="50"/>
        <v>-0.75670986182825495</v>
      </c>
      <c r="AR139" s="62">
        <f t="shared" si="64"/>
        <v>6.6774902829905418</v>
      </c>
      <c r="AS139" s="62">
        <f t="shared" si="65"/>
        <v>0.57916468399999999</v>
      </c>
      <c r="AT139" s="62">
        <f t="shared" si="66"/>
        <v>0.14773651043022859</v>
      </c>
      <c r="AU139" s="62">
        <f t="shared" si="51"/>
        <v>2.1676491835628836E-2</v>
      </c>
      <c r="AV139" s="62" t="str">
        <f t="shared" si="67"/>
        <v/>
      </c>
      <c r="AW139" s="62">
        <f t="shared" si="68"/>
        <v>0.38174799999999998</v>
      </c>
    </row>
    <row r="140" spans="1:49">
      <c r="A140" s="62">
        <v>2007</v>
      </c>
      <c r="B140" s="61">
        <v>4.03894436519258</v>
      </c>
      <c r="C140" s="61">
        <v>5289</v>
      </c>
      <c r="D140" s="61">
        <v>1109.3780859999999</v>
      </c>
      <c r="E140" s="62">
        <v>3.349998899</v>
      </c>
      <c r="F140">
        <v>0.48799468299999998</v>
      </c>
      <c r="G140" s="61"/>
      <c r="H140" s="61">
        <v>0.24171936970736413</v>
      </c>
      <c r="I140" s="61">
        <v>262.3672277</v>
      </c>
      <c r="J140" s="61">
        <v>272.68901499999998</v>
      </c>
      <c r="K140" s="61">
        <v>390.56082850000001</v>
      </c>
      <c r="L140" s="61">
        <v>354.46087390000002</v>
      </c>
      <c r="M140" s="61">
        <v>108.5681469</v>
      </c>
      <c r="N140" s="62">
        <f t="shared" si="58"/>
        <v>103.6953360661519</v>
      </c>
      <c r="O140" s="61">
        <v>131.95836851554375</v>
      </c>
      <c r="P140">
        <v>90.730867169999996</v>
      </c>
      <c r="Q140">
        <v>95.763343070000005</v>
      </c>
      <c r="R140">
        <v>86.201521909999997</v>
      </c>
      <c r="S140">
        <v>98.210078809999999</v>
      </c>
      <c r="T140">
        <v>94.047218389999998</v>
      </c>
      <c r="U140">
        <v>5.2893330000000001</v>
      </c>
      <c r="V140">
        <v>2.5312450000000002</v>
      </c>
      <c r="W140">
        <v>1691.4915000000001</v>
      </c>
      <c r="X140">
        <v>0.56342011700000005</v>
      </c>
      <c r="Y140" s="61">
        <v>162.5566149</v>
      </c>
      <c r="Z140" s="61">
        <v>4.6342333330000001</v>
      </c>
      <c r="AB140" s="61">
        <v>0.33992699999999998</v>
      </c>
      <c r="AC140" s="63">
        <f t="shared" si="59"/>
        <v>3.349998899E-2</v>
      </c>
      <c r="AD140" s="20">
        <f t="shared" si="74"/>
        <v>0.48799468299999998</v>
      </c>
      <c r="AE140" s="62" t="str">
        <f t="shared" si="60"/>
        <v/>
      </c>
      <c r="AF140" s="20">
        <f t="shared" si="71"/>
        <v>0.24171936970736413</v>
      </c>
      <c r="AG140" s="62">
        <f t="shared" si="61"/>
        <v>0.23649937835530674</v>
      </c>
      <c r="AH140" s="62">
        <f t="shared" si="62"/>
        <v>0.24580349877219407</v>
      </c>
      <c r="AI140" s="62">
        <f t="shared" si="72"/>
        <v>0.3520538519993805</v>
      </c>
      <c r="AJ140" s="62">
        <f t="shared" si="73"/>
        <v>0.31951313837291723</v>
      </c>
      <c r="AK140" s="62">
        <f t="shared" si="63"/>
        <v>3.2540713626463269E-2</v>
      </c>
      <c r="AL140" s="62">
        <f t="shared" si="69"/>
        <v>-8.3328785352544208E-3</v>
      </c>
      <c r="AM140" s="62">
        <f t="shared" si="70"/>
        <v>1.4354335948450885E-2</v>
      </c>
      <c r="AN140" s="62">
        <f t="shared" si="70"/>
        <v>1.2393879584204849E-2</v>
      </c>
      <c r="AO140" s="62">
        <f t="shared" si="70"/>
        <v>-1.717202953145262E-2</v>
      </c>
      <c r="AP140" s="62">
        <f t="shared" si="70"/>
        <v>-1.6451986389985192E-2</v>
      </c>
      <c r="AQ140" s="62">
        <f t="shared" si="50"/>
        <v>-0.73698087440193838</v>
      </c>
      <c r="AR140" s="62">
        <f t="shared" si="64"/>
        <v>6.6963850886805707</v>
      </c>
      <c r="AS140" s="62">
        <f t="shared" si="65"/>
        <v>0.56342011700000005</v>
      </c>
      <c r="AT140" s="62">
        <f t="shared" si="66"/>
        <v>0.14652949878081512</v>
      </c>
      <c r="AU140" s="62">
        <f t="shared" si="51"/>
        <v>1.5604888512478009E-2</v>
      </c>
      <c r="AV140" s="62" t="str">
        <f t="shared" si="67"/>
        <v/>
      </c>
      <c r="AW140" s="62">
        <f t="shared" si="68"/>
        <v>0.33992699999999998</v>
      </c>
    </row>
    <row r="141" spans="1:49">
      <c r="A141" s="62">
        <v>2008</v>
      </c>
      <c r="B141" s="61">
        <v>4.2722785082992001</v>
      </c>
      <c r="C141" s="61">
        <v>5313</v>
      </c>
      <c r="D141" s="61">
        <v>1151.7533040000001</v>
      </c>
      <c r="E141" s="62">
        <v>3.54999924</v>
      </c>
      <c r="F141">
        <v>0.49609986</v>
      </c>
      <c r="G141" s="61"/>
      <c r="H141" s="61">
        <v>0.24392132569304631</v>
      </c>
      <c r="I141" s="61">
        <v>280.65629319999999</v>
      </c>
      <c r="J141" s="61">
        <v>286.58418599999999</v>
      </c>
      <c r="K141" s="61">
        <v>389.92227550000001</v>
      </c>
      <c r="L141" s="61">
        <v>371.02763149999998</v>
      </c>
      <c r="M141" s="61">
        <v>108.84266580000001</v>
      </c>
      <c r="N141" s="62">
        <f t="shared" si="58"/>
        <v>106.89960821609003</v>
      </c>
      <c r="O141" s="61">
        <v>137.12585822661245</v>
      </c>
      <c r="P141">
        <v>93.775063000000003</v>
      </c>
      <c r="Q141">
        <v>99.655033799999998</v>
      </c>
      <c r="R141">
        <v>91.500852829999999</v>
      </c>
      <c r="S141">
        <v>98.013238729999998</v>
      </c>
      <c r="T141">
        <v>95.675757809999993</v>
      </c>
      <c r="U141">
        <v>5.3141699999999998</v>
      </c>
      <c r="V141">
        <v>2.5966209999999998</v>
      </c>
      <c r="W141">
        <v>1684.5124000000001</v>
      </c>
      <c r="X141">
        <v>0.57464152599999996</v>
      </c>
      <c r="Y141" s="61">
        <v>174.354073</v>
      </c>
      <c r="Z141" s="61">
        <v>1.2283583330000001</v>
      </c>
      <c r="AB141" s="61">
        <v>0.32653799999999999</v>
      </c>
      <c r="AC141" s="63">
        <f t="shared" si="59"/>
        <v>3.5499992399999999E-2</v>
      </c>
      <c r="AD141" s="20">
        <f t="shared" si="74"/>
        <v>0.49609986</v>
      </c>
      <c r="AE141" s="62" t="str">
        <f t="shared" si="60"/>
        <v/>
      </c>
      <c r="AF141" s="20">
        <f t="shared" si="71"/>
        <v>0.24392132569304631</v>
      </c>
      <c r="AG141" s="62">
        <f t="shared" si="61"/>
        <v>0.24367743702170441</v>
      </c>
      <c r="AH141" s="62">
        <f t="shared" si="62"/>
        <v>0.24882427947434824</v>
      </c>
      <c r="AI141" s="62">
        <f t="shared" si="72"/>
        <v>0.33854669584694325</v>
      </c>
      <c r="AJ141" s="62">
        <f t="shared" si="73"/>
        <v>0.32214158206573718</v>
      </c>
      <c r="AK141" s="62">
        <f t="shared" si="63"/>
        <v>1.6405113781206071E-2</v>
      </c>
      <c r="AL141" s="62">
        <f t="shared" si="69"/>
        <v>2.5683328568072298E-3</v>
      </c>
      <c r="AM141" s="62">
        <f t="shared" si="70"/>
        <v>9.4015745240570592E-3</v>
      </c>
      <c r="AN141" s="62">
        <f t="shared" si="70"/>
        <v>2.9227445605015931E-2</v>
      </c>
      <c r="AO141" s="62">
        <f t="shared" si="70"/>
        <v>-3.2439301102208766E-2</v>
      </c>
      <c r="AP141" s="62">
        <f t="shared" si="70"/>
        <v>-1.3265041593670533E-2</v>
      </c>
      <c r="AQ141" s="62">
        <f t="shared" si="50"/>
        <v>-0.71616585338282845</v>
      </c>
      <c r="AR141" s="62">
        <f t="shared" si="64"/>
        <v>6.713065570671473</v>
      </c>
      <c r="AS141" s="62">
        <f t="shared" si="65"/>
        <v>0.57464152599999996</v>
      </c>
      <c r="AT141" s="62">
        <f t="shared" si="66"/>
        <v>0.15138143940588164</v>
      </c>
      <c r="AU141" s="62">
        <f t="shared" si="51"/>
        <v>1.5909319232763383E-2</v>
      </c>
      <c r="AV141" s="62" t="str">
        <f t="shared" si="67"/>
        <v/>
      </c>
      <c r="AW141" s="62">
        <f t="shared" si="68"/>
        <v>0.32653799999999999</v>
      </c>
    </row>
    <row r="142" spans="1:49">
      <c r="A142" s="62">
        <v>2009</v>
      </c>
      <c r="B142" s="61">
        <v>4.127259475218656</v>
      </c>
      <c r="C142" s="61">
        <v>5339</v>
      </c>
      <c r="D142" s="61">
        <v>1076.3495559999999</v>
      </c>
      <c r="E142" s="62">
        <v>3.7499996950000001</v>
      </c>
      <c r="F142">
        <v>0.52594888100000003</v>
      </c>
      <c r="G142" s="61"/>
      <c r="H142" s="61">
        <v>0.22753134839529357</v>
      </c>
      <c r="I142" s="61">
        <v>299.33183109999999</v>
      </c>
      <c r="J142" s="61">
        <v>250.2438842</v>
      </c>
      <c r="K142" s="61">
        <v>267.93486869999998</v>
      </c>
      <c r="L142" s="61">
        <v>259.5586849</v>
      </c>
      <c r="M142" s="61">
        <v>99.366073119999996</v>
      </c>
      <c r="N142" s="62">
        <f t="shared" si="58"/>
        <v>108.89574758946038</v>
      </c>
      <c r="O142" s="61">
        <v>139.36649475003532</v>
      </c>
      <c r="P142">
        <v>95.495007090000001</v>
      </c>
      <c r="Q142">
        <v>99.11638164</v>
      </c>
      <c r="R142">
        <v>94.070252449999998</v>
      </c>
      <c r="S142">
        <v>92.229282940000004</v>
      </c>
      <c r="T142">
        <v>88.916913399999999</v>
      </c>
      <c r="U142">
        <v>5.3404850000000001</v>
      </c>
      <c r="V142">
        <v>2.5439720000000001</v>
      </c>
      <c r="W142">
        <v>1660.6557</v>
      </c>
      <c r="X142">
        <v>0.61320823400000002</v>
      </c>
      <c r="Y142" s="61">
        <v>176.74538609999999</v>
      </c>
      <c r="Z142" s="61">
        <v>0.81095833299999998</v>
      </c>
      <c r="AB142" s="61">
        <v>0.41696100000000003</v>
      </c>
      <c r="AC142" s="63">
        <f t="shared" si="59"/>
        <v>3.7499996950000003E-2</v>
      </c>
      <c r="AD142" s="20">
        <f t="shared" si="74"/>
        <v>0.52594888100000003</v>
      </c>
      <c r="AE142" s="62" t="str">
        <f t="shared" si="60"/>
        <v/>
      </c>
      <c r="AF142" s="20">
        <f t="shared" si="71"/>
        <v>0.22753134839529357</v>
      </c>
      <c r="AG142" s="62">
        <f t="shared" si="61"/>
        <v>0.27809908912156417</v>
      </c>
      <c r="AH142" s="62">
        <f t="shared" si="62"/>
        <v>0.23249313645835704</v>
      </c>
      <c r="AI142" s="62">
        <f t="shared" si="72"/>
        <v>0.24892923233574504</v>
      </c>
      <c r="AJ142" s="62">
        <f t="shared" si="73"/>
        <v>0.24114720301886763</v>
      </c>
      <c r="AK142" s="62">
        <f t="shared" si="63"/>
        <v>7.7820293168774091E-3</v>
      </c>
      <c r="AL142" s="62">
        <f t="shared" si="69"/>
        <v>-3.258307927184506E-4</v>
      </c>
      <c r="AM142" s="62">
        <f t="shared" si="70"/>
        <v>-2.3920655716811481E-2</v>
      </c>
      <c r="AN142" s="62">
        <f t="shared" si="70"/>
        <v>9.1927494916289459E-3</v>
      </c>
      <c r="AO142" s="62">
        <f t="shared" si="70"/>
        <v>-7.9325703448777429E-2</v>
      </c>
      <c r="AP142" s="62">
        <f t="shared" si="70"/>
        <v>-9.1763402900561758E-2</v>
      </c>
      <c r="AQ142" s="62">
        <f t="shared" si="50"/>
        <v>-0.74158983368989595</v>
      </c>
      <c r="AR142" s="62">
        <f t="shared" si="64"/>
        <v>6.6733779696687305</v>
      </c>
      <c r="AS142" s="62">
        <f t="shared" si="65"/>
        <v>0.61320823400000002</v>
      </c>
      <c r="AT142" s="62">
        <f t="shared" si="66"/>
        <v>0.16420816556735776</v>
      </c>
      <c r="AU142" s="62">
        <f t="shared" si="51"/>
        <v>-6.2172440139851015E-3</v>
      </c>
      <c r="AV142" s="62" t="str">
        <f t="shared" si="67"/>
        <v/>
      </c>
      <c r="AW142" s="62">
        <f t="shared" si="68"/>
        <v>0.41696100000000003</v>
      </c>
    </row>
    <row r="143" spans="1:49">
      <c r="A143" s="62">
        <v>2010</v>
      </c>
      <c r="B143" s="61">
        <v>4.4497305792546031</v>
      </c>
      <c r="C143" s="61">
        <v>5363</v>
      </c>
      <c r="D143" s="61">
        <v>1112.446083</v>
      </c>
      <c r="E143" s="62">
        <v>3.7299989519999999</v>
      </c>
      <c r="F143">
        <v>0.53208444700000002</v>
      </c>
      <c r="G143" s="61"/>
      <c r="H143" s="61">
        <v>0.21876002137894174</v>
      </c>
      <c r="I143" s="61">
        <v>314.61235720000002</v>
      </c>
      <c r="J143" s="61">
        <v>255.44639799999999</v>
      </c>
      <c r="K143" s="61">
        <v>311.78567989999999</v>
      </c>
      <c r="L143" s="61">
        <v>308.57990280000001</v>
      </c>
      <c r="M143" s="61">
        <v>101.8723134</v>
      </c>
      <c r="N143" s="62">
        <f t="shared" si="58"/>
        <v>109.28753698881202</v>
      </c>
      <c r="O143" s="61">
        <v>141.71621385152093</v>
      </c>
      <c r="P143">
        <v>96.879107570000002</v>
      </c>
      <c r="Q143">
        <v>97.238670619999994</v>
      </c>
      <c r="R143">
        <v>96.027187679999997</v>
      </c>
      <c r="S143">
        <v>95.732424820000006</v>
      </c>
      <c r="T143">
        <v>94.228617650000004</v>
      </c>
      <c r="U143">
        <v>5.367693</v>
      </c>
      <c r="V143">
        <v>2.537032</v>
      </c>
      <c r="W143">
        <v>1667.7671</v>
      </c>
      <c r="X143">
        <v>0.60295140700000005</v>
      </c>
      <c r="Y143" s="61">
        <v>176.0074616</v>
      </c>
      <c r="Z143" s="61">
        <v>1.3906000000000001</v>
      </c>
      <c r="AB143" s="61">
        <v>0.471192</v>
      </c>
      <c r="AC143" s="63">
        <f t="shared" si="59"/>
        <v>3.729998952E-2</v>
      </c>
      <c r="AD143" s="20">
        <f t="shared" si="74"/>
        <v>0.53208444700000002</v>
      </c>
      <c r="AE143" s="62" t="str">
        <f t="shared" si="60"/>
        <v/>
      </c>
      <c r="AF143" s="20">
        <f t="shared" si="71"/>
        <v>0.21876002137894174</v>
      </c>
      <c r="AG143" s="62">
        <f t="shared" si="61"/>
        <v>0.28281133082114507</v>
      </c>
      <c r="AH143" s="62">
        <f t="shared" si="62"/>
        <v>0.22962586852849745</v>
      </c>
      <c r="AI143" s="62">
        <f t="shared" si="72"/>
        <v>0.28027037414630368</v>
      </c>
      <c r="AJ143" s="62">
        <f t="shared" si="73"/>
        <v>0.27738863709046835</v>
      </c>
      <c r="AK143" s="62">
        <f t="shared" si="63"/>
        <v>2.8817370558353317E-3</v>
      </c>
      <c r="AL143" s="62">
        <f t="shared" si="69"/>
        <v>1.0798540607433167E-2</v>
      </c>
      <c r="AM143" s="62">
        <f t="shared" si="70"/>
        <v>-2.2717636130410244E-2</v>
      </c>
      <c r="AN143" s="62">
        <f t="shared" si="70"/>
        <v>1.6998104202834739E-2</v>
      </c>
      <c r="AO143" s="62">
        <f t="shared" si="70"/>
        <v>3.3687993345508579E-2</v>
      </c>
      <c r="AP143" s="62">
        <f t="shared" si="70"/>
        <v>5.4430173211884779E-2</v>
      </c>
      <c r="AQ143" s="62">
        <f t="shared" si="50"/>
        <v>-0.74940331341344735</v>
      </c>
      <c r="AR143" s="62">
        <f t="shared" si="64"/>
        <v>6.669837631458944</v>
      </c>
      <c r="AS143" s="62">
        <f t="shared" si="65"/>
        <v>0.60295140700000005</v>
      </c>
      <c r="AT143" s="62">
        <f t="shared" si="66"/>
        <v>0.15821662217134166</v>
      </c>
      <c r="AU143" s="62">
        <f t="shared" si="51"/>
        <v>4.5182007800664663E-3</v>
      </c>
      <c r="AV143" s="62" t="str">
        <f t="shared" si="67"/>
        <v/>
      </c>
      <c r="AW143" s="62">
        <f t="shared" si="68"/>
        <v>0.471192</v>
      </c>
    </row>
    <row r="144" spans="1:49">
      <c r="A144" s="62">
        <v>2011</v>
      </c>
      <c r="B144" s="61">
        <v>4.5952005564572227</v>
      </c>
      <c r="C144" s="61">
        <v>5388</v>
      </c>
      <c r="D144" s="61">
        <v>1170.5299190000001</v>
      </c>
      <c r="E144" s="62">
        <v>3.6399996899999998</v>
      </c>
      <c r="F144">
        <v>0.53726589800000002</v>
      </c>
      <c r="G144" s="61"/>
      <c r="H144" s="61">
        <v>0.22238025092700767</v>
      </c>
      <c r="I144" s="61">
        <v>321.40832660000001</v>
      </c>
      <c r="J144" s="61">
        <v>283.5637552</v>
      </c>
      <c r="K144" s="61">
        <v>338.04568019999999</v>
      </c>
      <c r="L144" s="61">
        <v>359.92318990000001</v>
      </c>
      <c r="M144" s="61">
        <v>104.00800750000001</v>
      </c>
      <c r="N144" s="62">
        <f t="shared" si="58"/>
        <v>112.10985424442941</v>
      </c>
      <c r="O144" s="61">
        <v>146.42686079994547</v>
      </c>
      <c r="P144">
        <v>100</v>
      </c>
      <c r="Q144">
        <v>100.0000022</v>
      </c>
      <c r="R144">
        <v>100</v>
      </c>
      <c r="S144">
        <v>99.999997410000006</v>
      </c>
      <c r="T144">
        <v>99.999996190000005</v>
      </c>
      <c r="U144">
        <v>5.3958159999999999</v>
      </c>
      <c r="V144">
        <v>2.580819</v>
      </c>
      <c r="W144">
        <v>1662.4528</v>
      </c>
      <c r="X144">
        <v>0.60559338299999999</v>
      </c>
      <c r="Y144" s="61">
        <v>182.29221709999999</v>
      </c>
      <c r="Z144" s="61">
        <v>0.57318333300000002</v>
      </c>
      <c r="AB144" s="61">
        <v>0.485043</v>
      </c>
      <c r="AC144" s="63">
        <f t="shared" si="59"/>
        <v>3.6399996899999995E-2</v>
      </c>
      <c r="AD144" s="20">
        <f t="shared" si="74"/>
        <v>0.53726589800000002</v>
      </c>
      <c r="AE144" s="62" t="str">
        <f t="shared" si="60"/>
        <v/>
      </c>
      <c r="AF144" s="20">
        <f t="shared" si="71"/>
        <v>0.22238025092700767</v>
      </c>
      <c r="AG144" s="62">
        <f t="shared" si="61"/>
        <v>0.27458360643577878</v>
      </c>
      <c r="AH144" s="62">
        <f t="shared" si="62"/>
        <v>0.24225246240801127</v>
      </c>
      <c r="AI144" s="62">
        <f t="shared" si="72"/>
        <v>0.28879712915736244</v>
      </c>
      <c r="AJ144" s="62">
        <f t="shared" si="73"/>
        <v>0.3074873901621305</v>
      </c>
      <c r="AK144" s="62">
        <f t="shared" si="63"/>
        <v>-1.8690261004768061E-2</v>
      </c>
      <c r="AL144" s="62">
        <f t="shared" si="69"/>
        <v>6.2094293994948823E-3</v>
      </c>
      <c r="AM144" s="62">
        <f t="shared" si="70"/>
        <v>2.5048606652238658E-3</v>
      </c>
      <c r="AN144" s="62">
        <f t="shared" si="70"/>
        <v>1.5041960523831093E-2</v>
      </c>
      <c r="AO144" s="62">
        <f t="shared" si="70"/>
        <v>1.8116232577554906E-2</v>
      </c>
      <c r="AP144" s="62">
        <f t="shared" si="70"/>
        <v>3.3949346642129959E-2</v>
      </c>
      <c r="AQ144" s="62">
        <f t="shared" si="50"/>
        <v>-0.73751704801129081</v>
      </c>
      <c r="AR144" s="62">
        <f t="shared" si="64"/>
        <v>6.6785323331382429</v>
      </c>
      <c r="AS144" s="62">
        <f t="shared" si="65"/>
        <v>0.60559338299999999</v>
      </c>
      <c r="AT144" s="62">
        <f t="shared" si="66"/>
        <v>0.15573477801894611</v>
      </c>
      <c r="AU144" s="62">
        <f t="shared" si="51"/>
        <v>-1.1590869091390099E-2</v>
      </c>
      <c r="AV144" s="62" t="str">
        <f t="shared" si="67"/>
        <v/>
      </c>
      <c r="AW144" s="62">
        <f t="shared" si="68"/>
        <v>0.485043</v>
      </c>
    </row>
    <row r="145" spans="1:49">
      <c r="A145" s="62">
        <v>2012</v>
      </c>
      <c r="B145" s="61">
        <v>4.5063892678490234</v>
      </c>
      <c r="C145" s="61">
        <v>5414</v>
      </c>
      <c r="D145" s="61">
        <v>1187.9152340000001</v>
      </c>
      <c r="E145" s="62">
        <v>3.4199998659999999</v>
      </c>
      <c r="F145">
        <v>0.54610521899999998</v>
      </c>
      <c r="G145" s="61">
        <v>3.4</v>
      </c>
      <c r="H145" s="61">
        <v>0.22328444867110467</v>
      </c>
      <c r="I145" s="61">
        <v>333.05006600000002</v>
      </c>
      <c r="J145" s="61">
        <v>289.77109730000001</v>
      </c>
      <c r="K145" s="61">
        <v>338.1814569</v>
      </c>
      <c r="L145" s="61">
        <v>353.87370099999998</v>
      </c>
      <c r="M145" s="61">
        <v>102.037993</v>
      </c>
      <c r="N145" s="62">
        <f t="shared" si="58"/>
        <v>115.41464639308157</v>
      </c>
      <c r="O145" s="61">
        <v>151.05687813843974</v>
      </c>
      <c r="P145">
        <v>102.8087922</v>
      </c>
      <c r="Q145">
        <v>103.8659486</v>
      </c>
      <c r="R145">
        <v>104.1922919</v>
      </c>
      <c r="S145">
        <v>101.0662676</v>
      </c>
      <c r="T145">
        <v>102.13711069999999</v>
      </c>
      <c r="U145">
        <v>5.4246439999999998</v>
      </c>
      <c r="V145">
        <v>2.6155729999999999</v>
      </c>
      <c r="W145">
        <v>1650.2601</v>
      </c>
      <c r="X145">
        <v>0.62022602599999999</v>
      </c>
      <c r="Y145" s="61">
        <v>190.62277940000001</v>
      </c>
      <c r="Z145" s="61">
        <v>0.22066666700000001</v>
      </c>
      <c r="AB145" s="61">
        <v>0.52888199999999996</v>
      </c>
      <c r="AC145" s="63">
        <f t="shared" si="59"/>
        <v>3.4199998660000001E-2</v>
      </c>
      <c r="AD145" s="20">
        <f t="shared" si="74"/>
        <v>0.54610521899999998</v>
      </c>
      <c r="AE145" s="62">
        <f t="shared" si="60"/>
        <v>3.4000000000000002E-2</v>
      </c>
      <c r="AF145" s="20">
        <f t="shared" si="71"/>
        <v>0.22328444867110467</v>
      </c>
      <c r="AG145" s="62">
        <f t="shared" si="61"/>
        <v>0.28036517797531674</v>
      </c>
      <c r="AH145" s="62">
        <f t="shared" si="62"/>
        <v>0.24393247010080854</v>
      </c>
      <c r="AI145" s="62">
        <f t="shared" si="72"/>
        <v>0.28468483880054357</v>
      </c>
      <c r="AJ145" s="62">
        <f t="shared" si="73"/>
        <v>0.29789474103166519</v>
      </c>
      <c r="AK145" s="62">
        <f t="shared" si="63"/>
        <v>-1.3209902231121617E-2</v>
      </c>
      <c r="AL145" s="62">
        <f t="shared" si="69"/>
        <v>-1.3513418391602932E-3</v>
      </c>
      <c r="AM145" s="62">
        <f t="shared" si="70"/>
        <v>8.8788715138035604E-3</v>
      </c>
      <c r="AN145" s="62">
        <f t="shared" si="70"/>
        <v>1.2015934054423518E-2</v>
      </c>
      <c r="AO145" s="62">
        <f t="shared" si="70"/>
        <v>-1.844577599683454E-2</v>
      </c>
      <c r="AP145" s="62">
        <f t="shared" si="70"/>
        <v>-7.9060471653477609E-3</v>
      </c>
      <c r="AQ145" s="62">
        <f t="shared" si="50"/>
        <v>-0.72946908118108622</v>
      </c>
      <c r="AR145" s="62">
        <f t="shared" si="64"/>
        <v>6.6792191096538707</v>
      </c>
      <c r="AS145" s="62">
        <f t="shared" si="65"/>
        <v>0.62022602599999999</v>
      </c>
      <c r="AT145" s="62">
        <f t="shared" si="66"/>
        <v>0.16046833472968156</v>
      </c>
      <c r="AU145" s="62">
        <f t="shared" si="51"/>
        <v>-2.3320199122242223E-2</v>
      </c>
      <c r="AV145" s="62" t="str">
        <f t="shared" si="67"/>
        <v/>
      </c>
      <c r="AW145" s="62">
        <f t="shared" si="68"/>
        <v>0.52888199999999996</v>
      </c>
    </row>
    <row r="146" spans="1:49">
      <c r="A146" s="62">
        <v>2013</v>
      </c>
      <c r="B146" s="61">
        <v>4.3113117250380686</v>
      </c>
      <c r="C146" s="61">
        <v>5439</v>
      </c>
      <c r="D146" s="61">
        <v>1208.992847</v>
      </c>
      <c r="E146" s="62">
        <v>3.2899992669999998</v>
      </c>
      <c r="F146">
        <v>0.54902512000000003</v>
      </c>
      <c r="G146" s="61">
        <v>3.3</v>
      </c>
      <c r="H146" s="61">
        <v>0.21186190616701089</v>
      </c>
      <c r="I146" s="61">
        <v>343.18753559999999</v>
      </c>
      <c r="J146" s="61">
        <v>299.36750549999999</v>
      </c>
      <c r="K146" s="61">
        <v>333.24359349999997</v>
      </c>
      <c r="L146" s="61">
        <v>347.26992139999999</v>
      </c>
      <c r="M146" s="61">
        <v>100.7990315</v>
      </c>
      <c r="N146" s="62">
        <f t="shared" si="58"/>
        <v>118.35972460062982</v>
      </c>
      <c r="O146" s="61">
        <v>154.40429855798757</v>
      </c>
      <c r="P146">
        <v>105.2182231</v>
      </c>
      <c r="Q146">
        <v>105.53313660000001</v>
      </c>
      <c r="R146">
        <v>106.8051442</v>
      </c>
      <c r="S146">
        <v>100.0430185</v>
      </c>
      <c r="T146">
        <v>100.6743536</v>
      </c>
      <c r="U146">
        <v>5.4530609999999999</v>
      </c>
      <c r="V146">
        <v>2.6090460000000002</v>
      </c>
      <c r="W146">
        <v>1639.5856000000001</v>
      </c>
      <c r="X146">
        <v>0.61835300900000001</v>
      </c>
      <c r="Y146" s="61">
        <v>194.09128039999999</v>
      </c>
      <c r="Z146" s="61">
        <v>0.209933333</v>
      </c>
      <c r="AB146" s="61">
        <v>0.55591099999999993</v>
      </c>
      <c r="AC146" s="63">
        <f t="shared" si="59"/>
        <v>3.2899992669999996E-2</v>
      </c>
      <c r="AD146" s="20">
        <f t="shared" si="74"/>
        <v>0.54902512000000003</v>
      </c>
      <c r="AE146" s="62">
        <f t="shared" si="60"/>
        <v>3.3000000000000002E-2</v>
      </c>
      <c r="AF146" s="20">
        <f t="shared" si="71"/>
        <v>0.21186190616701089</v>
      </c>
      <c r="AG146" s="62">
        <f t="shared" si="61"/>
        <v>0.28386233752464873</v>
      </c>
      <c r="AH146" s="62">
        <f t="shared" si="62"/>
        <v>0.24761726774715981</v>
      </c>
      <c r="AI146" s="62">
        <f t="shared" si="72"/>
        <v>0.2756373574309493</v>
      </c>
      <c r="AJ146" s="62">
        <f t="shared" si="73"/>
        <v>0.28723902069538049</v>
      </c>
      <c r="AK146" s="62">
        <f t="shared" si="63"/>
        <v>-1.1601663264431183E-2</v>
      </c>
      <c r="AL146" s="62">
        <f t="shared" si="69"/>
        <v>-2.0316041452275975E-3</v>
      </c>
      <c r="AM146" s="62">
        <f t="shared" si="70"/>
        <v>-9.2733535892618683E-3</v>
      </c>
      <c r="AN146" s="62">
        <f t="shared" si="70"/>
        <v>-4.292966922288005E-4</v>
      </c>
      <c r="AO146" s="62">
        <f t="shared" si="70"/>
        <v>-3.5373374288702873E-2</v>
      </c>
      <c r="AP146" s="62">
        <f t="shared" si="70"/>
        <v>-3.9622283348877629E-2</v>
      </c>
      <c r="AQ146" s="62">
        <f t="shared" si="50"/>
        <v>-0.73719246510868508</v>
      </c>
      <c r="AR146" s="62">
        <f t="shared" si="64"/>
        <v>6.6650063408530205</v>
      </c>
      <c r="AS146" s="62">
        <f t="shared" si="65"/>
        <v>0.61835300900000001</v>
      </c>
      <c r="AT146" s="62">
        <f t="shared" si="66"/>
        <v>0.16053964329203346</v>
      </c>
      <c r="AU146" s="62">
        <f t="shared" si="51"/>
        <v>-2.2990569560256423E-2</v>
      </c>
      <c r="AV146" s="62" t="str">
        <f t="shared" si="67"/>
        <v/>
      </c>
      <c r="AW146" s="62">
        <f t="shared" si="68"/>
        <v>0.55591099999999993</v>
      </c>
    </row>
    <row r="147" spans="1:49">
      <c r="A147" s="62">
        <v>2014</v>
      </c>
      <c r="B147" s="61">
        <v>4.897232517914504</v>
      </c>
      <c r="C147" s="61">
        <v>5462</v>
      </c>
      <c r="D147">
        <v>1221.6929259999999</v>
      </c>
      <c r="E147" s="62">
        <v>3.1699998190000001</v>
      </c>
      <c r="F147">
        <v>0.55376794799999995</v>
      </c>
      <c r="G147" s="61">
        <v>3.3</v>
      </c>
      <c r="H147" s="61">
        <v>0.20557745656300191</v>
      </c>
      <c r="I147">
        <v>348.34248350000001</v>
      </c>
      <c r="J147" s="61">
        <v>301.28203059999998</v>
      </c>
      <c r="K147">
        <v>332.8020755</v>
      </c>
      <c r="L147">
        <v>343.48131410000002</v>
      </c>
      <c r="M147">
        <v>99.748879799999997</v>
      </c>
      <c r="N147" s="62">
        <f t="shared" si="58"/>
        <v>120.35329061657633</v>
      </c>
      <c r="O147" s="61">
        <v>156.27104652755364</v>
      </c>
      <c r="P147">
        <v>106.8523422</v>
      </c>
      <c r="Q147">
        <v>106.1436985</v>
      </c>
      <c r="R147">
        <v>108.2440352</v>
      </c>
      <c r="S147">
        <v>99.305958430000004</v>
      </c>
      <c r="T147">
        <v>99.10576125</v>
      </c>
      <c r="U147">
        <v>5.47966</v>
      </c>
      <c r="V147">
        <v>2.5984916689999999</v>
      </c>
      <c r="W147">
        <v>1642.5055030000001</v>
      </c>
      <c r="X147" s="61">
        <v>0.61007481813430786</v>
      </c>
      <c r="Y147" s="61">
        <v>195.28500460000001</v>
      </c>
      <c r="Z147">
        <v>0.20992739099999999</v>
      </c>
      <c r="AB147" s="61">
        <v>0.60200299999999995</v>
      </c>
      <c r="AC147" s="63">
        <f t="shared" ref="AC147:AC150" si="75">IF(E147="","",E147/100)</f>
        <v>3.1699998190000002E-2</v>
      </c>
      <c r="AD147" s="20">
        <f t="shared" ref="AD147:AD150" si="76">IF(F147="","",F147)</f>
        <v>0.55376794799999995</v>
      </c>
      <c r="AE147" s="62">
        <f t="shared" ref="AE147:AE150" si="77">IF(G147="","",G147/100)</f>
        <v>3.3000000000000002E-2</v>
      </c>
      <c r="AF147" s="20">
        <f t="shared" ref="AF147:AF150" si="78">IF(H147="","",H147)</f>
        <v>0.20557745656300191</v>
      </c>
      <c r="AG147" s="62">
        <f t="shared" ref="AG147:AG150" si="79">IF(OR(I147="",D147=""),"",I147/D147)</f>
        <v>0.28513096547143307</v>
      </c>
      <c r="AH147" s="62">
        <f t="shared" ref="AH147:AH150" si="80">IF(OR(J147="",D147=""),"",J147/D147)</f>
        <v>0.24661027676278777</v>
      </c>
      <c r="AI147" s="62">
        <f t="shared" ref="AI147:AI150" si="81">IF(OR(K147="",D147=""),"",K147/D147)</f>
        <v>0.2724105775005527</v>
      </c>
      <c r="AJ147" s="62">
        <f t="shared" ref="AJ147:AJ150" si="82">IF(OR(L147="",D147=""),"",L147/D147)</f>
        <v>0.28115192188646598</v>
      </c>
      <c r="AK147" s="62">
        <f t="shared" ref="AK147:AK150" si="83">IF(OR(AI147="",AJ147=""),"",AI147-AJ147)</f>
        <v>-8.7413443859132856E-3</v>
      </c>
      <c r="AL147" s="62">
        <f t="shared" ref="AL147:AL150" si="84">IF(OR(P147="",P146="",N147="",N146=""),"",LN((P147/P146)/(N147/N146)))</f>
        <v>-1.2916118894681545E-3</v>
      </c>
      <c r="AM147" s="62">
        <f t="shared" ref="AM147:AM150" si="85">IF(OR(Q147="",Q146="",$N147="",$N146=""),"",LN((Q147/Q146)/($N147/$N146)))</f>
        <v>-1.0934177492781102E-2</v>
      </c>
      <c r="AN147" s="62">
        <f t="shared" ref="AN147:AN150" si="86">IF(OR(R147="",R146="",$N147="",$N146=""),"",LN((R147/R146)/($N147/$N146)))</f>
        <v>-3.3208339242837056E-3</v>
      </c>
      <c r="AO147" s="62">
        <f t="shared" ref="AO147:AO150" si="87">IF(OR(S147="",S146="",$N147="",$N146=""),"",LN((S147/S146)/($N147/$N146)))</f>
        <v>-2.4097710081202057E-2</v>
      </c>
      <c r="AP147" s="62">
        <f t="shared" ref="AP147:AP150" si="88">IF(OR(T147="",T146="",$N147="",$N146=""),"",LN((T147/T146)/($N147/$N146)))</f>
        <v>-3.2406515866144944E-2</v>
      </c>
      <c r="AQ147" s="62">
        <f t="shared" ref="AQ147:AQ150" si="89">IF(OR(V147="",U147=""),"",LN(V147/U147))</f>
        <v>-0.74611190585871889</v>
      </c>
      <c r="AR147" s="62">
        <f t="shared" ref="AR147:AR150" si="90">IF(OR(V147="",W147="",U147=""),"",LN(V147*W147/U147))</f>
        <v>6.657866194874952</v>
      </c>
      <c r="AS147" s="62">
        <f t="shared" ref="AS147:AS150" si="91">IF(X147="","",X147)</f>
        <v>0.61007481813430786</v>
      </c>
      <c r="AT147" s="62">
        <f t="shared" ref="AT147:AT150" si="92">IF(OR(Y147="",D147=""),"",Y147/D147)</f>
        <v>0.1598478639304162</v>
      </c>
      <c r="AU147" s="62">
        <f t="shared" ref="AU147:AU150" si="93">IF(OR(Z146="",N147="",N146=""),"",Z146/100-LN(N147/N146))</f>
        <v>-1.4603671847401094E-2</v>
      </c>
      <c r="AV147" s="62" t="str">
        <f t="shared" ref="AV147:AV150" si="94">IF(OR(AA147="",Z147=""),"",(AA147-Z147)/100)</f>
        <v/>
      </c>
      <c r="AW147" s="62">
        <f t="shared" ref="AW147:AW150" si="95">IF(AB147="","",AB147)</f>
        <v>0.60200299999999995</v>
      </c>
    </row>
    <row r="148" spans="1:49">
      <c r="A148" s="62">
        <v>2015</v>
      </c>
      <c r="B148" s="61">
        <v>5.4613116561036099</v>
      </c>
      <c r="C148" s="61">
        <v>5480</v>
      </c>
      <c r="D148">
        <v>1246.248791</v>
      </c>
      <c r="E148" s="62">
        <v>2.8999990539999998</v>
      </c>
      <c r="G148" s="61">
        <v>3.2</v>
      </c>
      <c r="H148" s="61">
        <v>0.20462030452007063</v>
      </c>
      <c r="I148">
        <v>319.28570100000002</v>
      </c>
      <c r="J148" s="61">
        <v>317.36523019999998</v>
      </c>
      <c r="K148">
        <v>320.35661019999998</v>
      </c>
      <c r="L148">
        <v>324.0004687</v>
      </c>
      <c r="M148">
        <v>99.412336600000003</v>
      </c>
      <c r="N148" s="62">
        <f t="shared" si="58"/>
        <v>122.78336815638897</v>
      </c>
      <c r="O148" s="61">
        <v>156.02726369497066</v>
      </c>
      <c r="Z148">
        <v>-1.9277078E-2</v>
      </c>
      <c r="AB148" s="61">
        <v>0.63572099999999998</v>
      </c>
      <c r="AC148" s="63">
        <f t="shared" si="75"/>
        <v>2.8999990539999999E-2</v>
      </c>
      <c r="AD148" s="20" t="str">
        <f t="shared" si="76"/>
        <v/>
      </c>
      <c r="AE148" s="62">
        <f t="shared" si="77"/>
        <v>3.2000000000000001E-2</v>
      </c>
      <c r="AF148" s="20">
        <f t="shared" si="78"/>
        <v>0.20462030452007063</v>
      </c>
      <c r="AG148" s="62">
        <f t="shared" si="79"/>
        <v>0.2561974007965156</v>
      </c>
      <c r="AH148" s="62">
        <f t="shared" si="80"/>
        <v>0.25465639966265774</v>
      </c>
      <c r="AI148" s="62">
        <f t="shared" si="81"/>
        <v>0.25705670690596483</v>
      </c>
      <c r="AJ148" s="62">
        <f t="shared" si="82"/>
        <v>0.25998056811755815</v>
      </c>
      <c r="AK148" s="62">
        <f t="shared" si="83"/>
        <v>-2.923861211593326E-3</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-1.7890788252107263E-2</v>
      </c>
      <c r="AV148" s="62" t="str">
        <f t="shared" si="94"/>
        <v/>
      </c>
      <c r="AW148" s="62">
        <f t="shared" si="95"/>
        <v>0.63572099999999998</v>
      </c>
    </row>
    <row r="149" spans="1:49">
      <c r="A149" s="62">
        <v>2016</v>
      </c>
      <c r="B149" s="61">
        <v>5.6405748980172659</v>
      </c>
      <c r="C149" s="61">
        <v>5495</v>
      </c>
      <c r="D149">
        <v>1282.927999</v>
      </c>
      <c r="E149" s="62">
        <v>2.7400016780000001</v>
      </c>
      <c r="G149" s="61"/>
      <c r="H149" s="61">
        <v>0.21391198729328226</v>
      </c>
      <c r="I149">
        <v>323.56068090000002</v>
      </c>
      <c r="J149" s="61">
        <v>323.39420039999999</v>
      </c>
      <c r="K149">
        <v>307.87086859999999</v>
      </c>
      <c r="L149">
        <v>325.04898029999998</v>
      </c>
      <c r="M149">
        <v>101.0374216</v>
      </c>
      <c r="N149" s="62">
        <f t="shared" si="58"/>
        <v>124.02463699559594</v>
      </c>
      <c r="O149" s="61">
        <v>156.63420975074408</v>
      </c>
      <c r="Z149">
        <v>-0.26</v>
      </c>
      <c r="AB149" s="61">
        <v>0.63071200000000005</v>
      </c>
      <c r="AC149" s="63">
        <f t="shared" si="75"/>
        <v>2.7400016780000001E-2</v>
      </c>
      <c r="AD149" s="20" t="str">
        <f t="shared" si="76"/>
        <v/>
      </c>
      <c r="AE149" s="62" t="str">
        <f t="shared" si="77"/>
        <v/>
      </c>
      <c r="AF149" s="20">
        <f t="shared" si="78"/>
        <v>0.21391198729328226</v>
      </c>
      <c r="AG149" s="62">
        <f t="shared" si="79"/>
        <v>0.252204863524847</v>
      </c>
      <c r="AH149" s="62">
        <f t="shared" si="80"/>
        <v>0.25207509747396195</v>
      </c>
      <c r="AI149" s="62">
        <f t="shared" si="81"/>
        <v>0.23997517307282651</v>
      </c>
      <c r="AJ149" s="62">
        <f t="shared" si="82"/>
        <v>0.25336494374849167</v>
      </c>
      <c r="AK149" s="62">
        <f t="shared" si="83"/>
        <v>-1.3389770675665158E-2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-1.0251434023514513E-2</v>
      </c>
      <c r="AV149" s="62" t="str">
        <f t="shared" si="94"/>
        <v/>
      </c>
      <c r="AW149" s="62">
        <f t="shared" si="95"/>
        <v>0.63071200000000005</v>
      </c>
    </row>
    <row r="150" spans="1:49">
      <c r="A150" s="62">
        <v>2017</v>
      </c>
      <c r="E150" s="62">
        <v>2.7599998939999999</v>
      </c>
      <c r="G150" s="61"/>
      <c r="AC150" s="63">
        <f t="shared" si="75"/>
        <v>2.7599998939999999E-2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2A59-A006-4CC3-92BF-104FBD162A9B}">
  <dimension ref="A1:AW153"/>
  <sheetViews>
    <sheetView workbookViewId="0">
      <pane ySplit="1" topLeftCell="A133"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5" max="25" width="8.62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382</v>
      </c>
      <c r="C1" s="62" t="s">
        <v>872</v>
      </c>
      <c r="D1" s="62" t="s">
        <v>383</v>
      </c>
      <c r="E1" s="3" t="s">
        <v>942</v>
      </c>
      <c r="F1" s="62" t="s">
        <v>384</v>
      </c>
      <c r="G1" s="3" t="s">
        <v>973</v>
      </c>
      <c r="H1" s="62" t="s">
        <v>385</v>
      </c>
      <c r="I1" s="62" t="s">
        <v>386</v>
      </c>
      <c r="J1" s="62" t="s">
        <v>918</v>
      </c>
      <c r="K1" s="62" t="s">
        <v>387</v>
      </c>
      <c r="L1" s="62" t="s">
        <v>388</v>
      </c>
      <c r="M1" s="62" t="s">
        <v>389</v>
      </c>
      <c r="N1" s="3" t="s">
        <v>390</v>
      </c>
      <c r="O1" s="62" t="s">
        <v>391</v>
      </c>
      <c r="P1" s="62" t="s">
        <v>392</v>
      </c>
      <c r="Q1" s="62" t="s">
        <v>393</v>
      </c>
      <c r="R1" s="62" t="s">
        <v>394</v>
      </c>
      <c r="S1" s="62" t="s">
        <v>395</v>
      </c>
      <c r="T1" s="62" t="s">
        <v>396</v>
      </c>
      <c r="U1" s="62" t="s">
        <v>397</v>
      </c>
      <c r="V1" s="62" t="s">
        <v>398</v>
      </c>
      <c r="W1" s="62" t="s">
        <v>399</v>
      </c>
      <c r="X1" s="62" t="s">
        <v>400</v>
      </c>
      <c r="Y1" s="62" t="s">
        <v>816</v>
      </c>
      <c r="Z1" s="62" t="s">
        <v>401</v>
      </c>
      <c r="AA1" s="62"/>
      <c r="AB1" s="62" t="s">
        <v>402</v>
      </c>
      <c r="AC1" s="69" t="s">
        <v>942</v>
      </c>
      <c r="AD1" s="20" t="s">
        <v>384</v>
      </c>
      <c r="AE1" s="3" t="s">
        <v>973</v>
      </c>
      <c r="AF1" s="1" t="s">
        <v>385</v>
      </c>
      <c r="AG1" s="3" t="s">
        <v>403</v>
      </c>
      <c r="AH1" s="3" t="s">
        <v>899</v>
      </c>
      <c r="AI1" s="3" t="s">
        <v>404</v>
      </c>
      <c r="AJ1" s="3" t="s">
        <v>405</v>
      </c>
      <c r="AK1" s="3" t="s">
        <v>406</v>
      </c>
      <c r="AL1" s="3" t="s">
        <v>407</v>
      </c>
      <c r="AM1" s="3" t="s">
        <v>408</v>
      </c>
      <c r="AN1" s="3" t="s">
        <v>409</v>
      </c>
      <c r="AO1" s="3" t="s">
        <v>410</v>
      </c>
      <c r="AP1" s="3" t="s">
        <v>411</v>
      </c>
      <c r="AQ1" s="3" t="s">
        <v>412</v>
      </c>
      <c r="AR1" s="3" t="s">
        <v>413</v>
      </c>
      <c r="AS1" s="3" t="s">
        <v>414</v>
      </c>
      <c r="AT1" s="3" t="s">
        <v>818</v>
      </c>
      <c r="AU1" s="3" t="s">
        <v>415</v>
      </c>
      <c r="AV1" s="3" t="s">
        <v>416</v>
      </c>
      <c r="AW1" s="3" t="s">
        <v>402</v>
      </c>
    </row>
    <row r="2" spans="1:49" ht="15.6">
      <c r="A2" s="34" t="s">
        <v>0</v>
      </c>
      <c r="B2" s="62" t="s">
        <v>557</v>
      </c>
      <c r="C2" s="62" t="s">
        <v>865</v>
      </c>
      <c r="D2" s="62" t="s">
        <v>750</v>
      </c>
      <c r="E2" s="61" t="s">
        <v>961</v>
      </c>
      <c r="F2" s="62" t="s">
        <v>246</v>
      </c>
      <c r="G2" s="61" t="s">
        <v>960</v>
      </c>
      <c r="H2" s="62" t="s">
        <v>72</v>
      </c>
      <c r="I2" s="62" t="s">
        <v>558</v>
      </c>
      <c r="J2" s="62" t="s">
        <v>919</v>
      </c>
      <c r="K2" s="62" t="s">
        <v>559</v>
      </c>
      <c r="L2" s="62" t="s">
        <v>560</v>
      </c>
      <c r="M2" s="62" t="s">
        <v>93</v>
      </c>
      <c r="N2" s="62" t="s">
        <v>154</v>
      </c>
      <c r="O2" s="62" t="s">
        <v>85</v>
      </c>
      <c r="P2" s="62" t="s">
        <v>241</v>
      </c>
      <c r="Q2" s="62" t="s">
        <v>245</v>
      </c>
      <c r="R2" s="62" t="s">
        <v>107</v>
      </c>
      <c r="S2" s="62" t="s">
        <v>108</v>
      </c>
      <c r="T2" s="62" t="s">
        <v>109</v>
      </c>
      <c r="U2" s="62" t="s">
        <v>111</v>
      </c>
      <c r="V2" s="62" t="s">
        <v>118</v>
      </c>
      <c r="W2" s="62" t="s">
        <v>117</v>
      </c>
      <c r="X2" s="26" t="s">
        <v>114</v>
      </c>
      <c r="Y2" s="29" t="s">
        <v>817</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4.6991079999999998</v>
      </c>
      <c r="C3" s="61">
        <v>27888</v>
      </c>
      <c r="D3" s="61">
        <v>9.7591879061813476</v>
      </c>
      <c r="H3" s="61">
        <v>6.05597066147213E-2</v>
      </c>
      <c r="I3" s="61">
        <v>0.99526718936718162</v>
      </c>
      <c r="J3" s="61">
        <v>0.91250428908804149</v>
      </c>
      <c r="K3" s="61">
        <v>0.86997555843184982</v>
      </c>
      <c r="L3" s="61">
        <v>1.1843991887710399</v>
      </c>
      <c r="M3" s="61">
        <v>6.7341104147330446</v>
      </c>
      <c r="N3" s="62">
        <f>IF(OR(D3="",C3="",M3=""),"",D3*1000000000/C3/1000/(M3/100*$D$138*1000000000/$C$138/1000)*100)</f>
        <v>1.0784308142611811E-2</v>
      </c>
      <c r="O3" s="61">
        <v>2.1624600000000001E-2</v>
      </c>
      <c r="Z3" s="61">
        <v>6</v>
      </c>
      <c r="AB3" s="61">
        <v>0.9027294402893099</v>
      </c>
      <c r="AC3" s="63" t="str">
        <f>IF(E3="","",E3/100)</f>
        <v/>
      </c>
      <c r="AD3" s="20" t="str">
        <f>IF(F3="","",F3)</f>
        <v/>
      </c>
      <c r="AE3" s="62" t="str">
        <f>IF(G3="","",G3/100)</f>
        <v/>
      </c>
      <c r="AF3" s="20">
        <f t="shared" ref="AF3:AF5" si="0">IF(H3="","",H3)</f>
        <v>6.05597066147213E-2</v>
      </c>
      <c r="AG3" s="62">
        <f>IF(OR(I3="",D3=""),"",I3/D3)</f>
        <v>0.10198258286806752</v>
      </c>
      <c r="AH3" s="62">
        <f>IF(OR(J3="",D3=""),"",J3/D3)</f>
        <v>9.3502071879369458E-2</v>
      </c>
      <c r="AI3" s="62">
        <f>IF(OR(K3="",D3=""),"",K3/D3)</f>
        <v>8.9144257370105368E-2</v>
      </c>
      <c r="AJ3" s="62">
        <f t="shared" ref="AJ3:AJ4" si="1">IF(OR(L3="",D3=""),"",L3/D3)</f>
        <v>0.12136247402520615</v>
      </c>
      <c r="AK3" s="62">
        <f>IF(OR(AI3="",AJ3=""),"",AI3-AJ3)</f>
        <v>-3.2218216655100787E-2</v>
      </c>
      <c r="AL3" s="62"/>
      <c r="AM3" s="62"/>
      <c r="AN3" s="62"/>
      <c r="AO3" s="62"/>
      <c r="AP3" s="62"/>
      <c r="AQ3" s="62"/>
      <c r="AR3" s="62" t="str">
        <f>IF(OR(V3="",W3="",U3=""),"",LN(V3*W3/U3))</f>
        <v/>
      </c>
      <c r="AS3" s="62" t="str">
        <f>IF(X3="","",X3)</f>
        <v/>
      </c>
      <c r="AT3" s="62" t="str">
        <f>IF(OR(Y3="",D3=""),"",Y3/D3)</f>
        <v/>
      </c>
      <c r="AU3" s="62"/>
      <c r="AV3" s="62" t="str">
        <f>IF(OR(AA3="",Z3=""),"",(AA3-Z3)/100)</f>
        <v/>
      </c>
      <c r="AW3" s="62">
        <f>IF(AB3="","",AB3)</f>
        <v>0.9027294402893099</v>
      </c>
    </row>
    <row r="4" spans="1:49">
      <c r="A4" s="62">
        <v>1871</v>
      </c>
      <c r="B4" s="61">
        <v>4.8808144000000002</v>
      </c>
      <c r="C4" s="61">
        <v>28063</v>
      </c>
      <c r="D4" s="61">
        <v>9.8397054673989324</v>
      </c>
      <c r="H4" s="61">
        <v>7.089690640193641E-2</v>
      </c>
      <c r="I4" s="61">
        <v>1.203951024978277</v>
      </c>
      <c r="J4" s="61">
        <v>1.1905365572504543</v>
      </c>
      <c r="K4" s="61">
        <v>1.1913921586140974</v>
      </c>
      <c r="L4" s="61">
        <v>1.2162359516887495</v>
      </c>
      <c r="M4" s="61">
        <v>6.667303564164806</v>
      </c>
      <c r="N4" s="62">
        <f t="shared" ref="N4:N67" si="2">IF(OR(D4="",C4="",M4=""),"",D4*1000000000/C4/1000/(M4/100*$D$138*1000000000/$C$138/1000)*100)</f>
        <v>1.0913749583196488E-2</v>
      </c>
      <c r="O4" s="61">
        <v>2.2396900000000001E-2</v>
      </c>
      <c r="Z4" s="61">
        <v>6</v>
      </c>
      <c r="AB4" s="61">
        <v>0.9285261395581168</v>
      </c>
      <c r="AC4" s="63" t="str">
        <f t="shared" ref="AC4:AC67" si="3">IF(E4="","",E4/100)</f>
        <v/>
      </c>
      <c r="AD4" s="20" t="str">
        <f>IF(F4="","",F4)</f>
        <v/>
      </c>
      <c r="AE4" s="62" t="str">
        <f t="shared" ref="AE4:AE67" si="4">IF(G4="","",G4/100)</f>
        <v/>
      </c>
      <c r="AF4" s="20">
        <f t="shared" si="0"/>
        <v>7.089690640193641E-2</v>
      </c>
      <c r="AG4" s="62">
        <f t="shared" ref="AG4:AG67" si="5">IF(OR(I4="",D4=""),"",I4/D4)</f>
        <v>0.12235640883431181</v>
      </c>
      <c r="AH4" s="62">
        <f t="shared" ref="AH4:AH67" si="6">IF(OR(J4="",D4=""),"",J4/D4)</f>
        <v>0.12099310911235694</v>
      </c>
      <c r="AI4" s="62">
        <f>IF(OR(K4="",D4=""),"",K4/D4)</f>
        <v>0.12108006307317193</v>
      </c>
      <c r="AJ4" s="62">
        <f t="shared" si="1"/>
        <v>0.12360491436643116</v>
      </c>
      <c r="AK4" s="62">
        <f t="shared" ref="AK4:AK67" si="7">IF(OR(AI4="",AJ4=""),"",AI4-AJ4)</f>
        <v>-2.524851293259231E-3</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4.8068703864768532E-2</v>
      </c>
      <c r="AV4" s="62" t="str">
        <f t="shared" ref="AV4:AV67" si="11">IF(OR(AA4="",Z4=""),"",(AA4-Z4)/100)</f>
        <v/>
      </c>
      <c r="AW4" s="62">
        <f t="shared" ref="AW4:AW67" si="12">IF(AB4="","",AB4)</f>
        <v>0.9285261395581168</v>
      </c>
    </row>
    <row r="5" spans="1:49">
      <c r="A5" s="62">
        <v>1872</v>
      </c>
      <c r="B5" s="61">
        <v>5.0376051000000004</v>
      </c>
      <c r="C5" s="61">
        <v>28233</v>
      </c>
      <c r="D5" s="61">
        <v>10.515738024912544</v>
      </c>
      <c r="H5" s="61">
        <v>8.3897254526083154E-2</v>
      </c>
      <c r="I5" s="61">
        <v>1.2527489614014693</v>
      </c>
      <c r="J5" s="61">
        <v>1.2527489614014693</v>
      </c>
      <c r="K5" s="61">
        <v>1.2693422253734896</v>
      </c>
      <c r="L5" s="61">
        <v>1.480265339737878</v>
      </c>
      <c r="M5" s="61">
        <v>6.5705141210222688</v>
      </c>
      <c r="N5" s="62">
        <f t="shared" si="2"/>
        <v>1.1764123854321726E-2</v>
      </c>
      <c r="O5" s="61">
        <v>2.52287E-2</v>
      </c>
      <c r="Z5" s="61"/>
      <c r="AB5" s="61">
        <v>0.88914916056191728</v>
      </c>
      <c r="AC5" s="63" t="str">
        <f t="shared" si="3"/>
        <v/>
      </c>
      <c r="AD5" s="20" t="str">
        <f>IF(F5="","",F5)</f>
        <v/>
      </c>
      <c r="AE5" s="62" t="str">
        <f t="shared" si="4"/>
        <v/>
      </c>
      <c r="AF5" s="20">
        <f t="shared" si="0"/>
        <v>8.3897254526083154E-2</v>
      </c>
      <c r="AG5" s="62">
        <f t="shared" si="5"/>
        <v>0.11913086446558638</v>
      </c>
      <c r="AH5" s="62">
        <f t="shared" si="6"/>
        <v>0.11913086446558638</v>
      </c>
      <c r="AI5" s="62">
        <f>IF(OR(K5="",D5=""),"",K5/D5)</f>
        <v>0.12070881020108394</v>
      </c>
      <c r="AJ5" s="62">
        <f>IF(OR(L5="",D5=""),"",L5/D5)</f>
        <v>0.14076666195287696</v>
      </c>
      <c r="AK5" s="62">
        <f t="shared" si="7"/>
        <v>-2.0057851751793018E-2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-1.5031124933167023E-2</v>
      </c>
      <c r="AV5" s="62" t="str">
        <f t="shared" si="11"/>
        <v/>
      </c>
      <c r="AW5" s="62">
        <f t="shared" si="12"/>
        <v>0.88914916056191728</v>
      </c>
    </row>
    <row r="6" spans="1:49">
      <c r="A6" s="62">
        <v>1873</v>
      </c>
      <c r="B6" s="61">
        <v>5.2007534999999994</v>
      </c>
      <c r="C6" s="61">
        <v>28387</v>
      </c>
      <c r="D6" s="61">
        <v>11.722128282389459</v>
      </c>
      <c r="H6" s="61">
        <v>9.3314244630993082E-2</v>
      </c>
      <c r="I6" s="61">
        <v>1.2397901634075634</v>
      </c>
      <c r="J6" s="61">
        <v>1.2652720357530549</v>
      </c>
      <c r="K6" s="61">
        <v>1.2268837405261732</v>
      </c>
      <c r="L6" s="61">
        <v>1.5780918437938278</v>
      </c>
      <c r="M6" s="61">
        <v>6.5461658411464958</v>
      </c>
      <c r="N6" s="62">
        <f t="shared" si="2"/>
        <v>1.3091101184922366E-2</v>
      </c>
      <c r="O6" s="61">
        <v>2.67733E-2</v>
      </c>
      <c r="Z6" s="61"/>
      <c r="AB6" s="61">
        <v>0.81300107040155967</v>
      </c>
      <c r="AC6" s="63" t="str">
        <f t="shared" si="3"/>
        <v/>
      </c>
      <c r="AD6" s="20"/>
      <c r="AE6" s="62" t="str">
        <f t="shared" si="4"/>
        <v/>
      </c>
      <c r="AF6" s="20">
        <f t="shared" ref="AF6:AF37" si="19">IF(H6="","",H6)</f>
        <v>9.3314244630993082E-2</v>
      </c>
      <c r="AG6" s="62">
        <f t="shared" si="5"/>
        <v>0.10576493735102192</v>
      </c>
      <c r="AH6" s="62">
        <f t="shared" si="6"/>
        <v>0.10793876378694088</v>
      </c>
      <c r="AI6" s="62">
        <f t="shared" ref="AI6:AI69" si="20">IF(OR(K6="",D6=""),"",K6/D6)</f>
        <v>0.10466390667037498</v>
      </c>
      <c r="AJ6" s="62">
        <f t="shared" ref="AJ6:AJ69" si="21">IF(OR(L6="",D6=""),"",L6/D6)</f>
        <v>0.1346250276210206</v>
      </c>
      <c r="AK6" s="62">
        <f t="shared" si="7"/>
        <v>-2.9961120950645626E-2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t="str">
        <f t="shared" si="18"/>
        <v/>
      </c>
      <c r="AV6" s="62" t="str">
        <f t="shared" si="11"/>
        <v/>
      </c>
      <c r="AW6" s="62">
        <f t="shared" si="12"/>
        <v>0.81300107040155967</v>
      </c>
    </row>
    <row r="7" spans="1:49">
      <c r="A7" s="62">
        <v>1874</v>
      </c>
      <c r="B7" s="61">
        <v>5.241645000000001</v>
      </c>
      <c r="C7" s="61">
        <v>28505</v>
      </c>
      <c r="D7" s="61">
        <v>11.939276844024629</v>
      </c>
      <c r="H7" s="61">
        <v>0.10515532770587362</v>
      </c>
      <c r="I7" s="61">
        <v>1.3397534837916818</v>
      </c>
      <c r="J7" s="61">
        <v>1.3303359201204803</v>
      </c>
      <c r="K7" s="61">
        <v>1.0594541997308671</v>
      </c>
      <c r="L7" s="61">
        <v>1.5783360485884397</v>
      </c>
      <c r="M7" s="61">
        <v>6.8696357576779494</v>
      </c>
      <c r="N7" s="62">
        <f t="shared" si="2"/>
        <v>1.2653173932101257E-2</v>
      </c>
      <c r="O7" s="61">
        <v>2.7416900000000001E-2</v>
      </c>
      <c r="Z7" s="61"/>
      <c r="AB7" s="61">
        <v>0.75172737353450558</v>
      </c>
      <c r="AC7" s="63" t="str">
        <f t="shared" si="3"/>
        <v/>
      </c>
      <c r="AD7" s="20" t="str">
        <f t="shared" ref="AD7:AD38" si="22">IF(F7="","",F7)</f>
        <v/>
      </c>
      <c r="AE7" s="62" t="str">
        <f t="shared" si="4"/>
        <v/>
      </c>
      <c r="AF7" s="20">
        <f t="shared" si="19"/>
        <v>0.10515532770587362</v>
      </c>
      <c r="AG7" s="62">
        <f t="shared" si="5"/>
        <v>0.11221395577758143</v>
      </c>
      <c r="AH7" s="62">
        <f t="shared" si="6"/>
        <v>0.11142516732797657</v>
      </c>
      <c r="AI7" s="62">
        <f t="shared" si="20"/>
        <v>8.8736881937795317E-2</v>
      </c>
      <c r="AJ7" s="62">
        <f t="shared" si="21"/>
        <v>0.13219695541094395</v>
      </c>
      <c r="AK7" s="62">
        <f t="shared" si="7"/>
        <v>-4.3460073473148633E-2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t="str">
        <f t="shared" si="18"/>
        <v/>
      </c>
      <c r="AV7" s="62" t="str">
        <f t="shared" si="11"/>
        <v/>
      </c>
      <c r="AW7" s="62">
        <f t="shared" si="12"/>
        <v>0.75172737353450558</v>
      </c>
    </row>
    <row r="8" spans="1:49">
      <c r="A8" s="62">
        <v>1875</v>
      </c>
      <c r="B8" s="61">
        <v>4.8778874000000005</v>
      </c>
      <c r="C8" s="61">
        <v>28630</v>
      </c>
      <c r="D8" s="61">
        <v>10.264428771501802</v>
      </c>
      <c r="H8" s="61">
        <v>0.10110648282327263</v>
      </c>
      <c r="I8" s="61">
        <v>1.2763829312245603</v>
      </c>
      <c r="J8" s="61">
        <v>1.3375951654998246</v>
      </c>
      <c r="K8" s="61">
        <v>1.1050474739709351</v>
      </c>
      <c r="L8" s="61">
        <v>1.4576468036760424</v>
      </c>
      <c r="M8" s="61">
        <v>6.8641020577061829</v>
      </c>
      <c r="N8" s="62">
        <f t="shared" si="2"/>
        <v>1.0839416803956902E-2</v>
      </c>
      <c r="O8" s="61">
        <v>2.3426700000000002E-2</v>
      </c>
      <c r="Z8" s="61"/>
      <c r="AB8" s="61">
        <v>0.87998940768552647</v>
      </c>
      <c r="AC8" s="63" t="str">
        <f t="shared" si="3"/>
        <v/>
      </c>
      <c r="AD8" s="20" t="str">
        <f t="shared" si="22"/>
        <v/>
      </c>
      <c r="AE8" s="62" t="str">
        <f t="shared" si="4"/>
        <v/>
      </c>
      <c r="AF8" s="20">
        <f t="shared" si="19"/>
        <v>0.10110648282327263</v>
      </c>
      <c r="AG8" s="62">
        <f t="shared" si="5"/>
        <v>0.12435011822268323</v>
      </c>
      <c r="AH8" s="62">
        <f t="shared" si="6"/>
        <v>0.13031364874522086</v>
      </c>
      <c r="AI8" s="62">
        <f t="shared" si="20"/>
        <v>0.10765796115600636</v>
      </c>
      <c r="AJ8" s="62">
        <f t="shared" si="21"/>
        <v>0.14200953955889473</v>
      </c>
      <c r="AK8" s="62">
        <f t="shared" si="7"/>
        <v>-3.4351578402888369E-2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t="str">
        <f t="shared" si="18"/>
        <v/>
      </c>
      <c r="AV8" s="62" t="str">
        <f t="shared" si="11"/>
        <v/>
      </c>
      <c r="AW8" s="62">
        <f t="shared" si="12"/>
        <v>0.87998940768552647</v>
      </c>
    </row>
    <row r="9" spans="1:49">
      <c r="A9" s="62">
        <v>1876</v>
      </c>
      <c r="B9" s="61">
        <v>5.0501628000000007</v>
      </c>
      <c r="C9" s="61">
        <v>28837</v>
      </c>
      <c r="D9" s="61">
        <v>10.102565084364928</v>
      </c>
      <c r="H9" s="61">
        <v>9.5573260231748752E-2</v>
      </c>
      <c r="I9" s="61">
        <v>1.2837903532089596</v>
      </c>
      <c r="J9" s="61">
        <v>1.27881247598407</v>
      </c>
      <c r="K9" s="61">
        <v>1.2917287156713886</v>
      </c>
      <c r="L9" s="61">
        <v>1.5626878022294668</v>
      </c>
      <c r="M9" s="61">
        <v>6.7021155676235571</v>
      </c>
      <c r="N9" s="62">
        <f t="shared" si="2"/>
        <v>1.084790513026007E-2</v>
      </c>
      <c r="O9" s="61">
        <v>2.4842599999999999E-2</v>
      </c>
      <c r="Z9" s="61"/>
      <c r="AB9" s="61">
        <v>1.0163710890430837</v>
      </c>
      <c r="AC9" s="63" t="str">
        <f t="shared" si="3"/>
        <v/>
      </c>
      <c r="AD9" s="20" t="str">
        <f t="shared" si="22"/>
        <v/>
      </c>
      <c r="AE9" s="62" t="str">
        <f t="shared" si="4"/>
        <v/>
      </c>
      <c r="AF9" s="20">
        <f t="shared" si="19"/>
        <v>9.5573260231748752E-2</v>
      </c>
      <c r="AG9" s="62">
        <f t="shared" si="5"/>
        <v>0.12707568251114731</v>
      </c>
      <c r="AH9" s="62">
        <f t="shared" si="6"/>
        <v>0.1265829485190057</v>
      </c>
      <c r="AI9" s="62">
        <f t="shared" si="20"/>
        <v>0.12786145942979488</v>
      </c>
      <c r="AJ9" s="62">
        <f t="shared" si="21"/>
        <v>0.154682280112002</v>
      </c>
      <c r="AK9" s="62">
        <f t="shared" si="7"/>
        <v>-2.6820820682207119E-2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t="str">
        <f t="shared" si="18"/>
        <v/>
      </c>
      <c r="AV9" s="62" t="str">
        <f t="shared" si="11"/>
        <v/>
      </c>
      <c r="AW9" s="62">
        <f t="shared" si="12"/>
        <v>1.0163710890430837</v>
      </c>
    </row>
    <row r="10" spans="1:49">
      <c r="A10" s="62">
        <v>1877</v>
      </c>
      <c r="B10" s="61">
        <v>5.4395640000000007</v>
      </c>
      <c r="C10" s="61">
        <v>29067</v>
      </c>
      <c r="D10" s="61">
        <v>11.380096348656856</v>
      </c>
      <c r="H10" s="61">
        <v>8.9778091727363674E-2</v>
      </c>
      <c r="I10" s="61">
        <v>1.3590191629552899</v>
      </c>
      <c r="J10" s="61">
        <v>1.3580178486151417</v>
      </c>
      <c r="K10" s="61">
        <v>1.0084086392447811</v>
      </c>
      <c r="L10" s="61">
        <v>1.3460873701533278</v>
      </c>
      <c r="M10" s="61">
        <v>6.7267656856796094</v>
      </c>
      <c r="N10" s="62">
        <f t="shared" si="2"/>
        <v>1.2078573306168365E-2</v>
      </c>
      <c r="O10" s="61">
        <v>2.5743599999999998E-2</v>
      </c>
      <c r="Z10" s="61"/>
      <c r="AB10" s="61">
        <v>0.91363639162370724</v>
      </c>
      <c r="AC10" s="63" t="str">
        <f t="shared" si="3"/>
        <v/>
      </c>
      <c r="AD10" s="20" t="str">
        <f t="shared" si="22"/>
        <v/>
      </c>
      <c r="AE10" s="62" t="str">
        <f t="shared" si="4"/>
        <v/>
      </c>
      <c r="AF10" s="20">
        <f t="shared" si="19"/>
        <v>8.9778091727363674E-2</v>
      </c>
      <c r="AG10" s="62">
        <f t="shared" si="5"/>
        <v>0.11942070799037559</v>
      </c>
      <c r="AH10" s="62">
        <f t="shared" si="6"/>
        <v>0.11933271977749316</v>
      </c>
      <c r="AI10" s="62">
        <f t="shared" si="20"/>
        <v>8.8611608228062078E-2</v>
      </c>
      <c r="AJ10" s="62">
        <f t="shared" si="21"/>
        <v>0.11828435620513887</v>
      </c>
      <c r="AK10" s="62">
        <f t="shared" si="7"/>
        <v>-2.9672747977076794E-2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t="str">
        <f t="shared" si="18"/>
        <v/>
      </c>
      <c r="AV10" s="62" t="str">
        <f t="shared" si="11"/>
        <v/>
      </c>
      <c r="AW10" s="62">
        <f t="shared" si="12"/>
        <v>0.91363639162370724</v>
      </c>
    </row>
    <row r="11" spans="1:49">
      <c r="A11" s="62">
        <v>1878</v>
      </c>
      <c r="B11" s="61">
        <v>5.6458359999999992</v>
      </c>
      <c r="C11" s="61">
        <v>29252</v>
      </c>
      <c r="D11" s="61">
        <v>11.324920598584045</v>
      </c>
      <c r="H11" s="61">
        <v>8.9171515227300033E-2</v>
      </c>
      <c r="I11" s="61">
        <v>1.4039059625482935</v>
      </c>
      <c r="J11" s="61">
        <v>1.4144215412951273</v>
      </c>
      <c r="K11" s="61">
        <v>1.1552134857808323</v>
      </c>
      <c r="L11" s="61">
        <v>1.2704857116363804</v>
      </c>
      <c r="M11" s="61">
        <v>6.9702484844373442</v>
      </c>
      <c r="N11" s="62">
        <f t="shared" si="2"/>
        <v>1.1526767982574692E-2</v>
      </c>
      <c r="O11" s="61">
        <v>2.4971299999999998E-2</v>
      </c>
      <c r="Z11" s="61"/>
      <c r="AB11" s="61">
        <v>0.92451628223625038</v>
      </c>
      <c r="AC11" s="63" t="str">
        <f t="shared" si="3"/>
        <v/>
      </c>
      <c r="AD11" s="20" t="str">
        <f t="shared" si="22"/>
        <v/>
      </c>
      <c r="AE11" s="62" t="str">
        <f t="shared" si="4"/>
        <v/>
      </c>
      <c r="AF11" s="20">
        <f t="shared" si="19"/>
        <v>8.9171515227300033E-2</v>
      </c>
      <c r="AG11" s="62">
        <f t="shared" si="5"/>
        <v>0.12396607555233755</v>
      </c>
      <c r="AH11" s="62">
        <f t="shared" si="6"/>
        <v>0.12489460998710865</v>
      </c>
      <c r="AI11" s="62">
        <f t="shared" si="20"/>
        <v>0.1020063209913603</v>
      </c>
      <c r="AJ11" s="62">
        <f t="shared" si="21"/>
        <v>0.11218495534487272</v>
      </c>
      <c r="AK11" s="62">
        <f t="shared" si="7"/>
        <v>-1.017863435351242E-2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t="str">
        <f t="shared" si="18"/>
        <v/>
      </c>
      <c r="AV11" s="62" t="str">
        <f t="shared" si="11"/>
        <v/>
      </c>
      <c r="AW11" s="62">
        <f t="shared" si="12"/>
        <v>0.92451628223625038</v>
      </c>
    </row>
    <row r="12" spans="1:49">
      <c r="A12" s="62">
        <v>1879</v>
      </c>
      <c r="B12" s="61">
        <v>5.7752100000000004</v>
      </c>
      <c r="C12" s="61">
        <v>29425</v>
      </c>
      <c r="D12" s="61">
        <v>10.872343860170346</v>
      </c>
      <c r="H12" s="61">
        <v>8.3292681231289162E-2</v>
      </c>
      <c r="I12" s="61">
        <v>1.3180447280181931</v>
      </c>
      <c r="J12" s="61">
        <v>1.399910440768418</v>
      </c>
      <c r="K12" s="61">
        <v>1.2584967791944541</v>
      </c>
      <c r="L12" s="61">
        <v>1.503765862847851</v>
      </c>
      <c r="M12" s="61">
        <v>6.9780962771245765</v>
      </c>
      <c r="N12" s="62">
        <f t="shared" si="2"/>
        <v>1.0988691016252175E-2</v>
      </c>
      <c r="O12" s="61">
        <v>2.4585099999999999E-2</v>
      </c>
      <c r="Z12" s="61"/>
      <c r="AB12" s="61">
        <v>0.96331428764319615</v>
      </c>
      <c r="AC12" s="63" t="str">
        <f t="shared" si="3"/>
        <v/>
      </c>
      <c r="AD12" s="20" t="str">
        <f t="shared" si="22"/>
        <v/>
      </c>
      <c r="AE12" s="62" t="str">
        <f t="shared" si="4"/>
        <v/>
      </c>
      <c r="AF12" s="20">
        <f t="shared" si="19"/>
        <v>8.3292681231289162E-2</v>
      </c>
      <c r="AG12" s="62">
        <f t="shared" si="5"/>
        <v>0.12122912455397103</v>
      </c>
      <c r="AH12" s="62">
        <f t="shared" si="6"/>
        <v>0.12875884526581596</v>
      </c>
      <c r="AI12" s="62">
        <f t="shared" si="20"/>
        <v>0.11575211337868191</v>
      </c>
      <c r="AJ12" s="62">
        <f t="shared" si="21"/>
        <v>0.13831110220462528</v>
      </c>
      <c r="AK12" s="62">
        <f t="shared" si="7"/>
        <v>-2.2558988825943371E-2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t="str">
        <f t="shared" si="18"/>
        <v/>
      </c>
      <c r="AV12" s="62" t="str">
        <f t="shared" si="11"/>
        <v/>
      </c>
      <c r="AW12" s="62">
        <f t="shared" si="12"/>
        <v>0.96331428764319615</v>
      </c>
    </row>
    <row r="13" spans="1:49">
      <c r="A13" s="62">
        <v>1880</v>
      </c>
      <c r="B13" s="61">
        <v>5.7218208000000006</v>
      </c>
      <c r="C13" s="61">
        <v>29534</v>
      </c>
      <c r="D13" s="61">
        <v>11.554948250439944</v>
      </c>
      <c r="H13" s="61">
        <v>9.1180242045771659E-2</v>
      </c>
      <c r="I13" s="61">
        <v>1.3274264585724154</v>
      </c>
      <c r="J13" s="61">
        <v>1.3733453810116332</v>
      </c>
      <c r="K13" s="61">
        <v>1.3054789346106348</v>
      </c>
      <c r="L13" s="61">
        <v>1.4312990857847525</v>
      </c>
      <c r="M13" s="61">
        <v>7.1053713764752109</v>
      </c>
      <c r="N13" s="62">
        <f t="shared" si="2"/>
        <v>1.1427077249208372E-2</v>
      </c>
      <c r="O13" s="61">
        <v>2.5486100000000001E-2</v>
      </c>
      <c r="Z13" s="61"/>
      <c r="AB13" s="61">
        <v>0.89758308405008225</v>
      </c>
      <c r="AC13" s="63" t="str">
        <f t="shared" si="3"/>
        <v/>
      </c>
      <c r="AD13" s="20" t="str">
        <f t="shared" si="22"/>
        <v/>
      </c>
      <c r="AE13" s="62" t="str">
        <f t="shared" si="4"/>
        <v/>
      </c>
      <c r="AF13" s="20">
        <f t="shared" si="19"/>
        <v>9.1180242045771659E-2</v>
      </c>
      <c r="AG13" s="62">
        <f t="shared" si="5"/>
        <v>0.11487948105019638</v>
      </c>
      <c r="AH13" s="62">
        <f t="shared" si="6"/>
        <v>0.11885344280614535</v>
      </c>
      <c r="AI13" s="62">
        <f t="shared" si="20"/>
        <v>0.11298007626827146</v>
      </c>
      <c r="AJ13" s="62">
        <f t="shared" si="21"/>
        <v>0.12386893084789516</v>
      </c>
      <c r="AK13" s="62">
        <f t="shared" si="7"/>
        <v>-1.08888545796237E-2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t="str">
        <f t="shared" si="18"/>
        <v/>
      </c>
      <c r="AV13" s="62" t="str">
        <f t="shared" si="11"/>
        <v/>
      </c>
      <c r="AW13" s="62">
        <f t="shared" si="12"/>
        <v>0.89758308405008225</v>
      </c>
    </row>
    <row r="14" spans="1:49">
      <c r="A14" s="62">
        <v>1881</v>
      </c>
      <c r="B14" s="61">
        <v>5.37</v>
      </c>
      <c r="C14" s="61">
        <v>29672</v>
      </c>
      <c r="D14" s="61">
        <v>11.380799958493997</v>
      </c>
      <c r="H14" s="61">
        <v>9.210785842112143E-2</v>
      </c>
      <c r="I14" s="61">
        <v>1.5632896962659186</v>
      </c>
      <c r="J14" s="61">
        <v>1.5588247362827627</v>
      </c>
      <c r="K14" s="61">
        <v>1.3449168820156157</v>
      </c>
      <c r="L14" s="61">
        <v>1.5441438653898756</v>
      </c>
      <c r="M14" s="61">
        <v>7.2998557773011212</v>
      </c>
      <c r="N14" s="62">
        <f t="shared" si="2"/>
        <v>1.0904051668917763E-2</v>
      </c>
      <c r="O14" s="61">
        <v>2.3838600000000001E-2</v>
      </c>
      <c r="Z14" s="61"/>
      <c r="AB14" s="61">
        <v>1.002454783405839</v>
      </c>
      <c r="AC14" s="63" t="str">
        <f t="shared" si="3"/>
        <v/>
      </c>
      <c r="AD14" s="20" t="str">
        <f t="shared" si="22"/>
        <v/>
      </c>
      <c r="AE14" s="62" t="str">
        <f t="shared" si="4"/>
        <v/>
      </c>
      <c r="AF14" s="20">
        <f t="shared" si="19"/>
        <v>9.210785842112143E-2</v>
      </c>
      <c r="AG14" s="62">
        <f t="shared" si="5"/>
        <v>0.13736202217482665</v>
      </c>
      <c r="AH14" s="62">
        <f t="shared" si="6"/>
        <v>0.13696969826091554</v>
      </c>
      <c r="AI14" s="62">
        <f t="shared" si="20"/>
        <v>0.1181741957437574</v>
      </c>
      <c r="AJ14" s="62">
        <f t="shared" si="21"/>
        <v>0.13567972998571268</v>
      </c>
      <c r="AK14" s="62">
        <f t="shared" si="7"/>
        <v>-1.7505534241955278E-2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t="str">
        <f t="shared" si="18"/>
        <v/>
      </c>
      <c r="AV14" s="62" t="str">
        <f t="shared" si="11"/>
        <v/>
      </c>
      <c r="AW14" s="62">
        <f t="shared" si="12"/>
        <v>1.002454783405839</v>
      </c>
    </row>
    <row r="15" spans="1:49">
      <c r="A15" s="62">
        <v>1882</v>
      </c>
      <c r="B15" s="61">
        <v>5.4</v>
      </c>
      <c r="C15" s="61">
        <v>29898</v>
      </c>
      <c r="D15" s="61">
        <v>11.738700960358107</v>
      </c>
      <c r="H15" s="61">
        <v>9.4514271151012214E-2</v>
      </c>
      <c r="I15" s="61">
        <v>1.6335100435490344</v>
      </c>
      <c r="J15" s="61">
        <v>1.5728989589903601</v>
      </c>
      <c r="K15" s="61">
        <v>1.3133925324588447</v>
      </c>
      <c r="L15" s="61">
        <v>1.5491910207603508</v>
      </c>
      <c r="M15" s="61">
        <v>7.3955384804493054</v>
      </c>
      <c r="N15" s="62">
        <f t="shared" si="2"/>
        <v>1.1017531775769017E-2</v>
      </c>
      <c r="O15" s="61">
        <v>2.32722E-2</v>
      </c>
      <c r="Z15" s="61"/>
      <c r="AB15" s="61">
        <v>1.0478260992824082</v>
      </c>
      <c r="AC15" s="63" t="str">
        <f t="shared" si="3"/>
        <v/>
      </c>
      <c r="AD15" s="20" t="str">
        <f t="shared" si="22"/>
        <v/>
      </c>
      <c r="AE15" s="62" t="str">
        <f t="shared" si="4"/>
        <v/>
      </c>
      <c r="AF15" s="20">
        <f t="shared" si="19"/>
        <v>9.4514271151012214E-2</v>
      </c>
      <c r="AG15" s="62">
        <f t="shared" si="5"/>
        <v>0.13915594656218261</v>
      </c>
      <c r="AH15" s="62">
        <f t="shared" si="6"/>
        <v>0.13399259119915227</v>
      </c>
      <c r="AI15" s="62">
        <f t="shared" si="20"/>
        <v>0.11188567942008275</v>
      </c>
      <c r="AJ15" s="62">
        <f t="shared" si="21"/>
        <v>0.13197295220246333</v>
      </c>
      <c r="AK15" s="62">
        <f t="shared" si="7"/>
        <v>-2.008727278238058E-2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t="str">
        <f t="shared" si="18"/>
        <v/>
      </c>
      <c r="AV15" s="62" t="str">
        <f t="shared" si="11"/>
        <v/>
      </c>
      <c r="AW15" s="62">
        <f t="shared" si="12"/>
        <v>1.0478260992824082</v>
      </c>
    </row>
    <row r="16" spans="1:49">
      <c r="A16" s="62">
        <v>1883</v>
      </c>
      <c r="B16" s="61">
        <v>5.3</v>
      </c>
      <c r="C16" s="61">
        <v>30113</v>
      </c>
      <c r="D16" s="61">
        <v>11.266658665847984</v>
      </c>
      <c r="H16" s="61">
        <v>9.6582060773325207E-2</v>
      </c>
      <c r="I16" s="61">
        <v>1.6464877532632527</v>
      </c>
      <c r="J16" s="61">
        <v>1.5870310890795372</v>
      </c>
      <c r="K16" s="61">
        <v>1.3025971471433426</v>
      </c>
      <c r="L16" s="61">
        <v>1.5418555847260389</v>
      </c>
      <c r="M16" s="61">
        <v>7.4914224090510082</v>
      </c>
      <c r="N16" s="62">
        <f t="shared" si="2"/>
        <v>1.0364611750151255E-2</v>
      </c>
      <c r="O16" s="61">
        <v>2.25256E-2</v>
      </c>
      <c r="Z16" s="61"/>
      <c r="AB16" s="61">
        <v>1.0760554847639705</v>
      </c>
      <c r="AC16" s="63" t="str">
        <f t="shared" si="3"/>
        <v/>
      </c>
      <c r="AD16" s="20" t="str">
        <f t="shared" si="22"/>
        <v/>
      </c>
      <c r="AE16" s="62" t="str">
        <f t="shared" si="4"/>
        <v/>
      </c>
      <c r="AF16" s="20">
        <f t="shared" si="19"/>
        <v>9.6582060773325207E-2</v>
      </c>
      <c r="AG16" s="62">
        <f t="shared" si="5"/>
        <v>0.14613807004326512</v>
      </c>
      <c r="AH16" s="62">
        <f t="shared" si="6"/>
        <v>0.14086084758121048</v>
      </c>
      <c r="AI16" s="62">
        <f t="shared" si="20"/>
        <v>0.11561521350529906</v>
      </c>
      <c r="AJ16" s="62">
        <f t="shared" si="21"/>
        <v>0.13685118458410236</v>
      </c>
      <c r="AK16" s="62">
        <f t="shared" si="7"/>
        <v>-2.1235971078803303E-2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t="str">
        <f t="shared" si="18"/>
        <v/>
      </c>
      <c r="AV16" s="62" t="str">
        <f t="shared" si="11"/>
        <v/>
      </c>
      <c r="AW16" s="62">
        <f t="shared" si="12"/>
        <v>1.0760554847639705</v>
      </c>
    </row>
    <row r="17" spans="1:49">
      <c r="A17" s="62">
        <v>1884</v>
      </c>
      <c r="B17" s="61">
        <v>5.28</v>
      </c>
      <c r="C17" s="61">
        <v>30366</v>
      </c>
      <c r="D17" s="61">
        <v>10.908733884118899</v>
      </c>
      <c r="H17" s="61">
        <v>0.10249297983349551</v>
      </c>
      <c r="I17" s="61">
        <v>1.768736689485088</v>
      </c>
      <c r="J17" s="61">
        <v>1.6038135931393005</v>
      </c>
      <c r="K17" s="61">
        <v>1.1933326948701284</v>
      </c>
      <c r="L17" s="61">
        <v>1.4885550582976357</v>
      </c>
      <c r="M17" s="61">
        <v>7.3444272152555312</v>
      </c>
      <c r="N17" s="62">
        <f t="shared" si="2"/>
        <v>1.0150911457604665E-2</v>
      </c>
      <c r="O17" s="61">
        <v>2.2088E-2</v>
      </c>
      <c r="Z17" s="61"/>
      <c r="AB17" s="61">
        <v>1.1081820447051984</v>
      </c>
      <c r="AC17" s="63" t="str">
        <f t="shared" si="3"/>
        <v/>
      </c>
      <c r="AD17" s="20" t="str">
        <f t="shared" si="22"/>
        <v/>
      </c>
      <c r="AE17" s="62" t="str">
        <f t="shared" si="4"/>
        <v/>
      </c>
      <c r="AF17" s="20">
        <f t="shared" si="19"/>
        <v>0.10249297983349551</v>
      </c>
      <c r="AG17" s="62">
        <f t="shared" si="5"/>
        <v>0.16213950292251988</v>
      </c>
      <c r="AH17" s="62">
        <f t="shared" si="6"/>
        <v>0.14702105763842646</v>
      </c>
      <c r="AI17" s="62">
        <f t="shared" si="20"/>
        <v>0.10939241048013834</v>
      </c>
      <c r="AJ17" s="62">
        <f t="shared" si="21"/>
        <v>0.13645534615751301</v>
      </c>
      <c r="AK17" s="62">
        <f t="shared" si="7"/>
        <v>-2.7062935677374667E-2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t="str">
        <f t="shared" si="18"/>
        <v/>
      </c>
      <c r="AV17" s="62" t="str">
        <f t="shared" si="11"/>
        <v/>
      </c>
      <c r="AW17" s="62">
        <f t="shared" si="12"/>
        <v>1.1081820447051984</v>
      </c>
    </row>
    <row r="18" spans="1:49">
      <c r="A18" s="62">
        <v>1885</v>
      </c>
      <c r="B18" s="61">
        <v>5.31</v>
      </c>
      <c r="C18" s="61">
        <v>30644</v>
      </c>
      <c r="D18" s="61">
        <v>11.672397026303781</v>
      </c>
      <c r="H18" s="61">
        <v>9.6041154001347648E-2</v>
      </c>
      <c r="I18" s="61">
        <v>1.7453283997198046</v>
      </c>
      <c r="J18" s="61">
        <v>1.7697113798277639</v>
      </c>
      <c r="K18" s="61">
        <v>1.2022350489200762</v>
      </c>
      <c r="L18" s="61">
        <v>1.6919392020311523</v>
      </c>
      <c r="M18" s="61">
        <v>7.4412166583980692</v>
      </c>
      <c r="N18" s="62">
        <f t="shared" si="2"/>
        <v>1.0622992115715137E-2</v>
      </c>
      <c r="O18" s="61">
        <v>2.2577099999999999E-2</v>
      </c>
      <c r="Z18" s="61">
        <v>4</v>
      </c>
      <c r="AB18" s="61">
        <v>1.0294413414596668</v>
      </c>
      <c r="AC18" s="63" t="str">
        <f t="shared" si="3"/>
        <v/>
      </c>
      <c r="AD18" s="20" t="str">
        <f t="shared" si="22"/>
        <v/>
      </c>
      <c r="AE18" s="62" t="str">
        <f t="shared" si="4"/>
        <v/>
      </c>
      <c r="AF18" s="20">
        <f t="shared" si="19"/>
        <v>9.6041154001347648E-2</v>
      </c>
      <c r="AG18" s="62">
        <f t="shared" si="5"/>
        <v>0.14952613381696167</v>
      </c>
      <c r="AH18" s="62">
        <f t="shared" si="6"/>
        <v>0.15161507750633518</v>
      </c>
      <c r="AI18" s="62">
        <f t="shared" si="20"/>
        <v>0.10299812850872327</v>
      </c>
      <c r="AJ18" s="62">
        <f t="shared" si="21"/>
        <v>0.14495216348607423</v>
      </c>
      <c r="AK18" s="62">
        <f t="shared" si="7"/>
        <v>-4.1954034977350965E-2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t="str">
        <f t="shared" si="18"/>
        <v/>
      </c>
      <c r="AV18" s="62" t="str">
        <f t="shared" si="11"/>
        <v/>
      </c>
      <c r="AW18" s="62">
        <f t="shared" si="12"/>
        <v>1.0294413414596668</v>
      </c>
    </row>
    <row r="19" spans="1:49">
      <c r="A19" s="62">
        <v>1886</v>
      </c>
      <c r="B19" s="61">
        <v>5.28</v>
      </c>
      <c r="C19" s="61">
        <v>30857</v>
      </c>
      <c r="D19" s="61">
        <v>12.325884591872736</v>
      </c>
      <c r="H19" s="61">
        <v>0.10320313934011278</v>
      </c>
      <c r="I19" s="61">
        <v>1.8099444870852144</v>
      </c>
      <c r="J19" s="61">
        <v>1.7462632871540009</v>
      </c>
      <c r="K19" s="61">
        <v>1.154703397621841</v>
      </c>
      <c r="L19" s="61">
        <v>1.6296932285087111</v>
      </c>
      <c r="M19" s="61">
        <v>7.6510948064181665</v>
      </c>
      <c r="N19" s="62">
        <f t="shared" si="2"/>
        <v>1.0834703332677014E-2</v>
      </c>
      <c r="O19" s="61">
        <v>2.2551399999999999E-2</v>
      </c>
      <c r="Z19" s="61">
        <v>4.5</v>
      </c>
      <c r="AB19" s="61">
        <v>0.98123468809113756</v>
      </c>
      <c r="AC19" s="63" t="str">
        <f t="shared" si="3"/>
        <v/>
      </c>
      <c r="AD19" s="20" t="str">
        <f t="shared" si="22"/>
        <v/>
      </c>
      <c r="AE19" s="62" t="str">
        <f t="shared" si="4"/>
        <v/>
      </c>
      <c r="AF19" s="20">
        <f t="shared" si="19"/>
        <v>0.10320313934011278</v>
      </c>
      <c r="AG19" s="62">
        <f t="shared" si="5"/>
        <v>0.14684094059087893</v>
      </c>
      <c r="AH19" s="62">
        <f t="shared" si="6"/>
        <v>0.14167447976151154</v>
      </c>
      <c r="AI19" s="62">
        <f t="shared" si="20"/>
        <v>9.3681178743407409E-2</v>
      </c>
      <c r="AJ19" s="62">
        <f t="shared" si="21"/>
        <v>0.13221714160647544</v>
      </c>
      <c r="AK19" s="62">
        <f t="shared" si="7"/>
        <v>-3.8535962863068027E-2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2.0266465457672748E-2</v>
      </c>
      <c r="AV19" s="62" t="str">
        <f t="shared" si="11"/>
        <v/>
      </c>
      <c r="AW19" s="62">
        <f t="shared" si="12"/>
        <v>0.98123468809113756</v>
      </c>
    </row>
    <row r="20" spans="1:49">
      <c r="A20" s="62">
        <v>1887</v>
      </c>
      <c r="B20" s="61">
        <v>5.35</v>
      </c>
      <c r="C20" s="61">
        <v>31049</v>
      </c>
      <c r="D20" s="61">
        <v>11.896594528411921</v>
      </c>
      <c r="H20" s="61">
        <v>9.5066359995752553E-2</v>
      </c>
      <c r="I20" s="61">
        <v>2.1392451276647453</v>
      </c>
      <c r="J20" s="61">
        <v>1.9000666040683267</v>
      </c>
      <c r="K20" s="61">
        <v>1.1960192569303751</v>
      </c>
      <c r="L20" s="61">
        <v>1.7916356594508778</v>
      </c>
      <c r="M20" s="61">
        <v>7.7707233385350865</v>
      </c>
      <c r="N20" s="62">
        <f t="shared" si="2"/>
        <v>1.0232689746256827E-2</v>
      </c>
      <c r="O20" s="61">
        <v>2.24999E-2</v>
      </c>
      <c r="Z20" s="61">
        <v>5.25</v>
      </c>
      <c r="AB20" s="61">
        <v>1.0355483986129377</v>
      </c>
      <c r="AC20" s="63" t="str">
        <f t="shared" si="3"/>
        <v/>
      </c>
      <c r="AD20" s="20" t="str">
        <f t="shared" si="22"/>
        <v/>
      </c>
      <c r="AE20" s="62" t="str">
        <f t="shared" si="4"/>
        <v/>
      </c>
      <c r="AF20" s="20">
        <f t="shared" si="19"/>
        <v>9.5066359995752553E-2</v>
      </c>
      <c r="AG20" s="62">
        <f t="shared" si="5"/>
        <v>0.17981995793466063</v>
      </c>
      <c r="AH20" s="62">
        <f t="shared" si="6"/>
        <v>0.15971516886874743</v>
      </c>
      <c r="AI20" s="62">
        <f t="shared" si="20"/>
        <v>0.10053459030430888</v>
      </c>
      <c r="AJ20" s="62">
        <f t="shared" si="21"/>
        <v>0.15060071646318804</v>
      </c>
      <c r="AK20" s="62">
        <f t="shared" si="7"/>
        <v>-5.0066126158879162E-2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0.10216678144783838</v>
      </c>
      <c r="AV20" s="62" t="str">
        <f t="shared" si="11"/>
        <v/>
      </c>
      <c r="AW20" s="62">
        <f t="shared" si="12"/>
        <v>1.0355483986129377</v>
      </c>
    </row>
    <row r="21" spans="1:49">
      <c r="A21" s="62">
        <v>1888</v>
      </c>
      <c r="B21" s="61">
        <v>5.34</v>
      </c>
      <c r="C21" s="61">
        <v>31243</v>
      </c>
      <c r="D21" s="61">
        <v>11.811079805959533</v>
      </c>
      <c r="H21" s="61">
        <v>0.11288643264153506</v>
      </c>
      <c r="I21" s="61">
        <v>2.1536633756961168</v>
      </c>
      <c r="J21" s="61">
        <v>1.8951381864875199</v>
      </c>
      <c r="K21" s="61">
        <v>1.0449530664684381</v>
      </c>
      <c r="L21" s="61">
        <v>1.3065066979106068</v>
      </c>
      <c r="M21" s="61">
        <v>7.7410425841410655</v>
      </c>
      <c r="N21" s="62">
        <f t="shared" si="2"/>
        <v>1.0134763759761644E-2</v>
      </c>
      <c r="O21" s="61">
        <v>2.2783100000000001E-2</v>
      </c>
      <c r="Z21" s="61">
        <v>4.75</v>
      </c>
      <c r="AB21" s="61">
        <v>1.0808245848695319</v>
      </c>
      <c r="AC21" s="63" t="str">
        <f t="shared" si="3"/>
        <v/>
      </c>
      <c r="AD21" s="20" t="str">
        <f t="shared" si="22"/>
        <v/>
      </c>
      <c r="AE21" s="62" t="str">
        <f t="shared" si="4"/>
        <v/>
      </c>
      <c r="AF21" s="20">
        <f t="shared" si="19"/>
        <v>0.11288643264153506</v>
      </c>
      <c r="AG21" s="62">
        <f t="shared" si="5"/>
        <v>0.18234263175577223</v>
      </c>
      <c r="AH21" s="62">
        <f t="shared" si="6"/>
        <v>0.16045426985695985</v>
      </c>
      <c r="AI21" s="62">
        <f t="shared" si="20"/>
        <v>8.8472272106838584E-2</v>
      </c>
      <c r="AJ21" s="62">
        <f t="shared" si="21"/>
        <v>0.11061704089505693</v>
      </c>
      <c r="AK21" s="62">
        <f t="shared" si="7"/>
        <v>-2.2144768788218347E-2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6.211600241738939E-2</v>
      </c>
      <c r="AV21" s="62" t="str">
        <f t="shared" si="11"/>
        <v/>
      </c>
      <c r="AW21" s="62">
        <f t="shared" si="12"/>
        <v>1.0808245848695319</v>
      </c>
    </row>
    <row r="22" spans="1:49">
      <c r="A22" s="62">
        <v>1889</v>
      </c>
      <c r="B22" s="61">
        <v>5.32</v>
      </c>
      <c r="C22" s="61">
        <v>31468</v>
      </c>
      <c r="D22" s="61">
        <v>12.294999659492888</v>
      </c>
      <c r="H22" s="61">
        <v>0.10152831130468128</v>
      </c>
      <c r="I22" s="61">
        <v>2.1971027251488477</v>
      </c>
      <c r="J22" s="61">
        <v>2.0293323021464027</v>
      </c>
      <c r="K22" s="61">
        <v>1.0205595583099989</v>
      </c>
      <c r="L22" s="61">
        <v>1.5226192358114188</v>
      </c>
      <c r="M22" s="61">
        <v>7.4966542708424955</v>
      </c>
      <c r="N22" s="62">
        <f t="shared" si="2"/>
        <v>1.0816035601891229E-2</v>
      </c>
      <c r="O22" s="61">
        <v>2.3169200000000001E-2</v>
      </c>
      <c r="Z22" s="61">
        <v>5.25</v>
      </c>
      <c r="AB22" s="61">
        <v>1.0595710451251752</v>
      </c>
      <c r="AC22" s="63" t="str">
        <f t="shared" si="3"/>
        <v/>
      </c>
      <c r="AD22" s="20" t="str">
        <f t="shared" si="22"/>
        <v/>
      </c>
      <c r="AE22" s="62" t="str">
        <f t="shared" si="4"/>
        <v/>
      </c>
      <c r="AF22" s="20">
        <f t="shared" si="19"/>
        <v>0.10152831130468128</v>
      </c>
      <c r="AG22" s="62">
        <f t="shared" si="5"/>
        <v>0.17869888458699382</v>
      </c>
      <c r="AH22" s="62">
        <f t="shared" si="6"/>
        <v>0.16505346550209693</v>
      </c>
      <c r="AI22" s="62">
        <f t="shared" si="20"/>
        <v>8.3006066415140703E-2</v>
      </c>
      <c r="AJ22" s="62">
        <f t="shared" si="21"/>
        <v>0.12384052687921911</v>
      </c>
      <c r="AK22" s="62">
        <f t="shared" si="7"/>
        <v>-4.0834460464078404E-2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-1.7558340605510259E-2</v>
      </c>
      <c r="AV22" s="62" t="str">
        <f t="shared" si="11"/>
        <v/>
      </c>
      <c r="AW22" s="62">
        <f t="shared" si="12"/>
        <v>1.0595710451251752</v>
      </c>
    </row>
    <row r="23" spans="1:49">
      <c r="A23" s="62">
        <v>1890</v>
      </c>
      <c r="B23" s="61">
        <v>5.37</v>
      </c>
      <c r="C23" s="61">
        <v>31702</v>
      </c>
      <c r="D23" s="61">
        <v>12.900739437398272</v>
      </c>
      <c r="H23" s="61">
        <v>9.4172398663679061E-2</v>
      </c>
      <c r="I23" s="61">
        <v>1.916685053885488</v>
      </c>
      <c r="J23" s="61">
        <v>1.8739780962448807</v>
      </c>
      <c r="K23" s="61">
        <v>0.97147574251361257</v>
      </c>
      <c r="L23" s="61">
        <v>1.4013293160409193</v>
      </c>
      <c r="M23" s="61">
        <v>7.5711076886444486</v>
      </c>
      <c r="N23" s="62">
        <f t="shared" si="2"/>
        <v>1.1154361868742616E-2</v>
      </c>
      <c r="O23" s="61">
        <v>2.3993E-2</v>
      </c>
      <c r="Z23" s="61">
        <v>5.25</v>
      </c>
      <c r="AB23" s="61">
        <v>1.01574586680315</v>
      </c>
      <c r="AC23" s="63" t="str">
        <f t="shared" si="3"/>
        <v/>
      </c>
      <c r="AD23" s="20" t="str">
        <f t="shared" si="22"/>
        <v/>
      </c>
      <c r="AE23" s="62" t="str">
        <f t="shared" si="4"/>
        <v/>
      </c>
      <c r="AF23" s="20">
        <f t="shared" si="19"/>
        <v>9.4172398663679061E-2</v>
      </c>
      <c r="AG23" s="62">
        <f t="shared" si="5"/>
        <v>0.14857172049604866</v>
      </c>
      <c r="AH23" s="62">
        <f t="shared" si="6"/>
        <v>0.14526129338077778</v>
      </c>
      <c r="AI23" s="62">
        <f t="shared" si="20"/>
        <v>7.5303880620778807E-2</v>
      </c>
      <c r="AJ23" s="62">
        <f t="shared" si="21"/>
        <v>0.10862395313392434</v>
      </c>
      <c r="AK23" s="62">
        <f t="shared" si="7"/>
        <v>-3.3320072513145532E-2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2.1699190492042161E-2</v>
      </c>
      <c r="AV23" s="62" t="str">
        <f t="shared" si="11"/>
        <v/>
      </c>
      <c r="AW23" s="62">
        <f t="shared" si="12"/>
        <v>1.01574586680315</v>
      </c>
    </row>
    <row r="24" spans="1:49">
      <c r="A24" s="62">
        <v>1891</v>
      </c>
      <c r="B24" s="61">
        <v>5.38</v>
      </c>
      <c r="C24" s="61">
        <v>31892</v>
      </c>
      <c r="D24" s="61">
        <v>12.912374110017121</v>
      </c>
      <c r="H24" s="61">
        <v>8.7810454340016428E-2</v>
      </c>
      <c r="I24" s="61">
        <v>1.8622082852603346</v>
      </c>
      <c r="J24" s="61">
        <v>1.6735694904635765</v>
      </c>
      <c r="K24" s="61">
        <v>0.94629426599409228</v>
      </c>
      <c r="L24" s="61">
        <v>1.1565818806594461</v>
      </c>
      <c r="M24" s="61">
        <v>7.6776565662826464</v>
      </c>
      <c r="N24" s="62">
        <f t="shared" si="2"/>
        <v>1.0943893915809671E-2</v>
      </c>
      <c r="O24" s="61">
        <v>2.3915800000000001E-2</v>
      </c>
      <c r="Z24" s="61">
        <v>4.25</v>
      </c>
      <c r="AB24" s="61">
        <v>1.0468972063967685</v>
      </c>
      <c r="AC24" s="63" t="str">
        <f t="shared" si="3"/>
        <v/>
      </c>
      <c r="AD24" s="20" t="str">
        <f t="shared" si="22"/>
        <v/>
      </c>
      <c r="AE24" s="62" t="str">
        <f t="shared" si="4"/>
        <v/>
      </c>
      <c r="AF24" s="20">
        <f t="shared" si="19"/>
        <v>8.7810454340016428E-2</v>
      </c>
      <c r="AG24" s="62">
        <f t="shared" si="5"/>
        <v>0.14421889184698239</v>
      </c>
      <c r="AH24" s="62">
        <f t="shared" si="6"/>
        <v>0.12960974304216141</v>
      </c>
      <c r="AI24" s="62">
        <f t="shared" si="20"/>
        <v>7.3285846423856257E-2</v>
      </c>
      <c r="AJ24" s="62">
        <f t="shared" si="21"/>
        <v>8.9571590073602089E-2</v>
      </c>
      <c r="AK24" s="62">
        <f t="shared" si="7"/>
        <v>-1.6285743649745832E-2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7.1548952930252652E-2</v>
      </c>
      <c r="AV24" s="62" t="str">
        <f t="shared" si="11"/>
        <v/>
      </c>
      <c r="AW24" s="62">
        <f t="shared" si="12"/>
        <v>1.0468972063967685</v>
      </c>
    </row>
    <row r="25" spans="1:49">
      <c r="A25" s="62">
        <v>1892</v>
      </c>
      <c r="B25" s="61">
        <v>5.44</v>
      </c>
      <c r="C25" s="61">
        <v>32091</v>
      </c>
      <c r="D25" s="61">
        <v>12.135357418561137</v>
      </c>
      <c r="H25" s="61">
        <v>8.1119937100251574E-2</v>
      </c>
      <c r="I25" s="61">
        <v>1.7913008498665814</v>
      </c>
      <c r="J25" s="61">
        <v>1.7601345742189942</v>
      </c>
      <c r="K25" s="61">
        <v>1.0078226019121934</v>
      </c>
      <c r="L25" s="61">
        <v>1.1867518685249365</v>
      </c>
      <c r="M25" s="61">
        <v>7.6221183411114612</v>
      </c>
      <c r="N25" s="62">
        <f t="shared" si="2"/>
        <v>1.0296031089593885E-2</v>
      </c>
      <c r="O25" s="61">
        <v>2.37098E-2</v>
      </c>
      <c r="Z25" s="61">
        <v>3.5</v>
      </c>
      <c r="AB25" s="61">
        <v>1.1249887014117816</v>
      </c>
      <c r="AC25" s="63" t="str">
        <f t="shared" si="3"/>
        <v/>
      </c>
      <c r="AD25" s="20" t="str">
        <f t="shared" si="22"/>
        <v/>
      </c>
      <c r="AE25" s="62" t="str">
        <f t="shared" si="4"/>
        <v/>
      </c>
      <c r="AF25" s="20">
        <f t="shared" si="19"/>
        <v>8.1119937100251574E-2</v>
      </c>
      <c r="AG25" s="62">
        <f t="shared" si="5"/>
        <v>0.14761006108701594</v>
      </c>
      <c r="AH25" s="62">
        <f t="shared" si="6"/>
        <v>0.14504184042629456</v>
      </c>
      <c r="AI25" s="62">
        <f t="shared" si="20"/>
        <v>8.3048448195742447E-2</v>
      </c>
      <c r="AJ25" s="62">
        <f t="shared" si="21"/>
        <v>9.7792906100135871E-2</v>
      </c>
      <c r="AK25" s="62">
        <f t="shared" si="7"/>
        <v>-1.4744457904393424E-2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0.10352317759877698</v>
      </c>
      <c r="AV25" s="62" t="str">
        <f t="shared" si="11"/>
        <v/>
      </c>
      <c r="AW25" s="62">
        <f t="shared" si="12"/>
        <v>1.1249887014117816</v>
      </c>
    </row>
    <row r="26" spans="1:49">
      <c r="A26" s="62">
        <v>1893</v>
      </c>
      <c r="B26" s="61">
        <v>5.71</v>
      </c>
      <c r="C26" s="61">
        <v>32303</v>
      </c>
      <c r="D26" s="61">
        <v>12.01737708193223</v>
      </c>
      <c r="H26" s="61">
        <v>7.9359559780559238E-2</v>
      </c>
      <c r="I26" s="61">
        <v>1.7460453734191954</v>
      </c>
      <c r="J26" s="61">
        <v>1.6850652123999452</v>
      </c>
      <c r="K26" s="61">
        <v>1.056670218988764</v>
      </c>
      <c r="L26" s="61">
        <v>1.2057007083833027</v>
      </c>
      <c r="M26" s="61">
        <v>7.7339996932679078</v>
      </c>
      <c r="N26" s="62">
        <f t="shared" si="2"/>
        <v>9.9824901871966576E-3</v>
      </c>
      <c r="O26" s="61">
        <v>2.3195E-2</v>
      </c>
      <c r="Z26" s="61">
        <v>6</v>
      </c>
      <c r="AB26" s="61">
        <v>1.1420504181401889</v>
      </c>
      <c r="AC26" s="63" t="str">
        <f t="shared" si="3"/>
        <v/>
      </c>
      <c r="AD26" s="20" t="str">
        <f t="shared" si="22"/>
        <v/>
      </c>
      <c r="AE26" s="62" t="str">
        <f t="shared" si="4"/>
        <v/>
      </c>
      <c r="AF26" s="20">
        <f t="shared" si="19"/>
        <v>7.9359559780559238E-2</v>
      </c>
      <c r="AG26" s="62">
        <f t="shared" si="5"/>
        <v>0.14529338319959376</v>
      </c>
      <c r="AH26" s="62">
        <f t="shared" si="6"/>
        <v>0.14021905120489153</v>
      </c>
      <c r="AI26" s="62">
        <f t="shared" si="20"/>
        <v>8.792852315314599E-2</v>
      </c>
      <c r="AJ26" s="62">
        <f t="shared" si="21"/>
        <v>0.10032977247556274</v>
      </c>
      <c r="AK26" s="62">
        <f t="shared" si="7"/>
        <v>-1.2401249322416749E-2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6.5925912914921309E-2</v>
      </c>
      <c r="AV26" s="62" t="str">
        <f t="shared" si="11"/>
        <v/>
      </c>
      <c r="AW26" s="62">
        <f t="shared" si="12"/>
        <v>1.1420504181401889</v>
      </c>
    </row>
    <row r="27" spans="1:49">
      <c r="A27" s="62">
        <v>1894</v>
      </c>
      <c r="B27" s="61">
        <v>5.81</v>
      </c>
      <c r="C27" s="61">
        <v>32513</v>
      </c>
      <c r="D27" s="61">
        <v>11.771736314481146</v>
      </c>
      <c r="H27" s="61">
        <v>8.6040784404001425E-2</v>
      </c>
      <c r="I27" s="61">
        <v>1.7821528146597359</v>
      </c>
      <c r="J27" s="61">
        <v>1.7544306270962258</v>
      </c>
      <c r="K27" s="61">
        <v>1.0571113815126911</v>
      </c>
      <c r="L27" s="61">
        <v>1.1752249955652803</v>
      </c>
      <c r="M27" s="61">
        <v>7.766195765830914</v>
      </c>
      <c r="N27" s="62">
        <f t="shared" si="2"/>
        <v>9.6750085776996994E-3</v>
      </c>
      <c r="O27" s="61">
        <v>2.3092000000000001E-2</v>
      </c>
      <c r="Z27" s="61">
        <v>4</v>
      </c>
      <c r="AB27" s="61">
        <v>1.2148287798407649</v>
      </c>
      <c r="AC27" s="63" t="str">
        <f t="shared" si="3"/>
        <v/>
      </c>
      <c r="AD27" s="20" t="str">
        <f t="shared" si="22"/>
        <v/>
      </c>
      <c r="AE27" s="62" t="str">
        <f t="shared" si="4"/>
        <v/>
      </c>
      <c r="AF27" s="20">
        <f t="shared" si="19"/>
        <v>8.6040784404001425E-2</v>
      </c>
      <c r="AG27" s="62">
        <f t="shared" si="5"/>
        <v>0.1513925190855149</v>
      </c>
      <c r="AH27" s="62">
        <f t="shared" si="6"/>
        <v>0.14903754044660272</v>
      </c>
      <c r="AI27" s="62">
        <f t="shared" si="20"/>
        <v>8.9800803659887671E-2</v>
      </c>
      <c r="AJ27" s="62">
        <f t="shared" si="21"/>
        <v>9.983446487155534E-2</v>
      </c>
      <c r="AK27" s="62">
        <f t="shared" si="7"/>
        <v>-1.0033661211667669E-2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9.1286451454770226E-2</v>
      </c>
      <c r="AV27" s="62" t="str">
        <f t="shared" si="11"/>
        <v/>
      </c>
      <c r="AW27" s="62">
        <f t="shared" si="12"/>
        <v>1.2148287798407649</v>
      </c>
    </row>
    <row r="28" spans="1:49">
      <c r="A28" s="62">
        <v>1895</v>
      </c>
      <c r="B28" s="61">
        <v>5.53</v>
      </c>
      <c r="C28" s="61">
        <v>32689</v>
      </c>
      <c r="D28" s="61">
        <v>12.481422335812002</v>
      </c>
      <c r="H28" s="61">
        <v>8.0537579299311213E-2</v>
      </c>
      <c r="I28" s="61">
        <v>1.8903821021391332</v>
      </c>
      <c r="J28" s="61">
        <v>1.8014135202365544</v>
      </c>
      <c r="K28" s="61">
        <v>1.0612681588497983</v>
      </c>
      <c r="L28" s="61">
        <v>1.1732015902462218</v>
      </c>
      <c r="M28" s="61">
        <v>7.8119745565064393</v>
      </c>
      <c r="N28" s="62">
        <f t="shared" si="2"/>
        <v>1.014326646554756E-2</v>
      </c>
      <c r="O28" s="61">
        <v>2.2963299999999999E-2</v>
      </c>
      <c r="Z28" s="61">
        <v>3</v>
      </c>
      <c r="AB28" s="61">
        <v>1.1409257350105073</v>
      </c>
      <c r="AC28" s="63" t="str">
        <f t="shared" si="3"/>
        <v/>
      </c>
      <c r="AD28" s="20" t="str">
        <f t="shared" si="22"/>
        <v/>
      </c>
      <c r="AE28" s="62" t="str">
        <f t="shared" si="4"/>
        <v/>
      </c>
      <c r="AF28" s="20">
        <f t="shared" si="19"/>
        <v>8.0537579299311213E-2</v>
      </c>
      <c r="AG28" s="62">
        <f t="shared" si="5"/>
        <v>0.15145566356770113</v>
      </c>
      <c r="AH28" s="62">
        <f t="shared" si="6"/>
        <v>0.14432758316877833</v>
      </c>
      <c r="AI28" s="62">
        <f t="shared" si="20"/>
        <v>8.5027822174142897E-2</v>
      </c>
      <c r="AJ28" s="62">
        <f t="shared" si="21"/>
        <v>9.399582504952525E-2</v>
      </c>
      <c r="AK28" s="62">
        <f t="shared" si="7"/>
        <v>-8.9680028753823526E-3</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-7.263957430539765E-3</v>
      </c>
      <c r="AV28" s="62" t="str">
        <f t="shared" si="11"/>
        <v/>
      </c>
      <c r="AW28" s="62">
        <f t="shared" si="12"/>
        <v>1.1409257350105073</v>
      </c>
    </row>
    <row r="29" spans="1:49">
      <c r="A29" s="62">
        <v>1896</v>
      </c>
      <c r="B29" s="61">
        <v>5.66</v>
      </c>
      <c r="C29" s="61">
        <v>32863</v>
      </c>
      <c r="D29" s="61">
        <v>12.714839544603544</v>
      </c>
      <c r="H29" s="61">
        <v>8.5270720266748617E-2</v>
      </c>
      <c r="I29" s="61">
        <v>1.8653084740840873</v>
      </c>
      <c r="J29" s="61">
        <v>1.8081334611260833</v>
      </c>
      <c r="K29" s="61">
        <v>1.0779615390343662</v>
      </c>
      <c r="L29" s="61">
        <v>1.1634524390034591</v>
      </c>
      <c r="M29" s="61">
        <v>7.880391210702828</v>
      </c>
      <c r="N29" s="62">
        <f t="shared" si="2"/>
        <v>1.0189012859355077E-2</v>
      </c>
      <c r="O29" s="61">
        <v>2.28603E-2</v>
      </c>
      <c r="Z29" s="61">
        <v>4</v>
      </c>
      <c r="AB29" s="61">
        <v>1.1405698563105968</v>
      </c>
      <c r="AC29" s="63" t="str">
        <f t="shared" si="3"/>
        <v/>
      </c>
      <c r="AD29" s="20" t="str">
        <f t="shared" si="22"/>
        <v/>
      </c>
      <c r="AE29" s="62" t="str">
        <f t="shared" si="4"/>
        <v/>
      </c>
      <c r="AF29" s="20">
        <f t="shared" si="19"/>
        <v>8.5270720266748617E-2</v>
      </c>
      <c r="AG29" s="62">
        <f t="shared" si="5"/>
        <v>0.14670326491660407</v>
      </c>
      <c r="AH29" s="62">
        <f t="shared" si="6"/>
        <v>0.14220654966058888</v>
      </c>
      <c r="AI29" s="62">
        <f t="shared" si="20"/>
        <v>8.4779798852583757E-2</v>
      </c>
      <c r="AJ29" s="62">
        <f t="shared" si="21"/>
        <v>9.1503509338208971E-2</v>
      </c>
      <c r="AK29" s="62">
        <f t="shared" si="7"/>
        <v>-6.7237104856252145E-3</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2.5500113856433824E-2</v>
      </c>
      <c r="AV29" s="62" t="str">
        <f t="shared" si="11"/>
        <v/>
      </c>
      <c r="AW29" s="62">
        <f t="shared" si="12"/>
        <v>1.1405698563105968</v>
      </c>
    </row>
    <row r="30" spans="1:49">
      <c r="A30" s="62">
        <v>1897</v>
      </c>
      <c r="B30" s="61">
        <v>5.53</v>
      </c>
      <c r="C30" s="61">
        <v>33078</v>
      </c>
      <c r="D30" s="61">
        <v>12.76779722045603</v>
      </c>
      <c r="H30" s="61">
        <v>9.1501892698411497E-2</v>
      </c>
      <c r="I30" s="61">
        <v>1.8647642621509799</v>
      </c>
      <c r="J30" s="61">
        <v>1.8658876778108533</v>
      </c>
      <c r="K30" s="61">
        <v>1.1272402126411754</v>
      </c>
      <c r="L30" s="61">
        <v>1.1772091258211339</v>
      </c>
      <c r="M30" s="61">
        <v>7.8844157197732043</v>
      </c>
      <c r="N30" s="62">
        <f t="shared" si="2"/>
        <v>1.0159759550824326E-2</v>
      </c>
      <c r="O30" s="61">
        <v>2.2808800000000001E-2</v>
      </c>
      <c r="Z30" s="61">
        <v>3</v>
      </c>
      <c r="AB30" s="61">
        <v>1.1525021899161505</v>
      </c>
      <c r="AC30" s="63" t="str">
        <f t="shared" si="3"/>
        <v/>
      </c>
      <c r="AD30" s="20" t="str">
        <f t="shared" si="22"/>
        <v/>
      </c>
      <c r="AE30" s="62" t="str">
        <f t="shared" si="4"/>
        <v/>
      </c>
      <c r="AF30" s="20">
        <f t="shared" si="19"/>
        <v>9.1501892698411497E-2</v>
      </c>
      <c r="AG30" s="62">
        <f t="shared" si="5"/>
        <v>0.14605215214127404</v>
      </c>
      <c r="AH30" s="62">
        <f t="shared" si="6"/>
        <v>0.14614014035415648</v>
      </c>
      <c r="AI30" s="62">
        <f t="shared" si="20"/>
        <v>8.8287759679888889E-2</v>
      </c>
      <c r="AJ30" s="62">
        <f t="shared" si="21"/>
        <v>9.2201427191767951E-2</v>
      </c>
      <c r="AK30" s="62">
        <f t="shared" si="7"/>
        <v>-3.9136675118790626E-3</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4.2875193460669571E-2</v>
      </c>
      <c r="AV30" s="62" t="str">
        <f t="shared" si="11"/>
        <v/>
      </c>
      <c r="AW30" s="62">
        <f t="shared" si="12"/>
        <v>1.1525021899161505</v>
      </c>
    </row>
    <row r="31" spans="1:49">
      <c r="A31" s="62">
        <v>1898</v>
      </c>
      <c r="B31" s="61">
        <v>5.71</v>
      </c>
      <c r="C31" s="61">
        <v>33285</v>
      </c>
      <c r="D31" s="61">
        <v>13.036861284795235</v>
      </c>
      <c r="H31" s="61">
        <v>9.6111439021728029E-2</v>
      </c>
      <c r="I31" s="61">
        <v>1.7754660970929421</v>
      </c>
      <c r="J31" s="61">
        <v>1.7467888439418096</v>
      </c>
      <c r="K31" s="61">
        <v>1.2359061324387137</v>
      </c>
      <c r="L31" s="61">
        <v>1.3911185889700455</v>
      </c>
      <c r="M31" s="61">
        <v>7.8741532216437466</v>
      </c>
      <c r="N31" s="62">
        <f t="shared" si="2"/>
        <v>1.0322783834773527E-2</v>
      </c>
      <c r="O31" s="61">
        <v>2.2963299999999999E-2</v>
      </c>
      <c r="Z31" s="61">
        <v>3.5</v>
      </c>
      <c r="AB31" s="61">
        <v>1.1429057992346077</v>
      </c>
      <c r="AC31" s="63" t="str">
        <f t="shared" si="3"/>
        <v/>
      </c>
      <c r="AD31" s="20" t="str">
        <f t="shared" si="22"/>
        <v/>
      </c>
      <c r="AE31" s="62" t="str">
        <f t="shared" si="4"/>
        <v/>
      </c>
      <c r="AF31" s="20">
        <f t="shared" si="19"/>
        <v>9.6111439021728029E-2</v>
      </c>
      <c r="AG31" s="62">
        <f t="shared" si="5"/>
        <v>0.13618815589943042</v>
      </c>
      <c r="AH31" s="62">
        <f t="shared" si="6"/>
        <v>0.13398845057736961</v>
      </c>
      <c r="AI31" s="62">
        <f t="shared" si="20"/>
        <v>9.4800896123681172E-2</v>
      </c>
      <c r="AJ31" s="62">
        <f t="shared" si="21"/>
        <v>0.1067065575509723</v>
      </c>
      <c r="AK31" s="62">
        <f t="shared" si="7"/>
        <v>-1.1905661427291131E-2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1.4081300504253297E-2</v>
      </c>
      <c r="AV31" s="62" t="str">
        <f t="shared" si="11"/>
        <v/>
      </c>
      <c r="AW31" s="62">
        <f t="shared" si="12"/>
        <v>1.1429057992346077</v>
      </c>
    </row>
    <row r="32" spans="1:49">
      <c r="A32" s="62">
        <v>1899</v>
      </c>
      <c r="B32" s="61">
        <v>5.57</v>
      </c>
      <c r="C32" s="61">
        <v>33487</v>
      </c>
      <c r="D32" s="61">
        <v>13.532216092629996</v>
      </c>
      <c r="H32" s="61">
        <v>0.10436464226336846</v>
      </c>
      <c r="I32" s="61">
        <v>1.8388092184168536</v>
      </c>
      <c r="J32" s="61">
        <v>1.8239888103000474</v>
      </c>
      <c r="K32" s="61">
        <v>1.4733102551034996</v>
      </c>
      <c r="L32" s="61">
        <v>1.4898330814057312</v>
      </c>
      <c r="M32" s="61">
        <v>7.9352251467866983</v>
      </c>
      <c r="N32" s="62">
        <f t="shared" si="2"/>
        <v>1.0568409670934642E-2</v>
      </c>
      <c r="O32" s="61">
        <v>2.2602899999999999E-2</v>
      </c>
      <c r="Z32" s="61">
        <v>5</v>
      </c>
      <c r="AB32" s="61">
        <v>1.1008681928890254</v>
      </c>
      <c r="AC32" s="63" t="str">
        <f t="shared" si="3"/>
        <v/>
      </c>
      <c r="AD32" s="20" t="str">
        <f t="shared" si="22"/>
        <v/>
      </c>
      <c r="AE32" s="62" t="str">
        <f t="shared" si="4"/>
        <v/>
      </c>
      <c r="AF32" s="20">
        <f t="shared" si="19"/>
        <v>0.10436464226336846</v>
      </c>
      <c r="AG32" s="62">
        <f t="shared" si="5"/>
        <v>0.13588382019840178</v>
      </c>
      <c r="AH32" s="62">
        <f t="shared" si="6"/>
        <v>0.13478862573687692</v>
      </c>
      <c r="AI32" s="62">
        <f t="shared" si="20"/>
        <v>0.10887427787277972</v>
      </c>
      <c r="AJ32" s="62">
        <f t="shared" si="21"/>
        <v>0.11009527716728776</v>
      </c>
      <c r="AK32" s="62">
        <f t="shared" si="7"/>
        <v>-1.2209992945080433E-3</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1.1484143411425826E-2</v>
      </c>
      <c r="AV32" s="62" t="str">
        <f t="shared" si="11"/>
        <v/>
      </c>
      <c r="AW32" s="62">
        <f t="shared" si="12"/>
        <v>1.1008681928890254</v>
      </c>
    </row>
    <row r="33" spans="1:49">
      <c r="A33" s="62">
        <v>1900</v>
      </c>
      <c r="B33" s="61">
        <v>5.51</v>
      </c>
      <c r="C33" s="61">
        <v>33672</v>
      </c>
      <c r="D33" s="61">
        <v>13.871326505785996</v>
      </c>
      <c r="H33" s="61">
        <v>0.11247856191626693</v>
      </c>
      <c r="I33" s="61">
        <v>1.8063595797382024</v>
      </c>
      <c r="J33" s="61">
        <v>1.8471821575219523</v>
      </c>
      <c r="K33" s="61">
        <v>1.3818793630068789</v>
      </c>
      <c r="L33" s="61">
        <v>1.6847025270805385</v>
      </c>
      <c r="M33" s="61">
        <v>8.1001294059453475</v>
      </c>
      <c r="N33" s="62">
        <f t="shared" si="2"/>
        <v>1.0554394804740953E-2</v>
      </c>
      <c r="O33" s="61">
        <v>2.2705800000000002E-2</v>
      </c>
      <c r="Z33" s="61">
        <v>4.5</v>
      </c>
      <c r="AB33" s="61">
        <v>1.0755502884736519</v>
      </c>
      <c r="AC33" s="63" t="str">
        <f t="shared" si="3"/>
        <v/>
      </c>
      <c r="AD33" s="20" t="str">
        <f t="shared" si="22"/>
        <v/>
      </c>
      <c r="AE33" s="62" t="str">
        <f t="shared" si="4"/>
        <v/>
      </c>
      <c r="AF33" s="20">
        <f t="shared" si="19"/>
        <v>0.11247856191626693</v>
      </c>
      <c r="AG33" s="62">
        <f t="shared" si="5"/>
        <v>0.13022255506600144</v>
      </c>
      <c r="AH33" s="62">
        <f t="shared" si="6"/>
        <v>0.13316550199805743</v>
      </c>
      <c r="AI33" s="62">
        <f t="shared" si="20"/>
        <v>9.9621284412162781E-2</v>
      </c>
      <c r="AJ33" s="62">
        <f t="shared" si="21"/>
        <v>0.1214521571803401</v>
      </c>
      <c r="AK33" s="62">
        <f t="shared" si="7"/>
        <v>-2.1830872768177315E-2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5.1326989346172726E-2</v>
      </c>
      <c r="AV33" s="62" t="str">
        <f t="shared" si="11"/>
        <v/>
      </c>
      <c r="AW33" s="62">
        <f t="shared" si="12"/>
        <v>1.0755502884736519</v>
      </c>
    </row>
    <row r="34" spans="1:49">
      <c r="A34" s="62">
        <v>1901</v>
      </c>
      <c r="B34" s="61">
        <v>5.39</v>
      </c>
      <c r="C34" s="61">
        <v>33877</v>
      </c>
      <c r="D34" s="61">
        <v>14.179724503430259</v>
      </c>
      <c r="H34" s="61">
        <v>0.12598040681293202</v>
      </c>
      <c r="I34" s="61">
        <v>1.801516535398455</v>
      </c>
      <c r="J34" s="61">
        <v>1.8537122822972514</v>
      </c>
      <c r="K34" s="61">
        <v>1.4257105837981645</v>
      </c>
      <c r="L34" s="61">
        <v>1.7110056015187578</v>
      </c>
      <c r="M34" s="61">
        <v>8.2128156599158686</v>
      </c>
      <c r="N34" s="62">
        <f t="shared" si="2"/>
        <v>1.0576622043723324E-2</v>
      </c>
      <c r="O34" s="61">
        <v>2.2731600000000001E-2</v>
      </c>
      <c r="Z34" s="61">
        <v>4</v>
      </c>
      <c r="AB34" s="61">
        <v>1.0436478273225256</v>
      </c>
      <c r="AC34" s="63" t="str">
        <f t="shared" si="3"/>
        <v/>
      </c>
      <c r="AD34" s="20" t="str">
        <f t="shared" si="22"/>
        <v/>
      </c>
      <c r="AE34" s="62" t="str">
        <f t="shared" si="4"/>
        <v/>
      </c>
      <c r="AF34" s="20">
        <f t="shared" si="19"/>
        <v>0.12598040681293202</v>
      </c>
      <c r="AG34" s="62">
        <f t="shared" si="5"/>
        <v>0.12704876846955981</v>
      </c>
      <c r="AH34" s="62">
        <f t="shared" si="6"/>
        <v>0.13072978123438253</v>
      </c>
      <c r="AI34" s="62">
        <f t="shared" si="20"/>
        <v>0.10054571818043902</v>
      </c>
      <c r="AJ34" s="62">
        <f t="shared" si="21"/>
        <v>0.12066564488646048</v>
      </c>
      <c r="AK34" s="62">
        <f t="shared" si="7"/>
        <v>-2.011992670602146E-2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4.2896244431631272E-2</v>
      </c>
      <c r="AV34" s="62" t="str">
        <f t="shared" si="11"/>
        <v/>
      </c>
      <c r="AW34" s="62">
        <f t="shared" si="12"/>
        <v>1.0436478273225256</v>
      </c>
    </row>
    <row r="35" spans="1:49">
      <c r="A35" s="62">
        <v>1902</v>
      </c>
      <c r="B35" s="61">
        <v>5.23</v>
      </c>
      <c r="C35" s="61">
        <v>34166</v>
      </c>
      <c r="D35" s="61">
        <v>14.256638972602351</v>
      </c>
      <c r="H35" s="61">
        <v>0.12894288341065363</v>
      </c>
      <c r="I35" s="61">
        <v>1.899569807726937</v>
      </c>
      <c r="J35" s="61">
        <v>1.9698466297567985</v>
      </c>
      <c r="K35" s="61">
        <v>1.5271406984862061</v>
      </c>
      <c r="L35" s="61">
        <v>1.7974420524410064</v>
      </c>
      <c r="M35" s="61">
        <v>8.3472342628664205</v>
      </c>
      <c r="N35" s="62">
        <f t="shared" si="2"/>
        <v>1.0374247970228971E-2</v>
      </c>
      <c r="O35" s="61">
        <v>2.2577099999999999E-2</v>
      </c>
      <c r="Z35" s="61">
        <v>4.5</v>
      </c>
      <c r="AB35" s="61">
        <v>1.0350333848266666</v>
      </c>
      <c r="AC35" s="63" t="str">
        <f t="shared" si="3"/>
        <v/>
      </c>
      <c r="AD35" s="20" t="str">
        <f t="shared" si="22"/>
        <v/>
      </c>
      <c r="AE35" s="62" t="str">
        <f t="shared" si="4"/>
        <v/>
      </c>
      <c r="AF35" s="20">
        <f t="shared" si="19"/>
        <v>0.12894288341065363</v>
      </c>
      <c r="AG35" s="62">
        <f t="shared" si="5"/>
        <v>0.13324106834559177</v>
      </c>
      <c r="AH35" s="62">
        <f t="shared" si="6"/>
        <v>0.13817047857789938</v>
      </c>
      <c r="AI35" s="62">
        <f t="shared" si="20"/>
        <v>0.10711786287223683</v>
      </c>
      <c r="AJ35" s="62">
        <f t="shared" si="21"/>
        <v>0.12607754575922381</v>
      </c>
      <c r="AK35" s="62">
        <f t="shared" si="7"/>
        <v>-1.8959682886986975E-2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5.931951922694971E-2</v>
      </c>
      <c r="AV35" s="62" t="str">
        <f t="shared" si="11"/>
        <v/>
      </c>
      <c r="AW35" s="62">
        <f t="shared" si="12"/>
        <v>1.0350333848266666</v>
      </c>
    </row>
    <row r="36" spans="1:49">
      <c r="A36" s="62">
        <v>1903</v>
      </c>
      <c r="B36" s="61">
        <v>5.17</v>
      </c>
      <c r="C36" s="61">
        <v>34436</v>
      </c>
      <c r="D36" s="61">
        <v>14.873672777064105</v>
      </c>
      <c r="H36" s="61">
        <v>0.12738356535765896</v>
      </c>
      <c r="I36" s="61">
        <v>1.8787348523874525</v>
      </c>
      <c r="J36" s="61">
        <v>1.9278960792354494</v>
      </c>
      <c r="K36" s="61">
        <v>1.5759739167303568</v>
      </c>
      <c r="L36" s="61">
        <v>2.0066720628132839</v>
      </c>
      <c r="M36" s="61">
        <v>8.4434200296484008</v>
      </c>
      <c r="N36" s="62">
        <f t="shared" si="2"/>
        <v>1.0616059411711353E-2</v>
      </c>
      <c r="O36" s="61">
        <v>2.32465E-2</v>
      </c>
      <c r="Z36" s="61">
        <v>4</v>
      </c>
      <c r="AB36" s="61">
        <v>0.99627141731388569</v>
      </c>
      <c r="AC36" s="63" t="str">
        <f t="shared" si="3"/>
        <v/>
      </c>
      <c r="AD36" s="20" t="str">
        <f t="shared" si="22"/>
        <v/>
      </c>
      <c r="AE36" s="62" t="str">
        <f t="shared" si="4"/>
        <v/>
      </c>
      <c r="AF36" s="20">
        <f t="shared" si="19"/>
        <v>0.12738356535765896</v>
      </c>
      <c r="AG36" s="62">
        <f t="shared" si="5"/>
        <v>0.12631277294768439</v>
      </c>
      <c r="AH36" s="62">
        <f t="shared" si="6"/>
        <v>0.12961802428572686</v>
      </c>
      <c r="AI36" s="62">
        <f t="shared" si="20"/>
        <v>0.10595728038071282</v>
      </c>
      <c r="AJ36" s="62">
        <f t="shared" si="21"/>
        <v>0.13491436129398152</v>
      </c>
      <c r="AK36" s="62">
        <f t="shared" si="7"/>
        <v>-2.8957080913268693E-2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2.1958685247171664E-2</v>
      </c>
      <c r="AV36" s="62" t="str">
        <f t="shared" si="11"/>
        <v/>
      </c>
      <c r="AW36" s="62">
        <f t="shared" si="12"/>
        <v>0.99627141731388569</v>
      </c>
    </row>
    <row r="37" spans="1:49">
      <c r="A37" s="62">
        <v>1904</v>
      </c>
      <c r="B37" s="61">
        <v>5.17</v>
      </c>
      <c r="C37" s="61">
        <v>34715</v>
      </c>
      <c r="D37" s="61">
        <v>15.026552091841952</v>
      </c>
      <c r="H37" s="61">
        <v>0.1420659124043672</v>
      </c>
      <c r="I37" s="61">
        <v>1.9219065521905219</v>
      </c>
      <c r="J37" s="61">
        <v>2.0116889572282268</v>
      </c>
      <c r="K37" s="61">
        <v>1.6696063291608714</v>
      </c>
      <c r="L37" s="61">
        <v>1.947873723630922</v>
      </c>
      <c r="M37" s="61">
        <v>8.6079218379000118</v>
      </c>
      <c r="N37" s="62">
        <f t="shared" si="2"/>
        <v>1.0435663529933067E-2</v>
      </c>
      <c r="O37" s="61">
        <v>2.3529600000000001E-2</v>
      </c>
      <c r="Z37" s="61">
        <v>3.375</v>
      </c>
      <c r="AB37" s="61">
        <v>0.99341542789773218</v>
      </c>
      <c r="AC37" s="63" t="str">
        <f t="shared" si="3"/>
        <v/>
      </c>
      <c r="AD37" s="20" t="str">
        <f t="shared" si="22"/>
        <v/>
      </c>
      <c r="AE37" s="62" t="str">
        <f t="shared" si="4"/>
        <v/>
      </c>
      <c r="AF37" s="20">
        <f t="shared" si="19"/>
        <v>0.1420659124043672</v>
      </c>
      <c r="AG37" s="62">
        <f t="shared" si="5"/>
        <v>0.12790070140135087</v>
      </c>
      <c r="AH37" s="62">
        <f t="shared" si="6"/>
        <v>0.13387561863379097</v>
      </c>
      <c r="AI37" s="62">
        <f t="shared" si="20"/>
        <v>0.11111040769407876</v>
      </c>
      <c r="AJ37" s="62">
        <f t="shared" si="21"/>
        <v>0.12962878721116869</v>
      </c>
      <c r="AK37" s="62">
        <f t="shared" si="7"/>
        <v>-1.8518379517089928E-2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5.7138767977109969E-2</v>
      </c>
      <c r="AV37" s="62" t="str">
        <f t="shared" si="11"/>
        <v/>
      </c>
      <c r="AW37" s="62">
        <f t="shared" si="12"/>
        <v>0.99341542789773218</v>
      </c>
    </row>
    <row r="38" spans="1:49">
      <c r="A38" s="62">
        <v>1905</v>
      </c>
      <c r="B38" s="61">
        <v>5.16</v>
      </c>
      <c r="C38" s="61">
        <v>35011</v>
      </c>
      <c r="D38" s="61">
        <v>15.766748246197736</v>
      </c>
      <c r="H38" s="61">
        <v>0.17760325548000835</v>
      </c>
      <c r="I38" s="61">
        <v>2.3911459198177578</v>
      </c>
      <c r="J38" s="61">
        <v>2.1356727541471252</v>
      </c>
      <c r="K38" s="61">
        <v>1.8253956403158573</v>
      </c>
      <c r="L38" s="61">
        <v>2.2296585875454529</v>
      </c>
      <c r="M38" s="61">
        <v>8.7713169061572671</v>
      </c>
      <c r="N38" s="62">
        <f t="shared" si="2"/>
        <v>1.0654891376479875E-2</v>
      </c>
      <c r="O38" s="61">
        <v>2.3555400000000001E-2</v>
      </c>
      <c r="Z38" s="61">
        <v>5</v>
      </c>
      <c r="AB38" s="61">
        <v>0.95569750258409036</v>
      </c>
      <c r="AC38" s="63" t="str">
        <f t="shared" si="3"/>
        <v/>
      </c>
      <c r="AD38" s="20" t="str">
        <f t="shared" si="22"/>
        <v/>
      </c>
      <c r="AE38" s="62" t="str">
        <f t="shared" si="4"/>
        <v/>
      </c>
      <c r="AF38" s="20">
        <f t="shared" ref="AF38:AF69" si="27">IF(H38="","",H38)</f>
        <v>0.17760325548000835</v>
      </c>
      <c r="AG38" s="62">
        <f t="shared" si="5"/>
        <v>0.15165751887960791</v>
      </c>
      <c r="AH38" s="62">
        <f t="shared" si="6"/>
        <v>0.13545423068844636</v>
      </c>
      <c r="AI38" s="62">
        <f t="shared" si="20"/>
        <v>0.11577502296683558</v>
      </c>
      <c r="AJ38" s="62">
        <f t="shared" si="21"/>
        <v>0.14141524636084368</v>
      </c>
      <c r="AK38" s="62">
        <f t="shared" si="7"/>
        <v>-2.5640223394008108E-2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1.296005457486922E-2</v>
      </c>
      <c r="AV38" s="62" t="str">
        <f t="shared" si="11"/>
        <v/>
      </c>
      <c r="AW38" s="62">
        <f t="shared" si="12"/>
        <v>0.95569750258409036</v>
      </c>
    </row>
    <row r="39" spans="1:49">
      <c r="A39" s="62">
        <v>1906</v>
      </c>
      <c r="B39" s="61">
        <v>5.18</v>
      </c>
      <c r="C39" s="61">
        <v>35297</v>
      </c>
      <c r="D39" s="61">
        <v>17.292430454412081</v>
      </c>
      <c r="H39" s="61">
        <v>0.19626866108863469</v>
      </c>
      <c r="I39" s="61">
        <v>2.3750726105858457</v>
      </c>
      <c r="J39" s="61">
        <v>2.2517391745998001</v>
      </c>
      <c r="K39" s="61">
        <v>2.0342529266324889</v>
      </c>
      <c r="L39" s="61">
        <v>2.709965062482794</v>
      </c>
      <c r="M39" s="61">
        <v>9.0227481103289939</v>
      </c>
      <c r="N39" s="62">
        <f t="shared" si="2"/>
        <v>1.1268227866158565E-2</v>
      </c>
      <c r="O39" s="61">
        <v>2.3993E-2</v>
      </c>
      <c r="Z39" s="61">
        <v>5</v>
      </c>
      <c r="AB39" s="61">
        <v>0.87573272570648775</v>
      </c>
      <c r="AC39" s="63" t="str">
        <f t="shared" si="3"/>
        <v/>
      </c>
      <c r="AD39" s="20" t="str">
        <f t="shared" ref="AD39:AD70" si="28">IF(F39="","",F39)</f>
        <v/>
      </c>
      <c r="AE39" s="62" t="str">
        <f t="shared" si="4"/>
        <v/>
      </c>
      <c r="AF39" s="20">
        <f t="shared" si="27"/>
        <v>0.19626866108863469</v>
      </c>
      <c r="AG39" s="62">
        <f t="shared" si="5"/>
        <v>0.13734752999858718</v>
      </c>
      <c r="AH39" s="62">
        <f t="shared" si="6"/>
        <v>0.13021530897788169</v>
      </c>
      <c r="AI39" s="62">
        <f t="shared" si="20"/>
        <v>0.11763834655836126</v>
      </c>
      <c r="AJ39" s="62">
        <f t="shared" si="21"/>
        <v>0.15671394889382709</v>
      </c>
      <c r="AK39" s="62">
        <f t="shared" si="7"/>
        <v>-3.9075602335465823E-2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-5.9680013301902785E-3</v>
      </c>
      <c r="AV39" s="62" t="str">
        <f t="shared" si="11"/>
        <v/>
      </c>
      <c r="AW39" s="62">
        <f t="shared" si="12"/>
        <v>0.87573272570648775</v>
      </c>
    </row>
    <row r="40" spans="1:49">
      <c r="A40" s="62">
        <v>1907</v>
      </c>
      <c r="B40" s="61">
        <v>5.17</v>
      </c>
      <c r="C40" s="61">
        <v>35594</v>
      </c>
      <c r="D40" s="61">
        <v>18.582324796361448</v>
      </c>
      <c r="H40" s="61">
        <v>0.18978895878872531</v>
      </c>
      <c r="I40" s="61">
        <v>2.1879911910538552</v>
      </c>
      <c r="J40" s="61">
        <v>2.0894664749683511</v>
      </c>
      <c r="K40" s="61">
        <v>2.0779975852561745</v>
      </c>
      <c r="L40" s="61">
        <v>3.115424965784837</v>
      </c>
      <c r="M40" s="61">
        <v>9.1960032258086724</v>
      </c>
      <c r="N40" s="62">
        <f t="shared" si="2"/>
        <v>1.1781493469879131E-2</v>
      </c>
      <c r="O40" s="61">
        <v>2.5125700000000001E-2</v>
      </c>
      <c r="Z40" s="61">
        <v>5.5</v>
      </c>
      <c r="AB40" s="61">
        <v>0.82741753041814003</v>
      </c>
      <c r="AC40" s="63" t="str">
        <f t="shared" si="3"/>
        <v/>
      </c>
      <c r="AD40" s="20" t="str">
        <f t="shared" si="28"/>
        <v/>
      </c>
      <c r="AE40" s="62" t="str">
        <f t="shared" si="4"/>
        <v/>
      </c>
      <c r="AF40" s="20">
        <f t="shared" si="27"/>
        <v>0.18978895878872531</v>
      </c>
      <c r="AG40" s="62">
        <f t="shared" si="5"/>
        <v>0.11774582647927237</v>
      </c>
      <c r="AH40" s="62">
        <f t="shared" si="6"/>
        <v>0.1124437602865215</v>
      </c>
      <c r="AI40" s="62">
        <f t="shared" si="20"/>
        <v>0.11182656680627288</v>
      </c>
      <c r="AJ40" s="62">
        <f t="shared" si="21"/>
        <v>0.16765528532763885</v>
      </c>
      <c r="AK40" s="62">
        <f t="shared" si="7"/>
        <v>-5.5828718521365964E-2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5.457121910361587E-3</v>
      </c>
      <c r="AV40" s="62" t="str">
        <f t="shared" si="11"/>
        <v/>
      </c>
      <c r="AW40" s="62">
        <f t="shared" si="12"/>
        <v>0.82741753041814003</v>
      </c>
    </row>
    <row r="41" spans="1:49">
      <c r="A41" s="62">
        <v>1908</v>
      </c>
      <c r="B41" s="61">
        <v>5.16</v>
      </c>
      <c r="C41" s="61">
        <v>35899</v>
      </c>
      <c r="D41" s="61">
        <v>18.483123042817613</v>
      </c>
      <c r="H41" s="61">
        <v>0.1772640233512649</v>
      </c>
      <c r="I41" s="61">
        <v>2.5876298004073299</v>
      </c>
      <c r="J41" s="61">
        <v>2.3372757323210425</v>
      </c>
      <c r="K41" s="61">
        <v>1.8587250218109874</v>
      </c>
      <c r="L41" s="61">
        <v>3.0021474107879422</v>
      </c>
      <c r="M41" s="61">
        <v>9.353361530460365</v>
      </c>
      <c r="N41" s="62">
        <f t="shared" si="2"/>
        <v>1.1423560695329932E-2</v>
      </c>
      <c r="O41" s="61">
        <v>2.4868299999999999E-2</v>
      </c>
      <c r="Z41" s="61">
        <v>3.75</v>
      </c>
      <c r="AB41" s="61">
        <v>0.8476364767953074</v>
      </c>
      <c r="AC41" s="63" t="str">
        <f t="shared" si="3"/>
        <v/>
      </c>
      <c r="AD41" s="20" t="str">
        <f t="shared" si="28"/>
        <v/>
      </c>
      <c r="AE41" s="62" t="str">
        <f t="shared" si="4"/>
        <v/>
      </c>
      <c r="AF41" s="20">
        <f t="shared" si="27"/>
        <v>0.1772640233512649</v>
      </c>
      <c r="AG41" s="62">
        <f t="shared" si="5"/>
        <v>0.13999959825040828</v>
      </c>
      <c r="AH41" s="62">
        <f t="shared" si="6"/>
        <v>0.12645458924374192</v>
      </c>
      <c r="AI41" s="62">
        <f t="shared" si="20"/>
        <v>0.10056336353467453</v>
      </c>
      <c r="AJ41" s="62">
        <f t="shared" si="21"/>
        <v>0.16242641483439951</v>
      </c>
      <c r="AK41" s="62">
        <f t="shared" si="7"/>
        <v>-6.1863051299724983E-2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8.5851999995695955E-2</v>
      </c>
      <c r="AV41" s="62" t="str">
        <f t="shared" si="11"/>
        <v/>
      </c>
      <c r="AW41" s="62">
        <f t="shared" si="12"/>
        <v>0.8476364767953074</v>
      </c>
    </row>
    <row r="42" spans="1:49">
      <c r="A42" s="62">
        <v>1909</v>
      </c>
      <c r="B42" s="61">
        <v>5.19</v>
      </c>
      <c r="C42" s="61">
        <v>36213</v>
      </c>
      <c r="D42" s="61">
        <v>19.224894543875372</v>
      </c>
      <c r="H42" s="61">
        <v>0.17890012133415864</v>
      </c>
      <c r="I42" s="61">
        <v>2.5321719745405527</v>
      </c>
      <c r="J42" s="61">
        <v>2.3956328994279881</v>
      </c>
      <c r="K42" s="61">
        <v>2.0394578003099988</v>
      </c>
      <c r="L42" s="61">
        <v>3.2002665078299746</v>
      </c>
      <c r="M42" s="61">
        <v>9.4623251135407891</v>
      </c>
      <c r="N42" s="62">
        <f t="shared" si="2"/>
        <v>1.1643346095744602E-2</v>
      </c>
      <c r="O42" s="61">
        <v>2.4173199999999999E-2</v>
      </c>
      <c r="Z42" s="61">
        <v>4.25</v>
      </c>
      <c r="AB42" s="61">
        <v>0.82891448400034751</v>
      </c>
      <c r="AC42" s="63" t="str">
        <f t="shared" si="3"/>
        <v/>
      </c>
      <c r="AD42" s="20" t="str">
        <f t="shared" si="28"/>
        <v/>
      </c>
      <c r="AE42" s="62" t="str">
        <f t="shared" si="4"/>
        <v/>
      </c>
      <c r="AF42" s="20">
        <f t="shared" si="27"/>
        <v>0.17890012133415864</v>
      </c>
      <c r="AG42" s="62">
        <f t="shared" si="5"/>
        <v>0.1317131789077744</v>
      </c>
      <c r="AH42" s="62">
        <f t="shared" si="6"/>
        <v>0.12461097739499351</v>
      </c>
      <c r="AI42" s="62">
        <f t="shared" si="20"/>
        <v>0.10608421261586193</v>
      </c>
      <c r="AJ42" s="62">
        <f t="shared" si="21"/>
        <v>0.16646471066596871</v>
      </c>
      <c r="AK42" s="62">
        <f t="shared" si="7"/>
        <v>-6.0380498050106785E-2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1.8443084054164151E-2</v>
      </c>
      <c r="AV42" s="62" t="str">
        <f t="shared" si="11"/>
        <v/>
      </c>
      <c r="AW42" s="62">
        <f t="shared" si="12"/>
        <v>0.82891448400034751</v>
      </c>
    </row>
    <row r="43" spans="1:49">
      <c r="A43" s="62">
        <v>1910</v>
      </c>
      <c r="B43" s="61">
        <v>5.21</v>
      </c>
      <c r="C43" s="61">
        <v>36572</v>
      </c>
      <c r="D43" s="61">
        <v>20.088018919689112</v>
      </c>
      <c r="H43" s="61">
        <v>0.17139246644058043</v>
      </c>
      <c r="I43" s="61">
        <v>2.8889204929051795</v>
      </c>
      <c r="J43" s="61">
        <v>2.8225245414922546</v>
      </c>
      <c r="K43" s="61">
        <v>2.2925244952650785</v>
      </c>
      <c r="L43" s="61">
        <v>3.3706104802759125</v>
      </c>
      <c r="M43" s="61">
        <v>9.4760084443800672</v>
      </c>
      <c r="N43" s="62">
        <f t="shared" si="2"/>
        <v>1.2029267144509331E-2</v>
      </c>
      <c r="O43" s="61">
        <v>2.4842599999999999E-2</v>
      </c>
      <c r="Z43" s="61">
        <v>5</v>
      </c>
      <c r="AB43" s="61">
        <v>0.81358079337313849</v>
      </c>
      <c r="AC43" s="63" t="str">
        <f t="shared" si="3"/>
        <v/>
      </c>
      <c r="AD43" s="20" t="str">
        <f t="shared" si="28"/>
        <v/>
      </c>
      <c r="AE43" s="62" t="str">
        <f t="shared" si="4"/>
        <v/>
      </c>
      <c r="AF43" s="20">
        <f t="shared" si="27"/>
        <v>0.17139246644058043</v>
      </c>
      <c r="AG43" s="62">
        <f t="shared" si="5"/>
        <v>0.14381311091227753</v>
      </c>
      <c r="AH43" s="62">
        <f t="shared" si="6"/>
        <v>0.14050785957423506</v>
      </c>
      <c r="AI43" s="62">
        <f t="shared" si="20"/>
        <v>0.11412397132989947</v>
      </c>
      <c r="AJ43" s="62">
        <f t="shared" si="21"/>
        <v>0.16779208013251298</v>
      </c>
      <c r="AK43" s="62">
        <f t="shared" si="7"/>
        <v>-5.3668108802613509E-2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9.8922571256778308E-3</v>
      </c>
      <c r="AV43" s="62" t="str">
        <f t="shared" si="11"/>
        <v/>
      </c>
      <c r="AW43" s="62">
        <f t="shared" si="12"/>
        <v>0.81358079337313849</v>
      </c>
    </row>
    <row r="44" spans="1:49">
      <c r="A44" s="62">
        <v>1911</v>
      </c>
      <c r="B44" s="61">
        <v>5.22</v>
      </c>
      <c r="C44" s="61">
        <v>36917</v>
      </c>
      <c r="D44" s="61">
        <v>22.313437409546761</v>
      </c>
      <c r="H44" s="61">
        <v>0.15355785059024007</v>
      </c>
      <c r="I44" s="61">
        <v>3.1307092442910633</v>
      </c>
      <c r="J44" s="61">
        <v>2.9841994152611888</v>
      </c>
      <c r="K44" s="61">
        <v>2.4289359999136</v>
      </c>
      <c r="L44" s="61">
        <v>3.5142487228678485</v>
      </c>
      <c r="M44" s="61">
        <v>9.6116344000517309</v>
      </c>
      <c r="N44" s="62">
        <f t="shared" si="2"/>
        <v>1.3050256433533485E-2</v>
      </c>
      <c r="O44" s="61">
        <v>2.5460400000000001E-2</v>
      </c>
      <c r="Z44" s="61">
        <v>5.5</v>
      </c>
      <c r="AB44" s="61">
        <v>0.73622559630644602</v>
      </c>
      <c r="AC44" s="63" t="str">
        <f t="shared" si="3"/>
        <v/>
      </c>
      <c r="AD44" s="20" t="str">
        <f t="shared" si="28"/>
        <v/>
      </c>
      <c r="AE44" s="62" t="str">
        <f t="shared" si="4"/>
        <v/>
      </c>
      <c r="AF44" s="20">
        <f t="shared" si="27"/>
        <v>0.15355785059024007</v>
      </c>
      <c r="AG44" s="62">
        <f t="shared" si="5"/>
        <v>0.14030600426232828</v>
      </c>
      <c r="AH44" s="62">
        <f t="shared" si="6"/>
        <v>0.13374001327040741</v>
      </c>
      <c r="AI44" s="62">
        <f t="shared" si="20"/>
        <v>0.10885530343587423</v>
      </c>
      <c r="AJ44" s="62">
        <f t="shared" si="21"/>
        <v>0.15749472653479576</v>
      </c>
      <c r="AK44" s="62">
        <f t="shared" si="7"/>
        <v>-4.8639423098921539E-2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-3.1465174517291555E-2</v>
      </c>
      <c r="AV44" s="62" t="str">
        <f t="shared" si="11"/>
        <v/>
      </c>
      <c r="AW44" s="62">
        <f t="shared" si="12"/>
        <v>0.73622559630644602</v>
      </c>
    </row>
    <row r="45" spans="1:49">
      <c r="A45" s="62">
        <v>1912</v>
      </c>
      <c r="B45" s="61">
        <v>5.23</v>
      </c>
      <c r="C45" s="61">
        <v>37150</v>
      </c>
      <c r="D45" s="61">
        <v>23.484057261173891</v>
      </c>
      <c r="H45" s="61">
        <v>0.13972680051820729</v>
      </c>
      <c r="I45" s="61">
        <v>3.3813750430814746</v>
      </c>
      <c r="J45" s="61">
        <v>2.9298719180803801</v>
      </c>
      <c r="K45" s="61">
        <v>2.6529824016908643</v>
      </c>
      <c r="L45" s="61">
        <v>3.8387771194359375</v>
      </c>
      <c r="M45" s="61">
        <v>9.8739317787134731</v>
      </c>
      <c r="N45" s="62">
        <f t="shared" si="2"/>
        <v>1.328618824593257E-2</v>
      </c>
      <c r="O45" s="61">
        <v>2.5692099999999999E-2</v>
      </c>
      <c r="Z45" s="61">
        <v>5.75</v>
      </c>
      <c r="AB45" s="61">
        <v>0.72103197581585821</v>
      </c>
      <c r="AC45" s="63" t="str">
        <f t="shared" si="3"/>
        <v/>
      </c>
      <c r="AD45" s="20" t="str">
        <f t="shared" si="28"/>
        <v/>
      </c>
      <c r="AE45" s="62" t="str">
        <f t="shared" si="4"/>
        <v/>
      </c>
      <c r="AF45" s="20">
        <f t="shared" si="27"/>
        <v>0.13972680051820729</v>
      </c>
      <c r="AG45" s="62">
        <f t="shared" si="5"/>
        <v>0.14398598187170536</v>
      </c>
      <c r="AH45" s="62">
        <f t="shared" si="6"/>
        <v>0.12476003977917083</v>
      </c>
      <c r="AI45" s="62">
        <f t="shared" si="20"/>
        <v>0.1129695083002983</v>
      </c>
      <c r="AJ45" s="62">
        <f t="shared" si="21"/>
        <v>0.16346311358142421</v>
      </c>
      <c r="AK45" s="62">
        <f t="shared" si="7"/>
        <v>-5.0493605281125911E-2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3.7082765768178635E-2</v>
      </c>
      <c r="AV45" s="62" t="str">
        <f t="shared" si="11"/>
        <v/>
      </c>
      <c r="AW45" s="62">
        <f t="shared" si="12"/>
        <v>0.72103197581585821</v>
      </c>
    </row>
    <row r="46" spans="1:49">
      <c r="A46" s="62">
        <v>1913</v>
      </c>
      <c r="B46" s="61">
        <v>5.2640000000000002</v>
      </c>
      <c r="C46" s="61">
        <v>37248</v>
      </c>
      <c r="D46" s="61">
        <v>24.53926088897482</v>
      </c>
      <c r="H46" s="61">
        <v>0.12829768614278997</v>
      </c>
      <c r="I46" s="61">
        <v>3.3335232403565285</v>
      </c>
      <c r="J46" s="61">
        <v>3.1159809444781663</v>
      </c>
      <c r="K46" s="61">
        <v>2.8323529312205946</v>
      </c>
      <c r="L46" s="61">
        <v>3.789969298888336</v>
      </c>
      <c r="M46" s="61">
        <v>10.248613573165457</v>
      </c>
      <c r="N46" s="62">
        <f t="shared" si="2"/>
        <v>1.3340423358313182E-2</v>
      </c>
      <c r="O46" s="61">
        <v>2.5743599999999998E-2</v>
      </c>
      <c r="Z46" s="61">
        <v>5.375</v>
      </c>
      <c r="AB46" s="61">
        <v>0.71367284661532226</v>
      </c>
      <c r="AC46" s="63" t="str">
        <f t="shared" si="3"/>
        <v/>
      </c>
      <c r="AD46" s="20" t="str">
        <f t="shared" si="28"/>
        <v/>
      </c>
      <c r="AE46" s="62" t="str">
        <f t="shared" si="4"/>
        <v/>
      </c>
      <c r="AF46" s="20">
        <f t="shared" si="27"/>
        <v>0.12829768614278997</v>
      </c>
      <c r="AG46" s="62">
        <f t="shared" si="5"/>
        <v>0.13584448429146612</v>
      </c>
      <c r="AH46" s="62">
        <f t="shared" si="6"/>
        <v>0.12697941305469951</v>
      </c>
      <c r="AI46" s="62">
        <f t="shared" si="20"/>
        <v>0.11542128118834806</v>
      </c>
      <c r="AJ46" s="62">
        <f t="shared" si="21"/>
        <v>0.15444512840201807</v>
      </c>
      <c r="AK46" s="62">
        <f t="shared" si="7"/>
        <v>-3.9023847213670013E-2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5.3426241897270424E-2</v>
      </c>
      <c r="AV46" s="62" t="str">
        <f t="shared" si="11"/>
        <v/>
      </c>
      <c r="AW46" s="62">
        <f t="shared" si="12"/>
        <v>0.71367284661532226</v>
      </c>
    </row>
    <row r="47" spans="1:49">
      <c r="A47" s="62">
        <v>1914</v>
      </c>
      <c r="B47" s="61">
        <v>5.1950000000000003</v>
      </c>
      <c r="C47" s="61">
        <v>37526</v>
      </c>
      <c r="D47" s="61">
        <v>23.196709225959772</v>
      </c>
      <c r="H47" s="61">
        <v>0.13777544131462599</v>
      </c>
      <c r="I47" s="61">
        <v>5.700472238601753</v>
      </c>
      <c r="J47" s="61">
        <v>2.721662795059439</v>
      </c>
      <c r="K47" s="61">
        <v>2.4496432227026812</v>
      </c>
      <c r="L47" s="61">
        <v>3.0557515616842528</v>
      </c>
      <c r="M47" s="61">
        <v>11.187129088377091</v>
      </c>
      <c r="N47" s="62">
        <f t="shared" si="2"/>
        <v>1.1467048941441156E-2</v>
      </c>
      <c r="O47" s="61">
        <v>2.5743599999999998E-2</v>
      </c>
      <c r="Z47" s="61">
        <v>4.25</v>
      </c>
      <c r="AB47" s="61">
        <v>0.80356150153817907</v>
      </c>
      <c r="AC47" s="63" t="str">
        <f t="shared" si="3"/>
        <v/>
      </c>
      <c r="AD47" s="20" t="str">
        <f t="shared" si="28"/>
        <v/>
      </c>
      <c r="AE47" s="62" t="str">
        <f t="shared" si="4"/>
        <v/>
      </c>
      <c r="AF47" s="20">
        <f t="shared" si="27"/>
        <v>0.13777544131462599</v>
      </c>
      <c r="AG47" s="62">
        <f t="shared" si="5"/>
        <v>0.24574486764796241</v>
      </c>
      <c r="AH47" s="62">
        <f t="shared" si="6"/>
        <v>0.11732969399011076</v>
      </c>
      <c r="AI47" s="62">
        <f t="shared" si="20"/>
        <v>0.10560304907220418</v>
      </c>
      <c r="AJ47" s="62">
        <f t="shared" si="21"/>
        <v>0.13173211475464447</v>
      </c>
      <c r="AK47" s="62">
        <f t="shared" si="7"/>
        <v>-2.6129065682440292E-2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0.20507116291746019</v>
      </c>
      <c r="AV47" s="62" t="str">
        <f t="shared" si="11"/>
        <v/>
      </c>
      <c r="AW47" s="62">
        <f t="shared" si="12"/>
        <v>0.80356150153817907</v>
      </c>
    </row>
    <row r="48" spans="1:49">
      <c r="A48" s="62">
        <v>1915</v>
      </c>
      <c r="B48" s="61">
        <v>6.05</v>
      </c>
      <c r="C48" s="61">
        <v>37982</v>
      </c>
      <c r="D48" s="61">
        <v>25.790424537370313</v>
      </c>
      <c r="H48" s="61">
        <v>0.11805470286216731</v>
      </c>
      <c r="I48" s="61">
        <v>10.02131652581371</v>
      </c>
      <c r="J48" s="61">
        <v>3.1363217265573069</v>
      </c>
      <c r="K48" s="61">
        <v>2.7776049308988346</v>
      </c>
      <c r="L48" s="61">
        <v>4.8751505387729717</v>
      </c>
      <c r="M48" s="61">
        <v>11.264198437074787</v>
      </c>
      <c r="N48" s="62">
        <f t="shared" si="2"/>
        <v>1.2509978986843473E-2</v>
      </c>
      <c r="O48" s="61">
        <v>2.75456E-2</v>
      </c>
      <c r="Z48" s="61"/>
      <c r="AB48" s="61">
        <v>0.91426652027114519</v>
      </c>
      <c r="AC48" s="63" t="str">
        <f t="shared" si="3"/>
        <v/>
      </c>
      <c r="AD48" s="20" t="str">
        <f t="shared" si="28"/>
        <v/>
      </c>
      <c r="AE48" s="62" t="str">
        <f t="shared" si="4"/>
        <v/>
      </c>
      <c r="AF48" s="20">
        <f t="shared" si="27"/>
        <v>0.11805470286216731</v>
      </c>
      <c r="AG48" s="62">
        <f t="shared" si="5"/>
        <v>0.38856733479872835</v>
      </c>
      <c r="AH48" s="62">
        <f t="shared" si="6"/>
        <v>0.12160799144708836</v>
      </c>
      <c r="AI48" s="62">
        <f t="shared" si="20"/>
        <v>0.10769907749576152</v>
      </c>
      <c r="AJ48" s="62">
        <f t="shared" si="21"/>
        <v>0.1890294799804044</v>
      </c>
      <c r="AK48" s="62">
        <f t="shared" si="7"/>
        <v>-8.1330402484642877E-2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0.91426652027114519</v>
      </c>
    </row>
    <row r="49" spans="1:49">
      <c r="A49" s="62">
        <v>1916</v>
      </c>
      <c r="B49" s="61">
        <v>6.55</v>
      </c>
      <c r="C49" s="61">
        <v>38142</v>
      </c>
      <c r="D49" s="61">
        <v>36.74915659048461</v>
      </c>
      <c r="H49" s="61">
        <v>7.7735098737028829E-2</v>
      </c>
      <c r="I49" s="61">
        <v>15.198860844070779</v>
      </c>
      <c r="J49" s="61">
        <v>4.481734885348855</v>
      </c>
      <c r="K49" s="61">
        <v>3.4138726604272316</v>
      </c>
      <c r="L49" s="61">
        <v>8.7124198214670763</v>
      </c>
      <c r="M49" s="61">
        <v>12.554757883217542</v>
      </c>
      <c r="N49" s="62">
        <f t="shared" si="2"/>
        <v>1.5926186011995296E-2</v>
      </c>
      <c r="O49" s="61">
        <v>3.44707E-2</v>
      </c>
      <c r="Z49" s="61"/>
      <c r="AB49" s="61">
        <v>0.81045646166984908</v>
      </c>
      <c r="AC49" s="63" t="str">
        <f t="shared" si="3"/>
        <v/>
      </c>
      <c r="AD49" s="20" t="str">
        <f t="shared" si="28"/>
        <v/>
      </c>
      <c r="AE49" s="62" t="str">
        <f t="shared" si="4"/>
        <v/>
      </c>
      <c r="AF49" s="20">
        <f t="shared" si="27"/>
        <v>7.7735098737028829E-2</v>
      </c>
      <c r="AG49" s="62">
        <f t="shared" si="5"/>
        <v>0.41358393645437275</v>
      </c>
      <c r="AH49" s="62">
        <f t="shared" si="6"/>
        <v>0.12195476852138974</v>
      </c>
      <c r="AI49" s="62">
        <f t="shared" si="20"/>
        <v>9.2896626131310431E-2</v>
      </c>
      <c r="AJ49" s="62">
        <f t="shared" si="21"/>
        <v>0.23707808912607717</v>
      </c>
      <c r="AK49" s="62">
        <f t="shared" si="7"/>
        <v>-0.14418146299476675</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0.81045646166984908</v>
      </c>
    </row>
    <row r="50" spans="1:49">
      <c r="A50" s="62">
        <v>1917</v>
      </c>
      <c r="B50" s="61">
        <v>7.5090000000000003</v>
      </c>
      <c r="C50" s="61">
        <v>37981</v>
      </c>
      <c r="D50" s="61">
        <v>52.525718524807814</v>
      </c>
      <c r="H50" s="61">
        <v>6.5870357227865425E-2</v>
      </c>
      <c r="I50" s="61">
        <v>22.179922519444585</v>
      </c>
      <c r="J50" s="61">
        <v>7.1632221265121139</v>
      </c>
      <c r="K50" s="61">
        <v>3.6744976854653939</v>
      </c>
      <c r="L50" s="61">
        <v>14.478654578885413</v>
      </c>
      <c r="M50" s="61">
        <v>13.409966060672396</v>
      </c>
      <c r="N50" s="62">
        <f t="shared" si="2"/>
        <v>2.1401989144935425E-2</v>
      </c>
      <c r="O50" s="61">
        <v>4.8758299999999997E-2</v>
      </c>
      <c r="Z50" s="61"/>
      <c r="AB50" s="61">
        <v>0.94796885659591013</v>
      </c>
      <c r="AC50" s="63" t="str">
        <f t="shared" si="3"/>
        <v/>
      </c>
      <c r="AD50" s="20" t="str">
        <f t="shared" si="28"/>
        <v/>
      </c>
      <c r="AE50" s="62" t="str">
        <f t="shared" si="4"/>
        <v/>
      </c>
      <c r="AF50" s="20">
        <f t="shared" si="27"/>
        <v>6.5870357227865425E-2</v>
      </c>
      <c r="AG50" s="62">
        <f t="shared" si="5"/>
        <v>0.4222678554881461</v>
      </c>
      <c r="AH50" s="62">
        <f t="shared" si="6"/>
        <v>0.13637551903509773</v>
      </c>
      <c r="AI50" s="62">
        <f t="shared" si="20"/>
        <v>6.9956162212801223E-2</v>
      </c>
      <c r="AJ50" s="62">
        <f t="shared" si="21"/>
        <v>0.27564886279560685</v>
      </c>
      <c r="AK50" s="62">
        <f t="shared" si="7"/>
        <v>-0.20569270058280564</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0.94796885659591013</v>
      </c>
    </row>
    <row r="51" spans="1:49">
      <c r="A51" s="62">
        <v>1918</v>
      </c>
      <c r="B51" s="61">
        <v>7.8620000000000001</v>
      </c>
      <c r="C51" s="61">
        <v>37520</v>
      </c>
      <c r="D51" s="61">
        <v>72.2002615084469</v>
      </c>
      <c r="H51" s="61">
        <v>6.537787256470895E-2</v>
      </c>
      <c r="I51" s="61">
        <v>27.365200580068407</v>
      </c>
      <c r="J51" s="61">
        <v>10.399114038418329</v>
      </c>
      <c r="K51" s="61">
        <v>3.7143589921401388</v>
      </c>
      <c r="L51" s="61">
        <v>16.640424519319222</v>
      </c>
      <c r="M51" s="61">
        <v>14.78856164272962</v>
      </c>
      <c r="N51" s="62">
        <f t="shared" si="2"/>
        <v>2.7003882904664808E-2</v>
      </c>
      <c r="O51" s="61">
        <v>6.7988800000000002E-2</v>
      </c>
      <c r="Z51" s="61"/>
      <c r="AB51" s="61">
        <v>0.93809562973682381</v>
      </c>
      <c r="AC51" s="63" t="str">
        <f t="shared" si="3"/>
        <v/>
      </c>
      <c r="AD51" s="20" t="str">
        <f t="shared" si="28"/>
        <v/>
      </c>
      <c r="AE51" s="62" t="str">
        <f t="shared" si="4"/>
        <v/>
      </c>
      <c r="AF51" s="20">
        <f t="shared" si="27"/>
        <v>6.537787256470895E-2</v>
      </c>
      <c r="AG51" s="62">
        <f t="shared" si="5"/>
        <v>0.37901802581237021</v>
      </c>
      <c r="AH51" s="62">
        <f t="shared" si="6"/>
        <v>0.14403152871131511</v>
      </c>
      <c r="AI51" s="62">
        <f t="shared" si="20"/>
        <v>5.1445229068949924E-2</v>
      </c>
      <c r="AJ51" s="62">
        <f t="shared" si="21"/>
        <v>0.2304759591123145</v>
      </c>
      <c r="AK51" s="62">
        <f t="shared" si="7"/>
        <v>-0.17903073004336456</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0.93809562973682381</v>
      </c>
    </row>
    <row r="52" spans="1:49">
      <c r="A52" s="62">
        <v>1919</v>
      </c>
      <c r="B52" s="61">
        <v>8.7959999999999994</v>
      </c>
      <c r="C52" s="61">
        <v>37250</v>
      </c>
      <c r="D52" s="61">
        <v>78.233037964307485</v>
      </c>
      <c r="H52" s="61">
        <v>9.2510298846378944E-2</v>
      </c>
      <c r="I52" s="61">
        <v>20.515756343276347</v>
      </c>
      <c r="J52" s="61">
        <v>11.436955332844693</v>
      </c>
      <c r="K52" s="61">
        <v>6.6717379690449503</v>
      </c>
      <c r="L52" s="61">
        <v>17.072715809935197</v>
      </c>
      <c r="M52" s="61">
        <v>12.849452559895809</v>
      </c>
      <c r="N52" s="62">
        <f t="shared" si="2"/>
        <v>3.3919973475498535E-2</v>
      </c>
      <c r="O52" s="61">
        <v>6.9018499999999997E-2</v>
      </c>
      <c r="Z52" s="61"/>
      <c r="AB52" s="61">
        <v>1.3476390647439522</v>
      </c>
      <c r="AC52" s="63" t="str">
        <f t="shared" si="3"/>
        <v/>
      </c>
      <c r="AD52" s="20" t="str">
        <f t="shared" si="28"/>
        <v/>
      </c>
      <c r="AE52" s="62" t="str">
        <f t="shared" si="4"/>
        <v/>
      </c>
      <c r="AF52" s="20">
        <f t="shared" si="27"/>
        <v>9.2510298846378944E-2</v>
      </c>
      <c r="AG52" s="62">
        <f t="shared" si="5"/>
        <v>0.26223903451935893</v>
      </c>
      <c r="AH52" s="62">
        <f t="shared" si="6"/>
        <v>0.1461908629709946</v>
      </c>
      <c r="AI52" s="62">
        <f t="shared" si="20"/>
        <v>8.5280313057621751E-2</v>
      </c>
      <c r="AJ52" s="62">
        <f t="shared" si="21"/>
        <v>0.21822897658306889</v>
      </c>
      <c r="AK52" s="62">
        <f t="shared" si="7"/>
        <v>-0.13294866352544715</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1.3476390647439522</v>
      </c>
    </row>
    <row r="53" spans="1:49">
      <c r="A53" s="62">
        <v>1920</v>
      </c>
      <c r="B53" s="61">
        <v>20.120999999999999</v>
      </c>
      <c r="C53" s="61">
        <v>37398</v>
      </c>
      <c r="D53" s="61">
        <v>110.37617326345618</v>
      </c>
      <c r="H53" s="61">
        <v>8.8796535342631988E-2</v>
      </c>
      <c r="I53" s="61">
        <v>21.470738114147252</v>
      </c>
      <c r="J53" s="61">
        <v>14.744343889473789</v>
      </c>
      <c r="K53" s="61">
        <v>12.750127823423892</v>
      </c>
      <c r="L53" s="61">
        <v>27.673868914039051</v>
      </c>
      <c r="M53" s="61">
        <v>11.527602555730882</v>
      </c>
      <c r="N53" s="62">
        <f t="shared" si="2"/>
        <v>5.3132979754393149E-2</v>
      </c>
      <c r="O53" s="61">
        <v>9.06946E-2</v>
      </c>
      <c r="Z53" s="61"/>
      <c r="AB53" s="61">
        <v>1.5410531852381029</v>
      </c>
      <c r="AC53" s="63" t="str">
        <f t="shared" si="3"/>
        <v/>
      </c>
      <c r="AD53" s="20" t="str">
        <f t="shared" si="28"/>
        <v/>
      </c>
      <c r="AE53" s="62" t="str">
        <f t="shared" si="4"/>
        <v/>
      </c>
      <c r="AF53" s="20">
        <f t="shared" si="27"/>
        <v>8.8796535342631988E-2</v>
      </c>
      <c r="AG53" s="62">
        <f t="shared" si="5"/>
        <v>0.19452330588503811</v>
      </c>
      <c r="AH53" s="62">
        <f t="shared" si="6"/>
        <v>0.13358266964266471</v>
      </c>
      <c r="AI53" s="62">
        <f t="shared" si="20"/>
        <v>0.11551521896841534</v>
      </c>
      <c r="AJ53" s="62">
        <f t="shared" si="21"/>
        <v>0.250723214039904</v>
      </c>
      <c r="AK53" s="62">
        <f t="shared" si="7"/>
        <v>-0.13520799507148867</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1.5410531852381029</v>
      </c>
    </row>
    <row r="54" spans="1:49">
      <c r="A54" s="62">
        <v>1921</v>
      </c>
      <c r="B54" s="61">
        <v>23.29</v>
      </c>
      <c r="C54" s="61">
        <v>37691</v>
      </c>
      <c r="D54" s="61">
        <v>111.30156562325205</v>
      </c>
      <c r="H54" s="61">
        <v>0.10783227747467775</v>
      </c>
      <c r="I54" s="61">
        <v>25.178268446460002</v>
      </c>
      <c r="J54" s="61">
        <v>16.224379658826777</v>
      </c>
      <c r="K54" s="61">
        <v>10.05162951241039</v>
      </c>
      <c r="L54" s="61">
        <v>21.500746488633808</v>
      </c>
      <c r="M54" s="61">
        <v>11.667454245926439</v>
      </c>
      <c r="N54" s="62">
        <f t="shared" si="2"/>
        <v>5.2524716618997699E-2</v>
      </c>
      <c r="O54" s="61">
        <v>0.1072992</v>
      </c>
      <c r="Z54" s="61"/>
      <c r="AB54" s="61">
        <v>1.5357142605184773</v>
      </c>
      <c r="AC54" s="63" t="str">
        <f t="shared" si="3"/>
        <v/>
      </c>
      <c r="AD54" s="20" t="str">
        <f t="shared" si="28"/>
        <v/>
      </c>
      <c r="AE54" s="62" t="str">
        <f t="shared" si="4"/>
        <v/>
      </c>
      <c r="AF54" s="20">
        <f t="shared" si="27"/>
        <v>0.10783227747467775</v>
      </c>
      <c r="AG54" s="62">
        <f t="shared" si="5"/>
        <v>0.22621666016529063</v>
      </c>
      <c r="AH54" s="62">
        <f t="shared" si="6"/>
        <v>0.14576955470460459</v>
      </c>
      <c r="AI54" s="62">
        <f t="shared" si="20"/>
        <v>9.0309866317913684E-2</v>
      </c>
      <c r="AJ54" s="62">
        <f t="shared" si="21"/>
        <v>0.19317559791937086</v>
      </c>
      <c r="AK54" s="62">
        <f t="shared" si="7"/>
        <v>-0.10286573160145718</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1.5357142605184773</v>
      </c>
    </row>
    <row r="55" spans="1:49">
      <c r="A55" s="62">
        <v>1922</v>
      </c>
      <c r="B55" s="61">
        <v>21.027000000000001</v>
      </c>
      <c r="C55" s="61">
        <v>38086</v>
      </c>
      <c r="D55" s="61">
        <v>118.60479300886092</v>
      </c>
      <c r="H55" s="61">
        <v>0.12355551153059875</v>
      </c>
      <c r="I55" s="61">
        <v>40.566379731408496</v>
      </c>
      <c r="J55" s="61">
        <v>27.074087332832352</v>
      </c>
      <c r="K55" s="61">
        <v>10.192810441028794</v>
      </c>
      <c r="L55" s="61">
        <v>17.025354248205979</v>
      </c>
      <c r="M55" s="61">
        <v>12.206034172269479</v>
      </c>
      <c r="N55" s="62">
        <f t="shared" si="2"/>
        <v>5.2946652385390064E-2</v>
      </c>
      <c r="O55" s="61">
        <v>0.1066556</v>
      </c>
      <c r="Z55" s="61">
        <v>5.8</v>
      </c>
      <c r="AB55" s="61">
        <v>1.433719797437035</v>
      </c>
      <c r="AC55" s="63" t="str">
        <f t="shared" si="3"/>
        <v/>
      </c>
      <c r="AD55" s="20" t="str">
        <f t="shared" si="28"/>
        <v/>
      </c>
      <c r="AE55" s="62" t="str">
        <f t="shared" si="4"/>
        <v/>
      </c>
      <c r="AF55" s="20">
        <f t="shared" si="27"/>
        <v>0.12355551153059875</v>
      </c>
      <c r="AG55" s="62">
        <f t="shared" si="5"/>
        <v>0.34202985142748654</v>
      </c>
      <c r="AH55" s="62">
        <f t="shared" si="6"/>
        <v>0.22827144372495686</v>
      </c>
      <c r="AI55" s="62">
        <f t="shared" si="20"/>
        <v>8.5939279370162491E-2</v>
      </c>
      <c r="AJ55" s="62">
        <f t="shared" si="21"/>
        <v>0.14354693276969019</v>
      </c>
      <c r="AK55" s="62">
        <f t="shared" si="7"/>
        <v>-5.7607653399527697E-2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1.433719797437035</v>
      </c>
    </row>
    <row r="56" spans="1:49">
      <c r="A56" s="62">
        <v>1923</v>
      </c>
      <c r="B56" s="61">
        <v>21.731999999999999</v>
      </c>
      <c r="C56" s="61">
        <v>38460</v>
      </c>
      <c r="D56" s="61">
        <v>128.31350661235365</v>
      </c>
      <c r="H56" s="61">
        <v>0.1269642399046928</v>
      </c>
      <c r="I56" s="61">
        <v>30.43220098660068</v>
      </c>
      <c r="J56" s="61">
        <v>26.174646863691333</v>
      </c>
      <c r="K56" s="61">
        <v>12.230366055700312</v>
      </c>
      <c r="L56" s="61">
        <v>18.079639865241166</v>
      </c>
      <c r="M56" s="61">
        <v>12.273746537378551</v>
      </c>
      <c r="N56" s="62">
        <f t="shared" si="2"/>
        <v>5.6410786452874825E-2</v>
      </c>
      <c r="O56" s="61">
        <v>0.1060378</v>
      </c>
      <c r="Z56" s="61">
        <v>5.38</v>
      </c>
      <c r="AB56" s="61">
        <v>1.4414347855656804</v>
      </c>
      <c r="AC56" s="63" t="str">
        <f t="shared" si="3"/>
        <v/>
      </c>
      <c r="AD56" s="20" t="str">
        <f t="shared" si="28"/>
        <v/>
      </c>
      <c r="AE56" s="62" t="str">
        <f t="shared" si="4"/>
        <v/>
      </c>
      <c r="AF56" s="20">
        <f t="shared" si="27"/>
        <v>0.1269642399046928</v>
      </c>
      <c r="AG56" s="62">
        <f t="shared" si="5"/>
        <v>0.23717067509143078</v>
      </c>
      <c r="AH56" s="62">
        <f t="shared" si="6"/>
        <v>0.2039898024357423</v>
      </c>
      <c r="AI56" s="62">
        <f t="shared" si="20"/>
        <v>9.5316279467362069E-2</v>
      </c>
      <c r="AJ56" s="62">
        <f t="shared" si="21"/>
        <v>0.14090207915415595</v>
      </c>
      <c r="AK56" s="62">
        <f t="shared" si="7"/>
        <v>-4.5585799686793882E-2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1.4414347855656804</v>
      </c>
    </row>
    <row r="57" spans="1:49">
      <c r="A57" s="62">
        <v>1924</v>
      </c>
      <c r="B57" s="61">
        <v>22.946000000000002</v>
      </c>
      <c r="C57" s="61">
        <v>38810</v>
      </c>
      <c r="D57" s="61">
        <v>130.47882272398431</v>
      </c>
      <c r="H57" s="61">
        <v>0.134194766826296</v>
      </c>
      <c r="I57" s="61">
        <v>19.951929413547912</v>
      </c>
      <c r="J57" s="61">
        <v>21.554891086171708</v>
      </c>
      <c r="K57" s="61">
        <v>15.914722743647468</v>
      </c>
      <c r="L57" s="61">
        <v>20.954653105965175</v>
      </c>
      <c r="M57" s="61">
        <v>12.171825845171284</v>
      </c>
      <c r="N57" s="62">
        <f t="shared" si="2"/>
        <v>5.7321410452854715E-2</v>
      </c>
      <c r="O57" s="61">
        <v>0.1097706</v>
      </c>
      <c r="Z57" s="61">
        <v>5.35</v>
      </c>
      <c r="AB57" s="61">
        <v>1.4772800025014208</v>
      </c>
      <c r="AC57" s="63" t="str">
        <f t="shared" si="3"/>
        <v/>
      </c>
      <c r="AD57" s="20" t="str">
        <f t="shared" si="28"/>
        <v/>
      </c>
      <c r="AE57" s="62" t="str">
        <f t="shared" si="4"/>
        <v/>
      </c>
      <c r="AF57" s="20">
        <f t="shared" si="27"/>
        <v>0.134194766826296</v>
      </c>
      <c r="AG57" s="62">
        <f t="shared" si="5"/>
        <v>0.15291316243521252</v>
      </c>
      <c r="AH57" s="62">
        <f t="shared" si="6"/>
        <v>0.1651983872644916</v>
      </c>
      <c r="AI57" s="62">
        <f t="shared" si="20"/>
        <v>0.12197169173815715</v>
      </c>
      <c r="AJ57" s="62">
        <f t="shared" si="21"/>
        <v>0.16059811598923432</v>
      </c>
      <c r="AK57" s="62">
        <f t="shared" si="7"/>
        <v>-3.8626424251077165E-2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3.7786180081077897E-2</v>
      </c>
      <c r="AV57" s="62" t="str">
        <f t="shared" si="11"/>
        <v/>
      </c>
      <c r="AW57" s="62">
        <f t="shared" si="12"/>
        <v>1.4772800025014208</v>
      </c>
    </row>
    <row r="58" spans="1:49">
      <c r="A58" s="62">
        <v>1925</v>
      </c>
      <c r="B58" s="61">
        <v>25.140999999999998</v>
      </c>
      <c r="C58" s="61">
        <v>39165</v>
      </c>
      <c r="D58" s="61">
        <v>161.66083949465832</v>
      </c>
      <c r="H58" s="61">
        <v>0.12698384210630997</v>
      </c>
      <c r="I58" s="61">
        <v>19.175123510053371</v>
      </c>
      <c r="J58" s="61">
        <v>22.01545489143955</v>
      </c>
      <c r="K58" s="61">
        <v>20.508211478780531</v>
      </c>
      <c r="L58" s="61">
        <v>27.593771910656301</v>
      </c>
      <c r="M58" s="61">
        <v>12.723686651446563</v>
      </c>
      <c r="N58" s="62">
        <f t="shared" si="2"/>
        <v>6.7324005206847726E-2</v>
      </c>
      <c r="O58" s="61">
        <v>0.1233118</v>
      </c>
      <c r="Z58" s="61">
        <v>7.15</v>
      </c>
      <c r="AB58" s="61">
        <v>1.0748974673370928</v>
      </c>
      <c r="AC58" s="63" t="str">
        <f t="shared" si="3"/>
        <v/>
      </c>
      <c r="AD58" s="20" t="str">
        <f t="shared" si="28"/>
        <v/>
      </c>
      <c r="AE58" s="62" t="str">
        <f t="shared" si="4"/>
        <v/>
      </c>
      <c r="AF58" s="20">
        <f t="shared" si="27"/>
        <v>0.12698384210630997</v>
      </c>
      <c r="AG58" s="62">
        <f t="shared" si="5"/>
        <v>0.11861328674274864</v>
      </c>
      <c r="AH58" s="62">
        <f t="shared" si="6"/>
        <v>0.13618298012220204</v>
      </c>
      <c r="AI58" s="62">
        <f t="shared" si="20"/>
        <v>0.12685948893305218</v>
      </c>
      <c r="AJ58" s="62">
        <f t="shared" si="21"/>
        <v>0.17068927760682617</v>
      </c>
      <c r="AK58" s="62">
        <f t="shared" si="7"/>
        <v>-4.3829788673773989E-2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-0.10734265330246623</v>
      </c>
      <c r="AV58" s="62" t="str">
        <f t="shared" si="11"/>
        <v/>
      </c>
      <c r="AW58" s="62">
        <f t="shared" si="12"/>
        <v>1.0748974673370928</v>
      </c>
    </row>
    <row r="59" spans="1:49">
      <c r="A59" s="62">
        <v>1926</v>
      </c>
      <c r="B59" s="61">
        <v>25.710999999999999</v>
      </c>
      <c r="C59" s="61">
        <v>39502</v>
      </c>
      <c r="D59" s="61">
        <v>173.30666253837225</v>
      </c>
      <c r="H59" s="61">
        <v>0.1251207559210043</v>
      </c>
      <c r="I59" s="61">
        <v>21.299365506391904</v>
      </c>
      <c r="J59" s="61">
        <v>21.130550731687837</v>
      </c>
      <c r="K59" s="61">
        <v>21.297612778835852</v>
      </c>
      <c r="L59" s="61">
        <v>27.81054172503762</v>
      </c>
      <c r="M59" s="61">
        <v>12.710204546060805</v>
      </c>
      <c r="N59" s="62">
        <f t="shared" si="2"/>
        <v>7.1634106072433867E-2</v>
      </c>
      <c r="O59" s="61">
        <v>0.1330171</v>
      </c>
      <c r="Z59" s="61">
        <v>8.44</v>
      </c>
      <c r="AB59" s="61">
        <v>0.91591863116391714</v>
      </c>
      <c r="AC59" s="63" t="str">
        <f t="shared" si="3"/>
        <v/>
      </c>
      <c r="AD59" s="20" t="str">
        <f t="shared" si="28"/>
        <v/>
      </c>
      <c r="AE59" s="62" t="str">
        <f t="shared" si="4"/>
        <v/>
      </c>
      <c r="AF59" s="20">
        <f t="shared" si="27"/>
        <v>0.1251207559210043</v>
      </c>
      <c r="AG59" s="62">
        <f t="shared" si="5"/>
        <v>0.12289986544329165</v>
      </c>
      <c r="AH59" s="62">
        <f t="shared" si="6"/>
        <v>0.12192578416891081</v>
      </c>
      <c r="AI59" s="62">
        <f t="shared" si="20"/>
        <v>0.12288975199738957</v>
      </c>
      <c r="AJ59" s="62">
        <f t="shared" si="21"/>
        <v>0.16047012456246465</v>
      </c>
      <c r="AK59" s="62">
        <f t="shared" si="7"/>
        <v>-3.7580372565075085E-2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9.4455602584275072E-3</v>
      </c>
      <c r="AV59" s="62" t="str">
        <f t="shared" si="11"/>
        <v/>
      </c>
      <c r="AW59" s="62">
        <f t="shared" si="12"/>
        <v>0.91591863116391714</v>
      </c>
    </row>
    <row r="60" spans="1:49">
      <c r="A60" s="62">
        <v>1927</v>
      </c>
      <c r="B60" s="61">
        <v>19.395</v>
      </c>
      <c r="C60" s="61">
        <v>39848</v>
      </c>
      <c r="D60" s="61">
        <v>152.21340004753307</v>
      </c>
      <c r="H60" s="61">
        <v>0.13603731899305599</v>
      </c>
      <c r="I60" s="61">
        <v>22.468859537398608</v>
      </c>
      <c r="J60" s="61">
        <v>19.774821204073866</v>
      </c>
      <c r="K60" s="61">
        <v>17.929302145041753</v>
      </c>
      <c r="L60" s="61">
        <v>22.137220622025286</v>
      </c>
      <c r="M60" s="61">
        <v>12.775502205727653</v>
      </c>
      <c r="N60" s="62">
        <f t="shared" si="2"/>
        <v>6.20504003942281E-2</v>
      </c>
      <c r="O60" s="61">
        <v>0.1216127</v>
      </c>
      <c r="Z60" s="61">
        <v>7.72</v>
      </c>
      <c r="AB60" s="61">
        <v>1.0368834628633579</v>
      </c>
      <c r="AC60" s="63" t="str">
        <f t="shared" si="3"/>
        <v/>
      </c>
      <c r="AD60" s="20" t="str">
        <f t="shared" si="28"/>
        <v/>
      </c>
      <c r="AE60" s="62" t="str">
        <f t="shared" si="4"/>
        <v/>
      </c>
      <c r="AF60" s="20">
        <f t="shared" si="27"/>
        <v>0.13603731899305599</v>
      </c>
      <c r="AG60" s="62">
        <f t="shared" si="5"/>
        <v>0.14761420170879863</v>
      </c>
      <c r="AH60" s="62">
        <f t="shared" si="6"/>
        <v>0.12991511389863575</v>
      </c>
      <c r="AI60" s="62">
        <f t="shared" si="20"/>
        <v>0.11779056337643601</v>
      </c>
      <c r="AJ60" s="62">
        <f t="shared" si="21"/>
        <v>0.14543542562686526</v>
      </c>
      <c r="AK60" s="62">
        <f t="shared" si="7"/>
        <v>-2.7644862250429253E-2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0.22802433794825805</v>
      </c>
      <c r="AV60" s="62" t="str">
        <f t="shared" si="11"/>
        <v/>
      </c>
      <c r="AW60" s="62">
        <f t="shared" si="12"/>
        <v>1.0368834628633579</v>
      </c>
    </row>
    <row r="61" spans="1:49">
      <c r="A61" s="62">
        <v>1928</v>
      </c>
      <c r="B61" s="61">
        <v>19.021999999999998</v>
      </c>
      <c r="C61" s="61">
        <v>40186</v>
      </c>
      <c r="D61" s="61">
        <v>153.83277553341031</v>
      </c>
      <c r="H61" s="61">
        <v>0.13066220131329651</v>
      </c>
      <c r="I61" s="61">
        <v>24.036607886896689</v>
      </c>
      <c r="J61" s="61">
        <v>20.714525580517289</v>
      </c>
      <c r="K61" s="61">
        <v>16.96861943212263</v>
      </c>
      <c r="L61" s="61">
        <v>23.667686531894439</v>
      </c>
      <c r="M61" s="61">
        <v>13.501221803843169</v>
      </c>
      <c r="N61" s="62">
        <f t="shared" si="2"/>
        <v>5.8840619300584165E-2</v>
      </c>
      <c r="O61" s="61">
        <v>0.1127054</v>
      </c>
      <c r="Z61" s="61">
        <v>5.46</v>
      </c>
      <c r="AB61" s="61">
        <v>1.0064485271603592</v>
      </c>
      <c r="AC61" s="63" t="str">
        <f t="shared" si="3"/>
        <v/>
      </c>
      <c r="AD61" s="20" t="str">
        <f t="shared" si="28"/>
        <v/>
      </c>
      <c r="AE61" s="62" t="str">
        <f t="shared" si="4"/>
        <v/>
      </c>
      <c r="AF61" s="20">
        <f t="shared" si="27"/>
        <v>0.13066220131329651</v>
      </c>
      <c r="AG61" s="62">
        <f t="shared" si="5"/>
        <v>0.15625153874751663</v>
      </c>
      <c r="AH61" s="62">
        <f t="shared" si="6"/>
        <v>0.13465612583983044</v>
      </c>
      <c r="AI61" s="62">
        <f t="shared" si="20"/>
        <v>0.11030561837868734</v>
      </c>
      <c r="AJ61" s="62">
        <f t="shared" si="21"/>
        <v>0.1538533413950797</v>
      </c>
      <c r="AK61" s="62">
        <f t="shared" si="7"/>
        <v>-4.3547723016392356E-2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0.13031454355664054</v>
      </c>
      <c r="AV61" s="62" t="str">
        <f t="shared" si="11"/>
        <v/>
      </c>
      <c r="AW61" s="62">
        <f t="shared" si="12"/>
        <v>1.0064485271603592</v>
      </c>
    </row>
    <row r="62" spans="1:49">
      <c r="A62" s="62">
        <v>1929</v>
      </c>
      <c r="B62" s="61">
        <v>19.108000000000001</v>
      </c>
      <c r="C62" s="61">
        <v>40469</v>
      </c>
      <c r="D62" s="61">
        <v>157.01938780876014</v>
      </c>
      <c r="G62" s="61"/>
      <c r="H62" s="61">
        <v>0.13826407028031479</v>
      </c>
      <c r="I62" s="61">
        <v>20.852676784952788</v>
      </c>
      <c r="J62" s="61">
        <v>19.888655162482703</v>
      </c>
      <c r="K62" s="61">
        <v>17.438587347318027</v>
      </c>
      <c r="L62" s="61">
        <v>23.144399978424651</v>
      </c>
      <c r="M62" s="61">
        <v>13.85648534203059</v>
      </c>
      <c r="N62" s="62">
        <f t="shared" si="2"/>
        <v>5.8110408883146371E-2</v>
      </c>
      <c r="O62" s="61">
        <v>0.1145075</v>
      </c>
      <c r="Z62" s="61">
        <v>6.69</v>
      </c>
      <c r="AB62" s="61">
        <v>0.98933563395158364</v>
      </c>
      <c r="AC62" s="63" t="str">
        <f t="shared" si="3"/>
        <v/>
      </c>
      <c r="AD62" s="20" t="str">
        <f t="shared" si="28"/>
        <v/>
      </c>
      <c r="AE62" s="62" t="str">
        <f t="shared" si="4"/>
        <v/>
      </c>
      <c r="AF62" s="20">
        <f t="shared" si="27"/>
        <v>0.13826407028031479</v>
      </c>
      <c r="AG62" s="62">
        <f t="shared" si="5"/>
        <v>0.13280319759207093</v>
      </c>
      <c r="AH62" s="62">
        <f t="shared" si="6"/>
        <v>0.12666369064376845</v>
      </c>
      <c r="AI62" s="62">
        <f t="shared" si="20"/>
        <v>0.11106009003523273</v>
      </c>
      <c r="AJ62" s="62">
        <f t="shared" si="21"/>
        <v>0.14739835826269487</v>
      </c>
      <c r="AK62" s="62">
        <f t="shared" si="7"/>
        <v>-3.6338268227462139E-2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6.7087618413882916E-2</v>
      </c>
      <c r="AV62" s="62" t="str">
        <f t="shared" si="11"/>
        <v/>
      </c>
      <c r="AW62" s="62">
        <f t="shared" si="12"/>
        <v>0.98933563395158364</v>
      </c>
    </row>
    <row r="63" spans="1:49">
      <c r="A63" s="62">
        <v>1930</v>
      </c>
      <c r="B63" s="61">
        <v>19.093</v>
      </c>
      <c r="C63" s="61">
        <v>40791</v>
      </c>
      <c r="D63" s="61">
        <v>138.12654118449584</v>
      </c>
      <c r="G63" s="61"/>
      <c r="H63" s="61">
        <v>0.15815710693131285</v>
      </c>
      <c r="I63" s="61">
        <v>20.245169828475685</v>
      </c>
      <c r="J63" s="61">
        <v>19.463484821891441</v>
      </c>
      <c r="K63" s="61">
        <v>14.068695321128027</v>
      </c>
      <c r="L63" s="61">
        <v>18.747984614453252</v>
      </c>
      <c r="M63" s="61">
        <v>13.080861831442418</v>
      </c>
      <c r="N63" s="62">
        <f t="shared" si="2"/>
        <v>5.3722057497752503E-2</v>
      </c>
      <c r="O63" s="61">
        <v>0.11087760000000001</v>
      </c>
      <c r="Z63" s="61">
        <v>6</v>
      </c>
      <c r="AB63" s="61">
        <v>1.1254737895957385</v>
      </c>
      <c r="AC63" s="63" t="str">
        <f t="shared" si="3"/>
        <v/>
      </c>
      <c r="AD63" s="20" t="str">
        <f t="shared" si="28"/>
        <v/>
      </c>
      <c r="AE63" s="62" t="str">
        <f t="shared" si="4"/>
        <v/>
      </c>
      <c r="AF63" s="20">
        <f t="shared" si="27"/>
        <v>0.15815710693131285</v>
      </c>
      <c r="AG63" s="62">
        <f t="shared" si="5"/>
        <v>0.14656972986411193</v>
      </c>
      <c r="AH63" s="62">
        <f t="shared" si="6"/>
        <v>0.14091053504260295</v>
      </c>
      <c r="AI63" s="62">
        <f t="shared" si="20"/>
        <v>0.10185367128201993</v>
      </c>
      <c r="AJ63" s="62">
        <f t="shared" si="21"/>
        <v>0.1357305008413375</v>
      </c>
      <c r="AK63" s="62">
        <f t="shared" si="7"/>
        <v>-3.3876829559317576E-2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0.14542113110033117</v>
      </c>
      <c r="AV63" s="62" t="str">
        <f t="shared" si="11"/>
        <v/>
      </c>
      <c r="AW63" s="62">
        <f t="shared" si="12"/>
        <v>1.1254737895957385</v>
      </c>
    </row>
    <row r="64" spans="1:49">
      <c r="A64" s="62">
        <v>1931</v>
      </c>
      <c r="B64" s="61">
        <v>19.207000000000001</v>
      </c>
      <c r="C64" s="61">
        <v>41132</v>
      </c>
      <c r="D64" s="61">
        <v>123.07884779172421</v>
      </c>
      <c r="G64" s="61"/>
      <c r="H64" s="61">
        <v>0.15654959672784619</v>
      </c>
      <c r="I64" s="61">
        <v>21.040166044704332</v>
      </c>
      <c r="J64" s="61">
        <v>18.309861046381585</v>
      </c>
      <c r="K64" s="61">
        <v>11.866197834922767</v>
      </c>
      <c r="L64" s="61">
        <v>12.697190851980983</v>
      </c>
      <c r="M64" s="61">
        <v>13.196164016308684</v>
      </c>
      <c r="N64" s="62">
        <f t="shared" si="2"/>
        <v>4.7057852180084653E-2</v>
      </c>
      <c r="O64" s="61">
        <v>0.1001683</v>
      </c>
      <c r="Z64" s="61">
        <v>6</v>
      </c>
      <c r="AB64" s="61">
        <v>1.093051599289399</v>
      </c>
      <c r="AC64" s="63" t="str">
        <f t="shared" si="3"/>
        <v/>
      </c>
      <c r="AD64" s="20" t="str">
        <f t="shared" si="28"/>
        <v/>
      </c>
      <c r="AE64" s="62" t="str">
        <f t="shared" si="4"/>
        <v/>
      </c>
      <c r="AF64" s="20">
        <f t="shared" si="27"/>
        <v>0.15654959672784619</v>
      </c>
      <c r="AG64" s="62">
        <f t="shared" si="5"/>
        <v>0.17094867576522005</v>
      </c>
      <c r="AH64" s="62">
        <f t="shared" si="6"/>
        <v>0.14876529456439008</v>
      </c>
      <c r="AI64" s="62">
        <f t="shared" si="20"/>
        <v>9.6411349698389409E-2</v>
      </c>
      <c r="AJ64" s="62">
        <f t="shared" si="21"/>
        <v>0.10316306237662665</v>
      </c>
      <c r="AK64" s="62">
        <f t="shared" si="7"/>
        <v>-6.7517126782372372E-3</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0.19244592910104061</v>
      </c>
      <c r="AV64" s="62" t="str">
        <f t="shared" si="11"/>
        <v/>
      </c>
      <c r="AW64" s="62">
        <f t="shared" si="12"/>
        <v>1.093051599289399</v>
      </c>
    </row>
    <row r="65" spans="1:49">
      <c r="A65" s="62">
        <v>1932</v>
      </c>
      <c r="B65" s="61">
        <v>19.510999999999999</v>
      </c>
      <c r="C65" s="61">
        <v>41431</v>
      </c>
      <c r="D65" s="61">
        <v>115.52682686147571</v>
      </c>
      <c r="G65" s="61"/>
      <c r="H65" s="61">
        <v>0.14474114040751701</v>
      </c>
      <c r="I65" s="61">
        <v>20.199168554040774</v>
      </c>
      <c r="J65" s="61">
        <v>16.535942078087423</v>
      </c>
      <c r="K65" s="61">
        <v>7.9527924698166697</v>
      </c>
      <c r="L65" s="61">
        <v>8.7475625724477588</v>
      </c>
      <c r="M65" s="61">
        <v>13.681519810196004</v>
      </c>
      <c r="N65" s="62">
        <f t="shared" si="2"/>
        <v>4.2295999927038933E-2</v>
      </c>
      <c r="O65" s="61">
        <v>9.7542400000000001E-2</v>
      </c>
      <c r="Z65" s="61">
        <v>5.88</v>
      </c>
      <c r="AB65" s="61">
        <v>0.89531522180898959</v>
      </c>
      <c r="AC65" s="63" t="str">
        <f t="shared" si="3"/>
        <v/>
      </c>
      <c r="AD65" s="20" t="str">
        <f t="shared" si="28"/>
        <v/>
      </c>
      <c r="AE65" s="62" t="str">
        <f t="shared" si="4"/>
        <v/>
      </c>
      <c r="AF65" s="20">
        <f t="shared" si="27"/>
        <v>0.14474114040751701</v>
      </c>
      <c r="AG65" s="62">
        <f t="shared" si="5"/>
        <v>0.17484396570729765</v>
      </c>
      <c r="AH65" s="62">
        <f t="shared" si="6"/>
        <v>0.14313508409536002</v>
      </c>
      <c r="AI65" s="62">
        <f t="shared" si="20"/>
        <v>6.8839356934407903E-2</v>
      </c>
      <c r="AJ65" s="62">
        <f t="shared" si="21"/>
        <v>7.5718885475290196E-2</v>
      </c>
      <c r="AK65" s="62">
        <f t="shared" si="7"/>
        <v>-6.8795285408822932E-3</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0.16668522501734007</v>
      </c>
      <c r="AV65" s="62" t="str">
        <f t="shared" si="11"/>
        <v/>
      </c>
      <c r="AW65" s="62">
        <f t="shared" si="12"/>
        <v>0.89531522180898959</v>
      </c>
    </row>
    <row r="66" spans="1:49">
      <c r="A66" s="62">
        <v>1933</v>
      </c>
      <c r="B66" s="61">
        <v>14.904</v>
      </c>
      <c r="C66" s="61">
        <v>41753</v>
      </c>
      <c r="D66" s="61">
        <v>105.67050246486214</v>
      </c>
      <c r="G66" s="61"/>
      <c r="H66" s="61">
        <v>0.15008129870003997</v>
      </c>
      <c r="I66" s="61">
        <v>21.078237667230766</v>
      </c>
      <c r="J66" s="61">
        <v>15.770311322750192</v>
      </c>
      <c r="K66" s="61">
        <v>7.0980019423260856</v>
      </c>
      <c r="L66" s="61">
        <v>9.1944731206376016</v>
      </c>
      <c r="M66" s="61">
        <v>13.560382087177693</v>
      </c>
      <c r="N66" s="62">
        <f t="shared" si="2"/>
        <v>3.8732039981742836E-2</v>
      </c>
      <c r="O66" s="61">
        <v>9.1775899999999994E-2</v>
      </c>
      <c r="Z66" s="61">
        <v>3.88</v>
      </c>
      <c r="AB66" s="61">
        <v>1.0009904314709204</v>
      </c>
      <c r="AC66" s="63" t="str">
        <f t="shared" si="3"/>
        <v/>
      </c>
      <c r="AD66" s="20" t="str">
        <f t="shared" si="28"/>
        <v/>
      </c>
      <c r="AE66" s="62" t="str">
        <f t="shared" si="4"/>
        <v/>
      </c>
      <c r="AF66" s="20">
        <f t="shared" si="27"/>
        <v>0.15008129870003997</v>
      </c>
      <c r="AG66" s="62">
        <f t="shared" si="5"/>
        <v>0.19947134891536797</v>
      </c>
      <c r="AH66" s="62">
        <f t="shared" si="6"/>
        <v>0.14924043091395522</v>
      </c>
      <c r="AI66" s="62">
        <f t="shared" si="20"/>
        <v>6.7171081586238635E-2</v>
      </c>
      <c r="AJ66" s="62">
        <f t="shared" si="21"/>
        <v>8.701078263250403E-2</v>
      </c>
      <c r="AK66" s="62">
        <f t="shared" si="7"/>
        <v>-1.9839701046265396E-2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0.14682535319296983</v>
      </c>
      <c r="AV66" s="62" t="str">
        <f t="shared" si="11"/>
        <v/>
      </c>
      <c r="AW66" s="62">
        <f t="shared" si="12"/>
        <v>1.0009904314709204</v>
      </c>
    </row>
    <row r="67" spans="1:49">
      <c r="A67" s="62">
        <v>1934</v>
      </c>
      <c r="B67" s="61">
        <v>11.68</v>
      </c>
      <c r="C67" s="61">
        <v>42093</v>
      </c>
      <c r="D67" s="61">
        <v>105.80970018873273</v>
      </c>
      <c r="G67" s="61"/>
      <c r="H67" s="61">
        <v>0.15509815539151972</v>
      </c>
      <c r="I67" s="61">
        <v>19.221658324510088</v>
      </c>
      <c r="J67" s="61">
        <v>16.47849231368712</v>
      </c>
      <c r="K67" s="61">
        <v>6.3623626429515676</v>
      </c>
      <c r="L67" s="61">
        <v>8.1555117329670956</v>
      </c>
      <c r="M67" s="61">
        <v>13.658881946675139</v>
      </c>
      <c r="N67" s="62">
        <f t="shared" si="2"/>
        <v>3.8192374850048984E-2</v>
      </c>
      <c r="O67" s="61">
        <v>8.7039000000000005E-2</v>
      </c>
      <c r="Z67" s="61">
        <v>3.75</v>
      </c>
      <c r="AB67" s="61">
        <v>1.0492892858849618</v>
      </c>
      <c r="AC67" s="63" t="str">
        <f t="shared" si="3"/>
        <v/>
      </c>
      <c r="AD67" s="20" t="str">
        <f t="shared" si="28"/>
        <v/>
      </c>
      <c r="AE67" s="62" t="str">
        <f t="shared" si="4"/>
        <v/>
      </c>
      <c r="AF67" s="20">
        <f t="shared" si="27"/>
        <v>0.15509815539151972</v>
      </c>
      <c r="AG67" s="62">
        <f t="shared" si="5"/>
        <v>0.18166253462796342</v>
      </c>
      <c r="AH67" s="62">
        <f t="shared" si="6"/>
        <v>0.15573706649101582</v>
      </c>
      <c r="AI67" s="62">
        <f t="shared" si="20"/>
        <v>6.0130239775776917E-2</v>
      </c>
      <c r="AJ67" s="62">
        <f t="shared" si="21"/>
        <v>7.7077165122102331E-2</v>
      </c>
      <c r="AK67" s="62">
        <f t="shared" si="7"/>
        <v>-1.6946925346325414E-2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5.2831279582879004E-2</v>
      </c>
      <c r="AV67" s="62" t="str">
        <f t="shared" si="11"/>
        <v/>
      </c>
      <c r="AW67" s="62">
        <f t="shared" si="12"/>
        <v>1.0492892858849618</v>
      </c>
    </row>
    <row r="68" spans="1:49">
      <c r="A68" s="62">
        <v>1935</v>
      </c>
      <c r="B68" s="61">
        <v>12.125</v>
      </c>
      <c r="C68" s="61">
        <v>42429</v>
      </c>
      <c r="D68" s="61">
        <v>117.23911373692815</v>
      </c>
      <c r="G68" s="61"/>
      <c r="H68" s="61">
        <v>0.15960346087895327</v>
      </c>
      <c r="I68" s="61">
        <v>29.707523391990659</v>
      </c>
      <c r="J68" s="61">
        <v>17.776309562361696</v>
      </c>
      <c r="K68" s="61">
        <v>6.1495097912045447</v>
      </c>
      <c r="L68" s="61">
        <v>8.2478112294573442</v>
      </c>
      <c r="M68" s="61">
        <v>14.727590330313429</v>
      </c>
      <c r="N68" s="62">
        <f t="shared" ref="N68:N131" si="29">IF(OR(D68="",C68="",M68=""),"",D68*1000000000/C68/1000/(M68/100*$D$138*1000000000/$C$138/1000)*100)</f>
        <v>3.8936261203768363E-2</v>
      </c>
      <c r="O68" s="61">
        <v>8.8274699999999998E-2</v>
      </c>
      <c r="Z68" s="61">
        <v>4.5</v>
      </c>
      <c r="AB68" s="61">
        <v>0.95755551000577965</v>
      </c>
      <c r="AC68" s="63" t="str">
        <f t="shared" ref="AC68:AC131" si="30">IF(E68="","",E68/100)</f>
        <v/>
      </c>
      <c r="AD68" s="20" t="str">
        <f t="shared" si="28"/>
        <v/>
      </c>
      <c r="AE68" s="62" t="str">
        <f t="shared" ref="AE68:AE131" si="31">IF(G68="","",G68/100)</f>
        <v/>
      </c>
      <c r="AF68" s="20">
        <f t="shared" si="27"/>
        <v>0.15960346087895327</v>
      </c>
      <c r="AG68" s="62">
        <f t="shared" ref="AG68:AG131" si="32">IF(OR(I68="",D68=""),"",I68/D68)</f>
        <v>0.25339259608061454</v>
      </c>
      <c r="AH68" s="62">
        <f t="shared" ref="AH68:AH131" si="33">IF(OR(J68="",D68=""),"",J68/D68)</f>
        <v>0.15162439390534635</v>
      </c>
      <c r="AI68" s="62">
        <f t="shared" si="20"/>
        <v>5.2452714756982703E-2</v>
      </c>
      <c r="AJ68" s="62">
        <f t="shared" si="21"/>
        <v>7.0350337584132019E-2</v>
      </c>
      <c r="AK68" s="62">
        <f t="shared" ref="AK68:AK131" si="34">IF(OR(AI68="",AJ68=""),"",AI68-AJ68)</f>
        <v>-1.7897622827149316E-2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1.8209903382227458E-2</v>
      </c>
      <c r="AV68" s="62" t="str">
        <f t="shared" ref="AV68:AV131" si="38">IF(OR(AA68="",Z68=""),"",(AA68-Z68)/100)</f>
        <v/>
      </c>
      <c r="AW68" s="62">
        <f t="shared" ref="AW68:AW131" si="39">IF(AB68="","",AB68)</f>
        <v>0.95755551000577965</v>
      </c>
    </row>
    <row r="69" spans="1:49">
      <c r="A69" s="62">
        <v>1936</v>
      </c>
      <c r="B69" s="61">
        <v>13.714</v>
      </c>
      <c r="C69" s="61">
        <v>42750</v>
      </c>
      <c r="D69" s="61">
        <v>121.52558144450232</v>
      </c>
      <c r="G69" s="61"/>
      <c r="H69" s="61">
        <v>0.16874803048979717</v>
      </c>
      <c r="I69" s="61">
        <v>31.300899573870804</v>
      </c>
      <c r="J69" s="61">
        <v>21.330034804200583</v>
      </c>
      <c r="K69" s="61">
        <v>6.5490211065358368</v>
      </c>
      <c r="L69" s="61">
        <v>6.4290922711691492</v>
      </c>
      <c r="M69" s="61">
        <v>15.056694559543409</v>
      </c>
      <c r="N69" s="62">
        <f t="shared" si="29"/>
        <v>3.9181238469541226E-2</v>
      </c>
      <c r="O69" s="61">
        <v>9.4942299999999993E-2</v>
      </c>
      <c r="Z69" s="61">
        <v>5</v>
      </c>
      <c r="AB69" s="61">
        <v>1.0043104905677636</v>
      </c>
      <c r="AC69" s="63" t="str">
        <f t="shared" si="30"/>
        <v/>
      </c>
      <c r="AD69" s="20" t="str">
        <f t="shared" si="28"/>
        <v/>
      </c>
      <c r="AE69" s="62" t="str">
        <f t="shared" si="31"/>
        <v/>
      </c>
      <c r="AF69" s="20">
        <f t="shared" si="27"/>
        <v>0.16874803048979717</v>
      </c>
      <c r="AG69" s="62">
        <f t="shared" si="32"/>
        <v>0.2575663428375789</v>
      </c>
      <c r="AH69" s="62">
        <f t="shared" si="33"/>
        <v>0.17551888705787821</v>
      </c>
      <c r="AI69" s="62">
        <f t="shared" si="20"/>
        <v>5.3890061900478216E-2</v>
      </c>
      <c r="AJ69" s="62">
        <f t="shared" si="21"/>
        <v>5.2903201077093009E-2</v>
      </c>
      <c r="AK69" s="62">
        <f t="shared" si="34"/>
        <v>9.8686082338520636E-4</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3.872795929508125E-2</v>
      </c>
      <c r="AV69" s="62" t="str">
        <f t="shared" si="38"/>
        <v/>
      </c>
      <c r="AW69" s="62">
        <f t="shared" si="39"/>
        <v>1.0043104905677636</v>
      </c>
    </row>
    <row r="70" spans="1:49">
      <c r="A70" s="62">
        <v>1937</v>
      </c>
      <c r="B70" s="61">
        <v>19.009</v>
      </c>
      <c r="C70" s="61">
        <v>43068</v>
      </c>
      <c r="D70" s="61">
        <v>152.9930691175999</v>
      </c>
      <c r="G70" s="61"/>
      <c r="H70" s="61">
        <v>0.13362365394712247</v>
      </c>
      <c r="I70" s="61">
        <v>34.027882205657853</v>
      </c>
      <c r="J70" s="61">
        <v>24.875745313514734</v>
      </c>
      <c r="K70" s="61">
        <v>12.390171149648666</v>
      </c>
      <c r="L70" s="61">
        <v>14.769920789184207</v>
      </c>
      <c r="M70" s="61">
        <v>15.663892365536357</v>
      </c>
      <c r="N70" s="62">
        <f t="shared" si="29"/>
        <v>4.706451346303122E-2</v>
      </c>
      <c r="O70" s="61">
        <v>0.1039268</v>
      </c>
      <c r="Z70" s="61">
        <v>5.04</v>
      </c>
      <c r="AB70" s="61">
        <v>0.83927141460073107</v>
      </c>
      <c r="AC70" s="63" t="str">
        <f t="shared" si="30"/>
        <v/>
      </c>
      <c r="AD70" s="20" t="str">
        <f t="shared" si="28"/>
        <v/>
      </c>
      <c r="AE70" s="62" t="str">
        <f t="shared" si="31"/>
        <v/>
      </c>
      <c r="AF70" s="20">
        <f t="shared" ref="AF70:AF101" si="46">IF(H70="","",H70)</f>
        <v>0.13362365394712247</v>
      </c>
      <c r="AG70" s="62">
        <f t="shared" si="32"/>
        <v>0.22241453421332391</v>
      </c>
      <c r="AH70" s="62">
        <f t="shared" si="33"/>
        <v>0.16259393616317158</v>
      </c>
      <c r="AI70" s="62">
        <f t="shared" ref="AI70:AI133" si="47">IF(OR(K70="",D70=""),"",K70/D70)</f>
        <v>8.0985179401328405E-2</v>
      </c>
      <c r="AJ70" s="62">
        <f t="shared" ref="AJ70:AJ133" si="48">IF(OR(L70="",D70=""),"",L70/D70)</f>
        <v>9.6539803236649471E-2</v>
      </c>
      <c r="AK70" s="62">
        <f t="shared" si="34"/>
        <v>-1.5554623835321066E-2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-0.13332126563698771</v>
      </c>
      <c r="AV70" s="62" t="str">
        <f t="shared" si="38"/>
        <v/>
      </c>
      <c r="AW70" s="62">
        <f t="shared" si="39"/>
        <v>0.83927141460073107</v>
      </c>
    </row>
    <row r="71" spans="1:49">
      <c r="A71" s="62">
        <v>1938</v>
      </c>
      <c r="B71" s="61">
        <v>19.010000000000002</v>
      </c>
      <c r="C71" s="61">
        <v>43419</v>
      </c>
      <c r="D71" s="61">
        <v>166.707712531102</v>
      </c>
      <c r="G71" s="61"/>
      <c r="H71" s="61">
        <v>0.13141798885108086</v>
      </c>
      <c r="I71" s="61">
        <v>35.440026444753272</v>
      </c>
      <c r="J71" s="61">
        <v>25.139763996687197</v>
      </c>
      <c r="K71" s="61">
        <v>12.513299723940989</v>
      </c>
      <c r="L71" s="61">
        <v>11.991130791704277</v>
      </c>
      <c r="M71" s="61">
        <v>15.694478634471213</v>
      </c>
      <c r="N71" s="62">
        <f t="shared" si="29"/>
        <v>5.0769769725245953E-2</v>
      </c>
      <c r="O71" s="61">
        <v>0.1119073</v>
      </c>
      <c r="Z71" s="61">
        <v>5.25</v>
      </c>
      <c r="AB71" s="61">
        <v>0.82364604781830897</v>
      </c>
      <c r="AC71" s="63" t="str">
        <f t="shared" si="30"/>
        <v/>
      </c>
      <c r="AD71" s="20" t="str">
        <f t="shared" ref="AD71:AD102" si="49">IF(F71="","",F71)</f>
        <v/>
      </c>
      <c r="AE71" s="62" t="str">
        <f t="shared" si="31"/>
        <v/>
      </c>
      <c r="AF71" s="20">
        <f t="shared" si="46"/>
        <v>0.13141798885108086</v>
      </c>
      <c r="AG71" s="62">
        <f t="shared" si="32"/>
        <v>0.2125878035675246</v>
      </c>
      <c r="AH71" s="62">
        <f t="shared" si="33"/>
        <v>0.15080144532603415</v>
      </c>
      <c r="AI71" s="62">
        <f t="shared" si="47"/>
        <v>7.506131260487682E-2</v>
      </c>
      <c r="AJ71" s="62">
        <f t="shared" si="48"/>
        <v>7.1929070404988846E-2</v>
      </c>
      <c r="AK71" s="62">
        <f t="shared" si="34"/>
        <v>3.1322421998879746E-3</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-2.5381805910918293E-2</v>
      </c>
      <c r="AV71" s="62" t="str">
        <f t="shared" si="38"/>
        <v/>
      </c>
      <c r="AW71" s="62">
        <f t="shared" si="39"/>
        <v>0.82364604781830897</v>
      </c>
    </row>
    <row r="72" spans="1:49">
      <c r="A72" s="62">
        <v>1939</v>
      </c>
      <c r="B72" s="61">
        <v>19.245999999999999</v>
      </c>
      <c r="C72" s="61">
        <v>43865</v>
      </c>
      <c r="D72" s="61">
        <v>184.09704052495172</v>
      </c>
      <c r="G72" s="61"/>
      <c r="H72" s="61">
        <v>0.13904939732689875</v>
      </c>
      <c r="I72" s="61">
        <v>46.824912835301348</v>
      </c>
      <c r="J72" s="61">
        <v>28.73762277899894</v>
      </c>
      <c r="K72" s="61">
        <v>13.665686393643298</v>
      </c>
      <c r="L72" s="61">
        <v>11.47146370746607</v>
      </c>
      <c r="M72" s="61">
        <v>16.610658124342262</v>
      </c>
      <c r="N72" s="62">
        <f t="shared" si="29"/>
        <v>5.2434610306314092E-2</v>
      </c>
      <c r="O72" s="61">
        <v>0.1168501</v>
      </c>
      <c r="Z72" s="61">
        <v>5.26</v>
      </c>
      <c r="AB72" s="61">
        <v>0.80655085460639153</v>
      </c>
      <c r="AC72" s="63" t="str">
        <f t="shared" si="30"/>
        <v/>
      </c>
      <c r="AD72" s="20" t="str">
        <f t="shared" si="49"/>
        <v/>
      </c>
      <c r="AE72" s="62" t="str">
        <f t="shared" si="31"/>
        <v/>
      </c>
      <c r="AF72" s="20">
        <f t="shared" si="46"/>
        <v>0.13904939732689875</v>
      </c>
      <c r="AG72" s="62">
        <f t="shared" si="32"/>
        <v>0.25434907971241882</v>
      </c>
      <c r="AH72" s="62">
        <f t="shared" si="33"/>
        <v>0.15610040605244802</v>
      </c>
      <c r="AI72" s="62">
        <f t="shared" si="47"/>
        <v>7.4230885812589201E-2</v>
      </c>
      <c r="AJ72" s="62">
        <f t="shared" si="48"/>
        <v>6.2312048443338645E-2</v>
      </c>
      <c r="AK72" s="62">
        <f t="shared" si="34"/>
        <v>1.1918837369250555E-2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2.0234217982456858E-2</v>
      </c>
      <c r="AV72" s="62" t="str">
        <f t="shared" si="38"/>
        <v/>
      </c>
      <c r="AW72" s="62">
        <f t="shared" si="39"/>
        <v>0.80655085460639153</v>
      </c>
    </row>
    <row r="73" spans="1:49">
      <c r="A73" s="62">
        <v>1940</v>
      </c>
      <c r="B73" s="61">
        <v>19.838999999999999</v>
      </c>
      <c r="C73" s="61">
        <v>44341</v>
      </c>
      <c r="D73" s="61">
        <v>218.10809468667946</v>
      </c>
      <c r="G73" s="61"/>
      <c r="H73" s="61">
        <v>0.13090085517718594</v>
      </c>
      <c r="I73" s="61">
        <v>86.050601106090269</v>
      </c>
      <c r="J73" s="61">
        <v>31.13718964178678</v>
      </c>
      <c r="K73" s="61">
        <v>15.377328202687471</v>
      </c>
      <c r="L73" s="61">
        <v>15.383600524320782</v>
      </c>
      <c r="M73" s="61">
        <v>16.046925016309373</v>
      </c>
      <c r="N73" s="62">
        <f t="shared" si="29"/>
        <v>6.3613704702257676E-2</v>
      </c>
      <c r="O73" s="61">
        <v>0.1363637</v>
      </c>
      <c r="Z73" s="61">
        <v>5.26</v>
      </c>
      <c r="AB73" s="61">
        <v>0.82938048617810456</v>
      </c>
      <c r="AC73" s="63" t="str">
        <f t="shared" si="30"/>
        <v/>
      </c>
      <c r="AD73" s="20" t="str">
        <f t="shared" si="49"/>
        <v/>
      </c>
      <c r="AE73" s="62" t="str">
        <f t="shared" si="31"/>
        <v/>
      </c>
      <c r="AF73" s="20">
        <f t="shared" si="46"/>
        <v>0.13090085517718594</v>
      </c>
      <c r="AG73" s="62">
        <f t="shared" si="32"/>
        <v>0.39453190047671188</v>
      </c>
      <c r="AH73" s="62">
        <f t="shared" si="33"/>
        <v>0.14276035782402544</v>
      </c>
      <c r="AI73" s="62">
        <f t="shared" si="47"/>
        <v>7.0503243929472603E-2</v>
      </c>
      <c r="AJ73" s="62">
        <f t="shared" si="48"/>
        <v>7.0532001787553575E-2</v>
      </c>
      <c r="AK73" s="62">
        <f t="shared" si="34"/>
        <v>-2.8757858080971643E-5</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-0.14066205455247646</v>
      </c>
      <c r="AV73" s="62" t="str">
        <f t="shared" si="38"/>
        <v/>
      </c>
      <c r="AW73" s="62">
        <f t="shared" si="39"/>
        <v>0.82938048617810456</v>
      </c>
    </row>
    <row r="74" spans="1:49">
      <c r="A74" s="62">
        <v>1941</v>
      </c>
      <c r="B74" s="61">
        <v>19.7227</v>
      </c>
      <c r="C74" s="61">
        <v>44734</v>
      </c>
      <c r="D74" s="61">
        <v>260.4187432102259</v>
      </c>
      <c r="G74" s="61"/>
      <c r="H74" s="61">
        <v>0.11133930716541028</v>
      </c>
      <c r="I74" s="61">
        <v>106.46928227659434</v>
      </c>
      <c r="J74" s="61">
        <v>38.891423695023391</v>
      </c>
      <c r="K74" s="61">
        <v>20.519446180700058</v>
      </c>
      <c r="L74" s="61">
        <v>13.89978012243107</v>
      </c>
      <c r="M74" s="61">
        <v>15.650510872877357</v>
      </c>
      <c r="N74" s="62">
        <f t="shared" si="29"/>
        <v>7.7193760442159073E-2</v>
      </c>
      <c r="O74" s="61">
        <v>0.15778239999999999</v>
      </c>
      <c r="Z74" s="61">
        <v>5.26</v>
      </c>
      <c r="AB74" s="61">
        <v>0.98560643883606902</v>
      </c>
      <c r="AC74" s="63" t="str">
        <f t="shared" si="30"/>
        <v/>
      </c>
      <c r="AD74" s="20" t="str">
        <f t="shared" si="49"/>
        <v/>
      </c>
      <c r="AE74" s="62" t="str">
        <f t="shared" si="31"/>
        <v/>
      </c>
      <c r="AF74" s="20">
        <f t="shared" si="46"/>
        <v>0.11133930716541028</v>
      </c>
      <c r="AG74" s="62">
        <f t="shared" si="32"/>
        <v>0.40883878389139539</v>
      </c>
      <c r="AH74" s="62">
        <f t="shared" si="33"/>
        <v>0.14934187614763145</v>
      </c>
      <c r="AI74" s="62">
        <f t="shared" si="47"/>
        <v>7.8794045035903995E-2</v>
      </c>
      <c r="AJ74" s="62">
        <f t="shared" si="48"/>
        <v>5.3374730063919858E-2</v>
      </c>
      <c r="AK74" s="62">
        <f t="shared" si="34"/>
        <v>2.5419314971984137E-2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-0.14088970060335151</v>
      </c>
      <c r="AV74" s="62" t="str">
        <f t="shared" si="38"/>
        <v/>
      </c>
      <c r="AW74" s="62">
        <f t="shared" si="39"/>
        <v>0.98560643883606902</v>
      </c>
    </row>
    <row r="75" spans="1:49">
      <c r="A75" s="62">
        <v>1942</v>
      </c>
      <c r="B75" s="61">
        <v>225.53</v>
      </c>
      <c r="C75" s="61">
        <v>45004</v>
      </c>
      <c r="D75" s="61">
        <v>324.43474171877233</v>
      </c>
      <c r="G75" s="61"/>
      <c r="H75" s="61">
        <v>9.2534086984549471E-2</v>
      </c>
      <c r="I75" s="61">
        <v>135.85717698738355</v>
      </c>
      <c r="J75" s="61">
        <v>45.666904504721394</v>
      </c>
      <c r="K75" s="61">
        <v>24.079334171540882</v>
      </c>
      <c r="L75" s="61">
        <v>17.937586829477187</v>
      </c>
      <c r="M75" s="61">
        <v>15.627269332995937</v>
      </c>
      <c r="N75" s="62">
        <f t="shared" si="29"/>
        <v>9.5734693655133207E-2</v>
      </c>
      <c r="O75" s="61">
        <v>0.18236749999999999</v>
      </c>
      <c r="Z75" s="61">
        <v>4.92</v>
      </c>
      <c r="AB75" s="61">
        <v>1.0980519554148522</v>
      </c>
      <c r="AC75" s="63" t="str">
        <f t="shared" si="30"/>
        <v/>
      </c>
      <c r="AD75" s="20" t="str">
        <f t="shared" si="49"/>
        <v/>
      </c>
      <c r="AE75" s="62" t="str">
        <f t="shared" si="31"/>
        <v/>
      </c>
      <c r="AF75" s="20">
        <f t="shared" si="46"/>
        <v>9.2534086984549471E-2</v>
      </c>
      <c r="AG75" s="62">
        <f t="shared" si="32"/>
        <v>0.41875039728374019</v>
      </c>
      <c r="AH75" s="62">
        <f t="shared" si="33"/>
        <v>0.14075836719208865</v>
      </c>
      <c r="AI75" s="62">
        <f t="shared" si="47"/>
        <v>7.4219345449795929E-2</v>
      </c>
      <c r="AJ75" s="62">
        <f t="shared" si="48"/>
        <v>5.5288736139811778E-2</v>
      </c>
      <c r="AK75" s="62">
        <f t="shared" si="34"/>
        <v>1.893060930998415E-2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-0.16266212741830088</v>
      </c>
      <c r="AV75" s="62" t="str">
        <f t="shared" si="38"/>
        <v/>
      </c>
      <c r="AW75" s="62">
        <f t="shared" si="39"/>
        <v>1.0980519554148522</v>
      </c>
    </row>
    <row r="76" spans="1:49">
      <c r="A76" s="62">
        <v>1943</v>
      </c>
      <c r="B76" s="61">
        <v>269.17899999999997</v>
      </c>
      <c r="C76" s="61">
        <v>45177</v>
      </c>
      <c r="D76" s="61">
        <v>442.35722325513598</v>
      </c>
      <c r="G76" s="61"/>
      <c r="H76" s="61">
        <v>9.6203439282500067E-2</v>
      </c>
      <c r="I76" s="61">
        <v>116.2437330955993</v>
      </c>
      <c r="J76" s="61">
        <v>42.314132868210905</v>
      </c>
      <c r="K76" s="61">
        <v>12.836087850670388</v>
      </c>
      <c r="L76" s="61">
        <v>11.434701458389727</v>
      </c>
      <c r="M76" s="61">
        <v>14.723263983062775</v>
      </c>
      <c r="N76" s="62">
        <f t="shared" si="29"/>
        <v>0.13801549504280258</v>
      </c>
      <c r="O76" s="61">
        <v>0.30583369999999999</v>
      </c>
      <c r="Z76" s="61">
        <v>5.03</v>
      </c>
      <c r="AB76" s="61">
        <v>1.088099967879443</v>
      </c>
      <c r="AC76" s="63" t="str">
        <f t="shared" si="30"/>
        <v/>
      </c>
      <c r="AD76" s="20" t="str">
        <f t="shared" si="49"/>
        <v/>
      </c>
      <c r="AE76" s="62" t="str">
        <f t="shared" si="31"/>
        <v/>
      </c>
      <c r="AF76" s="20">
        <f t="shared" si="46"/>
        <v>9.6203439282500067E-2</v>
      </c>
      <c r="AG76" s="62">
        <f t="shared" si="32"/>
        <v>0.26278249112833868</v>
      </c>
      <c r="AH76" s="62">
        <f t="shared" si="33"/>
        <v>9.5656023330731532E-2</v>
      </c>
      <c r="AI76" s="62">
        <f t="shared" si="47"/>
        <v>2.9017470894257304E-2</v>
      </c>
      <c r="AJ76" s="62">
        <f t="shared" si="48"/>
        <v>2.5849473812694125E-2</v>
      </c>
      <c r="AK76" s="62">
        <f t="shared" si="34"/>
        <v>3.1679970815631786E-3</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-0.31658520387825023</v>
      </c>
      <c r="AV76" s="62" t="str">
        <f t="shared" si="38"/>
        <v/>
      </c>
      <c r="AW76" s="62">
        <f t="shared" si="39"/>
        <v>1.088099967879443</v>
      </c>
    </row>
    <row r="77" spans="1:49">
      <c r="A77" s="62">
        <v>1944</v>
      </c>
      <c r="B77" s="61">
        <v>574.71299999999997</v>
      </c>
      <c r="C77" s="61">
        <v>45290</v>
      </c>
      <c r="D77" s="61">
        <v>865.60966774508074</v>
      </c>
      <c r="G77" s="61"/>
      <c r="H77" s="61">
        <v>6.6538793937507251E-2</v>
      </c>
      <c r="I77" s="61">
        <v>382.07438350087165</v>
      </c>
      <c r="J77" s="61">
        <v>67.602676195070771</v>
      </c>
      <c r="K77" s="61">
        <v>11.890935112902179</v>
      </c>
      <c r="L77" s="61">
        <v>32.493263396984318</v>
      </c>
      <c r="M77" s="61">
        <v>12.491573090812643</v>
      </c>
      <c r="N77" s="62">
        <f t="shared" si="29"/>
        <v>0.31752568040981471</v>
      </c>
      <c r="O77" s="61">
        <v>1.3591070000000001</v>
      </c>
      <c r="Z77" s="61">
        <v>5.0999999999999996</v>
      </c>
      <c r="AB77" s="61">
        <v>0.84634825708666728</v>
      </c>
      <c r="AC77" s="63" t="str">
        <f t="shared" si="30"/>
        <v/>
      </c>
      <c r="AD77" s="20" t="str">
        <f t="shared" si="49"/>
        <v/>
      </c>
      <c r="AE77" s="62" t="str">
        <f t="shared" si="31"/>
        <v/>
      </c>
      <c r="AF77" s="20">
        <f t="shared" si="46"/>
        <v>6.6538793937507251E-2</v>
      </c>
      <c r="AG77" s="62">
        <f t="shared" si="32"/>
        <v>0.44139338750245027</v>
      </c>
      <c r="AH77" s="62">
        <f t="shared" si="33"/>
        <v>7.8098337754447938E-2</v>
      </c>
      <c r="AI77" s="62">
        <f t="shared" si="47"/>
        <v>1.3737063662745529E-2</v>
      </c>
      <c r="AJ77" s="62">
        <f t="shared" si="48"/>
        <v>3.7538008882952403E-2</v>
      </c>
      <c r="AK77" s="62">
        <f t="shared" si="34"/>
        <v>-2.3800945220206874E-2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-0.78289273646958801</v>
      </c>
      <c r="AV77" s="62" t="str">
        <f t="shared" si="38"/>
        <v/>
      </c>
      <c r="AW77" s="62">
        <f t="shared" si="39"/>
        <v>0.84634825708666728</v>
      </c>
    </row>
    <row r="78" spans="1:49">
      <c r="A78" s="62">
        <v>1945</v>
      </c>
      <c r="B78" s="61">
        <v>588.58199999999999</v>
      </c>
      <c r="C78" s="61">
        <v>45442</v>
      </c>
      <c r="D78" s="61">
        <v>1605.1491302224053</v>
      </c>
      <c r="G78" s="61"/>
      <c r="H78" s="61">
        <v>0.10376311384011287</v>
      </c>
      <c r="I78" s="61">
        <v>455.17956011999757</v>
      </c>
      <c r="J78" s="61">
        <v>174.72166378843201</v>
      </c>
      <c r="K78" s="61">
        <v>8.5324615979103644</v>
      </c>
      <c r="L78" s="61">
        <v>93.585309077084105</v>
      </c>
      <c r="M78" s="61">
        <v>9.745952390275523</v>
      </c>
      <c r="N78" s="62">
        <f t="shared" si="29"/>
        <v>0.75215938043624719</v>
      </c>
      <c r="O78" s="61">
        <v>2.6768169999999998</v>
      </c>
      <c r="Z78" s="61">
        <v>4.71</v>
      </c>
      <c r="AB78" s="61">
        <v>0.66038642168188677</v>
      </c>
      <c r="AC78" s="63" t="str">
        <f t="shared" si="30"/>
        <v/>
      </c>
      <c r="AD78" s="20" t="str">
        <f t="shared" si="49"/>
        <v/>
      </c>
      <c r="AE78" s="62" t="str">
        <f t="shared" si="31"/>
        <v/>
      </c>
      <c r="AF78" s="20">
        <f t="shared" si="46"/>
        <v>0.10376311384011287</v>
      </c>
      <c r="AG78" s="62">
        <f t="shared" si="32"/>
        <v>0.28357462341018064</v>
      </c>
      <c r="AH78" s="62">
        <f t="shared" si="33"/>
        <v>0.10885073573458126</v>
      </c>
      <c r="AI78" s="62">
        <f t="shared" si="47"/>
        <v>5.3156815384051755E-3</v>
      </c>
      <c r="AJ78" s="62">
        <f t="shared" si="48"/>
        <v>5.8303186485929297E-2</v>
      </c>
      <c r="AK78" s="62">
        <f t="shared" si="34"/>
        <v>-5.2987504947524119E-2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-0.81138954532037288</v>
      </c>
      <c r="AV78" s="62" t="str">
        <f t="shared" si="38"/>
        <v/>
      </c>
      <c r="AW78" s="62">
        <f t="shared" si="39"/>
        <v>0.66038642168188677</v>
      </c>
    </row>
    <row r="79" spans="1:49">
      <c r="A79" s="62">
        <v>1946</v>
      </c>
      <c r="B79" s="61">
        <v>675</v>
      </c>
      <c r="C79" s="61">
        <v>45725</v>
      </c>
      <c r="D79" s="61">
        <v>3600.9299939609255</v>
      </c>
      <c r="G79" s="61"/>
      <c r="H79" s="61">
        <v>0.20904217686803361</v>
      </c>
      <c r="I79" s="61">
        <v>825.12060719986744</v>
      </c>
      <c r="J79" s="61">
        <v>458.92136211595675</v>
      </c>
      <c r="K79" s="61">
        <v>119.94457431468798</v>
      </c>
      <c r="L79" s="61">
        <v>141.21548361054684</v>
      </c>
      <c r="M79" s="61">
        <v>12.200601085024475</v>
      </c>
      <c r="N79" s="62">
        <f t="shared" si="29"/>
        <v>1.3395408056235503</v>
      </c>
      <c r="O79" s="61">
        <v>3.1591490000000002</v>
      </c>
      <c r="Z79" s="61">
        <v>4.71</v>
      </c>
      <c r="AB79" s="61">
        <v>0.38631016826287012</v>
      </c>
      <c r="AC79" s="63" t="str">
        <f t="shared" si="30"/>
        <v/>
      </c>
      <c r="AD79" s="20" t="str">
        <f t="shared" si="49"/>
        <v/>
      </c>
      <c r="AE79" s="62" t="str">
        <f t="shared" si="31"/>
        <v/>
      </c>
      <c r="AF79" s="20">
        <f t="shared" si="46"/>
        <v>0.20904217686803361</v>
      </c>
      <c r="AG79" s="62">
        <f t="shared" si="32"/>
        <v>0.22914097429932459</v>
      </c>
      <c r="AH79" s="62">
        <f t="shared" si="33"/>
        <v>0.12744523300525365</v>
      </c>
      <c r="AI79" s="62">
        <f t="shared" si="47"/>
        <v>3.3309332454628533E-2</v>
      </c>
      <c r="AJ79" s="62">
        <f t="shared" si="48"/>
        <v>3.9216392389570906E-2</v>
      </c>
      <c r="AK79" s="62">
        <f t="shared" si="34"/>
        <v>-5.9070599349423727E-3</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-0.53003390828268127</v>
      </c>
      <c r="AV79" s="62" t="str">
        <f t="shared" si="38"/>
        <v/>
      </c>
      <c r="AW79" s="62">
        <f t="shared" si="39"/>
        <v>0.38631016826287012</v>
      </c>
    </row>
    <row r="80" spans="1:49">
      <c r="A80" s="62">
        <v>1947</v>
      </c>
      <c r="B80" s="61">
        <v>585</v>
      </c>
      <c r="C80" s="61">
        <v>46040</v>
      </c>
      <c r="D80" s="61">
        <v>6964.0525461030584</v>
      </c>
      <c r="G80" s="61"/>
      <c r="H80" s="61">
        <v>0.1637886861515945</v>
      </c>
      <c r="I80" s="61">
        <v>1290.5115190631595</v>
      </c>
      <c r="J80" s="61">
        <v>813.00992983026231</v>
      </c>
      <c r="K80" s="61">
        <v>399.27217672753773</v>
      </c>
      <c r="L80" s="61">
        <v>553.62289040870246</v>
      </c>
      <c r="M80" s="61">
        <v>13.89320898729777</v>
      </c>
      <c r="N80" s="62">
        <f t="shared" si="29"/>
        <v>2.2594376794056532</v>
      </c>
      <c r="O80" s="61">
        <v>5.1197549999999996</v>
      </c>
      <c r="Z80" s="61">
        <v>4.8600000000000003</v>
      </c>
      <c r="AB80" s="61">
        <v>0.24570402356271695</v>
      </c>
      <c r="AC80" s="63" t="str">
        <f t="shared" si="30"/>
        <v/>
      </c>
      <c r="AD80" s="20" t="str">
        <f t="shared" si="49"/>
        <v/>
      </c>
      <c r="AE80" s="62" t="str">
        <f t="shared" si="31"/>
        <v/>
      </c>
      <c r="AF80" s="20">
        <f t="shared" si="46"/>
        <v>0.1637886861515945</v>
      </c>
      <c r="AG80" s="62">
        <f t="shared" si="32"/>
        <v>0.18531042241852461</v>
      </c>
      <c r="AH80" s="62">
        <f t="shared" si="33"/>
        <v>0.11674379600785839</v>
      </c>
      <c r="AI80" s="62">
        <f t="shared" si="47"/>
        <v>5.7333309030093732E-2</v>
      </c>
      <c r="AJ80" s="62">
        <f t="shared" si="48"/>
        <v>7.9497230490958679E-2</v>
      </c>
      <c r="AK80" s="62">
        <f t="shared" si="34"/>
        <v>-2.2163921460864947E-2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-0.4756890950391589</v>
      </c>
      <c r="AV80" s="62" t="str">
        <f t="shared" si="38"/>
        <v/>
      </c>
      <c r="AW80" s="62">
        <f t="shared" si="39"/>
        <v>0.24570402356271695</v>
      </c>
    </row>
    <row r="81" spans="1:49">
      <c r="A81" s="62">
        <v>1948</v>
      </c>
      <c r="B81" s="61">
        <v>660</v>
      </c>
      <c r="C81" s="61">
        <v>46381</v>
      </c>
      <c r="D81" s="61">
        <v>8198.7130573453087</v>
      </c>
      <c r="G81" s="61"/>
      <c r="H81" s="61">
        <v>0.17344590206302959</v>
      </c>
      <c r="I81" s="61">
        <v>1425.4583701244626</v>
      </c>
      <c r="J81" s="61">
        <v>1037.053448037846</v>
      </c>
      <c r="K81" s="61">
        <v>1234.7019554396932</v>
      </c>
      <c r="L81" s="61">
        <v>1427.6778478634824</v>
      </c>
      <c r="M81" s="61">
        <v>14.666216566990199</v>
      </c>
      <c r="N81" s="62">
        <f t="shared" si="29"/>
        <v>2.501287982289091</v>
      </c>
      <c r="O81" s="61">
        <v>5.4207999999999998</v>
      </c>
      <c r="Z81" s="61">
        <v>5.26</v>
      </c>
      <c r="AB81" s="61">
        <v>0.27707065585575646</v>
      </c>
      <c r="AC81" s="63" t="str">
        <f t="shared" si="30"/>
        <v/>
      </c>
      <c r="AD81" s="20" t="str">
        <f t="shared" si="49"/>
        <v/>
      </c>
      <c r="AE81" s="62" t="str">
        <f t="shared" si="31"/>
        <v/>
      </c>
      <c r="AF81" s="20">
        <f t="shared" si="46"/>
        <v>0.17344590206302959</v>
      </c>
      <c r="AG81" s="62">
        <f t="shared" si="32"/>
        <v>0.17386367350024284</v>
      </c>
      <c r="AH81" s="62">
        <f t="shared" si="33"/>
        <v>0.12648978452889501</v>
      </c>
      <c r="AI81" s="62">
        <f t="shared" si="47"/>
        <v>0.15059704453658265</v>
      </c>
      <c r="AJ81" s="62">
        <f t="shared" si="48"/>
        <v>0.17413438400364695</v>
      </c>
      <c r="AK81" s="62">
        <f t="shared" si="34"/>
        <v>-2.3537339467064294E-2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-5.3089824221011855E-2</v>
      </c>
      <c r="AV81" s="62" t="str">
        <f t="shared" si="38"/>
        <v/>
      </c>
      <c r="AW81" s="62">
        <f t="shared" si="39"/>
        <v>0.27707065585575646</v>
      </c>
    </row>
    <row r="82" spans="1:49" ht="14.7" thickBot="1">
      <c r="A82" s="62">
        <v>1949</v>
      </c>
      <c r="B82" s="61">
        <v>665</v>
      </c>
      <c r="C82" s="61">
        <v>46733</v>
      </c>
      <c r="D82" s="61">
        <v>8663.6599615984996</v>
      </c>
      <c r="G82" s="61"/>
      <c r="H82" s="61">
        <v>0.19125827194497952</v>
      </c>
      <c r="I82" s="61">
        <v>1515.3895369562615</v>
      </c>
      <c r="J82" s="61">
        <v>1262.0548406441851</v>
      </c>
      <c r="K82" s="61">
        <v>1456.4942249839257</v>
      </c>
      <c r="L82" s="61">
        <v>1682.9038894973369</v>
      </c>
      <c r="M82" s="61">
        <v>15.060316617706748</v>
      </c>
      <c r="N82" s="62">
        <f t="shared" si="29"/>
        <v>2.5545819902805729</v>
      </c>
      <c r="O82" s="61">
        <v>5.4585600000000003</v>
      </c>
      <c r="Z82" s="61">
        <v>4.8600000000000003</v>
      </c>
      <c r="AB82" s="61">
        <v>0.30711063188313292</v>
      </c>
      <c r="AC82" s="63" t="str">
        <f t="shared" si="30"/>
        <v/>
      </c>
      <c r="AD82" s="20" t="str">
        <f t="shared" si="49"/>
        <v/>
      </c>
      <c r="AE82" s="62" t="str">
        <f t="shared" si="31"/>
        <v/>
      </c>
      <c r="AF82" s="20">
        <f t="shared" si="46"/>
        <v>0.19125827194497952</v>
      </c>
      <c r="AG82" s="62">
        <f t="shared" si="32"/>
        <v>0.17491332112215802</v>
      </c>
      <c r="AH82" s="62">
        <f t="shared" si="33"/>
        <v>0.14567225009271118</v>
      </c>
      <c r="AI82" s="62">
        <f t="shared" si="47"/>
        <v>0.16811534979902343</v>
      </c>
      <c r="AJ82" s="62">
        <f t="shared" si="48"/>
        <v>0.1942486082044742</v>
      </c>
      <c r="AK82" s="62">
        <f t="shared" si="34"/>
        <v>-2.6133258405450777E-2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3.1517186439367566E-2</v>
      </c>
      <c r="AV82" s="62" t="str">
        <f t="shared" si="38"/>
        <v/>
      </c>
      <c r="AW82" s="62">
        <f t="shared" si="39"/>
        <v>0.30711063188313292</v>
      </c>
    </row>
    <row r="83" spans="1:49" s="72" customFormat="1" ht="14.7" thickTop="1">
      <c r="A83" s="71">
        <v>1950</v>
      </c>
      <c r="B83" s="61">
        <v>700</v>
      </c>
      <c r="C83" s="61">
        <v>47105</v>
      </c>
      <c r="D83" s="61">
        <v>9800.9660374699306</v>
      </c>
      <c r="E83" s="62"/>
      <c r="F83" s="72">
        <v>0.70756329299999998</v>
      </c>
      <c r="G83" s="61"/>
      <c r="H83" s="61">
        <v>0.20641434629357805</v>
      </c>
      <c r="I83" s="61">
        <v>1752.83192651884</v>
      </c>
      <c r="J83" s="61">
        <v>1507.4421528516241</v>
      </c>
      <c r="K83" s="61">
        <v>880.73633776175984</v>
      </c>
      <c r="L83" s="61">
        <v>999.90078234790008</v>
      </c>
      <c r="M83" s="61">
        <v>15.92417748966291</v>
      </c>
      <c r="N83" s="71">
        <f t="shared" si="29"/>
        <v>2.7115716071083935</v>
      </c>
      <c r="O83" s="61">
        <v>5.4207999999999998</v>
      </c>
      <c r="P83" s="72">
        <v>2.521115333</v>
      </c>
      <c r="Q83" s="72">
        <v>2.9088991499999999</v>
      </c>
      <c r="R83" s="72">
        <v>1.0529215780000001</v>
      </c>
      <c r="S83" s="72">
        <v>6.395199496</v>
      </c>
      <c r="T83" s="72">
        <v>4.0399166590000002</v>
      </c>
      <c r="U83" s="72">
        <v>46.983483999999997</v>
      </c>
      <c r="V83" s="72">
        <v>18.766400000000001</v>
      </c>
      <c r="W83" s="72">
        <v>2107.1048999999998</v>
      </c>
      <c r="X83" s="72">
        <v>0.61509126400000003</v>
      </c>
      <c r="Z83" s="61">
        <v>4.71</v>
      </c>
      <c r="AB83" s="61">
        <v>0.30193357540407378</v>
      </c>
      <c r="AC83" s="63" t="str">
        <f t="shared" si="30"/>
        <v/>
      </c>
      <c r="AD83" s="20">
        <f t="shared" si="49"/>
        <v>0.70756329299999998</v>
      </c>
      <c r="AE83" s="62" t="str">
        <f t="shared" si="31"/>
        <v/>
      </c>
      <c r="AF83" s="20">
        <f t="shared" si="46"/>
        <v>0.20641434629357805</v>
      </c>
      <c r="AG83" s="62">
        <f t="shared" si="32"/>
        <v>0.1788427711939429</v>
      </c>
      <c r="AH83" s="62">
        <f t="shared" si="33"/>
        <v>0.153805466429385</v>
      </c>
      <c r="AI83" s="62">
        <f t="shared" si="47"/>
        <v>8.9862196684962439E-2</v>
      </c>
      <c r="AJ83" s="62">
        <f t="shared" si="48"/>
        <v>0.10202063536647245</v>
      </c>
      <c r="AK83" s="62">
        <f t="shared" si="34"/>
        <v>-1.2158438681510009E-2</v>
      </c>
      <c r="AL83" s="62" t="str">
        <f t="shared" si="40"/>
        <v/>
      </c>
      <c r="AM83" s="62" t="str">
        <f t="shared" si="41"/>
        <v/>
      </c>
      <c r="AN83" s="62" t="str">
        <f t="shared" si="42"/>
        <v/>
      </c>
      <c r="AO83" s="62" t="str">
        <f t="shared" si="43"/>
        <v/>
      </c>
      <c r="AP83" s="62" t="str">
        <f t="shared" si="44"/>
        <v/>
      </c>
      <c r="AQ83" s="62">
        <f>IF(OR(V83="",U83=""),"",LN(V83/U83))</f>
        <v>-0.91772809891269225</v>
      </c>
      <c r="AR83" s="62">
        <f t="shared" si="35"/>
        <v>6.735342100078392</v>
      </c>
      <c r="AS83" s="62">
        <f t="shared" si="36"/>
        <v>0.61509126400000003</v>
      </c>
      <c r="AT83" s="62" t="str">
        <f t="shared" si="37"/>
        <v/>
      </c>
      <c r="AU83" s="62">
        <f t="shared" si="45"/>
        <v>-1.1039789936043036E-2</v>
      </c>
      <c r="AV83" s="62" t="str">
        <f t="shared" si="38"/>
        <v/>
      </c>
      <c r="AW83" s="62">
        <f t="shared" si="39"/>
        <v>0.30193357540407378</v>
      </c>
    </row>
    <row r="84" spans="1:49">
      <c r="A84" s="62">
        <v>1951</v>
      </c>
      <c r="B84" s="61">
        <v>690</v>
      </c>
      <c r="C84" s="61">
        <v>47418</v>
      </c>
      <c r="D84" s="61">
        <v>11639.054</v>
      </c>
      <c r="F84">
        <v>0.68471286600000003</v>
      </c>
      <c r="G84" s="61"/>
      <c r="H84" s="61">
        <v>0.20529899760497686</v>
      </c>
      <c r="I84" s="61">
        <v>2288.8504708331488</v>
      </c>
      <c r="J84" s="61">
        <v>1824.2225240761741</v>
      </c>
      <c r="K84" s="61">
        <v>1276.1300000000001</v>
      </c>
      <c r="L84" s="61">
        <v>1469.471</v>
      </c>
      <c r="M84" s="61">
        <v>16.847198644953597</v>
      </c>
      <c r="N84" s="62">
        <f t="shared" si="29"/>
        <v>3.0235904525697253</v>
      </c>
      <c r="O84" s="61">
        <v>6.1951999999999998</v>
      </c>
      <c r="P84">
        <v>2.7077779749999999</v>
      </c>
      <c r="Q84">
        <v>3.1867297780000001</v>
      </c>
      <c r="R84">
        <v>1.172287681</v>
      </c>
      <c r="S84">
        <v>7.6353496219999997</v>
      </c>
      <c r="T84">
        <v>5.2564298479999998</v>
      </c>
      <c r="U84">
        <v>47.295676</v>
      </c>
      <c r="V84">
        <v>19.071090000000002</v>
      </c>
      <c r="W84">
        <v>2113.5571</v>
      </c>
      <c r="X84">
        <v>0.61509126400000003</v>
      </c>
      <c r="Y84" s="61">
        <v>1212.3425999999999</v>
      </c>
      <c r="Z84" s="61">
        <v>4.71</v>
      </c>
      <c r="AB84" s="61">
        <v>0.29962213883159938</v>
      </c>
      <c r="AC84" s="63" t="str">
        <f t="shared" si="30"/>
        <v/>
      </c>
      <c r="AD84" s="20">
        <f t="shared" si="49"/>
        <v>0.68471286600000003</v>
      </c>
      <c r="AE84" s="62" t="str">
        <f t="shared" si="31"/>
        <v/>
      </c>
      <c r="AF84" s="20">
        <f t="shared" si="46"/>
        <v>0.20529899760497686</v>
      </c>
      <c r="AG84" s="62">
        <f t="shared" si="32"/>
        <v>0.19665262063679306</v>
      </c>
      <c r="AH84" s="62">
        <f t="shared" si="33"/>
        <v>0.15673288602975585</v>
      </c>
      <c r="AI84" s="62">
        <f t="shared" si="47"/>
        <v>0.10964207228525619</v>
      </c>
      <c r="AJ84" s="62">
        <f t="shared" si="48"/>
        <v>0.12625347386480035</v>
      </c>
      <c r="AK84" s="62">
        <f t="shared" si="34"/>
        <v>-1.6611401579544161E-2</v>
      </c>
      <c r="AL84" s="62">
        <f t="shared" si="40"/>
        <v>-3.7489654106205687E-2</v>
      </c>
      <c r="AM84" s="62">
        <f t="shared" si="41"/>
        <v>-1.7696088804475273E-2</v>
      </c>
      <c r="AN84" s="62">
        <f t="shared" si="42"/>
        <v>-1.5282540805519975E-3</v>
      </c>
      <c r="AO84" s="62">
        <f t="shared" si="43"/>
        <v>6.8324478292784013E-2</v>
      </c>
      <c r="AP84" s="62">
        <f t="shared" si="44"/>
        <v>0.15431137620836505</v>
      </c>
      <c r="AQ84" s="62">
        <f t="shared" ref="AQ84:AQ146" si="50">IF(OR(V84="",U84=""),"",LN(V84/U84))</f>
        <v>-0.90824529901023976</v>
      </c>
      <c r="AR84" s="62">
        <f t="shared" si="35"/>
        <v>6.7478823374284405</v>
      </c>
      <c r="AS84" s="62">
        <f t="shared" si="36"/>
        <v>0.61509126400000003</v>
      </c>
      <c r="AT84" s="62">
        <f t="shared" si="37"/>
        <v>0.10416160969783282</v>
      </c>
      <c r="AU84" s="62">
        <f t="shared" si="45"/>
        <v>-6.1816621174055647E-2</v>
      </c>
      <c r="AV84" s="62" t="str">
        <f t="shared" si="38"/>
        <v/>
      </c>
      <c r="AW84" s="62">
        <f t="shared" si="39"/>
        <v>0.29962213883159938</v>
      </c>
    </row>
    <row r="85" spans="1:49">
      <c r="A85" s="62">
        <v>1952</v>
      </c>
      <c r="B85" s="61">
        <v>634</v>
      </c>
      <c r="C85" s="61">
        <v>47666</v>
      </c>
      <c r="D85" s="61">
        <v>12579.511084269057</v>
      </c>
      <c r="F85">
        <v>0.70604523900000005</v>
      </c>
      <c r="G85" s="61"/>
      <c r="H85" s="61">
        <v>0.21518566116171739</v>
      </c>
      <c r="I85" s="61">
        <v>2614.6370625919844</v>
      </c>
      <c r="J85" s="61">
        <v>2083.8705569330909</v>
      </c>
      <c r="K85" s="61">
        <v>1175.8919623867741</v>
      </c>
      <c r="L85" s="61">
        <v>1590.5874508453905</v>
      </c>
      <c r="M85" s="61">
        <v>17.60310206109693</v>
      </c>
      <c r="N85" s="62">
        <f t="shared" si="29"/>
        <v>3.1113012084889862</v>
      </c>
      <c r="O85" s="61">
        <v>6.3103999999999996</v>
      </c>
      <c r="P85">
        <v>2.8354216440000002</v>
      </c>
      <c r="Q85">
        <v>3.205030737</v>
      </c>
      <c r="R85">
        <v>1.2825746979999999</v>
      </c>
      <c r="S85">
        <v>7.1880654990000004</v>
      </c>
      <c r="T85">
        <v>5.1331506769999997</v>
      </c>
      <c r="U85">
        <v>47.543036999999998</v>
      </c>
      <c r="V85">
        <v>19.380739999999999</v>
      </c>
      <c r="W85">
        <v>2120.0291000000002</v>
      </c>
      <c r="X85">
        <v>0.61509126400000003</v>
      </c>
      <c r="Y85" s="61">
        <v>1283.874223</v>
      </c>
      <c r="Z85" s="61">
        <v>4.3600000000000003</v>
      </c>
      <c r="AB85" s="61">
        <v>0.31770003119440332</v>
      </c>
      <c r="AC85" s="63" t="str">
        <f t="shared" si="30"/>
        <v/>
      </c>
      <c r="AD85" s="20">
        <f t="shared" si="49"/>
        <v>0.70604523900000005</v>
      </c>
      <c r="AE85" s="62" t="str">
        <f t="shared" si="31"/>
        <v/>
      </c>
      <c r="AF85" s="20">
        <f t="shared" si="46"/>
        <v>0.21518566116171739</v>
      </c>
      <c r="AG85" s="62">
        <f t="shared" si="32"/>
        <v>0.2078488619372213</v>
      </c>
      <c r="AH85" s="62">
        <f t="shared" si="33"/>
        <v>0.16565592597148029</v>
      </c>
      <c r="AI85" s="62">
        <f t="shared" si="47"/>
        <v>9.3476761895559812E-2</v>
      </c>
      <c r="AJ85" s="62">
        <f t="shared" si="48"/>
        <v>0.12644270832071156</v>
      </c>
      <c r="AK85" s="62">
        <f t="shared" si="34"/>
        <v>-3.2965946425151743E-2</v>
      </c>
      <c r="AL85" s="62">
        <f t="shared" si="40"/>
        <v>1.7466274120103063E-2</v>
      </c>
      <c r="AM85" s="62">
        <f t="shared" si="41"/>
        <v>-2.2869579263218892E-2</v>
      </c>
      <c r="AN85" s="62">
        <f t="shared" si="42"/>
        <v>6.1316400876428249E-2</v>
      </c>
      <c r="AO85" s="62">
        <f t="shared" si="43"/>
        <v>-8.8962665389080084E-2</v>
      </c>
      <c r="AP85" s="62">
        <f t="shared" si="44"/>
        <v>-5.2328439373171325E-2</v>
      </c>
      <c r="AQ85" s="62">
        <f t="shared" si="50"/>
        <v>-0.89735555350929719</v>
      </c>
      <c r="AR85" s="62">
        <f t="shared" si="35"/>
        <v>6.7618295404776489</v>
      </c>
      <c r="AS85" s="62">
        <f t="shared" si="36"/>
        <v>0.61509126400000003</v>
      </c>
      <c r="AT85" s="62">
        <f t="shared" si="37"/>
        <v>0.10206074102558021</v>
      </c>
      <c r="AU85" s="62">
        <f t="shared" si="45"/>
        <v>1.8503983093324697E-2</v>
      </c>
      <c r="AV85" s="62" t="str">
        <f t="shared" si="38"/>
        <v/>
      </c>
      <c r="AW85" s="62">
        <f t="shared" si="39"/>
        <v>0.31770003119440332</v>
      </c>
    </row>
    <row r="86" spans="1:49">
      <c r="A86" s="62">
        <v>1954</v>
      </c>
      <c r="B86" s="61">
        <v>629</v>
      </c>
      <c r="C86" s="61">
        <v>47957</v>
      </c>
      <c r="D86" s="61">
        <v>13962.142499422022</v>
      </c>
      <c r="F86">
        <v>0.69476218499999998</v>
      </c>
      <c r="G86" s="61"/>
      <c r="H86" s="61">
        <v>0.22064623626528995</v>
      </c>
      <c r="I86" s="61">
        <v>2411.741175148215</v>
      </c>
      <c r="J86" s="61">
        <v>2075.1455413057361</v>
      </c>
      <c r="K86" s="61">
        <v>1362.8144959999545</v>
      </c>
      <c r="L86" s="61">
        <v>1678.9140051480583</v>
      </c>
      <c r="M86" s="61">
        <v>18.640721112166567</v>
      </c>
      <c r="N86" s="62">
        <f t="shared" si="29"/>
        <v>3.2412576952940468</v>
      </c>
      <c r="O86" s="61">
        <v>6.4</v>
      </c>
      <c r="P86">
        <v>2.9209500300000002</v>
      </c>
      <c r="Q86">
        <v>3.2148636549999998</v>
      </c>
      <c r="R86">
        <v>1.3069391370000001</v>
      </c>
      <c r="S86">
        <v>6.7557011060000001</v>
      </c>
      <c r="T86">
        <v>4.786926555</v>
      </c>
      <c r="U86">
        <v>47.833286999999999</v>
      </c>
      <c r="V86">
        <v>19.695409999999999</v>
      </c>
      <c r="W86">
        <v>2126.5207999999998</v>
      </c>
      <c r="X86">
        <v>0.61509126400000003</v>
      </c>
      <c r="Y86" s="61">
        <v>1371.1893500000001</v>
      </c>
      <c r="Z86" s="61">
        <v>4.17</v>
      </c>
      <c r="AB86" s="61">
        <v>0.32455571686427265</v>
      </c>
      <c r="AC86" s="63" t="str">
        <f t="shared" si="30"/>
        <v/>
      </c>
      <c r="AD86" s="20">
        <f t="shared" si="49"/>
        <v>0.69476218499999998</v>
      </c>
      <c r="AE86" s="62" t="str">
        <f t="shared" si="31"/>
        <v/>
      </c>
      <c r="AF86" s="20">
        <f t="shared" si="46"/>
        <v>0.22064623626528995</v>
      </c>
      <c r="AG86" s="62">
        <f t="shared" si="32"/>
        <v>0.1727343189090107</v>
      </c>
      <c r="AH86" s="62">
        <f t="shared" si="33"/>
        <v>0.14862658373466958</v>
      </c>
      <c r="AI86" s="62">
        <f t="shared" si="47"/>
        <v>9.7607834618245001E-2</v>
      </c>
      <c r="AJ86" s="62">
        <f t="shared" si="48"/>
        <v>0.12024759131469678</v>
      </c>
      <c r="AK86" s="62">
        <f t="shared" si="34"/>
        <v>-2.2639756696451782E-2</v>
      </c>
      <c r="AL86" s="62">
        <f t="shared" si="40"/>
        <v>-1.1202136400753451E-2</v>
      </c>
      <c r="AM86" s="62">
        <f t="shared" si="41"/>
        <v>-3.7857131226002316E-2</v>
      </c>
      <c r="AN86" s="62">
        <f t="shared" si="42"/>
        <v>-2.2102072152465391E-2</v>
      </c>
      <c r="AO86" s="62">
        <f t="shared" si="43"/>
        <v>-0.10295572279220863</v>
      </c>
      <c r="AP86" s="62">
        <f t="shared" si="44"/>
        <v>-0.11075146835948117</v>
      </c>
      <c r="AQ86" s="62">
        <f t="shared" si="50"/>
        <v>-0.88733616421743133</v>
      </c>
      <c r="AR86" s="62">
        <f t="shared" si="35"/>
        <v>6.7749063317592455</v>
      </c>
      <c r="AS86" s="62">
        <f t="shared" si="36"/>
        <v>0.61509126400000003</v>
      </c>
      <c r="AT86" s="62">
        <f t="shared" si="37"/>
        <v>9.8207660468782779E-2</v>
      </c>
      <c r="AU86" s="62">
        <f t="shared" si="45"/>
        <v>2.6796016581802085E-3</v>
      </c>
      <c r="AV86" s="62" t="str">
        <f t="shared" si="38"/>
        <v/>
      </c>
      <c r="AW86" s="62">
        <f t="shared" si="39"/>
        <v>0.32455571686427265</v>
      </c>
    </row>
    <row r="87" spans="1:49">
      <c r="A87" s="62">
        <v>1954</v>
      </c>
      <c r="B87" s="61">
        <v>638.5</v>
      </c>
      <c r="C87" s="61">
        <v>48299</v>
      </c>
      <c r="D87" s="61">
        <v>14924.436105518029</v>
      </c>
      <c r="F87">
        <v>0.67714392499999998</v>
      </c>
      <c r="G87" s="61"/>
      <c r="H87" s="61">
        <v>0.22954759047931314</v>
      </c>
      <c r="I87" s="61">
        <v>2561.8179844705664</v>
      </c>
      <c r="J87" s="61">
        <v>2277.384396174084</v>
      </c>
      <c r="K87" s="61">
        <v>1471.7139765149166</v>
      </c>
      <c r="L87" s="61">
        <v>1660.4736373926041</v>
      </c>
      <c r="M87" s="61">
        <v>19.404774159177407</v>
      </c>
      <c r="N87" s="62">
        <f t="shared" si="29"/>
        <v>3.3046647696240723</v>
      </c>
      <c r="O87" s="61">
        <v>6.6</v>
      </c>
      <c r="P87">
        <v>2.9902360909999999</v>
      </c>
      <c r="Q87">
        <v>3.1715364770000001</v>
      </c>
      <c r="R87">
        <v>1.3908045060000001</v>
      </c>
      <c r="S87">
        <v>6.7557003829999998</v>
      </c>
      <c r="T87">
        <v>4.5775786939999996</v>
      </c>
      <c r="U87">
        <v>48.174404000000003</v>
      </c>
      <c r="V87">
        <v>20.01519</v>
      </c>
      <c r="W87">
        <v>2133.0324999999998</v>
      </c>
      <c r="X87">
        <v>0.61509126400000003</v>
      </c>
      <c r="Y87" s="61">
        <v>1441.240695</v>
      </c>
      <c r="Z87" s="61">
        <v>4.17</v>
      </c>
      <c r="AB87" s="61">
        <v>0.33965076006819223</v>
      </c>
      <c r="AC87" s="63" t="str">
        <f t="shared" si="30"/>
        <v/>
      </c>
      <c r="AD87" s="20">
        <f t="shared" si="49"/>
        <v>0.67714392499999998</v>
      </c>
      <c r="AE87" s="62" t="str">
        <f t="shared" si="31"/>
        <v/>
      </c>
      <c r="AF87" s="20">
        <f t="shared" si="46"/>
        <v>0.22954759047931314</v>
      </c>
      <c r="AG87" s="62">
        <f t="shared" si="32"/>
        <v>0.17165258146827955</v>
      </c>
      <c r="AH87" s="62">
        <f t="shared" si="33"/>
        <v>0.15259433455794447</v>
      </c>
      <c r="AI87" s="62">
        <f t="shared" si="47"/>
        <v>9.8611027318531524E-2</v>
      </c>
      <c r="AJ87" s="62">
        <f t="shared" si="48"/>
        <v>0.11125871863116324</v>
      </c>
      <c r="AK87" s="62">
        <f t="shared" si="34"/>
        <v>-1.2647691312631715E-2</v>
      </c>
      <c r="AL87" s="62">
        <f t="shared" si="40"/>
        <v>4.0698235440890405E-3</v>
      </c>
      <c r="AM87" s="62">
        <f t="shared" si="41"/>
        <v>-3.2942389084481369E-2</v>
      </c>
      <c r="AN87" s="62">
        <f t="shared" si="42"/>
        <v>4.2820889559875806E-2</v>
      </c>
      <c r="AO87" s="62">
        <f t="shared" si="43"/>
        <v>-1.9373711858517668E-2</v>
      </c>
      <c r="AP87" s="62">
        <f t="shared" si="44"/>
        <v>-6.409198363711531E-2</v>
      </c>
      <c r="AQ87" s="62">
        <f t="shared" si="50"/>
        <v>-0.87833635738206861</v>
      </c>
      <c r="AR87" s="62">
        <f t="shared" si="35"/>
        <v>6.7869635977289464</v>
      </c>
      <c r="AS87" s="62">
        <f t="shared" si="36"/>
        <v>0.61509126400000003</v>
      </c>
      <c r="AT87" s="62">
        <f t="shared" si="37"/>
        <v>9.6569189268539829E-2</v>
      </c>
      <c r="AU87" s="62">
        <f t="shared" si="45"/>
        <v>2.2326395162208638E-2</v>
      </c>
      <c r="AV87" s="62" t="str">
        <f t="shared" si="38"/>
        <v/>
      </c>
      <c r="AW87" s="62">
        <f t="shared" si="39"/>
        <v>0.33965076006819223</v>
      </c>
    </row>
    <row r="88" spans="1:49">
      <c r="A88" s="62">
        <v>1955</v>
      </c>
      <c r="B88" s="61">
        <v>635.5</v>
      </c>
      <c r="C88" s="61">
        <v>48633</v>
      </c>
      <c r="D88" s="61">
        <v>16473.194005514917</v>
      </c>
      <c r="F88">
        <v>0.65378294599999998</v>
      </c>
      <c r="G88" s="61"/>
      <c r="H88" s="61">
        <v>0.23898376759502124</v>
      </c>
      <c r="I88" s="61">
        <v>2931.1397324901177</v>
      </c>
      <c r="J88" s="61">
        <v>2585.7280098209858</v>
      </c>
      <c r="K88" s="61">
        <v>1653.8255411479934</v>
      </c>
      <c r="L88" s="61">
        <v>1845.4575847642084</v>
      </c>
      <c r="M88" s="61">
        <v>20.467043328303099</v>
      </c>
      <c r="N88" s="62">
        <f t="shared" si="29"/>
        <v>3.434534275702438</v>
      </c>
      <c r="O88" s="61">
        <v>6.8</v>
      </c>
      <c r="P88">
        <v>3.0773919539999999</v>
      </c>
      <c r="Q88">
        <v>3.2542304820000001</v>
      </c>
      <c r="R88">
        <v>1.481828903</v>
      </c>
      <c r="S88">
        <v>6.8335587929999999</v>
      </c>
      <c r="T88">
        <v>4.6890919560000004</v>
      </c>
      <c r="U88">
        <v>48.507542000000001</v>
      </c>
      <c r="V88">
        <v>20.340160000000001</v>
      </c>
      <c r="W88">
        <v>2139.5641000000001</v>
      </c>
      <c r="X88">
        <v>0.61509126400000003</v>
      </c>
      <c r="Y88" s="61">
        <v>1603.7167890000001</v>
      </c>
      <c r="Z88" s="61">
        <v>4.17</v>
      </c>
      <c r="AB88" s="61">
        <v>0.33818152111592614</v>
      </c>
      <c r="AC88" s="63" t="str">
        <f t="shared" si="30"/>
        <v/>
      </c>
      <c r="AD88" s="20">
        <f t="shared" si="49"/>
        <v>0.65378294599999998</v>
      </c>
      <c r="AE88" s="62" t="str">
        <f t="shared" si="31"/>
        <v/>
      </c>
      <c r="AF88" s="20">
        <f t="shared" si="46"/>
        <v>0.23898376759502124</v>
      </c>
      <c r="AG88" s="62">
        <f t="shared" si="32"/>
        <v>0.17793390471263965</v>
      </c>
      <c r="AH88" s="62">
        <f t="shared" si="33"/>
        <v>0.15696579600503294</v>
      </c>
      <c r="AI88" s="62">
        <f t="shared" si="47"/>
        <v>0.1003949531945246</v>
      </c>
      <c r="AJ88" s="62">
        <f t="shared" si="48"/>
        <v>0.11202791542104</v>
      </c>
      <c r="AK88" s="62">
        <f t="shared" si="34"/>
        <v>-1.16329622265154E-2</v>
      </c>
      <c r="AL88" s="62">
        <f t="shared" si="40"/>
        <v>-9.8161719576929721E-3</v>
      </c>
      <c r="AM88" s="62">
        <f t="shared" si="41"/>
        <v>-1.2806624436860915E-2</v>
      </c>
      <c r="AN88" s="62">
        <f t="shared" si="42"/>
        <v>2.4848411568677189E-2</v>
      </c>
      <c r="AO88" s="62">
        <f t="shared" si="43"/>
        <v>-2.7087356214209886E-2</v>
      </c>
      <c r="AP88" s="62">
        <f t="shared" si="44"/>
        <v>-1.447753554378645E-2</v>
      </c>
      <c r="AQ88" s="62">
        <f t="shared" si="50"/>
        <v>-0.86912203414557554</v>
      </c>
      <c r="AR88" s="62">
        <f t="shared" si="35"/>
        <v>6.7992353615335874</v>
      </c>
      <c r="AS88" s="62">
        <f t="shared" si="36"/>
        <v>0.61509126400000003</v>
      </c>
      <c r="AT88" s="62">
        <f t="shared" si="37"/>
        <v>9.7353117341002951E-2</v>
      </c>
      <c r="AU88" s="62">
        <f t="shared" si="45"/>
        <v>3.1537024354013135E-3</v>
      </c>
      <c r="AV88" s="62" t="str">
        <f t="shared" si="38"/>
        <v/>
      </c>
      <c r="AW88" s="62">
        <f t="shared" si="39"/>
        <v>0.33818152111592614</v>
      </c>
    </row>
    <row r="89" spans="1:49">
      <c r="A89" s="62">
        <v>1956</v>
      </c>
      <c r="B89" s="61">
        <v>624.96999999800005</v>
      </c>
      <c r="C89" s="61">
        <v>48921</v>
      </c>
      <c r="D89" s="61">
        <v>17984.701146447474</v>
      </c>
      <c r="F89">
        <v>0.66163126100000003</v>
      </c>
      <c r="G89" s="61"/>
      <c r="H89" s="61">
        <v>0.23332995248343322</v>
      </c>
      <c r="I89" s="61">
        <v>3034.7508665002724</v>
      </c>
      <c r="J89" s="61">
        <v>2762.7942953829424</v>
      </c>
      <c r="K89" s="61">
        <v>1925.7067511171174</v>
      </c>
      <c r="L89" s="61">
        <v>2157.7694879495007</v>
      </c>
      <c r="M89" s="61">
        <v>21.268524309668436</v>
      </c>
      <c r="N89" s="62">
        <f t="shared" si="29"/>
        <v>3.5871269993068431</v>
      </c>
      <c r="O89" s="61">
        <v>7</v>
      </c>
      <c r="P89">
        <v>3.2818495799999998</v>
      </c>
      <c r="Q89">
        <v>3.3097976020000002</v>
      </c>
      <c r="R89">
        <v>1.562565993</v>
      </c>
      <c r="S89">
        <v>6.7970194509999997</v>
      </c>
      <c r="T89">
        <v>4.7930641930000002</v>
      </c>
      <c r="U89">
        <v>48.794801</v>
      </c>
      <c r="V89">
        <v>20.67042</v>
      </c>
      <c r="W89">
        <v>2146.1156999999998</v>
      </c>
      <c r="X89">
        <v>0.61509126400000003</v>
      </c>
      <c r="Y89" s="61">
        <v>1751.455158</v>
      </c>
      <c r="Z89" s="61">
        <v>4.17</v>
      </c>
      <c r="AB89" s="61">
        <v>0.32726937206002044</v>
      </c>
      <c r="AC89" s="63" t="str">
        <f t="shared" si="30"/>
        <v/>
      </c>
      <c r="AD89" s="20">
        <f t="shared" si="49"/>
        <v>0.66163126100000003</v>
      </c>
      <c r="AE89" s="62" t="str">
        <f t="shared" si="31"/>
        <v/>
      </c>
      <c r="AF89" s="20">
        <f t="shared" si="46"/>
        <v>0.23332995248343322</v>
      </c>
      <c r="AG89" s="62">
        <f t="shared" si="32"/>
        <v>0.16874068919959384</v>
      </c>
      <c r="AH89" s="62">
        <f t="shared" si="33"/>
        <v>0.15361913844916342</v>
      </c>
      <c r="AI89" s="62">
        <f t="shared" si="47"/>
        <v>0.10707471508346432</v>
      </c>
      <c r="AJ89" s="62">
        <f t="shared" si="48"/>
        <v>0.11997805637019027</v>
      </c>
      <c r="AK89" s="62">
        <f t="shared" si="34"/>
        <v>-1.2903341286725947E-2</v>
      </c>
      <c r="AL89" s="62">
        <f t="shared" si="40"/>
        <v>2.0854420798248351E-2</v>
      </c>
      <c r="AM89" s="62">
        <f t="shared" si="41"/>
        <v>-2.6539065480249879E-2</v>
      </c>
      <c r="AN89" s="62">
        <f t="shared" si="42"/>
        <v>9.5819981984865393E-3</v>
      </c>
      <c r="AO89" s="62">
        <f t="shared" si="43"/>
        <v>-4.8831659881913035E-2</v>
      </c>
      <c r="AP89" s="62">
        <f t="shared" si="44"/>
        <v>-2.1539306675086977E-2</v>
      </c>
      <c r="AQ89" s="62">
        <f t="shared" si="50"/>
        <v>-0.85892007750781763</v>
      </c>
      <c r="AR89" s="62">
        <f t="shared" si="35"/>
        <v>6.8124947584885911</v>
      </c>
      <c r="AS89" s="62">
        <f t="shared" si="36"/>
        <v>0.61509126400000003</v>
      </c>
      <c r="AT89" s="62">
        <f t="shared" si="37"/>
        <v>9.7385836091358438E-2</v>
      </c>
      <c r="AU89" s="62">
        <f t="shared" si="45"/>
        <v>-1.770268916491867E-3</v>
      </c>
      <c r="AV89" s="62" t="str">
        <f t="shared" si="38"/>
        <v/>
      </c>
      <c r="AW89" s="62">
        <f t="shared" si="39"/>
        <v>0.32726937206002044</v>
      </c>
    </row>
    <row r="90" spans="1:49">
      <c r="A90" s="62">
        <v>1957</v>
      </c>
      <c r="B90" s="61">
        <v>624.89</v>
      </c>
      <c r="C90" s="61">
        <v>49182</v>
      </c>
      <c r="D90" s="61">
        <v>19356.811764539172</v>
      </c>
      <c r="F90">
        <v>0.65050146200000003</v>
      </c>
      <c r="G90" s="61"/>
      <c r="H90" s="61">
        <v>0.23814266831745373</v>
      </c>
      <c r="I90" s="61">
        <v>3249.6507912946913</v>
      </c>
      <c r="J90" s="61">
        <v>3030.3023684786663</v>
      </c>
      <c r="K90" s="61">
        <v>2336.5234736567877</v>
      </c>
      <c r="L90" s="61">
        <v>2514.0634876892714</v>
      </c>
      <c r="M90" s="61">
        <v>22.305137233470479</v>
      </c>
      <c r="N90" s="62">
        <f t="shared" si="29"/>
        <v>3.6618365304193983</v>
      </c>
      <c r="O90" s="61">
        <v>7.1</v>
      </c>
      <c r="P90">
        <v>3.3301164079999999</v>
      </c>
      <c r="Q90">
        <v>3.4386842240000002</v>
      </c>
      <c r="R90">
        <v>1.6210480839999999</v>
      </c>
      <c r="S90">
        <v>6.7811930150000004</v>
      </c>
      <c r="T90">
        <v>4.7634490329999997</v>
      </c>
      <c r="U90">
        <v>49.055124999999997</v>
      </c>
      <c r="V90">
        <v>20.73978</v>
      </c>
      <c r="W90">
        <v>2152.6873000000001</v>
      </c>
      <c r="X90">
        <v>0.61509126400000003</v>
      </c>
      <c r="Y90" s="61">
        <v>1939.3777130000001</v>
      </c>
      <c r="Z90" s="61">
        <v>4.17</v>
      </c>
      <c r="AB90" s="61">
        <v>0.31993612415734474</v>
      </c>
      <c r="AC90" s="63" t="str">
        <f t="shared" si="30"/>
        <v/>
      </c>
      <c r="AD90" s="20">
        <f t="shared" si="49"/>
        <v>0.65050146200000003</v>
      </c>
      <c r="AE90" s="62" t="str">
        <f t="shared" si="31"/>
        <v/>
      </c>
      <c r="AF90" s="20">
        <f t="shared" si="46"/>
        <v>0.23814266831745373</v>
      </c>
      <c r="AG90" s="62">
        <f t="shared" si="32"/>
        <v>0.16788151017968303</v>
      </c>
      <c r="AH90" s="62">
        <f t="shared" si="33"/>
        <v>0.1565496635158713</v>
      </c>
      <c r="AI90" s="62">
        <f t="shared" si="47"/>
        <v>0.12070807435019831</v>
      </c>
      <c r="AJ90" s="62">
        <f t="shared" si="48"/>
        <v>0.1298800400743125</v>
      </c>
      <c r="AK90" s="62">
        <f t="shared" si="34"/>
        <v>-9.1719657241141894E-3</v>
      </c>
      <c r="AL90" s="62">
        <f t="shared" si="40"/>
        <v>-6.0131015366513942E-3</v>
      </c>
      <c r="AM90" s="62">
        <f t="shared" si="41"/>
        <v>1.7588662637919979E-2</v>
      </c>
      <c r="AN90" s="62">
        <f t="shared" si="42"/>
        <v>1.6130365760303335E-2</v>
      </c>
      <c r="AO90" s="62">
        <f t="shared" si="43"/>
        <v>-2.294435514429621E-2</v>
      </c>
      <c r="AP90" s="62">
        <f t="shared" si="44"/>
        <v>-2.68111230069045E-2</v>
      </c>
      <c r="AQ90" s="62">
        <f t="shared" si="50"/>
        <v>-0.8608910705489119</v>
      </c>
      <c r="AR90" s="62">
        <f t="shared" si="35"/>
        <v>6.8135811770661023</v>
      </c>
      <c r="AS90" s="62">
        <f t="shared" si="36"/>
        <v>0.61509126400000003</v>
      </c>
      <c r="AT90" s="62">
        <f t="shared" si="37"/>
        <v>0.10019096825402078</v>
      </c>
      <c r="AU90" s="62">
        <f t="shared" si="45"/>
        <v>2.1086797532350432E-2</v>
      </c>
      <c r="AV90" s="62" t="str">
        <f t="shared" si="38"/>
        <v/>
      </c>
      <c r="AW90" s="62">
        <f t="shared" si="39"/>
        <v>0.31993612415734474</v>
      </c>
    </row>
    <row r="91" spans="1:49">
      <c r="A91" s="62">
        <v>1958</v>
      </c>
      <c r="B91" s="61">
        <v>624</v>
      </c>
      <c r="C91" s="61">
        <v>49476</v>
      </c>
      <c r="D91" s="61">
        <v>20861.278258970546</v>
      </c>
      <c r="F91">
        <v>0.64618896800000003</v>
      </c>
      <c r="G91" s="61"/>
      <c r="H91" s="61">
        <v>0.24522931034998155</v>
      </c>
      <c r="I91" s="61">
        <v>3585.4271456970318</v>
      </c>
      <c r="J91" s="61">
        <v>3373.9937729125872</v>
      </c>
      <c r="K91" s="61">
        <v>2384.4857273571124</v>
      </c>
      <c r="L91" s="61">
        <v>2283.3983980760067</v>
      </c>
      <c r="M91" s="61">
        <v>23.267900415831125</v>
      </c>
      <c r="N91" s="62">
        <f t="shared" si="29"/>
        <v>3.7606710761969704</v>
      </c>
      <c r="O91" s="61">
        <v>7.3</v>
      </c>
      <c r="P91">
        <v>3.4025110280000002</v>
      </c>
      <c r="Q91">
        <v>3.4115387190000002</v>
      </c>
      <c r="R91">
        <v>1.711055473</v>
      </c>
      <c r="S91">
        <v>6.1624984439999997</v>
      </c>
      <c r="T91">
        <v>4.1395524080000001</v>
      </c>
      <c r="U91">
        <v>49.348368999999998</v>
      </c>
      <c r="V91">
        <v>20.78201</v>
      </c>
      <c r="W91">
        <v>2159.2791000000002</v>
      </c>
      <c r="X91">
        <v>0.61509126400000003</v>
      </c>
      <c r="Y91" s="61">
        <v>2040.9040950000001</v>
      </c>
      <c r="Z91" s="61">
        <v>3.8599999999999994</v>
      </c>
      <c r="AB91" s="61">
        <v>0.31771458166273081</v>
      </c>
      <c r="AC91" s="63" t="str">
        <f t="shared" si="30"/>
        <v/>
      </c>
      <c r="AD91" s="20">
        <f t="shared" si="49"/>
        <v>0.64618896800000003</v>
      </c>
      <c r="AE91" s="62" t="str">
        <f t="shared" si="31"/>
        <v/>
      </c>
      <c r="AF91" s="20">
        <f t="shared" si="46"/>
        <v>0.24522931034998155</v>
      </c>
      <c r="AG91" s="62">
        <f t="shared" si="32"/>
        <v>0.17186996411187144</v>
      </c>
      <c r="AH91" s="62">
        <f t="shared" si="33"/>
        <v>0.16173475714326077</v>
      </c>
      <c r="AI91" s="62">
        <f t="shared" si="47"/>
        <v>0.11430199519685526</v>
      </c>
      <c r="AJ91" s="62">
        <f t="shared" si="48"/>
        <v>0.10945630319149421</v>
      </c>
      <c r="AK91" s="62">
        <f t="shared" si="34"/>
        <v>4.8456920053610436E-3</v>
      </c>
      <c r="AL91" s="62">
        <f t="shared" si="40"/>
        <v>-5.1261774135364854E-3</v>
      </c>
      <c r="AM91" s="62">
        <f t="shared" si="41"/>
        <v>-3.4558091790286724E-2</v>
      </c>
      <c r="AN91" s="62">
        <f t="shared" si="42"/>
        <v>2.7404896931747399E-2</v>
      </c>
      <c r="AO91" s="62">
        <f t="shared" si="43"/>
        <v>-0.12230337387287357</v>
      </c>
      <c r="AP91" s="62">
        <f t="shared" si="44"/>
        <v>-0.16701693799823275</v>
      </c>
      <c r="AQ91" s="62">
        <f t="shared" si="50"/>
        <v>-0.86481700707196829</v>
      </c>
      <c r="AR91" s="62">
        <f t="shared" si="35"/>
        <v>6.8127126878993165</v>
      </c>
      <c r="AS91" s="62">
        <f t="shared" si="36"/>
        <v>0.61509126400000003</v>
      </c>
      <c r="AT91" s="62">
        <f t="shared" si="37"/>
        <v>9.783216875132722E-2</v>
      </c>
      <c r="AU91" s="62">
        <f t="shared" si="45"/>
        <v>1.5067386640731512E-2</v>
      </c>
      <c r="AV91" s="62" t="str">
        <f t="shared" si="38"/>
        <v/>
      </c>
      <c r="AW91" s="62">
        <f t="shared" si="39"/>
        <v>0.31771458166273081</v>
      </c>
    </row>
    <row r="92" spans="1:49">
      <c r="A92" s="62">
        <v>1959</v>
      </c>
      <c r="B92" s="61">
        <v>620.60000000100001</v>
      </c>
      <c r="C92" s="61">
        <v>49832</v>
      </c>
      <c r="D92" s="61">
        <v>22201.309014342347</v>
      </c>
      <c r="F92">
        <v>0.63321944699999999</v>
      </c>
      <c r="G92" s="61"/>
      <c r="H92" s="61">
        <v>0.25617085965716146</v>
      </c>
      <c r="I92" s="61">
        <v>4194.5243088257621</v>
      </c>
      <c r="J92" s="61">
        <v>3965.4186855362568</v>
      </c>
      <c r="K92" s="61">
        <v>2637.3075278796855</v>
      </c>
      <c r="L92" s="61">
        <v>2386.1837077272048</v>
      </c>
      <c r="M92" s="61">
        <v>24.579387309139832</v>
      </c>
      <c r="N92" s="62">
        <f t="shared" si="29"/>
        <v>3.7616243404110552</v>
      </c>
      <c r="O92" s="61">
        <v>7.3</v>
      </c>
      <c r="P92">
        <v>3.3659338189999999</v>
      </c>
      <c r="Q92">
        <v>3.3896847229999998</v>
      </c>
      <c r="R92">
        <v>1.745601709</v>
      </c>
      <c r="S92">
        <v>5.7708956750000002</v>
      </c>
      <c r="T92">
        <v>4.0655882669999999</v>
      </c>
      <c r="U92">
        <v>49.703449999999997</v>
      </c>
      <c r="V92">
        <v>20.964970000000001</v>
      </c>
      <c r="W92">
        <v>2165.8910999999998</v>
      </c>
      <c r="X92">
        <v>0.61509126400000003</v>
      </c>
      <c r="Y92" s="61">
        <v>2157.062868</v>
      </c>
      <c r="Z92" s="61">
        <v>3.63</v>
      </c>
      <c r="AB92" s="61">
        <v>0.32797612872478221</v>
      </c>
      <c r="AC92" s="63" t="str">
        <f t="shared" si="30"/>
        <v/>
      </c>
      <c r="AD92" s="20">
        <f t="shared" si="49"/>
        <v>0.63321944699999999</v>
      </c>
      <c r="AE92" s="62" t="str">
        <f t="shared" si="31"/>
        <v/>
      </c>
      <c r="AF92" s="20">
        <f t="shared" si="46"/>
        <v>0.25617085965716146</v>
      </c>
      <c r="AG92" s="62">
        <f t="shared" si="32"/>
        <v>0.18893139616749816</v>
      </c>
      <c r="AH92" s="62">
        <f t="shared" si="33"/>
        <v>0.17861193152955723</v>
      </c>
      <c r="AI92" s="62">
        <f t="shared" si="47"/>
        <v>0.11879063194769052</v>
      </c>
      <c r="AJ92" s="62">
        <f t="shared" si="48"/>
        <v>0.10747941511852736</v>
      </c>
      <c r="AK92" s="62">
        <f t="shared" si="34"/>
        <v>1.1311216829163154E-2</v>
      </c>
      <c r="AL92" s="62">
        <f t="shared" si="40"/>
        <v>-1.1061713079571997E-2</v>
      </c>
      <c r="AM92" s="62">
        <f t="shared" si="41"/>
        <v>-6.6799621137012153E-3</v>
      </c>
      <c r="AN92" s="62">
        <f t="shared" si="42"/>
        <v>1.973544899940852E-2</v>
      </c>
      <c r="AO92" s="62">
        <f t="shared" si="43"/>
        <v>-6.5908439118948989E-2</v>
      </c>
      <c r="AP92" s="62">
        <f t="shared" si="44"/>
        <v>-1.8282670678404257E-2</v>
      </c>
      <c r="AQ92" s="62">
        <f t="shared" si="50"/>
        <v>-0.86322139752701688</v>
      </c>
      <c r="AR92" s="62">
        <f t="shared" si="35"/>
        <v>6.8173657517616775</v>
      </c>
      <c r="AS92" s="62">
        <f t="shared" si="36"/>
        <v>0.61509126400000003</v>
      </c>
      <c r="AT92" s="62">
        <f t="shared" si="37"/>
        <v>9.7159265095878272E-2</v>
      </c>
      <c r="AU92" s="62">
        <f t="shared" si="45"/>
        <v>3.8346549645715114E-2</v>
      </c>
      <c r="AV92" s="62" t="str">
        <f t="shared" si="38"/>
        <v/>
      </c>
      <c r="AW92" s="62">
        <f t="shared" si="39"/>
        <v>0.32797612872478221</v>
      </c>
    </row>
    <row r="93" spans="1:49">
      <c r="A93" s="62">
        <v>1960</v>
      </c>
      <c r="B93" s="61">
        <v>620.60000000100001</v>
      </c>
      <c r="C93" s="61">
        <v>50198</v>
      </c>
      <c r="D93" s="61">
        <v>24169.43382162082</v>
      </c>
      <c r="F93">
        <v>0.62635573700000002</v>
      </c>
      <c r="G93" s="61"/>
      <c r="H93" s="61">
        <v>0.25940482884181776</v>
      </c>
      <c r="I93" s="61">
        <v>4126.8039389564492</v>
      </c>
      <c r="J93" s="61">
        <v>4057.9012796140833</v>
      </c>
      <c r="K93" s="61">
        <v>3204.1703950397191</v>
      </c>
      <c r="L93" s="61">
        <v>3252.0874638541031</v>
      </c>
      <c r="M93" s="61">
        <v>26.111014848598096</v>
      </c>
      <c r="N93" s="62">
        <f t="shared" si="29"/>
        <v>3.8267714236119486</v>
      </c>
      <c r="O93" s="61">
        <v>7.4</v>
      </c>
      <c r="P93">
        <v>3.4797738919999999</v>
      </c>
      <c r="Q93">
        <v>3.4547482550000002</v>
      </c>
      <c r="R93">
        <v>1.808741438</v>
      </c>
      <c r="S93">
        <v>5.93000433</v>
      </c>
      <c r="T93">
        <v>5.2296363860000001</v>
      </c>
      <c r="U93">
        <v>50.068108000000002</v>
      </c>
      <c r="V93">
        <v>20.937830000000002</v>
      </c>
      <c r="W93">
        <v>2172.5232999999998</v>
      </c>
      <c r="X93">
        <v>0.61509126400000003</v>
      </c>
      <c r="Y93" s="61">
        <v>2358.2393849999999</v>
      </c>
      <c r="Z93" s="61">
        <v>3.63</v>
      </c>
      <c r="AB93" s="61">
        <v>0.31205364776739786</v>
      </c>
      <c r="AC93" s="63" t="str">
        <f t="shared" si="30"/>
        <v/>
      </c>
      <c r="AD93" s="20">
        <f t="shared" si="49"/>
        <v>0.62635573700000002</v>
      </c>
      <c r="AE93" s="62" t="str">
        <f t="shared" si="31"/>
        <v/>
      </c>
      <c r="AF93" s="20">
        <f t="shared" si="46"/>
        <v>0.25940482884181776</v>
      </c>
      <c r="AG93" s="62">
        <f t="shared" si="32"/>
        <v>0.17074475014242194</v>
      </c>
      <c r="AH93" s="62">
        <f t="shared" si="33"/>
        <v>0.16789393204503114</v>
      </c>
      <c r="AI93" s="62">
        <f t="shared" si="47"/>
        <v>0.1325711813808986</v>
      </c>
      <c r="AJ93" s="62">
        <f t="shared" si="48"/>
        <v>0.13455372963453291</v>
      </c>
      <c r="AK93" s="62">
        <f t="shared" si="34"/>
        <v>-1.9825482536343086E-3</v>
      </c>
      <c r="AL93" s="62">
        <f t="shared" si="40"/>
        <v>1.6091276338969618E-2</v>
      </c>
      <c r="AM93" s="62">
        <f t="shared" si="41"/>
        <v>1.8420677829949763E-3</v>
      </c>
      <c r="AN93" s="62">
        <f t="shared" si="42"/>
        <v>1.8361342353164899E-2</v>
      </c>
      <c r="AO93" s="62">
        <f t="shared" si="43"/>
        <v>1.0027037271520517E-2</v>
      </c>
      <c r="AP93" s="62">
        <f t="shared" si="44"/>
        <v>0.23461269552162611</v>
      </c>
      <c r="AQ93" s="62">
        <f t="shared" si="50"/>
        <v>-0.87182666787473151</v>
      </c>
      <c r="AR93" s="62">
        <f t="shared" si="35"/>
        <v>6.8118179141785351</v>
      </c>
      <c r="AS93" s="62">
        <f t="shared" si="36"/>
        <v>0.61509126400000003</v>
      </c>
      <c r="AT93" s="62">
        <f t="shared" si="37"/>
        <v>9.757114719379284E-2</v>
      </c>
      <c r="AU93" s="62">
        <f t="shared" si="45"/>
        <v>1.9129392185839041E-2</v>
      </c>
      <c r="AV93" s="62" t="str">
        <f t="shared" si="38"/>
        <v/>
      </c>
      <c r="AW93" s="62">
        <f t="shared" si="39"/>
        <v>0.31205364776739786</v>
      </c>
    </row>
    <row r="94" spans="1:49">
      <c r="A94" s="62">
        <v>1961</v>
      </c>
      <c r="B94" s="61">
        <v>620.60000000100001</v>
      </c>
      <c r="C94" s="61">
        <v>50523</v>
      </c>
      <c r="D94" s="61">
        <v>27164.306625051893</v>
      </c>
      <c r="F94">
        <v>0.61571058599999995</v>
      </c>
      <c r="G94" s="61"/>
      <c r="H94" s="61">
        <v>0.26409355749239366</v>
      </c>
      <c r="I94" s="61">
        <v>4854.1188173561404</v>
      </c>
      <c r="J94" s="61">
        <v>4693.3608939910328</v>
      </c>
      <c r="K94" s="61">
        <v>3651.1025065283666</v>
      </c>
      <c r="L94" s="61">
        <v>3630.9011181127885</v>
      </c>
      <c r="M94" s="61">
        <v>27.915001039394038</v>
      </c>
      <c r="N94" s="62">
        <f t="shared" si="29"/>
        <v>3.9971280036318086</v>
      </c>
      <c r="O94" s="61">
        <v>7.6</v>
      </c>
      <c r="P94">
        <v>3.5325350499999999</v>
      </c>
      <c r="Q94">
        <v>3.5428776239999999</v>
      </c>
      <c r="R94">
        <v>1.918499376</v>
      </c>
      <c r="S94">
        <v>5.889031696</v>
      </c>
      <c r="T94">
        <v>5.1164121710000003</v>
      </c>
      <c r="U94">
        <v>50.392867000000003</v>
      </c>
      <c r="V94">
        <v>21.071059999999999</v>
      </c>
      <c r="W94">
        <v>2155.7813000000001</v>
      </c>
      <c r="X94">
        <v>0.61509126400000003</v>
      </c>
      <c r="Y94" s="61">
        <v>2597.2080190000001</v>
      </c>
      <c r="Z94" s="61">
        <v>3.63</v>
      </c>
      <c r="AB94" s="61">
        <v>0.29492217836411166</v>
      </c>
      <c r="AC94" s="63" t="str">
        <f t="shared" si="30"/>
        <v/>
      </c>
      <c r="AD94" s="20">
        <f t="shared" si="49"/>
        <v>0.61571058599999995</v>
      </c>
      <c r="AE94" s="62" t="str">
        <f t="shared" si="31"/>
        <v/>
      </c>
      <c r="AF94" s="20">
        <f t="shared" si="46"/>
        <v>0.26409355749239366</v>
      </c>
      <c r="AG94" s="62">
        <f t="shared" si="32"/>
        <v>0.17869474396521126</v>
      </c>
      <c r="AH94" s="62">
        <f t="shared" si="33"/>
        <v>0.17277676028228336</v>
      </c>
      <c r="AI94" s="62">
        <f t="shared" si="47"/>
        <v>0.13440808767639184</v>
      </c>
      <c r="AJ94" s="62">
        <f t="shared" si="48"/>
        <v>0.13366441368189541</v>
      </c>
      <c r="AK94" s="62">
        <f t="shared" si="34"/>
        <v>7.436739944964299E-4</v>
      </c>
      <c r="AL94" s="62">
        <f t="shared" si="40"/>
        <v>-2.8506187219608486E-2</v>
      </c>
      <c r="AM94" s="62">
        <f t="shared" si="41"/>
        <v>-1.8364932319091972E-2</v>
      </c>
      <c r="AN94" s="62">
        <f t="shared" si="42"/>
        <v>1.5357413368109798E-2</v>
      </c>
      <c r="AO94" s="62">
        <f t="shared" si="43"/>
        <v>-5.0487983794933938E-2</v>
      </c>
      <c r="AP94" s="62">
        <f t="shared" si="44"/>
        <v>-6.5442932219259703E-2</v>
      </c>
      <c r="AQ94" s="62">
        <f t="shared" si="50"/>
        <v>-0.8719491022373852</v>
      </c>
      <c r="AR94" s="62">
        <f t="shared" si="35"/>
        <v>6.8039593867984696</v>
      </c>
      <c r="AS94" s="62">
        <f t="shared" si="36"/>
        <v>0.61509126400000003</v>
      </c>
      <c r="AT94" s="62">
        <f t="shared" si="37"/>
        <v>9.5611055155914129E-2</v>
      </c>
      <c r="AU94" s="62">
        <f t="shared" si="45"/>
        <v>-7.2546267860894298E-3</v>
      </c>
      <c r="AV94" s="62" t="str">
        <f t="shared" si="38"/>
        <v/>
      </c>
      <c r="AW94" s="62">
        <f t="shared" si="39"/>
        <v>0.29492217836411166</v>
      </c>
    </row>
    <row r="95" spans="1:49">
      <c r="A95" s="62">
        <v>1962</v>
      </c>
      <c r="B95" s="61">
        <v>620.60000000100001</v>
      </c>
      <c r="C95" s="61">
        <v>50843</v>
      </c>
      <c r="D95" s="61">
        <v>30524.847329178359</v>
      </c>
      <c r="F95">
        <v>0.61852369299999999</v>
      </c>
      <c r="G95" s="61"/>
      <c r="H95" s="61">
        <v>0.26778292904726381</v>
      </c>
      <c r="I95" s="61">
        <v>5535.9313341394436</v>
      </c>
      <c r="J95" s="61">
        <v>5237.0146141755213</v>
      </c>
      <c r="K95" s="61">
        <v>4080.9498793889234</v>
      </c>
      <c r="L95" s="61">
        <v>4205.6505809033933</v>
      </c>
      <c r="M95" s="61">
        <v>29.426204195320143</v>
      </c>
      <c r="N95" s="62">
        <f t="shared" si="29"/>
        <v>4.2341310831788874</v>
      </c>
      <c r="O95" s="61">
        <v>7.9</v>
      </c>
      <c r="P95">
        <v>3.7237651280000001</v>
      </c>
      <c r="Q95">
        <v>3.6987198280000002</v>
      </c>
      <c r="R95">
        <v>2.1368041099999999</v>
      </c>
      <c r="S95">
        <v>5.9408557919999998</v>
      </c>
      <c r="T95">
        <v>5.1384517629999999</v>
      </c>
      <c r="U95">
        <v>50.712040999999999</v>
      </c>
      <c r="V95">
        <v>21.00957</v>
      </c>
      <c r="W95">
        <v>2106.5201000000002</v>
      </c>
      <c r="X95">
        <v>0.61509126400000003</v>
      </c>
      <c r="Y95" s="61">
        <v>2911.1199839999999</v>
      </c>
      <c r="Z95" s="61">
        <v>3.47</v>
      </c>
      <c r="AB95" s="61">
        <v>0.28448674423244463</v>
      </c>
      <c r="AC95" s="63" t="str">
        <f t="shared" si="30"/>
        <v/>
      </c>
      <c r="AD95" s="20">
        <f t="shared" si="49"/>
        <v>0.61852369299999999</v>
      </c>
      <c r="AE95" s="62" t="str">
        <f t="shared" si="31"/>
        <v/>
      </c>
      <c r="AF95" s="20">
        <f t="shared" si="46"/>
        <v>0.26778292904726381</v>
      </c>
      <c r="AG95" s="62">
        <f t="shared" si="32"/>
        <v>0.1813581989269348</v>
      </c>
      <c r="AH95" s="62">
        <f t="shared" si="33"/>
        <v>0.17156562841084277</v>
      </c>
      <c r="AI95" s="62">
        <f t="shared" si="47"/>
        <v>0.13369272040512351</v>
      </c>
      <c r="AJ95" s="62">
        <f t="shared" si="48"/>
        <v>0.13777793990416651</v>
      </c>
      <c r="AK95" s="62">
        <f t="shared" si="34"/>
        <v>-4.0852194990430024E-3</v>
      </c>
      <c r="AL95" s="62">
        <f t="shared" si="40"/>
        <v>-4.8824978156327154E-3</v>
      </c>
      <c r="AM95" s="62">
        <f t="shared" si="41"/>
        <v>-1.4554545463396741E-2</v>
      </c>
      <c r="AN95" s="62">
        <f t="shared" si="42"/>
        <v>5.0165973052670711E-2</v>
      </c>
      <c r="AO95" s="62">
        <f t="shared" si="43"/>
        <v>-4.8840418206969168E-2</v>
      </c>
      <c r="AP95" s="62">
        <f t="shared" si="44"/>
        <v>-5.3303652637539889E-2</v>
      </c>
      <c r="AQ95" s="62">
        <f t="shared" si="50"/>
        <v>-0.88118532926576321</v>
      </c>
      <c r="AR95" s="62">
        <f t="shared" si="35"/>
        <v>6.7716072940019219</v>
      </c>
      <c r="AS95" s="62">
        <f t="shared" si="36"/>
        <v>0.61509126400000003</v>
      </c>
      <c r="AT95" s="62">
        <f t="shared" si="37"/>
        <v>9.5368863031701154E-2</v>
      </c>
      <c r="AU95" s="62">
        <f t="shared" si="45"/>
        <v>-2.1302027745296194E-2</v>
      </c>
      <c r="AV95" s="62" t="str">
        <f t="shared" si="38"/>
        <v/>
      </c>
      <c r="AW95" s="62">
        <f t="shared" si="39"/>
        <v>0.28448674423244463</v>
      </c>
    </row>
    <row r="96" spans="1:49">
      <c r="A96" s="62">
        <v>1963</v>
      </c>
      <c r="B96" s="61">
        <v>622.38000000199997</v>
      </c>
      <c r="C96" s="61">
        <v>51198</v>
      </c>
      <c r="D96" s="61">
        <v>35115.056501177227</v>
      </c>
      <c r="F96">
        <v>0.63166278899999995</v>
      </c>
      <c r="G96" s="61"/>
      <c r="H96" s="61">
        <v>0.24725571585695677</v>
      </c>
      <c r="I96" s="61">
        <v>6060.4500827655756</v>
      </c>
      <c r="J96" s="61">
        <v>5950.7108155810811</v>
      </c>
      <c r="K96" s="61">
        <v>4483.5280508425249</v>
      </c>
      <c r="L96" s="61">
        <v>5206.6353703397508</v>
      </c>
      <c r="M96" s="61">
        <v>30.830254797247491</v>
      </c>
      <c r="N96" s="62">
        <f t="shared" si="29"/>
        <v>4.6167831125487391</v>
      </c>
      <c r="O96" s="61">
        <v>8.5</v>
      </c>
      <c r="P96">
        <v>3.9954739899999998</v>
      </c>
      <c r="Q96">
        <v>3.961719494</v>
      </c>
      <c r="R96">
        <v>2.4975738669999998</v>
      </c>
      <c r="S96">
        <v>6.1342415700000004</v>
      </c>
      <c r="T96">
        <v>5.2156400190000003</v>
      </c>
      <c r="U96">
        <v>51.066223999999998</v>
      </c>
      <c r="V96">
        <v>20.66112</v>
      </c>
      <c r="W96">
        <v>2091.7282</v>
      </c>
      <c r="X96">
        <v>0.61509126400000003</v>
      </c>
      <c r="Y96" s="61">
        <v>3341.6709179999998</v>
      </c>
      <c r="Z96" s="61">
        <v>3.5900000000000003</v>
      </c>
      <c r="AB96" s="61">
        <v>0.26580297960650856</v>
      </c>
      <c r="AC96" s="63" t="str">
        <f t="shared" si="30"/>
        <v/>
      </c>
      <c r="AD96" s="20">
        <f t="shared" si="49"/>
        <v>0.63166278899999995</v>
      </c>
      <c r="AE96" s="62" t="str">
        <f t="shared" si="31"/>
        <v/>
      </c>
      <c r="AF96" s="20">
        <f t="shared" si="46"/>
        <v>0.24725571585695677</v>
      </c>
      <c r="AG96" s="62">
        <f t="shared" si="32"/>
        <v>0.17258836199117036</v>
      </c>
      <c r="AH96" s="62">
        <f t="shared" si="33"/>
        <v>0.16946322770067548</v>
      </c>
      <c r="AI96" s="62">
        <f t="shared" si="47"/>
        <v>0.12768107181294769</v>
      </c>
      <c r="AJ96" s="62">
        <f t="shared" si="48"/>
        <v>0.14827358657860051</v>
      </c>
      <c r="AK96" s="62">
        <f t="shared" si="34"/>
        <v>-2.0592514765652825E-2</v>
      </c>
      <c r="AL96" s="62">
        <f t="shared" si="40"/>
        <v>-1.6093104314342379E-2</v>
      </c>
      <c r="AM96" s="62">
        <f t="shared" si="41"/>
        <v>-1.7828655363484484E-2</v>
      </c>
      <c r="AN96" s="62">
        <f t="shared" si="42"/>
        <v>6.9488466537349372E-2</v>
      </c>
      <c r="AO96" s="62">
        <f t="shared" si="43"/>
        <v>-5.4486783368913563E-2</v>
      </c>
      <c r="AP96" s="62">
        <f t="shared" si="44"/>
        <v>-7.1610047882167405E-2</v>
      </c>
      <c r="AQ96" s="62">
        <f t="shared" si="50"/>
        <v>-0.90486962693555428</v>
      </c>
      <c r="AR96" s="62">
        <f t="shared" si="35"/>
        <v>6.7408762662903037</v>
      </c>
      <c r="AS96" s="62">
        <f t="shared" si="36"/>
        <v>0.61509126400000003</v>
      </c>
      <c r="AT96" s="62">
        <f t="shared" si="37"/>
        <v>9.516347831842363E-2</v>
      </c>
      <c r="AU96" s="62">
        <f>IF(OR(Z95="",N96="",N95=""),"",Z95/100-LN(N96/N95))</f>
        <v>-5.182003469354695E-2</v>
      </c>
      <c r="AV96" s="62" t="str">
        <f t="shared" si="38"/>
        <v/>
      </c>
      <c r="AW96" s="62">
        <f t="shared" si="39"/>
        <v>0.26580297960650856</v>
      </c>
    </row>
    <row r="97" spans="1:49">
      <c r="A97" s="62">
        <v>1964</v>
      </c>
      <c r="B97" s="61">
        <v>624.79999999699999</v>
      </c>
      <c r="C97" s="61">
        <v>51600</v>
      </c>
      <c r="D97" s="61">
        <v>38648.88069953199</v>
      </c>
      <c r="F97">
        <v>0.62553979599999998</v>
      </c>
      <c r="G97" s="61"/>
      <c r="H97" s="61">
        <v>0.25500107943091255</v>
      </c>
      <c r="I97" s="61">
        <v>7289.5846350827796</v>
      </c>
      <c r="J97" s="61">
        <v>6347.9257697610628</v>
      </c>
      <c r="K97" s="61">
        <v>5153.1690624355851</v>
      </c>
      <c r="L97" s="61">
        <v>5039.4977846988104</v>
      </c>
      <c r="M97" s="61">
        <v>31.489569995701803</v>
      </c>
      <c r="N97" s="62">
        <f t="shared" si="29"/>
        <v>4.9362449256299232</v>
      </c>
      <c r="O97" s="61">
        <v>9</v>
      </c>
      <c r="P97">
        <v>4.1808614860000004</v>
      </c>
      <c r="Q97">
        <v>4.2657668400000004</v>
      </c>
      <c r="R97">
        <v>2.7037296479999999</v>
      </c>
      <c r="S97">
        <v>6.3810455389999996</v>
      </c>
      <c r="T97">
        <v>5.3949743120000004</v>
      </c>
      <c r="U97">
        <v>51.467089000000001</v>
      </c>
      <c r="V97">
        <v>20.589379999999998</v>
      </c>
      <c r="W97">
        <v>2085.5745999999999</v>
      </c>
      <c r="X97">
        <v>0.61509126400000003</v>
      </c>
      <c r="Y97" s="61">
        <v>3731.6356959999998</v>
      </c>
      <c r="Z97" s="61">
        <v>3.63</v>
      </c>
      <c r="AB97" s="61">
        <v>0.26467477289394148</v>
      </c>
      <c r="AC97" s="63" t="str">
        <f t="shared" si="30"/>
        <v/>
      </c>
      <c r="AD97" s="20">
        <f t="shared" si="49"/>
        <v>0.62553979599999998</v>
      </c>
      <c r="AE97" s="62" t="str">
        <f t="shared" si="31"/>
        <v/>
      </c>
      <c r="AF97" s="20">
        <f t="shared" si="46"/>
        <v>0.25500107943091255</v>
      </c>
      <c r="AG97" s="62">
        <f t="shared" si="32"/>
        <v>0.18861049797933865</v>
      </c>
      <c r="AH97" s="62">
        <f t="shared" si="33"/>
        <v>0.16424604425447001</v>
      </c>
      <c r="AI97" s="62">
        <f t="shared" si="47"/>
        <v>0.13333294442594262</v>
      </c>
      <c r="AJ97" s="62">
        <f t="shared" si="48"/>
        <v>0.13039181713637144</v>
      </c>
      <c r="AK97" s="62">
        <f t="shared" si="34"/>
        <v>2.9411272895711882E-3</v>
      </c>
      <c r="AL97" s="62">
        <f t="shared" si="40"/>
        <v>-2.1551634612417818E-2</v>
      </c>
      <c r="AM97" s="62">
        <f t="shared" si="41"/>
        <v>7.0370774064377906E-3</v>
      </c>
      <c r="AN97" s="62">
        <f t="shared" si="42"/>
        <v>1.2405624398529574E-2</v>
      </c>
      <c r="AO97" s="62">
        <f t="shared" si="43"/>
        <v>-2.7461224588074207E-2</v>
      </c>
      <c r="AP97" s="62">
        <f t="shared" si="44"/>
        <v>-3.3100709283008234E-2</v>
      </c>
      <c r="AQ97" s="62">
        <f t="shared" si="50"/>
        <v>-0.91616714596582616</v>
      </c>
      <c r="AR97" s="62">
        <f t="shared" si="35"/>
        <v>6.7266325378297838</v>
      </c>
      <c r="AS97" s="62">
        <f t="shared" si="36"/>
        <v>0.61509126400000003</v>
      </c>
      <c r="AT97" s="62">
        <f t="shared" si="37"/>
        <v>9.6552232004100111E-2</v>
      </c>
      <c r="AU97" s="62">
        <f t="shared" ref="AU97:AU146" si="51">IF(OR(Z96="",N97="",N96=""),"",Z96/100-LN(N97/N96))</f>
        <v>-3.1006739055533791E-2</v>
      </c>
      <c r="AV97" s="62" t="str">
        <f t="shared" si="38"/>
        <v/>
      </c>
      <c r="AW97" s="62">
        <f t="shared" si="39"/>
        <v>0.26467477289394148</v>
      </c>
    </row>
    <row r="98" spans="1:49">
      <c r="A98" s="62">
        <v>1965</v>
      </c>
      <c r="B98" s="61">
        <v>624.70000000200002</v>
      </c>
      <c r="C98" s="61">
        <v>51987</v>
      </c>
      <c r="D98" s="61">
        <v>41693.465413846214</v>
      </c>
      <c r="F98">
        <v>0.62171281899999997</v>
      </c>
      <c r="G98" s="61"/>
      <c r="H98" s="61">
        <v>0.24709470841742948</v>
      </c>
      <c r="I98" s="61">
        <v>8026.4923659734168</v>
      </c>
      <c r="J98" s="61">
        <v>6873.0622710104681</v>
      </c>
      <c r="K98" s="61">
        <v>6172.5302429838757</v>
      </c>
      <c r="L98" s="61">
        <v>5145.7930563069722</v>
      </c>
      <c r="M98" s="61">
        <v>32.167498548606602</v>
      </c>
      <c r="N98" s="62">
        <f t="shared" si="29"/>
        <v>5.1740683125051294</v>
      </c>
      <c r="O98" s="61">
        <v>9.4</v>
      </c>
      <c r="P98">
        <v>4.3316412179999997</v>
      </c>
      <c r="Q98">
        <v>4.3390560149999997</v>
      </c>
      <c r="R98">
        <v>2.9527798540000001</v>
      </c>
      <c r="S98">
        <v>6.3806441850000004</v>
      </c>
      <c r="T98">
        <v>5.4209233550000002</v>
      </c>
      <c r="U98">
        <v>51.852989000000001</v>
      </c>
      <c r="V98">
        <v>20.087199999999999</v>
      </c>
      <c r="W98">
        <v>2027.7765999999999</v>
      </c>
      <c r="X98">
        <v>0.61509126400000003</v>
      </c>
      <c r="Y98" s="61">
        <v>3901.0089779999998</v>
      </c>
      <c r="Z98" s="61">
        <v>3.63</v>
      </c>
      <c r="AB98" s="61">
        <v>0.27546236489631315</v>
      </c>
      <c r="AC98" s="63" t="str">
        <f t="shared" si="30"/>
        <v/>
      </c>
      <c r="AD98" s="20">
        <f t="shared" si="49"/>
        <v>0.62171281899999997</v>
      </c>
      <c r="AE98" s="62" t="str">
        <f t="shared" si="31"/>
        <v/>
      </c>
      <c r="AF98" s="20">
        <f t="shared" si="46"/>
        <v>0.24709470841742948</v>
      </c>
      <c r="AG98" s="62">
        <f t="shared" si="32"/>
        <v>0.19251199885409032</v>
      </c>
      <c r="AH98" s="62">
        <f t="shared" si="33"/>
        <v>0.1648474695684076</v>
      </c>
      <c r="AI98" s="62">
        <f t="shared" si="47"/>
        <v>0.14804550741263175</v>
      </c>
      <c r="AJ98" s="62">
        <f t="shared" si="48"/>
        <v>0.12341965354115365</v>
      </c>
      <c r="AK98" s="62">
        <f t="shared" si="34"/>
        <v>2.4625853871478101E-2</v>
      </c>
      <c r="AL98" s="62">
        <f t="shared" si="40"/>
        <v>-1.162519912617618E-2</v>
      </c>
      <c r="AM98" s="62">
        <f t="shared" si="41"/>
        <v>-3.0019527825749827E-2</v>
      </c>
      <c r="AN98" s="62">
        <f t="shared" si="42"/>
        <v>4.1060498025308402E-2</v>
      </c>
      <c r="AO98" s="62">
        <f t="shared" si="43"/>
        <v>-4.7117280895724548E-2</v>
      </c>
      <c r="AP98" s="62">
        <f t="shared" si="44"/>
        <v>-4.2256056684702316E-2</v>
      </c>
      <c r="AQ98" s="62">
        <f t="shared" si="50"/>
        <v>-0.94832978378158306</v>
      </c>
      <c r="AR98" s="62">
        <f t="shared" si="35"/>
        <v>6.6663654170707485</v>
      </c>
      <c r="AS98" s="62">
        <f t="shared" si="36"/>
        <v>0.61509126400000003</v>
      </c>
      <c r="AT98" s="62">
        <f t="shared" si="37"/>
        <v>9.356403789607981E-2</v>
      </c>
      <c r="AU98" s="62">
        <f t="shared" si="51"/>
        <v>-1.0754381074648767E-2</v>
      </c>
      <c r="AV98" s="62" t="str">
        <f t="shared" si="38"/>
        <v/>
      </c>
      <c r="AW98" s="62">
        <f t="shared" si="39"/>
        <v>0.27546236489631315</v>
      </c>
    </row>
    <row r="99" spans="1:49">
      <c r="A99" s="62">
        <v>1966</v>
      </c>
      <c r="B99" s="61">
        <v>624.45000000200002</v>
      </c>
      <c r="C99" s="61">
        <v>52332</v>
      </c>
      <c r="D99" s="61">
        <v>45504.991500275239</v>
      </c>
      <c r="F99">
        <v>0.63283620799999996</v>
      </c>
      <c r="G99" s="61"/>
      <c r="H99" s="61">
        <v>0.23017800984570116</v>
      </c>
      <c r="I99" s="61">
        <v>8994.1790091893199</v>
      </c>
      <c r="J99" s="61">
        <v>8246.3912655479653</v>
      </c>
      <c r="K99" s="61">
        <v>6887.0154133114402</v>
      </c>
      <c r="L99" s="61">
        <v>5947.4534097033284</v>
      </c>
      <c r="M99" s="61">
        <v>33.923995532372118</v>
      </c>
      <c r="N99" s="62">
        <f t="shared" si="29"/>
        <v>5.3193788071567214</v>
      </c>
      <c r="O99" s="61">
        <v>9.6999999999999993</v>
      </c>
      <c r="P99">
        <v>4.461786762</v>
      </c>
      <c r="Q99">
        <v>4.3894916610000001</v>
      </c>
      <c r="R99">
        <v>3.0277268149999998</v>
      </c>
      <c r="S99">
        <v>6.4039069409999998</v>
      </c>
      <c r="T99">
        <v>5.5270113969999999</v>
      </c>
      <c r="U99">
        <v>52.196601000000001</v>
      </c>
      <c r="V99">
        <v>19.759239999999998</v>
      </c>
      <c r="W99">
        <v>2046.4784999999999</v>
      </c>
      <c r="X99">
        <v>0.61509126400000003</v>
      </c>
      <c r="Y99" s="61">
        <v>4016.7514529999999</v>
      </c>
      <c r="Z99" s="61">
        <v>3.58</v>
      </c>
      <c r="AB99" s="61">
        <v>0.32215459925498635</v>
      </c>
      <c r="AC99" s="63" t="str">
        <f t="shared" si="30"/>
        <v/>
      </c>
      <c r="AD99" s="20">
        <f t="shared" si="49"/>
        <v>0.63283620799999996</v>
      </c>
      <c r="AE99" s="62" t="str">
        <f t="shared" si="31"/>
        <v/>
      </c>
      <c r="AF99" s="20">
        <f t="shared" si="46"/>
        <v>0.23017800984570116</v>
      </c>
      <c r="AG99" s="62">
        <f t="shared" si="32"/>
        <v>0.19765258079731579</v>
      </c>
      <c r="AH99" s="62">
        <f t="shared" si="33"/>
        <v>0.18121948809721428</v>
      </c>
      <c r="AI99" s="62">
        <f t="shared" si="47"/>
        <v>0.15134637291976605</v>
      </c>
      <c r="AJ99" s="62">
        <f t="shared" si="48"/>
        <v>0.1306989236481311</v>
      </c>
      <c r="AK99" s="62">
        <f t="shared" si="34"/>
        <v>2.0647449271634949E-2</v>
      </c>
      <c r="AL99" s="62">
        <f t="shared" si="40"/>
        <v>1.9055564569707575E-3</v>
      </c>
      <c r="AM99" s="62">
        <f t="shared" si="41"/>
        <v>-1.6140635019764309E-2</v>
      </c>
      <c r="AN99" s="62">
        <f t="shared" si="42"/>
        <v>-2.6321823971426055E-3</v>
      </c>
      <c r="AO99" s="62">
        <f t="shared" si="43"/>
        <v>-2.405804230491752E-2</v>
      </c>
      <c r="AP99" s="62">
        <f t="shared" si="44"/>
        <v>-8.3161709867485105E-3</v>
      </c>
      <c r="AQ99" s="62">
        <f t="shared" si="50"/>
        <v>-0.9713961477843982</v>
      </c>
      <c r="AR99" s="62">
        <f t="shared" si="35"/>
        <v>6.6524796423513637</v>
      </c>
      <c r="AS99" s="62">
        <f t="shared" si="36"/>
        <v>0.61509126400000003</v>
      </c>
      <c r="AT99" s="62">
        <f t="shared" si="37"/>
        <v>8.8270568141424754E-2</v>
      </c>
      <c r="AU99" s="62">
        <f t="shared" si="51"/>
        <v>8.6027557481941318E-3</v>
      </c>
      <c r="AV99" s="62" t="str">
        <f t="shared" si="38"/>
        <v/>
      </c>
      <c r="AW99" s="62">
        <f t="shared" si="39"/>
        <v>0.32215459925498635</v>
      </c>
    </row>
    <row r="100" spans="1:49">
      <c r="A100" s="62">
        <v>1967</v>
      </c>
      <c r="B100" s="61">
        <v>623.85999999900002</v>
      </c>
      <c r="C100" s="61">
        <v>52667</v>
      </c>
      <c r="D100" s="61">
        <v>50517.38007849978</v>
      </c>
      <c r="F100">
        <v>0.636375633</v>
      </c>
      <c r="G100" s="61"/>
      <c r="H100" s="61">
        <v>0.22677671871294042</v>
      </c>
      <c r="I100" s="61">
        <v>9374.88872382505</v>
      </c>
      <c r="J100" s="61">
        <v>8868.8983554427814</v>
      </c>
      <c r="K100" s="61">
        <v>7387.6089614339471</v>
      </c>
      <c r="L100" s="61">
        <v>6734.3802625658009</v>
      </c>
      <c r="M100" s="61">
        <v>35.775873381105541</v>
      </c>
      <c r="N100" s="62">
        <f t="shared" si="29"/>
        <v>5.5640138787986997</v>
      </c>
      <c r="O100" s="61">
        <v>10</v>
      </c>
      <c r="P100">
        <v>4.6062331470000002</v>
      </c>
      <c r="Q100">
        <v>4.4882976259999996</v>
      </c>
      <c r="R100">
        <v>3.0953845960000002</v>
      </c>
      <c r="S100">
        <v>6.4729691310000002</v>
      </c>
      <c r="T100">
        <v>5.5667889329999998</v>
      </c>
      <c r="U100">
        <v>52.531235000000002</v>
      </c>
      <c r="V100">
        <v>20.005210000000002</v>
      </c>
      <c r="W100">
        <v>2071.0066000000002</v>
      </c>
      <c r="X100">
        <v>0.61509126400000003</v>
      </c>
      <c r="Y100" s="61">
        <v>4257.2013340000003</v>
      </c>
      <c r="Z100" s="61">
        <v>3.58</v>
      </c>
      <c r="AB100" s="61">
        <v>0.31797009095375139</v>
      </c>
      <c r="AC100" s="63" t="str">
        <f t="shared" si="30"/>
        <v/>
      </c>
      <c r="AD100" s="20">
        <f t="shared" si="49"/>
        <v>0.636375633</v>
      </c>
      <c r="AE100" s="62" t="str">
        <f t="shared" si="31"/>
        <v/>
      </c>
      <c r="AF100" s="20">
        <f t="shared" si="46"/>
        <v>0.22677671871294042</v>
      </c>
      <c r="AG100" s="62">
        <f t="shared" si="32"/>
        <v>0.18557749252350889</v>
      </c>
      <c r="AH100" s="62">
        <f t="shared" si="33"/>
        <v>0.17556132843115094</v>
      </c>
      <c r="AI100" s="62">
        <f t="shared" si="47"/>
        <v>0.14623895677001106</v>
      </c>
      <c r="AJ100" s="62">
        <f t="shared" si="48"/>
        <v>0.13330818526418309</v>
      </c>
      <c r="AK100" s="62">
        <f t="shared" si="34"/>
        <v>1.293077150582797E-2</v>
      </c>
      <c r="AL100" s="62">
        <f t="shared" si="40"/>
        <v>-1.31021243502448E-2</v>
      </c>
      <c r="AM100" s="62">
        <f t="shared" si="41"/>
        <v>-2.2703181132782448E-2</v>
      </c>
      <c r="AN100" s="62">
        <f t="shared" si="42"/>
        <v>-2.2863187307234561E-2</v>
      </c>
      <c r="AO100" s="62">
        <f t="shared" si="43"/>
        <v>-3.423659046289091E-2</v>
      </c>
      <c r="AP100" s="62">
        <f t="shared" si="44"/>
        <v>-3.7792077869109736E-2</v>
      </c>
      <c r="AQ100" s="62">
        <f t="shared" si="50"/>
        <v>-0.96541520543477199</v>
      </c>
      <c r="AR100" s="62">
        <f t="shared" si="35"/>
        <v>6.6703748428219827</v>
      </c>
      <c r="AS100" s="62">
        <f t="shared" si="36"/>
        <v>0.61509126400000003</v>
      </c>
      <c r="AT100" s="62">
        <f t="shared" si="37"/>
        <v>8.427201346120218E-2</v>
      </c>
      <c r="AU100" s="62">
        <f t="shared" si="51"/>
        <v>-9.1632374864971181E-3</v>
      </c>
      <c r="AV100" s="62" t="str">
        <f t="shared" si="38"/>
        <v/>
      </c>
      <c r="AW100" s="62">
        <f t="shared" si="39"/>
        <v>0.31797009095375139</v>
      </c>
    </row>
    <row r="101" spans="1:49">
      <c r="A101" s="62">
        <v>1968</v>
      </c>
      <c r="B101" s="61">
        <v>623.5</v>
      </c>
      <c r="C101" s="61">
        <v>52987</v>
      </c>
      <c r="D101" s="61">
        <v>54830.944722732558</v>
      </c>
      <c r="F101">
        <v>0.62644946599999995</v>
      </c>
      <c r="G101" s="61"/>
      <c r="H101" s="61">
        <v>0.2347651143474242</v>
      </c>
      <c r="I101" s="61">
        <v>11841</v>
      </c>
      <c r="J101" s="61">
        <v>9301</v>
      </c>
      <c r="K101" s="61">
        <v>8422.3220847006196</v>
      </c>
      <c r="L101" s="61">
        <v>7158.546324171597</v>
      </c>
      <c r="M101" s="61">
        <v>38.173474659781917</v>
      </c>
      <c r="N101" s="62">
        <f t="shared" si="29"/>
        <v>5.625626773279901</v>
      </c>
      <c r="O101" s="61">
        <v>10.199999999999999</v>
      </c>
      <c r="P101">
        <v>4.6705369440000002</v>
      </c>
      <c r="Q101">
        <v>4.5764981389999999</v>
      </c>
      <c r="R101">
        <v>3.2055328169999999</v>
      </c>
      <c r="S101">
        <v>6.4936895049999999</v>
      </c>
      <c r="T101">
        <v>5.6073992820000003</v>
      </c>
      <c r="U101">
        <v>52.849910000000001</v>
      </c>
      <c r="V101">
        <v>19.994959999999999</v>
      </c>
      <c r="W101">
        <v>2064.5434</v>
      </c>
      <c r="X101">
        <v>0.61509126400000003</v>
      </c>
      <c r="Y101" s="61">
        <v>4535.0057360000001</v>
      </c>
      <c r="Z101" s="61">
        <v>3.56</v>
      </c>
      <c r="AB101" s="61">
        <v>0.3419836551388285</v>
      </c>
      <c r="AC101" s="63" t="str">
        <f t="shared" si="30"/>
        <v/>
      </c>
      <c r="AD101" s="20">
        <f t="shared" si="49"/>
        <v>0.62644946599999995</v>
      </c>
      <c r="AE101" s="62" t="str">
        <f t="shared" si="31"/>
        <v/>
      </c>
      <c r="AF101" s="20">
        <f t="shared" si="46"/>
        <v>0.2347651143474242</v>
      </c>
      <c r="AG101" s="62">
        <f t="shared" si="32"/>
        <v>0.21595469601841089</v>
      </c>
      <c r="AH101" s="62">
        <f t="shared" si="33"/>
        <v>0.16963048962648761</v>
      </c>
      <c r="AI101" s="62">
        <f t="shared" si="47"/>
        <v>0.15360527029563981</v>
      </c>
      <c r="AJ101" s="62">
        <f t="shared" si="48"/>
        <v>0.13055668401065704</v>
      </c>
      <c r="AK101" s="62">
        <f t="shared" si="34"/>
        <v>2.3048586284982769E-2</v>
      </c>
      <c r="AL101" s="62">
        <f t="shared" si="40"/>
        <v>2.851024355568217E-3</v>
      </c>
      <c r="AM101" s="62">
        <f t="shared" ref="AM101:AM132" si="52">IF(OR(Q101="",Q100="",$N101="",$N100=""),"",LN((Q101/Q100)/($N101/$N100)))</f>
        <v>8.448025431215752E-3</v>
      </c>
      <c r="AN101" s="62">
        <f t="shared" ref="AN101:AN132" si="53">IF(OR(R101="",R100="",$N101="",$N100=""),"",LN((R101/R100)/($N101/$N100)))</f>
        <v>2.3953560248148955E-2</v>
      </c>
      <c r="AO101" s="62">
        <f t="shared" ref="AO101:AO132" si="54">IF(OR(S101="",S100="",$N101="",$N100=""),"",LN((S101/S100)/($N101/$N100)))</f>
        <v>-7.8166505180307985E-3</v>
      </c>
      <c r="AP101" s="62">
        <f t="shared" ref="AP101:AP132" si="55">IF(OR(T101="",T100="",$N101="",$N100=""),"",LN((T101/T100)/($N101/$N100)))</f>
        <v>-3.74396836980203E-3</v>
      </c>
      <c r="AQ101" s="62">
        <f t="shared" si="50"/>
        <v>-0.97197576758531234</v>
      </c>
      <c r="AR101" s="62">
        <f t="shared" si="35"/>
        <v>6.6606885995591076</v>
      </c>
      <c r="AS101" s="62">
        <f t="shared" si="36"/>
        <v>0.61509126400000003</v>
      </c>
      <c r="AT101" s="62">
        <f t="shared" si="37"/>
        <v>8.270887468622834E-2</v>
      </c>
      <c r="AU101" s="62">
        <f t="shared" si="51"/>
        <v>2.4787400206475893E-2</v>
      </c>
      <c r="AV101" s="62" t="str">
        <f t="shared" si="38"/>
        <v/>
      </c>
      <c r="AW101" s="62">
        <f t="shared" si="39"/>
        <v>0.3419836551388285</v>
      </c>
    </row>
    <row r="102" spans="1:49">
      <c r="A102" s="62">
        <v>1969</v>
      </c>
      <c r="B102" s="61">
        <v>625.5</v>
      </c>
      <c r="C102" s="61">
        <v>53317</v>
      </c>
      <c r="D102" s="61">
        <v>60626.608774437598</v>
      </c>
      <c r="F102">
        <v>0.62241036299999997</v>
      </c>
      <c r="G102" s="61"/>
      <c r="H102" s="61">
        <v>0.24732513156245661</v>
      </c>
      <c r="I102" s="61">
        <v>14014</v>
      </c>
      <c r="J102" s="61">
        <v>10007</v>
      </c>
      <c r="K102" s="61">
        <v>9698.3471284626303</v>
      </c>
      <c r="L102" s="61">
        <v>8647.0756518468825</v>
      </c>
      <c r="M102" s="61">
        <v>40.244990091031092</v>
      </c>
      <c r="N102" s="62">
        <f t="shared" si="29"/>
        <v>5.8635678859735716</v>
      </c>
      <c r="O102" s="61">
        <v>10.4</v>
      </c>
      <c r="P102">
        <v>4.8119390400000004</v>
      </c>
      <c r="Q102">
        <v>4.8398734140000004</v>
      </c>
      <c r="R102">
        <v>3.3803008399999999</v>
      </c>
      <c r="S102">
        <v>6.6440495479999999</v>
      </c>
      <c r="T102">
        <v>5.6873463769999999</v>
      </c>
      <c r="U102">
        <v>53.179461000000003</v>
      </c>
      <c r="V102">
        <v>19.851479999999999</v>
      </c>
      <c r="W102">
        <v>2063.4205999999999</v>
      </c>
      <c r="X102">
        <v>0.61509126400000003</v>
      </c>
      <c r="Y102" s="61">
        <v>5043.3540620000003</v>
      </c>
      <c r="Z102" s="61">
        <v>5</v>
      </c>
      <c r="AB102" s="61">
        <v>0.34815237160516083</v>
      </c>
      <c r="AC102" s="63" t="str">
        <f t="shared" si="30"/>
        <v/>
      </c>
      <c r="AD102" s="20">
        <f t="shared" si="49"/>
        <v>0.62241036299999997</v>
      </c>
      <c r="AE102" s="62" t="str">
        <f t="shared" si="31"/>
        <v/>
      </c>
      <c r="AF102" s="20">
        <f t="shared" ref="AF102:AF133" si="56">IF(H102="","",H102)</f>
        <v>0.24732513156245661</v>
      </c>
      <c r="AG102" s="62">
        <f t="shared" si="32"/>
        <v>0.23115262890819677</v>
      </c>
      <c r="AH102" s="62">
        <f t="shared" si="33"/>
        <v>0.16505953742574034</v>
      </c>
      <c r="AI102" s="62">
        <f t="shared" si="47"/>
        <v>0.15996849113803327</v>
      </c>
      <c r="AJ102" s="62">
        <f t="shared" si="48"/>
        <v>0.14262839084433182</v>
      </c>
      <c r="AK102" s="62">
        <f t="shared" si="34"/>
        <v>1.7340100293701449E-2</v>
      </c>
      <c r="AL102" s="62">
        <f t="shared" si="40"/>
        <v>-1.1599817000506297E-2</v>
      </c>
      <c r="AM102" s="62">
        <f t="shared" si="52"/>
        <v>1.4528554724132132E-2</v>
      </c>
      <c r="AN102" s="62">
        <f t="shared" si="53"/>
        <v>1.1660485011932748E-2</v>
      </c>
      <c r="AO102" s="62">
        <f t="shared" si="54"/>
        <v>-1.853511499259055E-2</v>
      </c>
      <c r="AP102" s="62">
        <f t="shared" si="55"/>
        <v>-2.7269157004348038E-2</v>
      </c>
      <c r="AQ102" s="62">
        <f t="shared" si="50"/>
        <v>-0.98539368682651085</v>
      </c>
      <c r="AR102" s="62">
        <f t="shared" si="35"/>
        <v>6.6467266833122709</v>
      </c>
      <c r="AS102" s="62">
        <f t="shared" si="36"/>
        <v>0.61509126400000003</v>
      </c>
      <c r="AT102" s="62">
        <f t="shared" si="37"/>
        <v>8.3187137858294055E-2</v>
      </c>
      <c r="AU102" s="62">
        <f t="shared" si="51"/>
        <v>-5.8259043301680455E-3</v>
      </c>
      <c r="AV102" s="62" t="str">
        <f t="shared" si="38"/>
        <v/>
      </c>
      <c r="AW102" s="62">
        <f t="shared" si="39"/>
        <v>0.34815237160516083</v>
      </c>
    </row>
    <row r="103" spans="1:49">
      <c r="A103" s="62">
        <v>1970</v>
      </c>
      <c r="B103" s="61">
        <v>623</v>
      </c>
      <c r="C103" s="61">
        <v>53661</v>
      </c>
      <c r="D103" s="61">
        <v>68512.271701494567</v>
      </c>
      <c r="F103">
        <v>0.59178393799999995</v>
      </c>
      <c r="G103" s="61"/>
      <c r="H103" s="61">
        <v>0.25504330086728944</v>
      </c>
      <c r="I103" s="61">
        <v>14300</v>
      </c>
      <c r="J103" s="61">
        <v>10990</v>
      </c>
      <c r="K103" s="61">
        <v>10797.704951956197</v>
      </c>
      <c r="L103" s="61">
        <v>10523.834523292235</v>
      </c>
      <c r="M103" s="61">
        <v>42.079260712581622</v>
      </c>
      <c r="N103" s="62">
        <f t="shared" si="29"/>
        <v>6.2967683469527413</v>
      </c>
      <c r="O103" s="61">
        <v>10.9</v>
      </c>
      <c r="P103">
        <v>5.0253644099999999</v>
      </c>
      <c r="Q103">
        <v>5.3542654089999999</v>
      </c>
      <c r="R103">
        <v>3.6693586800000002</v>
      </c>
      <c r="S103">
        <v>7.1336234259999998</v>
      </c>
      <c r="T103">
        <v>5.8751680100000003</v>
      </c>
      <c r="U103">
        <v>53.522669999999998</v>
      </c>
      <c r="V103">
        <v>19.943719999999999</v>
      </c>
      <c r="W103">
        <v>2042.0827999999999</v>
      </c>
      <c r="X103">
        <v>0.61509126400000003</v>
      </c>
      <c r="Y103" s="61">
        <v>6036.519225</v>
      </c>
      <c r="Z103" s="61">
        <v>7.3799999989999998</v>
      </c>
      <c r="AB103" s="61">
        <v>0.35728823162018941</v>
      </c>
      <c r="AC103" s="63" t="str">
        <f t="shared" si="30"/>
        <v/>
      </c>
      <c r="AD103" s="20">
        <f t="shared" ref="AD103:AD134" si="57">IF(F103="","",F103)</f>
        <v>0.59178393799999995</v>
      </c>
      <c r="AE103" s="62" t="str">
        <f t="shared" si="31"/>
        <v/>
      </c>
      <c r="AF103" s="20">
        <f t="shared" si="56"/>
        <v>0.25504330086728944</v>
      </c>
      <c r="AG103" s="62">
        <f t="shared" si="32"/>
        <v>0.20872173181331033</v>
      </c>
      <c r="AH103" s="62">
        <f t="shared" si="33"/>
        <v>0.16040921906491473</v>
      </c>
      <c r="AI103" s="62">
        <f t="shared" si="47"/>
        <v>0.15760249490779402</v>
      </c>
      <c r="AJ103" s="62">
        <f t="shared" si="48"/>
        <v>0.1536051025886894</v>
      </c>
      <c r="AK103" s="62">
        <f t="shared" si="34"/>
        <v>3.9973923191046201E-3</v>
      </c>
      <c r="AL103" s="62">
        <f t="shared" si="40"/>
        <v>-2.7880427397158535E-2</v>
      </c>
      <c r="AM103" s="62">
        <f t="shared" si="52"/>
        <v>2.9726681297983885E-2</v>
      </c>
      <c r="AN103" s="62">
        <f t="shared" si="53"/>
        <v>1.0773920338346198E-2</v>
      </c>
      <c r="AO103" s="62">
        <f t="shared" si="54"/>
        <v>-1.8061796272729057E-4</v>
      </c>
      <c r="AP103" s="62">
        <f t="shared" si="55"/>
        <v>-3.8787384619647147E-2</v>
      </c>
      <c r="AQ103" s="62">
        <f t="shared" si="50"/>
        <v>-0.98719099565535373</v>
      </c>
      <c r="AR103" s="62">
        <f t="shared" si="35"/>
        <v>6.6345345507290698</v>
      </c>
      <c r="AS103" s="62">
        <f t="shared" si="36"/>
        <v>0.61509126400000003</v>
      </c>
      <c r="AT103" s="62">
        <f t="shared" si="37"/>
        <v>8.8108583689953987E-2</v>
      </c>
      <c r="AU103" s="62">
        <f t="shared" si="51"/>
        <v>-2.1278268412866785E-2</v>
      </c>
      <c r="AV103" s="62" t="str">
        <f t="shared" si="38"/>
        <v/>
      </c>
      <c r="AW103" s="62">
        <f t="shared" si="39"/>
        <v>0.35728823162018941</v>
      </c>
    </row>
    <row r="104" spans="1:49">
      <c r="A104" s="62">
        <v>1971</v>
      </c>
      <c r="B104" s="61">
        <v>594</v>
      </c>
      <c r="C104" s="61">
        <v>54006</v>
      </c>
      <c r="D104" s="61">
        <v>74778.443223129812</v>
      </c>
      <c r="F104">
        <v>0.59376213700000002</v>
      </c>
      <c r="G104" s="61"/>
      <c r="H104" s="61">
        <v>0.25057667007945106</v>
      </c>
      <c r="I104" s="61">
        <v>17600</v>
      </c>
      <c r="J104" s="61">
        <v>12162</v>
      </c>
      <c r="K104" s="61">
        <v>12106.928614675446</v>
      </c>
      <c r="L104" s="61">
        <v>11392.679906308733</v>
      </c>
      <c r="M104" s="61">
        <v>42.618142477104939</v>
      </c>
      <c r="N104" s="62">
        <f t="shared" si="29"/>
        <v>6.7424246497586786</v>
      </c>
      <c r="O104" s="61">
        <v>11.5</v>
      </c>
      <c r="P104">
        <v>5.3023620579999999</v>
      </c>
      <c r="Q104">
        <v>5.755106563</v>
      </c>
      <c r="R104">
        <v>4.1841067000000001</v>
      </c>
      <c r="S104">
        <v>7.4445371050000002</v>
      </c>
      <c r="T104">
        <v>6.176063793</v>
      </c>
      <c r="U104">
        <v>53.891945999999997</v>
      </c>
      <c r="V104">
        <v>19.959540000000001</v>
      </c>
      <c r="W104">
        <v>1989.6078</v>
      </c>
      <c r="X104">
        <v>0.61509126400000003</v>
      </c>
      <c r="Y104" s="61">
        <v>6998.5607829999999</v>
      </c>
      <c r="Z104" s="61">
        <v>5.7583333324166697</v>
      </c>
      <c r="AB104" s="61">
        <v>0.40387467415077966</v>
      </c>
      <c r="AC104" s="63" t="str">
        <f t="shared" si="30"/>
        <v/>
      </c>
      <c r="AD104" s="20">
        <f t="shared" si="57"/>
        <v>0.59376213700000002</v>
      </c>
      <c r="AE104" s="62" t="str">
        <f t="shared" si="31"/>
        <v/>
      </c>
      <c r="AF104" s="20">
        <f t="shared" si="56"/>
        <v>0.25057667007945106</v>
      </c>
      <c r="AG104" s="62">
        <f t="shared" si="32"/>
        <v>0.2353619471253732</v>
      </c>
      <c r="AH104" s="62">
        <f t="shared" si="33"/>
        <v>0.16264045459879481</v>
      </c>
      <c r="AI104" s="62">
        <f t="shared" si="47"/>
        <v>0.16190399388965399</v>
      </c>
      <c r="AJ104" s="62">
        <f t="shared" si="48"/>
        <v>0.15235246168891692</v>
      </c>
      <c r="AK104" s="62">
        <f t="shared" si="34"/>
        <v>9.5515322007370673E-3</v>
      </c>
      <c r="AL104" s="62">
        <f t="shared" si="40"/>
        <v>-1.4728637688380508E-2</v>
      </c>
      <c r="AM104" s="62">
        <f t="shared" si="52"/>
        <v>3.8109830650219162E-3</v>
      </c>
      <c r="AN104" s="62">
        <f t="shared" si="53"/>
        <v>6.2893268580465331E-2</v>
      </c>
      <c r="AO104" s="62">
        <f t="shared" si="54"/>
        <v>-2.5721870378012466E-2</v>
      </c>
      <c r="AP104" s="62">
        <f t="shared" si="55"/>
        <v>-1.8436574788067012E-2</v>
      </c>
      <c r="AQ104" s="62">
        <f t="shared" si="50"/>
        <v>-0.99327381736352283</v>
      </c>
      <c r="AR104" s="62">
        <f t="shared" si="35"/>
        <v>6.6024189955039949</v>
      </c>
      <c r="AS104" s="62">
        <f t="shared" si="36"/>
        <v>0.61509126400000003</v>
      </c>
      <c r="AT104" s="62">
        <f t="shared" si="37"/>
        <v>9.3590618918304336E-2</v>
      </c>
      <c r="AU104" s="62">
        <f t="shared" si="51"/>
        <v>5.4169404234745144E-3</v>
      </c>
      <c r="AV104" s="62" t="str">
        <f t="shared" si="38"/>
        <v/>
      </c>
      <c r="AW104" s="62">
        <f t="shared" si="39"/>
        <v>0.40387467415077966</v>
      </c>
    </row>
    <row r="105" spans="1:49">
      <c r="A105" s="62">
        <v>1972</v>
      </c>
      <c r="B105" s="61">
        <v>582.5</v>
      </c>
      <c r="C105" s="61">
        <v>54366</v>
      </c>
      <c r="D105" s="61">
        <v>81918.601489716457</v>
      </c>
      <c r="F105">
        <v>0.59641204000000003</v>
      </c>
      <c r="G105" s="61"/>
      <c r="H105" s="61">
        <v>0.24478327554176374</v>
      </c>
      <c r="I105" s="61">
        <v>19100</v>
      </c>
      <c r="J105" s="61">
        <v>13359</v>
      </c>
      <c r="K105" s="61">
        <v>13885.171290037977</v>
      </c>
      <c r="L105" s="61">
        <v>13062.429151337134</v>
      </c>
      <c r="M105" s="61">
        <v>43.796317507457452</v>
      </c>
      <c r="N105" s="62">
        <f t="shared" si="29"/>
        <v>7.1399268808171668</v>
      </c>
      <c r="O105" s="61">
        <v>12.1</v>
      </c>
      <c r="P105">
        <v>5.6467755930000001</v>
      </c>
      <c r="Q105">
        <v>5.8186675369999996</v>
      </c>
      <c r="R105">
        <v>4.502088938</v>
      </c>
      <c r="S105">
        <v>7.8714234269999999</v>
      </c>
      <c r="T105">
        <v>6.4406547119999997</v>
      </c>
      <c r="U105">
        <v>54.262085999999996</v>
      </c>
      <c r="V105">
        <v>19.911930000000002</v>
      </c>
      <c r="W105">
        <v>1970.8398</v>
      </c>
      <c r="X105">
        <v>0.61509126400000003</v>
      </c>
      <c r="Y105" s="61">
        <v>7878.0765769999998</v>
      </c>
      <c r="Z105" s="61">
        <v>5.1749999993333304</v>
      </c>
      <c r="AB105" s="61">
        <v>0.45913834450897306</v>
      </c>
      <c r="AC105" s="63" t="str">
        <f t="shared" si="30"/>
        <v/>
      </c>
      <c r="AD105" s="20">
        <f t="shared" si="57"/>
        <v>0.59641204000000003</v>
      </c>
      <c r="AE105" s="62" t="str">
        <f t="shared" si="31"/>
        <v/>
      </c>
      <c r="AF105" s="20">
        <f t="shared" si="56"/>
        <v>0.24478327554176374</v>
      </c>
      <c r="AG105" s="62">
        <f t="shared" si="32"/>
        <v>0.23315827727354077</v>
      </c>
      <c r="AH105" s="62">
        <f t="shared" si="33"/>
        <v>0.16307651445535243</v>
      </c>
      <c r="AI105" s="62">
        <f t="shared" si="47"/>
        <v>0.16949961348865353</v>
      </c>
      <c r="AJ105" s="62">
        <f t="shared" si="48"/>
        <v>0.15945620303316468</v>
      </c>
      <c r="AK105" s="62">
        <f t="shared" si="34"/>
        <v>1.0043410455488844E-2</v>
      </c>
      <c r="AL105" s="62">
        <f t="shared" si="40"/>
        <v>5.649363186994211E-3</v>
      </c>
      <c r="AM105" s="62">
        <f t="shared" si="52"/>
        <v>-4.6299203561697623E-2</v>
      </c>
      <c r="AN105" s="62">
        <f t="shared" si="53"/>
        <v>1.596533419612443E-2</v>
      </c>
      <c r="AO105" s="62">
        <f t="shared" si="54"/>
        <v>-1.5245103350964161E-3</v>
      </c>
      <c r="AP105" s="62">
        <f t="shared" si="55"/>
        <v>-1.5333878507346582E-2</v>
      </c>
      <c r="AQ105" s="62">
        <f t="shared" si="50"/>
        <v>-1.0025067014271161</v>
      </c>
      <c r="AR105" s="62">
        <f t="shared" si="35"/>
        <v>6.5837083238835117</v>
      </c>
      <c r="AS105" s="62">
        <f t="shared" si="36"/>
        <v>0.61509126400000003</v>
      </c>
      <c r="AT105" s="62">
        <f t="shared" si="37"/>
        <v>9.6169568739390213E-2</v>
      </c>
      <c r="AU105" s="62">
        <f t="shared" si="51"/>
        <v>3.0039836047979218E-4</v>
      </c>
      <c r="AV105" s="62" t="str">
        <f t="shared" si="38"/>
        <v/>
      </c>
      <c r="AW105" s="62">
        <f t="shared" si="39"/>
        <v>0.45913834450897306</v>
      </c>
    </row>
    <row r="106" spans="1:49">
      <c r="A106" s="62">
        <v>1973</v>
      </c>
      <c r="B106" s="61">
        <v>607.92000000099995</v>
      </c>
      <c r="C106" s="61">
        <v>54797</v>
      </c>
      <c r="D106" s="61">
        <v>98905.494740011069</v>
      </c>
      <c r="F106">
        <v>0.59659552900000001</v>
      </c>
      <c r="G106" s="61"/>
      <c r="H106" s="61">
        <v>0.25917328324853744</v>
      </c>
      <c r="I106" s="61">
        <v>23800</v>
      </c>
      <c r="J106" s="61">
        <v>15250</v>
      </c>
      <c r="K106" s="61">
        <v>16555.538109647641</v>
      </c>
      <c r="L106" s="61">
        <v>18267.824441413035</v>
      </c>
      <c r="M106" s="61">
        <v>46.882109837168088</v>
      </c>
      <c r="N106" s="62">
        <f t="shared" si="29"/>
        <v>7.9897409826233234</v>
      </c>
      <c r="O106" s="61">
        <v>13.4</v>
      </c>
      <c r="P106">
        <v>6.4471635840000001</v>
      </c>
      <c r="Q106">
        <v>6.9538761310000003</v>
      </c>
      <c r="R106">
        <v>5.056903148</v>
      </c>
      <c r="S106">
        <v>8.8548592050000003</v>
      </c>
      <c r="T106">
        <v>8.2147567170000002</v>
      </c>
      <c r="U106">
        <v>54.623207000000001</v>
      </c>
      <c r="V106">
        <v>20.168289999999999</v>
      </c>
      <c r="W106">
        <v>1954.5458000000001</v>
      </c>
      <c r="X106">
        <v>0.61509126400000003</v>
      </c>
      <c r="Y106" s="61">
        <v>10300.191570000001</v>
      </c>
      <c r="Z106" s="61">
        <v>6.9249999990833304</v>
      </c>
      <c r="AB106" s="61">
        <v>0.48755960107368257</v>
      </c>
      <c r="AC106" s="63" t="str">
        <f t="shared" si="30"/>
        <v/>
      </c>
      <c r="AD106" s="20">
        <f t="shared" si="57"/>
        <v>0.59659552900000001</v>
      </c>
      <c r="AE106" s="62" t="str">
        <f t="shared" si="31"/>
        <v/>
      </c>
      <c r="AF106" s="20">
        <f t="shared" si="56"/>
        <v>0.25917328324853744</v>
      </c>
      <c r="AG106" s="62">
        <f t="shared" si="32"/>
        <v>0.24063374904055745</v>
      </c>
      <c r="AH106" s="62">
        <f t="shared" si="33"/>
        <v>0.15418759129699586</v>
      </c>
      <c r="AI106" s="62">
        <f t="shared" si="47"/>
        <v>0.16738744549194687</v>
      </c>
      <c r="AJ106" s="62">
        <f t="shared" si="48"/>
        <v>0.18469979336772882</v>
      </c>
      <c r="AK106" s="62">
        <f t="shared" si="34"/>
        <v>-1.7312347875781953E-2</v>
      </c>
      <c r="AL106" s="62">
        <f t="shared" si="40"/>
        <v>2.0099782879830112E-2</v>
      </c>
      <c r="AM106" s="62">
        <f t="shared" si="52"/>
        <v>6.5772124761155265E-2</v>
      </c>
      <c r="AN106" s="62">
        <f t="shared" si="53"/>
        <v>3.7569662973193948E-3</v>
      </c>
      <c r="AO106" s="62">
        <f t="shared" si="54"/>
        <v>5.2716514643814227E-3</v>
      </c>
      <c r="AP106" s="62">
        <f t="shared" si="55"/>
        <v>0.13084613222071623</v>
      </c>
      <c r="AQ106" s="62">
        <f t="shared" si="50"/>
        <v>-0.99634726008157837</v>
      </c>
      <c r="AR106" s="62">
        <f t="shared" si="35"/>
        <v>6.5815658579799754</v>
      </c>
      <c r="AS106" s="62">
        <f t="shared" si="36"/>
        <v>0.61509126400000003</v>
      </c>
      <c r="AT106" s="62">
        <f t="shared" si="37"/>
        <v>0.10414175266071621</v>
      </c>
      <c r="AU106" s="62">
        <f t="shared" si="51"/>
        <v>-6.0705806048036513E-2</v>
      </c>
      <c r="AV106" s="62" t="str">
        <f t="shared" si="38"/>
        <v/>
      </c>
      <c r="AW106" s="62">
        <f t="shared" si="39"/>
        <v>0.48755960107368257</v>
      </c>
    </row>
    <row r="107" spans="1:49">
      <c r="A107" s="62">
        <v>1974</v>
      </c>
      <c r="B107" s="61">
        <v>649.42999999899996</v>
      </c>
      <c r="C107" s="61">
        <v>55226</v>
      </c>
      <c r="D107" s="61">
        <v>125409.75724511086</v>
      </c>
      <c r="F107">
        <v>0.59053738</v>
      </c>
      <c r="G107" s="61"/>
      <c r="H107" s="61">
        <v>0.27208843268699467</v>
      </c>
      <c r="I107" s="61">
        <v>29600</v>
      </c>
      <c r="J107" s="61">
        <v>19625</v>
      </c>
      <c r="K107" s="61">
        <v>24156.319580959713</v>
      </c>
      <c r="L107" s="61">
        <v>28748.667719775796</v>
      </c>
      <c r="M107" s="61">
        <v>48.599971533857989</v>
      </c>
      <c r="N107" s="62">
        <f t="shared" si="29"/>
        <v>9.696788762166312</v>
      </c>
      <c r="O107" s="61">
        <v>16</v>
      </c>
      <c r="P107">
        <v>7.8497300509999999</v>
      </c>
      <c r="Q107">
        <v>9.1033178370000005</v>
      </c>
      <c r="R107">
        <v>5.9070206049999996</v>
      </c>
      <c r="S107">
        <v>12.05859693</v>
      </c>
      <c r="T107">
        <v>12.542649300000001</v>
      </c>
      <c r="U107">
        <v>54.961925999999998</v>
      </c>
      <c r="V107">
        <v>20.448360000000001</v>
      </c>
      <c r="W107">
        <v>1923.9608000000001</v>
      </c>
      <c r="X107">
        <v>0.61509126400000003</v>
      </c>
      <c r="Y107" s="61">
        <v>14261.19781</v>
      </c>
      <c r="Z107" s="61">
        <v>14.5699999994167</v>
      </c>
      <c r="AB107" s="61">
        <v>0.48330874384372602</v>
      </c>
      <c r="AC107" s="63" t="str">
        <f t="shared" si="30"/>
        <v/>
      </c>
      <c r="AD107" s="20">
        <f t="shared" si="57"/>
        <v>0.59053738</v>
      </c>
      <c r="AE107" s="62" t="str">
        <f t="shared" si="31"/>
        <v/>
      </c>
      <c r="AF107" s="20">
        <f t="shared" si="56"/>
        <v>0.27208843268699467</v>
      </c>
      <c r="AG107" s="62">
        <f t="shared" si="32"/>
        <v>0.23602629213409124</v>
      </c>
      <c r="AH107" s="62">
        <f t="shared" si="33"/>
        <v>0.15648702645714663</v>
      </c>
      <c r="AI107" s="62">
        <f t="shared" si="47"/>
        <v>0.19261913994256979</v>
      </c>
      <c r="AJ107" s="62">
        <f t="shared" si="48"/>
        <v>0.2292378866788419</v>
      </c>
      <c r="AK107" s="62">
        <f t="shared" si="34"/>
        <v>-3.6618746736272106E-2</v>
      </c>
      <c r="AL107" s="62">
        <f t="shared" si="40"/>
        <v>3.202429433536011E-3</v>
      </c>
      <c r="AM107" s="62">
        <f t="shared" si="52"/>
        <v>7.5703290051531161E-2</v>
      </c>
      <c r="AN107" s="62">
        <f t="shared" si="53"/>
        <v>-3.8249126987784959E-2</v>
      </c>
      <c r="AO107" s="62">
        <f t="shared" si="54"/>
        <v>0.11517503898988243</v>
      </c>
      <c r="AP107" s="62">
        <f t="shared" si="55"/>
        <v>0.2295662105753152</v>
      </c>
      <c r="AQ107" s="62">
        <f t="shared" si="50"/>
        <v>-0.98873800729425132</v>
      </c>
      <c r="AR107" s="62">
        <f t="shared" si="35"/>
        <v>6.5734032495034693</v>
      </c>
      <c r="AS107" s="62">
        <f t="shared" si="36"/>
        <v>0.61509126400000003</v>
      </c>
      <c r="AT107" s="62">
        <f t="shared" si="37"/>
        <v>0.11371681217855142</v>
      </c>
      <c r="AU107" s="62">
        <f t="shared" si="51"/>
        <v>-0.1243864337022639</v>
      </c>
      <c r="AV107" s="62" t="str">
        <f t="shared" si="38"/>
        <v/>
      </c>
      <c r="AW107" s="62">
        <f t="shared" si="39"/>
        <v>0.48330874384372602</v>
      </c>
    </row>
    <row r="108" spans="1:49">
      <c r="A108" s="62">
        <v>1975</v>
      </c>
      <c r="B108" s="61">
        <v>683.54999999699999</v>
      </c>
      <c r="C108" s="61">
        <v>55572</v>
      </c>
      <c r="D108" s="61">
        <v>143729.35175962609</v>
      </c>
      <c r="F108">
        <v>0.60631911199999999</v>
      </c>
      <c r="G108" s="61"/>
      <c r="H108" s="61">
        <v>0.26134109818534229</v>
      </c>
      <c r="I108" s="61">
        <v>40200</v>
      </c>
      <c r="J108" s="61">
        <v>23800</v>
      </c>
      <c r="K108" s="61">
        <v>27979.182933495806</v>
      </c>
      <c r="L108" s="61">
        <v>27591.550685491169</v>
      </c>
      <c r="M108" s="61">
        <v>46.978698054857105</v>
      </c>
      <c r="N108" s="62">
        <f t="shared" si="29"/>
        <v>11.425222703306522</v>
      </c>
      <c r="O108" s="61">
        <v>18.7</v>
      </c>
      <c r="P108">
        <v>9.2029496500000008</v>
      </c>
      <c r="Q108">
        <v>10.647542339999999</v>
      </c>
      <c r="R108">
        <v>6.7049514280000002</v>
      </c>
      <c r="S108">
        <v>13.73592603</v>
      </c>
      <c r="T108">
        <v>14.022087369999999</v>
      </c>
      <c r="U108">
        <v>55.268549</v>
      </c>
      <c r="V108">
        <v>20.45026</v>
      </c>
      <c r="W108">
        <v>1908.5118</v>
      </c>
      <c r="X108">
        <v>0.61509126400000003</v>
      </c>
      <c r="Y108" s="61">
        <v>17397.287199999999</v>
      </c>
      <c r="Z108" s="61">
        <v>10.634999999250001</v>
      </c>
      <c r="AB108" s="61">
        <v>0.54528432885414446</v>
      </c>
      <c r="AC108" s="63" t="str">
        <f t="shared" si="30"/>
        <v/>
      </c>
      <c r="AD108" s="20">
        <f t="shared" si="57"/>
        <v>0.60631911199999999</v>
      </c>
      <c r="AE108" s="62" t="str">
        <f t="shared" si="31"/>
        <v/>
      </c>
      <c r="AF108" s="20">
        <f t="shared" si="56"/>
        <v>0.26134109818534229</v>
      </c>
      <c r="AG108" s="62">
        <f t="shared" si="32"/>
        <v>0.27969234890331057</v>
      </c>
      <c r="AH108" s="62">
        <f t="shared" si="33"/>
        <v>0.16558900258454706</v>
      </c>
      <c r="AI108" s="62">
        <f t="shared" si="47"/>
        <v>0.19466575609614084</v>
      </c>
      <c r="AJ108" s="62">
        <f t="shared" si="48"/>
        <v>0.19196879654501928</v>
      </c>
      <c r="AK108" s="62">
        <f t="shared" si="34"/>
        <v>2.6969595511215638E-3</v>
      </c>
      <c r="AL108" s="62">
        <f t="shared" si="40"/>
        <v>-4.9837499651204462E-3</v>
      </c>
      <c r="AM108" s="62">
        <f t="shared" si="52"/>
        <v>-7.3384991876333534E-3</v>
      </c>
      <c r="AN108" s="62">
        <f t="shared" si="53"/>
        <v>-3.7323957961512978E-2</v>
      </c>
      <c r="AO108" s="62">
        <f t="shared" si="54"/>
        <v>-3.379175924306773E-2</v>
      </c>
      <c r="AP108" s="62">
        <f t="shared" si="55"/>
        <v>-5.2529679114673912E-2</v>
      </c>
      <c r="AQ108" s="62">
        <f t="shared" si="50"/>
        <v>-0.99420841621602518</v>
      </c>
      <c r="AR108" s="62">
        <f t="shared" si="35"/>
        <v>6.5598706388162702</v>
      </c>
      <c r="AS108" s="62">
        <f t="shared" si="36"/>
        <v>0.61509126400000003</v>
      </c>
      <c r="AT108" s="62">
        <f t="shared" si="37"/>
        <v>0.12104199307247511</v>
      </c>
      <c r="AU108" s="62">
        <f t="shared" si="51"/>
        <v>-1.8328653975276887E-2</v>
      </c>
      <c r="AV108" s="62" t="str">
        <f t="shared" si="38"/>
        <v/>
      </c>
      <c r="AW108" s="62">
        <f t="shared" si="39"/>
        <v>0.54528432885414446</v>
      </c>
    </row>
    <row r="109" spans="1:49">
      <c r="A109" s="62">
        <v>1976</v>
      </c>
      <c r="B109" s="61">
        <v>875</v>
      </c>
      <c r="C109" s="61">
        <v>55839</v>
      </c>
      <c r="D109" s="61">
        <v>180723.02737233421</v>
      </c>
      <c r="F109">
        <v>0.59624167299999997</v>
      </c>
      <c r="G109" s="61"/>
      <c r="H109" s="61">
        <v>0.24919101854266162</v>
      </c>
      <c r="I109" s="61">
        <v>48500</v>
      </c>
      <c r="J109" s="61">
        <v>35800</v>
      </c>
      <c r="K109" s="61">
        <v>37670.886421932584</v>
      </c>
      <c r="L109" s="61">
        <v>39327.200925232748</v>
      </c>
      <c r="M109" s="61">
        <v>50.052618082810127</v>
      </c>
      <c r="N109" s="62">
        <f t="shared" si="29"/>
        <v>13.419158211998147</v>
      </c>
      <c r="O109" s="61">
        <v>21.8</v>
      </c>
      <c r="P109">
        <v>10.89836107</v>
      </c>
      <c r="Q109">
        <v>12.807511209999999</v>
      </c>
      <c r="R109">
        <v>7.7922843549999996</v>
      </c>
      <c r="S109">
        <v>16.51904687</v>
      </c>
      <c r="T109">
        <v>17.599024190000002</v>
      </c>
      <c r="U109">
        <v>55.539118000000002</v>
      </c>
      <c r="V109">
        <v>20.659220000000001</v>
      </c>
      <c r="W109">
        <v>1906.3868</v>
      </c>
      <c r="X109">
        <v>0.61509126400000003</v>
      </c>
      <c r="Y109" s="61">
        <v>21842.035650000002</v>
      </c>
      <c r="Z109" s="61">
        <v>15.6766666661667</v>
      </c>
      <c r="AB109" s="61">
        <v>0.54149443908495354</v>
      </c>
      <c r="AC109" s="63" t="str">
        <f t="shared" si="30"/>
        <v/>
      </c>
      <c r="AD109" s="20">
        <f t="shared" si="57"/>
        <v>0.59624167299999997</v>
      </c>
      <c r="AE109" s="62" t="str">
        <f t="shared" si="31"/>
        <v/>
      </c>
      <c r="AF109" s="20">
        <f t="shared" si="56"/>
        <v>0.24919101854266162</v>
      </c>
      <c r="AG109" s="62">
        <f t="shared" si="32"/>
        <v>0.26836646499993599</v>
      </c>
      <c r="AH109" s="62">
        <f t="shared" si="33"/>
        <v>0.19809318447417953</v>
      </c>
      <c r="AI109" s="62">
        <f t="shared" si="47"/>
        <v>0.20844541489625018</v>
      </c>
      <c r="AJ109" s="62">
        <f t="shared" si="48"/>
        <v>0.21761034826076131</v>
      </c>
      <c r="AK109" s="62">
        <f t="shared" si="34"/>
        <v>-9.1649333645111297E-3</v>
      </c>
      <c r="AL109" s="62">
        <f t="shared" si="40"/>
        <v>8.2283966032370617E-3</v>
      </c>
      <c r="AM109" s="62">
        <f t="shared" si="52"/>
        <v>2.3842738795180462E-2</v>
      </c>
      <c r="AN109" s="62">
        <f t="shared" si="53"/>
        <v>-1.05721876651373E-2</v>
      </c>
      <c r="AO109" s="62">
        <f t="shared" si="54"/>
        <v>2.3639358470100871E-2</v>
      </c>
      <c r="AP109" s="62">
        <f t="shared" si="55"/>
        <v>6.6349727092426161E-2</v>
      </c>
      <c r="AQ109" s="62">
        <f t="shared" si="50"/>
        <v>-0.98892589244147522</v>
      </c>
      <c r="AR109" s="62">
        <f t="shared" si="35"/>
        <v>6.5640391092737644</v>
      </c>
      <c r="AS109" s="62">
        <f t="shared" si="36"/>
        <v>0.61509126400000003</v>
      </c>
      <c r="AT109" s="62">
        <f t="shared" si="37"/>
        <v>0.12085917310913566</v>
      </c>
      <c r="AU109" s="62">
        <f t="shared" si="51"/>
        <v>-5.4509973983919269E-2</v>
      </c>
      <c r="AV109" s="62" t="str">
        <f t="shared" si="38"/>
        <v/>
      </c>
      <c r="AW109" s="62">
        <f t="shared" si="39"/>
        <v>0.54149443908495354</v>
      </c>
    </row>
    <row r="110" spans="1:49">
      <c r="A110" s="62">
        <v>1977</v>
      </c>
      <c r="B110" s="61">
        <v>871.54999999699999</v>
      </c>
      <c r="C110" s="61">
        <v>56059</v>
      </c>
      <c r="D110" s="61">
        <v>219627.79621389235</v>
      </c>
      <c r="F110">
        <v>0.59306276700000005</v>
      </c>
      <c r="G110" s="61"/>
      <c r="H110" s="61">
        <v>0.24779672956545898</v>
      </c>
      <c r="I110" s="61">
        <v>62200</v>
      </c>
      <c r="J110" s="61">
        <v>44100</v>
      </c>
      <c r="K110" s="61">
        <v>48822.728819205571</v>
      </c>
      <c r="L110" s="61">
        <v>46165.303896625497</v>
      </c>
      <c r="M110" s="61">
        <v>50.888106165820147</v>
      </c>
      <c r="N110" s="62">
        <f t="shared" si="29"/>
        <v>15.977244452116205</v>
      </c>
      <c r="O110" s="61">
        <v>25.6</v>
      </c>
      <c r="P110">
        <v>12.79085998</v>
      </c>
      <c r="Q110">
        <v>15.23034105</v>
      </c>
      <c r="R110">
        <v>9.3275957940000005</v>
      </c>
      <c r="S110">
        <v>19.35014305</v>
      </c>
      <c r="T110">
        <v>20.343284919999999</v>
      </c>
      <c r="U110">
        <v>55.775933999999999</v>
      </c>
      <c r="V110">
        <v>20.729109999999999</v>
      </c>
      <c r="W110">
        <v>1871.4967999999999</v>
      </c>
      <c r="X110">
        <v>0.61509126400000003</v>
      </c>
      <c r="Y110" s="61">
        <v>26904.51038</v>
      </c>
      <c r="Z110" s="61">
        <v>14.034999999749999</v>
      </c>
      <c r="AB110" s="61">
        <v>0.53195141844721838</v>
      </c>
      <c r="AC110" s="63" t="str">
        <f t="shared" si="30"/>
        <v/>
      </c>
      <c r="AD110" s="20">
        <f t="shared" si="57"/>
        <v>0.59306276700000005</v>
      </c>
      <c r="AE110" s="62" t="str">
        <f t="shared" si="31"/>
        <v/>
      </c>
      <c r="AF110" s="20">
        <f t="shared" si="56"/>
        <v>0.24779672956545898</v>
      </c>
      <c r="AG110" s="62">
        <f t="shared" si="32"/>
        <v>0.28320641135707758</v>
      </c>
      <c r="AH110" s="62">
        <f t="shared" si="33"/>
        <v>0.20079425628371578</v>
      </c>
      <c r="AI110" s="62">
        <f t="shared" si="47"/>
        <v>0.22229758555541768</v>
      </c>
      <c r="AJ110" s="62">
        <f t="shared" si="48"/>
        <v>0.21019791070373339</v>
      </c>
      <c r="AK110" s="62">
        <f t="shared" si="34"/>
        <v>1.2099674851684283E-2</v>
      </c>
      <c r="AL110" s="62">
        <f t="shared" si="40"/>
        <v>-1.4363650563743327E-2</v>
      </c>
      <c r="AM110" s="62">
        <f t="shared" si="52"/>
        <v>-1.224337122482993E-3</v>
      </c>
      <c r="AN110" s="62">
        <f t="shared" si="53"/>
        <v>5.3611522672748794E-3</v>
      </c>
      <c r="AO110" s="62">
        <f t="shared" si="54"/>
        <v>-1.6296343676762498E-2</v>
      </c>
      <c r="AP110" s="62">
        <f t="shared" si="55"/>
        <v>-2.9574663667073755E-2</v>
      </c>
      <c r="AQ110" s="62">
        <f t="shared" si="50"/>
        <v>-0.98980349345363949</v>
      </c>
      <c r="AR110" s="62">
        <f t="shared" si="35"/>
        <v>6.5446903240309799</v>
      </c>
      <c r="AS110" s="62">
        <f t="shared" si="36"/>
        <v>0.61509126400000003</v>
      </c>
      <c r="AT110" s="62">
        <f t="shared" si="37"/>
        <v>0.12250047964692996</v>
      </c>
      <c r="AU110" s="62">
        <f t="shared" si="51"/>
        <v>-1.7715418320617488E-2</v>
      </c>
      <c r="AV110" s="62" t="str">
        <f t="shared" si="38"/>
        <v/>
      </c>
      <c r="AW110" s="62">
        <f t="shared" si="39"/>
        <v>0.53195141844721838</v>
      </c>
    </row>
    <row r="111" spans="1:49">
      <c r="A111" s="62">
        <v>1978</v>
      </c>
      <c r="B111" s="61">
        <v>829.75</v>
      </c>
      <c r="C111" s="61">
        <v>56240</v>
      </c>
      <c r="D111" s="61">
        <v>258422.95866782407</v>
      </c>
      <c r="F111">
        <v>0.580614093</v>
      </c>
      <c r="G111" s="61"/>
      <c r="H111" s="61">
        <v>0.24153631060276612</v>
      </c>
      <c r="I111" s="61">
        <v>83400</v>
      </c>
      <c r="J111" s="61">
        <v>55100</v>
      </c>
      <c r="K111" s="61">
        <v>58237.011726847166</v>
      </c>
      <c r="L111" s="61">
        <v>52073.337346017368</v>
      </c>
      <c r="M111" s="61">
        <v>52.942114982613191</v>
      </c>
      <c r="N111" s="62">
        <f t="shared" si="29"/>
        <v>18.011948917450866</v>
      </c>
      <c r="O111" s="61">
        <v>28.7</v>
      </c>
      <c r="P111">
        <v>14.3544283</v>
      </c>
      <c r="Q111">
        <v>17.59901807</v>
      </c>
      <c r="R111">
        <v>10.918616800000001</v>
      </c>
      <c r="S111">
        <v>20.820702140000002</v>
      </c>
      <c r="T111">
        <v>21.655781080000001</v>
      </c>
      <c r="U111">
        <v>55.983297999999998</v>
      </c>
      <c r="V111">
        <v>20.808029999999999</v>
      </c>
      <c r="W111">
        <v>1861.5218</v>
      </c>
      <c r="X111">
        <v>0.61509126400000003</v>
      </c>
      <c r="Y111" s="61">
        <v>31748.9611</v>
      </c>
      <c r="Z111" s="61">
        <v>11.9891666666667</v>
      </c>
      <c r="AB111" s="61">
        <v>0.57248039511795012</v>
      </c>
      <c r="AC111" s="63" t="str">
        <f t="shared" si="30"/>
        <v/>
      </c>
      <c r="AD111" s="20">
        <f t="shared" si="57"/>
        <v>0.580614093</v>
      </c>
      <c r="AE111" s="62" t="str">
        <f t="shared" si="31"/>
        <v/>
      </c>
      <c r="AF111" s="20">
        <f t="shared" si="56"/>
        <v>0.24153631060276612</v>
      </c>
      <c r="AG111" s="62">
        <f t="shared" si="32"/>
        <v>0.3227267439004986</v>
      </c>
      <c r="AH111" s="62">
        <f t="shared" si="33"/>
        <v>0.21321634998702008</v>
      </c>
      <c r="AI111" s="62">
        <f t="shared" si="47"/>
        <v>0.22535540970144533</v>
      </c>
      <c r="AJ111" s="62">
        <f t="shared" si="48"/>
        <v>0.20150429982868606</v>
      </c>
      <c r="AK111" s="62">
        <f t="shared" si="34"/>
        <v>2.3851109872759263E-2</v>
      </c>
      <c r="AL111" s="62">
        <f t="shared" si="40"/>
        <v>-4.5422430894279161E-3</v>
      </c>
      <c r="AM111" s="62">
        <f t="shared" si="52"/>
        <v>2.4683670824562631E-2</v>
      </c>
      <c r="AN111" s="62">
        <f t="shared" si="53"/>
        <v>3.76221212782758E-2</v>
      </c>
      <c r="AO111" s="62">
        <f t="shared" si="54"/>
        <v>-4.6621903518428709E-2</v>
      </c>
      <c r="AP111" s="62">
        <f t="shared" si="55"/>
        <v>-5.7348313014910515E-2</v>
      </c>
      <c r="AQ111" s="62">
        <f t="shared" si="50"/>
        <v>-0.9897144263512897</v>
      </c>
      <c r="AR111" s="62">
        <f t="shared" si="35"/>
        <v>6.5394351778786728</v>
      </c>
      <c r="AS111" s="62">
        <f t="shared" si="36"/>
        <v>0.61509126400000003</v>
      </c>
      <c r="AT111" s="62">
        <f t="shared" si="37"/>
        <v>0.12285658079168577</v>
      </c>
      <c r="AU111" s="62">
        <f t="shared" si="51"/>
        <v>2.0480121770667922E-2</v>
      </c>
      <c r="AV111" s="62" t="str">
        <f t="shared" si="38"/>
        <v/>
      </c>
      <c r="AW111" s="62">
        <f t="shared" si="39"/>
        <v>0.57248039511795012</v>
      </c>
    </row>
    <row r="112" spans="1:49">
      <c r="A112" s="62">
        <v>1979</v>
      </c>
      <c r="B112" s="61">
        <v>804</v>
      </c>
      <c r="C112" s="61">
        <v>56368</v>
      </c>
      <c r="D112" s="61">
        <v>316127.91301175038</v>
      </c>
      <c r="F112">
        <v>0.58520284300000003</v>
      </c>
      <c r="G112" s="61"/>
      <c r="H112" s="61">
        <v>0.2421618075436287</v>
      </c>
      <c r="I112" s="61">
        <v>104000</v>
      </c>
      <c r="J112" s="61">
        <v>68500</v>
      </c>
      <c r="K112" s="61">
        <v>73563.530168502679</v>
      </c>
      <c r="L112" s="61">
        <v>69346.221547634166</v>
      </c>
      <c r="M112" s="61">
        <v>56.085960855663991</v>
      </c>
      <c r="N112" s="62">
        <f t="shared" si="29"/>
        <v>20.751632373527663</v>
      </c>
      <c r="O112" s="61">
        <v>32.9</v>
      </c>
      <c r="P112">
        <v>16.578047789999999</v>
      </c>
      <c r="Q112">
        <v>20.02308944</v>
      </c>
      <c r="R112">
        <v>13.10494242</v>
      </c>
      <c r="S112">
        <v>24.397927540000001</v>
      </c>
      <c r="T112">
        <v>25.750822889999998</v>
      </c>
      <c r="U112">
        <v>56.168376000000002</v>
      </c>
      <c r="V112">
        <v>21.061160000000001</v>
      </c>
      <c r="W112">
        <v>1854.9788000000001</v>
      </c>
      <c r="X112">
        <v>0.61509126400000003</v>
      </c>
      <c r="Y112" s="61">
        <v>38507.027470000001</v>
      </c>
      <c r="Z112" s="61">
        <v>12.5116666666667</v>
      </c>
      <c r="AB112" s="61">
        <v>0.56092926762791451</v>
      </c>
      <c r="AC112" s="63" t="str">
        <f t="shared" si="30"/>
        <v/>
      </c>
      <c r="AD112" s="20">
        <f t="shared" si="57"/>
        <v>0.58520284300000003</v>
      </c>
      <c r="AE112" s="62" t="str">
        <f t="shared" si="31"/>
        <v/>
      </c>
      <c r="AF112" s="20">
        <f t="shared" si="56"/>
        <v>0.2421618075436287</v>
      </c>
      <c r="AG112" s="62">
        <f t="shared" si="32"/>
        <v>0.32898075658423226</v>
      </c>
      <c r="AH112" s="62">
        <f t="shared" si="33"/>
        <v>0.21668444063480682</v>
      </c>
      <c r="AI112" s="62">
        <f t="shared" si="47"/>
        <v>0.23270178665231736</v>
      </c>
      <c r="AJ112" s="62">
        <f t="shared" si="48"/>
        <v>0.21936127337498537</v>
      </c>
      <c r="AK112" s="62">
        <f t="shared" si="34"/>
        <v>1.3340513277331989E-2</v>
      </c>
      <c r="AL112" s="62">
        <f t="shared" si="40"/>
        <v>2.4313651863873543E-3</v>
      </c>
      <c r="AM112" s="62">
        <f t="shared" si="52"/>
        <v>-1.2546575126431968E-2</v>
      </c>
      <c r="AN112" s="62">
        <f t="shared" si="53"/>
        <v>4.093060161603361E-2</v>
      </c>
      <c r="AO112" s="62">
        <f t="shared" si="54"/>
        <v>1.6960859105198532E-2</v>
      </c>
      <c r="AP112" s="62">
        <f t="shared" si="55"/>
        <v>3.1604594428516639E-2</v>
      </c>
      <c r="AQ112" s="62">
        <f t="shared" si="50"/>
        <v>-0.98092330798495697</v>
      </c>
      <c r="AR112" s="62">
        <f t="shared" si="35"/>
        <v>6.5447052384198434</v>
      </c>
      <c r="AS112" s="62">
        <f t="shared" si="36"/>
        <v>0.61509126400000003</v>
      </c>
      <c r="AT112" s="62">
        <f t="shared" si="37"/>
        <v>0.12180837529702322</v>
      </c>
      <c r="AU112" s="62">
        <f t="shared" si="51"/>
        <v>-2.1697879112977589E-2</v>
      </c>
      <c r="AV112" s="62" t="str">
        <f t="shared" si="38"/>
        <v/>
      </c>
      <c r="AW112" s="62">
        <f t="shared" si="39"/>
        <v>0.56092926762791451</v>
      </c>
    </row>
    <row r="113" spans="1:49">
      <c r="A113" s="62">
        <v>1980</v>
      </c>
      <c r="B113" s="61">
        <v>930.5</v>
      </c>
      <c r="C113" s="61">
        <v>56451</v>
      </c>
      <c r="D113" s="61">
        <v>395033.26016013796</v>
      </c>
      <c r="F113">
        <v>0.59802322399999996</v>
      </c>
      <c r="G113" s="61"/>
      <c r="H113" s="61">
        <v>0.25648188464959937</v>
      </c>
      <c r="I113" s="61">
        <v>143000</v>
      </c>
      <c r="J113" s="61">
        <v>93400</v>
      </c>
      <c r="K113" s="61">
        <v>82894.121951211637</v>
      </c>
      <c r="L113" s="61">
        <v>92593.161467641665</v>
      </c>
      <c r="M113" s="61">
        <v>57.834106983108477</v>
      </c>
      <c r="N113" s="62">
        <f t="shared" si="29"/>
        <v>25.1104329304749</v>
      </c>
      <c r="O113" s="61">
        <v>39.9</v>
      </c>
      <c r="P113">
        <v>19.973034800000001</v>
      </c>
      <c r="Q113">
        <v>24.676242179999999</v>
      </c>
      <c r="R113">
        <v>16.15895913</v>
      </c>
      <c r="S113">
        <v>30.00037815</v>
      </c>
      <c r="T113">
        <v>32.568868790000003</v>
      </c>
      <c r="U113">
        <v>56.336446000000002</v>
      </c>
      <c r="V113">
        <v>21.3979</v>
      </c>
      <c r="W113">
        <v>1856.0347999999999</v>
      </c>
      <c r="X113">
        <v>0.61509126400000003</v>
      </c>
      <c r="Y113" s="61">
        <v>51240.636050000001</v>
      </c>
      <c r="Z113" s="61">
        <v>15.914999999999999</v>
      </c>
      <c r="AB113" s="61">
        <v>0.54011075017313748</v>
      </c>
      <c r="AC113" s="63" t="str">
        <f t="shared" si="30"/>
        <v/>
      </c>
      <c r="AD113" s="20">
        <f t="shared" si="57"/>
        <v>0.59802322399999996</v>
      </c>
      <c r="AE113" s="62" t="str">
        <f t="shared" si="31"/>
        <v/>
      </c>
      <c r="AF113" s="20">
        <f t="shared" si="56"/>
        <v>0.25648188464959937</v>
      </c>
      <c r="AG113" s="62">
        <f t="shared" si="32"/>
        <v>0.36199483542735333</v>
      </c>
      <c r="AH113" s="62">
        <f t="shared" si="33"/>
        <v>0.23643578761478884</v>
      </c>
      <c r="AI113" s="62">
        <f t="shared" si="47"/>
        <v>0.2098408673679987</v>
      </c>
      <c r="AJ113" s="62">
        <f t="shared" si="48"/>
        <v>0.23439333039984125</v>
      </c>
      <c r="AK113" s="62">
        <f t="shared" si="34"/>
        <v>-2.4552463031842553E-2</v>
      </c>
      <c r="AL113" s="62">
        <f t="shared" si="40"/>
        <v>-4.3547962592938661E-3</v>
      </c>
      <c r="AM113" s="62">
        <f t="shared" si="52"/>
        <v>1.8296343838490908E-2</v>
      </c>
      <c r="AN113" s="62">
        <f t="shared" si="53"/>
        <v>1.8826695531719801E-2</v>
      </c>
      <c r="AO113" s="62">
        <f t="shared" si="54"/>
        <v>1.6053292584493745E-2</v>
      </c>
      <c r="AP113" s="62">
        <f t="shared" si="55"/>
        <v>4.4231801346098332E-2</v>
      </c>
      <c r="AQ113" s="62">
        <f t="shared" si="50"/>
        <v>-0.96804889279482509</v>
      </c>
      <c r="AR113" s="62">
        <f t="shared" si="35"/>
        <v>6.5581487703755421</v>
      </c>
      <c r="AS113" s="62">
        <f t="shared" si="36"/>
        <v>0.61509126400000003</v>
      </c>
      <c r="AT113" s="62">
        <f t="shared" si="37"/>
        <v>0.12971220709169692</v>
      </c>
      <c r="AU113" s="62">
        <f t="shared" si="51"/>
        <v>-6.5541835524983466E-2</v>
      </c>
      <c r="AV113" s="62" t="str">
        <f t="shared" si="38"/>
        <v/>
      </c>
      <c r="AW113" s="62">
        <f t="shared" si="39"/>
        <v>0.54011075017313748</v>
      </c>
    </row>
    <row r="114" spans="1:49">
      <c r="A114" s="62">
        <v>1981</v>
      </c>
      <c r="B114" s="61">
        <v>1200</v>
      </c>
      <c r="C114" s="61">
        <v>56502</v>
      </c>
      <c r="D114" s="61">
        <v>473408.78803495259</v>
      </c>
      <c r="E114" s="62">
        <v>0.83100971499999998</v>
      </c>
      <c r="F114">
        <v>0.59839714200000005</v>
      </c>
      <c r="G114" s="61"/>
      <c r="H114" s="61">
        <v>0.2579008503585552</v>
      </c>
      <c r="I114" s="61">
        <v>179000</v>
      </c>
      <c r="J114" s="61">
        <v>113000</v>
      </c>
      <c r="K114" s="61">
        <v>106575.61063585218</v>
      </c>
      <c r="L114" s="61">
        <v>114958.20509099335</v>
      </c>
      <c r="M114" s="61">
        <v>58.408605652904619</v>
      </c>
      <c r="N114" s="62">
        <f t="shared" si="29"/>
        <v>29.769522400920561</v>
      </c>
      <c r="O114" s="61">
        <v>47</v>
      </c>
      <c r="P114">
        <v>23.561744180000002</v>
      </c>
      <c r="Q114">
        <v>29.839925019999999</v>
      </c>
      <c r="R114">
        <v>20.21902923</v>
      </c>
      <c r="S114">
        <v>36.102226289999997</v>
      </c>
      <c r="T114">
        <v>40.765210109999998</v>
      </c>
      <c r="U114">
        <v>56.489623000000002</v>
      </c>
      <c r="V114">
        <v>21.419219999999999</v>
      </c>
      <c r="W114">
        <v>1862.3117999999999</v>
      </c>
      <c r="X114">
        <v>0.61657416799999998</v>
      </c>
      <c r="Y114" s="61">
        <v>64962.478109999996</v>
      </c>
      <c r="Z114" s="61">
        <v>19.702500000000001</v>
      </c>
      <c r="AB114" s="61">
        <v>0.56275165930807025</v>
      </c>
      <c r="AC114" s="63">
        <f t="shared" si="30"/>
        <v>8.3100971499999992E-3</v>
      </c>
      <c r="AD114" s="20">
        <f t="shared" si="57"/>
        <v>0.59839714200000005</v>
      </c>
      <c r="AE114" s="62" t="str">
        <f t="shared" si="31"/>
        <v/>
      </c>
      <c r="AF114" s="20">
        <f t="shared" si="56"/>
        <v>0.2579008503585552</v>
      </c>
      <c r="AG114" s="62">
        <f t="shared" si="32"/>
        <v>0.37810873926316746</v>
      </c>
      <c r="AH114" s="62">
        <f t="shared" si="33"/>
        <v>0.23869434378065879</v>
      </c>
      <c r="AI114" s="62">
        <f t="shared" si="47"/>
        <v>0.22512385348449324</v>
      </c>
      <c r="AJ114" s="62">
        <f t="shared" si="48"/>
        <v>0.24283073740174377</v>
      </c>
      <c r="AK114" s="62">
        <f t="shared" si="34"/>
        <v>-1.7706883917250532E-2</v>
      </c>
      <c r="AL114" s="62">
        <f t="shared" si="40"/>
        <v>-4.9604339370521548E-3</v>
      </c>
      <c r="AM114" s="62">
        <f t="shared" si="52"/>
        <v>1.9804619348309634E-2</v>
      </c>
      <c r="AN114" s="62">
        <f t="shared" si="53"/>
        <v>5.3947843752067459E-2</v>
      </c>
      <c r="AO114" s="62">
        <f t="shared" si="54"/>
        <v>1.4942829381978729E-2</v>
      </c>
      <c r="AP114" s="62">
        <f t="shared" si="55"/>
        <v>5.4270419692156527E-2</v>
      </c>
      <c r="AQ114" s="62">
        <f t="shared" si="50"/>
        <v>-0.96976830777658529</v>
      </c>
      <c r="AR114" s="62">
        <f t="shared" si="35"/>
        <v>6.5598055903916732</v>
      </c>
      <c r="AS114" s="62">
        <f t="shared" si="36"/>
        <v>0.61657416799999998</v>
      </c>
      <c r="AT114" s="62">
        <f t="shared" si="37"/>
        <v>0.13722279719320229</v>
      </c>
      <c r="AU114" s="62">
        <f t="shared" si="51"/>
        <v>-1.1051717555724483E-2</v>
      </c>
      <c r="AV114" s="62" t="str">
        <f t="shared" si="38"/>
        <v/>
      </c>
      <c r="AW114" s="62">
        <f t="shared" si="39"/>
        <v>0.56275165930807025</v>
      </c>
    </row>
    <row r="115" spans="1:49">
      <c r="A115" s="62">
        <v>1982</v>
      </c>
      <c r="B115" s="61">
        <v>1370</v>
      </c>
      <c r="C115" s="61">
        <v>56536</v>
      </c>
      <c r="D115" s="61">
        <v>558825.88885271864</v>
      </c>
      <c r="E115" s="62">
        <v>0.85345594499999999</v>
      </c>
      <c r="F115">
        <v>0.60013222899999996</v>
      </c>
      <c r="G115" s="61"/>
      <c r="H115" s="61">
        <v>0.24306725273129964</v>
      </c>
      <c r="I115" s="61">
        <v>209000</v>
      </c>
      <c r="J115" s="61">
        <v>149000</v>
      </c>
      <c r="K115" s="61">
        <v>122621.64027658127</v>
      </c>
      <c r="L115" s="61">
        <v>128624.62284854938</v>
      </c>
      <c r="M115" s="61">
        <v>59.032102720632587</v>
      </c>
      <c r="N115" s="62">
        <f t="shared" si="29"/>
        <v>34.748766870079628</v>
      </c>
      <c r="O115" s="61">
        <v>54.7</v>
      </c>
      <c r="P115">
        <v>27.619862489999999</v>
      </c>
      <c r="Q115">
        <v>34.43602267</v>
      </c>
      <c r="R115">
        <v>23.2778101</v>
      </c>
      <c r="S115">
        <v>42.087623890000003</v>
      </c>
      <c r="T115">
        <v>45.636205570000001</v>
      </c>
      <c r="U115">
        <v>56.626403000000003</v>
      </c>
      <c r="V115">
        <v>21.502469999999999</v>
      </c>
      <c r="W115">
        <v>1873.7177999999999</v>
      </c>
      <c r="X115">
        <v>0.61626052899999995</v>
      </c>
      <c r="Y115" s="61">
        <v>77297.486139999994</v>
      </c>
      <c r="Z115" s="61">
        <v>19.437666666666701</v>
      </c>
      <c r="AB115" s="61">
        <v>0.60774687427692808</v>
      </c>
      <c r="AC115" s="63">
        <f t="shared" si="30"/>
        <v>8.5345594499999997E-3</v>
      </c>
      <c r="AD115" s="20">
        <f t="shared" si="57"/>
        <v>0.60013222899999996</v>
      </c>
      <c r="AE115" s="62" t="str">
        <f t="shared" si="31"/>
        <v/>
      </c>
      <c r="AF115" s="20">
        <f t="shared" si="56"/>
        <v>0.24306725273129964</v>
      </c>
      <c r="AG115" s="62">
        <f t="shared" si="32"/>
        <v>0.37399842091976343</v>
      </c>
      <c r="AH115" s="62">
        <f t="shared" si="33"/>
        <v>0.26663045319160167</v>
      </c>
      <c r="AI115" s="62">
        <f t="shared" si="47"/>
        <v>0.2194272719331706</v>
      </c>
      <c r="AJ115" s="62">
        <f t="shared" si="48"/>
        <v>0.23016940591750043</v>
      </c>
      <c r="AK115" s="62">
        <f t="shared" si="34"/>
        <v>-1.0742133984329827E-2</v>
      </c>
      <c r="AL115" s="62">
        <f t="shared" si="40"/>
        <v>4.2518281832702879E-3</v>
      </c>
      <c r="AM115" s="62">
        <f t="shared" si="52"/>
        <v>-1.1403029174091708E-2</v>
      </c>
      <c r="AN115" s="62">
        <f t="shared" si="53"/>
        <v>-1.378260517932146E-2</v>
      </c>
      <c r="AO115" s="62">
        <f t="shared" si="54"/>
        <v>-1.2597591026620274E-3</v>
      </c>
      <c r="AP115" s="62">
        <f t="shared" si="55"/>
        <v>-4.1786594690635531E-2</v>
      </c>
      <c r="AQ115" s="62">
        <f t="shared" si="50"/>
        <v>-0.96830754828227694</v>
      </c>
      <c r="AR115" s="62">
        <f t="shared" si="35"/>
        <v>6.5673723161970106</v>
      </c>
      <c r="AS115" s="62">
        <f t="shared" si="36"/>
        <v>0.61626052899999995</v>
      </c>
      <c r="AT115" s="62">
        <f t="shared" si="37"/>
        <v>0.13832123328912582</v>
      </c>
      <c r="AU115" s="62">
        <f t="shared" si="51"/>
        <v>4.236604630555002E-2</v>
      </c>
      <c r="AV115" s="62" t="str">
        <f t="shared" si="38"/>
        <v/>
      </c>
      <c r="AW115" s="62">
        <f t="shared" si="39"/>
        <v>0.60774687427692808</v>
      </c>
    </row>
    <row r="116" spans="1:49">
      <c r="A116" s="62">
        <v>1983</v>
      </c>
      <c r="B116" s="61">
        <v>1659.5</v>
      </c>
      <c r="C116" s="61">
        <v>56630</v>
      </c>
      <c r="D116" s="61">
        <v>650878.20213667711</v>
      </c>
      <c r="E116" s="62">
        <v>0.89864419299999998</v>
      </c>
      <c r="F116">
        <v>0.59261135700000001</v>
      </c>
      <c r="G116" s="61"/>
      <c r="H116" s="61">
        <v>0.23025759047744199</v>
      </c>
      <c r="I116" s="61">
        <v>260000</v>
      </c>
      <c r="J116" s="61">
        <v>184000</v>
      </c>
      <c r="K116" s="61">
        <v>137462.67270184518</v>
      </c>
      <c r="L116" s="61">
        <v>132838.14870203831</v>
      </c>
      <c r="M116" s="61">
        <v>59.674514980991326</v>
      </c>
      <c r="N116" s="62">
        <f t="shared" si="29"/>
        <v>39.970582647762313</v>
      </c>
      <c r="O116" s="61">
        <v>62.7</v>
      </c>
      <c r="P116">
        <v>31.815051799999999</v>
      </c>
      <c r="Q116">
        <v>39.15460349</v>
      </c>
      <c r="R116">
        <v>26.724656750000001</v>
      </c>
      <c r="S116">
        <v>45.454217149999998</v>
      </c>
      <c r="T116">
        <v>48.62126241</v>
      </c>
      <c r="U116">
        <v>56.744399999999999</v>
      </c>
      <c r="V116">
        <v>21.580660000000002</v>
      </c>
      <c r="W116">
        <v>1872.9898000000001</v>
      </c>
      <c r="X116">
        <v>0.61903840300000001</v>
      </c>
      <c r="Y116" s="61">
        <v>88482.659599999999</v>
      </c>
      <c r="Z116" s="61">
        <v>17.894808333333302</v>
      </c>
      <c r="AB116" s="61">
        <v>0.66783564881581625</v>
      </c>
      <c r="AC116" s="63">
        <f t="shared" si="30"/>
        <v>8.9864419300000001E-3</v>
      </c>
      <c r="AD116" s="20">
        <f t="shared" si="57"/>
        <v>0.59261135700000001</v>
      </c>
      <c r="AE116" s="62" t="str">
        <f t="shared" si="31"/>
        <v/>
      </c>
      <c r="AF116" s="20">
        <f t="shared" si="56"/>
        <v>0.23025759047744199</v>
      </c>
      <c r="AG116" s="62">
        <f t="shared" si="32"/>
        <v>0.39946029709780162</v>
      </c>
      <c r="AH116" s="62">
        <f t="shared" si="33"/>
        <v>0.28269497948459804</v>
      </c>
      <c r="AI116" s="62">
        <f t="shared" si="47"/>
        <v>0.21119569260514207</v>
      </c>
      <c r="AJ116" s="62">
        <f t="shared" si="48"/>
        <v>0.20409063979399297</v>
      </c>
      <c r="AK116" s="62">
        <f t="shared" si="34"/>
        <v>7.1050528111490929E-3</v>
      </c>
      <c r="AL116" s="62">
        <f t="shared" si="40"/>
        <v>1.4046714003338931E-3</v>
      </c>
      <c r="AM116" s="62">
        <f t="shared" si="52"/>
        <v>-1.1584849758409723E-2</v>
      </c>
      <c r="AN116" s="62">
        <f t="shared" si="53"/>
        <v>-1.9136016355949792E-3</v>
      </c>
      <c r="AO116" s="62">
        <f t="shared" si="54"/>
        <v>-6.3047789330294091E-2</v>
      </c>
      <c r="AP116" s="62">
        <f t="shared" si="55"/>
        <v>-7.6640114017424626E-2</v>
      </c>
      <c r="AQ116" s="62">
        <f t="shared" si="50"/>
        <v>-0.96675942984211116</v>
      </c>
      <c r="AR116" s="62">
        <f t="shared" si="35"/>
        <v>6.568531826778286</v>
      </c>
      <c r="AS116" s="62">
        <f t="shared" si="36"/>
        <v>0.61903840300000001</v>
      </c>
      <c r="AT116" s="62">
        <f t="shared" si="37"/>
        <v>0.13594349804546019</v>
      </c>
      <c r="AU116" s="62">
        <f t="shared" si="51"/>
        <v>5.437700255083977E-2</v>
      </c>
      <c r="AV116" s="62" t="str">
        <f t="shared" si="38"/>
        <v/>
      </c>
      <c r="AW116" s="62">
        <f t="shared" si="39"/>
        <v>0.66783564881581625</v>
      </c>
    </row>
    <row r="117" spans="1:49">
      <c r="A117" s="62">
        <v>1984</v>
      </c>
      <c r="B117" s="61">
        <v>1935.8799999949999</v>
      </c>
      <c r="C117" s="61">
        <v>56697</v>
      </c>
      <c r="D117" s="61">
        <v>744182.06796310784</v>
      </c>
      <c r="E117" s="62">
        <v>0.95497925400000006</v>
      </c>
      <c r="F117">
        <v>0.593515499</v>
      </c>
      <c r="G117" s="61"/>
      <c r="H117" s="61">
        <v>0.22845482113644383</v>
      </c>
      <c r="I117" s="61">
        <v>296000</v>
      </c>
      <c r="J117" s="61">
        <v>205000</v>
      </c>
      <c r="K117" s="61">
        <v>162359.81372202336</v>
      </c>
      <c r="L117" s="61">
        <v>163921.58648684519</v>
      </c>
      <c r="M117" s="61">
        <v>62.57749398618013</v>
      </c>
      <c r="N117" s="62">
        <f t="shared" si="29"/>
        <v>43.528847155991421</v>
      </c>
      <c r="O117" s="61">
        <v>69.5</v>
      </c>
      <c r="P117">
        <v>35.386373480000003</v>
      </c>
      <c r="Q117">
        <v>42.64844068</v>
      </c>
      <c r="R117">
        <v>29.742902189999999</v>
      </c>
      <c r="S117">
        <v>49.84748295</v>
      </c>
      <c r="T117">
        <v>53.179588860000003</v>
      </c>
      <c r="U117">
        <v>56.839858999999997</v>
      </c>
      <c r="V117">
        <v>21.59028</v>
      </c>
      <c r="W117">
        <v>1862.6248000000001</v>
      </c>
      <c r="X117">
        <v>0.59692663000000001</v>
      </c>
      <c r="Y117" s="61">
        <v>100547.0739</v>
      </c>
      <c r="Z117" s="61">
        <v>15.36725</v>
      </c>
      <c r="AB117" s="61">
        <v>0.72073576263960693</v>
      </c>
      <c r="AC117" s="63">
        <f t="shared" si="30"/>
        <v>9.549792540000001E-3</v>
      </c>
      <c r="AD117" s="20">
        <f t="shared" si="57"/>
        <v>0.593515499</v>
      </c>
      <c r="AE117" s="62" t="str">
        <f t="shared" si="31"/>
        <v/>
      </c>
      <c r="AF117" s="20">
        <f t="shared" si="56"/>
        <v>0.22845482113644383</v>
      </c>
      <c r="AG117" s="62">
        <f t="shared" si="32"/>
        <v>0.39775212645230512</v>
      </c>
      <c r="AH117" s="62">
        <f t="shared" si="33"/>
        <v>0.27547022271190053</v>
      </c>
      <c r="AI117" s="62">
        <f t="shared" si="47"/>
        <v>0.21817216607545589</v>
      </c>
      <c r="AJ117" s="62">
        <f t="shared" si="48"/>
        <v>0.22027080944789906</v>
      </c>
      <c r="AK117" s="62">
        <f t="shared" si="34"/>
        <v>-2.0986433724431708E-3</v>
      </c>
      <c r="AL117" s="62">
        <f t="shared" si="40"/>
        <v>2.1107189672180601E-2</v>
      </c>
      <c r="AM117" s="62">
        <f t="shared" si="52"/>
        <v>1.9258937639875172E-4</v>
      </c>
      <c r="AN117" s="62">
        <f t="shared" si="53"/>
        <v>2.1723787055077128E-2</v>
      </c>
      <c r="AO117" s="62">
        <f t="shared" si="54"/>
        <v>6.9822781846383955E-3</v>
      </c>
      <c r="AP117" s="62">
        <f t="shared" si="55"/>
        <v>4.3335997296340264E-3</v>
      </c>
      <c r="AQ117" s="62">
        <f t="shared" si="50"/>
        <v>-0.96799460916865754</v>
      </c>
      <c r="AR117" s="62">
        <f t="shared" si="35"/>
        <v>6.5617473455516171</v>
      </c>
      <c r="AS117" s="62">
        <f t="shared" si="36"/>
        <v>0.59692663000000001</v>
      </c>
      <c r="AT117" s="62">
        <f t="shared" si="37"/>
        <v>0.13511085287933131</v>
      </c>
      <c r="AU117" s="62">
        <f t="shared" si="51"/>
        <v>9.3667961760081866E-2</v>
      </c>
      <c r="AV117" s="62" t="str">
        <f t="shared" si="38"/>
        <v/>
      </c>
      <c r="AW117" s="62">
        <f t="shared" si="39"/>
        <v>0.72073576263960693</v>
      </c>
    </row>
    <row r="118" spans="1:49">
      <c r="A118" s="62">
        <v>1985</v>
      </c>
      <c r="B118" s="61">
        <v>1678.5</v>
      </c>
      <c r="C118" s="61">
        <v>56731</v>
      </c>
      <c r="D118" s="61">
        <v>835268.16586337495</v>
      </c>
      <c r="E118" s="62">
        <v>1.0612282829999999</v>
      </c>
      <c r="F118">
        <v>0.59332027300000001</v>
      </c>
      <c r="G118" s="61"/>
      <c r="H118" s="61">
        <v>0.22397634402352279</v>
      </c>
      <c r="I118" s="61">
        <v>353000</v>
      </c>
      <c r="J118" s="61">
        <v>228000</v>
      </c>
      <c r="K118" s="61">
        <v>183152.21503138539</v>
      </c>
      <c r="L118" s="61">
        <v>184770.9968012326</v>
      </c>
      <c r="M118" s="61">
        <v>64.53451213437711</v>
      </c>
      <c r="N118" s="62">
        <f t="shared" si="29"/>
        <v>47.346695201922103</v>
      </c>
      <c r="O118" s="61">
        <v>75.900000000000006</v>
      </c>
      <c r="P118">
        <v>38.594818949999997</v>
      </c>
      <c r="Q118">
        <v>46.066984599999998</v>
      </c>
      <c r="R118">
        <v>32.722489330000002</v>
      </c>
      <c r="S118">
        <v>54.290394769999999</v>
      </c>
      <c r="T118">
        <v>57.485362090000002</v>
      </c>
      <c r="U118">
        <v>56.910888</v>
      </c>
      <c r="V118">
        <v>21.80875</v>
      </c>
      <c r="W118">
        <v>1859.1258</v>
      </c>
      <c r="X118">
        <v>0.59351617099999998</v>
      </c>
      <c r="Y118" s="61">
        <v>113686.6021</v>
      </c>
      <c r="Z118" s="61">
        <v>13.711675</v>
      </c>
      <c r="AB118" s="61">
        <v>0.77840381686237303</v>
      </c>
      <c r="AC118" s="63">
        <f t="shared" si="30"/>
        <v>1.061228283E-2</v>
      </c>
      <c r="AD118" s="20">
        <f t="shared" si="57"/>
        <v>0.59332027300000001</v>
      </c>
      <c r="AE118" s="62" t="str">
        <f t="shared" si="31"/>
        <v/>
      </c>
      <c r="AF118" s="20">
        <f t="shared" si="56"/>
        <v>0.22397634402352279</v>
      </c>
      <c r="AG118" s="62">
        <f t="shared" si="32"/>
        <v>0.42261876416075495</v>
      </c>
      <c r="AH118" s="62">
        <f t="shared" si="33"/>
        <v>0.27296622727663494</v>
      </c>
      <c r="AI118" s="62">
        <f t="shared" si="47"/>
        <v>0.21927354892314146</v>
      </c>
      <c r="AJ118" s="62">
        <f t="shared" si="48"/>
        <v>0.22121158731129667</v>
      </c>
      <c r="AK118" s="62">
        <f t="shared" si="34"/>
        <v>-1.9380383881552055E-3</v>
      </c>
      <c r="AL118" s="62">
        <f t="shared" si="40"/>
        <v>2.7180764997903201E-3</v>
      </c>
      <c r="AM118" s="62">
        <f t="shared" si="52"/>
        <v>-6.9673389688975794E-3</v>
      </c>
      <c r="AN118" s="62">
        <f t="shared" si="53"/>
        <v>1.1398916153438703E-2</v>
      </c>
      <c r="AO118" s="62">
        <f t="shared" si="54"/>
        <v>1.3061659629839629E-3</v>
      </c>
      <c r="AP118" s="62">
        <f t="shared" si="55"/>
        <v>-6.2174624138254149E-3</v>
      </c>
      <c r="AQ118" s="62">
        <f t="shared" si="50"/>
        <v>-0.95917541066593071</v>
      </c>
      <c r="AR118" s="62">
        <f t="shared" si="35"/>
        <v>6.5686862455566963</v>
      </c>
      <c r="AS118" s="62">
        <f t="shared" si="36"/>
        <v>0.59351617099999998</v>
      </c>
      <c r="AT118" s="62">
        <f t="shared" si="37"/>
        <v>0.13610790731200423</v>
      </c>
      <c r="AU118" s="62">
        <f t="shared" si="51"/>
        <v>6.959934922280718E-2</v>
      </c>
      <c r="AV118" s="62" t="str">
        <f t="shared" si="38"/>
        <v/>
      </c>
      <c r="AW118" s="62">
        <f t="shared" si="39"/>
        <v>0.77840381686237303</v>
      </c>
    </row>
    <row r="119" spans="1:49">
      <c r="A119" s="62">
        <v>1986</v>
      </c>
      <c r="B119" s="61">
        <v>1358.13</v>
      </c>
      <c r="C119" s="61">
        <v>56734</v>
      </c>
      <c r="D119" s="61">
        <v>923643.44995996763</v>
      </c>
      <c r="E119" s="62">
        <v>1.0708542860000001</v>
      </c>
      <c r="F119">
        <v>0.59336039100000004</v>
      </c>
      <c r="G119" s="61"/>
      <c r="H119" s="61">
        <v>0.21638981415546432</v>
      </c>
      <c r="I119" s="61">
        <v>406000</v>
      </c>
      <c r="J119" s="61">
        <v>259000</v>
      </c>
      <c r="K119" s="61">
        <v>179395.41342329845</v>
      </c>
      <c r="L119" s="61">
        <v>165705.72315141806</v>
      </c>
      <c r="M119" s="61">
        <v>65.963816530721076</v>
      </c>
      <c r="N119" s="62">
        <f t="shared" si="29"/>
        <v>51.21903437466252</v>
      </c>
      <c r="O119" s="61">
        <v>80.3</v>
      </c>
      <c r="P119">
        <v>41.007823039999998</v>
      </c>
      <c r="Q119">
        <v>46.130149840000001</v>
      </c>
      <c r="R119">
        <v>34.72029955</v>
      </c>
      <c r="S119">
        <v>52.296213999999999</v>
      </c>
      <c r="T119">
        <v>48.95134719</v>
      </c>
      <c r="U119">
        <v>56.956634999999999</v>
      </c>
      <c r="V119">
        <v>21.975359999999998</v>
      </c>
      <c r="W119">
        <v>1867.5608</v>
      </c>
      <c r="X119">
        <v>0.58322954199999999</v>
      </c>
      <c r="Y119" s="61">
        <v>122923.30710000001</v>
      </c>
      <c r="Z119" s="61">
        <v>11.404166666666701</v>
      </c>
      <c r="AB119" s="61">
        <v>0.81883852464385798</v>
      </c>
      <c r="AC119" s="63">
        <f t="shared" si="30"/>
        <v>1.0708542860000001E-2</v>
      </c>
      <c r="AD119" s="20">
        <f t="shared" si="57"/>
        <v>0.59336039100000004</v>
      </c>
      <c r="AE119" s="62" t="str">
        <f t="shared" si="31"/>
        <v/>
      </c>
      <c r="AF119" s="20">
        <f t="shared" si="56"/>
        <v>0.21638981415546432</v>
      </c>
      <c r="AG119" s="62">
        <f t="shared" si="32"/>
        <v>0.43956355671400776</v>
      </c>
      <c r="AH119" s="62">
        <f t="shared" si="33"/>
        <v>0.28041123445548771</v>
      </c>
      <c r="AI119" s="62">
        <f t="shared" si="47"/>
        <v>0.19422582754316481</v>
      </c>
      <c r="AJ119" s="62">
        <f t="shared" si="48"/>
        <v>0.17940442619779315</v>
      </c>
      <c r="AK119" s="62">
        <f t="shared" si="34"/>
        <v>1.482140134537166E-2</v>
      </c>
      <c r="AL119" s="62">
        <f t="shared" si="40"/>
        <v>-1.7969395005538489E-2</v>
      </c>
      <c r="AM119" s="62">
        <f t="shared" si="52"/>
        <v>-7.7243984451232137E-2</v>
      </c>
      <c r="AN119" s="62">
        <f t="shared" si="53"/>
        <v>-1.9352277254977995E-2</v>
      </c>
      <c r="AO119" s="62">
        <f t="shared" si="54"/>
        <v>-0.11603754699629648</v>
      </c>
      <c r="AP119" s="62">
        <f t="shared" si="55"/>
        <v>-0.23931765868546254</v>
      </c>
      <c r="AQ119" s="62">
        <f t="shared" si="50"/>
        <v>-0.95236836312407602</v>
      </c>
      <c r="AR119" s="62">
        <f t="shared" si="35"/>
        <v>6.580020110247176</v>
      </c>
      <c r="AS119" s="62">
        <f t="shared" si="36"/>
        <v>0.58322954199999999</v>
      </c>
      <c r="AT119" s="62">
        <f t="shared" si="37"/>
        <v>0.13308523663035526</v>
      </c>
      <c r="AU119" s="62">
        <f t="shared" si="51"/>
        <v>5.8502544006277996E-2</v>
      </c>
      <c r="AV119" s="62" t="str">
        <f t="shared" si="38"/>
        <v/>
      </c>
      <c r="AW119" s="62">
        <f t="shared" si="39"/>
        <v>0.81883852464385798</v>
      </c>
    </row>
    <row r="120" spans="1:49">
      <c r="A120" s="62">
        <v>1987</v>
      </c>
      <c r="B120" s="61">
        <v>1169.25</v>
      </c>
      <c r="C120" s="61">
        <v>56730</v>
      </c>
      <c r="D120" s="61">
        <v>1010382.1750255509</v>
      </c>
      <c r="E120" s="62">
        <v>1.123676589</v>
      </c>
      <c r="F120">
        <v>0.59071174699999995</v>
      </c>
      <c r="G120" s="61"/>
      <c r="H120" s="61">
        <v>0.21615171279929302</v>
      </c>
      <c r="I120" s="61">
        <v>440000</v>
      </c>
      <c r="J120" s="61">
        <v>284000</v>
      </c>
      <c r="K120" s="61">
        <v>188693.07119851079</v>
      </c>
      <c r="L120" s="61">
        <v>182507.43098561597</v>
      </c>
      <c r="M120" s="61">
        <v>68.56203958655567</v>
      </c>
      <c r="N120" s="62">
        <f t="shared" si="29"/>
        <v>53.90950882682958</v>
      </c>
      <c r="O120" s="61">
        <v>84.1</v>
      </c>
      <c r="P120">
        <v>43.091036170000002</v>
      </c>
      <c r="Q120">
        <v>47.87907706</v>
      </c>
      <c r="R120">
        <v>37.729286989999999</v>
      </c>
      <c r="S120">
        <v>52.833058510000001</v>
      </c>
      <c r="T120">
        <v>48.123768869999999</v>
      </c>
      <c r="U120">
        <v>56.980620999999999</v>
      </c>
      <c r="V120">
        <v>22.036439999999999</v>
      </c>
      <c r="W120">
        <v>1886.6867999999999</v>
      </c>
      <c r="X120">
        <v>0.58277320899999996</v>
      </c>
      <c r="Y120" s="61">
        <v>133581.1568</v>
      </c>
      <c r="Z120" s="61">
        <v>10.729374999999999</v>
      </c>
      <c r="AB120" s="61">
        <v>0.85730216706515783</v>
      </c>
      <c r="AC120" s="63">
        <f t="shared" si="30"/>
        <v>1.123676589E-2</v>
      </c>
      <c r="AD120" s="20">
        <f t="shared" si="57"/>
        <v>0.59071174699999995</v>
      </c>
      <c r="AE120" s="62" t="str">
        <f t="shared" si="31"/>
        <v/>
      </c>
      <c r="AF120" s="20">
        <f t="shared" si="56"/>
        <v>0.21615171279929302</v>
      </c>
      <c r="AG120" s="62">
        <f t="shared" si="32"/>
        <v>0.43547878305441517</v>
      </c>
      <c r="AH120" s="62">
        <f t="shared" si="33"/>
        <v>0.28108175997148616</v>
      </c>
      <c r="AI120" s="62">
        <f t="shared" si="47"/>
        <v>0.18675415685528998</v>
      </c>
      <c r="AJ120" s="62">
        <f t="shared" si="48"/>
        <v>0.18063207714546295</v>
      </c>
      <c r="AK120" s="62">
        <f t="shared" si="34"/>
        <v>6.122079709827033E-3</v>
      </c>
      <c r="AL120" s="62">
        <f t="shared" si="40"/>
        <v>-1.6435067212502449E-3</v>
      </c>
      <c r="AM120" s="62">
        <f t="shared" si="52"/>
        <v>-1.3983791728567884E-2</v>
      </c>
      <c r="AN120" s="62">
        <f t="shared" si="53"/>
        <v>3.1916468406825035E-2</v>
      </c>
      <c r="AO120" s="62">
        <f t="shared" si="54"/>
        <v>-4.0982525810592488E-2</v>
      </c>
      <c r="AP120" s="62">
        <f t="shared" si="55"/>
        <v>-6.824633034564008E-2</v>
      </c>
      <c r="AQ120" s="62">
        <f t="shared" si="50"/>
        <v>-0.95001378083395271</v>
      </c>
      <c r="AR120" s="62">
        <f t="shared" si="35"/>
        <v>6.5925637730163196</v>
      </c>
      <c r="AS120" s="62">
        <f t="shared" si="36"/>
        <v>0.58277320899999996</v>
      </c>
      <c r="AT120" s="62">
        <f t="shared" si="37"/>
        <v>0.1322085445506023</v>
      </c>
      <c r="AU120" s="62">
        <f t="shared" si="51"/>
        <v>6.284601631707698E-2</v>
      </c>
      <c r="AV120" s="62" t="str">
        <f t="shared" si="38"/>
        <v/>
      </c>
      <c r="AW120" s="62">
        <f t="shared" si="39"/>
        <v>0.85730216706515783</v>
      </c>
    </row>
    <row r="121" spans="1:49">
      <c r="A121" s="62">
        <v>1988</v>
      </c>
      <c r="B121" s="61">
        <v>1305.77</v>
      </c>
      <c r="C121" s="61">
        <v>56734</v>
      </c>
      <c r="D121" s="61">
        <v>1122818.4962247175</v>
      </c>
      <c r="E121" s="62">
        <v>1.148249042</v>
      </c>
      <c r="F121">
        <v>0.58584100800000005</v>
      </c>
      <c r="G121" s="61"/>
      <c r="H121" s="61">
        <v>0.22005957954923602</v>
      </c>
      <c r="I121" s="61">
        <v>493000</v>
      </c>
      <c r="J121" s="61">
        <v>318000</v>
      </c>
      <c r="K121" s="61">
        <v>204948.32865157144</v>
      </c>
      <c r="L121" s="61">
        <v>202284.74712957477</v>
      </c>
      <c r="M121" s="61">
        <v>72.440861428583872</v>
      </c>
      <c r="N121" s="62">
        <f t="shared" si="29"/>
        <v>56.696827567978993</v>
      </c>
      <c r="O121" s="61">
        <v>88.4</v>
      </c>
      <c r="P121">
        <v>45.625097189999998</v>
      </c>
      <c r="Q121">
        <v>51.546473650000003</v>
      </c>
      <c r="R121">
        <v>41.192361339999998</v>
      </c>
      <c r="S121">
        <v>54.553924479999999</v>
      </c>
      <c r="T121">
        <v>50.33762059</v>
      </c>
      <c r="U121">
        <v>56.990645000000001</v>
      </c>
      <c r="V121">
        <v>22.275099999999998</v>
      </c>
      <c r="W121">
        <v>1890.3517999999999</v>
      </c>
      <c r="X121">
        <v>0.57760334000000002</v>
      </c>
      <c r="Y121" s="61">
        <v>148228.9038</v>
      </c>
      <c r="Z121" s="61">
        <v>11.186400000000001</v>
      </c>
      <c r="AB121" s="61">
        <v>0.87381566459948035</v>
      </c>
      <c r="AC121" s="63">
        <f t="shared" si="30"/>
        <v>1.148249042E-2</v>
      </c>
      <c r="AD121" s="20">
        <f t="shared" si="57"/>
        <v>0.58584100800000005</v>
      </c>
      <c r="AE121" s="62" t="str">
        <f t="shared" si="31"/>
        <v/>
      </c>
      <c r="AF121" s="20">
        <f t="shared" si="56"/>
        <v>0.22005957954923602</v>
      </c>
      <c r="AG121" s="62">
        <f t="shared" si="32"/>
        <v>0.43907363626234075</v>
      </c>
      <c r="AH121" s="62">
        <f t="shared" si="33"/>
        <v>0.2832158546276356</v>
      </c>
      <c r="AI121" s="62">
        <f t="shared" si="47"/>
        <v>0.18253023916213945</v>
      </c>
      <c r="AJ121" s="62">
        <f t="shared" si="48"/>
        <v>0.18015801112087321</v>
      </c>
      <c r="AK121" s="62">
        <f t="shared" si="34"/>
        <v>2.3722280412662444E-3</v>
      </c>
      <c r="AL121" s="62">
        <f t="shared" si="40"/>
        <v>6.7315645582765923E-3</v>
      </c>
      <c r="AM121" s="62">
        <f t="shared" si="52"/>
        <v>2.3393817775834255E-2</v>
      </c>
      <c r="AN121" s="62">
        <f t="shared" si="53"/>
        <v>3.7404819144814437E-2</v>
      </c>
      <c r="AO121" s="62">
        <f t="shared" si="54"/>
        <v>-1.8358829984846725E-2</v>
      </c>
      <c r="AP121" s="62">
        <f t="shared" si="55"/>
        <v>-5.4348681031499606E-3</v>
      </c>
      <c r="AQ121" s="62">
        <f t="shared" si="50"/>
        <v>-0.93941766887329237</v>
      </c>
      <c r="AR121" s="62">
        <f t="shared" si="35"/>
        <v>6.605100559425086</v>
      </c>
      <c r="AS121" s="62">
        <f t="shared" si="36"/>
        <v>0.57760334000000002</v>
      </c>
      <c r="AT121" s="62">
        <f t="shared" si="37"/>
        <v>0.13201501783092637</v>
      </c>
      <c r="AU121" s="62">
        <f t="shared" si="51"/>
        <v>5.6882370451293476E-2</v>
      </c>
      <c r="AV121" s="62" t="str">
        <f t="shared" si="38"/>
        <v/>
      </c>
      <c r="AW121" s="62">
        <f t="shared" si="39"/>
        <v>0.87381566459948035</v>
      </c>
    </row>
    <row r="122" spans="1:49">
      <c r="A122" s="62">
        <v>1989</v>
      </c>
      <c r="B122" s="61">
        <v>1270.5</v>
      </c>
      <c r="C122" s="61">
        <v>56738</v>
      </c>
      <c r="D122" s="61">
        <v>1232723.3613073626</v>
      </c>
      <c r="E122" s="62">
        <v>1.165445509</v>
      </c>
      <c r="F122">
        <v>0.59094970700000005</v>
      </c>
      <c r="G122" s="61"/>
      <c r="H122" s="61">
        <v>0.22030356359793873</v>
      </c>
      <c r="I122" s="61">
        <v>488000</v>
      </c>
      <c r="J122" s="61">
        <v>359000</v>
      </c>
      <c r="K122" s="61">
        <v>237040.96912139721</v>
      </c>
      <c r="L122" s="61">
        <v>234805.51274151015</v>
      </c>
      <c r="M122" s="61">
        <v>75.555730836327967</v>
      </c>
      <c r="N122" s="62">
        <f t="shared" si="29"/>
        <v>59.676095981902336</v>
      </c>
      <c r="O122" s="61">
        <v>93.9</v>
      </c>
      <c r="P122">
        <v>48.602951269999998</v>
      </c>
      <c r="Q122">
        <v>53.616004119999999</v>
      </c>
      <c r="R122">
        <v>44.546419280000002</v>
      </c>
      <c r="S122">
        <v>58.138957439999999</v>
      </c>
      <c r="T122">
        <v>53.828304230000001</v>
      </c>
      <c r="U122">
        <v>56.997093</v>
      </c>
      <c r="V122">
        <v>22.428339999999999</v>
      </c>
      <c r="W122">
        <v>1874.4878000000001</v>
      </c>
      <c r="X122">
        <v>0.57861667900000002</v>
      </c>
      <c r="Y122" s="61">
        <v>164267.10560000001</v>
      </c>
      <c r="Z122" s="61">
        <v>12.5796333333333</v>
      </c>
      <c r="AB122" s="61">
        <v>0.89771113340457398</v>
      </c>
      <c r="AC122" s="63">
        <f t="shared" si="30"/>
        <v>1.165445509E-2</v>
      </c>
      <c r="AD122" s="20">
        <f t="shared" si="57"/>
        <v>0.59094970700000005</v>
      </c>
      <c r="AE122" s="62" t="str">
        <f t="shared" si="31"/>
        <v/>
      </c>
      <c r="AF122" s="20">
        <f t="shared" si="56"/>
        <v>0.22030356359793873</v>
      </c>
      <c r="AG122" s="62">
        <f t="shared" si="32"/>
        <v>0.39587146258220701</v>
      </c>
      <c r="AH122" s="62">
        <f t="shared" si="33"/>
        <v>0.29122511284223834</v>
      </c>
      <c r="AI122" s="62">
        <f t="shared" si="47"/>
        <v>0.19229048184014605</v>
      </c>
      <c r="AJ122" s="62">
        <f t="shared" si="48"/>
        <v>0.190477052769153</v>
      </c>
      <c r="AK122" s="62">
        <f t="shared" si="34"/>
        <v>1.8134290709930501E-3</v>
      </c>
      <c r="AL122" s="62">
        <f t="shared" si="40"/>
        <v>1.2013032774113403E-2</v>
      </c>
      <c r="AM122" s="62">
        <f t="shared" si="52"/>
        <v>-1.1849473800507387E-2</v>
      </c>
      <c r="AN122" s="62">
        <f t="shared" si="53"/>
        <v>2.7065660664274318E-2</v>
      </c>
      <c r="AO122" s="62">
        <f t="shared" si="54"/>
        <v>1.2433030668720202E-2</v>
      </c>
      <c r="AP122" s="62">
        <f t="shared" si="55"/>
        <v>1.5833428033728097E-2</v>
      </c>
      <c r="AQ122" s="62">
        <f t="shared" si="50"/>
        <v>-0.93267492876558467</v>
      </c>
      <c r="AR122" s="62">
        <f t="shared" si="35"/>
        <v>6.603415798986962</v>
      </c>
      <c r="AS122" s="62">
        <f t="shared" si="36"/>
        <v>0.57861667900000002</v>
      </c>
      <c r="AT122" s="62">
        <f t="shared" si="37"/>
        <v>0.13325544948364312</v>
      </c>
      <c r="AU122" s="62">
        <f t="shared" si="51"/>
        <v>6.0650720083400021E-2</v>
      </c>
      <c r="AV122" s="62" t="str">
        <f t="shared" si="38"/>
        <v/>
      </c>
      <c r="AW122" s="62">
        <f t="shared" si="39"/>
        <v>0.89771113340457398</v>
      </c>
    </row>
    <row r="123" spans="1:49">
      <c r="A123" s="62">
        <v>1990</v>
      </c>
      <c r="B123" s="61">
        <v>1130.1500000000001</v>
      </c>
      <c r="C123" s="61">
        <v>56743</v>
      </c>
      <c r="D123" s="61">
        <v>1364058.4948160611</v>
      </c>
      <c r="E123" s="62">
        <v>1.205220365</v>
      </c>
      <c r="F123">
        <v>0.57808158300000001</v>
      </c>
      <c r="G123" s="61"/>
      <c r="H123" s="61">
        <v>0.22150812648749843</v>
      </c>
      <c r="I123" s="61">
        <v>541000</v>
      </c>
      <c r="J123" s="61">
        <v>408000</v>
      </c>
      <c r="K123" s="61">
        <v>261197.86989072454</v>
      </c>
      <c r="L123" s="61">
        <v>256134.92798254313</v>
      </c>
      <c r="M123" s="61">
        <v>76.965516363680592</v>
      </c>
      <c r="N123" s="62">
        <f t="shared" si="29"/>
        <v>64.818760968481612</v>
      </c>
      <c r="O123" s="61">
        <v>100</v>
      </c>
      <c r="P123">
        <v>51.742474899999998</v>
      </c>
      <c r="Q123">
        <v>57.056826880000003</v>
      </c>
      <c r="R123">
        <v>50.139216359999999</v>
      </c>
      <c r="S123">
        <v>59.952386830000002</v>
      </c>
      <c r="T123">
        <v>53.560092930000003</v>
      </c>
      <c r="U123">
        <v>57.007576999999998</v>
      </c>
      <c r="V123">
        <v>22.78781</v>
      </c>
      <c r="W123">
        <v>1863.7768000000001</v>
      </c>
      <c r="X123">
        <v>0.58645159000000002</v>
      </c>
      <c r="Y123" s="61">
        <v>181603.78950000001</v>
      </c>
      <c r="Z123" s="61">
        <v>12.3786166666667</v>
      </c>
      <c r="AB123" s="61">
        <v>0.91580877944841999</v>
      </c>
      <c r="AC123" s="63">
        <f t="shared" si="30"/>
        <v>1.2052203649999999E-2</v>
      </c>
      <c r="AD123" s="20">
        <f t="shared" si="57"/>
        <v>0.57808158300000001</v>
      </c>
      <c r="AE123" s="62" t="str">
        <f t="shared" si="31"/>
        <v/>
      </c>
      <c r="AF123" s="20">
        <f t="shared" si="56"/>
        <v>0.22150812648749843</v>
      </c>
      <c r="AG123" s="62">
        <f t="shared" si="32"/>
        <v>0.39661055743284096</v>
      </c>
      <c r="AH123" s="62">
        <f t="shared" si="33"/>
        <v>0.29910740745397246</v>
      </c>
      <c r="AI123" s="62">
        <f t="shared" si="47"/>
        <v>0.1914858276850849</v>
      </c>
      <c r="AJ123" s="62">
        <f t="shared" si="48"/>
        <v>0.18777415261585398</v>
      </c>
      <c r="AK123" s="62">
        <f t="shared" si="34"/>
        <v>3.7116750692309242E-3</v>
      </c>
      <c r="AL123" s="62">
        <f t="shared" si="40"/>
        <v>-2.0068790441888876E-2</v>
      </c>
      <c r="AM123" s="62">
        <f t="shared" si="52"/>
        <v>-2.0463418504146711E-2</v>
      </c>
      <c r="AN123" s="62">
        <f t="shared" si="53"/>
        <v>3.5608143520744033E-2</v>
      </c>
      <c r="AO123" s="62">
        <f t="shared" si="54"/>
        <v>-5.1948813393030556E-2</v>
      </c>
      <c r="AP123" s="62">
        <f t="shared" si="55"/>
        <v>-8.7658718540253963E-2</v>
      </c>
      <c r="AQ123" s="62">
        <f t="shared" si="50"/>
        <v>-0.91695844496294299</v>
      </c>
      <c r="AR123" s="62">
        <f t="shared" si="35"/>
        <v>6.6134018006236186</v>
      </c>
      <c r="AS123" s="62">
        <f t="shared" si="36"/>
        <v>0.58645159000000002</v>
      </c>
      <c r="AT123" s="62">
        <f t="shared" si="37"/>
        <v>0.13313489867931852</v>
      </c>
      <c r="AU123" s="62">
        <f t="shared" si="51"/>
        <v>4.3132788662664331E-2</v>
      </c>
      <c r="AV123" s="62" t="str">
        <f t="shared" si="38"/>
        <v/>
      </c>
      <c r="AW123" s="62">
        <f t="shared" si="39"/>
        <v>0.91580877944841999</v>
      </c>
    </row>
    <row r="124" spans="1:49">
      <c r="A124" s="62">
        <v>1991</v>
      </c>
      <c r="B124" s="61">
        <v>1151.06</v>
      </c>
      <c r="C124" s="61">
        <v>56782</v>
      </c>
      <c r="D124" s="61">
        <v>1489815.1391165652</v>
      </c>
      <c r="E124" s="62">
        <v>1.145890606</v>
      </c>
      <c r="F124">
        <v>0.58121975400000003</v>
      </c>
      <c r="G124" s="61"/>
      <c r="H124" s="61">
        <v>0.21783381431032861</v>
      </c>
      <c r="I124" s="61">
        <v>580000</v>
      </c>
      <c r="J124" s="61">
        <v>455000</v>
      </c>
      <c r="K124" s="61">
        <v>265601.72788139246</v>
      </c>
      <c r="L124" s="61">
        <v>261689.24328726984</v>
      </c>
      <c r="M124" s="61">
        <v>77.657933149238758</v>
      </c>
      <c r="N124" s="62">
        <f t="shared" si="29"/>
        <v>70.115184513727883</v>
      </c>
      <c r="O124" s="61">
        <v>106.3</v>
      </c>
      <c r="P124">
        <v>55.317963980000002</v>
      </c>
      <c r="Q124">
        <v>60.274301989999998</v>
      </c>
      <c r="R124">
        <v>53.971609360000002</v>
      </c>
      <c r="S124">
        <v>62.285587100000001</v>
      </c>
      <c r="T124">
        <v>53.534179590000001</v>
      </c>
      <c r="U124">
        <v>57.029614000000002</v>
      </c>
      <c r="V124">
        <v>23.222629999999999</v>
      </c>
      <c r="W124">
        <v>1856.8278</v>
      </c>
      <c r="X124">
        <v>0.592910826</v>
      </c>
      <c r="Y124" s="61">
        <v>198804.39240000001</v>
      </c>
      <c r="Z124" s="61">
        <v>12.536566666666699</v>
      </c>
      <c r="AB124" s="61">
        <v>0.94794070415667342</v>
      </c>
      <c r="AC124" s="63">
        <f t="shared" si="30"/>
        <v>1.1458906060000001E-2</v>
      </c>
      <c r="AD124" s="20">
        <f t="shared" si="57"/>
        <v>0.58121975400000003</v>
      </c>
      <c r="AE124" s="62" t="str">
        <f t="shared" si="31"/>
        <v/>
      </c>
      <c r="AF124" s="20">
        <f t="shared" si="56"/>
        <v>0.21783381431032861</v>
      </c>
      <c r="AG124" s="62">
        <f t="shared" si="32"/>
        <v>0.38931004577113509</v>
      </c>
      <c r="AH124" s="62">
        <f t="shared" si="33"/>
        <v>0.30540701866528702</v>
      </c>
      <c r="AI124" s="62">
        <f t="shared" si="47"/>
        <v>0.17827831179034045</v>
      </c>
      <c r="AJ124" s="62">
        <f t="shared" si="48"/>
        <v>0.17565215738272538</v>
      </c>
      <c r="AK124" s="62">
        <f t="shared" si="34"/>
        <v>2.6261544076150722E-3</v>
      </c>
      <c r="AL124" s="62">
        <f t="shared" si="40"/>
        <v>-1.1725607491710558E-2</v>
      </c>
      <c r="AM124" s="62">
        <f t="shared" si="52"/>
        <v>-2.3686190615693964E-2</v>
      </c>
      <c r="AN124" s="62">
        <f t="shared" si="53"/>
        <v>-4.8896080426018762E-3</v>
      </c>
      <c r="AO124" s="62">
        <f t="shared" si="54"/>
        <v>-4.0364942228492878E-2</v>
      </c>
      <c r="AP124" s="62">
        <f t="shared" si="55"/>
        <v>-7.9028235321569412E-2</v>
      </c>
      <c r="AQ124" s="62">
        <f t="shared" si="50"/>
        <v>-0.89844344249498376</v>
      </c>
      <c r="AR124" s="62">
        <f t="shared" si="35"/>
        <v>6.628181384347994</v>
      </c>
      <c r="AS124" s="62">
        <f t="shared" si="36"/>
        <v>0.592910826</v>
      </c>
      <c r="AT124" s="62">
        <f t="shared" si="37"/>
        <v>0.13344232259439087</v>
      </c>
      <c r="AU124" s="62">
        <f t="shared" si="51"/>
        <v>4.5241866478059833E-2</v>
      </c>
      <c r="AV124" s="62" t="str">
        <f t="shared" si="38"/>
        <v/>
      </c>
      <c r="AW124" s="62">
        <f t="shared" si="39"/>
        <v>0.94794070415667342</v>
      </c>
    </row>
    <row r="125" spans="1:49">
      <c r="A125" s="62">
        <v>1992</v>
      </c>
      <c r="B125" s="61">
        <v>1470.86</v>
      </c>
      <c r="C125" s="61">
        <v>56821</v>
      </c>
      <c r="D125" s="61">
        <v>1567605.2542483695</v>
      </c>
      <c r="E125" s="62">
        <v>1.1073893340000001</v>
      </c>
      <c r="F125">
        <v>0.59018611099999996</v>
      </c>
      <c r="G125" s="61"/>
      <c r="H125" s="61">
        <v>0.21251455781550244</v>
      </c>
      <c r="I125" s="61">
        <v>628000</v>
      </c>
      <c r="J125" s="61">
        <v>513000</v>
      </c>
      <c r="K125" s="61">
        <v>285574.45986299997</v>
      </c>
      <c r="L125" s="61">
        <v>284512.02851400001</v>
      </c>
      <c r="M125" s="61">
        <v>78.579746951808332</v>
      </c>
      <c r="N125" s="62">
        <f t="shared" si="29"/>
        <v>72.860714040328318</v>
      </c>
      <c r="O125" s="61">
        <v>111.7</v>
      </c>
      <c r="P125">
        <v>58.152746909999998</v>
      </c>
      <c r="Q125">
        <v>62.724093009999997</v>
      </c>
      <c r="R125">
        <v>55.912318890000002</v>
      </c>
      <c r="S125">
        <v>62.69743038</v>
      </c>
      <c r="T125">
        <v>54.42854835</v>
      </c>
      <c r="U125">
        <v>57.062759999999997</v>
      </c>
      <c r="V125">
        <v>22.988659999999999</v>
      </c>
      <c r="W125">
        <v>1859.9718</v>
      </c>
      <c r="X125">
        <v>0.59003078900000006</v>
      </c>
      <c r="Y125" s="61">
        <v>212051.9644</v>
      </c>
      <c r="Z125" s="61">
        <v>14.317916666666701</v>
      </c>
      <c r="AB125" s="61">
        <v>1.0141493780309536</v>
      </c>
      <c r="AC125" s="63">
        <f t="shared" si="30"/>
        <v>1.107389334E-2</v>
      </c>
      <c r="AD125" s="20">
        <f t="shared" si="57"/>
        <v>0.59018611099999996</v>
      </c>
      <c r="AE125" s="62" t="str">
        <f t="shared" si="31"/>
        <v/>
      </c>
      <c r="AF125" s="20">
        <f t="shared" si="56"/>
        <v>0.21251455781550244</v>
      </c>
      <c r="AG125" s="62">
        <f t="shared" si="32"/>
        <v>0.40061105836310268</v>
      </c>
      <c r="AH125" s="62">
        <f t="shared" si="33"/>
        <v>0.32725075308960461</v>
      </c>
      <c r="AI125" s="62">
        <f t="shared" si="47"/>
        <v>0.18217243090316532</v>
      </c>
      <c r="AJ125" s="62">
        <f t="shared" si="48"/>
        <v>0.1814946892675586</v>
      </c>
      <c r="AK125" s="62">
        <f t="shared" si="34"/>
        <v>6.7774163560671563E-4</v>
      </c>
      <c r="AL125" s="62">
        <f t="shared" si="40"/>
        <v>1.1565205550144002E-2</v>
      </c>
      <c r="AM125" s="62">
        <f t="shared" si="52"/>
        <v>1.4295798466735581E-3</v>
      </c>
      <c r="AN125" s="62">
        <f t="shared" si="53"/>
        <v>-3.0836350693230095E-3</v>
      </c>
      <c r="AO125" s="62">
        <f t="shared" si="54"/>
        <v>-3.1819797234594271E-2</v>
      </c>
      <c r="AP125" s="62">
        <f t="shared" si="55"/>
        <v>-2.184172763580863E-2</v>
      </c>
      <c r="AQ125" s="62">
        <f t="shared" si="50"/>
        <v>-0.90915066388726806</v>
      </c>
      <c r="AR125" s="62">
        <f t="shared" si="35"/>
        <v>6.6191659414147228</v>
      </c>
      <c r="AS125" s="62">
        <f t="shared" si="36"/>
        <v>0.59003078900000006</v>
      </c>
      <c r="AT125" s="62">
        <f t="shared" si="37"/>
        <v>0.13527127688894741</v>
      </c>
      <c r="AU125" s="62">
        <f t="shared" si="51"/>
        <v>8.6955457727293239E-2</v>
      </c>
      <c r="AV125" s="62" t="str">
        <f t="shared" si="38"/>
        <v/>
      </c>
      <c r="AW125" s="62">
        <f t="shared" si="39"/>
        <v>1.0141493780309536</v>
      </c>
    </row>
    <row r="126" spans="1:49">
      <c r="A126" s="62">
        <v>1993</v>
      </c>
      <c r="B126" s="61">
        <v>1703.97</v>
      </c>
      <c r="C126" s="61">
        <v>56856</v>
      </c>
      <c r="D126" s="61">
        <v>1614633.5130203033</v>
      </c>
      <c r="E126" s="62">
        <v>1.0544969420000001</v>
      </c>
      <c r="F126">
        <v>0.58510299200000004</v>
      </c>
      <c r="G126" s="61"/>
      <c r="H126" s="61">
        <v>0.19032469930631166</v>
      </c>
      <c r="I126" s="61">
        <v>635000</v>
      </c>
      <c r="J126" s="61">
        <v>480000</v>
      </c>
      <c r="K126" s="61">
        <v>343278.21026800002</v>
      </c>
      <c r="L126" s="61">
        <v>291797.05076200003</v>
      </c>
      <c r="M126" s="61">
        <v>77.910772931585115</v>
      </c>
      <c r="N126" s="62">
        <f t="shared" si="29"/>
        <v>75.644326105543655</v>
      </c>
      <c r="O126" s="61">
        <v>116.7</v>
      </c>
      <c r="P126">
        <v>61.27551236</v>
      </c>
      <c r="Q126">
        <v>64.410898029999998</v>
      </c>
      <c r="R126">
        <v>58.055212230000002</v>
      </c>
      <c r="S126">
        <v>69.199709889999994</v>
      </c>
      <c r="T126">
        <v>62.815773190000002</v>
      </c>
      <c r="U126">
        <v>57.097411000000001</v>
      </c>
      <c r="V126">
        <v>22.315049999999999</v>
      </c>
      <c r="W126">
        <v>1859.8348000000001</v>
      </c>
      <c r="X126">
        <v>0.57723438699999996</v>
      </c>
      <c r="Y126" s="61">
        <v>221718.40520000001</v>
      </c>
      <c r="Z126" s="61">
        <v>10.580575</v>
      </c>
      <c r="AB126" s="61">
        <v>1.1118033315474776</v>
      </c>
      <c r="AC126" s="63">
        <f t="shared" si="30"/>
        <v>1.0544969420000001E-2</v>
      </c>
      <c r="AD126" s="20">
        <f t="shared" si="57"/>
        <v>0.58510299200000004</v>
      </c>
      <c r="AE126" s="62" t="str">
        <f t="shared" si="31"/>
        <v/>
      </c>
      <c r="AF126" s="20">
        <f t="shared" si="56"/>
        <v>0.19032469930631166</v>
      </c>
      <c r="AG126" s="62">
        <f t="shared" si="32"/>
        <v>0.39327809987802176</v>
      </c>
      <c r="AH126" s="62">
        <f t="shared" si="33"/>
        <v>0.29728108337236292</v>
      </c>
      <c r="AI126" s="62">
        <f t="shared" si="47"/>
        <v>0.21260441301374342</v>
      </c>
      <c r="AJ126" s="62">
        <f t="shared" si="48"/>
        <v>0.18072029869872447</v>
      </c>
      <c r="AK126" s="62">
        <f t="shared" si="34"/>
        <v>3.1884114315018947E-2</v>
      </c>
      <c r="AL126" s="62">
        <f t="shared" si="40"/>
        <v>1.4814331019006048E-2</v>
      </c>
      <c r="AM126" s="62">
        <f t="shared" si="52"/>
        <v>-1.0955633311757763E-2</v>
      </c>
      <c r="AN126" s="62">
        <f t="shared" si="53"/>
        <v>1.1691934781284395E-4</v>
      </c>
      <c r="AO126" s="62">
        <f t="shared" si="54"/>
        <v>6.1183362439413184E-2</v>
      </c>
      <c r="AP126" s="62">
        <f t="shared" si="55"/>
        <v>0.10582456151725915</v>
      </c>
      <c r="AQ126" s="62">
        <f t="shared" si="50"/>
        <v>-0.939497435403849</v>
      </c>
      <c r="AR126" s="62">
        <f t="shared" si="35"/>
        <v>6.5887455101546157</v>
      </c>
      <c r="AS126" s="62">
        <f t="shared" si="36"/>
        <v>0.57723438699999996</v>
      </c>
      <c r="AT126" s="62">
        <f t="shared" si="37"/>
        <v>0.13731809937801781</v>
      </c>
      <c r="AU126" s="62">
        <f t="shared" si="51"/>
        <v>0.1056863228562232</v>
      </c>
      <c r="AV126" s="62" t="str">
        <f t="shared" si="38"/>
        <v/>
      </c>
      <c r="AW126" s="62">
        <f t="shared" si="39"/>
        <v>1.1118033315474776</v>
      </c>
    </row>
    <row r="127" spans="1:49">
      <c r="A127" s="62">
        <v>1994</v>
      </c>
      <c r="B127" s="61">
        <v>1629.74</v>
      </c>
      <c r="C127" s="61">
        <v>56867</v>
      </c>
      <c r="D127" s="61">
        <v>1707792.9688603445</v>
      </c>
      <c r="E127" s="62">
        <v>0.98427436199999996</v>
      </c>
      <c r="F127">
        <v>0.59044698299999998</v>
      </c>
      <c r="G127" s="61"/>
      <c r="H127" s="61">
        <v>0.18740247977694127</v>
      </c>
      <c r="I127" s="61">
        <v>601000</v>
      </c>
      <c r="J127" s="61">
        <v>508673.61915999994</v>
      </c>
      <c r="K127" s="61">
        <v>389284.372722</v>
      </c>
      <c r="L127" s="61">
        <v>330390.00989400002</v>
      </c>
      <c r="M127" s="61">
        <v>80.213194570747106</v>
      </c>
      <c r="N127" s="62">
        <f t="shared" si="29"/>
        <v>77.697188086439454</v>
      </c>
      <c r="O127" s="61">
        <v>121.4</v>
      </c>
      <c r="P127">
        <v>64.409314260000002</v>
      </c>
      <c r="Q127">
        <v>64.434701450000006</v>
      </c>
      <c r="R127">
        <v>60.23216506</v>
      </c>
      <c r="S127">
        <v>71.568229689999995</v>
      </c>
      <c r="T127">
        <v>65.810796269999997</v>
      </c>
      <c r="U127">
        <v>57.119163</v>
      </c>
      <c r="V127">
        <v>21.913419999999999</v>
      </c>
      <c r="W127">
        <v>1853.7557999999999</v>
      </c>
      <c r="X127">
        <v>0.55824780500000004</v>
      </c>
      <c r="Y127" s="61">
        <v>231826.89629999999</v>
      </c>
      <c r="Z127" s="61">
        <v>9.1650500000000008</v>
      </c>
      <c r="AB127" s="61">
        <v>1.171308884394672</v>
      </c>
      <c r="AC127" s="63">
        <f t="shared" si="30"/>
        <v>9.8427436200000003E-3</v>
      </c>
      <c r="AD127" s="20">
        <f t="shared" si="57"/>
        <v>0.59044698299999998</v>
      </c>
      <c r="AE127" s="62" t="str">
        <f t="shared" si="31"/>
        <v/>
      </c>
      <c r="AF127" s="20">
        <f t="shared" si="56"/>
        <v>0.18740247977694127</v>
      </c>
      <c r="AG127" s="62">
        <f t="shared" si="32"/>
        <v>0.35191619298038407</v>
      </c>
      <c r="AH127" s="62">
        <f t="shared" si="33"/>
        <v>0.29785438190406144</v>
      </c>
      <c r="AI127" s="62">
        <f t="shared" si="47"/>
        <v>0.22794588092359919</v>
      </c>
      <c r="AJ127" s="62">
        <f t="shared" si="48"/>
        <v>0.19346022376147737</v>
      </c>
      <c r="AK127" s="62">
        <f t="shared" si="34"/>
        <v>3.4485657162121819E-2</v>
      </c>
      <c r="AL127" s="62">
        <f t="shared" si="40"/>
        <v>2.3101331148143663E-2</v>
      </c>
      <c r="AM127" s="62">
        <f t="shared" si="52"/>
        <v>-2.6407144326663811E-2</v>
      </c>
      <c r="AN127" s="62">
        <f t="shared" si="53"/>
        <v>1.0035388361213158E-2</v>
      </c>
      <c r="AO127" s="62">
        <f t="shared" si="54"/>
        <v>6.8779539638155274E-3</v>
      </c>
      <c r="AP127" s="62">
        <f t="shared" si="55"/>
        <v>1.9801062697531579E-2</v>
      </c>
      <c r="AQ127" s="62">
        <f t="shared" si="50"/>
        <v>-0.95804043002833961</v>
      </c>
      <c r="AR127" s="62">
        <f t="shared" si="35"/>
        <v>6.5669285922118945</v>
      </c>
      <c r="AS127" s="62">
        <f t="shared" si="36"/>
        <v>0.55824780500000004</v>
      </c>
      <c r="AT127" s="62">
        <f t="shared" si="37"/>
        <v>0.13574648714867601</v>
      </c>
      <c r="AU127" s="62">
        <f t="shared" si="51"/>
        <v>7.9029118157008388E-2</v>
      </c>
      <c r="AV127" s="62" t="str">
        <f t="shared" si="38"/>
        <v/>
      </c>
      <c r="AW127" s="62">
        <f t="shared" si="39"/>
        <v>1.171308884394672</v>
      </c>
    </row>
    <row r="128" spans="1:49">
      <c r="A128" s="62">
        <v>1995</v>
      </c>
      <c r="B128" s="61">
        <v>1584.72</v>
      </c>
      <c r="C128" s="61">
        <v>56868</v>
      </c>
      <c r="D128" s="61">
        <v>1843635.3469414259</v>
      </c>
      <c r="E128" s="62">
        <v>0.93999912900000004</v>
      </c>
      <c r="F128">
        <v>0.59041206300000004</v>
      </c>
      <c r="G128" s="61"/>
      <c r="H128" s="61">
        <v>0.19301152331590388</v>
      </c>
      <c r="I128" s="61">
        <v>719317.72168199997</v>
      </c>
      <c r="J128" s="61">
        <v>580379.50607</v>
      </c>
      <c r="K128" s="61">
        <v>474077.50856200006</v>
      </c>
      <c r="L128" s="61">
        <v>403271.59994799999</v>
      </c>
      <c r="M128" s="61">
        <v>84.529078097818115</v>
      </c>
      <c r="N128" s="62">
        <f t="shared" si="29"/>
        <v>79.593417059827587</v>
      </c>
      <c r="O128" s="61">
        <v>127.7667</v>
      </c>
      <c r="P128">
        <v>68.526316399999999</v>
      </c>
      <c r="Q128">
        <v>68.852974579999994</v>
      </c>
      <c r="R128">
        <v>62.53221886</v>
      </c>
      <c r="S128">
        <v>77.766334729999997</v>
      </c>
      <c r="T128">
        <v>73.471702800000003</v>
      </c>
      <c r="U128">
        <v>57.120136000000002</v>
      </c>
      <c r="V128">
        <v>21.83297</v>
      </c>
      <c r="W128">
        <v>1856.0868</v>
      </c>
      <c r="X128">
        <v>0.53973126400000004</v>
      </c>
      <c r="Y128" s="61">
        <v>246826.59909999999</v>
      </c>
      <c r="Z128" s="61">
        <v>10.849591666666701</v>
      </c>
      <c r="AB128" s="61">
        <v>1.1682749011911706</v>
      </c>
      <c r="AC128" s="63">
        <f t="shared" si="30"/>
        <v>9.3999912899999996E-3</v>
      </c>
      <c r="AD128" s="20">
        <f t="shared" si="57"/>
        <v>0.59041206300000004</v>
      </c>
      <c r="AE128" s="62" t="str">
        <f t="shared" si="31"/>
        <v/>
      </c>
      <c r="AF128" s="20">
        <f t="shared" si="56"/>
        <v>0.19301152331590388</v>
      </c>
      <c r="AG128" s="62">
        <f t="shared" si="32"/>
        <v>0.39016268747252075</v>
      </c>
      <c r="AH128" s="62">
        <f t="shared" si="33"/>
        <v>0.31480168083826571</v>
      </c>
      <c r="AI128" s="62">
        <f t="shared" si="47"/>
        <v>0.2571427746536159</v>
      </c>
      <c r="AJ128" s="62">
        <f t="shared" si="48"/>
        <v>0.21873718174096837</v>
      </c>
      <c r="AK128" s="62">
        <f t="shared" si="34"/>
        <v>3.8405592912647529E-2</v>
      </c>
      <c r="AL128" s="62">
        <f t="shared" si="40"/>
        <v>3.7847276670761279E-2</v>
      </c>
      <c r="AM128" s="62">
        <f t="shared" si="52"/>
        <v>4.2208775817528535E-2</v>
      </c>
      <c r="AN128" s="62">
        <f t="shared" si="53"/>
        <v>1.3363090907107729E-2</v>
      </c>
      <c r="AO128" s="62">
        <f t="shared" si="54"/>
        <v>5.8945044080629581E-2</v>
      </c>
      <c r="AP128" s="62">
        <f t="shared" si="55"/>
        <v>8.6004112424668613E-2</v>
      </c>
      <c r="AQ128" s="62">
        <f t="shared" si="50"/>
        <v>-0.96173548636761963</v>
      </c>
      <c r="AR128" s="62">
        <f t="shared" si="35"/>
        <v>6.5644901931263524</v>
      </c>
      <c r="AS128" s="62">
        <f t="shared" si="36"/>
        <v>0.53973126400000004</v>
      </c>
      <c r="AT128" s="62">
        <f t="shared" si="37"/>
        <v>0.13388037906166372</v>
      </c>
      <c r="AU128" s="62">
        <f t="shared" si="51"/>
        <v>6.7538178177976749E-2</v>
      </c>
      <c r="AV128" s="62" t="str">
        <f t="shared" si="38"/>
        <v/>
      </c>
      <c r="AW128" s="62">
        <f t="shared" si="39"/>
        <v>1.1682749011911706</v>
      </c>
    </row>
    <row r="129" spans="1:49">
      <c r="A129" s="62">
        <v>1996</v>
      </c>
      <c r="B129" s="61">
        <v>1530.5699</v>
      </c>
      <c r="C129" s="61">
        <v>56884</v>
      </c>
      <c r="D129" s="61">
        <v>1954001.6050857382</v>
      </c>
      <c r="E129" s="62">
        <v>0.94999959099999998</v>
      </c>
      <c r="F129">
        <v>0.58615024299999996</v>
      </c>
      <c r="G129" s="61"/>
      <c r="H129" s="61">
        <v>0.19082199386455845</v>
      </c>
      <c r="I129" s="61">
        <v>710390.16159300006</v>
      </c>
      <c r="J129" s="61">
        <v>578710.44133000006</v>
      </c>
      <c r="K129" s="61">
        <v>482269.86693199998</v>
      </c>
      <c r="L129" s="61">
        <v>390029.25579099997</v>
      </c>
      <c r="M129" s="61">
        <v>85.304600995679522</v>
      </c>
      <c r="N129" s="62">
        <f t="shared" si="29"/>
        <v>83.567718123684514</v>
      </c>
      <c r="O129" s="61">
        <v>132.82499999999999</v>
      </c>
      <c r="P129">
        <v>71.296406730000001</v>
      </c>
      <c r="Q129">
        <v>70.728304109999996</v>
      </c>
      <c r="R129">
        <v>66.443873789999998</v>
      </c>
      <c r="S129">
        <v>77.782823809999996</v>
      </c>
      <c r="T129">
        <v>71.516171729999996</v>
      </c>
      <c r="U129">
        <v>57.091906000000002</v>
      </c>
      <c r="V129">
        <v>21.912179999999999</v>
      </c>
      <c r="W129">
        <v>1866.1271999999999</v>
      </c>
      <c r="X129">
        <v>0.54074275500000002</v>
      </c>
      <c r="Y129" s="61">
        <v>260878.30410000001</v>
      </c>
      <c r="Z129" s="61">
        <v>8.4625083333333304</v>
      </c>
      <c r="AB129" s="61">
        <v>1.1616577199675664</v>
      </c>
      <c r="AC129" s="63">
        <f t="shared" si="30"/>
        <v>9.4999959099999996E-3</v>
      </c>
      <c r="AD129" s="20">
        <f t="shared" si="57"/>
        <v>0.58615024299999996</v>
      </c>
      <c r="AE129" s="62" t="str">
        <f t="shared" si="31"/>
        <v/>
      </c>
      <c r="AF129" s="20">
        <f t="shared" si="56"/>
        <v>0.19082199386455845</v>
      </c>
      <c r="AG129" s="62">
        <f t="shared" si="32"/>
        <v>0.36355659061079909</v>
      </c>
      <c r="AH129" s="62">
        <f t="shared" si="33"/>
        <v>0.29616681983462712</v>
      </c>
      <c r="AI129" s="62">
        <f t="shared" si="47"/>
        <v>0.24681139753252085</v>
      </c>
      <c r="AJ129" s="62">
        <f t="shared" si="48"/>
        <v>0.19960539171301558</v>
      </c>
      <c r="AK129" s="62">
        <f t="shared" si="34"/>
        <v>4.7206005819505265E-2</v>
      </c>
      <c r="AL129" s="62">
        <f t="shared" si="40"/>
        <v>-9.0978323486535177E-3</v>
      </c>
      <c r="AM129" s="62">
        <f t="shared" si="52"/>
        <v>-2.1853503705727109E-2</v>
      </c>
      <c r="AN129" s="62">
        <f t="shared" si="53"/>
        <v>1.1949752961921089E-2</v>
      </c>
      <c r="AO129" s="62">
        <f t="shared" si="54"/>
        <v>-4.8513898317209904E-2</v>
      </c>
      <c r="AP129" s="62">
        <f t="shared" si="55"/>
        <v>-7.5702643496770056E-2</v>
      </c>
      <c r="AQ129" s="62">
        <f t="shared" si="50"/>
        <v>-0.9576197086968864</v>
      </c>
      <c r="AR129" s="62">
        <f t="shared" si="35"/>
        <v>6.574000837589697</v>
      </c>
      <c r="AS129" s="62">
        <f t="shared" si="36"/>
        <v>0.54074275500000002</v>
      </c>
      <c r="AT129" s="62">
        <f t="shared" si="37"/>
        <v>0.13350976960356853</v>
      </c>
      <c r="AU129" s="62">
        <f t="shared" si="51"/>
        <v>5.9770007172842157E-2</v>
      </c>
      <c r="AV129" s="62" t="str">
        <f t="shared" si="38"/>
        <v/>
      </c>
      <c r="AW129" s="62">
        <f t="shared" si="39"/>
        <v>1.1616577199675664</v>
      </c>
    </row>
    <row r="130" spans="1:49">
      <c r="A130" s="62">
        <v>1997</v>
      </c>
      <c r="B130" s="61">
        <v>1759.1899000000001</v>
      </c>
      <c r="C130" s="61">
        <v>56914</v>
      </c>
      <c r="D130" s="61">
        <v>2041479.9810935515</v>
      </c>
      <c r="E130" s="62">
        <v>0.98999998499999997</v>
      </c>
      <c r="F130">
        <v>0.59218950999999997</v>
      </c>
      <c r="G130" s="61"/>
      <c r="H130" s="61">
        <v>0.19045147452909519</v>
      </c>
      <c r="I130" s="61">
        <v>692027.93230199988</v>
      </c>
      <c r="J130" s="61">
        <v>632397.39962000004</v>
      </c>
      <c r="K130" s="61">
        <v>514607.12494800001</v>
      </c>
      <c r="L130" s="61">
        <v>434536.551638</v>
      </c>
      <c r="M130" s="61">
        <v>88.079801837883906</v>
      </c>
      <c r="N130" s="62">
        <f t="shared" si="29"/>
        <v>84.513463136349969</v>
      </c>
      <c r="O130" s="61">
        <v>135.28093424999997</v>
      </c>
      <c r="P130">
        <v>72.872566629999994</v>
      </c>
      <c r="Q130">
        <v>72.390034830000005</v>
      </c>
      <c r="R130">
        <v>69.415079800000001</v>
      </c>
      <c r="S130">
        <v>78.791369169999996</v>
      </c>
      <c r="T130">
        <v>72.421296780000006</v>
      </c>
      <c r="U130">
        <v>57.044614000000003</v>
      </c>
      <c r="V130">
        <v>21.92998</v>
      </c>
      <c r="W130">
        <v>1860.1131</v>
      </c>
      <c r="X130">
        <v>0.54550552399999996</v>
      </c>
      <c r="Y130" s="61">
        <v>274441.29460000002</v>
      </c>
      <c r="Z130" s="61">
        <v>6.3333500000000003</v>
      </c>
      <c r="AB130" s="61">
        <v>1.1344760846819155</v>
      </c>
      <c r="AC130" s="63">
        <f t="shared" si="30"/>
        <v>9.8999998500000005E-3</v>
      </c>
      <c r="AD130" s="20">
        <f t="shared" si="57"/>
        <v>0.59218950999999997</v>
      </c>
      <c r="AE130" s="62" t="str">
        <f t="shared" si="31"/>
        <v/>
      </c>
      <c r="AF130" s="20">
        <f t="shared" si="56"/>
        <v>0.19045147452909519</v>
      </c>
      <c r="AG130" s="62">
        <f t="shared" si="32"/>
        <v>0.33898345254960766</v>
      </c>
      <c r="AH130" s="62">
        <f t="shared" si="33"/>
        <v>0.30977399018198859</v>
      </c>
      <c r="AI130" s="62">
        <f t="shared" si="47"/>
        <v>0.2520755186011388</v>
      </c>
      <c r="AJ130" s="62">
        <f t="shared" si="48"/>
        <v>0.21285369225380968</v>
      </c>
      <c r="AK130" s="62">
        <f t="shared" si="34"/>
        <v>3.9221826347329125E-2</v>
      </c>
      <c r="AL130" s="62">
        <f t="shared" si="40"/>
        <v>1.0612773386110299E-2</v>
      </c>
      <c r="AM130" s="62">
        <f t="shared" si="52"/>
        <v>1.196926558447681E-2</v>
      </c>
      <c r="AN130" s="62">
        <f t="shared" si="53"/>
        <v>3.2492993902391618E-2</v>
      </c>
      <c r="AO130" s="62">
        <f t="shared" si="54"/>
        <v>1.6292793473771921E-3</v>
      </c>
      <c r="AP130" s="62">
        <f t="shared" si="55"/>
        <v>1.3232583306769484E-3</v>
      </c>
      <c r="AQ130" s="62">
        <f t="shared" si="50"/>
        <v>-0.95597901300098076</v>
      </c>
      <c r="AR130" s="62">
        <f t="shared" si="35"/>
        <v>6.5724135583092416</v>
      </c>
      <c r="AS130" s="62">
        <f t="shared" si="36"/>
        <v>0.54550552399999996</v>
      </c>
      <c r="AT130" s="62">
        <f t="shared" si="37"/>
        <v>0.13443251814450374</v>
      </c>
      <c r="AU130" s="62">
        <f t="shared" si="51"/>
        <v>7.3371533274901951E-2</v>
      </c>
      <c r="AV130" s="62" t="str">
        <f t="shared" si="38"/>
        <v/>
      </c>
      <c r="AW130" s="62">
        <f t="shared" si="39"/>
        <v>1.1344760846819155</v>
      </c>
    </row>
    <row r="131" spans="1:49">
      <c r="A131" s="62">
        <v>1998</v>
      </c>
      <c r="B131" s="61">
        <v>1653.1</v>
      </c>
      <c r="C131" s="61">
        <v>56930</v>
      </c>
      <c r="D131" s="61">
        <v>2126180.8566503739</v>
      </c>
      <c r="E131" s="62">
        <v>1.0099994370000001</v>
      </c>
      <c r="F131">
        <v>0.598274745</v>
      </c>
      <c r="G131" s="61"/>
      <c r="H131" s="61">
        <v>0.19386668206990748</v>
      </c>
      <c r="I131" s="61">
        <v>640382.96435399994</v>
      </c>
      <c r="J131" s="61">
        <v>587125.47074999998</v>
      </c>
      <c r="K131" s="61">
        <v>534826.04354199988</v>
      </c>
      <c r="L131" s="61">
        <v>466300.09285299998</v>
      </c>
      <c r="M131" s="61">
        <v>90.703379300861869</v>
      </c>
      <c r="N131" s="62">
        <f t="shared" si="29"/>
        <v>85.449940226273725</v>
      </c>
      <c r="O131" s="61">
        <v>138.02849002461747</v>
      </c>
      <c r="P131">
        <v>74.266458389999997</v>
      </c>
      <c r="Q131">
        <v>73.808893920000003</v>
      </c>
      <c r="R131">
        <v>71.024431469999996</v>
      </c>
      <c r="S131">
        <v>79.652040360000001</v>
      </c>
      <c r="T131">
        <v>71.368829539999993</v>
      </c>
      <c r="U131">
        <v>57.010939999999998</v>
      </c>
      <c r="V131">
        <v>22.10915</v>
      </c>
      <c r="W131">
        <v>1873.7856999999999</v>
      </c>
      <c r="X131">
        <v>0.51973634999999996</v>
      </c>
      <c r="Y131" s="61">
        <v>288689.53100000002</v>
      </c>
      <c r="Z131" s="61">
        <v>4.5921500000000002</v>
      </c>
      <c r="AB131" s="61">
        <v>1.1035482878700869</v>
      </c>
      <c r="AC131" s="63">
        <f t="shared" si="30"/>
        <v>1.009999437E-2</v>
      </c>
      <c r="AD131" s="20">
        <f t="shared" si="57"/>
        <v>0.598274745</v>
      </c>
      <c r="AE131" s="62" t="str">
        <f t="shared" si="31"/>
        <v/>
      </c>
      <c r="AF131" s="20">
        <f t="shared" si="56"/>
        <v>0.19386668206990748</v>
      </c>
      <c r="AG131" s="62">
        <f t="shared" si="32"/>
        <v>0.30118931903228191</v>
      </c>
      <c r="AH131" s="62">
        <f t="shared" si="33"/>
        <v>0.2761408884449128</v>
      </c>
      <c r="AI131" s="62">
        <f t="shared" si="47"/>
        <v>0.25154306223252104</v>
      </c>
      <c r="AJ131" s="62">
        <f t="shared" si="48"/>
        <v>0.21931346592388104</v>
      </c>
      <c r="AK131" s="62">
        <f t="shared" si="34"/>
        <v>3.2229596308640002E-2</v>
      </c>
      <c r="AL131" s="62">
        <f t="shared" si="40"/>
        <v>7.9273005214278835E-3</v>
      </c>
      <c r="AM131" s="62">
        <f t="shared" si="52"/>
        <v>8.390727402564347E-3</v>
      </c>
      <c r="AN131" s="62">
        <f t="shared" si="53"/>
        <v>1.1899929653369525E-2</v>
      </c>
      <c r="AO131" s="62">
        <f t="shared" si="54"/>
        <v>-1.5567128027021849E-4</v>
      </c>
      <c r="AP131" s="62">
        <f t="shared" si="55"/>
        <v>-2.5659058911097689E-2</v>
      </c>
      <c r="AQ131" s="62">
        <f t="shared" si="50"/>
        <v>-0.94725162925550099</v>
      </c>
      <c r="AR131" s="62">
        <f t="shared" si="35"/>
        <v>6.5884644726816068</v>
      </c>
      <c r="AS131" s="62">
        <f t="shared" si="36"/>
        <v>0.51973634999999996</v>
      </c>
      <c r="AT131" s="62">
        <f t="shared" si="37"/>
        <v>0.13577844523292673</v>
      </c>
      <c r="AU131" s="62">
        <f t="shared" si="51"/>
        <v>5.2313638684945242E-2</v>
      </c>
      <c r="AV131" s="62" t="str">
        <f t="shared" si="38"/>
        <v/>
      </c>
      <c r="AW131" s="62">
        <f t="shared" si="39"/>
        <v>1.1035482878700869</v>
      </c>
    </row>
    <row r="132" spans="1:49">
      <c r="A132" s="62">
        <v>1999</v>
      </c>
      <c r="B132" s="61">
        <v>1927.4039418674101</v>
      </c>
      <c r="C132" s="61">
        <v>56940</v>
      </c>
      <c r="D132" s="61">
        <v>2270015.7594309999</v>
      </c>
      <c r="E132" s="62">
        <v>0.98000087499999999</v>
      </c>
      <c r="F132">
        <v>0.60558261099999999</v>
      </c>
      <c r="G132" s="61"/>
      <c r="H132" s="61">
        <v>0.19753188654901846</v>
      </c>
      <c r="I132" s="61">
        <v>636409.3510599999</v>
      </c>
      <c r="J132" s="61">
        <v>600840.07115999993</v>
      </c>
      <c r="K132" s="61">
        <v>533120.77055300004</v>
      </c>
      <c r="L132" s="61">
        <v>490994.69955199998</v>
      </c>
      <c r="M132" s="61">
        <v>93.269305671406713</v>
      </c>
      <c r="N132" s="62">
        <f t="shared" ref="N132:N149" si="58">IF(OR(D132="",C132="",M132=""),"",D132*1000000000/C132/1000/(M132/100*$D$138*1000000000/$C$138/1000)*100)</f>
        <v>88.705158632967454</v>
      </c>
      <c r="O132" s="61">
        <v>140.3073403949239</v>
      </c>
      <c r="P132">
        <v>75.662103849999994</v>
      </c>
      <c r="Q132">
        <v>74.656007889999998</v>
      </c>
      <c r="R132">
        <v>72.297107940000004</v>
      </c>
      <c r="S132">
        <v>80.000634199999993</v>
      </c>
      <c r="T132">
        <v>71.903212580000002</v>
      </c>
      <c r="U132">
        <v>57.035249</v>
      </c>
      <c r="V132">
        <v>22.326460000000001</v>
      </c>
      <c r="W132">
        <v>1870.3571999999999</v>
      </c>
      <c r="X132">
        <v>0.52311390599999996</v>
      </c>
      <c r="Y132" s="61">
        <v>302011.6495</v>
      </c>
      <c r="Z132" s="61">
        <v>3.0064333333333302</v>
      </c>
      <c r="AB132" s="61">
        <v>1.0935682982155051</v>
      </c>
      <c r="AC132" s="63">
        <f t="shared" ref="AC132:AC146" si="59">IF(E132="","",E132/100)</f>
        <v>9.8000087500000003E-3</v>
      </c>
      <c r="AD132" s="20">
        <f t="shared" si="57"/>
        <v>0.60558261099999999</v>
      </c>
      <c r="AE132" s="62" t="str">
        <f t="shared" ref="AE132:AE146" si="60">IF(G132="","",G132/100)</f>
        <v/>
      </c>
      <c r="AF132" s="20">
        <f t="shared" si="56"/>
        <v>0.19753188654901846</v>
      </c>
      <c r="AG132" s="62">
        <f t="shared" ref="AG132:AG146" si="61">IF(OR(I132="",D132=""),"",I132/D132)</f>
        <v>0.28035459596083234</v>
      </c>
      <c r="AH132" s="62">
        <f t="shared" ref="AH132:AH146" si="62">IF(OR(J132="",D132=""),"",J132/D132)</f>
        <v>0.26468541844423404</v>
      </c>
      <c r="AI132" s="62">
        <f t="shared" si="47"/>
        <v>0.23485333453659882</v>
      </c>
      <c r="AJ132" s="62">
        <f t="shared" si="48"/>
        <v>0.21629572284338339</v>
      </c>
      <c r="AK132" s="62">
        <f t="shared" ref="AK132:AK146" si="63">IF(OR(AI132="",AJ132=""),"",AI132-AJ132)</f>
        <v>1.8557611693215431E-2</v>
      </c>
      <c r="AL132" s="62">
        <f t="shared" si="40"/>
        <v>-1.8769325271521465E-2</v>
      </c>
      <c r="AM132" s="62">
        <f t="shared" si="52"/>
        <v>-2.5975572429716945E-2</v>
      </c>
      <c r="AN132" s="62">
        <f t="shared" si="53"/>
        <v>-1.9627131314287428E-2</v>
      </c>
      <c r="AO132" s="62">
        <f t="shared" si="54"/>
        <v>-3.3020426245117938E-2</v>
      </c>
      <c r="AP132" s="62">
        <f t="shared" si="55"/>
        <v>-2.9927603794954665E-2</v>
      </c>
      <c r="AQ132" s="62">
        <f t="shared" si="50"/>
        <v>-0.93789695805003503</v>
      </c>
      <c r="AR132" s="62">
        <f t="shared" ref="AR132:AR146" si="64">IF(OR(V132="",W132="",U132=""),"",LN(V132*W132/U132))</f>
        <v>6.5959877496001367</v>
      </c>
      <c r="AS132" s="62">
        <f t="shared" ref="AS132:AS146" si="65">IF(X132="","",X132)</f>
        <v>0.52311390599999996</v>
      </c>
      <c r="AT132" s="62">
        <f t="shared" ref="AT132:AT146" si="66">IF(OR(Y132="",D132=""),"",Y132/D132)</f>
        <v>0.13304385586102802</v>
      </c>
      <c r="AU132" s="62">
        <f t="shared" si="51"/>
        <v>8.5341642128865108E-3</v>
      </c>
      <c r="AV132" s="62" t="str">
        <f t="shared" ref="AV132:AV146" si="67">IF(OR(AA132="",Z132=""),"",(AA132-Z132)/100)</f>
        <v/>
      </c>
      <c r="AW132" s="62">
        <f t="shared" ref="AW132:AW146" si="68">IF(AB132="","",AB132)</f>
        <v>1.0935682982155051</v>
      </c>
    </row>
    <row r="133" spans="1:49">
      <c r="A133" s="62">
        <v>2000</v>
      </c>
      <c r="B133" s="61">
        <v>2080.8919935518538</v>
      </c>
      <c r="C133" s="61">
        <v>56966</v>
      </c>
      <c r="D133" s="61">
        <v>2318348.9560000002</v>
      </c>
      <c r="E133" s="62">
        <v>1.0099988150000001</v>
      </c>
      <c r="F133">
        <v>0.60574500499999995</v>
      </c>
      <c r="G133" s="61"/>
      <c r="H133" s="61">
        <v>0.20489056947111062</v>
      </c>
      <c r="I133" s="61">
        <v>625533.32247000001</v>
      </c>
      <c r="J133" s="61">
        <v>595377.85349000001</v>
      </c>
      <c r="K133" s="61">
        <v>621094.03624099994</v>
      </c>
      <c r="L133" s="61">
        <v>598972.15149099997</v>
      </c>
      <c r="M133" s="61">
        <v>96.951832083527322</v>
      </c>
      <c r="N133" s="62">
        <f t="shared" si="58"/>
        <v>87.113060438369871</v>
      </c>
      <c r="O133" s="61">
        <v>143.92726977711294</v>
      </c>
      <c r="P133">
        <v>78.211905279999996</v>
      </c>
      <c r="Q133">
        <v>77.19573724</v>
      </c>
      <c r="R133">
        <v>75.015258509999995</v>
      </c>
      <c r="S133">
        <v>83.411255870000005</v>
      </c>
      <c r="T133">
        <v>79.695273150000006</v>
      </c>
      <c r="U133">
        <v>57.147081</v>
      </c>
      <c r="V133">
        <v>22.755579999999998</v>
      </c>
      <c r="W133">
        <v>1850.8062</v>
      </c>
      <c r="X133">
        <v>0.51354062599999994</v>
      </c>
      <c r="Y133" s="61">
        <v>325024.99300000002</v>
      </c>
      <c r="Z133" s="61">
        <v>4.5278916666666698</v>
      </c>
      <c r="AB133" s="61">
        <v>1.0488658988582051</v>
      </c>
      <c r="AC133" s="63">
        <f t="shared" si="59"/>
        <v>1.0099988150000001E-2</v>
      </c>
      <c r="AD133" s="20">
        <f t="shared" si="57"/>
        <v>0.60574500499999995</v>
      </c>
      <c r="AE133" s="62" t="str">
        <f t="shared" si="60"/>
        <v/>
      </c>
      <c r="AF133" s="20">
        <f t="shared" si="56"/>
        <v>0.20489056947111062</v>
      </c>
      <c r="AG133" s="62">
        <f t="shared" si="61"/>
        <v>0.26981845026008239</v>
      </c>
      <c r="AH133" s="62">
        <f t="shared" si="62"/>
        <v>0.25681114654855264</v>
      </c>
      <c r="AI133" s="62">
        <f t="shared" si="47"/>
        <v>0.2679036021016501</v>
      </c>
      <c r="AJ133" s="62">
        <f t="shared" si="48"/>
        <v>0.25836151625959103</v>
      </c>
      <c r="AK133" s="62">
        <f t="shared" si="63"/>
        <v>9.5420858420590671E-3</v>
      </c>
      <c r="AL133" s="62">
        <f t="shared" ref="AL133:AL146" si="69">IF(OR(P133="",P132="",N133="",N132=""),"",LN((P133/P132)/(N133/N132)))</f>
        <v>5.1255677529089508E-2</v>
      </c>
      <c r="AM133" s="62">
        <f t="shared" ref="AM133:AP146" si="70">IF(OR(Q133="",Q132="",$N133="",$N132=""),"",LN((Q133/Q132)/($N133/$N132)))</f>
        <v>5.1564462470391897E-2</v>
      </c>
      <c r="AN133" s="62">
        <f t="shared" si="70"/>
        <v>5.5018637695409343E-2</v>
      </c>
      <c r="AO133" s="62">
        <f t="shared" si="70"/>
        <v>5.9859926172032799E-2</v>
      </c>
      <c r="AP133" s="62">
        <f t="shared" si="70"/>
        <v>0.12100055664090012</v>
      </c>
      <c r="AQ133" s="62">
        <f t="shared" si="50"/>
        <v>-0.92081792277359864</v>
      </c>
      <c r="AR133" s="62">
        <f t="shared" si="64"/>
        <v>6.6025586841563797</v>
      </c>
      <c r="AS133" s="62">
        <f t="shared" si="65"/>
        <v>0.51354062599999994</v>
      </c>
      <c r="AT133" s="62">
        <f t="shared" si="66"/>
        <v>0.14019675172661969</v>
      </c>
      <c r="AU133" s="62">
        <f t="shared" si="51"/>
        <v>4.8175558919714839E-2</v>
      </c>
      <c r="AV133" s="62" t="str">
        <f t="shared" si="67"/>
        <v/>
      </c>
      <c r="AW133" s="62">
        <f t="shared" si="68"/>
        <v>1.0488658988582051</v>
      </c>
    </row>
    <row r="134" spans="1:49">
      <c r="A134" s="62">
        <v>2001</v>
      </c>
      <c r="B134" s="61">
        <v>2197.0611596505164</v>
      </c>
      <c r="C134" s="61">
        <v>56998</v>
      </c>
      <c r="D134" s="61">
        <v>2431199.4778</v>
      </c>
      <c r="E134" s="62">
        <v>1.0400012750000001</v>
      </c>
      <c r="F134">
        <v>0.59677757300000001</v>
      </c>
      <c r="G134" s="61"/>
      <c r="H134" s="61">
        <v>0.20520363862034302</v>
      </c>
      <c r="I134" s="61">
        <v>705144.99978999991</v>
      </c>
      <c r="J134" s="61">
        <v>622805.11803999997</v>
      </c>
      <c r="K134" s="61">
        <v>653037.45693900005</v>
      </c>
      <c r="L134" s="61">
        <v>619407.93232500006</v>
      </c>
      <c r="M134" s="61">
        <v>99.162394303157981</v>
      </c>
      <c r="N134" s="62">
        <f t="shared" si="58"/>
        <v>89.266844590011956</v>
      </c>
      <c r="O134" s="61">
        <v>147.27213952673304</v>
      </c>
      <c r="P134">
        <v>80.265426829999996</v>
      </c>
      <c r="Q134">
        <v>78.882874520000001</v>
      </c>
      <c r="R134">
        <v>77.672410790000001</v>
      </c>
      <c r="S134">
        <v>85.392592339999993</v>
      </c>
      <c r="T134">
        <v>80.669686089999999</v>
      </c>
      <c r="U134">
        <v>57.359178999999997</v>
      </c>
      <c r="V134">
        <v>23.229510000000001</v>
      </c>
      <c r="W134">
        <v>1837.7606000000001</v>
      </c>
      <c r="X134">
        <v>0.51154881699999999</v>
      </c>
      <c r="Y134" s="61">
        <v>342335.24680000002</v>
      </c>
      <c r="Z134" s="61">
        <v>4.0516083333333297</v>
      </c>
      <c r="AB134" s="61">
        <v>1.0453446590352495</v>
      </c>
      <c r="AC134" s="63">
        <f t="shared" si="59"/>
        <v>1.040001275E-2</v>
      </c>
      <c r="AD134" s="20">
        <f t="shared" si="57"/>
        <v>0.59677757300000001</v>
      </c>
      <c r="AE134" s="62" t="str">
        <f t="shared" si="60"/>
        <v/>
      </c>
      <c r="AF134" s="20">
        <f t="shared" ref="AF134:AF146" si="71">IF(H134="","",H134)</f>
        <v>0.20520363862034302</v>
      </c>
      <c r="AG134" s="62">
        <f t="shared" si="61"/>
        <v>0.29003996020437117</v>
      </c>
      <c r="AH134" s="62">
        <f t="shared" si="62"/>
        <v>0.25617195286812838</v>
      </c>
      <c r="AI134" s="62">
        <f t="shared" ref="AI134:AI146" si="72">IF(OR(K134="",D134=""),"",K134/D134)</f>
        <v>0.26860710645180613</v>
      </c>
      <c r="AJ134" s="62">
        <f t="shared" ref="AJ134:AJ146" si="73">IF(OR(L134="",D134=""),"",L134/D134)</f>
        <v>0.25477462379413812</v>
      </c>
      <c r="AK134" s="62">
        <f t="shared" si="63"/>
        <v>1.383248265766801E-2</v>
      </c>
      <c r="AL134" s="62">
        <f t="shared" si="69"/>
        <v>1.4937832726698596E-3</v>
      </c>
      <c r="AM134" s="62">
        <f t="shared" si="70"/>
        <v>-2.8034046023457521E-3</v>
      </c>
      <c r="AN134" s="62">
        <f t="shared" si="70"/>
        <v>1.0385263679945451E-2</v>
      </c>
      <c r="AO134" s="62">
        <f t="shared" si="70"/>
        <v>-9.4722395374622931E-4</v>
      </c>
      <c r="AP134" s="62">
        <f t="shared" si="70"/>
        <v>-1.2270725859987E-2</v>
      </c>
      <c r="AQ134" s="62">
        <f t="shared" si="50"/>
        <v>-0.9039094299325906</v>
      </c>
      <c r="AR134" s="62">
        <f t="shared" si="64"/>
        <v>6.6123936142277033</v>
      </c>
      <c r="AS134" s="62">
        <f t="shared" si="65"/>
        <v>0.51154881699999999</v>
      </c>
      <c r="AT134" s="62">
        <f t="shared" si="66"/>
        <v>0.14080919724027757</v>
      </c>
      <c r="AU134" s="62">
        <f t="shared" si="51"/>
        <v>2.0855599158117664E-2</v>
      </c>
      <c r="AV134" s="62" t="str">
        <f t="shared" si="67"/>
        <v/>
      </c>
      <c r="AW134" s="62">
        <f t="shared" si="68"/>
        <v>1.0453446590352495</v>
      </c>
    </row>
    <row r="135" spans="1:49">
      <c r="A135" s="62">
        <v>2002</v>
      </c>
      <c r="B135" s="61">
        <v>1846.3526270620771</v>
      </c>
      <c r="C135" s="61">
        <v>57083</v>
      </c>
      <c r="D135" s="61">
        <v>2520386.2944</v>
      </c>
      <c r="E135" s="62">
        <v>1.080001253</v>
      </c>
      <c r="F135">
        <v>0.592950274</v>
      </c>
      <c r="G135" s="61"/>
      <c r="H135" s="61">
        <v>0.21090470184283627</v>
      </c>
      <c r="I135" s="61">
        <v>705735.56213999994</v>
      </c>
      <c r="J135" s="61">
        <v>627314.69087000005</v>
      </c>
      <c r="K135" s="61">
        <v>642345.95487999998</v>
      </c>
      <c r="L135" s="61">
        <v>618730.62507900002</v>
      </c>
      <c r="M135" s="61">
        <v>99.83478915609102</v>
      </c>
      <c r="N135" s="62">
        <f t="shared" si="58"/>
        <v>91.781389012656334</v>
      </c>
      <c r="O135" s="61">
        <v>151.11888781117131</v>
      </c>
      <c r="P135">
        <v>82.599331140000004</v>
      </c>
      <c r="Q135">
        <v>81.113306510000001</v>
      </c>
      <c r="R135">
        <v>80.181626840000007</v>
      </c>
      <c r="S135">
        <v>86.563305920000005</v>
      </c>
      <c r="T135">
        <v>80.432095480000001</v>
      </c>
      <c r="U135">
        <v>57.655676999999997</v>
      </c>
      <c r="V135">
        <v>23.68206</v>
      </c>
      <c r="W135">
        <v>1826.5936999999999</v>
      </c>
      <c r="X135">
        <v>0.51608127400000003</v>
      </c>
      <c r="Y135" s="61">
        <v>362121.60269999999</v>
      </c>
      <c r="Z135" s="61">
        <v>3.2643</v>
      </c>
      <c r="AB135" s="61">
        <v>1.0164529144965664</v>
      </c>
      <c r="AC135" s="63">
        <f t="shared" si="59"/>
        <v>1.080001253E-2</v>
      </c>
      <c r="AD135" s="20">
        <f t="shared" ref="AD135:AD146" si="74">IF(F135="","",F135)</f>
        <v>0.592950274</v>
      </c>
      <c r="AE135" s="62" t="str">
        <f t="shared" si="60"/>
        <v/>
      </c>
      <c r="AF135" s="20">
        <f t="shared" si="71"/>
        <v>0.21090470184283627</v>
      </c>
      <c r="AG135" s="62">
        <f t="shared" si="61"/>
        <v>0.28001087123353308</v>
      </c>
      <c r="AH135" s="62">
        <f t="shared" si="62"/>
        <v>0.24889624747754702</v>
      </c>
      <c r="AI135" s="62">
        <f t="shared" si="72"/>
        <v>0.25486012057247598</v>
      </c>
      <c r="AJ135" s="62">
        <f t="shared" si="73"/>
        <v>0.24549039425176458</v>
      </c>
      <c r="AK135" s="62">
        <f t="shared" si="63"/>
        <v>9.3697263207113968E-3</v>
      </c>
      <c r="AL135" s="62">
        <f t="shared" si="69"/>
        <v>8.831994857565811E-4</v>
      </c>
      <c r="AM135" s="62">
        <f t="shared" si="70"/>
        <v>1.0346643506139861E-4</v>
      </c>
      <c r="AN135" s="62">
        <f t="shared" si="70"/>
        <v>4.0148707715168186E-3</v>
      </c>
      <c r="AO135" s="62">
        <f t="shared" si="70"/>
        <v>-1.4162754929987005E-2</v>
      </c>
      <c r="AP135" s="62">
        <f t="shared" si="70"/>
        <v>-3.0728978869136659E-2</v>
      </c>
      <c r="AQ135" s="62">
        <f t="shared" si="50"/>
        <v>-0.88977091593877911</v>
      </c>
      <c r="AR135" s="62">
        <f t="shared" si="64"/>
        <v>6.6204372292818645</v>
      </c>
      <c r="AS135" s="62">
        <f t="shared" si="65"/>
        <v>0.51608127400000003</v>
      </c>
      <c r="AT135" s="62">
        <f t="shared" si="66"/>
        <v>0.14367702423417844</v>
      </c>
      <c r="AU135" s="62">
        <f t="shared" si="51"/>
        <v>1.2736678080794123E-2</v>
      </c>
      <c r="AV135" s="62" t="str">
        <f t="shared" si="67"/>
        <v/>
      </c>
      <c r="AW135" s="62">
        <f t="shared" si="68"/>
        <v>1.0164529144965664</v>
      </c>
    </row>
    <row r="136" spans="1:49">
      <c r="A136" s="62">
        <v>2003</v>
      </c>
      <c r="B136" s="61">
        <v>1533.0720506730008</v>
      </c>
      <c r="C136" s="61">
        <v>57337</v>
      </c>
      <c r="D136" s="61">
        <v>2605928.8744000001</v>
      </c>
      <c r="E136" s="62">
        <v>1.0600005139999999</v>
      </c>
      <c r="F136">
        <v>0.59520805799999998</v>
      </c>
      <c r="G136" s="61"/>
      <c r="H136" s="61">
        <v>0.20513292767686167</v>
      </c>
      <c r="I136" s="61">
        <v>714628.85025000002</v>
      </c>
      <c r="J136" s="61">
        <v>637964.17587000004</v>
      </c>
      <c r="K136" s="61">
        <v>634340.64019199996</v>
      </c>
      <c r="L136" s="61">
        <v>620310.04051800002</v>
      </c>
      <c r="M136" s="61">
        <v>99.376196347521713</v>
      </c>
      <c r="N136" s="62">
        <f t="shared" si="58"/>
        <v>94.912067363512364</v>
      </c>
      <c r="O136" s="61">
        <v>155.36986212529956</v>
      </c>
      <c r="P136">
        <v>84.978211389999998</v>
      </c>
      <c r="Q136">
        <v>82.148866279999993</v>
      </c>
      <c r="R136">
        <v>83.605549139999994</v>
      </c>
      <c r="S136">
        <v>86.514094060000005</v>
      </c>
      <c r="T136">
        <v>79.092661750000005</v>
      </c>
      <c r="U136">
        <v>58.002003000000002</v>
      </c>
      <c r="V136">
        <v>24.06672</v>
      </c>
      <c r="W136">
        <v>1815.7973999999999</v>
      </c>
      <c r="X136">
        <v>0.51970171899999995</v>
      </c>
      <c r="Y136" s="61">
        <v>372598.95329999999</v>
      </c>
      <c r="Z136" s="61">
        <v>2.1879833333333298</v>
      </c>
      <c r="AB136" s="61">
        <v>1.0015686612764791</v>
      </c>
      <c r="AC136" s="63">
        <f t="shared" si="59"/>
        <v>1.060000514E-2</v>
      </c>
      <c r="AD136" s="20">
        <f t="shared" si="74"/>
        <v>0.59520805799999998</v>
      </c>
      <c r="AE136" s="62" t="str">
        <f t="shared" si="60"/>
        <v/>
      </c>
      <c r="AF136" s="20">
        <f t="shared" si="71"/>
        <v>0.20513292767686167</v>
      </c>
      <c r="AG136" s="62">
        <f t="shared" si="61"/>
        <v>0.27423190911706641</v>
      </c>
      <c r="AH136" s="62">
        <f t="shared" si="62"/>
        <v>0.24481258185409513</v>
      </c>
      <c r="AI136" s="62">
        <f t="shared" si="72"/>
        <v>0.24342208508589983</v>
      </c>
      <c r="AJ136" s="62">
        <f t="shared" si="73"/>
        <v>0.2380379781703838</v>
      </c>
      <c r="AK136" s="62">
        <f t="shared" si="63"/>
        <v>5.3841069155160237E-3</v>
      </c>
      <c r="AL136" s="62">
        <f t="shared" si="69"/>
        <v>-5.1480091292894136E-3</v>
      </c>
      <c r="AM136" s="62">
        <f t="shared" si="70"/>
        <v>-2.0855292478240847E-2</v>
      </c>
      <c r="AN136" s="62">
        <f t="shared" si="70"/>
        <v>8.2741850480649703E-3</v>
      </c>
      <c r="AO136" s="62">
        <f t="shared" si="70"/>
        <v>-3.4109982086691706E-2</v>
      </c>
      <c r="AP136" s="62">
        <f t="shared" si="70"/>
        <v>-5.0334508633107969E-2</v>
      </c>
      <c r="AQ136" s="62">
        <f t="shared" si="50"/>
        <v>-0.87964757113817915</v>
      </c>
      <c r="AR136" s="62">
        <f t="shared" si="64"/>
        <v>6.6246324179226956</v>
      </c>
      <c r="AS136" s="62">
        <f t="shared" si="65"/>
        <v>0.51970171899999995</v>
      </c>
      <c r="AT136" s="62">
        <f t="shared" si="66"/>
        <v>0.14298124440782703</v>
      </c>
      <c r="AU136" s="62">
        <f t="shared" si="51"/>
        <v>-8.9831325607735851E-4</v>
      </c>
      <c r="AV136" s="62" t="str">
        <f t="shared" si="67"/>
        <v/>
      </c>
      <c r="AW136" s="62">
        <f t="shared" si="68"/>
        <v>1.0015686612764791</v>
      </c>
    </row>
    <row r="137" spans="1:49">
      <c r="A137" s="62">
        <v>2004</v>
      </c>
      <c r="B137" s="61">
        <v>1421.5329270978636</v>
      </c>
      <c r="C137" s="61">
        <v>57709</v>
      </c>
      <c r="D137" s="61">
        <v>2715455.9840000002</v>
      </c>
      <c r="E137" s="62">
        <v>1.0500008110000001</v>
      </c>
      <c r="F137">
        <v>0.59108996000000003</v>
      </c>
      <c r="G137" s="61"/>
      <c r="H137" s="61">
        <v>0.21520005827500091</v>
      </c>
      <c r="I137" s="61">
        <v>736282.15765999991</v>
      </c>
      <c r="J137" s="61">
        <v>650073.60845000006</v>
      </c>
      <c r="K137" s="61">
        <v>681734.52735500003</v>
      </c>
      <c r="L137" s="61">
        <v>662729.84367800015</v>
      </c>
      <c r="M137" s="61">
        <v>99.547338595739447</v>
      </c>
      <c r="N137" s="62">
        <f t="shared" si="58"/>
        <v>98.094752616122221</v>
      </c>
      <c r="O137" s="61">
        <v>158.87655991346756</v>
      </c>
      <c r="P137">
        <v>87.030667800000003</v>
      </c>
      <c r="Q137">
        <v>84.210835349999996</v>
      </c>
      <c r="R137">
        <v>87.049062419999998</v>
      </c>
      <c r="S137">
        <v>87.422171649999996</v>
      </c>
      <c r="T137">
        <v>80.664876090000007</v>
      </c>
      <c r="U137">
        <v>58.348331999999999</v>
      </c>
      <c r="V137">
        <v>24.199459999999998</v>
      </c>
      <c r="W137">
        <v>1815.3416</v>
      </c>
      <c r="X137">
        <v>0.51802492099999997</v>
      </c>
      <c r="Y137" s="61">
        <v>388367.3553</v>
      </c>
      <c r="Z137" s="61">
        <v>2.0794999999999999</v>
      </c>
      <c r="AB137" s="61">
        <v>0.9969548736562398</v>
      </c>
      <c r="AC137" s="63">
        <f t="shared" si="59"/>
        <v>1.050000811E-2</v>
      </c>
      <c r="AD137" s="20">
        <f t="shared" si="74"/>
        <v>0.59108996000000003</v>
      </c>
      <c r="AE137" s="62" t="str">
        <f t="shared" si="60"/>
        <v/>
      </c>
      <c r="AF137" s="20">
        <f t="shared" si="71"/>
        <v>0.21520005827500091</v>
      </c>
      <c r="AG137" s="62">
        <f t="shared" si="61"/>
        <v>0.27114494287453705</v>
      </c>
      <c r="AH137" s="62">
        <f t="shared" si="62"/>
        <v>0.23939758636500147</v>
      </c>
      <c r="AI137" s="62">
        <f t="shared" si="72"/>
        <v>0.25105710840901629</v>
      </c>
      <c r="AJ137" s="62">
        <f t="shared" si="73"/>
        <v>0.24405840035078252</v>
      </c>
      <c r="AK137" s="62">
        <f t="shared" si="63"/>
        <v>6.9987080582337713E-3</v>
      </c>
      <c r="AL137" s="62">
        <f t="shared" si="69"/>
        <v>-9.1173457808666532E-3</v>
      </c>
      <c r="AM137" s="62">
        <f t="shared" si="70"/>
        <v>-8.1924636701965238E-3</v>
      </c>
      <c r="AN137" s="62">
        <f t="shared" si="70"/>
        <v>7.3789816773313938E-3</v>
      </c>
      <c r="AO137" s="62">
        <f t="shared" si="70"/>
        <v>-2.2541425805534459E-2</v>
      </c>
      <c r="AP137" s="62">
        <f t="shared" si="70"/>
        <v>-1.3299877378130072E-2</v>
      </c>
      <c r="AQ137" s="62">
        <f t="shared" si="50"/>
        <v>-0.88010045334163034</v>
      </c>
      <c r="AR137" s="62">
        <f t="shared" si="64"/>
        <v>6.6239284850145514</v>
      </c>
      <c r="AS137" s="62">
        <f t="shared" si="65"/>
        <v>0.51802492099999997</v>
      </c>
      <c r="AT137" s="62">
        <f t="shared" si="66"/>
        <v>0.14302104603732732</v>
      </c>
      <c r="AU137" s="62">
        <f t="shared" si="51"/>
        <v>-1.110318539340676E-2</v>
      </c>
      <c r="AV137" s="62" t="str">
        <f t="shared" si="67"/>
        <v/>
      </c>
      <c r="AW137" s="62">
        <f t="shared" si="68"/>
        <v>0.9969548736562398</v>
      </c>
    </row>
    <row r="138" spans="1:49">
      <c r="A138" s="62">
        <v>2005</v>
      </c>
      <c r="B138" s="61">
        <v>1641.3240654403662</v>
      </c>
      <c r="C138" s="61">
        <v>57994</v>
      </c>
      <c r="D138" s="61">
        <v>2794517.625</v>
      </c>
      <c r="E138" s="62">
        <v>1.0499992419999999</v>
      </c>
      <c r="F138">
        <v>0.59450504000000004</v>
      </c>
      <c r="G138" s="61"/>
      <c r="H138" s="61">
        <v>0.21158622541451297</v>
      </c>
      <c r="I138" s="61">
        <v>765818.02023999998</v>
      </c>
      <c r="J138" s="61">
        <v>659770.44860999996</v>
      </c>
      <c r="K138" s="61">
        <v>719592.47839499998</v>
      </c>
      <c r="L138" s="61">
        <v>721271.03085800004</v>
      </c>
      <c r="M138" s="61">
        <v>100</v>
      </c>
      <c r="N138" s="62">
        <f t="shared" si="58"/>
        <v>100</v>
      </c>
      <c r="O138" s="61">
        <v>162.38296559075781</v>
      </c>
      <c r="P138">
        <v>88.885968340000005</v>
      </c>
      <c r="Q138">
        <v>86.491133820000002</v>
      </c>
      <c r="R138">
        <v>90.910471099999995</v>
      </c>
      <c r="S138">
        <v>89.110001580000002</v>
      </c>
      <c r="T138">
        <v>84.921885689999996</v>
      </c>
      <c r="U138">
        <v>58.657355000000003</v>
      </c>
      <c r="V138">
        <v>24.330760000000001</v>
      </c>
      <c r="W138">
        <v>1812.0551</v>
      </c>
      <c r="X138">
        <v>0.52216386800000003</v>
      </c>
      <c r="Y138" s="61">
        <v>404936.79210000002</v>
      </c>
      <c r="Z138" s="61">
        <v>2.1724000000000001</v>
      </c>
      <c r="AB138" s="61">
        <v>1.0150090646753502</v>
      </c>
      <c r="AC138" s="63">
        <f t="shared" si="59"/>
        <v>1.049999242E-2</v>
      </c>
      <c r="AD138" s="20">
        <f t="shared" si="74"/>
        <v>0.59450504000000004</v>
      </c>
      <c r="AE138" s="62" t="str">
        <f t="shared" si="60"/>
        <v/>
      </c>
      <c r="AF138" s="20">
        <f t="shared" si="71"/>
        <v>0.21158622541451297</v>
      </c>
      <c r="AG138" s="62">
        <f t="shared" si="61"/>
        <v>0.27404300956591748</v>
      </c>
      <c r="AH138" s="62">
        <f t="shared" si="62"/>
        <v>0.23609457414318508</v>
      </c>
      <c r="AI138" s="62">
        <f t="shared" si="72"/>
        <v>0.25750149934910499</v>
      </c>
      <c r="AJ138" s="62">
        <f t="shared" si="73"/>
        <v>0.25810215845677481</v>
      </c>
      <c r="AK138" s="62">
        <f t="shared" si="63"/>
        <v>-6.0065910766982089E-4</v>
      </c>
      <c r="AL138" s="62">
        <f t="shared" si="69"/>
        <v>1.8574226297337674E-3</v>
      </c>
      <c r="AM138" s="62">
        <f t="shared" si="70"/>
        <v>7.4819996586501627E-3</v>
      </c>
      <c r="AN138" s="62">
        <f t="shared" si="70"/>
        <v>2.416698160485645E-2</v>
      </c>
      <c r="AO138" s="62">
        <f t="shared" si="70"/>
        <v>-1.1366233961643046E-4</v>
      </c>
      <c r="AP138" s="62">
        <f t="shared" si="70"/>
        <v>3.2192291066142624E-2</v>
      </c>
      <c r="AQ138" s="62">
        <f t="shared" si="50"/>
        <v>-0.87997157871819198</v>
      </c>
      <c r="AR138" s="62">
        <f t="shared" si="64"/>
        <v>6.622245315810928</v>
      </c>
      <c r="AS138" s="62">
        <f t="shared" si="65"/>
        <v>0.52216386800000003</v>
      </c>
      <c r="AT138" s="62">
        <f t="shared" si="66"/>
        <v>0.144904003638195</v>
      </c>
      <c r="AU138" s="62">
        <f t="shared" si="51"/>
        <v>1.5586890009175146E-3</v>
      </c>
      <c r="AV138" s="62" t="str">
        <f t="shared" si="67"/>
        <v/>
      </c>
      <c r="AW138" s="62">
        <f t="shared" si="68"/>
        <v>1.0150090646753502</v>
      </c>
    </row>
    <row r="139" spans="1:49">
      <c r="A139" s="62">
        <v>2006</v>
      </c>
      <c r="B139" s="61">
        <v>1470.2126044039483</v>
      </c>
      <c r="C139" s="61">
        <v>58168</v>
      </c>
      <c r="D139" s="61">
        <v>2906276.6880000001</v>
      </c>
      <c r="E139" s="62">
        <v>1.0899992080000001</v>
      </c>
      <c r="F139">
        <v>0.59529478700000005</v>
      </c>
      <c r="G139" s="61"/>
      <c r="H139" s="61">
        <v>0.21485308362931868</v>
      </c>
      <c r="I139" s="61">
        <v>811539.16374999995</v>
      </c>
      <c r="J139" s="61">
        <v>730558.54353999998</v>
      </c>
      <c r="K139" s="61">
        <v>798472.24565499998</v>
      </c>
      <c r="L139" s="61">
        <v>822039.94321399997</v>
      </c>
      <c r="M139" s="61">
        <v>101.70045625836575</v>
      </c>
      <c r="N139" s="62">
        <f t="shared" si="58"/>
        <v>101.95443835797168</v>
      </c>
      <c r="O139" s="61">
        <v>166.00248189377578</v>
      </c>
      <c r="P139">
        <v>91.193355530000005</v>
      </c>
      <c r="Q139">
        <v>88.561003279999994</v>
      </c>
      <c r="R139">
        <v>94.157063750000006</v>
      </c>
      <c r="S139">
        <v>91.055498920000005</v>
      </c>
      <c r="T139">
        <v>89.497728339999995</v>
      </c>
      <c r="U139">
        <v>58.918470999999997</v>
      </c>
      <c r="V139">
        <v>24.82151</v>
      </c>
      <c r="W139">
        <v>1812.5823</v>
      </c>
      <c r="X139">
        <v>0.52655142499999996</v>
      </c>
      <c r="Y139" s="61">
        <v>423027.5564</v>
      </c>
      <c r="Z139" s="61">
        <v>3.18271666666667</v>
      </c>
      <c r="AB139" s="61">
        <v>1.0211856609420804</v>
      </c>
      <c r="AC139" s="63">
        <f t="shared" si="59"/>
        <v>1.089999208E-2</v>
      </c>
      <c r="AD139" s="20">
        <f t="shared" si="74"/>
        <v>0.59529478700000005</v>
      </c>
      <c r="AE139" s="62" t="str">
        <f t="shared" si="60"/>
        <v/>
      </c>
      <c r="AF139" s="20">
        <f t="shared" si="71"/>
        <v>0.21485308362931868</v>
      </c>
      <c r="AG139" s="62">
        <f t="shared" si="61"/>
        <v>0.27923671792876448</v>
      </c>
      <c r="AH139" s="62">
        <f t="shared" si="62"/>
        <v>0.25137267437628086</v>
      </c>
      <c r="AI139" s="62">
        <f t="shared" si="72"/>
        <v>0.27474061535568423</v>
      </c>
      <c r="AJ139" s="62">
        <f t="shared" si="73"/>
        <v>0.28284985617790565</v>
      </c>
      <c r="AK139" s="62">
        <f t="shared" si="63"/>
        <v>-8.1092408222214196E-3</v>
      </c>
      <c r="AL139" s="62">
        <f t="shared" si="69"/>
        <v>6.2719000397907223E-3</v>
      </c>
      <c r="AM139" s="62">
        <f t="shared" si="70"/>
        <v>4.2938629204194324E-3</v>
      </c>
      <c r="AN139" s="62">
        <f t="shared" si="70"/>
        <v>1.5733245934931191E-2</v>
      </c>
      <c r="AO139" s="62">
        <f t="shared" si="70"/>
        <v>2.2417747641994244E-3</v>
      </c>
      <c r="AP139" s="62">
        <f t="shared" si="70"/>
        <v>3.3125556467945183E-2</v>
      </c>
      <c r="AQ139" s="62">
        <f t="shared" si="50"/>
        <v>-0.86444402485668792</v>
      </c>
      <c r="AR139" s="62">
        <f t="shared" si="64"/>
        <v>6.6380637677378322</v>
      </c>
      <c r="AS139" s="62">
        <f t="shared" si="65"/>
        <v>0.52655142499999996</v>
      </c>
      <c r="AT139" s="62">
        <f t="shared" si="66"/>
        <v>0.14555653222787712</v>
      </c>
      <c r="AU139" s="62">
        <f t="shared" si="51"/>
        <v>2.3681552612681567E-3</v>
      </c>
      <c r="AV139" s="62" t="str">
        <f t="shared" si="67"/>
        <v/>
      </c>
      <c r="AW139" s="62">
        <f t="shared" si="68"/>
        <v>1.0211856609420804</v>
      </c>
    </row>
    <row r="140" spans="1:49">
      <c r="A140" s="62">
        <v>2007</v>
      </c>
      <c r="B140" s="61">
        <v>1315.3114598193049</v>
      </c>
      <c r="C140" s="61">
        <v>58463</v>
      </c>
      <c r="D140" s="61">
        <v>3022542.2973000002</v>
      </c>
      <c r="E140" s="62">
        <v>1.130000702</v>
      </c>
      <c r="F140">
        <v>0.592539649</v>
      </c>
      <c r="G140" s="61"/>
      <c r="H140" s="61">
        <v>0.21570576540755468</v>
      </c>
      <c r="I140" s="61">
        <v>829763.33698999998</v>
      </c>
      <c r="J140" s="61">
        <v>768447.47490000003</v>
      </c>
      <c r="K140" s="61">
        <v>868239.53904099995</v>
      </c>
      <c r="L140" s="61">
        <v>875769.69307099993</v>
      </c>
      <c r="M140" s="61">
        <v>102.67961218743356</v>
      </c>
      <c r="N140" s="62">
        <f t="shared" si="58"/>
        <v>104.49205764418001</v>
      </c>
      <c r="O140" s="61">
        <v>169.36403215212476</v>
      </c>
      <c r="P140">
        <v>93.268856319999998</v>
      </c>
      <c r="Q140">
        <v>90.999295059999994</v>
      </c>
      <c r="R140">
        <v>95.053244950000007</v>
      </c>
      <c r="S140">
        <v>93.217997639999993</v>
      </c>
      <c r="T140">
        <v>90.639836119999998</v>
      </c>
      <c r="U140">
        <v>59.138598999999999</v>
      </c>
      <c r="V140">
        <v>25.07479</v>
      </c>
      <c r="W140">
        <v>1818.1525999999999</v>
      </c>
      <c r="X140">
        <v>0.52265262599999995</v>
      </c>
      <c r="Y140" s="61">
        <v>444390.42330000002</v>
      </c>
      <c r="Z140" s="61">
        <v>4.0357166666666702</v>
      </c>
      <c r="AB140" s="61">
        <v>0.99296177390648799</v>
      </c>
      <c r="AC140" s="63">
        <f t="shared" si="59"/>
        <v>1.1300007020000001E-2</v>
      </c>
      <c r="AD140" s="20">
        <f t="shared" si="74"/>
        <v>0.592539649</v>
      </c>
      <c r="AE140" s="62" t="str">
        <f t="shared" si="60"/>
        <v/>
      </c>
      <c r="AF140" s="20">
        <f t="shared" si="71"/>
        <v>0.21570576540755468</v>
      </c>
      <c r="AG140" s="62">
        <f t="shared" si="61"/>
        <v>0.2745249711579611</v>
      </c>
      <c r="AH140" s="62">
        <f t="shared" si="62"/>
        <v>0.25423878289029889</v>
      </c>
      <c r="AI140" s="62">
        <f t="shared" si="72"/>
        <v>0.28725471925292417</v>
      </c>
      <c r="AJ140" s="62">
        <f t="shared" si="73"/>
        <v>0.28974605048647761</v>
      </c>
      <c r="AK140" s="62">
        <f t="shared" si="63"/>
        <v>-2.4913312335534399E-3</v>
      </c>
      <c r="AL140" s="62">
        <f t="shared" si="69"/>
        <v>-2.0808221514752932E-3</v>
      </c>
      <c r="AM140" s="62">
        <f t="shared" si="70"/>
        <v>2.5751083559448044E-3</v>
      </c>
      <c r="AN140" s="62">
        <f t="shared" si="70"/>
        <v>-1.5112105474826255E-2</v>
      </c>
      <c r="AO140" s="62">
        <f t="shared" si="70"/>
        <v>-1.113422469144792E-3</v>
      </c>
      <c r="AP140" s="62">
        <f t="shared" si="70"/>
        <v>-1.1904468981030735E-2</v>
      </c>
      <c r="AQ140" s="62">
        <f t="shared" si="50"/>
        <v>-0.85802086565595359</v>
      </c>
      <c r="AR140" s="62">
        <f t="shared" si="64"/>
        <v>6.6475553439526802</v>
      </c>
      <c r="AS140" s="62">
        <f t="shared" si="65"/>
        <v>0.52265262599999995</v>
      </c>
      <c r="AT140" s="62">
        <f t="shared" si="66"/>
        <v>0.14702537784069011</v>
      </c>
      <c r="AU140" s="62">
        <f t="shared" si="51"/>
        <v>7.2421322820053445E-3</v>
      </c>
      <c r="AV140" s="62" t="str">
        <f t="shared" si="67"/>
        <v/>
      </c>
      <c r="AW140" s="62">
        <f t="shared" si="68"/>
        <v>0.99296177390648799</v>
      </c>
    </row>
    <row r="141" spans="1:49">
      <c r="A141" s="62">
        <v>2008</v>
      </c>
      <c r="B141" s="61">
        <v>1391.2984120140827</v>
      </c>
      <c r="C141" s="61">
        <v>58851</v>
      </c>
      <c r="D141" s="61">
        <v>3066648.9251999999</v>
      </c>
      <c r="E141" s="62">
        <v>1.1600009529999999</v>
      </c>
      <c r="F141">
        <v>0.59596629000000001</v>
      </c>
      <c r="G141" s="61"/>
      <c r="H141" s="61">
        <v>0.21241269452273004</v>
      </c>
      <c r="I141" s="61">
        <v>848171.45588000002</v>
      </c>
      <c r="J141" s="61">
        <v>768230.61265999998</v>
      </c>
      <c r="K141" s="61">
        <v>867888.29966300004</v>
      </c>
      <c r="L141" s="61">
        <v>893265.24790999806</v>
      </c>
      <c r="M141" s="61">
        <v>100.93021137475806</v>
      </c>
      <c r="N141" s="62">
        <f t="shared" si="58"/>
        <v>107.14335507497614</v>
      </c>
      <c r="O141" s="61">
        <v>175.27822415487697</v>
      </c>
      <c r="P141">
        <v>96.165142579999994</v>
      </c>
      <c r="Q141">
        <v>93.808312630000003</v>
      </c>
      <c r="R141">
        <v>97.941146059999994</v>
      </c>
      <c r="S141">
        <v>95.897133370000006</v>
      </c>
      <c r="T141">
        <v>95.282378559999998</v>
      </c>
      <c r="U141">
        <v>59.319234000000002</v>
      </c>
      <c r="V141">
        <v>25.01051</v>
      </c>
      <c r="W141">
        <v>1807.0319</v>
      </c>
      <c r="X141">
        <v>0.52933686999999996</v>
      </c>
      <c r="Y141" s="61">
        <v>465611.9425</v>
      </c>
      <c r="Z141" s="61">
        <v>3.7576999999999998</v>
      </c>
      <c r="AB141" s="61">
        <v>1.0234099999999999</v>
      </c>
      <c r="AC141" s="63">
        <f t="shared" si="59"/>
        <v>1.160000953E-2</v>
      </c>
      <c r="AD141" s="20">
        <f t="shared" si="74"/>
        <v>0.59596629000000001</v>
      </c>
      <c r="AE141" s="62" t="str">
        <f t="shared" si="60"/>
        <v/>
      </c>
      <c r="AF141" s="20">
        <f t="shared" si="71"/>
        <v>0.21241269452273004</v>
      </c>
      <c r="AG141" s="62">
        <f t="shared" si="61"/>
        <v>0.2765792487396268</v>
      </c>
      <c r="AH141" s="62">
        <f t="shared" si="62"/>
        <v>0.2505114316631134</v>
      </c>
      <c r="AI141" s="62">
        <f t="shared" si="72"/>
        <v>0.28300869151704361</v>
      </c>
      <c r="AJ141" s="62">
        <f t="shared" si="73"/>
        <v>0.29128383121055873</v>
      </c>
      <c r="AK141" s="62">
        <f t="shared" si="63"/>
        <v>-8.2751396935151211E-3</v>
      </c>
      <c r="AL141" s="62">
        <f t="shared" si="69"/>
        <v>5.5240584183986969E-3</v>
      </c>
      <c r="AM141" s="62">
        <f t="shared" si="70"/>
        <v>5.3450732618597696E-3</v>
      </c>
      <c r="AN141" s="62">
        <f t="shared" si="70"/>
        <v>4.8729003885600638E-3</v>
      </c>
      <c r="AO141" s="62">
        <f t="shared" si="70"/>
        <v>3.2786390829202261E-3</v>
      </c>
      <c r="AP141" s="62">
        <f t="shared" si="70"/>
        <v>2.4894440225792028E-2</v>
      </c>
      <c r="AQ141" s="62">
        <f t="shared" si="50"/>
        <v>-0.86363746764731764</v>
      </c>
      <c r="AR141" s="62">
        <f t="shared" si="64"/>
        <v>6.6358034763585403</v>
      </c>
      <c r="AS141" s="62">
        <f t="shared" si="65"/>
        <v>0.52933686999999996</v>
      </c>
      <c r="AT141" s="62">
        <f t="shared" si="66"/>
        <v>0.15183085963113102</v>
      </c>
      <c r="AU141" s="62">
        <f t="shared" si="51"/>
        <v>1.5300526947463391E-2</v>
      </c>
      <c r="AV141" s="62" t="str">
        <f t="shared" si="67"/>
        <v/>
      </c>
      <c r="AW141" s="62">
        <f t="shared" si="68"/>
        <v>1.0234099999999999</v>
      </c>
    </row>
    <row r="142" spans="1:49">
      <c r="A142" s="62">
        <v>2009</v>
      </c>
      <c r="B142" s="61">
        <v>1344.0719144800769</v>
      </c>
      <c r="C142" s="61">
        <v>59120</v>
      </c>
      <c r="D142" s="61">
        <v>2956897.9328999999</v>
      </c>
      <c r="E142" s="62">
        <v>1.2200003290000001</v>
      </c>
      <c r="F142">
        <v>0.606560294</v>
      </c>
      <c r="G142" s="61"/>
      <c r="H142" s="61">
        <v>0.19988556170131602</v>
      </c>
      <c r="I142" s="61">
        <v>915176.07923000003</v>
      </c>
      <c r="J142" s="61">
        <v>776029.90821999998</v>
      </c>
      <c r="K142" s="61">
        <v>698761.1176</v>
      </c>
      <c r="L142" s="61">
        <v>714380.62043599994</v>
      </c>
      <c r="M142" s="61">
        <v>94.963507978485282</v>
      </c>
      <c r="N142" s="62">
        <f t="shared" si="58"/>
        <v>109.30030409856144</v>
      </c>
      <c r="O142" s="61">
        <v>176.61910256966178</v>
      </c>
      <c r="P142">
        <v>95.816918340000001</v>
      </c>
      <c r="Q142">
        <v>95.034515889999994</v>
      </c>
      <c r="R142">
        <v>99.823379209999999</v>
      </c>
      <c r="S142">
        <v>94.000967799999998</v>
      </c>
      <c r="T142">
        <v>87.852333689999995</v>
      </c>
      <c r="U142">
        <v>59.467196000000001</v>
      </c>
      <c r="V142">
        <v>24.50282</v>
      </c>
      <c r="W142">
        <v>1775.6612</v>
      </c>
      <c r="X142">
        <v>0.54557228099999999</v>
      </c>
      <c r="Y142" s="61">
        <v>469792.54310000001</v>
      </c>
      <c r="Z142" s="61">
        <v>0.95499999999999996</v>
      </c>
      <c r="AB142" s="61">
        <v>1.1246400000000001</v>
      </c>
      <c r="AC142" s="63">
        <f t="shared" si="59"/>
        <v>1.2200003290000001E-2</v>
      </c>
      <c r="AD142" s="20">
        <f t="shared" si="74"/>
        <v>0.606560294</v>
      </c>
      <c r="AE142" s="62" t="str">
        <f t="shared" si="60"/>
        <v/>
      </c>
      <c r="AF142" s="20">
        <f t="shared" si="71"/>
        <v>0.19988556170131602</v>
      </c>
      <c r="AG142" s="62">
        <f t="shared" si="61"/>
        <v>0.30950546822981956</v>
      </c>
      <c r="AH142" s="62">
        <f t="shared" si="62"/>
        <v>0.26244730992757087</v>
      </c>
      <c r="AI142" s="62">
        <f t="shared" si="72"/>
        <v>0.23631560285704037</v>
      </c>
      <c r="AJ142" s="62">
        <f t="shared" si="73"/>
        <v>0.24159799785018815</v>
      </c>
      <c r="AK142" s="62">
        <f t="shared" si="63"/>
        <v>-5.282394993147782E-3</v>
      </c>
      <c r="AL142" s="62">
        <f t="shared" si="69"/>
        <v>-2.3559151340637092E-2</v>
      </c>
      <c r="AM142" s="62">
        <f t="shared" si="70"/>
        <v>-6.9447946881278323E-3</v>
      </c>
      <c r="AN142" s="62">
        <f t="shared" si="70"/>
        <v>-8.9580394131462957E-4</v>
      </c>
      <c r="AO142" s="62">
        <f t="shared" si="70"/>
        <v>-3.9902484199869616E-2</v>
      </c>
      <c r="AP142" s="62">
        <f t="shared" si="70"/>
        <v>-0.10111898245160296</v>
      </c>
      <c r="AQ142" s="62">
        <f t="shared" si="50"/>
        <v>-0.88663661981570818</v>
      </c>
      <c r="AR142" s="62">
        <f t="shared" si="64"/>
        <v>6.5952915197725384</v>
      </c>
      <c r="AS142" s="62">
        <f t="shared" si="65"/>
        <v>0.54557228099999999</v>
      </c>
      <c r="AT142" s="62">
        <f t="shared" si="66"/>
        <v>0.15888020275331163</v>
      </c>
      <c r="AU142" s="62">
        <f t="shared" si="51"/>
        <v>1.7645527414540698E-2</v>
      </c>
      <c r="AV142" s="62" t="str">
        <f t="shared" si="67"/>
        <v/>
      </c>
      <c r="AW142" s="62">
        <f t="shared" si="68"/>
        <v>1.1246400000000001</v>
      </c>
    </row>
    <row r="143" spans="1:49">
      <c r="A143" s="62">
        <v>2010</v>
      </c>
      <c r="B143" s="61">
        <v>1449.0869630294867</v>
      </c>
      <c r="C143" s="61">
        <v>59302</v>
      </c>
      <c r="D143" s="61">
        <v>3106773.2909149998</v>
      </c>
      <c r="E143" s="62">
        <v>1.2200008069999999</v>
      </c>
      <c r="F143">
        <v>0.61039747700000002</v>
      </c>
      <c r="G143" s="61"/>
      <c r="H143" s="61">
        <v>0.19943907759426613</v>
      </c>
      <c r="I143" s="61">
        <v>903651.40018999996</v>
      </c>
      <c r="J143" s="61">
        <v>776527.52960999997</v>
      </c>
      <c r="K143" s="61">
        <v>800133.75894199987</v>
      </c>
      <c r="L143" s="61">
        <v>858585.29682099994</v>
      </c>
      <c r="M143" s="61">
        <v>96.268520369514604</v>
      </c>
      <c r="N143" s="62">
        <f t="shared" si="58"/>
        <v>112.93593108599696</v>
      </c>
      <c r="O143" s="61">
        <v>179.48033203129029</v>
      </c>
      <c r="P143">
        <v>97.181744530000003</v>
      </c>
      <c r="Q143">
        <v>97.351627129999997</v>
      </c>
      <c r="R143">
        <v>100.2417504</v>
      </c>
      <c r="S143">
        <v>96.13051059</v>
      </c>
      <c r="T143">
        <v>93.611521730000007</v>
      </c>
      <c r="U143">
        <v>59.588006999999998</v>
      </c>
      <c r="V143">
        <v>24.279789999999998</v>
      </c>
      <c r="W143">
        <v>1777.2736</v>
      </c>
      <c r="X143">
        <v>0.54235494100000003</v>
      </c>
      <c r="Y143" s="61">
        <v>483583.2389</v>
      </c>
      <c r="Z143" s="61">
        <v>1.13333333333333</v>
      </c>
      <c r="AB143" s="61">
        <v>1.15293</v>
      </c>
      <c r="AC143" s="63">
        <f t="shared" si="59"/>
        <v>1.2200008069999999E-2</v>
      </c>
      <c r="AD143" s="20">
        <f t="shared" si="74"/>
        <v>0.61039747700000002</v>
      </c>
      <c r="AE143" s="62" t="str">
        <f t="shared" si="60"/>
        <v/>
      </c>
      <c r="AF143" s="20">
        <f t="shared" si="71"/>
        <v>0.19943907759426613</v>
      </c>
      <c r="AG143" s="62">
        <f t="shared" si="61"/>
        <v>0.29086493141694886</v>
      </c>
      <c r="AH143" s="62">
        <f t="shared" si="62"/>
        <v>0.24994663494783001</v>
      </c>
      <c r="AI143" s="62">
        <f t="shared" si="72"/>
        <v>0.25754494583875681</v>
      </c>
      <c r="AJ143" s="62">
        <f t="shared" si="73"/>
        <v>0.27635917282143602</v>
      </c>
      <c r="AK143" s="62">
        <f t="shared" si="63"/>
        <v>-1.8814226982679205E-2</v>
      </c>
      <c r="AL143" s="62">
        <f t="shared" si="69"/>
        <v>-1.8577888622726083E-2</v>
      </c>
      <c r="AM143" s="62">
        <f t="shared" si="70"/>
        <v>-8.6322038278183987E-3</v>
      </c>
      <c r="AN143" s="62">
        <f t="shared" si="70"/>
        <v>-2.8539142939120681E-2</v>
      </c>
      <c r="AO143" s="62">
        <f t="shared" si="70"/>
        <v>-1.0319823406353391E-2</v>
      </c>
      <c r="AP143" s="62">
        <f t="shared" si="70"/>
        <v>3.0774593587188776E-2</v>
      </c>
      <c r="AQ143" s="62">
        <f t="shared" si="50"/>
        <v>-0.89781001193066701</v>
      </c>
      <c r="AR143" s="62">
        <f t="shared" si="64"/>
        <v>6.5850257717329468</v>
      </c>
      <c r="AS143" s="62">
        <f t="shared" si="65"/>
        <v>0.54235494100000003</v>
      </c>
      <c r="AT143" s="62">
        <f t="shared" si="66"/>
        <v>0.15565449861247396</v>
      </c>
      <c r="AU143" s="62">
        <f t="shared" si="51"/>
        <v>-2.3171498961528859E-2</v>
      </c>
      <c r="AV143" s="62" t="str">
        <f t="shared" si="67"/>
        <v/>
      </c>
      <c r="AW143" s="62">
        <f t="shared" si="68"/>
        <v>1.15293</v>
      </c>
    </row>
    <row r="144" spans="1:49">
      <c r="A144" s="62">
        <v>2011</v>
      </c>
      <c r="B144" s="61">
        <v>1496.460313780045</v>
      </c>
      <c r="C144" s="61">
        <v>59404</v>
      </c>
      <c r="D144" s="61">
        <v>3170570.2893829998</v>
      </c>
      <c r="E144" s="62">
        <v>1.209999957</v>
      </c>
      <c r="F144">
        <v>0.61542295400000002</v>
      </c>
      <c r="G144" s="61"/>
      <c r="H144" s="61">
        <v>0.19651908396946566</v>
      </c>
      <c r="I144" s="61">
        <v>902570.96152999997</v>
      </c>
      <c r="J144" s="61">
        <v>784559.17756999994</v>
      </c>
      <c r="K144" s="61">
        <v>856255.189503</v>
      </c>
      <c r="L144" s="61">
        <v>906042.50001299998</v>
      </c>
      <c r="M144" s="61">
        <v>96.657254305627802</v>
      </c>
      <c r="N144" s="62">
        <f t="shared" si="58"/>
        <v>114.59441534683951</v>
      </c>
      <c r="O144" s="61">
        <v>184.74807977640864</v>
      </c>
      <c r="P144">
        <v>100</v>
      </c>
      <c r="Q144">
        <v>100.00000300000001</v>
      </c>
      <c r="R144">
        <v>99.999996879999998</v>
      </c>
      <c r="S144">
        <v>99.999993219999993</v>
      </c>
      <c r="T144">
        <v>99.999993590000003</v>
      </c>
      <c r="U144">
        <v>59.678992999999998</v>
      </c>
      <c r="V144">
        <v>24.28539</v>
      </c>
      <c r="W144">
        <v>1773.2564</v>
      </c>
      <c r="X144">
        <v>0.54006063900000001</v>
      </c>
      <c r="Y144" s="61">
        <v>497861.10019999999</v>
      </c>
      <c r="Z144" s="61">
        <v>2.7858333333333301</v>
      </c>
      <c r="AB144" s="61">
        <v>1.1640000000000001</v>
      </c>
      <c r="AC144" s="63">
        <f t="shared" si="59"/>
        <v>1.2099999569999999E-2</v>
      </c>
      <c r="AD144" s="20">
        <f t="shared" si="74"/>
        <v>0.61542295400000002</v>
      </c>
      <c r="AE144" s="62" t="str">
        <f t="shared" si="60"/>
        <v/>
      </c>
      <c r="AF144" s="20">
        <f t="shared" si="71"/>
        <v>0.19651908396946566</v>
      </c>
      <c r="AG144" s="62">
        <f t="shared" si="61"/>
        <v>0.28467148782424323</v>
      </c>
      <c r="AH144" s="62">
        <f t="shared" si="62"/>
        <v>0.24745049185541854</v>
      </c>
      <c r="AI144" s="62">
        <f t="shared" si="72"/>
        <v>0.27006346220118943</v>
      </c>
      <c r="AJ144" s="62">
        <f t="shared" si="73"/>
        <v>0.28576641339477066</v>
      </c>
      <c r="AK144" s="62">
        <f t="shared" si="63"/>
        <v>-1.5702951193581227E-2</v>
      </c>
      <c r="AL144" s="62">
        <f t="shared" si="69"/>
        <v>1.4008910625659813E-2</v>
      </c>
      <c r="AM144" s="62">
        <f t="shared" si="70"/>
        <v>1.2262375069983549E-2</v>
      </c>
      <c r="AN144" s="62">
        <f t="shared" si="70"/>
        <v>-1.6993012750807206E-2</v>
      </c>
      <c r="AO144" s="62">
        <f t="shared" si="70"/>
        <v>2.4884969658665341E-2</v>
      </c>
      <c r="AP144" s="62">
        <f t="shared" si="70"/>
        <v>5.1438255561613744E-2</v>
      </c>
      <c r="AQ144" s="62">
        <f t="shared" si="50"/>
        <v>-0.89910514746413184</v>
      </c>
      <c r="AR144" s="62">
        <f t="shared" si="64"/>
        <v>6.5814677618037125</v>
      </c>
      <c r="AS144" s="62">
        <f t="shared" si="65"/>
        <v>0.54006063900000001</v>
      </c>
      <c r="AT144" s="62">
        <f t="shared" si="66"/>
        <v>0.15702572558228473</v>
      </c>
      <c r="AU144" s="62">
        <f t="shared" si="51"/>
        <v>-3.2450616792307676E-3</v>
      </c>
      <c r="AV144" s="62" t="str">
        <f t="shared" si="67"/>
        <v/>
      </c>
      <c r="AW144" s="62">
        <f t="shared" si="68"/>
        <v>1.1640000000000001</v>
      </c>
    </row>
    <row r="145" spans="1:49">
      <c r="A145" s="62">
        <v>2012</v>
      </c>
      <c r="B145" s="61">
        <v>1467.5382749734729</v>
      </c>
      <c r="C145" s="61">
        <v>59565</v>
      </c>
      <c r="D145" s="61">
        <v>3123716.6215500003</v>
      </c>
      <c r="E145" s="62">
        <v>1.2700002260000001</v>
      </c>
      <c r="F145">
        <v>0.61630607400000004</v>
      </c>
      <c r="G145" s="61">
        <v>2.2000000000000002</v>
      </c>
      <c r="H145" s="61">
        <v>0.18359883468666707</v>
      </c>
      <c r="I145" s="61">
        <v>915964.14112000004</v>
      </c>
      <c r="J145" s="61">
        <v>814612.02424000006</v>
      </c>
      <c r="K145" s="61">
        <v>892956.99372600007</v>
      </c>
      <c r="L145" s="61">
        <v>862099.43324399996</v>
      </c>
      <c r="M145" s="61">
        <v>93.679627151081675</v>
      </c>
      <c r="N145" s="62">
        <f t="shared" si="58"/>
        <v>116.17469474024445</v>
      </c>
      <c r="O145" s="61">
        <v>190.87247862099659</v>
      </c>
      <c r="P145">
        <v>102.7189111</v>
      </c>
      <c r="Q145">
        <v>101.0600041</v>
      </c>
      <c r="R145">
        <v>99.669699249999994</v>
      </c>
      <c r="S145">
        <v>101.91776710000001</v>
      </c>
      <c r="T145">
        <v>103.48553</v>
      </c>
      <c r="U145">
        <v>59.737717000000004</v>
      </c>
      <c r="V145">
        <v>24.136369999999999</v>
      </c>
      <c r="W145">
        <v>1734.1747</v>
      </c>
      <c r="X145">
        <v>0.54205417600000005</v>
      </c>
      <c r="Y145" s="61">
        <v>502657.24099999998</v>
      </c>
      <c r="Z145" s="61">
        <v>1.895</v>
      </c>
      <c r="AB145" s="61">
        <v>1.23142</v>
      </c>
      <c r="AC145" s="63">
        <f t="shared" si="59"/>
        <v>1.2700002260000001E-2</v>
      </c>
      <c r="AD145" s="20">
        <f t="shared" si="74"/>
        <v>0.61630607400000004</v>
      </c>
      <c r="AE145" s="62">
        <f t="shared" si="60"/>
        <v>2.2000000000000002E-2</v>
      </c>
      <c r="AF145" s="20">
        <f t="shared" si="71"/>
        <v>0.18359883468666707</v>
      </c>
      <c r="AG145" s="62">
        <f t="shared" si="61"/>
        <v>0.29322894874679606</v>
      </c>
      <c r="AH145" s="62">
        <f t="shared" si="62"/>
        <v>0.26078294638512584</v>
      </c>
      <c r="AI145" s="62">
        <f t="shared" si="72"/>
        <v>0.28586363678626886</v>
      </c>
      <c r="AJ145" s="62">
        <f t="shared" si="73"/>
        <v>0.27598516052849342</v>
      </c>
      <c r="AK145" s="62">
        <f t="shared" si="63"/>
        <v>9.878476257775437E-3</v>
      </c>
      <c r="AL145" s="62">
        <f t="shared" si="69"/>
        <v>1.3130077243615602E-2</v>
      </c>
      <c r="AM145" s="62">
        <f t="shared" si="70"/>
        <v>-3.1517515461336808E-3</v>
      </c>
      <c r="AN145" s="62">
        <f t="shared" si="70"/>
        <v>-1.7004419262651577E-2</v>
      </c>
      <c r="AO145" s="62">
        <f t="shared" si="70"/>
        <v>5.3001890445120757E-3</v>
      </c>
      <c r="AP145" s="62">
        <f t="shared" si="70"/>
        <v>2.0565698288410098E-2</v>
      </c>
      <c r="AQ145" s="62">
        <f t="shared" si="50"/>
        <v>-0.90624376491971947</v>
      </c>
      <c r="AR145" s="62">
        <f t="shared" si="64"/>
        <v>6.5520431370575061</v>
      </c>
      <c r="AS145" s="62">
        <f t="shared" si="65"/>
        <v>0.54205417600000005</v>
      </c>
      <c r="AT145" s="62">
        <f t="shared" si="66"/>
        <v>0.16091640244580813</v>
      </c>
      <c r="AU145" s="62">
        <f t="shared" si="51"/>
        <v>1.4162357341570368E-2</v>
      </c>
      <c r="AV145" s="62" t="str">
        <f t="shared" si="67"/>
        <v/>
      </c>
      <c r="AW145" s="62">
        <f t="shared" si="68"/>
        <v>1.23142</v>
      </c>
    </row>
    <row r="146" spans="1:49">
      <c r="A146" s="62">
        <v>2013</v>
      </c>
      <c r="B146" s="61">
        <v>1404.0098615038794</v>
      </c>
      <c r="C146" s="61">
        <v>60259</v>
      </c>
      <c r="D146" s="61">
        <v>3106937.0993570006</v>
      </c>
      <c r="E146" s="62">
        <v>1.3099993969999999</v>
      </c>
      <c r="F146">
        <v>0.60952872000000002</v>
      </c>
      <c r="G146" s="61">
        <v>2.2000000000000002</v>
      </c>
      <c r="H146" s="61">
        <v>0.17244173002617474</v>
      </c>
      <c r="I146" s="61">
        <v>913814.88141999999</v>
      </c>
      <c r="J146" s="61">
        <v>819251.32715999999</v>
      </c>
      <c r="K146" s="61">
        <v>896742.40157600003</v>
      </c>
      <c r="L146" s="61">
        <v>826569.65325199999</v>
      </c>
      <c r="M146" s="61">
        <v>90.999639962716259</v>
      </c>
      <c r="N146" s="62">
        <f t="shared" si="58"/>
        <v>117.58368803783419</v>
      </c>
      <c r="O146" s="61">
        <v>193.248840979828</v>
      </c>
      <c r="P146">
        <v>103.9258327</v>
      </c>
      <c r="Q146">
        <v>101.64050450000001</v>
      </c>
      <c r="R146">
        <v>99.896241560000007</v>
      </c>
      <c r="S146">
        <v>101.727667</v>
      </c>
      <c r="T146">
        <v>101.6942044</v>
      </c>
      <c r="U146">
        <v>59.771093999999998</v>
      </c>
      <c r="V146">
        <v>23.6355</v>
      </c>
      <c r="W146">
        <v>1732.9078999999999</v>
      </c>
      <c r="X146">
        <v>0.53647690999999997</v>
      </c>
      <c r="Y146" s="61">
        <v>499413.98879999999</v>
      </c>
      <c r="Z146" s="61">
        <v>0.85524999999999995</v>
      </c>
      <c r="AB146" s="61">
        <v>1.28535</v>
      </c>
      <c r="AC146" s="63">
        <f t="shared" si="59"/>
        <v>1.3099993969999999E-2</v>
      </c>
      <c r="AD146" s="20">
        <f t="shared" si="74"/>
        <v>0.60952872000000002</v>
      </c>
      <c r="AE146" s="62">
        <f t="shared" si="60"/>
        <v>2.2000000000000002E-2</v>
      </c>
      <c r="AF146" s="20">
        <f t="shared" si="71"/>
        <v>0.17244173002617474</v>
      </c>
      <c r="AG146" s="62">
        <f t="shared" si="61"/>
        <v>0.29412081809094864</v>
      </c>
      <c r="AH146" s="62">
        <f t="shared" si="62"/>
        <v>0.2636845552262867</v>
      </c>
      <c r="AI146" s="62">
        <f t="shared" si="72"/>
        <v>0.28862586299593457</v>
      </c>
      <c r="AJ146" s="62">
        <f t="shared" si="73"/>
        <v>0.2660400345481933</v>
      </c>
      <c r="AK146" s="62">
        <f t="shared" si="63"/>
        <v>2.2585828447741263E-2</v>
      </c>
      <c r="AL146" s="62">
        <f t="shared" si="69"/>
        <v>-3.740129083694212E-4</v>
      </c>
      <c r="AM146" s="62">
        <f t="shared" si="70"/>
        <v>-6.3275896975879663E-3</v>
      </c>
      <c r="AN146" s="62">
        <f t="shared" si="70"/>
        <v>-9.7849198929639732E-3</v>
      </c>
      <c r="AO146" s="62">
        <f t="shared" si="70"/>
        <v>-1.3922243236893686E-2</v>
      </c>
      <c r="AP146" s="62">
        <f t="shared" si="70"/>
        <v>-2.9516753255408448E-2</v>
      </c>
      <c r="AQ146" s="62">
        <f t="shared" si="50"/>
        <v>-0.92777234707732037</v>
      </c>
      <c r="AR146" s="62">
        <f t="shared" si="64"/>
        <v>6.529783796390503</v>
      </c>
      <c r="AS146" s="62">
        <f t="shared" si="65"/>
        <v>0.53647690999999997</v>
      </c>
      <c r="AT146" s="62">
        <f t="shared" si="66"/>
        <v>0.16074158337590957</v>
      </c>
      <c r="AU146" s="62">
        <f t="shared" si="51"/>
        <v>6.8947286994784154E-3</v>
      </c>
      <c r="AV146" s="62" t="str">
        <f t="shared" si="67"/>
        <v/>
      </c>
      <c r="AW146" s="62">
        <f t="shared" si="68"/>
        <v>1.28535</v>
      </c>
    </row>
    <row r="147" spans="1:49">
      <c r="A147" s="62">
        <v>2014</v>
      </c>
      <c r="B147" s="61">
        <v>1594.8192076435216</v>
      </c>
      <c r="C147" s="61">
        <v>60814</v>
      </c>
      <c r="D147" s="61">
        <v>3140295.3525439994</v>
      </c>
      <c r="E147" s="62">
        <v>1.3400007819999999</v>
      </c>
      <c r="F147">
        <v>0.61098529000000001</v>
      </c>
      <c r="G147" s="61">
        <v>2.2000000000000002</v>
      </c>
      <c r="H147" s="61">
        <v>0.16740658527561969</v>
      </c>
      <c r="I147" s="61">
        <v>928582.81271000009</v>
      </c>
      <c r="J147" s="61">
        <v>825213.10248999996</v>
      </c>
      <c r="K147" s="61">
        <v>920311.06727</v>
      </c>
      <c r="L147" s="61">
        <v>830710.36664699996</v>
      </c>
      <c r="M147" s="61">
        <v>90.271030579963352</v>
      </c>
      <c r="N147" s="62">
        <f t="shared" si="58"/>
        <v>118.71203154912031</v>
      </c>
      <c r="O147" s="61">
        <v>193.70104326772079</v>
      </c>
      <c r="P147">
        <v>104.2037998</v>
      </c>
      <c r="Q147">
        <v>101.7478222</v>
      </c>
      <c r="R147">
        <v>100.54631980000001</v>
      </c>
      <c r="S147">
        <v>101.4595064</v>
      </c>
      <c r="T147">
        <v>99.287424720000004</v>
      </c>
      <c r="U147" s="61">
        <v>59.788666999999997</v>
      </c>
      <c r="V147" s="61">
        <v>23.584444046020508</v>
      </c>
      <c r="W147" s="61">
        <v>1733.9158368661474</v>
      </c>
      <c r="X147" s="61">
        <v>0.539695143699646</v>
      </c>
      <c r="Y147" s="61">
        <v>493881.87170000002</v>
      </c>
      <c r="Z147" s="61">
        <v>0.42409999999999998</v>
      </c>
      <c r="AB147" s="61">
        <v>1.32528</v>
      </c>
      <c r="AC147" s="63">
        <f t="shared" ref="AC147:AC150" si="75">IF(E147="","",E147/100)</f>
        <v>1.3400007819999999E-2</v>
      </c>
      <c r="AD147" s="20">
        <f t="shared" ref="AD147:AD150" si="76">IF(F147="","",F147)</f>
        <v>0.61098529000000001</v>
      </c>
      <c r="AE147" s="62">
        <f t="shared" ref="AE147:AE150" si="77">IF(G147="","",G147/100)</f>
        <v>2.2000000000000002E-2</v>
      </c>
      <c r="AF147" s="20">
        <f t="shared" ref="AF147:AF150" si="78">IF(H147="","",H147)</f>
        <v>0.16740658527561969</v>
      </c>
      <c r="AG147" s="62">
        <f t="shared" ref="AG147:AG150" si="79">IF(OR(I147="",D147=""),"",I147/D147)</f>
        <v>0.29569919656052146</v>
      </c>
      <c r="AH147" s="62">
        <f t="shared" ref="AH147:AH150" si="80">IF(OR(J147="",D147=""),"",J147/D147)</f>
        <v>0.26278200291621701</v>
      </c>
      <c r="AI147" s="62">
        <f t="shared" ref="AI147:AI150" si="81">IF(OR(K147="",D147=""),"",K147/D147)</f>
        <v>0.29306513048985744</v>
      </c>
      <c r="AJ147" s="62">
        <f t="shared" ref="AJ147:AJ150" si="82">IF(OR(L147="",D147=""),"",L147/D147)</f>
        <v>0.2645325593256791</v>
      </c>
      <c r="AK147" s="62">
        <f t="shared" ref="AK147:AK150" si="83">IF(OR(AI147="",AJ147=""),"",AI147-AJ147)</f>
        <v>2.8532571164178344E-2</v>
      </c>
      <c r="AL147" s="62">
        <f t="shared" ref="AL147:AL150" si="84">IF(OR(P147="",P146="",N147="",N146=""),"",LN((P147/P146)/(N147/N146)))</f>
        <v>-6.8792413336021341E-3</v>
      </c>
      <c r="AM147" s="62">
        <f t="shared" ref="AM147:AM150" si="85">IF(OR(Q147="",Q146="",$N147="",$N146=""),"",LN((Q147/Q146)/($N147/$N146)))</f>
        <v>-8.4950401659214872E-3</v>
      </c>
      <c r="AN147" s="62">
        <f t="shared" ref="AN147:AN150" si="86">IF(OR(R147="",R146="",$N147="",$N146=""),"",LN((R147/R146)/($N147/$N146)))</f>
        <v>-3.0638868552032563E-3</v>
      </c>
      <c r="AO147" s="62">
        <f t="shared" ref="AO147:AO150" si="87">IF(OR(S147="",S146="",$N147="",$N146=""),"",LN((S147/S146)/($N147/$N146)))</f>
        <v>-1.2189882915811091E-2</v>
      </c>
      <c r="AP147" s="62">
        <f t="shared" ref="AP147:AP150" si="88">IF(OR(T147="",T146="",$N147="",$N146=""),"",LN((T147/T146)/($N147/$N146)))</f>
        <v>-3.3501729239714541E-2</v>
      </c>
      <c r="AQ147" s="62">
        <f t="shared" ref="AQ147:AQ150" si="89">IF(OR(V147="",U147=""),"",LN(V147/U147))</f>
        <v>-0.93022878384222085</v>
      </c>
      <c r="AR147" s="62">
        <f t="shared" ref="AR147:AR150" si="90">IF(OR(V147="",W147="",U147=""),"",LN(V147*W147/U147))</f>
        <v>6.5279088353342347</v>
      </c>
      <c r="AS147" s="62">
        <f t="shared" ref="AS147:AS150" si="91">IF(X147="","",X147)</f>
        <v>0.539695143699646</v>
      </c>
      <c r="AT147" s="62">
        <f t="shared" ref="AT147:AT150" si="92">IF(OR(Y147="",D147=""),"",Y147/D147)</f>
        <v>0.15727242703457783</v>
      </c>
      <c r="AU147" s="62">
        <f t="shared" ref="AU147:AU150" si="93">IF(OR(Z146="",N147="",N146=""),"",Z146/100-LN(N147/N146))</f>
        <v>-9.9783878311167189E-4</v>
      </c>
      <c r="AV147" s="62" t="str">
        <f t="shared" ref="AV147:AV150" si="94">IF(OR(AA147="",Z147=""),"",(AA147-Z147)/100)</f>
        <v/>
      </c>
      <c r="AW147" s="62">
        <f t="shared" ref="AW147:AW150" si="95">IF(AB147="","",AB147)</f>
        <v>1.32528</v>
      </c>
    </row>
    <row r="148" spans="1:49">
      <c r="A148" s="62">
        <v>2015</v>
      </c>
      <c r="B148" s="61">
        <v>1778.5156608799487</v>
      </c>
      <c r="C148" s="61">
        <v>60756</v>
      </c>
      <c r="D148" s="61">
        <v>3199013.3211750002</v>
      </c>
      <c r="E148" s="62">
        <v>1.340000187</v>
      </c>
      <c r="G148" s="61">
        <v>2.1</v>
      </c>
      <c r="H148" s="61">
        <v>0.16804424456059316</v>
      </c>
      <c r="I148" s="61">
        <v>940508.29963999998</v>
      </c>
      <c r="J148" s="61">
        <v>837609.10303</v>
      </c>
      <c r="K148" s="61">
        <v>956390.16706100001</v>
      </c>
      <c r="L148" s="61">
        <v>863657.35608599999</v>
      </c>
      <c r="M148" s="61">
        <v>91.259554191248554</v>
      </c>
      <c r="N148" s="62">
        <f t="shared" si="58"/>
        <v>119.73599938138054</v>
      </c>
      <c r="O148" s="61">
        <v>193.91024039444991</v>
      </c>
      <c r="Z148" s="61">
        <v>4.8666666666666698E-2</v>
      </c>
      <c r="AB148" s="61">
        <v>1.3271299999999999</v>
      </c>
      <c r="AC148" s="63">
        <f t="shared" si="75"/>
        <v>1.3400001870000001E-2</v>
      </c>
      <c r="AD148" s="20" t="str">
        <f t="shared" si="76"/>
        <v/>
      </c>
      <c r="AE148" s="62">
        <f t="shared" si="77"/>
        <v>2.1000000000000001E-2</v>
      </c>
      <c r="AF148" s="20">
        <f t="shared" si="78"/>
        <v>0.16804424456059316</v>
      </c>
      <c r="AG148" s="62">
        <f t="shared" si="79"/>
        <v>0.29399949459871288</v>
      </c>
      <c r="AH148" s="62">
        <f t="shared" si="80"/>
        <v>0.26183357771150056</v>
      </c>
      <c r="AI148" s="62">
        <f t="shared" si="81"/>
        <v>0.29896410894272774</v>
      </c>
      <c r="AJ148" s="62">
        <f t="shared" si="82"/>
        <v>0.26997616745427555</v>
      </c>
      <c r="AK148" s="62">
        <f t="shared" si="83"/>
        <v>2.8987941488452185E-2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-4.3476565946810371E-3</v>
      </c>
      <c r="AV148" s="62" t="str">
        <f t="shared" si="94"/>
        <v/>
      </c>
      <c r="AW148" s="62">
        <f t="shared" si="95"/>
        <v>1.3271299999999999</v>
      </c>
    </row>
    <row r="149" spans="1:49">
      <c r="A149" s="62">
        <v>2016</v>
      </c>
      <c r="B149" s="61">
        <v>1836.8940328242102</v>
      </c>
      <c r="C149" s="61">
        <v>60738</v>
      </c>
      <c r="D149" s="61">
        <v>3253945.8819559999</v>
      </c>
      <c r="E149" s="62">
        <v>1.369977349</v>
      </c>
      <c r="G149" s="61"/>
      <c r="H149" s="61">
        <v>0.16999521645539345</v>
      </c>
      <c r="I149" s="61">
        <v>960509.96874000004</v>
      </c>
      <c r="J149" s="61">
        <v>867510.92064000003</v>
      </c>
      <c r="K149" s="61">
        <v>970986.35120199993</v>
      </c>
      <c r="L149" s="61">
        <v>858910.59018100007</v>
      </c>
      <c r="M149" s="61">
        <v>92.276179638503521</v>
      </c>
      <c r="N149" s="62">
        <f t="shared" si="58"/>
        <v>120.48596040179483</v>
      </c>
      <c r="O149" s="61">
        <v>193.81328527425271</v>
      </c>
      <c r="Z149" s="61">
        <v>-0.16750000000000001</v>
      </c>
      <c r="AB149" s="61">
        <v>1.3140000000000001</v>
      </c>
      <c r="AC149" s="63">
        <f t="shared" si="75"/>
        <v>1.3699773490000001E-2</v>
      </c>
      <c r="AD149" s="20" t="str">
        <f t="shared" si="76"/>
        <v/>
      </c>
      <c r="AE149" s="62" t="str">
        <f t="shared" si="77"/>
        <v/>
      </c>
      <c r="AF149" s="20">
        <f t="shared" si="78"/>
        <v>0.16999521645539345</v>
      </c>
      <c r="AG149" s="62">
        <f t="shared" si="79"/>
        <v>0.29518314181753441</v>
      </c>
      <c r="AH149" s="62">
        <f t="shared" si="80"/>
        <v>0.26660275004897288</v>
      </c>
      <c r="AI149" s="62">
        <f t="shared" si="81"/>
        <v>0.29840273514884774</v>
      </c>
      <c r="AJ149" s="62">
        <f t="shared" si="82"/>
        <v>0.26395970349227044</v>
      </c>
      <c r="AK149" s="62">
        <f t="shared" si="83"/>
        <v>3.4443031656577305E-2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-5.7572542273452024E-3</v>
      </c>
      <c r="AV149" s="62" t="str">
        <f t="shared" si="94"/>
        <v/>
      </c>
      <c r="AW149" s="62">
        <f t="shared" si="95"/>
        <v>1.3140000000000001</v>
      </c>
    </row>
    <row r="150" spans="1:49">
      <c r="A150" s="62">
        <v>2017</v>
      </c>
      <c r="E150" s="62">
        <v>1.3499994870000001</v>
      </c>
      <c r="G150" s="61"/>
      <c r="AC150" s="63">
        <f t="shared" si="75"/>
        <v>1.349999487E-2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row r="153" spans="1:49">
      <c r="Z153" s="8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24C3-625F-4942-888C-F4A2C7BDDECD}">
  <dimension ref="A1:AW151"/>
  <sheetViews>
    <sheetView workbookViewId="0">
      <pane ySplit="1" topLeftCell="A137"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522</v>
      </c>
      <c r="C1" s="62" t="s">
        <v>873</v>
      </c>
      <c r="D1" s="62" t="s">
        <v>523</v>
      </c>
      <c r="E1" s="3" t="s">
        <v>943</v>
      </c>
      <c r="F1" s="62" t="s">
        <v>524</v>
      </c>
      <c r="G1" s="3" t="s">
        <v>974</v>
      </c>
      <c r="H1" s="62" t="s">
        <v>525</v>
      </c>
      <c r="I1" s="62" t="s">
        <v>526</v>
      </c>
      <c r="J1" s="62" t="s">
        <v>920</v>
      </c>
      <c r="K1" s="62" t="s">
        <v>527</v>
      </c>
      <c r="L1" s="62" t="s">
        <v>528</v>
      </c>
      <c r="M1" s="62" t="s">
        <v>529</v>
      </c>
      <c r="N1" s="3" t="s">
        <v>530</v>
      </c>
      <c r="O1" s="62" t="s">
        <v>531</v>
      </c>
      <c r="P1" s="62" t="s">
        <v>532</v>
      </c>
      <c r="Q1" s="62" t="s">
        <v>533</v>
      </c>
      <c r="R1" s="62" t="s">
        <v>534</v>
      </c>
      <c r="S1" s="62" t="s">
        <v>535</v>
      </c>
      <c r="T1" s="62" t="s">
        <v>536</v>
      </c>
      <c r="U1" s="62" t="s">
        <v>537</v>
      </c>
      <c r="V1" s="62" t="s">
        <v>538</v>
      </c>
      <c r="W1" s="62" t="s">
        <v>539</v>
      </c>
      <c r="X1" s="62" t="s">
        <v>540</v>
      </c>
      <c r="Y1" s="62" t="s">
        <v>828</v>
      </c>
      <c r="Z1" s="62" t="s">
        <v>541</v>
      </c>
      <c r="AA1" s="62"/>
      <c r="AB1" s="62" t="s">
        <v>542</v>
      </c>
      <c r="AC1" s="69" t="s">
        <v>943</v>
      </c>
      <c r="AD1" s="20" t="s">
        <v>524</v>
      </c>
      <c r="AE1" s="3" t="s">
        <v>974</v>
      </c>
      <c r="AF1" s="1" t="s">
        <v>525</v>
      </c>
      <c r="AG1" s="3" t="s">
        <v>543</v>
      </c>
      <c r="AH1" s="3" t="s">
        <v>900</v>
      </c>
      <c r="AI1" s="3" t="s">
        <v>544</v>
      </c>
      <c r="AJ1" s="3" t="s">
        <v>545</v>
      </c>
      <c r="AK1" s="3" t="s">
        <v>546</v>
      </c>
      <c r="AL1" s="3" t="s">
        <v>547</v>
      </c>
      <c r="AM1" s="3" t="s">
        <v>548</v>
      </c>
      <c r="AN1" s="3" t="s">
        <v>549</v>
      </c>
      <c r="AO1" s="3" t="s">
        <v>550</v>
      </c>
      <c r="AP1" s="3" t="s">
        <v>551</v>
      </c>
      <c r="AQ1" s="3" t="s">
        <v>552</v>
      </c>
      <c r="AR1" s="3" t="s">
        <v>553</v>
      </c>
      <c r="AS1" s="3" t="s">
        <v>554</v>
      </c>
      <c r="AT1" s="3" t="s">
        <v>819</v>
      </c>
      <c r="AU1" s="3" t="s">
        <v>555</v>
      </c>
      <c r="AV1" s="3" t="s">
        <v>556</v>
      </c>
      <c r="AW1" s="3" t="s">
        <v>542</v>
      </c>
    </row>
    <row r="2" spans="1:49" ht="15.6">
      <c r="A2" s="34" t="s">
        <v>0</v>
      </c>
      <c r="B2" s="62" t="s">
        <v>561</v>
      </c>
      <c r="C2" s="62" t="s">
        <v>865</v>
      </c>
      <c r="D2" s="62" t="s">
        <v>751</v>
      </c>
      <c r="E2" s="61" t="s">
        <v>961</v>
      </c>
      <c r="F2" s="62" t="s">
        <v>246</v>
      </c>
      <c r="G2" s="61" t="s">
        <v>960</v>
      </c>
      <c r="H2" s="62" t="s">
        <v>72</v>
      </c>
      <c r="I2" s="62" t="s">
        <v>562</v>
      </c>
      <c r="J2" s="62" t="s">
        <v>921</v>
      </c>
      <c r="K2" s="62" t="s">
        <v>563</v>
      </c>
      <c r="L2" s="62" t="s">
        <v>564</v>
      </c>
      <c r="M2" s="62" t="s">
        <v>93</v>
      </c>
      <c r="N2" s="62" t="s">
        <v>154</v>
      </c>
      <c r="O2" s="62" t="s">
        <v>85</v>
      </c>
      <c r="P2" s="62" t="s">
        <v>241</v>
      </c>
      <c r="Q2" s="62" t="s">
        <v>245</v>
      </c>
      <c r="R2" s="62" t="s">
        <v>107</v>
      </c>
      <c r="S2" s="62" t="s">
        <v>108</v>
      </c>
      <c r="T2" s="62" t="s">
        <v>109</v>
      </c>
      <c r="U2" s="62" t="s">
        <v>111</v>
      </c>
      <c r="V2" s="62" t="s">
        <v>118</v>
      </c>
      <c r="W2" s="62" t="s">
        <v>117</v>
      </c>
      <c r="X2" s="26" t="s">
        <v>114</v>
      </c>
      <c r="Y2" s="29" t="s">
        <v>829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2.125267</v>
      </c>
      <c r="C3" s="61">
        <v>3610</v>
      </c>
      <c r="D3" s="61">
        <v>0.93140755900000005</v>
      </c>
      <c r="H3" s="61">
        <v>9.4127430248925559E-2</v>
      </c>
      <c r="I3" s="61">
        <v>0.10100000000000001</v>
      </c>
      <c r="J3" s="61">
        <v>0.1</v>
      </c>
      <c r="K3" s="61">
        <v>0.39900000000000002</v>
      </c>
      <c r="L3" s="61">
        <v>0.50700000000000001</v>
      </c>
      <c r="M3" s="61">
        <v>11.44813727</v>
      </c>
      <c r="N3" s="62">
        <f>IF(OR(D3="",C3="",M3=""),"",D3*1000000000/C3/1000/(M3/100*$D$138*1000000000/$C$138/1000)*100)</f>
        <v>3.0590171701922322</v>
      </c>
      <c r="O3" s="61">
        <v>6.861802</v>
      </c>
      <c r="Z3" s="61">
        <v>3.75</v>
      </c>
      <c r="AB3" s="61">
        <v>1.0009999999999999</v>
      </c>
      <c r="AC3" s="63" t="str">
        <f>IF(E3="","",E3/100)</f>
        <v/>
      </c>
      <c r="AD3" s="20" t="str">
        <f>IF(F3="","",F3)</f>
        <v/>
      </c>
      <c r="AE3" s="62" t="str">
        <f>IF(G3="","",G3/100)</f>
        <v/>
      </c>
      <c r="AF3" s="20">
        <f t="shared" ref="AF3:AF5" si="0">IF(H3="","",H3)</f>
        <v>9.4127430248925559E-2</v>
      </c>
      <c r="AG3" s="62">
        <f>IF(OR(I3="",D3=""),"",I3/D3)</f>
        <v>0.10843802911416998</v>
      </c>
      <c r="AH3" s="62">
        <f>IF(OR(J3="",D3=""),"",J3/D3)</f>
        <v>0.10736438526155444</v>
      </c>
      <c r="AI3" s="62">
        <f>IF(OR(K3="",D3=""),"",K3/D3)</f>
        <v>0.4283838971936022</v>
      </c>
      <c r="AJ3" s="62">
        <f t="shared" ref="AJ3:AJ4" si="1">IF(OR(L3="",D3=""),"",L3/D3)</f>
        <v>0.54433743327608097</v>
      </c>
      <c r="AK3" s="62">
        <f>IF(OR(AI3="",AJ3=""),"",AI3-AJ3)</f>
        <v>-0.11595353608247877</v>
      </c>
      <c r="AL3" s="62"/>
      <c r="AM3" s="62"/>
      <c r="AN3" s="62"/>
      <c r="AO3" s="62"/>
      <c r="AP3" s="62"/>
      <c r="AQ3" s="62"/>
      <c r="AR3" s="62" t="str">
        <f>IF(OR(V3="",W3="",U3=""),"",LN(V3*W3/U3))</f>
        <v/>
      </c>
      <c r="AS3" s="62" t="str">
        <f>IF(X3="","",X3)</f>
        <v/>
      </c>
      <c r="AT3" s="62" t="str">
        <f>IF(OR(Y3="",D3=""),"",Y3/D3)</f>
        <v/>
      </c>
      <c r="AU3" s="62"/>
      <c r="AV3" s="62" t="str">
        <f>IF(OR(AA3="",Z3=""),"",(AA3-Z3)/100)</f>
        <v/>
      </c>
      <c r="AW3" s="62">
        <f>IF(AB3="","",AB3)</f>
        <v>1.0009999999999999</v>
      </c>
    </row>
    <row r="4" spans="1:49">
      <c r="A4" s="62">
        <v>1871</v>
      </c>
      <c r="B4" s="61">
        <v>2.1806296000000001</v>
      </c>
      <c r="C4" s="61">
        <v>3636</v>
      </c>
      <c r="D4" s="61">
        <v>0.97209183600000004</v>
      </c>
      <c r="H4" s="61">
        <v>8.8727213615189038E-2</v>
      </c>
      <c r="I4" s="61">
        <v>9.6000000000000002E-2</v>
      </c>
      <c r="J4" s="61">
        <v>9.4E-2</v>
      </c>
      <c r="K4" s="61">
        <v>0.46</v>
      </c>
      <c r="L4" s="61">
        <v>0.58599999999999997</v>
      </c>
      <c r="M4" s="61">
        <v>11.377702559999999</v>
      </c>
      <c r="N4" s="62">
        <f t="shared" ref="N4:N67" si="2">IF(OR(D4="",C4="",M4=""),"",D4*1000000000/C4/1000/(M4/100*$D$138*1000000000/$C$138/1000)*100)</f>
        <v>3.1894296829143034</v>
      </c>
      <c r="O4" s="61">
        <v>7.5318620000000003</v>
      </c>
      <c r="Z4" s="61">
        <v>2.5</v>
      </c>
      <c r="AB4" s="61">
        <v>0.96940700000000002</v>
      </c>
      <c r="AC4" s="63" t="str">
        <f t="shared" ref="AC4:AC67" si="3">IF(E4="","",E4/100)</f>
        <v/>
      </c>
      <c r="AD4" s="20" t="str">
        <f>IF(F4="","",F4)</f>
        <v/>
      </c>
      <c r="AE4" s="62" t="str">
        <f t="shared" ref="AE4:AE67" si="4">IF(G4="","",G4/100)</f>
        <v/>
      </c>
      <c r="AF4" s="20">
        <f t="shared" si="0"/>
        <v>8.8727213615189038E-2</v>
      </c>
      <c r="AG4" s="62">
        <f t="shared" ref="AG4:AG67" si="5">IF(OR(I4="",D4=""),"",I4/D4)</f>
        <v>9.8756101475992647E-2</v>
      </c>
      <c r="AH4" s="62">
        <f t="shared" ref="AH4:AH67" si="6">IF(OR(J4="",D4=""),"",J4/D4)</f>
        <v>9.6698682695242788E-2</v>
      </c>
      <c r="AI4" s="62">
        <f>IF(OR(K4="",D4=""),"",K4/D4)</f>
        <v>0.47320631957246473</v>
      </c>
      <c r="AJ4" s="62">
        <f t="shared" si="1"/>
        <v>0.60282370275970509</v>
      </c>
      <c r="AK4" s="62">
        <f t="shared" ref="AK4:AK67" si="7">IF(OR(AI4="",AJ4=""),"",AI4-AJ4)</f>
        <v>-0.12961738318724036</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-4.2484398664590708E-3</v>
      </c>
      <c r="AV4" s="62" t="str">
        <f t="shared" ref="AV4:AV67" si="11">IF(OR(AA4="",Z4=""),"",(AA4-Z4)/100)</f>
        <v/>
      </c>
      <c r="AW4" s="62">
        <f t="shared" ref="AW4:AW67" si="12">IF(AB4="","",AB4)</f>
        <v>0.96940700000000002</v>
      </c>
    </row>
    <row r="5" spans="1:49">
      <c r="A5" s="62">
        <v>1872</v>
      </c>
      <c r="B5" s="61">
        <v>2.2078902999999999</v>
      </c>
      <c r="C5" s="61">
        <v>3662</v>
      </c>
      <c r="D5" s="61">
        <v>1.0938014979999999</v>
      </c>
      <c r="H5" s="61">
        <v>9.6733274025933139E-2</v>
      </c>
      <c r="I5" s="61">
        <v>0.11</v>
      </c>
      <c r="J5" s="61">
        <v>0.107</v>
      </c>
      <c r="K5" s="61">
        <v>0.51400000000000001</v>
      </c>
      <c r="L5" s="61">
        <v>0.61699999999999999</v>
      </c>
      <c r="M5" s="61">
        <v>11.50419963</v>
      </c>
      <c r="N5" s="62">
        <f t="shared" si="2"/>
        <v>3.5240977901512505</v>
      </c>
      <c r="O5" s="61">
        <v>8.4026180000000004</v>
      </c>
      <c r="Z5" s="61">
        <v>5</v>
      </c>
      <c r="AB5" s="61">
        <v>0.86616399999999993</v>
      </c>
      <c r="AC5" s="63" t="str">
        <f t="shared" si="3"/>
        <v/>
      </c>
      <c r="AD5" s="20" t="str">
        <f>IF(F5="","",F5)</f>
        <v/>
      </c>
      <c r="AE5" s="62" t="str">
        <f t="shared" si="4"/>
        <v/>
      </c>
      <c r="AF5" s="20">
        <f t="shared" si="0"/>
        <v>9.6733274025933139E-2</v>
      </c>
      <c r="AG5" s="62">
        <f t="shared" si="5"/>
        <v>0.10056669350072513</v>
      </c>
      <c r="AH5" s="62">
        <f t="shared" si="6"/>
        <v>9.782396549615989E-2</v>
      </c>
      <c r="AI5" s="62">
        <f>IF(OR(K5="",D5=""),"",K5/D5)</f>
        <v>0.46992073144884289</v>
      </c>
      <c r="AJ5" s="62">
        <f>IF(OR(L5="",D5=""),"",L5/D5)</f>
        <v>0.56408772627224912</v>
      </c>
      <c r="AK5" s="62">
        <f t="shared" si="7"/>
        <v>-9.4166994823406236E-2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-7.4782339420346289E-2</v>
      </c>
      <c r="AV5" s="62" t="str">
        <f t="shared" si="11"/>
        <v/>
      </c>
      <c r="AW5" s="62">
        <f t="shared" si="12"/>
        <v>0.86616399999999993</v>
      </c>
    </row>
    <row r="6" spans="1:49">
      <c r="A6" s="62">
        <v>1873</v>
      </c>
      <c r="B6" s="61">
        <v>2.1661241999999996</v>
      </c>
      <c r="C6" s="61">
        <v>3670</v>
      </c>
      <c r="D6" s="61">
        <v>1.1810007250000001</v>
      </c>
      <c r="H6" s="61">
        <v>8.9237032436256303E-2</v>
      </c>
      <c r="I6" s="61">
        <v>0.109</v>
      </c>
      <c r="J6" s="61">
        <v>0.11</v>
      </c>
      <c r="K6" s="61">
        <v>0.50800000000000001</v>
      </c>
      <c r="L6" s="61">
        <v>0.68200000000000005</v>
      </c>
      <c r="M6" s="61">
        <v>11.742617539999999</v>
      </c>
      <c r="N6" s="62">
        <f t="shared" si="2"/>
        <v>3.7196610797067535</v>
      </c>
      <c r="O6" s="61">
        <v>8.5777420000000006</v>
      </c>
      <c r="Z6" s="61">
        <v>4.6900000000000004</v>
      </c>
      <c r="AB6" s="61">
        <v>0.79714399999999996</v>
      </c>
      <c r="AC6" s="63" t="str">
        <f t="shared" si="3"/>
        <v/>
      </c>
      <c r="AD6" s="20"/>
      <c r="AE6" s="62" t="str">
        <f t="shared" si="4"/>
        <v/>
      </c>
      <c r="AF6" s="20">
        <f t="shared" ref="AF6:AF37" si="19">IF(H6="","",H6)</f>
        <v>8.9237032436256303E-2</v>
      </c>
      <c r="AG6" s="62">
        <f t="shared" si="5"/>
        <v>9.2294608879262108E-2</v>
      </c>
      <c r="AH6" s="62">
        <f t="shared" si="6"/>
        <v>9.3141348410264516E-2</v>
      </c>
      <c r="AI6" s="62">
        <f t="shared" ref="AI6:AI69" si="20">IF(OR(K6="",D6=""),"",K6/D6)</f>
        <v>0.43014368174922157</v>
      </c>
      <c r="AJ6" s="62">
        <f t="shared" ref="AJ6:AJ69" si="21">IF(OR(L6="",D6=""),"",L6/D6)</f>
        <v>0.57747636014364001</v>
      </c>
      <c r="AK6" s="62">
        <f t="shared" si="7"/>
        <v>-0.14733267839441844</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-4.0080990807264613E-3</v>
      </c>
      <c r="AV6" s="62" t="str">
        <f t="shared" si="11"/>
        <v/>
      </c>
      <c r="AW6" s="62">
        <f t="shared" si="12"/>
        <v>0.79714399999999996</v>
      </c>
    </row>
    <row r="7" spans="1:49">
      <c r="A7" s="62">
        <v>1874</v>
      </c>
      <c r="B7" s="61">
        <v>2.1914910000000001</v>
      </c>
      <c r="C7" s="61">
        <v>3745</v>
      </c>
      <c r="D7" s="61">
        <v>1.1487040150000001</v>
      </c>
      <c r="H7" s="61">
        <v>8.671946707846534E-2</v>
      </c>
      <c r="I7" s="61">
        <v>0.10100000000000001</v>
      </c>
      <c r="J7" s="61">
        <v>0.105</v>
      </c>
      <c r="K7" s="61">
        <v>0.53800000000000003</v>
      </c>
      <c r="L7" s="61">
        <v>0.71799999999999997</v>
      </c>
      <c r="M7" s="61">
        <v>11.303292519999999</v>
      </c>
      <c r="N7" s="62">
        <f t="shared" si="2"/>
        <v>3.6832868005349164</v>
      </c>
      <c r="O7" s="61">
        <v>8.5585290000000001</v>
      </c>
      <c r="Z7" s="61">
        <v>3.5</v>
      </c>
      <c r="AB7" s="61">
        <v>0.816998</v>
      </c>
      <c r="AC7" s="63" t="str">
        <f t="shared" si="3"/>
        <v/>
      </c>
      <c r="AD7" s="20" t="str">
        <f t="shared" ref="AD7:AD38" si="22">IF(F7="","",F7)</f>
        <v/>
      </c>
      <c r="AE7" s="62" t="str">
        <f t="shared" si="4"/>
        <v/>
      </c>
      <c r="AF7" s="20">
        <f t="shared" si="19"/>
        <v>8.671946707846534E-2</v>
      </c>
      <c r="AG7" s="62">
        <f t="shared" si="5"/>
        <v>8.7925173657550065E-2</v>
      </c>
      <c r="AH7" s="62">
        <f t="shared" si="6"/>
        <v>9.1407358752898571E-2</v>
      </c>
      <c r="AI7" s="62">
        <f t="shared" si="20"/>
        <v>0.4683538953243756</v>
      </c>
      <c r="AJ7" s="62">
        <f t="shared" si="21"/>
        <v>0.62505222461505883</v>
      </c>
      <c r="AK7" s="62">
        <f t="shared" si="7"/>
        <v>-0.15669832929068322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5.6727050651879649E-2</v>
      </c>
      <c r="AV7" s="62" t="str">
        <f t="shared" si="11"/>
        <v/>
      </c>
      <c r="AW7" s="62">
        <f t="shared" si="12"/>
        <v>0.816998</v>
      </c>
    </row>
    <row r="8" spans="1:49">
      <c r="A8" s="62">
        <v>1875</v>
      </c>
      <c r="B8" s="61">
        <v>2.1230063000000001</v>
      </c>
      <c r="C8" s="61">
        <v>3788</v>
      </c>
      <c r="D8" s="61">
        <v>1.1158818530000001</v>
      </c>
      <c r="H8" s="61">
        <v>9.2980273633245361E-2</v>
      </c>
      <c r="I8" s="61">
        <v>0.11899999999999999</v>
      </c>
      <c r="J8" s="61">
        <v>0.12</v>
      </c>
      <c r="K8" s="61">
        <v>0.53300000000000003</v>
      </c>
      <c r="L8" s="61">
        <v>0.71299999999999997</v>
      </c>
      <c r="M8" s="61">
        <v>11.9556545</v>
      </c>
      <c r="N8" s="62">
        <f t="shared" si="2"/>
        <v>3.3444066253512239</v>
      </c>
      <c r="O8" s="61">
        <v>7.6220249999999998</v>
      </c>
      <c r="Z8" s="61">
        <v>3.19</v>
      </c>
      <c r="AB8" s="61">
        <v>0.83651200000000003</v>
      </c>
      <c r="AC8" s="63" t="str">
        <f t="shared" si="3"/>
        <v/>
      </c>
      <c r="AD8" s="20" t="str">
        <f t="shared" si="22"/>
        <v/>
      </c>
      <c r="AE8" s="62" t="str">
        <f t="shared" si="4"/>
        <v/>
      </c>
      <c r="AF8" s="20">
        <f t="shared" si="19"/>
        <v>9.2980273633245361E-2</v>
      </c>
      <c r="AG8" s="62">
        <f t="shared" si="5"/>
        <v>0.10664211419880487</v>
      </c>
      <c r="AH8" s="62">
        <f t="shared" si="6"/>
        <v>0.10753826641896289</v>
      </c>
      <c r="AI8" s="62">
        <f t="shared" si="20"/>
        <v>0.47764913334422687</v>
      </c>
      <c r="AJ8" s="62">
        <f t="shared" si="21"/>
        <v>0.63895653297267119</v>
      </c>
      <c r="AK8" s="62">
        <f t="shared" si="7"/>
        <v>-0.16130739962844431</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0.13151621955675757</v>
      </c>
      <c r="AV8" s="62" t="str">
        <f t="shared" si="11"/>
        <v/>
      </c>
      <c r="AW8" s="62">
        <f t="shared" si="12"/>
        <v>0.83651200000000003</v>
      </c>
    </row>
    <row r="9" spans="1:49">
      <c r="A9" s="62">
        <v>1876</v>
      </c>
      <c r="B9" s="61">
        <v>2.2255235999999998</v>
      </c>
      <c r="C9" s="61">
        <v>3832</v>
      </c>
      <c r="D9" s="61">
        <v>1.1188565880000001</v>
      </c>
      <c r="H9" s="61">
        <v>0.10329742096220028</v>
      </c>
      <c r="I9" s="61">
        <v>0.113</v>
      </c>
      <c r="J9" s="61">
        <v>0.106</v>
      </c>
      <c r="K9" s="61">
        <v>0.54100000000000004</v>
      </c>
      <c r="L9" s="61">
        <v>0.75</v>
      </c>
      <c r="M9" s="61">
        <v>11.985520449999999</v>
      </c>
      <c r="N9" s="62">
        <f t="shared" si="2"/>
        <v>3.3065585127227939</v>
      </c>
      <c r="O9" s="61">
        <v>7.4560040000000001</v>
      </c>
      <c r="Z9" s="61">
        <v>2.75</v>
      </c>
      <c r="AB9" s="61">
        <v>0.84966600000000003</v>
      </c>
      <c r="AC9" s="63" t="str">
        <f t="shared" si="3"/>
        <v/>
      </c>
      <c r="AD9" s="20" t="str">
        <f t="shared" si="22"/>
        <v/>
      </c>
      <c r="AE9" s="62" t="str">
        <f t="shared" si="4"/>
        <v/>
      </c>
      <c r="AF9" s="20">
        <f t="shared" si="19"/>
        <v>0.10329742096220028</v>
      </c>
      <c r="AG9" s="62">
        <f t="shared" si="5"/>
        <v>0.10099596428349403</v>
      </c>
      <c r="AH9" s="62">
        <f t="shared" si="6"/>
        <v>9.473957711548997E-2</v>
      </c>
      <c r="AI9" s="62">
        <f t="shared" si="20"/>
        <v>0.48352935112717055</v>
      </c>
      <c r="AJ9" s="62">
        <f t="shared" si="21"/>
        <v>0.67032719657186302</v>
      </c>
      <c r="AK9" s="62">
        <f t="shared" si="7"/>
        <v>-0.18679784544469247</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4.3281362072327328E-2</v>
      </c>
      <c r="AV9" s="62" t="str">
        <f t="shared" si="11"/>
        <v/>
      </c>
      <c r="AW9" s="62">
        <f t="shared" si="12"/>
        <v>0.84966600000000003</v>
      </c>
    </row>
    <row r="10" spans="1:49">
      <c r="A10" s="62">
        <v>1877</v>
      </c>
      <c r="B10" s="61">
        <v>2.3835030000000001</v>
      </c>
      <c r="C10" s="61">
        <v>3883</v>
      </c>
      <c r="D10" s="61">
        <v>1.152139679</v>
      </c>
      <c r="H10" s="61">
        <v>0.11676969595250286</v>
      </c>
      <c r="I10" s="61">
        <v>0.11799999999999999</v>
      </c>
      <c r="J10" s="61">
        <v>0.10199999999999999</v>
      </c>
      <c r="K10" s="61">
        <v>0.56299999999999994</v>
      </c>
      <c r="L10" s="61">
        <v>0.80900000000000005</v>
      </c>
      <c r="M10" s="61">
        <v>12.12975361</v>
      </c>
      <c r="N10" s="62">
        <f t="shared" si="2"/>
        <v>3.3202436180298465</v>
      </c>
      <c r="O10" s="61">
        <v>7.7570389999999998</v>
      </c>
      <c r="Z10" s="61">
        <v>2.75</v>
      </c>
      <c r="AB10" s="61">
        <v>0.82933800000000002</v>
      </c>
      <c r="AC10" s="63" t="str">
        <f t="shared" si="3"/>
        <v/>
      </c>
      <c r="AD10" s="20" t="str">
        <f t="shared" si="22"/>
        <v/>
      </c>
      <c r="AE10" s="62" t="str">
        <f t="shared" si="4"/>
        <v/>
      </c>
      <c r="AF10" s="20">
        <f t="shared" si="19"/>
        <v>0.11676969595250286</v>
      </c>
      <c r="AG10" s="62">
        <f t="shared" si="5"/>
        <v>0.10241813744529493</v>
      </c>
      <c r="AH10" s="62">
        <f t="shared" si="6"/>
        <v>8.8530932367966816E-2</v>
      </c>
      <c r="AI10" s="62">
        <f t="shared" si="20"/>
        <v>0.48865602865848345</v>
      </c>
      <c r="AJ10" s="62">
        <f t="shared" si="21"/>
        <v>0.70217180672240354</v>
      </c>
      <c r="AK10" s="62">
        <f t="shared" si="7"/>
        <v>-0.21351577806392008</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2.3369765086880986E-2</v>
      </c>
      <c r="AV10" s="62" t="str">
        <f t="shared" si="11"/>
        <v/>
      </c>
      <c r="AW10" s="62">
        <f t="shared" si="12"/>
        <v>0.82933800000000002</v>
      </c>
    </row>
    <row r="11" spans="1:49">
      <c r="A11" s="62">
        <v>1878</v>
      </c>
      <c r="B11" s="61">
        <v>2.4728140000000001</v>
      </c>
      <c r="C11" s="61">
        <v>3834</v>
      </c>
      <c r="D11" s="61">
        <v>1.094970327</v>
      </c>
      <c r="H11" s="61">
        <v>0.10240642807538868</v>
      </c>
      <c r="I11" s="61">
        <v>0.11600000000000001</v>
      </c>
      <c r="J11" s="61">
        <v>0.11</v>
      </c>
      <c r="K11" s="61">
        <v>0.58199999999999996</v>
      </c>
      <c r="L11" s="61">
        <v>0.84699999999999998</v>
      </c>
      <c r="M11" s="61">
        <v>12.095096870000001</v>
      </c>
      <c r="N11" s="62">
        <f t="shared" si="2"/>
        <v>3.2049781814168594</v>
      </c>
      <c r="O11" s="61">
        <v>7.3880660000000002</v>
      </c>
      <c r="Z11" s="61">
        <v>3.31</v>
      </c>
      <c r="AB11" s="61">
        <v>0.87337199999999993</v>
      </c>
      <c r="AC11" s="63" t="str">
        <f t="shared" si="3"/>
        <v/>
      </c>
      <c r="AD11" s="20" t="str">
        <f t="shared" si="22"/>
        <v/>
      </c>
      <c r="AE11" s="62" t="str">
        <f t="shared" si="4"/>
        <v/>
      </c>
      <c r="AF11" s="20">
        <f t="shared" si="19"/>
        <v>0.10240642807538868</v>
      </c>
      <c r="AG11" s="62">
        <f t="shared" si="5"/>
        <v>0.1059389438596175</v>
      </c>
      <c r="AH11" s="62">
        <f t="shared" si="6"/>
        <v>0.10045934331515452</v>
      </c>
      <c r="AI11" s="62">
        <f t="shared" si="20"/>
        <v>0.53152125281290841</v>
      </c>
      <c r="AJ11" s="62">
        <f t="shared" si="21"/>
        <v>0.77353694352668978</v>
      </c>
      <c r="AK11" s="62">
        <f t="shared" si="7"/>
        <v>-0.24201569071378137</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6.2832876481733704E-2</v>
      </c>
      <c r="AV11" s="62" t="str">
        <f t="shared" si="11"/>
        <v/>
      </c>
      <c r="AW11" s="62">
        <f t="shared" si="12"/>
        <v>0.87337199999999993</v>
      </c>
    </row>
    <row r="12" spans="1:49">
      <c r="A12" s="62">
        <v>1879</v>
      </c>
      <c r="B12" s="61">
        <v>2.4864199999999999</v>
      </c>
      <c r="C12" s="61">
        <v>3986</v>
      </c>
      <c r="D12" s="61">
        <v>1.0375085559999999</v>
      </c>
      <c r="H12" s="61">
        <v>0.12192863308423589</v>
      </c>
      <c r="I12" s="61">
        <v>0.115</v>
      </c>
      <c r="J12" s="61">
        <v>0.112</v>
      </c>
      <c r="K12" s="61">
        <v>0.63</v>
      </c>
      <c r="L12" s="61">
        <v>0.84</v>
      </c>
      <c r="M12" s="61">
        <v>11.50338417</v>
      </c>
      <c r="N12" s="62">
        <f t="shared" si="2"/>
        <v>3.0712343416316004</v>
      </c>
      <c r="O12" s="61">
        <v>7.0030950000000001</v>
      </c>
      <c r="Z12" s="61">
        <v>3</v>
      </c>
      <c r="AB12" s="61">
        <v>0.92568499999999998</v>
      </c>
      <c r="AC12" s="63" t="str">
        <f t="shared" si="3"/>
        <v/>
      </c>
      <c r="AD12" s="20" t="str">
        <f t="shared" si="22"/>
        <v/>
      </c>
      <c r="AE12" s="62" t="str">
        <f t="shared" si="4"/>
        <v/>
      </c>
      <c r="AF12" s="20">
        <f t="shared" si="19"/>
        <v>0.12192863308423589</v>
      </c>
      <c r="AG12" s="62">
        <f t="shared" si="5"/>
        <v>0.11084245940425769</v>
      </c>
      <c r="AH12" s="62">
        <f t="shared" si="6"/>
        <v>0.10795091698501619</v>
      </c>
      <c r="AI12" s="62">
        <f t="shared" si="20"/>
        <v>0.60722390804071602</v>
      </c>
      <c r="AJ12" s="62">
        <f t="shared" si="21"/>
        <v>0.80963187738762132</v>
      </c>
      <c r="AK12" s="62">
        <f t="shared" si="7"/>
        <v>-0.2024079693469053</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7.5725736208808611E-2</v>
      </c>
      <c r="AV12" s="62" t="str">
        <f t="shared" si="11"/>
        <v/>
      </c>
      <c r="AW12" s="62">
        <f t="shared" si="12"/>
        <v>0.92568499999999998</v>
      </c>
    </row>
    <row r="13" spans="1:49">
      <c r="A13" s="62">
        <v>1880</v>
      </c>
      <c r="B13" s="61">
        <v>2.4941375999999997</v>
      </c>
      <c r="C13" s="61">
        <v>4043</v>
      </c>
      <c r="D13" s="61">
        <v>1.1204649360000001</v>
      </c>
      <c r="H13" s="61">
        <v>0.11114314783221053</v>
      </c>
      <c r="I13" s="61">
        <v>0.113</v>
      </c>
      <c r="J13" s="61">
        <v>0.11600000000000001</v>
      </c>
      <c r="K13" s="61">
        <v>0.63</v>
      </c>
      <c r="L13" s="61">
        <v>0.84</v>
      </c>
      <c r="M13" s="61">
        <v>12.168181799999999</v>
      </c>
      <c r="N13" s="62">
        <f t="shared" si="2"/>
        <v>3.09138450496551</v>
      </c>
      <c r="O13" s="61">
        <v>7.1325640000000003</v>
      </c>
      <c r="Z13" s="61">
        <v>2.5</v>
      </c>
      <c r="AB13" s="61">
        <v>0.86980900000000005</v>
      </c>
      <c r="AC13" s="63" t="str">
        <f t="shared" si="3"/>
        <v/>
      </c>
      <c r="AD13" s="20" t="str">
        <f t="shared" si="22"/>
        <v/>
      </c>
      <c r="AE13" s="62" t="str">
        <f t="shared" si="4"/>
        <v/>
      </c>
      <c r="AF13" s="20">
        <f t="shared" si="19"/>
        <v>0.11114314783221053</v>
      </c>
      <c r="AG13" s="62">
        <f t="shared" si="5"/>
        <v>0.10085099173509522</v>
      </c>
      <c r="AH13" s="62">
        <f t="shared" si="6"/>
        <v>0.10352845169266413</v>
      </c>
      <c r="AI13" s="62">
        <f t="shared" si="20"/>
        <v>0.56226659108946897</v>
      </c>
      <c r="AJ13" s="62">
        <f t="shared" si="21"/>
        <v>0.74968878811929185</v>
      </c>
      <c r="AK13" s="62">
        <f t="shared" si="7"/>
        <v>-0.18742219702982288</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2.3460496050208359E-2</v>
      </c>
      <c r="AV13" s="62" t="str">
        <f t="shared" si="11"/>
        <v/>
      </c>
      <c r="AW13" s="62">
        <f t="shared" si="12"/>
        <v>0.86980900000000005</v>
      </c>
    </row>
    <row r="14" spans="1:49">
      <c r="A14" s="62">
        <v>1881</v>
      </c>
      <c r="B14" s="61">
        <v>2.5046999999999997</v>
      </c>
      <c r="C14" s="61">
        <v>4079</v>
      </c>
      <c r="D14" s="61">
        <v>1.134166322</v>
      </c>
      <c r="H14" s="61">
        <v>0.12086146212390826</v>
      </c>
      <c r="I14" s="61">
        <v>0.124</v>
      </c>
      <c r="J14" s="61">
        <v>0.111</v>
      </c>
      <c r="K14" s="61">
        <v>0.69</v>
      </c>
      <c r="L14" s="61">
        <v>0.92</v>
      </c>
      <c r="M14" s="61">
        <v>12.2411648</v>
      </c>
      <c r="N14" s="62">
        <f t="shared" si="2"/>
        <v>3.0830777972268244</v>
      </c>
      <c r="O14" s="61">
        <v>7.268859</v>
      </c>
      <c r="Z14" s="61">
        <v>3.07</v>
      </c>
      <c r="AB14" s="61">
        <v>0.86692899999999995</v>
      </c>
      <c r="AC14" s="63" t="str">
        <f t="shared" si="3"/>
        <v/>
      </c>
      <c r="AD14" s="20" t="str">
        <f t="shared" si="22"/>
        <v/>
      </c>
      <c r="AE14" s="62" t="str">
        <f t="shared" si="4"/>
        <v/>
      </c>
      <c r="AF14" s="20">
        <f t="shared" si="19"/>
        <v>0.12086146212390826</v>
      </c>
      <c r="AG14" s="62">
        <f t="shared" si="5"/>
        <v>0.10933140721489348</v>
      </c>
      <c r="AH14" s="62">
        <f t="shared" si="6"/>
        <v>9.7869243555267549E-2</v>
      </c>
      <c r="AI14" s="62">
        <f t="shared" si="20"/>
        <v>0.60837637885706852</v>
      </c>
      <c r="AJ14" s="62">
        <f t="shared" si="21"/>
        <v>0.81116850514275807</v>
      </c>
      <c r="AK14" s="62">
        <f t="shared" si="7"/>
        <v>-0.20279212628568954</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2.7690667573510311E-2</v>
      </c>
      <c r="AV14" s="62" t="str">
        <f t="shared" si="11"/>
        <v/>
      </c>
      <c r="AW14" s="62">
        <f t="shared" si="12"/>
        <v>0.86692899999999995</v>
      </c>
    </row>
    <row r="15" spans="1:49">
      <c r="A15" s="62">
        <v>1882</v>
      </c>
      <c r="B15" s="61">
        <v>2.4843353000000001</v>
      </c>
      <c r="C15" s="61">
        <v>4130</v>
      </c>
      <c r="D15" s="61">
        <v>1.1909199070000001</v>
      </c>
      <c r="H15" s="61">
        <v>0.11322088013393841</v>
      </c>
      <c r="I15" s="61">
        <v>0.13</v>
      </c>
      <c r="J15" s="61">
        <v>0.11600000000000001</v>
      </c>
      <c r="K15" s="61">
        <v>0.752</v>
      </c>
      <c r="L15" s="61">
        <v>0.99199999999999999</v>
      </c>
      <c r="M15" s="61">
        <v>12.411492429999999</v>
      </c>
      <c r="N15" s="62">
        <f t="shared" si="2"/>
        <v>3.1534988943295512</v>
      </c>
      <c r="O15" s="61">
        <v>7.2545169999999999</v>
      </c>
      <c r="Z15" s="61">
        <v>4.26</v>
      </c>
      <c r="AB15" s="61">
        <v>0.83366899999999999</v>
      </c>
      <c r="AC15" s="63" t="str">
        <f t="shared" si="3"/>
        <v/>
      </c>
      <c r="AD15" s="20" t="str">
        <f t="shared" si="22"/>
        <v/>
      </c>
      <c r="AE15" s="62" t="str">
        <f t="shared" si="4"/>
        <v/>
      </c>
      <c r="AF15" s="20">
        <f t="shared" si="19"/>
        <v>0.11322088013393841</v>
      </c>
      <c r="AG15" s="62">
        <f t="shared" si="5"/>
        <v>0.10915931393529053</v>
      </c>
      <c r="AH15" s="62">
        <f t="shared" si="6"/>
        <v>9.7403695511490015E-2</v>
      </c>
      <c r="AI15" s="62">
        <f t="shared" si="20"/>
        <v>0.63144464676414214</v>
      </c>
      <c r="AJ15" s="62">
        <f t="shared" si="21"/>
        <v>0.83296953402929386</v>
      </c>
      <c r="AK15" s="62">
        <f t="shared" si="7"/>
        <v>-0.20152488726515172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8.1157863420970831E-3</v>
      </c>
      <c r="AV15" s="62" t="str">
        <f t="shared" si="11"/>
        <v/>
      </c>
      <c r="AW15" s="62">
        <f t="shared" si="12"/>
        <v>0.83366899999999999</v>
      </c>
    </row>
    <row r="16" spans="1:49">
      <c r="A16" s="62">
        <v>1883</v>
      </c>
      <c r="B16" s="61">
        <v>2.4935765999999999</v>
      </c>
      <c r="C16" s="61">
        <v>4180</v>
      </c>
      <c r="D16" s="61">
        <v>1.1702997770000001</v>
      </c>
      <c r="H16" s="61">
        <v>0.12802189914400589</v>
      </c>
      <c r="I16" s="61">
        <v>0.13800000000000001</v>
      </c>
      <c r="J16" s="61">
        <v>0.115</v>
      </c>
      <c r="K16" s="61">
        <v>0.68400000000000005</v>
      </c>
      <c r="L16" s="61">
        <v>1.073</v>
      </c>
      <c r="M16" s="61">
        <v>13.18851671</v>
      </c>
      <c r="N16" s="62">
        <f t="shared" si="2"/>
        <v>2.8814366325254763</v>
      </c>
      <c r="O16" s="61">
        <v>6.7230369999999997</v>
      </c>
      <c r="Z16" s="61">
        <v>3.81</v>
      </c>
      <c r="AB16" s="61">
        <v>0.85208699999999993</v>
      </c>
      <c r="AC16" s="63" t="str">
        <f t="shared" si="3"/>
        <v/>
      </c>
      <c r="AD16" s="20" t="str">
        <f t="shared" si="22"/>
        <v/>
      </c>
      <c r="AE16" s="62" t="str">
        <f t="shared" si="4"/>
        <v/>
      </c>
      <c r="AF16" s="20">
        <f t="shared" si="19"/>
        <v>0.12802189914400589</v>
      </c>
      <c r="AG16" s="62">
        <f t="shared" si="5"/>
        <v>0.117918504909704</v>
      </c>
      <c r="AH16" s="62">
        <f t="shared" si="6"/>
        <v>9.8265420758086669E-2</v>
      </c>
      <c r="AI16" s="62">
        <f t="shared" si="20"/>
        <v>0.58446563303070675</v>
      </c>
      <c r="AJ16" s="62">
        <f t="shared" si="21"/>
        <v>0.91685909976893032</v>
      </c>
      <c r="AK16" s="62">
        <f t="shared" si="7"/>
        <v>-0.33239346673822356</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0.13282359599341587</v>
      </c>
      <c r="AV16" s="62" t="str">
        <f t="shared" si="11"/>
        <v/>
      </c>
      <c r="AW16" s="62">
        <f t="shared" si="12"/>
        <v>0.85208699999999993</v>
      </c>
    </row>
    <row r="17" spans="1:49">
      <c r="A17" s="62">
        <v>1884</v>
      </c>
      <c r="B17" s="61">
        <v>2.4925999999999999</v>
      </c>
      <c r="C17" s="61">
        <v>4226</v>
      </c>
      <c r="D17" s="61">
        <v>1.15822676</v>
      </c>
      <c r="H17" s="61">
        <v>0.12050490012816176</v>
      </c>
      <c r="I17" s="61">
        <v>0.13300000000000001</v>
      </c>
      <c r="J17" s="61">
        <v>0.13200000000000001</v>
      </c>
      <c r="K17" s="61">
        <v>0.84099999999999997</v>
      </c>
      <c r="L17" s="61">
        <v>1.129</v>
      </c>
      <c r="M17" s="61">
        <v>13.27454695</v>
      </c>
      <c r="N17" s="62">
        <f t="shared" si="2"/>
        <v>2.8023900401092838</v>
      </c>
      <c r="O17" s="61">
        <v>6.3902450000000002</v>
      </c>
      <c r="Z17" s="61">
        <v>2.8</v>
      </c>
      <c r="AB17" s="61">
        <v>0.86962699999999993</v>
      </c>
      <c r="AC17" s="63" t="str">
        <f t="shared" si="3"/>
        <v/>
      </c>
      <c r="AD17" s="20" t="str">
        <f t="shared" si="22"/>
        <v/>
      </c>
      <c r="AE17" s="62" t="str">
        <f t="shared" si="4"/>
        <v/>
      </c>
      <c r="AF17" s="20">
        <f t="shared" si="19"/>
        <v>0.12050490012816176</v>
      </c>
      <c r="AG17" s="62">
        <f t="shared" si="5"/>
        <v>0.11483070897101359</v>
      </c>
      <c r="AH17" s="62">
        <f t="shared" si="6"/>
        <v>0.11396732018175784</v>
      </c>
      <c r="AI17" s="62">
        <f t="shared" si="20"/>
        <v>0.72610997176407832</v>
      </c>
      <c r="AJ17" s="62">
        <f t="shared" si="21"/>
        <v>0.97476594306973185</v>
      </c>
      <c r="AK17" s="62">
        <f t="shared" si="7"/>
        <v>-0.24865597130565353</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6.5916361673842044E-2</v>
      </c>
      <c r="AV17" s="62" t="str">
        <f t="shared" si="11"/>
        <v/>
      </c>
      <c r="AW17" s="62">
        <f t="shared" si="12"/>
        <v>0.86962699999999993</v>
      </c>
    </row>
    <row r="18" spans="1:49">
      <c r="A18" s="62">
        <v>1885</v>
      </c>
      <c r="B18" s="61">
        <v>2.4848012000000002</v>
      </c>
      <c r="C18" s="61">
        <v>4276</v>
      </c>
      <c r="D18" s="61">
        <v>1.1098255889999999</v>
      </c>
      <c r="H18" s="61">
        <v>0.11579387002050882</v>
      </c>
      <c r="I18" s="61">
        <v>0.122</v>
      </c>
      <c r="J18" s="61">
        <v>0.11600000000000001</v>
      </c>
      <c r="K18" s="61">
        <v>0.89100000000000001</v>
      </c>
      <c r="L18" s="61">
        <v>1.0920000000000001</v>
      </c>
      <c r="M18" s="61">
        <v>13.41093137</v>
      </c>
      <c r="N18" s="62">
        <f t="shared" si="2"/>
        <v>2.6268924001958327</v>
      </c>
      <c r="O18" s="61">
        <v>6.0224780000000004</v>
      </c>
      <c r="Z18" s="61">
        <v>2.37</v>
      </c>
      <c r="AB18" s="61">
        <v>0.91601500000000002</v>
      </c>
      <c r="AC18" s="63" t="str">
        <f t="shared" si="3"/>
        <v/>
      </c>
      <c r="AD18" s="20" t="str">
        <f t="shared" si="22"/>
        <v/>
      </c>
      <c r="AE18" s="62" t="str">
        <f t="shared" si="4"/>
        <v/>
      </c>
      <c r="AF18" s="20">
        <f t="shared" si="19"/>
        <v>0.11579387002050882</v>
      </c>
      <c r="AG18" s="62">
        <f t="shared" si="5"/>
        <v>0.10992718244127637</v>
      </c>
      <c r="AH18" s="62">
        <f t="shared" si="6"/>
        <v>0.10452092756711524</v>
      </c>
      <c r="AI18" s="62">
        <f t="shared" si="20"/>
        <v>0.80282884881292826</v>
      </c>
      <c r="AJ18" s="62">
        <f t="shared" si="21"/>
        <v>0.98393838709732628</v>
      </c>
      <c r="AK18" s="62">
        <f t="shared" si="7"/>
        <v>-0.18110953828439802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9.2671088167362123E-2</v>
      </c>
      <c r="AV18" s="62" t="str">
        <f t="shared" si="11"/>
        <v/>
      </c>
      <c r="AW18" s="62">
        <f t="shared" si="12"/>
        <v>0.91601500000000002</v>
      </c>
    </row>
    <row r="19" spans="1:49">
      <c r="A19" s="62">
        <v>1886</v>
      </c>
      <c r="B19" s="61">
        <v>2.4825932999999996</v>
      </c>
      <c r="C19" s="61">
        <v>4326</v>
      </c>
      <c r="D19" s="61">
        <v>1.094351445</v>
      </c>
      <c r="H19" s="61">
        <v>0.12693911142820732</v>
      </c>
      <c r="I19" s="61">
        <v>0.124</v>
      </c>
      <c r="J19" s="61">
        <v>0.123</v>
      </c>
      <c r="K19" s="61">
        <v>0.95</v>
      </c>
      <c r="L19" s="61">
        <v>1.103</v>
      </c>
      <c r="M19" s="61">
        <v>13.46026625</v>
      </c>
      <c r="N19" s="62">
        <f t="shared" si="2"/>
        <v>2.5509434825530213</v>
      </c>
      <c r="O19" s="61">
        <v>5.7687679999999997</v>
      </c>
      <c r="Z19" s="61">
        <v>1.92</v>
      </c>
      <c r="AB19" s="61">
        <v>0.94625500000000007</v>
      </c>
      <c r="AC19" s="63" t="str">
        <f t="shared" si="3"/>
        <v/>
      </c>
      <c r="AD19" s="20" t="str">
        <f t="shared" si="22"/>
        <v/>
      </c>
      <c r="AE19" s="62" t="str">
        <f t="shared" si="4"/>
        <v/>
      </c>
      <c r="AF19" s="20">
        <f t="shared" si="19"/>
        <v>0.12693911142820732</v>
      </c>
      <c r="AG19" s="62">
        <f t="shared" si="5"/>
        <v>0.11330912072766532</v>
      </c>
      <c r="AH19" s="62">
        <f t="shared" si="6"/>
        <v>0.11239533749599059</v>
      </c>
      <c r="AI19" s="62">
        <f t="shared" si="20"/>
        <v>0.86809407009098427</v>
      </c>
      <c r="AJ19" s="62">
        <f t="shared" si="21"/>
        <v>1.0079029045372165</v>
      </c>
      <c r="AK19" s="62">
        <f t="shared" si="7"/>
        <v>-0.13980883444623227</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5.3038266772177434E-2</v>
      </c>
      <c r="AV19" s="62" t="str">
        <f t="shared" si="11"/>
        <v/>
      </c>
      <c r="AW19" s="62">
        <f t="shared" si="12"/>
        <v>0.94625500000000007</v>
      </c>
    </row>
    <row r="20" spans="1:49">
      <c r="A20" s="62">
        <v>1887</v>
      </c>
      <c r="B20" s="61">
        <v>2.4901001999999997</v>
      </c>
      <c r="C20" s="61">
        <v>4378</v>
      </c>
      <c r="D20" s="61">
        <v>1.1410273639999999</v>
      </c>
      <c r="H20" s="61">
        <v>0.10820949955476598</v>
      </c>
      <c r="I20" s="61">
        <v>0.122</v>
      </c>
      <c r="J20" s="61">
        <v>0.11899999999999999</v>
      </c>
      <c r="K20" s="61">
        <v>0.99199999999999999</v>
      </c>
      <c r="L20" s="61">
        <v>1.137</v>
      </c>
      <c r="M20" s="61">
        <v>13.63874841</v>
      </c>
      <c r="N20" s="62">
        <f t="shared" si="2"/>
        <v>2.5937610901591559</v>
      </c>
      <c r="O20" s="61">
        <v>5.9299340000000003</v>
      </c>
      <c r="Z20" s="61">
        <v>2.13</v>
      </c>
      <c r="AB20" s="61">
        <v>1.01281</v>
      </c>
      <c r="AC20" s="63" t="str">
        <f t="shared" si="3"/>
        <v/>
      </c>
      <c r="AD20" s="20" t="str">
        <f t="shared" si="22"/>
        <v/>
      </c>
      <c r="AE20" s="62" t="str">
        <f t="shared" si="4"/>
        <v/>
      </c>
      <c r="AF20" s="20">
        <f t="shared" si="19"/>
        <v>0.10820949955476598</v>
      </c>
      <c r="AG20" s="62">
        <f t="shared" si="5"/>
        <v>0.10692118686121187</v>
      </c>
      <c r="AH20" s="62">
        <f t="shared" si="6"/>
        <v>0.10429197734823124</v>
      </c>
      <c r="AI20" s="62">
        <f t="shared" si="20"/>
        <v>0.86939194562559152</v>
      </c>
      <c r="AJ20" s="62">
        <f t="shared" si="21"/>
        <v>0.99647040541965481</v>
      </c>
      <c r="AK20" s="62">
        <f t="shared" si="7"/>
        <v>-0.12707845979406329</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2.5543031860500685E-3</v>
      </c>
      <c r="AV20" s="62" t="str">
        <f t="shared" si="11"/>
        <v/>
      </c>
      <c r="AW20" s="62">
        <f t="shared" si="12"/>
        <v>1.01281</v>
      </c>
    </row>
    <row r="21" spans="1:49">
      <c r="A21" s="62">
        <v>1888</v>
      </c>
      <c r="B21" s="61">
        <v>2.4855670999999999</v>
      </c>
      <c r="C21" s="61">
        <v>4432</v>
      </c>
      <c r="D21" s="61">
        <v>1.178358156</v>
      </c>
      <c r="H21" s="61">
        <v>0.12403699097690453</v>
      </c>
      <c r="I21" s="61">
        <v>0.127</v>
      </c>
      <c r="J21" s="61">
        <v>0.124</v>
      </c>
      <c r="K21" s="61">
        <v>1.115</v>
      </c>
      <c r="L21" s="61">
        <v>1.272</v>
      </c>
      <c r="M21" s="61">
        <v>13.65944051</v>
      </c>
      <c r="N21" s="62">
        <f t="shared" si="2"/>
        <v>2.641975804543562</v>
      </c>
      <c r="O21" s="61">
        <v>5.9330930000000004</v>
      </c>
      <c r="Z21" s="61">
        <v>2.13</v>
      </c>
      <c r="AB21" s="61">
        <v>0.98222399999999999</v>
      </c>
      <c r="AC21" s="63" t="str">
        <f t="shared" si="3"/>
        <v/>
      </c>
      <c r="AD21" s="20" t="str">
        <f t="shared" si="22"/>
        <v/>
      </c>
      <c r="AE21" s="62" t="str">
        <f t="shared" si="4"/>
        <v/>
      </c>
      <c r="AF21" s="20">
        <f t="shared" si="19"/>
        <v>0.12403699097690453</v>
      </c>
      <c r="AG21" s="62">
        <f t="shared" si="5"/>
        <v>0.10777707894101426</v>
      </c>
      <c r="AH21" s="62">
        <f t="shared" si="6"/>
        <v>0.10523116369043913</v>
      </c>
      <c r="AI21" s="62">
        <f t="shared" si="20"/>
        <v>0.94623183479709372</v>
      </c>
      <c r="AJ21" s="62">
        <f t="shared" si="21"/>
        <v>1.0794680662438594</v>
      </c>
      <c r="AK21" s="62">
        <f t="shared" si="7"/>
        <v>-0.13323623144676566</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2.8819326612795418E-3</v>
      </c>
      <c r="AV21" s="62" t="str">
        <f t="shared" si="11"/>
        <v/>
      </c>
      <c r="AW21" s="62">
        <f t="shared" si="12"/>
        <v>0.98222399999999999</v>
      </c>
    </row>
    <row r="22" spans="1:49">
      <c r="A22" s="62">
        <v>1889</v>
      </c>
      <c r="B22" s="61">
        <v>2.4812319999999999</v>
      </c>
      <c r="C22" s="61">
        <v>4485</v>
      </c>
      <c r="D22" s="61">
        <v>1.237210444</v>
      </c>
      <c r="H22" s="61">
        <v>0.10662777750576105</v>
      </c>
      <c r="I22" s="61">
        <v>0.124</v>
      </c>
      <c r="J22" s="61">
        <v>0.125</v>
      </c>
      <c r="K22" s="61">
        <v>1.0940000000000001</v>
      </c>
      <c r="L22" s="61">
        <v>1.2450000000000001</v>
      </c>
      <c r="M22" s="61">
        <v>13.97349165</v>
      </c>
      <c r="N22" s="62">
        <f t="shared" si="2"/>
        <v>2.6795408169562518</v>
      </c>
      <c r="O22" s="61">
        <v>6.0886110000000002</v>
      </c>
      <c r="Z22" s="61">
        <v>2.1800000000000002</v>
      </c>
      <c r="AB22" s="61">
        <v>0.93483700000000003</v>
      </c>
      <c r="AC22" s="63" t="str">
        <f t="shared" si="3"/>
        <v/>
      </c>
      <c r="AD22" s="20" t="str">
        <f t="shared" si="22"/>
        <v/>
      </c>
      <c r="AE22" s="62" t="str">
        <f t="shared" si="4"/>
        <v/>
      </c>
      <c r="AF22" s="20">
        <f t="shared" si="19"/>
        <v>0.10662777750576105</v>
      </c>
      <c r="AG22" s="62">
        <f t="shared" si="5"/>
        <v>0.10022547142351798</v>
      </c>
      <c r="AH22" s="62">
        <f t="shared" si="6"/>
        <v>0.10103374135435281</v>
      </c>
      <c r="AI22" s="62">
        <f t="shared" si="20"/>
        <v>0.88424730433329579</v>
      </c>
      <c r="AJ22" s="62">
        <f t="shared" si="21"/>
        <v>1.0062960638893541</v>
      </c>
      <c r="AK22" s="62">
        <f t="shared" si="7"/>
        <v>-0.12204875955605832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7.1816051641733301E-3</v>
      </c>
      <c r="AV22" s="62" t="str">
        <f t="shared" si="11"/>
        <v/>
      </c>
      <c r="AW22" s="62">
        <f t="shared" si="12"/>
        <v>0.93483700000000003</v>
      </c>
    </row>
    <row r="23" spans="1:49">
      <c r="A23" s="62">
        <v>1890</v>
      </c>
      <c r="B23" s="61">
        <v>2.4854731000000001</v>
      </c>
      <c r="C23" s="61">
        <v>4535</v>
      </c>
      <c r="D23" s="61">
        <v>1.2409433860000001</v>
      </c>
      <c r="H23" s="61">
        <v>0.12277514162624667</v>
      </c>
      <c r="I23" s="61">
        <v>0.16600000000000001</v>
      </c>
      <c r="J23" s="61">
        <v>0.14399999999999999</v>
      </c>
      <c r="K23" s="61">
        <v>1.0880000000000001</v>
      </c>
      <c r="L23" s="61">
        <v>1.3</v>
      </c>
      <c r="M23" s="61">
        <v>13.25732051</v>
      </c>
      <c r="N23" s="62">
        <f t="shared" si="2"/>
        <v>2.8015805131859697</v>
      </c>
      <c r="O23" s="61">
        <v>6.1981060000000001</v>
      </c>
      <c r="Z23" s="61">
        <v>2.59</v>
      </c>
      <c r="AB23" s="61">
        <v>0.93149799999999994</v>
      </c>
      <c r="AC23" s="63" t="str">
        <f t="shared" si="3"/>
        <v/>
      </c>
      <c r="AD23" s="20" t="str">
        <f t="shared" si="22"/>
        <v/>
      </c>
      <c r="AE23" s="62" t="str">
        <f t="shared" si="4"/>
        <v/>
      </c>
      <c r="AF23" s="20">
        <f t="shared" si="19"/>
        <v>0.12277514162624667</v>
      </c>
      <c r="AG23" s="62">
        <f t="shared" si="5"/>
        <v>0.1337691967842923</v>
      </c>
      <c r="AH23" s="62">
        <f t="shared" si="6"/>
        <v>0.11604074901769933</v>
      </c>
      <c r="AI23" s="62">
        <f t="shared" si="20"/>
        <v>0.8767523259115062</v>
      </c>
      <c r="AJ23" s="62">
        <f t="shared" si="21"/>
        <v>1.0475900952986745</v>
      </c>
      <c r="AK23" s="62">
        <f t="shared" si="7"/>
        <v>-0.17083776938716833</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-2.2738284037160675E-2</v>
      </c>
      <c r="AV23" s="62" t="str">
        <f t="shared" si="11"/>
        <v/>
      </c>
      <c r="AW23" s="62">
        <f t="shared" si="12"/>
        <v>0.93149799999999994</v>
      </c>
    </row>
    <row r="24" spans="1:49">
      <c r="A24" s="62">
        <v>1891</v>
      </c>
      <c r="B24" s="61">
        <v>2.4821819000000001</v>
      </c>
      <c r="C24" s="61">
        <v>4585</v>
      </c>
      <c r="D24" s="61">
        <v>1.259545138</v>
      </c>
      <c r="H24" s="61">
        <v>0.12464023338831903</v>
      </c>
      <c r="I24" s="61">
        <v>0.13</v>
      </c>
      <c r="J24" s="61">
        <v>0.13</v>
      </c>
      <c r="K24" s="61">
        <v>1.141</v>
      </c>
      <c r="L24" s="61">
        <v>1.3560000000000001</v>
      </c>
      <c r="M24" s="61">
        <v>13.14071081</v>
      </c>
      <c r="N24" s="62">
        <f t="shared" si="2"/>
        <v>2.8375251832554573</v>
      </c>
      <c r="O24" s="61">
        <v>6.3168480000000002</v>
      </c>
      <c r="Z24" s="61">
        <v>2.75</v>
      </c>
      <c r="AB24" s="61">
        <v>0.92097600000000002</v>
      </c>
      <c r="AC24" s="63" t="str">
        <f t="shared" si="3"/>
        <v/>
      </c>
      <c r="AD24" s="20" t="str">
        <f t="shared" si="22"/>
        <v/>
      </c>
      <c r="AE24" s="62" t="str">
        <f t="shared" si="4"/>
        <v/>
      </c>
      <c r="AF24" s="20">
        <f t="shared" si="19"/>
        <v>0.12464023338831903</v>
      </c>
      <c r="AG24" s="62">
        <f t="shared" si="5"/>
        <v>0.10321186282090988</v>
      </c>
      <c r="AH24" s="62">
        <f t="shared" si="6"/>
        <v>0.10321186282090988</v>
      </c>
      <c r="AI24" s="62">
        <f t="shared" si="20"/>
        <v>0.90588258060506288</v>
      </c>
      <c r="AJ24" s="62">
        <f t="shared" si="21"/>
        <v>1.0765791229627215</v>
      </c>
      <c r="AK24" s="62">
        <f t="shared" si="7"/>
        <v>-0.17069654235765863</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1.3151468999204934E-2</v>
      </c>
      <c r="AV24" s="62" t="str">
        <f t="shared" si="11"/>
        <v/>
      </c>
      <c r="AW24" s="62">
        <f t="shared" si="12"/>
        <v>0.92097600000000002</v>
      </c>
    </row>
    <row r="25" spans="1:49">
      <c r="A25" s="62">
        <v>1892</v>
      </c>
      <c r="B25" s="61">
        <v>2.4792263999999995</v>
      </c>
      <c r="C25" s="61">
        <v>4632</v>
      </c>
      <c r="D25" s="61">
        <v>1.209135005</v>
      </c>
      <c r="H25" s="61">
        <v>0.1222824576586129</v>
      </c>
      <c r="I25" s="61">
        <v>0.152</v>
      </c>
      <c r="J25" s="61">
        <v>0.13200000000000001</v>
      </c>
      <c r="K25" s="61">
        <v>1.1339999999999999</v>
      </c>
      <c r="L25" s="61">
        <v>1.282</v>
      </c>
      <c r="M25" s="61">
        <v>13.39360301</v>
      </c>
      <c r="N25" s="62">
        <f t="shared" si="2"/>
        <v>2.6454101046082541</v>
      </c>
      <c r="O25" s="61">
        <v>5.8093240000000002</v>
      </c>
      <c r="Z25" s="61">
        <v>2</v>
      </c>
      <c r="AB25" s="61">
        <v>0.96444199999999991</v>
      </c>
      <c r="AC25" s="63" t="str">
        <f t="shared" si="3"/>
        <v/>
      </c>
      <c r="AD25" s="20" t="str">
        <f t="shared" si="22"/>
        <v/>
      </c>
      <c r="AE25" s="62" t="str">
        <f t="shared" si="4"/>
        <v/>
      </c>
      <c r="AF25" s="20">
        <f t="shared" si="19"/>
        <v>0.1222824576586129</v>
      </c>
      <c r="AG25" s="62">
        <f t="shared" si="5"/>
        <v>0.1257097010436812</v>
      </c>
      <c r="AH25" s="62">
        <f t="shared" si="6"/>
        <v>0.10916895090635474</v>
      </c>
      <c r="AI25" s="62">
        <f t="shared" si="20"/>
        <v>0.93786053278641113</v>
      </c>
      <c r="AJ25" s="62">
        <f t="shared" si="21"/>
        <v>1.0602620838026271</v>
      </c>
      <c r="AK25" s="62">
        <f t="shared" si="7"/>
        <v>-0.12240155101621597</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9.7606155631606475E-2</v>
      </c>
      <c r="AV25" s="62" t="str">
        <f t="shared" si="11"/>
        <v/>
      </c>
      <c r="AW25" s="62">
        <f t="shared" si="12"/>
        <v>0.96444199999999991</v>
      </c>
    </row>
    <row r="26" spans="1:49">
      <c r="A26" s="62">
        <v>1893</v>
      </c>
      <c r="B26" s="61">
        <v>2.4836480000000001</v>
      </c>
      <c r="C26" s="61">
        <v>4684</v>
      </c>
      <c r="D26" s="61">
        <v>1.1860697010000001</v>
      </c>
      <c r="H26" s="61">
        <v>0.11322015892411674</v>
      </c>
      <c r="I26" s="61">
        <v>0.13500000000000001</v>
      </c>
      <c r="J26" s="61">
        <v>0.127</v>
      </c>
      <c r="K26" s="61">
        <v>1.117</v>
      </c>
      <c r="L26" s="61">
        <v>1.409</v>
      </c>
      <c r="M26" s="61">
        <v>13.101059429999999</v>
      </c>
      <c r="N26" s="62">
        <f t="shared" si="2"/>
        <v>2.6234397532813536</v>
      </c>
      <c r="O26" s="61">
        <v>5.7146800000000004</v>
      </c>
      <c r="Z26" s="61">
        <v>2.88</v>
      </c>
      <c r="AB26" s="61">
        <v>1.0136799999999999</v>
      </c>
      <c r="AC26" s="63" t="str">
        <f t="shared" si="3"/>
        <v/>
      </c>
      <c r="AD26" s="20" t="str">
        <f t="shared" si="22"/>
        <v/>
      </c>
      <c r="AE26" s="62" t="str">
        <f t="shared" si="4"/>
        <v/>
      </c>
      <c r="AF26" s="20">
        <f t="shared" si="19"/>
        <v>0.11322015892411674</v>
      </c>
      <c r="AG26" s="62">
        <f t="shared" si="5"/>
        <v>0.11382130399771505</v>
      </c>
      <c r="AH26" s="62">
        <f t="shared" si="6"/>
        <v>0.10707633783488749</v>
      </c>
      <c r="AI26" s="62">
        <f t="shared" si="20"/>
        <v>0.9417659004847978</v>
      </c>
      <c r="AJ26" s="62">
        <f t="shared" si="21"/>
        <v>1.1879571654280037</v>
      </c>
      <c r="AK26" s="62">
        <f t="shared" si="7"/>
        <v>-0.24619126494320587</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2.8339762665035472E-2</v>
      </c>
      <c r="AV26" s="62" t="str">
        <f t="shared" si="11"/>
        <v/>
      </c>
      <c r="AW26" s="62">
        <f t="shared" si="12"/>
        <v>1.0136799999999999</v>
      </c>
    </row>
    <row r="27" spans="1:49">
      <c r="A27" s="62">
        <v>1894</v>
      </c>
      <c r="B27" s="61">
        <v>2.4743499999999998</v>
      </c>
      <c r="C27" s="61">
        <v>4743</v>
      </c>
      <c r="D27" s="61">
        <v>1.2294706900000001</v>
      </c>
      <c r="H27" s="61">
        <v>0.11268507751914389</v>
      </c>
      <c r="I27" s="61">
        <v>0.13100000000000001</v>
      </c>
      <c r="J27" s="61">
        <v>0.13300000000000001</v>
      </c>
      <c r="K27" s="61">
        <v>1.115</v>
      </c>
      <c r="L27" s="61">
        <v>1.4610000000000001</v>
      </c>
      <c r="M27" s="61">
        <v>13.70296529</v>
      </c>
      <c r="N27" s="62">
        <f t="shared" si="2"/>
        <v>2.5676432600526029</v>
      </c>
      <c r="O27" s="61">
        <v>5.6732379999999996</v>
      </c>
      <c r="Z27" s="61">
        <v>1.75</v>
      </c>
      <c r="AB27" s="61">
        <v>0.97609800000000002</v>
      </c>
      <c r="AC27" s="63" t="str">
        <f t="shared" si="3"/>
        <v/>
      </c>
      <c r="AD27" s="20" t="str">
        <f t="shared" si="22"/>
        <v/>
      </c>
      <c r="AE27" s="62" t="str">
        <f t="shared" si="4"/>
        <v/>
      </c>
      <c r="AF27" s="20">
        <f t="shared" si="19"/>
        <v>0.11268507751914389</v>
      </c>
      <c r="AG27" s="62">
        <f t="shared" si="5"/>
        <v>0.10654991702160871</v>
      </c>
      <c r="AH27" s="62">
        <f t="shared" si="6"/>
        <v>0.10817663331201495</v>
      </c>
      <c r="AI27" s="62">
        <f t="shared" si="20"/>
        <v>0.90689433190147861</v>
      </c>
      <c r="AJ27" s="62">
        <f t="shared" si="21"/>
        <v>1.1883162501417581</v>
      </c>
      <c r="AK27" s="62">
        <f t="shared" si="7"/>
        <v>-0.28142191824027951</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5.0297880874806855E-2</v>
      </c>
      <c r="AV27" s="62" t="str">
        <f t="shared" si="11"/>
        <v/>
      </c>
      <c r="AW27" s="62">
        <f t="shared" si="12"/>
        <v>0.97609800000000002</v>
      </c>
    </row>
    <row r="28" spans="1:49">
      <c r="A28" s="62">
        <v>1895</v>
      </c>
      <c r="B28" s="61">
        <v>2.4768876</v>
      </c>
      <c r="C28" s="61">
        <v>4803</v>
      </c>
      <c r="D28" s="61">
        <v>1.2094225000000001</v>
      </c>
      <c r="H28" s="61">
        <v>0.11737998921531347</v>
      </c>
      <c r="I28" s="61">
        <v>0.13300000000000001</v>
      </c>
      <c r="J28" s="61">
        <v>0.13200000000000001</v>
      </c>
      <c r="K28" s="61">
        <v>1.1779999999999999</v>
      </c>
      <c r="L28" s="61">
        <v>1.444</v>
      </c>
      <c r="M28" s="61">
        <v>13.610411429999999</v>
      </c>
      <c r="N28" s="62">
        <f t="shared" si="2"/>
        <v>2.5111831591805589</v>
      </c>
      <c r="O28" s="61">
        <v>5.380884</v>
      </c>
      <c r="Z28" s="61">
        <v>1.54</v>
      </c>
      <c r="AB28" s="61">
        <v>0.98496300000000003</v>
      </c>
      <c r="AC28" s="63" t="str">
        <f t="shared" si="3"/>
        <v/>
      </c>
      <c r="AD28" s="20" t="str">
        <f t="shared" si="22"/>
        <v/>
      </c>
      <c r="AE28" s="62" t="str">
        <f t="shared" si="4"/>
        <v/>
      </c>
      <c r="AF28" s="20">
        <f t="shared" si="19"/>
        <v>0.11737998921531347</v>
      </c>
      <c r="AG28" s="62">
        <f t="shared" si="5"/>
        <v>0.10996984097782206</v>
      </c>
      <c r="AH28" s="62">
        <f t="shared" si="6"/>
        <v>0.10914300006821437</v>
      </c>
      <c r="AI28" s="62">
        <f t="shared" si="20"/>
        <v>0.97401859151785242</v>
      </c>
      <c r="AJ28" s="62">
        <f t="shared" si="21"/>
        <v>1.1939582734734966</v>
      </c>
      <c r="AK28" s="62">
        <f t="shared" si="7"/>
        <v>-0.21993968195564417</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3.9734438513302967E-2</v>
      </c>
      <c r="AV28" s="62" t="str">
        <f t="shared" si="11"/>
        <v/>
      </c>
      <c r="AW28" s="62">
        <f t="shared" si="12"/>
        <v>0.98496300000000003</v>
      </c>
    </row>
    <row r="29" spans="1:49">
      <c r="A29" s="62">
        <v>1896</v>
      </c>
      <c r="B29" s="61">
        <v>2.4851565</v>
      </c>
      <c r="C29" s="61">
        <v>4866</v>
      </c>
      <c r="D29" s="61">
        <v>1.2795745679999999</v>
      </c>
      <c r="H29" s="61">
        <v>0.12148647204963997</v>
      </c>
      <c r="I29" s="61">
        <v>0.13300000000000001</v>
      </c>
      <c r="J29" s="61">
        <v>0.13400000000000001</v>
      </c>
      <c r="K29" s="61">
        <v>1.3380000000000001</v>
      </c>
      <c r="L29" s="61">
        <v>1.635</v>
      </c>
      <c r="M29" s="61">
        <v>13.998362950000001</v>
      </c>
      <c r="N29" s="62">
        <f t="shared" si="2"/>
        <v>2.5497666242859061</v>
      </c>
      <c r="O29" s="61">
        <v>5.4379470000000003</v>
      </c>
      <c r="Z29" s="61">
        <v>2.44</v>
      </c>
      <c r="AB29" s="61">
        <v>0.94012099999999998</v>
      </c>
      <c r="AC29" s="63" t="str">
        <f t="shared" si="3"/>
        <v/>
      </c>
      <c r="AD29" s="20" t="str">
        <f t="shared" si="22"/>
        <v/>
      </c>
      <c r="AE29" s="62" t="str">
        <f t="shared" si="4"/>
        <v/>
      </c>
      <c r="AF29" s="20">
        <f t="shared" si="19"/>
        <v>0.12148647204963997</v>
      </c>
      <c r="AG29" s="62">
        <f t="shared" si="5"/>
        <v>0.10394079667266411</v>
      </c>
      <c r="AH29" s="62">
        <f t="shared" si="6"/>
        <v>0.10472230642208263</v>
      </c>
      <c r="AI29" s="62">
        <f t="shared" si="20"/>
        <v>1.0456600447219893</v>
      </c>
      <c r="AJ29" s="62">
        <f t="shared" si="21"/>
        <v>1.2777684402992919</v>
      </c>
      <c r="AK29" s="62">
        <f t="shared" si="7"/>
        <v>-0.23210839557730267</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1.5218514523939602E-4</v>
      </c>
      <c r="AV29" s="62" t="str">
        <f t="shared" si="11"/>
        <v/>
      </c>
      <c r="AW29" s="62">
        <f t="shared" si="12"/>
        <v>0.94012099999999998</v>
      </c>
    </row>
    <row r="30" spans="1:49">
      <c r="A30" s="62">
        <v>1897</v>
      </c>
      <c r="B30" s="61">
        <v>2.4826199999999998</v>
      </c>
      <c r="C30" s="61">
        <v>4935</v>
      </c>
      <c r="D30" s="61">
        <v>1.288172028</v>
      </c>
      <c r="H30" s="61">
        <v>0.12739990970109483</v>
      </c>
      <c r="I30" s="61">
        <v>0.13900000000000001</v>
      </c>
      <c r="J30" s="61">
        <v>0.13600000000000001</v>
      </c>
      <c r="K30" s="61">
        <v>1.4790000000000001</v>
      </c>
      <c r="L30" s="61">
        <v>1.706</v>
      </c>
      <c r="M30" s="61">
        <v>14.160434130000001</v>
      </c>
      <c r="N30" s="62">
        <f t="shared" si="2"/>
        <v>2.5020404461761521</v>
      </c>
      <c r="O30" s="61">
        <v>5.3914949999999999</v>
      </c>
      <c r="Z30" s="61">
        <v>2.3199999999999998</v>
      </c>
      <c r="AB30" s="61">
        <v>0.93918499999999994</v>
      </c>
      <c r="AC30" s="63" t="str">
        <f t="shared" si="3"/>
        <v/>
      </c>
      <c r="AD30" s="20" t="str">
        <f t="shared" si="22"/>
        <v/>
      </c>
      <c r="AE30" s="62" t="str">
        <f t="shared" si="4"/>
        <v/>
      </c>
      <c r="AF30" s="20">
        <f t="shared" si="19"/>
        <v>0.12739990970109483</v>
      </c>
      <c r="AG30" s="62">
        <f t="shared" si="5"/>
        <v>0.10790484265972589</v>
      </c>
      <c r="AH30" s="62">
        <f t="shared" si="6"/>
        <v>0.10557596116347281</v>
      </c>
      <c r="AI30" s="62">
        <f t="shared" si="20"/>
        <v>1.1481385776527668</v>
      </c>
      <c r="AJ30" s="62">
        <f t="shared" si="21"/>
        <v>1.3243572775359163</v>
      </c>
      <c r="AK30" s="62">
        <f t="shared" si="7"/>
        <v>-0.17621869988314942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4.3295257642165408E-2</v>
      </c>
      <c r="AV30" s="62" t="str">
        <f t="shared" si="11"/>
        <v/>
      </c>
      <c r="AW30" s="62">
        <f t="shared" si="12"/>
        <v>0.93918499999999994</v>
      </c>
    </row>
    <row r="31" spans="1:49">
      <c r="A31" s="62">
        <v>1898</v>
      </c>
      <c r="B31" s="61">
        <v>2.4894221000000001</v>
      </c>
      <c r="C31" s="61">
        <v>5003</v>
      </c>
      <c r="D31" s="61">
        <v>1.361651699</v>
      </c>
      <c r="H31" s="61">
        <v>0.12080181744986541</v>
      </c>
      <c r="I31" s="61">
        <v>0.15</v>
      </c>
      <c r="J31" s="61">
        <v>0.14699999999999999</v>
      </c>
      <c r="K31" s="61">
        <v>1.516</v>
      </c>
      <c r="L31" s="61">
        <v>1.796</v>
      </c>
      <c r="M31" s="61">
        <v>14.18764985</v>
      </c>
      <c r="N31" s="62">
        <f t="shared" si="2"/>
        <v>2.6038097832382894</v>
      </c>
      <c r="O31" s="61">
        <v>5.4516609999999996</v>
      </c>
      <c r="Z31" s="61">
        <v>2.4900000000000002</v>
      </c>
      <c r="AB31" s="61">
        <v>0.90083200000000008</v>
      </c>
      <c r="AC31" s="63" t="str">
        <f t="shared" si="3"/>
        <v/>
      </c>
      <c r="AD31" s="20" t="str">
        <f t="shared" si="22"/>
        <v/>
      </c>
      <c r="AE31" s="62" t="str">
        <f t="shared" si="4"/>
        <v/>
      </c>
      <c r="AF31" s="20">
        <f t="shared" si="19"/>
        <v>0.12080181744986541</v>
      </c>
      <c r="AG31" s="62">
        <f t="shared" si="5"/>
        <v>0.11016032962773102</v>
      </c>
      <c r="AH31" s="62">
        <f t="shared" si="6"/>
        <v>0.10795712303517641</v>
      </c>
      <c r="AI31" s="62">
        <f t="shared" si="20"/>
        <v>1.1133537314376016</v>
      </c>
      <c r="AJ31" s="62">
        <f t="shared" si="21"/>
        <v>1.3189863467426997</v>
      </c>
      <c r="AK31" s="62">
        <f t="shared" si="7"/>
        <v>-0.20563261530509802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-1.6669096314542067E-2</v>
      </c>
      <c r="AV31" s="62" t="str">
        <f t="shared" si="11"/>
        <v/>
      </c>
      <c r="AW31" s="62">
        <f t="shared" si="12"/>
        <v>0.90083200000000008</v>
      </c>
    </row>
    <row r="32" spans="1:49">
      <c r="A32" s="62">
        <v>1899</v>
      </c>
      <c r="B32" s="61">
        <v>2.4891991999999998</v>
      </c>
      <c r="C32" s="61">
        <v>5070</v>
      </c>
      <c r="D32" s="61">
        <v>1.39382399</v>
      </c>
      <c r="H32" s="61">
        <v>0.14657159112568419</v>
      </c>
      <c r="I32" s="61">
        <v>0.15</v>
      </c>
      <c r="J32" s="61">
        <v>0.14799999999999999</v>
      </c>
      <c r="K32" s="61">
        <v>1.583</v>
      </c>
      <c r="L32" s="61">
        <v>1.917</v>
      </c>
      <c r="M32" s="61">
        <v>14.20212413</v>
      </c>
      <c r="N32" s="62">
        <f t="shared" si="2"/>
        <v>2.6274282086338197</v>
      </c>
      <c r="O32" s="61">
        <v>5.4602529999999998</v>
      </c>
      <c r="Z32" s="61">
        <v>3.24</v>
      </c>
      <c r="AB32" s="61">
        <v>0.92009200000000002</v>
      </c>
      <c r="AC32" s="63" t="str">
        <f t="shared" si="3"/>
        <v/>
      </c>
      <c r="AD32" s="20" t="str">
        <f t="shared" si="22"/>
        <v/>
      </c>
      <c r="AE32" s="62" t="str">
        <f t="shared" si="4"/>
        <v/>
      </c>
      <c r="AF32" s="20">
        <f t="shared" si="19"/>
        <v>0.14657159112568419</v>
      </c>
      <c r="AG32" s="62">
        <f t="shared" si="5"/>
        <v>0.10761760529032076</v>
      </c>
      <c r="AH32" s="62">
        <f t="shared" si="6"/>
        <v>0.10618270388644982</v>
      </c>
      <c r="AI32" s="62">
        <f t="shared" si="20"/>
        <v>1.1357244611638517</v>
      </c>
      <c r="AJ32" s="62">
        <f t="shared" si="21"/>
        <v>1.3753529956102994</v>
      </c>
      <c r="AK32" s="62">
        <f t="shared" si="7"/>
        <v>-0.23962853444644772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1.5870173440850593E-2</v>
      </c>
      <c r="AV32" s="62" t="str">
        <f t="shared" si="11"/>
        <v/>
      </c>
      <c r="AW32" s="62">
        <f t="shared" si="12"/>
        <v>0.92009200000000002</v>
      </c>
    </row>
    <row r="33" spans="1:49">
      <c r="A33" s="62">
        <v>1900</v>
      </c>
      <c r="B33" s="61">
        <v>2.4857040000000001</v>
      </c>
      <c r="C33" s="61">
        <v>5142</v>
      </c>
      <c r="D33" s="61">
        <v>1.4666157310000001</v>
      </c>
      <c r="H33" s="61">
        <v>0.14811446200521336</v>
      </c>
      <c r="I33" s="61">
        <v>0.154</v>
      </c>
      <c r="J33" s="61">
        <v>0.155</v>
      </c>
      <c r="K33" s="61">
        <v>1.6950000000000001</v>
      </c>
      <c r="L33" s="61">
        <v>1.968</v>
      </c>
      <c r="M33" s="61">
        <v>13.857697399999999</v>
      </c>
      <c r="N33" s="62">
        <f t="shared" si="2"/>
        <v>2.793684636843103</v>
      </c>
      <c r="O33" s="61">
        <v>5.8178039999999998</v>
      </c>
      <c r="Z33" s="61">
        <v>3.44</v>
      </c>
      <c r="AB33" s="61">
        <v>0.88622299999999998</v>
      </c>
      <c r="AC33" s="63" t="str">
        <f t="shared" si="3"/>
        <v/>
      </c>
      <c r="AD33" s="20" t="str">
        <f t="shared" si="22"/>
        <v/>
      </c>
      <c r="AE33" s="62" t="str">
        <f t="shared" si="4"/>
        <v/>
      </c>
      <c r="AF33" s="20">
        <f t="shared" si="19"/>
        <v>0.14811446200521336</v>
      </c>
      <c r="AG33" s="62">
        <f t="shared" si="5"/>
        <v>0.10500364665732607</v>
      </c>
      <c r="AH33" s="62">
        <f t="shared" si="6"/>
        <v>0.10568548851873728</v>
      </c>
      <c r="AI33" s="62">
        <f t="shared" si="20"/>
        <v>1.1557219550919982</v>
      </c>
      <c r="AJ33" s="62">
        <f t="shared" si="21"/>
        <v>1.3418647832572579</v>
      </c>
      <c r="AK33" s="62">
        <f t="shared" si="7"/>
        <v>-0.18614282816525973</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-2.8955882571980729E-2</v>
      </c>
      <c r="AV33" s="62" t="str">
        <f t="shared" si="11"/>
        <v/>
      </c>
      <c r="AW33" s="62">
        <f t="shared" si="12"/>
        <v>0.88622299999999998</v>
      </c>
    </row>
    <row r="34" spans="1:49">
      <c r="A34" s="62">
        <v>1901</v>
      </c>
      <c r="B34" s="61">
        <v>2.4796367999999998</v>
      </c>
      <c r="C34" s="61">
        <v>5221</v>
      </c>
      <c r="D34" s="61">
        <v>1.500791889</v>
      </c>
      <c r="H34" s="61">
        <v>0.14768936423156845</v>
      </c>
      <c r="I34" s="61">
        <v>0.152</v>
      </c>
      <c r="J34" s="61">
        <v>0.153</v>
      </c>
      <c r="K34" s="61">
        <v>1.734</v>
      </c>
      <c r="L34" s="61">
        <v>2.0470000000000002</v>
      </c>
      <c r="M34" s="61">
        <v>14.32933472</v>
      </c>
      <c r="N34" s="62">
        <f t="shared" si="2"/>
        <v>2.7228576664060333</v>
      </c>
      <c r="O34" s="61">
        <v>5.7164510000000002</v>
      </c>
      <c r="Z34" s="61">
        <v>3</v>
      </c>
      <c r="AB34" s="61">
        <v>0.88145200000000001</v>
      </c>
      <c r="AC34" s="63" t="str">
        <f t="shared" si="3"/>
        <v/>
      </c>
      <c r="AD34" s="20" t="str">
        <f t="shared" si="22"/>
        <v/>
      </c>
      <c r="AE34" s="62" t="str">
        <f t="shared" si="4"/>
        <v/>
      </c>
      <c r="AF34" s="20">
        <f t="shared" si="19"/>
        <v>0.14768936423156845</v>
      </c>
      <c r="AG34" s="62">
        <f t="shared" si="5"/>
        <v>0.10127986505929204</v>
      </c>
      <c r="AH34" s="62">
        <f t="shared" si="6"/>
        <v>0.1019461799609979</v>
      </c>
      <c r="AI34" s="62">
        <f t="shared" si="20"/>
        <v>1.1553900395579764</v>
      </c>
      <c r="AJ34" s="62">
        <f t="shared" si="21"/>
        <v>1.3639466037919132</v>
      </c>
      <c r="AK34" s="62">
        <f t="shared" si="7"/>
        <v>-0.20855656423393687</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6.0079441447801057E-2</v>
      </c>
      <c r="AV34" s="62" t="str">
        <f t="shared" si="11"/>
        <v/>
      </c>
      <c r="AW34" s="62">
        <f t="shared" si="12"/>
        <v>0.88145200000000001</v>
      </c>
    </row>
    <row r="35" spans="1:49">
      <c r="A35" s="62">
        <v>1902</v>
      </c>
      <c r="B35" s="61">
        <v>2.4892625000000002</v>
      </c>
      <c r="C35" s="61">
        <v>5305</v>
      </c>
      <c r="D35" s="61">
        <v>1.532594765</v>
      </c>
      <c r="H35" s="61">
        <v>0.13988825026317575</v>
      </c>
      <c r="I35" s="61">
        <v>0.16200000000000001</v>
      </c>
      <c r="J35" s="61">
        <v>0.161</v>
      </c>
      <c r="K35" s="61">
        <v>1.8280000000000001</v>
      </c>
      <c r="L35" s="61">
        <v>2.1720000000000002</v>
      </c>
      <c r="M35" s="61">
        <v>14.717897819999999</v>
      </c>
      <c r="N35" s="62">
        <f t="shared" si="2"/>
        <v>2.6642829937289321</v>
      </c>
      <c r="O35" s="61">
        <v>5.7638819999999997</v>
      </c>
      <c r="Z35" s="61">
        <v>2.4700000000000002</v>
      </c>
      <c r="AB35" s="61">
        <v>0.86664799999999997</v>
      </c>
      <c r="AC35" s="63" t="str">
        <f t="shared" si="3"/>
        <v/>
      </c>
      <c r="AD35" s="20" t="str">
        <f t="shared" si="22"/>
        <v/>
      </c>
      <c r="AE35" s="62" t="str">
        <f t="shared" si="4"/>
        <v/>
      </c>
      <c r="AF35" s="20">
        <f t="shared" si="19"/>
        <v>0.13988825026317575</v>
      </c>
      <c r="AG35" s="62">
        <f t="shared" si="5"/>
        <v>0.10570308844817175</v>
      </c>
      <c r="AH35" s="62">
        <f t="shared" si="6"/>
        <v>0.1050506002478744</v>
      </c>
      <c r="AI35" s="62">
        <f t="shared" si="20"/>
        <v>1.1927484301435678</v>
      </c>
      <c r="AJ35" s="62">
        <f t="shared" si="21"/>
        <v>1.4172043710458584</v>
      </c>
      <c r="AK35" s="62">
        <f t="shared" si="7"/>
        <v>-0.2244559409022906</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5.1746965536478173E-2</v>
      </c>
      <c r="AV35" s="62" t="str">
        <f t="shared" si="11"/>
        <v/>
      </c>
      <c r="AW35" s="62">
        <f t="shared" si="12"/>
        <v>0.86664799999999997</v>
      </c>
    </row>
    <row r="36" spans="1:49">
      <c r="A36" s="62">
        <v>1903</v>
      </c>
      <c r="B36" s="61">
        <v>2.4857040000000001</v>
      </c>
      <c r="C36" s="61">
        <v>5389</v>
      </c>
      <c r="D36" s="61">
        <v>1.5617602399999999</v>
      </c>
      <c r="H36" s="61">
        <v>0.14845428515536233</v>
      </c>
      <c r="I36" s="61">
        <v>0.16400000000000001</v>
      </c>
      <c r="J36" s="61">
        <v>0.16600000000000001</v>
      </c>
      <c r="K36" s="61">
        <v>1.9510000000000001</v>
      </c>
      <c r="L36" s="61">
        <v>2.278</v>
      </c>
      <c r="M36" s="61">
        <v>14.48824602</v>
      </c>
      <c r="N36" s="62">
        <f t="shared" si="2"/>
        <v>2.7150295028420199</v>
      </c>
      <c r="O36" s="61">
        <v>5.9123650000000003</v>
      </c>
      <c r="Z36" s="61">
        <v>3.19</v>
      </c>
      <c r="AB36" s="61">
        <v>0.85173399999999999</v>
      </c>
      <c r="AC36" s="63" t="str">
        <f t="shared" si="3"/>
        <v/>
      </c>
      <c r="AD36" s="20" t="str">
        <f t="shared" si="22"/>
        <v/>
      </c>
      <c r="AE36" s="62" t="str">
        <f t="shared" si="4"/>
        <v/>
      </c>
      <c r="AF36" s="20">
        <f t="shared" si="19"/>
        <v>0.14845428515536233</v>
      </c>
      <c r="AG36" s="62">
        <f t="shared" si="5"/>
        <v>0.10500971647222881</v>
      </c>
      <c r="AH36" s="62">
        <f t="shared" si="6"/>
        <v>0.10629032277067062</v>
      </c>
      <c r="AI36" s="62">
        <f t="shared" si="20"/>
        <v>1.2492314441299903</v>
      </c>
      <c r="AJ36" s="62">
        <f t="shared" si="21"/>
        <v>1.4586105739252269</v>
      </c>
      <c r="AK36" s="62">
        <f t="shared" si="7"/>
        <v>-0.20937912979523654</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5.8321559781455146E-3</v>
      </c>
      <c r="AV36" s="62" t="str">
        <f t="shared" si="11"/>
        <v/>
      </c>
      <c r="AW36" s="62">
        <f t="shared" si="12"/>
        <v>0.85173399999999999</v>
      </c>
    </row>
    <row r="37" spans="1:49">
      <c r="A37" s="62">
        <v>1904</v>
      </c>
      <c r="B37" s="61">
        <v>2.4783563999999996</v>
      </c>
      <c r="C37" s="61">
        <v>5470</v>
      </c>
      <c r="D37" s="61">
        <v>1.6421540569999999</v>
      </c>
      <c r="H37" s="61">
        <v>0.14057572676120458</v>
      </c>
      <c r="I37" s="61">
        <v>0.17499999999999999</v>
      </c>
      <c r="J37" s="61">
        <v>0.17100000000000001</v>
      </c>
      <c r="K37" s="61">
        <v>1.986</v>
      </c>
      <c r="L37" s="61">
        <v>2.42</v>
      </c>
      <c r="M37" s="61">
        <v>14.479683769999999</v>
      </c>
      <c r="N37" s="62">
        <f t="shared" si="2"/>
        <v>2.8141787588524529</v>
      </c>
      <c r="O37" s="61">
        <v>6.1340729999999999</v>
      </c>
      <c r="Z37" s="61">
        <v>2.77</v>
      </c>
      <c r="AB37" s="61">
        <v>0.81639200000000001</v>
      </c>
      <c r="AC37" s="63" t="str">
        <f t="shared" si="3"/>
        <v/>
      </c>
      <c r="AD37" s="20" t="str">
        <f t="shared" si="22"/>
        <v/>
      </c>
      <c r="AE37" s="62" t="str">
        <f t="shared" si="4"/>
        <v/>
      </c>
      <c r="AF37" s="20">
        <f t="shared" si="19"/>
        <v>0.14057572676120458</v>
      </c>
      <c r="AG37" s="62">
        <f t="shared" si="5"/>
        <v>0.10656734625720929</v>
      </c>
      <c r="AH37" s="62">
        <f t="shared" si="6"/>
        <v>0.10413152119990166</v>
      </c>
      <c r="AI37" s="62">
        <f t="shared" si="20"/>
        <v>1.2093871409532437</v>
      </c>
      <c r="AJ37" s="62">
        <f t="shared" si="21"/>
        <v>1.4736741596711227</v>
      </c>
      <c r="AK37" s="62">
        <f t="shared" si="7"/>
        <v>-0.26428701871787896</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-3.9676615624334374E-3</v>
      </c>
      <c r="AV37" s="62" t="str">
        <f t="shared" si="11"/>
        <v/>
      </c>
      <c r="AW37" s="62">
        <f t="shared" si="12"/>
        <v>0.81639200000000001</v>
      </c>
    </row>
    <row r="38" spans="1:49">
      <c r="A38" s="62">
        <v>1905</v>
      </c>
      <c r="B38" s="61">
        <v>2.4848816</v>
      </c>
      <c r="C38" s="61">
        <v>5551</v>
      </c>
      <c r="D38" s="61">
        <v>1.710968644</v>
      </c>
      <c r="H38" s="61">
        <v>0.13781842279358231</v>
      </c>
      <c r="I38" s="61">
        <v>0.17399999999999999</v>
      </c>
      <c r="J38" s="61">
        <v>0.17599999999999999</v>
      </c>
      <c r="K38" s="61">
        <v>1.994</v>
      </c>
      <c r="L38" s="61">
        <v>2.5840000000000001</v>
      </c>
      <c r="M38" s="61">
        <v>14.99433621</v>
      </c>
      <c r="N38" s="62">
        <f t="shared" si="2"/>
        <v>2.7901513711847721</v>
      </c>
      <c r="O38" s="61">
        <v>5.9525560000000004</v>
      </c>
      <c r="Z38" s="61">
        <v>2.39</v>
      </c>
      <c r="AB38" s="61">
        <v>0.8103189999999999</v>
      </c>
      <c r="AC38" s="63" t="str">
        <f t="shared" si="3"/>
        <v/>
      </c>
      <c r="AD38" s="20" t="str">
        <f t="shared" si="22"/>
        <v/>
      </c>
      <c r="AE38" s="62" t="str">
        <f t="shared" si="4"/>
        <v/>
      </c>
      <c r="AF38" s="20">
        <f t="shared" ref="AF38:AF69" si="27">IF(H38="","",H38)</f>
        <v>0.13781842279358231</v>
      </c>
      <c r="AG38" s="62">
        <f t="shared" si="5"/>
        <v>0.10169677896212806</v>
      </c>
      <c r="AH38" s="62">
        <f t="shared" si="6"/>
        <v>0.10286570745594563</v>
      </c>
      <c r="AI38" s="62">
        <f t="shared" si="20"/>
        <v>1.1654217083361114</v>
      </c>
      <c r="AJ38" s="62">
        <f t="shared" si="21"/>
        <v>1.5102556140122929</v>
      </c>
      <c r="AK38" s="62">
        <f t="shared" si="7"/>
        <v>-0.34483390567618155</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3.6274632231303477E-2</v>
      </c>
      <c r="AV38" s="62" t="str">
        <f t="shared" si="11"/>
        <v/>
      </c>
      <c r="AW38" s="62">
        <f t="shared" si="12"/>
        <v>0.8103189999999999</v>
      </c>
    </row>
    <row r="39" spans="1:49">
      <c r="A39" s="62">
        <v>1906</v>
      </c>
      <c r="B39" s="61">
        <v>2.4962832000000001</v>
      </c>
      <c r="C39" s="61">
        <v>5632</v>
      </c>
      <c r="D39" s="61">
        <v>1.8229273189999999</v>
      </c>
      <c r="H39" s="61">
        <v>0.14855392049761212</v>
      </c>
      <c r="I39" s="61">
        <v>0.17799999999999999</v>
      </c>
      <c r="J39" s="61">
        <v>0.182</v>
      </c>
      <c r="K39" s="61">
        <v>2.0840000000000001</v>
      </c>
      <c r="L39" s="61">
        <v>2.524</v>
      </c>
      <c r="M39" s="61">
        <v>15.088826770000001</v>
      </c>
      <c r="N39" s="62">
        <f t="shared" si="2"/>
        <v>2.9116248771830811</v>
      </c>
      <c r="O39" s="61">
        <v>6.3218649999999998</v>
      </c>
      <c r="Z39" s="61">
        <v>3.77</v>
      </c>
      <c r="AB39" s="61">
        <v>0.76406300000000005</v>
      </c>
      <c r="AC39" s="63" t="str">
        <f t="shared" si="3"/>
        <v/>
      </c>
      <c r="AD39" s="20" t="str">
        <f t="shared" ref="AD39:AD70" si="28">IF(F39="","",F39)</f>
        <v/>
      </c>
      <c r="AE39" s="62" t="str">
        <f t="shared" si="4"/>
        <v/>
      </c>
      <c r="AF39" s="20">
        <f t="shared" si="27"/>
        <v>0.14855392049761212</v>
      </c>
      <c r="AG39" s="62">
        <f t="shared" si="5"/>
        <v>9.7645143689900446E-2</v>
      </c>
      <c r="AH39" s="62">
        <f t="shared" si="6"/>
        <v>9.9839416581808324E-2</v>
      </c>
      <c r="AI39" s="62">
        <f t="shared" si="20"/>
        <v>1.1432161766840032</v>
      </c>
      <c r="AJ39" s="62">
        <f t="shared" si="21"/>
        <v>1.3845861947938694</v>
      </c>
      <c r="AK39" s="62">
        <f t="shared" si="7"/>
        <v>-0.24137001810986614</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-1.871545312134246E-2</v>
      </c>
      <c r="AV39" s="62" t="str">
        <f t="shared" si="11"/>
        <v/>
      </c>
      <c r="AW39" s="62">
        <f t="shared" si="12"/>
        <v>0.76406300000000005</v>
      </c>
    </row>
    <row r="40" spans="1:49">
      <c r="A40" s="62">
        <v>1907</v>
      </c>
      <c r="B40" s="61">
        <v>2.4875046000000003</v>
      </c>
      <c r="C40" s="61">
        <v>5710</v>
      </c>
      <c r="D40" s="61">
        <v>1.8116056629999999</v>
      </c>
      <c r="H40" s="61">
        <v>0.14416051208384659</v>
      </c>
      <c r="I40" s="61">
        <v>0.182</v>
      </c>
      <c r="J40" s="61">
        <v>0.184</v>
      </c>
      <c r="K40" s="61">
        <v>2.2120000000000002</v>
      </c>
      <c r="L40" s="61">
        <v>2.6920000000000002</v>
      </c>
      <c r="M40" s="61">
        <v>14.61698558</v>
      </c>
      <c r="N40" s="62">
        <f t="shared" si="2"/>
        <v>2.9461437233045364</v>
      </c>
      <c r="O40" s="61">
        <v>6.4608790000000003</v>
      </c>
      <c r="Z40" s="61">
        <v>4.8600000000000003</v>
      </c>
      <c r="AB40" s="61">
        <v>0.77782899999999999</v>
      </c>
      <c r="AC40" s="63" t="str">
        <f t="shared" si="3"/>
        <v/>
      </c>
      <c r="AD40" s="20" t="str">
        <f t="shared" si="28"/>
        <v/>
      </c>
      <c r="AE40" s="62" t="str">
        <f t="shared" si="4"/>
        <v/>
      </c>
      <c r="AF40" s="20">
        <f t="shared" si="27"/>
        <v>0.14416051208384659</v>
      </c>
      <c r="AG40" s="62">
        <f t="shared" si="5"/>
        <v>0.10046336447116748</v>
      </c>
      <c r="AH40" s="62">
        <f t="shared" si="6"/>
        <v>0.10156735748733416</v>
      </c>
      <c r="AI40" s="62">
        <f t="shared" si="20"/>
        <v>1.2210162758803433</v>
      </c>
      <c r="AJ40" s="62">
        <f t="shared" si="21"/>
        <v>1.4859745997603455</v>
      </c>
      <c r="AK40" s="62">
        <f t="shared" si="7"/>
        <v>-0.26495832388000218</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2.591419962272197E-2</v>
      </c>
      <c r="AV40" s="62" t="str">
        <f t="shared" si="11"/>
        <v/>
      </c>
      <c r="AW40" s="62">
        <f t="shared" si="12"/>
        <v>0.77782899999999999</v>
      </c>
    </row>
    <row r="41" spans="1:49">
      <c r="A41" s="62">
        <v>1908</v>
      </c>
      <c r="B41" s="61">
        <v>2.4822345000000001</v>
      </c>
      <c r="C41" s="61">
        <v>5786</v>
      </c>
      <c r="D41" s="61">
        <v>1.7781688899999999</v>
      </c>
      <c r="H41" s="61">
        <v>0.14448290115697798</v>
      </c>
      <c r="I41" s="61">
        <v>0.19400000000000001</v>
      </c>
      <c r="J41" s="61">
        <v>0.183</v>
      </c>
      <c r="K41" s="61">
        <v>2.181</v>
      </c>
      <c r="L41" s="61">
        <v>2.8239999999999998</v>
      </c>
      <c r="M41" s="61">
        <v>14.71188386</v>
      </c>
      <c r="N41" s="62">
        <f t="shared" si="2"/>
        <v>2.8353748138147115</v>
      </c>
      <c r="O41" s="61">
        <v>6.3234500000000002</v>
      </c>
      <c r="Z41" s="61">
        <v>3.01</v>
      </c>
      <c r="AB41" s="61">
        <v>0.8066549999999999</v>
      </c>
      <c r="AC41" s="63" t="str">
        <f t="shared" si="3"/>
        <v/>
      </c>
      <c r="AD41" s="20" t="str">
        <f t="shared" si="28"/>
        <v/>
      </c>
      <c r="AE41" s="62" t="str">
        <f t="shared" si="4"/>
        <v/>
      </c>
      <c r="AF41" s="20">
        <f t="shared" si="27"/>
        <v>0.14448290115697798</v>
      </c>
      <c r="AG41" s="62">
        <f t="shared" si="5"/>
        <v>0.10910099771231517</v>
      </c>
      <c r="AH41" s="62">
        <f t="shared" si="6"/>
        <v>0.10291485866677152</v>
      </c>
      <c r="AI41" s="62">
        <f t="shared" si="20"/>
        <v>1.2265426598482443</v>
      </c>
      <c r="AJ41" s="62">
        <f t="shared" si="21"/>
        <v>1.5881506058741135</v>
      </c>
      <c r="AK41" s="62">
        <f t="shared" si="7"/>
        <v>-0.36160794602586921</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8.6922964865819644E-2</v>
      </c>
      <c r="AV41" s="62" t="str">
        <f t="shared" si="11"/>
        <v/>
      </c>
      <c r="AW41" s="62">
        <f t="shared" si="12"/>
        <v>0.8066549999999999</v>
      </c>
    </row>
    <row r="42" spans="1:49">
      <c r="A42" s="62">
        <v>1909</v>
      </c>
      <c r="B42" s="61">
        <v>2.4806628000000002</v>
      </c>
      <c r="C42" s="61">
        <v>5862</v>
      </c>
      <c r="D42" s="61">
        <v>1.8803282379999999</v>
      </c>
      <c r="H42" s="61">
        <v>0.13681813354492939</v>
      </c>
      <c r="I42" s="61">
        <v>0.19700000000000001</v>
      </c>
      <c r="J42" s="61">
        <v>0.191</v>
      </c>
      <c r="K42" s="61">
        <v>2.4550000000000001</v>
      </c>
      <c r="L42" s="61">
        <v>3.137</v>
      </c>
      <c r="M42" s="61">
        <v>15.30441201</v>
      </c>
      <c r="N42" s="62">
        <f t="shared" si="2"/>
        <v>2.8448239257715553</v>
      </c>
      <c r="O42" s="61">
        <v>6.3370749999999996</v>
      </c>
      <c r="Z42" s="61">
        <v>2.0699999999999998</v>
      </c>
      <c r="AB42" s="61">
        <v>0.77070899999999998</v>
      </c>
      <c r="AC42" s="63" t="str">
        <f t="shared" si="3"/>
        <v/>
      </c>
      <c r="AD42" s="20" t="str">
        <f t="shared" si="28"/>
        <v/>
      </c>
      <c r="AE42" s="62" t="str">
        <f t="shared" si="4"/>
        <v/>
      </c>
      <c r="AF42" s="20">
        <f t="shared" si="27"/>
        <v>0.13681813354492939</v>
      </c>
      <c r="AG42" s="62">
        <f t="shared" si="5"/>
        <v>0.10476894194257164</v>
      </c>
      <c r="AH42" s="62">
        <f t="shared" si="6"/>
        <v>0.1015780097006659</v>
      </c>
      <c r="AI42" s="62">
        <f t="shared" si="20"/>
        <v>1.3056231089797632</v>
      </c>
      <c r="AJ42" s="62">
        <f t="shared" si="21"/>
        <v>1.6683257404763818</v>
      </c>
      <c r="AK42" s="62">
        <f t="shared" si="7"/>
        <v>-0.36270263149661863</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2.6772961244417328E-2</v>
      </c>
      <c r="AV42" s="62" t="str">
        <f t="shared" si="11"/>
        <v/>
      </c>
      <c r="AW42" s="62">
        <f t="shared" si="12"/>
        <v>0.77070899999999998</v>
      </c>
    </row>
    <row r="43" spans="1:49">
      <c r="A43" s="62">
        <v>1910</v>
      </c>
      <c r="B43" s="61">
        <v>2.4826199999999998</v>
      </c>
      <c r="C43" s="61">
        <v>5922</v>
      </c>
      <c r="D43" s="61">
        <v>2.0004905900000001</v>
      </c>
      <c r="H43" s="61">
        <v>0.13760374652075261</v>
      </c>
      <c r="I43" s="61">
        <v>0.20399999999999999</v>
      </c>
      <c r="J43" s="61">
        <v>0.2</v>
      </c>
      <c r="K43" s="61">
        <v>2.6320000000000001</v>
      </c>
      <c r="L43" s="61">
        <v>3.2650000000000001</v>
      </c>
      <c r="M43" s="61">
        <v>15.773704909999999</v>
      </c>
      <c r="N43" s="62">
        <f t="shared" si="2"/>
        <v>2.9068229776534062</v>
      </c>
      <c r="O43" s="61">
        <v>6.5156499999999999</v>
      </c>
      <c r="Z43" s="61">
        <v>3.64</v>
      </c>
      <c r="AB43" s="61">
        <v>0.72997900000000004</v>
      </c>
      <c r="AC43" s="63" t="str">
        <f t="shared" si="3"/>
        <v/>
      </c>
      <c r="AD43" s="20" t="str">
        <f t="shared" si="28"/>
        <v/>
      </c>
      <c r="AE43" s="62" t="str">
        <f t="shared" si="4"/>
        <v/>
      </c>
      <c r="AF43" s="20">
        <f t="shared" si="27"/>
        <v>0.13760374652075261</v>
      </c>
      <c r="AG43" s="62">
        <f t="shared" si="5"/>
        <v>0.10197498604579788</v>
      </c>
      <c r="AH43" s="62">
        <f t="shared" si="6"/>
        <v>9.9975476515488132E-2</v>
      </c>
      <c r="AI43" s="62">
        <f t="shared" si="20"/>
        <v>1.3156772709438238</v>
      </c>
      <c r="AJ43" s="62">
        <f t="shared" si="21"/>
        <v>1.6320996541153439</v>
      </c>
      <c r="AK43" s="62">
        <f t="shared" si="7"/>
        <v>-0.31642238317152005</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-8.5954786763437277E-4</v>
      </c>
      <c r="AV43" s="62" t="str">
        <f t="shared" si="11"/>
        <v/>
      </c>
      <c r="AW43" s="62">
        <f t="shared" si="12"/>
        <v>0.72997900000000004</v>
      </c>
    </row>
    <row r="44" spans="1:49">
      <c r="A44" s="62">
        <v>1911</v>
      </c>
      <c r="B44" s="61">
        <v>2.4852673999999997</v>
      </c>
      <c r="C44" s="61">
        <v>5984</v>
      </c>
      <c r="D44" s="61">
        <v>2.201942947</v>
      </c>
      <c r="H44" s="61">
        <v>0.13232222948587372</v>
      </c>
      <c r="I44" s="61">
        <v>0.20799999999999999</v>
      </c>
      <c r="J44" s="61">
        <v>0.20599999999999999</v>
      </c>
      <c r="K44" s="61">
        <v>2.7320000000000002</v>
      </c>
      <c r="L44" s="61">
        <v>3.3330000000000002</v>
      </c>
      <c r="M44" s="61">
        <v>16.110588719999999</v>
      </c>
      <c r="N44" s="62">
        <f t="shared" si="2"/>
        <v>3.1001824467150265</v>
      </c>
      <c r="O44" s="61">
        <v>6.6986189999999999</v>
      </c>
      <c r="Z44" s="61">
        <v>3.17</v>
      </c>
      <c r="AB44" s="61">
        <v>0.67886999999999997</v>
      </c>
      <c r="AC44" s="63" t="str">
        <f t="shared" si="3"/>
        <v/>
      </c>
      <c r="AD44" s="20" t="str">
        <f t="shared" si="28"/>
        <v/>
      </c>
      <c r="AE44" s="62" t="str">
        <f t="shared" si="4"/>
        <v/>
      </c>
      <c r="AF44" s="20">
        <f t="shared" si="27"/>
        <v>0.13232222948587372</v>
      </c>
      <c r="AG44" s="62">
        <f t="shared" si="5"/>
        <v>9.446202967401407E-2</v>
      </c>
      <c r="AH44" s="62">
        <f t="shared" si="6"/>
        <v>9.3553740927148549E-2</v>
      </c>
      <c r="AI44" s="62">
        <f t="shared" si="20"/>
        <v>1.2407224282183003</v>
      </c>
      <c r="AJ44" s="62">
        <f t="shared" si="21"/>
        <v>1.5136631966513892</v>
      </c>
      <c r="AK44" s="62">
        <f t="shared" si="7"/>
        <v>-0.2729407684330889</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-2.8000239015841463E-2</v>
      </c>
      <c r="AV44" s="62" t="str">
        <f t="shared" si="11"/>
        <v/>
      </c>
      <c r="AW44" s="62">
        <f t="shared" si="12"/>
        <v>0.67886999999999997</v>
      </c>
    </row>
    <row r="45" spans="1:49">
      <c r="A45" s="62">
        <v>1912</v>
      </c>
      <c r="B45" s="61">
        <v>2.4820289999999998</v>
      </c>
      <c r="C45" s="61">
        <v>6068</v>
      </c>
      <c r="D45" s="61">
        <v>2.3099660590000002</v>
      </c>
      <c r="H45" s="61">
        <v>0.14881820391528239</v>
      </c>
      <c r="I45" s="61">
        <v>0.22500000000000001</v>
      </c>
      <c r="J45" s="61">
        <v>0.21299999999999999</v>
      </c>
      <c r="K45" s="61">
        <v>3.113</v>
      </c>
      <c r="L45" s="61">
        <v>3.613</v>
      </c>
      <c r="M45" s="61">
        <v>16.345031299999999</v>
      </c>
      <c r="N45" s="62">
        <f t="shared" si="2"/>
        <v>3.1612471924537027</v>
      </c>
      <c r="O45" s="61">
        <v>6.7704190000000004</v>
      </c>
      <c r="Z45" s="61">
        <v>3.91</v>
      </c>
      <c r="AB45" s="61">
        <v>0.65309700000000004</v>
      </c>
      <c r="AC45" s="63" t="str">
        <f t="shared" si="3"/>
        <v/>
      </c>
      <c r="AD45" s="20" t="str">
        <f t="shared" si="28"/>
        <v/>
      </c>
      <c r="AE45" s="62" t="str">
        <f t="shared" si="4"/>
        <v/>
      </c>
      <c r="AF45" s="20">
        <f t="shared" si="27"/>
        <v>0.14881820391528239</v>
      </c>
      <c r="AG45" s="62">
        <f t="shared" si="5"/>
        <v>9.7404028567157394E-2</v>
      </c>
      <c r="AH45" s="62">
        <f t="shared" si="6"/>
        <v>9.2209147043575662E-2</v>
      </c>
      <c r="AI45" s="62">
        <f t="shared" si="20"/>
        <v>1.3476388485758266</v>
      </c>
      <c r="AJ45" s="62">
        <f t="shared" si="21"/>
        <v>1.5640922453917319</v>
      </c>
      <c r="AK45" s="62">
        <f t="shared" si="7"/>
        <v>-0.21645339681590525</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1.2194332649389905E-2</v>
      </c>
      <c r="AV45" s="62" t="str">
        <f t="shared" si="11"/>
        <v/>
      </c>
      <c r="AW45" s="62">
        <f t="shared" si="12"/>
        <v>0.65309700000000004</v>
      </c>
    </row>
    <row r="46" spans="1:49">
      <c r="A46" s="62">
        <v>1913</v>
      </c>
      <c r="B46" s="61">
        <v>2.4925000000000002</v>
      </c>
      <c r="C46" s="61">
        <v>6164</v>
      </c>
      <c r="D46" s="61">
        <v>2.4143895450000001</v>
      </c>
      <c r="H46" s="61">
        <v>0.17388453361067893</v>
      </c>
      <c r="I46" s="61">
        <v>0.23899999999999999</v>
      </c>
      <c r="J46" s="61">
        <v>0.22700000000000001</v>
      </c>
      <c r="K46" s="61">
        <v>3.0830000000000002</v>
      </c>
      <c r="L46" s="61">
        <v>3.9180000000000001</v>
      </c>
      <c r="M46" s="61">
        <v>16.900966019999998</v>
      </c>
      <c r="N46" s="62">
        <f t="shared" si="2"/>
        <v>3.145700488549025</v>
      </c>
      <c r="O46" s="61">
        <v>7.0379379999999996</v>
      </c>
      <c r="Z46" s="61">
        <v>4.88</v>
      </c>
      <c r="AB46" s="61">
        <v>0.64132699999999998</v>
      </c>
      <c r="AC46" s="63" t="str">
        <f t="shared" si="3"/>
        <v/>
      </c>
      <c r="AD46" s="20" t="str">
        <f t="shared" si="28"/>
        <v/>
      </c>
      <c r="AE46" s="62" t="str">
        <f t="shared" si="4"/>
        <v/>
      </c>
      <c r="AF46" s="20">
        <f t="shared" si="27"/>
        <v>0.17388453361067893</v>
      </c>
      <c r="AG46" s="62">
        <f t="shared" si="5"/>
        <v>9.89898256041363E-2</v>
      </c>
      <c r="AH46" s="62">
        <f t="shared" si="6"/>
        <v>9.4019625155393055E-2</v>
      </c>
      <c r="AI46" s="62">
        <f t="shared" si="20"/>
        <v>1.2769273319562855</v>
      </c>
      <c r="AJ46" s="62">
        <f t="shared" si="21"/>
        <v>1.6227704465146695</v>
      </c>
      <c r="AK46" s="62">
        <f t="shared" si="7"/>
        <v>-0.34584311455838401</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4.4030034679171423E-2</v>
      </c>
      <c r="AV46" s="62" t="str">
        <f t="shared" si="11"/>
        <v/>
      </c>
      <c r="AW46" s="62">
        <f t="shared" si="12"/>
        <v>0.64132699999999998</v>
      </c>
    </row>
    <row r="47" spans="1:49">
      <c r="A47" s="62">
        <v>1914</v>
      </c>
      <c r="B47" s="61">
        <v>2.4622000000000002</v>
      </c>
      <c r="C47" s="61">
        <v>6277</v>
      </c>
      <c r="D47" s="61"/>
      <c r="H47" s="61"/>
      <c r="I47" s="61">
        <v>0.35399999999999998</v>
      </c>
      <c r="J47" s="61">
        <v>0.246</v>
      </c>
      <c r="K47" s="61">
        <v>2.5049999999999999</v>
      </c>
      <c r="L47" s="61">
        <v>2.8889999999999998</v>
      </c>
      <c r="M47" s="61">
        <v>16.439012200000001</v>
      </c>
      <c r="N47" s="62" t="str">
        <f t="shared" si="2"/>
        <v/>
      </c>
      <c r="O47" s="61">
        <v>7.0379379999999996</v>
      </c>
      <c r="Z47" s="61">
        <v>3</v>
      </c>
      <c r="AB47" s="61">
        <v>0.63668799999999992</v>
      </c>
      <c r="AC47" s="63" t="str">
        <f t="shared" si="3"/>
        <v/>
      </c>
      <c r="AD47" s="20" t="str">
        <f t="shared" si="28"/>
        <v/>
      </c>
      <c r="AE47" s="62" t="str">
        <f t="shared" si="4"/>
        <v/>
      </c>
      <c r="AF47" s="20" t="str">
        <f t="shared" si="27"/>
        <v/>
      </c>
      <c r="AG47" s="62" t="str">
        <f t="shared" si="5"/>
        <v/>
      </c>
      <c r="AH47" s="62" t="str">
        <f t="shared" si="6"/>
        <v/>
      </c>
      <c r="AI47" s="62" t="str">
        <f t="shared" si="20"/>
        <v/>
      </c>
      <c r="AJ47" s="62" t="str">
        <f t="shared" si="21"/>
        <v/>
      </c>
      <c r="AK47" s="62" t="str">
        <f t="shared" si="7"/>
        <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t="str">
        <f t="shared" si="18"/>
        <v/>
      </c>
      <c r="AV47" s="62" t="str">
        <f t="shared" si="11"/>
        <v/>
      </c>
      <c r="AW47" s="62">
        <f t="shared" si="12"/>
        <v>0.63668799999999992</v>
      </c>
    </row>
    <row r="48" spans="1:49">
      <c r="A48" s="62">
        <v>1915</v>
      </c>
      <c r="B48" s="61">
        <v>2.4695999999999998</v>
      </c>
      <c r="C48" s="61">
        <v>6395</v>
      </c>
      <c r="D48" s="61"/>
      <c r="H48" s="61"/>
      <c r="I48" s="61">
        <v>0.50700000000000001</v>
      </c>
      <c r="J48" s="61">
        <v>0.28899999999999998</v>
      </c>
      <c r="K48" s="61">
        <v>1.7490000000000001</v>
      </c>
      <c r="L48" s="61">
        <v>2.1110000000000002</v>
      </c>
      <c r="M48" s="61">
        <v>15.56596839</v>
      </c>
      <c r="N48" s="62" t="str">
        <f t="shared" si="2"/>
        <v/>
      </c>
      <c r="O48" s="61">
        <v>8.093629</v>
      </c>
      <c r="Z48" s="61">
        <v>2.76</v>
      </c>
      <c r="AB48" s="61">
        <v>0.60723700000000003</v>
      </c>
      <c r="AC48" s="63" t="str">
        <f t="shared" si="3"/>
        <v/>
      </c>
      <c r="AD48" s="20" t="str">
        <f t="shared" si="28"/>
        <v/>
      </c>
      <c r="AE48" s="62" t="str">
        <f t="shared" si="4"/>
        <v/>
      </c>
      <c r="AF48" s="20" t="str">
        <f t="shared" si="27"/>
        <v/>
      </c>
      <c r="AG48" s="62" t="str">
        <f t="shared" si="5"/>
        <v/>
      </c>
      <c r="AH48" s="62" t="str">
        <f t="shared" si="6"/>
        <v/>
      </c>
      <c r="AI48" s="62" t="str">
        <f t="shared" si="20"/>
        <v/>
      </c>
      <c r="AJ48" s="62" t="str">
        <f t="shared" si="21"/>
        <v/>
      </c>
      <c r="AK48" s="62" t="str">
        <f t="shared" si="7"/>
        <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0.60723700000000003</v>
      </c>
    </row>
    <row r="49" spans="1:49">
      <c r="A49" s="62">
        <v>1916</v>
      </c>
      <c r="B49" s="61">
        <v>2.3915000000000002</v>
      </c>
      <c r="C49" s="61">
        <v>6516</v>
      </c>
      <c r="D49" s="61"/>
      <c r="H49" s="61"/>
      <c r="I49" s="61">
        <v>0.54300000000000004</v>
      </c>
      <c r="J49" s="61">
        <v>0.34300000000000003</v>
      </c>
      <c r="K49" s="61">
        <v>1.347</v>
      </c>
      <c r="L49" s="61">
        <v>1.883</v>
      </c>
      <c r="M49" s="61">
        <v>15.30400429</v>
      </c>
      <c r="N49" s="62" t="str">
        <f t="shared" si="2"/>
        <v/>
      </c>
      <c r="O49" s="61">
        <v>9.0085610000000003</v>
      </c>
      <c r="Z49" s="61">
        <v>1.84</v>
      </c>
      <c r="AB49" s="61">
        <v>0.600939</v>
      </c>
      <c r="AC49" s="63" t="str">
        <f t="shared" si="3"/>
        <v/>
      </c>
      <c r="AD49" s="20" t="str">
        <f t="shared" si="28"/>
        <v/>
      </c>
      <c r="AE49" s="62" t="str">
        <f t="shared" si="4"/>
        <v/>
      </c>
      <c r="AF49" s="20" t="str">
        <f t="shared" si="27"/>
        <v/>
      </c>
      <c r="AG49" s="62" t="str">
        <f t="shared" si="5"/>
        <v/>
      </c>
      <c r="AH49" s="62" t="str">
        <f t="shared" si="6"/>
        <v/>
      </c>
      <c r="AI49" s="62" t="str">
        <f t="shared" si="20"/>
        <v/>
      </c>
      <c r="AJ49" s="62" t="str">
        <f t="shared" si="21"/>
        <v/>
      </c>
      <c r="AK49" s="62" t="str">
        <f t="shared" si="7"/>
        <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0.600939</v>
      </c>
    </row>
    <row r="50" spans="1:49">
      <c r="A50" s="62">
        <v>1917</v>
      </c>
      <c r="B50" s="61">
        <v>2.3824999999999998</v>
      </c>
      <c r="C50" s="61">
        <v>6654</v>
      </c>
      <c r="D50" s="61"/>
      <c r="H50" s="61"/>
      <c r="I50" s="61">
        <v>0.70399999999999996</v>
      </c>
      <c r="J50" s="61">
        <v>0.57699999999999996</v>
      </c>
      <c r="K50" s="61">
        <v>0.82099999999999995</v>
      </c>
      <c r="L50" s="61">
        <v>0.97</v>
      </c>
      <c r="M50" s="61">
        <v>13.543646259999999</v>
      </c>
      <c r="N50" s="62" t="str">
        <f t="shared" si="2"/>
        <v/>
      </c>
      <c r="O50" s="61">
        <v>9.5715959999999995</v>
      </c>
      <c r="Z50" s="61">
        <v>2.68</v>
      </c>
      <c r="AB50" s="61">
        <v>0.66227400000000003</v>
      </c>
      <c r="AC50" s="63" t="str">
        <f t="shared" si="3"/>
        <v/>
      </c>
      <c r="AD50" s="20" t="str">
        <f t="shared" si="28"/>
        <v/>
      </c>
      <c r="AE50" s="62" t="str">
        <f t="shared" si="4"/>
        <v/>
      </c>
      <c r="AF50" s="20" t="str">
        <f t="shared" si="27"/>
        <v/>
      </c>
      <c r="AG50" s="62" t="str">
        <f t="shared" si="5"/>
        <v/>
      </c>
      <c r="AH50" s="62" t="str">
        <f t="shared" si="6"/>
        <v/>
      </c>
      <c r="AI50" s="62" t="str">
        <f t="shared" si="20"/>
        <v/>
      </c>
      <c r="AJ50" s="62" t="str">
        <f t="shared" si="21"/>
        <v/>
      </c>
      <c r="AK50" s="62" t="str">
        <f t="shared" si="7"/>
        <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0.66227400000000003</v>
      </c>
    </row>
    <row r="51" spans="1:49">
      <c r="A51" s="62">
        <v>1918</v>
      </c>
      <c r="B51" s="61">
        <v>2.1255999999999999</v>
      </c>
      <c r="C51" s="61">
        <v>6752</v>
      </c>
      <c r="D51" s="61"/>
      <c r="H51" s="61"/>
      <c r="I51" s="61">
        <v>1.0740000000000001</v>
      </c>
      <c r="J51" s="61">
        <v>0.60399999999999998</v>
      </c>
      <c r="K51" s="61">
        <v>0.38600000000000001</v>
      </c>
      <c r="L51" s="61">
        <v>0.61799999999999999</v>
      </c>
      <c r="M51" s="61">
        <v>12.533708369999999</v>
      </c>
      <c r="N51" s="62" t="str">
        <f t="shared" si="2"/>
        <v/>
      </c>
      <c r="O51" s="61">
        <v>11.40146</v>
      </c>
      <c r="Z51" s="61">
        <v>2.99</v>
      </c>
      <c r="AB51" s="61">
        <v>0.73413600000000001</v>
      </c>
      <c r="AC51" s="63" t="str">
        <f t="shared" si="3"/>
        <v/>
      </c>
      <c r="AD51" s="20" t="str">
        <f t="shared" si="28"/>
        <v/>
      </c>
      <c r="AE51" s="62" t="str">
        <f t="shared" si="4"/>
        <v/>
      </c>
      <c r="AF51" s="20" t="str">
        <f t="shared" si="27"/>
        <v/>
      </c>
      <c r="AG51" s="62" t="str">
        <f t="shared" si="5"/>
        <v/>
      </c>
      <c r="AH51" s="62" t="str">
        <f t="shared" si="6"/>
        <v/>
      </c>
      <c r="AI51" s="62" t="str">
        <f t="shared" si="20"/>
        <v/>
      </c>
      <c r="AJ51" s="62" t="str">
        <f t="shared" si="21"/>
        <v/>
      </c>
      <c r="AK51" s="62" t="str">
        <f t="shared" si="7"/>
        <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0.73413600000000001</v>
      </c>
    </row>
    <row r="52" spans="1:49">
      <c r="A52" s="62">
        <v>1919</v>
      </c>
      <c r="B52" s="61">
        <v>2.5545</v>
      </c>
      <c r="C52" s="61">
        <v>6805</v>
      </c>
      <c r="D52" s="61"/>
      <c r="H52" s="61"/>
      <c r="I52" s="61">
        <v>0.85199999999999998</v>
      </c>
      <c r="J52" s="61">
        <v>0.74399999999999999</v>
      </c>
      <c r="K52" s="61">
        <v>1.4259999999999999</v>
      </c>
      <c r="L52" s="61">
        <v>2.835</v>
      </c>
      <c r="M52" s="61">
        <v>13.93883492</v>
      </c>
      <c r="N52" s="62" t="str">
        <f t="shared" si="2"/>
        <v/>
      </c>
      <c r="O52" s="61">
        <v>12.38677</v>
      </c>
      <c r="Z52" s="61">
        <v>3.87</v>
      </c>
      <c r="AB52" s="61">
        <v>0.62969600000000003</v>
      </c>
      <c r="AC52" s="63" t="str">
        <f t="shared" si="3"/>
        <v/>
      </c>
      <c r="AD52" s="20" t="str">
        <f t="shared" si="28"/>
        <v/>
      </c>
      <c r="AE52" s="62" t="str">
        <f t="shared" si="4"/>
        <v/>
      </c>
      <c r="AF52" s="20" t="str">
        <f t="shared" si="27"/>
        <v/>
      </c>
      <c r="AG52" s="62" t="str">
        <f t="shared" si="5"/>
        <v/>
      </c>
      <c r="AH52" s="62" t="str">
        <f t="shared" si="6"/>
        <v/>
      </c>
      <c r="AI52" s="62" t="str">
        <f t="shared" si="20"/>
        <v/>
      </c>
      <c r="AJ52" s="62" t="str">
        <f t="shared" si="21"/>
        <v/>
      </c>
      <c r="AK52" s="62" t="str">
        <f t="shared" si="7"/>
        <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0.62969600000000003</v>
      </c>
    </row>
    <row r="53" spans="1:49">
      <c r="A53" s="62">
        <v>1920</v>
      </c>
      <c r="B53" s="61">
        <v>2.9054000000000002</v>
      </c>
      <c r="C53" s="61">
        <v>6848</v>
      </c>
      <c r="D53" s="61"/>
      <c r="H53" s="61"/>
      <c r="I53" s="61">
        <v>0.93500000000000005</v>
      </c>
      <c r="J53" s="61">
        <v>0.91700000000000004</v>
      </c>
      <c r="K53" s="61">
        <v>1.722</v>
      </c>
      <c r="L53" s="61">
        <v>3.3450000000000002</v>
      </c>
      <c r="M53" s="61">
        <v>15.81590458</v>
      </c>
      <c r="N53" s="62" t="str">
        <f t="shared" si="2"/>
        <v/>
      </c>
      <c r="O53" s="61">
        <v>13.653600000000001</v>
      </c>
      <c r="Z53" s="61">
        <v>3.65</v>
      </c>
      <c r="AB53" s="61">
        <v>0.61973900000000004</v>
      </c>
      <c r="AC53" s="63" t="str">
        <f t="shared" si="3"/>
        <v/>
      </c>
      <c r="AD53" s="20" t="str">
        <f t="shared" si="28"/>
        <v/>
      </c>
      <c r="AE53" s="62" t="str">
        <f t="shared" si="4"/>
        <v/>
      </c>
      <c r="AF53" s="20" t="str">
        <f t="shared" si="27"/>
        <v/>
      </c>
      <c r="AG53" s="62" t="str">
        <f t="shared" si="5"/>
        <v/>
      </c>
      <c r="AH53" s="62" t="str">
        <f t="shared" si="6"/>
        <v/>
      </c>
      <c r="AI53" s="62" t="str">
        <f t="shared" si="20"/>
        <v/>
      </c>
      <c r="AJ53" s="62" t="str">
        <f t="shared" si="21"/>
        <v/>
      </c>
      <c r="AK53" s="62" t="str">
        <f t="shared" si="7"/>
        <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0.61973900000000004</v>
      </c>
    </row>
    <row r="54" spans="1:49">
      <c r="A54" s="62">
        <v>1921</v>
      </c>
      <c r="B54" s="61">
        <v>2.972</v>
      </c>
      <c r="C54" s="61">
        <v>6921</v>
      </c>
      <c r="D54" s="61">
        <v>5.7919999999999998</v>
      </c>
      <c r="H54" s="61">
        <v>0.24274861878453038</v>
      </c>
      <c r="I54" s="61">
        <v>1.032</v>
      </c>
      <c r="J54" s="61">
        <v>0.84699999999999998</v>
      </c>
      <c r="K54" s="61">
        <v>1.385</v>
      </c>
      <c r="L54" s="61">
        <v>2.2669999999999999</v>
      </c>
      <c r="M54" s="61">
        <v>18.48019167</v>
      </c>
      <c r="N54" s="62">
        <f t="shared" si="2"/>
        <v>6.1466349254016137</v>
      </c>
      <c r="O54" s="61">
        <v>11.894119999999999</v>
      </c>
      <c r="Z54" s="61">
        <v>3.99</v>
      </c>
      <c r="AB54" s="61">
        <v>0.72526100000000004</v>
      </c>
      <c r="AC54" s="63" t="str">
        <f t="shared" si="3"/>
        <v/>
      </c>
      <c r="AD54" s="20" t="str">
        <f t="shared" si="28"/>
        <v/>
      </c>
      <c r="AE54" s="62" t="str">
        <f t="shared" si="4"/>
        <v/>
      </c>
      <c r="AF54" s="20">
        <f t="shared" si="27"/>
        <v>0.24274861878453038</v>
      </c>
      <c r="AG54" s="62">
        <f t="shared" si="5"/>
        <v>0.17817679558011051</v>
      </c>
      <c r="AH54" s="62">
        <f t="shared" si="6"/>
        <v>0.14623618784530387</v>
      </c>
      <c r="AI54" s="62">
        <f t="shared" si="20"/>
        <v>0.23912292817679559</v>
      </c>
      <c r="AJ54" s="62">
        <f t="shared" si="21"/>
        <v>0.39140193370165743</v>
      </c>
      <c r="AK54" s="62">
        <f t="shared" si="7"/>
        <v>-0.15227900552486184</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0.72526100000000004</v>
      </c>
    </row>
    <row r="55" spans="1:49">
      <c r="A55" s="62">
        <v>1922</v>
      </c>
      <c r="B55" s="61">
        <v>2.5975999999999999</v>
      </c>
      <c r="C55" s="61">
        <v>7032</v>
      </c>
      <c r="D55" s="61">
        <v>5.5229999999999997</v>
      </c>
      <c r="H55" s="61">
        <v>0.19934818033677348</v>
      </c>
      <c r="I55" s="61">
        <v>1.123</v>
      </c>
      <c r="J55" s="61">
        <v>0.77600000000000002</v>
      </c>
      <c r="K55" s="61">
        <v>1.23</v>
      </c>
      <c r="L55" s="61">
        <v>2.032</v>
      </c>
      <c r="M55" s="61">
        <v>19.385038120000001</v>
      </c>
      <c r="N55" s="62">
        <f t="shared" si="2"/>
        <v>5.4993797277306236</v>
      </c>
      <c r="O55" s="61">
        <v>10.48653</v>
      </c>
      <c r="Z55" s="61">
        <v>3.55</v>
      </c>
      <c r="AB55" s="61">
        <v>0.80298900000000006</v>
      </c>
      <c r="AC55" s="63" t="str">
        <f t="shared" si="3"/>
        <v/>
      </c>
      <c r="AD55" s="20" t="str">
        <f t="shared" si="28"/>
        <v/>
      </c>
      <c r="AE55" s="62" t="str">
        <f t="shared" si="4"/>
        <v/>
      </c>
      <c r="AF55" s="20">
        <f t="shared" si="27"/>
        <v>0.19934818033677348</v>
      </c>
      <c r="AG55" s="62">
        <f t="shared" si="5"/>
        <v>0.20333152272315771</v>
      </c>
      <c r="AH55" s="62">
        <f t="shared" si="6"/>
        <v>0.14050334962882494</v>
      </c>
      <c r="AI55" s="62">
        <f t="shared" si="20"/>
        <v>0.22270505160239001</v>
      </c>
      <c r="AJ55" s="62">
        <f t="shared" si="21"/>
        <v>0.36791598768785083</v>
      </c>
      <c r="AK55" s="62">
        <f t="shared" si="7"/>
        <v>-0.14521093608546082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0.80298900000000006</v>
      </c>
    </row>
    <row r="56" spans="1:49">
      <c r="A56" s="62">
        <v>1923</v>
      </c>
      <c r="B56" s="61">
        <v>2.5575000000000001</v>
      </c>
      <c r="C56" s="61">
        <v>7150</v>
      </c>
      <c r="D56" s="61">
        <v>5.3230000000000004</v>
      </c>
      <c r="H56" s="61">
        <v>0.16569603606988539</v>
      </c>
      <c r="I56" s="61">
        <v>0.80700000000000005</v>
      </c>
      <c r="J56" s="61">
        <v>0.77600000000000002</v>
      </c>
      <c r="K56" s="61">
        <v>1.3120000000000001</v>
      </c>
      <c r="L56" s="61">
        <v>2.0169999999999999</v>
      </c>
      <c r="M56" s="61">
        <v>19.48615423</v>
      </c>
      <c r="N56" s="62">
        <f t="shared" si="2"/>
        <v>5.1857129765301337</v>
      </c>
      <c r="O56" s="61">
        <v>10.13463</v>
      </c>
      <c r="Z56" s="61">
        <v>2.62</v>
      </c>
      <c r="AB56" s="61">
        <v>0.88865799999999995</v>
      </c>
      <c r="AC56" s="63" t="str">
        <f t="shared" si="3"/>
        <v/>
      </c>
      <c r="AD56" s="20" t="str">
        <f t="shared" si="28"/>
        <v/>
      </c>
      <c r="AE56" s="62" t="str">
        <f t="shared" si="4"/>
        <v/>
      </c>
      <c r="AF56" s="20">
        <f t="shared" si="27"/>
        <v>0.16569603606988539</v>
      </c>
      <c r="AG56" s="62">
        <f t="shared" si="5"/>
        <v>0.15160623708435092</v>
      </c>
      <c r="AH56" s="62">
        <f t="shared" si="6"/>
        <v>0.14578245350366334</v>
      </c>
      <c r="AI56" s="62">
        <f t="shared" si="20"/>
        <v>0.24647755025361637</v>
      </c>
      <c r="AJ56" s="62">
        <f t="shared" si="21"/>
        <v>0.37892166071764039</v>
      </c>
      <c r="AK56" s="62">
        <f t="shared" si="7"/>
        <v>-0.13244411046402402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0.88865799999999995</v>
      </c>
    </row>
    <row r="57" spans="1:49">
      <c r="A57" s="62">
        <v>1924</v>
      </c>
      <c r="B57" s="61">
        <v>2.6171000000000002</v>
      </c>
      <c r="C57" s="61">
        <v>7264</v>
      </c>
      <c r="D57" s="61">
        <v>5.5979999999999999</v>
      </c>
      <c r="H57" s="61">
        <v>0.15702036441586281</v>
      </c>
      <c r="I57" s="61">
        <v>0.73699999999999999</v>
      </c>
      <c r="J57" s="61">
        <v>0.73699999999999999</v>
      </c>
      <c r="K57" s="61">
        <v>1.6890000000000001</v>
      </c>
      <c r="L57" s="61">
        <v>2.3660000000000001</v>
      </c>
      <c r="M57" s="61">
        <v>20.539514960000002</v>
      </c>
      <c r="N57" s="62">
        <f t="shared" si="2"/>
        <v>5.0927348054167938</v>
      </c>
      <c r="O57" s="61">
        <v>10.20501</v>
      </c>
      <c r="Z57" s="61">
        <v>4.1900000000000004</v>
      </c>
      <c r="AB57" s="61">
        <v>0.86314299999999999</v>
      </c>
      <c r="AC57" s="63" t="str">
        <f t="shared" si="3"/>
        <v/>
      </c>
      <c r="AD57" s="20" t="str">
        <f t="shared" si="28"/>
        <v/>
      </c>
      <c r="AE57" s="62" t="str">
        <f t="shared" si="4"/>
        <v/>
      </c>
      <c r="AF57" s="20">
        <f t="shared" si="27"/>
        <v>0.15702036441586281</v>
      </c>
      <c r="AG57" s="62">
        <f t="shared" si="5"/>
        <v>0.13165416220078599</v>
      </c>
      <c r="AH57" s="62">
        <f t="shared" si="6"/>
        <v>0.13165416220078599</v>
      </c>
      <c r="AI57" s="62">
        <f t="shared" si="20"/>
        <v>0.30171489817792069</v>
      </c>
      <c r="AJ57" s="62">
        <f t="shared" si="21"/>
        <v>0.4226509467667024</v>
      </c>
      <c r="AK57" s="62">
        <f t="shared" si="7"/>
        <v>-0.12093604858878171</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4.4292363616019022E-2</v>
      </c>
      <c r="AV57" s="62" t="str">
        <f t="shared" si="11"/>
        <v/>
      </c>
      <c r="AW57" s="62">
        <f t="shared" si="12"/>
        <v>0.86314299999999999</v>
      </c>
    </row>
    <row r="58" spans="1:49">
      <c r="A58" s="62">
        <v>1925</v>
      </c>
      <c r="B58" s="61">
        <v>2.4900000000000002</v>
      </c>
      <c r="C58" s="61">
        <v>7366</v>
      </c>
      <c r="D58" s="61">
        <v>5.7329999999999997</v>
      </c>
      <c r="H58" s="61">
        <v>0.15785801500087215</v>
      </c>
      <c r="I58" s="61">
        <v>0.69899999999999995</v>
      </c>
      <c r="J58" s="61">
        <v>0.77900000000000003</v>
      </c>
      <c r="K58" s="61">
        <v>1.8089999999999999</v>
      </c>
      <c r="L58" s="61">
        <v>2.4550000000000001</v>
      </c>
      <c r="M58" s="61">
        <v>20.908405269999999</v>
      </c>
      <c r="N58" s="62">
        <f t="shared" si="2"/>
        <v>5.0525835569727233</v>
      </c>
      <c r="O58" s="61">
        <v>10.13463</v>
      </c>
      <c r="Z58" s="61">
        <v>3.1</v>
      </c>
      <c r="AB58" s="61">
        <v>0.853792</v>
      </c>
      <c r="AC58" s="63" t="str">
        <f t="shared" si="3"/>
        <v/>
      </c>
      <c r="AD58" s="20" t="str">
        <f t="shared" si="28"/>
        <v/>
      </c>
      <c r="AE58" s="62" t="str">
        <f t="shared" si="4"/>
        <v/>
      </c>
      <c r="AF58" s="20">
        <f t="shared" si="27"/>
        <v>0.15785801500087215</v>
      </c>
      <c r="AG58" s="62">
        <f t="shared" si="5"/>
        <v>0.12192569335426479</v>
      </c>
      <c r="AH58" s="62">
        <f t="shared" si="6"/>
        <v>0.13587999302285017</v>
      </c>
      <c r="AI58" s="62">
        <f t="shared" si="20"/>
        <v>0.31554160125588698</v>
      </c>
      <c r="AJ58" s="62">
        <f t="shared" si="21"/>
        <v>0.42822257107971395</v>
      </c>
      <c r="AK58" s="62">
        <f t="shared" si="7"/>
        <v>-0.11268096982382697</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4.9815268232606506E-2</v>
      </c>
      <c r="AV58" s="62" t="str">
        <f t="shared" si="11"/>
        <v/>
      </c>
      <c r="AW58" s="62">
        <f t="shared" si="12"/>
        <v>0.853792</v>
      </c>
    </row>
    <row r="59" spans="1:49">
      <c r="A59" s="62">
        <v>1926</v>
      </c>
      <c r="B59" s="61">
        <v>2.4939</v>
      </c>
      <c r="C59" s="61">
        <v>7471</v>
      </c>
      <c r="D59" s="61">
        <v>5.8490000000000002</v>
      </c>
      <c r="H59" s="61">
        <v>0.16823388613438195</v>
      </c>
      <c r="I59" s="61">
        <v>0.68899999999999995</v>
      </c>
      <c r="J59" s="61">
        <v>0.83299999999999996</v>
      </c>
      <c r="K59" s="61">
        <v>1.7490000000000001</v>
      </c>
      <c r="L59" s="61">
        <v>2.4430000000000001</v>
      </c>
      <c r="M59" s="61">
        <v>22.01120281</v>
      </c>
      <c r="N59" s="62">
        <f t="shared" si="2"/>
        <v>4.8277335886602835</v>
      </c>
      <c r="O59" s="61">
        <v>9.7123550000000005</v>
      </c>
      <c r="Z59" s="61">
        <v>2.84</v>
      </c>
      <c r="AB59" s="61">
        <v>0.83030900000000007</v>
      </c>
      <c r="AC59" s="63" t="str">
        <f t="shared" si="3"/>
        <v/>
      </c>
      <c r="AD59" s="20" t="str">
        <f t="shared" si="28"/>
        <v/>
      </c>
      <c r="AE59" s="62" t="str">
        <f t="shared" si="4"/>
        <v/>
      </c>
      <c r="AF59" s="20">
        <f t="shared" si="27"/>
        <v>0.16823388613438195</v>
      </c>
      <c r="AG59" s="62">
        <f t="shared" si="5"/>
        <v>0.11779791417336295</v>
      </c>
      <c r="AH59" s="62">
        <f t="shared" si="6"/>
        <v>0.14241750726619934</v>
      </c>
      <c r="AI59" s="62">
        <f t="shared" si="20"/>
        <v>0.29902547444007521</v>
      </c>
      <c r="AJ59" s="62">
        <f t="shared" si="21"/>
        <v>0.41767823559582834</v>
      </c>
      <c r="AK59" s="62">
        <f t="shared" si="7"/>
        <v>-0.11865276115575313</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7.6522586670623102E-2</v>
      </c>
      <c r="AV59" s="62" t="str">
        <f t="shared" si="11"/>
        <v/>
      </c>
      <c r="AW59" s="62">
        <f t="shared" si="12"/>
        <v>0.83030900000000007</v>
      </c>
    </row>
    <row r="60" spans="1:49">
      <c r="A60" s="62">
        <v>1927</v>
      </c>
      <c r="B60" s="61">
        <v>2.4933999999999998</v>
      </c>
      <c r="C60" s="61">
        <v>7576</v>
      </c>
      <c r="D60" s="61">
        <v>6.032</v>
      </c>
      <c r="H60" s="61">
        <v>0.17390583554376657</v>
      </c>
      <c r="I60" s="61">
        <v>0.64500000000000002</v>
      </c>
      <c r="J60" s="61">
        <v>0.78800000000000003</v>
      </c>
      <c r="K60" s="61">
        <v>1.9</v>
      </c>
      <c r="L60" s="61">
        <v>2.5499999999999998</v>
      </c>
      <c r="M60" s="61">
        <v>22.714326710000002</v>
      </c>
      <c r="N60" s="62">
        <f t="shared" si="2"/>
        <v>4.7577945591871025</v>
      </c>
      <c r="O60" s="61">
        <v>9.7123550000000005</v>
      </c>
      <c r="Z60" s="61">
        <v>3.67</v>
      </c>
      <c r="AB60" s="61">
        <v>0.80208299999999999</v>
      </c>
      <c r="AC60" s="63" t="str">
        <f t="shared" si="3"/>
        <v/>
      </c>
      <c r="AD60" s="20" t="str">
        <f t="shared" si="28"/>
        <v/>
      </c>
      <c r="AE60" s="62" t="str">
        <f t="shared" si="4"/>
        <v/>
      </c>
      <c r="AF60" s="20">
        <f t="shared" si="27"/>
        <v>0.17390583554376657</v>
      </c>
      <c r="AG60" s="62">
        <f t="shared" si="5"/>
        <v>0.10692970822281167</v>
      </c>
      <c r="AH60" s="62">
        <f t="shared" si="6"/>
        <v>0.13063660477453581</v>
      </c>
      <c r="AI60" s="62">
        <f t="shared" si="20"/>
        <v>0.31498673740053051</v>
      </c>
      <c r="AJ60" s="62">
        <f t="shared" si="21"/>
        <v>0.42274535809018565</v>
      </c>
      <c r="AK60" s="62">
        <f t="shared" si="7"/>
        <v>-0.10775862068965514</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4.2992888264536636E-2</v>
      </c>
      <c r="AV60" s="62" t="str">
        <f t="shared" si="11"/>
        <v/>
      </c>
      <c r="AW60" s="62">
        <f t="shared" si="12"/>
        <v>0.80208299999999999</v>
      </c>
    </row>
    <row r="61" spans="1:49">
      <c r="A61" s="62">
        <v>1928</v>
      </c>
      <c r="B61" s="61">
        <v>2.4861</v>
      </c>
      <c r="C61" s="61">
        <v>7679</v>
      </c>
      <c r="D61" s="61">
        <v>6.3079999999999998</v>
      </c>
      <c r="H61" s="61">
        <v>0.18357641090678503</v>
      </c>
      <c r="I61" s="61">
        <v>0.69799999999999995</v>
      </c>
      <c r="J61" s="61">
        <v>0.82</v>
      </c>
      <c r="K61" s="61">
        <v>1.99</v>
      </c>
      <c r="L61" s="61">
        <v>2.6880000000000002</v>
      </c>
      <c r="M61" s="61">
        <v>23.359553470000002</v>
      </c>
      <c r="N61" s="62">
        <f t="shared" si="2"/>
        <v>4.7731674123860834</v>
      </c>
      <c r="O61" s="61">
        <v>9.7827339999999996</v>
      </c>
      <c r="Z61" s="61">
        <v>4.2300000000000004</v>
      </c>
      <c r="AB61" s="61">
        <v>0.7625360000000001</v>
      </c>
      <c r="AC61" s="63" t="str">
        <f t="shared" si="3"/>
        <v/>
      </c>
      <c r="AD61" s="20" t="str">
        <f t="shared" si="28"/>
        <v/>
      </c>
      <c r="AE61" s="62" t="str">
        <f t="shared" si="4"/>
        <v/>
      </c>
      <c r="AF61" s="20">
        <f t="shared" si="27"/>
        <v>0.18357641090678503</v>
      </c>
      <c r="AG61" s="62">
        <f t="shared" si="5"/>
        <v>0.11065313887127456</v>
      </c>
      <c r="AH61" s="62">
        <f t="shared" si="6"/>
        <v>0.12999365884590997</v>
      </c>
      <c r="AI61" s="62">
        <f t="shared" si="20"/>
        <v>0.31547241597970832</v>
      </c>
      <c r="AJ61" s="62">
        <f t="shared" si="21"/>
        <v>0.42612555485098291</v>
      </c>
      <c r="AK61" s="62">
        <f t="shared" si="7"/>
        <v>-0.11065313887127459</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3.3474120686655597E-2</v>
      </c>
      <c r="AV61" s="62" t="str">
        <f t="shared" si="11"/>
        <v/>
      </c>
      <c r="AW61" s="62">
        <f t="shared" si="12"/>
        <v>0.7625360000000001</v>
      </c>
    </row>
    <row r="62" spans="1:49">
      <c r="A62" s="62">
        <v>1929</v>
      </c>
      <c r="B62" s="61">
        <v>2.4899</v>
      </c>
      <c r="C62" s="61">
        <v>7782</v>
      </c>
      <c r="D62" s="61">
        <v>6.4889999999999999</v>
      </c>
      <c r="G62" s="61"/>
      <c r="H62" s="61">
        <v>0.19294190167976577</v>
      </c>
      <c r="I62" s="61">
        <v>0.72899999999999998</v>
      </c>
      <c r="J62" s="61">
        <v>0.79800000000000004</v>
      </c>
      <c r="K62" s="61">
        <v>2.0049999999999999</v>
      </c>
      <c r="L62" s="61">
        <v>2.766</v>
      </c>
      <c r="M62" s="61">
        <v>23.466683539999998</v>
      </c>
      <c r="N62" s="62">
        <f t="shared" si="2"/>
        <v>4.823019497577417</v>
      </c>
      <c r="O62" s="61">
        <v>9.7123550000000005</v>
      </c>
      <c r="Z62" s="61">
        <v>4.82</v>
      </c>
      <c r="AB62" s="61">
        <v>0.74175299999999988</v>
      </c>
      <c r="AC62" s="63" t="str">
        <f t="shared" si="3"/>
        <v/>
      </c>
      <c r="AD62" s="20" t="str">
        <f t="shared" si="28"/>
        <v/>
      </c>
      <c r="AE62" s="62" t="str">
        <f t="shared" si="4"/>
        <v/>
      </c>
      <c r="AF62" s="20">
        <f t="shared" si="27"/>
        <v>0.19294190167976577</v>
      </c>
      <c r="AG62" s="62">
        <f t="shared" si="5"/>
        <v>0.11234396671289876</v>
      </c>
      <c r="AH62" s="62">
        <f t="shared" si="6"/>
        <v>0.12297734627831716</v>
      </c>
      <c r="AI62" s="62">
        <f t="shared" si="20"/>
        <v>0.30898443519802743</v>
      </c>
      <c r="AJ62" s="62">
        <f t="shared" si="21"/>
        <v>0.42625982431807674</v>
      </c>
      <c r="AK62" s="62">
        <f t="shared" si="7"/>
        <v>-0.11727538912004931</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3.1909928582215197E-2</v>
      </c>
      <c r="AV62" s="62" t="str">
        <f t="shared" si="11"/>
        <v/>
      </c>
      <c r="AW62" s="62">
        <f t="shared" si="12"/>
        <v>0.74175299999999988</v>
      </c>
    </row>
    <row r="63" spans="1:49">
      <c r="A63" s="62">
        <v>1930</v>
      </c>
      <c r="B63" s="61">
        <v>2.4860000000000002</v>
      </c>
      <c r="C63" s="61">
        <v>7884</v>
      </c>
      <c r="D63" s="61">
        <v>6.2480000000000002</v>
      </c>
      <c r="G63" s="61"/>
      <c r="H63" s="61">
        <v>0.22343149807938539</v>
      </c>
      <c r="I63" s="61">
        <v>0.73799999999999999</v>
      </c>
      <c r="J63" s="61">
        <v>0.78200000000000003</v>
      </c>
      <c r="K63" s="61">
        <v>1.728</v>
      </c>
      <c r="L63" s="61">
        <v>2.427</v>
      </c>
      <c r="M63" s="61">
        <v>22.854074870000002</v>
      </c>
      <c r="N63" s="62">
        <f t="shared" si="2"/>
        <v>4.7066829671707948</v>
      </c>
      <c r="O63" s="61">
        <v>9.3604570000000002</v>
      </c>
      <c r="Z63" s="61">
        <v>2.08</v>
      </c>
      <c r="AB63" s="61">
        <v>0.78685599999999989</v>
      </c>
      <c r="AC63" s="63" t="str">
        <f t="shared" si="3"/>
        <v/>
      </c>
      <c r="AD63" s="20" t="str">
        <f t="shared" si="28"/>
        <v/>
      </c>
      <c r="AE63" s="62" t="str">
        <f t="shared" si="4"/>
        <v/>
      </c>
      <c r="AF63" s="20">
        <f t="shared" si="27"/>
        <v>0.22343149807938539</v>
      </c>
      <c r="AG63" s="62">
        <f t="shared" si="5"/>
        <v>0.11811779769526248</v>
      </c>
      <c r="AH63" s="62">
        <f t="shared" si="6"/>
        <v>0.12516005121638923</v>
      </c>
      <c r="AI63" s="62">
        <f t="shared" si="20"/>
        <v>0.27656850192061461</v>
      </c>
      <c r="AJ63" s="62">
        <f t="shared" si="21"/>
        <v>0.38844430217669651</v>
      </c>
      <c r="AK63" s="62">
        <f t="shared" si="7"/>
        <v>-0.1118758002560819</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7.2616777032146973E-2</v>
      </c>
      <c r="AV63" s="62" t="str">
        <f t="shared" si="11"/>
        <v/>
      </c>
      <c r="AW63" s="62">
        <f t="shared" si="12"/>
        <v>0.78685599999999989</v>
      </c>
    </row>
    <row r="64" spans="1:49">
      <c r="A64" s="62">
        <v>1931</v>
      </c>
      <c r="B64" s="61">
        <v>2.4857</v>
      </c>
      <c r="C64" s="61">
        <v>7999</v>
      </c>
      <c r="D64" s="61">
        <v>5.774</v>
      </c>
      <c r="G64" s="61"/>
      <c r="H64" s="61">
        <v>0.2109456182888812</v>
      </c>
      <c r="I64" s="61">
        <v>0.86499999999999999</v>
      </c>
      <c r="J64" s="61">
        <v>0.72399999999999998</v>
      </c>
      <c r="K64" s="61">
        <v>1.3149999999999999</v>
      </c>
      <c r="L64" s="61">
        <v>1.8959999999999999</v>
      </c>
      <c r="M64" s="61">
        <v>21.697967129999999</v>
      </c>
      <c r="N64" s="62">
        <f t="shared" si="2"/>
        <v>4.5155039073022003</v>
      </c>
      <c r="O64" s="61">
        <v>8.7974219999999992</v>
      </c>
      <c r="Z64" s="61">
        <v>1.47</v>
      </c>
      <c r="AB64" s="61">
        <v>0.903775</v>
      </c>
      <c r="AC64" s="63" t="str">
        <f t="shared" si="3"/>
        <v/>
      </c>
      <c r="AD64" s="20" t="str">
        <f t="shared" si="28"/>
        <v/>
      </c>
      <c r="AE64" s="62" t="str">
        <f t="shared" si="4"/>
        <v/>
      </c>
      <c r="AF64" s="20">
        <f t="shared" si="27"/>
        <v>0.2109456182888812</v>
      </c>
      <c r="AG64" s="62">
        <f t="shared" si="5"/>
        <v>0.14980949082092138</v>
      </c>
      <c r="AH64" s="62">
        <f t="shared" si="6"/>
        <v>0.12538967786629718</v>
      </c>
      <c r="AI64" s="62">
        <f t="shared" si="20"/>
        <v>0.22774506408036022</v>
      </c>
      <c r="AJ64" s="62">
        <f t="shared" si="21"/>
        <v>0.32836854866643572</v>
      </c>
      <c r="AK64" s="62">
        <f t="shared" si="7"/>
        <v>-0.10062348458607551</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6.2266618653691576E-2</v>
      </c>
      <c r="AV64" s="62" t="str">
        <f t="shared" si="11"/>
        <v/>
      </c>
      <c r="AW64" s="62">
        <f t="shared" si="12"/>
        <v>0.903775</v>
      </c>
    </row>
    <row r="65" spans="1:49">
      <c r="A65" s="62">
        <v>1932</v>
      </c>
      <c r="B65" s="61">
        <v>2.4817</v>
      </c>
      <c r="C65" s="61">
        <v>8123</v>
      </c>
      <c r="D65" s="61">
        <v>5.2329999999999997</v>
      </c>
      <c r="G65" s="61"/>
      <c r="H65" s="61">
        <v>0.16434167781387349</v>
      </c>
      <c r="I65" s="61">
        <v>0.88300000000000001</v>
      </c>
      <c r="J65" s="61">
        <v>0.72899999999999998</v>
      </c>
      <c r="K65" s="61">
        <v>0.85</v>
      </c>
      <c r="L65" s="61">
        <v>1.306</v>
      </c>
      <c r="M65" s="61">
        <v>21.122869269999999</v>
      </c>
      <c r="N65" s="62">
        <f t="shared" si="2"/>
        <v>4.1396684259505312</v>
      </c>
      <c r="O65" s="61">
        <v>8.1640080000000008</v>
      </c>
      <c r="Z65" s="61">
        <v>0.81</v>
      </c>
      <c r="AB65" s="61">
        <v>1.0526500000000001</v>
      </c>
      <c r="AC65" s="63" t="str">
        <f t="shared" si="3"/>
        <v/>
      </c>
      <c r="AD65" s="20" t="str">
        <f t="shared" si="28"/>
        <v/>
      </c>
      <c r="AE65" s="62" t="str">
        <f t="shared" si="4"/>
        <v/>
      </c>
      <c r="AF65" s="20">
        <f t="shared" si="27"/>
        <v>0.16434167781387349</v>
      </c>
      <c r="AG65" s="62">
        <f t="shared" si="5"/>
        <v>0.16873686222052361</v>
      </c>
      <c r="AH65" s="62">
        <f t="shared" si="6"/>
        <v>0.13930823619338811</v>
      </c>
      <c r="AI65" s="62">
        <f t="shared" si="20"/>
        <v>0.16243072807185172</v>
      </c>
      <c r="AJ65" s="62">
        <f t="shared" si="21"/>
        <v>0.24957003630804511</v>
      </c>
      <c r="AK65" s="62">
        <f t="shared" si="7"/>
        <v>-8.7139308236193397E-2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0.10160109373750513</v>
      </c>
      <c r="AV65" s="62" t="str">
        <f t="shared" si="11"/>
        <v/>
      </c>
      <c r="AW65" s="62">
        <f t="shared" si="12"/>
        <v>1.0526500000000001</v>
      </c>
    </row>
    <row r="66" spans="1:49">
      <c r="A66" s="62">
        <v>1933</v>
      </c>
      <c r="B66" s="61">
        <v>1.9335</v>
      </c>
      <c r="C66" s="61">
        <v>8237</v>
      </c>
      <c r="D66" s="61">
        <v>5.0439999999999996</v>
      </c>
      <c r="G66" s="61"/>
      <c r="H66" s="61">
        <v>0.14651070578905631</v>
      </c>
      <c r="I66" s="61">
        <v>0.99299999999999999</v>
      </c>
      <c r="J66" s="61">
        <v>0.72099999999999997</v>
      </c>
      <c r="K66" s="61">
        <v>0.754</v>
      </c>
      <c r="L66" s="61">
        <v>1.254</v>
      </c>
      <c r="M66" s="61">
        <v>20.910953559999999</v>
      </c>
      <c r="N66" s="62">
        <f t="shared" si="2"/>
        <v>3.9748098832058139</v>
      </c>
      <c r="O66" s="61">
        <v>8.093629</v>
      </c>
      <c r="Z66" s="61">
        <v>1.1000000000000001</v>
      </c>
      <c r="AB66" s="61">
        <v>1.16086</v>
      </c>
      <c r="AC66" s="63" t="str">
        <f t="shared" si="3"/>
        <v/>
      </c>
      <c r="AD66" s="20" t="str">
        <f t="shared" si="28"/>
        <v/>
      </c>
      <c r="AE66" s="62" t="str">
        <f t="shared" si="4"/>
        <v/>
      </c>
      <c r="AF66" s="20">
        <f t="shared" si="27"/>
        <v>0.14651070578905631</v>
      </c>
      <c r="AG66" s="62">
        <f t="shared" si="5"/>
        <v>0.19686756542426648</v>
      </c>
      <c r="AH66" s="62">
        <f t="shared" si="6"/>
        <v>0.14294210943695482</v>
      </c>
      <c r="AI66" s="62">
        <f t="shared" si="20"/>
        <v>0.14948453608247425</v>
      </c>
      <c r="AJ66" s="62">
        <f t="shared" si="21"/>
        <v>0.24861221252973834</v>
      </c>
      <c r="AK66" s="62">
        <f t="shared" si="7"/>
        <v>-9.9127676447264085E-2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4.8738775441535938E-2</v>
      </c>
      <c r="AV66" s="62" t="str">
        <f t="shared" si="11"/>
        <v/>
      </c>
      <c r="AW66" s="62">
        <f t="shared" si="12"/>
        <v>1.16086</v>
      </c>
    </row>
    <row r="67" spans="1:49">
      <c r="A67" s="62">
        <v>1934</v>
      </c>
      <c r="B67" s="61">
        <v>1.4841</v>
      </c>
      <c r="C67" s="61">
        <v>8341</v>
      </c>
      <c r="D67" s="61">
        <v>4.9589999999999996</v>
      </c>
      <c r="G67" s="61"/>
      <c r="H67" s="61">
        <v>0.15184513006654568</v>
      </c>
      <c r="I67" s="61">
        <v>0.98899999999999999</v>
      </c>
      <c r="J67" s="61">
        <v>0.88900000000000001</v>
      </c>
      <c r="K67" s="61">
        <v>0.73599999999999999</v>
      </c>
      <c r="L67" s="61">
        <v>1.079</v>
      </c>
      <c r="M67" s="61">
        <v>20.43778726</v>
      </c>
      <c r="N67" s="62">
        <f t="shared" si="2"/>
        <v>3.9484468786371378</v>
      </c>
      <c r="O67" s="61">
        <v>8.093629</v>
      </c>
      <c r="Z67" s="61">
        <v>0.89</v>
      </c>
      <c r="AB67" s="61">
        <v>1.1820900000000001</v>
      </c>
      <c r="AC67" s="63" t="str">
        <f t="shared" si="3"/>
        <v/>
      </c>
      <c r="AD67" s="20" t="str">
        <f t="shared" si="28"/>
        <v/>
      </c>
      <c r="AE67" s="62" t="str">
        <f t="shared" si="4"/>
        <v/>
      </c>
      <c r="AF67" s="20">
        <f t="shared" si="27"/>
        <v>0.15184513006654568</v>
      </c>
      <c r="AG67" s="62">
        <f t="shared" si="5"/>
        <v>0.19943537003428111</v>
      </c>
      <c r="AH67" s="62">
        <f t="shared" si="6"/>
        <v>0.17927001411574917</v>
      </c>
      <c r="AI67" s="62">
        <f t="shared" si="20"/>
        <v>0.14841701956039524</v>
      </c>
      <c r="AJ67" s="62">
        <f t="shared" si="21"/>
        <v>0.21758419036095988</v>
      </c>
      <c r="AK67" s="62">
        <f t="shared" si="7"/>
        <v>-6.9167170800564642E-2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1.7654612528410975E-2</v>
      </c>
      <c r="AV67" s="62" t="str">
        <f t="shared" si="11"/>
        <v/>
      </c>
      <c r="AW67" s="62">
        <f t="shared" si="12"/>
        <v>1.1820900000000001</v>
      </c>
    </row>
    <row r="68" spans="1:49">
      <c r="A68" s="62">
        <v>1935</v>
      </c>
      <c r="B68" s="61">
        <v>1.4767999999999999</v>
      </c>
      <c r="C68" s="61">
        <v>8434</v>
      </c>
      <c r="D68" s="61">
        <v>4.8860000000000001</v>
      </c>
      <c r="G68" s="61"/>
      <c r="H68" s="61">
        <v>0.13917314776913631</v>
      </c>
      <c r="I68" s="61">
        <v>0.98899999999999999</v>
      </c>
      <c r="J68" s="61">
        <v>0.88600000000000001</v>
      </c>
      <c r="K68" s="61">
        <v>0.71099999999999997</v>
      </c>
      <c r="L68" s="61">
        <v>0.97799999999999998</v>
      </c>
      <c r="M68" s="61">
        <v>20.761725760000001</v>
      </c>
      <c r="N68" s="62">
        <f t="shared" ref="N68:N131" si="29">IF(OR(D68="",C68="",M68=""),"",D68*1000000000/C68/1000/(M68/100*$D$138*1000000000/$C$138/1000)*100)</f>
        <v>3.7873950077690255</v>
      </c>
      <c r="O68" s="61">
        <v>7.8121109999999998</v>
      </c>
      <c r="Z68" s="61">
        <v>3.18</v>
      </c>
      <c r="AB68" s="61">
        <v>1.2181199999999999</v>
      </c>
      <c r="AC68" s="63" t="str">
        <f t="shared" ref="AC68:AC131" si="30">IF(E68="","",E68/100)</f>
        <v/>
      </c>
      <c r="AD68" s="20" t="str">
        <f t="shared" si="28"/>
        <v/>
      </c>
      <c r="AE68" s="62" t="str">
        <f t="shared" ref="AE68:AE131" si="31">IF(G68="","",G68/100)</f>
        <v/>
      </c>
      <c r="AF68" s="20">
        <f t="shared" si="27"/>
        <v>0.13917314776913631</v>
      </c>
      <c r="AG68" s="62">
        <f t="shared" ref="AG68:AG131" si="32">IF(OR(I68="",D68=""),"",I68/D68)</f>
        <v>0.20241506344658206</v>
      </c>
      <c r="AH68" s="62">
        <f t="shared" ref="AH68:AH131" si="33">IF(OR(J68="",D68=""),"",J68/D68)</f>
        <v>0.18133442488743348</v>
      </c>
      <c r="AI68" s="62">
        <f t="shared" si="20"/>
        <v>0.14551780597625869</v>
      </c>
      <c r="AJ68" s="62">
        <f t="shared" si="21"/>
        <v>0.2001637331150225</v>
      </c>
      <c r="AK68" s="62">
        <f t="shared" ref="AK68:AK131" si="34">IF(OR(AI68="",AJ68=""),"",AI68-AJ68)</f>
        <v>-5.4645927138763817E-2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5.0543856579547637E-2</v>
      </c>
      <c r="AV68" s="62" t="str">
        <f t="shared" ref="AV68:AV131" si="38">IF(OR(AA68="",Z68=""),"",(AA68-Z68)/100)</f>
        <v/>
      </c>
      <c r="AW68" s="62">
        <f t="shared" ref="AW68:AW131" si="39">IF(AB68="","",AB68)</f>
        <v>1.2181199999999999</v>
      </c>
    </row>
    <row r="69" spans="1:49">
      <c r="A69" s="62">
        <v>1936</v>
      </c>
      <c r="B69" s="61">
        <v>1.5508999999999999</v>
      </c>
      <c r="C69" s="61">
        <v>8516</v>
      </c>
      <c r="D69" s="61">
        <v>4.9550000000000001</v>
      </c>
      <c r="G69" s="61"/>
      <c r="H69" s="61">
        <v>0.12633703329969728</v>
      </c>
      <c r="I69" s="61">
        <v>0.93500000000000005</v>
      </c>
      <c r="J69" s="61">
        <v>0.92200000000000004</v>
      </c>
      <c r="K69" s="61">
        <v>0.79600000000000004</v>
      </c>
      <c r="L69" s="61">
        <v>1.071</v>
      </c>
      <c r="M69" s="61">
        <v>21.701840529999998</v>
      </c>
      <c r="N69" s="62">
        <f t="shared" si="29"/>
        <v>3.6391136996982354</v>
      </c>
      <c r="O69" s="61">
        <v>7.4602149999999998</v>
      </c>
      <c r="Z69" s="61">
        <v>1.64</v>
      </c>
      <c r="AB69" s="61">
        <v>1.22227</v>
      </c>
      <c r="AC69" s="63" t="str">
        <f t="shared" si="30"/>
        <v/>
      </c>
      <c r="AD69" s="20" t="str">
        <f t="shared" si="28"/>
        <v/>
      </c>
      <c r="AE69" s="62" t="str">
        <f t="shared" si="31"/>
        <v/>
      </c>
      <c r="AF69" s="20">
        <f t="shared" si="27"/>
        <v>0.12633703329969728</v>
      </c>
      <c r="AG69" s="62">
        <f t="shared" si="32"/>
        <v>0.18869828456104945</v>
      </c>
      <c r="AH69" s="62">
        <f t="shared" si="33"/>
        <v>0.18607467204843592</v>
      </c>
      <c r="AI69" s="62">
        <f t="shared" si="20"/>
        <v>0.16064581231079719</v>
      </c>
      <c r="AJ69" s="62">
        <f t="shared" si="21"/>
        <v>0.21614530776992935</v>
      </c>
      <c r="AK69" s="62">
        <f t="shared" si="34"/>
        <v>-5.5499495459132159E-2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7.1738286823736119E-2</v>
      </c>
      <c r="AV69" s="62" t="str">
        <f t="shared" si="38"/>
        <v/>
      </c>
      <c r="AW69" s="62">
        <f t="shared" si="39"/>
        <v>1.22227</v>
      </c>
    </row>
    <row r="70" spans="1:49">
      <c r="A70" s="62">
        <v>1937</v>
      </c>
      <c r="B70" s="61">
        <v>1.8167</v>
      </c>
      <c r="C70" s="61">
        <v>8599</v>
      </c>
      <c r="D70" s="61">
        <v>5.4089999999999998</v>
      </c>
      <c r="G70" s="61"/>
      <c r="H70" s="61">
        <v>0.13496025143279719</v>
      </c>
      <c r="I70" s="61">
        <v>0.93799999999999994</v>
      </c>
      <c r="J70" s="61">
        <v>0.94299999999999995</v>
      </c>
      <c r="K70" s="61">
        <v>1.204</v>
      </c>
      <c r="L70" s="61">
        <v>1.605</v>
      </c>
      <c r="M70" s="61">
        <v>22.72727201</v>
      </c>
      <c r="N70" s="62">
        <f t="shared" si="29"/>
        <v>3.756694761864344</v>
      </c>
      <c r="O70" s="61">
        <v>7.8824909999999999</v>
      </c>
      <c r="Z70" s="61">
        <v>0.19</v>
      </c>
      <c r="AB70" s="61">
        <v>1.20852</v>
      </c>
      <c r="AC70" s="63" t="str">
        <f t="shared" si="30"/>
        <v/>
      </c>
      <c r="AD70" s="20" t="str">
        <f t="shared" si="28"/>
        <v/>
      </c>
      <c r="AE70" s="62" t="str">
        <f t="shared" si="31"/>
        <v/>
      </c>
      <c r="AF70" s="20">
        <f t="shared" ref="AF70:AF101" si="46">IF(H70="","",H70)</f>
        <v>0.13496025143279719</v>
      </c>
      <c r="AG70" s="62">
        <f t="shared" si="32"/>
        <v>0.17341467923830653</v>
      </c>
      <c r="AH70" s="62">
        <f t="shared" si="33"/>
        <v>0.1743390645220928</v>
      </c>
      <c r="AI70" s="62">
        <f t="shared" ref="AI70:AI133" si="47">IF(OR(K70="",D70=""),"",K70/D70)</f>
        <v>0.22259197633573674</v>
      </c>
      <c r="AJ70" s="62">
        <f t="shared" ref="AJ70:AJ133" si="48">IF(OR(L70="",D70=""),"",L70/D70)</f>
        <v>0.29672767609539658</v>
      </c>
      <c r="AK70" s="62">
        <f t="shared" si="34"/>
        <v>-7.4135699759659834E-2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-1.5399355206279386E-2</v>
      </c>
      <c r="AV70" s="62" t="str">
        <f t="shared" si="38"/>
        <v/>
      </c>
      <c r="AW70" s="62">
        <f t="shared" si="39"/>
        <v>1.20852</v>
      </c>
    </row>
    <row r="71" spans="1:49">
      <c r="A71" s="62">
        <v>1938</v>
      </c>
      <c r="B71" s="61">
        <v>1.8179000000000001</v>
      </c>
      <c r="C71" s="61">
        <v>8685</v>
      </c>
      <c r="D71" s="61">
        <v>5.5060000000000002</v>
      </c>
      <c r="G71" s="61"/>
      <c r="H71" s="61">
        <v>0.17490010897203051</v>
      </c>
      <c r="I71" s="61">
        <v>1.0449999999999999</v>
      </c>
      <c r="J71" s="61">
        <v>1.0149999999999999</v>
      </c>
      <c r="K71" s="61">
        <v>1.079</v>
      </c>
      <c r="L71" s="61">
        <v>1.46</v>
      </c>
      <c r="M71" s="61">
        <v>21.818144440000001</v>
      </c>
      <c r="N71" s="62">
        <f t="shared" si="29"/>
        <v>3.9439623313023886</v>
      </c>
      <c r="O71" s="61">
        <v>8.0232500000000009</v>
      </c>
      <c r="Z71" s="61">
        <v>0.15</v>
      </c>
      <c r="AB71" s="61">
        <v>1.17858</v>
      </c>
      <c r="AC71" s="63" t="str">
        <f t="shared" si="30"/>
        <v/>
      </c>
      <c r="AD71" s="20" t="str">
        <f t="shared" ref="AD71:AD102" si="49">IF(F71="","",F71)</f>
        <v/>
      </c>
      <c r="AE71" s="62" t="str">
        <f t="shared" si="31"/>
        <v/>
      </c>
      <c r="AF71" s="20">
        <f t="shared" si="46"/>
        <v>0.17490010897203051</v>
      </c>
      <c r="AG71" s="62">
        <f t="shared" si="32"/>
        <v>0.18979295314202685</v>
      </c>
      <c r="AH71" s="62">
        <f t="shared" si="33"/>
        <v>0.18434435161641843</v>
      </c>
      <c r="AI71" s="62">
        <f t="shared" si="47"/>
        <v>0.19596803487104975</v>
      </c>
      <c r="AJ71" s="62">
        <f t="shared" si="48"/>
        <v>0.26516527424627678</v>
      </c>
      <c r="AK71" s="62">
        <f t="shared" si="34"/>
        <v>-6.9197239375227038E-2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-4.6746367695205529E-2</v>
      </c>
      <c r="AV71" s="62" t="str">
        <f t="shared" si="38"/>
        <v/>
      </c>
      <c r="AW71" s="62">
        <f t="shared" si="39"/>
        <v>1.17858</v>
      </c>
    </row>
    <row r="72" spans="1:49">
      <c r="A72" s="62">
        <v>1939</v>
      </c>
      <c r="B72" s="61">
        <v>1.8749</v>
      </c>
      <c r="C72" s="61">
        <v>8782</v>
      </c>
      <c r="D72" s="61">
        <v>6.0609999999999999</v>
      </c>
      <c r="G72" s="61"/>
      <c r="H72" s="61">
        <v>0.16845405048671835</v>
      </c>
      <c r="I72" s="61">
        <v>1.1819999999999999</v>
      </c>
      <c r="J72" s="61">
        <v>1.071</v>
      </c>
      <c r="K72" s="61">
        <v>1.006</v>
      </c>
      <c r="L72" s="61">
        <v>1.56</v>
      </c>
      <c r="M72" s="61">
        <v>23.38544409</v>
      </c>
      <c r="N72" s="62">
        <f t="shared" si="29"/>
        <v>4.0058014209566357</v>
      </c>
      <c r="O72" s="61">
        <v>8.093629</v>
      </c>
      <c r="Z72" s="61">
        <v>1.1000000000000001</v>
      </c>
      <c r="AB72" s="61">
        <v>1.1084499999999999</v>
      </c>
      <c r="AC72" s="63" t="str">
        <f t="shared" si="30"/>
        <v/>
      </c>
      <c r="AD72" s="20" t="str">
        <f t="shared" si="49"/>
        <v/>
      </c>
      <c r="AE72" s="62" t="str">
        <f t="shared" si="31"/>
        <v/>
      </c>
      <c r="AF72" s="20">
        <f t="shared" si="46"/>
        <v>0.16845405048671835</v>
      </c>
      <c r="AG72" s="62">
        <f t="shared" si="32"/>
        <v>0.19501732387394818</v>
      </c>
      <c r="AH72" s="62">
        <f t="shared" si="33"/>
        <v>0.17670351427157235</v>
      </c>
      <c r="AI72" s="62">
        <f t="shared" si="47"/>
        <v>0.16597921135126217</v>
      </c>
      <c r="AJ72" s="62">
        <f t="shared" si="48"/>
        <v>0.25738327008744433</v>
      </c>
      <c r="AK72" s="62">
        <f t="shared" si="34"/>
        <v>-9.1404058736182153E-2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-1.4057779801779524E-2</v>
      </c>
      <c r="AV72" s="62" t="str">
        <f t="shared" si="38"/>
        <v/>
      </c>
      <c r="AW72" s="62">
        <f t="shared" si="39"/>
        <v>1.1084499999999999</v>
      </c>
    </row>
    <row r="73" spans="1:49">
      <c r="A73" s="62">
        <v>1940</v>
      </c>
      <c r="B73" s="61">
        <v>1.8823000000000001</v>
      </c>
      <c r="C73" s="61">
        <v>8879</v>
      </c>
      <c r="D73" s="61"/>
      <c r="G73" s="61"/>
      <c r="H73" s="61"/>
      <c r="I73" s="61">
        <v>2.31</v>
      </c>
      <c r="J73" s="61">
        <v>1.3320000000000001</v>
      </c>
      <c r="K73" s="61">
        <v>0.64900000000000002</v>
      </c>
      <c r="L73" s="61">
        <v>1.0229999999999999</v>
      </c>
      <c r="M73" s="61">
        <v>20.344214090000001</v>
      </c>
      <c r="N73" s="62" t="str">
        <f t="shared" si="29"/>
        <v/>
      </c>
      <c r="O73" s="61">
        <v>9.2900779999999994</v>
      </c>
      <c r="Z73" s="61">
        <v>1.96</v>
      </c>
      <c r="AB73" s="61"/>
      <c r="AC73" s="63" t="str">
        <f t="shared" si="30"/>
        <v/>
      </c>
      <c r="AD73" s="20" t="str">
        <f t="shared" si="49"/>
        <v/>
      </c>
      <c r="AE73" s="62" t="str">
        <f t="shared" si="31"/>
        <v/>
      </c>
      <c r="AF73" s="20" t="str">
        <f t="shared" si="46"/>
        <v/>
      </c>
      <c r="AG73" s="62" t="str">
        <f t="shared" si="32"/>
        <v/>
      </c>
      <c r="AH73" s="62" t="str">
        <f t="shared" si="33"/>
        <v/>
      </c>
      <c r="AI73" s="62" t="str">
        <f t="shared" si="47"/>
        <v/>
      </c>
      <c r="AJ73" s="62" t="str">
        <f t="shared" si="48"/>
        <v/>
      </c>
      <c r="AK73" s="62" t="str">
        <f t="shared" si="34"/>
        <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t="str">
        <f t="shared" si="45"/>
        <v/>
      </c>
      <c r="AV73" s="62" t="str">
        <f t="shared" si="38"/>
        <v/>
      </c>
      <c r="AW73" s="62" t="str">
        <f t="shared" si="39"/>
        <v/>
      </c>
    </row>
    <row r="74" spans="1:49">
      <c r="A74" s="62">
        <v>1941</v>
      </c>
      <c r="B74" s="61">
        <v>1.88</v>
      </c>
      <c r="C74" s="61">
        <v>8966</v>
      </c>
      <c r="D74" s="61"/>
      <c r="G74" s="61"/>
      <c r="H74" s="61"/>
      <c r="I74" s="61">
        <v>3.6659999999999999</v>
      </c>
      <c r="J74" s="61">
        <v>1.9419999999999999</v>
      </c>
      <c r="K74" s="61">
        <v>0.63500000000000001</v>
      </c>
      <c r="L74" s="61">
        <v>0.74399999999999999</v>
      </c>
      <c r="M74" s="61">
        <v>19.066603929999999</v>
      </c>
      <c r="N74" s="62" t="str">
        <f t="shared" si="29"/>
        <v/>
      </c>
      <c r="O74" s="61">
        <v>10.62729</v>
      </c>
      <c r="Z74" s="61">
        <v>2</v>
      </c>
      <c r="AB74" s="61"/>
      <c r="AC74" s="63" t="str">
        <f t="shared" si="30"/>
        <v/>
      </c>
      <c r="AD74" s="20" t="str">
        <f t="shared" si="49"/>
        <v/>
      </c>
      <c r="AE74" s="62" t="str">
        <f t="shared" si="31"/>
        <v/>
      </c>
      <c r="AF74" s="20" t="str">
        <f t="shared" si="46"/>
        <v/>
      </c>
      <c r="AG74" s="62" t="str">
        <f t="shared" si="32"/>
        <v/>
      </c>
      <c r="AH74" s="62" t="str">
        <f t="shared" si="33"/>
        <v/>
      </c>
      <c r="AI74" s="62" t="str">
        <f t="shared" si="47"/>
        <v/>
      </c>
      <c r="AJ74" s="62" t="str">
        <f t="shared" si="48"/>
        <v/>
      </c>
      <c r="AK74" s="62" t="str">
        <f t="shared" si="34"/>
        <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t="str">
        <f t="shared" si="45"/>
        <v/>
      </c>
      <c r="AV74" s="62" t="str">
        <f t="shared" si="38"/>
        <v/>
      </c>
      <c r="AW74" s="62" t="str">
        <f t="shared" si="39"/>
        <v/>
      </c>
    </row>
    <row r="75" spans="1:49">
      <c r="A75" s="62">
        <v>1942</v>
      </c>
      <c r="B75" s="61">
        <v>1.8791946308724834</v>
      </c>
      <c r="C75" s="61">
        <v>9042</v>
      </c>
      <c r="D75" s="61"/>
      <c r="G75" s="61"/>
      <c r="H75" s="61"/>
      <c r="I75" s="61">
        <v>3.4740000000000002</v>
      </c>
      <c r="J75" s="61">
        <v>2.0419999999999998</v>
      </c>
      <c r="K75" s="61">
        <v>0.61699999999999999</v>
      </c>
      <c r="L75" s="61">
        <v>0.48199999999999998</v>
      </c>
      <c r="M75" s="61">
        <v>17.265269419999999</v>
      </c>
      <c r="N75" s="62" t="str">
        <f t="shared" si="29"/>
        <v/>
      </c>
      <c r="O75" s="61">
        <v>11.40146</v>
      </c>
      <c r="Z75" s="61">
        <v>1.75</v>
      </c>
      <c r="AB75" s="61"/>
      <c r="AC75" s="63" t="str">
        <f t="shared" si="30"/>
        <v/>
      </c>
      <c r="AD75" s="20" t="str">
        <f t="shared" si="49"/>
        <v/>
      </c>
      <c r="AE75" s="62" t="str">
        <f t="shared" si="31"/>
        <v/>
      </c>
      <c r="AF75" s="20" t="str">
        <f t="shared" si="46"/>
        <v/>
      </c>
      <c r="AG75" s="62" t="str">
        <f t="shared" si="32"/>
        <v/>
      </c>
      <c r="AH75" s="62" t="str">
        <f t="shared" si="33"/>
        <v/>
      </c>
      <c r="AI75" s="62" t="str">
        <f t="shared" si="47"/>
        <v/>
      </c>
      <c r="AJ75" s="62" t="str">
        <f t="shared" si="48"/>
        <v/>
      </c>
      <c r="AK75" s="62" t="str">
        <f t="shared" si="34"/>
        <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t="str">
        <f t="shared" si="45"/>
        <v/>
      </c>
      <c r="AV75" s="62" t="str">
        <f t="shared" si="38"/>
        <v/>
      </c>
      <c r="AW75" s="62" t="str">
        <f t="shared" si="39"/>
        <v/>
      </c>
    </row>
    <row r="76" spans="1:49">
      <c r="A76" s="62">
        <v>1943</v>
      </c>
      <c r="B76" s="61">
        <v>1.8791946308724834</v>
      </c>
      <c r="C76" s="61">
        <v>9103</v>
      </c>
      <c r="D76" s="61"/>
      <c r="G76" s="61"/>
      <c r="H76" s="61"/>
      <c r="I76" s="61">
        <v>3.6859999999999999</v>
      </c>
      <c r="J76" s="61">
        <v>2.1459999999999999</v>
      </c>
      <c r="K76" s="61">
        <v>0.64100000000000001</v>
      </c>
      <c r="L76" s="61">
        <v>0.42</v>
      </c>
      <c r="M76" s="61">
        <v>16.73440986</v>
      </c>
      <c r="N76" s="62" t="str">
        <f t="shared" si="29"/>
        <v/>
      </c>
      <c r="O76" s="61">
        <v>11.753360000000001</v>
      </c>
      <c r="Z76" s="61">
        <v>1.17</v>
      </c>
      <c r="AB76" s="61"/>
      <c r="AC76" s="63" t="str">
        <f t="shared" si="30"/>
        <v/>
      </c>
      <c r="AD76" s="20" t="str">
        <f t="shared" si="49"/>
        <v/>
      </c>
      <c r="AE76" s="62" t="str">
        <f t="shared" si="31"/>
        <v/>
      </c>
      <c r="AF76" s="20" t="str">
        <f t="shared" si="46"/>
        <v/>
      </c>
      <c r="AG76" s="62" t="str">
        <f t="shared" si="32"/>
        <v/>
      </c>
      <c r="AH76" s="62" t="str">
        <f t="shared" si="33"/>
        <v/>
      </c>
      <c r="AI76" s="62" t="str">
        <f t="shared" si="47"/>
        <v/>
      </c>
      <c r="AJ76" s="62" t="str">
        <f t="shared" si="48"/>
        <v/>
      </c>
      <c r="AK76" s="62" t="str">
        <f t="shared" si="34"/>
        <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t="str">
        <f t="shared" si="45"/>
        <v/>
      </c>
      <c r="AV76" s="62" t="str">
        <f t="shared" si="38"/>
        <v/>
      </c>
      <c r="AW76" s="62" t="str">
        <f t="shared" si="39"/>
        <v/>
      </c>
    </row>
    <row r="77" spans="1:49">
      <c r="A77" s="62">
        <v>1944</v>
      </c>
      <c r="B77" s="61">
        <v>1.8791946308724834</v>
      </c>
      <c r="C77" s="61">
        <v>9175</v>
      </c>
      <c r="D77" s="61"/>
      <c r="G77" s="61"/>
      <c r="H77" s="61"/>
      <c r="I77" s="61">
        <v>4.2809999999999997</v>
      </c>
      <c r="J77" s="61">
        <v>1.9970000000000001</v>
      </c>
      <c r="K77" s="61"/>
      <c r="L77" s="61"/>
      <c r="M77" s="61">
        <v>11.09647339</v>
      </c>
      <c r="N77" s="62" t="str">
        <f t="shared" si="29"/>
        <v/>
      </c>
      <c r="O77" s="61">
        <v>12.10525</v>
      </c>
      <c r="Z77" s="61">
        <v>0.97</v>
      </c>
      <c r="AB77" s="61"/>
      <c r="AC77" s="63" t="str">
        <f t="shared" si="30"/>
        <v/>
      </c>
      <c r="AD77" s="20" t="str">
        <f t="shared" si="49"/>
        <v/>
      </c>
      <c r="AE77" s="62" t="str">
        <f t="shared" si="31"/>
        <v/>
      </c>
      <c r="AF77" s="20" t="str">
        <f t="shared" si="46"/>
        <v/>
      </c>
      <c r="AG77" s="62" t="str">
        <f t="shared" si="32"/>
        <v/>
      </c>
      <c r="AH77" s="62" t="str">
        <f t="shared" si="33"/>
        <v/>
      </c>
      <c r="AI77" s="62" t="str">
        <f t="shared" si="47"/>
        <v/>
      </c>
      <c r="AJ77" s="62" t="str">
        <f t="shared" si="48"/>
        <v/>
      </c>
      <c r="AK77" s="62" t="str">
        <f t="shared" si="34"/>
        <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t="str">
        <f t="shared" si="45"/>
        <v/>
      </c>
      <c r="AV77" s="62" t="str">
        <f t="shared" si="38"/>
        <v/>
      </c>
      <c r="AW77" s="62" t="str">
        <f t="shared" si="39"/>
        <v/>
      </c>
    </row>
    <row r="78" spans="1:49">
      <c r="A78" s="62">
        <v>1945</v>
      </c>
      <c r="B78" s="61">
        <v>2.65</v>
      </c>
      <c r="C78" s="61">
        <v>9262</v>
      </c>
      <c r="D78" s="61">
        <v>4.2</v>
      </c>
      <c r="G78" s="61"/>
      <c r="H78" s="61"/>
      <c r="I78" s="61">
        <v>4.4390000000000001</v>
      </c>
      <c r="J78" s="61">
        <v>1.282</v>
      </c>
      <c r="K78" s="61"/>
      <c r="L78" s="61"/>
      <c r="M78" s="61">
        <v>11.24641471</v>
      </c>
      <c r="N78" s="62">
        <f t="shared" si="29"/>
        <v>5.4728633727062572</v>
      </c>
      <c r="O78" s="61">
        <v>13.93512</v>
      </c>
      <c r="Z78" s="61">
        <v>1.71</v>
      </c>
      <c r="AB78" s="61"/>
      <c r="AC78" s="63" t="str">
        <f t="shared" si="30"/>
        <v/>
      </c>
      <c r="AD78" s="20" t="str">
        <f t="shared" si="49"/>
        <v/>
      </c>
      <c r="AE78" s="62" t="str">
        <f t="shared" si="31"/>
        <v/>
      </c>
      <c r="AF78" s="20" t="str">
        <f t="shared" si="46"/>
        <v/>
      </c>
      <c r="AG78" s="62">
        <f t="shared" si="32"/>
        <v>1.0569047619047618</v>
      </c>
      <c r="AH78" s="62">
        <f t="shared" si="33"/>
        <v>0.30523809523809525</v>
      </c>
      <c r="AI78" s="62" t="str">
        <f t="shared" si="47"/>
        <v/>
      </c>
      <c r="AJ78" s="62" t="str">
        <f t="shared" si="48"/>
        <v/>
      </c>
      <c r="AK78" s="62" t="str">
        <f t="shared" si="34"/>
        <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t="str">
        <f t="shared" si="45"/>
        <v/>
      </c>
      <c r="AV78" s="62" t="str">
        <f t="shared" si="38"/>
        <v/>
      </c>
      <c r="AW78" s="62" t="str">
        <f t="shared" si="39"/>
        <v/>
      </c>
    </row>
    <row r="79" spans="1:49">
      <c r="A79" s="62">
        <v>1946</v>
      </c>
      <c r="B79" s="61">
        <v>6.5</v>
      </c>
      <c r="C79" s="61">
        <v>9424</v>
      </c>
      <c r="D79" s="61">
        <v>9.3000000000000007</v>
      </c>
      <c r="G79" s="61"/>
      <c r="H79" s="61"/>
      <c r="I79" s="61">
        <v>4.5010000000000003</v>
      </c>
      <c r="J79" s="61">
        <v>3.8340000000000001</v>
      </c>
      <c r="K79" s="61">
        <v>0.81599999999999995</v>
      </c>
      <c r="L79" s="61">
        <v>2.2050000000000001</v>
      </c>
      <c r="M79" s="61">
        <v>18.798523930000002</v>
      </c>
      <c r="N79" s="62">
        <f t="shared" si="29"/>
        <v>7.1253812750755765</v>
      </c>
      <c r="O79" s="61">
        <v>15.20195</v>
      </c>
      <c r="Z79" s="61">
        <v>1.2</v>
      </c>
      <c r="AB79" s="61">
        <v>2.2297099999999999</v>
      </c>
      <c r="AC79" s="63" t="str">
        <f t="shared" si="30"/>
        <v/>
      </c>
      <c r="AD79" s="20" t="str">
        <f t="shared" si="49"/>
        <v/>
      </c>
      <c r="AE79" s="62" t="str">
        <f t="shared" si="31"/>
        <v/>
      </c>
      <c r="AF79" s="20" t="str">
        <f t="shared" si="46"/>
        <v/>
      </c>
      <c r="AG79" s="62">
        <f t="shared" si="32"/>
        <v>0.48397849462365589</v>
      </c>
      <c r="AH79" s="62">
        <f t="shared" si="33"/>
        <v>0.41225806451612901</v>
      </c>
      <c r="AI79" s="62">
        <f t="shared" si="47"/>
        <v>8.774193548387095E-2</v>
      </c>
      <c r="AJ79" s="62">
        <f t="shared" si="48"/>
        <v>0.23709677419354838</v>
      </c>
      <c r="AK79" s="62">
        <f t="shared" si="34"/>
        <v>-0.14935483870967742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-0.24676128904018541</v>
      </c>
      <c r="AV79" s="62" t="str">
        <f t="shared" si="38"/>
        <v/>
      </c>
      <c r="AW79" s="62">
        <f t="shared" si="39"/>
        <v>2.2297099999999999</v>
      </c>
    </row>
    <row r="80" spans="1:49">
      <c r="A80" s="62">
        <v>1947</v>
      </c>
      <c r="B80" s="61">
        <v>5.85</v>
      </c>
      <c r="C80" s="61">
        <v>9630</v>
      </c>
      <c r="D80" s="61">
        <v>12.1</v>
      </c>
      <c r="G80" s="61"/>
      <c r="H80" s="61"/>
      <c r="I80" s="61">
        <v>5.0949999999999998</v>
      </c>
      <c r="J80" s="61">
        <v>4.3129999999999997</v>
      </c>
      <c r="K80" s="61">
        <v>1.893</v>
      </c>
      <c r="L80" s="61">
        <v>4.2789999999999999</v>
      </c>
      <c r="M80" s="61">
        <v>21.338964180000001</v>
      </c>
      <c r="N80" s="62">
        <f t="shared" si="29"/>
        <v>7.9922661044720247</v>
      </c>
      <c r="O80" s="61">
        <v>15.76498</v>
      </c>
      <c r="Z80" s="61">
        <v>1.35</v>
      </c>
      <c r="AB80" s="61">
        <v>2.1402999999999999</v>
      </c>
      <c r="AC80" s="63" t="str">
        <f t="shared" si="30"/>
        <v/>
      </c>
      <c r="AD80" s="20" t="str">
        <f t="shared" si="49"/>
        <v/>
      </c>
      <c r="AE80" s="62" t="str">
        <f t="shared" si="31"/>
        <v/>
      </c>
      <c r="AF80" s="20" t="str">
        <f t="shared" si="46"/>
        <v/>
      </c>
      <c r="AG80" s="62">
        <f t="shared" si="32"/>
        <v>0.42107438016528925</v>
      </c>
      <c r="AH80" s="62">
        <f t="shared" si="33"/>
        <v>0.35644628099173553</v>
      </c>
      <c r="AI80" s="62">
        <f t="shared" si="47"/>
        <v>0.15644628099173555</v>
      </c>
      <c r="AJ80" s="62">
        <f t="shared" si="48"/>
        <v>0.35363636363636364</v>
      </c>
      <c r="AK80" s="62">
        <f t="shared" si="34"/>
        <v>-0.19719008264462809</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-0.10281110013300793</v>
      </c>
      <c r="AV80" s="62" t="str">
        <f t="shared" si="38"/>
        <v/>
      </c>
      <c r="AW80" s="62">
        <f t="shared" si="39"/>
        <v>2.1402999999999999</v>
      </c>
    </row>
    <row r="81" spans="1:49">
      <c r="A81" s="62">
        <v>1948</v>
      </c>
      <c r="B81" s="61">
        <v>5.0999999999999996</v>
      </c>
      <c r="C81" s="61">
        <v>9800</v>
      </c>
      <c r="D81" s="61">
        <v>14.2</v>
      </c>
      <c r="G81" s="61"/>
      <c r="H81" s="61">
        <v>0.22535211267605634</v>
      </c>
      <c r="I81" s="61">
        <v>5.2089999999999996</v>
      </c>
      <c r="J81" s="61">
        <v>6.4950000000000001</v>
      </c>
      <c r="K81" s="61">
        <v>3.1429999999999998</v>
      </c>
      <c r="L81" s="61">
        <v>5.6970000000000001</v>
      </c>
      <c r="M81" s="61">
        <v>23.24559399</v>
      </c>
      <c r="N81" s="62">
        <f t="shared" si="29"/>
        <v>8.4606904758495958</v>
      </c>
      <c r="O81" s="61">
        <v>16.328019999999999</v>
      </c>
      <c r="Z81" s="61">
        <v>1.3</v>
      </c>
      <c r="AB81" s="61">
        <v>1.75905</v>
      </c>
      <c r="AC81" s="63" t="str">
        <f t="shared" si="30"/>
        <v/>
      </c>
      <c r="AD81" s="20" t="str">
        <f t="shared" si="49"/>
        <v/>
      </c>
      <c r="AE81" s="62" t="str">
        <f t="shared" si="31"/>
        <v/>
      </c>
      <c r="AF81" s="20">
        <f t="shared" si="46"/>
        <v>0.22535211267605634</v>
      </c>
      <c r="AG81" s="62">
        <f t="shared" si="32"/>
        <v>0.36683098591549296</v>
      </c>
      <c r="AH81" s="62">
        <f t="shared" si="33"/>
        <v>0.45739436619718316</v>
      </c>
      <c r="AI81" s="62">
        <f t="shared" si="47"/>
        <v>0.22133802816901407</v>
      </c>
      <c r="AJ81" s="62">
        <f t="shared" si="48"/>
        <v>0.40119718309859159</v>
      </c>
      <c r="AK81" s="62">
        <f t="shared" si="34"/>
        <v>-0.17985915492957752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-4.3456449671069652E-2</v>
      </c>
      <c r="AV81" s="62" t="str">
        <f t="shared" si="38"/>
        <v/>
      </c>
      <c r="AW81" s="62">
        <f t="shared" si="39"/>
        <v>1.75905</v>
      </c>
    </row>
    <row r="82" spans="1:49" ht="14.7" thickBot="1">
      <c r="A82" s="62">
        <v>1949</v>
      </c>
      <c r="B82" s="61">
        <v>4.1500000000000004</v>
      </c>
      <c r="C82" s="61">
        <v>9956</v>
      </c>
      <c r="D82" s="61">
        <v>16.8</v>
      </c>
      <c r="G82" s="61"/>
      <c r="H82" s="61">
        <v>0.20238095238095238</v>
      </c>
      <c r="I82" s="61">
        <v>4.4539999999999997</v>
      </c>
      <c r="J82" s="61">
        <v>5.7949999999999999</v>
      </c>
      <c r="K82" s="61">
        <v>4.3620000000000001</v>
      </c>
      <c r="L82" s="61">
        <v>6.0940000000000003</v>
      </c>
      <c r="M82" s="61">
        <v>24.5491967</v>
      </c>
      <c r="N82" s="62">
        <f t="shared" si="29"/>
        <v>9.3297776731632389</v>
      </c>
      <c r="O82" s="61">
        <v>17.313330000000001</v>
      </c>
      <c r="Z82" s="61">
        <v>1.27</v>
      </c>
      <c r="AB82" s="61">
        <v>1.6242599999999998</v>
      </c>
      <c r="AC82" s="63" t="str">
        <f t="shared" si="30"/>
        <v/>
      </c>
      <c r="AD82" s="20" t="str">
        <f t="shared" si="49"/>
        <v/>
      </c>
      <c r="AE82" s="62" t="str">
        <f t="shared" si="31"/>
        <v/>
      </c>
      <c r="AF82" s="20">
        <f t="shared" si="46"/>
        <v>0.20238095238095238</v>
      </c>
      <c r="AG82" s="62">
        <f t="shared" si="32"/>
        <v>0.26511904761904759</v>
      </c>
      <c r="AH82" s="62">
        <f t="shared" si="33"/>
        <v>0.34494047619047619</v>
      </c>
      <c r="AI82" s="62">
        <f t="shared" si="47"/>
        <v>0.25964285714285712</v>
      </c>
      <c r="AJ82" s="62">
        <f t="shared" si="48"/>
        <v>0.36273809523809525</v>
      </c>
      <c r="AK82" s="62">
        <f t="shared" si="34"/>
        <v>-0.10309523809523813</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-8.4780398514008384E-2</v>
      </c>
      <c r="AV82" s="62" t="str">
        <f t="shared" si="38"/>
        <v/>
      </c>
      <c r="AW82" s="62">
        <f t="shared" si="39"/>
        <v>1.6242599999999998</v>
      </c>
    </row>
    <row r="83" spans="1:49" s="72" customFormat="1" ht="14.7" thickTop="1">
      <c r="A83" s="71">
        <v>1950</v>
      </c>
      <c r="B83" s="61">
        <v>4.1100000000000003</v>
      </c>
      <c r="C83" s="61">
        <v>10114</v>
      </c>
      <c r="D83" s="72">
        <v>19.399999999999999</v>
      </c>
      <c r="E83" s="62"/>
      <c r="F83" s="72">
        <v>0.68463228099999995</v>
      </c>
      <c r="G83" s="61"/>
      <c r="H83" s="61">
        <v>0.20103092783505155</v>
      </c>
      <c r="I83" s="72">
        <v>4.968</v>
      </c>
      <c r="J83" s="72">
        <v>5.6079999999999997</v>
      </c>
      <c r="K83" s="72">
        <v>6.0949999999999998</v>
      </c>
      <c r="L83" s="72">
        <v>9.2479999999999993</v>
      </c>
      <c r="M83" s="72">
        <v>25.19187518</v>
      </c>
      <c r="N83" s="71">
        <f t="shared" si="29"/>
        <v>10.334809397434414</v>
      </c>
      <c r="O83" s="61">
        <v>18.87153</v>
      </c>
      <c r="P83" s="72">
        <v>13.064160449999999</v>
      </c>
      <c r="Q83" s="72">
        <v>12.916679200000001</v>
      </c>
      <c r="R83" s="72">
        <v>4.1811758489999997</v>
      </c>
      <c r="S83" s="72">
        <v>37.036913419999998</v>
      </c>
      <c r="T83" s="72">
        <v>37.309105469999999</v>
      </c>
      <c r="U83" s="72">
        <v>10.06118</v>
      </c>
      <c r="V83" s="72">
        <v>4.3977529999999998</v>
      </c>
      <c r="W83" s="72">
        <v>1993.9947</v>
      </c>
      <c r="X83" s="72">
        <v>0.73858690299999996</v>
      </c>
      <c r="Z83" s="61">
        <v>1.4</v>
      </c>
      <c r="AB83" s="61">
        <v>1.3730899999999999</v>
      </c>
      <c r="AC83" s="63" t="str">
        <f t="shared" si="30"/>
        <v/>
      </c>
      <c r="AD83" s="20">
        <f t="shared" si="49"/>
        <v>0.68463228099999995</v>
      </c>
      <c r="AE83" s="62" t="str">
        <f t="shared" si="31"/>
        <v/>
      </c>
      <c r="AF83" s="20">
        <f t="shared" si="46"/>
        <v>0.20103092783505155</v>
      </c>
      <c r="AG83" s="62">
        <f t="shared" si="32"/>
        <v>0.25608247422680414</v>
      </c>
      <c r="AH83" s="62">
        <f t="shared" si="33"/>
        <v>0.28907216494845361</v>
      </c>
      <c r="AI83" s="62">
        <f t="shared" si="47"/>
        <v>0.31417525773195876</v>
      </c>
      <c r="AJ83" s="62">
        <f t="shared" si="48"/>
        <v>0.47670103092783506</v>
      </c>
      <c r="AK83" s="62">
        <f t="shared" si="34"/>
        <v>-0.1625257731958763</v>
      </c>
      <c r="AL83" s="62" t="str">
        <f t="shared" si="40"/>
        <v/>
      </c>
      <c r="AM83" s="62" t="str">
        <f t="shared" si="41"/>
        <v/>
      </c>
      <c r="AN83" s="62" t="str">
        <f t="shared" si="42"/>
        <v/>
      </c>
      <c r="AO83" s="62" t="str">
        <f t="shared" si="43"/>
        <v/>
      </c>
      <c r="AP83" s="62" t="str">
        <f t="shared" si="44"/>
        <v/>
      </c>
      <c r="AQ83" s="62">
        <f>IF(OR(V83="",U83=""),"",LN(V83/U83))</f>
        <v>-0.82759072535193079</v>
      </c>
      <c r="AR83" s="62">
        <f t="shared" si="35"/>
        <v>6.7703045671923991</v>
      </c>
      <c r="AS83" s="62">
        <f t="shared" si="36"/>
        <v>0.73858690299999996</v>
      </c>
      <c r="AT83" s="62" t="str">
        <f t="shared" si="37"/>
        <v/>
      </c>
      <c r="AU83" s="62">
        <f t="shared" si="45"/>
        <v>-8.9606565196303792E-2</v>
      </c>
      <c r="AV83" s="62" t="str">
        <f t="shared" si="38"/>
        <v/>
      </c>
      <c r="AW83" s="62">
        <f t="shared" si="39"/>
        <v>1.3730899999999999</v>
      </c>
    </row>
    <row r="84" spans="1:49">
      <c r="A84" s="62">
        <v>1951</v>
      </c>
      <c r="B84" s="61">
        <v>4.2300000000000004</v>
      </c>
      <c r="C84" s="61">
        <v>10264</v>
      </c>
      <c r="D84" s="61">
        <v>21.5</v>
      </c>
      <c r="F84">
        <v>0.64987669000000003</v>
      </c>
      <c r="G84" s="61"/>
      <c r="H84" s="61">
        <v>0.19534883720930232</v>
      </c>
      <c r="I84" s="61">
        <v>6.1790000000000003</v>
      </c>
      <c r="J84" s="61">
        <v>6.782</v>
      </c>
      <c r="K84" s="61">
        <v>8.5039999999999996</v>
      </c>
      <c r="L84" s="61">
        <v>11.474</v>
      </c>
      <c r="M84" s="61">
        <v>25.420915390000001</v>
      </c>
      <c r="N84" s="62">
        <f t="shared" si="29"/>
        <v>11.184454781447057</v>
      </c>
      <c r="O84" s="61">
        <v>21.122260000000001</v>
      </c>
      <c r="P84">
        <v>14.44523324</v>
      </c>
      <c r="Q84">
        <v>13.962212149999999</v>
      </c>
      <c r="R84">
        <v>4.9984621389999999</v>
      </c>
      <c r="S84">
        <v>44.121809319999997</v>
      </c>
      <c r="T84">
        <v>48.499135529999997</v>
      </c>
      <c r="U84">
        <v>10.211183</v>
      </c>
      <c r="V84">
        <v>4.4479689999999996</v>
      </c>
      <c r="W84">
        <v>1979.3412000000001</v>
      </c>
      <c r="X84">
        <v>0.73858690299999996</v>
      </c>
      <c r="Y84">
        <v>2.444165613</v>
      </c>
      <c r="Z84" s="61">
        <v>1.36</v>
      </c>
      <c r="AB84" s="61">
        <v>1.1839199999999999</v>
      </c>
      <c r="AC84" s="63" t="str">
        <f t="shared" si="30"/>
        <v/>
      </c>
      <c r="AD84" s="20">
        <f t="shared" si="49"/>
        <v>0.64987669000000003</v>
      </c>
      <c r="AE84" s="62" t="str">
        <f t="shared" si="31"/>
        <v/>
      </c>
      <c r="AF84" s="20">
        <f t="shared" si="46"/>
        <v>0.19534883720930232</v>
      </c>
      <c r="AG84" s="62">
        <f t="shared" si="32"/>
        <v>0.2873953488372093</v>
      </c>
      <c r="AH84" s="62">
        <f t="shared" si="33"/>
        <v>0.3154418604651163</v>
      </c>
      <c r="AI84" s="62">
        <f t="shared" si="47"/>
        <v>0.39553488372093021</v>
      </c>
      <c r="AJ84" s="62">
        <f t="shared" si="48"/>
        <v>0.53367441860465115</v>
      </c>
      <c r="AK84" s="62">
        <f t="shared" si="34"/>
        <v>-0.13813953488372094</v>
      </c>
      <c r="AL84" s="62">
        <f t="shared" si="40"/>
        <v>2.1484745402249705E-2</v>
      </c>
      <c r="AM84" s="62">
        <f t="shared" si="41"/>
        <v>-1.1719869192915657E-3</v>
      </c>
      <c r="AN84" s="62">
        <f t="shared" si="42"/>
        <v>9.9530684644123277E-2</v>
      </c>
      <c r="AO84" s="62">
        <f t="shared" si="43"/>
        <v>9.6032029585196743E-2</v>
      </c>
      <c r="AP84" s="62">
        <f t="shared" si="44"/>
        <v>0.18330146461178243</v>
      </c>
      <c r="AQ84" s="62">
        <f t="shared" ref="AQ84:AQ146" si="50">IF(OR(V84="",U84=""),"",LN(V84/U84))</f>
        <v>-0.83103590476225864</v>
      </c>
      <c r="AR84" s="62">
        <f t="shared" si="35"/>
        <v>6.759483436287594</v>
      </c>
      <c r="AS84" s="62">
        <f t="shared" si="36"/>
        <v>0.73858690299999996</v>
      </c>
      <c r="AT84" s="62">
        <f t="shared" si="37"/>
        <v>0.11368212153488372</v>
      </c>
      <c r="AU84" s="62">
        <f t="shared" si="45"/>
        <v>-6.5007097713201303E-2</v>
      </c>
      <c r="AV84" s="62" t="str">
        <f t="shared" si="38"/>
        <v/>
      </c>
      <c r="AW84" s="62">
        <f t="shared" si="39"/>
        <v>1.1839199999999999</v>
      </c>
    </row>
    <row r="85" spans="1:49">
      <c r="A85" s="62">
        <v>1952</v>
      </c>
      <c r="B85" s="61">
        <v>3.94</v>
      </c>
      <c r="C85" s="61">
        <v>10382</v>
      </c>
      <c r="D85" s="61">
        <v>22.4</v>
      </c>
      <c r="F85">
        <v>0.62781489499999998</v>
      </c>
      <c r="G85" s="61"/>
      <c r="H85" s="61">
        <v>0.1875</v>
      </c>
      <c r="I85" s="61">
        <v>5.9550000000000001</v>
      </c>
      <c r="J85" s="61">
        <v>7.9349999999999996</v>
      </c>
      <c r="K85" s="61">
        <v>9.266</v>
      </c>
      <c r="L85" s="61">
        <v>9.9</v>
      </c>
      <c r="M85" s="61">
        <v>25.56158095</v>
      </c>
      <c r="N85" s="62">
        <f t="shared" si="29"/>
        <v>11.456803635578234</v>
      </c>
      <c r="O85" s="61">
        <v>21.122260000000001</v>
      </c>
      <c r="P85">
        <v>14.465005229999999</v>
      </c>
      <c r="Q85">
        <v>11.049422979999999</v>
      </c>
      <c r="R85">
        <v>4.9537853759999999</v>
      </c>
      <c r="S85">
        <v>43.23698169</v>
      </c>
      <c r="T85">
        <v>39.378697469999999</v>
      </c>
      <c r="U85">
        <v>10.328250000000001</v>
      </c>
      <c r="V85">
        <v>4.462288</v>
      </c>
      <c r="W85">
        <v>1964.7953</v>
      </c>
      <c r="X85">
        <v>0.73858690299999996</v>
      </c>
      <c r="Y85">
        <v>2.0608597880000001</v>
      </c>
      <c r="Z85" s="61">
        <v>1.08</v>
      </c>
      <c r="AB85" s="61">
        <v>1.0685100000000001</v>
      </c>
      <c r="AC85" s="63" t="str">
        <f t="shared" si="30"/>
        <v/>
      </c>
      <c r="AD85" s="20">
        <f t="shared" si="49"/>
        <v>0.62781489499999998</v>
      </c>
      <c r="AE85" s="62" t="str">
        <f t="shared" si="31"/>
        <v/>
      </c>
      <c r="AF85" s="20">
        <f t="shared" si="46"/>
        <v>0.1875</v>
      </c>
      <c r="AG85" s="62">
        <f t="shared" si="32"/>
        <v>0.26584821428571431</v>
      </c>
      <c r="AH85" s="62">
        <f t="shared" si="33"/>
        <v>0.35424107142857142</v>
      </c>
      <c r="AI85" s="62">
        <f t="shared" si="47"/>
        <v>0.41366071428571433</v>
      </c>
      <c r="AJ85" s="62">
        <f t="shared" si="48"/>
        <v>0.44196428571428575</v>
      </c>
      <c r="AK85" s="62">
        <f t="shared" si="34"/>
        <v>-2.8303571428571428E-2</v>
      </c>
      <c r="AL85" s="62">
        <f t="shared" si="40"/>
        <v>-2.2691089830717086E-2</v>
      </c>
      <c r="AM85" s="62">
        <f t="shared" si="41"/>
        <v>-0.25803524992120391</v>
      </c>
      <c r="AN85" s="62">
        <f t="shared" si="42"/>
        <v>-3.3037195440152399E-2</v>
      </c>
      <c r="AO85" s="62">
        <f t="shared" si="43"/>
        <v>-4.431692519975617E-2</v>
      </c>
      <c r="AP85" s="62">
        <f t="shared" si="44"/>
        <v>-0.23237988619349711</v>
      </c>
      <c r="AQ85" s="62">
        <f t="shared" si="50"/>
        <v>-0.83922122031874502</v>
      </c>
      <c r="AR85" s="62">
        <f t="shared" si="35"/>
        <v>6.74392212553024</v>
      </c>
      <c r="AS85" s="62">
        <f t="shared" si="36"/>
        <v>0.73858690299999996</v>
      </c>
      <c r="AT85" s="62">
        <f t="shared" si="37"/>
        <v>9.2002669107142873E-2</v>
      </c>
      <c r="AU85" s="62">
        <f t="shared" si="45"/>
        <v>-1.0458909269715103E-2</v>
      </c>
      <c r="AV85" s="62" t="str">
        <f t="shared" si="38"/>
        <v/>
      </c>
      <c r="AW85" s="62">
        <f t="shared" si="39"/>
        <v>1.0685100000000001</v>
      </c>
    </row>
    <row r="86" spans="1:49">
      <c r="A86" s="62">
        <v>1953</v>
      </c>
      <c r="B86" s="61">
        <v>3.82</v>
      </c>
      <c r="C86" s="61">
        <v>10493</v>
      </c>
      <c r="D86" s="61">
        <v>23.8</v>
      </c>
      <c r="F86">
        <v>0.618253053</v>
      </c>
      <c r="G86" s="61"/>
      <c r="H86" s="61">
        <v>0.21008403361344538</v>
      </c>
      <c r="I86" s="61">
        <v>6.6390000000000002</v>
      </c>
      <c r="J86" s="61">
        <v>7.3490000000000002</v>
      </c>
      <c r="K86" s="61">
        <v>9.4459999999999997</v>
      </c>
      <c r="L86" s="61">
        <v>10.582000000000001</v>
      </c>
      <c r="M86" s="61">
        <v>27.434981069999999</v>
      </c>
      <c r="N86" s="62">
        <f t="shared" si="29"/>
        <v>11.221652244729672</v>
      </c>
      <c r="O86" s="61">
        <v>21.122260000000001</v>
      </c>
      <c r="P86">
        <v>14.3422961</v>
      </c>
      <c r="Q86">
        <v>11.242836540000001</v>
      </c>
      <c r="R86">
        <v>4.8677462220000001</v>
      </c>
      <c r="S86">
        <v>38.315260909999999</v>
      </c>
      <c r="T86">
        <v>34.464344429999997</v>
      </c>
      <c r="U86">
        <v>10.438871000000001</v>
      </c>
      <c r="V86">
        <v>4.5691379999999997</v>
      </c>
      <c r="W86">
        <v>1950.3563999999999</v>
      </c>
      <c r="X86">
        <v>0.73858690299999996</v>
      </c>
      <c r="Y86">
        <v>2.2902276549999998</v>
      </c>
      <c r="Z86" s="61">
        <v>0.56999999999999995</v>
      </c>
      <c r="AB86" s="61">
        <v>1.0149699999999999</v>
      </c>
      <c r="AC86" s="63" t="str">
        <f t="shared" si="30"/>
        <v/>
      </c>
      <c r="AD86" s="20">
        <f t="shared" si="49"/>
        <v>0.618253053</v>
      </c>
      <c r="AE86" s="62" t="str">
        <f t="shared" si="31"/>
        <v/>
      </c>
      <c r="AF86" s="20">
        <f t="shared" si="46"/>
        <v>0.21008403361344538</v>
      </c>
      <c r="AG86" s="62">
        <f t="shared" si="32"/>
        <v>0.27894957983193275</v>
      </c>
      <c r="AH86" s="62">
        <f t="shared" si="33"/>
        <v>0.308781512605042</v>
      </c>
      <c r="AI86" s="62">
        <f t="shared" si="47"/>
        <v>0.39689075630252096</v>
      </c>
      <c r="AJ86" s="62">
        <f t="shared" si="48"/>
        <v>0.44462184873949584</v>
      </c>
      <c r="AK86" s="62">
        <f t="shared" si="34"/>
        <v>-4.7731092436974876E-2</v>
      </c>
      <c r="AL86" s="62">
        <f t="shared" si="40"/>
        <v>1.2219250282965053E-2</v>
      </c>
      <c r="AM86" s="62">
        <f t="shared" si="41"/>
        <v>3.8091575612009133E-2</v>
      </c>
      <c r="AN86" s="62">
        <f t="shared" si="42"/>
        <v>3.2176445010684931E-3</v>
      </c>
      <c r="AO86" s="62">
        <f t="shared" si="43"/>
        <v>-0.10010930330680855</v>
      </c>
      <c r="AP86" s="62">
        <f t="shared" si="44"/>
        <v>-0.11256109253635743</v>
      </c>
      <c r="AQ86" s="62">
        <f t="shared" si="50"/>
        <v>-0.82621186917364853</v>
      </c>
      <c r="AR86" s="62">
        <f t="shared" si="35"/>
        <v>6.7495555349146521</v>
      </c>
      <c r="AS86" s="62">
        <f t="shared" si="36"/>
        <v>0.73858690299999996</v>
      </c>
      <c r="AT86" s="62">
        <f t="shared" si="37"/>
        <v>9.6228052731092431E-2</v>
      </c>
      <c r="AU86" s="62">
        <f t="shared" si="45"/>
        <v>3.1538609370010559E-2</v>
      </c>
      <c r="AV86" s="62" t="str">
        <f t="shared" si="38"/>
        <v/>
      </c>
      <c r="AW86" s="62">
        <f t="shared" si="39"/>
        <v>1.0149699999999999</v>
      </c>
    </row>
    <row r="87" spans="1:49">
      <c r="A87" s="62">
        <v>1955</v>
      </c>
      <c r="B87" s="61">
        <v>3.76</v>
      </c>
      <c r="C87" s="61">
        <v>10615</v>
      </c>
      <c r="D87" s="61">
        <v>26.6</v>
      </c>
      <c r="F87">
        <v>0.61363877300000003</v>
      </c>
      <c r="G87" s="61"/>
      <c r="H87" s="61">
        <v>0.21428571428571427</v>
      </c>
      <c r="I87" s="61">
        <v>7.15</v>
      </c>
      <c r="J87" s="61">
        <v>7.8869999999999996</v>
      </c>
      <c r="K87" s="61">
        <v>10.465</v>
      </c>
      <c r="L87" s="61">
        <v>12.701000000000001</v>
      </c>
      <c r="M87" s="61">
        <v>29.008498549999999</v>
      </c>
      <c r="N87" s="62">
        <f t="shared" si="29"/>
        <v>11.725208495255169</v>
      </c>
      <c r="O87" s="61">
        <v>21.96715</v>
      </c>
      <c r="P87">
        <v>14.8549861</v>
      </c>
      <c r="Q87">
        <v>13.874215039999999</v>
      </c>
      <c r="R87">
        <v>5.174212249</v>
      </c>
      <c r="S87">
        <v>37.125825329999998</v>
      </c>
      <c r="T87">
        <v>35.671370619999998</v>
      </c>
      <c r="U87">
        <v>10.560435</v>
      </c>
      <c r="V87">
        <v>4.6237779999999997</v>
      </c>
      <c r="W87">
        <v>1936.0235</v>
      </c>
      <c r="X87">
        <v>0.73858690299999996</v>
      </c>
      <c r="Y87">
        <v>3.1096573850000002</v>
      </c>
      <c r="Z87" s="61">
        <v>0.55000000000000004</v>
      </c>
      <c r="AB87" s="61">
        <v>0.88712900000000006</v>
      </c>
      <c r="AC87" s="63" t="str">
        <f t="shared" si="30"/>
        <v/>
      </c>
      <c r="AD87" s="20">
        <f t="shared" si="49"/>
        <v>0.61363877300000003</v>
      </c>
      <c r="AE87" s="62" t="str">
        <f t="shared" si="31"/>
        <v/>
      </c>
      <c r="AF87" s="20">
        <f t="shared" si="46"/>
        <v>0.21428571428571427</v>
      </c>
      <c r="AG87" s="62">
        <f t="shared" si="32"/>
        <v>0.26879699248120303</v>
      </c>
      <c r="AH87" s="62">
        <f t="shared" si="33"/>
        <v>0.29650375939849621</v>
      </c>
      <c r="AI87" s="62">
        <f t="shared" si="47"/>
        <v>0.39342105263157889</v>
      </c>
      <c r="AJ87" s="62">
        <f t="shared" si="48"/>
        <v>0.47748120300751878</v>
      </c>
      <c r="AK87" s="62">
        <f t="shared" si="34"/>
        <v>-8.406015037593989E-2</v>
      </c>
      <c r="AL87" s="62">
        <f t="shared" si="40"/>
        <v>-8.7733158450991056E-3</v>
      </c>
      <c r="AM87" s="62">
        <f t="shared" si="41"/>
        <v>0.16640496235670568</v>
      </c>
      <c r="AN87" s="62">
        <f t="shared" si="42"/>
        <v>1.7160115120304041E-2</v>
      </c>
      <c r="AO87" s="62">
        <f t="shared" si="43"/>
        <v>-7.5431394160879919E-2</v>
      </c>
      <c r="AP87" s="62">
        <f t="shared" si="44"/>
        <v>-9.4728193351087658E-3</v>
      </c>
      <c r="AQ87" s="62">
        <f t="shared" si="50"/>
        <v>-0.8259023507745995</v>
      </c>
      <c r="AR87" s="62">
        <f t="shared" si="35"/>
        <v>6.7424890554180044</v>
      </c>
      <c r="AS87" s="62">
        <f t="shared" si="36"/>
        <v>0.73858690299999996</v>
      </c>
      <c r="AT87" s="62">
        <f t="shared" si="37"/>
        <v>0.11690441296992482</v>
      </c>
      <c r="AU87" s="62">
        <f t="shared" si="45"/>
        <v>-3.8195948143971294E-2</v>
      </c>
      <c r="AV87" s="62" t="str">
        <f t="shared" si="38"/>
        <v/>
      </c>
      <c r="AW87" s="62">
        <f t="shared" si="39"/>
        <v>0.88712900000000006</v>
      </c>
    </row>
    <row r="88" spans="1:49">
      <c r="A88" s="62">
        <v>1955</v>
      </c>
      <c r="B88" s="61">
        <v>3.83</v>
      </c>
      <c r="C88" s="61">
        <v>10751</v>
      </c>
      <c r="D88" s="61">
        <v>29.7</v>
      </c>
      <c r="F88">
        <v>0.59751822899999996</v>
      </c>
      <c r="G88" s="61"/>
      <c r="H88" s="61">
        <v>0.22895622895622897</v>
      </c>
      <c r="I88" s="61">
        <v>8.0640000000000001</v>
      </c>
      <c r="J88" s="61">
        <v>7.665</v>
      </c>
      <c r="K88" s="61">
        <v>11.622</v>
      </c>
      <c r="L88" s="61">
        <v>14.394</v>
      </c>
      <c r="M88" s="61">
        <v>30.698014140000002</v>
      </c>
      <c r="N88" s="62">
        <f t="shared" si="29"/>
        <v>12.214663081288428</v>
      </c>
      <c r="O88" s="61">
        <v>22.389600000000002</v>
      </c>
      <c r="P88">
        <v>15.098690039999999</v>
      </c>
      <c r="Q88">
        <v>13.499167099999999</v>
      </c>
      <c r="R88">
        <v>5.5776988019999996</v>
      </c>
      <c r="S88">
        <v>38.087862749999999</v>
      </c>
      <c r="T88">
        <v>34.65154038</v>
      </c>
      <c r="U88">
        <v>10.695195999999999</v>
      </c>
      <c r="V88">
        <v>4.7058220000000004</v>
      </c>
      <c r="W88">
        <v>1921.796</v>
      </c>
      <c r="X88">
        <v>0.73858690299999996</v>
      </c>
      <c r="Y88">
        <v>3.3461970050000001</v>
      </c>
      <c r="Z88" s="61">
        <v>0.96</v>
      </c>
      <c r="AB88" s="61">
        <v>0.80110899999999996</v>
      </c>
      <c r="AC88" s="63" t="str">
        <f t="shared" si="30"/>
        <v/>
      </c>
      <c r="AD88" s="20">
        <f t="shared" si="49"/>
        <v>0.59751822899999996</v>
      </c>
      <c r="AE88" s="62" t="str">
        <f t="shared" si="31"/>
        <v/>
      </c>
      <c r="AF88" s="20">
        <f t="shared" si="46"/>
        <v>0.22895622895622897</v>
      </c>
      <c r="AG88" s="62">
        <f t="shared" si="32"/>
        <v>0.27151515151515154</v>
      </c>
      <c r="AH88" s="62">
        <f t="shared" si="33"/>
        <v>0.25808080808080808</v>
      </c>
      <c r="AI88" s="62">
        <f t="shared" si="47"/>
        <v>0.39131313131313133</v>
      </c>
      <c r="AJ88" s="62">
        <f t="shared" si="48"/>
        <v>0.48464646464646466</v>
      </c>
      <c r="AK88" s="62">
        <f t="shared" si="34"/>
        <v>-9.3333333333333324E-2</v>
      </c>
      <c r="AL88" s="62">
        <f t="shared" si="40"/>
        <v>-2.462361113112117E-2</v>
      </c>
      <c r="AM88" s="62">
        <f t="shared" si="41"/>
        <v>-6.8300122762327317E-2</v>
      </c>
      <c r="AN88" s="62">
        <f t="shared" si="42"/>
        <v>3.4193159439606838E-2</v>
      </c>
      <c r="AO88" s="62">
        <f t="shared" si="43"/>
        <v>-1.5313185266973922E-2</v>
      </c>
      <c r="AP88" s="62">
        <f t="shared" si="44"/>
        <v>-6.9902269249199289E-2</v>
      </c>
      <c r="AQ88" s="62">
        <f t="shared" si="50"/>
        <v>-0.82099420315172988</v>
      </c>
      <c r="AR88" s="62">
        <f t="shared" si="35"/>
        <v>6.7400212413072342</v>
      </c>
      <c r="AS88" s="62">
        <f t="shared" si="36"/>
        <v>0.73858690299999996</v>
      </c>
      <c r="AT88" s="62">
        <f t="shared" si="37"/>
        <v>0.11266656582491583</v>
      </c>
      <c r="AU88" s="62">
        <f t="shared" si="45"/>
        <v>-3.5396025668667334E-2</v>
      </c>
      <c r="AV88" s="62" t="str">
        <f t="shared" si="38"/>
        <v/>
      </c>
      <c r="AW88" s="62">
        <f t="shared" si="39"/>
        <v>0.80110899999999996</v>
      </c>
    </row>
    <row r="89" spans="1:49">
      <c r="A89" s="62">
        <v>1956</v>
      </c>
      <c r="B89" s="61">
        <v>3.829999999</v>
      </c>
      <c r="C89" s="61">
        <v>10889</v>
      </c>
      <c r="D89" s="61">
        <v>32.299999999999997</v>
      </c>
      <c r="F89">
        <v>0.60782684099999995</v>
      </c>
      <c r="G89" s="61"/>
      <c r="H89" s="61">
        <v>0.25077399380804954</v>
      </c>
      <c r="I89" s="61">
        <v>8.5030000000000001</v>
      </c>
      <c r="J89" s="61">
        <v>8.74</v>
      </c>
      <c r="K89" s="61">
        <v>12.42</v>
      </c>
      <c r="L89" s="61">
        <v>16.709</v>
      </c>
      <c r="M89" s="61">
        <v>31.683896180000001</v>
      </c>
      <c r="N89" s="62">
        <f t="shared" si="29"/>
        <v>12.707500328081439</v>
      </c>
      <c r="O89" s="61">
        <v>22.81204</v>
      </c>
      <c r="P89">
        <v>15.407813409999999</v>
      </c>
      <c r="Q89">
        <v>14.40670239</v>
      </c>
      <c r="R89">
        <v>6.037857281</v>
      </c>
      <c r="S89">
        <v>39.521144470000003</v>
      </c>
      <c r="T89">
        <v>34.901369270000004</v>
      </c>
      <c r="U89">
        <v>10.832988</v>
      </c>
      <c r="V89">
        <v>4.8131690000000003</v>
      </c>
      <c r="W89">
        <v>1907.6731</v>
      </c>
      <c r="X89">
        <v>0.73858690299999996</v>
      </c>
      <c r="Y89">
        <v>3.9562786929999998</v>
      </c>
      <c r="Z89" s="61">
        <v>2.38</v>
      </c>
      <c r="AB89" s="61">
        <v>0.74971399999999999</v>
      </c>
      <c r="AC89" s="63" t="str">
        <f t="shared" si="30"/>
        <v/>
      </c>
      <c r="AD89" s="20">
        <f t="shared" si="49"/>
        <v>0.60782684099999995</v>
      </c>
      <c r="AE89" s="62" t="str">
        <f t="shared" si="31"/>
        <v/>
      </c>
      <c r="AF89" s="20">
        <f t="shared" si="46"/>
        <v>0.25077399380804954</v>
      </c>
      <c r="AG89" s="62">
        <f t="shared" si="32"/>
        <v>0.26325077399380808</v>
      </c>
      <c r="AH89" s="62">
        <f t="shared" si="33"/>
        <v>0.27058823529411768</v>
      </c>
      <c r="AI89" s="62">
        <f t="shared" si="47"/>
        <v>0.3845201238390093</v>
      </c>
      <c r="AJ89" s="62">
        <f t="shared" si="48"/>
        <v>0.51730650154798763</v>
      </c>
      <c r="AK89" s="62">
        <f t="shared" si="34"/>
        <v>-0.13278637770897833</v>
      </c>
      <c r="AL89" s="62">
        <f t="shared" si="40"/>
        <v>-1.9288516902872803E-2</v>
      </c>
      <c r="AM89" s="62">
        <f t="shared" si="41"/>
        <v>2.5510280599187283E-2</v>
      </c>
      <c r="AN89" s="62">
        <f t="shared" si="42"/>
        <v>3.9717629745156233E-2</v>
      </c>
      <c r="AO89" s="62">
        <f t="shared" si="43"/>
        <v>-2.6151108697028973E-3</v>
      </c>
      <c r="AP89" s="62">
        <f t="shared" si="44"/>
        <v>-3.2371391725521247E-2</v>
      </c>
      <c r="AQ89" s="62">
        <f t="shared" si="50"/>
        <v>-0.81124022029691956</v>
      </c>
      <c r="AR89" s="62">
        <f t="shared" si="35"/>
        <v>6.7423992857955417</v>
      </c>
      <c r="AS89" s="62">
        <f t="shared" si="36"/>
        <v>0.73858690299999996</v>
      </c>
      <c r="AT89" s="62">
        <f t="shared" si="37"/>
        <v>0.12248540845201239</v>
      </c>
      <c r="AU89" s="62">
        <f t="shared" si="45"/>
        <v>-2.9955274202631929E-2</v>
      </c>
      <c r="AV89" s="62" t="str">
        <f t="shared" si="38"/>
        <v/>
      </c>
      <c r="AW89" s="62">
        <f t="shared" si="39"/>
        <v>0.74971399999999999</v>
      </c>
    </row>
    <row r="90" spans="1:49">
      <c r="A90" s="62">
        <v>1957</v>
      </c>
      <c r="B90" s="61">
        <v>3.7909999989999998</v>
      </c>
      <c r="C90" s="61">
        <v>11026</v>
      </c>
      <c r="D90" s="61">
        <v>35.1</v>
      </c>
      <c r="F90">
        <v>0.59007739299999995</v>
      </c>
      <c r="G90" s="61"/>
      <c r="H90" s="61">
        <v>0.25641025641025639</v>
      </c>
      <c r="I90" s="61">
        <v>8.7110000000000003</v>
      </c>
      <c r="J90" s="61">
        <v>9.0220000000000002</v>
      </c>
      <c r="K90" s="61">
        <v>13.597</v>
      </c>
      <c r="L90" s="61">
        <v>18.416</v>
      </c>
      <c r="M90" s="61">
        <v>32.235651709999999</v>
      </c>
      <c r="N90" s="62">
        <f t="shared" si="29"/>
        <v>13.404075338220251</v>
      </c>
      <c r="O90" s="61">
        <v>24.202590000000001</v>
      </c>
      <c r="P90">
        <v>16.211555830000002</v>
      </c>
      <c r="Q90">
        <v>15.61521555</v>
      </c>
      <c r="R90">
        <v>6.5471618889999998</v>
      </c>
      <c r="S90">
        <v>40.353224570000002</v>
      </c>
      <c r="T90">
        <v>37.898580299999999</v>
      </c>
      <c r="U90">
        <v>10.969310999999999</v>
      </c>
      <c r="V90">
        <v>4.843108</v>
      </c>
      <c r="W90">
        <v>1893.6539</v>
      </c>
      <c r="X90">
        <v>0.73858690299999996</v>
      </c>
      <c r="Y90">
        <v>4.6896821949999996</v>
      </c>
      <c r="Z90" s="61">
        <v>4.0599999999999996</v>
      </c>
      <c r="AB90" s="61">
        <v>0.72647499999999998</v>
      </c>
      <c r="AC90" s="63" t="str">
        <f t="shared" si="30"/>
        <v/>
      </c>
      <c r="AD90" s="20">
        <f t="shared" si="49"/>
        <v>0.59007739299999995</v>
      </c>
      <c r="AE90" s="62" t="str">
        <f t="shared" si="31"/>
        <v/>
      </c>
      <c r="AF90" s="20">
        <f t="shared" si="46"/>
        <v>0.25641025641025639</v>
      </c>
      <c r="AG90" s="62">
        <f t="shared" si="32"/>
        <v>0.24817663817663818</v>
      </c>
      <c r="AH90" s="62">
        <f t="shared" si="33"/>
        <v>0.25703703703703701</v>
      </c>
      <c r="AI90" s="62">
        <f t="shared" si="47"/>
        <v>0.38737891737891733</v>
      </c>
      <c r="AJ90" s="62">
        <f t="shared" si="48"/>
        <v>0.52467236467236467</v>
      </c>
      <c r="AK90" s="62">
        <f t="shared" si="34"/>
        <v>-0.13729344729344733</v>
      </c>
      <c r="AL90" s="62">
        <f t="shared" si="40"/>
        <v>-2.5168285353963419E-3</v>
      </c>
      <c r="AM90" s="62">
        <f t="shared" si="41"/>
        <v>2.71858583478682E-2</v>
      </c>
      <c r="AN90" s="62">
        <f t="shared" si="42"/>
        <v>2.761606787164347E-2</v>
      </c>
      <c r="AO90" s="62">
        <f t="shared" si="43"/>
        <v>-3.2530919484629668E-2</v>
      </c>
      <c r="AP90" s="62">
        <f t="shared" si="44"/>
        <v>2.9021195467833657E-2</v>
      </c>
      <c r="AQ90" s="62">
        <f t="shared" si="50"/>
        <v>-0.81754480125783069</v>
      </c>
      <c r="AR90" s="62">
        <f t="shared" si="35"/>
        <v>6.7287187208376453</v>
      </c>
      <c r="AS90" s="62">
        <f t="shared" si="36"/>
        <v>0.73858690299999996</v>
      </c>
      <c r="AT90" s="62">
        <f t="shared" si="37"/>
        <v>0.13360917934472932</v>
      </c>
      <c r="AU90" s="62">
        <f t="shared" si="45"/>
        <v>-2.9566394279869266E-2</v>
      </c>
      <c r="AV90" s="62" t="str">
        <f t="shared" si="38"/>
        <v/>
      </c>
      <c r="AW90" s="62">
        <f t="shared" si="39"/>
        <v>0.72647499999999998</v>
      </c>
    </row>
    <row r="91" spans="1:49">
      <c r="A91" s="62">
        <v>1958</v>
      </c>
      <c r="B91" s="61">
        <v>3.7749999989999998</v>
      </c>
      <c r="C91" s="61">
        <v>11187</v>
      </c>
      <c r="D91" s="61">
        <v>35.4</v>
      </c>
      <c r="F91">
        <v>0.59607133300000004</v>
      </c>
      <c r="G91" s="61"/>
      <c r="H91" s="61">
        <v>0.2288135593220339</v>
      </c>
      <c r="I91" s="61">
        <v>8.8970000000000002</v>
      </c>
      <c r="J91" s="61">
        <v>8.57</v>
      </c>
      <c r="K91" s="61">
        <v>14.057</v>
      </c>
      <c r="L91" s="61">
        <v>16.236000000000001</v>
      </c>
      <c r="M91" s="61">
        <v>31.444153159999999</v>
      </c>
      <c r="N91" s="62">
        <f t="shared" si="29"/>
        <v>13.659471852965172</v>
      </c>
      <c r="O91" s="61">
        <v>24.730650000000001</v>
      </c>
      <c r="P91">
        <v>16.47733199</v>
      </c>
      <c r="Q91">
        <v>14.20429214</v>
      </c>
      <c r="R91">
        <v>6.5813589849999996</v>
      </c>
      <c r="S91">
        <v>38.15800926</v>
      </c>
      <c r="T91">
        <v>34.883212479999997</v>
      </c>
      <c r="U91">
        <v>11.128971999999999</v>
      </c>
      <c r="V91">
        <v>4.8419569999999998</v>
      </c>
      <c r="W91">
        <v>1879.7378000000001</v>
      </c>
      <c r="X91">
        <v>0.73858690299999996</v>
      </c>
      <c r="Y91">
        <v>4.4871854869999996</v>
      </c>
      <c r="Z91" s="61">
        <v>3</v>
      </c>
      <c r="AB91" s="61">
        <v>0.75033199999999989</v>
      </c>
      <c r="AC91" s="63" t="str">
        <f t="shared" si="30"/>
        <v/>
      </c>
      <c r="AD91" s="20">
        <f t="shared" si="49"/>
        <v>0.59607133300000004</v>
      </c>
      <c r="AE91" s="62" t="str">
        <f t="shared" si="31"/>
        <v/>
      </c>
      <c r="AF91" s="20">
        <f t="shared" si="46"/>
        <v>0.2288135593220339</v>
      </c>
      <c r="AG91" s="62">
        <f t="shared" si="32"/>
        <v>0.25132768361581925</v>
      </c>
      <c r="AH91" s="62">
        <f t="shared" si="33"/>
        <v>0.24209039548022601</v>
      </c>
      <c r="AI91" s="62">
        <f t="shared" si="47"/>
        <v>0.39709039548022601</v>
      </c>
      <c r="AJ91" s="62">
        <f t="shared" si="48"/>
        <v>0.45864406779661021</v>
      </c>
      <c r="AK91" s="62">
        <f t="shared" si="34"/>
        <v>-6.15536723163842E-2</v>
      </c>
      <c r="AL91" s="62">
        <f t="shared" si="40"/>
        <v>-2.6130924126950691E-3</v>
      </c>
      <c r="AM91" s="62">
        <f t="shared" si="41"/>
        <v>-0.11357601155231856</v>
      </c>
      <c r="AN91" s="62">
        <f t="shared" si="42"/>
        <v>-1.366479886257394E-2</v>
      </c>
      <c r="AO91" s="62">
        <f t="shared" si="43"/>
        <v>-7.4810028729540651E-2</v>
      </c>
      <c r="AP91" s="62">
        <f t="shared" si="44"/>
        <v>-0.10178235575978138</v>
      </c>
      <c r="AQ91" s="62">
        <f t="shared" si="50"/>
        <v>-0.8322328201902075</v>
      </c>
      <c r="AR91" s="62">
        <f t="shared" si="35"/>
        <v>6.7066547578221032</v>
      </c>
      <c r="AS91" s="62">
        <f t="shared" si="36"/>
        <v>0.73858690299999996</v>
      </c>
      <c r="AT91" s="62">
        <f t="shared" si="37"/>
        <v>0.12675665217514123</v>
      </c>
      <c r="AU91" s="62">
        <f t="shared" si="45"/>
        <v>2.1725600806906293E-2</v>
      </c>
      <c r="AV91" s="62" t="str">
        <f t="shared" si="38"/>
        <v/>
      </c>
      <c r="AW91" s="62">
        <f t="shared" si="39"/>
        <v>0.75033199999999989</v>
      </c>
    </row>
    <row r="92" spans="1:49">
      <c r="A92" s="62">
        <v>1959</v>
      </c>
      <c r="B92" s="61">
        <v>3.7699999989999999</v>
      </c>
      <c r="C92" s="61">
        <v>11348</v>
      </c>
      <c r="D92" s="61">
        <v>37.799999999999997</v>
      </c>
      <c r="F92">
        <v>0.59050733799999999</v>
      </c>
      <c r="G92" s="61"/>
      <c r="H92" s="61">
        <v>0.23544973544973544</v>
      </c>
      <c r="I92" s="61">
        <v>9.7279999999999998</v>
      </c>
      <c r="J92" s="61">
        <v>9.2240000000000002</v>
      </c>
      <c r="K92" s="61">
        <v>15.712999999999999</v>
      </c>
      <c r="L92" s="61">
        <v>17.715</v>
      </c>
      <c r="M92" s="61">
        <v>32.4700943</v>
      </c>
      <c r="N92" s="62">
        <f t="shared" si="29"/>
        <v>13.924291593279325</v>
      </c>
      <c r="O92" s="61">
        <v>24.994669999999999</v>
      </c>
      <c r="P92">
        <v>16.643995140000001</v>
      </c>
      <c r="Q92">
        <v>14.418172820000001</v>
      </c>
      <c r="R92">
        <v>6.6437536210000001</v>
      </c>
      <c r="S92">
        <v>37.523947759999999</v>
      </c>
      <c r="T92">
        <v>34.551573390000001</v>
      </c>
      <c r="U92">
        <v>11.288904</v>
      </c>
      <c r="V92">
        <v>4.859229</v>
      </c>
      <c r="W92">
        <v>1865.9239</v>
      </c>
      <c r="X92">
        <v>0.73858690299999996</v>
      </c>
      <c r="Y92">
        <v>4.8353562410000004</v>
      </c>
      <c r="Z92" s="61">
        <v>3.5</v>
      </c>
      <c r="AB92" s="61">
        <v>0.73441400000000001</v>
      </c>
      <c r="AC92" s="63" t="str">
        <f t="shared" si="30"/>
        <v/>
      </c>
      <c r="AD92" s="20">
        <f t="shared" si="49"/>
        <v>0.59050733799999999</v>
      </c>
      <c r="AE92" s="62" t="str">
        <f t="shared" si="31"/>
        <v/>
      </c>
      <c r="AF92" s="20">
        <f t="shared" si="46"/>
        <v>0.23544973544973544</v>
      </c>
      <c r="AG92" s="62">
        <f t="shared" si="32"/>
        <v>0.25735449735449739</v>
      </c>
      <c r="AH92" s="62">
        <f t="shared" si="33"/>
        <v>0.24402116402116406</v>
      </c>
      <c r="AI92" s="62">
        <f t="shared" si="47"/>
        <v>0.41568783068783072</v>
      </c>
      <c r="AJ92" s="62">
        <f t="shared" si="48"/>
        <v>0.46865079365079371</v>
      </c>
      <c r="AK92" s="62">
        <f t="shared" si="34"/>
        <v>-5.2962962962962989E-2</v>
      </c>
      <c r="AL92" s="62">
        <f t="shared" si="40"/>
        <v>-9.1378403162916191E-3</v>
      </c>
      <c r="AM92" s="62">
        <f t="shared" si="41"/>
        <v>-4.2564918740916518E-3</v>
      </c>
      <c r="AN92" s="62">
        <f t="shared" si="42"/>
        <v>-9.7658704309696257E-3</v>
      </c>
      <c r="AO92" s="62">
        <f t="shared" si="43"/>
        <v>-3.5958062768620222E-2</v>
      </c>
      <c r="AP92" s="62">
        <f t="shared" si="44"/>
        <v>-2.8754328907833658E-2</v>
      </c>
      <c r="AQ92" s="62">
        <f t="shared" si="50"/>
        <v>-0.84294051303781881</v>
      </c>
      <c r="AR92" s="62">
        <f t="shared" si="35"/>
        <v>6.6885710851155507</v>
      </c>
      <c r="AS92" s="62">
        <f t="shared" si="36"/>
        <v>0.73858690299999996</v>
      </c>
      <c r="AT92" s="62">
        <f t="shared" si="37"/>
        <v>0.12791947727513228</v>
      </c>
      <c r="AU92" s="62">
        <f t="shared" si="45"/>
        <v>1.079827812460071E-2</v>
      </c>
      <c r="AV92" s="62" t="str">
        <f t="shared" si="38"/>
        <v/>
      </c>
      <c r="AW92" s="62">
        <f t="shared" si="39"/>
        <v>0.73441400000000001</v>
      </c>
    </row>
    <row r="93" spans="1:49">
      <c r="A93" s="62">
        <v>1960</v>
      </c>
      <c r="B93" s="61">
        <v>3.7699999989999999</v>
      </c>
      <c r="C93" s="61">
        <v>11486</v>
      </c>
      <c r="D93" s="61">
        <v>42.4</v>
      </c>
      <c r="F93">
        <v>0.57295907499999998</v>
      </c>
      <c r="G93" s="61"/>
      <c r="H93" s="61">
        <v>0.23716981132075471</v>
      </c>
      <c r="I93" s="61">
        <v>10.375999999999999</v>
      </c>
      <c r="J93" s="61">
        <v>10.513</v>
      </c>
      <c r="K93" s="61">
        <v>17.489000000000001</v>
      </c>
      <c r="L93" s="61">
        <v>20.372</v>
      </c>
      <c r="M93" s="61">
        <v>34.996569919999999</v>
      </c>
      <c r="N93" s="62">
        <f t="shared" si="29"/>
        <v>14.317122828540354</v>
      </c>
      <c r="O93" s="61">
        <v>25.57554</v>
      </c>
      <c r="P93">
        <v>16.964977080000001</v>
      </c>
      <c r="Q93">
        <v>16.295635799999999</v>
      </c>
      <c r="R93">
        <v>7.0499207159999999</v>
      </c>
      <c r="S93">
        <v>36.543304689999999</v>
      </c>
      <c r="T93">
        <v>37.223577659999997</v>
      </c>
      <c r="U93">
        <v>11.426549</v>
      </c>
      <c r="V93">
        <v>4.9421350000000004</v>
      </c>
      <c r="W93">
        <v>1852.2114999999999</v>
      </c>
      <c r="X93">
        <v>0.73858690299999996</v>
      </c>
      <c r="Y93">
        <v>5.8553478219999997</v>
      </c>
      <c r="Z93" s="61">
        <v>3.5</v>
      </c>
      <c r="AB93" s="61">
        <v>0.66740300000000008</v>
      </c>
      <c r="AC93" s="63" t="str">
        <f t="shared" si="30"/>
        <v/>
      </c>
      <c r="AD93" s="20">
        <f t="shared" si="49"/>
        <v>0.57295907499999998</v>
      </c>
      <c r="AE93" s="62" t="str">
        <f t="shared" si="31"/>
        <v/>
      </c>
      <c r="AF93" s="20">
        <f t="shared" si="46"/>
        <v>0.23716981132075471</v>
      </c>
      <c r="AG93" s="62">
        <f t="shared" si="32"/>
        <v>0.24471698113207546</v>
      </c>
      <c r="AH93" s="62">
        <f t="shared" si="33"/>
        <v>0.24794811320754717</v>
      </c>
      <c r="AI93" s="62">
        <f t="shared" si="47"/>
        <v>0.41247641509433963</v>
      </c>
      <c r="AJ93" s="62">
        <f t="shared" si="48"/>
        <v>0.48047169811320756</v>
      </c>
      <c r="AK93" s="62">
        <f t="shared" si="34"/>
        <v>-6.7995283018867925E-2</v>
      </c>
      <c r="AL93" s="62">
        <f t="shared" si="40"/>
        <v>-8.7197619505802633E-3</v>
      </c>
      <c r="AM93" s="62">
        <f t="shared" si="41"/>
        <v>9.4586607270093576E-2</v>
      </c>
      <c r="AN93" s="62">
        <f t="shared" si="42"/>
        <v>3.1517952626477691E-2</v>
      </c>
      <c r="AO93" s="62">
        <f t="shared" si="43"/>
        <v>-5.4302658932853048E-2</v>
      </c>
      <c r="AP93" s="62">
        <f t="shared" si="44"/>
        <v>4.6667969841842669E-2</v>
      </c>
      <c r="AQ93" s="62">
        <f t="shared" si="50"/>
        <v>-0.83814208338977947</v>
      </c>
      <c r="AR93" s="62">
        <f t="shared" si="35"/>
        <v>6.6859935261598533</v>
      </c>
      <c r="AS93" s="62">
        <f t="shared" si="36"/>
        <v>0.73858690299999996</v>
      </c>
      <c r="AT93" s="62">
        <f t="shared" si="37"/>
        <v>0.13809782599056603</v>
      </c>
      <c r="AU93" s="62">
        <f t="shared" si="45"/>
        <v>7.1786899544743626E-3</v>
      </c>
      <c r="AV93" s="62" t="str">
        <f t="shared" si="38"/>
        <v/>
      </c>
      <c r="AW93" s="62">
        <f t="shared" si="39"/>
        <v>0.66740300000000008</v>
      </c>
    </row>
    <row r="94" spans="1:49">
      <c r="A94" s="62">
        <v>1961</v>
      </c>
      <c r="B94" s="61">
        <v>3.599999999</v>
      </c>
      <c r="C94" s="61">
        <v>11639</v>
      </c>
      <c r="D94" s="61">
        <v>44.7</v>
      </c>
      <c r="F94">
        <v>0.58467976200000005</v>
      </c>
      <c r="G94" s="61"/>
      <c r="H94" s="61">
        <v>0.24429530201342281</v>
      </c>
      <c r="I94" s="61">
        <v>11.744999999999999</v>
      </c>
      <c r="J94" s="61">
        <v>11.302</v>
      </c>
      <c r="K94" s="61">
        <v>18.085000000000001</v>
      </c>
      <c r="L94" s="61">
        <v>22.201000000000001</v>
      </c>
      <c r="M94" s="61">
        <v>35.547204209999997</v>
      </c>
      <c r="N94" s="62">
        <f t="shared" si="29"/>
        <v>14.664612528125042</v>
      </c>
      <c r="O94" s="61">
        <v>25.909970000000001</v>
      </c>
      <c r="P94">
        <v>17.29075293</v>
      </c>
      <c r="Q94">
        <v>16.343753360000001</v>
      </c>
      <c r="R94">
        <v>7.4783696810000002</v>
      </c>
      <c r="S94">
        <v>36.005292310000002</v>
      </c>
      <c r="T94">
        <v>35.462241390000003</v>
      </c>
      <c r="U94">
        <v>11.578471</v>
      </c>
      <c r="V94">
        <v>5.0142220000000002</v>
      </c>
      <c r="W94">
        <v>1850.5418</v>
      </c>
      <c r="X94">
        <v>0.73858690299999996</v>
      </c>
      <c r="Y94">
        <v>6.2971696399999999</v>
      </c>
      <c r="Z94" s="61">
        <v>3.5</v>
      </c>
      <c r="AB94" s="61">
        <v>0.65926899999999999</v>
      </c>
      <c r="AC94" s="63" t="str">
        <f t="shared" si="30"/>
        <v/>
      </c>
      <c r="AD94" s="20">
        <f t="shared" si="49"/>
        <v>0.58467976200000005</v>
      </c>
      <c r="AE94" s="62" t="str">
        <f t="shared" si="31"/>
        <v/>
      </c>
      <c r="AF94" s="20">
        <f t="shared" si="46"/>
        <v>0.24429530201342281</v>
      </c>
      <c r="AG94" s="62">
        <f t="shared" si="32"/>
        <v>0.26275167785234899</v>
      </c>
      <c r="AH94" s="62">
        <f t="shared" si="33"/>
        <v>0.25284116331096196</v>
      </c>
      <c r="AI94" s="62">
        <f t="shared" si="47"/>
        <v>0.404586129753915</v>
      </c>
      <c r="AJ94" s="62">
        <f t="shared" si="48"/>
        <v>0.49666666666666665</v>
      </c>
      <c r="AK94" s="62">
        <f t="shared" si="34"/>
        <v>-9.2080536912751643E-2</v>
      </c>
      <c r="AL94" s="62">
        <f t="shared" si="40"/>
        <v>-4.9602603245953144E-3</v>
      </c>
      <c r="AM94" s="62">
        <f t="shared" si="41"/>
        <v>-2.1032621773939154E-2</v>
      </c>
      <c r="AN94" s="62">
        <f t="shared" si="42"/>
        <v>3.5017381350995351E-2</v>
      </c>
      <c r="AO94" s="62">
        <f t="shared" si="43"/>
        <v>-3.8813109927456874E-2</v>
      </c>
      <c r="AP94" s="62">
        <f t="shared" si="44"/>
        <v>-7.2454919946041654E-2</v>
      </c>
      <c r="AQ94" s="62">
        <f t="shared" si="50"/>
        <v>-0.83686915064744849</v>
      </c>
      <c r="AR94" s="62">
        <f t="shared" si="35"/>
        <v>6.6863645894132437</v>
      </c>
      <c r="AS94" s="62">
        <f t="shared" si="36"/>
        <v>0.73858690299999996</v>
      </c>
      <c r="AT94" s="62">
        <f t="shared" si="37"/>
        <v>0.14087627829977628</v>
      </c>
      <c r="AU94" s="62">
        <f t="shared" si="45"/>
        <v>1.1018941009762761E-2</v>
      </c>
      <c r="AV94" s="62" t="str">
        <f t="shared" si="38"/>
        <v/>
      </c>
      <c r="AW94" s="62">
        <f t="shared" si="39"/>
        <v>0.65926899999999999</v>
      </c>
    </row>
    <row r="95" spans="1:49">
      <c r="A95" s="62">
        <v>1962</v>
      </c>
      <c r="B95" s="61">
        <v>3.599999999</v>
      </c>
      <c r="C95" s="61">
        <v>11806</v>
      </c>
      <c r="D95" s="61">
        <v>48.1</v>
      </c>
      <c r="F95">
        <v>0.59143339699999997</v>
      </c>
      <c r="G95" s="61"/>
      <c r="H95" s="61">
        <v>0.24097713097713097</v>
      </c>
      <c r="I95" s="61">
        <v>12.398</v>
      </c>
      <c r="J95" s="61">
        <v>11.750999999999999</v>
      </c>
      <c r="K95" s="61">
        <v>19.04</v>
      </c>
      <c r="L95" s="61">
        <v>23.161999999999999</v>
      </c>
      <c r="M95" s="61">
        <v>36.565704340000003</v>
      </c>
      <c r="N95" s="62">
        <f t="shared" si="29"/>
        <v>15.123508012188458</v>
      </c>
      <c r="O95" s="61">
        <v>26.502289999999999</v>
      </c>
      <c r="P95">
        <v>17.680153799999999</v>
      </c>
      <c r="Q95">
        <v>16.053187619999999</v>
      </c>
      <c r="R95">
        <v>8.0066929410000007</v>
      </c>
      <c r="S95">
        <v>35.724329570000002</v>
      </c>
      <c r="T95">
        <v>34.11552279</v>
      </c>
      <c r="U95">
        <v>11.744583</v>
      </c>
      <c r="V95">
        <v>5.1146719999999997</v>
      </c>
      <c r="W95">
        <v>1848.8735999999999</v>
      </c>
      <c r="X95">
        <v>0.73858690299999996</v>
      </c>
      <c r="Y95">
        <v>6.5677345430000003</v>
      </c>
      <c r="Z95" s="61">
        <v>4</v>
      </c>
      <c r="AB95" s="61">
        <v>0.63811099999999998</v>
      </c>
      <c r="AC95" s="63" t="str">
        <f t="shared" si="30"/>
        <v/>
      </c>
      <c r="AD95" s="20">
        <f t="shared" si="49"/>
        <v>0.59143339699999997</v>
      </c>
      <c r="AE95" s="62" t="str">
        <f t="shared" si="31"/>
        <v/>
      </c>
      <c r="AF95" s="20">
        <f t="shared" si="46"/>
        <v>0.24097713097713097</v>
      </c>
      <c r="AG95" s="62">
        <f t="shared" si="32"/>
        <v>0.25775467775467775</v>
      </c>
      <c r="AH95" s="62">
        <f t="shared" si="33"/>
        <v>0.2443035343035343</v>
      </c>
      <c r="AI95" s="62">
        <f t="shared" si="47"/>
        <v>0.39584199584199581</v>
      </c>
      <c r="AJ95" s="62">
        <f t="shared" si="48"/>
        <v>0.48153846153846153</v>
      </c>
      <c r="AK95" s="62">
        <f t="shared" si="34"/>
        <v>-8.5696465696465718E-2</v>
      </c>
      <c r="AL95" s="62">
        <f t="shared" si="40"/>
        <v>-8.5421643054904815E-3</v>
      </c>
      <c r="AM95" s="62">
        <f t="shared" si="41"/>
        <v>-4.8751406072380564E-2</v>
      </c>
      <c r="AN95" s="62">
        <f t="shared" si="42"/>
        <v>3.7449923702602507E-2</v>
      </c>
      <c r="AO95" s="62">
        <f t="shared" si="43"/>
        <v>-3.8647053720801315E-2</v>
      </c>
      <c r="AP95" s="62">
        <f t="shared" si="44"/>
        <v>-6.9529087810259751E-2</v>
      </c>
      <c r="AQ95" s="62">
        <f t="shared" si="50"/>
        <v>-0.83127884078529379</v>
      </c>
      <c r="AR95" s="62">
        <f t="shared" si="35"/>
        <v>6.6910530269887269</v>
      </c>
      <c r="AS95" s="62">
        <f t="shared" si="36"/>
        <v>0.73858690299999996</v>
      </c>
      <c r="AT95" s="62">
        <f t="shared" si="37"/>
        <v>0.1365433376923077</v>
      </c>
      <c r="AU95" s="62">
        <f t="shared" si="45"/>
        <v>4.1869253119500606E-3</v>
      </c>
      <c r="AV95" s="62" t="str">
        <f t="shared" si="38"/>
        <v/>
      </c>
      <c r="AW95" s="62">
        <f t="shared" si="39"/>
        <v>0.63811099999999998</v>
      </c>
    </row>
    <row r="96" spans="1:49">
      <c r="A96" s="62">
        <v>1963</v>
      </c>
      <c r="B96" s="61">
        <v>3.599999999</v>
      </c>
      <c r="C96" s="61">
        <v>11966</v>
      </c>
      <c r="D96" s="61">
        <v>52.2</v>
      </c>
      <c r="F96">
        <v>0.60552931099999996</v>
      </c>
      <c r="G96" s="61"/>
      <c r="H96" s="61">
        <v>0.23408045977011493</v>
      </c>
      <c r="I96" s="61">
        <v>13.797000000000001</v>
      </c>
      <c r="J96" s="61">
        <v>13.542</v>
      </c>
      <c r="K96" s="61">
        <v>20.655999999999999</v>
      </c>
      <c r="L96" s="61">
        <v>25.763000000000002</v>
      </c>
      <c r="M96" s="61">
        <v>37.276778899999996</v>
      </c>
      <c r="N96" s="62">
        <f t="shared" si="29"/>
        <v>15.884271930378077</v>
      </c>
      <c r="O96" s="61">
        <v>27.388310000000001</v>
      </c>
      <c r="P96">
        <v>18.243916850000002</v>
      </c>
      <c r="Q96">
        <v>16.50557654</v>
      </c>
      <c r="R96">
        <v>8.5541459250000003</v>
      </c>
      <c r="S96">
        <v>36.658019449999998</v>
      </c>
      <c r="T96">
        <v>33.371706009999997</v>
      </c>
      <c r="U96">
        <v>11.904030000000001</v>
      </c>
      <c r="V96">
        <v>5.1843959999999996</v>
      </c>
      <c r="W96">
        <v>1847.2068999999999</v>
      </c>
      <c r="X96">
        <v>0.73858690299999996</v>
      </c>
      <c r="Y96">
        <v>7.1265645470000001</v>
      </c>
      <c r="Z96" s="61">
        <v>3.5</v>
      </c>
      <c r="AB96" s="61">
        <v>0.61724800000000002</v>
      </c>
      <c r="AC96" s="63" t="str">
        <f t="shared" si="30"/>
        <v/>
      </c>
      <c r="AD96" s="20">
        <f t="shared" si="49"/>
        <v>0.60552931099999996</v>
      </c>
      <c r="AE96" s="62" t="str">
        <f t="shared" si="31"/>
        <v/>
      </c>
      <c r="AF96" s="20">
        <f t="shared" si="46"/>
        <v>0.23408045977011493</v>
      </c>
      <c r="AG96" s="62">
        <f t="shared" si="32"/>
        <v>0.2643103448275862</v>
      </c>
      <c r="AH96" s="62">
        <f t="shared" si="33"/>
        <v>0.25942528735632181</v>
      </c>
      <c r="AI96" s="62">
        <f t="shared" si="47"/>
        <v>0.39570881226053634</v>
      </c>
      <c r="AJ96" s="62">
        <f t="shared" si="48"/>
        <v>0.49354406130268202</v>
      </c>
      <c r="AK96" s="62">
        <f t="shared" si="34"/>
        <v>-9.7835249042145689E-2</v>
      </c>
      <c r="AL96" s="62">
        <f t="shared" si="40"/>
        <v>-1.7690132750779321E-2</v>
      </c>
      <c r="AM96" s="62">
        <f t="shared" si="41"/>
        <v>-2.1288217196354878E-2</v>
      </c>
      <c r="AN96" s="62">
        <f t="shared" si="42"/>
        <v>1.7059181733975644E-2</v>
      </c>
      <c r="AO96" s="62">
        <f t="shared" si="43"/>
        <v>-2.3278818760663147E-2</v>
      </c>
      <c r="AP96" s="62">
        <f t="shared" si="44"/>
        <v>-7.1123156634449222E-2</v>
      </c>
      <c r="AQ96" s="62">
        <f t="shared" si="50"/>
        <v>-0.83122365322747105</v>
      </c>
      <c r="AR96" s="62">
        <f t="shared" si="35"/>
        <v>6.6902063401891212</v>
      </c>
      <c r="AS96" s="62">
        <f t="shared" si="36"/>
        <v>0.73858690299999996</v>
      </c>
      <c r="AT96" s="62">
        <f t="shared" si="37"/>
        <v>0.13652422503831418</v>
      </c>
      <c r="AU96" s="62">
        <f>IF(OR(Z95="",N96="",N95=""),"",Z95/100-LN(N96/N95))</f>
        <v>-9.0790776603709294E-3</v>
      </c>
      <c r="AV96" s="62" t="str">
        <f t="shared" si="38"/>
        <v/>
      </c>
      <c r="AW96" s="62">
        <f t="shared" si="39"/>
        <v>0.61724800000000002</v>
      </c>
    </row>
    <row r="97" spans="1:49">
      <c r="A97" s="62">
        <v>1964</v>
      </c>
      <c r="B97" s="61">
        <v>3.591999999</v>
      </c>
      <c r="C97" s="61">
        <v>12127</v>
      </c>
      <c r="D97" s="61">
        <v>61.5</v>
      </c>
      <c r="F97">
        <v>0.58187162100000001</v>
      </c>
      <c r="G97" s="61"/>
      <c r="H97" s="61">
        <v>0.25079674796747969</v>
      </c>
      <c r="I97" s="61">
        <v>16.513000000000002</v>
      </c>
      <c r="J97" s="61">
        <v>15.596</v>
      </c>
      <c r="K97" s="61">
        <v>24.231999999999999</v>
      </c>
      <c r="L97" s="61">
        <v>30.459</v>
      </c>
      <c r="M97" s="61">
        <v>39.981023159999999</v>
      </c>
      <c r="N97" s="62">
        <f t="shared" si="29"/>
        <v>17.216783600179259</v>
      </c>
      <c r="O97" s="61">
        <v>28.974329999999998</v>
      </c>
      <c r="P97">
        <v>19.412280379999999</v>
      </c>
      <c r="Q97">
        <v>18.64044049</v>
      </c>
      <c r="R97">
        <v>10.007869790000001</v>
      </c>
      <c r="S97">
        <v>37.123874350000001</v>
      </c>
      <c r="T97">
        <v>35.859738700000001</v>
      </c>
      <c r="U97">
        <v>12.064349999999999</v>
      </c>
      <c r="V97">
        <v>5.2753920000000001</v>
      </c>
      <c r="W97">
        <v>1845.5416</v>
      </c>
      <c r="X97">
        <v>0.73858690299999996</v>
      </c>
      <c r="Y97">
        <v>8.6465602970000006</v>
      </c>
      <c r="Z97" s="61">
        <v>4.5</v>
      </c>
      <c r="AB97" s="61">
        <v>0.57129699999999994</v>
      </c>
      <c r="AC97" s="63" t="str">
        <f t="shared" si="30"/>
        <v/>
      </c>
      <c r="AD97" s="20">
        <f t="shared" si="49"/>
        <v>0.58187162100000001</v>
      </c>
      <c r="AE97" s="62" t="str">
        <f t="shared" si="31"/>
        <v/>
      </c>
      <c r="AF97" s="20">
        <f t="shared" si="46"/>
        <v>0.25079674796747969</v>
      </c>
      <c r="AG97" s="62">
        <f t="shared" si="32"/>
        <v>0.26850406504065044</v>
      </c>
      <c r="AH97" s="62">
        <f t="shared" si="33"/>
        <v>0.25359349593495933</v>
      </c>
      <c r="AI97" s="62">
        <f t="shared" si="47"/>
        <v>0.39401626016260161</v>
      </c>
      <c r="AJ97" s="62">
        <f t="shared" si="48"/>
        <v>0.49526829268292683</v>
      </c>
      <c r="AK97" s="62">
        <f t="shared" si="34"/>
        <v>-0.10125203252032522</v>
      </c>
      <c r="AL97" s="62">
        <f t="shared" si="40"/>
        <v>-1.8481091958332131E-2</v>
      </c>
      <c r="AM97" s="62">
        <f t="shared" si="41"/>
        <v>4.1079878624134501E-2</v>
      </c>
      <c r="AN97" s="62">
        <f t="shared" si="42"/>
        <v>7.6400427694892747E-2</v>
      </c>
      <c r="AO97" s="62">
        <f t="shared" si="43"/>
        <v>-6.7927205868830304E-2</v>
      </c>
      <c r="AP97" s="62">
        <f t="shared" si="44"/>
        <v>-8.6484999037942985E-3</v>
      </c>
      <c r="AQ97" s="62">
        <f t="shared" si="50"/>
        <v>-0.82720183338382192</v>
      </c>
      <c r="AR97" s="62">
        <f t="shared" si="35"/>
        <v>6.6933262301488963</v>
      </c>
      <c r="AS97" s="62">
        <f t="shared" si="36"/>
        <v>0.73858690299999996</v>
      </c>
      <c r="AT97" s="62">
        <f t="shared" si="37"/>
        <v>0.14059447637398376</v>
      </c>
      <c r="AU97" s="62">
        <f t="shared" ref="AU97:AU146" si="51">IF(OR(Z96="",N97="",N96=""),"",Z96/100-LN(N97/N96))</f>
        <v>-4.5555265863826092E-2</v>
      </c>
      <c r="AV97" s="62" t="str">
        <f t="shared" si="38"/>
        <v/>
      </c>
      <c r="AW97" s="62">
        <f t="shared" si="39"/>
        <v>0.57129699999999994</v>
      </c>
    </row>
    <row r="98" spans="1:49">
      <c r="A98" s="62">
        <v>1965</v>
      </c>
      <c r="B98" s="61">
        <v>3.6109999990000001</v>
      </c>
      <c r="C98" s="61">
        <v>12292</v>
      </c>
      <c r="D98" s="61">
        <v>68.7</v>
      </c>
      <c r="F98">
        <v>0.58223882800000004</v>
      </c>
      <c r="G98" s="61"/>
      <c r="H98" s="61">
        <v>0.24721979621542942</v>
      </c>
      <c r="I98" s="61">
        <v>19.504999999999999</v>
      </c>
      <c r="J98" s="61">
        <v>18.135999999999999</v>
      </c>
      <c r="K98" s="61">
        <v>26.582999999999998</v>
      </c>
      <c r="L98" s="61">
        <v>32.308999999999997</v>
      </c>
      <c r="M98" s="61">
        <v>41.546182250000001</v>
      </c>
      <c r="N98" s="62">
        <f t="shared" si="29"/>
        <v>18.259431431575507</v>
      </c>
      <c r="O98" s="61">
        <v>30.653359999999999</v>
      </c>
      <c r="P98">
        <v>20.066892249999999</v>
      </c>
      <c r="Q98">
        <v>18.817719050000001</v>
      </c>
      <c r="R98">
        <v>10.972606470000001</v>
      </c>
      <c r="S98">
        <v>37.737976570000001</v>
      </c>
      <c r="T98">
        <v>35.198091949999998</v>
      </c>
      <c r="U98">
        <v>12.228377</v>
      </c>
      <c r="V98">
        <v>5.3202990000000003</v>
      </c>
      <c r="W98">
        <v>1843.8779</v>
      </c>
      <c r="X98">
        <v>0.73858690299999996</v>
      </c>
      <c r="Y98">
        <v>9.3545594310000002</v>
      </c>
      <c r="Z98" s="61">
        <v>4.7324999991666701</v>
      </c>
      <c r="AB98" s="61">
        <v>0.55773699999999993</v>
      </c>
      <c r="AC98" s="63" t="str">
        <f t="shared" si="30"/>
        <v/>
      </c>
      <c r="AD98" s="20">
        <f t="shared" si="49"/>
        <v>0.58223882800000004</v>
      </c>
      <c r="AE98" s="62" t="str">
        <f t="shared" si="31"/>
        <v/>
      </c>
      <c r="AF98" s="20">
        <f t="shared" si="46"/>
        <v>0.24721979621542942</v>
      </c>
      <c r="AG98" s="62">
        <f t="shared" si="32"/>
        <v>0.28391557496360986</v>
      </c>
      <c r="AH98" s="62">
        <f t="shared" si="33"/>
        <v>0.26398835516739444</v>
      </c>
      <c r="AI98" s="62">
        <f t="shared" si="47"/>
        <v>0.38694323144104797</v>
      </c>
      <c r="AJ98" s="62">
        <f t="shared" si="48"/>
        <v>0.47029112081513824</v>
      </c>
      <c r="AK98" s="62">
        <f t="shared" si="34"/>
        <v>-8.3347889374090267E-2</v>
      </c>
      <c r="AL98" s="62">
        <f t="shared" si="40"/>
        <v>-2.5631608360108058E-2</v>
      </c>
      <c r="AM98" s="62">
        <f t="shared" si="41"/>
        <v>-4.9331550353437344E-2</v>
      </c>
      <c r="AN98" s="62">
        <f t="shared" si="42"/>
        <v>3.3233044837842417E-2</v>
      </c>
      <c r="AO98" s="62">
        <f t="shared" si="43"/>
        <v>-4.2390391174917788E-2</v>
      </c>
      <c r="AP98" s="62">
        <f t="shared" si="44"/>
        <v>-7.742034486727814E-2</v>
      </c>
      <c r="AQ98" s="62">
        <f t="shared" si="50"/>
        <v>-0.83222972965153186</v>
      </c>
      <c r="AR98" s="62">
        <f t="shared" si="35"/>
        <v>6.6873964575221718</v>
      </c>
      <c r="AS98" s="62">
        <f t="shared" si="36"/>
        <v>0.73858690299999996</v>
      </c>
      <c r="AT98" s="62">
        <f t="shared" si="37"/>
        <v>0.13616534834061136</v>
      </c>
      <c r="AU98" s="62">
        <f t="shared" si="51"/>
        <v>-1.3797038556169913E-2</v>
      </c>
      <c r="AV98" s="62" t="str">
        <f t="shared" si="38"/>
        <v/>
      </c>
      <c r="AW98" s="62">
        <f t="shared" si="39"/>
        <v>0.55773699999999993</v>
      </c>
    </row>
    <row r="99" spans="1:49">
      <c r="A99" s="62">
        <v>1966</v>
      </c>
      <c r="B99" s="61">
        <v>3.6139999989999998</v>
      </c>
      <c r="C99" s="61">
        <v>12455</v>
      </c>
      <c r="D99" s="61">
        <v>74.900000000000006</v>
      </c>
      <c r="F99">
        <v>0.58164266399999998</v>
      </c>
      <c r="G99" s="61"/>
      <c r="H99" s="61">
        <v>0.25766355140186914</v>
      </c>
      <c r="I99" s="61">
        <v>21.574999999999999</v>
      </c>
      <c r="J99" s="61">
        <v>19.78</v>
      </c>
      <c r="K99" s="61">
        <v>28.131</v>
      </c>
      <c r="L99" s="61">
        <v>34.533000000000001</v>
      </c>
      <c r="M99" s="61">
        <v>42.165416479999998</v>
      </c>
      <c r="N99" s="62">
        <f t="shared" si="29"/>
        <v>19.358240367338254</v>
      </c>
      <c r="O99" s="61">
        <v>32.430300000000003</v>
      </c>
      <c r="P99">
        <v>21.129947619999999</v>
      </c>
      <c r="Q99">
        <v>19.23789798</v>
      </c>
      <c r="R99">
        <v>12.02901181</v>
      </c>
      <c r="S99">
        <v>37.863193250000002</v>
      </c>
      <c r="T99">
        <v>34.63496155</v>
      </c>
      <c r="U99">
        <v>12.390333999999999</v>
      </c>
      <c r="V99">
        <v>5.3616609999999998</v>
      </c>
      <c r="W99">
        <v>1842.2157</v>
      </c>
      <c r="X99">
        <v>0.73858690299999996</v>
      </c>
      <c r="Y99">
        <v>10.250376360000001</v>
      </c>
      <c r="Z99" s="61">
        <v>6.4249999990833304</v>
      </c>
      <c r="AB99" s="61">
        <v>0.55565900000000001</v>
      </c>
      <c r="AC99" s="63" t="str">
        <f t="shared" si="30"/>
        <v/>
      </c>
      <c r="AD99" s="20">
        <f t="shared" si="49"/>
        <v>0.58164266399999998</v>
      </c>
      <c r="AE99" s="62" t="str">
        <f t="shared" si="31"/>
        <v/>
      </c>
      <c r="AF99" s="20">
        <f t="shared" si="46"/>
        <v>0.25766355140186914</v>
      </c>
      <c r="AG99" s="62">
        <f t="shared" si="32"/>
        <v>0.28805073431241651</v>
      </c>
      <c r="AH99" s="62">
        <f t="shared" si="33"/>
        <v>0.26408544726301736</v>
      </c>
      <c r="AI99" s="62">
        <f t="shared" si="47"/>
        <v>0.37558077436582105</v>
      </c>
      <c r="AJ99" s="62">
        <f t="shared" si="48"/>
        <v>0.46105473965287047</v>
      </c>
      <c r="AK99" s="62">
        <f t="shared" si="34"/>
        <v>-8.5473965287049425E-2</v>
      </c>
      <c r="AL99" s="62">
        <f t="shared" si="40"/>
        <v>-6.8164028842823523E-3</v>
      </c>
      <c r="AM99" s="62">
        <f t="shared" si="41"/>
        <v>-3.6353192239868742E-2</v>
      </c>
      <c r="AN99" s="62">
        <f t="shared" si="42"/>
        <v>3.3483086631545478E-2</v>
      </c>
      <c r="AO99" s="62">
        <f t="shared" si="43"/>
        <v>-5.5123887938272033E-2</v>
      </c>
      <c r="AP99" s="62">
        <f t="shared" si="44"/>
        <v>-7.4564704135136009E-2</v>
      </c>
      <c r="AQ99" s="62">
        <f t="shared" si="50"/>
        <v>-0.83764283736425449</v>
      </c>
      <c r="AR99" s="62">
        <f t="shared" si="35"/>
        <v>6.6810814735724122</v>
      </c>
      <c r="AS99" s="62">
        <f t="shared" si="36"/>
        <v>0.73858690299999996</v>
      </c>
      <c r="AT99" s="62">
        <f t="shared" si="37"/>
        <v>0.13685415700934581</v>
      </c>
      <c r="AU99" s="62">
        <f t="shared" si="51"/>
        <v>-1.1111450299782069E-2</v>
      </c>
      <c r="AV99" s="62" t="str">
        <f t="shared" si="38"/>
        <v/>
      </c>
      <c r="AW99" s="62">
        <f t="shared" si="39"/>
        <v>0.55565900000000001</v>
      </c>
    </row>
    <row r="100" spans="1:49">
      <c r="A100" s="62">
        <v>1967</v>
      </c>
      <c r="B100" s="61">
        <v>3.595999999</v>
      </c>
      <c r="C100" s="61">
        <v>12597</v>
      </c>
      <c r="D100" s="61">
        <v>82.3</v>
      </c>
      <c r="F100">
        <v>0.57561174500000001</v>
      </c>
      <c r="G100" s="61"/>
      <c r="H100" s="61">
        <v>0.25831105710814095</v>
      </c>
      <c r="I100" s="61">
        <v>24.526</v>
      </c>
      <c r="J100" s="61">
        <v>22.931999999999999</v>
      </c>
      <c r="K100" s="61">
        <v>30.266999999999999</v>
      </c>
      <c r="L100" s="61">
        <v>35.747999999999998</v>
      </c>
      <c r="M100" s="61">
        <v>43.919556679999999</v>
      </c>
      <c r="N100" s="62">
        <f t="shared" si="29"/>
        <v>20.191051881998305</v>
      </c>
      <c r="O100" s="61">
        <v>33.561079999999997</v>
      </c>
      <c r="P100">
        <v>21.701951959999999</v>
      </c>
      <c r="Q100">
        <v>19.402289119999999</v>
      </c>
      <c r="R100">
        <v>13.19161072</v>
      </c>
      <c r="S100">
        <v>37.654266679999999</v>
      </c>
      <c r="T100">
        <v>34.152652349999997</v>
      </c>
      <c r="U100">
        <v>12.531620999999999</v>
      </c>
      <c r="V100">
        <v>5.345116</v>
      </c>
      <c r="W100">
        <v>1840.5550000000001</v>
      </c>
      <c r="X100">
        <v>0.73858690299999996</v>
      </c>
      <c r="Y100">
        <v>11.076831520000001</v>
      </c>
      <c r="Z100" s="61">
        <v>5.6716666658333299</v>
      </c>
      <c r="AB100" s="61">
        <v>0.55011200000000005</v>
      </c>
      <c r="AC100" s="63" t="str">
        <f t="shared" si="30"/>
        <v/>
      </c>
      <c r="AD100" s="20">
        <f t="shared" si="49"/>
        <v>0.57561174500000001</v>
      </c>
      <c r="AE100" s="62" t="str">
        <f t="shared" si="31"/>
        <v/>
      </c>
      <c r="AF100" s="20">
        <f t="shared" si="46"/>
        <v>0.25831105710814095</v>
      </c>
      <c r="AG100" s="62">
        <f t="shared" si="32"/>
        <v>0.29800729040097207</v>
      </c>
      <c r="AH100" s="62">
        <f t="shared" si="33"/>
        <v>0.27863912515188333</v>
      </c>
      <c r="AI100" s="62">
        <f t="shared" si="47"/>
        <v>0.36776427703523695</v>
      </c>
      <c r="AJ100" s="62">
        <f t="shared" si="48"/>
        <v>0.43436208991494529</v>
      </c>
      <c r="AK100" s="62">
        <f t="shared" si="34"/>
        <v>-6.659781287970834E-2</v>
      </c>
      <c r="AL100" s="62">
        <f t="shared" si="40"/>
        <v>-1.5410486634994417E-2</v>
      </c>
      <c r="AM100" s="62">
        <f t="shared" si="41"/>
        <v>-3.3612474210401692E-2</v>
      </c>
      <c r="AN100" s="62">
        <f t="shared" si="42"/>
        <v>5.0138350698546288E-2</v>
      </c>
      <c r="AO100" s="62">
        <f t="shared" si="43"/>
        <v>-4.7654555724468237E-2</v>
      </c>
      <c r="AP100" s="62">
        <f t="shared" si="44"/>
        <v>-5.6144713206381376E-2</v>
      </c>
      <c r="AQ100" s="62">
        <f t="shared" si="50"/>
        <v>-0.85207188328639427</v>
      </c>
      <c r="AR100" s="62">
        <f t="shared" si="35"/>
        <v>6.6657505522701053</v>
      </c>
      <c r="AS100" s="62">
        <f t="shared" si="36"/>
        <v>0.73858690299999996</v>
      </c>
      <c r="AT100" s="62">
        <f t="shared" si="37"/>
        <v>0.13459090546780075</v>
      </c>
      <c r="AU100" s="62">
        <f t="shared" si="51"/>
        <v>2.2128657466134287E-2</v>
      </c>
      <c r="AV100" s="62" t="str">
        <f t="shared" si="38"/>
        <v/>
      </c>
      <c r="AW100" s="62">
        <f t="shared" si="39"/>
        <v>0.55011200000000005</v>
      </c>
    </row>
    <row r="101" spans="1:49">
      <c r="A101" s="62">
        <v>1968</v>
      </c>
      <c r="B101" s="61">
        <v>3.6059999989999998</v>
      </c>
      <c r="C101" s="61">
        <v>12725</v>
      </c>
      <c r="D101" s="61">
        <v>91.2</v>
      </c>
      <c r="F101">
        <v>0.56750061200000002</v>
      </c>
      <c r="G101" s="61"/>
      <c r="H101" s="61">
        <v>0.26350877192982458</v>
      </c>
      <c r="I101" s="61">
        <v>27.853000000000002</v>
      </c>
      <c r="J101" s="61">
        <v>25.024999999999999</v>
      </c>
      <c r="K101" s="61">
        <v>34.518000000000001</v>
      </c>
      <c r="L101" s="61">
        <v>39.686</v>
      </c>
      <c r="M101" s="61">
        <v>46.401895940000003</v>
      </c>
      <c r="N101" s="62">
        <f t="shared" si="29"/>
        <v>20.96454823016186</v>
      </c>
      <c r="O101" s="61">
        <v>34.794649999999997</v>
      </c>
      <c r="P101">
        <v>22.158325420000001</v>
      </c>
      <c r="Q101">
        <v>19.627082210000001</v>
      </c>
      <c r="R101">
        <v>13.978507949999999</v>
      </c>
      <c r="S101">
        <v>36.789504100000002</v>
      </c>
      <c r="T101">
        <v>32.866902340000003</v>
      </c>
      <c r="U101">
        <v>12.658817000000001</v>
      </c>
      <c r="V101">
        <v>5.3947500000000002</v>
      </c>
      <c r="W101">
        <v>1838.8957</v>
      </c>
      <c r="X101">
        <v>0.73858690299999996</v>
      </c>
      <c r="Y101">
        <v>12.087391220000001</v>
      </c>
      <c r="Z101" s="61">
        <v>5.1908333324166698</v>
      </c>
      <c r="AB101" s="61">
        <v>0.54409099999999999</v>
      </c>
      <c r="AC101" s="63" t="str">
        <f t="shared" si="30"/>
        <v/>
      </c>
      <c r="AD101" s="20">
        <f t="shared" si="49"/>
        <v>0.56750061200000002</v>
      </c>
      <c r="AE101" s="62" t="str">
        <f t="shared" si="31"/>
        <v/>
      </c>
      <c r="AF101" s="20">
        <f t="shared" si="46"/>
        <v>0.26350877192982458</v>
      </c>
      <c r="AG101" s="62">
        <f t="shared" si="32"/>
        <v>0.30540570175438597</v>
      </c>
      <c r="AH101" s="62">
        <f t="shared" si="33"/>
        <v>0.27439692982456138</v>
      </c>
      <c r="AI101" s="62">
        <f t="shared" si="47"/>
        <v>0.37848684210526318</v>
      </c>
      <c r="AJ101" s="62">
        <f t="shared" si="48"/>
        <v>0.43515350877192982</v>
      </c>
      <c r="AK101" s="62">
        <f t="shared" si="34"/>
        <v>-5.6666666666666643E-2</v>
      </c>
      <c r="AL101" s="62">
        <f t="shared" si="40"/>
        <v>-1.678221874148951E-2</v>
      </c>
      <c r="AM101" s="62">
        <f t="shared" ref="AM101:AM132" si="52">IF(OR(Q101="",Q100="",$N101="",$N100=""),"",LN((Q101/Q100)/($N101/$N100)))</f>
        <v>-2.6073998572673857E-2</v>
      </c>
      <c r="AN101" s="62">
        <f t="shared" ref="AN101:AN132" si="53">IF(OR(R101="",R100="",$N101="",$N100=""),"",LN((R101/R100)/($N101/$N100)))</f>
        <v>2.0346626112415833E-2</v>
      </c>
      <c r="AO101" s="62">
        <f t="shared" ref="AO101:AO132" si="54">IF(OR(S101="",S100="",$N101="",$N100=""),"",LN((S101/S100)/($N101/$N100)))</f>
        <v>-6.0826984340553197E-2</v>
      </c>
      <c r="AP101" s="62">
        <f t="shared" ref="AP101:AP132" si="55">IF(OR(T101="",T100="",$N101="",$N100=""),"",LN((T101/T100)/($N101/$N100)))</f>
        <v>-7.59674086415284E-2</v>
      </c>
      <c r="AQ101" s="62">
        <f t="shared" si="50"/>
        <v>-0.85292770999858558</v>
      </c>
      <c r="AR101" s="62">
        <f t="shared" si="35"/>
        <v>6.6639927973910371</v>
      </c>
      <c r="AS101" s="62">
        <f t="shared" si="36"/>
        <v>0.73858690299999996</v>
      </c>
      <c r="AT101" s="62">
        <f t="shared" si="37"/>
        <v>0.13253718442982457</v>
      </c>
      <c r="AU101" s="62">
        <f t="shared" si="51"/>
        <v>1.9123365157374402E-2</v>
      </c>
      <c r="AV101" s="62" t="str">
        <f t="shared" si="38"/>
        <v/>
      </c>
      <c r="AW101" s="62">
        <f t="shared" si="39"/>
        <v>0.54409099999999999</v>
      </c>
    </row>
    <row r="102" spans="1:49">
      <c r="A102" s="62">
        <v>1969</v>
      </c>
      <c r="B102" s="61">
        <v>3.623999999</v>
      </c>
      <c r="C102" s="61">
        <v>12873</v>
      </c>
      <c r="D102" s="61">
        <v>114.26897460000001</v>
      </c>
      <c r="F102">
        <v>0.53261948999999997</v>
      </c>
      <c r="G102" s="61"/>
      <c r="H102" s="61">
        <v>0.24778655245694037</v>
      </c>
      <c r="I102" s="61">
        <v>30.387</v>
      </c>
      <c r="J102" s="61">
        <v>28.65</v>
      </c>
      <c r="K102" s="61">
        <v>41.206000000000003</v>
      </c>
      <c r="L102" s="61">
        <v>46.999000000000002</v>
      </c>
      <c r="M102" s="61">
        <v>49.017765539999999</v>
      </c>
      <c r="N102" s="62">
        <f t="shared" si="29"/>
        <v>24.579850518008264</v>
      </c>
      <c r="O102" s="61">
        <v>37.379280000000001</v>
      </c>
      <c r="P102">
        <v>24.3931209</v>
      </c>
      <c r="Q102">
        <v>25.41588913</v>
      </c>
      <c r="R102">
        <v>20.313213480000002</v>
      </c>
      <c r="S102">
        <v>38.95710914</v>
      </c>
      <c r="T102">
        <v>36.764634729999997</v>
      </c>
      <c r="U102">
        <v>12.806369999999999</v>
      </c>
      <c r="V102">
        <v>5.4845639999999998</v>
      </c>
      <c r="W102">
        <v>1875.0438999999999</v>
      </c>
      <c r="X102">
        <v>0.73858690299999996</v>
      </c>
      <c r="Y102">
        <v>16.415473250000002</v>
      </c>
      <c r="Z102" s="61">
        <v>7.7549999993333296</v>
      </c>
      <c r="AB102" s="61">
        <v>0.516509</v>
      </c>
      <c r="AC102" s="63" t="str">
        <f t="shared" si="30"/>
        <v/>
      </c>
      <c r="AD102" s="20">
        <f t="shared" si="49"/>
        <v>0.53261948999999997</v>
      </c>
      <c r="AE102" s="62" t="str">
        <f t="shared" si="31"/>
        <v/>
      </c>
      <c r="AF102" s="20">
        <f t="shared" ref="AF102:AF133" si="56">IF(H102="","",H102)</f>
        <v>0.24778655245694037</v>
      </c>
      <c r="AG102" s="62">
        <f t="shared" si="32"/>
        <v>0.26592520066247272</v>
      </c>
      <c r="AH102" s="62">
        <f t="shared" si="33"/>
        <v>0.25072422414123946</v>
      </c>
      <c r="AI102" s="62">
        <f t="shared" si="47"/>
        <v>0.36060531867238793</v>
      </c>
      <c r="AJ102" s="62">
        <f t="shared" si="48"/>
        <v>0.41130149425529194</v>
      </c>
      <c r="AK102" s="62">
        <f t="shared" si="34"/>
        <v>-5.0696175582904013E-2</v>
      </c>
      <c r="AL102" s="62">
        <f t="shared" si="40"/>
        <v>-6.3006320157604628E-2</v>
      </c>
      <c r="AM102" s="62">
        <f t="shared" si="52"/>
        <v>9.9369985787135823E-2</v>
      </c>
      <c r="AN102" s="62">
        <f t="shared" si="53"/>
        <v>0.21465638995534625</v>
      </c>
      <c r="AO102" s="62">
        <f t="shared" si="54"/>
        <v>-0.10184550556178774</v>
      </c>
      <c r="AP102" s="62">
        <f t="shared" si="55"/>
        <v>-4.7023964213589321E-2</v>
      </c>
      <c r="AQ102" s="62">
        <f t="shared" si="50"/>
        <v>-0.84800510233489768</v>
      </c>
      <c r="AR102" s="62">
        <f t="shared" si="35"/>
        <v>6.6883822491288587</v>
      </c>
      <c r="AS102" s="62">
        <f t="shared" si="36"/>
        <v>0.73858690299999996</v>
      </c>
      <c r="AT102" s="62">
        <f t="shared" si="37"/>
        <v>0.1436564326184126</v>
      </c>
      <c r="AU102" s="62">
        <f t="shared" si="51"/>
        <v>-0.10718585772072828</v>
      </c>
      <c r="AV102" s="62" t="str">
        <f t="shared" si="38"/>
        <v/>
      </c>
      <c r="AW102" s="62">
        <f t="shared" si="39"/>
        <v>0.516509</v>
      </c>
    </row>
    <row r="103" spans="1:49">
      <c r="A103" s="62">
        <v>1970</v>
      </c>
      <c r="B103" s="61">
        <v>3.5969999989999999</v>
      </c>
      <c r="C103" s="61">
        <v>13032</v>
      </c>
      <c r="D103" s="61">
        <v>128.11488460000001</v>
      </c>
      <c r="F103">
        <v>0.53017465600000002</v>
      </c>
      <c r="G103" s="61"/>
      <c r="H103" s="61">
        <v>0.25949622736012151</v>
      </c>
      <c r="I103" s="61">
        <v>31.6805293</v>
      </c>
      <c r="J103" s="61">
        <v>31.118589799999999</v>
      </c>
      <c r="K103" s="61">
        <v>48.344999999999999</v>
      </c>
      <c r="L103" s="61">
        <v>56.790999999999997</v>
      </c>
      <c r="M103" s="61">
        <v>51.198998969999998</v>
      </c>
      <c r="N103" s="62">
        <f t="shared" si="29"/>
        <v>26.062209720691421</v>
      </c>
      <c r="O103" s="61">
        <v>38.754820000000002</v>
      </c>
      <c r="P103">
        <v>25.425037469999999</v>
      </c>
      <c r="Q103">
        <v>27.417435529999999</v>
      </c>
      <c r="R103">
        <v>21.94967561</v>
      </c>
      <c r="S103">
        <v>41.214389730000001</v>
      </c>
      <c r="T103">
        <v>39.191490719999997</v>
      </c>
      <c r="U103">
        <v>12.964880000000001</v>
      </c>
      <c r="V103">
        <v>5.5686270000000002</v>
      </c>
      <c r="W103">
        <v>1835.5817999999999</v>
      </c>
      <c r="X103">
        <v>0.73858690299999996</v>
      </c>
      <c r="Y103">
        <v>18.611430599999998</v>
      </c>
      <c r="Z103" s="61">
        <v>7.9549999993333298</v>
      </c>
      <c r="AB103" s="61">
        <v>0.49399999999999999</v>
      </c>
      <c r="AC103" s="63" t="str">
        <f t="shared" si="30"/>
        <v/>
      </c>
      <c r="AD103" s="20">
        <f t="shared" ref="AD103:AD134" si="57">IF(F103="","",F103)</f>
        <v>0.53017465600000002</v>
      </c>
      <c r="AE103" s="62" t="str">
        <f t="shared" si="31"/>
        <v/>
      </c>
      <c r="AF103" s="20">
        <f t="shared" si="56"/>
        <v>0.25949622736012151</v>
      </c>
      <c r="AG103" s="62">
        <f t="shared" si="32"/>
        <v>0.24728219050356931</v>
      </c>
      <c r="AH103" s="62">
        <f t="shared" si="33"/>
        <v>0.24289597494591192</v>
      </c>
      <c r="AI103" s="62">
        <f t="shared" si="47"/>
        <v>0.37735662137106585</v>
      </c>
      <c r="AJ103" s="62">
        <f t="shared" si="48"/>
        <v>0.44328182613060707</v>
      </c>
      <c r="AK103" s="62">
        <f t="shared" si="34"/>
        <v>-6.5925204759541223E-2</v>
      </c>
      <c r="AL103" s="62">
        <f t="shared" si="40"/>
        <v>-1.7126085552006932E-2</v>
      </c>
      <c r="AM103" s="62">
        <f t="shared" si="52"/>
        <v>1.7245270476255001E-2</v>
      </c>
      <c r="AN103" s="62">
        <f t="shared" si="53"/>
        <v>1.8921437171567811E-2</v>
      </c>
      <c r="AO103" s="62">
        <f t="shared" si="54"/>
        <v>-2.2331536452159986E-3</v>
      </c>
      <c r="AP103" s="62">
        <f t="shared" si="55"/>
        <v>5.363940418464515E-3</v>
      </c>
      <c r="AQ103" s="62">
        <f t="shared" si="50"/>
        <v>-0.8450956388084403</v>
      </c>
      <c r="AR103" s="62">
        <f t="shared" si="35"/>
        <v>6.6700211286489202</v>
      </c>
      <c r="AS103" s="62">
        <f t="shared" si="36"/>
        <v>0.73858690299999996</v>
      </c>
      <c r="AT103" s="62">
        <f t="shared" si="37"/>
        <v>0.14527141524662465</v>
      </c>
      <c r="AU103" s="62">
        <f t="shared" si="51"/>
        <v>1.8990660982937183E-2</v>
      </c>
      <c r="AV103" s="62" t="str">
        <f t="shared" si="38"/>
        <v/>
      </c>
      <c r="AW103" s="62">
        <f t="shared" si="39"/>
        <v>0.49399999999999999</v>
      </c>
    </row>
    <row r="104" spans="1:49">
      <c r="A104" s="62">
        <v>1971</v>
      </c>
      <c r="B104" s="61">
        <v>3.2580999990000001</v>
      </c>
      <c r="C104" s="61">
        <v>13194</v>
      </c>
      <c r="D104" s="61">
        <v>144.64711700000001</v>
      </c>
      <c r="F104">
        <v>0.518156269</v>
      </c>
      <c r="G104" s="61"/>
      <c r="H104" s="61">
        <v>0.25375781959618571</v>
      </c>
      <c r="I104" s="61">
        <v>37.244898399999997</v>
      </c>
      <c r="J104" s="61">
        <v>36.887898399999997</v>
      </c>
      <c r="K104" s="61">
        <v>55.366</v>
      </c>
      <c r="L104" s="61">
        <v>62.762999999999998</v>
      </c>
      <c r="M104" s="61">
        <v>52.839179690000002</v>
      </c>
      <c r="N104" s="62">
        <f t="shared" si="29"/>
        <v>28.161865642119654</v>
      </c>
      <c r="O104" s="61">
        <v>41.652740000000001</v>
      </c>
      <c r="P104">
        <v>27.29548411</v>
      </c>
      <c r="Q104">
        <v>30.205249389999999</v>
      </c>
      <c r="R104">
        <v>24.65606043</v>
      </c>
      <c r="S104">
        <v>42.53014907</v>
      </c>
      <c r="T104">
        <v>40.679969110000002</v>
      </c>
      <c r="U104">
        <v>13.104215999999999</v>
      </c>
      <c r="V104">
        <v>5.6168120000000004</v>
      </c>
      <c r="W104">
        <v>1802.0957000000001</v>
      </c>
      <c r="X104">
        <v>0.73858690299999996</v>
      </c>
      <c r="Y104">
        <v>21.628864929999999</v>
      </c>
      <c r="Z104" s="61">
        <v>4.8499999989999996</v>
      </c>
      <c r="AB104" s="61">
        <v>0.46799999999999997</v>
      </c>
      <c r="AC104" s="63" t="str">
        <f t="shared" si="30"/>
        <v/>
      </c>
      <c r="AD104" s="20">
        <f t="shared" si="57"/>
        <v>0.518156269</v>
      </c>
      <c r="AE104" s="62" t="str">
        <f t="shared" si="31"/>
        <v/>
      </c>
      <c r="AF104" s="20">
        <f t="shared" si="56"/>
        <v>0.25375781959618571</v>
      </c>
      <c r="AG104" s="62">
        <f t="shared" si="32"/>
        <v>0.25748801063210958</v>
      </c>
      <c r="AH104" s="62">
        <f t="shared" si="33"/>
        <v>0.25501993517091665</v>
      </c>
      <c r="AI104" s="62">
        <f t="shared" si="47"/>
        <v>0.38276601116080311</v>
      </c>
      <c r="AJ104" s="62">
        <f t="shared" si="48"/>
        <v>0.43390425818165457</v>
      </c>
      <c r="AK104" s="62">
        <f t="shared" si="34"/>
        <v>-5.1138247020851457E-2</v>
      </c>
      <c r="AL104" s="62">
        <f t="shared" si="40"/>
        <v>-6.4955632972275475E-3</v>
      </c>
      <c r="AM104" s="62">
        <f t="shared" si="52"/>
        <v>1.9354166995845763E-2</v>
      </c>
      <c r="AN104" s="62">
        <f t="shared" si="53"/>
        <v>3.8787949765966494E-2</v>
      </c>
      <c r="AO104" s="62">
        <f t="shared" si="54"/>
        <v>-4.6056665262402097E-2</v>
      </c>
      <c r="AP104" s="62">
        <f t="shared" si="55"/>
        <v>-4.0206256833539435E-2</v>
      </c>
      <c r="AQ104" s="62">
        <f t="shared" si="50"/>
        <v>-0.8471697673249261</v>
      </c>
      <c r="AR104" s="62">
        <f t="shared" si="35"/>
        <v>6.6495357770913532</v>
      </c>
      <c r="AS104" s="62">
        <f t="shared" si="36"/>
        <v>0.73858690299999996</v>
      </c>
      <c r="AT104" s="62">
        <f t="shared" si="37"/>
        <v>0.14952848959996898</v>
      </c>
      <c r="AU104" s="62">
        <f t="shared" si="51"/>
        <v>2.0675810840957987E-3</v>
      </c>
      <c r="AV104" s="62" t="str">
        <f t="shared" si="38"/>
        <v/>
      </c>
      <c r="AW104" s="62">
        <f t="shared" si="39"/>
        <v>0.46799999999999997</v>
      </c>
    </row>
    <row r="105" spans="1:49">
      <c r="A105" s="62">
        <v>1972</v>
      </c>
      <c r="B105" s="61">
        <v>3.2264999990000001</v>
      </c>
      <c r="C105" s="61">
        <v>13330</v>
      </c>
      <c r="D105" s="61">
        <v>162.041</v>
      </c>
      <c r="F105">
        <v>0.50960554400000002</v>
      </c>
      <c r="G105" s="61"/>
      <c r="H105" s="61">
        <v>0.23639135138708606</v>
      </c>
      <c r="I105" s="61">
        <v>42.112898399999999</v>
      </c>
      <c r="J105" s="61">
        <v>43.258828100000002</v>
      </c>
      <c r="K105" s="61">
        <v>61.49</v>
      </c>
      <c r="L105" s="61">
        <v>66.343000000000004</v>
      </c>
      <c r="M105" s="61">
        <v>53.729246070000002</v>
      </c>
      <c r="N105" s="62">
        <f t="shared" si="29"/>
        <v>30.709178958471149</v>
      </c>
      <c r="O105" s="61">
        <v>44.898220000000002</v>
      </c>
      <c r="P105">
        <v>29.337926370000002</v>
      </c>
      <c r="Q105">
        <v>32.639057780000002</v>
      </c>
      <c r="R105">
        <v>27.524840279999999</v>
      </c>
      <c r="S105">
        <v>43.299644399999998</v>
      </c>
      <c r="T105">
        <v>40.59803883</v>
      </c>
      <c r="U105">
        <v>13.239283</v>
      </c>
      <c r="V105">
        <v>5.5847850000000001</v>
      </c>
      <c r="W105">
        <v>1800.348</v>
      </c>
      <c r="X105">
        <v>0.73858690299999996</v>
      </c>
      <c r="Y105">
        <v>23.85209759</v>
      </c>
      <c r="Z105" s="61">
        <v>1.92666666591667</v>
      </c>
      <c r="AB105" s="61">
        <v>0.44299999999999995</v>
      </c>
      <c r="AC105" s="63" t="str">
        <f t="shared" si="30"/>
        <v/>
      </c>
      <c r="AD105" s="20">
        <f t="shared" si="57"/>
        <v>0.50960554400000002</v>
      </c>
      <c r="AE105" s="62" t="str">
        <f t="shared" si="31"/>
        <v/>
      </c>
      <c r="AF105" s="20">
        <f t="shared" si="56"/>
        <v>0.23639135138708606</v>
      </c>
      <c r="AG105" s="62">
        <f t="shared" si="32"/>
        <v>0.25989038823507632</v>
      </c>
      <c r="AH105" s="62">
        <f t="shared" si="33"/>
        <v>0.266962238569251</v>
      </c>
      <c r="AI105" s="62">
        <f t="shared" si="47"/>
        <v>0.37947186205960221</v>
      </c>
      <c r="AJ105" s="62">
        <f t="shared" si="48"/>
        <v>0.40942107244462822</v>
      </c>
      <c r="AK105" s="62">
        <f t="shared" si="34"/>
        <v>-2.9949210385026015E-2</v>
      </c>
      <c r="AL105" s="62">
        <f t="shared" si="40"/>
        <v>-1.443299513293411E-2</v>
      </c>
      <c r="AM105" s="62">
        <f t="shared" si="52"/>
        <v>-9.0988856808558154E-3</v>
      </c>
      <c r="AN105" s="62">
        <f t="shared" si="53"/>
        <v>2.3473332178499361E-2</v>
      </c>
      <c r="AO105" s="62">
        <f t="shared" si="54"/>
        <v>-6.8661610000196702E-2</v>
      </c>
      <c r="AP105" s="62">
        <f t="shared" si="55"/>
        <v>-8.8608869266828108E-2</v>
      </c>
      <c r="AQ105" s="62">
        <f t="shared" si="50"/>
        <v>-0.8631424591551039</v>
      </c>
      <c r="AR105" s="62">
        <f t="shared" si="35"/>
        <v>6.6325927993760052</v>
      </c>
      <c r="AS105" s="62">
        <f t="shared" si="36"/>
        <v>0.73858690299999996</v>
      </c>
      <c r="AT105" s="62">
        <f t="shared" si="37"/>
        <v>0.14719791651495609</v>
      </c>
      <c r="AU105" s="62">
        <f t="shared" si="51"/>
        <v>-3.8092818199132093E-2</v>
      </c>
      <c r="AV105" s="62" t="str">
        <f t="shared" si="38"/>
        <v/>
      </c>
      <c r="AW105" s="62">
        <f t="shared" si="39"/>
        <v>0.44299999999999995</v>
      </c>
    </row>
    <row r="106" spans="1:49">
      <c r="A106" s="62">
        <v>1973</v>
      </c>
      <c r="B106" s="61">
        <v>2.8244999989999999</v>
      </c>
      <c r="C106" s="61">
        <v>13438</v>
      </c>
      <c r="D106" s="61">
        <v>185.47965959999999</v>
      </c>
      <c r="F106">
        <v>0.51010956500000004</v>
      </c>
      <c r="G106" s="61"/>
      <c r="H106" s="61">
        <v>0.22857663641354969</v>
      </c>
      <c r="I106" s="61">
        <v>48.091558599999999</v>
      </c>
      <c r="J106" s="61">
        <v>49.876570299999997</v>
      </c>
      <c r="K106" s="61">
        <v>76.039000000000001</v>
      </c>
      <c r="L106" s="61">
        <v>79.774000000000001</v>
      </c>
      <c r="M106" s="61">
        <v>55.918532089999999</v>
      </c>
      <c r="N106" s="62">
        <f t="shared" si="29"/>
        <v>33.503492212235479</v>
      </c>
      <c r="O106" s="61">
        <v>48.49615</v>
      </c>
      <c r="P106">
        <v>32.008209749999999</v>
      </c>
      <c r="Q106">
        <v>34.643909129999997</v>
      </c>
      <c r="R106">
        <v>30.700942479999998</v>
      </c>
      <c r="S106">
        <v>46.460436540000003</v>
      </c>
      <c r="T106">
        <v>43.560856039999997</v>
      </c>
      <c r="U106">
        <v>13.369325999999999</v>
      </c>
      <c r="V106">
        <v>5.632199</v>
      </c>
      <c r="W106">
        <v>1773.9429</v>
      </c>
      <c r="X106">
        <v>0.73858690299999996</v>
      </c>
      <c r="Y106">
        <v>25.941743559999999</v>
      </c>
      <c r="Z106" s="61">
        <v>6.4358333328333304</v>
      </c>
      <c r="AB106" s="61">
        <v>0.41100000000000003</v>
      </c>
      <c r="AC106" s="63" t="str">
        <f t="shared" si="30"/>
        <v/>
      </c>
      <c r="AD106" s="20">
        <f t="shared" si="57"/>
        <v>0.51010956500000004</v>
      </c>
      <c r="AE106" s="62" t="str">
        <f t="shared" si="31"/>
        <v/>
      </c>
      <c r="AF106" s="20">
        <f t="shared" si="56"/>
        <v>0.22857663641354969</v>
      </c>
      <c r="AG106" s="62">
        <f t="shared" si="32"/>
        <v>0.25928211591347994</v>
      </c>
      <c r="AH106" s="62">
        <f t="shared" si="33"/>
        <v>0.26890587575781816</v>
      </c>
      <c r="AI106" s="62">
        <f t="shared" si="47"/>
        <v>0.40995869932036477</v>
      </c>
      <c r="AJ106" s="62">
        <f t="shared" si="48"/>
        <v>0.43009567826487433</v>
      </c>
      <c r="AK106" s="62">
        <f t="shared" si="34"/>
        <v>-2.0136978944509554E-2</v>
      </c>
      <c r="AL106" s="62">
        <f t="shared" si="40"/>
        <v>2.3250475577769903E-5</v>
      </c>
      <c r="AM106" s="62">
        <f t="shared" si="52"/>
        <v>-2.7475814903653379E-2</v>
      </c>
      <c r="AN106" s="62">
        <f t="shared" si="53"/>
        <v>2.2116394170016648E-2</v>
      </c>
      <c r="AO106" s="62">
        <f t="shared" si="54"/>
        <v>-1.6631378924929684E-2</v>
      </c>
      <c r="AP106" s="62">
        <f t="shared" si="55"/>
        <v>-1.6648890674289332E-2</v>
      </c>
      <c r="AQ106" s="62">
        <f t="shared" si="50"/>
        <v>-0.86446302643608475</v>
      </c>
      <c r="AR106" s="62">
        <f t="shared" si="35"/>
        <v>6.6164969487677334</v>
      </c>
      <c r="AS106" s="62">
        <f t="shared" si="36"/>
        <v>0.73858690299999996</v>
      </c>
      <c r="AT106" s="62">
        <f t="shared" si="37"/>
        <v>0.13986301040203117</v>
      </c>
      <c r="AU106" s="62">
        <f t="shared" si="51"/>
        <v>-6.7821413099897671E-2</v>
      </c>
      <c r="AV106" s="62" t="str">
        <f t="shared" si="38"/>
        <v/>
      </c>
      <c r="AW106" s="62">
        <f t="shared" si="39"/>
        <v>0.41100000000000003</v>
      </c>
    </row>
    <row r="107" spans="1:49">
      <c r="A107" s="62">
        <v>1974</v>
      </c>
      <c r="B107" s="61">
        <v>2.5064999989999999</v>
      </c>
      <c r="C107" s="61">
        <v>13541</v>
      </c>
      <c r="D107" s="61">
        <v>210.4432865</v>
      </c>
      <c r="F107">
        <v>0.49266726199999999</v>
      </c>
      <c r="G107" s="61"/>
      <c r="H107" s="61">
        <v>0.21226821382717601</v>
      </c>
      <c r="I107" s="61">
        <v>55.610621100000003</v>
      </c>
      <c r="J107" s="61">
        <v>57.029808600000003</v>
      </c>
      <c r="K107" s="61">
        <v>100.322</v>
      </c>
      <c r="L107" s="61">
        <v>104.386</v>
      </c>
      <c r="M107" s="61">
        <v>57.770220799999997</v>
      </c>
      <c r="N107" s="62">
        <f t="shared" si="29"/>
        <v>36.514427568444262</v>
      </c>
      <c r="O107" s="61">
        <v>53.156320000000001</v>
      </c>
      <c r="P107">
        <v>34.89997872</v>
      </c>
      <c r="Q107">
        <v>38.55971031</v>
      </c>
      <c r="R107">
        <v>35.462581520000001</v>
      </c>
      <c r="S107">
        <v>58.517980250000001</v>
      </c>
      <c r="T107">
        <v>57.804672740000001</v>
      </c>
      <c r="U107">
        <v>13.493460000000001</v>
      </c>
      <c r="V107">
        <v>5.6795650000000002</v>
      </c>
      <c r="W107">
        <v>1720.4608000000001</v>
      </c>
      <c r="X107">
        <v>0.73858690299999996</v>
      </c>
      <c r="Y107">
        <v>29.681152950000001</v>
      </c>
      <c r="Z107" s="61">
        <v>9.2041666657499999</v>
      </c>
      <c r="AB107" s="61">
        <v>0.38100000000000001</v>
      </c>
      <c r="AC107" s="63" t="str">
        <f t="shared" si="30"/>
        <v/>
      </c>
      <c r="AD107" s="20">
        <f t="shared" si="57"/>
        <v>0.49266726199999999</v>
      </c>
      <c r="AE107" s="62" t="str">
        <f t="shared" si="31"/>
        <v/>
      </c>
      <c r="AF107" s="20">
        <f t="shared" si="56"/>
        <v>0.21226821382717601</v>
      </c>
      <c r="AG107" s="62">
        <f t="shared" si="32"/>
        <v>0.26425466939283904</v>
      </c>
      <c r="AH107" s="62">
        <f t="shared" si="33"/>
        <v>0.27099846969934105</v>
      </c>
      <c r="AI107" s="62">
        <f t="shared" si="47"/>
        <v>0.47671751220250974</v>
      </c>
      <c r="AJ107" s="62">
        <f t="shared" si="48"/>
        <v>0.49602912849396125</v>
      </c>
      <c r="AK107" s="62">
        <f t="shared" si="34"/>
        <v>-1.9311616291451505E-2</v>
      </c>
      <c r="AL107" s="62">
        <f t="shared" si="40"/>
        <v>4.3601508728992197E-4</v>
      </c>
      <c r="AM107" s="62">
        <f t="shared" si="52"/>
        <v>2.1028249710227907E-2</v>
      </c>
      <c r="AN107" s="62">
        <f t="shared" si="53"/>
        <v>5.8126965306351905E-2</v>
      </c>
      <c r="AO107" s="62">
        <f t="shared" si="54"/>
        <v>0.14467515858107594</v>
      </c>
      <c r="AP107" s="62">
        <f t="shared" si="55"/>
        <v>0.19685288602125187</v>
      </c>
      <c r="AQ107" s="62">
        <f t="shared" si="50"/>
        <v>-0.86533047832554355</v>
      </c>
      <c r="AR107" s="62">
        <f t="shared" si="35"/>
        <v>6.5850169625780337</v>
      </c>
      <c r="AS107" s="62">
        <f t="shared" si="36"/>
        <v>0.73858690299999996</v>
      </c>
      <c r="AT107" s="62">
        <f t="shared" si="37"/>
        <v>0.14104110158914479</v>
      </c>
      <c r="AU107" s="62">
        <f t="shared" si="51"/>
        <v>-2.169944646775164E-2</v>
      </c>
      <c r="AV107" s="62" t="str">
        <f t="shared" si="38"/>
        <v/>
      </c>
      <c r="AW107" s="62">
        <f t="shared" si="39"/>
        <v>0.38100000000000001</v>
      </c>
    </row>
    <row r="108" spans="1:49">
      <c r="A108" s="62">
        <v>1975</v>
      </c>
      <c r="B108" s="61">
        <v>2.6884999989999998</v>
      </c>
      <c r="C108" s="61">
        <v>13653</v>
      </c>
      <c r="D108" s="61">
        <v>232.3129045</v>
      </c>
      <c r="F108">
        <v>0.51539470700000001</v>
      </c>
      <c r="G108" s="61"/>
      <c r="H108" s="61">
        <v>0.20832379510116394</v>
      </c>
      <c r="I108" s="61">
        <v>70.0405078</v>
      </c>
      <c r="J108" s="61">
        <v>66.829710899999995</v>
      </c>
      <c r="K108" s="61">
        <v>100.761</v>
      </c>
      <c r="L108" s="61">
        <v>103.258</v>
      </c>
      <c r="M108" s="61">
        <v>57.369629770000003</v>
      </c>
      <c r="N108" s="62">
        <f t="shared" si="29"/>
        <v>40.257553967970296</v>
      </c>
      <c r="O108" s="61">
        <v>58.585030000000003</v>
      </c>
      <c r="P108">
        <v>38.217053280000002</v>
      </c>
      <c r="Q108">
        <v>42.548339839999997</v>
      </c>
      <c r="R108">
        <v>40.300953669999998</v>
      </c>
      <c r="S108">
        <v>61.44743596</v>
      </c>
      <c r="T108">
        <v>60.46439264</v>
      </c>
      <c r="U108">
        <v>13.611064000000001</v>
      </c>
      <c r="V108">
        <v>5.6777240000000004</v>
      </c>
      <c r="W108">
        <v>1667.3656000000001</v>
      </c>
      <c r="X108">
        <v>0.73858690299999996</v>
      </c>
      <c r="Y108">
        <v>33.74891513</v>
      </c>
      <c r="Z108" s="61">
        <v>4.1674999993333302</v>
      </c>
      <c r="AB108" s="61">
        <v>0.38802700000000001</v>
      </c>
      <c r="AC108" s="63" t="str">
        <f t="shared" si="30"/>
        <v/>
      </c>
      <c r="AD108" s="20">
        <f t="shared" si="57"/>
        <v>0.51539470700000001</v>
      </c>
      <c r="AE108" s="62" t="str">
        <f t="shared" si="31"/>
        <v/>
      </c>
      <c r="AF108" s="20">
        <f t="shared" si="56"/>
        <v>0.20832379510116394</v>
      </c>
      <c r="AG108" s="62">
        <f t="shared" si="32"/>
        <v>0.30149211018107691</v>
      </c>
      <c r="AH108" s="62">
        <f t="shared" si="33"/>
        <v>0.28767110911826249</v>
      </c>
      <c r="AI108" s="62">
        <f t="shared" si="47"/>
        <v>0.43372967255893441</v>
      </c>
      <c r="AJ108" s="62">
        <f t="shared" si="48"/>
        <v>0.44447810689741513</v>
      </c>
      <c r="AK108" s="62">
        <f t="shared" si="34"/>
        <v>-1.0748434338480717E-2</v>
      </c>
      <c r="AL108" s="62">
        <f t="shared" si="40"/>
        <v>-6.7945866704617261E-3</v>
      </c>
      <c r="AM108" s="62">
        <f t="shared" si="52"/>
        <v>8.4267642216397359E-4</v>
      </c>
      <c r="AN108" s="62">
        <f t="shared" si="53"/>
        <v>3.0306829898861333E-2</v>
      </c>
      <c r="AO108" s="62">
        <f t="shared" si="54"/>
        <v>-4.8742156347115526E-2</v>
      </c>
      <c r="AP108" s="62">
        <f t="shared" si="55"/>
        <v>-5.2605179438956415E-2</v>
      </c>
      <c r="AQ108" s="62">
        <f t="shared" si="50"/>
        <v>-0.87433254321376541</v>
      </c>
      <c r="AR108" s="62">
        <f t="shared" si="35"/>
        <v>6.544667631627533</v>
      </c>
      <c r="AS108" s="62">
        <f t="shared" si="36"/>
        <v>0.73858690299999996</v>
      </c>
      <c r="AT108" s="62">
        <f t="shared" si="37"/>
        <v>0.14527352754095502</v>
      </c>
      <c r="AU108" s="62">
        <f t="shared" si="51"/>
        <v>-5.5485374856415193E-3</v>
      </c>
      <c r="AV108" s="62" t="str">
        <f t="shared" si="38"/>
        <v/>
      </c>
      <c r="AW108" s="62">
        <f t="shared" si="39"/>
        <v>0.38802700000000001</v>
      </c>
    </row>
    <row r="109" spans="1:49">
      <c r="A109" s="62">
        <v>1976</v>
      </c>
      <c r="B109" s="61">
        <v>2.4569999990000002</v>
      </c>
      <c r="C109" s="61">
        <v>13770</v>
      </c>
      <c r="D109" s="61">
        <v>264.10582870000002</v>
      </c>
      <c r="F109">
        <v>0.52016759899999998</v>
      </c>
      <c r="G109" s="61"/>
      <c r="H109" s="61">
        <v>0.19375309820128389</v>
      </c>
      <c r="I109" s="61">
        <v>82.795593800000006</v>
      </c>
      <c r="J109" s="61">
        <v>78.277976600000002</v>
      </c>
      <c r="K109" s="61">
        <v>121.66200000000001</v>
      </c>
      <c r="L109" s="61">
        <v>123.209</v>
      </c>
      <c r="M109" s="61">
        <v>59.497858790000002</v>
      </c>
      <c r="N109" s="62">
        <f t="shared" si="29"/>
        <v>43.754920162737641</v>
      </c>
      <c r="O109" s="61">
        <v>63.891359999999999</v>
      </c>
      <c r="P109">
        <v>41.606104000000002</v>
      </c>
      <c r="Q109">
        <v>46.224955250000001</v>
      </c>
      <c r="R109">
        <v>43.90308271</v>
      </c>
      <c r="S109">
        <v>65.505332569999993</v>
      </c>
      <c r="T109">
        <v>64.333953390000005</v>
      </c>
      <c r="U109">
        <v>13.722272</v>
      </c>
      <c r="V109">
        <v>5.7199419999999996</v>
      </c>
      <c r="W109">
        <v>1651.492</v>
      </c>
      <c r="X109">
        <v>0.73858690299999996</v>
      </c>
      <c r="Y109">
        <v>37.33853835</v>
      </c>
      <c r="Z109" s="61">
        <v>7.2808333326666697</v>
      </c>
      <c r="AB109" s="61">
        <v>0.38596800000000003</v>
      </c>
      <c r="AC109" s="63" t="str">
        <f t="shared" si="30"/>
        <v/>
      </c>
      <c r="AD109" s="20">
        <f t="shared" si="57"/>
        <v>0.52016759899999998</v>
      </c>
      <c r="AE109" s="62" t="str">
        <f t="shared" si="31"/>
        <v/>
      </c>
      <c r="AF109" s="20">
        <f t="shared" si="56"/>
        <v>0.19375309820128389</v>
      </c>
      <c r="AG109" s="62">
        <f t="shared" si="32"/>
        <v>0.31349400430706964</v>
      </c>
      <c r="AH109" s="62">
        <f t="shared" si="33"/>
        <v>0.29638867489333831</v>
      </c>
      <c r="AI109" s="62">
        <f t="shared" si="47"/>
        <v>0.46065624753097317</v>
      </c>
      <c r="AJ109" s="62">
        <f t="shared" si="48"/>
        <v>0.4665137479413759</v>
      </c>
      <c r="AK109" s="62">
        <f t="shared" si="34"/>
        <v>-5.8575004104027273E-3</v>
      </c>
      <c r="AL109" s="62">
        <f t="shared" si="40"/>
        <v>1.6586454692953262E-3</v>
      </c>
      <c r="AM109" s="62">
        <f t="shared" si="52"/>
        <v>-4.2743325459252969E-4</v>
      </c>
      <c r="AN109" s="62">
        <f t="shared" si="53"/>
        <v>2.3030009951194134E-3</v>
      </c>
      <c r="AO109" s="62">
        <f t="shared" si="54"/>
        <v>-1.9356961765635578E-2</v>
      </c>
      <c r="AP109" s="62">
        <f t="shared" si="55"/>
        <v>-2.1273506855106459E-2</v>
      </c>
      <c r="AQ109" s="62">
        <f t="shared" si="50"/>
        <v>-0.87506154077543952</v>
      </c>
      <c r="AR109" s="62">
        <f t="shared" si="35"/>
        <v>6.5343728599625335</v>
      </c>
      <c r="AS109" s="62">
        <f t="shared" si="36"/>
        <v>0.73858690299999996</v>
      </c>
      <c r="AT109" s="62">
        <f t="shared" si="37"/>
        <v>0.14137718403940699</v>
      </c>
      <c r="AU109" s="62">
        <f t="shared" si="51"/>
        <v>-4.1631404871158344E-2</v>
      </c>
      <c r="AV109" s="62" t="str">
        <f t="shared" si="38"/>
        <v/>
      </c>
      <c r="AW109" s="62">
        <f t="shared" si="39"/>
        <v>0.38596800000000003</v>
      </c>
    </row>
    <row r="110" spans="1:49">
      <c r="A110" s="62">
        <v>1977</v>
      </c>
      <c r="B110" s="61">
        <v>2.2799999990000002</v>
      </c>
      <c r="C110" s="61">
        <v>13853</v>
      </c>
      <c r="D110" s="61">
        <v>288.58904680000001</v>
      </c>
      <c r="F110">
        <v>0.52941711400000002</v>
      </c>
      <c r="G110" s="61"/>
      <c r="H110" s="61">
        <v>0.21055699324184018</v>
      </c>
      <c r="I110" s="61">
        <v>88.381992199999999</v>
      </c>
      <c r="J110" s="61">
        <v>88.243156299999995</v>
      </c>
      <c r="K110" s="61">
        <v>122.914</v>
      </c>
      <c r="L110" s="61">
        <v>129.77699999999999</v>
      </c>
      <c r="M110" s="61">
        <v>60.631133869999999</v>
      </c>
      <c r="N110" s="62">
        <f t="shared" si="29"/>
        <v>46.636344957331247</v>
      </c>
      <c r="O110" s="61">
        <v>68.027760000000001</v>
      </c>
      <c r="P110">
        <v>44.054402420000002</v>
      </c>
      <c r="Q110">
        <v>49.463400059999998</v>
      </c>
      <c r="R110">
        <v>46.740642970000003</v>
      </c>
      <c r="S110">
        <v>67.862643460000001</v>
      </c>
      <c r="T110">
        <v>66.455615780000002</v>
      </c>
      <c r="U110">
        <v>13.827329000000001</v>
      </c>
      <c r="V110">
        <v>5.734858</v>
      </c>
      <c r="W110">
        <v>1631.2660000000001</v>
      </c>
      <c r="X110">
        <v>0.73858690299999996</v>
      </c>
      <c r="Y110">
        <v>40.87267215</v>
      </c>
      <c r="Z110" s="61">
        <v>3.79416666591667</v>
      </c>
      <c r="AB110" s="61">
        <v>0.38439799999999996</v>
      </c>
      <c r="AC110" s="63" t="str">
        <f t="shared" si="30"/>
        <v/>
      </c>
      <c r="AD110" s="20">
        <f t="shared" si="57"/>
        <v>0.52941711400000002</v>
      </c>
      <c r="AE110" s="62" t="str">
        <f t="shared" si="31"/>
        <v/>
      </c>
      <c r="AF110" s="20">
        <f t="shared" si="56"/>
        <v>0.21055699324184018</v>
      </c>
      <c r="AG110" s="62">
        <f t="shared" si="32"/>
        <v>0.30625553249514387</v>
      </c>
      <c r="AH110" s="62">
        <f t="shared" si="33"/>
        <v>0.30577444736201259</v>
      </c>
      <c r="AI110" s="62">
        <f t="shared" si="47"/>
        <v>0.42591360054348398</v>
      </c>
      <c r="AJ110" s="62">
        <f t="shared" si="48"/>
        <v>0.44969482188954646</v>
      </c>
      <c r="AK110" s="62">
        <f t="shared" si="34"/>
        <v>-2.3781221346062476E-2</v>
      </c>
      <c r="AL110" s="62">
        <f t="shared" si="40"/>
        <v>-6.5977029582808136E-3</v>
      </c>
      <c r="AM110" s="62">
        <f t="shared" si="52"/>
        <v>3.9370896755837404E-3</v>
      </c>
      <c r="AN110" s="62">
        <f t="shared" si="53"/>
        <v>-1.146557976947026E-3</v>
      </c>
      <c r="AO110" s="62">
        <f t="shared" si="54"/>
        <v>-2.8421943904265532E-2</v>
      </c>
      <c r="AP110" s="62">
        <f t="shared" si="55"/>
        <v>-3.1329349930868992E-2</v>
      </c>
      <c r="AQ110" s="62">
        <f t="shared" si="50"/>
        <v>-0.88008400611890913</v>
      </c>
      <c r="AR110" s="62">
        <f t="shared" si="35"/>
        <v>6.5170276733331107</v>
      </c>
      <c r="AS110" s="62">
        <f t="shared" si="36"/>
        <v>0.73858690299999996</v>
      </c>
      <c r="AT110" s="62">
        <f t="shared" si="37"/>
        <v>0.14162932586393642</v>
      </c>
      <c r="AU110" s="62">
        <f t="shared" si="51"/>
        <v>9.0322288223583513E-3</v>
      </c>
      <c r="AV110" s="62" t="str">
        <f t="shared" si="38"/>
        <v/>
      </c>
      <c r="AW110" s="62">
        <f t="shared" si="39"/>
        <v>0.38439799999999996</v>
      </c>
    </row>
    <row r="111" spans="1:49">
      <c r="A111" s="62">
        <v>1978</v>
      </c>
      <c r="B111" s="61">
        <v>1.968999999</v>
      </c>
      <c r="C111" s="61">
        <v>13937</v>
      </c>
      <c r="D111" s="61">
        <v>311.43490830000002</v>
      </c>
      <c r="F111">
        <v>0.53353809500000005</v>
      </c>
      <c r="G111" s="61"/>
      <c r="H111" s="61">
        <v>0.21258357053021776</v>
      </c>
      <c r="I111" s="61">
        <v>100.6412266</v>
      </c>
      <c r="J111" s="61">
        <v>95.1407734</v>
      </c>
      <c r="K111" s="61">
        <v>124.292</v>
      </c>
      <c r="L111" s="61">
        <v>132.304</v>
      </c>
      <c r="M111" s="61">
        <v>61.770626759999999</v>
      </c>
      <c r="N111" s="62">
        <f t="shared" si="29"/>
        <v>49.1021115988529</v>
      </c>
      <c r="O111" s="61">
        <v>70.803299999999993</v>
      </c>
      <c r="P111">
        <v>45.846263129999997</v>
      </c>
      <c r="Q111">
        <v>52.657057010000003</v>
      </c>
      <c r="R111">
        <v>49.78632176</v>
      </c>
      <c r="S111">
        <v>67.253897989999999</v>
      </c>
      <c r="T111">
        <v>65.591585530000003</v>
      </c>
      <c r="U111">
        <v>13.92597</v>
      </c>
      <c r="V111">
        <v>5.8166960000000003</v>
      </c>
      <c r="W111">
        <v>1602.7202</v>
      </c>
      <c r="X111">
        <v>0.73858690299999996</v>
      </c>
      <c r="Y111">
        <v>44.453634790000002</v>
      </c>
      <c r="Z111" s="61">
        <v>6.2383333327499999</v>
      </c>
      <c r="AB111" s="61">
        <v>0.39572200000000002</v>
      </c>
      <c r="AC111" s="63" t="str">
        <f t="shared" si="30"/>
        <v/>
      </c>
      <c r="AD111" s="20">
        <f t="shared" si="57"/>
        <v>0.53353809500000005</v>
      </c>
      <c r="AE111" s="62" t="str">
        <f t="shared" si="31"/>
        <v/>
      </c>
      <c r="AF111" s="20">
        <f t="shared" si="56"/>
        <v>0.21258357053021776</v>
      </c>
      <c r="AG111" s="62">
        <f t="shared" si="32"/>
        <v>0.32315332648276535</v>
      </c>
      <c r="AH111" s="62">
        <f t="shared" si="33"/>
        <v>0.30549168016949624</v>
      </c>
      <c r="AI111" s="62">
        <f t="shared" si="47"/>
        <v>0.39909463161487219</v>
      </c>
      <c r="AJ111" s="62">
        <f t="shared" si="48"/>
        <v>0.42482071365151458</v>
      </c>
      <c r="AK111" s="62">
        <f t="shared" si="34"/>
        <v>-2.5726082036642395E-2</v>
      </c>
      <c r="AL111" s="62">
        <f t="shared" si="40"/>
        <v>-1.1653463624642847E-2</v>
      </c>
      <c r="AM111" s="62">
        <f t="shared" si="52"/>
        <v>1.1045394398377054E-2</v>
      </c>
      <c r="AN111" s="62">
        <f t="shared" si="53"/>
        <v>1.1604329407172844E-2</v>
      </c>
      <c r="AO111" s="62">
        <f t="shared" si="54"/>
        <v>-6.053260184615198E-2</v>
      </c>
      <c r="AP111" s="62">
        <f t="shared" si="55"/>
        <v>-6.4608742702326305E-2</v>
      </c>
      <c r="AQ111" s="62">
        <f t="shared" si="50"/>
        <v>-0.87302303932662073</v>
      </c>
      <c r="AR111" s="62">
        <f t="shared" si="35"/>
        <v>6.5064345503246859</v>
      </c>
      <c r="AS111" s="62">
        <f t="shared" si="36"/>
        <v>0.73858690299999996</v>
      </c>
      <c r="AT111" s="62">
        <f t="shared" si="37"/>
        <v>0.14273812474219674</v>
      </c>
      <c r="AU111" s="62">
        <f t="shared" si="51"/>
        <v>-1.3580201455932396E-2</v>
      </c>
      <c r="AV111" s="62" t="str">
        <f t="shared" si="38"/>
        <v/>
      </c>
      <c r="AW111" s="62">
        <f t="shared" si="39"/>
        <v>0.39572200000000002</v>
      </c>
    </row>
    <row r="112" spans="1:49">
      <c r="A112" s="62">
        <v>1979</v>
      </c>
      <c r="B112" s="61">
        <v>1.9054999990000001</v>
      </c>
      <c r="C112" s="61">
        <v>14030</v>
      </c>
      <c r="D112" s="61">
        <v>330.16203589999998</v>
      </c>
      <c r="F112">
        <v>0.53189657700000004</v>
      </c>
      <c r="G112" s="61"/>
      <c r="H112" s="61">
        <v>0.20873176701415039</v>
      </c>
      <c r="I112" s="61">
        <v>109.84613280000001</v>
      </c>
      <c r="J112" s="61">
        <v>102.29842189999999</v>
      </c>
      <c r="K112" s="61">
        <v>147.39500000000001</v>
      </c>
      <c r="L112" s="61">
        <v>154.964</v>
      </c>
      <c r="M112" s="61">
        <v>62.457135819999998</v>
      </c>
      <c r="N112" s="62">
        <f t="shared" si="29"/>
        <v>51.14127899837937</v>
      </c>
      <c r="O112" s="61">
        <v>73.784440000000004</v>
      </c>
      <c r="P112">
        <v>48.052546659999997</v>
      </c>
      <c r="Q112">
        <v>55.971085049999999</v>
      </c>
      <c r="R112">
        <v>52.516554569999997</v>
      </c>
      <c r="S112">
        <v>72.757398629999997</v>
      </c>
      <c r="T112">
        <v>72.742131220000005</v>
      </c>
      <c r="U112">
        <v>14.017909</v>
      </c>
      <c r="V112">
        <v>5.9396760000000004</v>
      </c>
      <c r="W112">
        <v>1581.2883999999999</v>
      </c>
      <c r="X112">
        <v>0.73858690299999996</v>
      </c>
      <c r="Y112">
        <v>48.45656382</v>
      </c>
      <c r="Z112" s="61">
        <v>9.0316666660833302</v>
      </c>
      <c r="AB112" s="61">
        <v>0.41293000000000002</v>
      </c>
      <c r="AC112" s="63" t="str">
        <f t="shared" si="30"/>
        <v/>
      </c>
      <c r="AD112" s="20">
        <f t="shared" si="57"/>
        <v>0.53189657700000004</v>
      </c>
      <c r="AE112" s="62" t="str">
        <f t="shared" si="31"/>
        <v/>
      </c>
      <c r="AF112" s="20">
        <f t="shared" si="56"/>
        <v>0.20873176701415039</v>
      </c>
      <c r="AG112" s="62">
        <f t="shared" si="32"/>
        <v>0.33270370562310919</v>
      </c>
      <c r="AH112" s="62">
        <f t="shared" si="33"/>
        <v>0.30984307938719008</v>
      </c>
      <c r="AI112" s="62">
        <f t="shared" si="47"/>
        <v>0.44643230890617375</v>
      </c>
      <c r="AJ112" s="62">
        <f t="shared" si="48"/>
        <v>0.4693574159051277</v>
      </c>
      <c r="AK112" s="62">
        <f t="shared" si="34"/>
        <v>-2.2925106998953948E-2</v>
      </c>
      <c r="AL112" s="62">
        <f t="shared" si="40"/>
        <v>6.3115015775932325E-3</v>
      </c>
      <c r="AM112" s="62">
        <f t="shared" si="52"/>
        <v>2.0345013785154006E-2</v>
      </c>
      <c r="AN112" s="62">
        <f t="shared" si="53"/>
        <v>1.2698222852695834E-2</v>
      </c>
      <c r="AO112" s="62">
        <f t="shared" si="54"/>
        <v>3.7965681449918465E-2</v>
      </c>
      <c r="AP112" s="62">
        <f t="shared" si="55"/>
        <v>6.2783380580873391E-2</v>
      </c>
      <c r="AQ112" s="62">
        <f t="shared" si="50"/>
        <v>-0.85868113997112316</v>
      </c>
      <c r="AR112" s="62">
        <f t="shared" si="35"/>
        <v>6.507314096794822</v>
      </c>
      <c r="AS112" s="62">
        <f t="shared" si="36"/>
        <v>0.73858690299999996</v>
      </c>
      <c r="AT112" s="62">
        <f t="shared" si="37"/>
        <v>0.14676600744816282</v>
      </c>
      <c r="AU112" s="62">
        <f t="shared" si="51"/>
        <v>2.1693393994162244E-2</v>
      </c>
      <c r="AV112" s="62" t="str">
        <f t="shared" si="38"/>
        <v/>
      </c>
      <c r="AW112" s="62">
        <f t="shared" si="39"/>
        <v>0.41293000000000002</v>
      </c>
    </row>
    <row r="113" spans="1:49">
      <c r="A113" s="62">
        <v>1980</v>
      </c>
      <c r="B113" s="61">
        <v>2.1294999990000001</v>
      </c>
      <c r="C113" s="61">
        <v>14144</v>
      </c>
      <c r="D113" s="61">
        <v>354.18247489999999</v>
      </c>
      <c r="F113">
        <v>0.52195644799999996</v>
      </c>
      <c r="G113" s="61"/>
      <c r="H113" s="61">
        <v>0.20734200096537148</v>
      </c>
      <c r="I113" s="61">
        <v>120.5671797</v>
      </c>
      <c r="J113" s="61">
        <v>109.96953910000001</v>
      </c>
      <c r="K113" s="61">
        <v>168.85</v>
      </c>
      <c r="L113" s="61">
        <v>175.732</v>
      </c>
      <c r="M113" s="61">
        <v>63.020613470000001</v>
      </c>
      <c r="N113" s="62">
        <f t="shared" si="29"/>
        <v>53.933223829371315</v>
      </c>
      <c r="O113" s="61">
        <v>78.611050000000006</v>
      </c>
      <c r="P113">
        <v>50.781236010000001</v>
      </c>
      <c r="Q113">
        <v>60.846274940000001</v>
      </c>
      <c r="R113">
        <v>51.522100629999997</v>
      </c>
      <c r="S113">
        <v>80.457154130000006</v>
      </c>
      <c r="T113">
        <v>82.066928360000006</v>
      </c>
      <c r="U113">
        <v>14.103279000000001</v>
      </c>
      <c r="V113">
        <v>6.0387060000000004</v>
      </c>
      <c r="W113">
        <v>1578.3598</v>
      </c>
      <c r="X113">
        <v>0.73858690299999996</v>
      </c>
      <c r="Y113">
        <v>53.912486999999999</v>
      </c>
      <c r="Z113" s="61">
        <v>10.124999999250001</v>
      </c>
      <c r="AB113" s="61">
        <v>0.43563600000000002</v>
      </c>
      <c r="AC113" s="63" t="str">
        <f t="shared" si="30"/>
        <v/>
      </c>
      <c r="AD113" s="20">
        <f t="shared" si="57"/>
        <v>0.52195644799999996</v>
      </c>
      <c r="AE113" s="62" t="str">
        <f t="shared" si="31"/>
        <v/>
      </c>
      <c r="AF113" s="20">
        <f t="shared" si="56"/>
        <v>0.20734200096537148</v>
      </c>
      <c r="AG113" s="62">
        <f t="shared" si="32"/>
        <v>0.34040978378176667</v>
      </c>
      <c r="AH113" s="62">
        <f t="shared" si="33"/>
        <v>0.3104883693950381</v>
      </c>
      <c r="AI113" s="62">
        <f t="shared" si="47"/>
        <v>0.47673166225311731</v>
      </c>
      <c r="AJ113" s="62">
        <f t="shared" si="48"/>
        <v>0.49616232437704955</v>
      </c>
      <c r="AK113" s="62">
        <f t="shared" si="34"/>
        <v>-1.9430662123932241E-2</v>
      </c>
      <c r="AL113" s="62">
        <f t="shared" si="40"/>
        <v>2.0770759479693014E-3</v>
      </c>
      <c r="AM113" s="62">
        <f t="shared" si="52"/>
        <v>3.036067517400268E-2</v>
      </c>
      <c r="AN113" s="62">
        <f t="shared" si="53"/>
        <v>-7.2272297273949598E-2</v>
      </c>
      <c r="AO113" s="62">
        <f t="shared" si="54"/>
        <v>4.743948933581834E-2</v>
      </c>
      <c r="AP113" s="62">
        <f t="shared" si="55"/>
        <v>6.7459669288717786E-2</v>
      </c>
      <c r="AQ113" s="62">
        <f t="shared" si="50"/>
        <v>-0.84821757295550892</v>
      </c>
      <c r="AR113" s="62">
        <f t="shared" si="35"/>
        <v>6.5159239125993667</v>
      </c>
      <c r="AS113" s="62">
        <f t="shared" si="36"/>
        <v>0.73858690299999996</v>
      </c>
      <c r="AT113" s="62">
        <f t="shared" si="37"/>
        <v>0.15221669851175348</v>
      </c>
      <c r="AU113" s="62">
        <f t="shared" si="51"/>
        <v>3.7161960360070426E-2</v>
      </c>
      <c r="AV113" s="62" t="str">
        <f t="shared" si="38"/>
        <v/>
      </c>
      <c r="AW113" s="62">
        <f t="shared" si="39"/>
        <v>0.43563600000000002</v>
      </c>
    </row>
    <row r="114" spans="1:49">
      <c r="A114" s="62">
        <v>1981</v>
      </c>
      <c r="B114" s="61">
        <v>2.4684999990000001</v>
      </c>
      <c r="C114" s="61">
        <v>14246</v>
      </c>
      <c r="D114" s="61">
        <v>371.38904259999998</v>
      </c>
      <c r="E114" s="62">
        <v>1.6429644059999999</v>
      </c>
      <c r="F114">
        <v>0.50963225899999998</v>
      </c>
      <c r="G114" s="61"/>
      <c r="H114" s="61">
        <v>0.19013261593266081</v>
      </c>
      <c r="I114" s="61">
        <v>129.50982809999999</v>
      </c>
      <c r="J114" s="61">
        <v>115.47</v>
      </c>
      <c r="K114" s="61">
        <v>195.25899999999999</v>
      </c>
      <c r="L114" s="61">
        <v>188.916</v>
      </c>
      <c r="M114" s="61">
        <v>62.273455149999997</v>
      </c>
      <c r="N114" s="62">
        <f t="shared" si="29"/>
        <v>56.822111797716225</v>
      </c>
      <c r="O114" s="61">
        <v>83.916079999999994</v>
      </c>
      <c r="P114">
        <v>54.239563760000003</v>
      </c>
      <c r="Q114">
        <v>64.827183610000006</v>
      </c>
      <c r="R114">
        <v>53.135329390000003</v>
      </c>
      <c r="S114">
        <v>89.887609569999995</v>
      </c>
      <c r="T114">
        <v>89.988034420000005</v>
      </c>
      <c r="U114">
        <v>14.181967</v>
      </c>
      <c r="V114">
        <v>6.0018799999999999</v>
      </c>
      <c r="W114">
        <v>1577.8349000000001</v>
      </c>
      <c r="X114">
        <v>0.72242420900000004</v>
      </c>
      <c r="Y114">
        <v>57.976524910000002</v>
      </c>
      <c r="Z114" s="61">
        <v>11.0116666661667</v>
      </c>
      <c r="AB114" s="61">
        <v>0.46911700000000001</v>
      </c>
      <c r="AC114" s="63">
        <f t="shared" si="30"/>
        <v>1.6429644059999998E-2</v>
      </c>
      <c r="AD114" s="20">
        <f t="shared" si="57"/>
        <v>0.50963225899999998</v>
      </c>
      <c r="AE114" s="62" t="str">
        <f t="shared" si="31"/>
        <v/>
      </c>
      <c r="AF114" s="20">
        <f t="shared" si="56"/>
        <v>0.19013261593266081</v>
      </c>
      <c r="AG114" s="62">
        <f t="shared" si="32"/>
        <v>0.34871741824512298</v>
      </c>
      <c r="AH114" s="62">
        <f t="shared" si="33"/>
        <v>0.3109138578554283</v>
      </c>
      <c r="AI114" s="62">
        <f t="shared" si="47"/>
        <v>0.52575326033595804</v>
      </c>
      <c r="AJ114" s="62">
        <f t="shared" si="48"/>
        <v>0.50867413501875891</v>
      </c>
      <c r="AK114" s="62">
        <f t="shared" si="34"/>
        <v>1.7079125317199129E-2</v>
      </c>
      <c r="AL114" s="62">
        <f t="shared" si="40"/>
        <v>1.370482776883868E-2</v>
      </c>
      <c r="AM114" s="62">
        <f t="shared" si="52"/>
        <v>1.1195558489066807E-2</v>
      </c>
      <c r="AN114" s="62">
        <f t="shared" si="53"/>
        <v>-2.1347666731227427E-2</v>
      </c>
      <c r="AO114" s="62">
        <f t="shared" si="54"/>
        <v>5.8656454908021065E-2</v>
      </c>
      <c r="AP114" s="62">
        <f t="shared" si="55"/>
        <v>3.9962740146454033E-2</v>
      </c>
      <c r="AQ114" s="62">
        <f t="shared" si="50"/>
        <v>-0.85989847450310164</v>
      </c>
      <c r="AR114" s="62">
        <f t="shared" si="35"/>
        <v>6.5039103953200259</v>
      </c>
      <c r="AS114" s="62">
        <f t="shared" si="36"/>
        <v>0.72242420900000004</v>
      </c>
      <c r="AT114" s="62">
        <f t="shared" si="37"/>
        <v>0.15610725751121018</v>
      </c>
      <c r="AU114" s="62">
        <f t="shared" si="51"/>
        <v>4.9071143403091919E-2</v>
      </c>
      <c r="AV114" s="62" t="str">
        <f t="shared" si="38"/>
        <v/>
      </c>
      <c r="AW114" s="62">
        <f t="shared" si="39"/>
        <v>0.46911700000000001</v>
      </c>
    </row>
    <row r="115" spans="1:49">
      <c r="A115" s="62">
        <v>1982</v>
      </c>
      <c r="B115" s="61">
        <v>2.6244999990000002</v>
      </c>
      <c r="C115" s="61">
        <v>14310</v>
      </c>
      <c r="D115" s="61">
        <v>386.42275219999999</v>
      </c>
      <c r="E115" s="62">
        <v>1.743514308</v>
      </c>
      <c r="F115">
        <v>0.51032974200000003</v>
      </c>
      <c r="G115" s="61"/>
      <c r="H115" s="61">
        <v>0.18357537868158255</v>
      </c>
      <c r="I115" s="61">
        <v>139.7042031</v>
      </c>
      <c r="J115" s="61">
        <v>120.41732810000001</v>
      </c>
      <c r="K115" s="61">
        <v>201.92099999999999</v>
      </c>
      <c r="L115" s="61">
        <v>193.08799999999999</v>
      </c>
      <c r="M115" s="61">
        <v>61.17544839</v>
      </c>
      <c r="N115" s="62">
        <f t="shared" si="29"/>
        <v>59.914243615843773</v>
      </c>
      <c r="O115" s="61">
        <v>88.835300000000004</v>
      </c>
      <c r="P115">
        <v>56.768773670000002</v>
      </c>
      <c r="Q115">
        <v>66.730022649999995</v>
      </c>
      <c r="R115">
        <v>55.038073539999999</v>
      </c>
      <c r="S115">
        <v>93.878222699999995</v>
      </c>
      <c r="T115">
        <v>93.285246659999999</v>
      </c>
      <c r="U115">
        <v>14.255051</v>
      </c>
      <c r="V115">
        <v>5.9157299999999999</v>
      </c>
      <c r="W115">
        <v>1563.3320000000001</v>
      </c>
      <c r="X115">
        <v>0.71521383500000002</v>
      </c>
      <c r="Y115">
        <v>60.617032270000003</v>
      </c>
      <c r="Z115" s="61">
        <v>8.0616666660000007</v>
      </c>
      <c r="AB115" s="61">
        <v>0.52451900000000007</v>
      </c>
      <c r="AC115" s="63">
        <f t="shared" si="30"/>
        <v>1.743514308E-2</v>
      </c>
      <c r="AD115" s="20">
        <f t="shared" si="57"/>
        <v>0.51032974200000003</v>
      </c>
      <c r="AE115" s="62" t="str">
        <f t="shared" si="31"/>
        <v/>
      </c>
      <c r="AF115" s="20">
        <f t="shared" si="56"/>
        <v>0.18357537868158255</v>
      </c>
      <c r="AG115" s="62">
        <f t="shared" si="32"/>
        <v>0.36153203274038481</v>
      </c>
      <c r="AH115" s="62">
        <f t="shared" si="33"/>
        <v>0.31162069887043264</v>
      </c>
      <c r="AI115" s="62">
        <f t="shared" si="47"/>
        <v>0.52253910736470344</v>
      </c>
      <c r="AJ115" s="62">
        <f t="shared" si="48"/>
        <v>0.49968072247480877</v>
      </c>
      <c r="AK115" s="62">
        <f t="shared" si="34"/>
        <v>2.2858384889894667E-2</v>
      </c>
      <c r="AL115" s="62">
        <f t="shared" si="40"/>
        <v>-7.4129101858021176E-3</v>
      </c>
      <c r="AM115" s="62">
        <f t="shared" si="52"/>
        <v>-2.405877378587612E-2</v>
      </c>
      <c r="AN115" s="62">
        <f t="shared" si="53"/>
        <v>-1.7805576580402088E-2</v>
      </c>
      <c r="AO115" s="62">
        <f t="shared" si="54"/>
        <v>-9.5503927891511398E-3</v>
      </c>
      <c r="AP115" s="62">
        <f t="shared" si="55"/>
        <v>-1.7003467809065087E-2</v>
      </c>
      <c r="AQ115" s="62">
        <f t="shared" si="50"/>
        <v>-0.87949639518844158</v>
      </c>
      <c r="AR115" s="62">
        <f t="shared" si="35"/>
        <v>6.4750783247049455</v>
      </c>
      <c r="AS115" s="62">
        <f t="shared" si="36"/>
        <v>0.71521383500000002</v>
      </c>
      <c r="AT115" s="62">
        <f t="shared" si="37"/>
        <v>0.15686714078012304</v>
      </c>
      <c r="AU115" s="62">
        <f t="shared" si="51"/>
        <v>5.7127942079750027E-2</v>
      </c>
      <c r="AV115" s="62" t="str">
        <f t="shared" si="38"/>
        <v/>
      </c>
      <c r="AW115" s="62">
        <f t="shared" si="39"/>
        <v>0.52451900000000007</v>
      </c>
    </row>
    <row r="116" spans="1:49">
      <c r="A116" s="62">
        <v>1983</v>
      </c>
      <c r="B116" s="61">
        <v>3.0644999990000001</v>
      </c>
      <c r="C116" s="61">
        <v>14362</v>
      </c>
      <c r="D116" s="61">
        <v>401.47188779999999</v>
      </c>
      <c r="E116" s="62">
        <v>1.7807407580000001</v>
      </c>
      <c r="F116">
        <v>0.51311707100000004</v>
      </c>
      <c r="G116" s="61"/>
      <c r="H116" s="61">
        <v>0.18472824172782734</v>
      </c>
      <c r="I116" s="61">
        <v>144.8762969</v>
      </c>
      <c r="J116" s="61">
        <v>120.00743749999999</v>
      </c>
      <c r="K116" s="61">
        <v>209.95400000000001</v>
      </c>
      <c r="L116" s="61">
        <v>194.733</v>
      </c>
      <c r="M116" s="61">
        <v>62.045841969999998</v>
      </c>
      <c r="N116" s="62">
        <f t="shared" si="29"/>
        <v>61.152148780944025</v>
      </c>
      <c r="O116" s="61">
        <v>91.343140000000005</v>
      </c>
      <c r="P116">
        <v>58.418138820000003</v>
      </c>
      <c r="Q116">
        <v>67.424499319999995</v>
      </c>
      <c r="R116">
        <v>54.997343960000002</v>
      </c>
      <c r="S116">
        <v>94.448932790000001</v>
      </c>
      <c r="T116">
        <v>94.261577279999997</v>
      </c>
      <c r="U116">
        <v>14.325362999999999</v>
      </c>
      <c r="V116">
        <v>5.8709290000000003</v>
      </c>
      <c r="W116">
        <v>1548.4102</v>
      </c>
      <c r="X116">
        <v>0.70160651200000002</v>
      </c>
      <c r="Y116">
        <v>62.453031209999999</v>
      </c>
      <c r="Z116" s="61">
        <v>5.284166666</v>
      </c>
      <c r="AB116" s="61">
        <v>0.58434900000000001</v>
      </c>
      <c r="AC116" s="63">
        <f t="shared" si="30"/>
        <v>1.780740758E-2</v>
      </c>
      <c r="AD116" s="20">
        <f t="shared" si="57"/>
        <v>0.51311707100000004</v>
      </c>
      <c r="AE116" s="62" t="str">
        <f t="shared" si="31"/>
        <v/>
      </c>
      <c r="AF116" s="20">
        <f t="shared" si="56"/>
        <v>0.18472824172782734</v>
      </c>
      <c r="AG116" s="62">
        <f t="shared" si="32"/>
        <v>0.36086286811736262</v>
      </c>
      <c r="AH116" s="62">
        <f t="shared" si="33"/>
        <v>0.29891865693914721</v>
      </c>
      <c r="AI116" s="62">
        <f t="shared" si="47"/>
        <v>0.52296065149296866</v>
      </c>
      <c r="AJ116" s="62">
        <f t="shared" si="48"/>
        <v>0.48504766066462301</v>
      </c>
      <c r="AK116" s="62">
        <f t="shared" si="34"/>
        <v>3.791299082834565E-2</v>
      </c>
      <c r="AL116" s="62">
        <f t="shared" si="40"/>
        <v>8.1892883624748135E-3</v>
      </c>
      <c r="AM116" s="62">
        <f t="shared" si="52"/>
        <v>-1.0097257333582358E-2</v>
      </c>
      <c r="AN116" s="62">
        <f t="shared" si="53"/>
        <v>-2.1191033748899312E-2</v>
      </c>
      <c r="AO116" s="62">
        <f t="shared" si="54"/>
        <v>-1.4389878767545508E-2</v>
      </c>
      <c r="AP116" s="62">
        <f t="shared" si="55"/>
        <v>-1.0039046985501572E-2</v>
      </c>
      <c r="AQ116" s="62">
        <f t="shared" si="50"/>
        <v>-0.89201871892510154</v>
      </c>
      <c r="AR116" s="62">
        <f t="shared" si="35"/>
        <v>6.4529652872017991</v>
      </c>
      <c r="AS116" s="62">
        <f t="shared" si="36"/>
        <v>0.70160651200000002</v>
      </c>
      <c r="AT116" s="62">
        <f t="shared" si="37"/>
        <v>0.15556016026983197</v>
      </c>
      <c r="AU116" s="62">
        <f t="shared" si="51"/>
        <v>6.0165932403491447E-2</v>
      </c>
      <c r="AV116" s="62" t="str">
        <f t="shared" si="38"/>
        <v/>
      </c>
      <c r="AW116" s="62">
        <f t="shared" si="39"/>
        <v>0.58434900000000001</v>
      </c>
    </row>
    <row r="117" spans="1:49">
      <c r="A117" s="62">
        <v>1984</v>
      </c>
      <c r="B117" s="61">
        <v>3.5495000000000001</v>
      </c>
      <c r="C117" s="61">
        <v>14420</v>
      </c>
      <c r="D117" s="61">
        <v>419.79132900000002</v>
      </c>
      <c r="E117" s="62">
        <v>1.722442665</v>
      </c>
      <c r="F117">
        <v>0.50297371400000002</v>
      </c>
      <c r="G117" s="61"/>
      <c r="H117" s="61">
        <v>0.1867810743851592</v>
      </c>
      <c r="I117" s="61">
        <v>150.20487499999999</v>
      </c>
      <c r="J117" s="61">
        <v>126.2990313</v>
      </c>
      <c r="K117" s="61">
        <v>240.08099999999999</v>
      </c>
      <c r="L117" s="61">
        <v>221.65700000000001</v>
      </c>
      <c r="M117" s="61">
        <v>63.723023849999997</v>
      </c>
      <c r="N117" s="62">
        <f t="shared" si="29"/>
        <v>62.009183634293798</v>
      </c>
      <c r="O117" s="61">
        <v>94.333250000000007</v>
      </c>
      <c r="P117">
        <v>59.650404999999999</v>
      </c>
      <c r="Q117">
        <v>68.064357299999998</v>
      </c>
      <c r="R117">
        <v>54.934445859999997</v>
      </c>
      <c r="S117">
        <v>98.876639969999999</v>
      </c>
      <c r="T117">
        <v>97.754490259999997</v>
      </c>
      <c r="U117">
        <v>14.396606</v>
      </c>
      <c r="V117">
        <v>5.9246639999999999</v>
      </c>
      <c r="W117">
        <v>1540.2914000000001</v>
      </c>
      <c r="X117">
        <v>0.68415808700000003</v>
      </c>
      <c r="Y117">
        <v>64.842293600000005</v>
      </c>
      <c r="Z117" s="61">
        <v>5.7824999993333304</v>
      </c>
      <c r="AB117" s="61">
        <v>0.61884300000000003</v>
      </c>
      <c r="AC117" s="63">
        <f t="shared" si="30"/>
        <v>1.7224426649999999E-2</v>
      </c>
      <c r="AD117" s="20">
        <f t="shared" si="57"/>
        <v>0.50297371400000002</v>
      </c>
      <c r="AE117" s="62" t="str">
        <f t="shared" si="31"/>
        <v/>
      </c>
      <c r="AF117" s="20">
        <f t="shared" si="56"/>
        <v>0.1867810743851592</v>
      </c>
      <c r="AG117" s="62">
        <f t="shared" si="32"/>
        <v>0.35780842676719504</v>
      </c>
      <c r="AH117" s="62">
        <f t="shared" si="33"/>
        <v>0.30086145800310227</v>
      </c>
      <c r="AI117" s="62">
        <f t="shared" si="47"/>
        <v>0.5719055716846404</v>
      </c>
      <c r="AJ117" s="62">
        <f t="shared" si="48"/>
        <v>0.52801709965762533</v>
      </c>
      <c r="AK117" s="62">
        <f t="shared" si="34"/>
        <v>4.3888472027015069E-2</v>
      </c>
      <c r="AL117" s="62">
        <f t="shared" si="40"/>
        <v>6.9570040994541048E-3</v>
      </c>
      <c r="AM117" s="62">
        <f t="shared" si="52"/>
        <v>-4.4722509762166055E-3</v>
      </c>
      <c r="AN117" s="62">
        <f t="shared" si="53"/>
        <v>-1.5061807707440358E-2</v>
      </c>
      <c r="AO117" s="62">
        <f t="shared" si="54"/>
        <v>3.1896221382918637E-2</v>
      </c>
      <c r="AP117" s="62">
        <f t="shared" si="55"/>
        <v>2.2467983142219022E-2</v>
      </c>
      <c r="AQ117" s="62">
        <f t="shared" si="50"/>
        <v>-0.88786850780478255</v>
      </c>
      <c r="AR117" s="62">
        <f t="shared" si="35"/>
        <v>6.4518583904821192</v>
      </c>
      <c r="AS117" s="62">
        <f t="shared" si="36"/>
        <v>0.68415808700000003</v>
      </c>
      <c r="AT117" s="62">
        <f t="shared" si="37"/>
        <v>0.15446315614584788</v>
      </c>
      <c r="AU117" s="62">
        <f t="shared" si="51"/>
        <v>3.8924170474576698E-2</v>
      </c>
      <c r="AV117" s="62" t="str">
        <f t="shared" si="38"/>
        <v/>
      </c>
      <c r="AW117" s="62">
        <f t="shared" si="39"/>
        <v>0.61884300000000003</v>
      </c>
    </row>
    <row r="118" spans="1:49">
      <c r="A118" s="62">
        <v>1985</v>
      </c>
      <c r="B118" s="61">
        <v>2.7719999990000002</v>
      </c>
      <c r="C118" s="61">
        <v>14491</v>
      </c>
      <c r="D118" s="61">
        <v>438.69916080000002</v>
      </c>
      <c r="E118" s="62">
        <v>1.854661404</v>
      </c>
      <c r="F118">
        <v>0.50670256700000005</v>
      </c>
      <c r="G118" s="61"/>
      <c r="H118" s="61">
        <v>0.19495658235429883</v>
      </c>
      <c r="I118" s="61">
        <v>153.88726560000001</v>
      </c>
      <c r="J118" s="61">
        <v>133.93929689999999</v>
      </c>
      <c r="K118" s="61">
        <v>257.267</v>
      </c>
      <c r="L118" s="61">
        <v>241.58699999999999</v>
      </c>
      <c r="M118" s="61">
        <v>65.143134329999995</v>
      </c>
      <c r="N118" s="62">
        <f t="shared" si="29"/>
        <v>63.078881395086128</v>
      </c>
      <c r="O118" s="61">
        <v>96.431150000000002</v>
      </c>
      <c r="P118">
        <v>61.115218210000002</v>
      </c>
      <c r="Q118">
        <v>67.71524857</v>
      </c>
      <c r="R118">
        <v>55.44622021</v>
      </c>
      <c r="S118">
        <v>100.46720500000001</v>
      </c>
      <c r="T118">
        <v>100.59784759999999</v>
      </c>
      <c r="U118">
        <v>14.471591</v>
      </c>
      <c r="V118">
        <v>6.0371449999999998</v>
      </c>
      <c r="W118">
        <v>1523.8417999999999</v>
      </c>
      <c r="X118">
        <v>0.68350011099999997</v>
      </c>
      <c r="Y118">
        <v>67.534301659999997</v>
      </c>
      <c r="Z118" s="61">
        <v>6.3041666657500004</v>
      </c>
      <c r="AB118" s="61">
        <v>0.67104900000000001</v>
      </c>
      <c r="AC118" s="63">
        <f t="shared" si="30"/>
        <v>1.8546614039999999E-2</v>
      </c>
      <c r="AD118" s="20">
        <f t="shared" si="57"/>
        <v>0.50670256700000005</v>
      </c>
      <c r="AE118" s="62" t="str">
        <f t="shared" si="31"/>
        <v/>
      </c>
      <c r="AF118" s="20">
        <f t="shared" si="56"/>
        <v>0.19495658235429883</v>
      </c>
      <c r="AG118" s="62">
        <f t="shared" si="32"/>
        <v>0.35078085246248319</v>
      </c>
      <c r="AH118" s="62">
        <f t="shared" si="33"/>
        <v>0.30531012791488338</v>
      </c>
      <c r="AI118" s="62">
        <f t="shared" si="47"/>
        <v>0.58643148423364844</v>
      </c>
      <c r="AJ118" s="62">
        <f t="shared" si="48"/>
        <v>0.550689450965551</v>
      </c>
      <c r="AK118" s="62">
        <f t="shared" si="34"/>
        <v>3.574203326809744E-2</v>
      </c>
      <c r="AL118" s="62">
        <f t="shared" si="40"/>
        <v>7.1564359652415109E-3</v>
      </c>
      <c r="AM118" s="62">
        <f t="shared" si="52"/>
        <v>-2.224582816085784E-2</v>
      </c>
      <c r="AN118" s="62">
        <f t="shared" si="53"/>
        <v>-7.8305667824991772E-3</v>
      </c>
      <c r="AO118" s="62">
        <f t="shared" si="54"/>
        <v>-1.1451880209395213E-3</v>
      </c>
      <c r="AP118" s="62">
        <f t="shared" si="55"/>
        <v>1.1568196223804035E-2</v>
      </c>
      <c r="AQ118" s="62">
        <f t="shared" si="50"/>
        <v>-0.87425626814509616</v>
      </c>
      <c r="AR118" s="62">
        <f t="shared" si="35"/>
        <v>6.454733656939025</v>
      </c>
      <c r="AS118" s="62">
        <f t="shared" si="36"/>
        <v>0.68350011099999997</v>
      </c>
      <c r="AT118" s="62">
        <f t="shared" si="37"/>
        <v>0.15394217198146962</v>
      </c>
      <c r="AU118" s="62">
        <f t="shared" si="51"/>
        <v>4.0721468380755438E-2</v>
      </c>
      <c r="AV118" s="62" t="str">
        <f t="shared" si="38"/>
        <v/>
      </c>
      <c r="AW118" s="62">
        <f t="shared" si="39"/>
        <v>0.67104900000000001</v>
      </c>
    </row>
    <row r="119" spans="1:49">
      <c r="A119" s="62">
        <v>1986</v>
      </c>
      <c r="B119" s="61">
        <v>2.1920000000000002</v>
      </c>
      <c r="C119" s="61">
        <v>14572</v>
      </c>
      <c r="D119" s="61">
        <v>452.86020130000003</v>
      </c>
      <c r="E119" s="62">
        <v>1.962135363</v>
      </c>
      <c r="F119">
        <v>0.50276842499999996</v>
      </c>
      <c r="G119" s="61"/>
      <c r="H119" s="61">
        <v>0.20125342282768088</v>
      </c>
      <c r="I119" s="61">
        <v>157.47490629999999</v>
      </c>
      <c r="J119" s="61">
        <v>134.75465629999999</v>
      </c>
      <c r="K119" s="61">
        <v>197.285</v>
      </c>
      <c r="L119" s="61">
        <v>185.053</v>
      </c>
      <c r="M119" s="61">
        <v>66.80298784</v>
      </c>
      <c r="N119" s="62">
        <f t="shared" si="29"/>
        <v>63.14417480620704</v>
      </c>
      <c r="O119" s="61">
        <v>96.527609999999996</v>
      </c>
      <c r="P119">
        <v>61.24087067</v>
      </c>
      <c r="Q119">
        <v>68.488053769999993</v>
      </c>
      <c r="R119">
        <v>56.153040969999999</v>
      </c>
      <c r="S119">
        <v>85.973163330000006</v>
      </c>
      <c r="T119">
        <v>85.579490190000001</v>
      </c>
      <c r="U119">
        <v>14.551064999999999</v>
      </c>
      <c r="V119">
        <v>6.1790630000000002</v>
      </c>
      <c r="W119">
        <v>1508.904</v>
      </c>
      <c r="X119">
        <v>0.69111746500000004</v>
      </c>
      <c r="Y119">
        <v>69.714630299999996</v>
      </c>
      <c r="Z119" s="61">
        <v>5.681667</v>
      </c>
      <c r="AB119" s="61">
        <v>0.68883099999999997</v>
      </c>
      <c r="AC119" s="63">
        <f t="shared" si="30"/>
        <v>1.9621353630000001E-2</v>
      </c>
      <c r="AD119" s="20">
        <f t="shared" si="57"/>
        <v>0.50276842499999996</v>
      </c>
      <c r="AE119" s="62" t="str">
        <f t="shared" si="31"/>
        <v/>
      </c>
      <c r="AF119" s="20">
        <f t="shared" si="56"/>
        <v>0.20125342282768088</v>
      </c>
      <c r="AG119" s="62">
        <f t="shared" si="32"/>
        <v>0.34773403767419997</v>
      </c>
      <c r="AH119" s="62">
        <f t="shared" si="33"/>
        <v>0.29756347745544315</v>
      </c>
      <c r="AI119" s="62">
        <f t="shared" si="47"/>
        <v>0.43564216823131102</v>
      </c>
      <c r="AJ119" s="62">
        <f t="shared" si="48"/>
        <v>0.40863162509926654</v>
      </c>
      <c r="AK119" s="62">
        <f t="shared" si="34"/>
        <v>2.7010543132044484E-2</v>
      </c>
      <c r="AL119" s="62">
        <f t="shared" si="40"/>
        <v>1.0193103713295952E-3</v>
      </c>
      <c r="AM119" s="62">
        <f t="shared" si="52"/>
        <v>1.0313368660097211E-2</v>
      </c>
      <c r="AN119" s="62">
        <f t="shared" si="53"/>
        <v>1.1632719995631513E-2</v>
      </c>
      <c r="AO119" s="62">
        <f t="shared" si="54"/>
        <v>-0.15683073453959065</v>
      </c>
      <c r="AP119" s="62">
        <f t="shared" si="55"/>
        <v>-0.1627197799096925</v>
      </c>
      <c r="AQ119" s="62">
        <f t="shared" si="50"/>
        <v>-0.85649754496367014</v>
      </c>
      <c r="AR119" s="62">
        <f t="shared" si="35"/>
        <v>6.4626412934901909</v>
      </c>
      <c r="AS119" s="62">
        <f t="shared" si="36"/>
        <v>0.69111746500000004</v>
      </c>
      <c r="AT119" s="62">
        <f t="shared" si="37"/>
        <v>0.15394293890227972</v>
      </c>
      <c r="AU119" s="62">
        <f t="shared" si="51"/>
        <v>6.2007094703535694E-2</v>
      </c>
      <c r="AV119" s="62" t="str">
        <f t="shared" si="38"/>
        <v/>
      </c>
      <c r="AW119" s="62">
        <f t="shared" si="39"/>
        <v>0.68883099999999997</v>
      </c>
    </row>
    <row r="120" spans="1:49">
      <c r="A120" s="62">
        <v>1987</v>
      </c>
      <c r="B120" s="61">
        <v>1.7775000000000001</v>
      </c>
      <c r="C120" s="61">
        <v>14665</v>
      </c>
      <c r="D120" s="61">
        <v>458.01247530000001</v>
      </c>
      <c r="E120" s="62">
        <v>2.0487980019999998</v>
      </c>
      <c r="F120">
        <v>0.50646349899999998</v>
      </c>
      <c r="G120" s="61"/>
      <c r="H120" s="61">
        <v>0.20499002121671903</v>
      </c>
      <c r="I120" s="61">
        <v>161.4107344</v>
      </c>
      <c r="J120" s="61">
        <v>134.6400625</v>
      </c>
      <c r="K120" s="61">
        <v>188.01599999999999</v>
      </c>
      <c r="L120" s="61">
        <v>184.84399999999999</v>
      </c>
      <c r="M120" s="61">
        <v>67.612936009999999</v>
      </c>
      <c r="N120" s="62">
        <f t="shared" si="29"/>
        <v>62.697414470896518</v>
      </c>
      <c r="O120" s="61">
        <v>95.844380000000001</v>
      </c>
      <c r="P120">
        <v>61.690550219999999</v>
      </c>
      <c r="Q120">
        <v>69.766501770000005</v>
      </c>
      <c r="R120">
        <v>56.730585249999997</v>
      </c>
      <c r="S120">
        <v>81.355953380000003</v>
      </c>
      <c r="T120">
        <v>83.141170470000006</v>
      </c>
      <c r="U120">
        <v>14.634786999999999</v>
      </c>
      <c r="V120">
        <v>6.3072590000000002</v>
      </c>
      <c r="W120">
        <v>1487.6422</v>
      </c>
      <c r="X120">
        <v>0.70632141800000003</v>
      </c>
      <c r="Y120">
        <v>73.031346069999998</v>
      </c>
      <c r="Z120" s="61">
        <v>5.3591670000000002</v>
      </c>
      <c r="AB120" s="61">
        <v>0.71219100000000002</v>
      </c>
      <c r="AC120" s="63">
        <f t="shared" si="30"/>
        <v>2.0487980019999998E-2</v>
      </c>
      <c r="AD120" s="20">
        <f t="shared" si="57"/>
        <v>0.50646349899999998</v>
      </c>
      <c r="AE120" s="62" t="str">
        <f t="shared" si="31"/>
        <v/>
      </c>
      <c r="AF120" s="20">
        <f t="shared" si="56"/>
        <v>0.20499002121671903</v>
      </c>
      <c r="AG120" s="62">
        <f t="shared" si="32"/>
        <v>0.35241558495601089</v>
      </c>
      <c r="AH120" s="62">
        <f t="shared" si="33"/>
        <v>0.29396592835557639</v>
      </c>
      <c r="AI120" s="62">
        <f t="shared" si="47"/>
        <v>0.41050410226675321</v>
      </c>
      <c r="AJ120" s="62">
        <f t="shared" si="48"/>
        <v>0.40357852671791622</v>
      </c>
      <c r="AK120" s="62">
        <f t="shared" si="34"/>
        <v>6.925575548836993E-3</v>
      </c>
      <c r="AL120" s="62">
        <f t="shared" si="40"/>
        <v>1.4416364759892546E-2</v>
      </c>
      <c r="AM120" s="62">
        <f t="shared" si="52"/>
        <v>2.5595035191442031E-2</v>
      </c>
      <c r="AN120" s="62">
        <f t="shared" si="53"/>
        <v>1.7333040505102974E-2</v>
      </c>
      <c r="AO120" s="62">
        <f t="shared" si="54"/>
        <v>-4.8100789469587624E-2</v>
      </c>
      <c r="AP120" s="62">
        <f t="shared" si="55"/>
        <v>-2.1805251331268399E-2</v>
      </c>
      <c r="AQ120" s="62">
        <f t="shared" si="50"/>
        <v>-0.84170017356578131</v>
      </c>
      <c r="AR120" s="62">
        <f t="shared" si="35"/>
        <v>6.4632475559235916</v>
      </c>
      <c r="AS120" s="62">
        <f t="shared" si="36"/>
        <v>0.70632141800000003</v>
      </c>
      <c r="AT120" s="62">
        <f t="shared" si="37"/>
        <v>0.15945274421218369</v>
      </c>
      <c r="AU120" s="62">
        <f t="shared" si="51"/>
        <v>6.3917060496457123E-2</v>
      </c>
      <c r="AV120" s="62" t="str">
        <f t="shared" si="38"/>
        <v/>
      </c>
      <c r="AW120" s="62">
        <f t="shared" si="39"/>
        <v>0.71219100000000002</v>
      </c>
    </row>
    <row r="121" spans="1:49">
      <c r="A121" s="62">
        <v>1988</v>
      </c>
      <c r="B121" s="61">
        <v>1.9995000000000001</v>
      </c>
      <c r="C121" s="61">
        <v>14761</v>
      </c>
      <c r="D121" s="61">
        <v>476.09391579999999</v>
      </c>
      <c r="E121" s="62">
        <v>1.9886071160000001</v>
      </c>
      <c r="F121">
        <v>0.49726660499999997</v>
      </c>
      <c r="G121" s="61"/>
      <c r="H121" s="61">
        <v>0.20998286399775087</v>
      </c>
      <c r="I121" s="61">
        <v>160.87303130000001</v>
      </c>
      <c r="J121" s="61">
        <v>136.66968750000001</v>
      </c>
      <c r="K121" s="61">
        <v>203.73</v>
      </c>
      <c r="L121" s="61">
        <v>196.34700000000001</v>
      </c>
      <c r="M121" s="61">
        <v>69.473798549999998</v>
      </c>
      <c r="N121" s="62">
        <f t="shared" si="29"/>
        <v>63.014427194644597</v>
      </c>
      <c r="O121" s="61">
        <v>96.559759999999997</v>
      </c>
      <c r="P121">
        <v>62.200434600000001</v>
      </c>
      <c r="Q121">
        <v>70.782245360000005</v>
      </c>
      <c r="R121">
        <v>56.992387549999997</v>
      </c>
      <c r="S121">
        <v>81.5129862</v>
      </c>
      <c r="T121">
        <v>83.381442109999995</v>
      </c>
      <c r="U121">
        <v>14.723266000000001</v>
      </c>
      <c r="V121">
        <v>6.4180039999999998</v>
      </c>
      <c r="W121">
        <v>1484.4347</v>
      </c>
      <c r="X121">
        <v>0.69703328600000003</v>
      </c>
      <c r="Y121">
        <v>77.587847049999993</v>
      </c>
      <c r="Z121" s="61">
        <v>4.8166669999999998</v>
      </c>
      <c r="AB121" s="61">
        <v>0.73741500000000004</v>
      </c>
      <c r="AC121" s="63">
        <f t="shared" si="30"/>
        <v>1.9886071160000001E-2</v>
      </c>
      <c r="AD121" s="20">
        <f t="shared" si="57"/>
        <v>0.49726660499999997</v>
      </c>
      <c r="AE121" s="62" t="str">
        <f t="shared" si="31"/>
        <v/>
      </c>
      <c r="AF121" s="20">
        <f t="shared" si="56"/>
        <v>0.20998286399775087</v>
      </c>
      <c r="AG121" s="62">
        <f t="shared" si="32"/>
        <v>0.33790188439959057</v>
      </c>
      <c r="AH121" s="62">
        <f t="shared" si="33"/>
        <v>0.28706455378735174</v>
      </c>
      <c r="AI121" s="62">
        <f t="shared" si="47"/>
        <v>0.42791977221062399</v>
      </c>
      <c r="AJ121" s="62">
        <f t="shared" si="48"/>
        <v>0.41241232766033181</v>
      </c>
      <c r="AK121" s="62">
        <f t="shared" si="34"/>
        <v>1.5507444550292182E-2</v>
      </c>
      <c r="AL121" s="62">
        <f t="shared" si="40"/>
        <v>3.1877315814026782E-3</v>
      </c>
      <c r="AM121" s="62">
        <f t="shared" si="52"/>
        <v>9.4107272797426412E-3</v>
      </c>
      <c r="AN121" s="62">
        <f t="shared" si="53"/>
        <v>-4.3927351912246827E-4</v>
      </c>
      <c r="AO121" s="62">
        <f t="shared" si="54"/>
        <v>-3.1151588393197567E-3</v>
      </c>
      <c r="AP121" s="62">
        <f t="shared" si="55"/>
        <v>-2.1577370736502581E-3</v>
      </c>
      <c r="AQ121" s="62">
        <f t="shared" si="50"/>
        <v>-0.83032179775552428</v>
      </c>
      <c r="AR121" s="62">
        <f t="shared" si="35"/>
        <v>6.4724675076060905</v>
      </c>
      <c r="AS121" s="62">
        <f t="shared" si="36"/>
        <v>0.69703328600000003</v>
      </c>
      <c r="AT121" s="62">
        <f t="shared" si="37"/>
        <v>0.16296752484145061</v>
      </c>
      <c r="AU121" s="62">
        <f t="shared" si="51"/>
        <v>4.8548177015874987E-2</v>
      </c>
      <c r="AV121" s="62" t="str">
        <f t="shared" si="38"/>
        <v/>
      </c>
      <c r="AW121" s="62">
        <f t="shared" si="39"/>
        <v>0.73741500000000004</v>
      </c>
    </row>
    <row r="122" spans="1:49">
      <c r="A122" s="62">
        <v>1989</v>
      </c>
      <c r="B122" s="61">
        <v>1.9155</v>
      </c>
      <c r="C122" s="61">
        <v>14849</v>
      </c>
      <c r="D122" s="61">
        <v>504.56144160000002</v>
      </c>
      <c r="E122" s="62">
        <v>1.899438688</v>
      </c>
      <c r="F122">
        <v>0.49295384399999997</v>
      </c>
      <c r="G122" s="61"/>
      <c r="H122" s="61">
        <v>0.21266409316751456</v>
      </c>
      <c r="I122" s="61">
        <v>166.75473439999999</v>
      </c>
      <c r="J122" s="61">
        <v>138.62657809999999</v>
      </c>
      <c r="K122" s="61">
        <v>228.54400000000001</v>
      </c>
      <c r="L122" s="61">
        <v>220.98699999999999</v>
      </c>
      <c r="M122" s="61">
        <v>72.111685370000004</v>
      </c>
      <c r="N122" s="62">
        <f t="shared" si="29"/>
        <v>63.958076234034763</v>
      </c>
      <c r="O122" s="61">
        <v>97.604690000000005</v>
      </c>
      <c r="P122">
        <v>63.257331950000001</v>
      </c>
      <c r="Q122">
        <v>71.596052580000006</v>
      </c>
      <c r="R122">
        <v>57.458872900000003</v>
      </c>
      <c r="S122">
        <v>84.481586030000003</v>
      </c>
      <c r="T122">
        <v>86.532240380000005</v>
      </c>
      <c r="U122">
        <v>14.816751</v>
      </c>
      <c r="V122">
        <v>6.5930910000000003</v>
      </c>
      <c r="W122">
        <v>1479.6884</v>
      </c>
      <c r="X122">
        <v>0.67981892799999999</v>
      </c>
      <c r="Y122">
        <v>81.498308410000007</v>
      </c>
      <c r="Z122" s="61">
        <v>7.3883330000000003</v>
      </c>
      <c r="AB122" s="61">
        <v>0.73794499999999996</v>
      </c>
      <c r="AC122" s="63">
        <f t="shared" si="30"/>
        <v>1.8994386880000002E-2</v>
      </c>
      <c r="AD122" s="20">
        <f t="shared" si="57"/>
        <v>0.49295384399999997</v>
      </c>
      <c r="AE122" s="62" t="str">
        <f t="shared" si="31"/>
        <v/>
      </c>
      <c r="AF122" s="20">
        <f t="shared" si="56"/>
        <v>0.21266409316751456</v>
      </c>
      <c r="AG122" s="62">
        <f t="shared" si="32"/>
        <v>0.33049440692734849</v>
      </c>
      <c r="AH122" s="62">
        <f t="shared" si="33"/>
        <v>0.27474667438004241</v>
      </c>
      <c r="AI122" s="62">
        <f t="shared" si="47"/>
        <v>0.45295573771010089</v>
      </c>
      <c r="AJ122" s="62">
        <f t="shared" si="48"/>
        <v>0.43797837444580501</v>
      </c>
      <c r="AK122" s="62">
        <f t="shared" si="34"/>
        <v>1.4977363264295884E-2</v>
      </c>
      <c r="AL122" s="62">
        <f t="shared" si="40"/>
        <v>1.9849475807678109E-3</v>
      </c>
      <c r="AM122" s="62">
        <f t="shared" si="52"/>
        <v>-3.4323632249694956E-3</v>
      </c>
      <c r="AN122" s="62">
        <f t="shared" si="53"/>
        <v>-6.7123757949453678E-3</v>
      </c>
      <c r="AO122" s="62">
        <f t="shared" si="54"/>
        <v>2.0907139772455067E-2</v>
      </c>
      <c r="AP122" s="62">
        <f t="shared" si="55"/>
        <v>2.2227191105345077E-2</v>
      </c>
      <c r="AQ122" s="62">
        <f t="shared" si="50"/>
        <v>-0.80973608251040141</v>
      </c>
      <c r="AR122" s="62">
        <f t="shared" si="35"/>
        <v>6.4898507215404475</v>
      </c>
      <c r="AS122" s="62">
        <f t="shared" si="36"/>
        <v>0.67981892799999999</v>
      </c>
      <c r="AT122" s="62">
        <f t="shared" si="37"/>
        <v>0.16152306080219508</v>
      </c>
      <c r="AU122" s="62">
        <f t="shared" si="51"/>
        <v>3.3302563392245209E-2</v>
      </c>
      <c r="AV122" s="62" t="str">
        <f t="shared" si="38"/>
        <v/>
      </c>
      <c r="AW122" s="62">
        <f t="shared" si="39"/>
        <v>0.73794499999999996</v>
      </c>
    </row>
    <row r="123" spans="1:49">
      <c r="A123" s="62">
        <v>1990</v>
      </c>
      <c r="B123" s="61">
        <v>1.69</v>
      </c>
      <c r="C123" s="61">
        <v>14952</v>
      </c>
      <c r="D123" s="61">
        <v>536.93834890000005</v>
      </c>
      <c r="E123" s="62">
        <v>1.941080044</v>
      </c>
      <c r="F123">
        <v>0.49142866200000002</v>
      </c>
      <c r="G123" s="61"/>
      <c r="H123" s="61">
        <v>0.21306272272656204</v>
      </c>
      <c r="I123" s="61">
        <v>184.23676560000001</v>
      </c>
      <c r="J123" s="61">
        <v>156.3730625</v>
      </c>
      <c r="K123" s="61">
        <v>239.18100000000001</v>
      </c>
      <c r="L123" s="61">
        <v>229.708</v>
      </c>
      <c r="M123" s="61">
        <v>74.640199629999998</v>
      </c>
      <c r="N123" s="62">
        <f t="shared" si="29"/>
        <v>65.303510623283287</v>
      </c>
      <c r="O123" s="61">
        <v>100</v>
      </c>
      <c r="P123">
        <v>64.135361529999997</v>
      </c>
      <c r="Q123">
        <v>72.446617790000005</v>
      </c>
      <c r="R123">
        <v>59.010947719999997</v>
      </c>
      <c r="S123">
        <v>83.652320979999999</v>
      </c>
      <c r="T123">
        <v>85.661059839999993</v>
      </c>
      <c r="U123">
        <v>14.915139</v>
      </c>
      <c r="V123">
        <v>6.7924369999999996</v>
      </c>
      <c r="W123">
        <v>1473.8702000000001</v>
      </c>
      <c r="X123">
        <v>0.663858116</v>
      </c>
      <c r="Y123">
        <v>85.968974880000005</v>
      </c>
      <c r="Z123" s="61">
        <v>8.6824999999999992</v>
      </c>
      <c r="AB123" s="61">
        <v>0.73959399999999997</v>
      </c>
      <c r="AC123" s="63">
        <f t="shared" si="30"/>
        <v>1.9410800440000001E-2</v>
      </c>
      <c r="AD123" s="20">
        <f t="shared" si="57"/>
        <v>0.49142866200000002</v>
      </c>
      <c r="AE123" s="62" t="str">
        <f t="shared" si="31"/>
        <v/>
      </c>
      <c r="AF123" s="20">
        <f t="shared" si="56"/>
        <v>0.21306272272656204</v>
      </c>
      <c r="AG123" s="62">
        <f t="shared" si="32"/>
        <v>0.34312461752347745</v>
      </c>
      <c r="AH123" s="62">
        <f t="shared" si="33"/>
        <v>0.29123094452157128</v>
      </c>
      <c r="AI123" s="62">
        <f t="shared" si="47"/>
        <v>0.44545337558771636</v>
      </c>
      <c r="AJ123" s="62">
        <f t="shared" si="48"/>
        <v>0.42781075419662573</v>
      </c>
      <c r="AK123" s="62">
        <f t="shared" si="34"/>
        <v>1.7642621391090629E-2</v>
      </c>
      <c r="AL123" s="62">
        <f t="shared" si="40"/>
        <v>-7.0331537206865967E-3</v>
      </c>
      <c r="AM123" s="62">
        <f t="shared" si="52"/>
        <v>-9.0079429981770685E-3</v>
      </c>
      <c r="AN123" s="62">
        <f t="shared" si="53"/>
        <v>5.8355568699526355E-3</v>
      </c>
      <c r="AO123" s="62">
        <f t="shared" si="54"/>
        <v>-3.068240686397055E-2</v>
      </c>
      <c r="AP123" s="62">
        <f t="shared" si="55"/>
        <v>-3.0936707328713352E-2</v>
      </c>
      <c r="AQ123" s="62">
        <f t="shared" si="50"/>
        <v>-0.78656695006055988</v>
      </c>
      <c r="AR123" s="62">
        <f t="shared" si="35"/>
        <v>6.5090800591097464</v>
      </c>
      <c r="AS123" s="62">
        <f t="shared" si="36"/>
        <v>0.663858116</v>
      </c>
      <c r="AT123" s="62">
        <f t="shared" si="37"/>
        <v>0.16010958251747251</v>
      </c>
      <c r="AU123" s="62">
        <f t="shared" si="51"/>
        <v>5.3065343575227228E-2</v>
      </c>
      <c r="AV123" s="62" t="str">
        <f t="shared" si="38"/>
        <v/>
      </c>
      <c r="AW123" s="62">
        <f t="shared" si="39"/>
        <v>0.73959399999999997</v>
      </c>
    </row>
    <row r="124" spans="1:49">
      <c r="A124" s="62">
        <v>1991</v>
      </c>
      <c r="B124" s="61">
        <v>1.7103999999999999</v>
      </c>
      <c r="C124" s="61">
        <v>15070</v>
      </c>
      <c r="D124" s="61">
        <v>567.17986129999997</v>
      </c>
      <c r="E124" s="62">
        <v>1.8387442300000001</v>
      </c>
      <c r="F124">
        <v>0.49494632100000002</v>
      </c>
      <c r="G124" s="61"/>
      <c r="H124" s="61">
        <v>0.20753168643237038</v>
      </c>
      <c r="I124" s="61">
        <v>192.20979689999999</v>
      </c>
      <c r="J124" s="61">
        <v>175.07815629999999</v>
      </c>
      <c r="K124" s="61">
        <v>249.05099999999999</v>
      </c>
      <c r="L124" s="61">
        <v>237.11799999999999</v>
      </c>
      <c r="M124" s="61">
        <v>75.842482369999999</v>
      </c>
      <c r="N124" s="62">
        <f t="shared" si="29"/>
        <v>67.356451139115975</v>
      </c>
      <c r="O124" s="61">
        <v>103.13330000000001</v>
      </c>
      <c r="P124">
        <v>66.434782060000003</v>
      </c>
      <c r="Q124">
        <v>73.333979200000002</v>
      </c>
      <c r="R124">
        <v>61.314089009999996</v>
      </c>
      <c r="S124">
        <v>83.944095660000002</v>
      </c>
      <c r="T124">
        <v>85.748699180000003</v>
      </c>
      <c r="U124">
        <v>15.019183999999999</v>
      </c>
      <c r="V124">
        <v>6.9178139999999999</v>
      </c>
      <c r="W124">
        <v>1464.7706000000001</v>
      </c>
      <c r="X124">
        <v>0.66683322199999995</v>
      </c>
      <c r="Y124">
        <v>90.851140130000005</v>
      </c>
      <c r="Z124" s="61">
        <v>9.2816670000000006</v>
      </c>
      <c r="AB124" s="61">
        <v>0.73696499999999998</v>
      </c>
      <c r="AC124" s="63">
        <f t="shared" si="30"/>
        <v>1.8387442300000001E-2</v>
      </c>
      <c r="AD124" s="20">
        <f t="shared" si="57"/>
        <v>0.49494632100000002</v>
      </c>
      <c r="AE124" s="62" t="str">
        <f t="shared" si="31"/>
        <v/>
      </c>
      <c r="AF124" s="20">
        <f t="shared" si="56"/>
        <v>0.20753168643237038</v>
      </c>
      <c r="AG124" s="62">
        <f t="shared" si="32"/>
        <v>0.33888685056526352</v>
      </c>
      <c r="AH124" s="62">
        <f t="shared" si="33"/>
        <v>0.30868189836415122</v>
      </c>
      <c r="AI124" s="62">
        <f t="shared" si="47"/>
        <v>0.43910409553182067</v>
      </c>
      <c r="AJ124" s="62">
        <f t="shared" si="48"/>
        <v>0.41806491411122326</v>
      </c>
      <c r="AK124" s="62">
        <f t="shared" si="34"/>
        <v>2.1039181420597408E-2</v>
      </c>
      <c r="AL124" s="62">
        <f t="shared" si="40"/>
        <v>4.2719845262119372E-3</v>
      </c>
      <c r="AM124" s="62">
        <f t="shared" si="52"/>
        <v>-1.8778806651299353E-2</v>
      </c>
      <c r="AN124" s="62">
        <f t="shared" si="53"/>
        <v>7.3337850354617245E-3</v>
      </c>
      <c r="AO124" s="62">
        <f t="shared" si="54"/>
        <v>-2.7471011208028032E-2</v>
      </c>
      <c r="AP124" s="62">
        <f t="shared" si="55"/>
        <v>-2.9930315988584161E-2</v>
      </c>
      <c r="AQ124" s="62">
        <f t="shared" si="50"/>
        <v>-0.77522849352676027</v>
      </c>
      <c r="AR124" s="62">
        <f t="shared" si="35"/>
        <v>6.5142254286326615</v>
      </c>
      <c r="AS124" s="62">
        <f t="shared" si="36"/>
        <v>0.66683322199999995</v>
      </c>
      <c r="AT124" s="62">
        <f t="shared" si="37"/>
        <v>0.1601804759459643</v>
      </c>
      <c r="AU124" s="62">
        <f t="shared" si="51"/>
        <v>5.5872112739654436E-2</v>
      </c>
      <c r="AV124" s="62" t="str">
        <f t="shared" si="38"/>
        <v/>
      </c>
      <c r="AW124" s="62">
        <f t="shared" si="39"/>
        <v>0.73696499999999998</v>
      </c>
    </row>
    <row r="125" spans="1:49">
      <c r="A125" s="62">
        <v>1992</v>
      </c>
      <c r="B125" s="61">
        <v>1.8141</v>
      </c>
      <c r="C125" s="61">
        <v>15184</v>
      </c>
      <c r="D125" s="61">
        <v>591.25318930000003</v>
      </c>
      <c r="E125" s="62">
        <v>1.77514639</v>
      </c>
      <c r="F125">
        <v>0.49300221399999999</v>
      </c>
      <c r="G125" s="61"/>
      <c r="H125" s="61">
        <v>0.20553765794851925</v>
      </c>
      <c r="I125" s="61">
        <v>199.0941875</v>
      </c>
      <c r="J125" s="61">
        <v>173.61048439999999</v>
      </c>
      <c r="K125" s="61">
        <v>246.541</v>
      </c>
      <c r="L125" s="61">
        <v>236.59700000000001</v>
      </c>
      <c r="M125" s="61">
        <v>76.58831558</v>
      </c>
      <c r="N125" s="62">
        <f t="shared" si="29"/>
        <v>69.009514145169135</v>
      </c>
      <c r="O125" s="61">
        <v>106.41670000000001</v>
      </c>
      <c r="P125">
        <v>68.490684200000004</v>
      </c>
      <c r="Q125">
        <v>74.48422017</v>
      </c>
      <c r="R125">
        <v>63.785857489999998</v>
      </c>
      <c r="S125">
        <v>82.331949359999996</v>
      </c>
      <c r="T125">
        <v>84.516687439999998</v>
      </c>
      <c r="U125">
        <v>15.128288</v>
      </c>
      <c r="V125">
        <v>7.0155390000000004</v>
      </c>
      <c r="W125">
        <v>1471.1746000000001</v>
      </c>
      <c r="X125">
        <v>0.68027329400000003</v>
      </c>
      <c r="Y125">
        <v>94.494269430000003</v>
      </c>
      <c r="Z125" s="61">
        <v>9.3524999999999991</v>
      </c>
      <c r="AB125" s="61">
        <v>0.74441900000000005</v>
      </c>
      <c r="AC125" s="63">
        <f t="shared" si="30"/>
        <v>1.77514639E-2</v>
      </c>
      <c r="AD125" s="20">
        <f t="shared" si="57"/>
        <v>0.49300221399999999</v>
      </c>
      <c r="AE125" s="62" t="str">
        <f t="shared" si="31"/>
        <v/>
      </c>
      <c r="AF125" s="20">
        <f t="shared" si="56"/>
        <v>0.20553765794851925</v>
      </c>
      <c r="AG125" s="62">
        <f t="shared" si="32"/>
        <v>0.33673253878886095</v>
      </c>
      <c r="AH125" s="62">
        <f t="shared" si="33"/>
        <v>0.29363137069170309</v>
      </c>
      <c r="AI125" s="62">
        <f t="shared" si="47"/>
        <v>0.41698041458666174</v>
      </c>
      <c r="AJ125" s="62">
        <f t="shared" si="48"/>
        <v>0.40016190065733653</v>
      </c>
      <c r="AK125" s="62">
        <f t="shared" si="34"/>
        <v>1.6818513929325207E-2</v>
      </c>
      <c r="AL125" s="62">
        <f t="shared" si="40"/>
        <v>6.2312957043822309E-3</v>
      </c>
      <c r="AM125" s="62">
        <f t="shared" si="52"/>
        <v>-8.6824694631127981E-3</v>
      </c>
      <c r="AN125" s="62">
        <f t="shared" si="53"/>
        <v>1.5276145081119819E-2</v>
      </c>
      <c r="AO125" s="62">
        <f t="shared" si="54"/>
        <v>-4.363750869523194E-2</v>
      </c>
      <c r="AP125" s="62">
        <f t="shared" si="55"/>
        <v>-3.8717614352685656E-2</v>
      </c>
      <c r="AQ125" s="62">
        <f t="shared" si="50"/>
        <v>-0.76843882276566111</v>
      </c>
      <c r="AR125" s="62">
        <f t="shared" si="35"/>
        <v>6.5253775855575755</v>
      </c>
      <c r="AS125" s="62">
        <f t="shared" si="36"/>
        <v>0.68027329400000003</v>
      </c>
      <c r="AT125" s="62">
        <f t="shared" si="37"/>
        <v>0.15982031241450759</v>
      </c>
      <c r="AU125" s="62">
        <f t="shared" si="51"/>
        <v>6.8570972303089839E-2</v>
      </c>
      <c r="AV125" s="62" t="str">
        <f t="shared" si="38"/>
        <v/>
      </c>
      <c r="AW125" s="62">
        <f t="shared" si="39"/>
        <v>0.74441900000000005</v>
      </c>
    </row>
    <row r="126" spans="1:49">
      <c r="A126" s="62">
        <v>1993</v>
      </c>
      <c r="B126" s="61">
        <v>1.9409000000000001</v>
      </c>
      <c r="C126" s="61">
        <v>15290</v>
      </c>
      <c r="D126" s="61">
        <v>608.25260820000005</v>
      </c>
      <c r="E126" s="62">
        <v>1.7966466679999999</v>
      </c>
      <c r="F126">
        <v>0.493658239</v>
      </c>
      <c r="G126" s="61"/>
      <c r="H126" s="61">
        <v>0.19819212826908064</v>
      </c>
      <c r="I126" s="61">
        <v>201.06429689999999</v>
      </c>
      <c r="J126" s="61">
        <v>186.6652656</v>
      </c>
      <c r="K126" s="61">
        <v>258.34300000000002</v>
      </c>
      <c r="L126" s="61">
        <v>231.637</v>
      </c>
      <c r="M126" s="61">
        <v>77.073815600000003</v>
      </c>
      <c r="N126" s="62">
        <f t="shared" si="29"/>
        <v>70.057368689415526</v>
      </c>
      <c r="O126" s="61">
        <v>109.16670000000001</v>
      </c>
      <c r="P126">
        <v>69.984557699999996</v>
      </c>
      <c r="Q126">
        <v>75.416336279999996</v>
      </c>
      <c r="R126">
        <v>64.981329130000006</v>
      </c>
      <c r="S126">
        <v>80.300048660000002</v>
      </c>
      <c r="T126">
        <v>82.518340989999999</v>
      </c>
      <c r="U126">
        <v>15.239262</v>
      </c>
      <c r="V126">
        <v>7.0497180000000004</v>
      </c>
      <c r="W126">
        <v>1460.8580999999999</v>
      </c>
      <c r="X126">
        <v>0.67929941400000005</v>
      </c>
      <c r="Y126">
        <v>97.396313090000007</v>
      </c>
      <c r="Z126" s="61">
        <v>6.8541670000000003</v>
      </c>
      <c r="AB126" s="61">
        <v>0.75529499999999994</v>
      </c>
      <c r="AC126" s="63">
        <f t="shared" si="30"/>
        <v>1.7966466680000001E-2</v>
      </c>
      <c r="AD126" s="20">
        <f t="shared" si="57"/>
        <v>0.493658239</v>
      </c>
      <c r="AE126" s="62" t="str">
        <f t="shared" si="31"/>
        <v/>
      </c>
      <c r="AF126" s="20">
        <f t="shared" si="56"/>
        <v>0.19819212826908064</v>
      </c>
      <c r="AG126" s="62">
        <f t="shared" si="32"/>
        <v>0.33056051743864923</v>
      </c>
      <c r="AH126" s="62">
        <f t="shared" si="33"/>
        <v>0.30688773559458776</v>
      </c>
      <c r="AI126" s="62">
        <f t="shared" si="47"/>
        <v>0.42472978581138127</v>
      </c>
      <c r="AJ126" s="62">
        <f t="shared" si="48"/>
        <v>0.38082368554979584</v>
      </c>
      <c r="AK126" s="62">
        <f t="shared" si="34"/>
        <v>4.3906100261585423E-2</v>
      </c>
      <c r="AL126" s="62">
        <f t="shared" si="40"/>
        <v>6.5067966358492886E-3</v>
      </c>
      <c r="AM126" s="62">
        <f t="shared" si="52"/>
        <v>-2.6334579189866668E-3</v>
      </c>
      <c r="AN126" s="62">
        <f t="shared" si="53"/>
        <v>3.4984102849361935E-3</v>
      </c>
      <c r="AO126" s="62">
        <f t="shared" si="54"/>
        <v>-4.0059089347403293E-2</v>
      </c>
      <c r="AP126" s="62">
        <f t="shared" si="55"/>
        <v>-3.8998493551703643E-2</v>
      </c>
      <c r="AQ126" s="62">
        <f t="shared" si="50"/>
        <v>-0.77088750786495619</v>
      </c>
      <c r="AR126" s="62">
        <f t="shared" si="35"/>
        <v>6.5158917739121067</v>
      </c>
      <c r="AS126" s="62">
        <f t="shared" si="36"/>
        <v>0.67929941400000005</v>
      </c>
      <c r="AT126" s="62">
        <f t="shared" si="37"/>
        <v>0.1601247767407436</v>
      </c>
      <c r="AU126" s="62">
        <f t="shared" si="51"/>
        <v>7.8454922148355616E-2</v>
      </c>
      <c r="AV126" s="62" t="str">
        <f t="shared" si="38"/>
        <v/>
      </c>
      <c r="AW126" s="62">
        <f t="shared" si="39"/>
        <v>0.75529499999999994</v>
      </c>
    </row>
    <row r="127" spans="1:49">
      <c r="A127" s="62">
        <v>1994</v>
      </c>
      <c r="B127" s="61">
        <v>1.7351000000000001</v>
      </c>
      <c r="C127" s="61">
        <v>15383</v>
      </c>
      <c r="D127" s="61">
        <v>639.1816781</v>
      </c>
      <c r="E127" s="62">
        <v>1.8328691020000001</v>
      </c>
      <c r="F127">
        <v>0.49117337700000002</v>
      </c>
      <c r="G127" s="61"/>
      <c r="H127" s="61">
        <v>0.1929593406987995</v>
      </c>
      <c r="I127" s="61">
        <v>193.9771719</v>
      </c>
      <c r="J127" s="61">
        <v>172.8479844</v>
      </c>
      <c r="K127" s="61">
        <v>282.209</v>
      </c>
      <c r="L127" s="61">
        <v>256.44200000000001</v>
      </c>
      <c r="M127" s="61">
        <v>78.871378649999997</v>
      </c>
      <c r="N127" s="62">
        <f t="shared" si="29"/>
        <v>71.506913371604213</v>
      </c>
      <c r="O127" s="61">
        <v>112.22499999999999</v>
      </c>
      <c r="P127">
        <v>71.772759280000002</v>
      </c>
      <c r="Q127">
        <v>75.742516800000004</v>
      </c>
      <c r="R127">
        <v>66.388529329999997</v>
      </c>
      <c r="S127">
        <v>80.785425770000003</v>
      </c>
      <c r="T127">
        <v>82.767331010000007</v>
      </c>
      <c r="U127">
        <v>15.347792</v>
      </c>
      <c r="V127">
        <v>7.0990830000000003</v>
      </c>
      <c r="W127">
        <v>1468.49</v>
      </c>
      <c r="X127">
        <v>0.66506689799999996</v>
      </c>
      <c r="Y127">
        <v>99.087836809999999</v>
      </c>
      <c r="Z127" s="61">
        <v>5.1766670000000001</v>
      </c>
      <c r="AB127" s="61">
        <v>0.728931</v>
      </c>
      <c r="AC127" s="63">
        <f t="shared" si="30"/>
        <v>1.8328691019999999E-2</v>
      </c>
      <c r="AD127" s="20">
        <f t="shared" si="57"/>
        <v>0.49117337700000002</v>
      </c>
      <c r="AE127" s="62" t="str">
        <f t="shared" si="31"/>
        <v/>
      </c>
      <c r="AF127" s="20">
        <f t="shared" si="56"/>
        <v>0.1929593406987995</v>
      </c>
      <c r="AG127" s="62">
        <f t="shared" si="32"/>
        <v>0.30347736574146961</v>
      </c>
      <c r="AH127" s="62">
        <f t="shared" si="33"/>
        <v>0.27042074315052245</v>
      </c>
      <c r="AI127" s="62">
        <f t="shared" si="47"/>
        <v>0.44151609733070041</v>
      </c>
      <c r="AJ127" s="62">
        <f t="shared" si="48"/>
        <v>0.40120361516351166</v>
      </c>
      <c r="AK127" s="62">
        <f t="shared" si="34"/>
        <v>4.0312482167188746E-2</v>
      </c>
      <c r="AL127" s="62">
        <f t="shared" si="40"/>
        <v>4.7507169910913204E-3</v>
      </c>
      <c r="AM127" s="62">
        <f t="shared" si="52"/>
        <v>-1.6163938126181766E-2</v>
      </c>
      <c r="AN127" s="62">
        <f t="shared" si="53"/>
        <v>9.4462959337126553E-4</v>
      </c>
      <c r="AO127" s="62">
        <f t="shared" si="54"/>
        <v>-1.4453328238431033E-2</v>
      </c>
      <c r="AP127" s="62">
        <f t="shared" si="55"/>
        <v>-1.7466829579576175E-2</v>
      </c>
      <c r="AQ127" s="62">
        <f t="shared" si="50"/>
        <v>-0.77100599926203184</v>
      </c>
      <c r="AR127" s="62">
        <f t="shared" si="35"/>
        <v>6.5209839416837259</v>
      </c>
      <c r="AS127" s="62">
        <f t="shared" si="36"/>
        <v>0.66506689799999996</v>
      </c>
      <c r="AT127" s="62">
        <f t="shared" si="37"/>
        <v>0.15502296171026619</v>
      </c>
      <c r="AU127" s="62">
        <f t="shared" si="51"/>
        <v>4.8061993567669548E-2</v>
      </c>
      <c r="AV127" s="62" t="str">
        <f t="shared" si="38"/>
        <v/>
      </c>
      <c r="AW127" s="62">
        <f t="shared" si="39"/>
        <v>0.728931</v>
      </c>
    </row>
    <row r="128" spans="1:49">
      <c r="A128" s="62">
        <v>1995</v>
      </c>
      <c r="B128" s="61">
        <v>1.6044</v>
      </c>
      <c r="C128" s="61">
        <v>15459</v>
      </c>
      <c r="D128" s="61">
        <v>672.70671830000003</v>
      </c>
      <c r="E128" s="62">
        <v>1.820006792</v>
      </c>
      <c r="F128">
        <v>0.48927740400000003</v>
      </c>
      <c r="G128" s="61"/>
      <c r="H128" s="61">
        <v>0.19517982670490347</v>
      </c>
      <c r="I128" s="61">
        <v>236.27076769999999</v>
      </c>
      <c r="J128" s="61">
        <v>179.67068</v>
      </c>
      <c r="K128" s="61">
        <v>314.69299999999998</v>
      </c>
      <c r="L128" s="61">
        <v>283.53800000000001</v>
      </c>
      <c r="M128" s="61">
        <v>80.911946529999994</v>
      </c>
      <c r="N128" s="62">
        <f t="shared" si="29"/>
        <v>72.998830954236638</v>
      </c>
      <c r="O128" s="61">
        <v>114.38330000000001</v>
      </c>
      <c r="P128">
        <v>73.295087570000007</v>
      </c>
      <c r="Q128">
        <v>76.251081720000002</v>
      </c>
      <c r="R128">
        <v>67.974667740000001</v>
      </c>
      <c r="S128">
        <v>81.388226990000007</v>
      </c>
      <c r="T128">
        <v>82.982917299999997</v>
      </c>
      <c r="U128">
        <v>15.450803000000001</v>
      </c>
      <c r="V128">
        <v>7.270956</v>
      </c>
      <c r="W128">
        <v>1479.2354</v>
      </c>
      <c r="X128">
        <v>0.62393063299999996</v>
      </c>
      <c r="Y128">
        <v>102.3759044</v>
      </c>
      <c r="Z128" s="61">
        <v>4.3724999999999996</v>
      </c>
      <c r="AB128" s="61">
        <v>0.73216700000000001</v>
      </c>
      <c r="AC128" s="63">
        <f t="shared" si="30"/>
        <v>1.820006792E-2</v>
      </c>
      <c r="AD128" s="20">
        <f t="shared" si="57"/>
        <v>0.48927740400000003</v>
      </c>
      <c r="AE128" s="62" t="str">
        <f t="shared" si="31"/>
        <v/>
      </c>
      <c r="AF128" s="20">
        <f t="shared" si="56"/>
        <v>0.19517982670490347</v>
      </c>
      <c r="AG128" s="62">
        <f t="shared" si="32"/>
        <v>0.35122403459427437</v>
      </c>
      <c r="AH128" s="62">
        <f t="shared" si="33"/>
        <v>0.26708619835705899</v>
      </c>
      <c r="AI128" s="62">
        <f t="shared" si="47"/>
        <v>0.46780118503240459</v>
      </c>
      <c r="AJ128" s="62">
        <f t="shared" si="48"/>
        <v>0.42148828350715761</v>
      </c>
      <c r="AK128" s="62">
        <f t="shared" si="34"/>
        <v>4.6312901525246974E-2</v>
      </c>
      <c r="AL128" s="62">
        <f t="shared" si="40"/>
        <v>3.3929049486479163E-4</v>
      </c>
      <c r="AM128" s="62">
        <f t="shared" si="52"/>
        <v>-1.3957340669054265E-2</v>
      </c>
      <c r="AN128" s="62">
        <f t="shared" si="53"/>
        <v>2.9615208711271683E-3</v>
      </c>
      <c r="AO128" s="62">
        <f t="shared" si="54"/>
        <v>-1.3215235305109515E-2</v>
      </c>
      <c r="AP128" s="62">
        <f t="shared" si="55"/>
        <v>-1.8047950721323088E-2</v>
      </c>
      <c r="AQ128" s="62">
        <f t="shared" si="50"/>
        <v>-0.75377319389078623</v>
      </c>
      <c r="AR128" s="62">
        <f t="shared" si="35"/>
        <v>6.545507417750823</v>
      </c>
      <c r="AS128" s="62">
        <f t="shared" si="36"/>
        <v>0.62393063299999996</v>
      </c>
      <c r="AT128" s="62">
        <f t="shared" si="37"/>
        <v>0.15218504827588844</v>
      </c>
      <c r="AU128" s="62">
        <f t="shared" si="51"/>
        <v>3.1117378843047827E-2</v>
      </c>
      <c r="AV128" s="62" t="str">
        <f t="shared" si="38"/>
        <v/>
      </c>
      <c r="AW128" s="62">
        <f t="shared" si="39"/>
        <v>0.73216700000000001</v>
      </c>
    </row>
    <row r="129" spans="1:49">
      <c r="A129" s="62">
        <v>1996</v>
      </c>
      <c r="B129" s="61">
        <v>1.7436</v>
      </c>
      <c r="C129" s="61">
        <v>15530</v>
      </c>
      <c r="D129" s="61">
        <v>704.64729109999996</v>
      </c>
      <c r="E129" s="62">
        <v>1.840005358</v>
      </c>
      <c r="F129">
        <v>0.49744841099999998</v>
      </c>
      <c r="G129" s="61"/>
      <c r="H129" s="61">
        <v>0.20280440163770955</v>
      </c>
      <c r="I129" s="61">
        <v>204.15610179999999</v>
      </c>
      <c r="J129" s="61">
        <v>193.3733488</v>
      </c>
      <c r="K129" s="61">
        <v>332.92</v>
      </c>
      <c r="L129" s="61">
        <v>304.55900000000003</v>
      </c>
      <c r="M129" s="61">
        <v>83.364623699999996</v>
      </c>
      <c r="N129" s="62">
        <f t="shared" si="29"/>
        <v>73.875889568360094</v>
      </c>
      <c r="O129" s="61">
        <v>116.75830000000001</v>
      </c>
      <c r="P129">
        <v>74.409934989999996</v>
      </c>
      <c r="Q129">
        <v>76.989243979999998</v>
      </c>
      <c r="R129">
        <v>68.650316880000005</v>
      </c>
      <c r="S129">
        <v>81.925094459999997</v>
      </c>
      <c r="T129">
        <v>83.589554190000001</v>
      </c>
      <c r="U129">
        <v>15.546647</v>
      </c>
      <c r="V129">
        <v>7.434774</v>
      </c>
      <c r="W129">
        <v>1494.4548</v>
      </c>
      <c r="X129">
        <v>0.62127292199999995</v>
      </c>
      <c r="Y129">
        <v>107.9609209</v>
      </c>
      <c r="Z129" s="61">
        <v>2.9975000000000001</v>
      </c>
      <c r="AB129" s="61">
        <v>0.71307500000000001</v>
      </c>
      <c r="AC129" s="63">
        <f t="shared" si="30"/>
        <v>1.8400053579999999E-2</v>
      </c>
      <c r="AD129" s="20">
        <f t="shared" si="57"/>
        <v>0.49744841099999998</v>
      </c>
      <c r="AE129" s="62" t="str">
        <f t="shared" si="31"/>
        <v/>
      </c>
      <c r="AF129" s="20">
        <f t="shared" si="56"/>
        <v>0.20280440163770955</v>
      </c>
      <c r="AG129" s="62">
        <f t="shared" si="32"/>
        <v>0.2897280730069921</v>
      </c>
      <c r="AH129" s="62">
        <f t="shared" si="33"/>
        <v>0.27442573219593552</v>
      </c>
      <c r="AI129" s="62">
        <f t="shared" si="47"/>
        <v>0.47246332201219476</v>
      </c>
      <c r="AJ129" s="62">
        <f t="shared" si="48"/>
        <v>0.43221481703926479</v>
      </c>
      <c r="AK129" s="62">
        <f t="shared" si="34"/>
        <v>4.0248504972929977E-2</v>
      </c>
      <c r="AL129" s="62">
        <f t="shared" si="40"/>
        <v>3.1527887401023081E-3</v>
      </c>
      <c r="AM129" s="62">
        <f t="shared" si="52"/>
        <v>-2.3089688474127656E-3</v>
      </c>
      <c r="AN129" s="62">
        <f t="shared" si="53"/>
        <v>-2.0524449457152076E-3</v>
      </c>
      <c r="AO129" s="62">
        <f t="shared" si="54"/>
        <v>-5.3683738794610292E-3</v>
      </c>
      <c r="AP129" s="62">
        <f t="shared" si="55"/>
        <v>-4.6592990412245338E-3</v>
      </c>
      <c r="AQ129" s="62">
        <f t="shared" si="50"/>
        <v>-0.73767680568664784</v>
      </c>
      <c r="AR129" s="62">
        <f t="shared" si="35"/>
        <v>6.57183993135114</v>
      </c>
      <c r="AS129" s="62">
        <f t="shared" si="36"/>
        <v>0.62127292199999995</v>
      </c>
      <c r="AT129" s="62">
        <f t="shared" si="37"/>
        <v>0.15321270976784149</v>
      </c>
      <c r="AU129" s="62">
        <f t="shared" si="51"/>
        <v>3.1781909506386076E-2</v>
      </c>
      <c r="AV129" s="62" t="str">
        <f t="shared" si="38"/>
        <v/>
      </c>
      <c r="AW129" s="62">
        <f t="shared" si="39"/>
        <v>0.71307500000000001</v>
      </c>
    </row>
    <row r="130" spans="1:49">
      <c r="A130" s="62">
        <v>1997</v>
      </c>
      <c r="B130" s="61">
        <v>2.0171999999999999</v>
      </c>
      <c r="C130" s="61">
        <v>15611</v>
      </c>
      <c r="D130" s="61">
        <v>754.19109930000002</v>
      </c>
      <c r="E130" s="62">
        <v>1.8400065729999999</v>
      </c>
      <c r="F130">
        <v>0.49478437400000003</v>
      </c>
      <c r="G130" s="61"/>
      <c r="H130" s="61">
        <v>0.20582473195766124</v>
      </c>
      <c r="I130" s="61">
        <v>217.36513959999999</v>
      </c>
      <c r="J130" s="61">
        <v>200.621351</v>
      </c>
      <c r="K130" s="61">
        <v>380.01799999999997</v>
      </c>
      <c r="L130" s="61">
        <v>347.286</v>
      </c>
      <c r="M130" s="61">
        <v>86.465789459999996</v>
      </c>
      <c r="N130" s="62">
        <f t="shared" si="29"/>
        <v>75.838643184642024</v>
      </c>
      <c r="O130" s="61">
        <v>118.925334048</v>
      </c>
      <c r="P130">
        <v>76.180062829999997</v>
      </c>
      <c r="Q130">
        <v>77.863932750000004</v>
      </c>
      <c r="R130">
        <v>69.863302090000005</v>
      </c>
      <c r="S130">
        <v>84.129135020000007</v>
      </c>
      <c r="T130">
        <v>84.848907019999999</v>
      </c>
      <c r="U130">
        <v>15.636131000000001</v>
      </c>
      <c r="V130">
        <v>7.6702159999999999</v>
      </c>
      <c r="W130">
        <v>1480.0753999999999</v>
      </c>
      <c r="X130">
        <v>0.61494195500000004</v>
      </c>
      <c r="Y130">
        <v>113.486878</v>
      </c>
      <c r="Z130" s="61">
        <v>3.3341669999999999</v>
      </c>
      <c r="AB130" s="61">
        <v>0.65641499999999997</v>
      </c>
      <c r="AC130" s="63">
        <f t="shared" si="30"/>
        <v>1.8400065729999998E-2</v>
      </c>
      <c r="AD130" s="20">
        <f t="shared" si="57"/>
        <v>0.49478437400000003</v>
      </c>
      <c r="AE130" s="62" t="str">
        <f t="shared" si="31"/>
        <v/>
      </c>
      <c r="AF130" s="20">
        <f t="shared" si="56"/>
        <v>0.20582473195766124</v>
      </c>
      <c r="AG130" s="62">
        <f t="shared" si="32"/>
        <v>0.28820963254770143</v>
      </c>
      <c r="AH130" s="62">
        <f t="shared" si="33"/>
        <v>0.26600864314920458</v>
      </c>
      <c r="AI130" s="62">
        <f t="shared" si="47"/>
        <v>0.50387494675117805</v>
      </c>
      <c r="AJ130" s="62">
        <f t="shared" si="48"/>
        <v>0.46047480581822348</v>
      </c>
      <c r="AK130" s="62">
        <f t="shared" si="34"/>
        <v>4.3400140932954578E-2</v>
      </c>
      <c r="AL130" s="62">
        <f t="shared" si="40"/>
        <v>-2.7111320292398109E-3</v>
      </c>
      <c r="AM130" s="62">
        <f t="shared" si="52"/>
        <v>-1.4924322187095697E-2</v>
      </c>
      <c r="AN130" s="62">
        <f t="shared" si="53"/>
        <v>-8.7066926711761791E-3</v>
      </c>
      <c r="AO130" s="62">
        <f t="shared" si="54"/>
        <v>3.2614235008405357E-4</v>
      </c>
      <c r="AP130" s="62">
        <f t="shared" si="55"/>
        <v>-1.1267902226709571E-2</v>
      </c>
      <c r="AQ130" s="62">
        <f t="shared" si="50"/>
        <v>-0.71223954934595657</v>
      </c>
      <c r="AR130" s="62">
        <f t="shared" si="35"/>
        <v>6.5876087620604498</v>
      </c>
      <c r="AS130" s="62">
        <f t="shared" si="36"/>
        <v>0.61494195500000004</v>
      </c>
      <c r="AT130" s="62">
        <f t="shared" si="37"/>
        <v>0.1504749633154415</v>
      </c>
      <c r="AU130" s="62">
        <f t="shared" si="51"/>
        <v>3.7535498993829415E-3</v>
      </c>
      <c r="AV130" s="62" t="str">
        <f t="shared" si="38"/>
        <v/>
      </c>
      <c r="AW130" s="62">
        <f t="shared" si="39"/>
        <v>0.65641499999999997</v>
      </c>
    </row>
    <row r="131" spans="1:49">
      <c r="A131" s="62">
        <v>1998</v>
      </c>
      <c r="B131" s="61">
        <v>1.8888</v>
      </c>
      <c r="C131" s="61">
        <v>15707</v>
      </c>
      <c r="D131" s="61">
        <v>798.76554139999996</v>
      </c>
      <c r="E131" s="62">
        <v>1.740006296</v>
      </c>
      <c r="F131">
        <v>0.49938738599999999</v>
      </c>
      <c r="G131" s="61"/>
      <c r="H131" s="61">
        <v>0.20667325944286757</v>
      </c>
      <c r="I131" s="61">
        <v>219.2823673</v>
      </c>
      <c r="J131" s="61">
        <v>209.17615319999999</v>
      </c>
      <c r="K131" s="61">
        <v>398.68599999999998</v>
      </c>
      <c r="L131" s="61">
        <v>371.76</v>
      </c>
      <c r="M131" s="61">
        <v>89.333735809999993</v>
      </c>
      <c r="N131" s="62">
        <f t="shared" si="29"/>
        <v>77.2671276829698</v>
      </c>
      <c r="O131" s="61">
        <v>121.04577275407584</v>
      </c>
      <c r="P131">
        <v>77.620186849999996</v>
      </c>
      <c r="Q131">
        <v>78.500224470000006</v>
      </c>
      <c r="R131">
        <v>71.235507229999996</v>
      </c>
      <c r="S131">
        <v>82.782158280000004</v>
      </c>
      <c r="T131">
        <v>82.582125120000001</v>
      </c>
      <c r="U131">
        <v>15.721627</v>
      </c>
      <c r="V131">
        <v>7.8477920000000001</v>
      </c>
      <c r="W131">
        <v>1476.3424</v>
      </c>
      <c r="X131">
        <v>0.61719775200000004</v>
      </c>
      <c r="Y131">
        <v>121.04998860000001</v>
      </c>
      <c r="Z131" s="61">
        <v>3.4550000000000001</v>
      </c>
      <c r="AB131" s="61">
        <v>0.62511300000000003</v>
      </c>
      <c r="AC131" s="63">
        <f t="shared" si="30"/>
        <v>1.740006296E-2</v>
      </c>
      <c r="AD131" s="20">
        <f t="shared" si="57"/>
        <v>0.49938738599999999</v>
      </c>
      <c r="AE131" s="62" t="str">
        <f t="shared" si="31"/>
        <v/>
      </c>
      <c r="AF131" s="20">
        <f t="shared" si="56"/>
        <v>0.20667325944286757</v>
      </c>
      <c r="AG131" s="62">
        <f t="shared" si="32"/>
        <v>0.27452657373734829</v>
      </c>
      <c r="AH131" s="62">
        <f t="shared" si="33"/>
        <v>0.26187428270049806</v>
      </c>
      <c r="AI131" s="62">
        <f t="shared" si="47"/>
        <v>0.49912769058768014</v>
      </c>
      <c r="AJ131" s="62">
        <f t="shared" si="48"/>
        <v>0.46541817433487997</v>
      </c>
      <c r="AK131" s="62">
        <f t="shared" si="34"/>
        <v>3.3709516252800165E-2</v>
      </c>
      <c r="AL131" s="62">
        <f t="shared" si="40"/>
        <v>6.7105878816767976E-5</v>
      </c>
      <c r="AM131" s="62">
        <f t="shared" si="52"/>
        <v>-1.0522008655875057E-2</v>
      </c>
      <c r="AN131" s="62">
        <f t="shared" si="53"/>
        <v>7.9024415785979192E-4</v>
      </c>
      <c r="AO131" s="62">
        <f t="shared" si="54"/>
        <v>-3.4801023070908009E-2</v>
      </c>
      <c r="AP131" s="62">
        <f t="shared" si="55"/>
        <v>-4.5739497566594088E-2</v>
      </c>
      <c r="AQ131" s="62">
        <f t="shared" si="50"/>
        <v>-0.69480506202912373</v>
      </c>
      <c r="AR131" s="62">
        <f t="shared" si="35"/>
        <v>6.6025178945482672</v>
      </c>
      <c r="AS131" s="62">
        <f t="shared" si="36"/>
        <v>0.61719775200000004</v>
      </c>
      <c r="AT131" s="62">
        <f t="shared" si="37"/>
        <v>0.15154633284234464</v>
      </c>
      <c r="AU131" s="62">
        <f t="shared" si="51"/>
        <v>1.4681028507823917E-2</v>
      </c>
      <c r="AV131" s="62" t="str">
        <f t="shared" si="38"/>
        <v/>
      </c>
      <c r="AW131" s="62">
        <f t="shared" si="39"/>
        <v>0.62511300000000003</v>
      </c>
    </row>
    <row r="132" spans="1:49">
      <c r="A132" s="62">
        <v>1999</v>
      </c>
      <c r="B132" s="61">
        <v>2.1936193509854669</v>
      </c>
      <c r="C132" s="61">
        <v>15812</v>
      </c>
      <c r="D132" s="61">
        <v>914.18264899999997</v>
      </c>
      <c r="E132" s="62">
        <v>1.8200059829999999</v>
      </c>
      <c r="F132">
        <v>0.50376050400000005</v>
      </c>
      <c r="G132" s="61"/>
      <c r="H132" s="61">
        <v>0.23442886138685462</v>
      </c>
      <c r="I132" s="61">
        <v>231.75536589999999</v>
      </c>
      <c r="J132" s="61">
        <v>223.63910190000001</v>
      </c>
      <c r="K132" s="61">
        <v>415.61545719999998</v>
      </c>
      <c r="L132" s="61">
        <v>393.84383380000003</v>
      </c>
      <c r="M132" s="61">
        <v>92.923561460000002</v>
      </c>
      <c r="N132" s="62">
        <f t="shared" ref="N132:N149" si="58">IF(OR(D132="",C132="",M132=""),"",D132*1000000000/C132/1000/(M132/100*$D$138*1000000000/$C$138/1000)*100)</f>
        <v>84.450944016322822</v>
      </c>
      <c r="O132" s="61">
        <v>123.51268560280391</v>
      </c>
      <c r="P132">
        <v>78.810952819999997</v>
      </c>
      <c r="Q132">
        <v>79.653720410000005</v>
      </c>
      <c r="R132">
        <v>73.349428290000006</v>
      </c>
      <c r="S132">
        <v>81.711952710000006</v>
      </c>
      <c r="T132">
        <v>81.830381149999994</v>
      </c>
      <c r="U132">
        <v>15.806770999999999</v>
      </c>
      <c r="V132">
        <v>8.0640389999999993</v>
      </c>
      <c r="W132">
        <v>1475.2927999999999</v>
      </c>
      <c r="X132">
        <v>0.62528377800000001</v>
      </c>
      <c r="Y132">
        <v>130.30973560000001</v>
      </c>
      <c r="Z132" s="61">
        <v>2.9634999999999998</v>
      </c>
      <c r="AB132" s="61">
        <v>0.58228499999999994</v>
      </c>
      <c r="AC132" s="63">
        <f t="shared" ref="AC132:AC146" si="59">IF(E132="","",E132/100)</f>
        <v>1.820005983E-2</v>
      </c>
      <c r="AD132" s="20">
        <f t="shared" si="57"/>
        <v>0.50376050400000005</v>
      </c>
      <c r="AE132" s="62" t="str">
        <f t="shared" ref="AE132:AE146" si="60">IF(G132="","",G132/100)</f>
        <v/>
      </c>
      <c r="AF132" s="20">
        <f t="shared" si="56"/>
        <v>0.23442886138685462</v>
      </c>
      <c r="AG132" s="62">
        <f t="shared" ref="AG132:AG146" si="61">IF(OR(I132="",D132=""),"",I132/D132)</f>
        <v>0.25351100915502062</v>
      </c>
      <c r="AH132" s="62">
        <f t="shared" ref="AH132:AH146" si="62">IF(OR(J132="",D132=""),"",J132/D132)</f>
        <v>0.24463284459033746</v>
      </c>
      <c r="AI132" s="62">
        <f t="shared" si="47"/>
        <v>0.45463065576078332</v>
      </c>
      <c r="AJ132" s="62">
        <f t="shared" si="48"/>
        <v>0.43081525801306259</v>
      </c>
      <c r="AK132" s="62">
        <f t="shared" ref="AK132:AK146" si="63">IF(OR(AI132="",AJ132=""),"",AI132-AJ132)</f>
        <v>2.3815397747720735E-2</v>
      </c>
      <c r="AL132" s="62">
        <f t="shared" si="40"/>
        <v>-7.3677763611233849E-2</v>
      </c>
      <c r="AM132" s="62">
        <f t="shared" si="52"/>
        <v>-7.4314952346078766E-2</v>
      </c>
      <c r="AN132" s="62">
        <f t="shared" si="53"/>
        <v>-5.9658893691390213E-2</v>
      </c>
      <c r="AO132" s="62">
        <f t="shared" si="54"/>
        <v>-0.10191448011235761</v>
      </c>
      <c r="AP132" s="62">
        <f t="shared" si="55"/>
        <v>-9.8046884662763317E-2</v>
      </c>
      <c r="AQ132" s="62">
        <f t="shared" si="50"/>
        <v>-0.67302384491099254</v>
      </c>
      <c r="AR132" s="62">
        <f t="shared" ref="AR132:AR146" si="64">IF(OR(V132="",W132="",U132=""),"",LN(V132*W132/U132))</f>
        <v>6.6235879126373041</v>
      </c>
      <c r="AS132" s="62">
        <f t="shared" ref="AS132:AS146" si="65">IF(X132="","",X132)</f>
        <v>0.62528377800000001</v>
      </c>
      <c r="AT132" s="62">
        <f t="shared" ref="AT132:AT146" si="66">IF(OR(Y132="",D132=""),"",Y132/D132)</f>
        <v>0.14254234177660488</v>
      </c>
      <c r="AU132" s="62">
        <f t="shared" si="51"/>
        <v>-5.4352212815532763E-2</v>
      </c>
      <c r="AV132" s="62" t="str">
        <f t="shared" ref="AV132:AV146" si="67">IF(OR(AA132="",Z132=""),"",(AA132-Z132)/100)</f>
        <v/>
      </c>
      <c r="AW132" s="62">
        <f t="shared" ref="AW132:AW146" si="68">IF(AB132="","",AB132)</f>
        <v>0.58228499999999994</v>
      </c>
    </row>
    <row r="133" spans="1:49">
      <c r="A133" s="62">
        <v>2000</v>
      </c>
      <c r="B133" s="61">
        <v>2.3683073616335304</v>
      </c>
      <c r="C133" s="61">
        <v>15926</v>
      </c>
      <c r="D133" s="61">
        <v>987.39650630000006</v>
      </c>
      <c r="E133" s="62">
        <v>1.790004033</v>
      </c>
      <c r="F133">
        <v>0.499882828</v>
      </c>
      <c r="G133" s="61">
        <v>2.2999999999999998</v>
      </c>
      <c r="H133" s="61">
        <v>0.22922771676178022</v>
      </c>
      <c r="I133" s="61">
        <v>237.77810529999999</v>
      </c>
      <c r="J133" s="61">
        <v>242.04008039999999</v>
      </c>
      <c r="K133" s="61">
        <v>510.93824009999997</v>
      </c>
      <c r="L133" s="61">
        <v>476.12568449999998</v>
      </c>
      <c r="M133" s="61">
        <v>95.839517569999998</v>
      </c>
      <c r="N133" s="62">
        <f t="shared" si="58"/>
        <v>87.806050380330376</v>
      </c>
      <c r="O133" s="61">
        <v>126.4102932070457</v>
      </c>
      <c r="P133">
        <v>81.411207070000003</v>
      </c>
      <c r="Q133">
        <v>82.434947980000004</v>
      </c>
      <c r="R133">
        <v>76.443163990000002</v>
      </c>
      <c r="S133">
        <v>86.415771100000001</v>
      </c>
      <c r="T133">
        <v>86.652080639999994</v>
      </c>
      <c r="U133">
        <v>15.894016000000001</v>
      </c>
      <c r="V133">
        <v>8.1992290000000008</v>
      </c>
      <c r="W133">
        <v>1462.0211999999999</v>
      </c>
      <c r="X133">
        <v>0.62484729299999997</v>
      </c>
      <c r="Y133">
        <v>141.37875059999999</v>
      </c>
      <c r="Z133" s="61">
        <v>4.3917669999999998</v>
      </c>
      <c r="AB133" s="61">
        <v>0.51350200000000001</v>
      </c>
      <c r="AC133" s="63">
        <f t="shared" si="59"/>
        <v>1.7900040329999999E-2</v>
      </c>
      <c r="AD133" s="20">
        <f t="shared" si="57"/>
        <v>0.499882828</v>
      </c>
      <c r="AE133" s="62">
        <f t="shared" si="60"/>
        <v>2.3E-2</v>
      </c>
      <c r="AF133" s="20">
        <f t="shared" si="56"/>
        <v>0.22922771676178022</v>
      </c>
      <c r="AG133" s="62">
        <f t="shared" si="61"/>
        <v>0.24081319285907624</v>
      </c>
      <c r="AH133" s="62">
        <f t="shared" si="62"/>
        <v>0.24512956938340746</v>
      </c>
      <c r="AI133" s="62">
        <f t="shared" si="47"/>
        <v>0.51746004451099603</v>
      </c>
      <c r="AJ133" s="62">
        <f t="shared" si="48"/>
        <v>0.48220312859334646</v>
      </c>
      <c r="AK133" s="62">
        <f t="shared" si="63"/>
        <v>3.5256915917649567E-2</v>
      </c>
      <c r="AL133" s="62">
        <f t="shared" ref="AL133:AL146" si="69">IF(OR(P133="",P132="",N133="",N132=""),"",LN((P133/P132)/(N133/N132)))</f>
        <v>-6.4986274662729888E-3</v>
      </c>
      <c r="AM133" s="62">
        <f t="shared" ref="AM133:AP146" si="70">IF(OR(Q133="",Q132="",$N133="",$N132=""),"",LN((Q133/Q132)/($N133/$N132)))</f>
        <v>-4.6388593818215773E-3</v>
      </c>
      <c r="AN133" s="62">
        <f t="shared" si="70"/>
        <v>2.3532124334884499E-3</v>
      </c>
      <c r="AO133" s="62">
        <f t="shared" si="70"/>
        <v>1.7010316258886809E-2</v>
      </c>
      <c r="AP133" s="62">
        <f t="shared" si="70"/>
        <v>1.8292857912043894E-2</v>
      </c>
      <c r="AQ133" s="62">
        <f t="shared" si="50"/>
        <v>-0.66190256072727083</v>
      </c>
      <c r="AR133" s="62">
        <f t="shared" si="64"/>
        <v>6.6256725801613134</v>
      </c>
      <c r="AS133" s="62">
        <f t="shared" si="65"/>
        <v>0.62484729299999997</v>
      </c>
      <c r="AT133" s="62">
        <f t="shared" si="66"/>
        <v>0.14318336119071196</v>
      </c>
      <c r="AU133" s="62">
        <f t="shared" si="51"/>
        <v>-9.3245876079503069E-3</v>
      </c>
      <c r="AV133" s="62" t="str">
        <f t="shared" si="67"/>
        <v/>
      </c>
      <c r="AW133" s="62">
        <f t="shared" si="68"/>
        <v>0.51350200000000001</v>
      </c>
    </row>
    <row r="134" spans="1:49">
      <c r="A134" s="62">
        <v>2001</v>
      </c>
      <c r="B134" s="61">
        <v>2.5005219562010668</v>
      </c>
      <c r="C134" s="61">
        <v>16046</v>
      </c>
      <c r="D134" s="61">
        <v>1050.499742</v>
      </c>
      <c r="E134" s="62">
        <v>1.8000040500000001</v>
      </c>
      <c r="F134">
        <v>0.496301626</v>
      </c>
      <c r="G134" s="61"/>
      <c r="H134" s="61">
        <v>0.22451625354523636</v>
      </c>
      <c r="I134" s="61">
        <v>269.6239185</v>
      </c>
      <c r="J134" s="61">
        <v>266.9904851</v>
      </c>
      <c r="K134" s="61">
        <v>531.84127350000006</v>
      </c>
      <c r="L134" s="61">
        <v>481.1350898</v>
      </c>
      <c r="M134" s="61">
        <v>96.934364439999996</v>
      </c>
      <c r="N134" s="62">
        <f t="shared" si="58"/>
        <v>91.671762586055294</v>
      </c>
      <c r="O134" s="61">
        <v>132.87365149872193</v>
      </c>
      <c r="P134">
        <v>84.243539940000005</v>
      </c>
      <c r="Q134">
        <v>85.317561729999994</v>
      </c>
      <c r="R134">
        <v>79.598892980000002</v>
      </c>
      <c r="S134">
        <v>86.992767830000005</v>
      </c>
      <c r="T134">
        <v>86.170778179999999</v>
      </c>
      <c r="U134">
        <v>15.984365</v>
      </c>
      <c r="V134">
        <v>8.3464369999999999</v>
      </c>
      <c r="W134">
        <v>1451.8977</v>
      </c>
      <c r="X134">
        <v>0.62696373500000002</v>
      </c>
      <c r="Y134">
        <v>150.71071319999999</v>
      </c>
      <c r="Z134" s="61">
        <v>4.2617830000000003</v>
      </c>
      <c r="AB134" s="61">
        <v>0.48683599999999999</v>
      </c>
      <c r="AC134" s="63">
        <f t="shared" si="59"/>
        <v>1.8000040500000002E-2</v>
      </c>
      <c r="AD134" s="20">
        <f t="shared" si="57"/>
        <v>0.496301626</v>
      </c>
      <c r="AE134" s="62" t="str">
        <f t="shared" si="60"/>
        <v/>
      </c>
      <c r="AF134" s="20">
        <f t="shared" ref="AF134:AF146" si="71">IF(H134="","",H134)</f>
        <v>0.22451625354523636</v>
      </c>
      <c r="AG134" s="62">
        <f t="shared" si="61"/>
        <v>0.25666252710036364</v>
      </c>
      <c r="AH134" s="62">
        <f t="shared" si="62"/>
        <v>0.25415568840758462</v>
      </c>
      <c r="AI134" s="62">
        <f t="shared" ref="AI134:AI146" si="72">IF(OR(K134="",D134=""),"",K134/D134)</f>
        <v>0.50627453985609838</v>
      </c>
      <c r="AJ134" s="62">
        <f t="shared" ref="AJ134:AJ146" si="73">IF(OR(L134="",D134=""),"",L134/D134)</f>
        <v>0.4580059095340549</v>
      </c>
      <c r="AK134" s="62">
        <f t="shared" si="63"/>
        <v>4.8268630322043482E-2</v>
      </c>
      <c r="AL134" s="62">
        <f t="shared" si="69"/>
        <v>-8.8850435982948534E-3</v>
      </c>
      <c r="AM134" s="62">
        <f t="shared" si="70"/>
        <v>-8.7131478140197258E-3</v>
      </c>
      <c r="AN134" s="62">
        <f t="shared" si="70"/>
        <v>-2.6313149554705031E-3</v>
      </c>
      <c r="AO134" s="62">
        <f t="shared" si="70"/>
        <v>-3.6429198320213012E-2</v>
      </c>
      <c r="AP134" s="62">
        <f t="shared" si="70"/>
        <v>-4.8653898008222049E-2</v>
      </c>
      <c r="AQ134" s="62">
        <f t="shared" si="50"/>
        <v>-0.64977631577003492</v>
      </c>
      <c r="AR134" s="62">
        <f t="shared" si="64"/>
        <v>6.6308504225872138</v>
      </c>
      <c r="AS134" s="62">
        <f t="shared" si="65"/>
        <v>0.62696373500000002</v>
      </c>
      <c r="AT134" s="62">
        <f t="shared" si="66"/>
        <v>0.14346573080833749</v>
      </c>
      <c r="AU134" s="62">
        <f t="shared" si="51"/>
        <v>8.3367990335687231E-4</v>
      </c>
      <c r="AV134" s="62" t="str">
        <f t="shared" si="67"/>
        <v/>
      </c>
      <c r="AW134" s="62">
        <f t="shared" si="68"/>
        <v>0.48683599999999999</v>
      </c>
    </row>
    <row r="135" spans="1:49">
      <c r="A135" s="62">
        <v>2002</v>
      </c>
      <c r="B135" s="61">
        <v>2.1013731286354536</v>
      </c>
      <c r="C135" s="61">
        <v>16149</v>
      </c>
      <c r="D135" s="61">
        <v>1089.736799</v>
      </c>
      <c r="E135" s="62">
        <v>1.7500048829999999</v>
      </c>
      <c r="F135">
        <v>0.49913144799999998</v>
      </c>
      <c r="G135" s="61"/>
      <c r="H135" s="61">
        <v>0.21348794036816912</v>
      </c>
      <c r="I135" s="61">
        <v>284.14857110000003</v>
      </c>
      <c r="J135" s="61">
        <v>271.26347870000001</v>
      </c>
      <c r="K135" s="61">
        <v>512.81147950000002</v>
      </c>
      <c r="L135" s="61">
        <v>453.02739680000002</v>
      </c>
      <c r="M135" s="61">
        <v>96.410232370000003</v>
      </c>
      <c r="N135" s="62">
        <f t="shared" si="58"/>
        <v>95.002938648686921</v>
      </c>
      <c r="O135" s="61">
        <v>137.99460202748267</v>
      </c>
      <c r="P135">
        <v>86.898237339999994</v>
      </c>
      <c r="Q135">
        <v>88.056691619999995</v>
      </c>
      <c r="R135">
        <v>83.56806469</v>
      </c>
      <c r="S135">
        <v>85.433482220000002</v>
      </c>
      <c r="T135">
        <v>84.028424000000001</v>
      </c>
      <c r="U135">
        <v>16.076426999999999</v>
      </c>
      <c r="V135">
        <v>8.4000210000000006</v>
      </c>
      <c r="W135">
        <v>1434.8143</v>
      </c>
      <c r="X135">
        <v>0.62982863200000005</v>
      </c>
      <c r="Y135">
        <v>157.6902154</v>
      </c>
      <c r="Z135" s="61">
        <v>3.3185920000000002</v>
      </c>
      <c r="AB135" s="61">
        <v>0.48172400000000004</v>
      </c>
      <c r="AC135" s="63">
        <f t="shared" si="59"/>
        <v>1.750004883E-2</v>
      </c>
      <c r="AD135" s="20">
        <f t="shared" ref="AD135:AD146" si="74">IF(F135="","",F135)</f>
        <v>0.49913144799999998</v>
      </c>
      <c r="AE135" s="62" t="str">
        <f t="shared" si="60"/>
        <v/>
      </c>
      <c r="AF135" s="20">
        <f t="shared" si="71"/>
        <v>0.21348794036816912</v>
      </c>
      <c r="AG135" s="62">
        <f t="shared" si="61"/>
        <v>0.2607497254022712</v>
      </c>
      <c r="AH135" s="62">
        <f t="shared" si="62"/>
        <v>0.24892568457716183</v>
      </c>
      <c r="AI135" s="62">
        <f t="shared" si="72"/>
        <v>0.47058287833409213</v>
      </c>
      <c r="AJ135" s="62">
        <f t="shared" si="73"/>
        <v>0.41572184881314633</v>
      </c>
      <c r="AK135" s="62">
        <f t="shared" si="63"/>
        <v>5.4861029520945792E-2</v>
      </c>
      <c r="AL135" s="62">
        <f t="shared" si="69"/>
        <v>-4.6675656964408011E-3</v>
      </c>
      <c r="AM135" s="62">
        <f t="shared" si="70"/>
        <v>-4.0929102077287864E-3</v>
      </c>
      <c r="AN135" s="62">
        <f t="shared" si="70"/>
        <v>1.296783536155347E-2</v>
      </c>
      <c r="AO135" s="62">
        <f t="shared" si="70"/>
        <v>-5.378032434968049E-2</v>
      </c>
      <c r="AP135" s="62">
        <f t="shared" si="70"/>
        <v>-6.0869422371314756E-2</v>
      </c>
      <c r="AQ135" s="62">
        <f t="shared" si="50"/>
        <v>-0.64911983172173082</v>
      </c>
      <c r="AR135" s="62">
        <f t="shared" si="64"/>
        <v>6.619670880432591</v>
      </c>
      <c r="AS135" s="62">
        <f t="shared" si="65"/>
        <v>0.62982863200000005</v>
      </c>
      <c r="AT135" s="62">
        <f t="shared" si="66"/>
        <v>0.14470486409627065</v>
      </c>
      <c r="AU135" s="62">
        <f t="shared" si="51"/>
        <v>6.9244050349741848E-3</v>
      </c>
      <c r="AV135" s="62" t="str">
        <f t="shared" si="67"/>
        <v/>
      </c>
      <c r="AW135" s="62">
        <f t="shared" si="68"/>
        <v>0.48172400000000004</v>
      </c>
    </row>
    <row r="136" spans="1:49">
      <c r="A136" s="62">
        <v>2003</v>
      </c>
      <c r="B136" s="61">
        <v>1.7448218527315915</v>
      </c>
      <c r="C136" s="61">
        <v>16225</v>
      </c>
      <c r="D136" s="61">
        <v>1116.5559490000001</v>
      </c>
      <c r="E136" s="62">
        <v>1.7800065949999999</v>
      </c>
      <c r="F136">
        <v>0.49547931499999998</v>
      </c>
      <c r="G136" s="61"/>
      <c r="H136" s="61">
        <v>0.20874097787321555</v>
      </c>
      <c r="I136" s="61">
        <v>299.93594960000001</v>
      </c>
      <c r="J136" s="61">
        <v>269.72528920000002</v>
      </c>
      <c r="K136" s="61">
        <v>516.03415640000003</v>
      </c>
      <c r="L136" s="61">
        <v>455.87440720000001</v>
      </c>
      <c r="M136" s="61">
        <v>96.243472339999997</v>
      </c>
      <c r="N136" s="62">
        <f t="shared" si="58"/>
        <v>97.052938137446347</v>
      </c>
      <c r="O136" s="61">
        <v>141.06636186861442</v>
      </c>
      <c r="P136">
        <v>88.58381215</v>
      </c>
      <c r="Q136">
        <v>89.688112570000001</v>
      </c>
      <c r="R136">
        <v>86.203729390000007</v>
      </c>
      <c r="S136">
        <v>84.67802227</v>
      </c>
      <c r="T136">
        <v>83.029616079999997</v>
      </c>
      <c r="U136">
        <v>16.167421000000001</v>
      </c>
      <c r="V136">
        <v>8.3636049999999997</v>
      </c>
      <c r="W136">
        <v>1426.5540000000001</v>
      </c>
      <c r="X136">
        <v>0.62773728399999995</v>
      </c>
      <c r="Y136">
        <v>162.71681179999999</v>
      </c>
      <c r="Z136" s="61">
        <v>2.3334670000000002</v>
      </c>
      <c r="AB136" s="61">
        <v>0.49306399999999995</v>
      </c>
      <c r="AC136" s="63">
        <f t="shared" si="59"/>
        <v>1.7800065949999999E-2</v>
      </c>
      <c r="AD136" s="20">
        <f t="shared" si="74"/>
        <v>0.49547931499999998</v>
      </c>
      <c r="AE136" s="62" t="str">
        <f t="shared" si="60"/>
        <v/>
      </c>
      <c r="AF136" s="20">
        <f t="shared" si="71"/>
        <v>0.20874097787321555</v>
      </c>
      <c r="AG136" s="62">
        <f t="shared" si="61"/>
        <v>0.26862599215796218</v>
      </c>
      <c r="AH136" s="62">
        <f t="shared" si="62"/>
        <v>0.24156898670556454</v>
      </c>
      <c r="AI136" s="62">
        <f t="shared" si="72"/>
        <v>0.46216596388400061</v>
      </c>
      <c r="AJ136" s="62">
        <f t="shared" si="73"/>
        <v>0.40828621943063953</v>
      </c>
      <c r="AK136" s="62">
        <f t="shared" si="63"/>
        <v>5.3879744453361078E-2</v>
      </c>
      <c r="AL136" s="62">
        <f t="shared" si="69"/>
        <v>-2.1373738456578546E-3</v>
      </c>
      <c r="AM136" s="62">
        <f t="shared" si="70"/>
        <v>-2.9913533927593597E-3</v>
      </c>
      <c r="AN136" s="62">
        <f t="shared" si="70"/>
        <v>9.7032359632127241E-3</v>
      </c>
      <c r="AO136" s="62">
        <f t="shared" si="70"/>
        <v>-3.0230756129517727E-2</v>
      </c>
      <c r="AP136" s="62">
        <f t="shared" si="70"/>
        <v>-3.3306517527344558E-2</v>
      </c>
      <c r="AQ136" s="62">
        <f t="shared" si="50"/>
        <v>-0.65910861373696961</v>
      </c>
      <c r="AR136" s="62">
        <f t="shared" si="64"/>
        <v>6.6039084110896971</v>
      </c>
      <c r="AS136" s="62">
        <f t="shared" si="65"/>
        <v>0.62773728399999995</v>
      </c>
      <c r="AT136" s="62">
        <f t="shared" si="66"/>
        <v>0.14573099713071341</v>
      </c>
      <c r="AU136" s="62">
        <f t="shared" si="51"/>
        <v>1.1837160638068313E-2</v>
      </c>
      <c r="AV136" s="62" t="str">
        <f t="shared" si="67"/>
        <v/>
      </c>
      <c r="AW136" s="62">
        <f t="shared" si="68"/>
        <v>0.49306399999999995</v>
      </c>
    </row>
    <row r="137" spans="1:49">
      <c r="A137" s="62">
        <v>2004</v>
      </c>
      <c r="B137" s="61">
        <v>1.6178768078702004</v>
      </c>
      <c r="C137" s="61">
        <v>16282</v>
      </c>
      <c r="D137" s="61">
        <v>1154.609614</v>
      </c>
      <c r="E137" s="62">
        <v>1.7900044749999999</v>
      </c>
      <c r="F137">
        <v>0.48938712299999998</v>
      </c>
      <c r="G137" s="61"/>
      <c r="H137" s="61">
        <v>0.20517655681291144</v>
      </c>
      <c r="I137" s="61">
        <v>298.18400009999999</v>
      </c>
      <c r="J137" s="61">
        <v>279.30040910000002</v>
      </c>
      <c r="K137" s="61">
        <v>563.4015564</v>
      </c>
      <c r="L137" s="61">
        <v>502.99051370000001</v>
      </c>
      <c r="M137" s="61">
        <v>98.025949510000004</v>
      </c>
      <c r="N137" s="62">
        <f t="shared" si="58"/>
        <v>98.190743357130927</v>
      </c>
      <c r="O137" s="61">
        <v>143.01730965325737</v>
      </c>
      <c r="P137">
        <v>89.952314319999999</v>
      </c>
      <c r="Q137">
        <v>90.981080410000004</v>
      </c>
      <c r="R137">
        <v>87.848725470000005</v>
      </c>
      <c r="S137">
        <v>85.557274870000001</v>
      </c>
      <c r="T137">
        <v>84.21054153</v>
      </c>
      <c r="U137">
        <v>16.253397</v>
      </c>
      <c r="V137">
        <v>8.2843590000000003</v>
      </c>
      <c r="W137">
        <v>1447.5278000000001</v>
      </c>
      <c r="X137">
        <v>0.61306559999999999</v>
      </c>
      <c r="Y137">
        <v>166.89244550000001</v>
      </c>
      <c r="Z137" s="61">
        <v>2.1063329999999998</v>
      </c>
      <c r="AB137" s="61">
        <v>0.49613999999999997</v>
      </c>
      <c r="AC137" s="63">
        <f t="shared" si="59"/>
        <v>1.790004475E-2</v>
      </c>
      <c r="AD137" s="20">
        <f t="shared" si="74"/>
        <v>0.48938712299999998</v>
      </c>
      <c r="AE137" s="62" t="str">
        <f t="shared" si="60"/>
        <v/>
      </c>
      <c r="AF137" s="20">
        <f t="shared" si="71"/>
        <v>0.20517655681291144</v>
      </c>
      <c r="AG137" s="62">
        <f t="shared" si="61"/>
        <v>0.25825525483628964</v>
      </c>
      <c r="AH137" s="62">
        <f t="shared" si="62"/>
        <v>0.24190029748011438</v>
      </c>
      <c r="AI137" s="62">
        <f t="shared" si="72"/>
        <v>0.48795848360223337</v>
      </c>
      <c r="AJ137" s="62">
        <f t="shared" si="73"/>
        <v>0.4356368660030922</v>
      </c>
      <c r="AK137" s="62">
        <f t="shared" si="63"/>
        <v>5.2321617599141168E-2</v>
      </c>
      <c r="AL137" s="62">
        <f t="shared" si="69"/>
        <v>3.6751910950731381E-3</v>
      </c>
      <c r="AM137" s="62">
        <f t="shared" si="70"/>
        <v>2.6579772156886806E-3</v>
      </c>
      <c r="AN137" s="62">
        <f t="shared" si="70"/>
        <v>7.2475012603289814E-3</v>
      </c>
      <c r="AO137" s="62">
        <f t="shared" si="70"/>
        <v>-1.3254215870450697E-3</v>
      </c>
      <c r="AP137" s="62">
        <f t="shared" si="70"/>
        <v>2.4673812142363728E-3</v>
      </c>
      <c r="AQ137" s="62">
        <f t="shared" si="50"/>
        <v>-0.67393265393576351</v>
      </c>
      <c r="AR137" s="62">
        <f t="shared" si="64"/>
        <v>6.6036797608537334</v>
      </c>
      <c r="AS137" s="62">
        <f t="shared" si="65"/>
        <v>0.61306559999999999</v>
      </c>
      <c r="AT137" s="62">
        <f t="shared" si="66"/>
        <v>0.14454447934295481</v>
      </c>
      <c r="AU137" s="62">
        <f t="shared" si="51"/>
        <v>1.1679305876429694E-2</v>
      </c>
      <c r="AV137" s="62" t="str">
        <f t="shared" si="67"/>
        <v/>
      </c>
      <c r="AW137" s="62">
        <f t="shared" si="68"/>
        <v>0.49613999999999997</v>
      </c>
    </row>
    <row r="138" spans="1:49">
      <c r="A138" s="62">
        <v>2005</v>
      </c>
      <c r="B138" s="61">
        <v>1.8680257692633722</v>
      </c>
      <c r="C138" s="61">
        <v>16320</v>
      </c>
      <c r="D138" s="61">
        <v>1202.3640089999999</v>
      </c>
      <c r="E138" s="62">
        <v>1.770005442</v>
      </c>
      <c r="F138">
        <v>0.48104411800000002</v>
      </c>
      <c r="G138" s="61">
        <v>2.5</v>
      </c>
      <c r="H138" s="61">
        <v>0.20600833197399604</v>
      </c>
      <c r="I138" s="61">
        <v>302.45258639999997</v>
      </c>
      <c r="J138" s="61">
        <v>303.78583090000001</v>
      </c>
      <c r="K138" s="61">
        <v>619.90393589999996</v>
      </c>
      <c r="L138" s="61">
        <v>550.58542469999998</v>
      </c>
      <c r="M138" s="61">
        <v>100</v>
      </c>
      <c r="N138" s="62">
        <f t="shared" si="58"/>
        <v>100</v>
      </c>
      <c r="O138" s="61">
        <v>145.14969774018743</v>
      </c>
      <c r="P138">
        <v>91.291435269999994</v>
      </c>
      <c r="Q138">
        <v>92.29750722</v>
      </c>
      <c r="R138">
        <v>89.440302630000005</v>
      </c>
      <c r="S138">
        <v>88.451766770000006</v>
      </c>
      <c r="T138">
        <v>86.730871620000002</v>
      </c>
      <c r="U138">
        <v>16.331645999999999</v>
      </c>
      <c r="V138">
        <v>8.3636780000000002</v>
      </c>
      <c r="W138">
        <v>1433.5755999999999</v>
      </c>
      <c r="X138">
        <v>0.59695649100000003</v>
      </c>
      <c r="Y138">
        <v>171.25021599999999</v>
      </c>
      <c r="Z138" s="61">
        <v>2.1846830000000002</v>
      </c>
      <c r="AB138" s="61">
        <v>0.489431</v>
      </c>
      <c r="AC138" s="63">
        <f t="shared" si="59"/>
        <v>1.770005442E-2</v>
      </c>
      <c r="AD138" s="20">
        <f t="shared" si="74"/>
        <v>0.48104411800000002</v>
      </c>
      <c r="AE138" s="62">
        <f t="shared" si="60"/>
        <v>2.5000000000000001E-2</v>
      </c>
      <c r="AF138" s="20">
        <f t="shared" si="71"/>
        <v>0.20600833197399604</v>
      </c>
      <c r="AG138" s="62">
        <f t="shared" si="61"/>
        <v>0.25154827002144575</v>
      </c>
      <c r="AH138" s="62">
        <f t="shared" si="62"/>
        <v>0.25265712265677109</v>
      </c>
      <c r="AI138" s="62">
        <f t="shared" si="72"/>
        <v>0.51557093464197334</v>
      </c>
      <c r="AJ138" s="62">
        <f t="shared" si="73"/>
        <v>0.45791908322166025</v>
      </c>
      <c r="AK138" s="62">
        <f t="shared" si="63"/>
        <v>5.7651851420313094E-2</v>
      </c>
      <c r="AL138" s="62">
        <f t="shared" si="69"/>
        <v>-3.4809527146640613E-3</v>
      </c>
      <c r="AM138" s="62">
        <f t="shared" si="70"/>
        <v>-3.8926817782299469E-3</v>
      </c>
      <c r="AN138" s="62">
        <f t="shared" si="70"/>
        <v>-3.0315172902836603E-4</v>
      </c>
      <c r="AO138" s="62">
        <f t="shared" si="70"/>
        <v>1.5013123765213939E-2</v>
      </c>
      <c r="AP138" s="62">
        <f t="shared" si="70"/>
        <v>1.1231546489058592E-2</v>
      </c>
      <c r="AQ138" s="62">
        <f t="shared" si="50"/>
        <v>-0.66920641548447501</v>
      </c>
      <c r="AR138" s="62">
        <f t="shared" si="64"/>
        <v>6.598720606502062</v>
      </c>
      <c r="AS138" s="62">
        <f t="shared" si="65"/>
        <v>0.59695649100000003</v>
      </c>
      <c r="AT138" s="62">
        <f t="shared" si="66"/>
        <v>0.14242792924451217</v>
      </c>
      <c r="AU138" s="62">
        <f t="shared" si="51"/>
        <v>2.8050917636046578E-3</v>
      </c>
      <c r="AV138" s="62" t="str">
        <f t="shared" si="67"/>
        <v/>
      </c>
      <c r="AW138" s="62">
        <f t="shared" si="68"/>
        <v>0.489431</v>
      </c>
    </row>
    <row r="139" spans="1:49">
      <c r="A139" s="62">
        <v>2006</v>
      </c>
      <c r="B139" s="61">
        <v>1.6732801822323462</v>
      </c>
      <c r="C139" s="61">
        <v>16346</v>
      </c>
      <c r="D139" s="61">
        <v>1276.4152770000001</v>
      </c>
      <c r="E139" s="62">
        <v>1.740004326</v>
      </c>
      <c r="F139">
        <v>0.46363162400000002</v>
      </c>
      <c r="G139" s="61"/>
      <c r="H139" s="61">
        <v>0.21270277549498282</v>
      </c>
      <c r="I139" s="61">
        <v>319.9015622</v>
      </c>
      <c r="J139" s="61">
        <v>330.06066529999998</v>
      </c>
      <c r="K139" s="61">
        <v>700.98789839999995</v>
      </c>
      <c r="L139" s="61">
        <v>628.87226429999998</v>
      </c>
      <c r="M139" s="61">
        <v>103.3525053</v>
      </c>
      <c r="N139" s="62">
        <f t="shared" si="58"/>
        <v>102.55189195542205</v>
      </c>
      <c r="O139" s="61">
        <v>147.54757074685534</v>
      </c>
      <c r="P139">
        <v>93.729419109999995</v>
      </c>
      <c r="Q139">
        <v>94.389026079999994</v>
      </c>
      <c r="R139">
        <v>91.052431350000006</v>
      </c>
      <c r="S139">
        <v>91.249461940000003</v>
      </c>
      <c r="T139">
        <v>89.287591969999994</v>
      </c>
      <c r="U139">
        <v>16.401105000000001</v>
      </c>
      <c r="V139">
        <v>8.5693300000000008</v>
      </c>
      <c r="W139">
        <v>1430.4601</v>
      </c>
      <c r="X139">
        <v>0.58164530999999997</v>
      </c>
      <c r="Y139">
        <v>178.90901170000001</v>
      </c>
      <c r="Z139" s="61">
        <v>3.0792250000000001</v>
      </c>
      <c r="AB139" s="61">
        <v>0.44474600000000003</v>
      </c>
      <c r="AC139" s="63">
        <f t="shared" si="59"/>
        <v>1.7400043260000001E-2</v>
      </c>
      <c r="AD139" s="20">
        <f t="shared" si="74"/>
        <v>0.46363162400000002</v>
      </c>
      <c r="AE139" s="62" t="str">
        <f t="shared" si="60"/>
        <v/>
      </c>
      <c r="AF139" s="20">
        <f t="shared" si="71"/>
        <v>0.21270277549498282</v>
      </c>
      <c r="AG139" s="62">
        <f t="shared" si="61"/>
        <v>0.25062498699629709</v>
      </c>
      <c r="AH139" s="62">
        <f t="shared" si="62"/>
        <v>0.25858407623869262</v>
      </c>
      <c r="AI139" s="62">
        <f t="shared" si="72"/>
        <v>0.54918482333395002</v>
      </c>
      <c r="AJ139" s="62">
        <f t="shared" si="73"/>
        <v>0.49268625629274726</v>
      </c>
      <c r="AK139" s="62">
        <f t="shared" si="63"/>
        <v>5.6498567041202763E-2</v>
      </c>
      <c r="AL139" s="62">
        <f t="shared" si="69"/>
        <v>1.1563892470052128E-3</v>
      </c>
      <c r="AM139" s="62">
        <f t="shared" si="70"/>
        <v>-2.7910639975963188E-3</v>
      </c>
      <c r="AN139" s="62">
        <f t="shared" si="70"/>
        <v>-7.3346311956967265E-3</v>
      </c>
      <c r="AO139" s="62">
        <f t="shared" si="70"/>
        <v>5.9409532407220271E-3</v>
      </c>
      <c r="AP139" s="62">
        <f t="shared" si="70"/>
        <v>3.8538886061074968E-3</v>
      </c>
      <c r="AQ139" s="62">
        <f t="shared" si="50"/>
        <v>-0.64915916075225377</v>
      </c>
      <c r="AR139" s="62">
        <f t="shared" si="64"/>
        <v>6.6165922590035784</v>
      </c>
      <c r="AS139" s="62">
        <f t="shared" si="65"/>
        <v>0.58164530999999997</v>
      </c>
      <c r="AT139" s="62">
        <f t="shared" si="66"/>
        <v>0.14016520714206401</v>
      </c>
      <c r="AU139" s="62">
        <f t="shared" si="51"/>
        <v>-3.3519174622321617E-3</v>
      </c>
      <c r="AV139" s="62" t="str">
        <f t="shared" si="67"/>
        <v/>
      </c>
      <c r="AW139" s="62">
        <f t="shared" si="68"/>
        <v>0.44474600000000003</v>
      </c>
    </row>
    <row r="140" spans="1:49">
      <c r="A140" s="62">
        <v>2007</v>
      </c>
      <c r="B140" s="61">
        <v>1.4969839005502334</v>
      </c>
      <c r="C140" s="61">
        <v>16382</v>
      </c>
      <c r="D140" s="61">
        <v>1351.4912690000001</v>
      </c>
      <c r="E140" s="62">
        <v>1.6700042340000001</v>
      </c>
      <c r="F140">
        <v>0.45643262499999998</v>
      </c>
      <c r="G140" s="61"/>
      <c r="H140" s="61">
        <v>0.21800808765979646</v>
      </c>
      <c r="I140" s="61">
        <v>342.89286859999999</v>
      </c>
      <c r="J140" s="61">
        <v>350.12544480000003</v>
      </c>
      <c r="K140" s="61">
        <v>758.75939010000002</v>
      </c>
      <c r="L140" s="61">
        <v>676.15772819999995</v>
      </c>
      <c r="M140" s="61">
        <v>106.9420946</v>
      </c>
      <c r="N140" s="62">
        <f t="shared" si="58"/>
        <v>104.70847231493372</v>
      </c>
      <c r="O140" s="61">
        <v>149.88915069460793</v>
      </c>
      <c r="P140">
        <v>95.89928227</v>
      </c>
      <c r="Q140">
        <v>96.404916330000006</v>
      </c>
      <c r="R140">
        <v>93.041675440000006</v>
      </c>
      <c r="S140">
        <v>92.770904529999996</v>
      </c>
      <c r="T140">
        <v>90.894196039999997</v>
      </c>
      <c r="U140">
        <v>16.463031000000001</v>
      </c>
      <c r="V140">
        <v>8.8395659999999996</v>
      </c>
      <c r="W140">
        <v>1429.7458999999999</v>
      </c>
      <c r="X140">
        <v>0.57457119199999995</v>
      </c>
      <c r="Y140">
        <v>188.26305550000001</v>
      </c>
      <c r="Z140" s="61">
        <v>4.2776079999999999</v>
      </c>
      <c r="AB140" s="61">
        <v>0.423761</v>
      </c>
      <c r="AC140" s="63">
        <f t="shared" si="59"/>
        <v>1.6700042340000002E-2</v>
      </c>
      <c r="AD140" s="20">
        <f t="shared" si="74"/>
        <v>0.45643262499999998</v>
      </c>
      <c r="AE140" s="62" t="str">
        <f t="shared" si="60"/>
        <v/>
      </c>
      <c r="AF140" s="20">
        <f t="shared" si="71"/>
        <v>0.21800808765979646</v>
      </c>
      <c r="AG140" s="62">
        <f t="shared" si="61"/>
        <v>0.25371445340798571</v>
      </c>
      <c r="AH140" s="62">
        <f t="shared" si="62"/>
        <v>0.25906600570129173</v>
      </c>
      <c r="AI140" s="62">
        <f t="shared" si="72"/>
        <v>0.56142381937947983</v>
      </c>
      <c r="AJ140" s="62">
        <f t="shared" si="73"/>
        <v>0.50030491776710095</v>
      </c>
      <c r="AK140" s="62">
        <f t="shared" si="63"/>
        <v>6.1118901612378873E-2</v>
      </c>
      <c r="AL140" s="62">
        <f t="shared" si="69"/>
        <v>2.07528538843413E-3</v>
      </c>
      <c r="AM140" s="62">
        <f t="shared" si="70"/>
        <v>3.2128128274888683E-4</v>
      </c>
      <c r="AN140" s="62">
        <f t="shared" si="70"/>
        <v>8.0090544442003612E-4</v>
      </c>
      <c r="AO140" s="62">
        <f t="shared" si="70"/>
        <v>-4.275135102823957E-3</v>
      </c>
      <c r="AP140" s="62">
        <f t="shared" si="70"/>
        <v>-2.9774823897503874E-3</v>
      </c>
      <c r="AQ140" s="62">
        <f t="shared" si="50"/>
        <v>-0.62187954125277145</v>
      </c>
      <c r="AR140" s="62">
        <f t="shared" si="64"/>
        <v>6.6433724739043409</v>
      </c>
      <c r="AS140" s="62">
        <f t="shared" si="65"/>
        <v>0.57457119199999995</v>
      </c>
      <c r="AT140" s="62">
        <f t="shared" si="66"/>
        <v>0.13930023805429409</v>
      </c>
      <c r="AU140" s="62">
        <f t="shared" si="51"/>
        <v>9.9811489342648517E-3</v>
      </c>
      <c r="AV140" s="62" t="str">
        <f t="shared" si="67"/>
        <v/>
      </c>
      <c r="AW140" s="62">
        <f t="shared" si="68"/>
        <v>0.423761</v>
      </c>
    </row>
    <row r="141" spans="1:49">
      <c r="A141" s="62">
        <v>2008</v>
      </c>
      <c r="B141" s="61">
        <v>1.5834662642810944</v>
      </c>
      <c r="C141" s="61">
        <v>16446</v>
      </c>
      <c r="D141" s="61">
        <v>1408.5298949999999</v>
      </c>
      <c r="E141" s="62">
        <v>1.6200059689999999</v>
      </c>
      <c r="F141">
        <v>0.45139659199999999</v>
      </c>
      <c r="G141" s="61">
        <v>2.6</v>
      </c>
      <c r="H141" s="61">
        <v>0.22279136933771196</v>
      </c>
      <c r="I141" s="61">
        <v>363.07885219999997</v>
      </c>
      <c r="J141" s="61">
        <v>369.25805500000001</v>
      </c>
      <c r="K141" s="61">
        <v>816.44811049999998</v>
      </c>
      <c r="L141" s="61">
        <v>740.29009659999997</v>
      </c>
      <c r="M141" s="61">
        <v>108.3365378</v>
      </c>
      <c r="N141" s="62">
        <f t="shared" si="58"/>
        <v>107.30377904943047</v>
      </c>
      <c r="O141" s="61">
        <v>153.20469870797265</v>
      </c>
      <c r="P141">
        <v>97.953839110000004</v>
      </c>
      <c r="Q141">
        <v>98.359601530000006</v>
      </c>
      <c r="R141">
        <v>96.310491139999996</v>
      </c>
      <c r="S141">
        <v>96.794579639999995</v>
      </c>
      <c r="T141">
        <v>95.058308490000002</v>
      </c>
      <c r="U141">
        <v>16.519862</v>
      </c>
      <c r="V141">
        <v>8.9822670000000002</v>
      </c>
      <c r="W141">
        <v>1430.0443</v>
      </c>
      <c r="X141">
        <v>0.57901787800000004</v>
      </c>
      <c r="Y141">
        <v>198.73737729999999</v>
      </c>
      <c r="Z141" s="61">
        <v>4.634233</v>
      </c>
      <c r="AB141" s="61">
        <v>0.54466700000000001</v>
      </c>
      <c r="AC141" s="63">
        <f t="shared" si="59"/>
        <v>1.6200059690000001E-2</v>
      </c>
      <c r="AD141" s="20">
        <f t="shared" si="74"/>
        <v>0.45139659199999999</v>
      </c>
      <c r="AE141" s="62">
        <f t="shared" si="60"/>
        <v>2.6000000000000002E-2</v>
      </c>
      <c r="AF141" s="20">
        <f t="shared" si="71"/>
        <v>0.22279136933771196</v>
      </c>
      <c r="AG141" s="62">
        <f t="shared" si="61"/>
        <v>0.25777149174387953</v>
      </c>
      <c r="AH141" s="62">
        <f t="shared" si="62"/>
        <v>0.26215847907154294</v>
      </c>
      <c r="AI141" s="62">
        <f t="shared" si="72"/>
        <v>0.57964556762211994</v>
      </c>
      <c r="AJ141" s="62">
        <f t="shared" si="73"/>
        <v>0.52557641781539899</v>
      </c>
      <c r="AK141" s="62">
        <f t="shared" si="63"/>
        <v>5.4069149806720951E-2</v>
      </c>
      <c r="AL141" s="62">
        <f t="shared" si="69"/>
        <v>-3.2859934728858759E-3</v>
      </c>
      <c r="AM141" s="62">
        <f t="shared" si="70"/>
        <v>-4.410867362022548E-3</v>
      </c>
      <c r="AN141" s="62">
        <f t="shared" si="70"/>
        <v>1.0045905373988633E-2</v>
      </c>
      <c r="AO141" s="62">
        <f t="shared" si="70"/>
        <v>1.7974101426805712E-2</v>
      </c>
      <c r="AP141" s="62">
        <f t="shared" si="70"/>
        <v>2.0310493724384666E-2</v>
      </c>
      <c r="AQ141" s="62">
        <f t="shared" si="50"/>
        <v>-0.60931111420440676</v>
      </c>
      <c r="AR141" s="62">
        <f t="shared" si="64"/>
        <v>6.6561495875906855</v>
      </c>
      <c r="AS141" s="62">
        <f t="shared" si="65"/>
        <v>0.57901787800000004</v>
      </c>
      <c r="AT141" s="62">
        <f t="shared" si="66"/>
        <v>0.14109560471913166</v>
      </c>
      <c r="AU141" s="62">
        <f t="shared" si="51"/>
        <v>1.8292246026805917E-2</v>
      </c>
      <c r="AV141" s="62" t="str">
        <f t="shared" si="67"/>
        <v/>
      </c>
      <c r="AW141" s="62">
        <f t="shared" si="68"/>
        <v>0.54466700000000001</v>
      </c>
    </row>
    <row r="142" spans="1:49">
      <c r="A142" s="62">
        <v>2009</v>
      </c>
      <c r="B142" s="61">
        <v>1.5297167846730519</v>
      </c>
      <c r="C142" s="61">
        <v>16530</v>
      </c>
      <c r="D142" s="61">
        <v>1360.8790730000001</v>
      </c>
      <c r="E142" s="62">
        <v>1.6700039900000001</v>
      </c>
      <c r="F142">
        <v>0.45273018799999998</v>
      </c>
      <c r="G142" s="61">
        <v>2.8</v>
      </c>
      <c r="H142" s="61">
        <v>0.21310360462480163</v>
      </c>
      <c r="I142" s="61">
        <v>393.27849400000002</v>
      </c>
      <c r="J142" s="61">
        <v>350.2069821</v>
      </c>
      <c r="K142" s="61">
        <v>681.75955899999997</v>
      </c>
      <c r="L142" s="61">
        <v>603.87383650000004</v>
      </c>
      <c r="M142" s="61">
        <v>103.72007790000001</v>
      </c>
      <c r="N142" s="62">
        <f t="shared" si="58"/>
        <v>107.73778299910965</v>
      </c>
      <c r="O142" s="61">
        <v>154.69538042640124</v>
      </c>
      <c r="P142">
        <v>96.941209240000006</v>
      </c>
      <c r="Q142">
        <v>99.825947080000006</v>
      </c>
      <c r="R142">
        <v>98.478943270000002</v>
      </c>
      <c r="S142">
        <v>90.496097539999994</v>
      </c>
      <c r="T142">
        <v>88.148563370000005</v>
      </c>
      <c r="U142">
        <v>16.575172999999999</v>
      </c>
      <c r="V142">
        <v>8.8919610000000002</v>
      </c>
      <c r="W142">
        <v>1421.9766999999999</v>
      </c>
      <c r="X142">
        <v>0.607855916</v>
      </c>
      <c r="Y142">
        <v>205.20652219999999</v>
      </c>
      <c r="Z142" s="61">
        <v>1.2283580000000001</v>
      </c>
      <c r="AB142" s="61">
        <v>0.56492500000000001</v>
      </c>
      <c r="AC142" s="63">
        <f t="shared" si="59"/>
        <v>1.6700039900000001E-2</v>
      </c>
      <c r="AD142" s="20">
        <f t="shared" si="74"/>
        <v>0.45273018799999998</v>
      </c>
      <c r="AE142" s="62">
        <f t="shared" si="60"/>
        <v>2.7999999999999997E-2</v>
      </c>
      <c r="AF142" s="20">
        <f t="shared" si="71"/>
        <v>0.21310360462480163</v>
      </c>
      <c r="AG142" s="62">
        <f t="shared" si="61"/>
        <v>0.28898856761242886</v>
      </c>
      <c r="AH142" s="62">
        <f t="shared" si="62"/>
        <v>0.25733879596515774</v>
      </c>
      <c r="AI142" s="62">
        <f t="shared" si="72"/>
        <v>0.50096997780786645</v>
      </c>
      <c r="AJ142" s="62">
        <f t="shared" si="73"/>
        <v>0.44373805761358787</v>
      </c>
      <c r="AK142" s="62">
        <f t="shared" si="63"/>
        <v>5.7231920194278585E-2</v>
      </c>
      <c r="AL142" s="62">
        <f t="shared" si="69"/>
        <v>-1.442810499180858E-2</v>
      </c>
      <c r="AM142" s="62">
        <f t="shared" si="70"/>
        <v>1.0761502878728469E-2</v>
      </c>
      <c r="AN142" s="62">
        <f t="shared" si="70"/>
        <v>1.8229025055058391E-2</v>
      </c>
      <c r="AO142" s="62">
        <f t="shared" si="70"/>
        <v>-7.1320739816410378E-2</v>
      </c>
      <c r="AP142" s="62">
        <f t="shared" si="70"/>
        <v>-7.9503336974820746E-2</v>
      </c>
      <c r="AQ142" s="62">
        <f t="shared" si="50"/>
        <v>-0.62275836329576872</v>
      </c>
      <c r="AR142" s="62">
        <f t="shared" si="64"/>
        <v>6.6370448615604616</v>
      </c>
      <c r="AS142" s="62">
        <f t="shared" si="65"/>
        <v>0.607855916</v>
      </c>
      <c r="AT142" s="62">
        <f t="shared" si="66"/>
        <v>0.15078968166336112</v>
      </c>
      <c r="AU142" s="62">
        <f t="shared" si="51"/>
        <v>4.2305858772605065E-2</v>
      </c>
      <c r="AV142" s="62" t="str">
        <f t="shared" si="67"/>
        <v/>
      </c>
      <c r="AW142" s="62">
        <f t="shared" si="68"/>
        <v>0.56492500000000001</v>
      </c>
    </row>
    <row r="143" spans="1:49">
      <c r="A143" s="62">
        <v>2010</v>
      </c>
      <c r="B143" s="61">
        <v>1.6492366412213741</v>
      </c>
      <c r="C143" s="61">
        <v>16615</v>
      </c>
      <c r="D143" s="61">
        <v>1416.8290669999999</v>
      </c>
      <c r="E143" s="62">
        <v>1.700006398</v>
      </c>
      <c r="F143">
        <v>0.44735491999999999</v>
      </c>
      <c r="G143" s="61">
        <v>2.9</v>
      </c>
      <c r="H143" s="61">
        <v>0.20420000000000002</v>
      </c>
      <c r="I143" s="61">
        <v>412.807772</v>
      </c>
      <c r="J143" s="61">
        <v>361.94834900000001</v>
      </c>
      <c r="K143" s="61">
        <v>818.79285789999994</v>
      </c>
      <c r="L143" s="61">
        <v>731.44220089999999</v>
      </c>
      <c r="M143" s="61">
        <v>104.636835</v>
      </c>
      <c r="N143" s="62">
        <f t="shared" si="58"/>
        <v>110.61568272954439</v>
      </c>
      <c r="O143" s="61">
        <v>156.13250051056252</v>
      </c>
      <c r="P143">
        <v>97.93312607</v>
      </c>
      <c r="Q143">
        <v>101.1316722</v>
      </c>
      <c r="R143">
        <v>99.796601879999997</v>
      </c>
      <c r="S143">
        <v>95.388127479999994</v>
      </c>
      <c r="T143">
        <v>93.932549330000001</v>
      </c>
      <c r="U143">
        <v>16.631571000000001</v>
      </c>
      <c r="V143">
        <v>8.8170369999999991</v>
      </c>
      <c r="W143">
        <v>1421.3412000000001</v>
      </c>
      <c r="X143">
        <v>0.59082061100000005</v>
      </c>
      <c r="Y143">
        <v>210.44068609999999</v>
      </c>
      <c r="Z143" s="61">
        <v>0.81095830000000002</v>
      </c>
      <c r="AB143" s="61">
        <v>0.590055</v>
      </c>
      <c r="AC143" s="63">
        <f t="shared" si="59"/>
        <v>1.7000063980000001E-2</v>
      </c>
      <c r="AD143" s="20">
        <f t="shared" si="74"/>
        <v>0.44735491999999999</v>
      </c>
      <c r="AE143" s="62">
        <f t="shared" si="60"/>
        <v>2.8999999999999998E-2</v>
      </c>
      <c r="AF143" s="20">
        <f t="shared" si="71"/>
        <v>0.20420000000000002</v>
      </c>
      <c r="AG143" s="62">
        <f t="shared" si="61"/>
        <v>0.29136032116709815</v>
      </c>
      <c r="AH143" s="62">
        <f t="shared" si="62"/>
        <v>0.25546366702257955</v>
      </c>
      <c r="AI143" s="62">
        <f t="shared" si="72"/>
        <v>0.57790518063954999</v>
      </c>
      <c r="AJ143" s="62">
        <f t="shared" si="73"/>
        <v>0.51625296088028383</v>
      </c>
      <c r="AK143" s="62">
        <f t="shared" si="63"/>
        <v>6.1652219759266158E-2</v>
      </c>
      <c r="AL143" s="62">
        <f t="shared" si="69"/>
        <v>-1.6181381900068022E-2</v>
      </c>
      <c r="AM143" s="62">
        <f t="shared" si="70"/>
        <v>-1.3366323527776496E-2</v>
      </c>
      <c r="AN143" s="62">
        <f t="shared" si="70"/>
        <v>-1.307015412807401E-2</v>
      </c>
      <c r="AO143" s="62">
        <f t="shared" si="70"/>
        <v>2.6285855992675515E-2</v>
      </c>
      <c r="AP143" s="62">
        <f t="shared" si="70"/>
        <v>3.7191817080440517E-2</v>
      </c>
      <c r="AQ143" s="62">
        <f t="shared" si="50"/>
        <v>-0.63461688403747341</v>
      </c>
      <c r="AR143" s="62">
        <f t="shared" si="64"/>
        <v>6.6247393278339741</v>
      </c>
      <c r="AS143" s="62">
        <f t="shared" si="65"/>
        <v>0.59082061100000005</v>
      </c>
      <c r="AT143" s="62">
        <f t="shared" si="66"/>
        <v>0.14852933991930869</v>
      </c>
      <c r="AU143" s="62">
        <f t="shared" si="51"/>
        <v>-1.4077956150689833E-2</v>
      </c>
      <c r="AV143" s="62" t="str">
        <f t="shared" si="67"/>
        <v/>
      </c>
      <c r="AW143" s="62">
        <f t="shared" si="68"/>
        <v>0.590055</v>
      </c>
    </row>
    <row r="144" spans="1:49">
      <c r="A144" s="62">
        <v>2011</v>
      </c>
      <c r="B144" s="61">
        <v>1.7031532575933226</v>
      </c>
      <c r="C144" s="61">
        <v>16693</v>
      </c>
      <c r="D144" s="61">
        <v>1421.7543579999999</v>
      </c>
      <c r="E144" s="62">
        <v>1.8800059659999999</v>
      </c>
      <c r="F144">
        <v>0.449410433</v>
      </c>
      <c r="G144" s="61">
        <v>2.9</v>
      </c>
      <c r="H144" s="61">
        <v>0.20519999999999999</v>
      </c>
      <c r="I144" s="61">
        <v>391.35024779999998</v>
      </c>
      <c r="J144" s="61">
        <v>354.43810530000002</v>
      </c>
      <c r="K144" s="61">
        <v>902.10631820000003</v>
      </c>
      <c r="L144" s="61">
        <v>804.18005689999995</v>
      </c>
      <c r="M144" s="61">
        <v>105.8825805</v>
      </c>
      <c r="N144" s="62">
        <f t="shared" si="58"/>
        <v>109.18169801938362</v>
      </c>
      <c r="O144" s="61">
        <v>159.99053459817853</v>
      </c>
      <c r="P144">
        <v>100</v>
      </c>
      <c r="Q144">
        <v>100</v>
      </c>
      <c r="R144">
        <v>100</v>
      </c>
      <c r="S144">
        <v>99.999997989999997</v>
      </c>
      <c r="T144">
        <v>99.999995479999995</v>
      </c>
      <c r="U144">
        <v>16.689862999999999</v>
      </c>
      <c r="V144">
        <v>8.8817310000000003</v>
      </c>
      <c r="W144">
        <v>1422.4435000000001</v>
      </c>
      <c r="X144">
        <v>0.59296083499999996</v>
      </c>
      <c r="Y144">
        <v>213.04952610000001</v>
      </c>
      <c r="Z144" s="61">
        <v>1.3906000000000001</v>
      </c>
      <c r="AB144" s="61">
        <v>0.61658599999999997</v>
      </c>
      <c r="AC144" s="63">
        <f t="shared" si="59"/>
        <v>1.880005966E-2</v>
      </c>
      <c r="AD144" s="20">
        <f t="shared" si="74"/>
        <v>0.449410433</v>
      </c>
      <c r="AE144" s="62">
        <f t="shared" si="60"/>
        <v>2.8999999999999998E-2</v>
      </c>
      <c r="AF144" s="20">
        <f t="shared" si="71"/>
        <v>0.20519999999999999</v>
      </c>
      <c r="AG144" s="62">
        <f t="shared" si="61"/>
        <v>0.27525869401977243</v>
      </c>
      <c r="AH144" s="62">
        <f t="shared" si="62"/>
        <v>0.24929630305377973</v>
      </c>
      <c r="AI144" s="62">
        <f t="shared" si="72"/>
        <v>0.63450223530104355</v>
      </c>
      <c r="AJ144" s="62">
        <f t="shared" si="73"/>
        <v>0.56562517454228189</v>
      </c>
      <c r="AK144" s="62">
        <f t="shared" si="63"/>
        <v>6.8877060758761655E-2</v>
      </c>
      <c r="AL144" s="62">
        <f t="shared" si="69"/>
        <v>3.39337544485157E-2</v>
      </c>
      <c r="AM144" s="62">
        <f t="shared" si="70"/>
        <v>1.7952602161132654E-3</v>
      </c>
      <c r="AN144" s="62">
        <f t="shared" si="70"/>
        <v>1.5084479707131294E-2</v>
      </c>
      <c r="AO144" s="62">
        <f t="shared" si="70"/>
        <v>6.0264472231729746E-2</v>
      </c>
      <c r="AP144" s="62">
        <f t="shared" si="70"/>
        <v>7.5641603565033522E-2</v>
      </c>
      <c r="AQ144" s="62">
        <f t="shared" si="50"/>
        <v>-0.63080505869231163</v>
      </c>
      <c r="AR144" s="62">
        <f t="shared" si="64"/>
        <v>6.6293263877144408</v>
      </c>
      <c r="AS144" s="62">
        <f t="shared" si="65"/>
        <v>0.59296083499999996</v>
      </c>
      <c r="AT144" s="62">
        <f t="shared" si="66"/>
        <v>0.14984974366436934</v>
      </c>
      <c r="AU144" s="62">
        <f t="shared" si="51"/>
        <v>2.115801015817053E-2</v>
      </c>
      <c r="AV144" s="62" t="str">
        <f t="shared" si="67"/>
        <v/>
      </c>
      <c r="AW144" s="62">
        <f t="shared" si="68"/>
        <v>0.61658599999999997</v>
      </c>
    </row>
    <row r="145" spans="1:49">
      <c r="A145" s="62">
        <v>2012</v>
      </c>
      <c r="B145" s="61">
        <v>1.670236471123238</v>
      </c>
      <c r="C145" s="61">
        <v>16755</v>
      </c>
      <c r="D145" s="61">
        <v>1438.4672949999999</v>
      </c>
      <c r="E145" s="62">
        <v>1.920005038</v>
      </c>
      <c r="F145">
        <v>0.44911991400000001</v>
      </c>
      <c r="G145" s="61">
        <v>2.9</v>
      </c>
      <c r="H145" s="61">
        <v>0.19155999999999998</v>
      </c>
      <c r="I145" s="61">
        <v>389.1112784</v>
      </c>
      <c r="J145" s="61">
        <v>348.17075399999999</v>
      </c>
      <c r="K145" s="61">
        <v>950.68710510000005</v>
      </c>
      <c r="L145" s="61">
        <v>804.18005689999995</v>
      </c>
      <c r="M145" s="61">
        <v>104.3763964</v>
      </c>
      <c r="N145" s="62">
        <f t="shared" si="58"/>
        <v>111.64452952532984</v>
      </c>
      <c r="O145" s="61">
        <v>164.4990678631552</v>
      </c>
      <c r="P145">
        <v>101.4532638</v>
      </c>
      <c r="Q145">
        <v>99.865046800000002</v>
      </c>
      <c r="R145">
        <v>102.97698819999999</v>
      </c>
      <c r="S145">
        <v>102.40365559999999</v>
      </c>
      <c r="T145">
        <v>102.70043269999999</v>
      </c>
      <c r="U145">
        <v>16.749317999999999</v>
      </c>
      <c r="V145">
        <v>8.8543649999999996</v>
      </c>
      <c r="W145">
        <v>1413.1395</v>
      </c>
      <c r="X145">
        <v>0.596185148</v>
      </c>
      <c r="Y145">
        <v>215.9712269</v>
      </c>
      <c r="Z145" s="61">
        <v>0.57318340000000001</v>
      </c>
      <c r="AB145" s="61">
        <v>0.66431299999999993</v>
      </c>
      <c r="AC145" s="63">
        <f t="shared" si="59"/>
        <v>1.920005038E-2</v>
      </c>
      <c r="AD145" s="20">
        <f t="shared" si="74"/>
        <v>0.44911991400000001</v>
      </c>
      <c r="AE145" s="62">
        <f t="shared" si="60"/>
        <v>2.8999999999999998E-2</v>
      </c>
      <c r="AF145" s="20">
        <f t="shared" si="71"/>
        <v>0.19155999999999998</v>
      </c>
      <c r="AG145" s="62">
        <f t="shared" si="61"/>
        <v>0.27050408427951089</v>
      </c>
      <c r="AH145" s="62">
        <f t="shared" si="62"/>
        <v>0.24204287105463876</v>
      </c>
      <c r="AI145" s="62">
        <f t="shared" si="72"/>
        <v>0.6609028292853889</v>
      </c>
      <c r="AJ145" s="62">
        <f t="shared" si="73"/>
        <v>0.55905341726938607</v>
      </c>
      <c r="AK145" s="62">
        <f t="shared" si="63"/>
        <v>0.10184941201600284</v>
      </c>
      <c r="AL145" s="62">
        <f t="shared" si="69"/>
        <v>-7.8784804589888645E-3</v>
      </c>
      <c r="AM145" s="62">
        <f t="shared" si="70"/>
        <v>-2.3656975176701813E-2</v>
      </c>
      <c r="AN145" s="62">
        <f t="shared" si="70"/>
        <v>7.0288300083056832E-3</v>
      </c>
      <c r="AO145" s="62">
        <f t="shared" si="70"/>
        <v>1.4457135605744132E-3</v>
      </c>
      <c r="AP145" s="62">
        <f t="shared" si="70"/>
        <v>4.3396576417102598E-3</v>
      </c>
      <c r="AQ145" s="62">
        <f t="shared" si="50"/>
        <v>-0.63744698325857951</v>
      </c>
      <c r="AR145" s="62">
        <f t="shared" si="64"/>
        <v>6.6161221206674954</v>
      </c>
      <c r="AS145" s="62">
        <f t="shared" si="65"/>
        <v>0.596185148</v>
      </c>
      <c r="AT145" s="62">
        <f t="shared" si="66"/>
        <v>0.1501398242773396</v>
      </c>
      <c r="AU145" s="62">
        <f t="shared" si="51"/>
        <v>-8.4005317382898157E-3</v>
      </c>
      <c r="AV145" s="62" t="str">
        <f t="shared" si="67"/>
        <v/>
      </c>
      <c r="AW145" s="62">
        <f t="shared" si="68"/>
        <v>0.66431299999999993</v>
      </c>
    </row>
    <row r="146" spans="1:49">
      <c r="A146" s="62">
        <v>2013</v>
      </c>
      <c r="B146" s="61">
        <v>1.5979334348488146</v>
      </c>
      <c r="C146" s="61">
        <v>16804</v>
      </c>
      <c r="D146" s="61">
        <v>1461.07736</v>
      </c>
      <c r="E146" s="62">
        <v>1.9300058689999999</v>
      </c>
      <c r="F146">
        <v>0.448882012</v>
      </c>
      <c r="G146" s="61">
        <v>2.9</v>
      </c>
      <c r="H146" s="61">
        <v>0.18234999999999998</v>
      </c>
      <c r="I146" s="61">
        <v>372.58565709999999</v>
      </c>
      <c r="J146" s="61">
        <v>362.02988620000002</v>
      </c>
      <c r="K146" s="61">
        <v>941.96922840000002</v>
      </c>
      <c r="L146" s="61">
        <v>858.23265579999997</v>
      </c>
      <c r="M146" s="61">
        <v>103.87104189999999</v>
      </c>
      <c r="N146" s="62">
        <f t="shared" si="58"/>
        <v>113.61881018962782</v>
      </c>
      <c r="O146" s="61">
        <v>168.70366403773747</v>
      </c>
      <c r="P146">
        <v>103.73781080000001</v>
      </c>
      <c r="Q146">
        <v>99.885526600000006</v>
      </c>
      <c r="R146">
        <v>102.9975896</v>
      </c>
      <c r="S146">
        <v>101.9864352</v>
      </c>
      <c r="T146">
        <v>101.69790999999999</v>
      </c>
      <c r="U146">
        <v>16.809156999999999</v>
      </c>
      <c r="V146">
        <v>8.7645569999999999</v>
      </c>
      <c r="W146">
        <v>1414.6567</v>
      </c>
      <c r="X146">
        <v>0.59649229000000004</v>
      </c>
      <c r="Y146">
        <v>218.30425059999999</v>
      </c>
      <c r="Z146" s="61">
        <v>0.22066669999999999</v>
      </c>
      <c r="AB146" s="61">
        <v>0.67940700000000009</v>
      </c>
      <c r="AC146" s="63">
        <f t="shared" si="59"/>
        <v>1.930005869E-2</v>
      </c>
      <c r="AD146" s="20">
        <f t="shared" si="74"/>
        <v>0.448882012</v>
      </c>
      <c r="AE146" s="62">
        <f t="shared" si="60"/>
        <v>2.8999999999999998E-2</v>
      </c>
      <c r="AF146" s="20">
        <f t="shared" si="71"/>
        <v>0.18234999999999998</v>
      </c>
      <c r="AG146" s="62">
        <f t="shared" si="61"/>
        <v>0.25500748098649617</v>
      </c>
      <c r="AH146" s="62">
        <f t="shared" si="62"/>
        <v>0.24778283211506338</v>
      </c>
      <c r="AI146" s="62">
        <f t="shared" si="72"/>
        <v>0.64470866101162505</v>
      </c>
      <c r="AJ146" s="62">
        <f t="shared" si="73"/>
        <v>0.58739713535770621</v>
      </c>
      <c r="AK146" s="62">
        <f t="shared" si="63"/>
        <v>5.7311525653918838E-2</v>
      </c>
      <c r="AL146" s="62">
        <f t="shared" si="69"/>
        <v>4.7393338888294832E-3</v>
      </c>
      <c r="AM146" s="62">
        <f t="shared" si="70"/>
        <v>-1.732404105748276E-2</v>
      </c>
      <c r="AN146" s="62">
        <f t="shared" si="70"/>
        <v>-1.7329056508102323E-2</v>
      </c>
      <c r="AO146" s="62">
        <f t="shared" si="70"/>
        <v>-2.161168976917165E-2</v>
      </c>
      <c r="AP146" s="62">
        <f t="shared" si="70"/>
        <v>-2.7338672751352096E-2</v>
      </c>
      <c r="AQ146" s="62">
        <f t="shared" si="50"/>
        <v>-0.65120782227424734</v>
      </c>
      <c r="AR146" s="62">
        <f t="shared" si="64"/>
        <v>6.6034343435263594</v>
      </c>
      <c r="AS146" s="62">
        <f t="shared" si="65"/>
        <v>0.59649229000000004</v>
      </c>
      <c r="AT146" s="62">
        <f t="shared" si="66"/>
        <v>0.14941320465057373</v>
      </c>
      <c r="AU146" s="62">
        <f t="shared" si="51"/>
        <v>-1.1797260787473842E-2</v>
      </c>
      <c r="AV146" s="62" t="str">
        <f t="shared" si="67"/>
        <v/>
      </c>
      <c r="AW146" s="62">
        <f t="shared" si="68"/>
        <v>0.67940700000000009</v>
      </c>
    </row>
    <row r="147" spans="1:49">
      <c r="A147" s="62">
        <v>2014</v>
      </c>
      <c r="B147" s="61">
        <v>1.8150976031628363</v>
      </c>
      <c r="C147" s="61">
        <v>16865</v>
      </c>
      <c r="D147">
        <v>1506.1410249999999</v>
      </c>
      <c r="E147" s="62">
        <v>1.98000548</v>
      </c>
      <c r="F147">
        <v>0.44672359900000003</v>
      </c>
      <c r="G147" s="61">
        <v>2.9</v>
      </c>
      <c r="H147" s="61">
        <v>0.18469999999999998</v>
      </c>
      <c r="I147">
        <v>387.4078106</v>
      </c>
      <c r="J147" s="61">
        <v>371.81435859999999</v>
      </c>
      <c r="K147">
        <v>952.67705530000001</v>
      </c>
      <c r="L147">
        <v>851.40996959999995</v>
      </c>
      <c r="M147">
        <v>104.96730669999999</v>
      </c>
      <c r="N147" s="62">
        <f t="shared" si="58"/>
        <v>115.4807046622844</v>
      </c>
      <c r="O147" s="61">
        <v>169.24351576265823</v>
      </c>
      <c r="P147">
        <v>105.1157566</v>
      </c>
      <c r="Q147">
        <v>99.645406510000001</v>
      </c>
      <c r="R147">
        <v>103.37799560000001</v>
      </c>
      <c r="S147">
        <v>100.13136249999999</v>
      </c>
      <c r="T147">
        <v>99.331503609999999</v>
      </c>
      <c r="U147" s="61">
        <v>16.868019999999998</v>
      </c>
      <c r="V147" s="61">
        <v>8.7425575256347656</v>
      </c>
      <c r="W147" s="61">
        <v>1419.590113285273</v>
      </c>
      <c r="X147" s="61">
        <v>0.59558784961700439</v>
      </c>
      <c r="Y147">
        <v>220.5457542</v>
      </c>
      <c r="Z147" s="61">
        <v>0.20993329999999999</v>
      </c>
      <c r="AB147" s="61">
        <v>0.67972298082290983</v>
      </c>
      <c r="AC147" s="63">
        <f t="shared" ref="AC147:AC150" si="75">IF(E147="","",E147/100)</f>
        <v>1.9800054800000001E-2</v>
      </c>
      <c r="AD147" s="20">
        <f t="shared" ref="AD147:AD150" si="76">IF(F147="","",F147)</f>
        <v>0.44672359900000003</v>
      </c>
      <c r="AE147" s="62">
        <f t="shared" ref="AE147:AE150" si="77">IF(G147="","",G147/100)</f>
        <v>2.8999999999999998E-2</v>
      </c>
      <c r="AF147" s="20">
        <f t="shared" ref="AF147:AF150" si="78">IF(H147="","",H147)</f>
        <v>0.18469999999999998</v>
      </c>
      <c r="AG147" s="62">
        <f t="shared" ref="AG147:AG150" si="79">IF(OR(I147="",D147=""),"",I147/D147)</f>
        <v>0.25721881561522436</v>
      </c>
      <c r="AH147" s="62">
        <f t="shared" ref="AH147:AH150" si="80">IF(OR(J147="",D147=""),"",J147/D147)</f>
        <v>0.24686556731963397</v>
      </c>
      <c r="AI147" s="62">
        <f t="shared" ref="AI147:AI150" si="81">IF(OR(K147="",D147=""),"",K147/D147)</f>
        <v>0.63252845483044995</v>
      </c>
      <c r="AJ147" s="62">
        <f t="shared" ref="AJ147:AJ150" si="82">IF(OR(L147="",D147=""),"",L147/D147)</f>
        <v>0.5652923301787095</v>
      </c>
      <c r="AK147" s="62">
        <f t="shared" ref="AK147:AK150" si="83">IF(OR(AI147="",AJ147=""),"",AI147-AJ147)</f>
        <v>6.7236124651740448E-2</v>
      </c>
      <c r="AL147" s="62">
        <f t="shared" ref="AL147:AL150" si="84">IF(OR(P147="",P146="",N147="",N146=""),"",LN((P147/P146)/(N147/N146)))</f>
        <v>-3.0588607915378397E-3</v>
      </c>
      <c r="AM147" s="62">
        <f t="shared" ref="AM147:AM150" si="85">IF(OR(Q147="",Q146="",$N147="",$N146=""),"",LN((Q147/Q146)/($N147/$N146)))</f>
        <v>-1.8661228490133755E-2</v>
      </c>
      <c r="AN147" s="62">
        <f t="shared" ref="AN147:AN150" si="86">IF(OR(R147="",R146="",$N147="",$N146=""),"",LN((R147/R146)/($N147/$N146)))</f>
        <v>-1.2567836667286135E-2</v>
      </c>
      <c r="AO147" s="62">
        <f t="shared" ref="AO147:AO150" si="87">IF(OR(S147="",S146="",$N147="",$N146=""),"",LN((S147/S146)/($N147/$N146)))</f>
        <v>-3.4611248837602457E-2</v>
      </c>
      <c r="AP147" s="62">
        <f t="shared" ref="AP147:AP150" si="88">IF(OR(T147="",T146="",$N147="",$N146=""),"",LN((T147/T146)/($N147/$N146)))</f>
        <v>-3.9798356140099446E-2</v>
      </c>
      <c r="AQ147" s="62">
        <f t="shared" ref="AQ147:AQ150" si="89">IF(OR(V147="",U147=""),"",LN(V147/U147))</f>
        <v>-0.65721675162862869</v>
      </c>
      <c r="AR147" s="62">
        <f t="shared" ref="AR147:AR150" si="90">IF(OR(V147="",W147="",U147=""),"",LN(V147*W147/U147))</f>
        <v>6.6009067046824876</v>
      </c>
      <c r="AS147" s="62">
        <f t="shared" ref="AS147:AS150" si="91">IF(X147="","",X147)</f>
        <v>0.59558784961700439</v>
      </c>
      <c r="AT147" s="62">
        <f t="shared" ref="AT147:AT150" si="92">IF(OR(Y147="",D147=""),"",Y147/D147)</f>
        <v>0.14643101179718548</v>
      </c>
      <c r="AU147" s="62">
        <f t="shared" ref="AU147:AU150" si="93">IF(OR(Z146="",N147="",N146=""),"",Z146/100-LN(N147/N146))</f>
        <v>-1.4047714569973998E-2</v>
      </c>
      <c r="AV147" s="62" t="str">
        <f t="shared" ref="AV147:AV150" si="94">IF(OR(AA147="",Z147=""),"",(AA147-Z147)/100)</f>
        <v/>
      </c>
      <c r="AW147" s="62">
        <f t="shared" ref="AW147:AW150" si="95">IF(AB147="","",AB147)</f>
        <v>0.67972298082290983</v>
      </c>
    </row>
    <row r="148" spans="1:49">
      <c r="A148" s="62">
        <v>2015</v>
      </c>
      <c r="B148" s="61">
        <v>2.0241664370349959</v>
      </c>
      <c r="C148" s="61">
        <v>16940</v>
      </c>
      <c r="D148">
        <v>1548.4169979999999</v>
      </c>
      <c r="E148" s="62">
        <v>1.9800061849999999</v>
      </c>
      <c r="G148" s="61">
        <v>2.9</v>
      </c>
      <c r="H148" s="61">
        <v>0.19924</v>
      </c>
      <c r="I148">
        <v>406.76740289999998</v>
      </c>
      <c r="J148" s="61">
        <v>378.32632169999999</v>
      </c>
      <c r="K148">
        <v>936.01700770000002</v>
      </c>
      <c r="L148">
        <v>844.47489429999996</v>
      </c>
      <c r="M148">
        <v>106.86566120000001</v>
      </c>
      <c r="N148" s="62">
        <f t="shared" si="58"/>
        <v>116.09687600011279</v>
      </c>
      <c r="O148" s="61">
        <v>169.61246662702084</v>
      </c>
      <c r="Z148" s="61">
        <v>-1.9366669999999999E-2</v>
      </c>
      <c r="AB148" s="61">
        <v>0.64975331936791358</v>
      </c>
      <c r="AC148" s="63">
        <f t="shared" si="75"/>
        <v>1.9800061849999998E-2</v>
      </c>
      <c r="AD148" s="20" t="str">
        <f t="shared" si="76"/>
        <v/>
      </c>
      <c r="AE148" s="62">
        <f t="shared" si="77"/>
        <v>2.8999999999999998E-2</v>
      </c>
      <c r="AF148" s="20">
        <f t="shared" si="78"/>
        <v>0.19924</v>
      </c>
      <c r="AG148" s="62">
        <f t="shared" si="79"/>
        <v>0.26269887467355224</v>
      </c>
      <c r="AH148" s="62">
        <f t="shared" si="80"/>
        <v>0.24433103110380605</v>
      </c>
      <c r="AI148" s="62">
        <f t="shared" si="81"/>
        <v>0.60449931052746042</v>
      </c>
      <c r="AJ148" s="62">
        <f t="shared" si="82"/>
        <v>0.54537950396486157</v>
      </c>
      <c r="AK148" s="62">
        <f t="shared" si="83"/>
        <v>5.9119806562598853E-2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-3.2221906998195207E-3</v>
      </c>
      <c r="AV148" s="62" t="str">
        <f t="shared" si="94"/>
        <v/>
      </c>
      <c r="AW148" s="62">
        <f t="shared" si="95"/>
        <v>0.64975331936791358</v>
      </c>
    </row>
    <row r="149" spans="1:49">
      <c r="A149" s="62">
        <v>2016</v>
      </c>
      <c r="B149" s="61">
        <v>2.0906081016981308</v>
      </c>
      <c r="C149" s="61">
        <v>17035</v>
      </c>
      <c r="D149">
        <v>1611.5665120000001</v>
      </c>
      <c r="E149" s="62">
        <v>2.0000083869999998</v>
      </c>
      <c r="G149" s="61"/>
      <c r="H149" s="61">
        <v>0.20056000000000002</v>
      </c>
      <c r="I149">
        <v>405.90575230000002</v>
      </c>
      <c r="J149" s="61">
        <v>394.10047789999999</v>
      </c>
      <c r="K149">
        <v>1019.67493</v>
      </c>
      <c r="L149">
        <v>839.3622871</v>
      </c>
      <c r="M149">
        <v>108.647589</v>
      </c>
      <c r="N149" s="62">
        <f t="shared" si="58"/>
        <v>118.18713083481379</v>
      </c>
      <c r="O149" s="61">
        <v>169.79904034031057</v>
      </c>
      <c r="Z149" s="61">
        <v>-0.26369166999999999</v>
      </c>
      <c r="AB149" s="61">
        <v>0.61796099999999998</v>
      </c>
      <c r="AC149" s="63">
        <f t="shared" si="75"/>
        <v>2.0000083869999997E-2</v>
      </c>
      <c r="AD149" s="20" t="str">
        <f t="shared" si="76"/>
        <v/>
      </c>
      <c r="AE149" s="62" t="str">
        <f t="shared" si="77"/>
        <v/>
      </c>
      <c r="AF149" s="20">
        <f t="shared" si="78"/>
        <v>0.20056000000000002</v>
      </c>
      <c r="AG149" s="62">
        <f t="shared" si="79"/>
        <v>0.25187030710650554</v>
      </c>
      <c r="AH149" s="62">
        <f t="shared" si="80"/>
        <v>0.24454496601006559</v>
      </c>
      <c r="AI149" s="62">
        <f t="shared" si="81"/>
        <v>0.63272283359534087</v>
      </c>
      <c r="AJ149" s="62">
        <f t="shared" si="82"/>
        <v>0.52083626760047741</v>
      </c>
      <c r="AK149" s="62">
        <f t="shared" si="83"/>
        <v>0.11188656599486346</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-1.8037909053822732E-2</v>
      </c>
      <c r="AV149" s="62" t="str">
        <f t="shared" si="94"/>
        <v/>
      </c>
      <c r="AW149" s="62">
        <f t="shared" si="95"/>
        <v>0.61796099999999998</v>
      </c>
    </row>
    <row r="150" spans="1:49">
      <c r="A150" s="62">
        <v>2017</v>
      </c>
      <c r="E150" s="62">
        <v>1.990000327</v>
      </c>
      <c r="G150" s="61"/>
      <c r="AC150" s="63">
        <f t="shared" si="75"/>
        <v>1.9900003270000001E-2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c r="W151" s="6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B29A6-A410-4BFD-B96E-9D6506EA76AB}">
  <dimension ref="A1:AW153"/>
  <sheetViews>
    <sheetView workbookViewId="0">
      <pane ySplit="1" topLeftCell="A137"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487</v>
      </c>
      <c r="C1" s="62" t="s">
        <v>874</v>
      </c>
      <c r="D1" s="62" t="s">
        <v>488</v>
      </c>
      <c r="E1" s="3" t="s">
        <v>944</v>
      </c>
      <c r="F1" s="62" t="s">
        <v>489</v>
      </c>
      <c r="G1" s="3" t="s">
        <v>975</v>
      </c>
      <c r="H1" s="62" t="s">
        <v>490</v>
      </c>
      <c r="I1" s="62" t="s">
        <v>491</v>
      </c>
      <c r="J1" s="62" t="s">
        <v>922</v>
      </c>
      <c r="K1" s="62" t="s">
        <v>492</v>
      </c>
      <c r="L1" s="62" t="s">
        <v>493</v>
      </c>
      <c r="M1" s="62" t="s">
        <v>494</v>
      </c>
      <c r="N1" s="3" t="s">
        <v>495</v>
      </c>
      <c r="O1" s="62" t="s">
        <v>496</v>
      </c>
      <c r="P1" s="62" t="s">
        <v>497</v>
      </c>
      <c r="Q1" s="62" t="s">
        <v>498</v>
      </c>
      <c r="R1" s="62" t="s">
        <v>499</v>
      </c>
      <c r="S1" s="62" t="s">
        <v>500</v>
      </c>
      <c r="T1" s="62" t="s">
        <v>501</v>
      </c>
      <c r="U1" s="62" t="s">
        <v>502</v>
      </c>
      <c r="V1" s="62" t="s">
        <v>503</v>
      </c>
      <c r="W1" s="62" t="s">
        <v>504</v>
      </c>
      <c r="X1" s="62" t="s">
        <v>505</v>
      </c>
      <c r="Y1" s="62" t="s">
        <v>830</v>
      </c>
      <c r="Z1" s="62" t="s">
        <v>506</v>
      </c>
      <c r="AA1" s="62"/>
      <c r="AB1" s="62" t="s">
        <v>507</v>
      </c>
      <c r="AC1" s="69" t="s">
        <v>944</v>
      </c>
      <c r="AD1" s="20" t="s">
        <v>489</v>
      </c>
      <c r="AE1" s="3" t="s">
        <v>975</v>
      </c>
      <c r="AF1" s="1" t="s">
        <v>490</v>
      </c>
      <c r="AG1" s="3" t="s">
        <v>508</v>
      </c>
      <c r="AH1" s="3" t="s">
        <v>901</v>
      </c>
      <c r="AI1" s="3" t="s">
        <v>509</v>
      </c>
      <c r="AJ1" s="3" t="s">
        <v>510</v>
      </c>
      <c r="AK1" s="3" t="s">
        <v>511</v>
      </c>
      <c r="AL1" s="3" t="s">
        <v>512</v>
      </c>
      <c r="AM1" s="3" t="s">
        <v>513</v>
      </c>
      <c r="AN1" s="3" t="s">
        <v>514</v>
      </c>
      <c r="AO1" s="3" t="s">
        <v>515</v>
      </c>
      <c r="AP1" s="3" t="s">
        <v>516</v>
      </c>
      <c r="AQ1" s="3" t="s">
        <v>517</v>
      </c>
      <c r="AR1" s="3" t="s">
        <v>518</v>
      </c>
      <c r="AS1" s="3" t="s">
        <v>519</v>
      </c>
      <c r="AT1" s="3" t="s">
        <v>820</v>
      </c>
      <c r="AU1" s="3" t="s">
        <v>520</v>
      </c>
      <c r="AV1" s="3" t="s">
        <v>521</v>
      </c>
      <c r="AW1" s="3" t="s">
        <v>507</v>
      </c>
    </row>
    <row r="2" spans="1:49" ht="15.6">
      <c r="A2" s="34" t="s">
        <v>0</v>
      </c>
      <c r="B2" s="62" t="s">
        <v>565</v>
      </c>
      <c r="C2" s="62" t="s">
        <v>865</v>
      </c>
      <c r="D2" s="62" t="s">
        <v>752</v>
      </c>
      <c r="E2" s="61" t="s">
        <v>961</v>
      </c>
      <c r="F2" s="62" t="s">
        <v>246</v>
      </c>
      <c r="G2" s="61" t="s">
        <v>960</v>
      </c>
      <c r="H2" s="62" t="s">
        <v>72</v>
      </c>
      <c r="I2" s="62" t="s">
        <v>566</v>
      </c>
      <c r="J2" s="62" t="s">
        <v>923</v>
      </c>
      <c r="K2" s="62" t="s">
        <v>567</v>
      </c>
      <c r="L2" s="62" t="s">
        <v>568</v>
      </c>
      <c r="M2" s="62" t="s">
        <v>93</v>
      </c>
      <c r="N2" s="62" t="s">
        <v>154</v>
      </c>
      <c r="O2" s="62" t="s">
        <v>85</v>
      </c>
      <c r="P2" s="62" t="s">
        <v>241</v>
      </c>
      <c r="Q2" s="62" t="s">
        <v>245</v>
      </c>
      <c r="R2" s="62" t="s">
        <v>107</v>
      </c>
      <c r="S2" s="62" t="s">
        <v>108</v>
      </c>
      <c r="T2" s="62" t="s">
        <v>109</v>
      </c>
      <c r="U2" s="62" t="s">
        <v>111</v>
      </c>
      <c r="V2" s="62" t="s">
        <v>118</v>
      </c>
      <c r="W2" s="62" t="s">
        <v>117</v>
      </c>
      <c r="X2" s="26" t="s">
        <v>114</v>
      </c>
      <c r="Y2" s="29" t="s">
        <v>831</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0.80293377347660788</v>
      </c>
      <c r="C3" s="61">
        <v>4327</v>
      </c>
      <c r="D3" s="61">
        <v>0.47</v>
      </c>
      <c r="H3" s="61"/>
      <c r="I3" s="61">
        <v>3.1E-2</v>
      </c>
      <c r="J3" s="61">
        <v>1.7000000000000001E-2</v>
      </c>
      <c r="K3" s="61">
        <v>0.02</v>
      </c>
      <c r="L3" s="61">
        <v>2.5000000000000001E-2</v>
      </c>
      <c r="M3" s="61">
        <v>6.9336698889999999</v>
      </c>
      <c r="N3" s="62">
        <f>IF(OR(D3="",C3="",M3=""),"",D3*1000000000/C3/1000/(M3/100*$D$138*1000000000/$C$138/1000)*100)</f>
        <v>5.1419261239691282E-2</v>
      </c>
      <c r="O3" s="61">
        <v>4.41201020724524E-2</v>
      </c>
      <c r="Z3" s="61"/>
      <c r="AB3" s="61">
        <v>0.55531914893617018</v>
      </c>
      <c r="AC3" s="63" t="str">
        <f>IF(E3="","",E3/100)</f>
        <v/>
      </c>
      <c r="AD3" s="20" t="str">
        <f>IF(F3="","",F3)</f>
        <v/>
      </c>
      <c r="AE3" s="62" t="str">
        <f>IF(G3="","",G3/100)</f>
        <v/>
      </c>
      <c r="AF3" s="20" t="str">
        <f t="shared" ref="AF3:AF5" si="0">IF(H3="","",H3)</f>
        <v/>
      </c>
      <c r="AG3" s="62">
        <f>IF(OR(I3="",D3=""),"",I3/D3)</f>
        <v>6.5957446808510636E-2</v>
      </c>
      <c r="AH3" s="62">
        <f>IF(OR(J3="",D3=""),"",J3/D3)</f>
        <v>3.617021276595745E-2</v>
      </c>
      <c r="AI3" s="62">
        <f>IF(OR(K3="",D3=""),"",K3/D3)</f>
        <v>4.2553191489361708E-2</v>
      </c>
      <c r="AJ3" s="62">
        <f t="shared" ref="AJ3:AJ4" si="1">IF(OR(L3="",D3=""),"",L3/D3)</f>
        <v>5.3191489361702135E-2</v>
      </c>
      <c r="AK3" s="62">
        <f>IF(OR(AI3="",AJ3=""),"",AI3-AJ3)</f>
        <v>-1.0638297872340427E-2</v>
      </c>
      <c r="AL3" s="62"/>
      <c r="AM3" s="62"/>
      <c r="AN3" s="62"/>
      <c r="AO3" s="62"/>
      <c r="AP3" s="62"/>
      <c r="AQ3" s="62"/>
      <c r="AR3" s="62" t="str">
        <f>IF(OR(V3="",W3="",U3=""),"",LN(V3*W3/U3))</f>
        <v/>
      </c>
      <c r="AS3" s="62" t="str">
        <f>IF(X3="","",X3)</f>
        <v/>
      </c>
      <c r="AT3" s="62" t="str">
        <f>IF(OR(Y3="",D3=""),"",Y3/D3)</f>
        <v/>
      </c>
      <c r="AU3" s="62"/>
      <c r="AV3" s="62" t="str">
        <f>IF(OR(AA3="",Z3=""),"",(AA3-Z3)/100)</f>
        <v/>
      </c>
      <c r="AW3" s="62">
        <f>IF(AB3="","",AB3)</f>
        <v>0.55531914893617018</v>
      </c>
    </row>
    <row r="4" spans="1:49">
      <c r="A4" s="62">
        <v>1871</v>
      </c>
      <c r="B4" s="61">
        <v>0.82406692245078195</v>
      </c>
      <c r="C4" s="61">
        <v>4353</v>
      </c>
      <c r="D4" s="61">
        <v>0.46899999999999997</v>
      </c>
      <c r="H4" s="61"/>
      <c r="I4" s="61">
        <v>2.1000000000000001E-2</v>
      </c>
      <c r="J4" s="61">
        <v>1.7000000000000001E-2</v>
      </c>
      <c r="K4" s="61">
        <v>2.1000000000000001E-2</v>
      </c>
      <c r="L4" s="61">
        <v>2.7E-2</v>
      </c>
      <c r="M4" s="61">
        <v>6.6322931619999999</v>
      </c>
      <c r="N4" s="62">
        <f t="shared" ref="N4:N67" si="2">IF(OR(D4="",C4="",M4=""),"",D4*1000000000/C4/1000/(M4/100*$D$138*1000000000/$C$138/1000)*100)</f>
        <v>5.3321025310085562E-2</v>
      </c>
      <c r="O4" s="61">
        <v>4.2927666881305039E-2</v>
      </c>
      <c r="Z4" s="61"/>
      <c r="AB4" s="61">
        <v>0.65671641791044777</v>
      </c>
      <c r="AC4" s="63" t="str">
        <f t="shared" ref="AC4:AC67" si="3">IF(E4="","",E4/100)</f>
        <v/>
      </c>
      <c r="AD4" s="20" t="str">
        <f>IF(F4="","",F4)</f>
        <v/>
      </c>
      <c r="AE4" s="62" t="str">
        <f t="shared" ref="AE4:AE67" si="4">IF(G4="","",G4/100)</f>
        <v/>
      </c>
      <c r="AF4" s="20" t="str">
        <f t="shared" si="0"/>
        <v/>
      </c>
      <c r="AG4" s="62">
        <f t="shared" ref="AG4:AG67" si="5">IF(OR(I4="",D4=""),"",I4/D4)</f>
        <v>4.4776119402985079E-2</v>
      </c>
      <c r="AH4" s="62">
        <f t="shared" ref="AH4:AH67" si="6">IF(OR(J4="",D4=""),"",J4/D4)</f>
        <v>3.6247334754797446E-2</v>
      </c>
      <c r="AI4" s="62">
        <f>IF(OR(K4="",D4=""),"",K4/D4)</f>
        <v>4.4776119402985079E-2</v>
      </c>
      <c r="AJ4" s="62">
        <f t="shared" si="1"/>
        <v>5.7569296375266525E-2</v>
      </c>
      <c r="AK4" s="62">
        <f t="shared" ref="AK4:AK67" si="7">IF(OR(AI4="",AJ4=""),"",AI4-AJ4)</f>
        <v>-1.2793176972281446E-2</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t="str">
        <f>IF(OR(Z3="",N4="",N3=""),"",Z3/100-LN(N4/N3))</f>
        <v/>
      </c>
      <c r="AV4" s="62" t="str">
        <f t="shared" ref="AV4:AV67" si="11">IF(OR(AA4="",Z4=""),"",(AA4-Z4)/100)</f>
        <v/>
      </c>
      <c r="AW4" s="62">
        <f t="shared" ref="AW4:AW67" si="12">IF(AB4="","",AB4)</f>
        <v>0.65671641791044777</v>
      </c>
    </row>
    <row r="5" spans="1:49">
      <c r="A5" s="62">
        <v>1872</v>
      </c>
      <c r="B5" s="61">
        <v>0.82274069616089784</v>
      </c>
      <c r="C5" s="61">
        <v>4379</v>
      </c>
      <c r="D5" s="61">
        <v>0.497</v>
      </c>
      <c r="H5" s="61"/>
      <c r="I5" s="61">
        <v>2.4E-2</v>
      </c>
      <c r="J5" s="61">
        <v>1.7999999999999999E-2</v>
      </c>
      <c r="K5" s="61">
        <v>2.3E-2</v>
      </c>
      <c r="L5" s="61">
        <v>2.9000000000000001E-2</v>
      </c>
      <c r="M5" s="61">
        <v>6.7853877269999998</v>
      </c>
      <c r="N5" s="62">
        <f t="shared" si="2"/>
        <v>5.4901575269141488E-2</v>
      </c>
      <c r="O5" s="61">
        <v>4.2927666881305039E-2</v>
      </c>
      <c r="Z5" s="61"/>
      <c r="AB5" s="61">
        <v>0.61770623742454733</v>
      </c>
      <c r="AC5" s="63" t="str">
        <f t="shared" si="3"/>
        <v/>
      </c>
      <c r="AD5" s="20" t="str">
        <f>IF(F5="","",F5)</f>
        <v/>
      </c>
      <c r="AE5" s="62" t="str">
        <f t="shared" si="4"/>
        <v/>
      </c>
      <c r="AF5" s="20" t="str">
        <f t="shared" si="0"/>
        <v/>
      </c>
      <c r="AG5" s="62">
        <f t="shared" si="5"/>
        <v>4.8289738430583505E-2</v>
      </c>
      <c r="AH5" s="62">
        <f t="shared" si="6"/>
        <v>3.621730382293762E-2</v>
      </c>
      <c r="AI5" s="62">
        <f>IF(OR(K5="",D5=""),"",K5/D5)</f>
        <v>4.6277665995975853E-2</v>
      </c>
      <c r="AJ5" s="62">
        <f>IF(OR(L5="",D5=""),"",L5/D5)</f>
        <v>5.8350100603621731E-2</v>
      </c>
      <c r="AK5" s="62">
        <f t="shared" si="7"/>
        <v>-1.2072434607645878E-2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t="str">
        <f t="shared" ref="AU5:AU68" si="18">IF(OR(Z4="",N5="",N4=""),"",Z4/100-LN(N5/N4))</f>
        <v/>
      </c>
      <c r="AV5" s="62" t="str">
        <f t="shared" si="11"/>
        <v/>
      </c>
      <c r="AW5" s="62">
        <f t="shared" si="12"/>
        <v>0.61770623742454733</v>
      </c>
    </row>
    <row r="6" spans="1:49">
      <c r="A6" s="62">
        <v>1873</v>
      </c>
      <c r="B6" s="61">
        <v>0.8070440668217268</v>
      </c>
      <c r="C6" s="61">
        <v>4405</v>
      </c>
      <c r="D6" s="61">
        <v>0.52800000000000002</v>
      </c>
      <c r="H6" s="61"/>
      <c r="I6" s="61">
        <v>2.3E-2</v>
      </c>
      <c r="J6" s="61">
        <v>0.02</v>
      </c>
      <c r="K6" s="61">
        <v>2.4E-2</v>
      </c>
      <c r="L6" s="61">
        <v>3.4000000000000002E-2</v>
      </c>
      <c r="M6" s="61">
        <v>7.0276120029999998</v>
      </c>
      <c r="N6" s="62">
        <f t="shared" si="2"/>
        <v>5.598327035655664E-2</v>
      </c>
      <c r="O6" s="61">
        <v>5.6640671579499702E-2</v>
      </c>
      <c r="Z6" s="61"/>
      <c r="AB6" s="61">
        <v>0.58333333333333337</v>
      </c>
      <c r="AC6" s="63" t="str">
        <f t="shared" si="3"/>
        <v/>
      </c>
      <c r="AD6" s="20"/>
      <c r="AE6" s="62" t="str">
        <f t="shared" si="4"/>
        <v/>
      </c>
      <c r="AF6" s="20" t="str">
        <f t="shared" ref="AF6:AF37" si="19">IF(H6="","",H6)</f>
        <v/>
      </c>
      <c r="AG6" s="62">
        <f t="shared" si="5"/>
        <v>4.3560606060606057E-2</v>
      </c>
      <c r="AH6" s="62">
        <f t="shared" si="6"/>
        <v>3.787878787878788E-2</v>
      </c>
      <c r="AI6" s="62">
        <f t="shared" ref="AI6:AI69" si="20">IF(OR(K6="",D6=""),"",K6/D6)</f>
        <v>4.5454545454545456E-2</v>
      </c>
      <c r="AJ6" s="62">
        <f t="shared" ref="AJ6:AJ69" si="21">IF(OR(L6="",D6=""),"",L6/D6)</f>
        <v>6.4393939393939392E-2</v>
      </c>
      <c r="AK6" s="62">
        <f t="shared" si="7"/>
        <v>-1.8939393939393936E-2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t="str">
        <f t="shared" si="18"/>
        <v/>
      </c>
      <c r="AV6" s="62" t="str">
        <f t="shared" si="11"/>
        <v/>
      </c>
      <c r="AW6" s="62">
        <f t="shared" si="12"/>
        <v>0.58333333333333337</v>
      </c>
    </row>
    <row r="7" spans="1:49">
      <c r="A7" s="62">
        <v>1874</v>
      </c>
      <c r="B7" s="61">
        <v>0.83142204526443364</v>
      </c>
      <c r="C7" s="61">
        <v>4431</v>
      </c>
      <c r="D7" s="61">
        <v>0.56299999999999994</v>
      </c>
      <c r="H7" s="61"/>
      <c r="I7" s="61">
        <v>2.7E-2</v>
      </c>
      <c r="J7" s="61">
        <v>2.3E-2</v>
      </c>
      <c r="K7" s="61">
        <v>2.3E-2</v>
      </c>
      <c r="L7" s="61">
        <v>2.8000000000000001E-2</v>
      </c>
      <c r="M7" s="61">
        <v>6.8715096859999996</v>
      </c>
      <c r="N7" s="62">
        <f t="shared" si="2"/>
        <v>6.069214865284539E-2</v>
      </c>
      <c r="O7" s="61">
        <v>4.650497245474712E-2</v>
      </c>
      <c r="Z7" s="61"/>
      <c r="AB7" s="61">
        <v>0.60923623445825936</v>
      </c>
      <c r="AC7" s="63" t="str">
        <f t="shared" si="3"/>
        <v/>
      </c>
      <c r="AD7" s="20" t="str">
        <f t="shared" ref="AD7:AD38" si="22">IF(F7="","",F7)</f>
        <v/>
      </c>
      <c r="AE7" s="62" t="str">
        <f t="shared" si="4"/>
        <v/>
      </c>
      <c r="AF7" s="20" t="str">
        <f t="shared" si="19"/>
        <v/>
      </c>
      <c r="AG7" s="62">
        <f t="shared" si="5"/>
        <v>4.7957371225577271E-2</v>
      </c>
      <c r="AH7" s="62">
        <f t="shared" si="6"/>
        <v>4.0852575488454709E-2</v>
      </c>
      <c r="AI7" s="62">
        <f t="shared" si="20"/>
        <v>4.0852575488454709E-2</v>
      </c>
      <c r="AJ7" s="62">
        <f t="shared" si="21"/>
        <v>4.9733570159857909E-2</v>
      </c>
      <c r="AK7" s="62">
        <f t="shared" si="7"/>
        <v>-8.8809946714032001E-3</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t="str">
        <f t="shared" si="18"/>
        <v/>
      </c>
      <c r="AV7" s="62" t="str">
        <f t="shared" si="11"/>
        <v/>
      </c>
      <c r="AW7" s="62">
        <f t="shared" si="12"/>
        <v>0.60923623445825936</v>
      </c>
    </row>
    <row r="8" spans="1:49">
      <c r="A8" s="62">
        <v>1875</v>
      </c>
      <c r="B8" s="61">
        <v>0.80618647099082485</v>
      </c>
      <c r="C8" s="61">
        <v>4458</v>
      </c>
      <c r="D8" s="61">
        <v>0.59499999999999997</v>
      </c>
      <c r="H8" s="61"/>
      <c r="I8" s="61">
        <v>2.9000000000000001E-2</v>
      </c>
      <c r="J8" s="61">
        <v>2.3E-2</v>
      </c>
      <c r="K8" s="61">
        <v>2.4E-2</v>
      </c>
      <c r="L8" s="61">
        <v>3.5999999999999997E-2</v>
      </c>
      <c r="M8" s="61">
        <v>6.8216812649999996</v>
      </c>
      <c r="N8" s="62">
        <f t="shared" si="2"/>
        <v>6.4218995625685449E-2</v>
      </c>
      <c r="O8" s="61">
        <v>4.7101190050320797E-2</v>
      </c>
      <c r="Z8" s="61"/>
      <c r="AB8" s="61">
        <v>0.58991596638655464</v>
      </c>
      <c r="AC8" s="63" t="str">
        <f t="shared" si="3"/>
        <v/>
      </c>
      <c r="AD8" s="20" t="str">
        <f t="shared" si="22"/>
        <v/>
      </c>
      <c r="AE8" s="62" t="str">
        <f t="shared" si="4"/>
        <v/>
      </c>
      <c r="AF8" s="20" t="str">
        <f t="shared" si="19"/>
        <v/>
      </c>
      <c r="AG8" s="62">
        <f t="shared" si="5"/>
        <v>4.8739495798319335E-2</v>
      </c>
      <c r="AH8" s="62">
        <f t="shared" si="6"/>
        <v>3.8655462184873951E-2</v>
      </c>
      <c r="AI8" s="62">
        <f t="shared" si="20"/>
        <v>4.0336134453781515E-2</v>
      </c>
      <c r="AJ8" s="62">
        <f t="shared" si="21"/>
        <v>6.0504201680672269E-2</v>
      </c>
      <c r="AK8" s="62">
        <f t="shared" si="7"/>
        <v>-2.0168067226890754E-2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t="str">
        <f t="shared" si="18"/>
        <v/>
      </c>
      <c r="AV8" s="62" t="str">
        <f t="shared" si="11"/>
        <v/>
      </c>
      <c r="AW8" s="62">
        <f t="shared" si="12"/>
        <v>0.58991596638655464</v>
      </c>
    </row>
    <row r="9" spans="1:49">
      <c r="A9" s="62">
        <v>1876</v>
      </c>
      <c r="B9" s="61">
        <v>0.83997997986978556</v>
      </c>
      <c r="C9" s="61">
        <v>4484</v>
      </c>
      <c r="D9" s="61">
        <v>0.59899999999999998</v>
      </c>
      <c r="H9" s="61"/>
      <c r="I9" s="61">
        <v>3.1E-2</v>
      </c>
      <c r="J9" s="61">
        <v>2.5000000000000001E-2</v>
      </c>
      <c r="K9" s="61">
        <v>2.3E-2</v>
      </c>
      <c r="L9" s="61">
        <v>3.5000000000000003E-2</v>
      </c>
      <c r="M9" s="61">
        <v>6.6223675809999998</v>
      </c>
      <c r="N9" s="62">
        <f t="shared" si="2"/>
        <v>6.6210362630660588E-2</v>
      </c>
      <c r="O9" s="61">
        <v>4.7697407645894474E-2</v>
      </c>
      <c r="Z9" s="61"/>
      <c r="AB9" s="61">
        <v>0.60601001669449084</v>
      </c>
      <c r="AC9" s="63" t="str">
        <f t="shared" si="3"/>
        <v/>
      </c>
      <c r="AD9" s="20" t="str">
        <f t="shared" si="22"/>
        <v/>
      </c>
      <c r="AE9" s="62" t="str">
        <f t="shared" si="4"/>
        <v/>
      </c>
      <c r="AF9" s="20" t="str">
        <f t="shared" si="19"/>
        <v/>
      </c>
      <c r="AG9" s="62">
        <f t="shared" si="5"/>
        <v>5.1752921535893157E-2</v>
      </c>
      <c r="AH9" s="62">
        <f t="shared" si="6"/>
        <v>4.1736227045075132E-2</v>
      </c>
      <c r="AI9" s="62">
        <f t="shared" si="20"/>
        <v>3.8397328881469114E-2</v>
      </c>
      <c r="AJ9" s="62">
        <f t="shared" si="21"/>
        <v>5.8430717863105185E-2</v>
      </c>
      <c r="AK9" s="62">
        <f t="shared" si="7"/>
        <v>-2.003338898163607E-2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t="str">
        <f t="shared" si="18"/>
        <v/>
      </c>
      <c r="AV9" s="62" t="str">
        <f t="shared" si="11"/>
        <v/>
      </c>
      <c r="AW9" s="62">
        <f t="shared" si="12"/>
        <v>0.60601001669449084</v>
      </c>
    </row>
    <row r="10" spans="1:49">
      <c r="A10" s="62">
        <v>1877</v>
      </c>
      <c r="B10" s="61">
        <v>0.89924534144125001</v>
      </c>
      <c r="C10" s="61">
        <v>4511</v>
      </c>
      <c r="D10" s="61">
        <v>0.61299999999999999</v>
      </c>
      <c r="H10" s="61"/>
      <c r="I10" s="61">
        <v>3.5999999999999997E-2</v>
      </c>
      <c r="J10" s="61">
        <v>2.5999999999999999E-2</v>
      </c>
      <c r="K10" s="61">
        <v>2.5000000000000001E-2</v>
      </c>
      <c r="L10" s="61">
        <v>3.2000000000000001E-2</v>
      </c>
      <c r="M10" s="61">
        <v>6.8916616230000001</v>
      </c>
      <c r="N10" s="62">
        <f t="shared" si="2"/>
        <v>6.472048048351739E-2</v>
      </c>
      <c r="O10" s="61">
        <v>5.4255801197204967E-2</v>
      </c>
      <c r="Z10" s="61"/>
      <c r="AB10" s="61">
        <v>0.61990212071778139</v>
      </c>
      <c r="AC10" s="63" t="str">
        <f t="shared" si="3"/>
        <v/>
      </c>
      <c r="AD10" s="20" t="str">
        <f t="shared" si="22"/>
        <v/>
      </c>
      <c r="AE10" s="62" t="str">
        <f t="shared" si="4"/>
        <v/>
      </c>
      <c r="AF10" s="20" t="str">
        <f t="shared" si="19"/>
        <v/>
      </c>
      <c r="AG10" s="62">
        <f t="shared" si="5"/>
        <v>5.8727569331158233E-2</v>
      </c>
      <c r="AH10" s="62">
        <f t="shared" si="6"/>
        <v>4.2414355628058724E-2</v>
      </c>
      <c r="AI10" s="62">
        <f t="shared" si="20"/>
        <v>4.0783034257748776E-2</v>
      </c>
      <c r="AJ10" s="62">
        <f t="shared" si="21"/>
        <v>5.2202283849918436E-2</v>
      </c>
      <c r="AK10" s="62">
        <f t="shared" si="7"/>
        <v>-1.141924959216966E-2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t="str">
        <f t="shared" si="18"/>
        <v/>
      </c>
      <c r="AV10" s="62" t="str">
        <f t="shared" si="11"/>
        <v/>
      </c>
      <c r="AW10" s="62">
        <f t="shared" si="12"/>
        <v>0.61990212071778139</v>
      </c>
    </row>
    <row r="11" spans="1:49">
      <c r="A11" s="62">
        <v>1878</v>
      </c>
      <c r="B11" s="61">
        <v>0.93404407972488701</v>
      </c>
      <c r="C11" s="61">
        <v>4538</v>
      </c>
      <c r="D11" s="61">
        <v>0.61199999999999999</v>
      </c>
      <c r="H11" s="61"/>
      <c r="I11" s="61">
        <v>3.4000000000000002E-2</v>
      </c>
      <c r="J11" s="61">
        <v>2.5999999999999999E-2</v>
      </c>
      <c r="K11" s="61">
        <v>0.02</v>
      </c>
      <c r="L11" s="61">
        <v>3.2000000000000001E-2</v>
      </c>
      <c r="M11" s="61">
        <v>6.8551675679999997</v>
      </c>
      <c r="N11" s="62">
        <f t="shared" si="2"/>
        <v>6.457239377052558E-2</v>
      </c>
      <c r="O11" s="61">
        <v>5.365958360163129E-2</v>
      </c>
      <c r="Z11" s="61"/>
      <c r="AB11" s="61">
        <v>0.66013071895424835</v>
      </c>
      <c r="AC11" s="63" t="str">
        <f t="shared" si="3"/>
        <v/>
      </c>
      <c r="AD11" s="20" t="str">
        <f t="shared" si="22"/>
        <v/>
      </c>
      <c r="AE11" s="62" t="str">
        <f t="shared" si="4"/>
        <v/>
      </c>
      <c r="AF11" s="20" t="str">
        <f t="shared" si="19"/>
        <v/>
      </c>
      <c r="AG11" s="62">
        <f t="shared" si="5"/>
        <v>5.5555555555555559E-2</v>
      </c>
      <c r="AH11" s="62">
        <f t="shared" si="6"/>
        <v>4.2483660130718956E-2</v>
      </c>
      <c r="AI11" s="62">
        <f t="shared" si="20"/>
        <v>3.2679738562091505E-2</v>
      </c>
      <c r="AJ11" s="62">
        <f t="shared" si="21"/>
        <v>5.2287581699346407E-2</v>
      </c>
      <c r="AK11" s="62">
        <f t="shared" si="7"/>
        <v>-1.9607843137254902E-2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t="str">
        <f t="shared" si="18"/>
        <v/>
      </c>
      <c r="AV11" s="62" t="str">
        <f t="shared" si="11"/>
        <v/>
      </c>
      <c r="AW11" s="62">
        <f t="shared" si="12"/>
        <v>0.66013071895424835</v>
      </c>
    </row>
    <row r="12" spans="1:49">
      <c r="A12" s="62">
        <v>1879</v>
      </c>
      <c r="B12" s="61">
        <v>0.92825110844710379</v>
      </c>
      <c r="C12" s="61">
        <v>4571</v>
      </c>
      <c r="D12" s="61">
        <v>0.59599999999999997</v>
      </c>
      <c r="H12" s="61"/>
      <c r="I12" s="61">
        <v>3.4000000000000002E-2</v>
      </c>
      <c r="J12" s="61">
        <v>2.7E-2</v>
      </c>
      <c r="K12" s="61">
        <v>2.1000000000000001E-2</v>
      </c>
      <c r="L12" s="61">
        <v>3.4000000000000002E-2</v>
      </c>
      <c r="M12" s="61">
        <v>6.819375322</v>
      </c>
      <c r="N12" s="62">
        <f t="shared" si="2"/>
        <v>6.2757910556305169E-2</v>
      </c>
      <c r="O12" s="61">
        <v>5.1274713219336562E-2</v>
      </c>
      <c r="Z12" s="61"/>
      <c r="AB12" s="61">
        <v>0.68120805369127513</v>
      </c>
      <c r="AC12" s="63" t="str">
        <f t="shared" si="3"/>
        <v/>
      </c>
      <c r="AD12" s="20" t="str">
        <f t="shared" si="22"/>
        <v/>
      </c>
      <c r="AE12" s="62" t="str">
        <f t="shared" si="4"/>
        <v/>
      </c>
      <c r="AF12" s="20" t="str">
        <f t="shared" si="19"/>
        <v/>
      </c>
      <c r="AG12" s="62">
        <f t="shared" si="5"/>
        <v>5.704697986577182E-2</v>
      </c>
      <c r="AH12" s="62">
        <f t="shared" si="6"/>
        <v>4.5302013422818796E-2</v>
      </c>
      <c r="AI12" s="62">
        <f t="shared" si="20"/>
        <v>3.5234899328859065E-2</v>
      </c>
      <c r="AJ12" s="62">
        <f t="shared" si="21"/>
        <v>5.704697986577182E-2</v>
      </c>
      <c r="AK12" s="62">
        <f t="shared" si="7"/>
        <v>-2.1812080536912755E-2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t="str">
        <f t="shared" si="18"/>
        <v/>
      </c>
      <c r="AV12" s="62" t="str">
        <f t="shared" si="11"/>
        <v/>
      </c>
      <c r="AW12" s="62">
        <f t="shared" si="12"/>
        <v>0.68120805369127513</v>
      </c>
    </row>
    <row r="13" spans="1:49">
      <c r="A13" s="62">
        <v>1880</v>
      </c>
      <c r="B13" s="61">
        <v>0.92982850655681504</v>
      </c>
      <c r="C13" s="61">
        <v>4610</v>
      </c>
      <c r="D13" s="61">
        <v>0.60799999999999998</v>
      </c>
      <c r="H13" s="61"/>
      <c r="I13" s="61">
        <v>3.1E-2</v>
      </c>
      <c r="J13" s="61">
        <v>2.3E-2</v>
      </c>
      <c r="K13" s="61">
        <v>2.5000000000000001E-2</v>
      </c>
      <c r="L13" s="61">
        <v>3.5000000000000003E-2</v>
      </c>
      <c r="M13" s="61">
        <v>6.7347572390000003</v>
      </c>
      <c r="N13" s="62">
        <f t="shared" si="2"/>
        <v>6.4277464795764794E-2</v>
      </c>
      <c r="O13" s="61">
        <v>4.7697407645894481E-2</v>
      </c>
      <c r="Z13" s="61">
        <v>5.77</v>
      </c>
      <c r="AB13" s="61">
        <v>0.69243421052631582</v>
      </c>
      <c r="AC13" s="63" t="str">
        <f t="shared" si="3"/>
        <v/>
      </c>
      <c r="AD13" s="20" t="str">
        <f t="shared" si="22"/>
        <v/>
      </c>
      <c r="AE13" s="62" t="str">
        <f t="shared" si="4"/>
        <v/>
      </c>
      <c r="AF13" s="20" t="str">
        <f t="shared" si="19"/>
        <v/>
      </c>
      <c r="AG13" s="62">
        <f t="shared" si="5"/>
        <v>5.0986842105263157E-2</v>
      </c>
      <c r="AH13" s="62">
        <f t="shared" si="6"/>
        <v>3.7828947368421052E-2</v>
      </c>
      <c r="AI13" s="62">
        <f t="shared" si="20"/>
        <v>4.1118421052631582E-2</v>
      </c>
      <c r="AJ13" s="62">
        <f t="shared" si="21"/>
        <v>5.7565789473684216E-2</v>
      </c>
      <c r="AK13" s="62">
        <f t="shared" si="7"/>
        <v>-1.6447368421052634E-2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t="str">
        <f t="shared" si="18"/>
        <v/>
      </c>
      <c r="AV13" s="62" t="str">
        <f t="shared" si="11"/>
        <v/>
      </c>
      <c r="AW13" s="62">
        <f t="shared" si="12"/>
        <v>0.69243421052631582</v>
      </c>
    </row>
    <row r="14" spans="1:49">
      <c r="A14" s="62">
        <v>1881</v>
      </c>
      <c r="B14" s="61">
        <v>0.94435814440467802</v>
      </c>
      <c r="C14" s="61">
        <v>4651</v>
      </c>
      <c r="D14" s="61">
        <v>0.63400000000000001</v>
      </c>
      <c r="H14" s="61"/>
      <c r="I14" s="61">
        <v>3.3000000000000002E-2</v>
      </c>
      <c r="J14" s="61">
        <v>2.5000000000000001E-2</v>
      </c>
      <c r="K14" s="61">
        <v>2.1000000000000001E-2</v>
      </c>
      <c r="L14" s="61">
        <v>3.5999999999999997E-2</v>
      </c>
      <c r="M14" s="61">
        <v>6.8999830690000001</v>
      </c>
      <c r="N14" s="62">
        <f t="shared" si="2"/>
        <v>6.4844466925328623E-2</v>
      </c>
      <c r="O14" s="61">
        <v>4.8889842837041841E-2</v>
      </c>
      <c r="Z14" s="61">
        <v>5.04</v>
      </c>
      <c r="AB14" s="61">
        <v>0.6577287066246057</v>
      </c>
      <c r="AC14" s="63" t="str">
        <f t="shared" si="3"/>
        <v/>
      </c>
      <c r="AD14" s="20" t="str">
        <f t="shared" si="22"/>
        <v/>
      </c>
      <c r="AE14" s="62" t="str">
        <f t="shared" si="4"/>
        <v/>
      </c>
      <c r="AF14" s="20" t="str">
        <f t="shared" si="19"/>
        <v/>
      </c>
      <c r="AG14" s="62">
        <f t="shared" si="5"/>
        <v>5.2050473186119876E-2</v>
      </c>
      <c r="AH14" s="62">
        <f t="shared" si="6"/>
        <v>3.9432176656151424E-2</v>
      </c>
      <c r="AI14" s="62">
        <f t="shared" si="20"/>
        <v>3.3123028391167195E-2</v>
      </c>
      <c r="AJ14" s="62">
        <f t="shared" si="21"/>
        <v>5.6782334384858038E-2</v>
      </c>
      <c r="AK14" s="62">
        <f t="shared" si="7"/>
        <v>-2.3659305993690843E-2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4.8917514073637383E-2</v>
      </c>
      <c r="AV14" s="62" t="str">
        <f t="shared" si="11"/>
        <v/>
      </c>
      <c r="AW14" s="62">
        <f t="shared" si="12"/>
        <v>0.6577287066246057</v>
      </c>
    </row>
    <row r="15" spans="1:49">
      <c r="A15" s="62">
        <v>1882</v>
      </c>
      <c r="B15" s="61">
        <v>0.9365640916856558</v>
      </c>
      <c r="C15" s="61">
        <v>4691</v>
      </c>
      <c r="D15" s="61">
        <v>0.65</v>
      </c>
      <c r="H15" s="61"/>
      <c r="I15" s="61">
        <v>3.5999999999999997E-2</v>
      </c>
      <c r="J15" s="61">
        <v>2.9000000000000001E-2</v>
      </c>
      <c r="K15" s="61">
        <v>2.5000000000000001E-2</v>
      </c>
      <c r="L15" s="61">
        <v>3.6999999999999998E-2</v>
      </c>
      <c r="M15" s="61">
        <v>7.0577897790000002</v>
      </c>
      <c r="N15" s="62">
        <f t="shared" si="2"/>
        <v>6.4440252917632071E-2</v>
      </c>
      <c r="O15" s="61">
        <v>4.9486060432615525E-2</v>
      </c>
      <c r="Z15" s="61">
        <v>5.63</v>
      </c>
      <c r="AB15" s="61">
        <v>0.66615384615384621</v>
      </c>
      <c r="AC15" s="63" t="str">
        <f t="shared" si="3"/>
        <v/>
      </c>
      <c r="AD15" s="20" t="str">
        <f t="shared" si="22"/>
        <v/>
      </c>
      <c r="AE15" s="62" t="str">
        <f t="shared" si="4"/>
        <v/>
      </c>
      <c r="AF15" s="20" t="str">
        <f t="shared" si="19"/>
        <v/>
      </c>
      <c r="AG15" s="62">
        <f t="shared" si="5"/>
        <v>5.5384615384615379E-2</v>
      </c>
      <c r="AH15" s="62">
        <f t="shared" si="6"/>
        <v>4.4615384615384619E-2</v>
      </c>
      <c r="AI15" s="62">
        <f t="shared" si="20"/>
        <v>3.8461538461538464E-2</v>
      </c>
      <c r="AJ15" s="62">
        <f t="shared" si="21"/>
        <v>5.6923076923076917E-2</v>
      </c>
      <c r="AK15" s="62">
        <f t="shared" si="7"/>
        <v>-1.8461538461538453E-2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5.6653102846094906E-2</v>
      </c>
      <c r="AV15" s="62" t="str">
        <f t="shared" si="11"/>
        <v/>
      </c>
      <c r="AW15" s="62">
        <f t="shared" si="12"/>
        <v>0.66615384615384621</v>
      </c>
    </row>
    <row r="16" spans="1:49">
      <c r="A16" s="62">
        <v>1883</v>
      </c>
      <c r="B16" s="61">
        <v>0.9394380608333982</v>
      </c>
      <c r="C16" s="61">
        <v>4732</v>
      </c>
      <c r="D16" s="61">
        <v>0.64900000000000002</v>
      </c>
      <c r="H16" s="61"/>
      <c r="I16" s="61">
        <v>3.3000000000000002E-2</v>
      </c>
      <c r="J16" s="61">
        <v>2.7E-2</v>
      </c>
      <c r="K16" s="61">
        <v>2.3E-2</v>
      </c>
      <c r="L16" s="61">
        <v>3.1E-2</v>
      </c>
      <c r="M16" s="61">
        <v>7.1704802110000001</v>
      </c>
      <c r="N16" s="62">
        <f t="shared" si="2"/>
        <v>6.2781219915714739E-2</v>
      </c>
      <c r="O16" s="61">
        <v>4.7101190050320797E-2</v>
      </c>
      <c r="Z16" s="61">
        <v>5.8</v>
      </c>
      <c r="AB16" s="61">
        <v>0.68412942989214176</v>
      </c>
      <c r="AC16" s="63" t="str">
        <f t="shared" si="3"/>
        <v/>
      </c>
      <c r="AD16" s="20" t="str">
        <f t="shared" si="22"/>
        <v/>
      </c>
      <c r="AE16" s="62" t="str">
        <f t="shared" si="4"/>
        <v/>
      </c>
      <c r="AF16" s="20" t="str">
        <f t="shared" si="19"/>
        <v/>
      </c>
      <c r="AG16" s="62">
        <f t="shared" si="5"/>
        <v>5.0847457627118647E-2</v>
      </c>
      <c r="AH16" s="62">
        <f t="shared" si="6"/>
        <v>4.1602465331278891E-2</v>
      </c>
      <c r="AI16" s="62">
        <f t="shared" si="20"/>
        <v>3.543913713405239E-2</v>
      </c>
      <c r="AJ16" s="62">
        <f t="shared" si="21"/>
        <v>4.7765793528505393E-2</v>
      </c>
      <c r="AK16" s="62">
        <f t="shared" si="7"/>
        <v>-1.2326656394453003E-2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8.2382500332803144E-2</v>
      </c>
      <c r="AV16" s="62" t="str">
        <f t="shared" si="11"/>
        <v/>
      </c>
      <c r="AW16" s="62">
        <f t="shared" si="12"/>
        <v>0.68412942989214176</v>
      </c>
    </row>
    <row r="17" spans="1:49">
      <c r="A17" s="62">
        <v>1884</v>
      </c>
      <c r="B17" s="61">
        <v>0.93865231247553216</v>
      </c>
      <c r="C17" s="61">
        <v>4773</v>
      </c>
      <c r="D17" s="61">
        <v>0.67800000000000005</v>
      </c>
      <c r="H17" s="61"/>
      <c r="I17" s="61">
        <v>3.4000000000000002E-2</v>
      </c>
      <c r="J17" s="61">
        <v>2.9000000000000001E-2</v>
      </c>
      <c r="K17" s="61">
        <v>2.1999999999999999E-2</v>
      </c>
      <c r="L17" s="61">
        <v>3.3000000000000002E-2</v>
      </c>
      <c r="M17" s="61">
        <v>7.3548553950000004</v>
      </c>
      <c r="N17" s="62">
        <f t="shared" si="2"/>
        <v>6.3393123693633077E-2</v>
      </c>
      <c r="O17" s="61">
        <v>4.3523884476878716E-2</v>
      </c>
      <c r="Z17" s="61">
        <v>5.9</v>
      </c>
      <c r="AB17" s="61">
        <v>0.65044247787610621</v>
      </c>
      <c r="AC17" s="63" t="str">
        <f t="shared" si="3"/>
        <v/>
      </c>
      <c r="AD17" s="20" t="str">
        <f t="shared" si="22"/>
        <v/>
      </c>
      <c r="AE17" s="62" t="str">
        <f t="shared" si="4"/>
        <v/>
      </c>
      <c r="AF17" s="20" t="str">
        <f t="shared" si="19"/>
        <v/>
      </c>
      <c r="AG17" s="62">
        <f t="shared" si="5"/>
        <v>5.0147492625368731E-2</v>
      </c>
      <c r="AH17" s="62">
        <f t="shared" si="6"/>
        <v>4.2772861356932153E-2</v>
      </c>
      <c r="AI17" s="62">
        <f t="shared" si="20"/>
        <v>3.2448377581120937E-2</v>
      </c>
      <c r="AJ17" s="62">
        <f t="shared" si="21"/>
        <v>4.8672566371681415E-2</v>
      </c>
      <c r="AK17" s="62">
        <f t="shared" si="7"/>
        <v>-1.6224188790560479E-2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4.8300586352787077E-2</v>
      </c>
      <c r="AV17" s="62" t="str">
        <f t="shared" si="11"/>
        <v/>
      </c>
      <c r="AW17" s="62">
        <f t="shared" si="12"/>
        <v>0.65044247787610621</v>
      </c>
    </row>
    <row r="18" spans="1:49">
      <c r="A18" s="62">
        <v>1885</v>
      </c>
      <c r="B18" s="61">
        <v>0.93923358645782407</v>
      </c>
      <c r="C18" s="61">
        <v>4815</v>
      </c>
      <c r="D18" s="61">
        <v>0.7</v>
      </c>
      <c r="H18" s="61"/>
      <c r="I18" s="61">
        <v>3.9E-2</v>
      </c>
      <c r="J18" s="61">
        <v>0.03</v>
      </c>
      <c r="K18" s="61">
        <v>2.3E-2</v>
      </c>
      <c r="L18" s="61">
        <v>3.3000000000000002E-2</v>
      </c>
      <c r="M18" s="61">
        <v>7.4838879460000003</v>
      </c>
      <c r="N18" s="62">
        <f t="shared" si="2"/>
        <v>6.3760615868773379E-2</v>
      </c>
      <c r="O18" s="61">
        <v>4.1735231690157672E-2</v>
      </c>
      <c r="Z18" s="61">
        <v>6</v>
      </c>
      <c r="AB18" s="61">
        <v>0.69857142857142862</v>
      </c>
      <c r="AC18" s="63" t="str">
        <f t="shared" si="3"/>
        <v/>
      </c>
      <c r="AD18" s="20" t="str">
        <f t="shared" si="22"/>
        <v/>
      </c>
      <c r="AE18" s="62" t="str">
        <f t="shared" si="4"/>
        <v/>
      </c>
      <c r="AF18" s="20" t="str">
        <f t="shared" si="19"/>
        <v/>
      </c>
      <c r="AG18" s="62">
        <f t="shared" si="5"/>
        <v>5.5714285714285716E-2</v>
      </c>
      <c r="AH18" s="62">
        <f t="shared" si="6"/>
        <v>4.2857142857142858E-2</v>
      </c>
      <c r="AI18" s="62">
        <f t="shared" si="20"/>
        <v>3.2857142857142856E-2</v>
      </c>
      <c r="AJ18" s="62">
        <f t="shared" si="21"/>
        <v>4.7142857142857146E-2</v>
      </c>
      <c r="AK18" s="62">
        <f t="shared" si="7"/>
        <v>-1.428571428571429E-2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5.3219702863319507E-2</v>
      </c>
      <c r="AV18" s="62" t="str">
        <f t="shared" si="11"/>
        <v/>
      </c>
      <c r="AW18" s="62">
        <f t="shared" si="12"/>
        <v>0.69857142857142862</v>
      </c>
    </row>
    <row r="19" spans="1:49">
      <c r="A19" s="62">
        <v>1886</v>
      </c>
      <c r="B19" s="61">
        <v>0.9262686895928548</v>
      </c>
      <c r="C19" s="61">
        <v>4857</v>
      </c>
      <c r="D19" s="61">
        <v>0.73699999999999999</v>
      </c>
      <c r="H19" s="61"/>
      <c r="I19" s="61">
        <v>0.04</v>
      </c>
      <c r="J19" s="61">
        <v>3.1E-2</v>
      </c>
      <c r="K19" s="61">
        <v>2.5999999999999999E-2</v>
      </c>
      <c r="L19" s="61">
        <v>3.6999999999999998E-2</v>
      </c>
      <c r="M19" s="61">
        <v>7.8309824990000001</v>
      </c>
      <c r="N19" s="62">
        <f t="shared" si="2"/>
        <v>6.3600592575909151E-2</v>
      </c>
      <c r="O19" s="61">
        <v>4.2927666881305039E-2</v>
      </c>
      <c r="Z19" s="61">
        <v>4.5</v>
      </c>
      <c r="AB19" s="61">
        <v>0.67028493894165531</v>
      </c>
      <c r="AC19" s="63" t="str">
        <f t="shared" si="3"/>
        <v/>
      </c>
      <c r="AD19" s="20" t="str">
        <f t="shared" si="22"/>
        <v/>
      </c>
      <c r="AE19" s="62" t="str">
        <f t="shared" si="4"/>
        <v/>
      </c>
      <c r="AF19" s="20" t="str">
        <f t="shared" si="19"/>
        <v/>
      </c>
      <c r="AG19" s="62">
        <f t="shared" si="5"/>
        <v>5.4274084124830396E-2</v>
      </c>
      <c r="AH19" s="62">
        <f t="shared" si="6"/>
        <v>4.2062415196743558E-2</v>
      </c>
      <c r="AI19" s="62">
        <f t="shared" si="20"/>
        <v>3.5278154681139755E-2</v>
      </c>
      <c r="AJ19" s="62">
        <f t="shared" si="21"/>
        <v>5.0203527815468114E-2</v>
      </c>
      <c r="AK19" s="62">
        <f t="shared" si="7"/>
        <v>-1.492537313432836E-2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6.2512906072839866E-2</v>
      </c>
      <c r="AV19" s="62" t="str">
        <f t="shared" si="11"/>
        <v/>
      </c>
      <c r="AW19" s="62">
        <f t="shared" si="12"/>
        <v>0.67028493894165531</v>
      </c>
    </row>
    <row r="20" spans="1:49">
      <c r="A20" s="62">
        <v>1887</v>
      </c>
      <c r="B20" s="61">
        <v>0.92987266699978466</v>
      </c>
      <c r="C20" s="61">
        <v>4899</v>
      </c>
      <c r="D20" s="61">
        <v>0.754</v>
      </c>
      <c r="H20" s="61"/>
      <c r="I20" s="61">
        <v>0.04</v>
      </c>
      <c r="J20" s="61">
        <v>3.4000000000000002E-2</v>
      </c>
      <c r="K20" s="61">
        <v>2.1000000000000001E-2</v>
      </c>
      <c r="L20" s="61">
        <v>3.6999999999999998E-2</v>
      </c>
      <c r="M20" s="61">
        <v>7.9303385659999996</v>
      </c>
      <c r="N20" s="62">
        <f t="shared" si="2"/>
        <v>6.3701580630087268E-2</v>
      </c>
      <c r="O20" s="61">
        <v>4.1735231690157672E-2</v>
      </c>
      <c r="Z20" s="61">
        <v>4.7750000000000004</v>
      </c>
      <c r="AB20" s="61">
        <v>0.66578249336870021</v>
      </c>
      <c r="AC20" s="63" t="str">
        <f t="shared" si="3"/>
        <v/>
      </c>
      <c r="AD20" s="20" t="str">
        <f t="shared" si="22"/>
        <v/>
      </c>
      <c r="AE20" s="62" t="str">
        <f t="shared" si="4"/>
        <v/>
      </c>
      <c r="AF20" s="20" t="str">
        <f t="shared" si="19"/>
        <v/>
      </c>
      <c r="AG20" s="62">
        <f t="shared" si="5"/>
        <v>5.3050397877984087E-2</v>
      </c>
      <c r="AH20" s="62">
        <f t="shared" si="6"/>
        <v>4.5092838196286476E-2</v>
      </c>
      <c r="AI20" s="62">
        <f t="shared" si="20"/>
        <v>2.7851458885941646E-2</v>
      </c>
      <c r="AJ20" s="62">
        <f t="shared" si="21"/>
        <v>4.9071618037135278E-2</v>
      </c>
      <c r="AK20" s="62">
        <f t="shared" si="7"/>
        <v>-2.1220159151193633E-2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4.3413411604542589E-2</v>
      </c>
      <c r="AV20" s="62" t="str">
        <f t="shared" si="11"/>
        <v/>
      </c>
      <c r="AW20" s="62">
        <f t="shared" si="12"/>
        <v>0.66578249336870021</v>
      </c>
    </row>
    <row r="21" spans="1:49">
      <c r="A21" s="62">
        <v>1888</v>
      </c>
      <c r="B21" s="61">
        <v>0.92553354551929967</v>
      </c>
      <c r="C21" s="61">
        <v>4942</v>
      </c>
      <c r="D21" s="61">
        <v>0.79800000000000004</v>
      </c>
      <c r="H21" s="61"/>
      <c r="I21" s="61">
        <v>4.2999999999999997E-2</v>
      </c>
      <c r="J21" s="61">
        <v>3.6999999999999998E-2</v>
      </c>
      <c r="K21" s="61">
        <v>2.3E-2</v>
      </c>
      <c r="L21" s="61">
        <v>3.7999999999999999E-2</v>
      </c>
      <c r="M21" s="61">
        <v>7.9566062649999996</v>
      </c>
      <c r="N21" s="62">
        <f t="shared" si="2"/>
        <v>6.6611668785988579E-2</v>
      </c>
      <c r="O21" s="61">
        <v>4.1735231690157672E-2</v>
      </c>
      <c r="Z21" s="61">
        <v>4.5</v>
      </c>
      <c r="AB21" s="61">
        <v>0.6428571428571429</v>
      </c>
      <c r="AC21" s="63" t="str">
        <f t="shared" si="3"/>
        <v/>
      </c>
      <c r="AD21" s="20" t="str">
        <f t="shared" si="22"/>
        <v/>
      </c>
      <c r="AE21" s="62" t="str">
        <f t="shared" si="4"/>
        <v/>
      </c>
      <c r="AF21" s="20" t="str">
        <f t="shared" si="19"/>
        <v/>
      </c>
      <c r="AG21" s="62">
        <f t="shared" si="5"/>
        <v>5.3884711779448612E-2</v>
      </c>
      <c r="AH21" s="62">
        <f t="shared" si="6"/>
        <v>4.6365914786967416E-2</v>
      </c>
      <c r="AI21" s="62">
        <f t="shared" si="20"/>
        <v>2.882205513784461E-2</v>
      </c>
      <c r="AJ21" s="62">
        <f t="shared" si="21"/>
        <v>4.7619047619047616E-2</v>
      </c>
      <c r="AK21" s="62">
        <f t="shared" si="7"/>
        <v>-1.8796992481203006E-2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3.0796067331890498E-3</v>
      </c>
      <c r="AV21" s="62" t="str">
        <f t="shared" si="11"/>
        <v/>
      </c>
      <c r="AW21" s="62">
        <f t="shared" si="12"/>
        <v>0.6428571428571429</v>
      </c>
    </row>
    <row r="22" spans="1:49">
      <c r="A22" s="62">
        <v>1889</v>
      </c>
      <c r="B22" s="61">
        <v>0.92636074738009377</v>
      </c>
      <c r="C22" s="61">
        <v>4985</v>
      </c>
      <c r="D22" s="61">
        <v>0.81299999999999994</v>
      </c>
      <c r="H22" s="61"/>
      <c r="I22" s="61">
        <v>4.9000000000000002E-2</v>
      </c>
      <c r="J22" s="61">
        <v>3.7999999999999999E-2</v>
      </c>
      <c r="K22" s="61">
        <v>2.3E-2</v>
      </c>
      <c r="L22" s="61">
        <v>4.2000000000000003E-2</v>
      </c>
      <c r="M22" s="61">
        <v>7.7462641579999998</v>
      </c>
      <c r="N22" s="62">
        <f t="shared" si="2"/>
        <v>6.9105260920312286E-2</v>
      </c>
      <c r="O22" s="61">
        <v>4.531253726359976E-2</v>
      </c>
      <c r="Z22" s="61">
        <v>4.5</v>
      </c>
      <c r="AB22" s="61">
        <v>0.64698646986469865</v>
      </c>
      <c r="AC22" s="63" t="str">
        <f t="shared" si="3"/>
        <v/>
      </c>
      <c r="AD22" s="20" t="str">
        <f t="shared" si="22"/>
        <v/>
      </c>
      <c r="AE22" s="62" t="str">
        <f t="shared" si="4"/>
        <v/>
      </c>
      <c r="AF22" s="20" t="str">
        <f t="shared" si="19"/>
        <v/>
      </c>
      <c r="AG22" s="62">
        <f t="shared" si="5"/>
        <v>6.027060270602707E-2</v>
      </c>
      <c r="AH22" s="62">
        <f t="shared" si="6"/>
        <v>4.6740467404674052E-2</v>
      </c>
      <c r="AI22" s="62">
        <f t="shared" si="20"/>
        <v>2.829028290282903E-2</v>
      </c>
      <c r="AJ22" s="62">
        <f t="shared" si="21"/>
        <v>5.166051660516606E-2</v>
      </c>
      <c r="AK22" s="62">
        <f t="shared" si="7"/>
        <v>-2.3370233702337029E-2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8.2489064391951944E-3</v>
      </c>
      <c r="AV22" s="62" t="str">
        <f t="shared" si="11"/>
        <v/>
      </c>
      <c r="AW22" s="62">
        <f t="shared" si="12"/>
        <v>0.64698646986469865</v>
      </c>
    </row>
    <row r="23" spans="1:49">
      <c r="A23" s="62">
        <v>1890</v>
      </c>
      <c r="B23" s="61">
        <v>0.92690033061472865</v>
      </c>
      <c r="C23" s="61">
        <v>5028</v>
      </c>
      <c r="D23" s="61">
        <v>0.81</v>
      </c>
      <c r="H23" s="61"/>
      <c r="I23" s="61">
        <v>5.1999999999999998E-2</v>
      </c>
      <c r="J23" s="61">
        <v>3.7999999999999999E-2</v>
      </c>
      <c r="K23" s="61">
        <v>2.1999999999999999E-2</v>
      </c>
      <c r="L23" s="61">
        <v>4.3999999999999997E-2</v>
      </c>
      <c r="M23" s="61">
        <v>8.0306972170000002</v>
      </c>
      <c r="N23" s="62">
        <f t="shared" si="2"/>
        <v>6.5843745710782817E-2</v>
      </c>
      <c r="O23" s="61">
        <v>5.1274713219336569E-2</v>
      </c>
      <c r="Z23" s="61">
        <v>7</v>
      </c>
      <c r="AB23" s="61">
        <v>0.66543209876543208</v>
      </c>
      <c r="AC23" s="63" t="str">
        <f t="shared" si="3"/>
        <v/>
      </c>
      <c r="AD23" s="20" t="str">
        <f t="shared" si="22"/>
        <v/>
      </c>
      <c r="AE23" s="62" t="str">
        <f t="shared" si="4"/>
        <v/>
      </c>
      <c r="AF23" s="20" t="str">
        <f t="shared" si="19"/>
        <v/>
      </c>
      <c r="AG23" s="62">
        <f t="shared" si="5"/>
        <v>6.4197530864197522E-2</v>
      </c>
      <c r="AH23" s="62">
        <f t="shared" si="6"/>
        <v>4.6913580246913576E-2</v>
      </c>
      <c r="AI23" s="62">
        <f t="shared" si="20"/>
        <v>2.716049382716049E-2</v>
      </c>
      <c r="AJ23" s="62">
        <f t="shared" si="21"/>
        <v>5.432098765432098E-2</v>
      </c>
      <c r="AK23" s="62">
        <f t="shared" si="7"/>
        <v>-2.716049382716049E-2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9.3346416894918849E-2</v>
      </c>
      <c r="AV23" s="62" t="str">
        <f t="shared" si="11"/>
        <v/>
      </c>
      <c r="AW23" s="62">
        <f t="shared" si="12"/>
        <v>0.66543209876543208</v>
      </c>
    </row>
    <row r="24" spans="1:49">
      <c r="A24" s="62">
        <v>1891</v>
      </c>
      <c r="B24" s="61">
        <v>0.99394239999999989</v>
      </c>
      <c r="C24" s="61">
        <v>5068</v>
      </c>
      <c r="D24" s="61">
        <v>0.81100000000000005</v>
      </c>
      <c r="H24" s="61"/>
      <c r="I24" s="61">
        <v>4.9000000000000002E-2</v>
      </c>
      <c r="J24" s="61">
        <v>3.9E-2</v>
      </c>
      <c r="K24" s="61">
        <v>2.1000000000000001E-2</v>
      </c>
      <c r="L24" s="61">
        <v>0.04</v>
      </c>
      <c r="M24" s="61">
        <v>7.8265711299999996</v>
      </c>
      <c r="N24" s="62">
        <f t="shared" si="2"/>
        <v>6.7110541409858962E-2</v>
      </c>
      <c r="O24" s="61">
        <v>4.9486060432615525E-2</v>
      </c>
      <c r="Z24" s="61">
        <v>7</v>
      </c>
      <c r="AB24" s="61">
        <v>0.71886559802712702</v>
      </c>
      <c r="AC24" s="63" t="str">
        <f t="shared" si="3"/>
        <v/>
      </c>
      <c r="AD24" s="20" t="str">
        <f t="shared" si="22"/>
        <v/>
      </c>
      <c r="AE24" s="62" t="str">
        <f t="shared" si="4"/>
        <v/>
      </c>
      <c r="AF24" s="20" t="str">
        <f t="shared" si="19"/>
        <v/>
      </c>
      <c r="AG24" s="62">
        <f t="shared" si="5"/>
        <v>6.041923551171393E-2</v>
      </c>
      <c r="AH24" s="62">
        <f t="shared" si="6"/>
        <v>4.8088779284833537E-2</v>
      </c>
      <c r="AI24" s="62">
        <f t="shared" si="20"/>
        <v>2.5893958076448828E-2</v>
      </c>
      <c r="AJ24" s="62">
        <f t="shared" si="21"/>
        <v>4.9321824907521579E-2</v>
      </c>
      <c r="AK24" s="62">
        <f t="shared" si="7"/>
        <v>-2.3427866831072751E-2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5.0943314225479881E-2</v>
      </c>
      <c r="AV24" s="62" t="str">
        <f t="shared" si="11"/>
        <v/>
      </c>
      <c r="AW24" s="62">
        <f t="shared" si="12"/>
        <v>0.71886559802712702</v>
      </c>
    </row>
    <row r="25" spans="1:49">
      <c r="A25" s="62">
        <v>1892</v>
      </c>
      <c r="B25" s="61">
        <v>1.176822</v>
      </c>
      <c r="C25" s="61">
        <v>5104</v>
      </c>
      <c r="D25" s="61">
        <v>0.84099999999999997</v>
      </c>
      <c r="H25" s="61"/>
      <c r="I25" s="61">
        <v>5.2999999999999999E-2</v>
      </c>
      <c r="J25" s="61">
        <v>3.6999999999999998E-2</v>
      </c>
      <c r="K25" s="61">
        <v>2.5000000000000001E-2</v>
      </c>
      <c r="L25" s="61">
        <v>3.1E-2</v>
      </c>
      <c r="M25" s="61">
        <v>7.737240903</v>
      </c>
      <c r="N25" s="62">
        <f t="shared" si="2"/>
        <v>6.9900010677904537E-2</v>
      </c>
      <c r="O25" s="61">
        <v>5.0678495623762893E-2</v>
      </c>
      <c r="Z25" s="61">
        <v>6</v>
      </c>
      <c r="AB25" s="61">
        <v>0.69797859690844233</v>
      </c>
      <c r="AC25" s="63" t="str">
        <f t="shared" si="3"/>
        <v/>
      </c>
      <c r="AD25" s="20" t="str">
        <f t="shared" si="22"/>
        <v/>
      </c>
      <c r="AE25" s="62" t="str">
        <f t="shared" si="4"/>
        <v/>
      </c>
      <c r="AF25" s="20" t="str">
        <f t="shared" si="19"/>
        <v/>
      </c>
      <c r="AG25" s="62">
        <f t="shared" si="5"/>
        <v>6.3020214030915581E-2</v>
      </c>
      <c r="AH25" s="62">
        <f t="shared" si="6"/>
        <v>4.3995243757431628E-2</v>
      </c>
      <c r="AI25" s="62">
        <f t="shared" si="20"/>
        <v>2.9726516052318672E-2</v>
      </c>
      <c r="AJ25" s="62">
        <f t="shared" si="21"/>
        <v>3.6860879904875153E-2</v>
      </c>
      <c r="AK25" s="62">
        <f t="shared" si="7"/>
        <v>-7.1343638525564815E-3</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2.9275329637147345E-2</v>
      </c>
      <c r="AV25" s="62" t="str">
        <f t="shared" si="11"/>
        <v/>
      </c>
      <c r="AW25" s="62">
        <f t="shared" si="12"/>
        <v>0.69797859690844233</v>
      </c>
    </row>
    <row r="26" spans="1:49">
      <c r="A26" s="62">
        <v>1893</v>
      </c>
      <c r="B26" s="61">
        <v>1.1513599999999999</v>
      </c>
      <c r="C26" s="61">
        <v>5141</v>
      </c>
      <c r="D26" s="61">
        <v>0.86</v>
      </c>
      <c r="H26" s="61"/>
      <c r="I26" s="61">
        <v>4.5999999999999999E-2</v>
      </c>
      <c r="J26" s="61">
        <v>0.04</v>
      </c>
      <c r="K26" s="61">
        <v>2.3E-2</v>
      </c>
      <c r="L26" s="61">
        <v>3.7999999999999999E-2</v>
      </c>
      <c r="M26" s="61">
        <v>7.837399037</v>
      </c>
      <c r="N26" s="62">
        <f t="shared" si="2"/>
        <v>7.0057868401500731E-2</v>
      </c>
      <c r="O26" s="61">
        <v>5.1870930814910253E-2</v>
      </c>
      <c r="Z26" s="61">
        <v>6</v>
      </c>
      <c r="AB26" s="61">
        <v>0.72674418604651159</v>
      </c>
      <c r="AC26" s="63" t="str">
        <f t="shared" si="3"/>
        <v/>
      </c>
      <c r="AD26" s="20" t="str">
        <f t="shared" si="22"/>
        <v/>
      </c>
      <c r="AE26" s="62" t="str">
        <f t="shared" si="4"/>
        <v/>
      </c>
      <c r="AF26" s="20" t="str">
        <f t="shared" si="19"/>
        <v/>
      </c>
      <c r="AG26" s="62">
        <f t="shared" si="5"/>
        <v>5.3488372093023255E-2</v>
      </c>
      <c r="AH26" s="62">
        <f t="shared" si="6"/>
        <v>4.6511627906976744E-2</v>
      </c>
      <c r="AI26" s="62">
        <f t="shared" si="20"/>
        <v>2.6744186046511628E-2</v>
      </c>
      <c r="AJ26" s="62">
        <f t="shared" si="21"/>
        <v>4.4186046511627906E-2</v>
      </c>
      <c r="AK26" s="62">
        <f t="shared" si="7"/>
        <v>-1.7441860465116279E-2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5.7744210021273036E-2</v>
      </c>
      <c r="AV26" s="62" t="str">
        <f t="shared" si="11"/>
        <v/>
      </c>
      <c r="AW26" s="62">
        <f t="shared" si="12"/>
        <v>0.72674418604651159</v>
      </c>
    </row>
    <row r="27" spans="1:49">
      <c r="A27" s="62">
        <v>1894</v>
      </c>
      <c r="B27" s="61">
        <v>1.1869499999999999</v>
      </c>
      <c r="C27" s="61">
        <v>5178</v>
      </c>
      <c r="D27" s="61">
        <v>0.88</v>
      </c>
      <c r="H27" s="61"/>
      <c r="I27" s="61">
        <v>4.3999999999999997E-2</v>
      </c>
      <c r="J27" s="61">
        <v>4.3999999999999997E-2</v>
      </c>
      <c r="K27" s="61">
        <v>2.4E-2</v>
      </c>
      <c r="L27" s="61">
        <v>3.5999999999999997E-2</v>
      </c>
      <c r="M27" s="61">
        <v>7.6798931020000003</v>
      </c>
      <c r="N27" s="62">
        <f t="shared" si="2"/>
        <v>7.2634588771166159E-2</v>
      </c>
      <c r="O27" s="61">
        <v>5.306336600605762E-2</v>
      </c>
      <c r="Z27" s="61">
        <v>5</v>
      </c>
      <c r="AB27" s="61">
        <v>0.68181818181818177</v>
      </c>
      <c r="AC27" s="63" t="str">
        <f t="shared" si="3"/>
        <v/>
      </c>
      <c r="AD27" s="20" t="str">
        <f t="shared" si="22"/>
        <v/>
      </c>
      <c r="AE27" s="62" t="str">
        <f t="shared" si="4"/>
        <v/>
      </c>
      <c r="AF27" s="20" t="str">
        <f t="shared" si="19"/>
        <v/>
      </c>
      <c r="AG27" s="62">
        <f t="shared" si="5"/>
        <v>4.9999999999999996E-2</v>
      </c>
      <c r="AH27" s="62">
        <f t="shared" si="6"/>
        <v>4.9999999999999996E-2</v>
      </c>
      <c r="AI27" s="62">
        <f t="shared" si="20"/>
        <v>2.7272727272727275E-2</v>
      </c>
      <c r="AJ27" s="62">
        <f t="shared" si="21"/>
        <v>4.0909090909090909E-2</v>
      </c>
      <c r="AK27" s="62">
        <f t="shared" si="7"/>
        <v>-1.3636363636363634E-2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2.388035424897595E-2</v>
      </c>
      <c r="AV27" s="62" t="str">
        <f t="shared" si="11"/>
        <v/>
      </c>
      <c r="AW27" s="62">
        <f t="shared" si="12"/>
        <v>0.68181818181818177</v>
      </c>
    </row>
    <row r="28" spans="1:49">
      <c r="A28" s="62">
        <v>1895</v>
      </c>
      <c r="B28" s="61">
        <v>1.1658108</v>
      </c>
      <c r="C28" s="61">
        <v>5215</v>
      </c>
      <c r="D28" s="61">
        <v>0.93100000000000005</v>
      </c>
      <c r="H28" s="61"/>
      <c r="I28" s="61">
        <v>4.4999999999999998E-2</v>
      </c>
      <c r="J28" s="61">
        <v>4.2999999999999997E-2</v>
      </c>
      <c r="K28" s="61">
        <v>2.7E-2</v>
      </c>
      <c r="L28" s="61">
        <v>0.04</v>
      </c>
      <c r="M28" s="61">
        <v>7.9549018719999998</v>
      </c>
      <c r="N28" s="62">
        <f t="shared" si="2"/>
        <v>7.3661163183002573E-2</v>
      </c>
      <c r="O28" s="61">
        <v>5.0082278028189216E-2</v>
      </c>
      <c r="Z28" s="61">
        <v>6</v>
      </c>
      <c r="AB28" s="61">
        <v>0.6433941997851772</v>
      </c>
      <c r="AC28" s="63" t="str">
        <f t="shared" si="3"/>
        <v/>
      </c>
      <c r="AD28" s="20" t="str">
        <f t="shared" si="22"/>
        <v/>
      </c>
      <c r="AE28" s="62" t="str">
        <f t="shared" si="4"/>
        <v/>
      </c>
      <c r="AF28" s="20" t="str">
        <f t="shared" si="19"/>
        <v/>
      </c>
      <c r="AG28" s="62">
        <f t="shared" si="5"/>
        <v>4.8335123523093444E-2</v>
      </c>
      <c r="AH28" s="62">
        <f t="shared" si="6"/>
        <v>4.6186895810955954E-2</v>
      </c>
      <c r="AI28" s="62">
        <f t="shared" si="20"/>
        <v>2.9001074113856065E-2</v>
      </c>
      <c r="AJ28" s="62">
        <f t="shared" si="21"/>
        <v>4.2964554242749732E-2</v>
      </c>
      <c r="AK28" s="62">
        <f t="shared" si="7"/>
        <v>-1.3963480128893667E-2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3.5965535593400391E-2</v>
      </c>
      <c r="AV28" s="62" t="str">
        <f t="shared" si="11"/>
        <v/>
      </c>
      <c r="AW28" s="62">
        <f t="shared" si="12"/>
        <v>0.6433941997851772</v>
      </c>
    </row>
    <row r="29" spans="1:49">
      <c r="A29" s="62">
        <v>1896</v>
      </c>
      <c r="B29" s="61">
        <v>1.2016209</v>
      </c>
      <c r="C29" s="61">
        <v>5252</v>
      </c>
      <c r="D29" s="61">
        <v>0.95299999999999996</v>
      </c>
      <c r="H29" s="61"/>
      <c r="I29" s="61">
        <v>4.8000000000000001E-2</v>
      </c>
      <c r="J29" s="61">
        <v>0.05</v>
      </c>
      <c r="K29" s="61">
        <v>2.5999999999999999E-2</v>
      </c>
      <c r="L29" s="61">
        <v>0.04</v>
      </c>
      <c r="M29" s="61">
        <v>8.0090414039999995</v>
      </c>
      <c r="N29" s="62">
        <f t="shared" si="2"/>
        <v>7.4364502261506871E-2</v>
      </c>
      <c r="O29" s="61">
        <v>5.0678495623762899E-2</v>
      </c>
      <c r="Z29" s="61">
        <v>6</v>
      </c>
      <c r="AB29" s="61">
        <v>0.64008394543546698</v>
      </c>
      <c r="AC29" s="63" t="str">
        <f t="shared" si="3"/>
        <v/>
      </c>
      <c r="AD29" s="20" t="str">
        <f t="shared" si="22"/>
        <v/>
      </c>
      <c r="AE29" s="62" t="str">
        <f t="shared" si="4"/>
        <v/>
      </c>
      <c r="AF29" s="20" t="str">
        <f t="shared" si="19"/>
        <v/>
      </c>
      <c r="AG29" s="62">
        <f t="shared" si="5"/>
        <v>5.0367261280167892E-2</v>
      </c>
      <c r="AH29" s="62">
        <f t="shared" si="6"/>
        <v>5.2465897166841559E-2</v>
      </c>
      <c r="AI29" s="62">
        <f t="shared" si="20"/>
        <v>2.7282266526757609E-2</v>
      </c>
      <c r="AJ29" s="62">
        <f t="shared" si="21"/>
        <v>4.1972717733473247E-2</v>
      </c>
      <c r="AK29" s="62">
        <f t="shared" si="7"/>
        <v>-1.4690451206715638E-2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5.0496994295847641E-2</v>
      </c>
      <c r="AV29" s="62" t="str">
        <f t="shared" si="11"/>
        <v/>
      </c>
      <c r="AW29" s="62">
        <f t="shared" si="12"/>
        <v>0.64008394543546698</v>
      </c>
    </row>
    <row r="30" spans="1:49">
      <c r="A30" s="62">
        <v>1897</v>
      </c>
      <c r="B30" s="61">
        <v>1.35182</v>
      </c>
      <c r="C30" s="61">
        <v>5290</v>
      </c>
      <c r="D30" s="61">
        <v>0.94599999999999995</v>
      </c>
      <c r="H30" s="61"/>
      <c r="I30" s="61">
        <v>5.3999999999999999E-2</v>
      </c>
      <c r="J30" s="61">
        <v>4.7E-2</v>
      </c>
      <c r="K30" s="61">
        <v>2.7E-2</v>
      </c>
      <c r="L30" s="61">
        <v>0.04</v>
      </c>
      <c r="M30" s="61">
        <v>8.4160904760000008</v>
      </c>
      <c r="N30" s="62">
        <f t="shared" si="2"/>
        <v>6.9743397478006841E-2</v>
      </c>
      <c r="O30" s="61">
        <v>5.4852018792778671E-2</v>
      </c>
      <c r="Z30" s="61">
        <v>6</v>
      </c>
      <c r="AB30" s="61">
        <v>0.70930232558139539</v>
      </c>
      <c r="AC30" s="63" t="str">
        <f t="shared" si="3"/>
        <v/>
      </c>
      <c r="AD30" s="20" t="str">
        <f t="shared" si="22"/>
        <v/>
      </c>
      <c r="AE30" s="62" t="str">
        <f t="shared" si="4"/>
        <v/>
      </c>
      <c r="AF30" s="20" t="str">
        <f t="shared" si="19"/>
        <v/>
      </c>
      <c r="AG30" s="62">
        <f t="shared" si="5"/>
        <v>5.7082452431289642E-2</v>
      </c>
      <c r="AH30" s="62">
        <f t="shared" si="6"/>
        <v>4.9682875264270614E-2</v>
      </c>
      <c r="AI30" s="62">
        <f t="shared" si="20"/>
        <v>2.8541226215644821E-2</v>
      </c>
      <c r="AJ30" s="62">
        <f t="shared" si="21"/>
        <v>4.2283298097251586E-2</v>
      </c>
      <c r="AK30" s="62">
        <f t="shared" si="7"/>
        <v>-1.3742071881606765E-2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0.12415595143254747</v>
      </c>
      <c r="AV30" s="62" t="str">
        <f t="shared" si="11"/>
        <v/>
      </c>
      <c r="AW30" s="62">
        <f t="shared" si="12"/>
        <v>0.70930232558139539</v>
      </c>
    </row>
    <row r="31" spans="1:49">
      <c r="A31" s="62">
        <v>1898</v>
      </c>
      <c r="B31" s="61">
        <v>1.4663804</v>
      </c>
      <c r="C31" s="61">
        <v>5327</v>
      </c>
      <c r="D31" s="61">
        <v>0.96699999999999997</v>
      </c>
      <c r="H31" s="61"/>
      <c r="I31" s="61">
        <v>5.3999999999999999E-2</v>
      </c>
      <c r="J31" s="61">
        <v>4.7E-2</v>
      </c>
      <c r="K31" s="61">
        <v>3.1E-2</v>
      </c>
      <c r="L31" s="61">
        <v>4.9000000000000002E-2</v>
      </c>
      <c r="M31" s="61">
        <v>8.6506951139999995</v>
      </c>
      <c r="N31" s="62">
        <f t="shared" si="2"/>
        <v>6.8876457546028197E-2</v>
      </c>
      <c r="O31" s="61">
        <v>5.7236889175073392E-2</v>
      </c>
      <c r="Z31" s="61">
        <v>6</v>
      </c>
      <c r="AB31" s="61">
        <v>0.68769389865563602</v>
      </c>
      <c r="AC31" s="63" t="str">
        <f t="shared" si="3"/>
        <v/>
      </c>
      <c r="AD31" s="20" t="str">
        <f t="shared" si="22"/>
        <v/>
      </c>
      <c r="AE31" s="62" t="str">
        <f t="shared" si="4"/>
        <v/>
      </c>
      <c r="AF31" s="20" t="str">
        <f t="shared" si="19"/>
        <v/>
      </c>
      <c r="AG31" s="62">
        <f t="shared" si="5"/>
        <v>5.5842812823164424E-2</v>
      </c>
      <c r="AH31" s="62">
        <f t="shared" si="6"/>
        <v>4.8603929679420892E-2</v>
      </c>
      <c r="AI31" s="62">
        <f t="shared" si="20"/>
        <v>3.2057911065149949E-2</v>
      </c>
      <c r="AJ31" s="62">
        <f t="shared" si="21"/>
        <v>5.0672182006204762E-2</v>
      </c>
      <c r="AK31" s="62">
        <f t="shared" si="7"/>
        <v>-1.8614270941054813E-2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7.2508326965480666E-2</v>
      </c>
      <c r="AV31" s="62" t="str">
        <f t="shared" si="11"/>
        <v/>
      </c>
      <c r="AW31" s="62">
        <f t="shared" si="12"/>
        <v>0.68769389865563602</v>
      </c>
    </row>
    <row r="32" spans="1:49">
      <c r="A32" s="62">
        <v>1899</v>
      </c>
      <c r="B32" s="61">
        <v>1.3191296000000001</v>
      </c>
      <c r="C32" s="61">
        <v>5366</v>
      </c>
      <c r="D32" s="61">
        <v>0.98799999999999999</v>
      </c>
      <c r="H32" s="61"/>
      <c r="I32" s="61">
        <v>5.1999999999999998E-2</v>
      </c>
      <c r="J32" s="61">
        <v>4.8000000000000001E-2</v>
      </c>
      <c r="K32" s="61">
        <v>2.9000000000000001E-2</v>
      </c>
      <c r="L32" s="61">
        <v>5.0999999999999997E-2</v>
      </c>
      <c r="M32" s="61">
        <v>8.8976315340000003</v>
      </c>
      <c r="N32" s="62">
        <f t="shared" si="2"/>
        <v>6.7921910061774435E-2</v>
      </c>
      <c r="O32" s="61">
        <v>5.6044453983926032E-2</v>
      </c>
      <c r="Z32" s="61">
        <v>5</v>
      </c>
      <c r="AB32" s="61">
        <v>0.62246963562753033</v>
      </c>
      <c r="AC32" s="63" t="str">
        <f t="shared" si="3"/>
        <v/>
      </c>
      <c r="AD32" s="20" t="str">
        <f t="shared" si="22"/>
        <v/>
      </c>
      <c r="AE32" s="62" t="str">
        <f t="shared" si="4"/>
        <v/>
      </c>
      <c r="AF32" s="20" t="str">
        <f t="shared" si="19"/>
        <v/>
      </c>
      <c r="AG32" s="62">
        <f t="shared" si="5"/>
        <v>5.2631578947368418E-2</v>
      </c>
      <c r="AH32" s="62">
        <f t="shared" si="6"/>
        <v>4.8582995951417005E-2</v>
      </c>
      <c r="AI32" s="62">
        <f t="shared" si="20"/>
        <v>2.9352226720647776E-2</v>
      </c>
      <c r="AJ32" s="62">
        <f t="shared" si="21"/>
        <v>5.1619433198380561E-2</v>
      </c>
      <c r="AK32" s="62">
        <f t="shared" si="7"/>
        <v>-2.2267206477732785E-2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7.3955765605563384E-2</v>
      </c>
      <c r="AV32" s="62" t="str">
        <f t="shared" si="11"/>
        <v/>
      </c>
      <c r="AW32" s="62">
        <f t="shared" si="12"/>
        <v>0.62246963562753033</v>
      </c>
    </row>
    <row r="33" spans="1:49">
      <c r="A33" s="62">
        <v>1900</v>
      </c>
      <c r="B33" s="61">
        <v>1.2993920000000001</v>
      </c>
      <c r="C33" s="61">
        <v>5404</v>
      </c>
      <c r="D33" s="61">
        <v>1.0189999999999999</v>
      </c>
      <c r="H33" s="61"/>
      <c r="I33" s="61">
        <v>5.7000000000000002E-2</v>
      </c>
      <c r="J33" s="61">
        <v>4.9000000000000002E-2</v>
      </c>
      <c r="K33" s="61">
        <v>3.1E-2</v>
      </c>
      <c r="L33" s="61">
        <v>0.06</v>
      </c>
      <c r="M33" s="61">
        <v>9.2808191089999994</v>
      </c>
      <c r="N33" s="62">
        <f t="shared" si="2"/>
        <v>6.6688441283532685E-2</v>
      </c>
      <c r="O33" s="61">
        <v>5.4255801197204988E-2</v>
      </c>
      <c r="Z33" s="61">
        <v>5</v>
      </c>
      <c r="AB33" s="61">
        <v>0.65260058881256133</v>
      </c>
      <c r="AC33" s="63" t="str">
        <f t="shared" si="3"/>
        <v/>
      </c>
      <c r="AD33" s="20" t="str">
        <f t="shared" si="22"/>
        <v/>
      </c>
      <c r="AE33" s="62" t="str">
        <f t="shared" si="4"/>
        <v/>
      </c>
      <c r="AF33" s="20" t="str">
        <f t="shared" si="19"/>
        <v/>
      </c>
      <c r="AG33" s="62">
        <f t="shared" si="5"/>
        <v>5.5937193326790979E-2</v>
      </c>
      <c r="AH33" s="62">
        <f t="shared" si="6"/>
        <v>4.8086359175662417E-2</v>
      </c>
      <c r="AI33" s="62">
        <f t="shared" si="20"/>
        <v>3.0421982335623161E-2</v>
      </c>
      <c r="AJ33" s="62">
        <f t="shared" si="21"/>
        <v>5.8881256133464184E-2</v>
      </c>
      <c r="AK33" s="62">
        <f t="shared" si="7"/>
        <v>-2.8459273797841023E-2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6.8327020031925229E-2</v>
      </c>
      <c r="AV33" s="62" t="str">
        <f t="shared" si="11"/>
        <v/>
      </c>
      <c r="AW33" s="62">
        <f t="shared" si="12"/>
        <v>0.65260058881256133</v>
      </c>
    </row>
    <row r="34" spans="1:49">
      <c r="A34" s="62">
        <v>1901</v>
      </c>
      <c r="B34" s="61">
        <v>1.3095863999999999</v>
      </c>
      <c r="C34" s="61">
        <v>5447</v>
      </c>
      <c r="D34" s="61">
        <v>0.99399999999999999</v>
      </c>
      <c r="H34" s="61"/>
      <c r="I34" s="61">
        <v>5.0999999999999997E-2</v>
      </c>
      <c r="J34" s="61">
        <v>5.1999999999999998E-2</v>
      </c>
      <c r="K34" s="61">
        <v>2.8000000000000001E-2</v>
      </c>
      <c r="L34" s="61">
        <v>5.8000000000000003E-2</v>
      </c>
      <c r="M34" s="61">
        <v>9.0447105959999998</v>
      </c>
      <c r="N34" s="62">
        <f t="shared" si="2"/>
        <v>6.6223535809253678E-2</v>
      </c>
      <c r="O34" s="61">
        <v>5.3659583601631304E-2</v>
      </c>
      <c r="Z34" s="61">
        <v>5</v>
      </c>
      <c r="AB34" s="61">
        <v>0.69919517102615691</v>
      </c>
      <c r="AC34" s="63" t="str">
        <f t="shared" si="3"/>
        <v/>
      </c>
      <c r="AD34" s="20" t="str">
        <f t="shared" si="22"/>
        <v/>
      </c>
      <c r="AE34" s="62" t="str">
        <f t="shared" si="4"/>
        <v/>
      </c>
      <c r="AF34" s="20" t="str">
        <f t="shared" si="19"/>
        <v/>
      </c>
      <c r="AG34" s="62">
        <f t="shared" si="5"/>
        <v>5.1307847082494966E-2</v>
      </c>
      <c r="AH34" s="62">
        <f t="shared" si="6"/>
        <v>5.2313883299798788E-2</v>
      </c>
      <c r="AI34" s="62">
        <f t="shared" si="20"/>
        <v>2.8169014084507043E-2</v>
      </c>
      <c r="AJ34" s="62">
        <f t="shared" si="21"/>
        <v>5.8350100603621731E-2</v>
      </c>
      <c r="AK34" s="62">
        <f t="shared" si="7"/>
        <v>-3.0181086519114688E-2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5.6995718226285151E-2</v>
      </c>
      <c r="AV34" s="62" t="str">
        <f t="shared" si="11"/>
        <v/>
      </c>
      <c r="AW34" s="62">
        <f t="shared" si="12"/>
        <v>0.69919517102615691</v>
      </c>
    </row>
    <row r="35" spans="1:49">
      <c r="A35" s="62">
        <v>1902</v>
      </c>
      <c r="B35" s="61">
        <v>1.1747266000000001</v>
      </c>
      <c r="C35" s="61">
        <v>5494</v>
      </c>
      <c r="D35" s="61">
        <v>0.998</v>
      </c>
      <c r="H35" s="61"/>
      <c r="I35" s="61">
        <v>5.1999999999999998E-2</v>
      </c>
      <c r="J35" s="61">
        <v>4.9000000000000002E-2</v>
      </c>
      <c r="K35" s="61">
        <v>2.8000000000000001E-2</v>
      </c>
      <c r="L35" s="61">
        <v>5.6000000000000001E-2</v>
      </c>
      <c r="M35" s="61">
        <v>9.0190444470000006</v>
      </c>
      <c r="N35" s="62">
        <f t="shared" si="2"/>
        <v>6.6108817673443981E-2</v>
      </c>
      <c r="O35" s="61">
        <v>5.187093081491026E-2</v>
      </c>
      <c r="Z35" s="61">
        <v>5</v>
      </c>
      <c r="AB35" s="61">
        <v>0.68436873747494986</v>
      </c>
      <c r="AC35" s="63" t="str">
        <f t="shared" si="3"/>
        <v/>
      </c>
      <c r="AD35" s="20" t="str">
        <f t="shared" si="22"/>
        <v/>
      </c>
      <c r="AE35" s="62" t="str">
        <f t="shared" si="4"/>
        <v/>
      </c>
      <c r="AF35" s="20" t="str">
        <f t="shared" si="19"/>
        <v/>
      </c>
      <c r="AG35" s="62">
        <f t="shared" si="5"/>
        <v>5.2104208416833664E-2</v>
      </c>
      <c r="AH35" s="62">
        <f t="shared" si="6"/>
        <v>4.9098196392785572E-2</v>
      </c>
      <c r="AI35" s="62">
        <f t="shared" si="20"/>
        <v>2.8056112224448898E-2</v>
      </c>
      <c r="AJ35" s="62">
        <f t="shared" si="21"/>
        <v>5.6112224448897796E-2</v>
      </c>
      <c r="AK35" s="62">
        <f t="shared" si="7"/>
        <v>-2.8056112224448898E-2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5.1733788624288443E-2</v>
      </c>
      <c r="AV35" s="62" t="str">
        <f t="shared" si="11"/>
        <v/>
      </c>
      <c r="AW35" s="62">
        <f t="shared" si="12"/>
        <v>0.68436873747494986</v>
      </c>
    </row>
    <row r="36" spans="1:49">
      <c r="A36" s="62">
        <v>1903</v>
      </c>
      <c r="B36" s="61">
        <v>1.1474536000000002</v>
      </c>
      <c r="C36" s="61">
        <v>5541</v>
      </c>
      <c r="D36" s="61">
        <v>1.0329999999999999</v>
      </c>
      <c r="H36" s="61"/>
      <c r="I36" s="61">
        <v>5.3999999999999999E-2</v>
      </c>
      <c r="J36" s="61">
        <v>5.0999999999999997E-2</v>
      </c>
      <c r="K36" s="61">
        <v>3.1E-2</v>
      </c>
      <c r="L36" s="61">
        <v>5.8999999999999997E-2</v>
      </c>
      <c r="M36" s="61">
        <v>9.0715798450000005</v>
      </c>
      <c r="N36" s="62">
        <f t="shared" si="2"/>
        <v>6.7453932698414057E-2</v>
      </c>
      <c r="O36" s="61">
        <v>5.3659583601631304E-2</v>
      </c>
      <c r="Z36" s="61">
        <v>5</v>
      </c>
      <c r="AB36" s="61">
        <v>0.57502420135527588</v>
      </c>
      <c r="AC36" s="63" t="str">
        <f t="shared" si="3"/>
        <v/>
      </c>
      <c r="AD36" s="20" t="str">
        <f t="shared" si="22"/>
        <v/>
      </c>
      <c r="AE36" s="62" t="str">
        <f t="shared" si="4"/>
        <v/>
      </c>
      <c r="AF36" s="20" t="str">
        <f t="shared" si="19"/>
        <v/>
      </c>
      <c r="AG36" s="62">
        <f t="shared" si="5"/>
        <v>5.2274927395934173E-2</v>
      </c>
      <c r="AH36" s="62">
        <f t="shared" si="6"/>
        <v>4.9370764762826716E-2</v>
      </c>
      <c r="AI36" s="62">
        <f t="shared" si="20"/>
        <v>3.000968054211036E-2</v>
      </c>
      <c r="AJ36" s="62">
        <f t="shared" si="21"/>
        <v>5.7115198451113264E-2</v>
      </c>
      <c r="AK36" s="62">
        <f t="shared" si="7"/>
        <v>-2.7105517909002903E-2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2.9857250611912359E-2</v>
      </c>
      <c r="AV36" s="62" t="str">
        <f t="shared" si="11"/>
        <v/>
      </c>
      <c r="AW36" s="62">
        <f t="shared" si="12"/>
        <v>0.57502420135527588</v>
      </c>
    </row>
    <row r="37" spans="1:49">
      <c r="A37" s="62">
        <v>1904</v>
      </c>
      <c r="B37" s="61">
        <v>1.1118302</v>
      </c>
      <c r="C37" s="61">
        <v>5589</v>
      </c>
      <c r="D37" s="61">
        <v>1.0529999999999999</v>
      </c>
      <c r="H37" s="61"/>
      <c r="I37" s="61">
        <v>5.5E-2</v>
      </c>
      <c r="J37" s="61">
        <v>5.2999999999999999E-2</v>
      </c>
      <c r="K37" s="61">
        <v>3.1E-2</v>
      </c>
      <c r="L37" s="61">
        <v>6.2E-2</v>
      </c>
      <c r="M37" s="61">
        <v>9.1138888859999998</v>
      </c>
      <c r="N37" s="62">
        <f t="shared" si="2"/>
        <v>6.7852923313064264E-2</v>
      </c>
      <c r="O37" s="61">
        <v>5.7236889175073392E-2</v>
      </c>
      <c r="Z37" s="61">
        <v>5</v>
      </c>
      <c r="AB37" s="61">
        <v>0.57929724596391263</v>
      </c>
      <c r="AC37" s="63" t="str">
        <f t="shared" si="3"/>
        <v/>
      </c>
      <c r="AD37" s="20" t="str">
        <f t="shared" si="22"/>
        <v/>
      </c>
      <c r="AE37" s="62" t="str">
        <f t="shared" si="4"/>
        <v/>
      </c>
      <c r="AF37" s="20" t="str">
        <f t="shared" si="19"/>
        <v/>
      </c>
      <c r="AG37" s="62">
        <f t="shared" si="5"/>
        <v>5.2231718898385571E-2</v>
      </c>
      <c r="AH37" s="62">
        <f t="shared" si="6"/>
        <v>5.0332383665717004E-2</v>
      </c>
      <c r="AI37" s="62">
        <f t="shared" si="20"/>
        <v>2.9439696106362774E-2</v>
      </c>
      <c r="AJ37" s="62">
        <f t="shared" si="21"/>
        <v>5.8879392212725548E-2</v>
      </c>
      <c r="AK37" s="62">
        <f t="shared" si="7"/>
        <v>-2.9439696106362774E-2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4.4102416050916894E-2</v>
      </c>
      <c r="AV37" s="62" t="str">
        <f t="shared" si="11"/>
        <v/>
      </c>
      <c r="AW37" s="62">
        <f t="shared" si="12"/>
        <v>0.57929724596391263</v>
      </c>
    </row>
    <row r="38" spans="1:49">
      <c r="A38" s="62">
        <v>1905</v>
      </c>
      <c r="B38" s="61">
        <v>0.98544080000000001</v>
      </c>
      <c r="C38" s="61">
        <v>5637</v>
      </c>
      <c r="D38" s="61">
        <v>1.0589999999999999</v>
      </c>
      <c r="H38" s="61"/>
      <c r="I38" s="61">
        <v>5.5E-2</v>
      </c>
      <c r="J38" s="61">
        <v>5.6000000000000001E-2</v>
      </c>
      <c r="K38" s="61">
        <v>2.9000000000000001E-2</v>
      </c>
      <c r="L38" s="61">
        <v>6.0999999999999999E-2</v>
      </c>
      <c r="M38" s="61">
        <v>8.7831364500000007</v>
      </c>
      <c r="N38" s="62">
        <f t="shared" si="2"/>
        <v>7.0206338967142207E-2</v>
      </c>
      <c r="O38" s="61">
        <v>5.6640671579499709E-2</v>
      </c>
      <c r="Z38" s="61">
        <v>5</v>
      </c>
      <c r="AB38" s="61">
        <v>0.61000944287063263</v>
      </c>
      <c r="AC38" s="63" t="str">
        <f t="shared" si="3"/>
        <v/>
      </c>
      <c r="AD38" s="20" t="str">
        <f t="shared" si="22"/>
        <v/>
      </c>
      <c r="AE38" s="62" t="str">
        <f t="shared" si="4"/>
        <v/>
      </c>
      <c r="AF38" s="20" t="str">
        <f t="shared" ref="AF38:AF69" si="27">IF(H38="","",H38)</f>
        <v/>
      </c>
      <c r="AG38" s="62">
        <f t="shared" si="5"/>
        <v>5.1935788479697834E-2</v>
      </c>
      <c r="AH38" s="62">
        <f t="shared" si="6"/>
        <v>5.2880075542965067E-2</v>
      </c>
      <c r="AI38" s="62">
        <f t="shared" si="20"/>
        <v>2.7384324834749767E-2</v>
      </c>
      <c r="AJ38" s="62">
        <f t="shared" si="21"/>
        <v>5.7601510859301229E-2</v>
      </c>
      <c r="AK38" s="62">
        <f t="shared" si="7"/>
        <v>-3.0217186024551462E-2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1.5903864658733072E-2</v>
      </c>
      <c r="AV38" s="62" t="str">
        <f t="shared" si="11"/>
        <v/>
      </c>
      <c r="AW38" s="62">
        <f t="shared" si="12"/>
        <v>0.61000944287063263</v>
      </c>
    </row>
    <row r="39" spans="1:49">
      <c r="A39" s="62">
        <v>1906</v>
      </c>
      <c r="B39" s="61">
        <v>0.94435020000000003</v>
      </c>
      <c r="C39" s="61">
        <v>5686</v>
      </c>
      <c r="D39" s="61">
        <v>1.0680000000000001</v>
      </c>
      <c r="H39" s="61"/>
      <c r="I39" s="61">
        <v>5.7000000000000002E-2</v>
      </c>
      <c r="J39" s="61">
        <v>5.6000000000000001E-2</v>
      </c>
      <c r="K39" s="61">
        <v>3.1E-2</v>
      </c>
      <c r="L39" s="61">
        <v>0.06</v>
      </c>
      <c r="M39" s="61">
        <v>8.7661927819999992</v>
      </c>
      <c r="N39" s="62">
        <f t="shared" si="2"/>
        <v>7.0328509149252511E-2</v>
      </c>
      <c r="O39" s="61">
        <v>5.6640671579499709E-2</v>
      </c>
      <c r="Z39" s="61">
        <v>5</v>
      </c>
      <c r="AB39" s="61">
        <v>0.60767790262172283</v>
      </c>
      <c r="AC39" s="63" t="str">
        <f t="shared" si="3"/>
        <v/>
      </c>
      <c r="AD39" s="20" t="str">
        <f t="shared" ref="AD39:AD70" si="28">IF(F39="","",F39)</f>
        <v/>
      </c>
      <c r="AE39" s="62" t="str">
        <f t="shared" si="4"/>
        <v/>
      </c>
      <c r="AF39" s="20" t="str">
        <f t="shared" si="27"/>
        <v/>
      </c>
      <c r="AG39" s="62">
        <f t="shared" si="5"/>
        <v>5.3370786516853931E-2</v>
      </c>
      <c r="AH39" s="62">
        <f t="shared" si="6"/>
        <v>5.2434456928838948E-2</v>
      </c>
      <c r="AI39" s="62">
        <f t="shared" si="20"/>
        <v>2.9026217228464418E-2</v>
      </c>
      <c r="AJ39" s="62">
        <f t="shared" si="21"/>
        <v>5.6179775280898868E-2</v>
      </c>
      <c r="AK39" s="62">
        <f t="shared" si="7"/>
        <v>-2.715355805243445E-2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4.8261353471777756E-2</v>
      </c>
      <c r="AV39" s="62" t="str">
        <f t="shared" si="11"/>
        <v/>
      </c>
      <c r="AW39" s="62">
        <f t="shared" si="12"/>
        <v>0.60767790262172283</v>
      </c>
    </row>
    <row r="40" spans="1:49">
      <c r="A40" s="62">
        <v>1907</v>
      </c>
      <c r="B40" s="61">
        <v>0.95532360000000016</v>
      </c>
      <c r="C40" s="61">
        <v>5735</v>
      </c>
      <c r="D40" s="61">
        <v>1.0960000000000001</v>
      </c>
      <c r="H40" s="61"/>
      <c r="I40" s="61">
        <v>5.7000000000000002E-2</v>
      </c>
      <c r="J40" s="61">
        <v>5.5E-2</v>
      </c>
      <c r="K40" s="61">
        <v>0.03</v>
      </c>
      <c r="L40" s="61">
        <v>6.0999999999999999E-2</v>
      </c>
      <c r="M40" s="61">
        <v>8.9011405779999997</v>
      </c>
      <c r="N40" s="62">
        <f t="shared" si="2"/>
        <v>7.0470848877422429E-2</v>
      </c>
      <c r="O40" s="61">
        <v>5.6640671579499702E-2</v>
      </c>
      <c r="Z40" s="61">
        <v>5.5</v>
      </c>
      <c r="AB40" s="61">
        <v>0.57299270072992703</v>
      </c>
      <c r="AC40" s="63" t="str">
        <f t="shared" si="3"/>
        <v/>
      </c>
      <c r="AD40" s="20" t="str">
        <f t="shared" si="28"/>
        <v/>
      </c>
      <c r="AE40" s="62" t="str">
        <f t="shared" si="4"/>
        <v/>
      </c>
      <c r="AF40" s="20" t="str">
        <f t="shared" si="27"/>
        <v/>
      </c>
      <c r="AG40" s="62">
        <f t="shared" si="5"/>
        <v>5.2007299270072992E-2</v>
      </c>
      <c r="AH40" s="62">
        <f t="shared" si="6"/>
        <v>5.0182481751824812E-2</v>
      </c>
      <c r="AI40" s="62">
        <f t="shared" si="20"/>
        <v>2.7372262773722626E-2</v>
      </c>
      <c r="AJ40" s="62">
        <f t="shared" si="21"/>
        <v>5.5656934306569338E-2</v>
      </c>
      <c r="AK40" s="62">
        <f t="shared" si="7"/>
        <v>-2.8284671532846712E-2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4.7978118953732961E-2</v>
      </c>
      <c r="AV40" s="62" t="str">
        <f t="shared" si="11"/>
        <v/>
      </c>
      <c r="AW40" s="62">
        <f t="shared" si="12"/>
        <v>0.57299270072992703</v>
      </c>
    </row>
    <row r="41" spans="1:49">
      <c r="A41" s="62">
        <v>1908</v>
      </c>
      <c r="B41" s="61">
        <v>1.0683944999999999</v>
      </c>
      <c r="C41" s="61">
        <v>5784</v>
      </c>
      <c r="D41" s="61">
        <v>1.1200000000000001</v>
      </c>
      <c r="H41" s="61"/>
      <c r="I41" s="61">
        <v>7.0000000000000007E-2</v>
      </c>
      <c r="J41" s="61">
        <v>6.7000000000000004E-2</v>
      </c>
      <c r="K41" s="61">
        <v>2.8000000000000001E-2</v>
      </c>
      <c r="L41" s="61">
        <v>6.7000000000000004E-2</v>
      </c>
      <c r="M41" s="61">
        <v>8.6846827090000005</v>
      </c>
      <c r="N41" s="62">
        <f t="shared" si="2"/>
        <v>7.3183607399878961E-2</v>
      </c>
      <c r="O41" s="61">
        <v>5.7236889175073379E-2</v>
      </c>
      <c r="Z41" s="61">
        <v>4</v>
      </c>
      <c r="AB41" s="61">
        <v>0.55982142857142858</v>
      </c>
      <c r="AC41" s="63" t="str">
        <f t="shared" si="3"/>
        <v/>
      </c>
      <c r="AD41" s="20" t="str">
        <f t="shared" si="28"/>
        <v/>
      </c>
      <c r="AE41" s="62" t="str">
        <f t="shared" si="4"/>
        <v/>
      </c>
      <c r="AF41" s="20" t="str">
        <f t="shared" si="27"/>
        <v/>
      </c>
      <c r="AG41" s="62">
        <f t="shared" si="5"/>
        <v>6.25E-2</v>
      </c>
      <c r="AH41" s="62">
        <f t="shared" si="6"/>
        <v>5.9821428571428567E-2</v>
      </c>
      <c r="AI41" s="62">
        <f t="shared" si="20"/>
        <v>2.4999999999999998E-2</v>
      </c>
      <c r="AJ41" s="62">
        <f t="shared" si="21"/>
        <v>5.9821428571428567E-2</v>
      </c>
      <c r="AK41" s="62">
        <f t="shared" si="7"/>
        <v>-3.4821428571428573E-2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1.7227679943046199E-2</v>
      </c>
      <c r="AV41" s="62" t="str">
        <f t="shared" si="11"/>
        <v/>
      </c>
      <c r="AW41" s="62">
        <f t="shared" si="12"/>
        <v>0.55982142857142858</v>
      </c>
    </row>
    <row r="42" spans="1:49">
      <c r="A42" s="62">
        <v>1909</v>
      </c>
      <c r="B42" s="61">
        <v>1.0639619999999999</v>
      </c>
      <c r="C42" s="61">
        <v>5834</v>
      </c>
      <c r="D42" s="61">
        <v>1.137</v>
      </c>
      <c r="H42" s="61"/>
      <c r="I42" s="61">
        <v>6.8000000000000005E-2</v>
      </c>
      <c r="J42" s="61">
        <v>6.5000000000000002E-2</v>
      </c>
      <c r="K42" s="61">
        <v>3.1E-2</v>
      </c>
      <c r="L42" s="61">
        <v>6.5000000000000002E-2</v>
      </c>
      <c r="M42" s="61">
        <v>8.6046765119999993</v>
      </c>
      <c r="N42" s="62">
        <f t="shared" si="2"/>
        <v>7.434256188565852E-2</v>
      </c>
      <c r="O42" s="61">
        <v>5.7833106770647062E-2</v>
      </c>
      <c r="Z42" s="61">
        <v>5</v>
      </c>
      <c r="AB42" s="61">
        <v>0.55233069481090591</v>
      </c>
      <c r="AC42" s="63" t="str">
        <f t="shared" si="3"/>
        <v/>
      </c>
      <c r="AD42" s="20" t="str">
        <f t="shared" si="28"/>
        <v/>
      </c>
      <c r="AE42" s="62" t="str">
        <f t="shared" si="4"/>
        <v/>
      </c>
      <c r="AF42" s="20" t="str">
        <f t="shared" si="27"/>
        <v/>
      </c>
      <c r="AG42" s="62">
        <f t="shared" si="5"/>
        <v>5.9806508355321024E-2</v>
      </c>
      <c r="AH42" s="62">
        <f t="shared" si="6"/>
        <v>5.7167985927880388E-2</v>
      </c>
      <c r="AI42" s="62">
        <f t="shared" si="20"/>
        <v>2.7264731750219876E-2</v>
      </c>
      <c r="AJ42" s="62">
        <f t="shared" si="21"/>
        <v>5.7167985927880388E-2</v>
      </c>
      <c r="AK42" s="62">
        <f t="shared" si="7"/>
        <v>-2.9903254177660512E-2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2.4287827249705914E-2</v>
      </c>
      <c r="AV42" s="62" t="str">
        <f t="shared" si="11"/>
        <v/>
      </c>
      <c r="AW42" s="62">
        <f t="shared" si="12"/>
        <v>0.55233069481090591</v>
      </c>
    </row>
    <row r="43" spans="1:49">
      <c r="A43" s="62">
        <v>1910</v>
      </c>
      <c r="B43" s="61">
        <v>1.0064119999999999</v>
      </c>
      <c r="C43" s="61">
        <v>5884</v>
      </c>
      <c r="D43" s="61">
        <v>1.1499999999999999</v>
      </c>
      <c r="H43" s="61"/>
      <c r="I43" s="61">
        <v>6.9000000000000006E-2</v>
      </c>
      <c r="J43" s="61">
        <v>6.9000000000000006E-2</v>
      </c>
      <c r="K43" s="61">
        <v>3.5999999999999997E-2</v>
      </c>
      <c r="L43" s="61">
        <v>7.0000000000000007E-2</v>
      </c>
      <c r="M43" s="61">
        <v>8.7470434289999996</v>
      </c>
      <c r="N43" s="62">
        <f t="shared" si="2"/>
        <v>7.3340172068424692E-2</v>
      </c>
      <c r="O43" s="61">
        <v>5.5448236388352334E-2</v>
      </c>
      <c r="Z43" s="61">
        <v>5.5</v>
      </c>
      <c r="AB43" s="61">
        <v>0.58260869565217388</v>
      </c>
      <c r="AC43" s="63" t="str">
        <f t="shared" si="3"/>
        <v/>
      </c>
      <c r="AD43" s="20" t="str">
        <f t="shared" si="28"/>
        <v/>
      </c>
      <c r="AE43" s="62" t="str">
        <f t="shared" si="4"/>
        <v/>
      </c>
      <c r="AF43" s="20" t="str">
        <f t="shared" si="27"/>
        <v/>
      </c>
      <c r="AG43" s="62">
        <f t="shared" si="5"/>
        <v>6.0000000000000012E-2</v>
      </c>
      <c r="AH43" s="62">
        <f t="shared" si="6"/>
        <v>6.0000000000000012E-2</v>
      </c>
      <c r="AI43" s="62">
        <f t="shared" si="20"/>
        <v>3.1304347826086959E-2</v>
      </c>
      <c r="AJ43" s="62">
        <f t="shared" si="21"/>
        <v>6.0869565217391314E-2</v>
      </c>
      <c r="AK43" s="62">
        <f t="shared" si="7"/>
        <v>-2.9565217391304355E-2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6.3575117199313413E-2</v>
      </c>
      <c r="AV43" s="62" t="str">
        <f t="shared" si="11"/>
        <v/>
      </c>
      <c r="AW43" s="62">
        <f t="shared" si="12"/>
        <v>0.58260869565217388</v>
      </c>
    </row>
    <row r="44" spans="1:49">
      <c r="A44" s="62">
        <v>1911</v>
      </c>
      <c r="B44" s="61">
        <v>1.0056673</v>
      </c>
      <c r="C44" s="61">
        <v>5935</v>
      </c>
      <c r="D44" s="61">
        <v>1.133</v>
      </c>
      <c r="H44" s="61"/>
      <c r="I44" s="61">
        <v>6.3E-2</v>
      </c>
      <c r="J44" s="61">
        <v>6.5000000000000002E-2</v>
      </c>
      <c r="K44" s="61">
        <v>3.4000000000000002E-2</v>
      </c>
      <c r="L44" s="61">
        <v>6.8000000000000005E-2</v>
      </c>
      <c r="M44" s="61">
        <v>8.8454971699999998</v>
      </c>
      <c r="N44" s="62">
        <f t="shared" si="2"/>
        <v>7.0837784478266067E-2</v>
      </c>
      <c r="O44" s="61">
        <v>5.9025541961794416E-2</v>
      </c>
      <c r="Z44" s="61">
        <v>5.5</v>
      </c>
      <c r="AB44" s="61">
        <v>0.57899382171226832</v>
      </c>
      <c r="AC44" s="63" t="str">
        <f t="shared" si="3"/>
        <v/>
      </c>
      <c r="AD44" s="20" t="str">
        <f t="shared" si="28"/>
        <v/>
      </c>
      <c r="AE44" s="62" t="str">
        <f t="shared" si="4"/>
        <v/>
      </c>
      <c r="AF44" s="20" t="str">
        <f t="shared" si="27"/>
        <v/>
      </c>
      <c r="AG44" s="62">
        <f t="shared" si="5"/>
        <v>5.5604589585172108E-2</v>
      </c>
      <c r="AH44" s="62">
        <f t="shared" si="6"/>
        <v>5.7369814651368048E-2</v>
      </c>
      <c r="AI44" s="62">
        <f t="shared" si="20"/>
        <v>3.0008826125330981E-2</v>
      </c>
      <c r="AJ44" s="62">
        <f t="shared" si="21"/>
        <v>6.0017652250661961E-2</v>
      </c>
      <c r="AK44" s="62">
        <f t="shared" si="7"/>
        <v>-3.0008826125330981E-2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8.9715971399549482E-2</v>
      </c>
      <c r="AV44" s="62" t="str">
        <f t="shared" si="11"/>
        <v/>
      </c>
      <c r="AW44" s="62">
        <f t="shared" si="12"/>
        <v>0.57899382171226832</v>
      </c>
    </row>
    <row r="45" spans="1:49">
      <c r="A45" s="62">
        <v>1912</v>
      </c>
      <c r="B45" s="61">
        <v>1.022157</v>
      </c>
      <c r="C45" s="61">
        <v>5964</v>
      </c>
      <c r="D45" s="61">
        <v>1.1910000000000001</v>
      </c>
      <c r="H45" s="61"/>
      <c r="I45" s="61">
        <v>6.4000000000000001E-2</v>
      </c>
      <c r="J45" s="61">
        <v>6.0999999999999999E-2</v>
      </c>
      <c r="K45" s="61">
        <v>3.4000000000000002E-2</v>
      </c>
      <c r="L45" s="61">
        <v>7.4999999999999997E-2</v>
      </c>
      <c r="M45" s="61">
        <v>8.9523726159999999</v>
      </c>
      <c r="N45" s="62">
        <f t="shared" si="2"/>
        <v>7.3217350251638599E-2</v>
      </c>
      <c r="O45" s="61">
        <v>5.8429324366220732E-2</v>
      </c>
      <c r="Z45" s="61">
        <v>5.5</v>
      </c>
      <c r="AB45" s="61">
        <v>0.55499580184718722</v>
      </c>
      <c r="AC45" s="63" t="str">
        <f t="shared" si="3"/>
        <v/>
      </c>
      <c r="AD45" s="20" t="str">
        <f t="shared" si="28"/>
        <v/>
      </c>
      <c r="AE45" s="62" t="str">
        <f t="shared" si="4"/>
        <v/>
      </c>
      <c r="AF45" s="20" t="str">
        <f t="shared" si="27"/>
        <v/>
      </c>
      <c r="AG45" s="62">
        <f t="shared" si="5"/>
        <v>5.3736356003358521E-2</v>
      </c>
      <c r="AH45" s="62">
        <f t="shared" si="6"/>
        <v>5.1217464315701088E-2</v>
      </c>
      <c r="AI45" s="62">
        <f t="shared" si="20"/>
        <v>2.8547439126784216E-2</v>
      </c>
      <c r="AJ45" s="62">
        <f t="shared" si="21"/>
        <v>6.2972292191435769E-2</v>
      </c>
      <c r="AK45" s="62">
        <f t="shared" si="7"/>
        <v>-3.4424853064651553E-2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2.1960119238381356E-2</v>
      </c>
      <c r="AV45" s="62" t="str">
        <f t="shared" si="11"/>
        <v/>
      </c>
      <c r="AW45" s="62">
        <f t="shared" si="12"/>
        <v>0.55499580184718722</v>
      </c>
    </row>
    <row r="46" spans="1:49">
      <c r="A46" s="62">
        <v>1913</v>
      </c>
      <c r="B46" s="61">
        <v>1.075269</v>
      </c>
      <c r="C46" s="61">
        <v>5972</v>
      </c>
      <c r="D46" s="61">
        <v>1.2090000000000001</v>
      </c>
      <c r="H46" s="61"/>
      <c r="I46" s="61">
        <v>7.5999999999999998E-2</v>
      </c>
      <c r="J46" s="61">
        <v>7.9000000000000001E-2</v>
      </c>
      <c r="K46" s="61">
        <v>3.5000000000000003E-2</v>
      </c>
      <c r="L46" s="61">
        <v>8.8999999999999996E-2</v>
      </c>
      <c r="M46" s="61">
        <v>8.9080584070000004</v>
      </c>
      <c r="N46" s="62">
        <f t="shared" si="2"/>
        <v>7.459358447464709E-2</v>
      </c>
      <c r="O46" s="61">
        <v>6.0217977152941776E-2</v>
      </c>
      <c r="Z46" s="61">
        <v>5.5</v>
      </c>
      <c r="AB46" s="61">
        <v>0.54342431761786603</v>
      </c>
      <c r="AC46" s="63" t="str">
        <f t="shared" si="3"/>
        <v/>
      </c>
      <c r="AD46" s="20" t="str">
        <f t="shared" si="28"/>
        <v/>
      </c>
      <c r="AE46" s="62" t="str">
        <f t="shared" si="4"/>
        <v/>
      </c>
      <c r="AF46" s="20" t="str">
        <f t="shared" si="27"/>
        <v/>
      </c>
      <c r="AG46" s="62">
        <f t="shared" si="5"/>
        <v>6.2861869313482213E-2</v>
      </c>
      <c r="AH46" s="62">
        <f t="shared" si="6"/>
        <v>6.5343258891645981E-2</v>
      </c>
      <c r="AI46" s="62">
        <f t="shared" si="20"/>
        <v>2.8949545078577339E-2</v>
      </c>
      <c r="AJ46" s="62">
        <f t="shared" si="21"/>
        <v>7.3614557485525214E-2</v>
      </c>
      <c r="AK46" s="62">
        <f t="shared" si="7"/>
        <v>-4.4665012406947875E-2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3.6377913664597361E-2</v>
      </c>
      <c r="AV46" s="62" t="str">
        <f t="shared" si="11"/>
        <v/>
      </c>
      <c r="AW46" s="62">
        <f t="shared" si="12"/>
        <v>0.54342431761786603</v>
      </c>
    </row>
    <row r="47" spans="1:49">
      <c r="A47" s="62">
        <v>1914</v>
      </c>
      <c r="B47" s="61">
        <v>1.1484564000000002</v>
      </c>
      <c r="C47" s="61">
        <v>5980</v>
      </c>
      <c r="D47" s="61">
        <v>1.129</v>
      </c>
      <c r="H47" s="61"/>
      <c r="I47" s="61">
        <v>6.2E-2</v>
      </c>
      <c r="J47" s="61">
        <v>6.9000000000000006E-2</v>
      </c>
      <c r="K47" s="61">
        <v>2.7E-2</v>
      </c>
      <c r="L47" s="61">
        <v>6.9000000000000006E-2</v>
      </c>
      <c r="M47" s="61">
        <v>8.9593907040000005</v>
      </c>
      <c r="N47" s="62">
        <f t="shared" si="2"/>
        <v>6.9165944704216289E-2</v>
      </c>
      <c r="O47" s="61">
        <v>5.9621759557368099E-2</v>
      </c>
      <c r="Z47" s="61">
        <v>5.5</v>
      </c>
      <c r="AB47" s="61">
        <v>0.5739592559787422</v>
      </c>
      <c r="AC47" s="63" t="str">
        <f t="shared" si="3"/>
        <v/>
      </c>
      <c r="AD47" s="20" t="str">
        <f t="shared" si="28"/>
        <v/>
      </c>
      <c r="AE47" s="62" t="str">
        <f t="shared" si="4"/>
        <v/>
      </c>
      <c r="AF47" s="20" t="str">
        <f t="shared" si="27"/>
        <v/>
      </c>
      <c r="AG47" s="62">
        <f t="shared" si="5"/>
        <v>5.4915854738706818E-2</v>
      </c>
      <c r="AH47" s="62">
        <f t="shared" si="6"/>
        <v>6.1116031886625337E-2</v>
      </c>
      <c r="AI47" s="62">
        <f t="shared" si="20"/>
        <v>2.3914968999114258E-2</v>
      </c>
      <c r="AJ47" s="62">
        <f t="shared" si="21"/>
        <v>6.1116031886625337E-2</v>
      </c>
      <c r="AK47" s="62">
        <f t="shared" si="7"/>
        <v>-3.7201062887511079E-2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0.13054589157538432</v>
      </c>
      <c r="AV47" s="62" t="str">
        <f t="shared" si="11"/>
        <v/>
      </c>
      <c r="AW47" s="62">
        <f t="shared" si="12"/>
        <v>0.5739592559787422</v>
      </c>
    </row>
    <row r="48" spans="1:49">
      <c r="A48" s="62">
        <v>1915</v>
      </c>
      <c r="B48" s="61">
        <v>1.4180092</v>
      </c>
      <c r="C48" s="61">
        <v>5988</v>
      </c>
      <c r="D48" s="61">
        <v>1.208</v>
      </c>
      <c r="H48" s="61"/>
      <c r="I48" s="61">
        <v>9.5000000000000001E-2</v>
      </c>
      <c r="J48" s="61">
        <v>6.8000000000000005E-2</v>
      </c>
      <c r="K48" s="61">
        <v>3.4000000000000002E-2</v>
      </c>
      <c r="L48" s="61">
        <v>7.5999999999999998E-2</v>
      </c>
      <c r="M48" s="61">
        <v>8.7472439459999993</v>
      </c>
      <c r="N48" s="62">
        <f t="shared" si="2"/>
        <v>7.5699312494126883E-2</v>
      </c>
      <c r="O48" s="61">
        <v>6.6776370704252269E-2</v>
      </c>
      <c r="Z48" s="61">
        <v>5.5</v>
      </c>
      <c r="AB48" s="61">
        <v>0.61589403973509937</v>
      </c>
      <c r="AC48" s="63" t="str">
        <f t="shared" si="3"/>
        <v/>
      </c>
      <c r="AD48" s="20" t="str">
        <f t="shared" si="28"/>
        <v/>
      </c>
      <c r="AE48" s="62" t="str">
        <f t="shared" si="4"/>
        <v/>
      </c>
      <c r="AF48" s="20" t="str">
        <f t="shared" si="27"/>
        <v/>
      </c>
      <c r="AG48" s="62">
        <f t="shared" si="5"/>
        <v>7.8642384105960264E-2</v>
      </c>
      <c r="AH48" s="62">
        <f t="shared" si="6"/>
        <v>5.6291390728476824E-2</v>
      </c>
      <c r="AI48" s="62">
        <f t="shared" si="20"/>
        <v>2.8145695364238412E-2</v>
      </c>
      <c r="AJ48" s="62">
        <f t="shared" si="21"/>
        <v>6.2913907284768214E-2</v>
      </c>
      <c r="AK48" s="62">
        <f t="shared" si="7"/>
        <v>-3.4768211920529798E-2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0.61589403973509937</v>
      </c>
    </row>
    <row r="49" spans="1:49">
      <c r="A49" s="62">
        <v>1916</v>
      </c>
      <c r="B49" s="61">
        <v>1.4753136</v>
      </c>
      <c r="C49" s="61">
        <v>5996</v>
      </c>
      <c r="D49" s="61">
        <v>1.383</v>
      </c>
      <c r="H49" s="61"/>
      <c r="I49" s="61">
        <v>0.13400000000000001</v>
      </c>
      <c r="J49" s="61">
        <v>8.5999999999999993E-2</v>
      </c>
      <c r="K49" s="61">
        <v>5.6000000000000001E-2</v>
      </c>
      <c r="L49" s="61">
        <v>0.129</v>
      </c>
      <c r="M49" s="61">
        <v>8.7891519539999994</v>
      </c>
      <c r="N49" s="62">
        <f t="shared" si="2"/>
        <v>8.6137371296480122E-2</v>
      </c>
      <c r="O49" s="61">
        <v>8.1681810593594292E-2</v>
      </c>
      <c r="Z49" s="61">
        <v>5.5</v>
      </c>
      <c r="AB49" s="61">
        <v>0.5827910339840926</v>
      </c>
      <c r="AC49" s="63" t="str">
        <f t="shared" si="3"/>
        <v/>
      </c>
      <c r="AD49" s="20" t="str">
        <f t="shared" si="28"/>
        <v/>
      </c>
      <c r="AE49" s="62" t="str">
        <f t="shared" si="4"/>
        <v/>
      </c>
      <c r="AF49" s="20" t="str">
        <f t="shared" si="27"/>
        <v/>
      </c>
      <c r="AG49" s="62">
        <f t="shared" si="5"/>
        <v>9.689081706435286E-2</v>
      </c>
      <c r="AH49" s="62">
        <f t="shared" si="6"/>
        <v>6.2183658712942874E-2</v>
      </c>
      <c r="AI49" s="62">
        <f t="shared" si="20"/>
        <v>4.0491684743311641E-2</v>
      </c>
      <c r="AJ49" s="62">
        <f t="shared" si="21"/>
        <v>9.3275488069414325E-2</v>
      </c>
      <c r="AK49" s="62">
        <f t="shared" si="7"/>
        <v>-5.2783803326102684E-2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0.5827910339840926</v>
      </c>
    </row>
    <row r="50" spans="1:49">
      <c r="A50" s="62">
        <v>1917</v>
      </c>
      <c r="B50" s="61">
        <v>1.6216874000000001</v>
      </c>
      <c r="C50" s="61">
        <v>6005</v>
      </c>
      <c r="D50" s="61">
        <v>1.431</v>
      </c>
      <c r="H50" s="61"/>
      <c r="I50" s="61">
        <v>0.14399999999999999</v>
      </c>
      <c r="J50" s="61">
        <v>8.8999999999999996E-2</v>
      </c>
      <c r="K50" s="61">
        <v>5.5E-2</v>
      </c>
      <c r="L50" s="61">
        <v>0.13700000000000001</v>
      </c>
      <c r="M50" s="61">
        <v>8.6380625569999996</v>
      </c>
      <c r="N50" s="62">
        <f t="shared" si="2"/>
        <v>9.0549969462152172E-2</v>
      </c>
      <c r="O50" s="61">
        <v>9.6587250482936315E-2</v>
      </c>
      <c r="Z50" s="61">
        <v>5.5</v>
      </c>
      <c r="AB50" s="61">
        <v>0.6170510132774284</v>
      </c>
      <c r="AC50" s="63" t="str">
        <f t="shared" si="3"/>
        <v/>
      </c>
      <c r="AD50" s="20" t="str">
        <f t="shared" si="28"/>
        <v/>
      </c>
      <c r="AE50" s="62" t="str">
        <f t="shared" si="4"/>
        <v/>
      </c>
      <c r="AF50" s="20" t="str">
        <f t="shared" si="27"/>
        <v/>
      </c>
      <c r="AG50" s="62">
        <f t="shared" si="5"/>
        <v>0.10062893081761005</v>
      </c>
      <c r="AH50" s="62">
        <f t="shared" si="6"/>
        <v>6.2194269741439545E-2</v>
      </c>
      <c r="AI50" s="62">
        <f t="shared" si="20"/>
        <v>3.8434661076170509E-2</v>
      </c>
      <c r="AJ50" s="62">
        <f t="shared" si="21"/>
        <v>9.5737246680642915E-2</v>
      </c>
      <c r="AK50" s="62">
        <f t="shared" si="7"/>
        <v>-5.7302585604472406E-2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0.6170510132774284</v>
      </c>
    </row>
    <row r="51" spans="1:49">
      <c r="A51" s="62">
        <v>1918</v>
      </c>
      <c r="B51" s="61">
        <v>1.6584198999999999</v>
      </c>
      <c r="C51" s="61">
        <v>6013</v>
      </c>
      <c r="D51" s="61">
        <v>1.7370000000000001</v>
      </c>
      <c r="H51" s="61"/>
      <c r="I51" s="61">
        <v>0.17899999999999999</v>
      </c>
      <c r="J51" s="61">
        <v>9.1999999999999998E-2</v>
      </c>
      <c r="K51" s="61">
        <v>8.3000000000000004E-2</v>
      </c>
      <c r="L51" s="61">
        <v>0.17799999999999999</v>
      </c>
      <c r="M51" s="61">
        <v>8.1900078020000002</v>
      </c>
      <c r="N51" s="62">
        <f t="shared" si="2"/>
        <v>0.11577167857470927</v>
      </c>
      <c r="O51" s="61">
        <v>0.17469175550308852</v>
      </c>
      <c r="Z51" s="61">
        <v>5.5</v>
      </c>
      <c r="AB51" s="61">
        <v>0.57225100748416813</v>
      </c>
      <c r="AC51" s="63" t="str">
        <f t="shared" si="3"/>
        <v/>
      </c>
      <c r="AD51" s="20" t="str">
        <f t="shared" si="28"/>
        <v/>
      </c>
      <c r="AE51" s="62" t="str">
        <f t="shared" si="4"/>
        <v/>
      </c>
      <c r="AF51" s="20" t="str">
        <f t="shared" si="27"/>
        <v/>
      </c>
      <c r="AG51" s="62">
        <f t="shared" si="5"/>
        <v>0.10305123776626367</v>
      </c>
      <c r="AH51" s="62">
        <f t="shared" si="6"/>
        <v>5.2964881980426017E-2</v>
      </c>
      <c r="AI51" s="62">
        <f t="shared" si="20"/>
        <v>4.7783534830166952E-2</v>
      </c>
      <c r="AJ51" s="62">
        <f t="shared" si="21"/>
        <v>0.10247553252734599</v>
      </c>
      <c r="AK51" s="62">
        <f t="shared" si="7"/>
        <v>-5.4691997697179043E-2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0.57225100748416813</v>
      </c>
    </row>
    <row r="52" spans="1:49">
      <c r="A52" s="62">
        <v>1919</v>
      </c>
      <c r="B52" s="61">
        <v>1.8514763999999999</v>
      </c>
      <c r="C52" s="61">
        <v>6021</v>
      </c>
      <c r="D52" s="61">
        <v>2.2269999999999999</v>
      </c>
      <c r="H52" s="61"/>
      <c r="I52" s="61">
        <v>0.27100000000000002</v>
      </c>
      <c r="J52" s="61">
        <v>0.10100000000000001</v>
      </c>
      <c r="K52" s="61">
        <v>0.107</v>
      </c>
      <c r="L52" s="61">
        <v>0.22900000000000001</v>
      </c>
      <c r="M52" s="61">
        <v>8.3579406089999999</v>
      </c>
      <c r="N52" s="62">
        <f t="shared" si="2"/>
        <v>0.14525474896359769</v>
      </c>
      <c r="O52" s="61">
        <v>0.19973289451718312</v>
      </c>
      <c r="Z52" s="61">
        <v>5.5</v>
      </c>
      <c r="AB52" s="61">
        <v>0.52267624607094743</v>
      </c>
      <c r="AC52" s="63" t="str">
        <f t="shared" si="3"/>
        <v/>
      </c>
      <c r="AD52" s="20" t="str">
        <f t="shared" si="28"/>
        <v/>
      </c>
      <c r="AE52" s="62" t="str">
        <f t="shared" si="4"/>
        <v/>
      </c>
      <c r="AF52" s="20" t="str">
        <f t="shared" si="27"/>
        <v/>
      </c>
      <c r="AG52" s="62">
        <f t="shared" si="5"/>
        <v>0.12168837000449036</v>
      </c>
      <c r="AH52" s="62">
        <f t="shared" si="6"/>
        <v>4.5352492141894934E-2</v>
      </c>
      <c r="AI52" s="62">
        <f t="shared" si="20"/>
        <v>4.8046699595868887E-2</v>
      </c>
      <c r="AJ52" s="62">
        <f t="shared" si="21"/>
        <v>0.10282891782667267</v>
      </c>
      <c r="AK52" s="62">
        <f t="shared" si="7"/>
        <v>-5.4782218230803779E-2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0.52267624607094743</v>
      </c>
    </row>
    <row r="53" spans="1:49">
      <c r="A53" s="62">
        <v>1920</v>
      </c>
      <c r="B53" s="61">
        <v>5.0019840999999996</v>
      </c>
      <c r="C53" s="61">
        <v>6029</v>
      </c>
      <c r="D53" s="61">
        <v>3.1190000000000002</v>
      </c>
      <c r="H53" s="61"/>
      <c r="I53" s="61">
        <v>0.34699999999999998</v>
      </c>
      <c r="J53" s="61">
        <v>0.159</v>
      </c>
      <c r="K53" s="61">
        <v>0.222</v>
      </c>
      <c r="L53" s="61">
        <v>0.69099999999999995</v>
      </c>
      <c r="M53" s="61">
        <v>8.7574703019999998</v>
      </c>
      <c r="N53" s="62">
        <f t="shared" si="2"/>
        <v>0.1938962673750742</v>
      </c>
      <c r="O53" s="61">
        <v>0.34580620543273494</v>
      </c>
      <c r="Z53" s="61">
        <v>7</v>
      </c>
      <c r="AB53" s="61">
        <v>0.49791599871753767</v>
      </c>
      <c r="AC53" s="63" t="str">
        <f t="shared" si="3"/>
        <v/>
      </c>
      <c r="AD53" s="20" t="str">
        <f t="shared" si="28"/>
        <v/>
      </c>
      <c r="AE53" s="62" t="str">
        <f t="shared" si="4"/>
        <v/>
      </c>
      <c r="AF53" s="20" t="str">
        <f t="shared" si="27"/>
        <v/>
      </c>
      <c r="AG53" s="62">
        <f t="shared" si="5"/>
        <v>0.11125360692529655</v>
      </c>
      <c r="AH53" s="62">
        <f t="shared" si="6"/>
        <v>5.0977877524847705E-2</v>
      </c>
      <c r="AI53" s="62">
        <f t="shared" si="20"/>
        <v>7.1176659185636412E-2</v>
      </c>
      <c r="AJ53" s="62">
        <f t="shared" si="21"/>
        <v>0.22154536710484127</v>
      </c>
      <c r="AK53" s="62">
        <f t="shared" si="7"/>
        <v>-0.15036870791920487</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0.49791599871753767</v>
      </c>
    </row>
    <row r="54" spans="1:49">
      <c r="A54" s="62">
        <v>1921</v>
      </c>
      <c r="B54" s="61">
        <v>10.023099999999999</v>
      </c>
      <c r="C54" s="61">
        <v>6071</v>
      </c>
      <c r="D54" s="61">
        <v>3.87</v>
      </c>
      <c r="H54" s="61"/>
      <c r="I54" s="61">
        <v>0.41799999999999998</v>
      </c>
      <c r="J54" s="61">
        <v>0.219</v>
      </c>
      <c r="K54" s="61">
        <v>0.22500000000000001</v>
      </c>
      <c r="L54" s="61">
        <v>0.93300000000000005</v>
      </c>
      <c r="M54" s="61">
        <v>9.1926919829999996</v>
      </c>
      <c r="N54" s="62">
        <f t="shared" si="2"/>
        <v>0.22760723063541349</v>
      </c>
      <c r="O54" s="61">
        <v>0.54196179437647596</v>
      </c>
      <c r="Z54" s="61">
        <v>7</v>
      </c>
      <c r="AB54" s="61">
        <v>0.73901808785529721</v>
      </c>
      <c r="AC54" s="63" t="str">
        <f t="shared" si="3"/>
        <v/>
      </c>
      <c r="AD54" s="20" t="str">
        <f t="shared" si="28"/>
        <v/>
      </c>
      <c r="AE54" s="62" t="str">
        <f t="shared" si="4"/>
        <v/>
      </c>
      <c r="AF54" s="20" t="str">
        <f t="shared" si="27"/>
        <v/>
      </c>
      <c r="AG54" s="62">
        <f t="shared" si="5"/>
        <v>0.10801033591731266</v>
      </c>
      <c r="AH54" s="62">
        <f t="shared" si="6"/>
        <v>5.6589147286821705E-2</v>
      </c>
      <c r="AI54" s="62">
        <f t="shared" si="20"/>
        <v>5.8139534883720929E-2</v>
      </c>
      <c r="AJ54" s="62">
        <f t="shared" si="21"/>
        <v>0.24108527131782947</v>
      </c>
      <c r="AK54" s="62">
        <f t="shared" si="7"/>
        <v>-0.18294573643410855</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0.73901808785529721</v>
      </c>
    </row>
    <row r="55" spans="1:49">
      <c r="A55" s="62">
        <v>1922</v>
      </c>
      <c r="B55" s="61">
        <v>14.9925</v>
      </c>
      <c r="C55" s="61">
        <v>6146</v>
      </c>
      <c r="D55" s="61">
        <v>6.1310000000000002</v>
      </c>
      <c r="H55" s="61"/>
      <c r="I55" s="61">
        <v>0.55000000000000004</v>
      </c>
      <c r="J55" s="61">
        <v>0.32</v>
      </c>
      <c r="K55" s="61">
        <v>0.44400000000000001</v>
      </c>
      <c r="L55" s="61">
        <v>1.252</v>
      </c>
      <c r="M55" s="61">
        <v>10.202594769999999</v>
      </c>
      <c r="N55" s="62">
        <f t="shared" si="2"/>
        <v>0.32092692413328622</v>
      </c>
      <c r="O55" s="61">
        <v>0.65524313753547536</v>
      </c>
      <c r="Z55" s="61">
        <v>7</v>
      </c>
      <c r="AB55" s="61">
        <v>0.65274832816832495</v>
      </c>
      <c r="AC55" s="63" t="str">
        <f t="shared" si="3"/>
        <v/>
      </c>
      <c r="AD55" s="20" t="str">
        <f t="shared" si="28"/>
        <v/>
      </c>
      <c r="AE55" s="62" t="str">
        <f t="shared" si="4"/>
        <v/>
      </c>
      <c r="AF55" s="20" t="str">
        <f t="shared" si="27"/>
        <v/>
      </c>
      <c r="AG55" s="62">
        <f t="shared" si="5"/>
        <v>8.970804110259338E-2</v>
      </c>
      <c r="AH55" s="62">
        <f t="shared" si="6"/>
        <v>5.2193769368781603E-2</v>
      </c>
      <c r="AI55" s="62">
        <f t="shared" si="20"/>
        <v>7.2418854999184476E-2</v>
      </c>
      <c r="AJ55" s="62">
        <f t="shared" si="21"/>
        <v>0.20420812265535801</v>
      </c>
      <c r="AK55" s="62">
        <f t="shared" si="7"/>
        <v>-0.13178926765617355</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0.65274832816832495</v>
      </c>
    </row>
    <row r="56" spans="1:49">
      <c r="A56" s="62">
        <v>1923</v>
      </c>
      <c r="B56" s="61">
        <v>23.514500000000002</v>
      </c>
      <c r="C56" s="61">
        <v>6223</v>
      </c>
      <c r="D56" s="61">
        <v>9.2989999999999995</v>
      </c>
      <c r="H56" s="61"/>
      <c r="I56" s="61">
        <v>1.1870000000000001</v>
      </c>
      <c r="J56" s="61">
        <v>0.53700000000000003</v>
      </c>
      <c r="K56" s="61">
        <v>0.68400000000000005</v>
      </c>
      <c r="L56" s="61">
        <v>2.2989999999999999</v>
      </c>
      <c r="M56" s="61">
        <v>10.517105340000001</v>
      </c>
      <c r="N56" s="62">
        <f t="shared" si="2"/>
        <v>0.46635673587038889</v>
      </c>
      <c r="O56" s="61">
        <v>1.0290715699601733</v>
      </c>
      <c r="Z56" s="61">
        <v>9</v>
      </c>
      <c r="AB56" s="61">
        <v>0.74879019249381651</v>
      </c>
      <c r="AC56" s="63" t="str">
        <f t="shared" si="3"/>
        <v/>
      </c>
      <c r="AD56" s="20" t="str">
        <f t="shared" si="28"/>
        <v/>
      </c>
      <c r="AE56" s="62" t="str">
        <f t="shared" si="4"/>
        <v/>
      </c>
      <c r="AF56" s="20" t="str">
        <f t="shared" si="27"/>
        <v/>
      </c>
      <c r="AG56" s="62">
        <f t="shared" si="5"/>
        <v>0.12764813420797935</v>
      </c>
      <c r="AH56" s="62">
        <f t="shared" si="6"/>
        <v>5.7748144961823858E-2</v>
      </c>
      <c r="AI56" s="62">
        <f t="shared" si="20"/>
        <v>7.3556296375954414E-2</v>
      </c>
      <c r="AJ56" s="62">
        <f t="shared" si="21"/>
        <v>0.24723088504140231</v>
      </c>
      <c r="AK56" s="62">
        <f t="shared" si="7"/>
        <v>-0.17367458866544788</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0.74879019249381651</v>
      </c>
    </row>
    <row r="57" spans="1:49">
      <c r="A57" s="62">
        <v>1924</v>
      </c>
      <c r="B57" s="61">
        <v>29.542100000000001</v>
      </c>
      <c r="C57" s="61">
        <v>6300</v>
      </c>
      <c r="D57" s="61">
        <v>12.132999999999999</v>
      </c>
      <c r="H57" s="61"/>
      <c r="I57" s="61">
        <v>1.171</v>
      </c>
      <c r="J57" s="61">
        <v>0.77</v>
      </c>
      <c r="K57" s="61">
        <v>0.94899999999999995</v>
      </c>
      <c r="L57" s="61">
        <v>2.9580000000000002</v>
      </c>
      <c r="M57" s="61">
        <v>9.9958619629999994</v>
      </c>
      <c r="N57" s="62">
        <f t="shared" si="2"/>
        <v>0.63239063378521865</v>
      </c>
      <c r="O57" s="61">
        <v>1.4303260117812606</v>
      </c>
      <c r="Z57" s="61">
        <v>9</v>
      </c>
      <c r="AB57" s="61">
        <v>0.66331492623423716</v>
      </c>
      <c r="AC57" s="63" t="str">
        <f t="shared" si="3"/>
        <v/>
      </c>
      <c r="AD57" s="20" t="str">
        <f t="shared" si="28"/>
        <v/>
      </c>
      <c r="AE57" s="62" t="str">
        <f t="shared" si="4"/>
        <v/>
      </c>
      <c r="AF57" s="20" t="str">
        <f t="shared" si="27"/>
        <v/>
      </c>
      <c r="AG57" s="62">
        <f t="shared" si="5"/>
        <v>9.651364048462871E-2</v>
      </c>
      <c r="AH57" s="62">
        <f t="shared" si="6"/>
        <v>6.3463281958295564E-2</v>
      </c>
      <c r="AI57" s="62">
        <f t="shared" si="20"/>
        <v>7.8216434517431793E-2</v>
      </c>
      <c r="AJ57" s="62">
        <f t="shared" si="21"/>
        <v>0.24379790653589387</v>
      </c>
      <c r="AK57" s="62">
        <f t="shared" si="7"/>
        <v>-0.16558147201846207</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-0.21455642576163678</v>
      </c>
      <c r="AV57" s="62" t="str">
        <f t="shared" si="11"/>
        <v/>
      </c>
      <c r="AW57" s="62">
        <f t="shared" si="12"/>
        <v>0.66331492623423716</v>
      </c>
    </row>
    <row r="58" spans="1:49">
      <c r="A58" s="62">
        <v>1925</v>
      </c>
      <c r="B58" s="61">
        <v>19.842500000000001</v>
      </c>
      <c r="C58" s="61">
        <v>6378</v>
      </c>
      <c r="D58" s="61">
        <v>13.45</v>
      </c>
      <c r="H58" s="61"/>
      <c r="I58" s="61">
        <v>1.4279999999999999</v>
      </c>
      <c r="J58" s="61">
        <v>1.1619999999999999</v>
      </c>
      <c r="K58" s="61">
        <v>0.86099999999999999</v>
      </c>
      <c r="L58" s="61">
        <v>2.484</v>
      </c>
      <c r="M58" s="61">
        <v>10.319295540000001</v>
      </c>
      <c r="N58" s="62">
        <f t="shared" si="2"/>
        <v>0.67075782815390073</v>
      </c>
      <c r="O58" s="61">
        <v>1.3748777753929082</v>
      </c>
      <c r="Z58" s="61">
        <v>9</v>
      </c>
      <c r="AB58" s="61">
        <v>0.62460966542750929</v>
      </c>
      <c r="AC58" s="63" t="str">
        <f t="shared" si="3"/>
        <v/>
      </c>
      <c r="AD58" s="20" t="str">
        <f t="shared" si="28"/>
        <v/>
      </c>
      <c r="AE58" s="62" t="str">
        <f t="shared" si="4"/>
        <v/>
      </c>
      <c r="AF58" s="20" t="str">
        <f t="shared" si="27"/>
        <v/>
      </c>
      <c r="AG58" s="62">
        <f t="shared" si="5"/>
        <v>0.10617100371747212</v>
      </c>
      <c r="AH58" s="62">
        <f t="shared" si="6"/>
        <v>8.6394052044609662E-2</v>
      </c>
      <c r="AI58" s="62">
        <f t="shared" si="20"/>
        <v>6.4014869888475837E-2</v>
      </c>
      <c r="AJ58" s="62">
        <f t="shared" si="21"/>
        <v>0.18468401486988847</v>
      </c>
      <c r="AK58" s="62">
        <f t="shared" si="7"/>
        <v>-0.12066914498141264</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3.1099134654177456E-2</v>
      </c>
      <c r="AV58" s="62" t="str">
        <f t="shared" si="11"/>
        <v/>
      </c>
      <c r="AW58" s="62">
        <f t="shared" si="12"/>
        <v>0.62460966542750929</v>
      </c>
    </row>
    <row r="59" spans="1:49">
      <c r="A59" s="62">
        <v>1926</v>
      </c>
      <c r="B59" s="61">
        <v>19.5107</v>
      </c>
      <c r="C59" s="61">
        <v>6457</v>
      </c>
      <c r="D59" s="61">
        <v>14.202999999999999</v>
      </c>
      <c r="H59" s="61"/>
      <c r="I59" s="61">
        <v>1.508</v>
      </c>
      <c r="J59" s="61">
        <v>1.099</v>
      </c>
      <c r="K59" s="61">
        <v>0.73599999999999999</v>
      </c>
      <c r="L59" s="61">
        <v>2.3420000000000001</v>
      </c>
      <c r="M59" s="61">
        <v>10.12439322</v>
      </c>
      <c r="N59" s="62">
        <f t="shared" si="2"/>
        <v>0.71311295681186793</v>
      </c>
      <c r="O59" s="61">
        <v>1.3164484510266876</v>
      </c>
      <c r="Z59" s="61">
        <v>8</v>
      </c>
      <c r="AB59" s="61">
        <v>0.62662817714567343</v>
      </c>
      <c r="AC59" s="63" t="str">
        <f t="shared" si="3"/>
        <v/>
      </c>
      <c r="AD59" s="20" t="str">
        <f t="shared" si="28"/>
        <v/>
      </c>
      <c r="AE59" s="62" t="str">
        <f t="shared" si="4"/>
        <v/>
      </c>
      <c r="AF59" s="20" t="str">
        <f t="shared" si="27"/>
        <v/>
      </c>
      <c r="AG59" s="62">
        <f t="shared" si="5"/>
        <v>0.10617475181299726</v>
      </c>
      <c r="AH59" s="62">
        <f t="shared" si="6"/>
        <v>7.737801872843765E-2</v>
      </c>
      <c r="AI59" s="62">
        <f t="shared" si="20"/>
        <v>5.1820038020136593E-2</v>
      </c>
      <c r="AJ59" s="62">
        <f t="shared" si="21"/>
        <v>0.16489474054777162</v>
      </c>
      <c r="AK59" s="62">
        <f t="shared" si="7"/>
        <v>-0.11307470252763502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2.8768327417648155E-2</v>
      </c>
      <c r="AV59" s="62" t="str">
        <f t="shared" si="11"/>
        <v/>
      </c>
      <c r="AW59" s="62">
        <f t="shared" si="12"/>
        <v>0.62662817714567343</v>
      </c>
    </row>
    <row r="60" spans="1:49">
      <c r="A60" s="62">
        <v>1927</v>
      </c>
      <c r="B60" s="61">
        <v>19.884699999999999</v>
      </c>
      <c r="C60" s="61">
        <v>6538</v>
      </c>
      <c r="D60" s="61">
        <v>15.343999999999999</v>
      </c>
      <c r="H60" s="61"/>
      <c r="I60" s="61">
        <v>1.821</v>
      </c>
      <c r="J60" s="61">
        <v>1.1870000000000001</v>
      </c>
      <c r="K60" s="61">
        <v>0.72299999999999998</v>
      </c>
      <c r="L60" s="61">
        <v>2.6619999999999999</v>
      </c>
      <c r="M60" s="61">
        <v>11.775147649999999</v>
      </c>
      <c r="N60" s="62">
        <f t="shared" si="2"/>
        <v>0.65419217205549529</v>
      </c>
      <c r="O60" s="61">
        <v>1.4136319191051976</v>
      </c>
      <c r="Z60" s="61">
        <v>8</v>
      </c>
      <c r="AB60" s="61">
        <v>0.61033628779979143</v>
      </c>
      <c r="AC60" s="63" t="str">
        <f t="shared" si="3"/>
        <v/>
      </c>
      <c r="AD60" s="20" t="str">
        <f t="shared" si="28"/>
        <v/>
      </c>
      <c r="AE60" s="62" t="str">
        <f t="shared" si="4"/>
        <v/>
      </c>
      <c r="AF60" s="20" t="str">
        <f t="shared" si="27"/>
        <v/>
      </c>
      <c r="AG60" s="62">
        <f t="shared" si="5"/>
        <v>0.11867831074035454</v>
      </c>
      <c r="AH60" s="62">
        <f t="shared" si="6"/>
        <v>7.7359228362878008E-2</v>
      </c>
      <c r="AI60" s="62">
        <f t="shared" si="20"/>
        <v>4.7119395203336807E-2</v>
      </c>
      <c r="AJ60" s="62">
        <f t="shared" si="21"/>
        <v>0.17348800834202294</v>
      </c>
      <c r="AK60" s="62">
        <f t="shared" si="7"/>
        <v>-0.12636861313868614</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0.16623868320968832</v>
      </c>
      <c r="AV60" s="62" t="str">
        <f t="shared" si="11"/>
        <v/>
      </c>
      <c r="AW60" s="62">
        <f t="shared" si="12"/>
        <v>0.61033628779979143</v>
      </c>
    </row>
    <row r="61" spans="1:49">
      <c r="A61" s="62">
        <v>1928</v>
      </c>
      <c r="B61" s="61">
        <v>22.383900000000001</v>
      </c>
      <c r="C61" s="61">
        <v>6619</v>
      </c>
      <c r="D61" s="61">
        <v>18.248999999999999</v>
      </c>
      <c r="H61" s="61"/>
      <c r="I61" s="61">
        <v>1.667</v>
      </c>
      <c r="J61" s="61">
        <v>1.5109999999999999</v>
      </c>
      <c r="K61" s="61">
        <v>1.0289999999999999</v>
      </c>
      <c r="L61" s="61">
        <v>2.6789999999999998</v>
      </c>
      <c r="M61" s="61">
        <v>10.49244178</v>
      </c>
      <c r="N61" s="62">
        <f t="shared" si="2"/>
        <v>0.86247825242309917</v>
      </c>
      <c r="O61" s="61">
        <v>1.3528177243566821</v>
      </c>
      <c r="Z61" s="61">
        <v>8</v>
      </c>
      <c r="AB61" s="61">
        <v>0.52457668913365119</v>
      </c>
      <c r="AC61" s="63" t="str">
        <f t="shared" si="3"/>
        <v/>
      </c>
      <c r="AD61" s="20" t="str">
        <f t="shared" si="28"/>
        <v/>
      </c>
      <c r="AE61" s="62" t="str">
        <f t="shared" si="4"/>
        <v/>
      </c>
      <c r="AF61" s="20" t="str">
        <f t="shared" si="27"/>
        <v/>
      </c>
      <c r="AG61" s="62">
        <f t="shared" si="5"/>
        <v>9.1347471094306548E-2</v>
      </c>
      <c r="AH61" s="62">
        <f t="shared" si="6"/>
        <v>8.2799057482601787E-2</v>
      </c>
      <c r="AI61" s="62">
        <f t="shared" si="20"/>
        <v>5.6386651323360182E-2</v>
      </c>
      <c r="AJ61" s="62">
        <f t="shared" si="21"/>
        <v>0.14680256452408352</v>
      </c>
      <c r="AK61" s="62">
        <f t="shared" si="7"/>
        <v>-9.0415913200723341E-2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-0.19640878464789097</v>
      </c>
      <c r="AV61" s="62" t="str">
        <f t="shared" si="11"/>
        <v/>
      </c>
      <c r="AW61" s="62">
        <f t="shared" si="12"/>
        <v>0.52457668913365119</v>
      </c>
    </row>
    <row r="62" spans="1:49">
      <c r="A62" s="62">
        <v>1929</v>
      </c>
      <c r="B62" s="61">
        <v>22.3644</v>
      </c>
      <c r="C62" s="61">
        <v>6701</v>
      </c>
      <c r="D62" s="61">
        <v>20.303999999999998</v>
      </c>
      <c r="G62" s="61"/>
      <c r="H62" s="61"/>
      <c r="I62" s="61">
        <v>1.7569999999999999</v>
      </c>
      <c r="J62" s="61">
        <v>2.048</v>
      </c>
      <c r="K62" s="61">
        <v>1.073</v>
      </c>
      <c r="L62" s="61">
        <v>2.5289999999999999</v>
      </c>
      <c r="M62" s="61">
        <v>11.50204379</v>
      </c>
      <c r="N62" s="62">
        <f t="shared" si="2"/>
        <v>0.86465926856291697</v>
      </c>
      <c r="O62" s="61">
        <v>1.4076697431494607</v>
      </c>
      <c r="Z62" s="61">
        <v>8</v>
      </c>
      <c r="AB62" s="61">
        <v>0.47020291568163908</v>
      </c>
      <c r="AC62" s="63" t="str">
        <f t="shared" si="3"/>
        <v/>
      </c>
      <c r="AD62" s="20" t="str">
        <f t="shared" si="28"/>
        <v/>
      </c>
      <c r="AE62" s="62" t="str">
        <f t="shared" si="4"/>
        <v/>
      </c>
      <c r="AF62" s="20" t="str">
        <f t="shared" si="27"/>
        <v/>
      </c>
      <c r="AG62" s="62">
        <f t="shared" si="5"/>
        <v>8.6534672970843191E-2</v>
      </c>
      <c r="AH62" s="62">
        <f t="shared" si="6"/>
        <v>0.1008668242710796</v>
      </c>
      <c r="AI62" s="62">
        <f t="shared" si="20"/>
        <v>5.2846729708431836E-2</v>
      </c>
      <c r="AJ62" s="62">
        <f t="shared" si="21"/>
        <v>0.12455673758865249</v>
      </c>
      <c r="AK62" s="62">
        <f t="shared" si="7"/>
        <v>-7.1710007880220653E-2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7.7474413852246182E-2</v>
      </c>
      <c r="AV62" s="62" t="str">
        <f t="shared" si="11"/>
        <v/>
      </c>
      <c r="AW62" s="62">
        <f t="shared" si="12"/>
        <v>0.47020291568163908</v>
      </c>
    </row>
    <row r="63" spans="1:49">
      <c r="A63" s="62">
        <v>1930</v>
      </c>
      <c r="B63" s="61">
        <v>22.251899999999999</v>
      </c>
      <c r="C63" s="61">
        <v>6784</v>
      </c>
      <c r="D63" s="61">
        <v>19.876999999999999</v>
      </c>
      <c r="G63" s="61"/>
      <c r="H63" s="61"/>
      <c r="I63" s="61">
        <v>1.8620000000000001</v>
      </c>
      <c r="J63" s="61">
        <v>1.9450000000000001</v>
      </c>
      <c r="K63" s="61">
        <v>0.94499999999999995</v>
      </c>
      <c r="L63" s="61">
        <v>2.4079999999999999</v>
      </c>
      <c r="M63" s="61">
        <v>11.21781125</v>
      </c>
      <c r="N63" s="62">
        <f t="shared" si="2"/>
        <v>0.85730410094523102</v>
      </c>
      <c r="O63" s="61">
        <v>1.3373160668717663</v>
      </c>
      <c r="Z63" s="61">
        <v>7.5</v>
      </c>
      <c r="AB63" s="61">
        <v>0.47451828746792774</v>
      </c>
      <c r="AC63" s="63" t="str">
        <f t="shared" si="3"/>
        <v/>
      </c>
      <c r="AD63" s="20" t="str">
        <f t="shared" si="28"/>
        <v/>
      </c>
      <c r="AE63" s="62" t="str">
        <f t="shared" si="4"/>
        <v/>
      </c>
      <c r="AF63" s="20" t="str">
        <f t="shared" si="27"/>
        <v/>
      </c>
      <c r="AG63" s="62">
        <f t="shared" si="5"/>
        <v>9.367610806459728E-2</v>
      </c>
      <c r="AH63" s="62">
        <f t="shared" si="6"/>
        <v>9.7851788499270523E-2</v>
      </c>
      <c r="AI63" s="62">
        <f t="shared" si="20"/>
        <v>4.7542385671882077E-2</v>
      </c>
      <c r="AJ63" s="62">
        <f t="shared" si="21"/>
        <v>0.12114504200835137</v>
      </c>
      <c r="AK63" s="62">
        <f t="shared" si="7"/>
        <v>-7.3602656336469285E-2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8.8542820921075766E-2</v>
      </c>
      <c r="AV63" s="62" t="str">
        <f t="shared" si="11"/>
        <v/>
      </c>
      <c r="AW63" s="62">
        <f t="shared" si="12"/>
        <v>0.47451828746792774</v>
      </c>
    </row>
    <row r="64" spans="1:49">
      <c r="A64" s="62">
        <v>1931</v>
      </c>
      <c r="B64" s="61">
        <v>23.5655</v>
      </c>
      <c r="C64" s="61">
        <v>6869</v>
      </c>
      <c r="D64" s="61">
        <v>19.190999999999999</v>
      </c>
      <c r="G64" s="61"/>
      <c r="H64" s="61"/>
      <c r="I64" s="61">
        <v>1.73</v>
      </c>
      <c r="J64" s="61">
        <v>1.92</v>
      </c>
      <c r="K64" s="61">
        <v>0.81200000000000006</v>
      </c>
      <c r="L64" s="61">
        <v>1.675</v>
      </c>
      <c r="M64" s="61">
        <v>11.65413577</v>
      </c>
      <c r="N64" s="62">
        <f t="shared" si="2"/>
        <v>0.786868295063746</v>
      </c>
      <c r="O64" s="61">
        <v>1.186473015191625</v>
      </c>
      <c r="Z64" s="61">
        <v>7</v>
      </c>
      <c r="AB64" s="61">
        <v>0.49934865301443387</v>
      </c>
      <c r="AC64" s="63" t="str">
        <f t="shared" si="3"/>
        <v/>
      </c>
      <c r="AD64" s="20" t="str">
        <f t="shared" si="28"/>
        <v/>
      </c>
      <c r="AE64" s="62" t="str">
        <f t="shared" si="4"/>
        <v/>
      </c>
      <c r="AF64" s="20" t="str">
        <f t="shared" si="27"/>
        <v/>
      </c>
      <c r="AG64" s="62">
        <f t="shared" si="5"/>
        <v>9.0146422802355269E-2</v>
      </c>
      <c r="AH64" s="62">
        <f t="shared" si="6"/>
        <v>0.10004689698296076</v>
      </c>
      <c r="AI64" s="62">
        <f t="shared" si="20"/>
        <v>4.2311500182377164E-2</v>
      </c>
      <c r="AJ64" s="62">
        <f t="shared" si="21"/>
        <v>8.7280496065864216E-2</v>
      </c>
      <c r="AK64" s="62">
        <f t="shared" si="7"/>
        <v>-4.4968995883487052E-2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0.16073181543751774</v>
      </c>
      <c r="AV64" s="62" t="str">
        <f t="shared" si="11"/>
        <v/>
      </c>
      <c r="AW64" s="62">
        <f t="shared" si="12"/>
        <v>0.49934865301443387</v>
      </c>
    </row>
    <row r="65" spans="1:49">
      <c r="A65" s="62">
        <v>1932</v>
      </c>
      <c r="B65" s="61">
        <v>31.289100000000001</v>
      </c>
      <c r="C65" s="61">
        <v>6954</v>
      </c>
      <c r="D65" s="61">
        <v>19.507999999999999</v>
      </c>
      <c r="G65" s="61"/>
      <c r="H65" s="61"/>
      <c r="I65" s="61">
        <v>1.845</v>
      </c>
      <c r="J65" s="61">
        <v>1.8939999999999999</v>
      </c>
      <c r="K65" s="61">
        <v>0.79200000000000004</v>
      </c>
      <c r="L65" s="61">
        <v>1.722</v>
      </c>
      <c r="M65" s="61">
        <v>11.736648430000001</v>
      </c>
      <c r="N65" s="62">
        <f t="shared" si="2"/>
        <v>0.78453440894976012</v>
      </c>
      <c r="O65" s="61">
        <v>1.162028093773104</v>
      </c>
      <c r="Z65" s="61">
        <v>6.5</v>
      </c>
      <c r="AB65" s="61">
        <v>0.50579249538650806</v>
      </c>
      <c r="AC65" s="63" t="str">
        <f t="shared" si="3"/>
        <v/>
      </c>
      <c r="AD65" s="20" t="str">
        <f t="shared" si="28"/>
        <v/>
      </c>
      <c r="AE65" s="62" t="str">
        <f t="shared" si="4"/>
        <v/>
      </c>
      <c r="AF65" s="20" t="str">
        <f t="shared" si="27"/>
        <v/>
      </c>
      <c r="AG65" s="62">
        <f t="shared" si="5"/>
        <v>9.4576583965552602E-2</v>
      </c>
      <c r="AH65" s="62">
        <f t="shared" si="6"/>
        <v>9.7088374000410094E-2</v>
      </c>
      <c r="AI65" s="62">
        <f t="shared" si="20"/>
        <v>4.0598728726676241E-2</v>
      </c>
      <c r="AJ65" s="62">
        <f t="shared" si="21"/>
        <v>8.8271478367849085E-2</v>
      </c>
      <c r="AK65" s="62">
        <f t="shared" si="7"/>
        <v>-4.7672749641172844E-2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7.2970451589688359E-2</v>
      </c>
      <c r="AV65" s="62" t="str">
        <f t="shared" si="11"/>
        <v/>
      </c>
      <c r="AW65" s="62">
        <f t="shared" si="12"/>
        <v>0.50579249538650806</v>
      </c>
    </row>
    <row r="66" spans="1:49">
      <c r="A66" s="62">
        <v>1933</v>
      </c>
      <c r="B66" s="61">
        <v>25.533000000000001</v>
      </c>
      <c r="C66" s="61">
        <v>7040</v>
      </c>
      <c r="D66" s="61">
        <v>19.891999999999999</v>
      </c>
      <c r="G66" s="61"/>
      <c r="H66" s="61"/>
      <c r="I66" s="61">
        <v>1.931</v>
      </c>
      <c r="J66" s="61">
        <v>1.92</v>
      </c>
      <c r="K66" s="61">
        <v>0.80200000000000005</v>
      </c>
      <c r="L66" s="61">
        <v>1.9179999999999999</v>
      </c>
      <c r="M66" s="61">
        <v>12.38481893</v>
      </c>
      <c r="N66" s="62">
        <f t="shared" si="2"/>
        <v>0.74884883938479696</v>
      </c>
      <c r="O66" s="61">
        <v>1.1614318761775302</v>
      </c>
      <c r="Z66" s="61">
        <v>5.5</v>
      </c>
      <c r="AB66" s="61">
        <v>0.37170721898250553</v>
      </c>
      <c r="AC66" s="63" t="str">
        <f t="shared" si="3"/>
        <v/>
      </c>
      <c r="AD66" s="20" t="str">
        <f t="shared" si="28"/>
        <v/>
      </c>
      <c r="AE66" s="62" t="str">
        <f t="shared" si="4"/>
        <v/>
      </c>
      <c r="AF66" s="20" t="str">
        <f t="shared" si="27"/>
        <v/>
      </c>
      <c r="AG66" s="62">
        <f t="shared" si="5"/>
        <v>9.7074200683691936E-2</v>
      </c>
      <c r="AH66" s="62">
        <f t="shared" si="6"/>
        <v>9.6521214558616522E-2</v>
      </c>
      <c r="AI66" s="62">
        <f t="shared" si="20"/>
        <v>4.0317715664588784E-2</v>
      </c>
      <c r="AJ66" s="62">
        <f t="shared" si="21"/>
        <v>9.6420671626784638E-2</v>
      </c>
      <c r="AK66" s="62">
        <f t="shared" si="7"/>
        <v>-5.6102955962195854E-2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0.11155328563137115</v>
      </c>
      <c r="AV66" s="62" t="str">
        <f t="shared" si="11"/>
        <v/>
      </c>
      <c r="AW66" s="62">
        <f t="shared" si="12"/>
        <v>0.37170721898250553</v>
      </c>
    </row>
    <row r="67" spans="1:49">
      <c r="A67" s="62">
        <v>1934</v>
      </c>
      <c r="B67" s="61">
        <v>21.697199999999999</v>
      </c>
      <c r="C67" s="61">
        <v>7127</v>
      </c>
      <c r="D67" s="61">
        <v>20.667999999999999</v>
      </c>
      <c r="G67" s="61"/>
      <c r="H67" s="61"/>
      <c r="I67" s="61">
        <v>1.9730000000000001</v>
      </c>
      <c r="J67" s="61">
        <v>1.9830000000000001</v>
      </c>
      <c r="K67" s="61">
        <v>0.90900000000000003</v>
      </c>
      <c r="L67" s="61">
        <v>1.9730000000000001</v>
      </c>
      <c r="M67" s="61">
        <v>12.759885580000001</v>
      </c>
      <c r="N67" s="62">
        <f t="shared" si="2"/>
        <v>0.74597271892851802</v>
      </c>
      <c r="O67" s="61">
        <v>1.173356228089004</v>
      </c>
      <c r="Z67" s="61">
        <v>5</v>
      </c>
      <c r="AB67" s="61">
        <v>0.35175149990323207</v>
      </c>
      <c r="AC67" s="63" t="str">
        <f t="shared" si="3"/>
        <v/>
      </c>
      <c r="AD67" s="20" t="str">
        <f t="shared" si="28"/>
        <v/>
      </c>
      <c r="AE67" s="62" t="str">
        <f t="shared" si="4"/>
        <v/>
      </c>
      <c r="AF67" s="20" t="str">
        <f t="shared" si="27"/>
        <v/>
      </c>
      <c r="AG67" s="62">
        <f t="shared" si="5"/>
        <v>9.5461583123669452E-2</v>
      </c>
      <c r="AH67" s="62">
        <f t="shared" si="6"/>
        <v>9.5945422875943501E-2</v>
      </c>
      <c r="AI67" s="62">
        <f t="shared" si="20"/>
        <v>4.3981033481710861E-2</v>
      </c>
      <c r="AJ67" s="62">
        <f t="shared" si="21"/>
        <v>9.5461583123669452E-2</v>
      </c>
      <c r="AK67" s="62">
        <f t="shared" si="7"/>
        <v>-5.1480549641958591E-2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5.8848116839653818E-2</v>
      </c>
      <c r="AV67" s="62" t="str">
        <f t="shared" si="11"/>
        <v/>
      </c>
      <c r="AW67" s="62">
        <f t="shared" si="12"/>
        <v>0.35175149990323207</v>
      </c>
    </row>
    <row r="68" spans="1:49">
      <c r="A68" s="62">
        <v>1935</v>
      </c>
      <c r="B68" s="61">
        <v>22.434100000000001</v>
      </c>
      <c r="C68" s="61">
        <v>7216</v>
      </c>
      <c r="D68" s="61">
        <v>20.89</v>
      </c>
      <c r="G68" s="61"/>
      <c r="H68" s="61"/>
      <c r="I68" s="61">
        <v>2.879</v>
      </c>
      <c r="J68" s="61">
        <v>3.036</v>
      </c>
      <c r="K68" s="61">
        <v>0.92400000000000004</v>
      </c>
      <c r="L68" s="61">
        <v>2.2959999999999998</v>
      </c>
      <c r="M68" s="61">
        <v>11.9251342</v>
      </c>
      <c r="N68" s="62">
        <f t="shared" ref="N68:N131" si="29">IF(OR(D68="",C68="",M68=""),"",D68*1000000000/C68/1000/(M68/100*$D$138*1000000000/$C$138/1000)*100)</f>
        <v>0.79681347780962908</v>
      </c>
      <c r="O68" s="61">
        <v>1.1757410984712986</v>
      </c>
      <c r="Z68" s="61">
        <v>5</v>
      </c>
      <c r="AB68" s="61">
        <v>0.34504547630445187</v>
      </c>
      <c r="AC68" s="63" t="str">
        <f t="shared" ref="AC68:AC131" si="30">IF(E68="","",E68/100)</f>
        <v/>
      </c>
      <c r="AD68" s="20" t="str">
        <f t="shared" si="28"/>
        <v/>
      </c>
      <c r="AE68" s="62" t="str">
        <f t="shared" ref="AE68:AE131" si="31">IF(G68="","",G68/100)</f>
        <v/>
      </c>
      <c r="AF68" s="20" t="str">
        <f t="shared" si="27"/>
        <v/>
      </c>
      <c r="AG68" s="62">
        <f t="shared" ref="AG68:AG131" si="32">IF(OR(I68="",D68=""),"",I68/D68)</f>
        <v>0.13781713738630924</v>
      </c>
      <c r="AH68" s="62">
        <f t="shared" ref="AH68:AH131" si="33">IF(OR(J68="",D68=""),"",J68/D68)</f>
        <v>0.14533269506941121</v>
      </c>
      <c r="AI68" s="62">
        <f t="shared" si="20"/>
        <v>4.4231689803733848E-2</v>
      </c>
      <c r="AJ68" s="62">
        <f t="shared" si="21"/>
        <v>0.10990904739109621</v>
      </c>
      <c r="AK68" s="62">
        <f t="shared" ref="AK68:AK131" si="34">IF(OR(AI68="",AJ68=""),"",AI68-AJ68)</f>
        <v>-6.5677357587362359E-2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-1.5931591314900767E-2</v>
      </c>
      <c r="AV68" s="62" t="str">
        <f t="shared" ref="AV68:AV131" si="38">IF(OR(AA68="",Z68=""),"",(AA68-Z68)/100)</f>
        <v/>
      </c>
      <c r="AW68" s="62">
        <f t="shared" ref="AW68:AW131" si="39">IF(AB68="","",AB68)</f>
        <v>0.34504547630445187</v>
      </c>
    </row>
    <row r="69" spans="1:49">
      <c r="A69" s="62">
        <v>1936</v>
      </c>
      <c r="B69" s="61">
        <v>22.158200000000001</v>
      </c>
      <c r="C69" s="61">
        <v>7305</v>
      </c>
      <c r="D69" s="61">
        <v>21.321999999999999</v>
      </c>
      <c r="G69" s="61"/>
      <c r="H69" s="61"/>
      <c r="I69" s="61">
        <v>1.984</v>
      </c>
      <c r="J69" s="61">
        <v>2.0129999999999999</v>
      </c>
      <c r="K69" s="61">
        <v>1.03</v>
      </c>
      <c r="L69" s="61">
        <v>1.9970000000000001</v>
      </c>
      <c r="M69" s="61">
        <v>10.86981437</v>
      </c>
      <c r="N69" s="62">
        <f t="shared" si="29"/>
        <v>0.88138087455738534</v>
      </c>
      <c r="O69" s="61">
        <v>1.2055519782499826</v>
      </c>
      <c r="Z69" s="61">
        <v>4.5</v>
      </c>
      <c r="AB69" s="61">
        <v>0.33702279335897195</v>
      </c>
      <c r="AC69" s="63" t="str">
        <f t="shared" si="30"/>
        <v/>
      </c>
      <c r="AD69" s="20" t="str">
        <f t="shared" si="28"/>
        <v/>
      </c>
      <c r="AE69" s="62" t="str">
        <f t="shared" si="31"/>
        <v/>
      </c>
      <c r="AF69" s="20" t="str">
        <f t="shared" si="27"/>
        <v/>
      </c>
      <c r="AG69" s="62">
        <f t="shared" si="32"/>
        <v>9.3049432511021476E-2</v>
      </c>
      <c r="AH69" s="62">
        <f t="shared" si="33"/>
        <v>9.4409530062845887E-2</v>
      </c>
      <c r="AI69" s="62">
        <f t="shared" si="20"/>
        <v>4.8306913047556514E-2</v>
      </c>
      <c r="AJ69" s="62">
        <f t="shared" si="21"/>
        <v>9.3659131413563468E-2</v>
      </c>
      <c r="AK69" s="62">
        <f t="shared" si="34"/>
        <v>-4.5352218366006954E-2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-5.0869232186923824E-2</v>
      </c>
      <c r="AV69" s="62" t="str">
        <f t="shared" si="38"/>
        <v/>
      </c>
      <c r="AW69" s="62">
        <f t="shared" si="39"/>
        <v>0.33702279335897195</v>
      </c>
    </row>
    <row r="70" spans="1:49">
      <c r="A70" s="62">
        <v>1937</v>
      </c>
      <c r="B70" s="61">
        <v>22.325399999999998</v>
      </c>
      <c r="C70" s="61">
        <v>7396</v>
      </c>
      <c r="D70" s="61">
        <v>22.288</v>
      </c>
      <c r="G70" s="61"/>
      <c r="H70" s="61"/>
      <c r="I70" s="61">
        <v>2.0350000000000001</v>
      </c>
      <c r="J70" s="61">
        <v>2.1379999999999999</v>
      </c>
      <c r="K70" s="61">
        <v>1.2030000000000001</v>
      </c>
      <c r="L70" s="61">
        <v>2.3620000000000001</v>
      </c>
      <c r="M70" s="61">
        <v>12.564682489999999</v>
      </c>
      <c r="N70" s="62">
        <f t="shared" si="29"/>
        <v>0.78722832012239397</v>
      </c>
      <c r="O70" s="61">
        <v>1.2532493858958771</v>
      </c>
      <c r="Z70" s="61">
        <v>4</v>
      </c>
      <c r="AB70" s="61">
        <v>0.32474874371859297</v>
      </c>
      <c r="AC70" s="63" t="str">
        <f t="shared" si="30"/>
        <v/>
      </c>
      <c r="AD70" s="20" t="str">
        <f t="shared" si="28"/>
        <v/>
      </c>
      <c r="AE70" s="62" t="str">
        <f t="shared" si="31"/>
        <v/>
      </c>
      <c r="AF70" s="20" t="str">
        <f t="shared" ref="AF70:AF101" si="46">IF(H70="","",H70)</f>
        <v/>
      </c>
      <c r="AG70" s="62">
        <f t="shared" si="32"/>
        <v>9.1304737975592257E-2</v>
      </c>
      <c r="AH70" s="62">
        <f t="shared" si="33"/>
        <v>9.5926058865757349E-2</v>
      </c>
      <c r="AI70" s="62">
        <f t="shared" ref="AI70:AI133" si="47">IF(OR(K70="",D70=""),"",K70/D70)</f>
        <v>5.3975233309404166E-2</v>
      </c>
      <c r="AJ70" s="62">
        <f t="shared" ref="AJ70:AJ133" si="48">IF(OR(L70="",D70=""),"",L70/D70)</f>
        <v>0.10597631012203877</v>
      </c>
      <c r="AK70" s="62">
        <f t="shared" si="34"/>
        <v>-5.2001076812634606E-2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0.15797153237981235</v>
      </c>
      <c r="AV70" s="62" t="str">
        <f t="shared" si="38"/>
        <v/>
      </c>
      <c r="AW70" s="62">
        <f t="shared" si="39"/>
        <v>0.32474874371859297</v>
      </c>
    </row>
    <row r="71" spans="1:49">
      <c r="A71" s="62">
        <v>1938</v>
      </c>
      <c r="B71" s="61">
        <v>22.590199999999999</v>
      </c>
      <c r="C71" s="61">
        <v>7488</v>
      </c>
      <c r="D71" s="61">
        <v>23.149000000000001</v>
      </c>
      <c r="G71" s="61"/>
      <c r="H71" s="61"/>
      <c r="I71" s="61">
        <v>2.2570000000000001</v>
      </c>
      <c r="J71" s="61">
        <v>2.25</v>
      </c>
      <c r="K71" s="61">
        <v>1.1419999999999999</v>
      </c>
      <c r="L71" s="61">
        <v>2.3039999999999998</v>
      </c>
      <c r="M71" s="61">
        <v>12.492496450000001</v>
      </c>
      <c r="N71" s="62">
        <f t="shared" si="29"/>
        <v>0.81226024081958581</v>
      </c>
      <c r="O71" s="61">
        <v>1.214495242183588</v>
      </c>
      <c r="Z71" s="61">
        <v>4</v>
      </c>
      <c r="AB71" s="61">
        <v>0.31102855414920733</v>
      </c>
      <c r="AC71" s="63" t="str">
        <f t="shared" si="30"/>
        <v/>
      </c>
      <c r="AD71" s="20" t="str">
        <f t="shared" ref="AD71:AD102" si="49">IF(F71="","",F71)</f>
        <v/>
      </c>
      <c r="AE71" s="62" t="str">
        <f t="shared" si="31"/>
        <v/>
      </c>
      <c r="AF71" s="20" t="str">
        <f t="shared" si="46"/>
        <v/>
      </c>
      <c r="AG71" s="62">
        <f t="shared" si="32"/>
        <v>9.7498812043716798E-2</v>
      </c>
      <c r="AH71" s="62">
        <f t="shared" si="33"/>
        <v>9.7196423171627286E-2</v>
      </c>
      <c r="AI71" s="62">
        <f t="shared" si="47"/>
        <v>4.9332584560888154E-2</v>
      </c>
      <c r="AJ71" s="62">
        <f t="shared" si="48"/>
        <v>9.9529137327746334E-2</v>
      </c>
      <c r="AK71" s="62">
        <f t="shared" si="34"/>
        <v>-5.019655276685818E-2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8.6975384214197163E-3</v>
      </c>
      <c r="AV71" s="62" t="str">
        <f t="shared" si="38"/>
        <v/>
      </c>
      <c r="AW71" s="62">
        <f t="shared" si="39"/>
        <v>0.31102855414920733</v>
      </c>
    </row>
    <row r="72" spans="1:49">
      <c r="A72" s="62">
        <v>1939</v>
      </c>
      <c r="B72" s="61">
        <v>24.767800000000001</v>
      </c>
      <c r="C72" s="61">
        <v>7581</v>
      </c>
      <c r="D72" s="61">
        <v>23.414000000000001</v>
      </c>
      <c r="G72" s="61"/>
      <c r="H72" s="61"/>
      <c r="I72" s="61">
        <v>2.3570000000000002</v>
      </c>
      <c r="J72" s="61">
        <v>2.169</v>
      </c>
      <c r="K72" s="61">
        <v>1.3380000000000001</v>
      </c>
      <c r="L72" s="61">
        <v>2.0779999999999998</v>
      </c>
      <c r="M72" s="61">
        <v>12.504427189999999</v>
      </c>
      <c r="N72" s="62">
        <f t="shared" si="29"/>
        <v>0.81070592365038263</v>
      </c>
      <c r="O72" s="61">
        <v>1.14354534831032</v>
      </c>
      <c r="Z72" s="61">
        <v>4</v>
      </c>
      <c r="AB72" s="61">
        <v>0.30554369180831981</v>
      </c>
      <c r="AC72" s="63" t="str">
        <f t="shared" si="30"/>
        <v/>
      </c>
      <c r="AD72" s="20" t="str">
        <f t="shared" si="49"/>
        <v/>
      </c>
      <c r="AE72" s="62" t="str">
        <f t="shared" si="31"/>
        <v/>
      </c>
      <c r="AF72" s="20" t="str">
        <f t="shared" si="46"/>
        <v/>
      </c>
      <c r="AG72" s="62">
        <f t="shared" si="32"/>
        <v>0.10066626804475955</v>
      </c>
      <c r="AH72" s="62">
        <f t="shared" si="33"/>
        <v>9.2636883915606039E-2</v>
      </c>
      <c r="AI72" s="62">
        <f t="shared" si="47"/>
        <v>5.7145297685145639E-2</v>
      </c>
      <c r="AJ72" s="62">
        <f t="shared" si="48"/>
        <v>8.8750320321175358E-2</v>
      </c>
      <c r="AK72" s="62">
        <f t="shared" si="34"/>
        <v>-3.1605022636029718E-2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4.1915403633708631E-2</v>
      </c>
      <c r="AV72" s="62" t="str">
        <f t="shared" si="38"/>
        <v/>
      </c>
      <c r="AW72" s="62">
        <f t="shared" si="39"/>
        <v>0.30554369180831981</v>
      </c>
    </row>
    <row r="73" spans="1:49">
      <c r="A73" s="62">
        <v>1940</v>
      </c>
      <c r="B73" s="61">
        <v>26.946899999999999</v>
      </c>
      <c r="C73" s="61">
        <v>7675</v>
      </c>
      <c r="D73" s="61">
        <v>24.454000000000001</v>
      </c>
      <c r="G73" s="61"/>
      <c r="H73" s="61"/>
      <c r="I73" s="61">
        <v>2.3820000000000001</v>
      </c>
      <c r="J73" s="61">
        <v>2.218</v>
      </c>
      <c r="K73" s="61">
        <v>1.619</v>
      </c>
      <c r="L73" s="61">
        <v>2.4489999999999998</v>
      </c>
      <c r="M73" s="61">
        <v>11.53542983</v>
      </c>
      <c r="N73" s="62">
        <f t="shared" si="29"/>
        <v>0.90660012177362026</v>
      </c>
      <c r="O73" s="61">
        <v>1.1978011495075247</v>
      </c>
      <c r="Z73" s="61">
        <v>4</v>
      </c>
      <c r="AB73" s="61">
        <v>0.26134783675472317</v>
      </c>
      <c r="AC73" s="63" t="str">
        <f t="shared" si="30"/>
        <v/>
      </c>
      <c r="AD73" s="20" t="str">
        <f t="shared" si="49"/>
        <v/>
      </c>
      <c r="AE73" s="62" t="str">
        <f t="shared" si="31"/>
        <v/>
      </c>
      <c r="AF73" s="20" t="str">
        <f t="shared" si="46"/>
        <v/>
      </c>
      <c r="AG73" s="62">
        <f t="shared" si="32"/>
        <v>9.7407377116218205E-2</v>
      </c>
      <c r="AH73" s="62">
        <f t="shared" si="33"/>
        <v>9.0700907826940375E-2</v>
      </c>
      <c r="AI73" s="62">
        <f t="shared" si="47"/>
        <v>6.6205937678907339E-2</v>
      </c>
      <c r="AJ73" s="62">
        <f t="shared" si="48"/>
        <v>0.10014721517952073</v>
      </c>
      <c r="AK73" s="62">
        <f t="shared" si="34"/>
        <v>-3.394127750061339E-2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-7.1796094024716928E-2</v>
      </c>
      <c r="AV73" s="62" t="str">
        <f t="shared" si="38"/>
        <v/>
      </c>
      <c r="AW73" s="62">
        <f t="shared" si="39"/>
        <v>0.26134783675472317</v>
      </c>
    </row>
    <row r="74" spans="1:49">
      <c r="A74" s="62">
        <v>1941</v>
      </c>
      <c r="B74" s="61">
        <v>24.985600000000002</v>
      </c>
      <c r="C74" s="61">
        <v>7757</v>
      </c>
      <c r="D74" s="61">
        <v>29.039000000000001</v>
      </c>
      <c r="G74" s="61"/>
      <c r="H74" s="61"/>
      <c r="I74" s="61">
        <v>2.786</v>
      </c>
      <c r="J74" s="61">
        <v>2.4430000000000001</v>
      </c>
      <c r="K74" s="61">
        <v>2.9729999999999999</v>
      </c>
      <c r="L74" s="61">
        <v>2.4689999999999999</v>
      </c>
      <c r="M74" s="61">
        <v>12.487082490000001</v>
      </c>
      <c r="N74" s="62">
        <f t="shared" si="29"/>
        <v>0.98402224355196366</v>
      </c>
      <c r="O74" s="61">
        <v>1.3462593308053714</v>
      </c>
      <c r="Z74" s="61">
        <v>3.5</v>
      </c>
      <c r="AB74" s="61">
        <v>0.22779710045111745</v>
      </c>
      <c r="AC74" s="63" t="str">
        <f t="shared" si="30"/>
        <v/>
      </c>
      <c r="AD74" s="20" t="str">
        <f t="shared" si="49"/>
        <v/>
      </c>
      <c r="AE74" s="62" t="str">
        <f t="shared" si="31"/>
        <v/>
      </c>
      <c r="AF74" s="20" t="str">
        <f t="shared" si="46"/>
        <v/>
      </c>
      <c r="AG74" s="62">
        <f t="shared" si="32"/>
        <v>9.5939942835497088E-2</v>
      </c>
      <c r="AH74" s="62">
        <f t="shared" si="33"/>
        <v>8.4128241330624326E-2</v>
      </c>
      <c r="AI74" s="62">
        <f t="shared" si="47"/>
        <v>0.10237955852474258</v>
      </c>
      <c r="AJ74" s="62">
        <f t="shared" si="48"/>
        <v>8.5023588966562202E-2</v>
      </c>
      <c r="AK74" s="62">
        <f t="shared" si="34"/>
        <v>1.7355969558180376E-2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-4.1947029206738186E-2</v>
      </c>
      <c r="AV74" s="62" t="str">
        <f t="shared" si="38"/>
        <v/>
      </c>
      <c r="AW74" s="62">
        <f t="shared" si="39"/>
        <v>0.22779710045111745</v>
      </c>
    </row>
    <row r="75" spans="1:49">
      <c r="A75" s="62">
        <v>1942</v>
      </c>
      <c r="B75" s="61">
        <v>24.829560000000001</v>
      </c>
      <c r="C75" s="61">
        <v>7826</v>
      </c>
      <c r="D75" s="61">
        <v>34.110999999999997</v>
      </c>
      <c r="G75" s="61"/>
      <c r="H75" s="61"/>
      <c r="I75" s="61">
        <v>2.9279999999999999</v>
      </c>
      <c r="J75" s="61">
        <v>2.9670000000000001</v>
      </c>
      <c r="K75" s="61">
        <v>3.9409999999999998</v>
      </c>
      <c r="L75" s="61">
        <v>2.5</v>
      </c>
      <c r="M75" s="61">
        <v>12.2082639</v>
      </c>
      <c r="N75" s="62">
        <f t="shared" si="29"/>
        <v>1.1718680945236677</v>
      </c>
      <c r="O75" s="61">
        <v>1.6443681285922118</v>
      </c>
      <c r="Z75" s="61">
        <v>3.5</v>
      </c>
      <c r="AB75" s="61">
        <v>0.24165225293893466</v>
      </c>
      <c r="AC75" s="63" t="str">
        <f t="shared" si="30"/>
        <v/>
      </c>
      <c r="AD75" s="20" t="str">
        <f t="shared" si="49"/>
        <v/>
      </c>
      <c r="AE75" s="62" t="str">
        <f t="shared" si="31"/>
        <v/>
      </c>
      <c r="AF75" s="20" t="str">
        <f t="shared" si="46"/>
        <v/>
      </c>
      <c r="AG75" s="62">
        <f t="shared" si="32"/>
        <v>8.5837413151182915E-2</v>
      </c>
      <c r="AH75" s="62">
        <f t="shared" si="33"/>
        <v>8.6980739350942526E-2</v>
      </c>
      <c r="AI75" s="62">
        <f t="shared" si="47"/>
        <v>0.11553457828852863</v>
      </c>
      <c r="AJ75" s="62">
        <f t="shared" si="48"/>
        <v>7.3290141010231305E-2</v>
      </c>
      <c r="AK75" s="62">
        <f t="shared" si="34"/>
        <v>4.2244437278297325E-2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-0.13970591443578242</v>
      </c>
      <c r="AV75" s="62" t="str">
        <f t="shared" si="38"/>
        <v/>
      </c>
      <c r="AW75" s="62">
        <f t="shared" si="39"/>
        <v>0.24165225293893466</v>
      </c>
    </row>
    <row r="76" spans="1:49">
      <c r="A76" s="62">
        <v>1943</v>
      </c>
      <c r="B76" s="61">
        <v>24.829560000000001</v>
      </c>
      <c r="C76" s="61">
        <v>7896</v>
      </c>
      <c r="D76" s="61">
        <v>36.281999999999996</v>
      </c>
      <c r="G76" s="61"/>
      <c r="H76" s="61"/>
      <c r="I76" s="61">
        <v>3.6190000000000002</v>
      </c>
      <c r="J76" s="61">
        <v>3.2589999999999999</v>
      </c>
      <c r="K76" s="61">
        <v>4.0350000000000001</v>
      </c>
      <c r="L76" s="61">
        <v>3.3420000000000001</v>
      </c>
      <c r="M76" s="61">
        <v>12.91538634</v>
      </c>
      <c r="N76" s="62">
        <f t="shared" si="29"/>
        <v>1.1677629941785062</v>
      </c>
      <c r="O76" s="61">
        <v>1.8590064629987368</v>
      </c>
      <c r="Z76" s="61">
        <v>2.5</v>
      </c>
      <c r="AB76" s="61">
        <v>0.24144203737390441</v>
      </c>
      <c r="AC76" s="63" t="str">
        <f t="shared" si="30"/>
        <v/>
      </c>
      <c r="AD76" s="20" t="str">
        <f t="shared" si="49"/>
        <v/>
      </c>
      <c r="AE76" s="62" t="str">
        <f t="shared" si="31"/>
        <v/>
      </c>
      <c r="AF76" s="20" t="str">
        <f t="shared" si="46"/>
        <v/>
      </c>
      <c r="AG76" s="62">
        <f t="shared" si="32"/>
        <v>9.9746430737004593E-2</v>
      </c>
      <c r="AH76" s="62">
        <f t="shared" si="33"/>
        <v>8.9824155228487967E-2</v>
      </c>
      <c r="AI76" s="62">
        <f t="shared" si="47"/>
        <v>0.1112121713246238</v>
      </c>
      <c r="AJ76" s="62">
        <f t="shared" si="48"/>
        <v>9.2111790970729301E-2</v>
      </c>
      <c r="AK76" s="62">
        <f t="shared" si="34"/>
        <v>1.9100380353894497E-2</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3.8509189613389699E-2</v>
      </c>
      <c r="AV76" s="62" t="str">
        <f t="shared" si="38"/>
        <v/>
      </c>
      <c r="AW76" s="62">
        <f t="shared" si="39"/>
        <v>0.24144203737390441</v>
      </c>
    </row>
    <row r="77" spans="1:49">
      <c r="A77" s="62">
        <v>1944</v>
      </c>
      <c r="B77" s="61">
        <v>24.829560000000001</v>
      </c>
      <c r="C77" s="61">
        <v>7967</v>
      </c>
      <c r="D77" s="61">
        <v>35.228000000000002</v>
      </c>
      <c r="G77" s="61"/>
      <c r="H77" s="61"/>
      <c r="I77" s="61">
        <v>3.456</v>
      </c>
      <c r="J77" s="61">
        <v>3.3730000000000002</v>
      </c>
      <c r="K77" s="61">
        <v>3.1659999999999999</v>
      </c>
      <c r="L77" s="61">
        <v>3.9390000000000001</v>
      </c>
      <c r="M77" s="61">
        <v>13.53819148</v>
      </c>
      <c r="N77" s="62">
        <f t="shared" si="29"/>
        <v>1.0720389117948528</v>
      </c>
      <c r="O77" s="61">
        <v>1.912666046600368</v>
      </c>
      <c r="Z77" s="61">
        <v>2</v>
      </c>
      <c r="AB77" s="61">
        <v>0.26711706597025092</v>
      </c>
      <c r="AC77" s="63" t="str">
        <f t="shared" si="30"/>
        <v/>
      </c>
      <c r="AD77" s="20" t="str">
        <f t="shared" si="49"/>
        <v/>
      </c>
      <c r="AE77" s="62" t="str">
        <f t="shared" si="31"/>
        <v/>
      </c>
      <c r="AF77" s="20" t="str">
        <f t="shared" si="46"/>
        <v/>
      </c>
      <c r="AG77" s="62">
        <f t="shared" si="32"/>
        <v>9.8103781083229244E-2</v>
      </c>
      <c r="AH77" s="62">
        <f t="shared" si="33"/>
        <v>9.574770069263086E-2</v>
      </c>
      <c r="AI77" s="62">
        <f t="shared" si="47"/>
        <v>8.9871692971499939E-2</v>
      </c>
      <c r="AJ77" s="62">
        <f t="shared" si="48"/>
        <v>0.11181446576586805</v>
      </c>
      <c r="AK77" s="62">
        <f t="shared" si="34"/>
        <v>-2.1942772794368112E-2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0.11052758756681375</v>
      </c>
      <c r="AV77" s="62" t="str">
        <f t="shared" si="38"/>
        <v/>
      </c>
      <c r="AW77" s="62">
        <f t="shared" si="39"/>
        <v>0.26711706597025092</v>
      </c>
    </row>
    <row r="78" spans="1:49">
      <c r="A78" s="62">
        <v>1945</v>
      </c>
      <c r="B78" s="61">
        <v>24.85962</v>
      </c>
      <c r="C78" s="61">
        <v>8038</v>
      </c>
      <c r="D78" s="61">
        <v>36.350999999999999</v>
      </c>
      <c r="G78" s="61"/>
      <c r="H78" s="61"/>
      <c r="I78" s="61">
        <v>3.835</v>
      </c>
      <c r="J78" s="61">
        <v>3.3330000000000002</v>
      </c>
      <c r="K78" s="61">
        <v>3.2370000000000001</v>
      </c>
      <c r="L78" s="61">
        <v>4.0830000000000002</v>
      </c>
      <c r="M78" s="61">
        <v>12.895033890000001</v>
      </c>
      <c r="N78" s="62">
        <f t="shared" si="29"/>
        <v>1.1511287584170635</v>
      </c>
      <c r="O78" s="61">
        <v>2.0849729317211616</v>
      </c>
      <c r="Z78" s="61">
        <v>2</v>
      </c>
      <c r="AB78" s="61">
        <v>0.27190448680916618</v>
      </c>
      <c r="AC78" s="63" t="str">
        <f t="shared" si="30"/>
        <v/>
      </c>
      <c r="AD78" s="20" t="str">
        <f t="shared" si="49"/>
        <v/>
      </c>
      <c r="AE78" s="62" t="str">
        <f t="shared" si="31"/>
        <v/>
      </c>
      <c r="AF78" s="20" t="str">
        <f t="shared" si="46"/>
        <v/>
      </c>
      <c r="AG78" s="62">
        <f t="shared" si="32"/>
        <v>0.10549916095843306</v>
      </c>
      <c r="AH78" s="62">
        <f t="shared" si="33"/>
        <v>9.1689362053313531E-2</v>
      </c>
      <c r="AI78" s="62">
        <f t="shared" si="47"/>
        <v>8.9048444334406215E-2</v>
      </c>
      <c r="AJ78" s="62">
        <f t="shared" si="48"/>
        <v>0.11232153173227698</v>
      </c>
      <c r="AK78" s="62">
        <f t="shared" si="34"/>
        <v>-2.3273087397870762E-2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-5.1180629742861944E-2</v>
      </c>
      <c r="AV78" s="62" t="str">
        <f t="shared" si="38"/>
        <v/>
      </c>
      <c r="AW78" s="62">
        <f t="shared" si="39"/>
        <v>0.27190448680916618</v>
      </c>
    </row>
    <row r="79" spans="1:49">
      <c r="A79" s="62">
        <v>1946</v>
      </c>
      <c r="B79" s="61">
        <v>25.3</v>
      </c>
      <c r="C79" s="61">
        <v>8110</v>
      </c>
      <c r="D79" s="61">
        <v>42.293999999999997</v>
      </c>
      <c r="G79" s="61"/>
      <c r="H79" s="61"/>
      <c r="I79" s="61">
        <v>4.3940000000000001</v>
      </c>
      <c r="J79" s="61">
        <v>3.9</v>
      </c>
      <c r="K79" s="61">
        <v>4.5860000000000003</v>
      </c>
      <c r="L79" s="61">
        <v>6.8959999999999999</v>
      </c>
      <c r="M79" s="61">
        <v>13.79174495</v>
      </c>
      <c r="N79" s="62">
        <f t="shared" si="29"/>
        <v>1.2411284205620001</v>
      </c>
      <c r="O79" s="61">
        <v>2.3729460303832495</v>
      </c>
      <c r="Z79" s="61">
        <v>2</v>
      </c>
      <c r="AB79" s="61">
        <v>0.24677259185700098</v>
      </c>
      <c r="AC79" s="63" t="str">
        <f t="shared" si="30"/>
        <v/>
      </c>
      <c r="AD79" s="20" t="str">
        <f t="shared" si="49"/>
        <v/>
      </c>
      <c r="AE79" s="62" t="str">
        <f t="shared" si="31"/>
        <v/>
      </c>
      <c r="AF79" s="20" t="str">
        <f t="shared" si="46"/>
        <v/>
      </c>
      <c r="AG79" s="62">
        <f t="shared" si="32"/>
        <v>0.10389180498415852</v>
      </c>
      <c r="AH79" s="62">
        <f t="shared" si="33"/>
        <v>9.221166122854306E-2</v>
      </c>
      <c r="AI79" s="62">
        <f t="shared" si="47"/>
        <v>0.1084314559984868</v>
      </c>
      <c r="AJ79" s="62">
        <f t="shared" si="48"/>
        <v>0.16304913226462384</v>
      </c>
      <c r="AK79" s="62">
        <f t="shared" si="34"/>
        <v>-5.4617676266137033E-2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-5.5277992336348183E-2</v>
      </c>
      <c r="AV79" s="62" t="str">
        <f t="shared" si="38"/>
        <v/>
      </c>
      <c r="AW79" s="62">
        <f t="shared" si="39"/>
        <v>0.24677259185700098</v>
      </c>
    </row>
    <row r="80" spans="1:49">
      <c r="A80" s="62">
        <v>1947</v>
      </c>
      <c r="B80" s="61">
        <v>24.95</v>
      </c>
      <c r="C80" s="61">
        <v>8183</v>
      </c>
      <c r="D80" s="61">
        <v>46.93</v>
      </c>
      <c r="G80" s="61"/>
      <c r="H80" s="61"/>
      <c r="I80" s="61">
        <v>5.6210000000000004</v>
      </c>
      <c r="J80" s="61">
        <v>4.3040000000000003</v>
      </c>
      <c r="K80" s="61">
        <v>4.3099999999999996</v>
      </c>
      <c r="L80" s="61">
        <v>9.4939999999999998</v>
      </c>
      <c r="M80" s="61">
        <v>14.82139864</v>
      </c>
      <c r="N80" s="62">
        <f t="shared" si="29"/>
        <v>1.2700676252943373</v>
      </c>
      <c r="O80" s="61">
        <v>2.4462807946388119</v>
      </c>
      <c r="Z80" s="61">
        <v>2</v>
      </c>
      <c r="AB80" s="61">
        <v>0.21941189004900916</v>
      </c>
      <c r="AC80" s="63" t="str">
        <f t="shared" si="30"/>
        <v/>
      </c>
      <c r="AD80" s="20" t="str">
        <f t="shared" si="49"/>
        <v/>
      </c>
      <c r="AE80" s="62" t="str">
        <f t="shared" si="31"/>
        <v/>
      </c>
      <c r="AF80" s="20" t="str">
        <f t="shared" si="46"/>
        <v/>
      </c>
      <c r="AG80" s="62">
        <f t="shared" si="32"/>
        <v>0.11977413168548903</v>
      </c>
      <c r="AH80" s="62">
        <f t="shared" si="33"/>
        <v>9.1711059024078417E-2</v>
      </c>
      <c r="AI80" s="62">
        <f t="shared" si="47"/>
        <v>9.1838909013424244E-2</v>
      </c>
      <c r="AJ80" s="62">
        <f t="shared" si="48"/>
        <v>0.202301299808225</v>
      </c>
      <c r="AK80" s="62">
        <f t="shared" si="34"/>
        <v>-0.11046239079480076</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-3.0491649309726775E-3</v>
      </c>
      <c r="AV80" s="62" t="str">
        <f t="shared" si="38"/>
        <v/>
      </c>
      <c r="AW80" s="62">
        <f t="shared" si="39"/>
        <v>0.21941189004900916</v>
      </c>
    </row>
    <row r="81" spans="1:49">
      <c r="A81" s="62">
        <v>1948</v>
      </c>
      <c r="B81" s="61">
        <v>25.8</v>
      </c>
      <c r="C81" s="61">
        <v>8256</v>
      </c>
      <c r="D81" s="61">
        <v>47.692999999999998</v>
      </c>
      <c r="G81" s="61"/>
      <c r="H81" s="61"/>
      <c r="I81" s="61">
        <v>5.6310000000000002</v>
      </c>
      <c r="J81" s="61">
        <v>4.4329999999999998</v>
      </c>
      <c r="K81" s="61">
        <v>4.2949999999999999</v>
      </c>
      <c r="L81" s="61">
        <v>10.362</v>
      </c>
      <c r="M81" s="61">
        <v>14.64634749</v>
      </c>
      <c r="N81" s="62">
        <f t="shared" si="29"/>
        <v>1.2945941925435711</v>
      </c>
      <c r="O81" s="61">
        <v>2.0158116906346146</v>
      </c>
      <c r="Z81" s="61">
        <v>2</v>
      </c>
      <c r="AB81" s="61">
        <v>0.21449688633552094</v>
      </c>
      <c r="AC81" s="63" t="str">
        <f t="shared" si="30"/>
        <v/>
      </c>
      <c r="AD81" s="20" t="str">
        <f t="shared" si="49"/>
        <v/>
      </c>
      <c r="AE81" s="62" t="str">
        <f t="shared" si="31"/>
        <v/>
      </c>
      <c r="AF81" s="20" t="str">
        <f t="shared" si="46"/>
        <v/>
      </c>
      <c r="AG81" s="62">
        <f t="shared" si="32"/>
        <v>0.11806764095359908</v>
      </c>
      <c r="AH81" s="62">
        <f t="shared" si="33"/>
        <v>9.2948650745392408E-2</v>
      </c>
      <c r="AI81" s="62">
        <f t="shared" si="47"/>
        <v>9.0055144360807665E-2</v>
      </c>
      <c r="AJ81" s="62">
        <f t="shared" si="48"/>
        <v>0.21726458809468896</v>
      </c>
      <c r="AK81" s="62">
        <f t="shared" si="34"/>
        <v>-0.12720944373388129</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8.7286610485568308E-4</v>
      </c>
      <c r="AV81" s="62" t="str">
        <f t="shared" si="38"/>
        <v/>
      </c>
      <c r="AW81" s="62">
        <f t="shared" si="39"/>
        <v>0.21449688633552094</v>
      </c>
    </row>
    <row r="82" spans="1:49" ht="14.7" thickBot="1">
      <c r="A82" s="62">
        <v>1949</v>
      </c>
      <c r="B82" s="61">
        <v>28.6</v>
      </c>
      <c r="C82" s="61">
        <v>8329</v>
      </c>
      <c r="D82" s="61">
        <v>48.598999999999997</v>
      </c>
      <c r="G82" s="61"/>
      <c r="H82" s="61"/>
      <c r="I82" s="61">
        <v>5.5810000000000004</v>
      </c>
      <c r="J82" s="61">
        <v>4.6900000000000004</v>
      </c>
      <c r="K82" s="61">
        <v>4.0940000000000003</v>
      </c>
      <c r="L82" s="61">
        <v>9.0470000000000006</v>
      </c>
      <c r="M82" s="61">
        <v>14.720538700000001</v>
      </c>
      <c r="N82" s="62">
        <f t="shared" si="29"/>
        <v>1.3010344569464178</v>
      </c>
      <c r="O82" s="61">
        <v>2.3371729746488286</v>
      </c>
      <c r="Z82" s="61">
        <v>2</v>
      </c>
      <c r="AB82" s="61">
        <v>0.21107430194036914</v>
      </c>
      <c r="AC82" s="63" t="str">
        <f t="shared" si="30"/>
        <v/>
      </c>
      <c r="AD82" s="20" t="str">
        <f t="shared" si="49"/>
        <v/>
      </c>
      <c r="AE82" s="62" t="str">
        <f t="shared" si="31"/>
        <v/>
      </c>
      <c r="AF82" s="20" t="str">
        <f t="shared" si="46"/>
        <v/>
      </c>
      <c r="AG82" s="62">
        <f t="shared" si="32"/>
        <v>0.11483775386324824</v>
      </c>
      <c r="AH82" s="62">
        <f t="shared" si="33"/>
        <v>9.6504043293071884E-2</v>
      </c>
      <c r="AI82" s="62">
        <f t="shared" si="47"/>
        <v>8.4240416469474694E-2</v>
      </c>
      <c r="AJ82" s="62">
        <f t="shared" si="48"/>
        <v>0.18615609374678493</v>
      </c>
      <c r="AK82" s="62">
        <f t="shared" si="34"/>
        <v>-0.10191567727731024</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1.5037597061271633E-2</v>
      </c>
      <c r="AV82" s="62" t="str">
        <f t="shared" si="38"/>
        <v/>
      </c>
      <c r="AW82" s="62">
        <f t="shared" si="39"/>
        <v>0.21107430194036914</v>
      </c>
    </row>
    <row r="83" spans="1:49" s="72" customFormat="1" ht="14.7" thickTop="1">
      <c r="A83" s="71">
        <v>1950</v>
      </c>
      <c r="B83" s="61">
        <v>29.1</v>
      </c>
      <c r="C83" s="61">
        <v>8443</v>
      </c>
      <c r="D83" s="72">
        <v>50.664000000000001</v>
      </c>
      <c r="E83" s="62"/>
      <c r="F83" s="72">
        <v>0.76600643899999998</v>
      </c>
      <c r="G83" s="61"/>
      <c r="H83" s="61"/>
      <c r="I83" s="72">
        <v>5.024</v>
      </c>
      <c r="J83" s="72">
        <v>4.8250000000000002</v>
      </c>
      <c r="K83" s="72">
        <v>5.3339999999999996</v>
      </c>
      <c r="L83" s="72">
        <v>7.8789999999999996</v>
      </c>
      <c r="M83" s="72">
        <v>14.937197080000001</v>
      </c>
      <c r="N83" s="71">
        <f t="shared" si="29"/>
        <v>1.3185955499242241</v>
      </c>
      <c r="O83" s="61">
        <v>2.2769549974958867</v>
      </c>
      <c r="P83" s="72">
        <v>1.359943415</v>
      </c>
      <c r="Q83" s="72">
        <v>1.740223882</v>
      </c>
      <c r="R83" s="72">
        <v>1.366861367</v>
      </c>
      <c r="S83" s="72">
        <v>1.4481292619999999</v>
      </c>
      <c r="T83" s="72">
        <v>1.948811799</v>
      </c>
      <c r="U83" s="72">
        <v>8.0937634000000003</v>
      </c>
      <c r="V83" s="72">
        <v>2.9020790000000001</v>
      </c>
      <c r="W83" s="72">
        <v>2348.7714999999998</v>
      </c>
      <c r="X83" s="72">
        <v>0.64253640199999995</v>
      </c>
      <c r="Z83" s="61">
        <v>2</v>
      </c>
      <c r="AB83" s="61">
        <v>0.20732670140533713</v>
      </c>
      <c r="AC83" s="63" t="str">
        <f t="shared" si="30"/>
        <v/>
      </c>
      <c r="AD83" s="20">
        <f t="shared" si="49"/>
        <v>0.76600643899999998</v>
      </c>
      <c r="AE83" s="62" t="str">
        <f t="shared" si="31"/>
        <v/>
      </c>
      <c r="AF83" s="20" t="str">
        <f t="shared" si="46"/>
        <v/>
      </c>
      <c r="AG83" s="62">
        <f t="shared" si="32"/>
        <v>9.916311384809727E-2</v>
      </c>
      <c r="AH83" s="62">
        <f t="shared" si="33"/>
        <v>9.523527554081794E-2</v>
      </c>
      <c r="AI83" s="62">
        <f t="shared" si="47"/>
        <v>0.10528185693983892</v>
      </c>
      <c r="AJ83" s="62">
        <f t="shared" si="48"/>
        <v>0.15551476393494393</v>
      </c>
      <c r="AK83" s="62">
        <f t="shared" si="34"/>
        <v>-5.0232906995105006E-2</v>
      </c>
      <c r="AL83" s="62" t="str">
        <f t="shared" si="40"/>
        <v/>
      </c>
      <c r="AM83" s="62" t="str">
        <f t="shared" si="41"/>
        <v/>
      </c>
      <c r="AN83" s="62" t="str">
        <f t="shared" si="42"/>
        <v/>
      </c>
      <c r="AO83" s="62" t="str">
        <f t="shared" si="43"/>
        <v/>
      </c>
      <c r="AP83" s="62" t="str">
        <f t="shared" si="44"/>
        <v/>
      </c>
      <c r="AQ83" s="62">
        <f>IF(OR(V83="",U83=""),"",LN(V83/U83))</f>
        <v>-1.0256664378003286</v>
      </c>
      <c r="AR83" s="62">
        <f t="shared" si="35"/>
        <v>6.7359812666906658</v>
      </c>
      <c r="AS83" s="62">
        <f t="shared" si="36"/>
        <v>0.64253640199999995</v>
      </c>
      <c r="AT83" s="62" t="str">
        <f t="shared" si="37"/>
        <v/>
      </c>
      <c r="AU83" s="62">
        <f t="shared" si="45"/>
        <v>6.5924913075367589E-3</v>
      </c>
      <c r="AV83" s="62" t="str">
        <f t="shared" si="38"/>
        <v/>
      </c>
      <c r="AW83" s="62">
        <f t="shared" si="39"/>
        <v>0.20732670140533713</v>
      </c>
    </row>
    <row r="84" spans="1:49">
      <c r="A84" s="62">
        <v>1951</v>
      </c>
      <c r="B84" s="61">
        <v>29.1</v>
      </c>
      <c r="C84" s="61">
        <v>8490</v>
      </c>
      <c r="D84" s="61">
        <v>57.36</v>
      </c>
      <c r="F84">
        <v>0.76340704599999998</v>
      </c>
      <c r="G84" s="61"/>
      <c r="H84" s="61"/>
      <c r="I84" s="61">
        <v>5.4930000000000003</v>
      </c>
      <c r="J84" s="61">
        <v>5.56</v>
      </c>
      <c r="K84" s="61">
        <v>7.5590000000000002</v>
      </c>
      <c r="L84" s="61">
        <v>9.4719999999999995</v>
      </c>
      <c r="M84" s="61">
        <v>15.522204800000001</v>
      </c>
      <c r="N84" s="62">
        <f t="shared" si="29"/>
        <v>1.4286507524123231</v>
      </c>
      <c r="O84" s="61">
        <v>2.3085545300612917</v>
      </c>
      <c r="P84">
        <v>1.3531614780000001</v>
      </c>
      <c r="Q84">
        <v>1.8607633969999999</v>
      </c>
      <c r="R84">
        <v>1.3558168690000001</v>
      </c>
      <c r="S84">
        <v>2.0023274039999999</v>
      </c>
      <c r="T84">
        <v>2.6004147030000002</v>
      </c>
      <c r="U84">
        <v>8.1392995999999993</v>
      </c>
      <c r="V84">
        <v>2.9268160000000001</v>
      </c>
      <c r="W84">
        <v>2333.8479000000002</v>
      </c>
      <c r="X84">
        <v>0.64253640199999995</v>
      </c>
      <c r="Y84">
        <v>5.6515595129999996</v>
      </c>
      <c r="Z84" s="61">
        <v>2</v>
      </c>
      <c r="AB84" s="61">
        <v>0.19208507670850766</v>
      </c>
      <c r="AC84" s="63" t="str">
        <f t="shared" si="30"/>
        <v/>
      </c>
      <c r="AD84" s="20">
        <f t="shared" si="49"/>
        <v>0.76340704599999998</v>
      </c>
      <c r="AE84" s="62" t="str">
        <f t="shared" si="31"/>
        <v/>
      </c>
      <c r="AF84" s="20" t="str">
        <f t="shared" si="46"/>
        <v/>
      </c>
      <c r="AG84" s="62">
        <f t="shared" si="32"/>
        <v>9.5763598326359833E-2</v>
      </c>
      <c r="AH84" s="62">
        <f t="shared" si="33"/>
        <v>9.6931659693165959E-2</v>
      </c>
      <c r="AI84" s="62">
        <f t="shared" si="47"/>
        <v>0.13178172942817296</v>
      </c>
      <c r="AJ84" s="62">
        <f t="shared" si="48"/>
        <v>0.16513249651324965</v>
      </c>
      <c r="AK84" s="62">
        <f t="shared" si="34"/>
        <v>-3.3350767085076699E-2</v>
      </c>
      <c r="AL84" s="62">
        <f t="shared" si="40"/>
        <v>-8.5162678325557586E-2</v>
      </c>
      <c r="AM84" s="62">
        <f t="shared" si="41"/>
        <v>-1.3190216991892394E-2</v>
      </c>
      <c r="AN84" s="62">
        <f t="shared" si="42"/>
        <v>-8.8276286759128894E-2</v>
      </c>
      <c r="AO84" s="62">
        <f t="shared" si="43"/>
        <v>0.2438743704239858</v>
      </c>
      <c r="AP84" s="62">
        <f t="shared" si="44"/>
        <v>0.20828780420878565</v>
      </c>
      <c r="AQ84" s="62">
        <f t="shared" ref="AQ84:AQ146" si="50">IF(OR(V84="",U84=""),"",LN(V84/U84))</f>
        <v>-1.0227889893522586</v>
      </c>
      <c r="AR84" s="62">
        <f t="shared" si="35"/>
        <v>6.7324846542756598</v>
      </c>
      <c r="AS84" s="62">
        <f t="shared" si="36"/>
        <v>0.64253640199999995</v>
      </c>
      <c r="AT84" s="62">
        <f t="shared" si="37"/>
        <v>9.8527885512552302E-2</v>
      </c>
      <c r="AU84" s="62">
        <f t="shared" si="45"/>
        <v>-6.0163276243353936E-2</v>
      </c>
      <c r="AV84" s="62" t="str">
        <f t="shared" si="38"/>
        <v/>
      </c>
      <c r="AW84" s="62">
        <f t="shared" si="39"/>
        <v>0.19208507670850766</v>
      </c>
    </row>
    <row r="85" spans="1:49">
      <c r="A85" s="62">
        <v>1952</v>
      </c>
      <c r="B85" s="61">
        <v>29</v>
      </c>
      <c r="C85" s="61">
        <v>8526</v>
      </c>
      <c r="D85" s="61">
        <v>58.677999999999997</v>
      </c>
      <c r="F85">
        <v>0.77884688400000002</v>
      </c>
      <c r="G85" s="61"/>
      <c r="H85" s="61"/>
      <c r="I85" s="61">
        <v>5.7009999999999996</v>
      </c>
      <c r="J85" s="61">
        <v>5.88</v>
      </c>
      <c r="K85" s="61">
        <v>6.8109999999999999</v>
      </c>
      <c r="L85" s="61">
        <v>9.9879999999999995</v>
      </c>
      <c r="M85" s="61">
        <v>15.47698827</v>
      </c>
      <c r="N85" s="62">
        <f t="shared" si="29"/>
        <v>1.4595586533505593</v>
      </c>
      <c r="O85" s="61">
        <v>2.3121318356347338</v>
      </c>
      <c r="P85">
        <v>1.3515334960000001</v>
      </c>
      <c r="Q85">
        <v>1.8424219820000001</v>
      </c>
      <c r="R85">
        <v>1.3529011099999999</v>
      </c>
      <c r="S85">
        <v>2.119074538</v>
      </c>
      <c r="T85">
        <v>2.7581000410000001</v>
      </c>
      <c r="U85">
        <v>8.1736198000000009</v>
      </c>
      <c r="V85">
        <v>2.9517639999999998</v>
      </c>
      <c r="W85">
        <v>2319.0191</v>
      </c>
      <c r="X85">
        <v>0.64253640199999995</v>
      </c>
      <c r="Y85">
        <v>5.6210441470000001</v>
      </c>
      <c r="Z85" s="61">
        <v>2</v>
      </c>
      <c r="AB85" s="61">
        <v>0.18973039299226285</v>
      </c>
      <c r="AC85" s="63" t="str">
        <f t="shared" si="30"/>
        <v/>
      </c>
      <c r="AD85" s="20">
        <f t="shared" si="49"/>
        <v>0.77884688400000002</v>
      </c>
      <c r="AE85" s="62" t="str">
        <f t="shared" si="31"/>
        <v/>
      </c>
      <c r="AF85" s="20" t="str">
        <f t="shared" si="46"/>
        <v/>
      </c>
      <c r="AG85" s="62">
        <f t="shared" si="32"/>
        <v>9.7157367326766414E-2</v>
      </c>
      <c r="AH85" s="62">
        <f t="shared" si="33"/>
        <v>0.10020791438017657</v>
      </c>
      <c r="AI85" s="62">
        <f t="shared" si="47"/>
        <v>0.11607416749037118</v>
      </c>
      <c r="AJ85" s="62">
        <f t="shared" si="48"/>
        <v>0.17021711714782373</v>
      </c>
      <c r="AK85" s="62">
        <f t="shared" si="34"/>
        <v>-5.4142949657452547E-2</v>
      </c>
      <c r="AL85" s="62">
        <f t="shared" si="40"/>
        <v>-2.2607448150852916E-2</v>
      </c>
      <c r="AM85" s="62">
        <f t="shared" si="41"/>
        <v>-3.1309460096396062E-2</v>
      </c>
      <c r="AN85" s="62">
        <f t="shared" si="42"/>
        <v>-2.3556499660623793E-2</v>
      </c>
      <c r="AO85" s="62">
        <f t="shared" si="43"/>
        <v>3.5265620001029833E-2</v>
      </c>
      <c r="AP85" s="62">
        <f t="shared" si="44"/>
        <v>3.7467489565577369E-2</v>
      </c>
      <c r="AQ85" s="62">
        <f t="shared" si="50"/>
        <v>-1.0185089129824101</v>
      </c>
      <c r="AR85" s="62">
        <f t="shared" si="35"/>
        <v>6.7303906605479566</v>
      </c>
      <c r="AS85" s="62">
        <f t="shared" si="36"/>
        <v>0.64253640199999995</v>
      </c>
      <c r="AT85" s="62">
        <f t="shared" si="37"/>
        <v>9.5794746702341602E-2</v>
      </c>
      <c r="AU85" s="62">
        <f t="shared" si="45"/>
        <v>-1.4036287092869526E-3</v>
      </c>
      <c r="AV85" s="62" t="str">
        <f t="shared" si="38"/>
        <v/>
      </c>
      <c r="AW85" s="62">
        <f t="shared" si="39"/>
        <v>0.18973039299226285</v>
      </c>
    </row>
    <row r="86" spans="1:49">
      <c r="A86" s="62">
        <v>1953</v>
      </c>
      <c r="B86" s="61">
        <v>29</v>
      </c>
      <c r="C86" s="61">
        <v>8579</v>
      </c>
      <c r="D86" s="61">
        <v>58.993000000000002</v>
      </c>
      <c r="F86">
        <v>0.76340485999999996</v>
      </c>
      <c r="G86" s="61"/>
      <c r="H86" s="61">
        <v>0.18288610513111725</v>
      </c>
      <c r="I86" s="61">
        <v>6.2380000000000004</v>
      </c>
      <c r="J86" s="61">
        <v>6.2610000000000001</v>
      </c>
      <c r="K86" s="61">
        <v>8.2799999999999994</v>
      </c>
      <c r="L86" s="61">
        <v>11.532</v>
      </c>
      <c r="M86" s="61">
        <v>16.461024380000001</v>
      </c>
      <c r="N86" s="62">
        <f t="shared" si="29"/>
        <v>1.3711500606607854</v>
      </c>
      <c r="O86" s="61">
        <v>2.3329994514798127</v>
      </c>
      <c r="P86">
        <v>1.3632240900000001</v>
      </c>
      <c r="Q86">
        <v>1.863134101</v>
      </c>
      <c r="R86">
        <v>1.364398317</v>
      </c>
      <c r="S86">
        <v>2.0335474200000001</v>
      </c>
      <c r="T86">
        <v>2.4329735870000002</v>
      </c>
      <c r="U86">
        <v>8.2243334000000008</v>
      </c>
      <c r="V86">
        <v>2.9769239999999999</v>
      </c>
      <c r="W86">
        <v>2304.2845000000002</v>
      </c>
      <c r="X86">
        <v>0.64253640199999995</v>
      </c>
      <c r="Y86">
        <v>5.8089058050000002</v>
      </c>
      <c r="Z86" s="61">
        <v>2</v>
      </c>
      <c r="AB86" s="61">
        <v>0.18849694031495262</v>
      </c>
      <c r="AC86" s="63" t="str">
        <f t="shared" si="30"/>
        <v/>
      </c>
      <c r="AD86" s="20">
        <f t="shared" si="49"/>
        <v>0.76340485999999996</v>
      </c>
      <c r="AE86" s="62" t="str">
        <f t="shared" si="31"/>
        <v/>
      </c>
      <c r="AF86" s="20">
        <f t="shared" si="46"/>
        <v>0.18288610513111725</v>
      </c>
      <c r="AG86" s="62">
        <f t="shared" si="32"/>
        <v>0.10574135914430526</v>
      </c>
      <c r="AH86" s="62">
        <f t="shared" si="33"/>
        <v>0.10613123590934517</v>
      </c>
      <c r="AI86" s="62">
        <f t="shared" si="47"/>
        <v>0.14035563541437118</v>
      </c>
      <c r="AJ86" s="62">
        <f t="shared" si="48"/>
        <v>0.19548081975827639</v>
      </c>
      <c r="AK86" s="62">
        <f t="shared" si="34"/>
        <v>-5.5125184343905204E-2</v>
      </c>
      <c r="AL86" s="62">
        <f t="shared" si="40"/>
        <v>7.1096927619224939E-2</v>
      </c>
      <c r="AM86" s="62">
        <f t="shared" si="41"/>
        <v>7.3663319380624259E-2</v>
      </c>
      <c r="AN86" s="62">
        <f t="shared" si="42"/>
        <v>7.094653073425157E-2</v>
      </c>
      <c r="AO86" s="62">
        <f t="shared" si="43"/>
        <v>2.1286560567858326E-2</v>
      </c>
      <c r="AP86" s="62">
        <f t="shared" si="44"/>
        <v>-6.2943594370922853E-2</v>
      </c>
      <c r="AQ86" s="62">
        <f t="shared" si="50"/>
        <v>-1.0162066951226882</v>
      </c>
      <c r="AR86" s="62">
        <f t="shared" si="35"/>
        <v>6.7263187999727325</v>
      </c>
      <c r="AS86" s="62">
        <f t="shared" si="36"/>
        <v>0.64253640199999995</v>
      </c>
      <c r="AT86" s="62">
        <f t="shared" si="37"/>
        <v>9.8467713203261406E-2</v>
      </c>
      <c r="AU86" s="62">
        <f t="shared" si="45"/>
        <v>8.2484249768487519E-2</v>
      </c>
      <c r="AV86" s="62" t="str">
        <f t="shared" si="38"/>
        <v/>
      </c>
      <c r="AW86" s="62">
        <f t="shared" si="39"/>
        <v>0.18849694031495262</v>
      </c>
    </row>
    <row r="87" spans="1:49">
      <c r="A87" s="62">
        <v>1956</v>
      </c>
      <c r="B87" s="61">
        <v>28.75</v>
      </c>
      <c r="C87" s="61">
        <v>8632</v>
      </c>
      <c r="D87" s="61">
        <v>62.564</v>
      </c>
      <c r="F87">
        <v>0.76296020499999995</v>
      </c>
      <c r="G87" s="61"/>
      <c r="H87" s="61">
        <v>0.17916053960744199</v>
      </c>
      <c r="I87" s="61">
        <v>6.52</v>
      </c>
      <c r="J87" s="61">
        <v>6.3710000000000004</v>
      </c>
      <c r="K87" s="61">
        <v>9.468</v>
      </c>
      <c r="L87" s="61">
        <v>12.417999999999999</v>
      </c>
      <c r="M87" s="61">
        <v>17.148997470000001</v>
      </c>
      <c r="N87" s="62">
        <f t="shared" si="29"/>
        <v>1.3872424518925293</v>
      </c>
      <c r="O87" s="61">
        <v>2.3514821969425972</v>
      </c>
      <c r="P87">
        <v>1.3279808</v>
      </c>
      <c r="Q87">
        <v>1.7764766059999999</v>
      </c>
      <c r="R87">
        <v>1.3662447660000001</v>
      </c>
      <c r="S87">
        <v>2.029963081</v>
      </c>
      <c r="T87">
        <v>2.2550891970000002</v>
      </c>
      <c r="U87">
        <v>8.2752865999999994</v>
      </c>
      <c r="V87">
        <v>3.0022989999999998</v>
      </c>
      <c r="W87">
        <v>2289.6435999999999</v>
      </c>
      <c r="X87">
        <v>0.64253640199999995</v>
      </c>
      <c r="Y87">
        <v>5.6164671430000004</v>
      </c>
      <c r="Z87" s="61">
        <v>2</v>
      </c>
      <c r="AB87" s="61">
        <v>0.18624128892014577</v>
      </c>
      <c r="AC87" s="63" t="str">
        <f t="shared" si="30"/>
        <v/>
      </c>
      <c r="AD87" s="20">
        <f t="shared" si="49"/>
        <v>0.76296020499999995</v>
      </c>
      <c r="AE87" s="62" t="str">
        <f t="shared" si="31"/>
        <v/>
      </c>
      <c r="AF87" s="20">
        <f t="shared" si="46"/>
        <v>0.17916053960744199</v>
      </c>
      <c r="AG87" s="62">
        <f t="shared" si="32"/>
        <v>0.10421328559555015</v>
      </c>
      <c r="AH87" s="62">
        <f t="shared" si="33"/>
        <v>0.10183172431430217</v>
      </c>
      <c r="AI87" s="62">
        <f t="shared" si="47"/>
        <v>0.15133303497218847</v>
      </c>
      <c r="AJ87" s="62">
        <f t="shared" si="48"/>
        <v>0.19848475161434689</v>
      </c>
      <c r="AK87" s="62">
        <f t="shared" si="34"/>
        <v>-4.715171664215842E-2</v>
      </c>
      <c r="AL87" s="62">
        <f t="shared" si="40"/>
        <v>-3.7861036597936049E-2</v>
      </c>
      <c r="AM87" s="62">
        <f t="shared" si="41"/>
        <v>-5.9296183564346655E-2</v>
      </c>
      <c r="AN87" s="62">
        <f t="shared" si="42"/>
        <v>-1.0315689599782239E-2</v>
      </c>
      <c r="AO87" s="62">
        <f t="shared" si="43"/>
        <v>-1.3432240429125095E-2</v>
      </c>
      <c r="AP87" s="62">
        <f t="shared" si="44"/>
        <v>-8.7592761339417222E-2</v>
      </c>
      <c r="AQ87" s="62">
        <f t="shared" si="50"/>
        <v>-1.0138952265864738</v>
      </c>
      <c r="AR87" s="62">
        <f t="shared" si="35"/>
        <v>6.7222562246619377</v>
      </c>
      <c r="AS87" s="62">
        <f t="shared" si="36"/>
        <v>0.64253640199999995</v>
      </c>
      <c r="AT87" s="62">
        <f t="shared" si="37"/>
        <v>8.977154822262004E-2</v>
      </c>
      <c r="AU87" s="62">
        <f t="shared" si="45"/>
        <v>8.3319188753646668E-3</v>
      </c>
      <c r="AV87" s="62" t="str">
        <f t="shared" si="38"/>
        <v/>
      </c>
      <c r="AW87" s="62">
        <f t="shared" si="39"/>
        <v>0.18624128892014577</v>
      </c>
    </row>
    <row r="88" spans="1:49">
      <c r="A88" s="62">
        <v>1955</v>
      </c>
      <c r="B88" s="61">
        <v>28.8</v>
      </c>
      <c r="C88" s="61">
        <v>8693</v>
      </c>
      <c r="D88" s="61">
        <v>65.447000000000003</v>
      </c>
      <c r="F88">
        <v>0.78123872100000002</v>
      </c>
      <c r="G88" s="61"/>
      <c r="H88" s="61">
        <v>0.17883172643513071</v>
      </c>
      <c r="I88" s="61">
        <v>7.1559999999999997</v>
      </c>
      <c r="J88" s="61">
        <v>6.85</v>
      </c>
      <c r="K88" s="61">
        <v>10.477</v>
      </c>
      <c r="L88" s="61">
        <v>13.9</v>
      </c>
      <c r="M88" s="61">
        <v>17.736010360000002</v>
      </c>
      <c r="N88" s="62">
        <f t="shared" si="29"/>
        <v>1.393292057873657</v>
      </c>
      <c r="O88" s="61">
        <v>2.4307791371538969</v>
      </c>
      <c r="P88">
        <v>1.3577434930000001</v>
      </c>
      <c r="Q88">
        <v>1.847368074</v>
      </c>
      <c r="R88">
        <v>1.3822019160000001</v>
      </c>
      <c r="S88">
        <v>2.0349863290000001</v>
      </c>
      <c r="T88">
        <v>2.3510026640000001</v>
      </c>
      <c r="U88">
        <v>8.3332858999999999</v>
      </c>
      <c r="V88">
        <v>3.0278900000000002</v>
      </c>
      <c r="W88">
        <v>2275.0956999999999</v>
      </c>
      <c r="X88">
        <v>0.64253640199999995</v>
      </c>
      <c r="Y88">
        <v>5.8468129419999997</v>
      </c>
      <c r="Z88" s="61">
        <v>2</v>
      </c>
      <c r="AB88" s="61">
        <v>0.17855669473008695</v>
      </c>
      <c r="AC88" s="63" t="str">
        <f t="shared" si="30"/>
        <v/>
      </c>
      <c r="AD88" s="20">
        <f t="shared" si="49"/>
        <v>0.78123872100000002</v>
      </c>
      <c r="AE88" s="62" t="str">
        <f t="shared" si="31"/>
        <v/>
      </c>
      <c r="AF88" s="20">
        <f t="shared" si="46"/>
        <v>0.17883172643513071</v>
      </c>
      <c r="AG88" s="62">
        <f t="shared" si="32"/>
        <v>0.10934038229407</v>
      </c>
      <c r="AH88" s="62">
        <f t="shared" si="33"/>
        <v>0.10466484330832582</v>
      </c>
      <c r="AI88" s="62">
        <f t="shared" si="47"/>
        <v>0.16008373187464667</v>
      </c>
      <c r="AJ88" s="62">
        <f t="shared" si="48"/>
        <v>0.21238559445047137</v>
      </c>
      <c r="AK88" s="62">
        <f t="shared" si="34"/>
        <v>-5.2301862575824698E-2</v>
      </c>
      <c r="AL88" s="62">
        <f t="shared" si="40"/>
        <v>1.7813127572487882E-2</v>
      </c>
      <c r="AM88" s="62">
        <f t="shared" si="41"/>
        <v>3.477859089692735E-2</v>
      </c>
      <c r="AN88" s="62">
        <f t="shared" si="42"/>
        <v>7.2604845500316723E-3</v>
      </c>
      <c r="AO88" s="62">
        <f t="shared" si="43"/>
        <v>-1.8799099958064181E-3</v>
      </c>
      <c r="AP88" s="62">
        <f t="shared" si="44"/>
        <v>3.7300970566255844E-2</v>
      </c>
      <c r="AQ88" s="62">
        <f t="shared" si="50"/>
        <v>-1.0123918368775355</v>
      </c>
      <c r="AR88" s="62">
        <f t="shared" si="35"/>
        <v>6.7173855595568348</v>
      </c>
      <c r="AS88" s="62">
        <f t="shared" si="36"/>
        <v>0.64253640199999995</v>
      </c>
      <c r="AT88" s="62">
        <f t="shared" si="37"/>
        <v>8.9336607361681961E-2</v>
      </c>
      <c r="AU88" s="62">
        <f t="shared" si="45"/>
        <v>1.5648595257127029E-2</v>
      </c>
      <c r="AV88" s="62" t="str">
        <f t="shared" si="38"/>
        <v/>
      </c>
      <c r="AW88" s="62">
        <f t="shared" si="39"/>
        <v>0.17855669473008695</v>
      </c>
    </row>
    <row r="89" spans="1:49">
      <c r="A89" s="62">
        <v>1956</v>
      </c>
      <c r="B89" s="61">
        <v>28.899999998999998</v>
      </c>
      <c r="C89" s="61">
        <v>8756</v>
      </c>
      <c r="D89" s="61">
        <v>69.942999999999998</v>
      </c>
      <c r="F89">
        <v>0.78249051199999997</v>
      </c>
      <c r="G89" s="61"/>
      <c r="H89" s="61">
        <v>0.20919891911985475</v>
      </c>
      <c r="I89" s="61">
        <v>7.3890000000000002</v>
      </c>
      <c r="J89" s="61">
        <v>7.3620000000000001</v>
      </c>
      <c r="K89" s="61">
        <v>11.613</v>
      </c>
      <c r="L89" s="61">
        <v>15.079000000000001</v>
      </c>
      <c r="M89" s="61">
        <v>18.38077208</v>
      </c>
      <c r="N89" s="62">
        <f t="shared" si="29"/>
        <v>1.4264376210279321</v>
      </c>
      <c r="O89" s="61">
        <v>2.5375020867615858</v>
      </c>
      <c r="P89">
        <v>1.4014125180000001</v>
      </c>
      <c r="Q89">
        <v>1.828790669</v>
      </c>
      <c r="R89">
        <v>1.3967198869999999</v>
      </c>
      <c r="S89">
        <v>2.081846369</v>
      </c>
      <c r="T89">
        <v>2.3267419450000002</v>
      </c>
      <c r="U89">
        <v>8.3940646000000001</v>
      </c>
      <c r="V89">
        <v>3.0536989999999999</v>
      </c>
      <c r="W89">
        <v>2260.6401999999998</v>
      </c>
      <c r="X89">
        <v>0.64253640199999995</v>
      </c>
      <c r="Y89">
        <v>5.8656121389999996</v>
      </c>
      <c r="Z89" s="61">
        <v>2</v>
      </c>
      <c r="AB89" s="61">
        <v>0.16752212515905809</v>
      </c>
      <c r="AC89" s="63" t="str">
        <f t="shared" si="30"/>
        <v/>
      </c>
      <c r="AD89" s="20">
        <f t="shared" si="49"/>
        <v>0.78249051199999997</v>
      </c>
      <c r="AE89" s="62" t="str">
        <f t="shared" si="31"/>
        <v/>
      </c>
      <c r="AF89" s="20">
        <f t="shared" si="46"/>
        <v>0.20919891911985475</v>
      </c>
      <c r="AG89" s="62">
        <f t="shared" si="32"/>
        <v>0.10564316657849965</v>
      </c>
      <c r="AH89" s="62">
        <f t="shared" si="33"/>
        <v>0.10525713795519209</v>
      </c>
      <c r="AI89" s="62">
        <f t="shared" si="47"/>
        <v>0.16603520009150308</v>
      </c>
      <c r="AJ89" s="62">
        <f t="shared" si="48"/>
        <v>0.21558983743905755</v>
      </c>
      <c r="AK89" s="62">
        <f t="shared" si="34"/>
        <v>-4.955463734755447E-2</v>
      </c>
      <c r="AL89" s="62">
        <f t="shared" si="40"/>
        <v>8.1457158425847533E-3</v>
      </c>
      <c r="AM89" s="62">
        <f t="shared" si="41"/>
        <v>-3.3617879783695119E-2</v>
      </c>
      <c r="AN89" s="62">
        <f t="shared" si="42"/>
        <v>-1.3062097213699188E-2</v>
      </c>
      <c r="AO89" s="62">
        <f t="shared" si="43"/>
        <v>-7.4475170551956615E-4</v>
      </c>
      <c r="AP89" s="62">
        <f t="shared" si="44"/>
        <v>-3.388374865895652E-2</v>
      </c>
      <c r="AQ89" s="62">
        <f t="shared" si="50"/>
        <v>-1.0111712181824781</v>
      </c>
      <c r="AR89" s="62">
        <f t="shared" si="35"/>
        <v>6.7122321083055372</v>
      </c>
      <c r="AS89" s="62">
        <f t="shared" si="36"/>
        <v>0.64253640199999995</v>
      </c>
      <c r="AT89" s="62">
        <f t="shared" si="37"/>
        <v>8.3862747365712073E-2</v>
      </c>
      <c r="AU89" s="62">
        <f t="shared" si="45"/>
        <v>-3.5108281341301693E-3</v>
      </c>
      <c r="AV89" s="62" t="str">
        <f t="shared" si="38"/>
        <v/>
      </c>
      <c r="AW89" s="62">
        <f t="shared" si="39"/>
        <v>0.16752212515905809</v>
      </c>
    </row>
    <row r="90" spans="1:49">
      <c r="A90" s="62">
        <v>1957</v>
      </c>
      <c r="B90" s="61">
        <v>28.749999999</v>
      </c>
      <c r="C90" s="61">
        <v>8818</v>
      </c>
      <c r="D90" s="61">
        <v>74.25</v>
      </c>
      <c r="F90">
        <v>0.777386362</v>
      </c>
      <c r="G90" s="61"/>
      <c r="H90" s="61">
        <v>0.21738720538720538</v>
      </c>
      <c r="I90" s="61">
        <v>8.0090000000000003</v>
      </c>
      <c r="J90" s="61">
        <v>8.0280000000000005</v>
      </c>
      <c r="K90" s="61">
        <v>11.691000000000001</v>
      </c>
      <c r="L90" s="61">
        <v>16.908000000000001</v>
      </c>
      <c r="M90" s="61">
        <v>19.065135860000002</v>
      </c>
      <c r="N90" s="62">
        <f t="shared" si="29"/>
        <v>1.4496544402393559</v>
      </c>
      <c r="O90" s="61">
        <v>2.5380983043571592</v>
      </c>
      <c r="P90">
        <v>1.4367897670000001</v>
      </c>
      <c r="Q90">
        <v>1.810933653</v>
      </c>
      <c r="R90">
        <v>1.405914659</v>
      </c>
      <c r="S90">
        <v>2.02645367</v>
      </c>
      <c r="T90">
        <v>2.4229858640000002</v>
      </c>
      <c r="U90">
        <v>8.4531665</v>
      </c>
      <c r="V90">
        <v>2.9919519999999999</v>
      </c>
      <c r="W90">
        <v>2246.2766000000001</v>
      </c>
      <c r="X90">
        <v>0.64253640199999995</v>
      </c>
      <c r="Y90">
        <v>6.0991115200000001</v>
      </c>
      <c r="Z90" s="61">
        <v>2</v>
      </c>
      <c r="AB90" s="61">
        <v>0.15803367003367003</v>
      </c>
      <c r="AC90" s="63" t="str">
        <f t="shared" si="30"/>
        <v/>
      </c>
      <c r="AD90" s="20">
        <f t="shared" si="49"/>
        <v>0.777386362</v>
      </c>
      <c r="AE90" s="62" t="str">
        <f t="shared" si="31"/>
        <v/>
      </c>
      <c r="AF90" s="20">
        <f t="shared" si="46"/>
        <v>0.21738720538720538</v>
      </c>
      <c r="AG90" s="62">
        <f t="shared" si="32"/>
        <v>0.10786531986531987</v>
      </c>
      <c r="AH90" s="62">
        <f t="shared" si="33"/>
        <v>0.10812121212121213</v>
      </c>
      <c r="AI90" s="62">
        <f t="shared" si="47"/>
        <v>0.15745454545454546</v>
      </c>
      <c r="AJ90" s="62">
        <f t="shared" si="48"/>
        <v>0.22771717171717173</v>
      </c>
      <c r="AK90" s="62">
        <f t="shared" si="34"/>
        <v>-7.0262626262626277E-2</v>
      </c>
      <c r="AL90" s="62">
        <f t="shared" si="40"/>
        <v>8.7855781272185001E-3</v>
      </c>
      <c r="AM90" s="62">
        <f t="shared" si="41"/>
        <v>-2.595741804873785E-2</v>
      </c>
      <c r="AN90" s="62">
        <f t="shared" si="42"/>
        <v>-9.5835048941974362E-3</v>
      </c>
      <c r="AO90" s="62">
        <f t="shared" si="43"/>
        <v>-4.311292154297696E-2</v>
      </c>
      <c r="AP90" s="62">
        <f t="shared" si="44"/>
        <v>2.4386576634196053E-2</v>
      </c>
      <c r="AQ90" s="62">
        <f t="shared" si="50"/>
        <v>-1.0386150876989502</v>
      </c>
      <c r="AR90" s="62">
        <f t="shared" si="35"/>
        <v>6.6784141922875238</v>
      </c>
      <c r="AS90" s="62">
        <f t="shared" si="36"/>
        <v>0.64253640199999995</v>
      </c>
      <c r="AT90" s="62">
        <f t="shared" si="37"/>
        <v>8.2142916094276097E-2</v>
      </c>
      <c r="AU90" s="62">
        <f t="shared" si="45"/>
        <v>3.8549510740973347E-3</v>
      </c>
      <c r="AV90" s="62" t="str">
        <f t="shared" si="38"/>
        <v/>
      </c>
      <c r="AW90" s="62">
        <f t="shared" si="39"/>
        <v>0.15803367003367003</v>
      </c>
    </row>
    <row r="91" spans="1:49">
      <c r="A91" s="62">
        <v>1958</v>
      </c>
      <c r="B91" s="61">
        <v>28.749999999</v>
      </c>
      <c r="C91" s="61">
        <v>8889</v>
      </c>
      <c r="D91" s="61">
        <v>79.191000000000003</v>
      </c>
      <c r="F91">
        <v>0.77655574999999999</v>
      </c>
      <c r="G91" s="61"/>
      <c r="H91" s="61">
        <v>0.23165511232337008</v>
      </c>
      <c r="I91" s="61">
        <v>8.4529999999999994</v>
      </c>
      <c r="J91" s="61">
        <v>8.4770000000000003</v>
      </c>
      <c r="K91" s="61">
        <v>12.615</v>
      </c>
      <c r="L91" s="61">
        <v>16.626999999999999</v>
      </c>
      <c r="M91" s="61">
        <v>19.162286250000001</v>
      </c>
      <c r="N91" s="62">
        <f t="shared" si="29"/>
        <v>1.5259968197881211</v>
      </c>
      <c r="O91" s="61">
        <v>2.5744675776871535</v>
      </c>
      <c r="P91">
        <v>1.4691763600000001</v>
      </c>
      <c r="Q91">
        <v>1.799367446</v>
      </c>
      <c r="R91">
        <v>1.412106273</v>
      </c>
      <c r="S91">
        <v>1.967318409</v>
      </c>
      <c r="T91">
        <v>2.4151864239999998</v>
      </c>
      <c r="U91">
        <v>8.5211357999999997</v>
      </c>
      <c r="V91">
        <v>3.0967359999999999</v>
      </c>
      <c r="W91">
        <v>2232.0041999999999</v>
      </c>
      <c r="X91">
        <v>0.64253640199999995</v>
      </c>
      <c r="Y91">
        <v>6.2567765790000003</v>
      </c>
      <c r="Z91" s="61">
        <v>2</v>
      </c>
      <c r="AB91" s="61">
        <v>0.18676364738417245</v>
      </c>
      <c r="AC91" s="63" t="str">
        <f t="shared" si="30"/>
        <v/>
      </c>
      <c r="AD91" s="20">
        <f t="shared" si="49"/>
        <v>0.77655574999999999</v>
      </c>
      <c r="AE91" s="62" t="str">
        <f t="shared" si="31"/>
        <v/>
      </c>
      <c r="AF91" s="20">
        <f t="shared" si="46"/>
        <v>0.23165511232337008</v>
      </c>
      <c r="AG91" s="62">
        <f t="shared" si="32"/>
        <v>0.10674192774431437</v>
      </c>
      <c r="AH91" s="62">
        <f t="shared" si="33"/>
        <v>0.10704499248651993</v>
      </c>
      <c r="AI91" s="62">
        <f t="shared" si="47"/>
        <v>0.15929840512179413</v>
      </c>
      <c r="AJ91" s="62">
        <f t="shared" si="48"/>
        <v>0.20996072786048917</v>
      </c>
      <c r="AK91" s="62">
        <f t="shared" si="34"/>
        <v>-5.0662322738695031E-2</v>
      </c>
      <c r="AL91" s="62">
        <f t="shared" si="40"/>
        <v>-2.9031989906677366E-2</v>
      </c>
      <c r="AM91" s="62">
        <f t="shared" si="41"/>
        <v>-5.7729996306246319E-2</v>
      </c>
      <c r="AN91" s="62">
        <f t="shared" si="42"/>
        <v>-4.6928331306775435E-2</v>
      </c>
      <c r="AO91" s="62">
        <f t="shared" si="43"/>
        <v>-8.0938540883740473E-2</v>
      </c>
      <c r="AP91" s="62">
        <f t="shared" si="44"/>
        <v>-5.4546767286958599E-2</v>
      </c>
      <c r="AQ91" s="62">
        <f t="shared" si="50"/>
        <v>-1.0122009882421092</v>
      </c>
      <c r="AR91" s="62">
        <f t="shared" si="35"/>
        <v>6.6984542169777521</v>
      </c>
      <c r="AS91" s="62">
        <f t="shared" si="36"/>
        <v>0.64253640199999995</v>
      </c>
      <c r="AT91" s="62">
        <f t="shared" si="37"/>
        <v>7.9008682539682545E-2</v>
      </c>
      <c r="AU91" s="62">
        <f t="shared" si="45"/>
        <v>-3.1322637887674726E-2</v>
      </c>
      <c r="AV91" s="62" t="str">
        <f t="shared" si="38"/>
        <v/>
      </c>
      <c r="AW91" s="62">
        <f t="shared" si="39"/>
        <v>0.18676364738417245</v>
      </c>
    </row>
    <row r="92" spans="1:49">
      <c r="A92" s="62">
        <v>1959</v>
      </c>
      <c r="B92" s="61">
        <v>28.879999998999999</v>
      </c>
      <c r="C92" s="61">
        <v>8962</v>
      </c>
      <c r="D92" s="61">
        <v>84.042000000000002</v>
      </c>
      <c r="F92">
        <v>0.76764528200000004</v>
      </c>
      <c r="G92" s="61"/>
      <c r="H92" s="61">
        <v>0.22650579472168678</v>
      </c>
      <c r="I92" s="61">
        <v>9.4939999999999998</v>
      </c>
      <c r="J92" s="61">
        <v>8.9009999999999998</v>
      </c>
      <c r="K92" s="61">
        <v>11.824999999999999</v>
      </c>
      <c r="L92" s="61">
        <v>16.384</v>
      </c>
      <c r="M92" s="61">
        <v>20.042454670000001</v>
      </c>
      <c r="N92" s="62">
        <f t="shared" si="29"/>
        <v>1.5357430566737356</v>
      </c>
      <c r="O92" s="61">
        <v>2.6084519806348534</v>
      </c>
      <c r="P92">
        <v>1.4563897029999999</v>
      </c>
      <c r="Q92">
        <v>1.855925853</v>
      </c>
      <c r="R92">
        <v>1.567749337</v>
      </c>
      <c r="S92">
        <v>1.935407224</v>
      </c>
      <c r="T92">
        <v>2.3449570500000001</v>
      </c>
      <c r="U92">
        <v>8.5911182000000004</v>
      </c>
      <c r="V92">
        <v>3.1182539999999999</v>
      </c>
      <c r="W92">
        <v>2217.8225000000002</v>
      </c>
      <c r="X92">
        <v>0.64253640199999995</v>
      </c>
      <c r="Y92">
        <v>6.6672273869999996</v>
      </c>
      <c r="Z92" s="61">
        <v>2</v>
      </c>
      <c r="AB92" s="61">
        <v>0.18240879560219891</v>
      </c>
      <c r="AC92" s="63" t="str">
        <f t="shared" si="30"/>
        <v/>
      </c>
      <c r="AD92" s="20">
        <f t="shared" si="49"/>
        <v>0.76764528200000004</v>
      </c>
      <c r="AE92" s="62" t="str">
        <f t="shared" si="31"/>
        <v/>
      </c>
      <c r="AF92" s="20">
        <f t="shared" si="46"/>
        <v>0.22650579472168678</v>
      </c>
      <c r="AG92" s="62">
        <f t="shared" si="32"/>
        <v>0.11296732586087908</v>
      </c>
      <c r="AH92" s="62">
        <f t="shared" si="33"/>
        <v>0.10591133004926108</v>
      </c>
      <c r="AI92" s="62">
        <f t="shared" si="47"/>
        <v>0.14070345779491206</v>
      </c>
      <c r="AJ92" s="62">
        <f t="shared" si="48"/>
        <v>0.19495014397563123</v>
      </c>
      <c r="AK92" s="62">
        <f t="shared" si="34"/>
        <v>-5.4246686180719178E-2</v>
      </c>
      <c r="AL92" s="62">
        <f t="shared" si="40"/>
        <v>-1.5107868402768319E-2</v>
      </c>
      <c r="AM92" s="62">
        <f t="shared" si="41"/>
        <v>2.4582008343316419E-2</v>
      </c>
      <c r="AN92" s="62">
        <f t="shared" si="42"/>
        <v>9.8192156059402985E-2</v>
      </c>
      <c r="AO92" s="62">
        <f t="shared" si="43"/>
        <v>-2.272013681115282E-2</v>
      </c>
      <c r="AP92" s="62">
        <f t="shared" si="44"/>
        <v>-3.5875883241927059E-2</v>
      </c>
      <c r="AQ92" s="62">
        <f t="shared" si="50"/>
        <v>-1.0134556723521928</v>
      </c>
      <c r="AR92" s="62">
        <f t="shared" si="35"/>
        <v>6.6908254653043864</v>
      </c>
      <c r="AS92" s="62">
        <f t="shared" si="36"/>
        <v>0.64253640199999995</v>
      </c>
      <c r="AT92" s="62">
        <f t="shared" si="37"/>
        <v>7.9332088562861419E-2</v>
      </c>
      <c r="AU92" s="62">
        <f t="shared" si="45"/>
        <v>1.3633508920709535E-2</v>
      </c>
      <c r="AV92" s="62" t="str">
        <f t="shared" si="38"/>
        <v/>
      </c>
      <c r="AW92" s="62">
        <f t="shared" si="39"/>
        <v>0.18240879560219891</v>
      </c>
    </row>
    <row r="93" spans="1:49">
      <c r="A93" s="62">
        <v>1960</v>
      </c>
      <c r="B93" s="61">
        <v>28.829999999000002</v>
      </c>
      <c r="C93" s="61">
        <v>9037</v>
      </c>
      <c r="D93" s="61">
        <v>88.994</v>
      </c>
      <c r="F93">
        <v>0.73785287200000005</v>
      </c>
      <c r="G93" s="61"/>
      <c r="H93" s="61">
        <v>0.22030698698788681</v>
      </c>
      <c r="I93" s="61">
        <v>11.057</v>
      </c>
      <c r="J93" s="61">
        <v>9.6950000000000003</v>
      </c>
      <c r="K93" s="61">
        <v>13.54</v>
      </c>
      <c r="L93" s="61">
        <v>18.962</v>
      </c>
      <c r="M93" s="61">
        <v>21.212670630000002</v>
      </c>
      <c r="N93" s="62">
        <f t="shared" si="29"/>
        <v>1.5237689773039236</v>
      </c>
      <c r="O93" s="61">
        <v>2.6662850874055004</v>
      </c>
      <c r="P93">
        <v>1.501459785</v>
      </c>
      <c r="Q93">
        <v>1.914552663</v>
      </c>
      <c r="R93">
        <v>1.580211853</v>
      </c>
      <c r="S93">
        <v>1.988327229</v>
      </c>
      <c r="T93">
        <v>2.4817643039999999</v>
      </c>
      <c r="U93">
        <v>8.6631622999999998</v>
      </c>
      <c r="V93">
        <v>3.1584840000000001</v>
      </c>
      <c r="W93">
        <v>2203.7309</v>
      </c>
      <c r="X93">
        <v>0.64253640199999995</v>
      </c>
      <c r="Y93">
        <v>7.4301034980000003</v>
      </c>
      <c r="Z93" s="61">
        <v>2</v>
      </c>
      <c r="AB93" s="61">
        <v>0.18174258938804863</v>
      </c>
      <c r="AC93" s="63" t="str">
        <f t="shared" si="30"/>
        <v/>
      </c>
      <c r="AD93" s="20">
        <f t="shared" si="49"/>
        <v>0.73785287200000005</v>
      </c>
      <c r="AE93" s="62" t="str">
        <f t="shared" si="31"/>
        <v/>
      </c>
      <c r="AF93" s="20">
        <f t="shared" si="46"/>
        <v>0.22030698698788681</v>
      </c>
      <c r="AG93" s="62">
        <f t="shared" si="32"/>
        <v>0.12424433107849968</v>
      </c>
      <c r="AH93" s="62">
        <f t="shared" si="33"/>
        <v>0.10893992853450794</v>
      </c>
      <c r="AI93" s="62">
        <f t="shared" si="47"/>
        <v>0.15214508843292807</v>
      </c>
      <c r="AJ93" s="62">
        <f t="shared" si="48"/>
        <v>0.21307054408162349</v>
      </c>
      <c r="AK93" s="62">
        <f t="shared" si="34"/>
        <v>-6.092545564869542E-2</v>
      </c>
      <c r="AL93" s="62">
        <f t="shared" si="40"/>
        <v>3.8304741587797612E-2</v>
      </c>
      <c r="AM93" s="62">
        <f t="shared" si="41"/>
        <v>3.8927799169464483E-2</v>
      </c>
      <c r="AN93" s="62">
        <f t="shared" si="42"/>
        <v>1.5745358528893996E-2</v>
      </c>
      <c r="AO93" s="62">
        <f t="shared" si="43"/>
        <v>3.4803424625261405E-2</v>
      </c>
      <c r="AP93" s="62">
        <f t="shared" si="44"/>
        <v>6.4530117823559482E-2</v>
      </c>
      <c r="AQ93" s="62">
        <f t="shared" si="50"/>
        <v>-1.0089876519338217</v>
      </c>
      <c r="AR93" s="62">
        <f t="shared" si="35"/>
        <v>6.6889194146958895</v>
      </c>
      <c r="AS93" s="62">
        <f t="shared" si="36"/>
        <v>0.64253640199999995</v>
      </c>
      <c r="AT93" s="62">
        <f t="shared" si="37"/>
        <v>8.3489937501404599E-2</v>
      </c>
      <c r="AU93" s="62">
        <f t="shared" si="45"/>
        <v>2.7827483843127797E-2</v>
      </c>
      <c r="AV93" s="62" t="str">
        <f t="shared" si="38"/>
        <v/>
      </c>
      <c r="AW93" s="62">
        <f t="shared" si="39"/>
        <v>0.18174258938804863</v>
      </c>
    </row>
    <row r="94" spans="1:49">
      <c r="A94" s="62">
        <v>1961</v>
      </c>
      <c r="B94" s="61">
        <v>28.799999999000001</v>
      </c>
      <c r="C94" s="61">
        <v>9031</v>
      </c>
      <c r="D94" s="61">
        <v>92.647999999999996</v>
      </c>
      <c r="F94">
        <v>0.73544019100000002</v>
      </c>
      <c r="G94" s="61"/>
      <c r="H94" s="61">
        <v>0.26592047318884382</v>
      </c>
      <c r="I94" s="61">
        <v>13.157999999999999</v>
      </c>
      <c r="J94" s="61">
        <v>10.941000000000001</v>
      </c>
      <c r="K94" s="61">
        <v>13.776</v>
      </c>
      <c r="L94" s="61">
        <v>24.809000000000001</v>
      </c>
      <c r="M94" s="61">
        <v>22.399830250000001</v>
      </c>
      <c r="N94" s="62">
        <f t="shared" si="29"/>
        <v>1.5032579531263224</v>
      </c>
      <c r="O94" s="61">
        <v>2.6597266938541901</v>
      </c>
      <c r="P94">
        <v>1.527886165</v>
      </c>
      <c r="Q94">
        <v>1.9453043759999999</v>
      </c>
      <c r="R94">
        <v>1.5886832289999999</v>
      </c>
      <c r="S94">
        <v>2.0598382690000001</v>
      </c>
      <c r="T94">
        <v>2.5052907260000001</v>
      </c>
      <c r="U94">
        <v>8.6578897999999995</v>
      </c>
      <c r="V94">
        <v>3.1618270000000002</v>
      </c>
      <c r="W94">
        <v>2191.5938999999998</v>
      </c>
      <c r="X94">
        <v>0.64253640199999995</v>
      </c>
      <c r="Y94">
        <v>8.5566459380000008</v>
      </c>
      <c r="Z94" s="61">
        <v>2</v>
      </c>
      <c r="AB94" s="61">
        <v>0.18944823417666867</v>
      </c>
      <c r="AC94" s="63" t="str">
        <f t="shared" si="30"/>
        <v/>
      </c>
      <c r="AD94" s="20">
        <f t="shared" si="49"/>
        <v>0.73544019100000002</v>
      </c>
      <c r="AE94" s="62" t="str">
        <f t="shared" si="31"/>
        <v/>
      </c>
      <c r="AF94" s="20">
        <f t="shared" si="46"/>
        <v>0.26592047318884382</v>
      </c>
      <c r="AG94" s="62">
        <f t="shared" si="32"/>
        <v>0.14202141438563165</v>
      </c>
      <c r="AH94" s="62">
        <f t="shared" si="33"/>
        <v>0.11809213366721355</v>
      </c>
      <c r="AI94" s="62">
        <f t="shared" si="47"/>
        <v>0.14869182281322857</v>
      </c>
      <c r="AJ94" s="62">
        <f t="shared" si="48"/>
        <v>0.26777696226578018</v>
      </c>
      <c r="AK94" s="62">
        <f t="shared" si="34"/>
        <v>-0.11908513945255161</v>
      </c>
      <c r="AL94" s="62">
        <f t="shared" si="40"/>
        <v>3.0999498291016045E-2</v>
      </c>
      <c r="AM94" s="62">
        <f t="shared" si="41"/>
        <v>2.9486591876751966E-2</v>
      </c>
      <c r="AN94" s="62">
        <f t="shared" si="42"/>
        <v>1.8898727563964091E-2</v>
      </c>
      <c r="AO94" s="62">
        <f t="shared" si="43"/>
        <v>4.8885907256850381E-2</v>
      </c>
      <c r="AP94" s="62">
        <f t="shared" si="44"/>
        <v>2.2987200473348419E-2</v>
      </c>
      <c r="AQ94" s="62">
        <f t="shared" si="50"/>
        <v>-1.0073209957430083</v>
      </c>
      <c r="AR94" s="62">
        <f t="shared" si="35"/>
        <v>6.6850633705627516</v>
      </c>
      <c r="AS94" s="62">
        <f t="shared" si="36"/>
        <v>0.64253640199999995</v>
      </c>
      <c r="AT94" s="62">
        <f t="shared" si="37"/>
        <v>9.2356509994819119E-2</v>
      </c>
      <c r="AU94" s="62">
        <f t="shared" si="45"/>
        <v>3.3552134533239075E-2</v>
      </c>
      <c r="AV94" s="62" t="str">
        <f t="shared" si="38"/>
        <v/>
      </c>
      <c r="AW94" s="62">
        <f t="shared" si="39"/>
        <v>0.18944823417666867</v>
      </c>
    </row>
    <row r="95" spans="1:49">
      <c r="A95" s="62">
        <v>1962</v>
      </c>
      <c r="B95" s="61">
        <v>28.849999999000001</v>
      </c>
      <c r="C95" s="61">
        <v>9020</v>
      </c>
      <c r="D95" s="61">
        <v>103.98699999999999</v>
      </c>
      <c r="F95">
        <v>0.70755163899999995</v>
      </c>
      <c r="G95" s="61"/>
      <c r="H95" s="61">
        <v>0.23725081019742852</v>
      </c>
      <c r="I95" s="61">
        <v>14.542</v>
      </c>
      <c r="J95" s="61">
        <v>12.086</v>
      </c>
      <c r="K95" s="61">
        <v>16.420000000000002</v>
      </c>
      <c r="L95" s="61">
        <v>22.308</v>
      </c>
      <c r="M95" s="61">
        <v>23.675417769999999</v>
      </c>
      <c r="N95" s="62">
        <f t="shared" si="29"/>
        <v>1.5982800973622993</v>
      </c>
      <c r="O95" s="61">
        <v>2.6585342586630425</v>
      </c>
      <c r="P95">
        <v>1.4923376239999999</v>
      </c>
      <c r="Q95">
        <v>1.9655132580000001</v>
      </c>
      <c r="R95">
        <v>1.6067389910000001</v>
      </c>
      <c r="S95">
        <v>2.10083412</v>
      </c>
      <c r="T95">
        <v>2.4729652579999999</v>
      </c>
      <c r="U95">
        <v>8.6469608000000004</v>
      </c>
      <c r="V95">
        <v>3.1528710000000002</v>
      </c>
      <c r="W95">
        <v>2179.5237000000002</v>
      </c>
      <c r="X95">
        <v>0.64253640199999995</v>
      </c>
      <c r="Y95">
        <v>9.4220345109999997</v>
      </c>
      <c r="Z95" s="61">
        <v>2</v>
      </c>
      <c r="AB95" s="61">
        <v>0.20698741188802447</v>
      </c>
      <c r="AC95" s="63" t="str">
        <f t="shared" si="30"/>
        <v/>
      </c>
      <c r="AD95" s="20">
        <f t="shared" si="49"/>
        <v>0.70755163899999995</v>
      </c>
      <c r="AE95" s="62" t="str">
        <f t="shared" si="31"/>
        <v/>
      </c>
      <c r="AF95" s="20">
        <f t="shared" si="46"/>
        <v>0.23725081019742852</v>
      </c>
      <c r="AG95" s="62">
        <f t="shared" si="32"/>
        <v>0.13984440362737652</v>
      </c>
      <c r="AH95" s="62">
        <f t="shared" si="33"/>
        <v>0.11622606671987845</v>
      </c>
      <c r="AI95" s="62">
        <f t="shared" si="47"/>
        <v>0.157904353428794</v>
      </c>
      <c r="AJ95" s="62">
        <f t="shared" si="48"/>
        <v>0.21452681585198149</v>
      </c>
      <c r="AK95" s="62">
        <f t="shared" si="34"/>
        <v>-5.6622462423187497E-2</v>
      </c>
      <c r="AL95" s="62">
        <f t="shared" si="40"/>
        <v>-8.4834813288352254E-2</v>
      </c>
      <c r="AM95" s="62">
        <f t="shared" si="41"/>
        <v>-5.0958435520130706E-2</v>
      </c>
      <c r="AN95" s="62">
        <f t="shared" si="42"/>
        <v>-4.9992252122835E-2</v>
      </c>
      <c r="AO95" s="62">
        <f t="shared" si="43"/>
        <v>-4.1586394049864167E-2</v>
      </c>
      <c r="AP95" s="62">
        <f t="shared" si="44"/>
        <v>-7.4280236560457166E-2</v>
      </c>
      <c r="AQ95" s="62">
        <f t="shared" si="50"/>
        <v>-1.0088944402936921</v>
      </c>
      <c r="AR95" s="62">
        <f t="shared" si="35"/>
        <v>6.6779672053793151</v>
      </c>
      <c r="AS95" s="62">
        <f t="shared" si="36"/>
        <v>0.64253640199999995</v>
      </c>
      <c r="AT95" s="62">
        <f t="shared" si="37"/>
        <v>9.0607811659149703E-2</v>
      </c>
      <c r="AU95" s="62">
        <f t="shared" si="45"/>
        <v>-4.1293390390975293E-2</v>
      </c>
      <c r="AV95" s="62" t="str">
        <f t="shared" si="38"/>
        <v/>
      </c>
      <c r="AW95" s="62">
        <f t="shared" si="39"/>
        <v>0.20698741188802447</v>
      </c>
    </row>
    <row r="96" spans="1:49">
      <c r="A96" s="62">
        <v>1963</v>
      </c>
      <c r="B96" s="61">
        <v>28.889999999</v>
      </c>
      <c r="C96" s="61">
        <v>9082</v>
      </c>
      <c r="D96" s="61">
        <v>107.438</v>
      </c>
      <c r="F96">
        <v>0.70132448700000005</v>
      </c>
      <c r="G96" s="61"/>
      <c r="H96" s="61">
        <v>0.23859342132206482</v>
      </c>
      <c r="I96" s="61">
        <v>15.355</v>
      </c>
      <c r="J96" s="61">
        <v>12.552</v>
      </c>
      <c r="K96" s="61">
        <v>17.382999999999999</v>
      </c>
      <c r="L96" s="61">
        <v>24.466000000000001</v>
      </c>
      <c r="M96" s="61">
        <v>24.90388385</v>
      </c>
      <c r="N96" s="62">
        <f t="shared" si="29"/>
        <v>1.559148088131852</v>
      </c>
      <c r="O96" s="61">
        <v>2.7276954997495895</v>
      </c>
      <c r="P96">
        <v>1.5216993009999999</v>
      </c>
      <c r="Q96">
        <v>1.982328345</v>
      </c>
      <c r="R96">
        <v>1.6205910809999999</v>
      </c>
      <c r="S96">
        <v>2.300412927</v>
      </c>
      <c r="T96">
        <v>2.526395156</v>
      </c>
      <c r="U96">
        <v>8.7062062999999998</v>
      </c>
      <c r="V96">
        <v>3.1436760000000001</v>
      </c>
      <c r="W96">
        <v>2167.5198999999998</v>
      </c>
      <c r="X96">
        <v>0.64253640199999995</v>
      </c>
      <c r="Y96">
        <v>10.90408968</v>
      </c>
      <c r="Z96" s="61">
        <v>2</v>
      </c>
      <c r="AB96" s="61">
        <v>0.2301885738751652</v>
      </c>
      <c r="AC96" s="63" t="str">
        <f t="shared" si="30"/>
        <v/>
      </c>
      <c r="AD96" s="20">
        <f t="shared" si="49"/>
        <v>0.70132448700000005</v>
      </c>
      <c r="AE96" s="62" t="str">
        <f t="shared" si="31"/>
        <v/>
      </c>
      <c r="AF96" s="20">
        <f t="shared" si="46"/>
        <v>0.23859342132206482</v>
      </c>
      <c r="AG96" s="62">
        <f t="shared" si="32"/>
        <v>0.14291963737225191</v>
      </c>
      <c r="AH96" s="62">
        <f t="shared" si="33"/>
        <v>0.11683017182002643</v>
      </c>
      <c r="AI96" s="62">
        <f t="shared" si="47"/>
        <v>0.16179564027625234</v>
      </c>
      <c r="AJ96" s="62">
        <f t="shared" si="48"/>
        <v>0.22772203503415925</v>
      </c>
      <c r="AK96" s="62">
        <f t="shared" si="34"/>
        <v>-6.5926394757906903E-2</v>
      </c>
      <c r="AL96" s="62">
        <f t="shared" si="40"/>
        <v>4.4272443054090914E-2</v>
      </c>
      <c r="AM96" s="62">
        <f t="shared" si="41"/>
        <v>3.3307211635037907E-2</v>
      </c>
      <c r="AN96" s="62">
        <f t="shared" si="42"/>
        <v>3.3372831176772977E-2</v>
      </c>
      <c r="AO96" s="62">
        <f t="shared" si="43"/>
        <v>0.11554271162394066</v>
      </c>
      <c r="AP96" s="62">
        <f t="shared" si="44"/>
        <v>4.616404443923143E-2</v>
      </c>
      <c r="AQ96" s="62">
        <f t="shared" si="50"/>
        <v>-1.0186433233292786</v>
      </c>
      <c r="AR96" s="62">
        <f t="shared" si="35"/>
        <v>6.6626955663674705</v>
      </c>
      <c r="AS96" s="62">
        <f t="shared" si="36"/>
        <v>0.64253640199999995</v>
      </c>
      <c r="AT96" s="62">
        <f t="shared" si="37"/>
        <v>0.10149192725106573</v>
      </c>
      <c r="AU96" s="62">
        <f>IF(OR(Z95="",N96="",N95=""),"",Z95/100-LN(N96/N95))</f>
        <v>4.478853719112158E-2</v>
      </c>
      <c r="AV96" s="62" t="str">
        <f t="shared" si="38"/>
        <v/>
      </c>
      <c r="AW96" s="62">
        <f t="shared" si="39"/>
        <v>0.2301885738751652</v>
      </c>
    </row>
    <row r="97" spans="1:49">
      <c r="A97" s="62">
        <v>1964</v>
      </c>
      <c r="B97" s="61">
        <v>28.949999998999999</v>
      </c>
      <c r="C97" s="61">
        <v>9123</v>
      </c>
      <c r="D97" s="61">
        <v>116.626</v>
      </c>
      <c r="F97">
        <v>0.68685364400000004</v>
      </c>
      <c r="G97" s="61"/>
      <c r="H97" s="61">
        <v>0.24672885977397835</v>
      </c>
      <c r="I97" s="61">
        <v>16.789000000000001</v>
      </c>
      <c r="J97" s="61">
        <v>13.672000000000001</v>
      </c>
      <c r="K97" s="61">
        <v>21.309000000000001</v>
      </c>
      <c r="L97" s="61">
        <v>28.983000000000001</v>
      </c>
      <c r="M97" s="61">
        <v>26.36334527</v>
      </c>
      <c r="N97" s="62">
        <f t="shared" si="29"/>
        <v>1.5916047233789798</v>
      </c>
      <c r="O97" s="61">
        <v>2.8612482411580942</v>
      </c>
      <c r="P97">
        <v>1.633798369</v>
      </c>
      <c r="Q97">
        <v>1.9862711340000001</v>
      </c>
      <c r="R97">
        <v>1.64089639</v>
      </c>
      <c r="S97">
        <v>2.1094891580000001</v>
      </c>
      <c r="T97">
        <v>2.657686515</v>
      </c>
      <c r="U97">
        <v>8.7454158999999994</v>
      </c>
      <c r="V97">
        <v>3.1347200000000002</v>
      </c>
      <c r="W97">
        <v>2155.5823</v>
      </c>
      <c r="X97">
        <v>0.64253640199999995</v>
      </c>
      <c r="Y97">
        <v>11.91943077</v>
      </c>
      <c r="Z97" s="61">
        <v>2</v>
      </c>
      <c r="AB97" s="61">
        <v>0.24245022550717679</v>
      </c>
      <c r="AC97" s="63" t="str">
        <f t="shared" si="30"/>
        <v/>
      </c>
      <c r="AD97" s="20">
        <f t="shared" si="49"/>
        <v>0.68685364400000004</v>
      </c>
      <c r="AE97" s="62" t="str">
        <f t="shared" si="31"/>
        <v/>
      </c>
      <c r="AF97" s="20">
        <f t="shared" si="46"/>
        <v>0.24672885977397835</v>
      </c>
      <c r="AG97" s="62">
        <f t="shared" si="32"/>
        <v>0.14395589319705726</v>
      </c>
      <c r="AH97" s="62">
        <f t="shared" si="33"/>
        <v>0.11722943425994203</v>
      </c>
      <c r="AI97" s="62">
        <f t="shared" si="47"/>
        <v>0.18271225970195326</v>
      </c>
      <c r="AJ97" s="62">
        <f t="shared" si="48"/>
        <v>0.24851233858659302</v>
      </c>
      <c r="AK97" s="62">
        <f t="shared" si="34"/>
        <v>-6.5800078884639762E-2</v>
      </c>
      <c r="AL97" s="62">
        <f t="shared" si="40"/>
        <v>5.0476727535894647E-2</v>
      </c>
      <c r="AM97" s="62">
        <f t="shared" si="41"/>
        <v>-1.8616199209016516E-2</v>
      </c>
      <c r="AN97" s="62">
        <f t="shared" si="42"/>
        <v>-8.1514682416461409E-3</v>
      </c>
      <c r="AO97" s="62">
        <f t="shared" si="43"/>
        <v>-0.10724601985052964</v>
      </c>
      <c r="AP97" s="62">
        <f t="shared" si="44"/>
        <v>3.0059373476451271E-2</v>
      </c>
      <c r="AQ97" s="62">
        <f t="shared" si="50"/>
        <v>-1.0259898100430511</v>
      </c>
      <c r="AR97" s="62">
        <f t="shared" si="35"/>
        <v>6.6498263648116751</v>
      </c>
      <c r="AS97" s="62">
        <f t="shared" si="36"/>
        <v>0.64253640199999995</v>
      </c>
      <c r="AT97" s="62">
        <f t="shared" si="37"/>
        <v>0.10220217421501208</v>
      </c>
      <c r="AU97" s="62">
        <f t="shared" ref="AU97:AU146" si="51">IF(OR(Z96="",N97="",N96=""),"",Z96/100-LN(N97/N96))</f>
        <v>-6.0319251387776565E-4</v>
      </c>
      <c r="AV97" s="62" t="str">
        <f t="shared" si="38"/>
        <v/>
      </c>
      <c r="AW97" s="62">
        <f t="shared" si="39"/>
        <v>0.24245022550717679</v>
      </c>
    </row>
    <row r="98" spans="1:49">
      <c r="A98" s="62">
        <v>1965</v>
      </c>
      <c r="B98" s="61">
        <v>28.829999999000002</v>
      </c>
      <c r="C98" s="61">
        <v>9129</v>
      </c>
      <c r="D98" s="61">
        <v>135.68100000000001</v>
      </c>
      <c r="F98">
        <v>0.679971667</v>
      </c>
      <c r="G98" s="61"/>
      <c r="H98" s="61">
        <v>0.25968263795225566</v>
      </c>
      <c r="I98" s="61">
        <v>17.241</v>
      </c>
      <c r="J98" s="61">
        <v>15.996</v>
      </c>
      <c r="K98" s="61">
        <v>23.978000000000002</v>
      </c>
      <c r="L98" s="61">
        <v>33.933999999999997</v>
      </c>
      <c r="M98" s="61">
        <v>28.313872289999999</v>
      </c>
      <c r="N98" s="62">
        <f t="shared" si="29"/>
        <v>1.7229576032407674</v>
      </c>
      <c r="O98" s="61">
        <v>2.9542581860675883</v>
      </c>
      <c r="P98">
        <v>1.7416080190000001</v>
      </c>
      <c r="Q98">
        <v>2.005735987</v>
      </c>
      <c r="R98">
        <v>1.6608986809999999</v>
      </c>
      <c r="S98">
        <v>2.2167221609999999</v>
      </c>
      <c r="T98">
        <v>2.8467227199999998</v>
      </c>
      <c r="U98">
        <v>8.7515029999999996</v>
      </c>
      <c r="V98">
        <v>3.1255250000000001</v>
      </c>
      <c r="W98">
        <v>2143.7103999999999</v>
      </c>
      <c r="X98">
        <v>0.64253640199999995</v>
      </c>
      <c r="Y98">
        <v>13.03170691</v>
      </c>
      <c r="Z98" s="61">
        <v>2.5</v>
      </c>
      <c r="AB98" s="61">
        <v>0.22530789130386716</v>
      </c>
      <c r="AC98" s="63" t="str">
        <f t="shared" si="30"/>
        <v/>
      </c>
      <c r="AD98" s="20">
        <f t="shared" si="49"/>
        <v>0.679971667</v>
      </c>
      <c r="AE98" s="62" t="str">
        <f t="shared" si="31"/>
        <v/>
      </c>
      <c r="AF98" s="20">
        <f t="shared" si="46"/>
        <v>0.25968263795225566</v>
      </c>
      <c r="AG98" s="62">
        <f t="shared" si="32"/>
        <v>0.12707011298560594</v>
      </c>
      <c r="AH98" s="62">
        <f t="shared" si="33"/>
        <v>0.11789417825635129</v>
      </c>
      <c r="AI98" s="62">
        <f t="shared" si="47"/>
        <v>0.17672334372535578</v>
      </c>
      <c r="AJ98" s="62">
        <f t="shared" si="48"/>
        <v>0.25010134064460016</v>
      </c>
      <c r="AK98" s="62">
        <f t="shared" si="34"/>
        <v>-7.3377996919244376E-2</v>
      </c>
      <c r="AL98" s="62">
        <f t="shared" si="40"/>
        <v>-1.5398339948576877E-2</v>
      </c>
      <c r="AM98" s="62">
        <f t="shared" si="41"/>
        <v>-6.954759337407608E-2</v>
      </c>
      <c r="AN98" s="62">
        <f t="shared" si="42"/>
        <v>-6.7183425433628138E-2</v>
      </c>
      <c r="AO98" s="62">
        <f t="shared" si="43"/>
        <v>-2.9715795862649538E-2</v>
      </c>
      <c r="AP98" s="62">
        <f t="shared" si="44"/>
        <v>-1.0587186973978629E-2</v>
      </c>
      <c r="AQ98" s="62">
        <f t="shared" si="50"/>
        <v>-1.0296231879691264</v>
      </c>
      <c r="AR98" s="62">
        <f t="shared" si="35"/>
        <v>6.6406702504713016</v>
      </c>
      <c r="AS98" s="62">
        <f t="shared" si="36"/>
        <v>0.64253640199999995</v>
      </c>
      <c r="AT98" s="62">
        <f t="shared" si="37"/>
        <v>9.6046660254567692E-2</v>
      </c>
      <c r="AU98" s="62">
        <f t="shared" si="51"/>
        <v>-5.9299583624018548E-2</v>
      </c>
      <c r="AV98" s="62" t="str">
        <f t="shared" si="38"/>
        <v/>
      </c>
      <c r="AW98" s="62">
        <f t="shared" si="39"/>
        <v>0.22530789130386716</v>
      </c>
    </row>
    <row r="99" spans="1:49">
      <c r="A99" s="62">
        <v>1966</v>
      </c>
      <c r="B99" s="61">
        <v>28.979999999</v>
      </c>
      <c r="C99" s="61">
        <v>9109</v>
      </c>
      <c r="D99" s="61">
        <v>144.81200000000001</v>
      </c>
      <c r="F99">
        <v>0.68338478499999999</v>
      </c>
      <c r="G99" s="61"/>
      <c r="H99" s="61">
        <v>0.27209761621965028</v>
      </c>
      <c r="I99" s="61">
        <v>18.646999999999998</v>
      </c>
      <c r="J99" s="61">
        <v>17.739999999999998</v>
      </c>
      <c r="K99" s="61">
        <v>25.329000000000001</v>
      </c>
      <c r="L99" s="61">
        <v>37.213000000000001</v>
      </c>
      <c r="M99" s="61">
        <v>29.530908910000001</v>
      </c>
      <c r="N99" s="62">
        <f t="shared" si="29"/>
        <v>1.7669939665793573</v>
      </c>
      <c r="O99" s="61">
        <v>3.0293816031098721</v>
      </c>
      <c r="P99">
        <v>1.895168223</v>
      </c>
      <c r="Q99">
        <v>2.0672301019999999</v>
      </c>
      <c r="R99">
        <v>1.7499025479999999</v>
      </c>
      <c r="S99">
        <v>2.1160229670000001</v>
      </c>
      <c r="T99">
        <v>2.83785826</v>
      </c>
      <c r="U99">
        <v>8.7322816999999997</v>
      </c>
      <c r="V99">
        <v>3.1100020000000002</v>
      </c>
      <c r="W99">
        <v>2131.904</v>
      </c>
      <c r="X99">
        <v>0.64253640199999995</v>
      </c>
      <c r="Y99">
        <v>14.435068879999999</v>
      </c>
      <c r="Z99" s="61">
        <v>2.5</v>
      </c>
      <c r="AB99" s="61">
        <v>0.22382813578985167</v>
      </c>
      <c r="AC99" s="63" t="str">
        <f t="shared" si="30"/>
        <v/>
      </c>
      <c r="AD99" s="20">
        <f t="shared" si="49"/>
        <v>0.68338478499999999</v>
      </c>
      <c r="AE99" s="62" t="str">
        <f t="shared" si="31"/>
        <v/>
      </c>
      <c r="AF99" s="20">
        <f t="shared" si="46"/>
        <v>0.27209761621965028</v>
      </c>
      <c r="AG99" s="62">
        <f t="shared" si="32"/>
        <v>0.12876695301494348</v>
      </c>
      <c r="AH99" s="62">
        <f t="shared" si="33"/>
        <v>0.12250365991768636</v>
      </c>
      <c r="AI99" s="62">
        <f t="shared" si="47"/>
        <v>0.17490953788360081</v>
      </c>
      <c r="AJ99" s="62">
        <f t="shared" si="48"/>
        <v>0.25697456011932712</v>
      </c>
      <c r="AK99" s="62">
        <f t="shared" si="34"/>
        <v>-8.2065022235726315E-2</v>
      </c>
      <c r="AL99" s="62">
        <f t="shared" si="40"/>
        <v>5.9261343361960213E-2</v>
      </c>
      <c r="AM99" s="62">
        <f t="shared" si="41"/>
        <v>4.9610990632505611E-3</v>
      </c>
      <c r="AN99" s="62">
        <f t="shared" si="42"/>
        <v>2.6963841603242882E-2</v>
      </c>
      <c r="AO99" s="62">
        <f t="shared" si="43"/>
        <v>-7.1728660766689128E-2</v>
      </c>
      <c r="AP99" s="62">
        <f t="shared" si="44"/>
        <v>-2.8356203886376014E-2</v>
      </c>
      <c r="AQ99" s="62">
        <f t="shared" si="50"/>
        <v>-1.0324033295400621</v>
      </c>
      <c r="AR99" s="62">
        <f t="shared" si="35"/>
        <v>6.6323674265892869</v>
      </c>
      <c r="AS99" s="62">
        <f t="shared" si="36"/>
        <v>0.64253640199999995</v>
      </c>
      <c r="AT99" s="62">
        <f t="shared" si="37"/>
        <v>9.9681441317017908E-2</v>
      </c>
      <c r="AU99" s="62">
        <f t="shared" si="51"/>
        <v>-2.3742794971676542E-4</v>
      </c>
      <c r="AV99" s="62" t="str">
        <f t="shared" si="38"/>
        <v/>
      </c>
      <c r="AW99" s="62">
        <f t="shared" si="39"/>
        <v>0.22382813578985167</v>
      </c>
    </row>
    <row r="100" spans="1:49">
      <c r="A100" s="62">
        <v>1967</v>
      </c>
      <c r="B100" s="61">
        <v>28.859999998999999</v>
      </c>
      <c r="C100" s="61">
        <v>9103</v>
      </c>
      <c r="D100" s="61">
        <v>162.21700000000001</v>
      </c>
      <c r="F100">
        <v>0.659672339</v>
      </c>
      <c r="G100" s="61"/>
      <c r="H100" s="61">
        <v>0.25699525943643392</v>
      </c>
      <c r="I100" s="61">
        <v>21.981999999999999</v>
      </c>
      <c r="J100" s="61">
        <v>20.776</v>
      </c>
      <c r="K100" s="61">
        <v>28.5</v>
      </c>
      <c r="L100" s="61">
        <v>40.383000000000003</v>
      </c>
      <c r="M100" s="61">
        <v>31.777599219999999</v>
      </c>
      <c r="N100" s="62">
        <f t="shared" si="29"/>
        <v>1.8406396381954757</v>
      </c>
      <c r="O100" s="61">
        <v>3.1557797333714923</v>
      </c>
      <c r="P100">
        <v>1.9127366210000001</v>
      </c>
      <c r="Q100">
        <v>2.31120379</v>
      </c>
      <c r="R100">
        <v>1.909836734</v>
      </c>
      <c r="S100">
        <v>2.2843651149999999</v>
      </c>
      <c r="T100">
        <v>3.2110541869999998</v>
      </c>
      <c r="U100">
        <v>8.7267212000000001</v>
      </c>
      <c r="V100">
        <v>3.0908950000000002</v>
      </c>
      <c r="W100">
        <v>2120.1624999999999</v>
      </c>
      <c r="X100">
        <v>0.64253640199999995</v>
      </c>
      <c r="Y100">
        <v>16.617987060000001</v>
      </c>
      <c r="Z100" s="61">
        <v>2.5</v>
      </c>
      <c r="AB100" s="61">
        <v>0.20436822281265218</v>
      </c>
      <c r="AC100" s="63" t="str">
        <f t="shared" si="30"/>
        <v/>
      </c>
      <c r="AD100" s="20">
        <f t="shared" si="49"/>
        <v>0.659672339</v>
      </c>
      <c r="AE100" s="62" t="str">
        <f t="shared" si="31"/>
        <v/>
      </c>
      <c r="AF100" s="20">
        <f t="shared" si="46"/>
        <v>0.25699525943643392</v>
      </c>
      <c r="AG100" s="62">
        <f t="shared" si="32"/>
        <v>0.13550984175517977</v>
      </c>
      <c r="AH100" s="62">
        <f t="shared" si="33"/>
        <v>0.12807535585049654</v>
      </c>
      <c r="AI100" s="62">
        <f t="shared" si="47"/>
        <v>0.17569058729972814</v>
      </c>
      <c r="AJ100" s="62">
        <f t="shared" si="48"/>
        <v>0.248944315330699</v>
      </c>
      <c r="AK100" s="62">
        <f t="shared" si="34"/>
        <v>-7.3253728030970855E-2</v>
      </c>
      <c r="AL100" s="62">
        <f t="shared" si="40"/>
        <v>-3.1605965995532941E-2</v>
      </c>
      <c r="AM100" s="62">
        <f t="shared" si="41"/>
        <v>7.072555194956541E-2</v>
      </c>
      <c r="AN100" s="62">
        <f t="shared" si="42"/>
        <v>4.6624297462466817E-2</v>
      </c>
      <c r="AO100" s="62">
        <f t="shared" si="43"/>
        <v>3.5716406983135336E-2</v>
      </c>
      <c r="AP100" s="62">
        <f t="shared" si="44"/>
        <v>8.2716294691223602E-2</v>
      </c>
      <c r="AQ100" s="62">
        <f t="shared" si="50"/>
        <v>-1.0379290278553215</v>
      </c>
      <c r="AR100" s="62">
        <f t="shared" si="35"/>
        <v>6.6213189878165988</v>
      </c>
      <c r="AS100" s="62">
        <f t="shared" si="36"/>
        <v>0.64253640199999995</v>
      </c>
      <c r="AT100" s="62">
        <f t="shared" si="37"/>
        <v>0.10244294408107658</v>
      </c>
      <c r="AU100" s="62">
        <f t="shared" si="51"/>
        <v>-1.5833361833622918E-2</v>
      </c>
      <c r="AV100" s="62" t="str">
        <f t="shared" si="38"/>
        <v/>
      </c>
      <c r="AW100" s="62">
        <f t="shared" si="39"/>
        <v>0.20436822281265218</v>
      </c>
    </row>
    <row r="101" spans="1:49">
      <c r="A101" s="62">
        <v>1968</v>
      </c>
      <c r="B101" s="61">
        <v>28.769999998999999</v>
      </c>
      <c r="C101" s="61">
        <v>9115</v>
      </c>
      <c r="D101" s="61">
        <v>175.43199999999999</v>
      </c>
      <c r="F101">
        <v>0.68982680799999996</v>
      </c>
      <c r="G101" s="61"/>
      <c r="H101" s="61">
        <v>0.26227256144831046</v>
      </c>
      <c r="I101" s="61">
        <v>24.050999999999998</v>
      </c>
      <c r="J101" s="61">
        <v>22.667999999999999</v>
      </c>
      <c r="K101" s="61">
        <v>30.785</v>
      </c>
      <c r="L101" s="61">
        <v>45.642000000000003</v>
      </c>
      <c r="M101" s="61">
        <v>34.555759270000003</v>
      </c>
      <c r="N101" s="62">
        <f t="shared" si="29"/>
        <v>1.8281411852039198</v>
      </c>
      <c r="O101" s="61">
        <v>3.218382580906729</v>
      </c>
      <c r="P101">
        <v>1.7619753410000001</v>
      </c>
      <c r="Q101">
        <v>2.3378496339999999</v>
      </c>
      <c r="R101">
        <v>1.9511642709999999</v>
      </c>
      <c r="S101">
        <v>2.3999107249999998</v>
      </c>
      <c r="T101">
        <v>2.7012499609999998</v>
      </c>
      <c r="U101">
        <v>8.7382737000000006</v>
      </c>
      <c r="V101">
        <v>3.07179</v>
      </c>
      <c r="W101">
        <v>2108.4857000000002</v>
      </c>
      <c r="X101">
        <v>0.64253640199999995</v>
      </c>
      <c r="Y101">
        <v>17.643264039999998</v>
      </c>
      <c r="Z101" s="61">
        <v>2.5</v>
      </c>
      <c r="AB101" s="61">
        <v>0.18983993798166812</v>
      </c>
      <c r="AC101" s="63" t="str">
        <f t="shared" si="30"/>
        <v/>
      </c>
      <c r="AD101" s="20">
        <f t="shared" si="49"/>
        <v>0.68982680799999996</v>
      </c>
      <c r="AE101" s="62" t="str">
        <f t="shared" si="31"/>
        <v/>
      </c>
      <c r="AF101" s="20">
        <f t="shared" si="46"/>
        <v>0.26227256144831046</v>
      </c>
      <c r="AG101" s="62">
        <f t="shared" si="32"/>
        <v>0.13709585480414063</v>
      </c>
      <c r="AH101" s="62">
        <f t="shared" si="33"/>
        <v>0.1292124583884354</v>
      </c>
      <c r="AI101" s="62">
        <f t="shared" si="47"/>
        <v>0.17548109808928816</v>
      </c>
      <c r="AJ101" s="62">
        <f t="shared" si="48"/>
        <v>0.2601691823612568</v>
      </c>
      <c r="AK101" s="62">
        <f t="shared" si="34"/>
        <v>-8.4688084271968639E-2</v>
      </c>
      <c r="AL101" s="62">
        <f t="shared" si="40"/>
        <v>-7.5286034118181591E-2</v>
      </c>
      <c r="AM101" s="62">
        <f t="shared" ref="AM101:AM132" si="52">IF(OR(Q101="",Q100="",$N101="",$N100=""),"",LN((Q101/Q100)/($N101/$N100)))</f>
        <v>1.827647285085178E-2</v>
      </c>
      <c r="AN101" s="62">
        <f t="shared" ref="AN101:AN132" si="53">IF(OR(R101="",R100="",$N101="",$N100=""),"",LN((R101/R100)/($N101/$N100)))</f>
        <v>2.8221933454573835E-2</v>
      </c>
      <c r="AO101" s="62">
        <f t="shared" ref="AO101:AO132" si="54">IF(OR(S101="",S100="",$N101="",$N100=""),"",LN((S101/S100)/($N101/$N100)))</f>
        <v>5.6156837843778167E-2</v>
      </c>
      <c r="AP101" s="62">
        <f t="shared" ref="AP101:AP132" si="55">IF(OR(T101="",T100="",$N101="",$N100=""),"",LN((T101/T100)/($N101/$N100)))</f>
        <v>-0.16607124016993954</v>
      </c>
      <c r="AQ101" s="62">
        <f t="shared" si="50"/>
        <v>-1.045452199422072</v>
      </c>
      <c r="AR101" s="62">
        <f t="shared" si="35"/>
        <v>6.6082730916689814</v>
      </c>
      <c r="AS101" s="62">
        <f t="shared" si="36"/>
        <v>0.64253640199999995</v>
      </c>
      <c r="AT101" s="62">
        <f t="shared" si="37"/>
        <v>0.10057038647453144</v>
      </c>
      <c r="AU101" s="62">
        <f t="shared" si="51"/>
        <v>3.1813435822066166E-2</v>
      </c>
      <c r="AV101" s="62" t="str">
        <f t="shared" si="38"/>
        <v/>
      </c>
      <c r="AW101" s="62">
        <f t="shared" si="39"/>
        <v>0.18983993798166812</v>
      </c>
    </row>
    <row r="102" spans="1:49">
      <c r="A102" s="62">
        <v>1969</v>
      </c>
      <c r="B102" s="61">
        <v>28.649999998999998</v>
      </c>
      <c r="C102" s="61">
        <v>9097</v>
      </c>
      <c r="D102" s="61">
        <v>188.22900000000001</v>
      </c>
      <c r="F102">
        <v>0.70016186499999999</v>
      </c>
      <c r="G102" s="61"/>
      <c r="H102" s="61">
        <v>0.27839493383059993</v>
      </c>
      <c r="I102" s="61">
        <v>26.841999999999999</v>
      </c>
      <c r="J102" s="61">
        <v>25.77</v>
      </c>
      <c r="K102" s="61">
        <v>35.271000000000001</v>
      </c>
      <c r="L102" s="61">
        <v>47.985999999999997</v>
      </c>
      <c r="M102" s="61">
        <v>35.35652305</v>
      </c>
      <c r="N102" s="62">
        <f t="shared" si="29"/>
        <v>1.9208649023268405</v>
      </c>
      <c r="O102" s="61">
        <v>3.3048341322649128</v>
      </c>
      <c r="P102">
        <v>1.8864995440000001</v>
      </c>
      <c r="Q102">
        <v>2.409697285</v>
      </c>
      <c r="R102">
        <v>2.0410774219999999</v>
      </c>
      <c r="S102">
        <v>2.5084645779999999</v>
      </c>
      <c r="T102">
        <v>2.642842312</v>
      </c>
      <c r="U102">
        <v>8.7211616000000003</v>
      </c>
      <c r="V102">
        <v>3.052683</v>
      </c>
      <c r="W102">
        <v>2096.8732</v>
      </c>
      <c r="X102">
        <v>0.64253640199999995</v>
      </c>
      <c r="Y102">
        <v>18.985681490000001</v>
      </c>
      <c r="Z102" s="61">
        <v>2.75</v>
      </c>
      <c r="AB102" s="61">
        <v>0.18584277661784315</v>
      </c>
      <c r="AC102" s="63" t="str">
        <f t="shared" si="30"/>
        <v/>
      </c>
      <c r="AD102" s="20">
        <f t="shared" si="49"/>
        <v>0.70016186499999999</v>
      </c>
      <c r="AE102" s="62" t="str">
        <f t="shared" si="31"/>
        <v/>
      </c>
      <c r="AF102" s="20">
        <f t="shared" ref="AF102:AF133" si="56">IF(H102="","",H102)</f>
        <v>0.27839493383059993</v>
      </c>
      <c r="AG102" s="62">
        <f t="shared" si="32"/>
        <v>0.14260289328424416</v>
      </c>
      <c r="AH102" s="62">
        <f t="shared" si="33"/>
        <v>0.13690770285131407</v>
      </c>
      <c r="AI102" s="62">
        <f t="shared" si="47"/>
        <v>0.18738345313421417</v>
      </c>
      <c r="AJ102" s="62">
        <f t="shared" si="48"/>
        <v>0.2549341493606192</v>
      </c>
      <c r="AK102" s="62">
        <f t="shared" si="34"/>
        <v>-6.7550696226405027E-2</v>
      </c>
      <c r="AL102" s="62">
        <f t="shared" si="40"/>
        <v>1.8811636454161118E-2</v>
      </c>
      <c r="AM102" s="62">
        <f t="shared" si="52"/>
        <v>-1.9206265035370595E-2</v>
      </c>
      <c r="AN102" s="62">
        <f t="shared" si="53"/>
        <v>-4.4242897087348118E-3</v>
      </c>
      <c r="AO102" s="62">
        <f t="shared" si="54"/>
        <v>-5.2365444188996546E-3</v>
      </c>
      <c r="AP102" s="62">
        <f t="shared" si="55"/>
        <v>-7.1335492790334673E-2</v>
      </c>
      <c r="AQ102" s="62">
        <f t="shared" si="50"/>
        <v>-1.0497315639925715</v>
      </c>
      <c r="AR102" s="62">
        <f t="shared" si="35"/>
        <v>6.5984709977468388</v>
      </c>
      <c r="AS102" s="62">
        <f t="shared" si="36"/>
        <v>0.64253640199999995</v>
      </c>
      <c r="AT102" s="62">
        <f t="shared" si="37"/>
        <v>0.10086480558256167</v>
      </c>
      <c r="AU102" s="62">
        <f t="shared" si="51"/>
        <v>-2.4475849726681105E-2</v>
      </c>
      <c r="AV102" s="62" t="str">
        <f t="shared" si="38"/>
        <v/>
      </c>
      <c r="AW102" s="62">
        <f t="shared" si="39"/>
        <v>0.18584277661784315</v>
      </c>
    </row>
    <row r="103" spans="1:49">
      <c r="A103" s="62">
        <v>1970</v>
      </c>
      <c r="B103" s="61">
        <v>28.749999999</v>
      </c>
      <c r="C103" s="61">
        <v>9044</v>
      </c>
      <c r="D103" s="61">
        <v>212.358</v>
      </c>
      <c r="F103">
        <v>0.65663056500000005</v>
      </c>
      <c r="G103" s="61"/>
      <c r="H103" s="61">
        <v>0.28827263394833252</v>
      </c>
      <c r="I103" s="61">
        <v>30.811</v>
      </c>
      <c r="J103" s="61">
        <v>31.108000000000001</v>
      </c>
      <c r="K103" s="61">
        <v>44.60703187</v>
      </c>
      <c r="L103" s="61">
        <v>56.699114870000002</v>
      </c>
      <c r="M103" s="61">
        <v>38.78485877</v>
      </c>
      <c r="N103" s="62">
        <f t="shared" si="29"/>
        <v>1.9871190621725912</v>
      </c>
      <c r="O103" s="61">
        <v>3.4711788414299698</v>
      </c>
      <c r="P103">
        <v>1.954431665</v>
      </c>
      <c r="Q103">
        <v>2.4598119469999999</v>
      </c>
      <c r="R103">
        <v>2.2719360580000001</v>
      </c>
      <c r="S103">
        <v>2.8307349149999999</v>
      </c>
      <c r="T103">
        <v>3.1544977420000002</v>
      </c>
      <c r="U103">
        <v>8.6703519999999994</v>
      </c>
      <c r="V103">
        <v>3.1494080000000002</v>
      </c>
      <c r="W103">
        <v>2053.0088000000001</v>
      </c>
      <c r="X103">
        <v>0.64253640199999995</v>
      </c>
      <c r="Y103">
        <v>22.33700275</v>
      </c>
      <c r="Z103" s="61">
        <v>3.5</v>
      </c>
      <c r="AB103" s="61">
        <v>0.18204164665329303</v>
      </c>
      <c r="AC103" s="63" t="str">
        <f t="shared" si="30"/>
        <v/>
      </c>
      <c r="AD103" s="20">
        <f t="shared" ref="AD103:AD134" si="57">IF(F103="","",F103)</f>
        <v>0.65663056500000005</v>
      </c>
      <c r="AE103" s="62" t="str">
        <f t="shared" si="31"/>
        <v/>
      </c>
      <c r="AF103" s="20">
        <f t="shared" si="56"/>
        <v>0.28827263394833252</v>
      </c>
      <c r="AG103" s="62">
        <f t="shared" si="32"/>
        <v>0.14508989536537356</v>
      </c>
      <c r="AH103" s="62">
        <f t="shared" si="33"/>
        <v>0.14648847700581094</v>
      </c>
      <c r="AI103" s="62">
        <f t="shared" si="47"/>
        <v>0.21005581080062913</v>
      </c>
      <c r="AJ103" s="62">
        <f t="shared" si="48"/>
        <v>0.2669977814351237</v>
      </c>
      <c r="AK103" s="62">
        <f t="shared" si="34"/>
        <v>-5.6941970634494576E-2</v>
      </c>
      <c r="AL103" s="62">
        <f t="shared" si="40"/>
        <v>1.4660962547472418E-3</v>
      </c>
      <c r="AM103" s="62">
        <f t="shared" si="52"/>
        <v>-1.3326556790163745E-2</v>
      </c>
      <c r="AN103" s="62">
        <f t="shared" si="53"/>
        <v>7.3244212728639721E-2</v>
      </c>
      <c r="AO103" s="62">
        <f t="shared" si="54"/>
        <v>8.6955193394176428E-2</v>
      </c>
      <c r="AP103" s="62">
        <f t="shared" si="55"/>
        <v>0.14306398991404329</v>
      </c>
      <c r="AQ103" s="62">
        <f t="shared" si="50"/>
        <v>-1.0126948910702949</v>
      </c>
      <c r="AR103" s="62">
        <f t="shared" si="35"/>
        <v>6.6143668123495836</v>
      </c>
      <c r="AS103" s="62">
        <f t="shared" si="36"/>
        <v>0.64253640199999995</v>
      </c>
      <c r="AT103" s="62">
        <f t="shared" si="37"/>
        <v>0.10518559578636076</v>
      </c>
      <c r="AU103" s="62">
        <f t="shared" si="51"/>
        <v>-6.4103277740617214E-3</v>
      </c>
      <c r="AV103" s="62" t="str">
        <f t="shared" si="38"/>
        <v/>
      </c>
      <c r="AW103" s="62">
        <f t="shared" si="39"/>
        <v>0.18204164665329303</v>
      </c>
    </row>
    <row r="104" spans="1:49">
      <c r="A104" s="62">
        <v>1971</v>
      </c>
      <c r="B104" s="61">
        <v>27.559999998999999</v>
      </c>
      <c r="C104" s="61">
        <v>8990</v>
      </c>
      <c r="D104" s="61">
        <v>245.768</v>
      </c>
      <c r="F104">
        <v>0.679932066</v>
      </c>
      <c r="G104" s="61"/>
      <c r="H104" s="61">
        <v>0.31686387161876239</v>
      </c>
      <c r="I104" s="61">
        <v>35.651000000000003</v>
      </c>
      <c r="J104" s="61">
        <v>33.831000000000003</v>
      </c>
      <c r="K104" s="61">
        <v>51.362952900000003</v>
      </c>
      <c r="L104" s="61">
        <v>65.917395490000004</v>
      </c>
      <c r="M104" s="61">
        <v>43.073110720000003</v>
      </c>
      <c r="N104" s="62">
        <f t="shared" si="29"/>
        <v>2.0832310366352833</v>
      </c>
      <c r="O104" s="61">
        <v>3.7281486251222264</v>
      </c>
      <c r="P104">
        <v>2.0112068029999999</v>
      </c>
      <c r="Q104">
        <v>2.6564512480000002</v>
      </c>
      <c r="R104">
        <v>2.3383558139999998</v>
      </c>
      <c r="S104">
        <v>2.9662588830000001</v>
      </c>
      <c r="T104">
        <v>3.2025952680000001</v>
      </c>
      <c r="U104">
        <v>8.7178710000000006</v>
      </c>
      <c r="V104">
        <v>3.2426119999999998</v>
      </c>
      <c r="W104">
        <v>2052.7719000000002</v>
      </c>
      <c r="X104">
        <v>0.64253640199999995</v>
      </c>
      <c r="Y104">
        <v>26.294858250000001</v>
      </c>
      <c r="Z104" s="61">
        <v>3.75</v>
      </c>
      <c r="AB104" s="61">
        <v>0.17383467335047686</v>
      </c>
      <c r="AC104" s="63" t="str">
        <f t="shared" si="30"/>
        <v/>
      </c>
      <c r="AD104" s="20">
        <f t="shared" si="57"/>
        <v>0.679932066</v>
      </c>
      <c r="AE104" s="62" t="str">
        <f t="shared" si="31"/>
        <v/>
      </c>
      <c r="AF104" s="20">
        <f t="shared" si="56"/>
        <v>0.31686387161876239</v>
      </c>
      <c r="AG104" s="62">
        <f t="shared" si="32"/>
        <v>0.14505956837342535</v>
      </c>
      <c r="AH104" s="62">
        <f t="shared" si="33"/>
        <v>0.13765421047491944</v>
      </c>
      <c r="AI104" s="62">
        <f t="shared" si="47"/>
        <v>0.20898958733439668</v>
      </c>
      <c r="AJ104" s="62">
        <f t="shared" si="48"/>
        <v>0.26820983809934573</v>
      </c>
      <c r="AK104" s="62">
        <f t="shared" si="34"/>
        <v>-5.9220250764949051E-2</v>
      </c>
      <c r="AL104" s="62">
        <f t="shared" si="40"/>
        <v>-1.85986904427984E-2</v>
      </c>
      <c r="AM104" s="62">
        <f t="shared" si="52"/>
        <v>2.9672022945216026E-2</v>
      </c>
      <c r="AN104" s="62">
        <f t="shared" si="53"/>
        <v>-1.8418507281848039E-2</v>
      </c>
      <c r="AO104" s="62">
        <f t="shared" si="54"/>
        <v>-4.6903088283399498E-4</v>
      </c>
      <c r="AP104" s="62">
        <f t="shared" si="55"/>
        <v>-3.2101975785051577E-2</v>
      </c>
      <c r="AQ104" s="62">
        <f t="shared" si="50"/>
        <v>-0.98899587887397933</v>
      </c>
      <c r="AR104" s="62">
        <f t="shared" si="35"/>
        <v>6.6379504262732816</v>
      </c>
      <c r="AS104" s="62">
        <f t="shared" si="36"/>
        <v>0.64253640199999995</v>
      </c>
      <c r="AT104" s="62">
        <f t="shared" si="37"/>
        <v>0.10699056935809381</v>
      </c>
      <c r="AU104" s="62">
        <f t="shared" si="51"/>
        <v>-1.2234189115058622E-2</v>
      </c>
      <c r="AV104" s="62" t="str">
        <f t="shared" si="38"/>
        <v/>
      </c>
      <c r="AW104" s="62">
        <f t="shared" si="39"/>
        <v>0.17383467335047686</v>
      </c>
    </row>
    <row r="105" spans="1:49">
      <c r="A105" s="62">
        <v>1972</v>
      </c>
      <c r="B105" s="61">
        <v>26.999999999</v>
      </c>
      <c r="C105" s="61">
        <v>8970</v>
      </c>
      <c r="D105" s="61">
        <v>303.99207949999999</v>
      </c>
      <c r="F105">
        <v>0.63906248200000004</v>
      </c>
      <c r="G105" s="61"/>
      <c r="H105" s="61">
        <v>0.33970098808435789</v>
      </c>
      <c r="I105" s="61">
        <v>39.756</v>
      </c>
      <c r="J105" s="61">
        <v>38.347000000000001</v>
      </c>
      <c r="K105" s="61">
        <v>64.946393610000001</v>
      </c>
      <c r="L105" s="61">
        <v>76.361830679999997</v>
      </c>
      <c r="M105" s="61">
        <v>46.590576159999998</v>
      </c>
      <c r="N105" s="62">
        <f t="shared" si="29"/>
        <v>2.3875351553156539</v>
      </c>
      <c r="O105" s="61">
        <v>4.0411628627984086</v>
      </c>
      <c r="P105">
        <v>2.115982051</v>
      </c>
      <c r="Q105">
        <v>2.9633300220000001</v>
      </c>
      <c r="R105">
        <v>2.4792594210000001</v>
      </c>
      <c r="S105">
        <v>3.1638374749999998</v>
      </c>
      <c r="T105">
        <v>3.3114601989999999</v>
      </c>
      <c r="U105">
        <v>8.8060159999999996</v>
      </c>
      <c r="V105">
        <v>3.2661920000000002</v>
      </c>
      <c r="W105">
        <v>2052.3841000000002</v>
      </c>
      <c r="X105">
        <v>0.64253640199999995</v>
      </c>
      <c r="Y105">
        <v>30.121297800000001</v>
      </c>
      <c r="Z105" s="61">
        <v>4</v>
      </c>
      <c r="AB105" s="61">
        <v>0.16036626373057888</v>
      </c>
      <c r="AC105" s="63" t="str">
        <f t="shared" si="30"/>
        <v/>
      </c>
      <c r="AD105" s="20">
        <f t="shared" si="57"/>
        <v>0.63906248200000004</v>
      </c>
      <c r="AE105" s="62" t="str">
        <f t="shared" si="31"/>
        <v/>
      </c>
      <c r="AF105" s="20">
        <f t="shared" si="56"/>
        <v>0.33970098808435789</v>
      </c>
      <c r="AG105" s="62">
        <f t="shared" si="32"/>
        <v>0.13077972316051742</v>
      </c>
      <c r="AH105" s="62">
        <f t="shared" si="33"/>
        <v>0.12614473397817591</v>
      </c>
      <c r="AI105" s="62">
        <f t="shared" si="47"/>
        <v>0.21364501903083302</v>
      </c>
      <c r="AJ105" s="62">
        <f t="shared" si="48"/>
        <v>0.25119677725024414</v>
      </c>
      <c r="AK105" s="62">
        <f t="shared" si="34"/>
        <v>-3.7551758219411119E-2</v>
      </c>
      <c r="AL105" s="62">
        <f t="shared" si="40"/>
        <v>-8.5557356504211368E-2</v>
      </c>
      <c r="AM105" s="62">
        <f t="shared" si="52"/>
        <v>-2.701891789613705E-2</v>
      </c>
      <c r="AN105" s="62">
        <f t="shared" si="53"/>
        <v>-7.7829590338097027E-2</v>
      </c>
      <c r="AO105" s="62">
        <f t="shared" si="54"/>
        <v>-7.1857288352426274E-2</v>
      </c>
      <c r="AP105" s="62">
        <f t="shared" si="55"/>
        <v>-0.10291370905390768</v>
      </c>
      <c r="AQ105" s="62">
        <f t="shared" si="50"/>
        <v>-0.99181034394689449</v>
      </c>
      <c r="AR105" s="62">
        <f t="shared" si="35"/>
        <v>6.6349470280630367</v>
      </c>
      <c r="AS105" s="62">
        <f t="shared" si="36"/>
        <v>0.64253640199999995</v>
      </c>
      <c r="AT105" s="62">
        <f t="shared" si="37"/>
        <v>9.9085798056129951E-2</v>
      </c>
      <c r="AU105" s="62">
        <f t="shared" si="51"/>
        <v>-9.8841446544307793E-2</v>
      </c>
      <c r="AV105" s="62" t="str">
        <f t="shared" si="38"/>
        <v/>
      </c>
      <c r="AW105" s="62">
        <f t="shared" si="39"/>
        <v>0.16036626373057888</v>
      </c>
    </row>
    <row r="106" spans="1:49">
      <c r="A106" s="62">
        <v>1973</v>
      </c>
      <c r="B106" s="61">
        <v>25.844999998999999</v>
      </c>
      <c r="C106" s="61">
        <v>8976</v>
      </c>
      <c r="D106" s="61">
        <v>370.04125540000001</v>
      </c>
      <c r="F106">
        <v>0.64591484899999996</v>
      </c>
      <c r="G106" s="61"/>
      <c r="H106" s="61">
        <v>0.32996613353480136</v>
      </c>
      <c r="I106" s="61">
        <v>47.609000000000002</v>
      </c>
      <c r="J106" s="61">
        <v>45.182000000000002</v>
      </c>
      <c r="K106" s="61">
        <v>77.585159500000003</v>
      </c>
      <c r="L106" s="61">
        <v>98.188224739999995</v>
      </c>
      <c r="M106" s="61">
        <v>51.798197559999998</v>
      </c>
      <c r="N106" s="62">
        <f t="shared" si="29"/>
        <v>2.6123459233426796</v>
      </c>
      <c r="O106" s="61">
        <v>4.351792230092296</v>
      </c>
      <c r="P106">
        <v>2.3239422959999998</v>
      </c>
      <c r="Q106">
        <v>3.2407925290000001</v>
      </c>
      <c r="R106">
        <v>2.680162449</v>
      </c>
      <c r="S106">
        <v>3.6279539820000002</v>
      </c>
      <c r="T106">
        <v>3.7798078679999998</v>
      </c>
      <c r="U106">
        <v>8.9239280000000001</v>
      </c>
      <c r="V106">
        <v>3.282759</v>
      </c>
      <c r="W106">
        <v>2051.0592999999999</v>
      </c>
      <c r="X106">
        <v>0.64253640199999995</v>
      </c>
      <c r="Y106">
        <v>37.503746730000003</v>
      </c>
      <c r="Z106" s="61">
        <v>5</v>
      </c>
      <c r="AB106" s="61">
        <v>0.13372999999999999</v>
      </c>
      <c r="AC106" s="63" t="str">
        <f t="shared" si="30"/>
        <v/>
      </c>
      <c r="AD106" s="20">
        <f t="shared" si="57"/>
        <v>0.64591484899999996</v>
      </c>
      <c r="AE106" s="62" t="str">
        <f t="shared" si="31"/>
        <v/>
      </c>
      <c r="AF106" s="20">
        <f t="shared" si="56"/>
        <v>0.32996613353480136</v>
      </c>
      <c r="AG106" s="62">
        <f t="shared" si="32"/>
        <v>0.12865862739692782</v>
      </c>
      <c r="AH106" s="62">
        <f t="shared" si="33"/>
        <v>0.12209989924274806</v>
      </c>
      <c r="AI106" s="62">
        <f t="shared" si="47"/>
        <v>0.20966624225759234</v>
      </c>
      <c r="AJ106" s="62">
        <f t="shared" si="48"/>
        <v>0.26534399423616267</v>
      </c>
      <c r="AK106" s="62">
        <f t="shared" si="34"/>
        <v>-5.5677751978570333E-2</v>
      </c>
      <c r="AL106" s="62">
        <f t="shared" si="40"/>
        <v>3.7588567944582024E-3</v>
      </c>
      <c r="AM106" s="62">
        <f t="shared" si="52"/>
        <v>-4.8285664997847945E-4</v>
      </c>
      <c r="AN106" s="62">
        <f t="shared" si="53"/>
        <v>-1.2069607869053166E-2</v>
      </c>
      <c r="AO106" s="62">
        <f t="shared" si="54"/>
        <v>4.689604556654519E-2</v>
      </c>
      <c r="AP106" s="62">
        <f t="shared" si="55"/>
        <v>4.2296819085277854E-2</v>
      </c>
      <c r="AQ106" s="62">
        <f t="shared" si="50"/>
        <v>-1.0000519810497981</v>
      </c>
      <c r="AR106" s="62">
        <f t="shared" si="35"/>
        <v>6.6260596893301171</v>
      </c>
      <c r="AS106" s="62">
        <f t="shared" si="36"/>
        <v>0.64253640199999995</v>
      </c>
      <c r="AT106" s="62">
        <f t="shared" si="37"/>
        <v>0.10135017699434602</v>
      </c>
      <c r="AU106" s="62">
        <f t="shared" si="51"/>
        <v>-4.998712083691751E-2</v>
      </c>
      <c r="AV106" s="62" t="str">
        <f t="shared" si="38"/>
        <v/>
      </c>
      <c r="AW106" s="62">
        <f t="shared" si="39"/>
        <v>0.13372999999999999</v>
      </c>
    </row>
    <row r="107" spans="1:49">
      <c r="A107" s="62">
        <v>1974</v>
      </c>
      <c r="B107" s="61">
        <v>24.595999999</v>
      </c>
      <c r="C107" s="61">
        <v>9098</v>
      </c>
      <c r="D107" s="61">
        <v>444.87717629999997</v>
      </c>
      <c r="F107">
        <v>0.72380229600000001</v>
      </c>
      <c r="G107" s="61"/>
      <c r="H107" s="61">
        <v>0.32849530738593791</v>
      </c>
      <c r="I107" s="61">
        <v>61.865000000000002</v>
      </c>
      <c r="J107" s="61">
        <v>52.173000000000002</v>
      </c>
      <c r="K107" s="61">
        <v>93.767524589999994</v>
      </c>
      <c r="L107" s="61">
        <v>147.64523249999999</v>
      </c>
      <c r="M107" s="61">
        <v>51.664152090000002</v>
      </c>
      <c r="N107" s="62">
        <f t="shared" si="29"/>
        <v>3.1065826895527162</v>
      </c>
      <c r="O107" s="61">
        <v>6.0003338818535239</v>
      </c>
      <c r="P107">
        <v>2.8529802470000001</v>
      </c>
      <c r="Q107">
        <v>4.0401085559999999</v>
      </c>
      <c r="R107">
        <v>3.0252553710000001</v>
      </c>
      <c r="S107">
        <v>5.2018089669999998</v>
      </c>
      <c r="T107">
        <v>5.4254116799999998</v>
      </c>
      <c r="U107">
        <v>9.0549239999999998</v>
      </c>
      <c r="V107">
        <v>3.5180989999999999</v>
      </c>
      <c r="W107">
        <v>2060.6473000000001</v>
      </c>
      <c r="X107">
        <v>0.64253640199999995</v>
      </c>
      <c r="Y107">
        <v>49.345436589999998</v>
      </c>
      <c r="Z107" s="61">
        <v>7.5</v>
      </c>
      <c r="AB107" s="61">
        <v>0.13295599999999999</v>
      </c>
      <c r="AC107" s="63" t="str">
        <f t="shared" si="30"/>
        <v/>
      </c>
      <c r="AD107" s="20">
        <f t="shared" si="57"/>
        <v>0.72380229600000001</v>
      </c>
      <c r="AE107" s="62" t="str">
        <f t="shared" si="31"/>
        <v/>
      </c>
      <c r="AF107" s="20">
        <f t="shared" si="56"/>
        <v>0.32849530738593791</v>
      </c>
      <c r="AG107" s="62">
        <f t="shared" si="32"/>
        <v>0.13906085386201461</v>
      </c>
      <c r="AH107" s="62">
        <f t="shared" si="33"/>
        <v>0.11727506552239372</v>
      </c>
      <c r="AI107" s="62">
        <f t="shared" si="47"/>
        <v>0.21077171314980764</v>
      </c>
      <c r="AJ107" s="62">
        <f t="shared" si="48"/>
        <v>0.33187864059008593</v>
      </c>
      <c r="AK107" s="62">
        <f t="shared" si="34"/>
        <v>-0.12110692744027829</v>
      </c>
      <c r="AL107" s="62">
        <f t="shared" si="40"/>
        <v>3.182446997753114E-2</v>
      </c>
      <c r="AM107" s="62">
        <f t="shared" si="52"/>
        <v>4.7178984737005748E-2</v>
      </c>
      <c r="AN107" s="62">
        <f t="shared" si="53"/>
        <v>-5.2156569462712389E-2</v>
      </c>
      <c r="AO107" s="62">
        <f t="shared" si="54"/>
        <v>0.1870629257486498</v>
      </c>
      <c r="AP107" s="62">
        <f t="shared" si="55"/>
        <v>0.18814593292999676</v>
      </c>
      <c r="AQ107" s="62">
        <f t="shared" si="50"/>
        <v>-0.94538791123858523</v>
      </c>
      <c r="AR107" s="62">
        <f t="shared" si="35"/>
        <v>6.6853875244882106</v>
      </c>
      <c r="AS107" s="62">
        <f t="shared" si="36"/>
        <v>0.64253640199999995</v>
      </c>
      <c r="AT107" s="62">
        <f t="shared" si="37"/>
        <v>0.11091923618199787</v>
      </c>
      <c r="AU107" s="62">
        <f t="shared" si="51"/>
        <v>-0.12327466956338505</v>
      </c>
      <c r="AV107" s="62" t="str">
        <f t="shared" si="38"/>
        <v/>
      </c>
      <c r="AW107" s="62">
        <f t="shared" si="39"/>
        <v>0.13295599999999999</v>
      </c>
    </row>
    <row r="108" spans="1:49">
      <c r="A108" s="62">
        <v>1975</v>
      </c>
      <c r="B108" s="61">
        <v>27.471999999000001</v>
      </c>
      <c r="C108" s="61">
        <v>9411</v>
      </c>
      <c r="D108" s="61">
        <v>494.60170429999999</v>
      </c>
      <c r="F108">
        <v>0.76829168000000003</v>
      </c>
      <c r="G108" s="61"/>
      <c r="H108" s="61">
        <v>0.28240480569462895</v>
      </c>
      <c r="I108" s="61">
        <v>84.85</v>
      </c>
      <c r="J108" s="61">
        <v>58.396000000000001</v>
      </c>
      <c r="K108" s="61">
        <v>79.150712220000003</v>
      </c>
      <c r="L108" s="61">
        <v>127.5137549</v>
      </c>
      <c r="M108" s="61">
        <v>47.417306859999997</v>
      </c>
      <c r="N108" s="62">
        <f t="shared" si="29"/>
        <v>3.6379856549355263</v>
      </c>
      <c r="O108" s="61">
        <v>7.1122796975984386</v>
      </c>
      <c r="P108">
        <v>3.3968814319999998</v>
      </c>
      <c r="Q108">
        <v>5.3871693230000002</v>
      </c>
      <c r="R108">
        <v>3.3483054079999999</v>
      </c>
      <c r="S108">
        <v>5.201876156</v>
      </c>
      <c r="T108">
        <v>6.2659344020000001</v>
      </c>
      <c r="U108">
        <v>9.1858760000000004</v>
      </c>
      <c r="V108">
        <v>3.6112099999999998</v>
      </c>
      <c r="W108">
        <v>2060.7795999999998</v>
      </c>
      <c r="X108">
        <v>0.64253640199999995</v>
      </c>
      <c r="Y108">
        <v>63.17887502</v>
      </c>
      <c r="Z108" s="61">
        <v>6.5</v>
      </c>
      <c r="AB108" s="61">
        <v>0.18871099999999999</v>
      </c>
      <c r="AC108" s="63" t="str">
        <f t="shared" si="30"/>
        <v/>
      </c>
      <c r="AD108" s="20">
        <f t="shared" si="57"/>
        <v>0.76829168000000003</v>
      </c>
      <c r="AE108" s="62" t="str">
        <f t="shared" si="31"/>
        <v/>
      </c>
      <c r="AF108" s="20">
        <f t="shared" si="56"/>
        <v>0.28240480569462895</v>
      </c>
      <c r="AG108" s="62">
        <f t="shared" si="32"/>
        <v>0.17155217877804632</v>
      </c>
      <c r="AH108" s="62">
        <f t="shared" si="33"/>
        <v>0.11806671811340946</v>
      </c>
      <c r="AI108" s="62">
        <f t="shared" si="47"/>
        <v>0.16002919426252371</v>
      </c>
      <c r="AJ108" s="62">
        <f t="shared" si="48"/>
        <v>0.25781098971437572</v>
      </c>
      <c r="AK108" s="62">
        <f t="shared" si="34"/>
        <v>-9.7781795451852005E-2</v>
      </c>
      <c r="AL108" s="62">
        <f t="shared" si="40"/>
        <v>1.65868076468682E-2</v>
      </c>
      <c r="AM108" s="62">
        <f t="shared" si="52"/>
        <v>0.12984168450990627</v>
      </c>
      <c r="AN108" s="62">
        <f t="shared" si="53"/>
        <v>-5.6447967156234985E-2</v>
      </c>
      <c r="AO108" s="62">
        <f t="shared" si="54"/>
        <v>-0.15789391218088256</v>
      </c>
      <c r="AP108" s="62">
        <f t="shared" si="55"/>
        <v>-1.3872887231746628E-2</v>
      </c>
      <c r="AQ108" s="62">
        <f t="shared" si="50"/>
        <v>-0.93362419077006131</v>
      </c>
      <c r="AR108" s="62">
        <f t="shared" si="35"/>
        <v>6.6972154460226543</v>
      </c>
      <c r="AS108" s="62">
        <f t="shared" si="36"/>
        <v>0.64253640199999995</v>
      </c>
      <c r="AT108" s="62">
        <f t="shared" si="37"/>
        <v>0.12773687286301572</v>
      </c>
      <c r="AU108" s="62">
        <f t="shared" si="51"/>
        <v>-8.2906828565645643E-2</v>
      </c>
      <c r="AV108" s="62" t="str">
        <f t="shared" si="38"/>
        <v/>
      </c>
      <c r="AW108" s="62">
        <f t="shared" si="39"/>
        <v>0.18871099999999999</v>
      </c>
    </row>
    <row r="109" spans="1:49">
      <c r="A109" s="62">
        <v>1976</v>
      </c>
      <c r="B109" s="61">
        <v>31.548999998999999</v>
      </c>
      <c r="C109" s="61">
        <v>9622</v>
      </c>
      <c r="D109" s="61">
        <v>614.77668970000002</v>
      </c>
      <c r="F109">
        <v>0.74713686000000001</v>
      </c>
      <c r="G109" s="61"/>
      <c r="H109" s="61">
        <v>0.30352328600384021</v>
      </c>
      <c r="I109" s="61">
        <v>122.387</v>
      </c>
      <c r="J109" s="61">
        <v>77.683999999999997</v>
      </c>
      <c r="K109" s="61">
        <v>84.079264550000005</v>
      </c>
      <c r="L109" s="61">
        <v>149.22216839999999</v>
      </c>
      <c r="M109" s="61">
        <v>49.322918119999997</v>
      </c>
      <c r="N109" s="62">
        <f t="shared" si="29"/>
        <v>4.251883020382242</v>
      </c>
      <c r="O109" s="61">
        <v>8.5801674179008405</v>
      </c>
      <c r="P109">
        <v>3.9671348869999998</v>
      </c>
      <c r="Q109">
        <v>6.5791273239999999</v>
      </c>
      <c r="R109">
        <v>3.5685060040000001</v>
      </c>
      <c r="S109">
        <v>5.5257863079999998</v>
      </c>
      <c r="T109">
        <v>7.0915441660000003</v>
      </c>
      <c r="U109">
        <v>9.3143010000000004</v>
      </c>
      <c r="V109">
        <v>3.6314860000000002</v>
      </c>
      <c r="W109">
        <v>2056.5243999999998</v>
      </c>
      <c r="X109">
        <v>0.64253640199999995</v>
      </c>
      <c r="Y109">
        <v>79.49257652</v>
      </c>
      <c r="Z109" s="61">
        <v>6.5</v>
      </c>
      <c r="AB109" s="61">
        <v>0.24147099999999999</v>
      </c>
      <c r="AC109" s="63" t="str">
        <f t="shared" si="30"/>
        <v/>
      </c>
      <c r="AD109" s="20">
        <f t="shared" si="57"/>
        <v>0.74713686000000001</v>
      </c>
      <c r="AE109" s="62" t="str">
        <f t="shared" si="31"/>
        <v/>
      </c>
      <c r="AF109" s="20">
        <f t="shared" si="56"/>
        <v>0.30352328600384021</v>
      </c>
      <c r="AG109" s="62">
        <f t="shared" si="32"/>
        <v>0.19907553759027957</v>
      </c>
      <c r="AH109" s="62">
        <f t="shared" si="33"/>
        <v>0.12636132973406716</v>
      </c>
      <c r="AI109" s="62">
        <f t="shared" si="47"/>
        <v>0.13676391112198671</v>
      </c>
      <c r="AJ109" s="62">
        <f t="shared" si="48"/>
        <v>0.24272580743557098</v>
      </c>
      <c r="AK109" s="62">
        <f t="shared" si="34"/>
        <v>-0.10596189631358427</v>
      </c>
      <c r="AL109" s="62">
        <f t="shared" si="40"/>
        <v>-7.4545307000252632E-4</v>
      </c>
      <c r="AM109" s="62">
        <f t="shared" si="52"/>
        <v>4.3950224562982934E-2</v>
      </c>
      <c r="AN109" s="62">
        <f t="shared" si="53"/>
        <v>-9.2239159029247703E-2</v>
      </c>
      <c r="AO109" s="62">
        <f t="shared" si="54"/>
        <v>-9.5525615740315192E-2</v>
      </c>
      <c r="AP109" s="62">
        <f t="shared" si="55"/>
        <v>-3.2156423305085897E-2</v>
      </c>
      <c r="AQ109" s="62">
        <f t="shared" si="50"/>
        <v>-0.9419090300798586</v>
      </c>
      <c r="AR109" s="62">
        <f t="shared" si="35"/>
        <v>6.6868636223391009</v>
      </c>
      <c r="AS109" s="62">
        <f t="shared" si="36"/>
        <v>0.64253640199999995</v>
      </c>
      <c r="AT109" s="62">
        <f t="shared" si="37"/>
        <v>0.12930317276471714</v>
      </c>
      <c r="AU109" s="62">
        <f t="shared" si="51"/>
        <v>-9.0931811462144074E-2</v>
      </c>
      <c r="AV109" s="62" t="str">
        <f t="shared" si="38"/>
        <v/>
      </c>
      <c r="AW109" s="62">
        <f t="shared" si="39"/>
        <v>0.24147099999999999</v>
      </c>
    </row>
    <row r="110" spans="1:49">
      <c r="A110" s="62">
        <v>1977</v>
      </c>
      <c r="B110" s="61">
        <v>39.854999999</v>
      </c>
      <c r="C110" s="61">
        <v>9663</v>
      </c>
      <c r="D110" s="61">
        <v>820.61456639999994</v>
      </c>
      <c r="F110">
        <v>0.71681052000000001</v>
      </c>
      <c r="G110" s="61"/>
      <c r="H110" s="61">
        <v>0.31013202733654865</v>
      </c>
      <c r="I110" s="61">
        <v>155.58199999999999</v>
      </c>
      <c r="J110" s="61">
        <v>109.904</v>
      </c>
      <c r="K110" s="61">
        <v>118.60157220000001</v>
      </c>
      <c r="L110" s="61">
        <v>216.06128659999999</v>
      </c>
      <c r="M110" s="61">
        <v>51.559081300000003</v>
      </c>
      <c r="N110" s="62">
        <f t="shared" si="29"/>
        <v>5.4062995206749438</v>
      </c>
      <c r="O110" s="61">
        <v>11.409219908897956</v>
      </c>
      <c r="P110">
        <v>5.0501642010000003</v>
      </c>
      <c r="Q110">
        <v>7.9670415500000002</v>
      </c>
      <c r="R110">
        <v>4.35423034</v>
      </c>
      <c r="S110">
        <v>7.360409508</v>
      </c>
      <c r="T110">
        <v>9.1677679829999992</v>
      </c>
      <c r="U110">
        <v>9.4411670000000001</v>
      </c>
      <c r="V110">
        <v>3.6861609999999998</v>
      </c>
      <c r="W110">
        <v>2057.4360999999999</v>
      </c>
      <c r="X110">
        <v>0.64253640199999995</v>
      </c>
      <c r="Y110">
        <v>108.0586553</v>
      </c>
      <c r="Z110" s="61">
        <v>13</v>
      </c>
      <c r="AB110" s="61">
        <v>0.26460499999999998</v>
      </c>
      <c r="AC110" s="63" t="str">
        <f t="shared" si="30"/>
        <v/>
      </c>
      <c r="AD110" s="20">
        <f t="shared" si="57"/>
        <v>0.71681052000000001</v>
      </c>
      <c r="AE110" s="62" t="str">
        <f t="shared" si="31"/>
        <v/>
      </c>
      <c r="AF110" s="20">
        <f t="shared" si="56"/>
        <v>0.31013202733654865</v>
      </c>
      <c r="AG110" s="62">
        <f t="shared" si="32"/>
        <v>0.1895920525546255</v>
      </c>
      <c r="AH110" s="62">
        <f t="shared" si="33"/>
        <v>0.13392889244233624</v>
      </c>
      <c r="AI110" s="62">
        <f t="shared" si="47"/>
        <v>0.14452774427378237</v>
      </c>
      <c r="AJ110" s="62">
        <f t="shared" si="48"/>
        <v>0.26329204409306473</v>
      </c>
      <c r="AK110" s="62">
        <f t="shared" si="34"/>
        <v>-0.11876429981928235</v>
      </c>
      <c r="AL110" s="62">
        <f t="shared" si="40"/>
        <v>1.1737114675662843E-3</v>
      </c>
      <c r="AM110" s="62">
        <f t="shared" si="52"/>
        <v>-4.8791788479936558E-2</v>
      </c>
      <c r="AN110" s="62">
        <f t="shared" si="53"/>
        <v>-4.1202060554310929E-2</v>
      </c>
      <c r="AO110" s="62">
        <f t="shared" si="54"/>
        <v>4.6487112281521262E-2</v>
      </c>
      <c r="AP110" s="62">
        <f t="shared" si="55"/>
        <v>1.6587837517401761E-2</v>
      </c>
      <c r="AQ110" s="62">
        <f t="shared" si="50"/>
        <v>-0.94049405831975508</v>
      </c>
      <c r="AR110" s="62">
        <f t="shared" si="35"/>
        <v>6.6887218166410465</v>
      </c>
      <c r="AS110" s="62">
        <f t="shared" si="36"/>
        <v>0.64253640199999995</v>
      </c>
      <c r="AT110" s="62">
        <f t="shared" si="37"/>
        <v>0.13168015743864817</v>
      </c>
      <c r="AU110" s="62">
        <f t="shared" si="51"/>
        <v>-0.1752029031177586</v>
      </c>
      <c r="AV110" s="62" t="str">
        <f t="shared" si="38"/>
        <v/>
      </c>
      <c r="AW110" s="62">
        <f t="shared" si="39"/>
        <v>0.26460499999999998</v>
      </c>
    </row>
    <row r="111" spans="1:49">
      <c r="A111" s="62">
        <v>1978</v>
      </c>
      <c r="B111" s="61">
        <v>46.009999999000001</v>
      </c>
      <c r="C111" s="61">
        <v>9699</v>
      </c>
      <c r="D111" s="61">
        <v>1032.2801139999999</v>
      </c>
      <c r="F111">
        <v>0.67750080800000001</v>
      </c>
      <c r="G111" s="61"/>
      <c r="H111" s="61">
        <v>0.28843842047967827</v>
      </c>
      <c r="I111" s="61">
        <v>210.548</v>
      </c>
      <c r="J111" s="61">
        <v>133.71</v>
      </c>
      <c r="K111" s="61">
        <v>162.9066626</v>
      </c>
      <c r="L111" s="61">
        <v>264.24490029999998</v>
      </c>
      <c r="M111" s="61">
        <v>52.449275559999997</v>
      </c>
      <c r="N111" s="62">
        <f t="shared" si="29"/>
        <v>6.6605353686039672</v>
      </c>
      <c r="O111" s="61">
        <v>14.462450215830774</v>
      </c>
      <c r="P111">
        <v>6.1293239770000003</v>
      </c>
      <c r="Q111">
        <v>9.8721298060000002</v>
      </c>
      <c r="R111">
        <v>5.2044633539999996</v>
      </c>
      <c r="S111">
        <v>9.2672937950000005</v>
      </c>
      <c r="T111">
        <v>11.192396560000001</v>
      </c>
      <c r="U111">
        <v>9.5607530000000001</v>
      </c>
      <c r="V111">
        <v>3.7097169999999999</v>
      </c>
      <c r="W111">
        <v>2043.1425999999999</v>
      </c>
      <c r="X111">
        <v>0.64253640199999995</v>
      </c>
      <c r="Y111">
        <v>138.66798639999999</v>
      </c>
      <c r="Z111" s="61">
        <v>18.420000000000002</v>
      </c>
      <c r="AB111" s="61">
        <v>0.29430099999999998</v>
      </c>
      <c r="AC111" s="63" t="str">
        <f t="shared" si="30"/>
        <v/>
      </c>
      <c r="AD111" s="20">
        <f t="shared" si="57"/>
        <v>0.67750080800000001</v>
      </c>
      <c r="AE111" s="62" t="str">
        <f t="shared" si="31"/>
        <v/>
      </c>
      <c r="AF111" s="20">
        <f t="shared" si="56"/>
        <v>0.28843842047967827</v>
      </c>
      <c r="AG111" s="62">
        <f t="shared" si="32"/>
        <v>0.20396401823933616</v>
      </c>
      <c r="AH111" s="62">
        <f t="shared" si="33"/>
        <v>0.12952879570825485</v>
      </c>
      <c r="AI111" s="62">
        <f t="shared" si="47"/>
        <v>0.15781245845059455</v>
      </c>
      <c r="AJ111" s="62">
        <f t="shared" si="48"/>
        <v>0.2559817792828275</v>
      </c>
      <c r="AK111" s="62">
        <f t="shared" si="34"/>
        <v>-9.8169320832232954E-2</v>
      </c>
      <c r="AL111" s="62">
        <f t="shared" si="40"/>
        <v>-1.4971310466209444E-2</v>
      </c>
      <c r="AM111" s="62">
        <f t="shared" si="52"/>
        <v>5.7673748869117095E-3</v>
      </c>
      <c r="AN111" s="62">
        <f t="shared" si="53"/>
        <v>-3.0266285204485897E-2</v>
      </c>
      <c r="AO111" s="62">
        <f t="shared" si="54"/>
        <v>2.174081914305755E-2</v>
      </c>
      <c r="AP111" s="62">
        <f t="shared" si="55"/>
        <v>-9.0941986486163251E-3</v>
      </c>
      <c r="AQ111" s="62">
        <f t="shared" si="50"/>
        <v>-0.94671089626543059</v>
      </c>
      <c r="AR111" s="62">
        <f t="shared" si="35"/>
        <v>6.6755334954310657</v>
      </c>
      <c r="AS111" s="62">
        <f t="shared" si="36"/>
        <v>0.64253640199999995</v>
      </c>
      <c r="AT111" s="62">
        <f t="shared" si="37"/>
        <v>0.13433174244021134</v>
      </c>
      <c r="AU111" s="62">
        <f t="shared" si="51"/>
        <v>-7.8635015448081713E-2</v>
      </c>
      <c r="AV111" s="62" t="str">
        <f t="shared" si="38"/>
        <v/>
      </c>
      <c r="AW111" s="62">
        <f t="shared" si="39"/>
        <v>0.29430099999999998</v>
      </c>
    </row>
    <row r="112" spans="1:49">
      <c r="A112" s="62">
        <v>1979</v>
      </c>
      <c r="B112" s="61">
        <v>49.780999999000002</v>
      </c>
      <c r="C112" s="61">
        <v>9725</v>
      </c>
      <c r="D112" s="61">
        <v>1302.4528049999999</v>
      </c>
      <c r="F112">
        <v>0.67278868300000005</v>
      </c>
      <c r="G112" s="61"/>
      <c r="H112" s="61">
        <v>0.33861604524016237</v>
      </c>
      <c r="I112" s="61">
        <v>273.31200000000001</v>
      </c>
      <c r="J112" s="61">
        <v>170.52</v>
      </c>
      <c r="K112" s="61">
        <v>276.42257690000002</v>
      </c>
      <c r="L112" s="61">
        <v>388.17701299999999</v>
      </c>
      <c r="M112" s="61">
        <v>54.841641320000001</v>
      </c>
      <c r="N112" s="62">
        <f t="shared" si="29"/>
        <v>8.0156726420830324</v>
      </c>
      <c r="O112" s="61">
        <v>17.947938279554513</v>
      </c>
      <c r="P112">
        <v>7.6712109259999997</v>
      </c>
      <c r="Q112">
        <v>11.21552631</v>
      </c>
      <c r="R112">
        <v>6.1360916249999997</v>
      </c>
      <c r="S112">
        <v>11.82622585</v>
      </c>
      <c r="T112">
        <v>14.604560210000001</v>
      </c>
      <c r="U112">
        <v>9.6670210000000001</v>
      </c>
      <c r="V112">
        <v>3.787318</v>
      </c>
      <c r="W112">
        <v>2028.4845</v>
      </c>
      <c r="X112">
        <v>0.64253640199999995</v>
      </c>
      <c r="Y112">
        <v>176.3720146</v>
      </c>
      <c r="Z112" s="61">
        <v>14.87</v>
      </c>
      <c r="AB112" s="61">
        <v>0.330011</v>
      </c>
      <c r="AC112" s="63" t="str">
        <f t="shared" si="30"/>
        <v/>
      </c>
      <c r="AD112" s="20">
        <f t="shared" si="57"/>
        <v>0.67278868300000005</v>
      </c>
      <c r="AE112" s="62" t="str">
        <f t="shared" si="31"/>
        <v/>
      </c>
      <c r="AF112" s="20">
        <f t="shared" si="56"/>
        <v>0.33861604524016237</v>
      </c>
      <c r="AG112" s="62">
        <f t="shared" si="32"/>
        <v>0.20984407185487233</v>
      </c>
      <c r="AH112" s="62">
        <f t="shared" si="33"/>
        <v>0.13092221026772638</v>
      </c>
      <c r="AI112" s="62">
        <f t="shared" si="47"/>
        <v>0.21223231723931835</v>
      </c>
      <c r="AJ112" s="62">
        <f t="shared" si="48"/>
        <v>0.29803537718205458</v>
      </c>
      <c r="AK112" s="62">
        <f t="shared" si="34"/>
        <v>-8.5803059942736237E-2</v>
      </c>
      <c r="AL112" s="62">
        <f t="shared" si="40"/>
        <v>3.9191179907219161E-2</v>
      </c>
      <c r="AM112" s="62">
        <f t="shared" si="52"/>
        <v>-5.7615358446056891E-2</v>
      </c>
      <c r="AN112" s="62">
        <f t="shared" si="53"/>
        <v>-2.0527436861736862E-2</v>
      </c>
      <c r="AO112" s="62">
        <f t="shared" si="54"/>
        <v>5.8629351061684168E-2</v>
      </c>
      <c r="AP112" s="62">
        <f t="shared" si="55"/>
        <v>8.0900315461487071E-2</v>
      </c>
      <c r="AQ112" s="62">
        <f t="shared" si="50"/>
        <v>-0.9370620789433598</v>
      </c>
      <c r="AR112" s="62">
        <f t="shared" si="35"/>
        <v>6.6779821625598252</v>
      </c>
      <c r="AS112" s="62">
        <f t="shared" si="36"/>
        <v>0.64253640199999995</v>
      </c>
      <c r="AT112" s="62">
        <f t="shared" si="37"/>
        <v>0.13541528255221502</v>
      </c>
      <c r="AU112" s="62">
        <f t="shared" si="51"/>
        <v>-9.9883844730486171E-4</v>
      </c>
      <c r="AV112" s="62" t="str">
        <f t="shared" si="38"/>
        <v/>
      </c>
      <c r="AW112" s="62">
        <f t="shared" si="39"/>
        <v>0.330011</v>
      </c>
    </row>
    <row r="113" spans="1:49">
      <c r="A113" s="62">
        <v>1980</v>
      </c>
      <c r="B113" s="61">
        <v>53.039999999000003</v>
      </c>
      <c r="C113" s="61">
        <v>9778</v>
      </c>
      <c r="D113" s="61">
        <v>1646.9736439999999</v>
      </c>
      <c r="F113">
        <v>0.67345625399999998</v>
      </c>
      <c r="G113" s="61"/>
      <c r="H113" s="61">
        <v>0.29088612286499677</v>
      </c>
      <c r="I113" s="61">
        <v>364.74</v>
      </c>
      <c r="J113" s="61">
        <v>239.06299999999999</v>
      </c>
      <c r="K113" s="61">
        <v>353.80501609999999</v>
      </c>
      <c r="L113" s="61">
        <v>544.7569929</v>
      </c>
      <c r="M113" s="61">
        <v>56.762491859999997</v>
      </c>
      <c r="N113" s="62">
        <f t="shared" si="29"/>
        <v>9.7398707747170263</v>
      </c>
      <c r="O113" s="61">
        <v>21.249791323841556</v>
      </c>
      <c r="P113">
        <v>9.3348687150000007</v>
      </c>
      <c r="Q113">
        <v>14.24635907</v>
      </c>
      <c r="R113">
        <v>7.5417988960000004</v>
      </c>
      <c r="S113">
        <v>14.80867057</v>
      </c>
      <c r="T113">
        <v>19.169796510000001</v>
      </c>
      <c r="U113">
        <v>9.7556349999999998</v>
      </c>
      <c r="V113">
        <v>3.8852370000000001</v>
      </c>
      <c r="W113">
        <v>2010.1273000000001</v>
      </c>
      <c r="X113">
        <v>0.64253640199999995</v>
      </c>
      <c r="Y113">
        <v>231.49877069999999</v>
      </c>
      <c r="Z113" s="61">
        <v>9.9499999999999993</v>
      </c>
      <c r="AB113" s="61">
        <v>0.29095700000000002</v>
      </c>
      <c r="AC113" s="63" t="str">
        <f t="shared" si="30"/>
        <v/>
      </c>
      <c r="AD113" s="20">
        <f t="shared" si="57"/>
        <v>0.67345625399999998</v>
      </c>
      <c r="AE113" s="62" t="str">
        <f t="shared" si="31"/>
        <v/>
      </c>
      <c r="AF113" s="20">
        <f t="shared" si="56"/>
        <v>0.29088612286499677</v>
      </c>
      <c r="AG113" s="62">
        <f t="shared" si="32"/>
        <v>0.22146073880949124</v>
      </c>
      <c r="AH113" s="62">
        <f t="shared" si="33"/>
        <v>0.14515289960523498</v>
      </c>
      <c r="AI113" s="62">
        <f t="shared" si="47"/>
        <v>0.21482129807536859</v>
      </c>
      <c r="AJ113" s="62">
        <f t="shared" si="48"/>
        <v>0.33076242287457031</v>
      </c>
      <c r="AK113" s="62">
        <f t="shared" si="34"/>
        <v>-0.11594112479920171</v>
      </c>
      <c r="AL113" s="62">
        <f t="shared" si="40"/>
        <v>1.4530873731457682E-3</v>
      </c>
      <c r="AM113" s="62">
        <f t="shared" si="52"/>
        <v>4.4373129586047833E-2</v>
      </c>
      <c r="AN113" s="62">
        <f t="shared" si="53"/>
        <v>1.1443592977155853E-2</v>
      </c>
      <c r="AO113" s="62">
        <f t="shared" si="54"/>
        <v>3.0064118946216609E-2</v>
      </c>
      <c r="AP113" s="62">
        <f t="shared" si="55"/>
        <v>7.7172974243270548E-2</v>
      </c>
      <c r="AQ113" s="62">
        <f t="shared" si="50"/>
        <v>-0.92066108095971133</v>
      </c>
      <c r="AR113" s="62">
        <f t="shared" si="35"/>
        <v>6.6852922514212727</v>
      </c>
      <c r="AS113" s="62">
        <f t="shared" si="36"/>
        <v>0.64253640199999995</v>
      </c>
      <c r="AT113" s="62">
        <f t="shared" si="37"/>
        <v>0.14056009429377367</v>
      </c>
      <c r="AU113" s="62">
        <f t="shared" si="51"/>
        <v>-4.6129144638459879E-2</v>
      </c>
      <c r="AV113" s="62" t="str">
        <f t="shared" si="38"/>
        <v/>
      </c>
      <c r="AW113" s="62">
        <f t="shared" si="39"/>
        <v>0.29095700000000002</v>
      </c>
    </row>
    <row r="114" spans="1:49">
      <c r="A114" s="62">
        <v>1981</v>
      </c>
      <c r="B114" s="61">
        <v>65.248999999000006</v>
      </c>
      <c r="C114" s="61">
        <v>9850</v>
      </c>
      <c r="D114" s="61">
        <v>1968.330271</v>
      </c>
      <c r="E114" s="62">
        <v>0.26959475199999999</v>
      </c>
      <c r="F114">
        <v>0.69555598399999996</v>
      </c>
      <c r="G114" s="61"/>
      <c r="H114" s="61">
        <v>0.332594915695759</v>
      </c>
      <c r="I114" s="61">
        <v>481.70800000000003</v>
      </c>
      <c r="J114" s="61">
        <v>330.45800000000003</v>
      </c>
      <c r="K114" s="61">
        <v>400.67556580000002</v>
      </c>
      <c r="L114" s="61">
        <v>700.0174816</v>
      </c>
      <c r="M114" s="61">
        <v>57.186885629999999</v>
      </c>
      <c r="N114" s="62">
        <f t="shared" si="29"/>
        <v>11.469469382307853</v>
      </c>
      <c r="O114" s="61">
        <v>24.66671436407432</v>
      </c>
      <c r="P114">
        <v>11.212675279999999</v>
      </c>
      <c r="Q114">
        <v>17.313887380000001</v>
      </c>
      <c r="R114">
        <v>8.8431423779999996</v>
      </c>
      <c r="S114">
        <v>17.550208359999999</v>
      </c>
      <c r="T114">
        <v>24.07202912</v>
      </c>
      <c r="U114">
        <v>9.8242390000000004</v>
      </c>
      <c r="V114">
        <v>3.9022359999999998</v>
      </c>
      <c r="W114">
        <v>1993.1892</v>
      </c>
      <c r="X114">
        <v>0.64253640199999995</v>
      </c>
      <c r="Y114">
        <v>294.97518109999999</v>
      </c>
      <c r="Z114" s="61">
        <v>9.24</v>
      </c>
      <c r="AB114" s="61">
        <v>0.368342</v>
      </c>
      <c r="AC114" s="63">
        <f t="shared" si="30"/>
        <v>2.6959475199999998E-3</v>
      </c>
      <c r="AD114" s="20">
        <f t="shared" si="57"/>
        <v>0.69555598399999996</v>
      </c>
      <c r="AE114" s="62" t="str">
        <f t="shared" si="31"/>
        <v/>
      </c>
      <c r="AF114" s="20">
        <f t="shared" si="56"/>
        <v>0.332594915695759</v>
      </c>
      <c r="AG114" s="62">
        <f t="shared" si="32"/>
        <v>0.24472925458554817</v>
      </c>
      <c r="AH114" s="62">
        <f t="shared" si="33"/>
        <v>0.16788747542459556</v>
      </c>
      <c r="AI114" s="62">
        <f t="shared" si="47"/>
        <v>0.20356114606541048</v>
      </c>
      <c r="AJ114" s="62">
        <f t="shared" si="48"/>
        <v>0.35564025606554317</v>
      </c>
      <c r="AK114" s="62">
        <f t="shared" si="34"/>
        <v>-0.15207911000013269</v>
      </c>
      <c r="AL114" s="62">
        <f t="shared" si="40"/>
        <v>1.9827328022563935E-2</v>
      </c>
      <c r="AM114" s="62">
        <f t="shared" si="52"/>
        <v>3.1546729364362598E-2</v>
      </c>
      <c r="AN114" s="62">
        <f t="shared" si="53"/>
        <v>-4.2792664638300034E-3</v>
      </c>
      <c r="AO114" s="62">
        <f t="shared" si="54"/>
        <v>6.3921450174524068E-3</v>
      </c>
      <c r="AP114" s="62">
        <f t="shared" si="55"/>
        <v>6.4253788416548857E-2</v>
      </c>
      <c r="AQ114" s="62">
        <f t="shared" si="50"/>
        <v>-0.92330297710858533</v>
      </c>
      <c r="AR114" s="62">
        <f t="shared" si="35"/>
        <v>6.6741882708613476</v>
      </c>
      <c r="AS114" s="62">
        <f t="shared" si="36"/>
        <v>0.64253640199999995</v>
      </c>
      <c r="AT114" s="62">
        <f t="shared" si="37"/>
        <v>0.14986061305155834</v>
      </c>
      <c r="AU114" s="62">
        <f t="shared" si="51"/>
        <v>-6.3960818636944902E-2</v>
      </c>
      <c r="AV114" s="62" t="str">
        <f t="shared" si="38"/>
        <v/>
      </c>
      <c r="AW114" s="62">
        <f t="shared" si="39"/>
        <v>0.368342</v>
      </c>
    </row>
    <row r="115" spans="1:49">
      <c r="A115" s="62">
        <v>1982</v>
      </c>
      <c r="B115" s="61">
        <v>89.063999999999993</v>
      </c>
      <c r="C115" s="61">
        <v>9860</v>
      </c>
      <c r="D115" s="61">
        <v>2426.3119529999999</v>
      </c>
      <c r="E115" s="62">
        <v>0.26959475199999999</v>
      </c>
      <c r="F115">
        <v>0.69409639899999998</v>
      </c>
      <c r="G115" s="61"/>
      <c r="H115" s="61">
        <v>0.32731929160790141</v>
      </c>
      <c r="I115" s="61">
        <v>582.14099999999996</v>
      </c>
      <c r="J115" s="61">
        <v>402.61399999999998</v>
      </c>
      <c r="K115" s="61">
        <v>502.47821449999998</v>
      </c>
      <c r="L115" s="61">
        <v>858.80727420000005</v>
      </c>
      <c r="M115" s="61">
        <v>58.056827699999999</v>
      </c>
      <c r="N115" s="62">
        <f t="shared" si="29"/>
        <v>13.912156424590529</v>
      </c>
      <c r="O115" s="61">
        <v>30.191862822255619</v>
      </c>
      <c r="P115">
        <v>13.4827995</v>
      </c>
      <c r="Q115">
        <v>20.794617169999999</v>
      </c>
      <c r="R115">
        <v>10.42278894</v>
      </c>
      <c r="S115">
        <v>21.027583759999999</v>
      </c>
      <c r="T115">
        <v>28.432678060000001</v>
      </c>
      <c r="U115">
        <v>9.8731439999999999</v>
      </c>
      <c r="V115">
        <v>3.9158590000000002</v>
      </c>
      <c r="W115">
        <v>1973.567</v>
      </c>
      <c r="X115">
        <v>0.64253640199999995</v>
      </c>
      <c r="Y115">
        <v>363.25995169999999</v>
      </c>
      <c r="Z115" s="61">
        <v>12.4175</v>
      </c>
      <c r="AB115" s="61">
        <v>0.40285799999999999</v>
      </c>
      <c r="AC115" s="63">
        <f t="shared" si="30"/>
        <v>2.6959475199999998E-3</v>
      </c>
      <c r="AD115" s="20">
        <f t="shared" si="57"/>
        <v>0.69409639899999998</v>
      </c>
      <c r="AE115" s="62" t="str">
        <f t="shared" si="31"/>
        <v/>
      </c>
      <c r="AF115" s="20">
        <f t="shared" si="56"/>
        <v>0.32731929160790141</v>
      </c>
      <c r="AG115" s="62">
        <f t="shared" si="32"/>
        <v>0.23992834032747312</v>
      </c>
      <c r="AH115" s="62">
        <f t="shared" si="33"/>
        <v>0.16593661812620183</v>
      </c>
      <c r="AI115" s="62">
        <f t="shared" si="47"/>
        <v>0.2070954700934946</v>
      </c>
      <c r="AJ115" s="62">
        <f t="shared" si="48"/>
        <v>0.35395583537316072</v>
      </c>
      <c r="AK115" s="62">
        <f t="shared" si="34"/>
        <v>-0.14686036527966612</v>
      </c>
      <c r="AL115" s="62">
        <f t="shared" si="40"/>
        <v>-8.7044499810574379E-3</v>
      </c>
      <c r="AM115" s="62">
        <f t="shared" si="52"/>
        <v>-9.8891070270859319E-3</v>
      </c>
      <c r="AN115" s="62">
        <f t="shared" si="53"/>
        <v>-2.8721985133715322E-2</v>
      </c>
      <c r="AO115" s="62">
        <f t="shared" si="54"/>
        <v>-1.2305086133400062E-2</v>
      </c>
      <c r="AP115" s="62">
        <f t="shared" si="55"/>
        <v>-2.6585781551703533E-2</v>
      </c>
      <c r="AQ115" s="62">
        <f t="shared" si="50"/>
        <v>-0.92478362586407625</v>
      </c>
      <c r="AR115" s="62">
        <f t="shared" si="35"/>
        <v>6.6628142184978607</v>
      </c>
      <c r="AS115" s="62">
        <f t="shared" si="36"/>
        <v>0.64253640199999995</v>
      </c>
      <c r="AT115" s="62">
        <f t="shared" si="37"/>
        <v>0.14971691964458619</v>
      </c>
      <c r="AU115" s="62">
        <f t="shared" si="51"/>
        <v>-0.10067435212898067</v>
      </c>
      <c r="AV115" s="62" t="str">
        <f t="shared" si="38"/>
        <v/>
      </c>
      <c r="AW115" s="62">
        <f t="shared" si="39"/>
        <v>0.40285799999999999</v>
      </c>
    </row>
    <row r="116" spans="1:49">
      <c r="A116" s="62">
        <v>1983</v>
      </c>
      <c r="B116" s="61">
        <v>131.449999999</v>
      </c>
      <c r="C116" s="61">
        <v>9872</v>
      </c>
      <c r="D116" s="61">
        <v>3018.078602</v>
      </c>
      <c r="E116" s="62">
        <v>0.29569779200000001</v>
      </c>
      <c r="F116">
        <v>0.69322058399999997</v>
      </c>
      <c r="G116" s="61"/>
      <c r="H116" s="61">
        <v>0.31698820972203928</v>
      </c>
      <c r="I116" s="61">
        <v>737.01900000000001</v>
      </c>
      <c r="J116" s="61">
        <v>554.54200000000003</v>
      </c>
      <c r="K116" s="61">
        <v>741.90839140000003</v>
      </c>
      <c r="L116" s="61">
        <v>1046.8786319999999</v>
      </c>
      <c r="M116" s="61">
        <v>57.70451971</v>
      </c>
      <c r="N116" s="62">
        <f t="shared" si="29"/>
        <v>17.389760469287811</v>
      </c>
      <c r="O116" s="61">
        <v>37.890820633898556</v>
      </c>
      <c r="P116">
        <v>16.96041936</v>
      </c>
      <c r="Q116">
        <v>26.4956979</v>
      </c>
      <c r="R116">
        <v>12.667342120000001</v>
      </c>
      <c r="S116">
        <v>27.329035189999999</v>
      </c>
      <c r="T116">
        <v>36.92745532</v>
      </c>
      <c r="U116">
        <v>9.9044439999999998</v>
      </c>
      <c r="V116">
        <v>4.1041239999999997</v>
      </c>
      <c r="W116">
        <v>1955.9902999999999</v>
      </c>
      <c r="X116">
        <v>0.64253640199999995</v>
      </c>
      <c r="Y116">
        <v>470.36405200000002</v>
      </c>
      <c r="Z116" s="61">
        <v>18.244199999999999</v>
      </c>
      <c r="AB116" s="61">
        <v>0.43759199999999998</v>
      </c>
      <c r="AC116" s="63">
        <f t="shared" si="30"/>
        <v>2.9569779200000002E-3</v>
      </c>
      <c r="AD116" s="20">
        <f t="shared" si="57"/>
        <v>0.69322058399999997</v>
      </c>
      <c r="AE116" s="62" t="str">
        <f t="shared" si="31"/>
        <v/>
      </c>
      <c r="AF116" s="20">
        <f t="shared" si="56"/>
        <v>0.31698820972203928</v>
      </c>
      <c r="AG116" s="62">
        <f t="shared" si="32"/>
        <v>0.24420139340029023</v>
      </c>
      <c r="AH116" s="62">
        <f t="shared" si="33"/>
        <v>0.18374007874828702</v>
      </c>
      <c r="AI116" s="62">
        <f t="shared" si="47"/>
        <v>0.24582142788075736</v>
      </c>
      <c r="AJ116" s="62">
        <f t="shared" si="48"/>
        <v>0.34686924035254135</v>
      </c>
      <c r="AK116" s="62">
        <f t="shared" si="34"/>
        <v>-0.10104781247178399</v>
      </c>
      <c r="AL116" s="62">
        <f t="shared" si="40"/>
        <v>6.3490611367338738E-3</v>
      </c>
      <c r="AM116" s="62">
        <f t="shared" si="52"/>
        <v>1.9169679732474187E-2</v>
      </c>
      <c r="AN116" s="62">
        <f t="shared" si="53"/>
        <v>-2.8085991576954322E-2</v>
      </c>
      <c r="AO116" s="62">
        <f t="shared" si="54"/>
        <v>3.8996075510386689E-2</v>
      </c>
      <c r="AP116" s="62">
        <f t="shared" si="55"/>
        <v>3.8297668012162743E-2</v>
      </c>
      <c r="AQ116" s="62">
        <f t="shared" si="50"/>
        <v>-0.88099122347198311</v>
      </c>
      <c r="AR116" s="62">
        <f t="shared" si="35"/>
        <v>6.6976606680102782</v>
      </c>
      <c r="AS116" s="62">
        <f t="shared" si="36"/>
        <v>0.64253640199999995</v>
      </c>
      <c r="AT116" s="62">
        <f t="shared" si="37"/>
        <v>0.15584884094413656</v>
      </c>
      <c r="AU116" s="62">
        <f t="shared" si="51"/>
        <v>-9.8943533372819942E-2</v>
      </c>
      <c r="AV116" s="62" t="str">
        <f t="shared" si="38"/>
        <v/>
      </c>
      <c r="AW116" s="62">
        <f t="shared" si="39"/>
        <v>0.43759199999999998</v>
      </c>
    </row>
    <row r="117" spans="1:49">
      <c r="A117" s="62">
        <v>1984</v>
      </c>
      <c r="B117" s="61">
        <v>169.28</v>
      </c>
      <c r="C117" s="61">
        <v>9885</v>
      </c>
      <c r="D117" s="61">
        <v>3692.0712789999998</v>
      </c>
      <c r="E117" s="62">
        <v>0.30626741299999999</v>
      </c>
      <c r="F117">
        <v>0.70581843799999999</v>
      </c>
      <c r="G117" s="61"/>
      <c r="H117" s="61">
        <v>0.28482679361235314</v>
      </c>
      <c r="I117" s="61">
        <v>913.64700000000005</v>
      </c>
      <c r="J117" s="61">
        <v>656.10500000000002</v>
      </c>
      <c r="K117" s="61">
        <v>1078.6789229999999</v>
      </c>
      <c r="L117" s="61">
        <v>1312.5668230000001</v>
      </c>
      <c r="M117" s="61">
        <v>56.419708409999998</v>
      </c>
      <c r="N117" s="62">
        <f t="shared" si="29"/>
        <v>21.729042883340906</v>
      </c>
      <c r="O117" s="61">
        <v>48.803391285683631</v>
      </c>
      <c r="P117">
        <v>21.778013319999999</v>
      </c>
      <c r="Q117">
        <v>32.01972095</v>
      </c>
      <c r="R117">
        <v>15.350686509999999</v>
      </c>
      <c r="S117">
        <v>35.593054180000003</v>
      </c>
      <c r="T117">
        <v>48.452076990000002</v>
      </c>
      <c r="U117">
        <v>9.9218949999999992</v>
      </c>
      <c r="V117">
        <v>4.0956039999999998</v>
      </c>
      <c r="W117">
        <v>1939.3842</v>
      </c>
      <c r="X117">
        <v>0.64253640199999995</v>
      </c>
      <c r="Y117">
        <v>577.56779189999997</v>
      </c>
      <c r="Z117" s="61">
        <v>21.273299999999999</v>
      </c>
      <c r="AB117" s="61">
        <v>0.48041200000000006</v>
      </c>
      <c r="AC117" s="63">
        <f t="shared" si="30"/>
        <v>3.06267413E-3</v>
      </c>
      <c r="AD117" s="20">
        <f t="shared" si="57"/>
        <v>0.70581843799999999</v>
      </c>
      <c r="AE117" s="62" t="str">
        <f t="shared" si="31"/>
        <v/>
      </c>
      <c r="AF117" s="20">
        <f t="shared" si="56"/>
        <v>0.28482679361235314</v>
      </c>
      <c r="AG117" s="62">
        <f t="shared" si="32"/>
        <v>0.24746190714049865</v>
      </c>
      <c r="AH117" s="62">
        <f t="shared" si="33"/>
        <v>0.17770648246469026</v>
      </c>
      <c r="AI117" s="62">
        <f t="shared" si="47"/>
        <v>0.29216091496807745</v>
      </c>
      <c r="AJ117" s="62">
        <f t="shared" si="48"/>
        <v>0.35550961067997305</v>
      </c>
      <c r="AK117" s="62">
        <f t="shared" si="34"/>
        <v>-6.3348695711895608E-2</v>
      </c>
      <c r="AL117" s="62">
        <f t="shared" si="40"/>
        <v>2.7250347866550752E-2</v>
      </c>
      <c r="AM117" s="62">
        <f t="shared" si="52"/>
        <v>-3.3398576962334212E-2</v>
      </c>
      <c r="AN117" s="62">
        <f t="shared" si="53"/>
        <v>-3.0635191298448092E-2</v>
      </c>
      <c r="AO117" s="62">
        <f t="shared" si="54"/>
        <v>4.1432621223464645E-2</v>
      </c>
      <c r="AP117" s="62">
        <f t="shared" si="55"/>
        <v>4.8851691944710042E-2</v>
      </c>
      <c r="AQ117" s="62">
        <f t="shared" si="50"/>
        <v>-0.88482972790309511</v>
      </c>
      <c r="AR117" s="62">
        <f t="shared" si="35"/>
        <v>6.6852960510846238</v>
      </c>
      <c r="AS117" s="62">
        <f t="shared" si="36"/>
        <v>0.64253640199999995</v>
      </c>
      <c r="AT117" s="62">
        <f t="shared" si="37"/>
        <v>0.15643462659703433</v>
      </c>
      <c r="AU117" s="62">
        <f t="shared" si="51"/>
        <v>-4.032619321038472E-2</v>
      </c>
      <c r="AV117" s="62" t="str">
        <f t="shared" si="38"/>
        <v/>
      </c>
      <c r="AW117" s="62">
        <f t="shared" si="39"/>
        <v>0.48041200000000006</v>
      </c>
    </row>
    <row r="118" spans="1:49">
      <c r="A118" s="62">
        <v>1985</v>
      </c>
      <c r="B118" s="61">
        <v>157.48699999900001</v>
      </c>
      <c r="C118" s="61">
        <v>9897</v>
      </c>
      <c r="D118" s="61">
        <v>4620.7077129999998</v>
      </c>
      <c r="E118" s="62">
        <v>0.33734182699999998</v>
      </c>
      <c r="F118">
        <v>0.67806277100000001</v>
      </c>
      <c r="G118" s="61"/>
      <c r="H118" s="61">
        <v>0.26956950594011658</v>
      </c>
      <c r="I118" s="61">
        <v>1202.886</v>
      </c>
      <c r="J118" s="61">
        <v>779.11400000000003</v>
      </c>
      <c r="K118" s="61">
        <v>1352.8940110000001</v>
      </c>
      <c r="L118" s="61">
        <v>1504.768941</v>
      </c>
      <c r="M118" s="61">
        <v>57.877164659999998</v>
      </c>
      <c r="N118" s="62">
        <f t="shared" si="29"/>
        <v>26.477422842693244</v>
      </c>
      <c r="O118" s="61">
        <v>58.36910638906776</v>
      </c>
      <c r="P118">
        <v>26.016928530000001</v>
      </c>
      <c r="Q118">
        <v>37.953259639999999</v>
      </c>
      <c r="R118">
        <v>18.644815229999999</v>
      </c>
      <c r="S118">
        <v>41.851512450000001</v>
      </c>
      <c r="T118">
        <v>54.774745780000003</v>
      </c>
      <c r="U118">
        <v>9.9290140000000005</v>
      </c>
      <c r="V118">
        <v>4.0748189999999997</v>
      </c>
      <c r="W118">
        <v>1925.3053</v>
      </c>
      <c r="X118">
        <v>0.64253640199999995</v>
      </c>
      <c r="Y118">
        <v>670.45892130000004</v>
      </c>
      <c r="Z118" s="61">
        <v>20.166699999999999</v>
      </c>
      <c r="AB118" s="61">
        <v>0.55660399999999999</v>
      </c>
      <c r="AC118" s="63">
        <f t="shared" si="30"/>
        <v>3.3734182699999998E-3</v>
      </c>
      <c r="AD118" s="20">
        <f t="shared" si="57"/>
        <v>0.67806277100000001</v>
      </c>
      <c r="AE118" s="62" t="str">
        <f t="shared" si="31"/>
        <v/>
      </c>
      <c r="AF118" s="20">
        <f t="shared" si="56"/>
        <v>0.26956950594011658</v>
      </c>
      <c r="AG118" s="62">
        <f t="shared" si="32"/>
        <v>0.26032505726682825</v>
      </c>
      <c r="AH118" s="62">
        <f t="shared" si="33"/>
        <v>0.16861356493249371</v>
      </c>
      <c r="AI118" s="62">
        <f t="shared" si="47"/>
        <v>0.29278935068620304</v>
      </c>
      <c r="AJ118" s="62">
        <f t="shared" si="48"/>
        <v>0.32565767723555644</v>
      </c>
      <c r="AK118" s="62">
        <f t="shared" si="34"/>
        <v>-3.2868326549353399E-2</v>
      </c>
      <c r="AL118" s="62">
        <f t="shared" si="40"/>
        <v>-1.9796128320850873E-2</v>
      </c>
      <c r="AM118" s="62">
        <f t="shared" si="52"/>
        <v>-2.763925372275261E-2</v>
      </c>
      <c r="AN118" s="62">
        <f t="shared" si="53"/>
        <v>-3.2347473534030556E-3</v>
      </c>
      <c r="AO118" s="62">
        <f t="shared" si="54"/>
        <v>-3.5665229679343873E-2</v>
      </c>
      <c r="AP118" s="62">
        <f t="shared" si="55"/>
        <v>-7.4988616074284128E-2</v>
      </c>
      <c r="AQ118" s="62">
        <f t="shared" si="50"/>
        <v>-0.8906348495331019</v>
      </c>
      <c r="AR118" s="62">
        <f t="shared" si="35"/>
        <v>6.672204982016142</v>
      </c>
      <c r="AS118" s="62">
        <f t="shared" si="36"/>
        <v>0.64253640199999995</v>
      </c>
      <c r="AT118" s="62">
        <f t="shared" si="37"/>
        <v>0.14509875173747006</v>
      </c>
      <c r="AU118" s="62">
        <f t="shared" si="51"/>
        <v>1.5090345771959779E-2</v>
      </c>
      <c r="AV118" s="62" t="str">
        <f t="shared" si="38"/>
        <v/>
      </c>
      <c r="AW118" s="62">
        <f t="shared" si="39"/>
        <v>0.55660399999999999</v>
      </c>
    </row>
    <row r="119" spans="1:49">
      <c r="A119" s="62">
        <v>1986</v>
      </c>
      <c r="B119" s="61">
        <v>146.11699999999999</v>
      </c>
      <c r="C119" s="61">
        <v>9907</v>
      </c>
      <c r="D119" s="61">
        <v>5796.1677609999997</v>
      </c>
      <c r="E119" s="62">
        <v>0.34277159000000001</v>
      </c>
      <c r="F119">
        <v>0.64970620499999998</v>
      </c>
      <c r="G119" s="61"/>
      <c r="H119" s="61">
        <v>0.25349595853419843</v>
      </c>
      <c r="I119" s="61">
        <v>1456.7439999999999</v>
      </c>
      <c r="J119" s="61">
        <v>1002.3920000000001</v>
      </c>
      <c r="K119" s="61">
        <v>1508.5939350000001</v>
      </c>
      <c r="L119" s="61">
        <v>1639.0671600000001</v>
      </c>
      <c r="M119" s="61">
        <v>60.277851859999998</v>
      </c>
      <c r="N119" s="62">
        <f t="shared" si="29"/>
        <v>31.858039630657164</v>
      </c>
      <c r="O119" s="61">
        <v>65.256612053134916</v>
      </c>
      <c r="P119">
        <v>29.602110069999998</v>
      </c>
      <c r="Q119">
        <v>43.707700510000002</v>
      </c>
      <c r="R119">
        <v>21.595981559999998</v>
      </c>
      <c r="S119">
        <v>43.71483739</v>
      </c>
      <c r="T119">
        <v>51.04523348</v>
      </c>
      <c r="U119">
        <v>9.9254099999999994</v>
      </c>
      <c r="V119">
        <v>4.0764110000000002</v>
      </c>
      <c r="W119">
        <v>1913.1898000000001</v>
      </c>
      <c r="X119">
        <v>0.64253640199999995</v>
      </c>
      <c r="Y119">
        <v>769.32040459999996</v>
      </c>
      <c r="Z119" s="61">
        <v>14.522500000000001</v>
      </c>
      <c r="AB119" s="61">
        <v>0.56013599999999997</v>
      </c>
      <c r="AC119" s="63">
        <f t="shared" si="30"/>
        <v>3.4277159000000003E-3</v>
      </c>
      <c r="AD119" s="20">
        <f t="shared" si="57"/>
        <v>0.64970620499999998</v>
      </c>
      <c r="AE119" s="62" t="str">
        <f t="shared" si="31"/>
        <v/>
      </c>
      <c r="AF119" s="20">
        <f t="shared" si="56"/>
        <v>0.25349595853419843</v>
      </c>
      <c r="AG119" s="62">
        <f t="shared" si="32"/>
        <v>0.2513288193281471</v>
      </c>
      <c r="AH119" s="62">
        <f t="shared" si="33"/>
        <v>0.17294047400502771</v>
      </c>
      <c r="AI119" s="62">
        <f t="shared" si="47"/>
        <v>0.26027437389764679</v>
      </c>
      <c r="AJ119" s="62">
        <f t="shared" si="48"/>
        <v>0.28278463073974508</v>
      </c>
      <c r="AK119" s="62">
        <f t="shared" si="34"/>
        <v>-2.2510256842098286E-2</v>
      </c>
      <c r="AL119" s="62">
        <f t="shared" si="40"/>
        <v>-5.5899148708470368E-2</v>
      </c>
      <c r="AM119" s="62">
        <f t="shared" si="52"/>
        <v>-4.3828463737958005E-2</v>
      </c>
      <c r="AN119" s="62">
        <f t="shared" si="53"/>
        <v>-3.8058215381530189E-2</v>
      </c>
      <c r="AO119" s="62">
        <f t="shared" si="54"/>
        <v>-0.14143773340640256</v>
      </c>
      <c r="AP119" s="62">
        <f t="shared" si="55"/>
        <v>-0.25551444387760874</v>
      </c>
      <c r="AQ119" s="62">
        <f t="shared" si="50"/>
        <v>-0.88988119111551867</v>
      </c>
      <c r="AR119" s="62">
        <f t="shared" si="35"/>
        <v>6.6666459892944339</v>
      </c>
      <c r="AS119" s="62">
        <f t="shared" si="36"/>
        <v>0.64253640199999995</v>
      </c>
      <c r="AT119" s="62">
        <f t="shared" si="37"/>
        <v>0.13272914731289123</v>
      </c>
      <c r="AU119" s="62">
        <f t="shared" si="51"/>
        <v>1.6669629810886544E-2</v>
      </c>
      <c r="AV119" s="62" t="str">
        <f t="shared" si="38"/>
        <v/>
      </c>
      <c r="AW119" s="62">
        <f t="shared" si="39"/>
        <v>0.56013599999999997</v>
      </c>
    </row>
    <row r="120" spans="1:49">
      <c r="A120" s="62">
        <v>1987</v>
      </c>
      <c r="B120" s="61">
        <v>129.86500000000001</v>
      </c>
      <c r="C120" s="61">
        <v>9915</v>
      </c>
      <c r="D120" s="61">
        <v>6788.6160710000004</v>
      </c>
      <c r="E120" s="62">
        <v>0.36663106499999998</v>
      </c>
      <c r="F120">
        <v>0.64200731499999997</v>
      </c>
      <c r="G120" s="61"/>
      <c r="H120" s="61">
        <v>0.27725070868381113</v>
      </c>
      <c r="I120" s="61">
        <v>1637.3589999999999</v>
      </c>
      <c r="J120" s="61">
        <v>1212.201</v>
      </c>
      <c r="K120" s="61">
        <v>1858.2343530000001</v>
      </c>
      <c r="L120" s="61">
        <v>2208.2443990000002</v>
      </c>
      <c r="M120" s="61">
        <v>64.224924509999994</v>
      </c>
      <c r="N120" s="62">
        <f t="shared" si="29"/>
        <v>34.991532062499061</v>
      </c>
      <c r="O120" s="61">
        <v>71.230116143187615</v>
      </c>
      <c r="P120">
        <v>32.53920986</v>
      </c>
      <c r="Q120">
        <v>47.027663750000002</v>
      </c>
      <c r="R120">
        <v>24.053855630000001</v>
      </c>
      <c r="S120">
        <v>48.41738471</v>
      </c>
      <c r="T120">
        <v>55.884025059999999</v>
      </c>
      <c r="U120">
        <v>9.9122079999999997</v>
      </c>
      <c r="V120">
        <v>4.1746100000000004</v>
      </c>
      <c r="W120">
        <v>1936.6197999999999</v>
      </c>
      <c r="X120">
        <v>0.64253640199999995</v>
      </c>
      <c r="Y120">
        <v>890.03943800000002</v>
      </c>
      <c r="Z120" s="61">
        <v>13.692500000000001</v>
      </c>
      <c r="AB120" s="61">
        <v>0.53620899999999994</v>
      </c>
      <c r="AC120" s="63">
        <f t="shared" si="30"/>
        <v>3.6663106499999999E-3</v>
      </c>
      <c r="AD120" s="20">
        <f t="shared" si="57"/>
        <v>0.64200731499999997</v>
      </c>
      <c r="AE120" s="62" t="str">
        <f t="shared" si="31"/>
        <v/>
      </c>
      <c r="AF120" s="20">
        <f t="shared" si="56"/>
        <v>0.27725070868381113</v>
      </c>
      <c r="AG120" s="62">
        <f t="shared" si="32"/>
        <v>0.24119186928165876</v>
      </c>
      <c r="AH120" s="62">
        <f t="shared" si="33"/>
        <v>0.17856378786515117</v>
      </c>
      <c r="AI120" s="62">
        <f t="shared" si="47"/>
        <v>0.27372800782446838</v>
      </c>
      <c r="AJ120" s="62">
        <f t="shared" si="48"/>
        <v>0.32528638766792328</v>
      </c>
      <c r="AK120" s="62">
        <f t="shared" si="34"/>
        <v>-5.1558379843454905E-2</v>
      </c>
      <c r="AL120" s="62">
        <f t="shared" si="40"/>
        <v>7.838551481958309E-4</v>
      </c>
      <c r="AM120" s="62">
        <f t="shared" si="52"/>
        <v>-2.0604599932775094E-2</v>
      </c>
      <c r="AN120" s="62">
        <f t="shared" si="53"/>
        <v>1.3971723168566499E-2</v>
      </c>
      <c r="AO120" s="62">
        <f t="shared" si="54"/>
        <v>8.3550453073310757E-3</v>
      </c>
      <c r="AP120" s="62">
        <f t="shared" si="55"/>
        <v>-3.2499276924534233E-3</v>
      </c>
      <c r="AQ120" s="62">
        <f t="shared" si="50"/>
        <v>-0.8647461880058348</v>
      </c>
      <c r="AR120" s="62">
        <f t="shared" si="35"/>
        <v>6.7039531732234305</v>
      </c>
      <c r="AS120" s="62">
        <f t="shared" si="36"/>
        <v>0.64253640199999995</v>
      </c>
      <c r="AT120" s="62">
        <f t="shared" si="37"/>
        <v>0.13110764089342475</v>
      </c>
      <c r="AU120" s="62">
        <f t="shared" si="51"/>
        <v>5.140868070436673E-2</v>
      </c>
      <c r="AV120" s="62" t="str">
        <f t="shared" si="38"/>
        <v/>
      </c>
      <c r="AW120" s="62">
        <f t="shared" si="39"/>
        <v>0.53620899999999994</v>
      </c>
    </row>
    <row r="121" spans="1:49">
      <c r="A121" s="62">
        <v>1988</v>
      </c>
      <c r="B121" s="61">
        <v>146.37100000000001</v>
      </c>
      <c r="C121" s="61">
        <v>9921</v>
      </c>
      <c r="D121" s="61">
        <v>8111.7640510000001</v>
      </c>
      <c r="E121" s="62">
        <v>0.36873447300000001</v>
      </c>
      <c r="F121">
        <v>0.64015323000000002</v>
      </c>
      <c r="G121" s="61"/>
      <c r="H121" s="61">
        <v>0.2946170424936469</v>
      </c>
      <c r="I121" s="61">
        <v>1911.442</v>
      </c>
      <c r="J121" s="61">
        <v>1489.7049999999999</v>
      </c>
      <c r="K121" s="61">
        <v>2244.6289179999999</v>
      </c>
      <c r="L121" s="61">
        <v>2910.8346529999999</v>
      </c>
      <c r="M121" s="61">
        <v>69.201851349999998</v>
      </c>
      <c r="N121" s="62">
        <f t="shared" si="29"/>
        <v>38.781104868434035</v>
      </c>
      <c r="O121" s="61">
        <v>78.315566048985232</v>
      </c>
      <c r="P121">
        <v>36.290352900000002</v>
      </c>
      <c r="Q121">
        <v>51.355266980000003</v>
      </c>
      <c r="R121">
        <v>27.482823239999998</v>
      </c>
      <c r="S121">
        <v>54.061168680000002</v>
      </c>
      <c r="T121">
        <v>62.43600327</v>
      </c>
      <c r="U121">
        <v>9.8964160000000003</v>
      </c>
      <c r="V121">
        <v>4.2750969999999997</v>
      </c>
      <c r="W121">
        <v>1940.7058</v>
      </c>
      <c r="X121">
        <v>0.64253640199999995</v>
      </c>
      <c r="Y121">
        <v>1051.0210709999999</v>
      </c>
      <c r="Z121" s="61">
        <v>12.9683333333333</v>
      </c>
      <c r="AB121" s="61">
        <v>0.53239999999999998</v>
      </c>
      <c r="AC121" s="63">
        <f t="shared" si="30"/>
        <v>3.6873447300000001E-3</v>
      </c>
      <c r="AD121" s="20">
        <f t="shared" si="57"/>
        <v>0.64015323000000002</v>
      </c>
      <c r="AE121" s="62" t="str">
        <f t="shared" si="31"/>
        <v/>
      </c>
      <c r="AF121" s="20">
        <f t="shared" si="56"/>
        <v>0.2946170424936469</v>
      </c>
      <c r="AG121" s="62">
        <f t="shared" si="32"/>
        <v>0.23563826412879474</v>
      </c>
      <c r="AH121" s="62">
        <f t="shared" si="33"/>
        <v>0.18364747675523826</v>
      </c>
      <c r="AI121" s="62">
        <f t="shared" si="47"/>
        <v>0.27671279685745875</v>
      </c>
      <c r="AJ121" s="62">
        <f t="shared" si="48"/>
        <v>0.35884113920216387</v>
      </c>
      <c r="AK121" s="62">
        <f t="shared" si="34"/>
        <v>-8.2128342344705119E-2</v>
      </c>
      <c r="AL121" s="62">
        <f t="shared" si="40"/>
        <v>6.2790772982943225E-3</v>
      </c>
      <c r="AM121" s="62">
        <f t="shared" si="52"/>
        <v>-1.4795566604745644E-2</v>
      </c>
      <c r="AN121" s="62">
        <f t="shared" si="53"/>
        <v>3.0438850170537379E-2</v>
      </c>
      <c r="AO121" s="62">
        <f t="shared" si="54"/>
        <v>7.4301724239079301E-3</v>
      </c>
      <c r="AP121" s="62">
        <f t="shared" si="55"/>
        <v>8.0364733131257447E-3</v>
      </c>
      <c r="AQ121" s="62">
        <f t="shared" si="50"/>
        <v>-0.83936587920360373</v>
      </c>
      <c r="AR121" s="62">
        <f t="shared" si="35"/>
        <v>6.7314411211223364</v>
      </c>
      <c r="AS121" s="62">
        <f t="shared" si="36"/>
        <v>0.64253640199999995</v>
      </c>
      <c r="AT121" s="62">
        <f t="shared" si="37"/>
        <v>0.12956751014847781</v>
      </c>
      <c r="AU121" s="62">
        <f t="shared" si="51"/>
        <v>3.4097951060358039E-2</v>
      </c>
      <c r="AV121" s="62" t="str">
        <f t="shared" si="38"/>
        <v/>
      </c>
      <c r="AW121" s="62">
        <f t="shared" si="39"/>
        <v>0.53239999999999998</v>
      </c>
    </row>
    <row r="122" spans="1:49">
      <c r="A122" s="62">
        <v>1989</v>
      </c>
      <c r="B122" s="61">
        <v>149.84100000000001</v>
      </c>
      <c r="C122" s="61">
        <v>9923</v>
      </c>
      <c r="D122" s="61">
        <v>9541.9978269999992</v>
      </c>
      <c r="E122" s="62">
        <v>0.42938020999999998</v>
      </c>
      <c r="F122">
        <v>0.63185221000000003</v>
      </c>
      <c r="G122" s="61"/>
      <c r="H122" s="61">
        <v>0.28777955288973939</v>
      </c>
      <c r="I122" s="61">
        <v>2296.5700000000002</v>
      </c>
      <c r="J122" s="61">
        <v>1942.5070000000001</v>
      </c>
      <c r="K122" s="61">
        <v>2815.0886869999999</v>
      </c>
      <c r="L122" s="61">
        <v>3408.752066</v>
      </c>
      <c r="M122" s="61">
        <v>73.874092950000005</v>
      </c>
      <c r="N122" s="62">
        <f t="shared" si="29"/>
        <v>42.725011816563786</v>
      </c>
      <c r="O122" s="61">
        <v>88.183563473325222</v>
      </c>
      <c r="P122">
        <v>40.930306229999999</v>
      </c>
      <c r="Q122">
        <v>54.998916729999998</v>
      </c>
      <c r="R122">
        <v>31.952056200000001</v>
      </c>
      <c r="S122">
        <v>60.425858990000002</v>
      </c>
      <c r="T122">
        <v>69.040804539999996</v>
      </c>
      <c r="U122">
        <v>9.8869969999999991</v>
      </c>
      <c r="V122">
        <v>4.3662099999999997</v>
      </c>
      <c r="W122">
        <v>1965.4028000000001</v>
      </c>
      <c r="X122">
        <v>0.64253640199999995</v>
      </c>
      <c r="Y122">
        <v>1232.0611289999999</v>
      </c>
      <c r="Z122" s="61">
        <v>14.8272727272727</v>
      </c>
      <c r="AB122" s="61">
        <v>0.51876800000000001</v>
      </c>
      <c r="AC122" s="63">
        <f t="shared" si="30"/>
        <v>4.2938020999999998E-3</v>
      </c>
      <c r="AD122" s="20">
        <f t="shared" si="57"/>
        <v>0.63185221000000003</v>
      </c>
      <c r="AE122" s="62" t="str">
        <f t="shared" si="31"/>
        <v/>
      </c>
      <c r="AF122" s="20">
        <f t="shared" si="56"/>
        <v>0.28777955288973939</v>
      </c>
      <c r="AG122" s="62">
        <f t="shared" si="32"/>
        <v>0.2406802057218704</v>
      </c>
      <c r="AH122" s="62">
        <f t="shared" si="33"/>
        <v>0.20357445424096512</v>
      </c>
      <c r="AI122" s="62">
        <f t="shared" si="47"/>
        <v>0.29502088954940192</v>
      </c>
      <c r="AJ122" s="62">
        <f t="shared" si="48"/>
        <v>0.35723672629170056</v>
      </c>
      <c r="AK122" s="62">
        <f t="shared" si="34"/>
        <v>-6.2215836742298636E-2</v>
      </c>
      <c r="AL122" s="62">
        <f t="shared" si="40"/>
        <v>2.3467461165757209E-2</v>
      </c>
      <c r="AM122" s="62">
        <f t="shared" si="52"/>
        <v>-2.8305377587824455E-2</v>
      </c>
      <c r="AN122" s="62">
        <f t="shared" si="53"/>
        <v>5.3823970002950298E-2</v>
      </c>
      <c r="AO122" s="62">
        <f t="shared" si="54"/>
        <v>1.4449617987524579E-2</v>
      </c>
      <c r="AP122" s="62">
        <f t="shared" si="55"/>
        <v>3.7042499929080103E-3</v>
      </c>
      <c r="AQ122" s="62">
        <f t="shared" si="50"/>
        <v>-0.81732510356876609</v>
      </c>
      <c r="AR122" s="62">
        <f t="shared" si="35"/>
        <v>6.7661273870049286</v>
      </c>
      <c r="AS122" s="62">
        <f t="shared" si="36"/>
        <v>0.64253640199999995</v>
      </c>
      <c r="AT122" s="62">
        <f t="shared" si="37"/>
        <v>0.12911982913198372</v>
      </c>
      <c r="AU122" s="62">
        <f t="shared" si="51"/>
        <v>3.2831967844267201E-2</v>
      </c>
      <c r="AV122" s="62" t="str">
        <f t="shared" si="38"/>
        <v/>
      </c>
      <c r="AW122" s="62">
        <f t="shared" si="39"/>
        <v>0.51876800000000001</v>
      </c>
    </row>
    <row r="123" spans="1:49">
      <c r="A123" s="62">
        <v>1990</v>
      </c>
      <c r="B123" s="61">
        <v>133.6</v>
      </c>
      <c r="C123" s="61">
        <v>9923</v>
      </c>
      <c r="D123" s="61">
        <v>11222.76887</v>
      </c>
      <c r="E123" s="62">
        <v>0.463630873</v>
      </c>
      <c r="F123">
        <v>0.63805867299999997</v>
      </c>
      <c r="G123" s="61"/>
      <c r="H123" s="61">
        <v>0.27445970345242654</v>
      </c>
      <c r="I123" s="61">
        <v>2705.50459</v>
      </c>
      <c r="J123" s="61">
        <v>2116.8894380000002</v>
      </c>
      <c r="K123" s="61">
        <v>3277.6889080000001</v>
      </c>
      <c r="L123" s="61">
        <v>4063.848015</v>
      </c>
      <c r="M123" s="61">
        <v>77.097400260000001</v>
      </c>
      <c r="N123" s="62">
        <f t="shared" si="29"/>
        <v>48.149892819022597</v>
      </c>
      <c r="O123" s="61">
        <v>100</v>
      </c>
      <c r="P123">
        <v>45.67154137</v>
      </c>
      <c r="Q123">
        <v>57.283510470000003</v>
      </c>
      <c r="R123">
        <v>38.029629919999998</v>
      </c>
      <c r="S123">
        <v>64.258630679999996</v>
      </c>
      <c r="T123">
        <v>71.880666430000005</v>
      </c>
      <c r="U123">
        <v>9.8903189999999999</v>
      </c>
      <c r="V123">
        <v>4.4649369999999999</v>
      </c>
      <c r="W123">
        <v>2039.8258000000001</v>
      </c>
      <c r="X123">
        <v>0.64253640199999995</v>
      </c>
      <c r="Y123">
        <v>1424.379502</v>
      </c>
      <c r="Z123" s="61">
        <v>16.9025</v>
      </c>
      <c r="AB123" s="61">
        <v>0.52498600000000006</v>
      </c>
      <c r="AC123" s="63">
        <f t="shared" si="30"/>
        <v>4.6363087300000001E-3</v>
      </c>
      <c r="AD123" s="20">
        <f t="shared" si="57"/>
        <v>0.63805867299999997</v>
      </c>
      <c r="AE123" s="62" t="str">
        <f t="shared" si="31"/>
        <v/>
      </c>
      <c r="AF123" s="20">
        <f t="shared" si="56"/>
        <v>0.27445970345242654</v>
      </c>
      <c r="AG123" s="62">
        <f t="shared" si="32"/>
        <v>0.2410728244820389</v>
      </c>
      <c r="AH123" s="62">
        <f t="shared" si="33"/>
        <v>0.18862452417234893</v>
      </c>
      <c r="AI123" s="62">
        <f t="shared" si="47"/>
        <v>0.29205706238517593</v>
      </c>
      <c r="AJ123" s="62">
        <f t="shared" si="48"/>
        <v>0.36210743196032691</v>
      </c>
      <c r="AK123" s="62">
        <f t="shared" si="34"/>
        <v>-7.0050369575150984E-2</v>
      </c>
      <c r="AL123" s="62">
        <f t="shared" si="40"/>
        <v>-9.9298021695244602E-3</v>
      </c>
      <c r="AM123" s="62">
        <f t="shared" si="52"/>
        <v>-7.8835088994198443E-2</v>
      </c>
      <c r="AN123" s="62">
        <f t="shared" si="53"/>
        <v>5.4594648381168717E-2</v>
      </c>
      <c r="AO123" s="62">
        <f t="shared" si="54"/>
        <v>-5.8035504576119105E-2</v>
      </c>
      <c r="AP123" s="62">
        <f t="shared" si="55"/>
        <v>-7.9224773341408761E-2</v>
      </c>
      <c r="AQ123" s="62">
        <f t="shared" si="50"/>
        <v>-0.79530129543079919</v>
      </c>
      <c r="AR123" s="62">
        <f t="shared" si="35"/>
        <v>6.8253183956044827</v>
      </c>
      <c r="AS123" s="62">
        <f t="shared" si="36"/>
        <v>0.64253640199999995</v>
      </c>
      <c r="AT123" s="62">
        <f t="shared" si="37"/>
        <v>0.12691872375698315</v>
      </c>
      <c r="AU123" s="62">
        <f t="shared" si="51"/>
        <v>2.8738320586112559E-2</v>
      </c>
      <c r="AV123" s="62" t="str">
        <f t="shared" si="38"/>
        <v/>
      </c>
      <c r="AW123" s="62">
        <f t="shared" si="39"/>
        <v>0.52498600000000006</v>
      </c>
    </row>
    <row r="124" spans="1:49">
      <c r="A124" s="62">
        <v>1991</v>
      </c>
      <c r="B124" s="61">
        <v>134.184</v>
      </c>
      <c r="C124" s="61">
        <v>9900</v>
      </c>
      <c r="D124" s="61">
        <v>12894.397870000001</v>
      </c>
      <c r="E124" s="62">
        <v>0.51351735600000004</v>
      </c>
      <c r="F124">
        <v>0.64712270000000005</v>
      </c>
      <c r="G124" s="61"/>
      <c r="H124" s="61">
        <v>0.26490054149191727</v>
      </c>
      <c r="I124" s="61">
        <v>3259.6368379999999</v>
      </c>
      <c r="J124" s="61">
        <v>2587.0197280000002</v>
      </c>
      <c r="K124" s="61">
        <v>3427.434659</v>
      </c>
      <c r="L124" s="61">
        <v>4400.1727069999997</v>
      </c>
      <c r="M124" s="61">
        <v>80.161296719999996</v>
      </c>
      <c r="N124" s="62">
        <f t="shared" si="29"/>
        <v>53.330931492067201</v>
      </c>
      <c r="O124" s="61">
        <v>111.40027664496435</v>
      </c>
      <c r="P124">
        <v>51.063303830000002</v>
      </c>
      <c r="Q124">
        <v>61.233141740000001</v>
      </c>
      <c r="R124">
        <v>44.256133069999997</v>
      </c>
      <c r="S124">
        <v>66.422521070000002</v>
      </c>
      <c r="T124">
        <v>72.573513169999998</v>
      </c>
      <c r="U124">
        <v>9.9095739999999992</v>
      </c>
      <c r="V124">
        <v>4.6083350000000003</v>
      </c>
      <c r="W124">
        <v>1874.6048000000001</v>
      </c>
      <c r="X124">
        <v>0.64253640199999995</v>
      </c>
      <c r="Y124">
        <v>1623.776693</v>
      </c>
      <c r="Z124" s="61">
        <v>17.737500000000001</v>
      </c>
      <c r="AB124" s="61">
        <v>0.54833699999999996</v>
      </c>
      <c r="AC124" s="63">
        <f t="shared" si="30"/>
        <v>5.1351735600000002E-3</v>
      </c>
      <c r="AD124" s="20">
        <f t="shared" si="57"/>
        <v>0.64712270000000005</v>
      </c>
      <c r="AE124" s="62" t="str">
        <f t="shared" si="31"/>
        <v/>
      </c>
      <c r="AF124" s="20">
        <f t="shared" si="56"/>
        <v>0.26490054149191727</v>
      </c>
      <c r="AG124" s="62">
        <f t="shared" si="32"/>
        <v>0.25279480832399659</v>
      </c>
      <c r="AH124" s="62">
        <f t="shared" si="33"/>
        <v>0.20063129384420028</v>
      </c>
      <c r="AI124" s="62">
        <f t="shared" si="47"/>
        <v>0.26580804265193653</v>
      </c>
      <c r="AJ124" s="62">
        <f t="shared" si="48"/>
        <v>0.34124685397194121</v>
      </c>
      <c r="AK124" s="62">
        <f t="shared" si="34"/>
        <v>-7.5438811320004684E-2</v>
      </c>
      <c r="AL124" s="62">
        <f t="shared" si="40"/>
        <v>9.3931590184197639E-3</v>
      </c>
      <c r="AM124" s="62">
        <f t="shared" si="52"/>
        <v>-3.5521811037563938E-2</v>
      </c>
      <c r="AN124" s="62">
        <f t="shared" si="53"/>
        <v>4.9430792906657715E-2</v>
      </c>
      <c r="AO124" s="62">
        <f t="shared" si="54"/>
        <v>-6.9077451453509048E-2</v>
      </c>
      <c r="AP124" s="62">
        <f t="shared" si="55"/>
        <v>-9.2604889169965662E-2</v>
      </c>
      <c r="AQ124" s="62">
        <f t="shared" si="50"/>
        <v>-0.76563474013212041</v>
      </c>
      <c r="AR124" s="62">
        <f t="shared" si="35"/>
        <v>6.770518402723237</v>
      </c>
      <c r="AS124" s="62">
        <f t="shared" si="36"/>
        <v>0.64253640199999995</v>
      </c>
      <c r="AT124" s="62">
        <f t="shared" si="37"/>
        <v>0.12592884982848757</v>
      </c>
      <c r="AU124" s="62">
        <f t="shared" si="51"/>
        <v>6.6827421232925385E-2</v>
      </c>
      <c r="AV124" s="62" t="str">
        <f t="shared" si="38"/>
        <v/>
      </c>
      <c r="AW124" s="62">
        <f t="shared" si="39"/>
        <v>0.54833699999999996</v>
      </c>
    </row>
    <row r="125" spans="1:49">
      <c r="A125" s="62">
        <v>1992</v>
      </c>
      <c r="B125" s="61">
        <v>146.75800000000001</v>
      </c>
      <c r="C125" s="61">
        <v>9892</v>
      </c>
      <c r="D125" s="61">
        <v>14526.85571</v>
      </c>
      <c r="E125" s="62">
        <v>0.55344183700000005</v>
      </c>
      <c r="F125">
        <v>0.65687220899999998</v>
      </c>
      <c r="G125" s="61"/>
      <c r="H125" s="61">
        <v>0.26698151462609765</v>
      </c>
      <c r="I125" s="61">
        <v>4026.4804880000002</v>
      </c>
      <c r="J125" s="61">
        <v>3270.663348</v>
      </c>
      <c r="K125" s="61">
        <v>3557.525255</v>
      </c>
      <c r="L125" s="61">
        <v>4668.4148100000002</v>
      </c>
      <c r="M125" s="61">
        <v>80.80876542</v>
      </c>
      <c r="N125" s="62">
        <f t="shared" si="29"/>
        <v>59.649536649885292</v>
      </c>
      <c r="O125" s="61">
        <v>121.31477904175908</v>
      </c>
      <c r="P125">
        <v>55.757147500000002</v>
      </c>
      <c r="Q125">
        <v>64.797272169999999</v>
      </c>
      <c r="R125">
        <v>50.419490209999999</v>
      </c>
      <c r="S125">
        <v>66.781577850000005</v>
      </c>
      <c r="T125">
        <v>69.551594800000004</v>
      </c>
      <c r="U125">
        <v>9.9431969999999996</v>
      </c>
      <c r="V125">
        <v>4.6615120000000001</v>
      </c>
      <c r="W125">
        <v>1802.3748000000001</v>
      </c>
      <c r="X125">
        <v>0.64253640199999995</v>
      </c>
      <c r="Y125">
        <v>1762.065769</v>
      </c>
      <c r="Z125" s="61">
        <v>16.705749999999998</v>
      </c>
      <c r="AB125" s="61">
        <v>0.49250700000000003</v>
      </c>
      <c r="AC125" s="63">
        <f t="shared" si="30"/>
        <v>5.5344183700000004E-3</v>
      </c>
      <c r="AD125" s="20">
        <f t="shared" si="57"/>
        <v>0.65687220899999998</v>
      </c>
      <c r="AE125" s="62" t="str">
        <f t="shared" si="31"/>
        <v/>
      </c>
      <c r="AF125" s="20">
        <f t="shared" si="56"/>
        <v>0.26698151462609765</v>
      </c>
      <c r="AG125" s="62">
        <f t="shared" si="32"/>
        <v>0.27717494882449001</v>
      </c>
      <c r="AH125" s="62">
        <f t="shared" si="33"/>
        <v>0.22514599258726994</v>
      </c>
      <c r="AI125" s="62">
        <f t="shared" si="47"/>
        <v>0.24489299859645952</v>
      </c>
      <c r="AJ125" s="62">
        <f t="shared" si="48"/>
        <v>0.32136443723237068</v>
      </c>
      <c r="AK125" s="62">
        <f t="shared" si="34"/>
        <v>-7.647143863591116E-2</v>
      </c>
      <c r="AL125" s="62">
        <f t="shared" si="40"/>
        <v>-2.4030395848269111E-2</v>
      </c>
      <c r="AM125" s="62">
        <f t="shared" si="52"/>
        <v>-5.5394957983766202E-2</v>
      </c>
      <c r="AN125" s="62">
        <f t="shared" si="53"/>
        <v>1.841395886649309E-2</v>
      </c>
      <c r="AO125" s="62">
        <f t="shared" si="54"/>
        <v>-0.10657879956949202</v>
      </c>
      <c r="AP125" s="62">
        <f t="shared" si="55"/>
        <v>-0.15450106419323315</v>
      </c>
      <c r="AQ125" s="62">
        <f t="shared" si="50"/>
        <v>-0.75754873970542158</v>
      </c>
      <c r="AR125" s="62">
        <f t="shared" si="35"/>
        <v>6.7393116679566836</v>
      </c>
      <c r="AS125" s="62">
        <f t="shared" si="36"/>
        <v>0.64253640199999995</v>
      </c>
      <c r="AT125" s="62">
        <f t="shared" si="37"/>
        <v>0.121297120600367</v>
      </c>
      <c r="AU125" s="62">
        <f t="shared" si="51"/>
        <v>6.5405110328298141E-2</v>
      </c>
      <c r="AV125" s="62" t="str">
        <f t="shared" si="38"/>
        <v/>
      </c>
      <c r="AW125" s="62">
        <f t="shared" si="39"/>
        <v>0.49250700000000003</v>
      </c>
    </row>
    <row r="126" spans="1:49">
      <c r="A126" s="62">
        <v>1993</v>
      </c>
      <c r="B126" s="61">
        <v>176.81200000000001</v>
      </c>
      <c r="C126" s="61">
        <v>9904</v>
      </c>
      <c r="D126" s="61">
        <v>15279.700140000001</v>
      </c>
      <c r="E126" s="62">
        <v>0.550812627</v>
      </c>
      <c r="F126">
        <v>0.674755828</v>
      </c>
      <c r="G126" s="61"/>
      <c r="H126" s="61">
        <v>0.23983961346173202</v>
      </c>
      <c r="I126" s="61">
        <v>4144.1634219999996</v>
      </c>
      <c r="J126" s="61">
        <v>3107.8719639999999</v>
      </c>
      <c r="K126" s="61">
        <v>3610.5475580000002</v>
      </c>
      <c r="L126" s="61">
        <v>4714.0031740000004</v>
      </c>
      <c r="M126" s="61">
        <v>79.06827973</v>
      </c>
      <c r="N126" s="62">
        <f t="shared" si="29"/>
        <v>64.044220003346524</v>
      </c>
      <c r="O126" s="61">
        <v>129.20035296081659</v>
      </c>
      <c r="P126">
        <v>59.590307449999997</v>
      </c>
      <c r="Q126">
        <v>66.274604220000001</v>
      </c>
      <c r="R126">
        <v>54.997274070000003</v>
      </c>
      <c r="S126">
        <v>70.070612960000005</v>
      </c>
      <c r="T126">
        <v>72.625642720000002</v>
      </c>
      <c r="U126">
        <v>9.9868279999999992</v>
      </c>
      <c r="V126">
        <v>4.5684440000000004</v>
      </c>
      <c r="W126">
        <v>1810.3478</v>
      </c>
      <c r="X126">
        <v>0.64253640199999995</v>
      </c>
      <c r="Y126">
        <v>1893.411351</v>
      </c>
      <c r="Z126" s="61">
        <v>13.2450833333333</v>
      </c>
      <c r="AB126" s="61">
        <v>0.53783199999999998</v>
      </c>
      <c r="AC126" s="63">
        <f t="shared" si="30"/>
        <v>5.5081262700000001E-3</v>
      </c>
      <c r="AD126" s="20">
        <f t="shared" si="57"/>
        <v>0.674755828</v>
      </c>
      <c r="AE126" s="62" t="str">
        <f t="shared" si="31"/>
        <v/>
      </c>
      <c r="AF126" s="20">
        <f t="shared" si="56"/>
        <v>0.23983961346173202</v>
      </c>
      <c r="AG126" s="62">
        <f t="shared" si="32"/>
        <v>0.27122020615778913</v>
      </c>
      <c r="AH126" s="62">
        <f t="shared" si="33"/>
        <v>0.20339875360931001</v>
      </c>
      <c r="AI126" s="62">
        <f t="shared" si="47"/>
        <v>0.2362970166245684</v>
      </c>
      <c r="AJ126" s="62">
        <f t="shared" si="48"/>
        <v>0.30851411551326424</v>
      </c>
      <c r="AK126" s="62">
        <f t="shared" si="34"/>
        <v>-7.2217098888695846E-2</v>
      </c>
      <c r="AL126" s="62">
        <f t="shared" si="40"/>
        <v>-4.6000758571423132E-3</v>
      </c>
      <c r="AM126" s="62">
        <f t="shared" si="52"/>
        <v>-4.8544127582069781E-2</v>
      </c>
      <c r="AN126" s="62">
        <f t="shared" si="53"/>
        <v>1.5818409175715222E-2</v>
      </c>
      <c r="AO126" s="62">
        <f t="shared" si="54"/>
        <v>-2.301117327661403E-2</v>
      </c>
      <c r="AP126" s="62">
        <f t="shared" si="55"/>
        <v>-2.7838185019451994E-2</v>
      </c>
      <c r="AQ126" s="62">
        <f t="shared" si="50"/>
        <v>-0.78209435919486125</v>
      </c>
      <c r="AR126" s="62">
        <f t="shared" si="35"/>
        <v>6.7191799013017937</v>
      </c>
      <c r="AS126" s="62">
        <f t="shared" si="36"/>
        <v>0.64253640199999995</v>
      </c>
      <c r="AT126" s="62">
        <f t="shared" si="37"/>
        <v>0.12391678721778894</v>
      </c>
      <c r="AU126" s="62">
        <f t="shared" si="51"/>
        <v>9.5970098375090657E-2</v>
      </c>
      <c r="AV126" s="62" t="str">
        <f t="shared" si="38"/>
        <v/>
      </c>
      <c r="AW126" s="62">
        <f t="shared" si="39"/>
        <v>0.53783199999999998</v>
      </c>
    </row>
    <row r="127" spans="1:49">
      <c r="A127" s="62">
        <v>1994</v>
      </c>
      <c r="B127" s="61">
        <v>159.09299999999999</v>
      </c>
      <c r="C127" s="61">
        <v>9931</v>
      </c>
      <c r="D127" s="61">
        <v>16549.85311</v>
      </c>
      <c r="E127" s="62">
        <v>0.53235283200000005</v>
      </c>
      <c r="F127">
        <v>0.66468132000000002</v>
      </c>
      <c r="G127" s="61"/>
      <c r="H127" s="61">
        <v>0.22920997695753051</v>
      </c>
      <c r="I127" s="61">
        <v>4263.8511760000001</v>
      </c>
      <c r="J127" s="61">
        <v>3465.932816</v>
      </c>
      <c r="K127" s="61">
        <v>4164.7771709999997</v>
      </c>
      <c r="L127" s="61">
        <v>5351.1292750000002</v>
      </c>
      <c r="M127" s="61">
        <v>79.640955669999997</v>
      </c>
      <c r="N127" s="62">
        <f t="shared" si="29"/>
        <v>68.681967842524045</v>
      </c>
      <c r="O127" s="61">
        <v>135.91853282774082</v>
      </c>
      <c r="P127">
        <v>62.93532115</v>
      </c>
      <c r="Q127">
        <v>66.336583439999998</v>
      </c>
      <c r="R127">
        <v>57.291419810000001</v>
      </c>
      <c r="S127">
        <v>74.571140299999996</v>
      </c>
      <c r="T127">
        <v>75.755348069999997</v>
      </c>
      <c r="U127">
        <v>10.0336</v>
      </c>
      <c r="V127">
        <v>4.5570399999999998</v>
      </c>
      <c r="W127">
        <v>1834.1938</v>
      </c>
      <c r="X127">
        <v>0.64253640199999995</v>
      </c>
      <c r="Y127">
        <v>2036.540262</v>
      </c>
      <c r="Z127" s="61">
        <v>11.106666666666699</v>
      </c>
      <c r="AB127" s="61">
        <v>0.56445400000000001</v>
      </c>
      <c r="AC127" s="63">
        <f t="shared" si="30"/>
        <v>5.3235283200000006E-3</v>
      </c>
      <c r="AD127" s="20">
        <f t="shared" si="57"/>
        <v>0.66468132000000002</v>
      </c>
      <c r="AE127" s="62" t="str">
        <f t="shared" si="31"/>
        <v/>
      </c>
      <c r="AF127" s="20">
        <f t="shared" si="56"/>
        <v>0.22920997695753051</v>
      </c>
      <c r="AG127" s="62">
        <f t="shared" si="32"/>
        <v>0.25763679880781737</v>
      </c>
      <c r="AH127" s="62">
        <f t="shared" si="33"/>
        <v>0.20942378116369881</v>
      </c>
      <c r="AI127" s="62">
        <f t="shared" si="47"/>
        <v>0.2516504009623805</v>
      </c>
      <c r="AJ127" s="62">
        <f t="shared" si="48"/>
        <v>0.32333394377782487</v>
      </c>
      <c r="AK127" s="62">
        <f t="shared" si="34"/>
        <v>-7.1683542815444368E-2</v>
      </c>
      <c r="AL127" s="62">
        <f t="shared" si="40"/>
        <v>-1.529828918549879E-2</v>
      </c>
      <c r="AM127" s="62">
        <f t="shared" si="52"/>
        <v>-6.8978154565597333E-2</v>
      </c>
      <c r="AN127" s="62">
        <f t="shared" si="53"/>
        <v>-2.9045656299621504E-2</v>
      </c>
      <c r="AO127" s="62">
        <f t="shared" si="54"/>
        <v>-7.6628226883199684E-3</v>
      </c>
      <c r="AP127" s="62">
        <f t="shared" si="55"/>
        <v>-2.7721927128123536E-2</v>
      </c>
      <c r="AQ127" s="62">
        <f t="shared" si="50"/>
        <v>-0.78926617085876749</v>
      </c>
      <c r="AR127" s="62">
        <f t="shared" si="35"/>
        <v>6.725094147040104</v>
      </c>
      <c r="AS127" s="62">
        <f t="shared" si="36"/>
        <v>0.64253640199999995</v>
      </c>
      <c r="AT127" s="62">
        <f t="shared" si="37"/>
        <v>0.12305488444301969</v>
      </c>
      <c r="AU127" s="62">
        <f t="shared" si="51"/>
        <v>6.2537927701757409E-2</v>
      </c>
      <c r="AV127" s="62" t="str">
        <f t="shared" si="38"/>
        <v/>
      </c>
      <c r="AW127" s="62">
        <f t="shared" si="39"/>
        <v>0.56445400000000001</v>
      </c>
    </row>
    <row r="128" spans="1:49">
      <c r="A128" s="62">
        <v>1995</v>
      </c>
      <c r="B128" s="61">
        <v>149.41299000000001</v>
      </c>
      <c r="C128" s="61">
        <v>9965</v>
      </c>
      <c r="D128" s="61">
        <v>17850.379990000001</v>
      </c>
      <c r="E128" s="62">
        <v>0.519999133</v>
      </c>
      <c r="F128">
        <v>0.64631347800000005</v>
      </c>
      <c r="G128" s="61"/>
      <c r="H128" s="61">
        <v>0.23064540550017132</v>
      </c>
      <c r="I128" s="61">
        <v>4595.4484039999998</v>
      </c>
      <c r="J128" s="61">
        <v>3838.0274079999999</v>
      </c>
      <c r="K128" s="61">
        <v>4777.6865420000004</v>
      </c>
      <c r="L128" s="61">
        <v>5915.8228559999998</v>
      </c>
      <c r="M128" s="61">
        <v>82.820851090000005</v>
      </c>
      <c r="N128" s="62">
        <f t="shared" si="29"/>
        <v>70.991851756545032</v>
      </c>
      <c r="O128" s="61">
        <v>141.49137869356801</v>
      </c>
      <c r="P128">
        <v>65.614362229999998</v>
      </c>
      <c r="Q128">
        <v>71.143094430000005</v>
      </c>
      <c r="R128">
        <v>60.909628089999998</v>
      </c>
      <c r="S128">
        <v>78.710639200000003</v>
      </c>
      <c r="T128">
        <v>78.677570430000003</v>
      </c>
      <c r="U128">
        <v>10.078431</v>
      </c>
      <c r="V128">
        <v>4.5347790000000003</v>
      </c>
      <c r="W128">
        <v>1893.4018000000001</v>
      </c>
      <c r="X128">
        <v>0.64253640199999995</v>
      </c>
      <c r="Y128">
        <v>2182.930214</v>
      </c>
      <c r="Z128" s="61">
        <v>9.7866666666666706</v>
      </c>
      <c r="AB128" s="61">
        <v>0.58304900000000004</v>
      </c>
      <c r="AC128" s="63">
        <f t="shared" si="30"/>
        <v>5.1999913299999997E-3</v>
      </c>
      <c r="AD128" s="20">
        <f t="shared" si="57"/>
        <v>0.64631347800000005</v>
      </c>
      <c r="AE128" s="62" t="str">
        <f t="shared" si="31"/>
        <v/>
      </c>
      <c r="AF128" s="20">
        <f t="shared" si="56"/>
        <v>0.23064540550017132</v>
      </c>
      <c r="AG128" s="62">
        <f t="shared" si="32"/>
        <v>0.2574426094332124</v>
      </c>
      <c r="AH128" s="62">
        <f t="shared" si="33"/>
        <v>0.21501096392066216</v>
      </c>
      <c r="AI128" s="62">
        <f t="shared" si="47"/>
        <v>0.26765181159597262</v>
      </c>
      <c r="AJ128" s="62">
        <f t="shared" si="48"/>
        <v>0.3314115923198338</v>
      </c>
      <c r="AK128" s="62">
        <f t="shared" si="34"/>
        <v>-6.3759780723861181E-2</v>
      </c>
      <c r="AL128" s="62">
        <f t="shared" si="40"/>
        <v>8.6086392984886569E-3</v>
      </c>
      <c r="AM128" s="62">
        <f t="shared" si="52"/>
        <v>3.6873313379197414E-2</v>
      </c>
      <c r="AN128" s="62">
        <f t="shared" si="53"/>
        <v>2.8161969456254383E-2</v>
      </c>
      <c r="AO128" s="62">
        <f t="shared" si="54"/>
        <v>2.0946341453645091E-2</v>
      </c>
      <c r="AP128" s="62">
        <f t="shared" si="55"/>
        <v>4.7706519249482854E-3</v>
      </c>
      <c r="AQ128" s="62">
        <f t="shared" si="50"/>
        <v>-0.79862124546999746</v>
      </c>
      <c r="AR128" s="62">
        <f t="shared" si="35"/>
        <v>6.7475091388950927</v>
      </c>
      <c r="AS128" s="62">
        <f t="shared" si="36"/>
        <v>0.64253640199999995</v>
      </c>
      <c r="AT128" s="62">
        <f t="shared" si="37"/>
        <v>0.12229040587499559</v>
      </c>
      <c r="AU128" s="62">
        <f t="shared" si="51"/>
        <v>7.7988248159645238E-2</v>
      </c>
      <c r="AV128" s="62" t="str">
        <f t="shared" si="38"/>
        <v/>
      </c>
      <c r="AW128" s="62">
        <f t="shared" si="39"/>
        <v>0.58304900000000004</v>
      </c>
    </row>
    <row r="129" spans="1:49">
      <c r="A129" s="62">
        <v>1996</v>
      </c>
      <c r="B129" s="61">
        <v>156.38498999999999</v>
      </c>
      <c r="C129" s="61">
        <v>10003</v>
      </c>
      <c r="D129" s="61">
        <v>18915.752960000002</v>
      </c>
      <c r="E129" s="62">
        <v>0.54999986899999997</v>
      </c>
      <c r="F129">
        <v>0.649470875</v>
      </c>
      <c r="G129" s="61"/>
      <c r="H129" s="61">
        <v>0.23609017716820521</v>
      </c>
      <c r="I129" s="61">
        <v>5152.9888460000002</v>
      </c>
      <c r="J129" s="61">
        <v>4053.74604</v>
      </c>
      <c r="K129" s="61">
        <v>5021.4726540000001</v>
      </c>
      <c r="L129" s="61">
        <v>6367.3083200000001</v>
      </c>
      <c r="M129" s="61">
        <v>85.590589440000002</v>
      </c>
      <c r="N129" s="62">
        <f t="shared" si="29"/>
        <v>72.517926605116571</v>
      </c>
      <c r="O129" s="61">
        <v>145.87775154420356</v>
      </c>
      <c r="P129">
        <v>67.496818189999999</v>
      </c>
      <c r="Q129">
        <v>73.183051109999994</v>
      </c>
      <c r="R129">
        <v>63.518919699999998</v>
      </c>
      <c r="S129">
        <v>78.114784819999997</v>
      </c>
      <c r="T129">
        <v>79.965817139999999</v>
      </c>
      <c r="U129">
        <v>10.119985</v>
      </c>
      <c r="V129">
        <v>4.6140189999999999</v>
      </c>
      <c r="W129">
        <v>1894.422</v>
      </c>
      <c r="X129">
        <v>0.65727400800000002</v>
      </c>
      <c r="Y129">
        <v>2344.0094810000001</v>
      </c>
      <c r="Z129" s="61">
        <v>7.3666666666666698</v>
      </c>
      <c r="AB129" s="61">
        <v>0.59510700000000005</v>
      </c>
      <c r="AC129" s="63">
        <f t="shared" si="30"/>
        <v>5.4999986899999997E-3</v>
      </c>
      <c r="AD129" s="20">
        <f t="shared" si="57"/>
        <v>0.649470875</v>
      </c>
      <c r="AE129" s="62" t="str">
        <f t="shared" si="31"/>
        <v/>
      </c>
      <c r="AF129" s="20">
        <f t="shared" si="56"/>
        <v>0.23609017716820521</v>
      </c>
      <c r="AG129" s="62">
        <f t="shared" si="32"/>
        <v>0.27241785494326948</v>
      </c>
      <c r="AH129" s="62">
        <f t="shared" si="33"/>
        <v>0.21430529615036797</v>
      </c>
      <c r="AI129" s="62">
        <f t="shared" si="47"/>
        <v>0.26546512129961752</v>
      </c>
      <c r="AJ129" s="62">
        <f t="shared" si="48"/>
        <v>0.33661405567436631</v>
      </c>
      <c r="AK129" s="62">
        <f t="shared" si="34"/>
        <v>-7.1148934374748785E-2</v>
      </c>
      <c r="AL129" s="62">
        <f t="shared" si="40"/>
        <v>7.0171620698528262E-3</v>
      </c>
      <c r="AM129" s="62">
        <f t="shared" si="52"/>
        <v>7.0019002670994963E-3</v>
      </c>
      <c r="AN129" s="62">
        <f t="shared" si="53"/>
        <v>2.0677862264839822E-2</v>
      </c>
      <c r="AO129" s="62">
        <f t="shared" si="54"/>
        <v>-2.8867676220023519E-2</v>
      </c>
      <c r="AP129" s="62">
        <f t="shared" si="55"/>
        <v>-5.0275446539104728E-3</v>
      </c>
      <c r="AQ129" s="62">
        <f t="shared" si="50"/>
        <v>-0.78541290399966168</v>
      </c>
      <c r="AR129" s="62">
        <f t="shared" si="35"/>
        <v>6.7612561537982678</v>
      </c>
      <c r="AS129" s="62">
        <f t="shared" si="36"/>
        <v>0.65727400800000002</v>
      </c>
      <c r="AT129" s="62">
        <f t="shared" si="37"/>
        <v>0.12391838093660533</v>
      </c>
      <c r="AU129" s="62">
        <f t="shared" si="51"/>
        <v>7.6597978314875054E-2</v>
      </c>
      <c r="AV129" s="62" t="str">
        <f t="shared" si="38"/>
        <v/>
      </c>
      <c r="AW129" s="62">
        <f t="shared" si="39"/>
        <v>0.59510700000000005</v>
      </c>
    </row>
    <row r="130" spans="1:49">
      <c r="A130" s="62">
        <v>1997</v>
      </c>
      <c r="B130" s="61">
        <v>183.32599999999999</v>
      </c>
      <c r="C130" s="61">
        <v>10048</v>
      </c>
      <c r="D130" s="61">
        <v>20520.716230000002</v>
      </c>
      <c r="E130" s="62">
        <v>0.56000093399999995</v>
      </c>
      <c r="F130">
        <v>0.63745518899999998</v>
      </c>
      <c r="G130" s="61"/>
      <c r="H130" s="61">
        <v>0.2576723327391422</v>
      </c>
      <c r="I130" s="61">
        <v>5829.4151140000004</v>
      </c>
      <c r="J130" s="61">
        <v>4511.6469280000001</v>
      </c>
      <c r="K130" s="61">
        <v>5570.3923699999996</v>
      </c>
      <c r="L130" s="61">
        <v>7211.3375400000004</v>
      </c>
      <c r="M130" s="61">
        <v>88.886985109999998</v>
      </c>
      <c r="N130" s="62">
        <f t="shared" si="29"/>
        <v>75.414133167956805</v>
      </c>
      <c r="O130" s="61">
        <v>149.08719086117668</v>
      </c>
      <c r="P130">
        <v>69.546186919999997</v>
      </c>
      <c r="Q130">
        <v>75.948551409999993</v>
      </c>
      <c r="R130">
        <v>67.002755449999995</v>
      </c>
      <c r="S130">
        <v>80.718825929999994</v>
      </c>
      <c r="T130">
        <v>82.020800309999998</v>
      </c>
      <c r="U130">
        <v>10.159662000000001</v>
      </c>
      <c r="V130">
        <v>4.727061</v>
      </c>
      <c r="W130">
        <v>1889.6280999999999</v>
      </c>
      <c r="X130">
        <v>0.652477741</v>
      </c>
      <c r="Y130">
        <v>2570.5922329999999</v>
      </c>
      <c r="Z130" s="61">
        <v>5.7416666666666698</v>
      </c>
      <c r="AB130" s="61">
        <v>0.55184199999999994</v>
      </c>
      <c r="AC130" s="63">
        <f t="shared" si="30"/>
        <v>5.6000093399999999E-3</v>
      </c>
      <c r="AD130" s="20">
        <f t="shared" si="57"/>
        <v>0.63745518899999998</v>
      </c>
      <c r="AE130" s="62" t="str">
        <f t="shared" si="31"/>
        <v/>
      </c>
      <c r="AF130" s="20">
        <f t="shared" si="56"/>
        <v>0.2576723327391422</v>
      </c>
      <c r="AG130" s="62">
        <f t="shared" si="32"/>
        <v>0.28407464187228321</v>
      </c>
      <c r="AH130" s="62">
        <f t="shared" si="33"/>
        <v>0.21985816076946937</v>
      </c>
      <c r="AI130" s="62">
        <f t="shared" si="47"/>
        <v>0.27145214170723897</v>
      </c>
      <c r="AJ130" s="62">
        <f t="shared" si="48"/>
        <v>0.35141743880544857</v>
      </c>
      <c r="AK130" s="62">
        <f t="shared" si="34"/>
        <v>-7.9965297098209598E-2</v>
      </c>
      <c r="AL130" s="62">
        <f t="shared" si="40"/>
        <v>-9.2502721727029773E-3</v>
      </c>
      <c r="AM130" s="62">
        <f t="shared" si="52"/>
        <v>-2.0686012066537213E-3</v>
      </c>
      <c r="AN130" s="62">
        <f t="shared" si="53"/>
        <v>1.4235029932566728E-2</v>
      </c>
      <c r="AO130" s="62">
        <f t="shared" si="54"/>
        <v>-6.3684194138743221E-3</v>
      </c>
      <c r="AP130" s="62">
        <f t="shared" si="55"/>
        <v>-1.378728537653803E-2</v>
      </c>
      <c r="AQ130" s="62">
        <f t="shared" si="50"/>
        <v>-0.76512151756193247</v>
      </c>
      <c r="AR130" s="62">
        <f t="shared" si="35"/>
        <v>6.7790137986427377</v>
      </c>
      <c r="AS130" s="62">
        <f t="shared" si="36"/>
        <v>0.652477741</v>
      </c>
      <c r="AT130" s="62">
        <f t="shared" si="37"/>
        <v>0.12526815361551344</v>
      </c>
      <c r="AU130" s="62">
        <f t="shared" si="51"/>
        <v>3.4505761486961932E-2</v>
      </c>
      <c r="AV130" s="62" t="str">
        <f t="shared" si="38"/>
        <v/>
      </c>
      <c r="AW130" s="62">
        <f t="shared" si="39"/>
        <v>0.55184199999999994</v>
      </c>
    </row>
    <row r="131" spans="1:49">
      <c r="A131" s="62">
        <v>1998</v>
      </c>
      <c r="B131" s="61">
        <v>171.82899</v>
      </c>
      <c r="C131" s="61">
        <v>10099</v>
      </c>
      <c r="D131" s="61">
        <v>22330.726060000001</v>
      </c>
      <c r="E131" s="62">
        <v>0.62000121399999997</v>
      </c>
      <c r="F131">
        <v>0.62894689999999998</v>
      </c>
      <c r="G131" s="61"/>
      <c r="H131" s="61">
        <v>0.27049598419953519</v>
      </c>
      <c r="I131" s="61">
        <v>5801.5481159999999</v>
      </c>
      <c r="J131" s="61">
        <v>4904.7921299999998</v>
      </c>
      <c r="K131" s="61">
        <v>6101.0682239999996</v>
      </c>
      <c r="L131" s="61">
        <v>8148.189926</v>
      </c>
      <c r="M131" s="61">
        <v>92.766383340000004</v>
      </c>
      <c r="N131" s="62">
        <f t="shared" si="29"/>
        <v>78.236943888126603</v>
      </c>
      <c r="O131" s="61">
        <v>152.38798126684316</v>
      </c>
      <c r="P131">
        <v>71.255298539999998</v>
      </c>
      <c r="Q131">
        <v>77.787216389999998</v>
      </c>
      <c r="R131">
        <v>69.241535510000006</v>
      </c>
      <c r="S131">
        <v>81.852560120000007</v>
      </c>
      <c r="T131">
        <v>80.806639000000004</v>
      </c>
      <c r="U131">
        <v>10.198309999999999</v>
      </c>
      <c r="V131">
        <v>4.8455310000000003</v>
      </c>
      <c r="W131">
        <v>1905.3081999999999</v>
      </c>
      <c r="X131">
        <v>0.65766978300000001</v>
      </c>
      <c r="Y131">
        <v>2806.986574</v>
      </c>
      <c r="Z131" s="61">
        <v>4.30833333333333</v>
      </c>
      <c r="AB131" s="61">
        <v>0.51827299999999998</v>
      </c>
      <c r="AC131" s="63">
        <f t="shared" si="30"/>
        <v>6.2000121399999998E-3</v>
      </c>
      <c r="AD131" s="20">
        <f t="shared" si="57"/>
        <v>0.62894689999999998</v>
      </c>
      <c r="AE131" s="62" t="str">
        <f t="shared" si="31"/>
        <v/>
      </c>
      <c r="AF131" s="20">
        <f t="shared" si="56"/>
        <v>0.27049598419953519</v>
      </c>
      <c r="AG131" s="62">
        <f t="shared" si="32"/>
        <v>0.25980114128004306</v>
      </c>
      <c r="AH131" s="62">
        <f t="shared" si="33"/>
        <v>0.21964319999365034</v>
      </c>
      <c r="AI131" s="62">
        <f t="shared" si="47"/>
        <v>0.27321405527107162</v>
      </c>
      <c r="AJ131" s="62">
        <f t="shared" si="48"/>
        <v>0.3648869232512541</v>
      </c>
      <c r="AK131" s="62">
        <f t="shared" si="34"/>
        <v>-9.1672867980182482E-2</v>
      </c>
      <c r="AL131" s="62">
        <f t="shared" si="40"/>
        <v>-1.246917422555955E-2</v>
      </c>
      <c r="AM131" s="62">
        <f t="shared" si="52"/>
        <v>-1.2826316221512537E-2</v>
      </c>
      <c r="AN131" s="62">
        <f t="shared" si="53"/>
        <v>-3.8801022050938922E-3</v>
      </c>
      <c r="AO131" s="62">
        <f t="shared" si="54"/>
        <v>-2.2799513683996714E-2</v>
      </c>
      <c r="AP131" s="62">
        <f t="shared" si="55"/>
        <v>-5.1661013655770152E-2</v>
      </c>
      <c r="AQ131" s="62">
        <f t="shared" si="50"/>
        <v>-0.7441651834276487</v>
      </c>
      <c r="AR131" s="62">
        <f t="shared" si="35"/>
        <v>6.8082338758243095</v>
      </c>
      <c r="AS131" s="62">
        <f t="shared" si="36"/>
        <v>0.65766978300000001</v>
      </c>
      <c r="AT131" s="62">
        <f t="shared" si="37"/>
        <v>0.1257006407430713</v>
      </c>
      <c r="AU131" s="62">
        <f t="shared" si="51"/>
        <v>2.0669402432170803E-2</v>
      </c>
      <c r="AV131" s="62" t="str">
        <f t="shared" si="38"/>
        <v/>
      </c>
      <c r="AW131" s="62">
        <f t="shared" si="39"/>
        <v>0.51827299999999998</v>
      </c>
    </row>
    <row r="132" spans="1:49">
      <c r="A132" s="62">
        <v>1999</v>
      </c>
      <c r="B132" s="61">
        <v>199.56400557435796</v>
      </c>
      <c r="C132" s="61">
        <v>10156</v>
      </c>
      <c r="D132" s="61">
        <v>23985.49828</v>
      </c>
      <c r="E132" s="62">
        <v>0.68000026099999999</v>
      </c>
      <c r="F132">
        <v>0.63167300699999995</v>
      </c>
      <c r="G132" s="61"/>
      <c r="H132" s="61">
        <v>0.27578563231312792</v>
      </c>
      <c r="I132" s="61">
        <v>6017.4672300000002</v>
      </c>
      <c r="J132" s="61">
        <v>5281.8987719999996</v>
      </c>
      <c r="K132" s="61">
        <v>6349.4654220000002</v>
      </c>
      <c r="L132" s="61">
        <v>8831.8335459999998</v>
      </c>
      <c r="M132" s="61">
        <v>96.005531480000002</v>
      </c>
      <c r="N132" s="62">
        <f t="shared" ref="N132:N149" si="58">IF(OR(D132="",C132="",M132=""),"",D132*1000000000/C132/1000/(M132/100*$D$138*1000000000/$C$138/1000)*100)</f>
        <v>80.743547741170886</v>
      </c>
      <c r="O132" s="61">
        <v>155.69175270070829</v>
      </c>
      <c r="P132">
        <v>73.02988363</v>
      </c>
      <c r="Q132">
        <v>79.27978967</v>
      </c>
      <c r="R132">
        <v>72.706920389999993</v>
      </c>
      <c r="S132">
        <v>82.207803319999996</v>
      </c>
      <c r="T132">
        <v>80.271132440000002</v>
      </c>
      <c r="U132">
        <v>10.237593</v>
      </c>
      <c r="V132">
        <v>4.9112739999999997</v>
      </c>
      <c r="W132">
        <v>1907.0873999999999</v>
      </c>
      <c r="X132">
        <v>0.65502458799999996</v>
      </c>
      <c r="Y132">
        <v>3066.558638</v>
      </c>
      <c r="Z132" s="61">
        <v>2.9634999999999998</v>
      </c>
      <c r="AB132" s="61">
        <v>0.51049</v>
      </c>
      <c r="AC132" s="63">
        <f t="shared" ref="AC132:AC146" si="59">IF(E132="","",E132/100)</f>
        <v>6.8000026099999996E-3</v>
      </c>
      <c r="AD132" s="20">
        <f t="shared" si="57"/>
        <v>0.63167300699999995</v>
      </c>
      <c r="AE132" s="62" t="str">
        <f t="shared" ref="AE132:AE146" si="60">IF(G132="","",G132/100)</f>
        <v/>
      </c>
      <c r="AF132" s="20">
        <f t="shared" si="56"/>
        <v>0.27578563231312792</v>
      </c>
      <c r="AG132" s="62">
        <f t="shared" ref="AG132:AG146" si="61">IF(OR(I132="",D132=""),"",I132/D132)</f>
        <v>0.25087939219580807</v>
      </c>
      <c r="AH132" s="62">
        <f t="shared" ref="AH132:AH146" si="62">IF(OR(J132="",D132=""),"",J132/D132)</f>
        <v>0.2202121761382895</v>
      </c>
      <c r="AI132" s="62">
        <f t="shared" si="47"/>
        <v>0.26472101383419749</v>
      </c>
      <c r="AJ132" s="62">
        <f t="shared" si="48"/>
        <v>0.36821555436954634</v>
      </c>
      <c r="AK132" s="62">
        <f t="shared" ref="AK132:AK146" si="63">IF(OR(AI132="",AJ132=""),"",AI132-AJ132)</f>
        <v>-0.10349454053534884</v>
      </c>
      <c r="AL132" s="62">
        <f t="shared" si="40"/>
        <v>-6.9365502285255202E-3</v>
      </c>
      <c r="AM132" s="62">
        <f t="shared" si="52"/>
        <v>-1.2529957461014023E-2</v>
      </c>
      <c r="AN132" s="62">
        <f t="shared" si="53"/>
        <v>1.729957382706368E-2</v>
      </c>
      <c r="AO132" s="62">
        <f t="shared" si="54"/>
        <v>-2.7205443610141378E-2</v>
      </c>
      <c r="AP132" s="62">
        <f t="shared" si="55"/>
        <v>-3.8185158610411093E-2</v>
      </c>
      <c r="AQ132" s="62">
        <f t="shared" si="50"/>
        <v>-0.73453315476878978</v>
      </c>
      <c r="AR132" s="62">
        <f t="shared" ref="AR132:AR146" si="64">IF(OR(V132="",W132="",U132=""),"",LN(V132*W132/U132))</f>
        <v>6.8187992809298148</v>
      </c>
      <c r="AS132" s="62">
        <f t="shared" ref="AS132:AS146" si="65">IF(X132="","",X132)</f>
        <v>0.65502458799999996</v>
      </c>
      <c r="AT132" s="62">
        <f t="shared" ref="AT132:AT146" si="66">IF(OR(Y132="",D132=""),"",Y132/D132)</f>
        <v>0.12785052877375538</v>
      </c>
      <c r="AU132" s="62">
        <f t="shared" si="51"/>
        <v>1.1547242786272907E-2</v>
      </c>
      <c r="AV132" s="62" t="str">
        <f t="shared" ref="AV132:AV146" si="67">IF(OR(AA132="",Z132=""),"",(AA132-Z132)/100)</f>
        <v/>
      </c>
      <c r="AW132" s="62">
        <f t="shared" ref="AW132:AW146" si="68">IF(AB132="","",AB132)</f>
        <v>0.51049</v>
      </c>
    </row>
    <row r="133" spans="1:49">
      <c r="A133" s="62">
        <v>2000</v>
      </c>
      <c r="B133" s="61">
        <v>215.45620634067703</v>
      </c>
      <c r="C133" s="61">
        <v>10228</v>
      </c>
      <c r="D133" s="61">
        <v>25755.181759999999</v>
      </c>
      <c r="E133" s="62">
        <v>0.72000032999999997</v>
      </c>
      <c r="F133">
        <v>0.63254931400000003</v>
      </c>
      <c r="G133" s="61"/>
      <c r="H133" s="61">
        <v>0.27991054470273941</v>
      </c>
      <c r="I133" s="61">
        <v>6668.0313200000001</v>
      </c>
      <c r="J133" s="61">
        <v>5680.0560240000004</v>
      </c>
      <c r="K133" s="61">
        <v>7260.6561119999997</v>
      </c>
      <c r="L133" s="61">
        <v>10104.493280000001</v>
      </c>
      <c r="M133" s="61">
        <v>99.284883230000005</v>
      </c>
      <c r="N133" s="62">
        <f t="shared" si="58"/>
        <v>83.247040220844539</v>
      </c>
      <c r="O133" s="61">
        <v>160.05734944643615</v>
      </c>
      <c r="P133">
        <v>75.732501999999997</v>
      </c>
      <c r="Q133">
        <v>83.031249509999995</v>
      </c>
      <c r="R133">
        <v>78.296892749999998</v>
      </c>
      <c r="S133">
        <v>86.688544809999996</v>
      </c>
      <c r="T133">
        <v>87.024633039999998</v>
      </c>
      <c r="U133">
        <v>10.278542</v>
      </c>
      <c r="V133">
        <v>5.0140279999999997</v>
      </c>
      <c r="W133">
        <v>1916.8097</v>
      </c>
      <c r="X133">
        <v>0.65478128199999996</v>
      </c>
      <c r="Y133">
        <v>3427.6066719999999</v>
      </c>
      <c r="Z133" s="61">
        <v>4.3917666666666699</v>
      </c>
      <c r="AB133" s="61">
        <v>0.50317100000000003</v>
      </c>
      <c r="AC133" s="63">
        <f t="shared" si="59"/>
        <v>7.2000032999999996E-3</v>
      </c>
      <c r="AD133" s="20">
        <f t="shared" si="57"/>
        <v>0.63254931400000003</v>
      </c>
      <c r="AE133" s="62" t="str">
        <f t="shared" si="60"/>
        <v/>
      </c>
      <c r="AF133" s="20">
        <f t="shared" si="56"/>
        <v>0.27991054470273941</v>
      </c>
      <c r="AG133" s="62">
        <f t="shared" si="61"/>
        <v>0.25890057317925913</v>
      </c>
      <c r="AH133" s="62">
        <f t="shared" si="62"/>
        <v>0.22054031988318612</v>
      </c>
      <c r="AI133" s="62">
        <f t="shared" si="47"/>
        <v>0.28191049784305616</v>
      </c>
      <c r="AJ133" s="62">
        <f t="shared" si="48"/>
        <v>0.39232855641085568</v>
      </c>
      <c r="AK133" s="62">
        <f t="shared" si="63"/>
        <v>-0.11041805856779952</v>
      </c>
      <c r="AL133" s="62">
        <f t="shared" ref="AL133:AL146" si="69">IF(OR(P133="",P132="",N133="",N132=""),"",LN((P133/P132)/(N133/N132)))</f>
        <v>5.8041782803455039E-3</v>
      </c>
      <c r="AM133" s="62">
        <f t="shared" ref="AM133:AP146" si="70">IF(OR(Q133="",Q132="",$N133="",$N132=""),"",LN((Q133/Q132)/($N133/$N132)))</f>
        <v>1.5699279492887498E-2</v>
      </c>
      <c r="AN133" s="62">
        <f t="shared" si="70"/>
        <v>4.3536826683433193E-2</v>
      </c>
      <c r="AO133" s="62">
        <f t="shared" si="70"/>
        <v>2.2537001598821611E-2</v>
      </c>
      <c r="AP133" s="62">
        <f t="shared" si="70"/>
        <v>5.0246636489811591E-2</v>
      </c>
      <c r="AQ133" s="62">
        <f t="shared" si="50"/>
        <v>-0.7178188370902997</v>
      </c>
      <c r="AR133" s="62">
        <f t="shared" si="64"/>
        <v>6.8405986313355553</v>
      </c>
      <c r="AS133" s="62">
        <f t="shared" si="65"/>
        <v>0.65478128199999996</v>
      </c>
      <c r="AT133" s="62">
        <f t="shared" si="66"/>
        <v>0.13308415774115662</v>
      </c>
      <c r="AU133" s="62">
        <f t="shared" si="51"/>
        <v>-8.9952054961168343E-4</v>
      </c>
      <c r="AV133" s="62" t="str">
        <f t="shared" si="67"/>
        <v/>
      </c>
      <c r="AW133" s="62">
        <f t="shared" si="68"/>
        <v>0.50317100000000003</v>
      </c>
    </row>
    <row r="134" spans="1:49">
      <c r="A134" s="62">
        <v>2001</v>
      </c>
      <c r="B134" s="61">
        <v>227.48439804833768</v>
      </c>
      <c r="C134" s="61">
        <v>10300</v>
      </c>
      <c r="D134" s="61">
        <v>27230.973269999999</v>
      </c>
      <c r="E134" s="62">
        <v>0.76000117300000003</v>
      </c>
      <c r="F134">
        <v>0.62682987999999995</v>
      </c>
      <c r="G134" s="61"/>
      <c r="H134" s="61">
        <v>0.27367212088862708</v>
      </c>
      <c r="I134" s="61">
        <v>6699.1060299999999</v>
      </c>
      <c r="J134" s="61">
        <v>5684.0656639999997</v>
      </c>
      <c r="K134" s="61">
        <v>7467.7540179999996</v>
      </c>
      <c r="L134" s="61">
        <v>10249.84273</v>
      </c>
      <c r="M134" s="61">
        <v>100.63466200000001</v>
      </c>
      <c r="N134" s="62">
        <f t="shared" si="58"/>
        <v>86.229601275670007</v>
      </c>
      <c r="O134" s="61">
        <v>167.11587855702399</v>
      </c>
      <c r="P134">
        <v>78.601917380000003</v>
      </c>
      <c r="Q134">
        <v>84.523450019999999</v>
      </c>
      <c r="R134">
        <v>81.468031929999995</v>
      </c>
      <c r="S134">
        <v>87.197771520000003</v>
      </c>
      <c r="T134">
        <v>87.32374317</v>
      </c>
      <c r="U134">
        <v>10.320463</v>
      </c>
      <c r="V134">
        <v>5.0973490000000004</v>
      </c>
      <c r="W134">
        <v>1900.4531999999999</v>
      </c>
      <c r="X134">
        <v>0.658103824</v>
      </c>
      <c r="Y134">
        <v>3683.2352559999999</v>
      </c>
      <c r="Z134" s="61">
        <v>4.2617833333333301</v>
      </c>
      <c r="AB134" s="61">
        <v>0.53416400000000008</v>
      </c>
      <c r="AC134" s="63">
        <f t="shared" si="59"/>
        <v>7.60001173E-3</v>
      </c>
      <c r="AD134" s="20">
        <f t="shared" si="57"/>
        <v>0.62682987999999995</v>
      </c>
      <c r="AE134" s="62" t="str">
        <f t="shared" si="60"/>
        <v/>
      </c>
      <c r="AF134" s="20">
        <f t="shared" ref="AF134:AF146" si="71">IF(H134="","",H134)</f>
        <v>0.27367212088862708</v>
      </c>
      <c r="AG134" s="62">
        <f t="shared" si="61"/>
        <v>0.24601052498480896</v>
      </c>
      <c r="AH134" s="62">
        <f t="shared" si="62"/>
        <v>0.20873531062005996</v>
      </c>
      <c r="AI134" s="62">
        <f t="shared" ref="AI134:AI146" si="72">IF(OR(K134="",D134=""),"",K134/D134)</f>
        <v>0.27423749948104592</v>
      </c>
      <c r="AJ134" s="62">
        <f t="shared" ref="AJ134:AJ146" si="73">IF(OR(L134="",D134=""),"",L134/D134)</f>
        <v>0.37640383354538842</v>
      </c>
      <c r="AK134" s="62">
        <f t="shared" si="63"/>
        <v>-0.1021663340643425</v>
      </c>
      <c r="AL134" s="62">
        <f t="shared" si="69"/>
        <v>1.9877266144785132E-3</v>
      </c>
      <c r="AM134" s="62">
        <f t="shared" si="70"/>
        <v>-1.7388971830924888E-2</v>
      </c>
      <c r="AN134" s="62">
        <f t="shared" si="70"/>
        <v>4.5018330744067058E-3</v>
      </c>
      <c r="AO134" s="62">
        <f t="shared" si="70"/>
        <v>-2.9343921644857402E-2</v>
      </c>
      <c r="AP134" s="62">
        <f t="shared" si="70"/>
        <v>-3.1769764601269762E-2</v>
      </c>
      <c r="AQ134" s="62">
        <f t="shared" si="50"/>
        <v>-0.70540802272430891</v>
      </c>
      <c r="AR134" s="62">
        <f t="shared" si="64"/>
        <v>6.8444396403031336</v>
      </c>
      <c r="AS134" s="62">
        <f t="shared" si="65"/>
        <v>0.658103824</v>
      </c>
      <c r="AT134" s="62">
        <f t="shared" si="66"/>
        <v>0.13525903828262251</v>
      </c>
      <c r="AU134" s="62">
        <f t="shared" si="51"/>
        <v>8.7167210018954042E-3</v>
      </c>
      <c r="AV134" s="62" t="str">
        <f t="shared" si="67"/>
        <v/>
      </c>
      <c r="AW134" s="62">
        <f t="shared" si="68"/>
        <v>0.53416400000000008</v>
      </c>
    </row>
    <row r="135" spans="1:49">
      <c r="A135" s="62">
        <v>2002</v>
      </c>
      <c r="B135" s="61">
        <v>191.17192714789741</v>
      </c>
      <c r="C135" s="61">
        <v>10356</v>
      </c>
      <c r="D135" s="61">
        <v>28595.031139999999</v>
      </c>
      <c r="E135" s="62">
        <v>0.720000376</v>
      </c>
      <c r="F135">
        <v>0.62586252200000003</v>
      </c>
      <c r="G135" s="61"/>
      <c r="H135" s="61">
        <v>0.25842906961580692</v>
      </c>
      <c r="I135" s="61">
        <v>7508.2513820000004</v>
      </c>
      <c r="J135" s="61">
        <v>6407.2042380000003</v>
      </c>
      <c r="K135" s="61">
        <v>7705.1247059999996</v>
      </c>
      <c r="L135" s="61">
        <v>10069.8099</v>
      </c>
      <c r="M135" s="61">
        <v>100.6650403</v>
      </c>
      <c r="N135" s="62">
        <f t="shared" si="58"/>
        <v>90.032205974797876</v>
      </c>
      <c r="O135" s="61">
        <v>173.26240057035133</v>
      </c>
      <c r="P135">
        <v>81.344066740000002</v>
      </c>
      <c r="Q135">
        <v>86.654623950000001</v>
      </c>
      <c r="R135">
        <v>84.625414019999994</v>
      </c>
      <c r="S135">
        <v>87.280854680000004</v>
      </c>
      <c r="T135">
        <v>85.965228190000005</v>
      </c>
      <c r="U135">
        <v>10.362028</v>
      </c>
      <c r="V135">
        <v>5.1144720000000001</v>
      </c>
      <c r="W135">
        <v>1893.5931</v>
      </c>
      <c r="X135">
        <v>0.65537077200000005</v>
      </c>
      <c r="Y135">
        <v>3916.652439</v>
      </c>
      <c r="Z135" s="61">
        <v>3.3185916666666699</v>
      </c>
      <c r="AB135" s="61">
        <v>0.56182299999999996</v>
      </c>
      <c r="AC135" s="63">
        <f t="shared" si="59"/>
        <v>7.2000037600000004E-3</v>
      </c>
      <c r="AD135" s="20">
        <f t="shared" ref="AD135:AD146" si="74">IF(F135="","",F135)</f>
        <v>0.62586252200000003</v>
      </c>
      <c r="AE135" s="62" t="str">
        <f t="shared" si="60"/>
        <v/>
      </c>
      <c r="AF135" s="20">
        <f t="shared" si="71"/>
        <v>0.25842906961580692</v>
      </c>
      <c r="AG135" s="62">
        <f t="shared" si="61"/>
        <v>0.26257189038333045</v>
      </c>
      <c r="AH135" s="62">
        <f t="shared" si="62"/>
        <v>0.22406704880406017</v>
      </c>
      <c r="AI135" s="62">
        <f t="shared" si="72"/>
        <v>0.2694567691944818</v>
      </c>
      <c r="AJ135" s="62">
        <f t="shared" si="73"/>
        <v>0.35215243692859294</v>
      </c>
      <c r="AK135" s="62">
        <f t="shared" si="63"/>
        <v>-8.2695667734111133E-2</v>
      </c>
      <c r="AL135" s="62">
        <f t="shared" si="69"/>
        <v>-8.8621267455867674E-3</v>
      </c>
      <c r="AM135" s="62">
        <f t="shared" si="70"/>
        <v>-1.8252562116456397E-2</v>
      </c>
      <c r="AN135" s="62">
        <f t="shared" si="70"/>
        <v>-5.1300029055065021E-3</v>
      </c>
      <c r="AO135" s="62">
        <f t="shared" si="70"/>
        <v>-4.2201570249097396E-2</v>
      </c>
      <c r="AP135" s="62">
        <f t="shared" si="70"/>
        <v>-5.8833436405295578E-2</v>
      </c>
      <c r="AQ135" s="62">
        <f t="shared" si="50"/>
        <v>-0.70607380230100381</v>
      </c>
      <c r="AR135" s="62">
        <f t="shared" si="64"/>
        <v>6.8401576120391532</v>
      </c>
      <c r="AS135" s="62">
        <f t="shared" si="65"/>
        <v>0.65537077200000005</v>
      </c>
      <c r="AT135" s="62">
        <f t="shared" si="66"/>
        <v>0.1369696860907143</v>
      </c>
      <c r="AU135" s="62">
        <f t="shared" si="51"/>
        <v>-5.3609615986299763E-4</v>
      </c>
      <c r="AV135" s="62" t="str">
        <f t="shared" si="67"/>
        <v/>
      </c>
      <c r="AW135" s="62">
        <f t="shared" si="68"/>
        <v>0.56182299999999996</v>
      </c>
    </row>
    <row r="136" spans="1:49">
      <c r="A136" s="62">
        <v>2003</v>
      </c>
      <c r="B136" s="61">
        <v>158.73475851148061</v>
      </c>
      <c r="C136" s="61">
        <v>10395</v>
      </c>
      <c r="D136" s="61">
        <v>29302.10369</v>
      </c>
      <c r="E136" s="62">
        <v>0.69999937099999998</v>
      </c>
      <c r="F136">
        <v>0.631083159</v>
      </c>
      <c r="G136" s="61"/>
      <c r="H136" s="61">
        <v>0.23745076400040233</v>
      </c>
      <c r="I136" s="61">
        <v>7319.7983020000001</v>
      </c>
      <c r="J136" s="61">
        <v>6317.989748</v>
      </c>
      <c r="K136" s="61">
        <v>7838.8462</v>
      </c>
      <c r="L136" s="61">
        <v>9870.9317520000004</v>
      </c>
      <c r="M136" s="61">
        <v>98.831815559999995</v>
      </c>
      <c r="N136" s="62">
        <f t="shared" si="58"/>
        <v>93.617182120046806</v>
      </c>
      <c r="O136" s="61">
        <v>178.90728958093342</v>
      </c>
      <c r="P136">
        <v>84.281601409999993</v>
      </c>
      <c r="Q136">
        <v>87.918899859999996</v>
      </c>
      <c r="R136">
        <v>87.590046099999995</v>
      </c>
      <c r="S136">
        <v>85.963396239999994</v>
      </c>
      <c r="T136">
        <v>84.637603330000005</v>
      </c>
      <c r="U136">
        <v>10.402836000000001</v>
      </c>
      <c r="V136">
        <v>5.062659</v>
      </c>
      <c r="W136">
        <v>1886.6374000000001</v>
      </c>
      <c r="X136">
        <v>0.65453851200000002</v>
      </c>
      <c r="Y136">
        <v>4038.2527909999999</v>
      </c>
      <c r="Z136" s="61">
        <v>2.3334666666666699</v>
      </c>
      <c r="AB136" s="61">
        <v>0.58652900000000008</v>
      </c>
      <c r="AC136" s="63">
        <f t="shared" si="59"/>
        <v>6.9999937100000001E-3</v>
      </c>
      <c r="AD136" s="20">
        <f t="shared" si="74"/>
        <v>0.631083159</v>
      </c>
      <c r="AE136" s="62" t="str">
        <f t="shared" si="60"/>
        <v/>
      </c>
      <c r="AF136" s="20">
        <f t="shared" si="71"/>
        <v>0.23745076400040233</v>
      </c>
      <c r="AG136" s="62">
        <f t="shared" si="61"/>
        <v>0.24980453210593359</v>
      </c>
      <c r="AH136" s="62">
        <f t="shared" si="62"/>
        <v>0.21561556858991512</v>
      </c>
      <c r="AI136" s="62">
        <f t="shared" si="72"/>
        <v>0.26751820561863554</v>
      </c>
      <c r="AJ136" s="62">
        <f t="shared" si="73"/>
        <v>0.33686768214422358</v>
      </c>
      <c r="AK136" s="62">
        <f t="shared" si="63"/>
        <v>-6.9349476525588039E-2</v>
      </c>
      <c r="AL136" s="62">
        <f t="shared" si="69"/>
        <v>-3.5707920210664552E-3</v>
      </c>
      <c r="AM136" s="62">
        <f t="shared" si="70"/>
        <v>-2.4562067030120829E-2</v>
      </c>
      <c r="AN136" s="62">
        <f t="shared" si="70"/>
        <v>-4.6137469490886186E-3</v>
      </c>
      <c r="AO136" s="62">
        <f t="shared" si="70"/>
        <v>-5.4256039147606842E-2</v>
      </c>
      <c r="AP136" s="62">
        <f t="shared" si="70"/>
        <v>-5.4610725267606693E-2</v>
      </c>
      <c r="AQ136" s="62">
        <f t="shared" si="50"/>
        <v>-0.72018662193436722</v>
      </c>
      <c r="AR136" s="62">
        <f t="shared" si="64"/>
        <v>6.8223647481069429</v>
      </c>
      <c r="AS136" s="62">
        <f t="shared" si="65"/>
        <v>0.65453851200000002</v>
      </c>
      <c r="AT136" s="62">
        <f t="shared" si="66"/>
        <v>0.13781443249680889</v>
      </c>
      <c r="AU136" s="62">
        <f t="shared" si="51"/>
        <v>-5.8605691449181915E-3</v>
      </c>
      <c r="AV136" s="62" t="str">
        <f t="shared" si="67"/>
        <v/>
      </c>
      <c r="AW136" s="62">
        <f t="shared" si="68"/>
        <v>0.58652900000000008</v>
      </c>
    </row>
    <row r="137" spans="1:49">
      <c r="A137" s="62">
        <v>2004</v>
      </c>
      <c r="B137" s="61">
        <v>147.18596285147933</v>
      </c>
      <c r="C137" s="61">
        <v>10420</v>
      </c>
      <c r="D137" s="61">
        <v>30547.75549</v>
      </c>
      <c r="E137" s="62">
        <v>0.72999966400000005</v>
      </c>
      <c r="F137">
        <v>0.63530672700000002</v>
      </c>
      <c r="G137" s="61"/>
      <c r="H137" s="61">
        <v>0.23393992056262453</v>
      </c>
      <c r="I137" s="61">
        <v>8365.7128960000009</v>
      </c>
      <c r="J137" s="61">
        <v>6269.6735859999999</v>
      </c>
      <c r="K137" s="61">
        <v>8325.6164960000006</v>
      </c>
      <c r="L137" s="61">
        <v>10847.07861</v>
      </c>
      <c r="M137" s="61">
        <v>99.423340069999995</v>
      </c>
      <c r="N137" s="62">
        <f t="shared" si="58"/>
        <v>96.783487834363669</v>
      </c>
      <c r="O137" s="61">
        <v>183.39607347651906</v>
      </c>
      <c r="P137">
        <v>86.245072669999999</v>
      </c>
      <c r="Q137">
        <v>90.085034989999997</v>
      </c>
      <c r="R137">
        <v>90.248753190000002</v>
      </c>
      <c r="S137">
        <v>87.400255529999995</v>
      </c>
      <c r="T137">
        <v>86.428445969999999</v>
      </c>
      <c r="U137">
        <v>10.442446</v>
      </c>
      <c r="V137">
        <v>5.0248670000000004</v>
      </c>
      <c r="W137">
        <v>1892.8103000000001</v>
      </c>
      <c r="X137">
        <v>0.64581733900000005</v>
      </c>
      <c r="Y137">
        <v>4203.9932650000001</v>
      </c>
      <c r="Z137" s="61">
        <v>2.1063333333333301</v>
      </c>
      <c r="AB137" s="61">
        <v>0.61989300000000003</v>
      </c>
      <c r="AC137" s="63">
        <f t="shared" si="59"/>
        <v>7.2999966400000005E-3</v>
      </c>
      <c r="AD137" s="20">
        <f t="shared" si="74"/>
        <v>0.63530672700000002</v>
      </c>
      <c r="AE137" s="62" t="str">
        <f t="shared" si="60"/>
        <v/>
      </c>
      <c r="AF137" s="20">
        <f t="shared" si="71"/>
        <v>0.23393992056262453</v>
      </c>
      <c r="AG137" s="62">
        <f t="shared" si="61"/>
        <v>0.27385687628469363</v>
      </c>
      <c r="AH137" s="62">
        <f t="shared" si="62"/>
        <v>0.20524171041150363</v>
      </c>
      <c r="AI137" s="62">
        <f t="shared" si="72"/>
        <v>0.2725442953975929</v>
      </c>
      <c r="AJ137" s="62">
        <f t="shared" si="73"/>
        <v>0.35508594448292152</v>
      </c>
      <c r="AK137" s="62">
        <f t="shared" si="63"/>
        <v>-8.2541649085328628E-2</v>
      </c>
      <c r="AL137" s="62">
        <f t="shared" si="69"/>
        <v>-1.023312722076752E-2</v>
      </c>
      <c r="AM137" s="62">
        <f t="shared" si="70"/>
        <v>-8.9232027854483208E-3</v>
      </c>
      <c r="AN137" s="62">
        <f t="shared" si="70"/>
        <v>-3.3600436555757396E-3</v>
      </c>
      <c r="AO137" s="62">
        <f t="shared" si="70"/>
        <v>-1.6685837404959134E-2</v>
      </c>
      <c r="AP137" s="62">
        <f t="shared" si="70"/>
        <v>-1.2324257490197908E-2</v>
      </c>
      <c r="AQ137" s="62">
        <f t="shared" si="50"/>
        <v>-0.73147986026716483</v>
      </c>
      <c r="AR137" s="62">
        <f t="shared" si="64"/>
        <v>6.8143380746158631</v>
      </c>
      <c r="AS137" s="62">
        <f t="shared" si="65"/>
        <v>0.64581733900000005</v>
      </c>
      <c r="AT137" s="62">
        <f t="shared" si="66"/>
        <v>0.13762036514847067</v>
      </c>
      <c r="AU137" s="62">
        <f t="shared" si="51"/>
        <v>-9.9277965465697782E-3</v>
      </c>
      <c r="AV137" s="62" t="str">
        <f t="shared" si="67"/>
        <v/>
      </c>
      <c r="AW137" s="62">
        <f t="shared" si="68"/>
        <v>0.61989300000000003</v>
      </c>
    </row>
    <row r="138" spans="1:49">
      <c r="A138" s="62">
        <v>2005</v>
      </c>
      <c r="B138" s="61">
        <v>169.94320589980504</v>
      </c>
      <c r="C138" s="61">
        <v>10440</v>
      </c>
      <c r="D138" s="61">
        <v>31806.982329999999</v>
      </c>
      <c r="E138" s="62">
        <v>0.75999923700000005</v>
      </c>
      <c r="F138">
        <v>0.64357959300000001</v>
      </c>
      <c r="G138" s="61"/>
      <c r="H138" s="61">
        <v>0.23270440251572327</v>
      </c>
      <c r="I138" s="61">
        <v>8516.4753600000004</v>
      </c>
      <c r="J138" s="61">
        <v>6567.9908020000003</v>
      </c>
      <c r="K138" s="61">
        <v>8503.4440300000006</v>
      </c>
      <c r="L138" s="61">
        <v>11398.80507</v>
      </c>
      <c r="M138" s="61">
        <v>100</v>
      </c>
      <c r="N138" s="62">
        <f t="shared" si="58"/>
        <v>100</v>
      </c>
      <c r="O138" s="61">
        <v>187.29690795936463</v>
      </c>
      <c r="P138">
        <v>89.549398940000003</v>
      </c>
      <c r="Q138">
        <v>92.375528500000001</v>
      </c>
      <c r="R138">
        <v>93.933590699999996</v>
      </c>
      <c r="S138">
        <v>88.834579719999994</v>
      </c>
      <c r="T138">
        <v>88.900552300000001</v>
      </c>
      <c r="U138">
        <v>10.480085000000001</v>
      </c>
      <c r="V138">
        <v>4.9998699999999996</v>
      </c>
      <c r="W138">
        <v>1894.8535999999999</v>
      </c>
      <c r="X138">
        <v>0.65255510800000005</v>
      </c>
      <c r="Y138">
        <v>4390.180899</v>
      </c>
      <c r="Z138" s="61">
        <v>2.18468333333333</v>
      </c>
      <c r="AB138" s="61">
        <v>0.67392200000000002</v>
      </c>
      <c r="AC138" s="63">
        <f t="shared" si="59"/>
        <v>7.5999923700000001E-3</v>
      </c>
      <c r="AD138" s="20">
        <f t="shared" si="74"/>
        <v>0.64357959300000001</v>
      </c>
      <c r="AE138" s="62" t="str">
        <f t="shared" si="60"/>
        <v/>
      </c>
      <c r="AF138" s="20">
        <f t="shared" si="71"/>
        <v>0.23270440251572327</v>
      </c>
      <c r="AG138" s="62">
        <f t="shared" si="61"/>
        <v>0.26775489958905513</v>
      </c>
      <c r="AH138" s="62">
        <f t="shared" si="62"/>
        <v>0.20649525106961006</v>
      </c>
      <c r="AI138" s="62">
        <f t="shared" si="72"/>
        <v>0.26734519929542783</v>
      </c>
      <c r="AJ138" s="62">
        <f t="shared" si="73"/>
        <v>0.35837430133221948</v>
      </c>
      <c r="AK138" s="62">
        <f t="shared" si="63"/>
        <v>-9.1029102036791654E-2</v>
      </c>
      <c r="AL138" s="62">
        <f t="shared" si="69"/>
        <v>4.9037041843834504E-3</v>
      </c>
      <c r="AM138" s="62">
        <f t="shared" si="70"/>
        <v>-7.585743461144755E-3</v>
      </c>
      <c r="AN138" s="62">
        <f t="shared" si="70"/>
        <v>7.3244821513149252E-3</v>
      </c>
      <c r="AO138" s="62">
        <f t="shared" si="70"/>
        <v>-1.6416007362464801E-2</v>
      </c>
      <c r="AP138" s="62">
        <f t="shared" si="70"/>
        <v>-4.4922887682483977E-3</v>
      </c>
      <c r="AQ138" s="62">
        <f t="shared" si="50"/>
        <v>-0.74006487745093319</v>
      </c>
      <c r="AR138" s="62">
        <f t="shared" si="64"/>
        <v>6.8068319811445246</v>
      </c>
      <c r="AS138" s="62">
        <f t="shared" si="65"/>
        <v>0.65255510800000005</v>
      </c>
      <c r="AT138" s="62">
        <f t="shared" si="66"/>
        <v>0.13802569679360085</v>
      </c>
      <c r="AU138" s="62">
        <f t="shared" si="51"/>
        <v>-1.1630453146203486E-2</v>
      </c>
      <c r="AV138" s="62" t="str">
        <f t="shared" si="67"/>
        <v/>
      </c>
      <c r="AW138" s="62">
        <f t="shared" si="68"/>
        <v>0.67392200000000002</v>
      </c>
    </row>
    <row r="139" spans="1:49">
      <c r="A139" s="62">
        <v>2006</v>
      </c>
      <c r="B139" s="61">
        <v>152.22627182991647</v>
      </c>
      <c r="C139" s="61">
        <v>10458</v>
      </c>
      <c r="D139" s="61">
        <v>33329.874880000003</v>
      </c>
      <c r="E139" s="62">
        <v>0.95000118099999997</v>
      </c>
      <c r="F139">
        <v>0.64543839199999997</v>
      </c>
      <c r="G139" s="61"/>
      <c r="H139" s="61">
        <v>0.22289156626506024</v>
      </c>
      <c r="I139" s="61">
        <v>8633.7573300000004</v>
      </c>
      <c r="J139" s="61">
        <v>7166.429572</v>
      </c>
      <c r="K139" s="61">
        <v>9971.3732340000006</v>
      </c>
      <c r="L139" s="61">
        <v>12717.375190000001</v>
      </c>
      <c r="M139" s="61">
        <v>101.37008520000001</v>
      </c>
      <c r="N139" s="62">
        <f t="shared" si="58"/>
        <v>103.19371926010388</v>
      </c>
      <c r="O139" s="61">
        <v>192.9963528685681</v>
      </c>
      <c r="P139">
        <v>92.711717930000006</v>
      </c>
      <c r="Q139">
        <v>95.080317260000001</v>
      </c>
      <c r="R139">
        <v>95.723180729999996</v>
      </c>
      <c r="S139">
        <v>92.701959680000002</v>
      </c>
      <c r="T139">
        <v>92.266840400000007</v>
      </c>
      <c r="U139">
        <v>10.516559000000001</v>
      </c>
      <c r="V139">
        <v>5.018243</v>
      </c>
      <c r="W139">
        <v>1882.9833000000001</v>
      </c>
      <c r="X139">
        <v>0.64077675300000003</v>
      </c>
      <c r="Y139">
        <v>4606.0298439999997</v>
      </c>
      <c r="Z139" s="61">
        <v>3.0792250000000001</v>
      </c>
      <c r="AB139" s="61">
        <v>0.69174800000000003</v>
      </c>
      <c r="AC139" s="63">
        <f t="shared" si="59"/>
        <v>9.5000118100000003E-3</v>
      </c>
      <c r="AD139" s="20">
        <f t="shared" si="74"/>
        <v>0.64543839199999997</v>
      </c>
      <c r="AE139" s="62" t="str">
        <f t="shared" si="60"/>
        <v/>
      </c>
      <c r="AF139" s="20">
        <f t="shared" si="71"/>
        <v>0.22289156626506024</v>
      </c>
      <c r="AG139" s="62">
        <f t="shared" si="61"/>
        <v>0.25903959619064731</v>
      </c>
      <c r="AH139" s="62">
        <f t="shared" si="62"/>
        <v>0.21501519576061484</v>
      </c>
      <c r="AI139" s="62">
        <f t="shared" si="72"/>
        <v>0.29917223721663128</v>
      </c>
      <c r="AJ139" s="62">
        <f t="shared" si="73"/>
        <v>0.38156084401118517</v>
      </c>
      <c r="AK139" s="62">
        <f t="shared" si="63"/>
        <v>-8.2388606794553898E-2</v>
      </c>
      <c r="AL139" s="62">
        <f t="shared" si="69"/>
        <v>3.2666497906352916E-3</v>
      </c>
      <c r="AM139" s="62">
        <f t="shared" si="70"/>
        <v>-2.5779265660811432E-3</v>
      </c>
      <c r="AN139" s="62">
        <f t="shared" si="70"/>
        <v>-1.256536399208517E-2</v>
      </c>
      <c r="AO139" s="62">
        <f t="shared" si="70"/>
        <v>1.1175821586820294E-2</v>
      </c>
      <c r="AP139" s="62">
        <f t="shared" si="70"/>
        <v>5.7286575980043126E-3</v>
      </c>
      <c r="AQ139" s="62">
        <f t="shared" si="50"/>
        <v>-0.73987119010945623</v>
      </c>
      <c r="AR139" s="62">
        <f t="shared" si="64"/>
        <v>6.800741469682027</v>
      </c>
      <c r="AS139" s="62">
        <f t="shared" si="65"/>
        <v>0.64077675300000003</v>
      </c>
      <c r="AT139" s="62">
        <f t="shared" si="66"/>
        <v>0.13819523357298602</v>
      </c>
      <c r="AU139" s="62">
        <f t="shared" si="51"/>
        <v>-9.5909719912855226E-3</v>
      </c>
      <c r="AV139" s="62" t="str">
        <f t="shared" si="67"/>
        <v/>
      </c>
      <c r="AW139" s="62">
        <f t="shared" si="68"/>
        <v>0.69174800000000003</v>
      </c>
    </row>
    <row r="140" spans="1:49">
      <c r="A140" s="62">
        <v>2007</v>
      </c>
      <c r="B140" s="61">
        <v>136.18775898376461</v>
      </c>
      <c r="C140" s="61">
        <v>10479</v>
      </c>
      <c r="D140" s="61">
        <v>35178.118840000003</v>
      </c>
      <c r="E140" s="62">
        <v>1.12000111</v>
      </c>
      <c r="F140">
        <v>0.64805498100000003</v>
      </c>
      <c r="G140" s="61"/>
      <c r="H140" s="61">
        <v>0.22285714285714286</v>
      </c>
      <c r="I140" s="61">
        <v>9192.9016279999996</v>
      </c>
      <c r="J140" s="61">
        <v>7849.271264</v>
      </c>
      <c r="K140" s="61">
        <v>10907.22321</v>
      </c>
      <c r="L140" s="61">
        <v>13595.486349999999</v>
      </c>
      <c r="M140" s="61">
        <v>103.6924762</v>
      </c>
      <c r="N140" s="62">
        <f t="shared" si="58"/>
        <v>106.26336312630254</v>
      </c>
      <c r="O140" s="61">
        <v>197.67265449857351</v>
      </c>
      <c r="P140">
        <v>95.831008760000003</v>
      </c>
      <c r="Q140">
        <v>97.166655009999999</v>
      </c>
      <c r="R140">
        <v>96.975506690000003</v>
      </c>
      <c r="S140">
        <v>94.492854690000001</v>
      </c>
      <c r="T140">
        <v>93.554855500000002</v>
      </c>
      <c r="U140">
        <v>10.550694999999999</v>
      </c>
      <c r="V140">
        <v>5.0177589999999999</v>
      </c>
      <c r="W140">
        <v>1899.9846</v>
      </c>
      <c r="X140">
        <v>0.62329441299999999</v>
      </c>
      <c r="Y140">
        <v>4855.0304930000002</v>
      </c>
      <c r="Z140" s="61">
        <v>4.2776083333333297</v>
      </c>
      <c r="AB140" s="61">
        <v>0.68439099999999997</v>
      </c>
      <c r="AC140" s="63">
        <f t="shared" si="59"/>
        <v>1.1200011100000001E-2</v>
      </c>
      <c r="AD140" s="20">
        <f t="shared" si="74"/>
        <v>0.64805498100000003</v>
      </c>
      <c r="AE140" s="62" t="str">
        <f t="shared" si="60"/>
        <v/>
      </c>
      <c r="AF140" s="20">
        <f t="shared" si="71"/>
        <v>0.22285714285714286</v>
      </c>
      <c r="AG140" s="62">
        <f t="shared" si="61"/>
        <v>0.26132442356602142</v>
      </c>
      <c r="AH140" s="62">
        <f t="shared" si="62"/>
        <v>0.22312936344608697</v>
      </c>
      <c r="AI140" s="62">
        <f t="shared" si="72"/>
        <v>0.31005703459042605</v>
      </c>
      <c r="AJ140" s="62">
        <f t="shared" si="73"/>
        <v>0.38647565015730667</v>
      </c>
      <c r="AK140" s="62">
        <f t="shared" si="63"/>
        <v>-7.6418615566880621E-2</v>
      </c>
      <c r="AL140" s="62">
        <f t="shared" si="69"/>
        <v>3.778864078878238E-3</v>
      </c>
      <c r="AM140" s="62">
        <f t="shared" si="70"/>
        <v>-7.6069612825789982E-3</v>
      </c>
      <c r="AN140" s="62">
        <f t="shared" si="70"/>
        <v>-1.6314632928280084E-2</v>
      </c>
      <c r="AO140" s="62">
        <f t="shared" si="70"/>
        <v>-1.017797165883578E-2</v>
      </c>
      <c r="AP140" s="62">
        <f t="shared" si="70"/>
        <v>-1.5449443106446747E-2</v>
      </c>
      <c r="AQ140" s="62">
        <f t="shared" si="50"/>
        <v>-0.74320831484108596</v>
      </c>
      <c r="AR140" s="62">
        <f t="shared" si="64"/>
        <v>6.8063927450174404</v>
      </c>
      <c r="AS140" s="62">
        <f t="shared" si="65"/>
        <v>0.62329441299999999</v>
      </c>
      <c r="AT140" s="62">
        <f t="shared" si="66"/>
        <v>0.13801279468871111</v>
      </c>
      <c r="AU140" s="62">
        <f t="shared" si="51"/>
        <v>1.4796708161483596E-3</v>
      </c>
      <c r="AV140" s="62" t="str">
        <f t="shared" si="67"/>
        <v/>
      </c>
      <c r="AW140" s="62">
        <f t="shared" si="68"/>
        <v>0.68439099999999997</v>
      </c>
    </row>
    <row r="141" spans="1:49">
      <c r="A141" s="62">
        <v>2008</v>
      </c>
      <c r="B141" s="61">
        <v>144.05547172522807</v>
      </c>
      <c r="C141" s="61">
        <v>10494</v>
      </c>
      <c r="D141" s="61">
        <v>35860.732980000001</v>
      </c>
      <c r="E141" s="62">
        <v>1.4499987489999999</v>
      </c>
      <c r="F141">
        <v>0.66242769000000001</v>
      </c>
      <c r="G141" s="61"/>
      <c r="H141" s="61">
        <v>0.22905027932960895</v>
      </c>
      <c r="I141" s="61">
        <v>9247.6332139999995</v>
      </c>
      <c r="J141" s="61">
        <v>8127.339798</v>
      </c>
      <c r="K141" s="61">
        <v>11161.835349999999</v>
      </c>
      <c r="L141" s="61">
        <v>14644.809139999999</v>
      </c>
      <c r="M141" s="61">
        <v>103.7494016</v>
      </c>
      <c r="N141" s="62">
        <f t="shared" si="58"/>
        <v>108.11116139747352</v>
      </c>
      <c r="O141" s="61">
        <v>202.91295656933067</v>
      </c>
      <c r="P141">
        <v>98.502709170000003</v>
      </c>
      <c r="Q141">
        <v>100.3886291</v>
      </c>
      <c r="R141">
        <v>99.134985760000006</v>
      </c>
      <c r="S141">
        <v>97.010763229999995</v>
      </c>
      <c r="T141">
        <v>98.348675119999996</v>
      </c>
      <c r="U141">
        <v>10.577458</v>
      </c>
      <c r="V141">
        <v>5.0328099999999996</v>
      </c>
      <c r="W141">
        <v>1886.8916999999999</v>
      </c>
      <c r="X141">
        <v>0.62733250900000004</v>
      </c>
      <c r="Y141">
        <v>5164.6348449999996</v>
      </c>
      <c r="Z141" s="61">
        <v>4.6342333333333299</v>
      </c>
      <c r="AB141" s="61">
        <v>0.71666300000000005</v>
      </c>
      <c r="AC141" s="63">
        <f t="shared" si="59"/>
        <v>1.449998749E-2</v>
      </c>
      <c r="AD141" s="20">
        <f t="shared" si="74"/>
        <v>0.66242769000000001</v>
      </c>
      <c r="AE141" s="62" t="str">
        <f t="shared" si="60"/>
        <v/>
      </c>
      <c r="AF141" s="20">
        <f t="shared" si="71"/>
        <v>0.22905027932960895</v>
      </c>
      <c r="AG141" s="62">
        <f t="shared" si="61"/>
        <v>0.25787630217033003</v>
      </c>
      <c r="AH141" s="62">
        <f t="shared" si="62"/>
        <v>0.22663618734543781</v>
      </c>
      <c r="AI141" s="62">
        <f t="shared" si="72"/>
        <v>0.31125508104435851</v>
      </c>
      <c r="AJ141" s="62">
        <f t="shared" si="73"/>
        <v>0.40838008381389196</v>
      </c>
      <c r="AK141" s="62">
        <f t="shared" si="63"/>
        <v>-9.7125002769533453E-2</v>
      </c>
      <c r="AL141" s="62">
        <f t="shared" si="69"/>
        <v>1.0258337717007153E-2</v>
      </c>
      <c r="AM141" s="62">
        <f t="shared" si="70"/>
        <v>1.5381948221807879E-2</v>
      </c>
      <c r="AN141" s="62">
        <f t="shared" si="70"/>
        <v>4.7845761916940508E-3</v>
      </c>
      <c r="AO141" s="62">
        <f t="shared" si="70"/>
        <v>9.0583140976715874E-3</v>
      </c>
      <c r="AP141" s="62">
        <f t="shared" si="70"/>
        <v>3.2731720083571475E-2</v>
      </c>
      <c r="AQ141" s="62">
        <f t="shared" si="50"/>
        <v>-0.74274665667447959</v>
      </c>
      <c r="AR141" s="62">
        <f t="shared" si="64"/>
        <v>6.7999394943602427</v>
      </c>
      <c r="AS141" s="62">
        <f t="shared" si="65"/>
        <v>0.62733250900000004</v>
      </c>
      <c r="AT141" s="62">
        <f t="shared" si="66"/>
        <v>0.14401922146656579</v>
      </c>
      <c r="AU141" s="62">
        <f t="shared" si="51"/>
        <v>2.5536683844285781E-2</v>
      </c>
      <c r="AV141" s="62" t="str">
        <f t="shared" si="67"/>
        <v/>
      </c>
      <c r="AW141" s="62">
        <f t="shared" si="68"/>
        <v>0.71666300000000005</v>
      </c>
    </row>
    <row r="142" spans="1:49">
      <c r="A142" s="62">
        <v>2009</v>
      </c>
      <c r="B142" s="61">
        <v>139.16562543384691</v>
      </c>
      <c r="C142" s="61">
        <v>10504</v>
      </c>
      <c r="D142" s="61">
        <v>35174.204030000001</v>
      </c>
      <c r="E142" s="62">
        <v>1.5799999280000001</v>
      </c>
      <c r="F142">
        <v>0.64696609299999996</v>
      </c>
      <c r="G142" s="61"/>
      <c r="H142" s="61">
        <v>0.21142857142857144</v>
      </c>
      <c r="I142" s="61">
        <v>9778.1085860000003</v>
      </c>
      <c r="J142" s="61">
        <v>6894.5759799999996</v>
      </c>
      <c r="K142" s="61">
        <v>9525.5012659999993</v>
      </c>
      <c r="L142" s="61">
        <v>11959.753710000001</v>
      </c>
      <c r="M142" s="61">
        <v>100.56372229999999</v>
      </c>
      <c r="N142" s="62">
        <f t="shared" si="58"/>
        <v>109.29650038124204</v>
      </c>
      <c r="O142" s="61">
        <v>201.0806525715096</v>
      </c>
      <c r="P142">
        <v>96.619505630000006</v>
      </c>
      <c r="Q142">
        <v>98.996206760000007</v>
      </c>
      <c r="R142">
        <v>102.02931390000001</v>
      </c>
      <c r="S142">
        <v>92.199457249999995</v>
      </c>
      <c r="T142">
        <v>89.158506529999997</v>
      </c>
      <c r="U142">
        <v>10.590260000000001</v>
      </c>
      <c r="V142">
        <v>4.8873879999999996</v>
      </c>
      <c r="W142">
        <v>1887.0959</v>
      </c>
      <c r="X142">
        <v>0.62433505099999997</v>
      </c>
      <c r="Y142">
        <v>5179.4404409999997</v>
      </c>
      <c r="Z142" s="61">
        <v>1.2283583333333301</v>
      </c>
      <c r="AB142" s="61">
        <v>0.83609499999999992</v>
      </c>
      <c r="AC142" s="63">
        <f t="shared" si="59"/>
        <v>1.5799999280000001E-2</v>
      </c>
      <c r="AD142" s="20">
        <f t="shared" si="74"/>
        <v>0.64696609299999996</v>
      </c>
      <c r="AE142" s="62" t="str">
        <f t="shared" si="60"/>
        <v/>
      </c>
      <c r="AF142" s="20">
        <f t="shared" si="71"/>
        <v>0.21142857142857144</v>
      </c>
      <c r="AG142" s="62">
        <f t="shared" si="61"/>
        <v>0.27799089860456466</v>
      </c>
      <c r="AH142" s="62">
        <f t="shared" si="62"/>
        <v>0.19601228144692714</v>
      </c>
      <c r="AI142" s="62">
        <f t="shared" si="72"/>
        <v>0.27080929131689008</v>
      </c>
      <c r="AJ142" s="62">
        <f t="shared" si="73"/>
        <v>0.34001490694144931</v>
      </c>
      <c r="AK142" s="62">
        <f t="shared" si="63"/>
        <v>-6.9205615624559236E-2</v>
      </c>
      <c r="AL142" s="62">
        <f t="shared" si="69"/>
        <v>-3.0207815807514474E-2</v>
      </c>
      <c r="AM142" s="62">
        <f t="shared" si="70"/>
        <v>-2.4871817237016872E-2</v>
      </c>
      <c r="AN142" s="62">
        <f t="shared" si="70"/>
        <v>1.7873343009399578E-2</v>
      </c>
      <c r="AO142" s="62">
        <f t="shared" si="70"/>
        <v>-6.1772095810287177E-2</v>
      </c>
      <c r="AP142" s="62">
        <f t="shared" si="70"/>
        <v>-0.10900772195728754</v>
      </c>
      <c r="AQ142" s="62">
        <f t="shared" si="50"/>
        <v>-0.77327670132768311</v>
      </c>
      <c r="AR142" s="62">
        <f t="shared" si="64"/>
        <v>6.7695176641591477</v>
      </c>
      <c r="AS142" s="62">
        <f t="shared" si="65"/>
        <v>0.62433505099999997</v>
      </c>
      <c r="AT142" s="62">
        <f t="shared" si="66"/>
        <v>0.14725110585537249</v>
      </c>
      <c r="AU142" s="62">
        <f t="shared" si="51"/>
        <v>3.5437927118932566E-2</v>
      </c>
      <c r="AV142" s="62" t="str">
        <f t="shared" si="67"/>
        <v/>
      </c>
      <c r="AW142" s="62">
        <f t="shared" si="68"/>
        <v>0.83609499999999992</v>
      </c>
    </row>
    <row r="143" spans="1:49">
      <c r="A143" s="62">
        <v>2010</v>
      </c>
      <c r="B143" s="61">
        <v>150.03891632989072</v>
      </c>
      <c r="C143" s="61">
        <v>10509</v>
      </c>
      <c r="D143" s="61">
        <v>35318.227890000002</v>
      </c>
      <c r="E143" s="62">
        <v>1.5300006690000001</v>
      </c>
      <c r="F143">
        <v>0.65764011</v>
      </c>
      <c r="G143" s="61"/>
      <c r="H143" s="61">
        <v>0.20555555555555555</v>
      </c>
      <c r="I143" s="61">
        <v>10137.37233</v>
      </c>
      <c r="J143" s="61">
        <v>7181.2652399999997</v>
      </c>
      <c r="K143" s="61">
        <v>10776.107980000001</v>
      </c>
      <c r="L143" s="61">
        <v>13502.66318</v>
      </c>
      <c r="M143" s="61">
        <v>102.4260822</v>
      </c>
      <c r="N143" s="62">
        <f t="shared" si="58"/>
        <v>107.69734134041009</v>
      </c>
      <c r="O143" s="61">
        <v>203.87366283572788</v>
      </c>
      <c r="P143">
        <v>98.364008909999995</v>
      </c>
      <c r="Q143">
        <v>99.560043359999995</v>
      </c>
      <c r="R143">
        <v>102.4680127</v>
      </c>
      <c r="S143">
        <v>95.237241890000007</v>
      </c>
      <c r="T143">
        <v>93.346084559999994</v>
      </c>
      <c r="U143">
        <v>10.584837</v>
      </c>
      <c r="V143">
        <v>4.8028459999999997</v>
      </c>
      <c r="W143">
        <v>1889.7575999999999</v>
      </c>
      <c r="X143">
        <v>0.61708194000000005</v>
      </c>
      <c r="Y143">
        <v>5306.0007180000002</v>
      </c>
      <c r="Z143" s="61">
        <v>0.810958333333333</v>
      </c>
      <c r="AB143" s="61">
        <v>0.96183300000000005</v>
      </c>
      <c r="AC143" s="63">
        <f t="shared" si="59"/>
        <v>1.5300006690000001E-2</v>
      </c>
      <c r="AD143" s="20">
        <f t="shared" si="74"/>
        <v>0.65764011</v>
      </c>
      <c r="AE143" s="62" t="str">
        <f t="shared" si="60"/>
        <v/>
      </c>
      <c r="AF143" s="20">
        <f t="shared" si="71"/>
        <v>0.20555555555555555</v>
      </c>
      <c r="AG143" s="62">
        <f t="shared" si="61"/>
        <v>0.2870294727576152</v>
      </c>
      <c r="AH143" s="62">
        <f t="shared" si="62"/>
        <v>0.20333028209587214</v>
      </c>
      <c r="AI143" s="62">
        <f t="shared" si="72"/>
        <v>0.30511462844519294</v>
      </c>
      <c r="AJ143" s="62">
        <f t="shared" si="73"/>
        <v>0.38231428887243635</v>
      </c>
      <c r="AK143" s="62">
        <f t="shared" si="63"/>
        <v>-7.7199660427243411E-2</v>
      </c>
      <c r="AL143" s="62">
        <f t="shared" si="69"/>
        <v>3.2633809702586745E-2</v>
      </c>
      <c r="AM143" s="62">
        <f t="shared" si="70"/>
        <v>2.0418857303023622E-2</v>
      </c>
      <c r="AN143" s="62">
        <f t="shared" si="70"/>
        <v>1.9029993615216845E-2</v>
      </c>
      <c r="AO143" s="62">
        <f t="shared" si="70"/>
        <v>4.7156295870161839E-2</v>
      </c>
      <c r="AP143" s="62">
        <f t="shared" si="70"/>
        <v>6.0637645658837169E-2</v>
      </c>
      <c r="AQ143" s="62">
        <f t="shared" si="50"/>
        <v>-0.79021384644364601</v>
      </c>
      <c r="AR143" s="62">
        <f t="shared" si="64"/>
        <v>6.7539899994165449</v>
      </c>
      <c r="AS143" s="62">
        <f t="shared" si="65"/>
        <v>0.61708194000000005</v>
      </c>
      <c r="AT143" s="62">
        <f t="shared" si="66"/>
        <v>0.15023405858656744</v>
      </c>
      <c r="AU143" s="62">
        <f t="shared" si="51"/>
        <v>2.7023061465763699E-2</v>
      </c>
      <c r="AV143" s="62" t="str">
        <f t="shared" si="67"/>
        <v/>
      </c>
      <c r="AW143" s="62">
        <f t="shared" si="68"/>
        <v>0.96183300000000005</v>
      </c>
    </row>
    <row r="144" spans="1:49">
      <c r="A144" s="62">
        <v>2011</v>
      </c>
      <c r="B144" s="61">
        <v>154.94396784913829</v>
      </c>
      <c r="C144" s="61">
        <v>10494</v>
      </c>
      <c r="D144" s="61">
        <v>33760.761619999997</v>
      </c>
      <c r="E144" s="62">
        <v>1.459999174</v>
      </c>
      <c r="F144">
        <v>0.65824669999999996</v>
      </c>
      <c r="G144" s="61"/>
      <c r="H144" s="61">
        <v>0.18181818181818182</v>
      </c>
      <c r="I144" s="61">
        <v>9768.6859320000003</v>
      </c>
      <c r="J144" s="61">
        <v>8312.9861299999993</v>
      </c>
      <c r="K144" s="61">
        <v>12111.09136</v>
      </c>
      <c r="L144" s="61">
        <v>13623.14003</v>
      </c>
      <c r="M144" s="61">
        <v>100.70291880000001</v>
      </c>
      <c r="N144" s="62">
        <f t="shared" si="58"/>
        <v>104.8593468406841</v>
      </c>
      <c r="O144" s="61">
        <v>211.11933281290965</v>
      </c>
      <c r="P144">
        <v>99.999991379999997</v>
      </c>
      <c r="Q144">
        <v>100.0000031</v>
      </c>
      <c r="R144">
        <v>100.0000086</v>
      </c>
      <c r="S144">
        <v>100.00000660000001</v>
      </c>
      <c r="T144">
        <v>99.999994110000003</v>
      </c>
      <c r="U144">
        <v>10.558909</v>
      </c>
      <c r="V144">
        <v>4.6873259999999997</v>
      </c>
      <c r="W144">
        <v>1866.5815</v>
      </c>
      <c r="X144">
        <v>0.60724341900000001</v>
      </c>
      <c r="Y144">
        <v>5335.0966710000002</v>
      </c>
      <c r="Z144" s="61">
        <v>1.3906000000000001</v>
      </c>
      <c r="AB144" s="61">
        <v>1.1138970000000001</v>
      </c>
      <c r="AC144" s="63">
        <f t="shared" si="59"/>
        <v>1.459999174E-2</v>
      </c>
      <c r="AD144" s="20">
        <f t="shared" si="74"/>
        <v>0.65824669999999996</v>
      </c>
      <c r="AE144" s="62" t="str">
        <f t="shared" si="60"/>
        <v/>
      </c>
      <c r="AF144" s="20">
        <f t="shared" si="71"/>
        <v>0.18181818181818182</v>
      </c>
      <c r="AG144" s="62">
        <f t="shared" si="61"/>
        <v>0.28935028308760058</v>
      </c>
      <c r="AH144" s="62">
        <f t="shared" si="62"/>
        <v>0.24623218586026674</v>
      </c>
      <c r="AI144" s="62">
        <f t="shared" si="72"/>
        <v>0.35873276486823524</v>
      </c>
      <c r="AJ144" s="62">
        <f t="shared" si="73"/>
        <v>0.403519925982049</v>
      </c>
      <c r="AK144" s="62">
        <f t="shared" si="63"/>
        <v>-4.4787161113813756E-2</v>
      </c>
      <c r="AL144" s="62">
        <f t="shared" si="69"/>
        <v>4.3200125559943417E-2</v>
      </c>
      <c r="AM144" s="62">
        <f t="shared" si="70"/>
        <v>3.1114303785188733E-2</v>
      </c>
      <c r="AN144" s="62">
        <f t="shared" si="70"/>
        <v>2.3245931461587598E-3</v>
      </c>
      <c r="AO144" s="62">
        <f t="shared" si="70"/>
        <v>7.5504190177238056E-2</v>
      </c>
      <c r="AP144" s="62">
        <f t="shared" si="70"/>
        <v>9.5561201445602498E-2</v>
      </c>
      <c r="AQ144" s="62">
        <f t="shared" si="50"/>
        <v>-0.81210768793931143</v>
      </c>
      <c r="AR144" s="62">
        <f t="shared" si="64"/>
        <v>6.7197562740749675</v>
      </c>
      <c r="AS144" s="62">
        <f t="shared" si="65"/>
        <v>0.60724341900000001</v>
      </c>
      <c r="AT144" s="62">
        <f t="shared" si="66"/>
        <v>0.15802654960957604</v>
      </c>
      <c r="AU144" s="62">
        <f t="shared" si="51"/>
        <v>3.4814583145999098E-2</v>
      </c>
      <c r="AV144" s="62" t="str">
        <f t="shared" si="67"/>
        <v/>
      </c>
      <c r="AW144" s="62">
        <f t="shared" si="68"/>
        <v>1.1138970000000001</v>
      </c>
    </row>
    <row r="145" spans="1:49">
      <c r="A145" s="62">
        <v>2012</v>
      </c>
      <c r="B145" s="61">
        <v>151.94937092617857</v>
      </c>
      <c r="C145" s="61">
        <v>10451</v>
      </c>
      <c r="D145" s="61">
        <v>34135.935219999999</v>
      </c>
      <c r="E145" s="62">
        <v>1.379999419</v>
      </c>
      <c r="F145">
        <v>0.66277604199999995</v>
      </c>
      <c r="G145" s="61">
        <v>2.9</v>
      </c>
      <c r="H145" s="61">
        <v>0.16071428571428573</v>
      </c>
      <c r="I145" s="61">
        <v>9774.4999100000005</v>
      </c>
      <c r="J145" s="61">
        <v>7957.3310620000002</v>
      </c>
      <c r="K145" s="61">
        <v>12731.37585</v>
      </c>
      <c r="L145" s="61">
        <v>12902.81984</v>
      </c>
      <c r="M145" s="61">
        <v>97.038967360000001</v>
      </c>
      <c r="N145" s="62">
        <f t="shared" si="58"/>
        <v>110.48054874378556</v>
      </c>
      <c r="O145" s="61">
        <v>216.98000549179602</v>
      </c>
      <c r="P145">
        <v>101.8429156</v>
      </c>
      <c r="Q145">
        <v>98.637838110000004</v>
      </c>
      <c r="R145">
        <v>92.141911629999996</v>
      </c>
      <c r="S145">
        <v>101.6595422</v>
      </c>
      <c r="T145">
        <v>101.10622239999999</v>
      </c>
      <c r="U145">
        <v>10.515015999999999</v>
      </c>
      <c r="V145">
        <v>4.4682279999999999</v>
      </c>
      <c r="W145">
        <v>1849.0492999999999</v>
      </c>
      <c r="X145">
        <v>0.58803999399999995</v>
      </c>
      <c r="Y145">
        <v>5202.3174419999996</v>
      </c>
      <c r="Z145" s="61">
        <v>0.57318333333333304</v>
      </c>
      <c r="AB145" s="61">
        <v>1.2620990000000001</v>
      </c>
      <c r="AC145" s="63">
        <f t="shared" si="59"/>
        <v>1.379999419E-2</v>
      </c>
      <c r="AD145" s="20">
        <f t="shared" si="74"/>
        <v>0.66277604199999995</v>
      </c>
      <c r="AE145" s="62">
        <f t="shared" si="60"/>
        <v>2.8999999999999998E-2</v>
      </c>
      <c r="AF145" s="20">
        <f t="shared" si="71"/>
        <v>0.16071428571428573</v>
      </c>
      <c r="AG145" s="62">
        <f t="shared" si="61"/>
        <v>0.28634047513287963</v>
      </c>
      <c r="AH145" s="62">
        <f t="shared" si="62"/>
        <v>0.23310716436261156</v>
      </c>
      <c r="AI145" s="62">
        <f t="shared" si="72"/>
        <v>0.3729610970945591</v>
      </c>
      <c r="AJ145" s="62">
        <f t="shared" si="73"/>
        <v>0.37798348739659932</v>
      </c>
      <c r="AK145" s="62">
        <f t="shared" si="63"/>
        <v>-5.0223903020402139E-3</v>
      </c>
      <c r="AL145" s="62">
        <f t="shared" si="69"/>
        <v>-3.3958094466319859E-2</v>
      </c>
      <c r="AM145" s="62">
        <f t="shared" si="70"/>
        <v>-6.5934853082869671E-2</v>
      </c>
      <c r="AN145" s="62">
        <f t="shared" si="70"/>
        <v>-0.13405994342000618</v>
      </c>
      <c r="AO145" s="62">
        <f t="shared" si="70"/>
        <v>-3.5760420965471329E-2</v>
      </c>
      <c r="AP145" s="62">
        <f t="shared" si="70"/>
        <v>-4.1218033712301393E-2</v>
      </c>
      <c r="AQ145" s="62">
        <f t="shared" si="50"/>
        <v>-0.85581242134085256</v>
      </c>
      <c r="AR145" s="62">
        <f t="shared" si="64"/>
        <v>6.6666144727519336</v>
      </c>
      <c r="AS145" s="62">
        <f t="shared" si="65"/>
        <v>0.58803999399999995</v>
      </c>
      <c r="AT145" s="62">
        <f t="shared" si="66"/>
        <v>0.15240002678912981</v>
      </c>
      <c r="AU145" s="62">
        <f t="shared" si="51"/>
        <v>-3.8313577739884468E-2</v>
      </c>
      <c r="AV145" s="62" t="str">
        <f t="shared" si="67"/>
        <v/>
      </c>
      <c r="AW145" s="62">
        <f t="shared" si="68"/>
        <v>1.2620990000000001</v>
      </c>
    </row>
    <row r="146" spans="1:49">
      <c r="A146" s="62">
        <v>2013</v>
      </c>
      <c r="B146" s="61">
        <v>145.37161917192373</v>
      </c>
      <c r="C146" s="61">
        <v>10394</v>
      </c>
      <c r="D146" s="61">
        <v>34699.235099999998</v>
      </c>
      <c r="E146" s="62">
        <v>1.3299990639999999</v>
      </c>
      <c r="F146">
        <v>0.65275225999999997</v>
      </c>
      <c r="G146" s="61">
        <v>2.9</v>
      </c>
      <c r="H146" s="61">
        <v>0.14705882352941177</v>
      </c>
      <c r="I146" s="61">
        <v>9799.7606419999993</v>
      </c>
      <c r="J146" s="61">
        <v>8243.0179119999993</v>
      </c>
      <c r="K146" s="61">
        <v>13489.216249999999</v>
      </c>
      <c r="L146" s="61">
        <v>13146.147440000001</v>
      </c>
      <c r="M146" s="61">
        <v>96.470270310000004</v>
      </c>
      <c r="N146" s="62">
        <f t="shared" si="58"/>
        <v>113.58519411829207</v>
      </c>
      <c r="O146" s="61">
        <v>217.9347175159599</v>
      </c>
      <c r="P146">
        <v>102.6465757</v>
      </c>
      <c r="Q146">
        <v>97.876076690000005</v>
      </c>
      <c r="R146">
        <v>97.998420359999997</v>
      </c>
      <c r="S146">
        <v>100.6777802</v>
      </c>
      <c r="T146">
        <v>98.421811289999994</v>
      </c>
      <c r="U146">
        <v>10.459716</v>
      </c>
      <c r="V146">
        <v>4.309965</v>
      </c>
      <c r="W146">
        <v>1851.9984999999999</v>
      </c>
      <c r="X146">
        <v>0.58689480999999999</v>
      </c>
      <c r="Y146">
        <v>5123.4578469999997</v>
      </c>
      <c r="Z146" s="61">
        <v>0.22066666666666701</v>
      </c>
      <c r="AB146" s="61">
        <v>1.290009</v>
      </c>
      <c r="AC146" s="63">
        <f t="shared" si="59"/>
        <v>1.3299990639999999E-2</v>
      </c>
      <c r="AD146" s="20">
        <f t="shared" si="74"/>
        <v>0.65275225999999997</v>
      </c>
      <c r="AE146" s="62">
        <f t="shared" si="60"/>
        <v>2.8999999999999998E-2</v>
      </c>
      <c r="AF146" s="20">
        <f t="shared" si="71"/>
        <v>0.14705882352941177</v>
      </c>
      <c r="AG146" s="62">
        <f t="shared" si="61"/>
        <v>0.28242007680451719</v>
      </c>
      <c r="AH146" s="62">
        <f t="shared" si="62"/>
        <v>0.23755618497769132</v>
      </c>
      <c r="AI146" s="62">
        <f t="shared" si="72"/>
        <v>0.38874678969508469</v>
      </c>
      <c r="AJ146" s="62">
        <f t="shared" si="73"/>
        <v>0.37885986253339632</v>
      </c>
      <c r="AK146" s="62">
        <f t="shared" si="63"/>
        <v>9.8869271616883747E-3</v>
      </c>
      <c r="AL146" s="62">
        <f t="shared" si="69"/>
        <v>-1.9853487472350967E-2</v>
      </c>
      <c r="AM146" s="62">
        <f t="shared" si="70"/>
        <v>-3.5466475062902417E-2</v>
      </c>
      <c r="AN146" s="62">
        <f t="shared" si="70"/>
        <v>3.3907765124817427E-2</v>
      </c>
      <c r="AO146" s="62">
        <f t="shared" si="70"/>
        <v>-3.7417975143922019E-2</v>
      </c>
      <c r="AP146" s="62">
        <f t="shared" si="70"/>
        <v>-5.462292050144163E-2</v>
      </c>
      <c r="AQ146" s="62">
        <f t="shared" si="50"/>
        <v>-0.8866015237835233</v>
      </c>
      <c r="AR146" s="62">
        <f t="shared" si="64"/>
        <v>6.6374190814870682</v>
      </c>
      <c r="AS146" s="62">
        <f t="shared" si="65"/>
        <v>0.58689480999999999</v>
      </c>
      <c r="AT146" s="62">
        <f t="shared" si="66"/>
        <v>0.14765333680222825</v>
      </c>
      <c r="AU146" s="62">
        <f t="shared" si="51"/>
        <v>-2.1981854999036217E-2</v>
      </c>
      <c r="AV146" s="62" t="str">
        <f t="shared" si="67"/>
        <v/>
      </c>
      <c r="AW146" s="62">
        <f t="shared" si="68"/>
        <v>1.290009</v>
      </c>
    </row>
    <row r="147" spans="1:49">
      <c r="A147" s="62">
        <v>2014</v>
      </c>
      <c r="B147" s="61">
        <v>165.12807841199239</v>
      </c>
      <c r="C147" s="61">
        <v>10338</v>
      </c>
      <c r="D147">
        <v>36048.480170000003</v>
      </c>
      <c r="E147" s="62">
        <v>1.2899999289999999</v>
      </c>
      <c r="F147">
        <v>0.65934149399999997</v>
      </c>
      <c r="G147" s="61">
        <v>2.7</v>
      </c>
      <c r="H147" s="61">
        <v>0.15028901734104047</v>
      </c>
      <c r="I147">
        <v>9714.7562739999994</v>
      </c>
      <c r="J147" s="61">
        <v>8269.8824999999997</v>
      </c>
      <c r="K147">
        <v>13905.50129</v>
      </c>
      <c r="L147">
        <v>13839.922420000001</v>
      </c>
      <c r="M147">
        <v>97.858151059999997</v>
      </c>
      <c r="N147" s="62">
        <f t="shared" si="58"/>
        <v>116.95841026533907</v>
      </c>
      <c r="O147" s="61">
        <v>217.58602196793436</v>
      </c>
      <c r="P147">
        <v>103.2978548</v>
      </c>
      <c r="Q147">
        <v>97.816107869999996</v>
      </c>
      <c r="R147">
        <v>97.451265960000001</v>
      </c>
      <c r="S147">
        <v>99.983282599999995</v>
      </c>
      <c r="T147">
        <v>96.335444980000005</v>
      </c>
      <c r="U147">
        <v>10.402343</v>
      </c>
      <c r="V147">
        <v>4.3413472180000001</v>
      </c>
      <c r="W147">
        <v>1856.8968420000001</v>
      </c>
      <c r="X147" s="61">
        <v>0.5807642936706543</v>
      </c>
      <c r="Y147" s="61">
        <v>5102.3470930000003</v>
      </c>
      <c r="Z147" s="61">
        <v>0.209933333333333</v>
      </c>
      <c r="AB147" s="61">
        <v>1.302998453121748</v>
      </c>
      <c r="AC147" s="63">
        <f t="shared" ref="AC147:AC150" si="75">IF(E147="","",E147/100)</f>
        <v>1.2899999289999999E-2</v>
      </c>
      <c r="AD147" s="20">
        <f t="shared" ref="AD147:AD150" si="76">IF(F147="","",F147)</f>
        <v>0.65934149399999997</v>
      </c>
      <c r="AE147" s="62">
        <f t="shared" ref="AE147:AE150" si="77">IF(G147="","",G147/100)</f>
        <v>2.7000000000000003E-2</v>
      </c>
      <c r="AF147" s="20">
        <f t="shared" ref="AF147:AF150" si="78">IF(H147="","",H147)</f>
        <v>0.15028901734104047</v>
      </c>
      <c r="AG147" s="62">
        <f t="shared" ref="AG147:AG150" si="79">IF(OR(I147="",D147=""),"",I147/D147)</f>
        <v>0.26949142455344738</v>
      </c>
      <c r="AH147" s="62">
        <f t="shared" ref="AH147:AH150" si="80">IF(OR(J147="",D147=""),"",J147/D147)</f>
        <v>0.22941001842519562</v>
      </c>
      <c r="AI147" s="62">
        <f t="shared" ref="AI147:AI150" si="81">IF(OR(K147="",D147=""),"",K147/D147)</f>
        <v>0.38574445370299781</v>
      </c>
      <c r="AJ147" s="62">
        <f t="shared" ref="AJ147:AJ150" si="82">IF(OR(L147="",D147=""),"",L147/D147)</f>
        <v>0.38392526827019346</v>
      </c>
      <c r="AK147" s="62">
        <f t="shared" ref="AK147:AK150" si="83">IF(OR(AI147="",AJ147=""),"",AI147-AJ147)</f>
        <v>1.8191854328043489E-3</v>
      </c>
      <c r="AL147" s="62">
        <f t="shared" ref="AL147:AL150" si="84">IF(OR(P147="",P146="",N147="",N146=""),"",LN((P147/P146)/(N147/N146)))</f>
        <v>-2.2940414169956531E-2</v>
      </c>
      <c r="AM147" s="62">
        <f t="shared" ref="AM147:AM150" si="85">IF(OR(Q147="",Q146="",$N147="",$N146=""),"",LN((Q147/Q146)/($N147/$N146)))</f>
        <v>-2.9878128747784217E-2</v>
      </c>
      <c r="AN147" s="62">
        <f t="shared" ref="AN147:AN150" si="86">IF(OR(R147="",R146="",$N147="",$N146=""),"",LN((R147/R146)/($N147/$N146)))</f>
        <v>-3.4864182488165009E-2</v>
      </c>
      <c r="AO147" s="62">
        <f t="shared" ref="AO147:AO150" si="87">IF(OR(S147="",S146="",$N147="",$N146=""),"",LN((S147/S146)/($N147/$N146)))</f>
        <v>-3.618736339730208E-2</v>
      </c>
      <c r="AP147" s="62">
        <f t="shared" ref="AP147:AP150" si="88">IF(OR(T147="",T146="",$N147="",$N146=""),"",LN((T147/T146)/($N147/$N146)))</f>
        <v>-5.0691358994222668E-2</v>
      </c>
      <c r="AQ147" s="62">
        <f t="shared" ref="AQ147:AQ150" si="89">IF(OR(V147="",U147=""),"",LN(V147/U147))</f>
        <v>-0.87384635039888459</v>
      </c>
      <c r="AR147" s="62">
        <f t="shared" ref="AR147:AR150" si="90">IF(OR(V147="",W147="",U147=""),"",LN(V147*W147/U147))</f>
        <v>6.6528156585222833</v>
      </c>
      <c r="AS147" s="62">
        <f t="shared" ref="AS147:AS150" si="91">IF(X147="","",X147)</f>
        <v>0.5807642936706543</v>
      </c>
      <c r="AT147" s="62">
        <f t="shared" ref="AT147:AT150" si="92">IF(OR(Y147="",D147=""),"",Y147/D147)</f>
        <v>0.14154125413715049</v>
      </c>
      <c r="AU147" s="62">
        <f t="shared" ref="AU147:AU150" si="93">IF(OR(Z146="",N147="",N146=""),"",Z146/100-LN(N147/N146))</f>
        <v>-2.7058572792646056E-2</v>
      </c>
      <c r="AV147" s="62" t="str">
        <f t="shared" ref="AV147:AV150" si="94">IF(OR(AA147="",Z147=""),"",(AA147-Z147)/100)</f>
        <v/>
      </c>
      <c r="AW147" s="62">
        <f t="shared" ref="AW147:AW150" si="95">IF(AB147="","",AB147)</f>
        <v>1.302998453121748</v>
      </c>
    </row>
    <row r="148" spans="1:49">
      <c r="A148" s="62">
        <v>2015</v>
      </c>
      <c r="B148" s="61">
        <v>184.14806650133187</v>
      </c>
      <c r="C148" s="61">
        <v>10295</v>
      </c>
      <c r="D148">
        <v>37125.152110000003</v>
      </c>
      <c r="E148" s="62">
        <v>1.240000685</v>
      </c>
      <c r="G148" s="61">
        <v>2.5</v>
      </c>
      <c r="H148" s="61">
        <v>0.15485276907152082</v>
      </c>
      <c r="I148">
        <v>9721.9736260000009</v>
      </c>
      <c r="J148" s="61">
        <v>8598.0715340000006</v>
      </c>
      <c r="K148">
        <v>14597.575580000001</v>
      </c>
      <c r="L148">
        <v>14335.004300000001</v>
      </c>
      <c r="M148">
        <v>100.05470339999999</v>
      </c>
      <c r="N148" s="62">
        <f t="shared" si="58"/>
        <v>118.29936485972856</v>
      </c>
      <c r="O148" s="61">
        <v>218.69135895953147</v>
      </c>
      <c r="Z148" s="61">
        <v>-0.02</v>
      </c>
      <c r="AB148" s="61">
        <v>1.291121754007857</v>
      </c>
      <c r="AC148" s="63">
        <f t="shared" si="75"/>
        <v>1.2400006850000001E-2</v>
      </c>
      <c r="AD148" s="20" t="str">
        <f t="shared" si="76"/>
        <v/>
      </c>
      <c r="AE148" s="62">
        <f t="shared" si="77"/>
        <v>2.5000000000000001E-2</v>
      </c>
      <c r="AF148" s="20">
        <f t="shared" si="78"/>
        <v>0.15485276907152082</v>
      </c>
      <c r="AG148" s="62">
        <f t="shared" si="79"/>
        <v>0.26187027051617917</v>
      </c>
      <c r="AH148" s="62">
        <f t="shared" si="80"/>
        <v>0.23159693752969246</v>
      </c>
      <c r="AI148" s="62">
        <f t="shared" si="81"/>
        <v>0.3931990779929494</v>
      </c>
      <c r="AJ148" s="62">
        <f t="shared" si="82"/>
        <v>0.38612647990036747</v>
      </c>
      <c r="AK148" s="62">
        <f t="shared" si="83"/>
        <v>7.0725980925819276E-3</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-9.3006649551740945E-3</v>
      </c>
      <c r="AV148" s="62" t="str">
        <f t="shared" si="94"/>
        <v/>
      </c>
      <c r="AW148" s="62">
        <f t="shared" si="95"/>
        <v>1.291121754007857</v>
      </c>
    </row>
    <row r="149" spans="1:49">
      <c r="A149" s="62">
        <v>2016</v>
      </c>
      <c r="B149" s="61">
        <v>190.1925813490181</v>
      </c>
      <c r="C149" s="61">
        <v>10263</v>
      </c>
      <c r="D149">
        <v>37075.873030000002</v>
      </c>
      <c r="E149" s="62">
        <v>1.279996243</v>
      </c>
      <c r="G149" s="61"/>
      <c r="H149" s="61">
        <v>0.14594594594594595</v>
      </c>
      <c r="I149">
        <v>10096.474</v>
      </c>
      <c r="J149" s="61">
        <v>8867.1183779999992</v>
      </c>
      <c r="K149">
        <v>14930.696470000001</v>
      </c>
      <c r="L149">
        <v>14500.34181</v>
      </c>
      <c r="M149">
        <v>101.9154384</v>
      </c>
      <c r="N149" s="62">
        <f t="shared" si="58"/>
        <v>116.34697906719065</v>
      </c>
      <c r="O149" s="61">
        <v>220.08223600251407</v>
      </c>
      <c r="Z149" s="61">
        <v>-0.26368999999999998</v>
      </c>
      <c r="AB149" s="61">
        <v>1.301213</v>
      </c>
      <c r="AC149" s="63">
        <f t="shared" si="75"/>
        <v>1.2799962430000001E-2</v>
      </c>
      <c r="AD149" s="20" t="str">
        <f t="shared" si="76"/>
        <v/>
      </c>
      <c r="AE149" s="62" t="str">
        <f t="shared" si="77"/>
        <v/>
      </c>
      <c r="AF149" s="20">
        <f t="shared" si="78"/>
        <v>0.14594594594594595</v>
      </c>
      <c r="AG149" s="62">
        <f t="shared" si="79"/>
        <v>0.2723192517093373</v>
      </c>
      <c r="AH149" s="62">
        <f t="shared" si="80"/>
        <v>0.23916141828474696</v>
      </c>
      <c r="AI149" s="62">
        <f t="shared" si="81"/>
        <v>0.40270653796658556</v>
      </c>
      <c r="AJ149" s="62">
        <f t="shared" si="82"/>
        <v>0.39109913334386015</v>
      </c>
      <c r="AK149" s="62">
        <f t="shared" si="83"/>
        <v>1.1607404622725415E-2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1.6441476847770906E-2</v>
      </c>
      <c r="AV149" s="62" t="str">
        <f t="shared" si="94"/>
        <v/>
      </c>
      <c r="AW149" s="62">
        <f t="shared" si="95"/>
        <v>1.301213</v>
      </c>
    </row>
    <row r="150" spans="1:49">
      <c r="A150" s="62">
        <v>2017</v>
      </c>
      <c r="E150" s="62">
        <v>1.3199995680000001</v>
      </c>
      <c r="G150" s="61"/>
      <c r="AC150" s="63">
        <f t="shared" si="75"/>
        <v>1.319999568E-2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row r="153" spans="1:49">
      <c r="X153" s="6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E0EC-D314-49D5-B38A-D357C4A6C2EC}">
  <dimension ref="A1:AW152"/>
  <sheetViews>
    <sheetView workbookViewId="0">
      <pane ySplit="1" topLeftCell="A133"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452</v>
      </c>
      <c r="C1" s="62" t="s">
        <v>875</v>
      </c>
      <c r="D1" s="62" t="s">
        <v>453</v>
      </c>
      <c r="E1" s="3" t="s">
        <v>945</v>
      </c>
      <c r="F1" s="62" t="s">
        <v>454</v>
      </c>
      <c r="G1" s="3" t="s">
        <v>976</v>
      </c>
      <c r="H1" s="62" t="s">
        <v>455</v>
      </c>
      <c r="I1" s="62" t="s">
        <v>456</v>
      </c>
      <c r="J1" s="62" t="s">
        <v>924</v>
      </c>
      <c r="K1" s="62" t="s">
        <v>457</v>
      </c>
      <c r="L1" s="62" t="s">
        <v>458</v>
      </c>
      <c r="M1" s="62" t="s">
        <v>459</v>
      </c>
      <c r="N1" s="3" t="s">
        <v>460</v>
      </c>
      <c r="O1" s="62" t="s">
        <v>461</v>
      </c>
      <c r="P1" s="62" t="s">
        <v>462</v>
      </c>
      <c r="Q1" s="62" t="s">
        <v>463</v>
      </c>
      <c r="R1" s="62" t="s">
        <v>464</v>
      </c>
      <c r="S1" s="62" t="s">
        <v>465</v>
      </c>
      <c r="T1" s="62" t="s">
        <v>466</v>
      </c>
      <c r="U1" s="62" t="s">
        <v>467</v>
      </c>
      <c r="V1" s="62" t="s">
        <v>468</v>
      </c>
      <c r="W1" s="62" t="s">
        <v>469</v>
      </c>
      <c r="X1" s="62" t="s">
        <v>470</v>
      </c>
      <c r="Y1" s="62" t="s">
        <v>832</v>
      </c>
      <c r="Z1" s="62" t="s">
        <v>471</v>
      </c>
      <c r="AA1" s="62"/>
      <c r="AB1" s="62" t="s">
        <v>472</v>
      </c>
      <c r="AC1" s="69" t="s">
        <v>945</v>
      </c>
      <c r="AD1" s="20" t="s">
        <v>454</v>
      </c>
      <c r="AE1" s="3" t="s">
        <v>976</v>
      </c>
      <c r="AF1" s="1" t="s">
        <v>455</v>
      </c>
      <c r="AG1" s="3" t="s">
        <v>473</v>
      </c>
      <c r="AH1" s="3" t="s">
        <v>902</v>
      </c>
      <c r="AI1" s="3" t="s">
        <v>474</v>
      </c>
      <c r="AJ1" s="3" t="s">
        <v>475</v>
      </c>
      <c r="AK1" s="3" t="s">
        <v>476</v>
      </c>
      <c r="AL1" s="3" t="s">
        <v>477</v>
      </c>
      <c r="AM1" s="3" t="s">
        <v>478</v>
      </c>
      <c r="AN1" s="3" t="s">
        <v>479</v>
      </c>
      <c r="AO1" s="3" t="s">
        <v>480</v>
      </c>
      <c r="AP1" s="3" t="s">
        <v>481</v>
      </c>
      <c r="AQ1" s="3" t="s">
        <v>482</v>
      </c>
      <c r="AR1" s="3" t="s">
        <v>483</v>
      </c>
      <c r="AS1" s="3" t="s">
        <v>484</v>
      </c>
      <c r="AT1" s="3" t="s">
        <v>821</v>
      </c>
      <c r="AU1" s="3" t="s">
        <v>485</v>
      </c>
      <c r="AV1" s="3" t="s">
        <v>486</v>
      </c>
      <c r="AW1" s="3" t="s">
        <v>472</v>
      </c>
    </row>
    <row r="2" spans="1:49" ht="15.6">
      <c r="A2" s="34" t="s">
        <v>0</v>
      </c>
      <c r="B2" s="62" t="s">
        <v>569</v>
      </c>
      <c r="C2" s="62" t="s">
        <v>865</v>
      </c>
      <c r="D2" s="62" t="s">
        <v>753</v>
      </c>
      <c r="E2" s="61" t="s">
        <v>961</v>
      </c>
      <c r="F2" s="62" t="s">
        <v>246</v>
      </c>
      <c r="G2" s="61" t="s">
        <v>960</v>
      </c>
      <c r="H2" s="62" t="s">
        <v>72</v>
      </c>
      <c r="I2" s="62" t="s">
        <v>570</v>
      </c>
      <c r="J2" s="62" t="s">
        <v>925</v>
      </c>
      <c r="K2" s="62" t="s">
        <v>571</v>
      </c>
      <c r="L2" s="62" t="s">
        <v>572</v>
      </c>
      <c r="M2" s="62" t="s">
        <v>93</v>
      </c>
      <c r="N2" s="62" t="s">
        <v>154</v>
      </c>
      <c r="O2" s="62" t="s">
        <v>85</v>
      </c>
      <c r="P2" s="62" t="s">
        <v>241</v>
      </c>
      <c r="Q2" s="62" t="s">
        <v>245</v>
      </c>
      <c r="R2" s="62" t="s">
        <v>107</v>
      </c>
      <c r="S2" s="62" t="s">
        <v>108</v>
      </c>
      <c r="T2" s="62" t="s">
        <v>109</v>
      </c>
      <c r="U2" s="62" t="s">
        <v>111</v>
      </c>
      <c r="V2" s="62" t="s">
        <v>118</v>
      </c>
      <c r="W2" s="62" t="s">
        <v>117</v>
      </c>
      <c r="X2" s="26" t="s">
        <v>114</v>
      </c>
      <c r="Y2" s="29" t="s">
        <v>833</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4.3568600000000002</v>
      </c>
      <c r="C3" s="61">
        <v>16201</v>
      </c>
      <c r="D3" s="61">
        <v>5.9704321289999998</v>
      </c>
      <c r="H3" s="61">
        <v>4.7004775999999998E-2</v>
      </c>
      <c r="I3" s="61">
        <v>0.80400000000000005</v>
      </c>
      <c r="J3" s="61">
        <v>0.39900000000000002</v>
      </c>
      <c r="K3" s="61">
        <v>0.35531659100000001</v>
      </c>
      <c r="L3" s="61">
        <v>0.37570638899999997</v>
      </c>
      <c r="M3" s="61">
        <v>6.6038466759999999</v>
      </c>
      <c r="N3" s="62">
        <f>IF(OR(D3="",C3="",M3=""),"",D3*1000000000/C3/1000/(M3/100*$D$138*1000000000/$C$138/1000)*100)</f>
        <v>0.15928906574530677</v>
      </c>
      <c r="O3" s="61">
        <v>0.28234712601742945</v>
      </c>
      <c r="Z3" s="61">
        <v>5</v>
      </c>
      <c r="AB3" s="61"/>
      <c r="AC3" s="63" t="str">
        <f>IF(E3="","",E3/100)</f>
        <v/>
      </c>
      <c r="AD3" s="20" t="str">
        <f>IF(F3="","",F3)</f>
        <v/>
      </c>
      <c r="AE3" s="62" t="str">
        <f>IF(G3="","",G3/100)</f>
        <v/>
      </c>
      <c r="AF3" s="20">
        <f t="shared" ref="AF3:AF5" si="0">IF(H3="","",H3)</f>
        <v>4.7004775999999998E-2</v>
      </c>
      <c r="AG3" s="62">
        <f>IF(OR(I3="",D3=""),"",I3/D3)</f>
        <v>0.13466361942124006</v>
      </c>
      <c r="AH3" s="62">
        <f>IF(OR(J3="",D3=""),"",J3/D3)</f>
        <v>6.6829333518749728E-2</v>
      </c>
      <c r="AI3" s="62">
        <f>IF(OR(K3="",D3=""),"",K3/D3)</f>
        <v>5.9512709184672156E-2</v>
      </c>
      <c r="AJ3" s="62">
        <f t="shared" ref="AJ3:AJ4" si="1">IF(OR(L3="",D3=""),"",L3/D3)</f>
        <v>6.2927838535353692E-2</v>
      </c>
      <c r="AK3" s="62">
        <f>IF(OR(AI3="",AJ3=""),"",AI3-AJ3)</f>
        <v>-3.4151293506815353E-3</v>
      </c>
      <c r="AL3" s="62"/>
      <c r="AM3" s="62"/>
      <c r="AN3" s="62"/>
      <c r="AO3" s="62"/>
      <c r="AP3" s="62"/>
      <c r="AQ3" s="62"/>
      <c r="AR3" s="62" t="str">
        <f>IF(OR(V3="",W3="",U3=""),"",LN(V3*W3/U3))</f>
        <v/>
      </c>
      <c r="AS3" s="62" t="str">
        <f>IF(X3="","",X3)</f>
        <v/>
      </c>
      <c r="AT3" s="62" t="str">
        <f>IF(OR(Y3="",D3=""),"",Y3/D3)</f>
        <v/>
      </c>
      <c r="AU3" s="62"/>
      <c r="AV3" s="62" t="str">
        <f>IF(OR(AA3="",Z3=""),"",(AA3-Z3)/100)</f>
        <v/>
      </c>
      <c r="AW3" s="62" t="str">
        <f>IF(AB3="","",AB3)</f>
        <v/>
      </c>
    </row>
    <row r="4" spans="1:49">
      <c r="A4" s="62">
        <v>1871</v>
      </c>
      <c r="B4" s="61">
        <v>4.3913039999999999</v>
      </c>
      <c r="C4" s="61">
        <v>16258</v>
      </c>
      <c r="D4" s="61">
        <v>6.4102172849999999</v>
      </c>
      <c r="H4" s="61">
        <v>5.0675049E-2</v>
      </c>
      <c r="I4" s="61">
        <v>0.71299999999999997</v>
      </c>
      <c r="J4" s="61">
        <v>0.42199999999999999</v>
      </c>
      <c r="K4" s="61">
        <v>0.46539653199999997</v>
      </c>
      <c r="L4" s="61">
        <v>0.440695964</v>
      </c>
      <c r="M4" s="61">
        <v>7.1118819459999996</v>
      </c>
      <c r="N4" s="62">
        <f t="shared" ref="N4:N67" si="2">IF(OR(D4="",C4="",M4=""),"",D4*1000000000/C4/1000/(M4/100*$D$138*1000000000/$C$138/1000)*100)</f>
        <v>0.1582486798314188</v>
      </c>
      <c r="O4" s="61">
        <v>0.28304020487732034</v>
      </c>
      <c r="Z4" s="61">
        <v>5</v>
      </c>
      <c r="AB4" s="61"/>
      <c r="AC4" s="63" t="str">
        <f t="shared" ref="AC4:AC67" si="3">IF(E4="","",E4/100)</f>
        <v/>
      </c>
      <c r="AD4" s="20" t="str">
        <f>IF(F4="","",F4)</f>
        <v/>
      </c>
      <c r="AE4" s="62" t="str">
        <f t="shared" ref="AE4:AE67" si="4">IF(G4="","",G4/100)</f>
        <v/>
      </c>
      <c r="AF4" s="20">
        <f t="shared" si="0"/>
        <v>5.0675049E-2</v>
      </c>
      <c r="AG4" s="62">
        <f t="shared" ref="AG4:AG67" si="5">IF(OR(I4="",D4=""),"",I4/D4)</f>
        <v>0.11122867888869074</v>
      </c>
      <c r="AH4" s="62">
        <f t="shared" ref="AH4:AH67" si="6">IF(OR(J4="",D4=""),"",J4/D4)</f>
        <v>6.5832401810697744E-2</v>
      </c>
      <c r="AI4" s="62">
        <f>IF(OR(K4="",D4=""),"",K4/D4)</f>
        <v>7.2602302123055101E-2</v>
      </c>
      <c r="AJ4" s="62">
        <f t="shared" si="1"/>
        <v>6.8748989996210402E-2</v>
      </c>
      <c r="AK4" s="62">
        <f t="shared" ref="AK4:AK67" si="7">IF(OR(AI4="",AJ4=""),"",AI4-AJ4)</f>
        <v>3.853312126844699E-3</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5.6552856479075E-2</v>
      </c>
      <c r="AV4" s="62" t="str">
        <f t="shared" ref="AV4:AV67" si="11">IF(OR(AA4="",Z4=""),"",(AA4-Z4)/100)</f>
        <v/>
      </c>
      <c r="AW4" s="62" t="str">
        <f t="shared" ref="AW4:AW67" si="12">IF(AB4="","",AB4)</f>
        <v/>
      </c>
    </row>
    <row r="5" spans="1:49">
      <c r="A5" s="62">
        <v>1872</v>
      </c>
      <c r="B5" s="61">
        <v>4.495139</v>
      </c>
      <c r="C5" s="61">
        <v>16315</v>
      </c>
      <c r="D5" s="61">
        <v>7.3426689449999998</v>
      </c>
      <c r="H5" s="61">
        <v>4.9486740000000001E-2</v>
      </c>
      <c r="I5" s="61">
        <v>0.72799999999999998</v>
      </c>
      <c r="J5" s="61">
        <v>0.44900000000000001</v>
      </c>
      <c r="K5" s="61">
        <v>0.52297967700000003</v>
      </c>
      <c r="L5" s="61">
        <v>0.54760816199999995</v>
      </c>
      <c r="M5" s="61">
        <v>8.1995891099999998</v>
      </c>
      <c r="N5" s="62">
        <f t="shared" si="2"/>
        <v>0.15667286406932812</v>
      </c>
      <c r="O5" s="61">
        <v>0.29145616246170897</v>
      </c>
      <c r="Z5" s="61">
        <v>5.5833333329999997</v>
      </c>
      <c r="AB5" s="61"/>
      <c r="AC5" s="63" t="str">
        <f t="shared" si="3"/>
        <v/>
      </c>
      <c r="AD5" s="20" t="str">
        <f>IF(F5="","",F5)</f>
        <v/>
      </c>
      <c r="AE5" s="62" t="str">
        <f t="shared" si="4"/>
        <v/>
      </c>
      <c r="AF5" s="20">
        <f t="shared" si="0"/>
        <v>4.9486740000000001E-2</v>
      </c>
      <c r="AG5" s="62">
        <f t="shared" si="5"/>
        <v>9.9146510002433449E-2</v>
      </c>
      <c r="AH5" s="62">
        <f t="shared" si="6"/>
        <v>6.114942718556679E-2</v>
      </c>
      <c r="AI5" s="62">
        <f>IF(OR(K5="",D5=""),"",K5/D5)</f>
        <v>7.1224738704326815E-2</v>
      </c>
      <c r="AJ5" s="62">
        <f>IF(OR(L5="",D5=""),"",L5/D5)</f>
        <v>7.4578898504323074E-2</v>
      </c>
      <c r="AK5" s="62">
        <f t="shared" si="7"/>
        <v>-3.3541597999962591E-3</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6.0007755549046547E-2</v>
      </c>
      <c r="AV5" s="62" t="str">
        <f t="shared" si="11"/>
        <v/>
      </c>
      <c r="AW5" s="62" t="str">
        <f t="shared" si="12"/>
        <v/>
      </c>
    </row>
    <row r="6" spans="1:49">
      <c r="A6" s="62">
        <v>1873</v>
      </c>
      <c r="B6" s="61">
        <v>4.4245619999999999</v>
      </c>
      <c r="C6" s="61">
        <v>16372</v>
      </c>
      <c r="D6" s="61">
        <v>7.8379008790000002</v>
      </c>
      <c r="H6" s="61">
        <v>4.0748637999999997E-2</v>
      </c>
      <c r="I6" s="61">
        <v>0.78900000000000003</v>
      </c>
      <c r="J6" s="61">
        <v>0.47599999999999998</v>
      </c>
      <c r="K6" s="61">
        <v>0.61587569200000003</v>
      </c>
      <c r="L6" s="61">
        <v>0.46235083100000002</v>
      </c>
      <c r="M6" s="61">
        <v>8.8610543719999999</v>
      </c>
      <c r="N6" s="62">
        <f t="shared" si="2"/>
        <v>0.15421678052929022</v>
      </c>
      <c r="O6" s="61">
        <v>0.31416274606194172</v>
      </c>
      <c r="Z6" s="61">
        <v>6</v>
      </c>
      <c r="AB6" s="61"/>
      <c r="AC6" s="63" t="str">
        <f t="shared" si="3"/>
        <v/>
      </c>
      <c r="AD6" s="20"/>
      <c r="AE6" s="62" t="str">
        <f t="shared" si="4"/>
        <v/>
      </c>
      <c r="AF6" s="20">
        <f t="shared" ref="AF6:AF37" si="19">IF(H6="","",H6)</f>
        <v>4.0748637999999997E-2</v>
      </c>
      <c r="AG6" s="62">
        <f t="shared" si="5"/>
        <v>0.10066470757673893</v>
      </c>
      <c r="AH6" s="62">
        <f t="shared" si="6"/>
        <v>6.0730546015877983E-2</v>
      </c>
      <c r="AI6" s="62">
        <f t="shared" ref="AI6:AI69" si="20">IF(OR(K6="",D6=""),"",K6/D6)</f>
        <v>7.8576611456022474E-2</v>
      </c>
      <c r="AJ6" s="62">
        <f t="shared" ref="AJ6:AJ69" si="21">IF(OR(L6="",D6=""),"",L6/D6)</f>
        <v>5.8989114322531358E-2</v>
      </c>
      <c r="AK6" s="62">
        <f t="shared" si="7"/>
        <v>1.9587497133491116E-2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7.1634018117362391E-2</v>
      </c>
      <c r="AV6" s="62" t="str">
        <f t="shared" si="11"/>
        <v/>
      </c>
      <c r="AW6" s="62" t="str">
        <f t="shared" si="12"/>
        <v/>
      </c>
    </row>
    <row r="7" spans="1:49">
      <c r="A7" s="62">
        <v>1874</v>
      </c>
      <c r="B7" s="61">
        <v>4.5350099999999998</v>
      </c>
      <c r="C7" s="61">
        <v>16429</v>
      </c>
      <c r="D7" s="61">
        <v>7.7813027339999996</v>
      </c>
      <c r="H7" s="61">
        <v>4.6998689000000003E-2</v>
      </c>
      <c r="I7" s="61">
        <v>0.70899999999999996</v>
      </c>
      <c r="J7" s="61">
        <v>0.627</v>
      </c>
      <c r="K7" s="61">
        <v>0.53521203799999995</v>
      </c>
      <c r="L7" s="61">
        <v>0.56931554100000004</v>
      </c>
      <c r="M7" s="61">
        <v>8.0897832659999995</v>
      </c>
      <c r="N7" s="62">
        <f t="shared" si="2"/>
        <v>0.16711802662928782</v>
      </c>
      <c r="O7" s="61">
        <v>0.31036731421015867</v>
      </c>
      <c r="Z7" s="61">
        <v>6</v>
      </c>
      <c r="AB7" s="61"/>
      <c r="AC7" s="63" t="str">
        <f t="shared" si="3"/>
        <v/>
      </c>
      <c r="AD7" s="20" t="str">
        <f t="shared" ref="AD7:AD38" si="22">IF(F7="","",F7)</f>
        <v/>
      </c>
      <c r="AE7" s="62" t="str">
        <f t="shared" si="4"/>
        <v/>
      </c>
      <c r="AF7" s="20">
        <f t="shared" si="19"/>
        <v>4.6998689000000003E-2</v>
      </c>
      <c r="AG7" s="62">
        <f t="shared" si="5"/>
        <v>9.1115848365860536E-2</v>
      </c>
      <c r="AH7" s="62">
        <f t="shared" si="6"/>
        <v>8.0577767172629836E-2</v>
      </c>
      <c r="AI7" s="62">
        <f t="shared" si="20"/>
        <v>6.8781803805347222E-2</v>
      </c>
      <c r="AJ7" s="62">
        <f t="shared" si="21"/>
        <v>7.3164553605195859E-2</v>
      </c>
      <c r="AK7" s="62">
        <f t="shared" si="7"/>
        <v>-4.382749799848637E-3</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-2.0341030716802086E-2</v>
      </c>
      <c r="AV7" s="62" t="str">
        <f t="shared" si="11"/>
        <v/>
      </c>
      <c r="AW7" s="62" t="str">
        <f t="shared" si="12"/>
        <v/>
      </c>
    </row>
    <row r="8" spans="1:49">
      <c r="A8" s="62">
        <v>1875</v>
      </c>
      <c r="B8" s="61">
        <v>4.4635550000000004</v>
      </c>
      <c r="C8" s="61">
        <v>16487</v>
      </c>
      <c r="D8" s="61">
        <v>7.7012167969999998</v>
      </c>
      <c r="H8" s="61">
        <v>4.7499571999999997E-2</v>
      </c>
      <c r="I8" s="61">
        <v>0.79</v>
      </c>
      <c r="J8" s="61">
        <v>0.61699999999999999</v>
      </c>
      <c r="K8" s="61">
        <v>0.564491364</v>
      </c>
      <c r="L8" s="61">
        <v>0.483348797</v>
      </c>
      <c r="M8" s="61">
        <v>8.3125050429999998</v>
      </c>
      <c r="N8" s="62">
        <f t="shared" si="2"/>
        <v>0.16040015830473561</v>
      </c>
      <c r="O8" s="61">
        <v>0.30366755189788069</v>
      </c>
      <c r="Z8" s="61">
        <v>6</v>
      </c>
      <c r="AB8" s="61"/>
      <c r="AC8" s="63" t="str">
        <f t="shared" si="3"/>
        <v/>
      </c>
      <c r="AD8" s="20" t="str">
        <f t="shared" si="22"/>
        <v/>
      </c>
      <c r="AE8" s="62" t="str">
        <f t="shared" si="4"/>
        <v/>
      </c>
      <c r="AF8" s="20">
        <f t="shared" si="19"/>
        <v>4.7499571999999997E-2</v>
      </c>
      <c r="AG8" s="62">
        <f t="shared" si="5"/>
        <v>0.10258119214456392</v>
      </c>
      <c r="AH8" s="62">
        <f t="shared" si="6"/>
        <v>8.0117209561007513E-2</v>
      </c>
      <c r="AI8" s="62">
        <f t="shared" si="20"/>
        <v>7.3298983638520207E-2</v>
      </c>
      <c r="AJ8" s="62">
        <f t="shared" si="21"/>
        <v>6.2762652934051658E-2</v>
      </c>
      <c r="AK8" s="62">
        <f t="shared" si="7"/>
        <v>1.0536330704468549E-2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0.10102862670318843</v>
      </c>
      <c r="AV8" s="62" t="str">
        <f t="shared" si="11"/>
        <v/>
      </c>
      <c r="AW8" s="62" t="str">
        <f t="shared" si="12"/>
        <v/>
      </c>
    </row>
    <row r="9" spans="1:49">
      <c r="A9" s="62">
        <v>1876</v>
      </c>
      <c r="B9" s="61">
        <v>4.7925560000000003</v>
      </c>
      <c r="C9" s="61">
        <v>16545</v>
      </c>
      <c r="D9" s="61">
        <v>8.0020942379999997</v>
      </c>
      <c r="H9" s="61">
        <v>5.8375957999999999E-2</v>
      </c>
      <c r="I9" s="61">
        <v>0.72899999999999998</v>
      </c>
      <c r="J9" s="61">
        <v>0.67900000000000005</v>
      </c>
      <c r="K9" s="61">
        <v>0.47988214699999998</v>
      </c>
      <c r="L9" s="61">
        <v>0.59428966599999999</v>
      </c>
      <c r="M9" s="61">
        <v>8.5660180710000002</v>
      </c>
      <c r="N9" s="62">
        <f t="shared" si="2"/>
        <v>0.16116729125473675</v>
      </c>
      <c r="O9" s="61">
        <v>0.29954208249376862</v>
      </c>
      <c r="Z9" s="61">
        <v>6</v>
      </c>
      <c r="AB9" s="61"/>
      <c r="AC9" s="63" t="str">
        <f t="shared" si="3"/>
        <v/>
      </c>
      <c r="AD9" s="20" t="str">
        <f t="shared" si="22"/>
        <v/>
      </c>
      <c r="AE9" s="62" t="str">
        <f t="shared" si="4"/>
        <v/>
      </c>
      <c r="AF9" s="20">
        <f t="shared" si="19"/>
        <v>5.8375957999999999E-2</v>
      </c>
      <c r="AG9" s="62">
        <f t="shared" si="5"/>
        <v>9.1101151563319049E-2</v>
      </c>
      <c r="AH9" s="62">
        <f t="shared" si="6"/>
        <v>8.4852787258564655E-2</v>
      </c>
      <c r="AI9" s="62">
        <f t="shared" si="20"/>
        <v>5.9969569556074E-2</v>
      </c>
      <c r="AJ9" s="62">
        <f t="shared" si="21"/>
        <v>7.4266766714376209E-2</v>
      </c>
      <c r="AK9" s="62">
        <f t="shared" si="7"/>
        <v>-1.4297197158302209E-2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5.522878073426387E-2</v>
      </c>
      <c r="AV9" s="62" t="str">
        <f t="shared" si="11"/>
        <v/>
      </c>
      <c r="AW9" s="62" t="str">
        <f t="shared" si="12"/>
        <v/>
      </c>
    </row>
    <row r="10" spans="1:49">
      <c r="A10" s="62">
        <v>1877</v>
      </c>
      <c r="B10" s="61">
        <v>4.9762200000000005</v>
      </c>
      <c r="C10" s="61">
        <v>16603</v>
      </c>
      <c r="D10" s="61">
        <v>8.8180810550000004</v>
      </c>
      <c r="H10" s="61">
        <v>5.3764654000000002E-2</v>
      </c>
      <c r="I10" s="61">
        <v>0.78</v>
      </c>
      <c r="J10" s="61">
        <v>0.72199999999999998</v>
      </c>
      <c r="K10" s="61">
        <v>0.59590575300000004</v>
      </c>
      <c r="L10" s="61">
        <v>0.52635888399999997</v>
      </c>
      <c r="M10" s="61">
        <v>9.4984102159999999</v>
      </c>
      <c r="N10" s="62">
        <f t="shared" si="2"/>
        <v>0.15960834692714826</v>
      </c>
      <c r="O10" s="61">
        <v>0.30241340919903059</v>
      </c>
      <c r="Z10" s="61">
        <v>5.1666666670000003</v>
      </c>
      <c r="AB10" s="61"/>
      <c r="AC10" s="63" t="str">
        <f t="shared" si="3"/>
        <v/>
      </c>
      <c r="AD10" s="20" t="str">
        <f t="shared" si="22"/>
        <v/>
      </c>
      <c r="AE10" s="62" t="str">
        <f t="shared" si="4"/>
        <v/>
      </c>
      <c r="AF10" s="20">
        <f t="shared" si="19"/>
        <v>5.3764654000000002E-2</v>
      </c>
      <c r="AG10" s="62">
        <f t="shared" si="5"/>
        <v>8.8454618996468268E-2</v>
      </c>
      <c r="AH10" s="62">
        <f t="shared" si="6"/>
        <v>8.1877224250577044E-2</v>
      </c>
      <c r="AI10" s="62">
        <f t="shared" si="20"/>
        <v>6.7577713255664779E-2</v>
      </c>
      <c r="AJ10" s="62">
        <f t="shared" si="21"/>
        <v>5.969086479439261E-2</v>
      </c>
      <c r="AK10" s="62">
        <f t="shared" si="7"/>
        <v>7.8868484612721682E-3</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6.971991894447413E-2</v>
      </c>
      <c r="AV10" s="62" t="str">
        <f t="shared" si="11"/>
        <v/>
      </c>
      <c r="AW10" s="62" t="str">
        <f t="shared" si="12"/>
        <v/>
      </c>
    </row>
    <row r="11" spans="1:49">
      <c r="A11" s="62">
        <v>1878</v>
      </c>
      <c r="B11" s="61">
        <v>5.147265</v>
      </c>
      <c r="C11" s="61">
        <v>16677</v>
      </c>
      <c r="D11" s="61">
        <v>8.7221591800000002</v>
      </c>
      <c r="H11" s="61">
        <v>6.5743473999999996E-2</v>
      </c>
      <c r="I11" s="61">
        <v>0.81100000000000005</v>
      </c>
      <c r="J11" s="61">
        <v>0.73499999999999999</v>
      </c>
      <c r="K11" s="61">
        <v>0.56382829599999995</v>
      </c>
      <c r="L11" s="61">
        <v>0.50203538000000003</v>
      </c>
      <c r="M11" s="61">
        <v>9.1100562119999999</v>
      </c>
      <c r="N11" s="62">
        <f t="shared" si="2"/>
        <v>0.16387172514887596</v>
      </c>
      <c r="O11" s="61">
        <v>0.30099424772401606</v>
      </c>
      <c r="Z11" s="61">
        <v>4.3333333329999997</v>
      </c>
      <c r="AB11" s="61"/>
      <c r="AC11" s="63" t="str">
        <f t="shared" si="3"/>
        <v/>
      </c>
      <c r="AD11" s="20" t="str">
        <f t="shared" si="22"/>
        <v/>
      </c>
      <c r="AE11" s="62" t="str">
        <f t="shared" si="4"/>
        <v/>
      </c>
      <c r="AF11" s="20">
        <f t="shared" si="19"/>
        <v>6.5743473999999996E-2</v>
      </c>
      <c r="AG11" s="62">
        <f t="shared" si="5"/>
        <v>9.2981563769167538E-2</v>
      </c>
      <c r="AH11" s="62">
        <f t="shared" si="6"/>
        <v>8.4268124994251709E-2</v>
      </c>
      <c r="AI11" s="62">
        <f t="shared" si="20"/>
        <v>6.4643201799488362E-2</v>
      </c>
      <c r="AJ11" s="62">
        <f t="shared" si="21"/>
        <v>5.7558612453573681E-2</v>
      </c>
      <c r="AK11" s="62">
        <f t="shared" si="7"/>
        <v>7.0845893459146811E-3</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2.5305691312256361E-2</v>
      </c>
      <c r="AV11" s="62" t="str">
        <f t="shared" si="11"/>
        <v/>
      </c>
      <c r="AW11" s="62" t="str">
        <f t="shared" si="12"/>
        <v/>
      </c>
    </row>
    <row r="12" spans="1:49">
      <c r="A12" s="62">
        <v>1879</v>
      </c>
      <c r="B12" s="61">
        <v>5.2097399999999991</v>
      </c>
      <c r="C12" s="61">
        <v>16768</v>
      </c>
      <c r="D12" s="61">
        <v>8.4944091799999999</v>
      </c>
      <c r="H12" s="61">
        <v>5.0481237999999998E-2</v>
      </c>
      <c r="I12" s="61">
        <v>0.83399999999999996</v>
      </c>
      <c r="J12" s="61">
        <v>0.72099999999999997</v>
      </c>
      <c r="K12" s="61">
        <v>0.57227044000000005</v>
      </c>
      <c r="L12" s="61">
        <v>0.57425866299999995</v>
      </c>
      <c r="M12" s="61">
        <v>8.4575151940000008</v>
      </c>
      <c r="N12" s="62">
        <f t="shared" si="2"/>
        <v>0.17097323467517281</v>
      </c>
      <c r="O12" s="61">
        <v>0.30310648805892143</v>
      </c>
      <c r="Z12" s="61">
        <v>4</v>
      </c>
      <c r="AB12" s="61"/>
      <c r="AC12" s="63" t="str">
        <f t="shared" si="3"/>
        <v/>
      </c>
      <c r="AD12" s="20" t="str">
        <f t="shared" si="22"/>
        <v/>
      </c>
      <c r="AE12" s="62" t="str">
        <f t="shared" si="4"/>
        <v/>
      </c>
      <c r="AF12" s="20">
        <f t="shared" si="19"/>
        <v>5.0481237999999998E-2</v>
      </c>
      <c r="AG12" s="62">
        <f t="shared" si="5"/>
        <v>9.8182225782535229E-2</v>
      </c>
      <c r="AH12" s="62">
        <f t="shared" si="6"/>
        <v>8.4879358260441129E-2</v>
      </c>
      <c r="AI12" s="62">
        <f t="shared" si="20"/>
        <v>6.7370246461331884E-2</v>
      </c>
      <c r="AJ12" s="62">
        <f t="shared" si="21"/>
        <v>6.7604309002689225E-2</v>
      </c>
      <c r="AK12" s="62">
        <f t="shared" si="7"/>
        <v>-2.3406254135734106E-4</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9.1026949384208355E-4</v>
      </c>
      <c r="AV12" s="62" t="str">
        <f t="shared" si="11"/>
        <v/>
      </c>
      <c r="AW12" s="62" t="str">
        <f t="shared" si="12"/>
        <v/>
      </c>
    </row>
    <row r="13" spans="1:49">
      <c r="A13" s="62">
        <v>1880</v>
      </c>
      <c r="B13" s="61">
        <v>5.1434880000000005</v>
      </c>
      <c r="C13" s="61">
        <v>16859</v>
      </c>
      <c r="D13" s="61">
        <v>9.0108955080000008</v>
      </c>
      <c r="H13" s="61">
        <v>6.0937302999999998E-2</v>
      </c>
      <c r="I13" s="61">
        <v>0.83799999999999997</v>
      </c>
      <c r="J13" s="61">
        <v>0.752</v>
      </c>
      <c r="K13" s="61">
        <v>0.77399689100000002</v>
      </c>
      <c r="L13" s="61">
        <v>0.58919835099999995</v>
      </c>
      <c r="M13" s="61">
        <v>9.2016514269999998</v>
      </c>
      <c r="N13" s="62">
        <f t="shared" si="2"/>
        <v>0.16580184857549599</v>
      </c>
      <c r="O13" s="61">
        <v>0.30742997999443089</v>
      </c>
      <c r="Z13" s="61">
        <v>4</v>
      </c>
      <c r="AB13" s="61">
        <v>1.5249315939999999</v>
      </c>
      <c r="AC13" s="63" t="str">
        <f t="shared" si="3"/>
        <v/>
      </c>
      <c r="AD13" s="20" t="str">
        <f t="shared" si="22"/>
        <v/>
      </c>
      <c r="AE13" s="62" t="str">
        <f t="shared" si="4"/>
        <v/>
      </c>
      <c r="AF13" s="20">
        <f t="shared" si="19"/>
        <v>6.0937302999999998E-2</v>
      </c>
      <c r="AG13" s="62">
        <f t="shared" si="5"/>
        <v>9.2998525979577903E-2</v>
      </c>
      <c r="AH13" s="62">
        <f t="shared" si="6"/>
        <v>8.3454524506733407E-2</v>
      </c>
      <c r="AI13" s="62">
        <f t="shared" si="20"/>
        <v>8.5895668228849684E-2</v>
      </c>
      <c r="AJ13" s="62">
        <f t="shared" si="21"/>
        <v>6.5387324764436705E-2</v>
      </c>
      <c r="AK13" s="62">
        <f t="shared" si="7"/>
        <v>2.0508343464412979E-2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7.0713629815293055E-2</v>
      </c>
      <c r="AV13" s="62" t="str">
        <f t="shared" si="11"/>
        <v/>
      </c>
      <c r="AW13" s="62">
        <f t="shared" si="12"/>
        <v>1.5249315939999999</v>
      </c>
    </row>
    <row r="14" spans="1:49">
      <c r="A14" s="62">
        <v>1881</v>
      </c>
      <c r="B14" s="61">
        <v>5.1894900000000002</v>
      </c>
      <c r="C14" s="61">
        <v>16951</v>
      </c>
      <c r="D14" s="61">
        <v>9.4555449219999996</v>
      </c>
      <c r="H14" s="61">
        <v>4.9124434000000002E-2</v>
      </c>
      <c r="I14" s="61">
        <v>0.81299999999999994</v>
      </c>
      <c r="J14" s="61">
        <v>0.78800000000000003</v>
      </c>
      <c r="K14" s="61">
        <v>0.79844253499999995</v>
      </c>
      <c r="L14" s="61">
        <v>0.66964586299999995</v>
      </c>
      <c r="M14" s="61">
        <v>9.2661121869999992</v>
      </c>
      <c r="N14" s="62">
        <f t="shared" si="2"/>
        <v>0.17183541941619734</v>
      </c>
      <c r="O14" s="61">
        <v>0.3094795219468866</v>
      </c>
      <c r="Z14" s="61">
        <v>4.5416666670000003</v>
      </c>
      <c r="AB14" s="61">
        <v>1.436828714</v>
      </c>
      <c r="AC14" s="63" t="str">
        <f t="shared" si="3"/>
        <v/>
      </c>
      <c r="AD14" s="20" t="str">
        <f t="shared" si="22"/>
        <v/>
      </c>
      <c r="AE14" s="62" t="str">
        <f t="shared" si="4"/>
        <v/>
      </c>
      <c r="AF14" s="20">
        <f t="shared" si="19"/>
        <v>4.9124434000000002E-2</v>
      </c>
      <c r="AG14" s="62">
        <f t="shared" si="5"/>
        <v>8.5981295282983788E-2</v>
      </c>
      <c r="AH14" s="62">
        <f t="shared" si="6"/>
        <v>8.333734401351936E-2</v>
      </c>
      <c r="AI14" s="62">
        <f t="shared" si="20"/>
        <v>8.444172616030643E-2</v>
      </c>
      <c r="AJ14" s="62">
        <f t="shared" si="21"/>
        <v>7.0820441182818591E-2</v>
      </c>
      <c r="AK14" s="62">
        <f t="shared" si="7"/>
        <v>1.3621284977487838E-2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4.256237201380339E-3</v>
      </c>
      <c r="AV14" s="62" t="str">
        <f t="shared" si="11"/>
        <v/>
      </c>
      <c r="AW14" s="62">
        <f t="shared" si="12"/>
        <v>1.436828714</v>
      </c>
    </row>
    <row r="15" spans="1:49">
      <c r="A15" s="62">
        <v>1882</v>
      </c>
      <c r="B15" s="61">
        <v>5.2659450000000003</v>
      </c>
      <c r="C15" s="61">
        <v>17043</v>
      </c>
      <c r="D15" s="61">
        <v>9.9981220700000009</v>
      </c>
      <c r="H15" s="61">
        <v>5.8263809999999999E-2</v>
      </c>
      <c r="I15" s="61">
        <v>0.81399999999999995</v>
      </c>
      <c r="J15" s="61">
        <v>0.82399999999999995</v>
      </c>
      <c r="K15" s="61">
        <v>0.81108142999999999</v>
      </c>
      <c r="L15" s="61">
        <v>0.70567911400000005</v>
      </c>
      <c r="M15" s="61">
        <v>9.3011463229999993</v>
      </c>
      <c r="N15" s="62">
        <f t="shared" si="2"/>
        <v>0.18003416017997245</v>
      </c>
      <c r="O15" s="61">
        <v>0.32075195513321875</v>
      </c>
      <c r="Z15" s="61">
        <v>4.8333333329999997</v>
      </c>
      <c r="AB15" s="61">
        <v>1.122310658</v>
      </c>
      <c r="AC15" s="63" t="str">
        <f t="shared" si="3"/>
        <v/>
      </c>
      <c r="AD15" s="20" t="str">
        <f t="shared" si="22"/>
        <v/>
      </c>
      <c r="AE15" s="62" t="str">
        <f t="shared" si="4"/>
        <v/>
      </c>
      <c r="AF15" s="20">
        <f t="shared" si="19"/>
        <v>5.8263809999999999E-2</v>
      </c>
      <c r="AG15" s="62">
        <f t="shared" si="5"/>
        <v>8.141528922140874E-2</v>
      </c>
      <c r="AH15" s="62">
        <f t="shared" si="6"/>
        <v>8.2415477049681579E-2</v>
      </c>
      <c r="AI15" s="62">
        <f t="shared" si="20"/>
        <v>8.112337740241253E-2</v>
      </c>
      <c r="AJ15" s="62">
        <f t="shared" si="21"/>
        <v>7.0581166048915817E-2</v>
      </c>
      <c r="AK15" s="62">
        <f t="shared" si="7"/>
        <v>1.0542211353496714E-2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-1.1927901244491862E-3</v>
      </c>
      <c r="AV15" s="62" t="str">
        <f t="shared" si="11"/>
        <v/>
      </c>
      <c r="AW15" s="62">
        <f t="shared" si="12"/>
        <v>1.122310658</v>
      </c>
    </row>
    <row r="16" spans="1:49">
      <c r="A16" s="62">
        <v>1883</v>
      </c>
      <c r="B16" s="61">
        <v>5.2745959999999998</v>
      </c>
      <c r="C16" s="61">
        <v>17136</v>
      </c>
      <c r="D16" s="61">
        <v>10.156205079999999</v>
      </c>
      <c r="H16" s="61">
        <v>6.8287933999999995E-2</v>
      </c>
      <c r="I16" s="61">
        <v>0.874</v>
      </c>
      <c r="J16" s="61">
        <v>0.81</v>
      </c>
      <c r="K16" s="61">
        <v>0.86285144400000002</v>
      </c>
      <c r="L16" s="61">
        <v>0.74076873200000004</v>
      </c>
      <c r="M16" s="61">
        <v>9.4310916559999995</v>
      </c>
      <c r="N16" s="62">
        <f t="shared" si="2"/>
        <v>0.17938207593691005</v>
      </c>
      <c r="O16" s="61">
        <v>0.30572204087352273</v>
      </c>
      <c r="Z16" s="61">
        <v>5.5</v>
      </c>
      <c r="AB16" s="61">
        <v>0.73393519799999996</v>
      </c>
      <c r="AC16" s="63" t="str">
        <f t="shared" si="3"/>
        <v/>
      </c>
      <c r="AD16" s="20" t="str">
        <f t="shared" si="22"/>
        <v/>
      </c>
      <c r="AE16" s="62" t="str">
        <f t="shared" si="4"/>
        <v/>
      </c>
      <c r="AF16" s="20">
        <f t="shared" si="19"/>
        <v>6.8287933999999995E-2</v>
      </c>
      <c r="AG16" s="62">
        <f t="shared" si="5"/>
        <v>8.605576523076669E-2</v>
      </c>
      <c r="AH16" s="62">
        <f t="shared" si="6"/>
        <v>7.9754198898078971E-2</v>
      </c>
      <c r="AI16" s="62">
        <f t="shared" si="20"/>
        <v>8.4958056400334131E-2</v>
      </c>
      <c r="AJ16" s="62">
        <f t="shared" si="21"/>
        <v>7.2937551591858968E-2</v>
      </c>
      <c r="AK16" s="62">
        <f t="shared" si="7"/>
        <v>1.2020504808475163E-2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5.1961911524373995E-2</v>
      </c>
      <c r="AV16" s="62" t="str">
        <f t="shared" si="11"/>
        <v/>
      </c>
      <c r="AW16" s="62">
        <f t="shared" si="12"/>
        <v>0.73393519799999996</v>
      </c>
    </row>
    <row r="17" spans="1:49">
      <c r="A17" s="62">
        <v>1884</v>
      </c>
      <c r="B17" s="61">
        <v>5.2468199999999996</v>
      </c>
      <c r="C17" s="61">
        <v>17230</v>
      </c>
      <c r="D17" s="61">
        <v>9.7521367189999992</v>
      </c>
      <c r="H17" s="61">
        <v>6.9102200000000003E-2</v>
      </c>
      <c r="I17" s="61">
        <v>0.86199999999999999</v>
      </c>
      <c r="J17" s="61">
        <v>0.81699999999999995</v>
      </c>
      <c r="K17" s="61">
        <v>0.75075759399999997</v>
      </c>
      <c r="L17" s="61">
        <v>0.65055589999999996</v>
      </c>
      <c r="M17" s="61">
        <v>9.4576194739999995</v>
      </c>
      <c r="N17" s="62">
        <f t="shared" si="2"/>
        <v>0.17082509479705635</v>
      </c>
      <c r="O17" s="61">
        <v>0.27839492997065579</v>
      </c>
      <c r="Z17" s="61">
        <v>4.5</v>
      </c>
      <c r="AB17" s="61">
        <v>0.70835741799999996</v>
      </c>
      <c r="AC17" s="63" t="str">
        <f t="shared" si="3"/>
        <v/>
      </c>
      <c r="AD17" s="20" t="str">
        <f t="shared" si="22"/>
        <v/>
      </c>
      <c r="AE17" s="62" t="str">
        <f t="shared" si="4"/>
        <v/>
      </c>
      <c r="AF17" s="20">
        <f t="shared" si="19"/>
        <v>6.9102200000000003E-2</v>
      </c>
      <c r="AG17" s="62">
        <f t="shared" si="5"/>
        <v>8.8390885488774287E-2</v>
      </c>
      <c r="AH17" s="62">
        <f t="shared" si="6"/>
        <v>8.3776512116390478E-2</v>
      </c>
      <c r="AI17" s="62">
        <f t="shared" si="20"/>
        <v>7.6983907797078546E-2</v>
      </c>
      <c r="AJ17" s="62">
        <f t="shared" si="21"/>
        <v>6.6709062715715195E-2</v>
      </c>
      <c r="AK17" s="62">
        <f t="shared" si="7"/>
        <v>1.0274845081363351E-2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0.10387783786439075</v>
      </c>
      <c r="AV17" s="62" t="str">
        <f t="shared" si="11"/>
        <v/>
      </c>
      <c r="AW17" s="62">
        <f t="shared" si="12"/>
        <v>0.70835741799999996</v>
      </c>
    </row>
    <row r="18" spans="1:49">
      <c r="A18" s="62">
        <v>1885</v>
      </c>
      <c r="B18" s="61">
        <v>5.2936890000000005</v>
      </c>
      <c r="C18" s="61">
        <v>17323</v>
      </c>
      <c r="D18" s="61">
        <v>9.6437490229999998</v>
      </c>
      <c r="H18" s="61">
        <v>5.1043402000000002E-2</v>
      </c>
      <c r="I18" s="61">
        <v>0.90700000000000003</v>
      </c>
      <c r="J18" s="61">
        <v>0.81399999999999995</v>
      </c>
      <c r="K18" s="61">
        <v>0.79557433499999997</v>
      </c>
      <c r="L18" s="61">
        <v>0.65182475799999995</v>
      </c>
      <c r="M18" s="61">
        <v>9.1037509009999997</v>
      </c>
      <c r="N18" s="62">
        <f t="shared" si="2"/>
        <v>0.17455063415867519</v>
      </c>
      <c r="O18" s="61">
        <v>0.27497904093551639</v>
      </c>
      <c r="Z18" s="61">
        <v>4</v>
      </c>
      <c r="AB18" s="61">
        <v>0.71310426800000004</v>
      </c>
      <c r="AC18" s="63" t="str">
        <f t="shared" si="3"/>
        <v/>
      </c>
      <c r="AD18" s="20" t="str">
        <f t="shared" si="22"/>
        <v/>
      </c>
      <c r="AE18" s="62" t="str">
        <f t="shared" si="4"/>
        <v/>
      </c>
      <c r="AF18" s="20">
        <f t="shared" si="19"/>
        <v>5.1043402000000002E-2</v>
      </c>
      <c r="AG18" s="62">
        <f t="shared" si="5"/>
        <v>9.4050560403100197E-2</v>
      </c>
      <c r="AH18" s="62">
        <f t="shared" si="6"/>
        <v>8.4407007903113077E-2</v>
      </c>
      <c r="AI18" s="62">
        <f t="shared" si="20"/>
        <v>8.2496374916288612E-2</v>
      </c>
      <c r="AJ18" s="62">
        <f t="shared" si="21"/>
        <v>6.759039004907956E-2</v>
      </c>
      <c r="AK18" s="62">
        <f t="shared" si="7"/>
        <v>1.4905984867209052E-2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2.3425328952779694E-2</v>
      </c>
      <c r="AV18" s="62" t="str">
        <f t="shared" si="11"/>
        <v/>
      </c>
      <c r="AW18" s="62">
        <f t="shared" si="12"/>
        <v>0.71310426800000004</v>
      </c>
    </row>
    <row r="19" spans="1:49">
      <c r="A19" s="62">
        <v>1886</v>
      </c>
      <c r="B19" s="61">
        <v>5.2864899999999997</v>
      </c>
      <c r="C19" s="61">
        <v>17418</v>
      </c>
      <c r="D19" s="61">
        <v>9.8166943359999994</v>
      </c>
      <c r="H19" s="61">
        <v>4.6247940000000001E-2</v>
      </c>
      <c r="I19" s="61">
        <v>0.90700000000000003</v>
      </c>
      <c r="J19" s="61">
        <v>0.88200000000000001</v>
      </c>
      <c r="K19" s="61">
        <v>0.85900227600000001</v>
      </c>
      <c r="L19" s="61">
        <v>0.66599493300000001</v>
      </c>
      <c r="M19" s="61">
        <v>8.8908177479999999</v>
      </c>
      <c r="N19" s="62">
        <f t="shared" si="2"/>
        <v>0.18094403778724277</v>
      </c>
      <c r="O19" s="61">
        <v>0.27292951007261723</v>
      </c>
      <c r="Z19" s="61">
        <v>4</v>
      </c>
      <c r="AB19" s="61">
        <v>0.69952252800000003</v>
      </c>
      <c r="AC19" s="63" t="str">
        <f t="shared" si="3"/>
        <v/>
      </c>
      <c r="AD19" s="20" t="str">
        <f t="shared" si="22"/>
        <v/>
      </c>
      <c r="AE19" s="62" t="str">
        <f t="shared" si="4"/>
        <v/>
      </c>
      <c r="AF19" s="20">
        <f t="shared" si="19"/>
        <v>4.6247940000000001E-2</v>
      </c>
      <c r="AG19" s="62">
        <f t="shared" si="5"/>
        <v>9.2393627524270522E-2</v>
      </c>
      <c r="AH19" s="62">
        <f t="shared" si="6"/>
        <v>8.9846945398463718E-2</v>
      </c>
      <c r="AI19" s="62">
        <f t="shared" si="20"/>
        <v>8.7504229692662208E-2</v>
      </c>
      <c r="AJ19" s="62">
        <f t="shared" si="21"/>
        <v>6.784309566995976E-2</v>
      </c>
      <c r="AK19" s="62">
        <f t="shared" si="7"/>
        <v>1.9661134022702448E-2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4.0270666877183503E-3</v>
      </c>
      <c r="AV19" s="62" t="str">
        <f t="shared" si="11"/>
        <v/>
      </c>
      <c r="AW19" s="62">
        <f t="shared" si="12"/>
        <v>0.69952252800000003</v>
      </c>
    </row>
    <row r="20" spans="1:49">
      <c r="A20" s="62">
        <v>1887</v>
      </c>
      <c r="B20" s="61">
        <v>5.2452449999999997</v>
      </c>
      <c r="C20" s="61">
        <v>17513</v>
      </c>
      <c r="D20" s="61">
        <v>8.9963505860000001</v>
      </c>
      <c r="H20" s="61">
        <v>4.8512119999999999E-2</v>
      </c>
      <c r="I20" s="61">
        <v>0.84399999999999997</v>
      </c>
      <c r="J20" s="61">
        <v>0.76600000000000001</v>
      </c>
      <c r="K20" s="61">
        <v>0.79722150199999997</v>
      </c>
      <c r="L20" s="61">
        <v>0.65010772400000005</v>
      </c>
      <c r="M20" s="61">
        <v>8.6948635759999995</v>
      </c>
      <c r="N20" s="62">
        <f t="shared" si="2"/>
        <v>0.16864056729170343</v>
      </c>
      <c r="O20" s="61">
        <v>0.2630234350816002</v>
      </c>
      <c r="Z20" s="61">
        <v>4</v>
      </c>
      <c r="AB20" s="61">
        <v>0.75841860800000005</v>
      </c>
      <c r="AC20" s="63" t="str">
        <f t="shared" si="3"/>
        <v/>
      </c>
      <c r="AD20" s="20" t="str">
        <f t="shared" si="22"/>
        <v/>
      </c>
      <c r="AE20" s="62" t="str">
        <f t="shared" si="4"/>
        <v/>
      </c>
      <c r="AF20" s="20">
        <f t="shared" si="19"/>
        <v>4.8512119999999999E-2</v>
      </c>
      <c r="AG20" s="62">
        <f t="shared" si="5"/>
        <v>9.3815819195999475E-2</v>
      </c>
      <c r="AH20" s="62">
        <f t="shared" si="6"/>
        <v>8.5145636853241238E-2</v>
      </c>
      <c r="AI20" s="62">
        <f t="shared" si="20"/>
        <v>8.8616099870610351E-2</v>
      </c>
      <c r="AJ20" s="62">
        <f t="shared" si="21"/>
        <v>7.2263493711737847E-2</v>
      </c>
      <c r="AK20" s="62">
        <f t="shared" si="7"/>
        <v>1.6352606158872504E-2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0.11041817069412721</v>
      </c>
      <c r="AV20" s="62" t="str">
        <f t="shared" si="11"/>
        <v/>
      </c>
      <c r="AW20" s="62">
        <f t="shared" si="12"/>
        <v>0.75841860800000005</v>
      </c>
    </row>
    <row r="21" spans="1:49">
      <c r="A21" s="62">
        <v>1888</v>
      </c>
      <c r="B21" s="61">
        <v>5.2597860000000001</v>
      </c>
      <c r="C21" s="61">
        <v>17600</v>
      </c>
      <c r="D21" s="61">
        <v>9.4089091800000002</v>
      </c>
      <c r="H21" s="61">
        <v>4.2979703000000001E-2</v>
      </c>
      <c r="I21" s="61">
        <v>0.84199999999999997</v>
      </c>
      <c r="J21" s="61">
        <v>0.71599999999999997</v>
      </c>
      <c r="K21" s="61">
        <v>0.85931767599999997</v>
      </c>
      <c r="L21" s="61">
        <v>0.72126345300000005</v>
      </c>
      <c r="M21" s="61">
        <v>9.0373111890000004</v>
      </c>
      <c r="N21" s="62">
        <f t="shared" si="2"/>
        <v>0.16885206436814215</v>
      </c>
      <c r="O21" s="61">
        <v>0.26780567091921509</v>
      </c>
      <c r="Z21" s="61">
        <v>3.5</v>
      </c>
      <c r="AB21" s="61">
        <v>0.72133754100000003</v>
      </c>
      <c r="AC21" s="63" t="str">
        <f t="shared" si="3"/>
        <v/>
      </c>
      <c r="AD21" s="20" t="str">
        <f t="shared" si="22"/>
        <v/>
      </c>
      <c r="AE21" s="62" t="str">
        <f t="shared" si="4"/>
        <v/>
      </c>
      <c r="AF21" s="20">
        <f t="shared" si="19"/>
        <v>4.2979703000000001E-2</v>
      </c>
      <c r="AG21" s="62">
        <f t="shared" si="5"/>
        <v>8.9489651126593184E-2</v>
      </c>
      <c r="AH21" s="62">
        <f t="shared" si="6"/>
        <v>7.6098088131402286E-2</v>
      </c>
      <c r="AI21" s="62">
        <f t="shared" si="20"/>
        <v>9.1330212627262278E-2</v>
      </c>
      <c r="AJ21" s="62">
        <f t="shared" si="21"/>
        <v>7.6657499737923934E-2</v>
      </c>
      <c r="AK21" s="62">
        <f t="shared" si="7"/>
        <v>1.4672712889338344E-2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3.8746656464262716E-2</v>
      </c>
      <c r="AV21" s="62" t="str">
        <f t="shared" si="11"/>
        <v/>
      </c>
      <c r="AW21" s="62">
        <f t="shared" si="12"/>
        <v>0.72133754100000003</v>
      </c>
    </row>
    <row r="22" spans="1:49">
      <c r="A22" s="62">
        <v>1889</v>
      </c>
      <c r="B22" s="61">
        <v>5.3383459999999996</v>
      </c>
      <c r="C22" s="61">
        <v>17678</v>
      </c>
      <c r="D22" s="61">
        <v>8.7123066409999996</v>
      </c>
      <c r="H22" s="61">
        <v>5.2505263000000003E-2</v>
      </c>
      <c r="I22" s="61">
        <v>0.83299999999999996</v>
      </c>
      <c r="J22" s="61">
        <v>0.76100000000000001</v>
      </c>
      <c r="K22" s="61">
        <v>0.89124244799999996</v>
      </c>
      <c r="L22" s="61">
        <v>0.80683491500000004</v>
      </c>
      <c r="M22" s="61">
        <v>9.0143985690000008</v>
      </c>
      <c r="N22" s="62">
        <f t="shared" si="2"/>
        <v>0.15605664629430185</v>
      </c>
      <c r="O22" s="61">
        <v>0.27224632496808293</v>
      </c>
      <c r="Z22" s="61">
        <v>3.5</v>
      </c>
      <c r="AB22" s="61">
        <v>0.79003193900000002</v>
      </c>
      <c r="AC22" s="63" t="str">
        <f t="shared" si="3"/>
        <v/>
      </c>
      <c r="AD22" s="20" t="str">
        <f t="shared" si="22"/>
        <v/>
      </c>
      <c r="AE22" s="62" t="str">
        <f t="shared" si="4"/>
        <v/>
      </c>
      <c r="AF22" s="20">
        <f t="shared" si="19"/>
        <v>5.2505263000000003E-2</v>
      </c>
      <c r="AG22" s="62">
        <f t="shared" si="5"/>
        <v>9.5611878039268378E-2</v>
      </c>
      <c r="AH22" s="62">
        <f t="shared" si="6"/>
        <v>8.7347706107903059E-2</v>
      </c>
      <c r="AI22" s="62">
        <f t="shared" si="20"/>
        <v>0.1022969558722629</v>
      </c>
      <c r="AJ22" s="62">
        <f t="shared" si="21"/>
        <v>9.2608645247062998E-2</v>
      </c>
      <c r="AK22" s="62">
        <f t="shared" si="7"/>
        <v>9.6883106251998974E-3</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0.11380391419488656</v>
      </c>
      <c r="AV22" s="62" t="str">
        <f t="shared" si="11"/>
        <v/>
      </c>
      <c r="AW22" s="62">
        <f t="shared" si="12"/>
        <v>0.79003193900000002</v>
      </c>
    </row>
    <row r="23" spans="1:49">
      <c r="A23" s="62">
        <v>1890</v>
      </c>
      <c r="B23" s="61">
        <v>5.4119669999999998</v>
      </c>
      <c r="C23" s="61">
        <v>17757</v>
      </c>
      <c r="D23" s="61">
        <v>8.8380996090000004</v>
      </c>
      <c r="H23" s="61">
        <v>5.7246235999999999E-2</v>
      </c>
      <c r="I23" s="61">
        <v>0.83199999999999996</v>
      </c>
      <c r="J23" s="61">
        <v>0.77800000000000002</v>
      </c>
      <c r="K23" s="61">
        <v>0.92071434600000002</v>
      </c>
      <c r="L23" s="61">
        <v>0.79348309800000005</v>
      </c>
      <c r="M23" s="61">
        <v>8.9916005959999996</v>
      </c>
      <c r="N23" s="62">
        <f t="shared" si="2"/>
        <v>0.15800516825897354</v>
      </c>
      <c r="O23" s="61">
        <v>0.28625147307883342</v>
      </c>
      <c r="Z23" s="61">
        <v>4</v>
      </c>
      <c r="AB23" s="61">
        <v>0.77923979399999999</v>
      </c>
      <c r="AC23" s="63" t="str">
        <f t="shared" si="3"/>
        <v/>
      </c>
      <c r="AD23" s="20" t="str">
        <f t="shared" si="22"/>
        <v/>
      </c>
      <c r="AE23" s="62" t="str">
        <f t="shared" si="4"/>
        <v/>
      </c>
      <c r="AF23" s="20">
        <f t="shared" si="19"/>
        <v>5.7246235999999999E-2</v>
      </c>
      <c r="AG23" s="62">
        <f t="shared" si="5"/>
        <v>9.4137884478328229E-2</v>
      </c>
      <c r="AH23" s="62">
        <f t="shared" si="6"/>
        <v>8.8027973706898285E-2</v>
      </c>
      <c r="AI23" s="62">
        <f t="shared" si="20"/>
        <v>0.10417560185250906</v>
      </c>
      <c r="AJ23" s="62">
        <f t="shared" si="21"/>
        <v>8.9779831989218767E-2</v>
      </c>
      <c r="AK23" s="62">
        <f t="shared" si="7"/>
        <v>1.4395769863290289E-2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2.2591315617759115E-2</v>
      </c>
      <c r="AV23" s="62" t="str">
        <f t="shared" si="11"/>
        <v/>
      </c>
      <c r="AW23" s="62">
        <f t="shared" si="12"/>
        <v>0.77923979399999999</v>
      </c>
    </row>
    <row r="24" spans="1:49">
      <c r="A24" s="62">
        <v>1891</v>
      </c>
      <c r="B24" s="61">
        <v>5.5374439999999998</v>
      </c>
      <c r="C24" s="61">
        <v>17836</v>
      </c>
      <c r="D24" s="61">
        <v>9.0121435549999998</v>
      </c>
      <c r="H24" s="61">
        <v>5.3918242999999998E-2</v>
      </c>
      <c r="I24" s="61">
        <v>0.83299999999999996</v>
      </c>
      <c r="J24" s="61">
        <v>0.77500000000000002</v>
      </c>
      <c r="K24" s="61">
        <v>0.98438752699999998</v>
      </c>
      <c r="L24" s="61">
        <v>0.76021128500000001</v>
      </c>
      <c r="M24" s="61">
        <v>9.1614025019999996</v>
      </c>
      <c r="N24" s="62">
        <f t="shared" si="2"/>
        <v>0.15743006550309335</v>
      </c>
      <c r="O24" s="61">
        <v>0.26643932389261427</v>
      </c>
      <c r="Z24" s="61">
        <v>4</v>
      </c>
      <c r="AB24" s="61">
        <v>0.7678528</v>
      </c>
      <c r="AC24" s="63" t="str">
        <f t="shared" si="3"/>
        <v/>
      </c>
      <c r="AD24" s="20" t="str">
        <f t="shared" si="22"/>
        <v/>
      </c>
      <c r="AE24" s="62" t="str">
        <f t="shared" si="4"/>
        <v/>
      </c>
      <c r="AF24" s="20">
        <f t="shared" si="19"/>
        <v>5.3918242999999998E-2</v>
      </c>
      <c r="AG24" s="62">
        <f t="shared" si="5"/>
        <v>9.2430840112155757E-2</v>
      </c>
      <c r="AH24" s="62">
        <f t="shared" si="6"/>
        <v>8.5995079336039282E-2</v>
      </c>
      <c r="AI24" s="62">
        <f t="shared" si="20"/>
        <v>0.10922901094422258</v>
      </c>
      <c r="AJ24" s="62">
        <f t="shared" si="21"/>
        <v>8.4354102923519178E-2</v>
      </c>
      <c r="AK24" s="62">
        <f t="shared" si="7"/>
        <v>2.4874908020703398E-2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4.3646411887791982E-2</v>
      </c>
      <c r="AV24" s="62" t="str">
        <f t="shared" si="11"/>
        <v/>
      </c>
      <c r="AW24" s="62">
        <f t="shared" si="12"/>
        <v>0.7678528</v>
      </c>
    </row>
    <row r="25" spans="1:49">
      <c r="A25" s="62">
        <v>1892</v>
      </c>
      <c r="B25" s="61">
        <v>5.954904</v>
      </c>
      <c r="C25" s="61">
        <v>17916</v>
      </c>
      <c r="D25" s="61">
        <v>8.9366611329999994</v>
      </c>
      <c r="H25" s="61">
        <v>5.5236766E-2</v>
      </c>
      <c r="I25" s="61">
        <v>0.76400000000000001</v>
      </c>
      <c r="J25" s="61">
        <v>0.74199999999999999</v>
      </c>
      <c r="K25" s="61">
        <v>0.98361072400000005</v>
      </c>
      <c r="L25" s="61">
        <v>0.74523233600000005</v>
      </c>
      <c r="M25" s="61">
        <v>9.9315540759999994</v>
      </c>
      <c r="N25" s="62">
        <f t="shared" si="2"/>
        <v>0.14336265254471997</v>
      </c>
      <c r="O25" s="61">
        <v>0.2739542750224791</v>
      </c>
      <c r="Z25" s="61">
        <v>4.5</v>
      </c>
      <c r="AB25" s="61">
        <v>0.80298446999999995</v>
      </c>
      <c r="AC25" s="63" t="str">
        <f t="shared" si="3"/>
        <v/>
      </c>
      <c r="AD25" s="20" t="str">
        <f t="shared" si="22"/>
        <v/>
      </c>
      <c r="AE25" s="62" t="str">
        <f t="shared" si="4"/>
        <v/>
      </c>
      <c r="AF25" s="20">
        <f t="shared" si="19"/>
        <v>5.5236766E-2</v>
      </c>
      <c r="AG25" s="62">
        <f t="shared" si="5"/>
        <v>8.5490541560182043E-2</v>
      </c>
      <c r="AH25" s="62">
        <f t="shared" si="6"/>
        <v>8.3028772038815549E-2</v>
      </c>
      <c r="AI25" s="62">
        <f t="shared" si="20"/>
        <v>0.11006467732874706</v>
      </c>
      <c r="AJ25" s="62">
        <f t="shared" si="21"/>
        <v>8.3390465959161719E-2</v>
      </c>
      <c r="AK25" s="62">
        <f t="shared" si="7"/>
        <v>2.6674211369585338E-2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0.13360387936498927</v>
      </c>
      <c r="AV25" s="62" t="str">
        <f t="shared" si="11"/>
        <v/>
      </c>
      <c r="AW25" s="62">
        <f t="shared" si="12"/>
        <v>0.80298446999999995</v>
      </c>
    </row>
    <row r="26" spans="1:49">
      <c r="A26" s="62">
        <v>1893</v>
      </c>
      <c r="B26" s="61">
        <v>6.1597759999999999</v>
      </c>
      <c r="C26" s="61">
        <v>17996</v>
      </c>
      <c r="D26" s="61">
        <v>8.702748047</v>
      </c>
      <c r="H26" s="61">
        <v>5.5377385000000001E-2</v>
      </c>
      <c r="I26" s="61">
        <v>0.73799999999999999</v>
      </c>
      <c r="J26" s="61">
        <v>0.80600000000000005</v>
      </c>
      <c r="K26" s="61">
        <v>0.93386714800000004</v>
      </c>
      <c r="L26" s="61">
        <v>0.74420306999999997</v>
      </c>
      <c r="M26" s="61">
        <v>9.5035662419999998</v>
      </c>
      <c r="N26" s="62">
        <f t="shared" si="2"/>
        <v>0.14524889016845835</v>
      </c>
      <c r="O26" s="61">
        <v>0.26678090499112256</v>
      </c>
      <c r="Z26" s="61">
        <v>5</v>
      </c>
      <c r="AB26" s="61">
        <v>0.83054226099999995</v>
      </c>
      <c r="AC26" s="63" t="str">
        <f t="shared" si="3"/>
        <v/>
      </c>
      <c r="AD26" s="20" t="str">
        <f t="shared" si="22"/>
        <v/>
      </c>
      <c r="AE26" s="62" t="str">
        <f t="shared" si="4"/>
        <v/>
      </c>
      <c r="AF26" s="20">
        <f t="shared" si="19"/>
        <v>5.5377385000000001E-2</v>
      </c>
      <c r="AG26" s="62">
        <f t="shared" si="5"/>
        <v>8.4800800392515377E-2</v>
      </c>
      <c r="AH26" s="62">
        <f t="shared" si="6"/>
        <v>9.2614424276920584E-2</v>
      </c>
      <c r="AI26" s="62">
        <f t="shared" si="20"/>
        <v>0.107307156654032</v>
      </c>
      <c r="AJ26" s="62">
        <f t="shared" si="21"/>
        <v>8.5513571802936506E-2</v>
      </c>
      <c r="AK26" s="62">
        <f t="shared" si="7"/>
        <v>2.179358485109549E-2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3.1928696872987605E-2</v>
      </c>
      <c r="AV26" s="62" t="str">
        <f t="shared" si="11"/>
        <v/>
      </c>
      <c r="AW26" s="62">
        <f t="shared" si="12"/>
        <v>0.83054226099999995</v>
      </c>
    </row>
    <row r="27" spans="1:49">
      <c r="A27" s="62">
        <v>1894</v>
      </c>
      <c r="B27" s="61">
        <v>6.1725499999999993</v>
      </c>
      <c r="C27" s="61">
        <v>18076</v>
      </c>
      <c r="D27" s="61">
        <v>8.5148496090000005</v>
      </c>
      <c r="H27" s="61">
        <v>5.5117478999999997E-2</v>
      </c>
      <c r="I27" s="61">
        <v>0.8</v>
      </c>
      <c r="J27" s="61">
        <v>0.76800000000000002</v>
      </c>
      <c r="K27" s="61">
        <v>0.95404404799999998</v>
      </c>
      <c r="L27" s="61">
        <v>0.76109208500000003</v>
      </c>
      <c r="M27" s="61">
        <v>9.6117890189999997</v>
      </c>
      <c r="N27" s="62">
        <f t="shared" si="2"/>
        <v>0.13989088659693685</v>
      </c>
      <c r="O27" s="61">
        <v>0.25687483090737018</v>
      </c>
      <c r="Z27" s="61">
        <v>5</v>
      </c>
      <c r="AB27" s="61">
        <v>0.85544655999999997</v>
      </c>
      <c r="AC27" s="63" t="str">
        <f t="shared" si="3"/>
        <v/>
      </c>
      <c r="AD27" s="20" t="str">
        <f t="shared" si="22"/>
        <v/>
      </c>
      <c r="AE27" s="62" t="str">
        <f t="shared" si="4"/>
        <v/>
      </c>
      <c r="AF27" s="20">
        <f t="shared" si="19"/>
        <v>5.5117478999999997E-2</v>
      </c>
      <c r="AG27" s="62">
        <f t="shared" si="5"/>
        <v>9.3953509073656266E-2</v>
      </c>
      <c r="AH27" s="62">
        <f t="shared" si="6"/>
        <v>9.0195368710710017E-2</v>
      </c>
      <c r="AI27" s="62">
        <f t="shared" si="20"/>
        <v>0.11204473265054468</v>
      </c>
      <c r="AJ27" s="62">
        <f t="shared" si="21"/>
        <v>8.9384090142419326E-2</v>
      </c>
      <c r="AK27" s="62">
        <f t="shared" si="7"/>
        <v>2.2660642508125356E-2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8.7586017582823347E-2</v>
      </c>
      <c r="AV27" s="62" t="str">
        <f t="shared" si="11"/>
        <v/>
      </c>
      <c r="AW27" s="62">
        <f t="shared" si="12"/>
        <v>0.85544655999999997</v>
      </c>
    </row>
    <row r="28" spans="1:49">
      <c r="A28" s="62">
        <v>1895</v>
      </c>
      <c r="B28" s="61">
        <v>5.9108939999999999</v>
      </c>
      <c r="C28" s="61">
        <v>18157</v>
      </c>
      <c r="D28" s="61">
        <v>8.5932949220000001</v>
      </c>
      <c r="H28" s="61">
        <v>5.8719498000000002E-2</v>
      </c>
      <c r="I28" s="61">
        <v>0.83699999999999997</v>
      </c>
      <c r="J28" s="61">
        <v>0.77800000000000002</v>
      </c>
      <c r="K28" s="61">
        <v>0.90961536899999995</v>
      </c>
      <c r="L28" s="61">
        <v>0.64185958799999998</v>
      </c>
      <c r="M28" s="61">
        <v>9.4493480739999995</v>
      </c>
      <c r="N28" s="62">
        <f t="shared" si="2"/>
        <v>0.14296600433083745</v>
      </c>
      <c r="O28" s="61">
        <v>0.27156315189265373</v>
      </c>
      <c r="Z28" s="61">
        <v>4.5</v>
      </c>
      <c r="AB28" s="61">
        <v>0.86113640199999997</v>
      </c>
      <c r="AC28" s="63" t="str">
        <f t="shared" si="3"/>
        <v/>
      </c>
      <c r="AD28" s="20" t="str">
        <f t="shared" si="22"/>
        <v/>
      </c>
      <c r="AE28" s="62" t="str">
        <f t="shared" si="4"/>
        <v/>
      </c>
      <c r="AF28" s="20">
        <f t="shared" si="19"/>
        <v>5.8719498000000002E-2</v>
      </c>
      <c r="AG28" s="62">
        <f t="shared" si="5"/>
        <v>9.7401521488243867E-2</v>
      </c>
      <c r="AH28" s="62">
        <f t="shared" si="6"/>
        <v>9.0535703366611403E-2</v>
      </c>
      <c r="AI28" s="62">
        <f t="shared" si="20"/>
        <v>0.10585175735924776</v>
      </c>
      <c r="AJ28" s="62">
        <f t="shared" si="21"/>
        <v>7.4693071031084066E-2</v>
      </c>
      <c r="AK28" s="62">
        <f t="shared" si="7"/>
        <v>3.1158686328163696E-2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2.8255867238228705E-2</v>
      </c>
      <c r="AV28" s="62" t="str">
        <f t="shared" si="11"/>
        <v/>
      </c>
      <c r="AW28" s="62">
        <f t="shared" si="12"/>
        <v>0.86113640199999997</v>
      </c>
    </row>
    <row r="29" spans="1:49">
      <c r="A29" s="62">
        <v>1896</v>
      </c>
      <c r="B29" s="61">
        <v>6.2390670000000004</v>
      </c>
      <c r="C29" s="61">
        <v>18238</v>
      </c>
      <c r="D29" s="61">
        <v>8.2238632809999999</v>
      </c>
      <c r="H29" s="61">
        <v>6.0031663999999998E-2</v>
      </c>
      <c r="I29" s="61">
        <v>0.83299999999999996</v>
      </c>
      <c r="J29" s="61">
        <v>0.84499999999999997</v>
      </c>
      <c r="K29" s="61">
        <v>1.1307295959999999</v>
      </c>
      <c r="L29" s="61">
        <v>0.72656432699999995</v>
      </c>
      <c r="M29" s="61">
        <v>8.5110345889999994</v>
      </c>
      <c r="N29" s="62">
        <f t="shared" si="2"/>
        <v>0.15122908264682111</v>
      </c>
      <c r="O29" s="61">
        <v>0.25892436188198664</v>
      </c>
      <c r="Z29" s="61">
        <v>4</v>
      </c>
      <c r="AB29" s="61">
        <v>0.96998211199999995</v>
      </c>
      <c r="AC29" s="63" t="str">
        <f t="shared" si="3"/>
        <v/>
      </c>
      <c r="AD29" s="20" t="str">
        <f t="shared" si="22"/>
        <v/>
      </c>
      <c r="AE29" s="62" t="str">
        <f t="shared" si="4"/>
        <v/>
      </c>
      <c r="AF29" s="20">
        <f t="shared" si="19"/>
        <v>6.0031663999999998E-2</v>
      </c>
      <c r="AG29" s="62">
        <f t="shared" si="5"/>
        <v>0.10129059440038617</v>
      </c>
      <c r="AH29" s="62">
        <f t="shared" si="6"/>
        <v>0.10274976262704238</v>
      </c>
      <c r="AI29" s="62">
        <f t="shared" si="20"/>
        <v>0.13749372495191897</v>
      </c>
      <c r="AJ29" s="62">
        <f t="shared" si="21"/>
        <v>8.834829838168852E-2</v>
      </c>
      <c r="AK29" s="62">
        <f t="shared" si="7"/>
        <v>4.9145426570230452E-2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-1.1188920752156543E-2</v>
      </c>
      <c r="AV29" s="62" t="str">
        <f t="shared" si="11"/>
        <v/>
      </c>
      <c r="AW29" s="62">
        <f t="shared" si="12"/>
        <v>0.96998211199999995</v>
      </c>
    </row>
    <row r="30" spans="1:49">
      <c r="A30" s="62">
        <v>1897</v>
      </c>
      <c r="B30" s="61">
        <v>6.7046159999999997</v>
      </c>
      <c r="C30" s="61">
        <v>18320</v>
      </c>
      <c r="D30" s="61">
        <v>8.9101699219999997</v>
      </c>
      <c r="H30" s="61">
        <v>5.8706405000000003E-2</v>
      </c>
      <c r="I30" s="61">
        <v>0.90400000000000003</v>
      </c>
      <c r="J30" s="61">
        <v>0.82599999999999996</v>
      </c>
      <c r="K30" s="61">
        <v>1.1994521389999999</v>
      </c>
      <c r="L30" s="61">
        <v>0.78499881000000005</v>
      </c>
      <c r="M30" s="61">
        <v>9.0145615830000008</v>
      </c>
      <c r="N30" s="62">
        <f t="shared" si="2"/>
        <v>0.15400503152310321</v>
      </c>
      <c r="O30" s="61">
        <v>0.28146922596352975</v>
      </c>
      <c r="Z30" s="61">
        <v>4</v>
      </c>
      <c r="AB30" s="61">
        <v>0.94027376100000004</v>
      </c>
      <c r="AC30" s="63" t="str">
        <f t="shared" si="3"/>
        <v/>
      </c>
      <c r="AD30" s="20" t="str">
        <f t="shared" si="22"/>
        <v/>
      </c>
      <c r="AE30" s="62" t="str">
        <f t="shared" si="4"/>
        <v/>
      </c>
      <c r="AF30" s="20">
        <f t="shared" si="19"/>
        <v>5.8706405000000003E-2</v>
      </c>
      <c r="AG30" s="62">
        <f t="shared" si="5"/>
        <v>0.10145709991096173</v>
      </c>
      <c r="AH30" s="62">
        <f t="shared" si="6"/>
        <v>9.2703058104484939E-2</v>
      </c>
      <c r="AI30" s="62">
        <f t="shared" si="20"/>
        <v>0.13461607909838466</v>
      </c>
      <c r="AJ30" s="62">
        <f t="shared" si="21"/>
        <v>8.8101441035570868E-2</v>
      </c>
      <c r="AK30" s="62">
        <f t="shared" si="7"/>
        <v>4.6514638062813793E-2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2.1810516689311669E-2</v>
      </c>
      <c r="AV30" s="62" t="str">
        <f t="shared" si="11"/>
        <v/>
      </c>
      <c r="AW30" s="62">
        <f t="shared" si="12"/>
        <v>0.94027376100000004</v>
      </c>
    </row>
    <row r="31" spans="1:49">
      <c r="A31" s="62">
        <v>1898</v>
      </c>
      <c r="B31" s="61">
        <v>8.0952120000000001</v>
      </c>
      <c r="C31" s="61">
        <v>18402</v>
      </c>
      <c r="D31" s="61">
        <v>9.5697763669999993</v>
      </c>
      <c r="H31" s="61">
        <v>5.7442606E-2</v>
      </c>
      <c r="I31" s="61">
        <v>0.94</v>
      </c>
      <c r="J31" s="61">
        <v>0.92600000000000005</v>
      </c>
      <c r="K31" s="61">
        <v>1.3414983359999999</v>
      </c>
      <c r="L31" s="61">
        <v>0.80167071000000001</v>
      </c>
      <c r="M31" s="61">
        <v>9.5942586080000005</v>
      </c>
      <c r="N31" s="62">
        <f t="shared" si="2"/>
        <v>0.1547192477141324</v>
      </c>
      <c r="O31" s="61">
        <v>0.30913793008523693</v>
      </c>
      <c r="Z31" s="61">
        <v>5</v>
      </c>
      <c r="AB31" s="61">
        <v>1.107235832</v>
      </c>
      <c r="AC31" s="63" t="str">
        <f t="shared" si="3"/>
        <v/>
      </c>
      <c r="AD31" s="20" t="str">
        <f t="shared" si="22"/>
        <v/>
      </c>
      <c r="AE31" s="62" t="str">
        <f t="shared" si="4"/>
        <v/>
      </c>
      <c r="AF31" s="20">
        <f t="shared" si="19"/>
        <v>5.7442606E-2</v>
      </c>
      <c r="AG31" s="62">
        <f t="shared" si="5"/>
        <v>9.8225910820806117E-2</v>
      </c>
      <c r="AH31" s="62">
        <f t="shared" si="6"/>
        <v>9.6762971723474978E-2</v>
      </c>
      <c r="AI31" s="62">
        <f t="shared" si="20"/>
        <v>0.14018074033850617</v>
      </c>
      <c r="AJ31" s="62">
        <f t="shared" si="21"/>
        <v>8.3771101774587589E-2</v>
      </c>
      <c r="AK31" s="62">
        <f t="shared" si="7"/>
        <v>5.6409638563918577E-2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3.5373104655295751E-2</v>
      </c>
      <c r="AV31" s="62" t="str">
        <f t="shared" si="11"/>
        <v/>
      </c>
      <c r="AW31" s="62">
        <f t="shared" si="12"/>
        <v>1.107235832</v>
      </c>
    </row>
    <row r="32" spans="1:49">
      <c r="A32" s="62">
        <v>1899</v>
      </c>
      <c r="B32" s="61">
        <v>6.4599520000000004</v>
      </c>
      <c r="C32" s="61">
        <v>18484</v>
      </c>
      <c r="D32" s="61">
        <v>9.7177597660000004</v>
      </c>
      <c r="H32" s="61">
        <v>8.6388801000000001E-2</v>
      </c>
      <c r="I32" s="61">
        <v>0.92400000000000004</v>
      </c>
      <c r="J32" s="61">
        <v>1.159</v>
      </c>
      <c r="K32" s="61">
        <v>1.1481761290000001</v>
      </c>
      <c r="L32" s="61">
        <v>1.024898391</v>
      </c>
      <c r="M32" s="61">
        <v>9.62411438</v>
      </c>
      <c r="N32" s="62">
        <f t="shared" si="2"/>
        <v>0.1559295501003706</v>
      </c>
      <c r="O32" s="61">
        <v>0.31460334999125</v>
      </c>
      <c r="Z32" s="61">
        <v>4</v>
      </c>
      <c r="AB32" s="61">
        <v>1.1781520459999999</v>
      </c>
      <c r="AC32" s="63" t="str">
        <f t="shared" si="3"/>
        <v/>
      </c>
      <c r="AD32" s="20" t="str">
        <f t="shared" si="22"/>
        <v/>
      </c>
      <c r="AE32" s="62" t="str">
        <f t="shared" si="4"/>
        <v/>
      </c>
      <c r="AF32" s="20">
        <f t="shared" si="19"/>
        <v>8.6388801000000001E-2</v>
      </c>
      <c r="AG32" s="62">
        <f t="shared" si="5"/>
        <v>9.5083642963972398E-2</v>
      </c>
      <c r="AH32" s="62">
        <f t="shared" si="6"/>
        <v>0.11926617120697404</v>
      </c>
      <c r="AI32" s="62">
        <f t="shared" si="20"/>
        <v>0.11815234752120338</v>
      </c>
      <c r="AJ32" s="62">
        <f t="shared" si="21"/>
        <v>0.1054665288789976</v>
      </c>
      <c r="AK32" s="62">
        <f t="shared" si="7"/>
        <v>1.2685818642205776E-2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4.2207866126573242E-2</v>
      </c>
      <c r="AV32" s="62" t="str">
        <f t="shared" si="11"/>
        <v/>
      </c>
      <c r="AW32" s="62">
        <f t="shared" si="12"/>
        <v>1.1781520459999999</v>
      </c>
    </row>
    <row r="33" spans="1:49">
      <c r="A33" s="62">
        <v>1900</v>
      </c>
      <c r="B33" s="61">
        <v>6.6943360000000007</v>
      </c>
      <c r="C33" s="61">
        <v>18566</v>
      </c>
      <c r="D33" s="61">
        <v>10.257729489999999</v>
      </c>
      <c r="H33" s="61">
        <v>0.106632741</v>
      </c>
      <c r="I33" s="61">
        <v>0.92900000000000005</v>
      </c>
      <c r="J33" s="61">
        <v>0.95099999999999996</v>
      </c>
      <c r="K33" s="61">
        <v>1.3105118440000001</v>
      </c>
      <c r="L33" s="61">
        <v>1.1254672569999999</v>
      </c>
      <c r="M33" s="61">
        <v>9.769434897</v>
      </c>
      <c r="N33" s="62">
        <f t="shared" si="2"/>
        <v>0.16142933422123373</v>
      </c>
      <c r="O33" s="61">
        <v>0.33031643699092555</v>
      </c>
      <c r="Z33" s="61">
        <v>3.5</v>
      </c>
      <c r="AB33" s="61">
        <v>1.2409178249999999</v>
      </c>
      <c r="AC33" s="63" t="str">
        <f t="shared" si="3"/>
        <v/>
      </c>
      <c r="AD33" s="20" t="str">
        <f t="shared" si="22"/>
        <v/>
      </c>
      <c r="AE33" s="62" t="str">
        <f t="shared" si="4"/>
        <v/>
      </c>
      <c r="AF33" s="20">
        <f t="shared" si="19"/>
        <v>0.106632741</v>
      </c>
      <c r="AG33" s="62">
        <f t="shared" si="5"/>
        <v>9.0565850942516929E-2</v>
      </c>
      <c r="AH33" s="62">
        <f t="shared" si="6"/>
        <v>9.2710575076785345E-2</v>
      </c>
      <c r="AI33" s="62">
        <f t="shared" si="20"/>
        <v>0.12775847182142841</v>
      </c>
      <c r="AJ33" s="62">
        <f t="shared" si="21"/>
        <v>0.10971894492803592</v>
      </c>
      <c r="AK33" s="62">
        <f t="shared" si="7"/>
        <v>1.8039526893392485E-2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5.3368154217886751E-3</v>
      </c>
      <c r="AV33" s="62" t="str">
        <f t="shared" si="11"/>
        <v/>
      </c>
      <c r="AW33" s="62">
        <f t="shared" si="12"/>
        <v>1.2409178249999999</v>
      </c>
    </row>
    <row r="34" spans="1:49">
      <c r="A34" s="62">
        <v>1901</v>
      </c>
      <c r="B34" s="61">
        <v>7.16</v>
      </c>
      <c r="C34" s="61">
        <v>18659</v>
      </c>
      <c r="D34" s="61">
        <v>10.786238279999999</v>
      </c>
      <c r="H34" s="61">
        <v>7.7713523000000007E-2</v>
      </c>
      <c r="I34" s="61">
        <v>0.98399999999999999</v>
      </c>
      <c r="J34" s="61">
        <v>0.98699999999999999</v>
      </c>
      <c r="K34" s="61">
        <v>1.1920235800000001</v>
      </c>
      <c r="L34" s="61">
        <v>1.1532634129999999</v>
      </c>
      <c r="M34" s="61">
        <v>10.53369981</v>
      </c>
      <c r="N34" s="62">
        <f t="shared" si="2"/>
        <v>0.15664614468685445</v>
      </c>
      <c r="O34" s="61">
        <v>0.33099962087449669</v>
      </c>
      <c r="Z34" s="61">
        <v>4</v>
      </c>
      <c r="AB34" s="61">
        <v>1.238893257</v>
      </c>
      <c r="AC34" s="63" t="str">
        <f t="shared" si="3"/>
        <v/>
      </c>
      <c r="AD34" s="20" t="str">
        <f t="shared" si="22"/>
        <v/>
      </c>
      <c r="AE34" s="62" t="str">
        <f t="shared" si="4"/>
        <v/>
      </c>
      <c r="AF34" s="20">
        <f t="shared" si="19"/>
        <v>7.7713523000000007E-2</v>
      </c>
      <c r="AG34" s="62">
        <f t="shared" si="5"/>
        <v>9.1227356049100747E-2</v>
      </c>
      <c r="AH34" s="62">
        <f t="shared" si="6"/>
        <v>9.1505488232177273E-2</v>
      </c>
      <c r="AI34" s="62">
        <f t="shared" si="20"/>
        <v>0.11051337352803225</v>
      </c>
      <c r="AJ34" s="62">
        <f t="shared" si="21"/>
        <v>0.10691989023999199</v>
      </c>
      <c r="AK34" s="62">
        <f t="shared" si="7"/>
        <v>3.5934832880402667E-3</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6.5078081808815136E-2</v>
      </c>
      <c r="AV34" s="62" t="str">
        <f t="shared" si="11"/>
        <v/>
      </c>
      <c r="AW34" s="62">
        <f t="shared" si="12"/>
        <v>1.238893257</v>
      </c>
    </row>
    <row r="35" spans="1:49">
      <c r="A35" s="62">
        <v>1902</v>
      </c>
      <c r="B35" s="61">
        <v>7</v>
      </c>
      <c r="C35" s="61">
        <v>18788</v>
      </c>
      <c r="D35" s="61">
        <v>10.422380860000001</v>
      </c>
      <c r="H35" s="61">
        <v>6.9176136999999999E-2</v>
      </c>
      <c r="I35" s="61">
        <v>0.95299999999999996</v>
      </c>
      <c r="J35" s="61">
        <v>1.016</v>
      </c>
      <c r="K35" s="61">
        <v>1.2004126180000001</v>
      </c>
      <c r="L35" s="61">
        <v>1.0954331049999999</v>
      </c>
      <c r="M35" s="61">
        <v>10.002360319999999</v>
      </c>
      <c r="N35" s="62">
        <f t="shared" si="2"/>
        <v>0.15830801210160991</v>
      </c>
      <c r="O35" s="61">
        <v>0.32348465903658213</v>
      </c>
      <c r="Z35" s="61">
        <v>4</v>
      </c>
      <c r="AB35" s="61">
        <v>1.279650137</v>
      </c>
      <c r="AC35" s="63" t="str">
        <f t="shared" si="3"/>
        <v/>
      </c>
      <c r="AD35" s="20" t="str">
        <f t="shared" si="22"/>
        <v/>
      </c>
      <c r="AE35" s="62" t="str">
        <f t="shared" si="4"/>
        <v/>
      </c>
      <c r="AF35" s="20">
        <f t="shared" si="19"/>
        <v>6.9176136999999999E-2</v>
      </c>
      <c r="AG35" s="62">
        <f t="shared" si="5"/>
        <v>9.1437840624066388E-2</v>
      </c>
      <c r="AH35" s="62">
        <f t="shared" si="6"/>
        <v>9.748252473667518E-2</v>
      </c>
      <c r="AI35" s="62">
        <f t="shared" si="20"/>
        <v>0.11517642985078939</v>
      </c>
      <c r="AJ35" s="62">
        <f t="shared" si="21"/>
        <v>0.10510392200347972</v>
      </c>
      <c r="AK35" s="62">
        <f t="shared" si="7"/>
        <v>1.0072507847309675E-2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2.9446827086758918E-2</v>
      </c>
      <c r="AV35" s="62" t="str">
        <f t="shared" si="11"/>
        <v/>
      </c>
      <c r="AW35" s="62">
        <f t="shared" si="12"/>
        <v>1.279650137</v>
      </c>
    </row>
    <row r="36" spans="1:49">
      <c r="A36" s="62">
        <v>1903</v>
      </c>
      <c r="B36" s="61">
        <v>6.99</v>
      </c>
      <c r="C36" s="61">
        <v>18919</v>
      </c>
      <c r="D36" s="61">
        <v>11.15250488</v>
      </c>
      <c r="H36" s="61">
        <v>7.1349090000000004E-2</v>
      </c>
      <c r="I36" s="61">
        <v>1.014</v>
      </c>
      <c r="J36" s="61">
        <v>1.028</v>
      </c>
      <c r="K36" s="61">
        <v>1.255875109</v>
      </c>
      <c r="L36" s="61">
        <v>1.1862363460000001</v>
      </c>
      <c r="M36" s="61">
        <v>9.902587831</v>
      </c>
      <c r="N36" s="62">
        <f t="shared" si="2"/>
        <v>0.16992001767622963</v>
      </c>
      <c r="O36" s="61">
        <v>0.33373232615856602</v>
      </c>
      <c r="Z36" s="61">
        <v>3.5</v>
      </c>
      <c r="AB36" s="61">
        <v>1.1427024050000001</v>
      </c>
      <c r="AC36" s="63" t="str">
        <f t="shared" si="3"/>
        <v/>
      </c>
      <c r="AD36" s="20" t="str">
        <f t="shared" si="22"/>
        <v/>
      </c>
      <c r="AE36" s="62" t="str">
        <f t="shared" si="4"/>
        <v/>
      </c>
      <c r="AF36" s="20">
        <f t="shared" si="19"/>
        <v>7.1349090000000004E-2</v>
      </c>
      <c r="AG36" s="62">
        <f t="shared" si="5"/>
        <v>9.0921278305685888E-2</v>
      </c>
      <c r="AH36" s="62">
        <f t="shared" si="6"/>
        <v>9.2176601674797923E-2</v>
      </c>
      <c r="AI36" s="62">
        <f t="shared" si="20"/>
        <v>0.11260924092955878</v>
      </c>
      <c r="AJ36" s="62">
        <f t="shared" si="21"/>
        <v>0.10636501474456203</v>
      </c>
      <c r="AK36" s="62">
        <f t="shared" si="7"/>
        <v>6.2442261849967456E-3</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-3.0785263071729109E-2</v>
      </c>
      <c r="AV36" s="62" t="str">
        <f t="shared" si="11"/>
        <v/>
      </c>
      <c r="AW36" s="62">
        <f t="shared" si="12"/>
        <v>1.1427024050000001</v>
      </c>
    </row>
    <row r="37" spans="1:49">
      <c r="A37" s="62">
        <v>1904</v>
      </c>
      <c r="B37" s="61">
        <v>7.13</v>
      </c>
      <c r="C37" s="61">
        <v>19050</v>
      </c>
      <c r="D37" s="61">
        <v>11.7569873</v>
      </c>
      <c r="H37" s="61">
        <v>7.3234738999999993E-2</v>
      </c>
      <c r="I37" s="61">
        <v>0.98299999999999998</v>
      </c>
      <c r="J37" s="61">
        <v>1.0269999999999999</v>
      </c>
      <c r="K37" s="61">
        <v>1.306696775</v>
      </c>
      <c r="L37" s="61">
        <v>1.2010726789999999</v>
      </c>
      <c r="M37" s="61">
        <v>9.7134603360000007</v>
      </c>
      <c r="N37" s="62">
        <f t="shared" si="2"/>
        <v>0.18136191833713311</v>
      </c>
      <c r="O37" s="61">
        <v>0.33988092986088114</v>
      </c>
      <c r="Z37" s="61">
        <v>3</v>
      </c>
      <c r="AB37" s="61">
        <v>1.0749349960000001</v>
      </c>
      <c r="AC37" s="63" t="str">
        <f t="shared" si="3"/>
        <v/>
      </c>
      <c r="AD37" s="20" t="str">
        <f t="shared" si="22"/>
        <v/>
      </c>
      <c r="AE37" s="62" t="str">
        <f t="shared" si="4"/>
        <v/>
      </c>
      <c r="AF37" s="20">
        <f t="shared" si="19"/>
        <v>7.3234738999999993E-2</v>
      </c>
      <c r="AG37" s="62">
        <f t="shared" si="5"/>
        <v>8.36098547116743E-2</v>
      </c>
      <c r="AH37" s="62">
        <f t="shared" si="6"/>
        <v>8.7352310059907942E-2</v>
      </c>
      <c r="AI37" s="62">
        <f t="shared" si="20"/>
        <v>0.11114214395723639</v>
      </c>
      <c r="AJ37" s="62">
        <f t="shared" si="21"/>
        <v>0.10215820161683767</v>
      </c>
      <c r="AK37" s="62">
        <f t="shared" si="7"/>
        <v>8.9839423403987179E-3</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-3.0166741572544481E-2</v>
      </c>
      <c r="AV37" s="62" t="str">
        <f t="shared" si="11"/>
        <v/>
      </c>
      <c r="AW37" s="62">
        <f t="shared" si="12"/>
        <v>1.0749349960000001</v>
      </c>
    </row>
    <row r="38" spans="1:49">
      <c r="A38" s="62">
        <v>1905</v>
      </c>
      <c r="B38" s="61">
        <v>6.78</v>
      </c>
      <c r="C38" s="61">
        <v>19133</v>
      </c>
      <c r="D38" s="61">
        <v>11.33849414</v>
      </c>
      <c r="H38" s="61">
        <v>6.7567899000000001E-2</v>
      </c>
      <c r="I38" s="61">
        <v>0.96899999999999997</v>
      </c>
      <c r="J38" s="61">
        <v>1.032</v>
      </c>
      <c r="K38" s="61">
        <v>1.44363825</v>
      </c>
      <c r="L38" s="61">
        <v>1.259519203</v>
      </c>
      <c r="M38" s="61">
        <v>9.5737926850000008</v>
      </c>
      <c r="N38" s="62">
        <f t="shared" si="2"/>
        <v>0.17668809669383567</v>
      </c>
      <c r="O38" s="61">
        <v>0.34158886916848363</v>
      </c>
      <c r="Z38" s="61">
        <v>4</v>
      </c>
      <c r="AB38" s="61">
        <v>1.1044680549999999</v>
      </c>
      <c r="AC38" s="63" t="str">
        <f t="shared" si="3"/>
        <v/>
      </c>
      <c r="AD38" s="20" t="str">
        <f t="shared" si="22"/>
        <v/>
      </c>
      <c r="AE38" s="62" t="str">
        <f t="shared" si="4"/>
        <v/>
      </c>
      <c r="AF38" s="20">
        <f t="shared" ref="AF38:AF69" si="27">IF(H38="","",H38)</f>
        <v>6.7567899000000001E-2</v>
      </c>
      <c r="AG38" s="62">
        <f t="shared" si="5"/>
        <v>8.5461083988354031E-2</v>
      </c>
      <c r="AH38" s="62">
        <f t="shared" si="6"/>
        <v>9.1017377374593769E-2</v>
      </c>
      <c r="AI38" s="62">
        <f t="shared" si="20"/>
        <v>0.12732186762853501</v>
      </c>
      <c r="AJ38" s="62">
        <f t="shared" si="21"/>
        <v>0.11108346376937846</v>
      </c>
      <c r="AK38" s="62">
        <f t="shared" si="7"/>
        <v>1.623840385915655E-2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5.6108571090748814E-2</v>
      </c>
      <c r="AV38" s="62" t="str">
        <f t="shared" si="11"/>
        <v/>
      </c>
      <c r="AW38" s="62">
        <f t="shared" si="12"/>
        <v>1.1044680549999999</v>
      </c>
    </row>
    <row r="39" spans="1:49">
      <c r="A39" s="62">
        <v>1906</v>
      </c>
      <c r="B39" s="61">
        <v>5.84</v>
      </c>
      <c r="C39" s="61">
        <v>19316</v>
      </c>
      <c r="D39" s="61">
        <v>11.564941409999999</v>
      </c>
      <c r="H39" s="61">
        <v>6.9707821000000003E-2</v>
      </c>
      <c r="I39" s="61">
        <v>1.002</v>
      </c>
      <c r="J39" s="61">
        <v>1.097</v>
      </c>
      <c r="K39" s="61">
        <v>1.4181053239999999</v>
      </c>
      <c r="L39" s="61">
        <v>1.0842451609999999</v>
      </c>
      <c r="M39" s="61">
        <v>10.12969517</v>
      </c>
      <c r="N39" s="62">
        <f t="shared" si="2"/>
        <v>0.16871312378560485</v>
      </c>
      <c r="O39" s="61">
        <v>0.33236596797134593</v>
      </c>
      <c r="Z39" s="61">
        <v>4.5</v>
      </c>
      <c r="AB39" s="61">
        <v>1.0837064439999999</v>
      </c>
      <c r="AC39" s="63" t="str">
        <f t="shared" si="3"/>
        <v/>
      </c>
      <c r="AD39" s="20" t="str">
        <f t="shared" ref="AD39:AD70" si="28">IF(F39="","",F39)</f>
        <v/>
      </c>
      <c r="AE39" s="62" t="str">
        <f t="shared" si="4"/>
        <v/>
      </c>
      <c r="AF39" s="20">
        <f t="shared" si="27"/>
        <v>6.9707821000000003E-2</v>
      </c>
      <c r="AG39" s="62">
        <f t="shared" si="5"/>
        <v>8.6641165266396286E-2</v>
      </c>
      <c r="AH39" s="62">
        <f t="shared" si="6"/>
        <v>9.4855647003230265E-2</v>
      </c>
      <c r="AI39" s="62">
        <f t="shared" si="20"/>
        <v>0.12262105563057928</v>
      </c>
      <c r="AJ39" s="62">
        <f t="shared" si="21"/>
        <v>9.3752758666159119E-2</v>
      </c>
      <c r="AK39" s="62">
        <f t="shared" si="7"/>
        <v>2.8868296964420156E-2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8.6186232404657545E-2</v>
      </c>
      <c r="AV39" s="62" t="str">
        <f t="shared" si="11"/>
        <v/>
      </c>
      <c r="AW39" s="62">
        <f t="shared" si="12"/>
        <v>1.0837064439999999</v>
      </c>
    </row>
    <row r="40" spans="1:49">
      <c r="A40" s="62">
        <v>1907</v>
      </c>
      <c r="B40" s="61">
        <v>5.77</v>
      </c>
      <c r="C40" s="61">
        <v>19450</v>
      </c>
      <c r="D40" s="61">
        <v>12.03639551</v>
      </c>
      <c r="H40" s="61">
        <v>7.72645E-2</v>
      </c>
      <c r="I40" s="61">
        <v>1.032</v>
      </c>
      <c r="J40" s="61">
        <v>1.087</v>
      </c>
      <c r="K40" s="61">
        <v>1.4917681789999999</v>
      </c>
      <c r="L40" s="61">
        <v>1.068682039</v>
      </c>
      <c r="M40" s="61">
        <v>10.324251869999999</v>
      </c>
      <c r="N40" s="62">
        <f t="shared" si="2"/>
        <v>0.17109497561740294</v>
      </c>
      <c r="O40" s="61">
        <v>0.34637111604927756</v>
      </c>
      <c r="Z40" s="61">
        <v>4.5</v>
      </c>
      <c r="AB40" s="61">
        <v>1.0364394669999999</v>
      </c>
      <c r="AC40" s="63" t="str">
        <f t="shared" si="3"/>
        <v/>
      </c>
      <c r="AD40" s="20" t="str">
        <f t="shared" si="28"/>
        <v/>
      </c>
      <c r="AE40" s="62" t="str">
        <f t="shared" si="4"/>
        <v/>
      </c>
      <c r="AF40" s="20">
        <f t="shared" si="27"/>
        <v>7.72645E-2</v>
      </c>
      <c r="AG40" s="62">
        <f t="shared" si="5"/>
        <v>8.5739954219899175E-2</v>
      </c>
      <c r="AH40" s="62">
        <f t="shared" si="6"/>
        <v>9.0309428524254262E-2</v>
      </c>
      <c r="AI40" s="62">
        <f t="shared" si="20"/>
        <v>0.12393811567263793</v>
      </c>
      <c r="AJ40" s="62">
        <f t="shared" si="21"/>
        <v>8.8787547577023743E-2</v>
      </c>
      <c r="AK40" s="62">
        <f t="shared" si="7"/>
        <v>3.515056809561419E-2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3.0980964872247309E-2</v>
      </c>
      <c r="AV40" s="62" t="str">
        <f t="shared" si="11"/>
        <v/>
      </c>
      <c r="AW40" s="62">
        <f t="shared" si="12"/>
        <v>1.0364394669999999</v>
      </c>
    </row>
    <row r="41" spans="1:49">
      <c r="A41" s="62">
        <v>1908</v>
      </c>
      <c r="B41" s="61">
        <v>5.85</v>
      </c>
      <c r="C41" s="61">
        <v>19585</v>
      </c>
      <c r="D41" s="61">
        <v>11.950549799999999</v>
      </c>
      <c r="H41" s="61">
        <v>7.2768081999999998E-2</v>
      </c>
      <c r="I41" s="61">
        <v>1.0229999999999999</v>
      </c>
      <c r="J41" s="61">
        <v>1.0780000000000001</v>
      </c>
      <c r="K41" s="61">
        <v>1.218371973</v>
      </c>
      <c r="L41" s="61">
        <v>1.052714371</v>
      </c>
      <c r="M41" s="61">
        <v>10.64828664</v>
      </c>
      <c r="N41" s="62">
        <f t="shared" si="2"/>
        <v>0.16356997212877278</v>
      </c>
      <c r="O41" s="61">
        <v>0.33680662209668388</v>
      </c>
      <c r="Z41" s="61">
        <v>4</v>
      </c>
      <c r="AB41" s="61">
        <v>1.0367723659999999</v>
      </c>
      <c r="AC41" s="63" t="str">
        <f t="shared" si="3"/>
        <v/>
      </c>
      <c r="AD41" s="20" t="str">
        <f t="shared" si="28"/>
        <v/>
      </c>
      <c r="AE41" s="62" t="str">
        <f t="shared" si="4"/>
        <v/>
      </c>
      <c r="AF41" s="20">
        <f t="shared" si="27"/>
        <v>7.2768081999999998E-2</v>
      </c>
      <c r="AG41" s="62">
        <f t="shared" si="5"/>
        <v>8.5602756117546988E-2</v>
      </c>
      <c r="AH41" s="62">
        <f t="shared" si="6"/>
        <v>9.0205054833544157E-2</v>
      </c>
      <c r="AI41" s="62">
        <f t="shared" si="20"/>
        <v>0.10195112303536027</v>
      </c>
      <c r="AJ41" s="62">
        <f t="shared" si="21"/>
        <v>8.8089199963000867E-2</v>
      </c>
      <c r="AK41" s="62">
        <f t="shared" si="7"/>
        <v>1.3861923072359408E-2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8.9977952408085149E-2</v>
      </c>
      <c r="AV41" s="62" t="str">
        <f t="shared" si="11"/>
        <v/>
      </c>
      <c r="AW41" s="62">
        <f t="shared" si="12"/>
        <v>1.0367723659999999</v>
      </c>
    </row>
    <row r="42" spans="1:49">
      <c r="A42" s="62">
        <v>1909</v>
      </c>
      <c r="B42" s="61">
        <v>5.7</v>
      </c>
      <c r="C42" s="61">
        <v>19721</v>
      </c>
      <c r="D42" s="61">
        <v>12.21233496</v>
      </c>
      <c r="H42" s="61">
        <v>7.6876229000000004E-2</v>
      </c>
      <c r="I42" s="61">
        <v>1.1160000000000001</v>
      </c>
      <c r="J42" s="61">
        <v>1.0629999999999999</v>
      </c>
      <c r="K42" s="61">
        <v>1.1990240560000001</v>
      </c>
      <c r="L42" s="61">
        <v>0.95795894699999995</v>
      </c>
      <c r="M42" s="61">
        <v>10.87296418</v>
      </c>
      <c r="N42" s="62">
        <f t="shared" si="2"/>
        <v>0.16257015512715842</v>
      </c>
      <c r="O42" s="61">
        <v>0.33236596797134593</v>
      </c>
      <c r="Z42" s="61">
        <v>4.5</v>
      </c>
      <c r="AB42" s="61">
        <v>1.0211802160000001</v>
      </c>
      <c r="AC42" s="63" t="str">
        <f t="shared" si="3"/>
        <v/>
      </c>
      <c r="AD42" s="20" t="str">
        <f t="shared" si="28"/>
        <v/>
      </c>
      <c r="AE42" s="62" t="str">
        <f t="shared" si="4"/>
        <v/>
      </c>
      <c r="AF42" s="20">
        <f t="shared" si="27"/>
        <v>7.6876229000000004E-2</v>
      </c>
      <c r="AG42" s="62">
        <f t="shared" si="5"/>
        <v>9.1383015914263802E-2</v>
      </c>
      <c r="AH42" s="62">
        <f t="shared" si="6"/>
        <v>8.7043141502564883E-2</v>
      </c>
      <c r="AI42" s="62">
        <f t="shared" si="20"/>
        <v>9.818139282350638E-2</v>
      </c>
      <c r="AJ42" s="62">
        <f t="shared" si="21"/>
        <v>7.8441915500817541E-2</v>
      </c>
      <c r="AK42" s="62">
        <f t="shared" si="7"/>
        <v>1.9739477322688839E-2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4.6131230413852586E-2</v>
      </c>
      <c r="AV42" s="62" t="str">
        <f t="shared" si="11"/>
        <v/>
      </c>
      <c r="AW42" s="62">
        <f t="shared" si="12"/>
        <v>1.0211802160000001</v>
      </c>
    </row>
    <row r="43" spans="1:49">
      <c r="A43" s="62">
        <v>1910</v>
      </c>
      <c r="B43" s="61">
        <v>5.54</v>
      </c>
      <c r="C43" s="61">
        <v>19858</v>
      </c>
      <c r="D43" s="61">
        <v>11.68724316</v>
      </c>
      <c r="H43" s="61">
        <v>8.9296278000000007E-2</v>
      </c>
      <c r="I43" s="61">
        <v>1.1339999999999999</v>
      </c>
      <c r="J43" s="61">
        <v>1.127</v>
      </c>
      <c r="K43" s="61">
        <v>1.3352328769999999</v>
      </c>
      <c r="L43" s="61">
        <v>1.059929908</v>
      </c>
      <c r="M43" s="61">
        <v>10.306354929999999</v>
      </c>
      <c r="N43" s="62">
        <f t="shared" si="2"/>
        <v>0.16300107996218119</v>
      </c>
      <c r="O43" s="61">
        <v>0.33544027610736227</v>
      </c>
      <c r="Z43" s="61">
        <v>4</v>
      </c>
      <c r="AB43" s="61">
        <v>0.89670367299999998</v>
      </c>
      <c r="AC43" s="63" t="str">
        <f t="shared" si="3"/>
        <v/>
      </c>
      <c r="AD43" s="20" t="str">
        <f t="shared" si="28"/>
        <v/>
      </c>
      <c r="AE43" s="62" t="str">
        <f t="shared" si="4"/>
        <v/>
      </c>
      <c r="AF43" s="20">
        <f t="shared" si="27"/>
        <v>8.9296278000000007E-2</v>
      </c>
      <c r="AG43" s="62">
        <f t="shared" si="5"/>
        <v>9.7028870237008055E-2</v>
      </c>
      <c r="AH43" s="62">
        <f t="shared" si="6"/>
        <v>9.6429926593569734E-2</v>
      </c>
      <c r="AI43" s="62">
        <f t="shared" si="20"/>
        <v>0.11424703488414456</v>
      </c>
      <c r="AJ43" s="62">
        <f t="shared" si="21"/>
        <v>9.0691182983823532E-2</v>
      </c>
      <c r="AK43" s="62">
        <f t="shared" si="7"/>
        <v>2.3555851900321029E-2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4.235280614362931E-2</v>
      </c>
      <c r="AV43" s="62" t="str">
        <f t="shared" si="11"/>
        <v/>
      </c>
      <c r="AW43" s="62">
        <f t="shared" si="12"/>
        <v>0.89670367299999998</v>
      </c>
    </row>
    <row r="44" spans="1:49">
      <c r="A44" s="62">
        <v>1911</v>
      </c>
      <c r="B44" s="61">
        <v>5.61</v>
      </c>
      <c r="C44" s="61">
        <v>19994</v>
      </c>
      <c r="D44" s="61">
        <v>12.61894141</v>
      </c>
      <c r="H44" s="61">
        <v>8.8184973999999999E-2</v>
      </c>
      <c r="I44" s="61">
        <v>1.175</v>
      </c>
      <c r="J44" s="61">
        <v>1.18</v>
      </c>
      <c r="K44" s="61">
        <v>1.4821586289999999</v>
      </c>
      <c r="L44" s="61">
        <v>1.254787374</v>
      </c>
      <c r="M44" s="61">
        <v>11.05357354</v>
      </c>
      <c r="N44" s="62">
        <f t="shared" si="2"/>
        <v>0.16298195917878391</v>
      </c>
      <c r="O44" s="61">
        <v>0.32348465903658213</v>
      </c>
      <c r="Z44" s="61">
        <v>4</v>
      </c>
      <c r="AB44" s="61">
        <v>0.82574289099999998</v>
      </c>
      <c r="AC44" s="63" t="str">
        <f t="shared" si="3"/>
        <v/>
      </c>
      <c r="AD44" s="20" t="str">
        <f t="shared" si="28"/>
        <v/>
      </c>
      <c r="AE44" s="62" t="str">
        <f t="shared" si="4"/>
        <v/>
      </c>
      <c r="AF44" s="20">
        <f t="shared" si="27"/>
        <v>8.8184973999999999E-2</v>
      </c>
      <c r="AG44" s="62">
        <f t="shared" si="5"/>
        <v>9.3113991247226191E-2</v>
      </c>
      <c r="AH44" s="62">
        <f t="shared" si="6"/>
        <v>9.3510220997214372E-2</v>
      </c>
      <c r="AI44" s="62">
        <f t="shared" si="20"/>
        <v>0.11745506860230362</v>
      </c>
      <c r="AJ44" s="62">
        <f t="shared" si="21"/>
        <v>9.9436817497673122E-2</v>
      </c>
      <c r="AK44" s="62">
        <f t="shared" si="7"/>
        <v>1.8018251104630498E-2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4.0117311523136891E-2</v>
      </c>
      <c r="AV44" s="62" t="str">
        <f t="shared" si="11"/>
        <v/>
      </c>
      <c r="AW44" s="62">
        <f t="shared" si="12"/>
        <v>0.82574289099999998</v>
      </c>
    </row>
    <row r="45" spans="1:49">
      <c r="A45" s="62">
        <v>1912</v>
      </c>
      <c r="B45" s="61">
        <v>5.52</v>
      </c>
      <c r="C45" s="61">
        <v>20128</v>
      </c>
      <c r="D45" s="61">
        <v>12.84084668</v>
      </c>
      <c r="H45" s="61">
        <v>0.103128886</v>
      </c>
      <c r="I45" s="61">
        <v>1.2589999999999999</v>
      </c>
      <c r="J45" s="61">
        <v>1.196</v>
      </c>
      <c r="K45" s="61">
        <v>1.619984117</v>
      </c>
      <c r="L45" s="61">
        <v>1.3408375290000001</v>
      </c>
      <c r="M45" s="61">
        <v>10.642016310000001</v>
      </c>
      <c r="N45" s="62">
        <f t="shared" si="2"/>
        <v>0.17111501491464981</v>
      </c>
      <c r="O45" s="61">
        <v>0.3395393381012502</v>
      </c>
      <c r="Z45" s="61">
        <v>4.5</v>
      </c>
      <c r="AB45" s="61">
        <v>0.80602140799999999</v>
      </c>
      <c r="AC45" s="63" t="str">
        <f t="shared" si="3"/>
        <v/>
      </c>
      <c r="AD45" s="20" t="str">
        <f t="shared" si="28"/>
        <v/>
      </c>
      <c r="AE45" s="62" t="str">
        <f t="shared" si="4"/>
        <v/>
      </c>
      <c r="AF45" s="20">
        <f t="shared" si="27"/>
        <v>0.103128886</v>
      </c>
      <c r="AG45" s="62">
        <f t="shared" si="5"/>
        <v>9.8046494236313078E-2</v>
      </c>
      <c r="AH45" s="62">
        <f t="shared" si="6"/>
        <v>9.3140275700262468E-2</v>
      </c>
      <c r="AI45" s="62">
        <f t="shared" si="20"/>
        <v>0.12615866830052361</v>
      </c>
      <c r="AJ45" s="62">
        <f t="shared" si="21"/>
        <v>0.10441971331130324</v>
      </c>
      <c r="AK45" s="62">
        <f t="shared" si="7"/>
        <v>2.1738954989220363E-2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-8.6964174509445852E-3</v>
      </c>
      <c r="AV45" s="62" t="str">
        <f t="shared" si="11"/>
        <v/>
      </c>
      <c r="AW45" s="62">
        <f t="shared" si="12"/>
        <v>0.80602140799999999</v>
      </c>
    </row>
    <row r="46" spans="1:49">
      <c r="A46" s="62">
        <v>1913</v>
      </c>
      <c r="B46" s="61">
        <v>5.54</v>
      </c>
      <c r="C46" s="61">
        <v>20263</v>
      </c>
      <c r="D46" s="61">
        <v>13.789124019999999</v>
      </c>
      <c r="H46" s="61">
        <v>0.106949771</v>
      </c>
      <c r="I46" s="61">
        <v>1.4419999999999999</v>
      </c>
      <c r="J46" s="61">
        <v>1.371</v>
      </c>
      <c r="K46" s="61">
        <v>1.659691799</v>
      </c>
      <c r="L46" s="61">
        <v>1.536939957</v>
      </c>
      <c r="M46" s="61">
        <v>11.19851388</v>
      </c>
      <c r="N46" s="62">
        <f t="shared" si="2"/>
        <v>0.17345688524862785</v>
      </c>
      <c r="O46" s="61">
        <v>0.34158886916848363</v>
      </c>
      <c r="Z46" s="61">
        <v>4.5</v>
      </c>
      <c r="AB46" s="61">
        <v>0.75218723200000004</v>
      </c>
      <c r="AC46" s="63" t="str">
        <f t="shared" si="3"/>
        <v/>
      </c>
      <c r="AD46" s="20" t="str">
        <f t="shared" si="28"/>
        <v/>
      </c>
      <c r="AE46" s="62" t="str">
        <f t="shared" si="4"/>
        <v/>
      </c>
      <c r="AF46" s="20">
        <f t="shared" si="27"/>
        <v>0.106949771</v>
      </c>
      <c r="AG46" s="62">
        <f t="shared" si="5"/>
        <v>0.10457517083090243</v>
      </c>
      <c r="AH46" s="62">
        <f t="shared" si="6"/>
        <v>9.9426185304554257E-2</v>
      </c>
      <c r="AI46" s="62">
        <f t="shared" si="20"/>
        <v>0.12036238100351787</v>
      </c>
      <c r="AJ46" s="62">
        <f t="shared" si="21"/>
        <v>0.11146030413322804</v>
      </c>
      <c r="AK46" s="62">
        <f t="shared" si="7"/>
        <v>8.9020768702898351E-3</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3.1406863749713153E-2</v>
      </c>
      <c r="AV46" s="62" t="str">
        <f t="shared" si="11"/>
        <v/>
      </c>
      <c r="AW46" s="62">
        <f t="shared" si="12"/>
        <v>0.75218723200000004</v>
      </c>
    </row>
    <row r="47" spans="1:49">
      <c r="A47" s="62">
        <v>1914</v>
      </c>
      <c r="B47" s="61">
        <v>5.42</v>
      </c>
      <c r="C47" s="61">
        <v>20398</v>
      </c>
      <c r="D47" s="61">
        <v>13.727522459999999</v>
      </c>
      <c r="H47" s="61">
        <v>9.5413556999999996E-2</v>
      </c>
      <c r="I47" s="61">
        <v>1.468</v>
      </c>
      <c r="J47" s="61">
        <v>1.302</v>
      </c>
      <c r="K47" s="61">
        <v>1.2444971920000001</v>
      </c>
      <c r="L47" s="61">
        <v>1.0977515870000001</v>
      </c>
      <c r="M47" s="61">
        <v>10.814246369999999</v>
      </c>
      <c r="N47" s="62">
        <f t="shared" si="2"/>
        <v>0.17763450043814832</v>
      </c>
      <c r="O47" s="61">
        <v>0.34056410290845529</v>
      </c>
      <c r="Z47" s="61">
        <v>4</v>
      </c>
      <c r="AB47" s="61">
        <v>0.76532396199999997</v>
      </c>
      <c r="AC47" s="63" t="str">
        <f t="shared" si="3"/>
        <v/>
      </c>
      <c r="AD47" s="20" t="str">
        <f t="shared" si="28"/>
        <v/>
      </c>
      <c r="AE47" s="62" t="str">
        <f t="shared" si="4"/>
        <v/>
      </c>
      <c r="AF47" s="20">
        <f t="shared" si="27"/>
        <v>9.5413556999999996E-2</v>
      </c>
      <c r="AG47" s="62">
        <f t="shared" si="5"/>
        <v>0.10693845187851909</v>
      </c>
      <c r="AH47" s="62">
        <f t="shared" si="6"/>
        <v>9.4845956638850051E-2</v>
      </c>
      <c r="AI47" s="62">
        <f t="shared" si="20"/>
        <v>9.0657086566515083E-2</v>
      </c>
      <c r="AJ47" s="62">
        <f t="shared" si="21"/>
        <v>7.9967203856244881E-2</v>
      </c>
      <c r="AK47" s="62">
        <f t="shared" si="7"/>
        <v>1.0689882710270202E-2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2.120099758176416E-2</v>
      </c>
      <c r="AV47" s="62" t="str">
        <f t="shared" si="11"/>
        <v/>
      </c>
      <c r="AW47" s="62">
        <f t="shared" si="12"/>
        <v>0.76532396199999997</v>
      </c>
    </row>
    <row r="48" spans="1:49">
      <c r="A48" s="62">
        <v>1915</v>
      </c>
      <c r="B48" s="61">
        <v>5.23</v>
      </c>
      <c r="C48" s="61">
        <v>20535</v>
      </c>
      <c r="D48" s="61">
        <v>15.115090820000001</v>
      </c>
      <c r="H48" s="61">
        <v>7.3971071999999999E-2</v>
      </c>
      <c r="I48" s="61">
        <v>2.1419999999999999</v>
      </c>
      <c r="J48" s="61">
        <v>1.331</v>
      </c>
      <c r="K48" s="61">
        <v>1.564223511</v>
      </c>
      <c r="L48" s="61">
        <v>0.98319787599999997</v>
      </c>
      <c r="M48" s="61">
        <v>10.852231590000001</v>
      </c>
      <c r="N48" s="62">
        <f t="shared" si="2"/>
        <v>0.19360474788038359</v>
      </c>
      <c r="O48" s="61">
        <v>0.37301504202748681</v>
      </c>
      <c r="Z48" s="61">
        <v>4.5</v>
      </c>
      <c r="AB48" s="61">
        <v>0.69989659299999996</v>
      </c>
      <c r="AC48" s="63" t="str">
        <f t="shared" si="3"/>
        <v/>
      </c>
      <c r="AD48" s="20" t="str">
        <f t="shared" si="28"/>
        <v/>
      </c>
      <c r="AE48" s="62" t="str">
        <f t="shared" si="4"/>
        <v/>
      </c>
      <c r="AF48" s="20">
        <f t="shared" si="27"/>
        <v>7.3971071999999999E-2</v>
      </c>
      <c r="AG48" s="62">
        <f t="shared" si="5"/>
        <v>0.14171267811145047</v>
      </c>
      <c r="AH48" s="62">
        <f t="shared" si="6"/>
        <v>8.8057691207441904E-2</v>
      </c>
      <c r="AI48" s="62">
        <f t="shared" si="20"/>
        <v>0.10348753637194487</v>
      </c>
      <c r="AJ48" s="62">
        <f t="shared" si="21"/>
        <v>6.5047434230368711E-2</v>
      </c>
      <c r="AK48" s="62">
        <f t="shared" si="7"/>
        <v>3.8440102141576157E-2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0.69989659299999996</v>
      </c>
    </row>
    <row r="49" spans="1:49">
      <c r="A49" s="62">
        <v>1916</v>
      </c>
      <c r="B49" s="61">
        <v>5.19</v>
      </c>
      <c r="C49" s="61">
        <v>20673</v>
      </c>
      <c r="D49" s="61">
        <v>17.441476560000002</v>
      </c>
      <c r="H49" s="61">
        <v>7.2633588999999998E-2</v>
      </c>
      <c r="I49" s="61">
        <v>1.617</v>
      </c>
      <c r="J49" s="61">
        <v>1.3879999999999999</v>
      </c>
      <c r="K49" s="61">
        <v>1.84660376</v>
      </c>
      <c r="L49" s="61">
        <v>1.3239118649999999</v>
      </c>
      <c r="M49" s="61">
        <v>11.233220409999999</v>
      </c>
      <c r="N49" s="62">
        <f t="shared" si="2"/>
        <v>0.21438503504310763</v>
      </c>
      <c r="O49" s="61">
        <v>0.43996646318887855</v>
      </c>
      <c r="Z49" s="61">
        <v>4.5</v>
      </c>
      <c r="AB49" s="61">
        <v>0.63240046100000002</v>
      </c>
      <c r="AC49" s="63" t="str">
        <f t="shared" si="3"/>
        <v/>
      </c>
      <c r="AD49" s="20" t="str">
        <f t="shared" si="28"/>
        <v/>
      </c>
      <c r="AE49" s="62" t="str">
        <f t="shared" si="4"/>
        <v/>
      </c>
      <c r="AF49" s="20">
        <f t="shared" si="27"/>
        <v>7.2633588999999998E-2</v>
      </c>
      <c r="AG49" s="62">
        <f t="shared" si="5"/>
        <v>9.2710040599911211E-2</v>
      </c>
      <c r="AH49" s="62">
        <f t="shared" si="6"/>
        <v>7.9580418276237949E-2</v>
      </c>
      <c r="AI49" s="62">
        <f t="shared" si="20"/>
        <v>0.10587427925884274</v>
      </c>
      <c r="AJ49" s="62">
        <f t="shared" si="21"/>
        <v>7.5905950992488661E-2</v>
      </c>
      <c r="AK49" s="62">
        <f t="shared" si="7"/>
        <v>2.996832826635408E-2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0.63240046100000002</v>
      </c>
    </row>
    <row r="50" spans="1:49">
      <c r="A50" s="62">
        <v>1917</v>
      </c>
      <c r="B50" s="61">
        <v>4.43</v>
      </c>
      <c r="C50" s="61">
        <v>20811</v>
      </c>
      <c r="D50" s="61">
        <v>18.982455080000001</v>
      </c>
      <c r="H50" s="61">
        <v>7.6343734999999996E-2</v>
      </c>
      <c r="I50" s="61">
        <v>2.3319999999999999</v>
      </c>
      <c r="J50" s="61">
        <v>1.365</v>
      </c>
      <c r="K50" s="61">
        <v>2.3061748049999999</v>
      </c>
      <c r="L50" s="61">
        <v>1.264027222</v>
      </c>
      <c r="M50" s="61">
        <v>11.00428091</v>
      </c>
      <c r="N50" s="62">
        <f t="shared" si="2"/>
        <v>0.23660110374579918</v>
      </c>
      <c r="O50" s="61">
        <v>0.51272489587701764</v>
      </c>
      <c r="Z50" s="61">
        <v>4.5</v>
      </c>
      <c r="AB50" s="61">
        <v>0.59723555299999997</v>
      </c>
      <c r="AC50" s="63" t="str">
        <f t="shared" si="3"/>
        <v/>
      </c>
      <c r="AD50" s="20" t="str">
        <f t="shared" si="28"/>
        <v/>
      </c>
      <c r="AE50" s="62" t="str">
        <f t="shared" si="4"/>
        <v/>
      </c>
      <c r="AF50" s="20">
        <f t="shared" si="27"/>
        <v>7.6343734999999996E-2</v>
      </c>
      <c r="AG50" s="62">
        <f t="shared" si="5"/>
        <v>0.12285028412668314</v>
      </c>
      <c r="AH50" s="62">
        <f t="shared" si="6"/>
        <v>7.1908506789417875E-2</v>
      </c>
      <c r="AI50" s="62">
        <f t="shared" si="20"/>
        <v>0.12148980704976334</v>
      </c>
      <c r="AJ50" s="62">
        <f t="shared" si="21"/>
        <v>6.6589238150326746E-2</v>
      </c>
      <c r="AK50" s="62">
        <f t="shared" si="7"/>
        <v>5.4900568899436591E-2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0.59723555299999997</v>
      </c>
    </row>
    <row r="51" spans="1:49">
      <c r="A51" s="62">
        <v>1918</v>
      </c>
      <c r="B51" s="61">
        <v>4.17</v>
      </c>
      <c r="C51" s="61">
        <v>20950</v>
      </c>
      <c r="D51" s="61">
        <v>23.02566406</v>
      </c>
      <c r="H51" s="61">
        <v>7.6262236999999997E-2</v>
      </c>
      <c r="I51" s="61">
        <v>1.907</v>
      </c>
      <c r="J51" s="61">
        <v>1.46</v>
      </c>
      <c r="K51" s="61">
        <v>1.8802467039999999</v>
      </c>
      <c r="L51" s="61">
        <v>1.1402310790000001</v>
      </c>
      <c r="M51" s="61">
        <v>10.877915610000001</v>
      </c>
      <c r="N51" s="62">
        <f t="shared" si="2"/>
        <v>0.28840411616309652</v>
      </c>
      <c r="O51" s="61">
        <v>0.74500533094299326</v>
      </c>
      <c r="Z51" s="61">
        <v>4.5</v>
      </c>
      <c r="AB51" s="61">
        <v>0.507303371</v>
      </c>
      <c r="AC51" s="63" t="str">
        <f t="shared" si="3"/>
        <v/>
      </c>
      <c r="AD51" s="20" t="str">
        <f t="shared" si="28"/>
        <v/>
      </c>
      <c r="AE51" s="62" t="str">
        <f t="shared" si="4"/>
        <v/>
      </c>
      <c r="AF51" s="20">
        <f t="shared" si="27"/>
        <v>7.6262236999999997E-2</v>
      </c>
      <c r="AG51" s="62">
        <f t="shared" si="5"/>
        <v>8.2820629842890181E-2</v>
      </c>
      <c r="AH51" s="62">
        <f t="shared" si="6"/>
        <v>6.3407508951557251E-2</v>
      </c>
      <c r="AI51" s="62">
        <f t="shared" si="20"/>
        <v>8.1658739530832886E-2</v>
      </c>
      <c r="AJ51" s="62">
        <f t="shared" si="21"/>
        <v>4.9520008457901561E-2</v>
      </c>
      <c r="AK51" s="62">
        <f t="shared" si="7"/>
        <v>3.2138731072931324E-2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0.507303371</v>
      </c>
    </row>
    <row r="52" spans="1:49">
      <c r="A52" s="62">
        <v>1919</v>
      </c>
      <c r="B52" s="61">
        <v>4.0599999999999996</v>
      </c>
      <c r="C52" s="61">
        <v>21091</v>
      </c>
      <c r="D52" s="61">
        <v>24.822720700000001</v>
      </c>
      <c r="H52" s="61">
        <v>7.3694804000000003E-2</v>
      </c>
      <c r="I52" s="61">
        <v>3.0529999999999999</v>
      </c>
      <c r="J52" s="61">
        <v>1.718</v>
      </c>
      <c r="K52" s="61">
        <v>3.6561809080000001</v>
      </c>
      <c r="L52" s="61">
        <v>2.0429865719999998</v>
      </c>
      <c r="M52" s="61">
        <v>11.04324643</v>
      </c>
      <c r="N52" s="62">
        <f t="shared" si="2"/>
        <v>0.30421067405476088</v>
      </c>
      <c r="O52" s="61">
        <v>0.76071841675386898</v>
      </c>
      <c r="Z52" s="61">
        <v>5</v>
      </c>
      <c r="AB52" s="61">
        <v>0.48705379599999998</v>
      </c>
      <c r="AC52" s="63" t="str">
        <f t="shared" si="3"/>
        <v/>
      </c>
      <c r="AD52" s="20" t="str">
        <f t="shared" si="28"/>
        <v/>
      </c>
      <c r="AE52" s="62" t="str">
        <f t="shared" si="4"/>
        <v/>
      </c>
      <c r="AF52" s="20">
        <f t="shared" si="27"/>
        <v>7.3694804000000003E-2</v>
      </c>
      <c r="AG52" s="62">
        <f t="shared" si="5"/>
        <v>0.12299215855093595</v>
      </c>
      <c r="AH52" s="62">
        <f t="shared" si="6"/>
        <v>6.9210785584837189E-2</v>
      </c>
      <c r="AI52" s="62">
        <f t="shared" si="20"/>
        <v>0.14729170714957124</v>
      </c>
      <c r="AJ52" s="62">
        <f t="shared" si="21"/>
        <v>8.2303088234804159E-2</v>
      </c>
      <c r="AK52" s="62">
        <f t="shared" si="7"/>
        <v>6.498861891476708E-2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0.48705379599999998</v>
      </c>
    </row>
    <row r="53" spans="1:49">
      <c r="A53" s="62">
        <v>1920</v>
      </c>
      <c r="B53" s="61">
        <v>6.37</v>
      </c>
      <c r="C53" s="61">
        <v>21232</v>
      </c>
      <c r="D53" s="61">
        <v>29.39001172</v>
      </c>
      <c r="H53" s="61">
        <v>8.1969504999999998E-2</v>
      </c>
      <c r="I53" s="61">
        <v>2.984</v>
      </c>
      <c r="J53" s="61">
        <v>2.0289999999999999</v>
      </c>
      <c r="K53" s="61">
        <v>3.1595961909999999</v>
      </c>
      <c r="L53" s="61">
        <v>3.9208344730000002</v>
      </c>
      <c r="M53" s="61">
        <v>11.841948540000001</v>
      </c>
      <c r="N53" s="62">
        <f t="shared" si="2"/>
        <v>0.3336604161695173</v>
      </c>
      <c r="O53" s="61">
        <v>0.77745626990943584</v>
      </c>
      <c r="Z53" s="61">
        <v>6</v>
      </c>
      <c r="AB53" s="61">
        <v>0.44423243000000001</v>
      </c>
      <c r="AC53" s="63" t="str">
        <f t="shared" si="3"/>
        <v/>
      </c>
      <c r="AD53" s="20" t="str">
        <f t="shared" si="28"/>
        <v/>
      </c>
      <c r="AE53" s="62" t="str">
        <f t="shared" si="4"/>
        <v/>
      </c>
      <c r="AF53" s="20">
        <f t="shared" si="27"/>
        <v>8.1969504999999998E-2</v>
      </c>
      <c r="AG53" s="62">
        <f t="shared" si="5"/>
        <v>0.10153109255037752</v>
      </c>
      <c r="AH53" s="62">
        <f t="shared" si="6"/>
        <v>6.9037059914449056E-2</v>
      </c>
      <c r="AI53" s="62">
        <f t="shared" si="20"/>
        <v>0.10750578193372697</v>
      </c>
      <c r="AJ53" s="62">
        <f t="shared" si="21"/>
        <v>0.13340704013166008</v>
      </c>
      <c r="AK53" s="62">
        <f t="shared" si="7"/>
        <v>-2.5901258197933111E-2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0.44423243000000001</v>
      </c>
    </row>
    <row r="54" spans="1:49">
      <c r="A54" s="62">
        <v>1921</v>
      </c>
      <c r="B54" s="61">
        <v>7.38</v>
      </c>
      <c r="C54" s="61">
        <v>21411</v>
      </c>
      <c r="D54" s="61">
        <v>27.070710940000001</v>
      </c>
      <c r="H54" s="61">
        <v>0.107243939</v>
      </c>
      <c r="I54" s="61">
        <v>3.7280000000000002</v>
      </c>
      <c r="J54" s="61">
        <v>2.379</v>
      </c>
      <c r="K54" s="61">
        <v>2.1822070309999999</v>
      </c>
      <c r="L54" s="61">
        <v>2.6548923339999999</v>
      </c>
      <c r="M54" s="61">
        <v>12.12905069</v>
      </c>
      <c r="N54" s="62">
        <f t="shared" si="2"/>
        <v>0.29754653821773769</v>
      </c>
      <c r="O54" s="61">
        <v>0.6264739842794006</v>
      </c>
      <c r="Z54" s="61">
        <v>6</v>
      </c>
      <c r="AB54" s="61">
        <v>0.51066263099999998</v>
      </c>
      <c r="AC54" s="63" t="str">
        <f t="shared" si="3"/>
        <v/>
      </c>
      <c r="AD54" s="20" t="str">
        <f t="shared" si="28"/>
        <v/>
      </c>
      <c r="AE54" s="62" t="str">
        <f t="shared" si="4"/>
        <v/>
      </c>
      <c r="AF54" s="20">
        <f t="shared" si="27"/>
        <v>0.107243939</v>
      </c>
      <c r="AG54" s="62">
        <f t="shared" si="5"/>
        <v>0.13771341315205221</v>
      </c>
      <c r="AH54" s="62">
        <f t="shared" si="6"/>
        <v>8.7880957588179251E-2</v>
      </c>
      <c r="AI54" s="62">
        <f t="shared" si="20"/>
        <v>8.0611367608212497E-2</v>
      </c>
      <c r="AJ54" s="62">
        <f t="shared" si="21"/>
        <v>9.8072501305353596E-2</v>
      </c>
      <c r="AK54" s="62">
        <f t="shared" si="7"/>
        <v>-1.7461133697141099E-2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0.51066263099999998</v>
      </c>
    </row>
    <row r="55" spans="1:49">
      <c r="A55" s="62">
        <v>1922</v>
      </c>
      <c r="B55" s="61">
        <v>6.45</v>
      </c>
      <c r="C55" s="61">
        <v>21628</v>
      </c>
      <c r="D55" s="61">
        <v>27.47716406</v>
      </c>
      <c r="H55" s="61">
        <v>0.102031939</v>
      </c>
      <c r="I55" s="61">
        <v>3.3719999999999999</v>
      </c>
      <c r="J55" s="61">
        <v>2.5139999999999998</v>
      </c>
      <c r="K55" s="61">
        <v>1.651720337</v>
      </c>
      <c r="L55" s="61">
        <v>2.6277263180000001</v>
      </c>
      <c r="M55" s="61">
        <v>12.51423393</v>
      </c>
      <c r="N55" s="62">
        <f t="shared" si="2"/>
        <v>0.28978124888301904</v>
      </c>
      <c r="O55" s="61">
        <v>0.54790854973815928</v>
      </c>
      <c r="Z55" s="61">
        <v>5.5</v>
      </c>
      <c r="AB55" s="61">
        <v>0.57196574499999997</v>
      </c>
      <c r="AC55" s="63" t="str">
        <f t="shared" si="3"/>
        <v/>
      </c>
      <c r="AD55" s="20" t="str">
        <f t="shared" si="28"/>
        <v/>
      </c>
      <c r="AE55" s="62" t="str">
        <f t="shared" si="4"/>
        <v/>
      </c>
      <c r="AF55" s="20">
        <f t="shared" si="27"/>
        <v>0.102031939</v>
      </c>
      <c r="AG55" s="62">
        <f t="shared" si="5"/>
        <v>0.12272008831176298</v>
      </c>
      <c r="AH55" s="62">
        <f t="shared" si="6"/>
        <v>9.1494158367666709E-2</v>
      </c>
      <c r="AI55" s="62">
        <f t="shared" si="20"/>
        <v>6.0112474977157451E-2</v>
      </c>
      <c r="AJ55" s="62">
        <f t="shared" si="21"/>
        <v>9.5633097806673728E-2</v>
      </c>
      <c r="AK55" s="62">
        <f t="shared" si="7"/>
        <v>-3.5520622829516277E-2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0.57196574499999997</v>
      </c>
    </row>
    <row r="56" spans="1:49">
      <c r="A56" s="62">
        <v>1923</v>
      </c>
      <c r="B56" s="61">
        <v>6.96</v>
      </c>
      <c r="C56" s="61">
        <v>21847</v>
      </c>
      <c r="D56" s="61">
        <v>27.515414060000001</v>
      </c>
      <c r="H56" s="61">
        <v>0.104570249</v>
      </c>
      <c r="I56" s="61">
        <v>3.4140000000000001</v>
      </c>
      <c r="J56" s="61">
        <v>2.7450000000000001</v>
      </c>
      <c r="K56" s="61">
        <v>1.9782357180000001</v>
      </c>
      <c r="L56" s="61">
        <v>3.3556989750000001</v>
      </c>
      <c r="M56" s="61">
        <v>12.53480293</v>
      </c>
      <c r="N56" s="62">
        <f t="shared" si="2"/>
        <v>0.28680435153134948</v>
      </c>
      <c r="O56" s="61">
        <v>0.55200761307368151</v>
      </c>
      <c r="Z56" s="61">
        <v>5</v>
      </c>
      <c r="AB56" s="61">
        <v>0.58977838599999999</v>
      </c>
      <c r="AC56" s="63" t="str">
        <f t="shared" si="3"/>
        <v/>
      </c>
      <c r="AD56" s="20" t="str">
        <f t="shared" si="28"/>
        <v/>
      </c>
      <c r="AE56" s="62" t="str">
        <f t="shared" si="4"/>
        <v/>
      </c>
      <c r="AF56" s="20">
        <f t="shared" si="27"/>
        <v>0.104570249</v>
      </c>
      <c r="AG56" s="62">
        <f t="shared" si="5"/>
        <v>0.12407590860001036</v>
      </c>
      <c r="AH56" s="62">
        <f t="shared" si="6"/>
        <v>9.9762263944648044E-2</v>
      </c>
      <c r="AI56" s="62">
        <f t="shared" si="20"/>
        <v>7.1895546026902124E-2</v>
      </c>
      <c r="AJ56" s="62">
        <f t="shared" si="21"/>
        <v>0.12195705896638795</v>
      </c>
      <c r="AK56" s="62">
        <f t="shared" si="7"/>
        <v>-5.0061512939485825E-2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0.58977838599999999</v>
      </c>
    </row>
    <row r="57" spans="1:49">
      <c r="A57" s="62">
        <v>1924</v>
      </c>
      <c r="B57" s="61">
        <v>7.51</v>
      </c>
      <c r="C57" s="61">
        <v>22069</v>
      </c>
      <c r="D57" s="61">
        <v>30.136300779999999</v>
      </c>
      <c r="H57" s="61">
        <v>0.119659663</v>
      </c>
      <c r="I57" s="61">
        <v>3.577</v>
      </c>
      <c r="J57" s="61">
        <v>2.9260000000000002</v>
      </c>
      <c r="K57" s="61">
        <v>2.1033002930000002</v>
      </c>
      <c r="L57" s="61">
        <v>3.2490302729999998</v>
      </c>
      <c r="M57" s="61">
        <v>12.845465799999999</v>
      </c>
      <c r="N57" s="62">
        <f t="shared" si="2"/>
        <v>0.30344251748607948</v>
      </c>
      <c r="O57" s="61">
        <v>0.61212725504795795</v>
      </c>
      <c r="Z57" s="61">
        <v>5</v>
      </c>
      <c r="AB57" s="61">
        <v>0.57319578100000002</v>
      </c>
      <c r="AC57" s="63" t="str">
        <f t="shared" si="3"/>
        <v/>
      </c>
      <c r="AD57" s="20" t="str">
        <f t="shared" si="28"/>
        <v/>
      </c>
      <c r="AE57" s="62" t="str">
        <f t="shared" si="4"/>
        <v/>
      </c>
      <c r="AF57" s="20">
        <f t="shared" si="27"/>
        <v>0.119659663</v>
      </c>
      <c r="AG57" s="62">
        <f t="shared" si="5"/>
        <v>0.11869406355188362</v>
      </c>
      <c r="AH57" s="62">
        <f t="shared" si="6"/>
        <v>9.7092208541462541E-2</v>
      </c>
      <c r="AI57" s="62">
        <f t="shared" si="20"/>
        <v>6.9792915472753E-2</v>
      </c>
      <c r="AJ57" s="62">
        <f t="shared" si="21"/>
        <v>0.10781118415025323</v>
      </c>
      <c r="AK57" s="62">
        <f t="shared" si="7"/>
        <v>-3.801826867750023E-2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-6.3919125196284093E-3</v>
      </c>
      <c r="AV57" s="62" t="str">
        <f t="shared" si="11"/>
        <v/>
      </c>
      <c r="AW57" s="62">
        <f t="shared" si="12"/>
        <v>0.57319578100000002</v>
      </c>
    </row>
    <row r="58" spans="1:49">
      <c r="A58" s="62">
        <v>1925</v>
      </c>
      <c r="B58" s="61">
        <v>6.97</v>
      </c>
      <c r="C58" s="61">
        <v>22292</v>
      </c>
      <c r="D58" s="61">
        <v>31.985906249999999</v>
      </c>
      <c r="H58" s="61">
        <v>0.108252924</v>
      </c>
      <c r="I58" s="61">
        <v>3.492</v>
      </c>
      <c r="J58" s="61">
        <v>2.9980000000000002</v>
      </c>
      <c r="K58" s="61">
        <v>2.3524645999999998</v>
      </c>
      <c r="L58" s="61">
        <v>3.1692578130000002</v>
      </c>
      <c r="M58" s="61">
        <v>13.599851429999999</v>
      </c>
      <c r="N58" s="62">
        <f t="shared" si="2"/>
        <v>0.30115804175415933</v>
      </c>
      <c r="O58" s="61">
        <v>0.6216917492917946</v>
      </c>
      <c r="Z58" s="61">
        <v>5</v>
      </c>
      <c r="AB58" s="61">
        <v>0.56584289799999998</v>
      </c>
      <c r="AC58" s="63" t="str">
        <f t="shared" si="3"/>
        <v/>
      </c>
      <c r="AD58" s="20" t="str">
        <f t="shared" si="28"/>
        <v/>
      </c>
      <c r="AE58" s="62" t="str">
        <f t="shared" si="4"/>
        <v/>
      </c>
      <c r="AF58" s="20">
        <f t="shared" si="27"/>
        <v>0.108252924</v>
      </c>
      <c r="AG58" s="62">
        <f t="shared" si="5"/>
        <v>0.10917308306685855</v>
      </c>
      <c r="AH58" s="62">
        <f t="shared" si="6"/>
        <v>9.3728780937698153E-2</v>
      </c>
      <c r="AI58" s="62">
        <f t="shared" si="20"/>
        <v>7.3546910993025238E-2</v>
      </c>
      <c r="AJ58" s="62">
        <f t="shared" si="21"/>
        <v>9.9082945727073157E-2</v>
      </c>
      <c r="AK58" s="62">
        <f t="shared" si="7"/>
        <v>-2.5536034734047919E-2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5.7557011216397926E-2</v>
      </c>
      <c r="AV58" s="62" t="str">
        <f t="shared" si="11"/>
        <v/>
      </c>
      <c r="AW58" s="62">
        <f t="shared" si="12"/>
        <v>0.56584289799999998</v>
      </c>
    </row>
    <row r="59" spans="1:49">
      <c r="A59" s="62">
        <v>1926</v>
      </c>
      <c r="B59" s="61">
        <v>6.72</v>
      </c>
      <c r="C59" s="61">
        <v>22518</v>
      </c>
      <c r="D59" s="61">
        <v>31.223078130000001</v>
      </c>
      <c r="H59" s="61">
        <v>0.129731451</v>
      </c>
      <c r="I59" s="61">
        <v>3.323</v>
      </c>
      <c r="J59" s="61">
        <v>3.0739999999999998</v>
      </c>
      <c r="K59" s="61">
        <v>2.0998798829999998</v>
      </c>
      <c r="L59" s="61">
        <v>2.2860468749999998</v>
      </c>
      <c r="M59" s="61">
        <v>13.32713517</v>
      </c>
      <c r="N59" s="62">
        <f t="shared" si="2"/>
        <v>0.29698061436993384</v>
      </c>
      <c r="O59" s="61">
        <v>0.56942864902159607</v>
      </c>
      <c r="Z59" s="61">
        <v>5</v>
      </c>
      <c r="AB59" s="61">
        <v>0.59472031599999997</v>
      </c>
      <c r="AC59" s="63" t="str">
        <f t="shared" si="3"/>
        <v/>
      </c>
      <c r="AD59" s="20" t="str">
        <f t="shared" si="28"/>
        <v/>
      </c>
      <c r="AE59" s="62" t="str">
        <f t="shared" si="4"/>
        <v/>
      </c>
      <c r="AF59" s="20">
        <f t="shared" si="27"/>
        <v>0.129731451</v>
      </c>
      <c r="AG59" s="62">
        <f t="shared" si="5"/>
        <v>0.10642768743569742</v>
      </c>
      <c r="AH59" s="62">
        <f t="shared" si="6"/>
        <v>9.845281708616728E-2</v>
      </c>
      <c r="AI59" s="62">
        <f t="shared" si="20"/>
        <v>6.7254095648640641E-2</v>
      </c>
      <c r="AJ59" s="62">
        <f t="shared" si="21"/>
        <v>7.3216576068568406E-2</v>
      </c>
      <c r="AK59" s="62">
        <f t="shared" si="7"/>
        <v>-5.9624804199277653E-3</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6.3968317426321891E-2</v>
      </c>
      <c r="AV59" s="62" t="str">
        <f t="shared" si="11"/>
        <v/>
      </c>
      <c r="AW59" s="62">
        <f t="shared" si="12"/>
        <v>0.59472031599999997</v>
      </c>
    </row>
    <row r="60" spans="1:49">
      <c r="A60" s="62">
        <v>1927</v>
      </c>
      <c r="B60" s="61">
        <v>5.86</v>
      </c>
      <c r="C60" s="61">
        <v>22747</v>
      </c>
      <c r="D60" s="61">
        <v>33.484843750000003</v>
      </c>
      <c r="H60" s="61">
        <v>0.12977071300000001</v>
      </c>
      <c r="I60" s="61">
        <v>3.6760000000000002</v>
      </c>
      <c r="J60" s="61">
        <v>3.306</v>
      </c>
      <c r="K60" s="61">
        <v>2.17985498</v>
      </c>
      <c r="L60" s="61">
        <v>2.6482954099999998</v>
      </c>
      <c r="M60" s="61">
        <v>14.455252829999999</v>
      </c>
      <c r="N60" s="62">
        <f t="shared" si="2"/>
        <v>0.29068154504472504</v>
      </c>
      <c r="O60" s="61">
        <v>0.55883938985873771</v>
      </c>
      <c r="Z60" s="61">
        <v>5</v>
      </c>
      <c r="AB60" s="61">
        <v>0.57276649000000002</v>
      </c>
      <c r="AC60" s="63" t="str">
        <f t="shared" si="3"/>
        <v/>
      </c>
      <c r="AD60" s="20" t="str">
        <f t="shared" si="28"/>
        <v/>
      </c>
      <c r="AE60" s="62" t="str">
        <f t="shared" si="4"/>
        <v/>
      </c>
      <c r="AF60" s="20">
        <f t="shared" si="27"/>
        <v>0.12977071300000001</v>
      </c>
      <c r="AG60" s="62">
        <f t="shared" si="5"/>
        <v>0.10978101099844612</v>
      </c>
      <c r="AH60" s="62">
        <f t="shared" si="6"/>
        <v>9.8731235680321786E-2</v>
      </c>
      <c r="AI60" s="62">
        <f t="shared" si="20"/>
        <v>6.5099750689444374E-2</v>
      </c>
      <c r="AJ60" s="62">
        <f t="shared" si="21"/>
        <v>7.9089376368972883E-2</v>
      </c>
      <c r="AK60" s="62">
        <f t="shared" si="7"/>
        <v>-1.3989625679528508E-2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7.1438544179387442E-2</v>
      </c>
      <c r="AV60" s="62" t="str">
        <f t="shared" si="11"/>
        <v/>
      </c>
      <c r="AW60" s="62">
        <f t="shared" si="12"/>
        <v>0.57276649000000002</v>
      </c>
    </row>
    <row r="61" spans="1:49">
      <c r="A61" s="62">
        <v>1928</v>
      </c>
      <c r="B61" s="61">
        <v>6.03</v>
      </c>
      <c r="C61" s="61">
        <v>22977</v>
      </c>
      <c r="D61" s="61">
        <v>32.702300780000002</v>
      </c>
      <c r="H61" s="61">
        <v>0.15959496500000001</v>
      </c>
      <c r="I61" s="61">
        <v>3.7919999999999998</v>
      </c>
      <c r="J61" s="61">
        <v>3.625</v>
      </c>
      <c r="K61" s="61">
        <v>2.1167734380000001</v>
      </c>
      <c r="L61" s="61">
        <v>2.9917880860000001</v>
      </c>
      <c r="M61" s="61">
        <v>14.263904569999999</v>
      </c>
      <c r="N61" s="62">
        <f t="shared" si="2"/>
        <v>0.284816773766424</v>
      </c>
      <c r="O61" s="61">
        <v>0.57284453826934445</v>
      </c>
      <c r="Z61" s="61">
        <v>5.0199999999999996</v>
      </c>
      <c r="AB61" s="61">
        <v>0.60170079799999998</v>
      </c>
      <c r="AC61" s="63" t="str">
        <f t="shared" si="3"/>
        <v/>
      </c>
      <c r="AD61" s="20" t="str">
        <f t="shared" si="28"/>
        <v/>
      </c>
      <c r="AE61" s="62" t="str">
        <f t="shared" si="4"/>
        <v/>
      </c>
      <c r="AF61" s="20">
        <f t="shared" si="27"/>
        <v>0.15959496500000001</v>
      </c>
      <c r="AG61" s="62">
        <f t="shared" si="5"/>
        <v>0.11595514411998506</v>
      </c>
      <c r="AH61" s="62">
        <f t="shared" si="6"/>
        <v>0.11084846978769669</v>
      </c>
      <c r="AI61" s="62">
        <f t="shared" si="20"/>
        <v>6.472857834194258E-2</v>
      </c>
      <c r="AJ61" s="62">
        <f t="shared" si="21"/>
        <v>9.1485553451630869E-2</v>
      </c>
      <c r="AK61" s="62">
        <f t="shared" si="7"/>
        <v>-2.6756975109688289E-2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7.0382246556081426E-2</v>
      </c>
      <c r="AV61" s="62" t="str">
        <f t="shared" si="11"/>
        <v/>
      </c>
      <c r="AW61" s="62">
        <f t="shared" si="12"/>
        <v>0.60170079799999998</v>
      </c>
    </row>
    <row r="62" spans="1:49">
      <c r="A62" s="62">
        <v>1929</v>
      </c>
      <c r="B62" s="61">
        <v>6.82</v>
      </c>
      <c r="C62" s="61">
        <v>23210</v>
      </c>
      <c r="D62" s="61">
        <v>35.205902340000002</v>
      </c>
      <c r="G62" s="61"/>
      <c r="H62" s="61">
        <v>0.16903014799999999</v>
      </c>
      <c r="I62" s="61">
        <v>4.0380000000000003</v>
      </c>
      <c r="J62" s="61">
        <v>3.8330000000000002</v>
      </c>
      <c r="K62" s="61">
        <v>2.4517043460000001</v>
      </c>
      <c r="L62" s="61">
        <v>3.4775678710000002</v>
      </c>
      <c r="M62" s="61">
        <v>15.238822430000001</v>
      </c>
      <c r="N62" s="62">
        <f t="shared" si="2"/>
        <v>0.28412400895918982</v>
      </c>
      <c r="O62" s="61">
        <v>0.58889921678213708</v>
      </c>
      <c r="Z62" s="61">
        <v>5.5</v>
      </c>
      <c r="AB62" s="61">
        <v>0.570500805</v>
      </c>
      <c r="AC62" s="63" t="str">
        <f t="shared" si="3"/>
        <v/>
      </c>
      <c r="AD62" s="20" t="str">
        <f t="shared" si="28"/>
        <v/>
      </c>
      <c r="AE62" s="62" t="str">
        <f t="shared" si="4"/>
        <v/>
      </c>
      <c r="AF62" s="20">
        <f t="shared" si="27"/>
        <v>0.16903014799999999</v>
      </c>
      <c r="AG62" s="62">
        <f t="shared" si="5"/>
        <v>0.11469667673911976</v>
      </c>
      <c r="AH62" s="62">
        <f t="shared" si="6"/>
        <v>0.10887378948515257</v>
      </c>
      <c r="AI62" s="62">
        <f t="shared" si="20"/>
        <v>6.963901456985068E-2</v>
      </c>
      <c r="AJ62" s="62">
        <f t="shared" si="21"/>
        <v>9.8777978687081713E-2</v>
      </c>
      <c r="AK62" s="62">
        <f t="shared" si="7"/>
        <v>-2.9138964117231034E-2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5.2635280333713029E-2</v>
      </c>
      <c r="AV62" s="62" t="str">
        <f t="shared" si="11"/>
        <v/>
      </c>
      <c r="AW62" s="62">
        <f t="shared" si="12"/>
        <v>0.570500805</v>
      </c>
    </row>
    <row r="63" spans="1:49">
      <c r="A63" s="62">
        <v>1930</v>
      </c>
      <c r="B63" s="61">
        <v>8.68</v>
      </c>
      <c r="C63" s="61">
        <v>23445</v>
      </c>
      <c r="D63" s="61">
        <v>35.229167969999999</v>
      </c>
      <c r="G63" s="61"/>
      <c r="H63" s="61">
        <v>0.16669515800000001</v>
      </c>
      <c r="I63" s="61">
        <v>3.7949999999999999</v>
      </c>
      <c r="J63" s="61">
        <v>3.8210000000000002</v>
      </c>
      <c r="K63" s="61">
        <v>2.6305202639999998</v>
      </c>
      <c r="L63" s="61">
        <v>3.3256452639999998</v>
      </c>
      <c r="M63" s="61">
        <v>14.32396118</v>
      </c>
      <c r="N63" s="62">
        <f t="shared" si="2"/>
        <v>0.2994387607702807</v>
      </c>
      <c r="O63" s="61">
        <v>0.59094874926976482</v>
      </c>
      <c r="Z63" s="61">
        <v>5.73</v>
      </c>
      <c r="AB63" s="61">
        <v>0.58919923500000004</v>
      </c>
      <c r="AC63" s="63" t="str">
        <f t="shared" si="3"/>
        <v/>
      </c>
      <c r="AD63" s="20" t="str">
        <f t="shared" si="28"/>
        <v/>
      </c>
      <c r="AE63" s="62" t="str">
        <f t="shared" si="4"/>
        <v/>
      </c>
      <c r="AF63" s="20">
        <f t="shared" si="27"/>
        <v>0.16669515800000001</v>
      </c>
      <c r="AG63" s="62">
        <f t="shared" si="5"/>
        <v>0.1077232367006708</v>
      </c>
      <c r="AH63" s="62">
        <f t="shared" si="6"/>
        <v>0.10846126151074127</v>
      </c>
      <c r="AI63" s="62">
        <f t="shared" si="20"/>
        <v>7.4668816085581818E-2</v>
      </c>
      <c r="AJ63" s="62">
        <f t="shared" si="21"/>
        <v>9.4400335166360164E-2</v>
      </c>
      <c r="AK63" s="62">
        <f t="shared" si="7"/>
        <v>-1.9731519080778345E-2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2.500869024841687E-3</v>
      </c>
      <c r="AV63" s="62" t="str">
        <f t="shared" si="11"/>
        <v/>
      </c>
      <c r="AW63" s="62">
        <f t="shared" si="12"/>
        <v>0.58919923500000004</v>
      </c>
    </row>
    <row r="64" spans="1:49">
      <c r="A64" s="62">
        <v>1931</v>
      </c>
      <c r="B64" s="61">
        <v>10.55</v>
      </c>
      <c r="C64" s="61">
        <v>23675</v>
      </c>
      <c r="D64" s="61">
        <v>34.575914060000002</v>
      </c>
      <c r="G64" s="61"/>
      <c r="H64" s="61">
        <v>0.11795235</v>
      </c>
      <c r="I64" s="61">
        <v>3.8530000000000002</v>
      </c>
      <c r="J64" s="61">
        <v>3.7789999999999999</v>
      </c>
      <c r="K64" s="61">
        <v>2.5867092290000002</v>
      </c>
      <c r="L64" s="61">
        <v>2.6426254880000002</v>
      </c>
      <c r="M64" s="61">
        <v>13.82560002</v>
      </c>
      <c r="N64" s="62">
        <f t="shared" si="2"/>
        <v>0.30152178599481716</v>
      </c>
      <c r="O64" s="61">
        <v>0.59470621778132882</v>
      </c>
      <c r="Z64" s="61">
        <v>6.24</v>
      </c>
      <c r="AB64" s="61">
        <v>0.62517515800000001</v>
      </c>
      <c r="AC64" s="63" t="str">
        <f t="shared" si="3"/>
        <v/>
      </c>
      <c r="AD64" s="20" t="str">
        <f t="shared" si="28"/>
        <v/>
      </c>
      <c r="AE64" s="62" t="str">
        <f t="shared" si="4"/>
        <v/>
      </c>
      <c r="AF64" s="20">
        <f t="shared" si="27"/>
        <v>0.11795235</v>
      </c>
      <c r="AG64" s="62">
        <f t="shared" si="5"/>
        <v>0.11143595490530901</v>
      </c>
      <c r="AH64" s="62">
        <f t="shared" si="6"/>
        <v>0.1092957367212984</v>
      </c>
      <c r="AI64" s="62">
        <f t="shared" si="20"/>
        <v>7.4812461198025093E-2</v>
      </c>
      <c r="AJ64" s="62">
        <f t="shared" si="21"/>
        <v>7.6429663823614907E-2</v>
      </c>
      <c r="AK64" s="62">
        <f t="shared" si="7"/>
        <v>-1.6172026255898142E-3</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5.0367652850711722E-2</v>
      </c>
      <c r="AV64" s="62" t="str">
        <f t="shared" si="11"/>
        <v/>
      </c>
      <c r="AW64" s="62">
        <f t="shared" si="12"/>
        <v>0.62517515800000001</v>
      </c>
    </row>
    <row r="65" spans="1:49">
      <c r="A65" s="62">
        <v>1932</v>
      </c>
      <c r="B65" s="61">
        <v>12.41</v>
      </c>
      <c r="C65" s="61">
        <v>23897</v>
      </c>
      <c r="D65" s="61">
        <v>34.595632809999998</v>
      </c>
      <c r="G65" s="61"/>
      <c r="H65" s="61">
        <v>0.101154436</v>
      </c>
      <c r="I65" s="61">
        <v>4.2880000000000003</v>
      </c>
      <c r="J65" s="61">
        <v>4.0570000000000004</v>
      </c>
      <c r="K65" s="61">
        <v>2.4781550289999998</v>
      </c>
      <c r="L65" s="61">
        <v>2.799814697</v>
      </c>
      <c r="M65" s="61">
        <v>14.07819142</v>
      </c>
      <c r="N65" s="62">
        <f t="shared" si="2"/>
        <v>0.29352833581982807</v>
      </c>
      <c r="O65" s="61">
        <v>0.59026556392694185</v>
      </c>
      <c r="Z65" s="61">
        <v>6.41</v>
      </c>
      <c r="AB65" s="61">
        <v>0.63080203199999996</v>
      </c>
      <c r="AC65" s="63" t="str">
        <f t="shared" si="3"/>
        <v/>
      </c>
      <c r="AD65" s="20" t="str">
        <f t="shared" si="28"/>
        <v/>
      </c>
      <c r="AE65" s="62" t="str">
        <f t="shared" si="4"/>
        <v/>
      </c>
      <c r="AF65" s="20">
        <f t="shared" si="27"/>
        <v>0.101154436</v>
      </c>
      <c r="AG65" s="62">
        <f t="shared" si="5"/>
        <v>0.12394628025883481</v>
      </c>
      <c r="AH65" s="62">
        <f t="shared" si="6"/>
        <v>0.11726913689601044</v>
      </c>
      <c r="AI65" s="62">
        <f t="shared" si="20"/>
        <v>7.1632019064662975E-2</v>
      </c>
      <c r="AJ65" s="62">
        <f t="shared" si="21"/>
        <v>8.0929714810439979E-2</v>
      </c>
      <c r="AK65" s="62">
        <f t="shared" si="7"/>
        <v>-9.2976957457770043E-3</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8.9268093107026075E-2</v>
      </c>
      <c r="AV65" s="62" t="str">
        <f t="shared" si="11"/>
        <v/>
      </c>
      <c r="AW65" s="62">
        <f t="shared" si="12"/>
        <v>0.63080203199999996</v>
      </c>
    </row>
    <row r="66" spans="1:49">
      <c r="A66" s="62">
        <v>1933</v>
      </c>
      <c r="B66" s="61">
        <v>7.39</v>
      </c>
      <c r="C66" s="61">
        <v>24122</v>
      </c>
      <c r="D66" s="61">
        <v>33.015218750000003</v>
      </c>
      <c r="G66" s="61"/>
      <c r="H66" s="61">
        <v>0.11961149</v>
      </c>
      <c r="I66" s="61">
        <v>4.4480000000000004</v>
      </c>
      <c r="J66" s="61">
        <v>4.0839999999999996</v>
      </c>
      <c r="K66" s="61">
        <v>1.647511841</v>
      </c>
      <c r="L66" s="61">
        <v>2.0648840329999998</v>
      </c>
      <c r="M66" s="61">
        <v>13.473986379999999</v>
      </c>
      <c r="N66" s="62">
        <f t="shared" si="2"/>
        <v>0.28995043517536467</v>
      </c>
      <c r="O66" s="61">
        <v>0.56396322979969593</v>
      </c>
      <c r="Z66" s="61">
        <v>6</v>
      </c>
      <c r="AB66" s="61">
        <v>0.67583981000000004</v>
      </c>
      <c r="AC66" s="63" t="str">
        <f t="shared" si="3"/>
        <v/>
      </c>
      <c r="AD66" s="20" t="str">
        <f t="shared" si="28"/>
        <v/>
      </c>
      <c r="AE66" s="62" t="str">
        <f t="shared" si="4"/>
        <v/>
      </c>
      <c r="AF66" s="20">
        <f t="shared" si="27"/>
        <v>0.11961149</v>
      </c>
      <c r="AG66" s="62">
        <f t="shared" si="5"/>
        <v>0.13472574674368923</v>
      </c>
      <c r="AH66" s="62">
        <f t="shared" si="6"/>
        <v>0.12370052826016788</v>
      </c>
      <c r="AI66" s="62">
        <f t="shared" si="20"/>
        <v>4.9901587915421576E-2</v>
      </c>
      <c r="AJ66" s="62">
        <f t="shared" si="21"/>
        <v>6.2543400019119955E-2</v>
      </c>
      <c r="AK66" s="62">
        <f t="shared" si="7"/>
        <v>-1.2641812103698379E-2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7.6364183954159559E-2</v>
      </c>
      <c r="AV66" s="62" t="str">
        <f t="shared" si="11"/>
        <v/>
      </c>
      <c r="AW66" s="62">
        <f t="shared" si="12"/>
        <v>0.67583981000000004</v>
      </c>
    </row>
    <row r="67" spans="1:49">
      <c r="A67" s="62">
        <v>1934</v>
      </c>
      <c r="B67" s="61">
        <v>7.35</v>
      </c>
      <c r="C67" s="61">
        <v>24349</v>
      </c>
      <c r="D67" s="61">
        <v>36.379687500000003</v>
      </c>
      <c r="G67" s="61"/>
      <c r="H67" s="61">
        <v>0.10901702000000001</v>
      </c>
      <c r="I67" s="61">
        <v>4.6539999999999999</v>
      </c>
      <c r="J67" s="61">
        <v>4.085</v>
      </c>
      <c r="K67" s="61">
        <v>1.5881927490000001</v>
      </c>
      <c r="L67" s="61">
        <v>2.112014404</v>
      </c>
      <c r="M67" s="61">
        <v>13.81061137</v>
      </c>
      <c r="N67" s="62">
        <f t="shared" si="2"/>
        <v>0.30880472226942929</v>
      </c>
      <c r="O67" s="61">
        <v>0.57557724293478918</v>
      </c>
      <c r="Z67" s="61">
        <v>5.91</v>
      </c>
      <c r="AB67" s="61">
        <v>0.63070888400000003</v>
      </c>
      <c r="AC67" s="63" t="str">
        <f t="shared" si="3"/>
        <v/>
      </c>
      <c r="AD67" s="20" t="str">
        <f t="shared" si="28"/>
        <v/>
      </c>
      <c r="AE67" s="62" t="str">
        <f t="shared" si="4"/>
        <v/>
      </c>
      <c r="AF67" s="20">
        <f t="shared" si="27"/>
        <v>0.10901702000000001</v>
      </c>
      <c r="AG67" s="62">
        <f t="shared" si="5"/>
        <v>0.12792853154662198</v>
      </c>
      <c r="AH67" s="62">
        <f t="shared" si="6"/>
        <v>0.11228793540351328</v>
      </c>
      <c r="AI67" s="62">
        <f t="shared" si="20"/>
        <v>4.3656030552763819E-2</v>
      </c>
      <c r="AJ67" s="62">
        <f t="shared" si="21"/>
        <v>5.8054770371515692E-2</v>
      </c>
      <c r="AK67" s="62">
        <f t="shared" si="7"/>
        <v>-1.4398739818751873E-2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-2.9991151721774911E-3</v>
      </c>
      <c r="AV67" s="62" t="str">
        <f t="shared" si="11"/>
        <v/>
      </c>
      <c r="AW67" s="62">
        <f t="shared" si="12"/>
        <v>0.63070888400000003</v>
      </c>
    </row>
    <row r="68" spans="1:49">
      <c r="A68" s="62">
        <v>1935</v>
      </c>
      <c r="B68" s="61">
        <v>7.3109000000000002</v>
      </c>
      <c r="C68" s="61">
        <v>24579</v>
      </c>
      <c r="D68" s="61">
        <v>37.597128910000002</v>
      </c>
      <c r="G68" s="61"/>
      <c r="H68" s="61">
        <v>0.110790632</v>
      </c>
      <c r="I68" s="61">
        <v>4.6550000000000002</v>
      </c>
      <c r="J68" s="61">
        <v>4.335</v>
      </c>
      <c r="K68" s="61">
        <v>1.4897963869999999</v>
      </c>
      <c r="L68" s="61">
        <v>1.9980921629999999</v>
      </c>
      <c r="M68" s="61">
        <v>13.900095</v>
      </c>
      <c r="N68" s="62">
        <f t="shared" ref="N68:N131" si="29">IF(OR(D68="",C68="",M68=""),"",D68*1000000000/C68/1000/(M68/100*$D$138*1000000000/$C$138/1000)*100)</f>
        <v>0.31411719189629778</v>
      </c>
      <c r="O68" s="61">
        <v>0.58855762478741258</v>
      </c>
      <c r="Z68" s="61">
        <v>5.27</v>
      </c>
      <c r="AB68" s="61">
        <v>0.65856090599999995</v>
      </c>
      <c r="AC68" s="63" t="str">
        <f t="shared" ref="AC68:AC131" si="30">IF(E68="","",E68/100)</f>
        <v/>
      </c>
      <c r="AD68" s="20" t="str">
        <f t="shared" si="28"/>
        <v/>
      </c>
      <c r="AE68" s="62" t="str">
        <f t="shared" ref="AE68:AE131" si="31">IF(G68="","",G68/100)</f>
        <v/>
      </c>
      <c r="AF68" s="20">
        <f t="shared" si="27"/>
        <v>0.110790632</v>
      </c>
      <c r="AG68" s="62">
        <f t="shared" ref="AG68:AG131" si="32">IF(OR(I68="",D68=""),"",I68/D68)</f>
        <v>0.12381264567151226</v>
      </c>
      <c r="AH68" s="62">
        <f t="shared" ref="AH68:AH131" si="33">IF(OR(J68="",D68=""),"",J68/D68)</f>
        <v>0.11530135746208499</v>
      </c>
      <c r="AI68" s="62">
        <f t="shared" si="20"/>
        <v>3.9625270072251376E-2</v>
      </c>
      <c r="AJ68" s="62">
        <f t="shared" si="21"/>
        <v>5.3144807088409129E-2</v>
      </c>
      <c r="AK68" s="62">
        <f t="shared" ref="AK68:AK131" si="34">IF(OR(AI68="",AJ68=""),"",AI68-AJ68)</f>
        <v>-1.3519537016157754E-2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4.2042971479278261E-2</v>
      </c>
      <c r="AV68" s="62" t="str">
        <f t="shared" ref="AV68:AV131" si="38">IF(OR(AA68="",Z68=""),"",(AA68-Z68)/100)</f>
        <v/>
      </c>
      <c r="AW68" s="62">
        <f t="shared" ref="AW68:AW131" si="39">IF(AB68="","",AB68)</f>
        <v>0.65856090599999995</v>
      </c>
    </row>
    <row r="69" spans="1:49">
      <c r="A69" s="62">
        <v>1936</v>
      </c>
      <c r="B69" s="61">
        <v>8.1210000000000004</v>
      </c>
      <c r="C69" s="61">
        <v>24810</v>
      </c>
      <c r="D69" s="61">
        <v>30.517259769999999</v>
      </c>
      <c r="G69" s="61"/>
      <c r="H69" s="61">
        <v>0.11600877</v>
      </c>
      <c r="I69" s="61"/>
      <c r="K69" s="61">
        <v>1.551828663</v>
      </c>
      <c r="L69" s="61">
        <v>1.616166757</v>
      </c>
      <c r="M69" s="61">
        <v>10.49958189</v>
      </c>
      <c r="N69" s="62">
        <f t="shared" si="29"/>
        <v>0.3343996144425474</v>
      </c>
      <c r="O69" s="61">
        <v>0.59948846484046081</v>
      </c>
      <c r="Z69" s="61">
        <v>5</v>
      </c>
      <c r="AB69" s="61"/>
      <c r="AC69" s="63" t="str">
        <f t="shared" si="30"/>
        <v/>
      </c>
      <c r="AD69" s="20" t="str">
        <f t="shared" si="28"/>
        <v/>
      </c>
      <c r="AE69" s="62" t="str">
        <f t="shared" si="31"/>
        <v/>
      </c>
      <c r="AF69" s="20">
        <f t="shared" si="27"/>
        <v>0.11600877</v>
      </c>
      <c r="AG69" s="62" t="str">
        <f t="shared" si="32"/>
        <v/>
      </c>
      <c r="AH69" s="62" t="str">
        <f t="shared" si="33"/>
        <v/>
      </c>
      <c r="AI69" s="62">
        <f t="shared" si="20"/>
        <v>5.085085209798311E-2</v>
      </c>
      <c r="AJ69" s="62">
        <f t="shared" si="21"/>
        <v>5.295910475516459E-2</v>
      </c>
      <c r="AK69" s="62">
        <f t="shared" si="34"/>
        <v>-2.1082526571814808E-3</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-9.8705893493711699E-3</v>
      </c>
      <c r="AV69" s="62" t="str">
        <f t="shared" si="38"/>
        <v/>
      </c>
      <c r="AW69" s="62" t="str">
        <f t="shared" si="39"/>
        <v/>
      </c>
    </row>
    <row r="70" spans="1:49">
      <c r="A70" s="62">
        <v>1937</v>
      </c>
      <c r="B70" s="61">
        <v>16.521799999999999</v>
      </c>
      <c r="C70" s="61">
        <v>25043</v>
      </c>
      <c r="D70" s="61">
        <v>31.9832793</v>
      </c>
      <c r="G70" s="61"/>
      <c r="H70" s="61">
        <v>9.0031898999999999E-2</v>
      </c>
      <c r="I70" s="61"/>
      <c r="K70" s="61">
        <v>1.6693864060000001</v>
      </c>
      <c r="L70" s="61">
        <v>1.5241608659999999</v>
      </c>
      <c r="M70" s="61">
        <v>9.6880097119999995</v>
      </c>
      <c r="N70" s="62">
        <f t="shared" si="29"/>
        <v>0.37628861157356591</v>
      </c>
      <c r="O70" s="61">
        <v>0.67327166303604735</v>
      </c>
      <c r="Z70" s="61">
        <v>5</v>
      </c>
      <c r="AB70" s="61"/>
      <c r="AC70" s="63" t="str">
        <f t="shared" si="30"/>
        <v/>
      </c>
      <c r="AD70" s="20" t="str">
        <f t="shared" si="28"/>
        <v/>
      </c>
      <c r="AE70" s="62" t="str">
        <f t="shared" si="31"/>
        <v/>
      </c>
      <c r="AF70" s="20">
        <f t="shared" ref="AF70:AF101" si="46">IF(H70="","",H70)</f>
        <v>9.0031898999999999E-2</v>
      </c>
      <c r="AG70" s="62" t="str">
        <f t="shared" si="32"/>
        <v/>
      </c>
      <c r="AH70" s="62" t="str">
        <f t="shared" si="33"/>
        <v/>
      </c>
      <c r="AI70" s="62">
        <f t="shared" ref="AI70:AI133" si="47">IF(OR(K70="",D70=""),"",K70/D70)</f>
        <v>5.219559852951039E-2</v>
      </c>
      <c r="AJ70" s="62">
        <f t="shared" ref="AJ70:AJ133" si="48">IF(OR(L70="",D70=""),"",L70/D70)</f>
        <v>4.7654927804729512E-2</v>
      </c>
      <c r="AK70" s="62">
        <f t="shared" si="34"/>
        <v>4.5406707247808778E-3</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-6.8019704693160987E-2</v>
      </c>
      <c r="AV70" s="62" t="str">
        <f t="shared" si="38"/>
        <v/>
      </c>
      <c r="AW70" s="62" t="str">
        <f t="shared" si="39"/>
        <v/>
      </c>
    </row>
    <row r="71" spans="1:49">
      <c r="A71" s="62">
        <v>1938</v>
      </c>
      <c r="B71" s="61">
        <v>17.857099999999999</v>
      </c>
      <c r="C71" s="61">
        <v>25279</v>
      </c>
      <c r="D71" s="61">
        <v>36.283218750000003</v>
      </c>
      <c r="G71" s="61"/>
      <c r="H71" s="61">
        <v>7.9431682000000003E-2</v>
      </c>
      <c r="I71" s="61"/>
      <c r="K71" s="61">
        <v>1.2342236069999999</v>
      </c>
      <c r="L71" s="61">
        <v>1.622393948</v>
      </c>
      <c r="M71" s="61">
        <v>9.6237944479999999</v>
      </c>
      <c r="N71" s="62">
        <f t="shared" si="29"/>
        <v>0.42571463628484463</v>
      </c>
      <c r="O71" s="61">
        <v>0.74090625734147608</v>
      </c>
      <c r="Z71" s="61">
        <v>5</v>
      </c>
      <c r="AB71" s="61"/>
      <c r="AC71" s="63" t="str">
        <f t="shared" si="30"/>
        <v/>
      </c>
      <c r="AD71" s="20" t="str">
        <f t="shared" ref="AD71:AD102" si="49">IF(F71="","",F71)</f>
        <v/>
      </c>
      <c r="AE71" s="62" t="str">
        <f t="shared" si="31"/>
        <v/>
      </c>
      <c r="AF71" s="20">
        <f t="shared" si="46"/>
        <v>7.9431682000000003E-2</v>
      </c>
      <c r="AG71" s="62" t="str">
        <f t="shared" si="32"/>
        <v/>
      </c>
      <c r="AH71" s="62" t="str">
        <f t="shared" si="33"/>
        <v/>
      </c>
      <c r="AI71" s="62">
        <f t="shared" si="47"/>
        <v>3.4016375876244433E-2</v>
      </c>
      <c r="AJ71" s="62">
        <f t="shared" si="48"/>
        <v>4.4714719473448038E-2</v>
      </c>
      <c r="AK71" s="62">
        <f t="shared" si="34"/>
        <v>-1.0698343597203605E-2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-7.3412821011457866E-2</v>
      </c>
      <c r="AV71" s="62" t="str">
        <f t="shared" si="38"/>
        <v/>
      </c>
      <c r="AW71" s="62" t="str">
        <f t="shared" si="39"/>
        <v/>
      </c>
    </row>
    <row r="72" spans="1:49">
      <c r="A72" s="62">
        <v>1939</v>
      </c>
      <c r="B72" s="61">
        <v>9.4071999999999996</v>
      </c>
      <c r="C72" s="61">
        <v>25517</v>
      </c>
      <c r="D72" s="61">
        <v>41.826027340000003</v>
      </c>
      <c r="G72" s="61"/>
      <c r="H72" s="61">
        <v>7.1815143999999997E-2</v>
      </c>
      <c r="I72" s="61"/>
      <c r="K72" s="61">
        <v>1.2142671089999999</v>
      </c>
      <c r="L72" s="61">
        <v>1.569071801</v>
      </c>
      <c r="M72" s="61">
        <v>10.53342775</v>
      </c>
      <c r="N72" s="62">
        <f t="shared" si="29"/>
        <v>0.4441874516959663</v>
      </c>
      <c r="O72" s="61">
        <v>0.8389422699892648</v>
      </c>
      <c r="Z72" s="61">
        <v>4</v>
      </c>
      <c r="AB72" s="61"/>
      <c r="AC72" s="63" t="str">
        <f t="shared" si="30"/>
        <v/>
      </c>
      <c r="AD72" s="20" t="str">
        <f t="shared" si="49"/>
        <v/>
      </c>
      <c r="AE72" s="62" t="str">
        <f t="shared" si="31"/>
        <v/>
      </c>
      <c r="AF72" s="20">
        <f t="shared" si="46"/>
        <v>7.1815143999999997E-2</v>
      </c>
      <c r="AG72" s="62" t="str">
        <f t="shared" si="32"/>
        <v/>
      </c>
      <c r="AH72" s="62" t="str">
        <f t="shared" si="33"/>
        <v/>
      </c>
      <c r="AI72" s="62">
        <f t="shared" si="47"/>
        <v>2.9031375586529701E-2</v>
      </c>
      <c r="AJ72" s="62">
        <f t="shared" si="48"/>
        <v>3.7514244139065775E-2</v>
      </c>
      <c r="AK72" s="62">
        <f t="shared" si="34"/>
        <v>-8.4828685525360735E-3</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7.5225920915250113E-3</v>
      </c>
      <c r="AV72" s="62" t="str">
        <f t="shared" si="38"/>
        <v/>
      </c>
      <c r="AW72" s="62" t="str">
        <f t="shared" si="39"/>
        <v/>
      </c>
    </row>
    <row r="73" spans="1:49">
      <c r="A73" s="62">
        <v>1940</v>
      </c>
      <c r="B73" s="61">
        <v>10.7277</v>
      </c>
      <c r="C73" s="61">
        <v>25757</v>
      </c>
      <c r="D73" s="61">
        <v>52.06157031</v>
      </c>
      <c r="G73" s="61"/>
      <c r="H73" s="61">
        <v>8.1168851E-2</v>
      </c>
      <c r="I73" s="61">
        <v>6.242</v>
      </c>
      <c r="J73" s="61">
        <v>5.6120000000000001</v>
      </c>
      <c r="K73" s="61">
        <v>1.179134852</v>
      </c>
      <c r="L73" s="61">
        <v>1.4123470300000001</v>
      </c>
      <c r="M73" s="61">
        <v>11.577448800000001</v>
      </c>
      <c r="N73" s="62">
        <f t="shared" si="29"/>
        <v>0.49834272114895484</v>
      </c>
      <c r="O73" s="61">
        <v>0.99778108843199886</v>
      </c>
      <c r="Z73" s="61">
        <v>4</v>
      </c>
      <c r="AB73" s="61">
        <v>0.71757344199999995</v>
      </c>
      <c r="AC73" s="63" t="str">
        <f t="shared" si="30"/>
        <v/>
      </c>
      <c r="AD73" s="20" t="str">
        <f t="shared" si="49"/>
        <v/>
      </c>
      <c r="AE73" s="62" t="str">
        <f t="shared" si="31"/>
        <v/>
      </c>
      <c r="AF73" s="20">
        <f t="shared" si="46"/>
        <v>8.1168851E-2</v>
      </c>
      <c r="AG73" s="62">
        <f t="shared" si="32"/>
        <v>0.11989649875776096</v>
      </c>
      <c r="AH73" s="62">
        <f t="shared" si="33"/>
        <v>0.10779544233075208</v>
      </c>
      <c r="AI73" s="62">
        <f t="shared" si="47"/>
        <v>2.2648852982705969E-2</v>
      </c>
      <c r="AJ73" s="62">
        <f t="shared" si="48"/>
        <v>2.7128398578648252E-2</v>
      </c>
      <c r="AK73" s="62">
        <f t="shared" si="34"/>
        <v>-4.4795455959422831E-3</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-7.5041373565069708E-2</v>
      </c>
      <c r="AV73" s="62" t="str">
        <f t="shared" si="38"/>
        <v/>
      </c>
      <c r="AW73" s="62">
        <f t="shared" si="39"/>
        <v>0.71757344199999995</v>
      </c>
    </row>
    <row r="74" spans="1:49">
      <c r="A74" s="62">
        <v>1941</v>
      </c>
      <c r="B74" s="61">
        <v>10.9529</v>
      </c>
      <c r="C74" s="61">
        <v>25979</v>
      </c>
      <c r="D74" s="61">
        <v>57.531894530000002</v>
      </c>
      <c r="G74" s="61"/>
      <c r="H74" s="61">
        <v>0.113879232</v>
      </c>
      <c r="I74" s="61">
        <v>6.3159999999999998</v>
      </c>
      <c r="J74" s="61">
        <v>7.0469999999999997</v>
      </c>
      <c r="K74" s="61">
        <v>1.6746513329999999</v>
      </c>
      <c r="L74" s="61">
        <v>0.933649748</v>
      </c>
      <c r="M74" s="61">
        <v>11.651800270000001</v>
      </c>
      <c r="N74" s="62">
        <f t="shared" si="29"/>
        <v>0.54251558282589696</v>
      </c>
      <c r="O74" s="61">
        <v>1.19556104149745</v>
      </c>
      <c r="Z74" s="61">
        <v>4</v>
      </c>
      <c r="AB74" s="61">
        <v>0.69938590599999995</v>
      </c>
      <c r="AC74" s="63" t="str">
        <f t="shared" si="30"/>
        <v/>
      </c>
      <c r="AD74" s="20" t="str">
        <f t="shared" si="49"/>
        <v/>
      </c>
      <c r="AE74" s="62" t="str">
        <f t="shared" si="31"/>
        <v/>
      </c>
      <c r="AF74" s="20">
        <f t="shared" si="46"/>
        <v>0.113879232</v>
      </c>
      <c r="AG74" s="62">
        <f t="shared" si="32"/>
        <v>0.10978258323661708</v>
      </c>
      <c r="AH74" s="62">
        <f t="shared" si="33"/>
        <v>0.12248857885820781</v>
      </c>
      <c r="AI74" s="62">
        <f t="shared" si="47"/>
        <v>2.9108225040751144E-2</v>
      </c>
      <c r="AJ74" s="62">
        <f t="shared" si="48"/>
        <v>1.6228385239654301E-2</v>
      </c>
      <c r="AK74" s="62">
        <f t="shared" si="34"/>
        <v>1.2879839801096842E-2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-4.4928773699888895E-2</v>
      </c>
      <c r="AV74" s="62" t="str">
        <f t="shared" si="38"/>
        <v/>
      </c>
      <c r="AW74" s="62">
        <f t="shared" si="39"/>
        <v>0.69938590599999995</v>
      </c>
    </row>
    <row r="75" spans="1:49">
      <c r="A75" s="62">
        <v>1942</v>
      </c>
      <c r="B75" s="61">
        <v>10.95</v>
      </c>
      <c r="C75" s="61">
        <v>26182</v>
      </c>
      <c r="D75" s="61">
        <v>69.327578130000006</v>
      </c>
      <c r="G75" s="61"/>
      <c r="H75" s="61">
        <v>0.12058689</v>
      </c>
      <c r="I75" s="61">
        <v>7.7809999999999997</v>
      </c>
      <c r="J75" s="61">
        <v>8.4740000000000002</v>
      </c>
      <c r="K75" s="61">
        <v>1.9953135019999999</v>
      </c>
      <c r="L75" s="61">
        <v>0.83058586099999998</v>
      </c>
      <c r="M75" s="61">
        <v>12.389433479999999</v>
      </c>
      <c r="N75" s="62">
        <f t="shared" si="29"/>
        <v>0.61005749212549876</v>
      </c>
      <c r="O75" s="61">
        <v>1.364305944831929</v>
      </c>
      <c r="Z75" s="61">
        <v>4</v>
      </c>
      <c r="AB75" s="61">
        <v>0.61029093899999998</v>
      </c>
      <c r="AC75" s="63" t="str">
        <f t="shared" si="30"/>
        <v/>
      </c>
      <c r="AD75" s="20" t="str">
        <f t="shared" si="49"/>
        <v/>
      </c>
      <c r="AE75" s="62" t="str">
        <f t="shared" si="31"/>
        <v/>
      </c>
      <c r="AF75" s="20">
        <f t="shared" si="46"/>
        <v>0.12058689</v>
      </c>
      <c r="AG75" s="62">
        <f t="shared" si="32"/>
        <v>0.11223527793527437</v>
      </c>
      <c r="AH75" s="62">
        <f t="shared" si="33"/>
        <v>0.12223129999017029</v>
      </c>
      <c r="AI75" s="62">
        <f t="shared" si="47"/>
        <v>2.8780949166556435E-2</v>
      </c>
      <c r="AJ75" s="62">
        <f t="shared" si="48"/>
        <v>1.1980598246812E-2</v>
      </c>
      <c r="AK75" s="62">
        <f t="shared" si="34"/>
        <v>1.6800350919744435E-2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-7.7336393007104792E-2</v>
      </c>
      <c r="AV75" s="62" t="str">
        <f t="shared" si="38"/>
        <v/>
      </c>
      <c r="AW75" s="62">
        <f t="shared" si="39"/>
        <v>0.61029093899999998</v>
      </c>
    </row>
    <row r="76" spans="1:49">
      <c r="A76" s="62">
        <v>1943</v>
      </c>
      <c r="B76" s="61">
        <v>10.95</v>
      </c>
      <c r="C76" s="61">
        <v>26387</v>
      </c>
      <c r="D76" s="61">
        <v>74.628585939999994</v>
      </c>
      <c r="G76" s="61"/>
      <c r="H76" s="61">
        <v>0.11706280299999999</v>
      </c>
      <c r="I76" s="61">
        <v>9.593</v>
      </c>
      <c r="J76" s="61">
        <v>10.332000000000001</v>
      </c>
      <c r="K76" s="61">
        <v>2.24387917</v>
      </c>
      <c r="L76" s="61">
        <v>2.1022335390000002</v>
      </c>
      <c r="M76" s="61">
        <v>12.965277220000001</v>
      </c>
      <c r="N76" s="62">
        <f t="shared" si="29"/>
        <v>0.62266204170777439</v>
      </c>
      <c r="O76" s="61">
        <v>1.5620859101483207</v>
      </c>
      <c r="Z76" s="61">
        <v>3.2</v>
      </c>
      <c r="AB76" s="61">
        <v>0.66026965500000001</v>
      </c>
      <c r="AC76" s="63" t="str">
        <f t="shared" si="30"/>
        <v/>
      </c>
      <c r="AD76" s="20" t="str">
        <f t="shared" si="49"/>
        <v/>
      </c>
      <c r="AE76" s="62" t="str">
        <f t="shared" si="31"/>
        <v/>
      </c>
      <c r="AF76" s="20">
        <f t="shared" si="46"/>
        <v>0.11706280299999999</v>
      </c>
      <c r="AG76" s="62">
        <f t="shared" si="32"/>
        <v>0.12854323687323507</v>
      </c>
      <c r="AH76" s="62">
        <f t="shared" si="33"/>
        <v>0.13844560860776242</v>
      </c>
      <c r="AI76" s="62">
        <f t="shared" si="47"/>
        <v>3.0067287779029304E-2</v>
      </c>
      <c r="AJ76" s="62">
        <f t="shared" si="48"/>
        <v>2.8169280075736089E-2</v>
      </c>
      <c r="AK76" s="62">
        <f t="shared" si="34"/>
        <v>1.8980077032932155E-3</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1.9549299683307021E-2</v>
      </c>
      <c r="AV76" s="62" t="str">
        <f t="shared" si="38"/>
        <v/>
      </c>
      <c r="AW76" s="62">
        <f t="shared" si="39"/>
        <v>0.66026965500000001</v>
      </c>
    </row>
    <row r="77" spans="1:49">
      <c r="A77" s="62">
        <v>1944</v>
      </c>
      <c r="B77" s="61">
        <v>10.95</v>
      </c>
      <c r="C77" s="61">
        <v>26594</v>
      </c>
      <c r="D77" s="61">
        <v>86.190398439999996</v>
      </c>
      <c r="G77" s="61"/>
      <c r="H77" s="61">
        <v>0.101368101</v>
      </c>
      <c r="I77" s="61">
        <v>10.057</v>
      </c>
      <c r="J77" s="61">
        <v>10.942</v>
      </c>
      <c r="K77" s="61">
        <v>3.3421899349999999</v>
      </c>
      <c r="L77" s="61">
        <v>2.0221747579999998</v>
      </c>
      <c r="M77" s="61">
        <v>13.41947365</v>
      </c>
      <c r="N77" s="62">
        <f t="shared" si="29"/>
        <v>0.68938010360051527</v>
      </c>
      <c r="O77" s="61">
        <v>1.6819836030175515</v>
      </c>
      <c r="Z77" s="61">
        <v>3.2</v>
      </c>
      <c r="AB77" s="61">
        <v>0.65123254399999997</v>
      </c>
      <c r="AC77" s="63" t="str">
        <f t="shared" si="30"/>
        <v/>
      </c>
      <c r="AD77" s="20" t="str">
        <f t="shared" si="49"/>
        <v/>
      </c>
      <c r="AE77" s="62" t="str">
        <f t="shared" si="31"/>
        <v/>
      </c>
      <c r="AF77" s="20">
        <f t="shared" si="46"/>
        <v>0.101368101</v>
      </c>
      <c r="AG77" s="62">
        <f t="shared" si="32"/>
        <v>0.11668353067193456</v>
      </c>
      <c r="AH77" s="62">
        <f t="shared" si="33"/>
        <v>0.12695149573553824</v>
      </c>
      <c r="AI77" s="62">
        <f t="shared" si="47"/>
        <v>3.8776824280799788E-2</v>
      </c>
      <c r="AJ77" s="62">
        <f t="shared" si="48"/>
        <v>2.3461717251576496E-2</v>
      </c>
      <c r="AK77" s="62">
        <f t="shared" si="34"/>
        <v>1.5315107029223292E-2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-6.978889077975263E-2</v>
      </c>
      <c r="AV77" s="62" t="str">
        <f t="shared" si="38"/>
        <v/>
      </c>
      <c r="AW77" s="62">
        <f t="shared" si="39"/>
        <v>0.65123254399999997</v>
      </c>
    </row>
    <row r="78" spans="1:49">
      <c r="A78" s="62">
        <v>1945</v>
      </c>
      <c r="B78" s="61">
        <v>10.95</v>
      </c>
      <c r="C78" s="61">
        <v>26802</v>
      </c>
      <c r="D78" s="61">
        <v>85.515429690000005</v>
      </c>
      <c r="G78" s="61"/>
      <c r="H78" s="61">
        <v>0.11012533100000001</v>
      </c>
      <c r="I78" s="61">
        <v>11.026</v>
      </c>
      <c r="J78" s="61">
        <v>10.112</v>
      </c>
      <c r="K78" s="61">
        <v>2.6099670420000001</v>
      </c>
      <c r="L78" s="61">
        <v>2.2062328469999999</v>
      </c>
      <c r="M78" s="61">
        <v>12.257274219999999</v>
      </c>
      <c r="N78" s="62">
        <f t="shared" si="29"/>
        <v>0.74302320987889359</v>
      </c>
      <c r="O78" s="61">
        <v>1.8298915796402755</v>
      </c>
      <c r="Z78" s="61">
        <v>3.2</v>
      </c>
      <c r="AB78" s="61">
        <v>0.69588594800000003</v>
      </c>
      <c r="AC78" s="63" t="str">
        <f t="shared" si="30"/>
        <v/>
      </c>
      <c r="AD78" s="20" t="str">
        <f t="shared" si="49"/>
        <v/>
      </c>
      <c r="AE78" s="62" t="str">
        <f t="shared" si="31"/>
        <v/>
      </c>
      <c r="AF78" s="20">
        <f t="shared" si="46"/>
        <v>0.11012533100000001</v>
      </c>
      <c r="AG78" s="62">
        <f t="shared" si="32"/>
        <v>0.12893579603084609</v>
      </c>
      <c r="AH78" s="62">
        <f t="shared" si="33"/>
        <v>0.11824766637619405</v>
      </c>
      <c r="AI78" s="62">
        <f t="shared" si="47"/>
        <v>3.0520422471843164E-2</v>
      </c>
      <c r="AJ78" s="62">
        <f t="shared" si="48"/>
        <v>2.5799237108411466E-2</v>
      </c>
      <c r="AK78" s="62">
        <f t="shared" si="34"/>
        <v>4.7211853634316972E-3</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-4.2934489081611293E-2</v>
      </c>
      <c r="AV78" s="62" t="str">
        <f t="shared" si="38"/>
        <v/>
      </c>
      <c r="AW78" s="62">
        <f t="shared" si="39"/>
        <v>0.69588594800000003</v>
      </c>
    </row>
    <row r="79" spans="1:49">
      <c r="A79" s="62">
        <v>1946</v>
      </c>
      <c r="B79" s="61">
        <v>29</v>
      </c>
      <c r="C79" s="61">
        <v>27012</v>
      </c>
      <c r="D79" s="61">
        <v>108.1875156</v>
      </c>
      <c r="G79" s="61"/>
      <c r="H79" s="61">
        <v>0.108954499</v>
      </c>
      <c r="I79" s="61">
        <v>11.805</v>
      </c>
      <c r="J79" s="61">
        <v>10.393000000000001</v>
      </c>
      <c r="K79" s="61">
        <v>2.865483346</v>
      </c>
      <c r="L79" s="61">
        <v>3.277223126</v>
      </c>
      <c r="M79" s="61">
        <v>12.678680419999999</v>
      </c>
      <c r="N79" s="62">
        <f t="shared" si="29"/>
        <v>0.90170682029446225</v>
      </c>
      <c r="O79" s="61">
        <v>2.1789954002176048</v>
      </c>
      <c r="Z79" s="61">
        <v>3.2</v>
      </c>
      <c r="AB79" s="61">
        <v>0.61199306799999997</v>
      </c>
      <c r="AC79" s="63" t="str">
        <f t="shared" si="30"/>
        <v/>
      </c>
      <c r="AD79" s="20" t="str">
        <f t="shared" si="49"/>
        <v/>
      </c>
      <c r="AE79" s="62" t="str">
        <f t="shared" si="31"/>
        <v/>
      </c>
      <c r="AF79" s="20">
        <f t="shared" si="46"/>
        <v>0.108954499</v>
      </c>
      <c r="AG79" s="62">
        <f t="shared" si="32"/>
        <v>0.10911610211705425</v>
      </c>
      <c r="AH79" s="62">
        <f t="shared" si="33"/>
        <v>9.6064688632151202E-2</v>
      </c>
      <c r="AI79" s="62">
        <f t="shared" si="47"/>
        <v>2.64862662767348E-2</v>
      </c>
      <c r="AJ79" s="62">
        <f t="shared" si="48"/>
        <v>3.0292063809994729E-2</v>
      </c>
      <c r="AK79" s="62">
        <f t="shared" si="34"/>
        <v>-3.8057975332599289E-3</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-0.16156215200471913</v>
      </c>
      <c r="AV79" s="62" t="str">
        <f t="shared" si="38"/>
        <v/>
      </c>
      <c r="AW79" s="62">
        <f t="shared" si="39"/>
        <v>0.61199306799999997</v>
      </c>
    </row>
    <row r="80" spans="1:49">
      <c r="A80" s="62">
        <v>1947</v>
      </c>
      <c r="B80" s="61">
        <v>41.5</v>
      </c>
      <c r="C80" s="61">
        <v>27223</v>
      </c>
      <c r="D80" s="61">
        <v>125.7093438</v>
      </c>
      <c r="G80" s="61"/>
      <c r="H80" s="61">
        <v>0.12690790699999999</v>
      </c>
      <c r="I80" s="61">
        <v>14.526</v>
      </c>
      <c r="J80" s="61">
        <v>12.573</v>
      </c>
      <c r="K80" s="61">
        <v>3.9960383249999998</v>
      </c>
      <c r="L80" s="61">
        <v>4.0374275869999998</v>
      </c>
      <c r="M80" s="61">
        <v>12.828107899999999</v>
      </c>
      <c r="N80" s="62">
        <f t="shared" si="29"/>
        <v>1.0275145370979892</v>
      </c>
      <c r="O80" s="61">
        <v>2.6230609359231378</v>
      </c>
      <c r="Z80" s="61">
        <v>3.6</v>
      </c>
      <c r="AB80" s="61">
        <v>0.55108050799999997</v>
      </c>
      <c r="AC80" s="63" t="str">
        <f t="shared" si="30"/>
        <v/>
      </c>
      <c r="AD80" s="20" t="str">
        <f t="shared" si="49"/>
        <v/>
      </c>
      <c r="AE80" s="62" t="str">
        <f t="shared" si="31"/>
        <v/>
      </c>
      <c r="AF80" s="20">
        <f t="shared" si="46"/>
        <v>0.12690790699999999</v>
      </c>
      <c r="AG80" s="62">
        <f t="shared" si="32"/>
        <v>0.11555226971123526</v>
      </c>
      <c r="AH80" s="62">
        <f t="shared" si="33"/>
        <v>0.10001643171412371</v>
      </c>
      <c r="AI80" s="62">
        <f t="shared" si="47"/>
        <v>3.1787918099052237E-2</v>
      </c>
      <c r="AJ80" s="62">
        <f t="shared" si="48"/>
        <v>3.2117163807834623E-2</v>
      </c>
      <c r="AK80" s="62">
        <f t="shared" si="34"/>
        <v>-3.2924570878238579E-4</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-9.8608660002545229E-2</v>
      </c>
      <c r="AV80" s="62" t="str">
        <f t="shared" si="38"/>
        <v/>
      </c>
      <c r="AW80" s="62">
        <f t="shared" si="39"/>
        <v>0.55108050799999997</v>
      </c>
    </row>
    <row r="81" spans="1:49">
      <c r="A81" s="62">
        <v>1948</v>
      </c>
      <c r="B81" s="61">
        <v>37.5</v>
      </c>
      <c r="C81" s="61">
        <v>27437</v>
      </c>
      <c r="D81" s="61">
        <v>135.6889688</v>
      </c>
      <c r="G81" s="61"/>
      <c r="H81" s="61">
        <v>0.16397293399999999</v>
      </c>
      <c r="I81" s="61">
        <v>15.552</v>
      </c>
      <c r="J81" s="61">
        <v>13.455</v>
      </c>
      <c r="K81" s="61">
        <v>4.0700480910000003</v>
      </c>
      <c r="L81" s="61">
        <v>4.4469916649999996</v>
      </c>
      <c r="M81" s="61">
        <v>12.69958819</v>
      </c>
      <c r="N81" s="62">
        <f t="shared" si="29"/>
        <v>1.1115711930847481</v>
      </c>
      <c r="O81" s="61">
        <v>2.813467200714304</v>
      </c>
      <c r="Z81" s="61">
        <v>3.6</v>
      </c>
      <c r="AB81" s="61">
        <v>0.55609518800000002</v>
      </c>
      <c r="AC81" s="63" t="str">
        <f t="shared" si="30"/>
        <v/>
      </c>
      <c r="AD81" s="20" t="str">
        <f t="shared" si="49"/>
        <v/>
      </c>
      <c r="AE81" s="62" t="str">
        <f t="shared" si="31"/>
        <v/>
      </c>
      <c r="AF81" s="20">
        <f t="shared" si="46"/>
        <v>0.16397293399999999</v>
      </c>
      <c r="AG81" s="62">
        <f t="shared" si="32"/>
        <v>0.11461506515627673</v>
      </c>
      <c r="AH81" s="62">
        <f t="shared" si="33"/>
        <v>9.9160603245737097E-2</v>
      </c>
      <c r="AI81" s="62">
        <f t="shared" si="47"/>
        <v>2.9995423555757763E-2</v>
      </c>
      <c r="AJ81" s="62">
        <f t="shared" si="48"/>
        <v>3.2773420745460038E-2</v>
      </c>
      <c r="AK81" s="62">
        <f t="shared" si="34"/>
        <v>-2.7779971897022755E-3</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-4.2631688413801008E-2</v>
      </c>
      <c r="AV81" s="62" t="str">
        <f t="shared" si="38"/>
        <v/>
      </c>
      <c r="AW81" s="62">
        <f t="shared" si="39"/>
        <v>0.55609518800000002</v>
      </c>
    </row>
    <row r="82" spans="1:49" ht="14.7" thickBot="1">
      <c r="A82" s="62">
        <v>1949</v>
      </c>
      <c r="B82" s="61">
        <v>47.75</v>
      </c>
      <c r="C82" s="61">
        <v>27651</v>
      </c>
      <c r="D82" s="61">
        <v>145.4572656</v>
      </c>
      <c r="G82" s="61"/>
      <c r="H82" s="61">
        <v>0.153970628</v>
      </c>
      <c r="I82" s="61">
        <v>16.957999999999998</v>
      </c>
      <c r="J82" s="61">
        <v>15.901</v>
      </c>
      <c r="K82" s="61">
        <v>5.2215431280000004</v>
      </c>
      <c r="L82" s="61">
        <v>6.277222396</v>
      </c>
      <c r="M82" s="61">
        <v>12.54159567</v>
      </c>
      <c r="N82" s="62">
        <f t="shared" si="29"/>
        <v>1.1972663718813723</v>
      </c>
      <c r="O82" s="61">
        <v>2.9656304009532568</v>
      </c>
      <c r="Z82" s="61">
        <v>3.2</v>
      </c>
      <c r="AB82" s="61">
        <v>0.53878354699999997</v>
      </c>
      <c r="AC82" s="63" t="str">
        <f t="shared" si="30"/>
        <v/>
      </c>
      <c r="AD82" s="20" t="str">
        <f t="shared" si="49"/>
        <v/>
      </c>
      <c r="AE82" s="62" t="str">
        <f t="shared" si="31"/>
        <v/>
      </c>
      <c r="AF82" s="20">
        <f t="shared" si="46"/>
        <v>0.153970628</v>
      </c>
      <c r="AG82" s="62">
        <f t="shared" si="32"/>
        <v>0.11658406976131139</v>
      </c>
      <c r="AH82" s="62">
        <f t="shared" si="33"/>
        <v>0.10931733065659939</v>
      </c>
      <c r="AI82" s="62">
        <f t="shared" si="47"/>
        <v>3.5897437687017815E-2</v>
      </c>
      <c r="AJ82" s="62">
        <f t="shared" si="48"/>
        <v>4.3155096929032327E-2</v>
      </c>
      <c r="AK82" s="62">
        <f t="shared" si="34"/>
        <v>-7.2576592420145122E-3</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-3.8266430989912073E-2</v>
      </c>
      <c r="AV82" s="62" t="str">
        <f t="shared" si="38"/>
        <v/>
      </c>
      <c r="AW82" s="62">
        <f t="shared" si="39"/>
        <v>0.53878354699999997</v>
      </c>
    </row>
    <row r="83" spans="1:49" s="72" customFormat="1" ht="14.7" thickTop="1">
      <c r="A83" s="71">
        <v>1950</v>
      </c>
      <c r="B83" s="61">
        <v>51.45</v>
      </c>
      <c r="C83" s="61">
        <v>28063</v>
      </c>
      <c r="D83" s="72">
        <v>179.48401559999999</v>
      </c>
      <c r="E83" s="62"/>
      <c r="F83" s="72">
        <v>0.72797723800000003</v>
      </c>
      <c r="G83" s="61"/>
      <c r="H83" s="72">
        <v>0.14801166800000001</v>
      </c>
      <c r="I83" s="72">
        <v>18.734999999999999</v>
      </c>
      <c r="J83" s="72">
        <v>17.158000000000001</v>
      </c>
      <c r="K83" s="72">
        <v>6.9410389190000004</v>
      </c>
      <c r="L83" s="72">
        <v>8.0011852159999997</v>
      </c>
      <c r="M83" s="72">
        <v>12.646645749999999</v>
      </c>
      <c r="N83" s="71">
        <f t="shared" si="29"/>
        <v>1.4435616319806301</v>
      </c>
      <c r="O83" s="61">
        <v>3.2873470016538229</v>
      </c>
      <c r="P83" s="72">
        <v>1.8622789399999999</v>
      </c>
      <c r="Q83" s="72">
        <v>2.1475979889999999</v>
      </c>
      <c r="R83" s="72">
        <v>1.3418603339999999</v>
      </c>
      <c r="S83" s="72">
        <v>2.840304867</v>
      </c>
      <c r="T83" s="72">
        <v>3.4724179049999999</v>
      </c>
      <c r="U83" s="72">
        <v>28.101699</v>
      </c>
      <c r="V83" s="72">
        <v>12.55869</v>
      </c>
      <c r="W83" s="72">
        <v>1973.5572999999999</v>
      </c>
      <c r="X83" s="72">
        <v>0.64257323700000002</v>
      </c>
      <c r="Z83" s="72">
        <v>3.2</v>
      </c>
      <c r="AB83" s="72">
        <v>0.46221947400000002</v>
      </c>
      <c r="AC83" s="63" t="str">
        <f t="shared" si="30"/>
        <v/>
      </c>
      <c r="AD83" s="20">
        <f t="shared" si="49"/>
        <v>0.72797723800000003</v>
      </c>
      <c r="AE83" s="62" t="str">
        <f t="shared" si="31"/>
        <v/>
      </c>
      <c r="AF83" s="20">
        <f t="shared" si="46"/>
        <v>0.14801166800000001</v>
      </c>
      <c r="AG83" s="62">
        <f t="shared" si="32"/>
        <v>0.10438255427576917</v>
      </c>
      <c r="AH83" s="62">
        <f t="shared" si="33"/>
        <v>9.5596256539292643E-2</v>
      </c>
      <c r="AI83" s="62">
        <f t="shared" si="47"/>
        <v>3.8672184237669799E-2</v>
      </c>
      <c r="AJ83" s="62">
        <f t="shared" si="48"/>
        <v>4.4578817725092174E-2</v>
      </c>
      <c r="AK83" s="62">
        <f t="shared" si="34"/>
        <v>-5.9066334874223747E-3</v>
      </c>
      <c r="AL83" s="62" t="str">
        <f t="shared" si="40"/>
        <v/>
      </c>
      <c r="AM83" s="62" t="str">
        <f t="shared" si="41"/>
        <v/>
      </c>
      <c r="AN83" s="62" t="str">
        <f t="shared" si="42"/>
        <v/>
      </c>
      <c r="AO83" s="62" t="str">
        <f t="shared" si="43"/>
        <v/>
      </c>
      <c r="AP83" s="62" t="str">
        <f t="shared" si="44"/>
        <v/>
      </c>
      <c r="AQ83" s="62">
        <f>IF(OR(V83="",U83=""),"",LN(V83/U83))</f>
        <v>-0.80541718090792214</v>
      </c>
      <c r="AR83" s="62">
        <f t="shared" si="35"/>
        <v>6.7821757484833869</v>
      </c>
      <c r="AS83" s="62">
        <f t="shared" si="36"/>
        <v>0.64257323700000002</v>
      </c>
      <c r="AT83" s="62" t="str">
        <f t="shared" si="37"/>
        <v/>
      </c>
      <c r="AU83" s="62">
        <f t="shared" si="45"/>
        <v>-0.15507248070130789</v>
      </c>
      <c r="AV83" s="62" t="str">
        <f t="shared" si="38"/>
        <v/>
      </c>
      <c r="AW83" s="62">
        <f t="shared" si="39"/>
        <v>0.46221947400000002</v>
      </c>
    </row>
    <row r="84" spans="1:49">
      <c r="A84" s="62">
        <v>1951</v>
      </c>
      <c r="B84" s="61">
        <v>52</v>
      </c>
      <c r="C84" s="61">
        <v>28298</v>
      </c>
      <c r="D84" s="61">
        <v>228.45903129999999</v>
      </c>
      <c r="F84">
        <v>0.71866814999999995</v>
      </c>
      <c r="G84" s="61"/>
      <c r="H84" s="61">
        <v>0.113303573</v>
      </c>
      <c r="I84" s="61">
        <v>20.667000000000002</v>
      </c>
      <c r="J84" s="61">
        <v>19.321000000000002</v>
      </c>
      <c r="K84" s="61">
        <v>14.0470898</v>
      </c>
      <c r="L84" s="61">
        <v>17.27304144</v>
      </c>
      <c r="M84" s="61">
        <v>13.840298750000001</v>
      </c>
      <c r="N84" s="62">
        <f t="shared" si="29"/>
        <v>1.6650455811429463</v>
      </c>
      <c r="O84" s="61">
        <v>3.5972630988291638</v>
      </c>
      <c r="P84">
        <v>2.0079801179999999</v>
      </c>
      <c r="Q84">
        <v>2.292353716</v>
      </c>
      <c r="R84">
        <v>1.44926054</v>
      </c>
      <c r="S84">
        <v>3.2589592820000002</v>
      </c>
      <c r="T84">
        <v>4.9631945059999998</v>
      </c>
      <c r="U84">
        <v>28.337070000000001</v>
      </c>
      <c r="V84">
        <v>12.5169</v>
      </c>
      <c r="W84">
        <v>1971.5856000000001</v>
      </c>
      <c r="X84">
        <v>0.64257323700000002</v>
      </c>
      <c r="Y84">
        <v>32.462540869999998</v>
      </c>
      <c r="Z84" s="61">
        <v>3.2</v>
      </c>
      <c r="AB84" s="61">
        <v>0.39961656099999998</v>
      </c>
      <c r="AC84" s="63" t="str">
        <f t="shared" si="30"/>
        <v/>
      </c>
      <c r="AD84" s="20">
        <f t="shared" si="49"/>
        <v>0.71866814999999995</v>
      </c>
      <c r="AE84" s="62" t="str">
        <f t="shared" si="31"/>
        <v/>
      </c>
      <c r="AF84" s="20">
        <f t="shared" si="46"/>
        <v>0.113303573</v>
      </c>
      <c r="AG84" s="62">
        <f t="shared" si="32"/>
        <v>9.0462608908033135E-2</v>
      </c>
      <c r="AH84" s="62">
        <f t="shared" si="33"/>
        <v>8.4570961760880067E-2</v>
      </c>
      <c r="AI84" s="62">
        <f t="shared" si="47"/>
        <v>6.1486253005923523E-2</v>
      </c>
      <c r="AJ84" s="62">
        <f t="shared" si="48"/>
        <v>7.5606735009385473E-2</v>
      </c>
      <c r="AK84" s="62">
        <f t="shared" si="34"/>
        <v>-1.412048200346195E-2</v>
      </c>
      <c r="AL84" s="62">
        <f t="shared" si="40"/>
        <v>-6.7410757607530888E-2</v>
      </c>
      <c r="AM84" s="62">
        <f t="shared" si="41"/>
        <v>-7.7509973572875285E-2</v>
      </c>
      <c r="AN84" s="62">
        <f t="shared" si="42"/>
        <v>-6.574258986873785E-2</v>
      </c>
      <c r="AO84" s="62">
        <f t="shared" si="43"/>
        <v>-5.2425718852754004E-3</v>
      </c>
      <c r="AP84" s="62">
        <f t="shared" si="44"/>
        <v>0.21445934945503567</v>
      </c>
      <c r="AQ84" s="62">
        <f t="shared" ref="AQ84:AQ146" si="50">IF(OR(V84="",U84=""),"",LN(V84/U84))</f>
        <v>-0.81709111030023862</v>
      </c>
      <c r="AR84" s="62">
        <f t="shared" si="35"/>
        <v>6.7695022607915911</v>
      </c>
      <c r="AS84" s="62">
        <f t="shared" si="36"/>
        <v>0.64257323700000002</v>
      </c>
      <c r="AT84" s="62">
        <f t="shared" si="37"/>
        <v>0.14209348908326566</v>
      </c>
      <c r="AU84" s="62">
        <f t="shared" si="45"/>
        <v>-0.110739083699088</v>
      </c>
      <c r="AV84" s="62" t="str">
        <f t="shared" si="38"/>
        <v/>
      </c>
      <c r="AW84" s="62">
        <f t="shared" si="39"/>
        <v>0.39961656099999998</v>
      </c>
    </row>
    <row r="85" spans="1:49">
      <c r="A85" s="62">
        <v>1952</v>
      </c>
      <c r="B85" s="61">
        <v>47.7</v>
      </c>
      <c r="C85" s="61">
        <v>28550</v>
      </c>
      <c r="D85" s="61">
        <v>251.2014375</v>
      </c>
      <c r="F85">
        <v>0.74842525000000004</v>
      </c>
      <c r="G85" s="61"/>
      <c r="H85" s="61">
        <v>0.128262283</v>
      </c>
      <c r="I85" s="61">
        <v>22.388999999999999</v>
      </c>
      <c r="J85" s="61">
        <v>23.561</v>
      </c>
      <c r="K85" s="61">
        <v>15.82486044</v>
      </c>
      <c r="L85" s="61">
        <v>19.67082585</v>
      </c>
      <c r="M85" s="61">
        <v>14.98613823</v>
      </c>
      <c r="N85" s="62">
        <f t="shared" si="29"/>
        <v>1.6758891006892769</v>
      </c>
      <c r="O85" s="61">
        <v>3.525839598942266</v>
      </c>
      <c r="P85">
        <v>2.0070317609999999</v>
      </c>
      <c r="Q85">
        <v>2.260312866</v>
      </c>
      <c r="R85">
        <v>1.422556079</v>
      </c>
      <c r="S85">
        <v>3.2824091590000002</v>
      </c>
      <c r="T85">
        <v>5.5179512229999998</v>
      </c>
      <c r="U85">
        <v>28.589276999999999</v>
      </c>
      <c r="V85">
        <v>12.475250000000001</v>
      </c>
      <c r="W85">
        <v>1969.6159</v>
      </c>
      <c r="X85">
        <v>0.64257323700000002</v>
      </c>
      <c r="Y85">
        <v>33.793395930000003</v>
      </c>
      <c r="Z85" s="61">
        <v>3.2</v>
      </c>
      <c r="AB85" s="61">
        <v>0.38903828200000001</v>
      </c>
      <c r="AC85" s="63" t="str">
        <f t="shared" si="30"/>
        <v/>
      </c>
      <c r="AD85" s="20">
        <f t="shared" si="49"/>
        <v>0.74842525000000004</v>
      </c>
      <c r="AE85" s="62" t="str">
        <f t="shared" si="31"/>
        <v/>
      </c>
      <c r="AF85" s="20">
        <f t="shared" si="46"/>
        <v>0.128262283</v>
      </c>
      <c r="AG85" s="62">
        <f t="shared" si="32"/>
        <v>8.9127674677418986E-2</v>
      </c>
      <c r="AH85" s="62">
        <f t="shared" si="33"/>
        <v>9.3793253074039434E-2</v>
      </c>
      <c r="AI85" s="62">
        <f t="shared" si="47"/>
        <v>6.2996695391124111E-2</v>
      </c>
      <c r="AJ85" s="62">
        <f t="shared" si="48"/>
        <v>7.8306979632630488E-2</v>
      </c>
      <c r="AK85" s="62">
        <f t="shared" si="34"/>
        <v>-1.5310284241506378E-2</v>
      </c>
      <c r="AL85" s="62">
        <f t="shared" si="40"/>
        <v>-6.9637372962419591E-3</v>
      </c>
      <c r="AM85" s="62">
        <f t="shared" si="41"/>
        <v>-2.0567205023268469E-2</v>
      </c>
      <c r="AN85" s="62">
        <f t="shared" si="42"/>
        <v>-2.5089476561436293E-2</v>
      </c>
      <c r="AO85" s="62">
        <f t="shared" si="43"/>
        <v>6.78415006187817E-4</v>
      </c>
      <c r="AP85" s="62">
        <f t="shared" si="44"/>
        <v>9.946571737658931E-2</v>
      </c>
      <c r="AQ85" s="62">
        <f t="shared" si="50"/>
        <v>-0.82928503593508185</v>
      </c>
      <c r="AR85" s="62">
        <f t="shared" si="35"/>
        <v>6.7563087921676406</v>
      </c>
      <c r="AS85" s="62">
        <f t="shared" si="36"/>
        <v>0.64257323700000002</v>
      </c>
      <c r="AT85" s="62">
        <f t="shared" si="37"/>
        <v>0.13452708020430815</v>
      </c>
      <c r="AU85" s="62">
        <f t="shared" si="45"/>
        <v>2.5508668288706366E-2</v>
      </c>
      <c r="AV85" s="62" t="str">
        <f t="shared" si="38"/>
        <v/>
      </c>
      <c r="AW85" s="62">
        <f t="shared" si="39"/>
        <v>0.38903828200000001</v>
      </c>
    </row>
    <row r="86" spans="1:49">
      <c r="A86" s="62">
        <v>1953</v>
      </c>
      <c r="B86" s="61">
        <v>43.25</v>
      </c>
      <c r="C86" s="61">
        <v>28804</v>
      </c>
      <c r="D86" s="61">
        <v>271.5245625</v>
      </c>
      <c r="F86">
        <v>0.72694989399999999</v>
      </c>
      <c r="G86" s="61"/>
      <c r="H86" s="61">
        <v>0.13592562</v>
      </c>
      <c r="I86" s="61">
        <v>24.751000000000001</v>
      </c>
      <c r="J86" s="61">
        <v>26.744</v>
      </c>
      <c r="K86" s="61">
        <v>20.585608740000001</v>
      </c>
      <c r="L86" s="61">
        <v>23.493830389999999</v>
      </c>
      <c r="M86" s="61">
        <v>14.8487505</v>
      </c>
      <c r="N86" s="62">
        <f t="shared" si="29"/>
        <v>1.8121135729394797</v>
      </c>
      <c r="O86" s="61">
        <v>3.5829784005844516</v>
      </c>
      <c r="P86">
        <v>2.0184616019999999</v>
      </c>
      <c r="Q86">
        <v>2.3047879349999998</v>
      </c>
      <c r="R86">
        <v>1.448393072</v>
      </c>
      <c r="S86">
        <v>3.8557967629999998</v>
      </c>
      <c r="T86">
        <v>5.9196450780000003</v>
      </c>
      <c r="U86">
        <v>28.843886999999999</v>
      </c>
      <c r="V86">
        <v>12.433730000000001</v>
      </c>
      <c r="W86">
        <v>1967.6482000000001</v>
      </c>
      <c r="X86">
        <v>0.64257323700000002</v>
      </c>
      <c r="Y86">
        <v>36.401862530000002</v>
      </c>
      <c r="Z86" s="61">
        <v>3.2</v>
      </c>
      <c r="AB86" s="61">
        <v>0.40299847599999999</v>
      </c>
      <c r="AC86" s="63" t="str">
        <f t="shared" si="30"/>
        <v/>
      </c>
      <c r="AD86" s="20">
        <f t="shared" si="49"/>
        <v>0.72694989399999999</v>
      </c>
      <c r="AE86" s="62" t="str">
        <f t="shared" si="31"/>
        <v/>
      </c>
      <c r="AF86" s="20">
        <f t="shared" si="46"/>
        <v>0.13592562</v>
      </c>
      <c r="AG86" s="62">
        <f t="shared" si="32"/>
        <v>9.1155657418654348E-2</v>
      </c>
      <c r="AH86" s="62">
        <f t="shared" si="33"/>
        <v>9.8495693184295255E-2</v>
      </c>
      <c r="AI86" s="62">
        <f t="shared" si="47"/>
        <v>7.5814904369839467E-2</v>
      </c>
      <c r="AJ86" s="62">
        <f t="shared" si="48"/>
        <v>8.6525617327898277E-2</v>
      </c>
      <c r="AK86" s="62">
        <f t="shared" si="34"/>
        <v>-1.071071295805881E-2</v>
      </c>
      <c r="AL86" s="62">
        <f t="shared" si="40"/>
        <v>-7.2471309756531127E-2</v>
      </c>
      <c r="AM86" s="62">
        <f t="shared" si="41"/>
        <v>-5.8664622987455034E-2</v>
      </c>
      <c r="AN86" s="62">
        <f t="shared" si="42"/>
        <v>-6.015064644798581E-2</v>
      </c>
      <c r="AO86" s="62">
        <f t="shared" si="43"/>
        <v>8.2849963141648053E-2</v>
      </c>
      <c r="AP86" s="62">
        <f t="shared" si="44"/>
        <v>-7.8801951305511181E-3</v>
      </c>
      <c r="AQ86" s="62">
        <f t="shared" si="50"/>
        <v>-0.84148514046298017</v>
      </c>
      <c r="AR86" s="62">
        <f t="shared" si="35"/>
        <v>6.7431091610071148</v>
      </c>
      <c r="AS86" s="62">
        <f t="shared" si="36"/>
        <v>0.64257323700000002</v>
      </c>
      <c r="AT86" s="62">
        <f t="shared" si="37"/>
        <v>0.13406471294839117</v>
      </c>
      <c r="AU86" s="62">
        <f t="shared" si="45"/>
        <v>-4.6150053048447839E-2</v>
      </c>
      <c r="AV86" s="62" t="str">
        <f t="shared" si="38"/>
        <v/>
      </c>
      <c r="AW86" s="62">
        <f t="shared" si="39"/>
        <v>0.40299847599999999</v>
      </c>
    </row>
    <row r="87" spans="1:49">
      <c r="A87" s="62">
        <v>1957</v>
      </c>
      <c r="B87" s="61">
        <v>44</v>
      </c>
      <c r="C87" s="61">
        <v>29060</v>
      </c>
      <c r="D87" s="61">
        <v>314.08815629999998</v>
      </c>
      <c r="F87">
        <v>0.70111944800000003</v>
      </c>
      <c r="G87" s="61"/>
      <c r="H87" s="61">
        <v>0.16802935799999999</v>
      </c>
      <c r="I87" s="61">
        <v>28.123000000000001</v>
      </c>
      <c r="J87" s="61">
        <v>29.19</v>
      </c>
      <c r="K87" s="61">
        <v>22.50873172</v>
      </c>
      <c r="L87" s="61">
        <v>24.6917616</v>
      </c>
      <c r="M87" s="61">
        <v>15.799942959999999</v>
      </c>
      <c r="N87" s="62">
        <f t="shared" si="29"/>
        <v>1.9526276467979613</v>
      </c>
      <c r="O87" s="61">
        <v>3.6270747013703852</v>
      </c>
      <c r="P87">
        <v>2.0530463120000002</v>
      </c>
      <c r="Q87">
        <v>2.5388293879999999</v>
      </c>
      <c r="R87">
        <v>1.319974671</v>
      </c>
      <c r="S87">
        <v>3.6751018960000001</v>
      </c>
      <c r="T87">
        <v>5.7783899129999998</v>
      </c>
      <c r="U87">
        <v>29.100525999999999</v>
      </c>
      <c r="V87">
        <v>12.39235</v>
      </c>
      <c r="W87">
        <v>1965.6823999999999</v>
      </c>
      <c r="X87">
        <v>0.64257323700000002</v>
      </c>
      <c r="Y87">
        <v>43.909631449999999</v>
      </c>
      <c r="Z87" s="61">
        <v>3</v>
      </c>
      <c r="AB87" s="61">
        <v>0.35380938200000001</v>
      </c>
      <c r="AC87" s="63" t="str">
        <f t="shared" si="30"/>
        <v/>
      </c>
      <c r="AD87" s="20">
        <f t="shared" si="49"/>
        <v>0.70111944800000003</v>
      </c>
      <c r="AE87" s="62" t="str">
        <f t="shared" si="31"/>
        <v/>
      </c>
      <c r="AF87" s="20">
        <f t="shared" si="46"/>
        <v>0.16802935799999999</v>
      </c>
      <c r="AG87" s="62">
        <f t="shared" si="32"/>
        <v>8.9538556089770016E-2</v>
      </c>
      <c r="AH87" s="62">
        <f t="shared" si="33"/>
        <v>9.293569150732095E-2</v>
      </c>
      <c r="AI87" s="62">
        <f t="shared" si="47"/>
        <v>7.166373920352756E-2</v>
      </c>
      <c r="AJ87" s="62">
        <f t="shared" si="48"/>
        <v>7.8614112327163865E-2</v>
      </c>
      <c r="AK87" s="62">
        <f t="shared" si="34"/>
        <v>-6.9503731236363053E-3</v>
      </c>
      <c r="AL87" s="62">
        <f t="shared" si="40"/>
        <v>-5.7693034899566592E-2</v>
      </c>
      <c r="AM87" s="62">
        <f t="shared" si="41"/>
        <v>2.2032341087306982E-2</v>
      </c>
      <c r="AN87" s="62">
        <f t="shared" si="42"/>
        <v>-0.16752426070746215</v>
      </c>
      <c r="AO87" s="62">
        <f t="shared" si="43"/>
        <v>-0.12267890238166333</v>
      </c>
      <c r="AP87" s="62">
        <f t="shared" si="44"/>
        <v>-9.8833504740495765E-2</v>
      </c>
      <c r="AQ87" s="62">
        <f t="shared" si="50"/>
        <v>-0.85367690287134179</v>
      </c>
      <c r="AR87" s="62">
        <f t="shared" si="35"/>
        <v>6.7299178384988858</v>
      </c>
      <c r="AS87" s="62">
        <f t="shared" si="36"/>
        <v>0.64257323700000002</v>
      </c>
      <c r="AT87" s="62">
        <f t="shared" si="37"/>
        <v>0.13980034130309549</v>
      </c>
      <c r="AU87" s="62">
        <f t="shared" si="45"/>
        <v>-4.2682092796422488E-2</v>
      </c>
      <c r="AV87" s="62" t="str">
        <f t="shared" si="38"/>
        <v/>
      </c>
      <c r="AW87" s="62">
        <f t="shared" si="39"/>
        <v>0.35380938200000001</v>
      </c>
    </row>
    <row r="88" spans="1:49">
      <c r="A88" s="62">
        <v>1955</v>
      </c>
      <c r="B88" s="61">
        <v>43.85</v>
      </c>
      <c r="C88" s="61">
        <v>29319</v>
      </c>
      <c r="D88" s="61">
        <v>339.28821879999998</v>
      </c>
      <c r="F88">
        <v>0.70606434200000001</v>
      </c>
      <c r="G88" s="61"/>
      <c r="H88" s="61">
        <v>0.200323209</v>
      </c>
      <c r="I88" s="61">
        <v>31.364000000000001</v>
      </c>
      <c r="J88" s="61">
        <v>32.375999999999998</v>
      </c>
      <c r="K88" s="61">
        <v>23.968524070000001</v>
      </c>
      <c r="L88" s="61">
        <v>32.865542320000003</v>
      </c>
      <c r="M88" s="61">
        <v>16.219344199999998</v>
      </c>
      <c r="N88" s="62">
        <f t="shared" si="29"/>
        <v>2.0365981216316142</v>
      </c>
      <c r="O88" s="61">
        <v>3.7730271997223013</v>
      </c>
      <c r="P88">
        <v>2.1889447789999998</v>
      </c>
      <c r="Q88">
        <v>2.6394464000000002</v>
      </c>
      <c r="R88">
        <v>1.4387543359999999</v>
      </c>
      <c r="S88">
        <v>3.7761938650000002</v>
      </c>
      <c r="T88">
        <v>5.8988473910000003</v>
      </c>
      <c r="U88">
        <v>29.359213</v>
      </c>
      <c r="V88">
        <v>12.35112</v>
      </c>
      <c r="W88">
        <v>1963.7185999999999</v>
      </c>
      <c r="X88">
        <v>0.64257323700000002</v>
      </c>
      <c r="Y88">
        <v>49.988360929999999</v>
      </c>
      <c r="Z88" s="61">
        <v>3</v>
      </c>
      <c r="AB88" s="61">
        <v>0.35095795600000002</v>
      </c>
      <c r="AC88" s="63" t="str">
        <f t="shared" si="30"/>
        <v/>
      </c>
      <c r="AD88" s="20">
        <f t="shared" si="49"/>
        <v>0.70606434200000001</v>
      </c>
      <c r="AE88" s="62" t="str">
        <f t="shared" si="31"/>
        <v/>
      </c>
      <c r="AF88" s="20">
        <f t="shared" si="46"/>
        <v>0.200323209</v>
      </c>
      <c r="AG88" s="62">
        <f t="shared" si="32"/>
        <v>9.2440580786826904E-2</v>
      </c>
      <c r="AH88" s="62">
        <f t="shared" si="33"/>
        <v>9.5423295611347644E-2</v>
      </c>
      <c r="AI88" s="62">
        <f t="shared" si="47"/>
        <v>7.064354947180973E-2</v>
      </c>
      <c r="AJ88" s="62">
        <f t="shared" si="48"/>
        <v>9.6866146535353873E-2</v>
      </c>
      <c r="AK88" s="62">
        <f t="shared" si="34"/>
        <v>-2.6222597063544142E-2</v>
      </c>
      <c r="AL88" s="62">
        <f t="shared" si="40"/>
        <v>2.1990043871855481E-2</v>
      </c>
      <c r="AM88" s="62">
        <f t="shared" si="41"/>
        <v>-3.2387575049667209E-3</v>
      </c>
      <c r="AN88" s="62">
        <f t="shared" si="42"/>
        <v>4.4060295225469732E-2</v>
      </c>
      <c r="AO88" s="62">
        <f t="shared" si="43"/>
        <v>-1.4969122524609791E-2</v>
      </c>
      <c r="AP88" s="62">
        <f t="shared" si="44"/>
        <v>-2.1472959518078472E-2</v>
      </c>
      <c r="AQ88" s="62">
        <f t="shared" si="50"/>
        <v>-0.86585965098877404</v>
      </c>
      <c r="AR88" s="62">
        <f t="shared" si="35"/>
        <v>6.7167355486378142</v>
      </c>
      <c r="AS88" s="62">
        <f t="shared" si="36"/>
        <v>0.64257323700000002</v>
      </c>
      <c r="AT88" s="62">
        <f t="shared" si="37"/>
        <v>0.1473330288531669</v>
      </c>
      <c r="AU88" s="62">
        <f t="shared" si="45"/>
        <v>-1.2104851773326306E-2</v>
      </c>
      <c r="AV88" s="62" t="str">
        <f t="shared" si="38"/>
        <v/>
      </c>
      <c r="AW88" s="62">
        <f t="shared" si="39"/>
        <v>0.35095795600000002</v>
      </c>
    </row>
    <row r="89" spans="1:49">
      <c r="A89" s="62">
        <v>1956</v>
      </c>
      <c r="B89" s="61">
        <v>50.5</v>
      </c>
      <c r="C89" s="61">
        <v>29579</v>
      </c>
      <c r="D89" s="61">
        <v>419.79371880000002</v>
      </c>
      <c r="F89">
        <v>0.69220802599999998</v>
      </c>
      <c r="G89" s="61"/>
      <c r="H89" s="61">
        <v>0.22965706599999999</v>
      </c>
      <c r="I89" s="61">
        <v>39.720999999999997</v>
      </c>
      <c r="J89" s="61">
        <v>38.045999999999999</v>
      </c>
      <c r="K89" s="61">
        <v>26.85588203</v>
      </c>
      <c r="L89" s="61">
        <v>37.68719273</v>
      </c>
      <c r="M89" s="61">
        <v>17.415576810000001</v>
      </c>
      <c r="N89" s="62">
        <f t="shared" si="29"/>
        <v>2.3261278909005556</v>
      </c>
      <c r="O89" s="61">
        <v>3.9941296992933193</v>
      </c>
      <c r="P89">
        <v>2.3052655510000002</v>
      </c>
      <c r="Q89">
        <v>2.942911912</v>
      </c>
      <c r="R89">
        <v>1.583313948</v>
      </c>
      <c r="S89">
        <v>4.0160050949999997</v>
      </c>
      <c r="T89">
        <v>6.0107816190000003</v>
      </c>
      <c r="U89">
        <v>29.619969999999999</v>
      </c>
      <c r="V89">
        <v>12.31001</v>
      </c>
      <c r="W89">
        <v>1961.7566999999999</v>
      </c>
      <c r="X89">
        <v>0.64257323700000002</v>
      </c>
      <c r="Y89">
        <v>61.129384469999998</v>
      </c>
      <c r="Z89" s="61">
        <v>3.4</v>
      </c>
      <c r="AB89" s="61">
        <v>0.34324837800000002</v>
      </c>
      <c r="AC89" s="63" t="str">
        <f t="shared" si="30"/>
        <v/>
      </c>
      <c r="AD89" s="20">
        <f t="shared" si="49"/>
        <v>0.69220802599999998</v>
      </c>
      <c r="AE89" s="62" t="str">
        <f t="shared" si="31"/>
        <v/>
      </c>
      <c r="AF89" s="20">
        <f t="shared" si="46"/>
        <v>0.22965706599999999</v>
      </c>
      <c r="AG89" s="62">
        <f t="shared" si="32"/>
        <v>9.4620281869734341E-2</v>
      </c>
      <c r="AH89" s="62">
        <f t="shared" si="33"/>
        <v>9.0630226933257285E-2</v>
      </c>
      <c r="AI89" s="62">
        <f t="shared" si="47"/>
        <v>6.3973996816266795E-2</v>
      </c>
      <c r="AJ89" s="62">
        <f t="shared" si="48"/>
        <v>8.9775504115999175E-2</v>
      </c>
      <c r="AK89" s="62">
        <f t="shared" si="34"/>
        <v>-2.5801507299732379E-2</v>
      </c>
      <c r="AL89" s="62">
        <f t="shared" si="40"/>
        <v>-8.1147922640810957E-2</v>
      </c>
      <c r="AM89" s="62">
        <f t="shared" si="41"/>
        <v>-2.4093868084423486E-2</v>
      </c>
      <c r="AN89" s="62">
        <f t="shared" si="42"/>
        <v>-3.7181816167746948E-2</v>
      </c>
      <c r="AO89" s="62">
        <f t="shared" si="43"/>
        <v>-7.1353144594142617E-2</v>
      </c>
      <c r="AP89" s="62">
        <f t="shared" si="44"/>
        <v>-0.11412638852634974</v>
      </c>
      <c r="AQ89" s="62">
        <f t="shared" si="50"/>
        <v>-0.87803604346625319</v>
      </c>
      <c r="AR89" s="62">
        <f t="shared" si="35"/>
        <v>6.7035595828534529</v>
      </c>
      <c r="AS89" s="62">
        <f t="shared" si="36"/>
        <v>0.64257323700000002</v>
      </c>
      <c r="AT89" s="62">
        <f t="shared" si="37"/>
        <v>0.14561767299601625</v>
      </c>
      <c r="AU89" s="62">
        <f t="shared" si="45"/>
        <v>-0.10292420732620763</v>
      </c>
      <c r="AV89" s="62" t="str">
        <f t="shared" si="38"/>
        <v/>
      </c>
      <c r="AW89" s="62">
        <f t="shared" si="39"/>
        <v>0.34324837800000002</v>
      </c>
    </row>
    <row r="90" spans="1:49">
      <c r="A90" s="62">
        <v>1957</v>
      </c>
      <c r="B90" s="61">
        <v>60</v>
      </c>
      <c r="C90" s="61">
        <v>29842</v>
      </c>
      <c r="D90" s="61">
        <v>489.88534379999999</v>
      </c>
      <c r="F90">
        <v>0.67382715299999996</v>
      </c>
      <c r="G90" s="61"/>
      <c r="H90" s="61">
        <v>0.217197634</v>
      </c>
      <c r="I90" s="61">
        <v>41.835999999999999</v>
      </c>
      <c r="J90" s="61">
        <v>44.987000000000002</v>
      </c>
      <c r="K90" s="61">
        <v>30.51175538</v>
      </c>
      <c r="L90" s="61">
        <v>43.717947850000002</v>
      </c>
      <c r="M90" s="61">
        <v>17.889085210000001</v>
      </c>
      <c r="N90" s="62">
        <f t="shared" si="29"/>
        <v>2.6193732664171416</v>
      </c>
      <c r="O90" s="61">
        <v>4.424534300072505</v>
      </c>
      <c r="P90">
        <v>2.5324213709999999</v>
      </c>
      <c r="Q90">
        <v>3.365899647</v>
      </c>
      <c r="R90">
        <v>1.8064988959999999</v>
      </c>
      <c r="S90">
        <v>4.3450934449999998</v>
      </c>
      <c r="T90">
        <v>6.2353331560000003</v>
      </c>
      <c r="U90">
        <v>29.882804</v>
      </c>
      <c r="V90">
        <v>12.50055</v>
      </c>
      <c r="W90">
        <v>1959.7969000000001</v>
      </c>
      <c r="X90">
        <v>0.64257323700000002</v>
      </c>
      <c r="Y90">
        <v>75.843430889999993</v>
      </c>
      <c r="Z90" s="61">
        <v>4</v>
      </c>
      <c r="AB90" s="61">
        <v>0.32966798400000003</v>
      </c>
      <c r="AC90" s="63" t="str">
        <f t="shared" si="30"/>
        <v/>
      </c>
      <c r="AD90" s="20">
        <f t="shared" si="49"/>
        <v>0.67382715299999996</v>
      </c>
      <c r="AE90" s="62" t="str">
        <f t="shared" si="31"/>
        <v/>
      </c>
      <c r="AF90" s="20">
        <f t="shared" si="46"/>
        <v>0.217197634</v>
      </c>
      <c r="AG90" s="62">
        <f t="shared" si="32"/>
        <v>8.5399574674926204E-2</v>
      </c>
      <c r="AH90" s="62">
        <f t="shared" si="33"/>
        <v>9.1831691985393094E-2</v>
      </c>
      <c r="AI90" s="62">
        <f t="shared" si="47"/>
        <v>6.2283462377794044E-2</v>
      </c>
      <c r="AJ90" s="62">
        <f t="shared" si="48"/>
        <v>8.9241183479553621E-2</v>
      </c>
      <c r="AK90" s="62">
        <f t="shared" si="34"/>
        <v>-2.6957721101759577E-2</v>
      </c>
      <c r="AL90" s="62">
        <f t="shared" si="40"/>
        <v>-2.4750009729085698E-2</v>
      </c>
      <c r="AM90" s="62">
        <f t="shared" si="41"/>
        <v>1.5565702066821232E-2</v>
      </c>
      <c r="AN90" s="62">
        <f t="shared" si="42"/>
        <v>1.3140532452778311E-2</v>
      </c>
      <c r="AO90" s="62">
        <f t="shared" si="43"/>
        <v>-3.9970428339747177E-2</v>
      </c>
      <c r="AP90" s="62">
        <f t="shared" si="44"/>
        <v>-8.2052824356010939E-2</v>
      </c>
      <c r="AQ90" s="62">
        <f t="shared" si="50"/>
        <v>-0.87151055455625037</v>
      </c>
      <c r="AR90" s="62">
        <f t="shared" si="35"/>
        <v>6.7090855698501564</v>
      </c>
      <c r="AS90" s="62">
        <f t="shared" si="36"/>
        <v>0.64257323700000002</v>
      </c>
      <c r="AT90" s="62">
        <f t="shared" si="37"/>
        <v>0.1548187384045597</v>
      </c>
      <c r="AU90" s="62">
        <f t="shared" si="45"/>
        <v>-8.4730042091036531E-2</v>
      </c>
      <c r="AV90" s="62" t="str">
        <f t="shared" si="38"/>
        <v/>
      </c>
      <c r="AW90" s="62">
        <f t="shared" si="39"/>
        <v>0.32966798400000003</v>
      </c>
    </row>
    <row r="91" spans="1:49">
      <c r="A91" s="62">
        <v>1958</v>
      </c>
      <c r="B91" s="61">
        <v>59.6</v>
      </c>
      <c r="C91" s="61">
        <v>30106</v>
      </c>
      <c r="D91" s="61">
        <v>581.87393789999999</v>
      </c>
      <c r="F91">
        <v>0.689015873</v>
      </c>
      <c r="G91" s="61"/>
      <c r="H91" s="61">
        <v>0.20874177499999999</v>
      </c>
      <c r="I91" s="61">
        <v>58.618000000000002</v>
      </c>
      <c r="J91" s="61">
        <v>55.668999999999997</v>
      </c>
      <c r="K91" s="61">
        <v>37.036172899999997</v>
      </c>
      <c r="L91" s="61">
        <v>49.448518149999998</v>
      </c>
      <c r="M91" s="61">
        <v>18.895943469999999</v>
      </c>
      <c r="N91" s="62">
        <f t="shared" si="29"/>
        <v>2.9196195980064394</v>
      </c>
      <c r="O91" s="61">
        <v>5.0159649015124108</v>
      </c>
      <c r="P91">
        <v>2.8625822379999999</v>
      </c>
      <c r="Q91">
        <v>3.5470745199999998</v>
      </c>
      <c r="R91">
        <v>1.813029327</v>
      </c>
      <c r="S91">
        <v>4.5291749169999997</v>
      </c>
      <c r="T91">
        <v>6.5063992290000003</v>
      </c>
      <c r="U91">
        <v>30.147743999999999</v>
      </c>
      <c r="V91">
        <v>12.71635</v>
      </c>
      <c r="W91">
        <v>1957.8389</v>
      </c>
      <c r="X91">
        <v>0.64257323700000002</v>
      </c>
      <c r="Y91">
        <v>86.785007519999994</v>
      </c>
      <c r="Z91" s="61">
        <v>4</v>
      </c>
      <c r="AB91" s="61">
        <v>0.30015643800000003</v>
      </c>
      <c r="AC91" s="63" t="str">
        <f t="shared" si="30"/>
        <v/>
      </c>
      <c r="AD91" s="20">
        <f t="shared" si="49"/>
        <v>0.689015873</v>
      </c>
      <c r="AE91" s="62" t="str">
        <f t="shared" si="31"/>
        <v/>
      </c>
      <c r="AF91" s="20">
        <f t="shared" si="46"/>
        <v>0.20874177499999999</v>
      </c>
      <c r="AG91" s="62">
        <f t="shared" si="32"/>
        <v>0.10074003350546008</v>
      </c>
      <c r="AH91" s="62">
        <f t="shared" si="33"/>
        <v>9.5671925436136632E-2</v>
      </c>
      <c r="AI91" s="62">
        <f t="shared" si="47"/>
        <v>6.3649822560647107E-2</v>
      </c>
      <c r="AJ91" s="62">
        <f t="shared" si="48"/>
        <v>8.4981496728417052E-2</v>
      </c>
      <c r="AK91" s="62">
        <f t="shared" si="34"/>
        <v>-2.1331674167769946E-2</v>
      </c>
      <c r="AL91" s="62">
        <f t="shared" si="40"/>
        <v>1.4029933945467267E-2</v>
      </c>
      <c r="AM91" s="62">
        <f t="shared" si="41"/>
        <v>-5.6090351996384777E-2</v>
      </c>
      <c r="AN91" s="62">
        <f t="shared" si="42"/>
        <v>-0.10490980815766482</v>
      </c>
      <c r="AO91" s="62">
        <f t="shared" si="43"/>
        <v>-6.7025734709044285E-2</v>
      </c>
      <c r="AP91" s="62">
        <f t="shared" si="44"/>
        <v>-6.596407680459189E-2</v>
      </c>
      <c r="AQ91" s="62">
        <f t="shared" si="50"/>
        <v>-0.86322152745444958</v>
      </c>
      <c r="AR91" s="62">
        <f t="shared" si="35"/>
        <v>6.7163750144164744</v>
      </c>
      <c r="AS91" s="62">
        <f t="shared" si="36"/>
        <v>0.64257323700000002</v>
      </c>
      <c r="AT91" s="62">
        <f t="shared" si="37"/>
        <v>0.14914743876175243</v>
      </c>
      <c r="AU91" s="62">
        <f t="shared" si="45"/>
        <v>-6.851825527212782E-2</v>
      </c>
      <c r="AV91" s="62" t="str">
        <f t="shared" si="38"/>
        <v/>
      </c>
      <c r="AW91" s="62">
        <f t="shared" si="39"/>
        <v>0.30015643800000003</v>
      </c>
    </row>
    <row r="92" spans="1:49">
      <c r="A92" s="62">
        <v>1959</v>
      </c>
      <c r="B92" s="61">
        <v>60.75</v>
      </c>
      <c r="C92" s="61">
        <v>30373</v>
      </c>
      <c r="D92" s="61">
        <v>610.52116669999998</v>
      </c>
      <c r="F92">
        <v>0.72588292799999998</v>
      </c>
      <c r="G92" s="61"/>
      <c r="H92" s="61">
        <v>0.188568233</v>
      </c>
      <c r="I92" s="61">
        <v>72.745000000000005</v>
      </c>
      <c r="J92" s="61">
        <v>61.496000000000002</v>
      </c>
      <c r="K92" s="61">
        <v>31.680432159999999</v>
      </c>
      <c r="L92" s="61">
        <v>44.540830499999998</v>
      </c>
      <c r="M92" s="61">
        <v>18.56746472</v>
      </c>
      <c r="N92" s="62">
        <f t="shared" si="29"/>
        <v>3.0901490727903989</v>
      </c>
      <c r="O92" s="61">
        <v>5.3822877008594414</v>
      </c>
      <c r="P92">
        <v>3.0609882939999999</v>
      </c>
      <c r="Q92">
        <v>3.722658273</v>
      </c>
      <c r="R92">
        <v>1.9704022919999999</v>
      </c>
      <c r="S92">
        <v>4.6989772490000004</v>
      </c>
      <c r="T92">
        <v>6.7899623570000003</v>
      </c>
      <c r="U92">
        <v>30.414801000000001</v>
      </c>
      <c r="V92">
        <v>12.57845</v>
      </c>
      <c r="W92">
        <v>1955.883</v>
      </c>
      <c r="X92">
        <v>0.64257323700000002</v>
      </c>
      <c r="Y92">
        <v>92.485508350000003</v>
      </c>
      <c r="Z92" s="61">
        <v>5</v>
      </c>
      <c r="AB92" s="61">
        <v>0.29387406799999999</v>
      </c>
      <c r="AC92" s="63" t="str">
        <f t="shared" si="30"/>
        <v/>
      </c>
      <c r="AD92" s="20">
        <f t="shared" si="49"/>
        <v>0.72588292799999998</v>
      </c>
      <c r="AE92" s="62" t="str">
        <f t="shared" si="31"/>
        <v/>
      </c>
      <c r="AF92" s="20">
        <f t="shared" si="46"/>
        <v>0.188568233</v>
      </c>
      <c r="AG92" s="62">
        <f t="shared" si="32"/>
        <v>0.11915229801646779</v>
      </c>
      <c r="AH92" s="62">
        <f t="shared" si="33"/>
        <v>0.10072705641378379</v>
      </c>
      <c r="AI92" s="62">
        <f t="shared" si="47"/>
        <v>5.1890800660097734E-2</v>
      </c>
      <c r="AJ92" s="62">
        <f t="shared" si="48"/>
        <v>7.2955423872939407E-2</v>
      </c>
      <c r="AK92" s="62">
        <f t="shared" si="34"/>
        <v>-2.1064623212841672E-2</v>
      </c>
      <c r="AL92" s="62">
        <f t="shared" si="40"/>
        <v>1.0247737586453701E-2</v>
      </c>
      <c r="AM92" s="62">
        <f t="shared" si="41"/>
        <v>-8.4511824998412342E-3</v>
      </c>
      <c r="AN92" s="62">
        <f t="shared" si="42"/>
        <v>2.6472623216684064E-2</v>
      </c>
      <c r="AO92" s="62">
        <f t="shared" si="43"/>
        <v>-1.9960907166851935E-2</v>
      </c>
      <c r="AP92" s="62">
        <f t="shared" si="44"/>
        <v>-1.4106791933620567E-2</v>
      </c>
      <c r="AQ92" s="62">
        <f t="shared" si="50"/>
        <v>-0.8829443326926002</v>
      </c>
      <c r="AR92" s="62">
        <f t="shared" si="35"/>
        <v>6.6956527001621966</v>
      </c>
      <c r="AS92" s="62">
        <f t="shared" si="36"/>
        <v>0.64257323700000002</v>
      </c>
      <c r="AT92" s="62">
        <f t="shared" si="37"/>
        <v>0.1514861619784689</v>
      </c>
      <c r="AU92" s="62">
        <f t="shared" si="45"/>
        <v>-1.6766000229074866E-2</v>
      </c>
      <c r="AV92" s="62" t="str">
        <f t="shared" si="38"/>
        <v/>
      </c>
      <c r="AW92" s="62">
        <f t="shared" si="39"/>
        <v>0.29387406799999999</v>
      </c>
    </row>
    <row r="93" spans="1:49">
      <c r="A93" s="62">
        <v>1960</v>
      </c>
      <c r="B93" s="61">
        <v>61.5</v>
      </c>
      <c r="C93" s="61">
        <v>30641</v>
      </c>
      <c r="D93" s="61">
        <v>635.25182400000006</v>
      </c>
      <c r="F93">
        <v>0.69249962200000004</v>
      </c>
      <c r="G93" s="61"/>
      <c r="H93" s="61">
        <v>0.189612593</v>
      </c>
      <c r="I93" s="61">
        <v>75.224999999999994</v>
      </c>
      <c r="J93" s="61">
        <v>70.341999999999999</v>
      </c>
      <c r="K93" s="61">
        <v>50.079750900000001</v>
      </c>
      <c r="L93" s="61">
        <v>46.160422269999998</v>
      </c>
      <c r="M93" s="61">
        <v>18.392012780000002</v>
      </c>
      <c r="N93" s="62">
        <f t="shared" si="29"/>
        <v>3.2176050046336564</v>
      </c>
      <c r="O93" s="61">
        <v>5.4473718989861224</v>
      </c>
      <c r="P93">
        <v>2.8799153720000001</v>
      </c>
      <c r="Q93">
        <v>3.3982913570000002</v>
      </c>
      <c r="R93">
        <v>1.6045991610000001</v>
      </c>
      <c r="S93">
        <v>4.2209958509999996</v>
      </c>
      <c r="T93">
        <v>7.2191850469999999</v>
      </c>
      <c r="U93">
        <v>30.683482000000001</v>
      </c>
      <c r="V93">
        <v>12.53844</v>
      </c>
      <c r="W93">
        <v>1953.9289000000001</v>
      </c>
      <c r="X93">
        <v>0.64257323700000002</v>
      </c>
      <c r="Y93">
        <v>86.067917140000006</v>
      </c>
      <c r="Z93" s="61">
        <v>4.5999999999999996</v>
      </c>
      <c r="AB93" s="61">
        <v>0.30027710600000002</v>
      </c>
      <c r="AC93" s="63" t="str">
        <f t="shared" si="30"/>
        <v/>
      </c>
      <c r="AD93" s="20">
        <f t="shared" si="49"/>
        <v>0.69249962200000004</v>
      </c>
      <c r="AE93" s="62" t="str">
        <f t="shared" si="31"/>
        <v/>
      </c>
      <c r="AF93" s="20">
        <f t="shared" si="46"/>
        <v>0.189612593</v>
      </c>
      <c r="AG93" s="62">
        <f t="shared" si="32"/>
        <v>0.11841760567695747</v>
      </c>
      <c r="AH93" s="62">
        <f t="shared" si="33"/>
        <v>0.11073089024298495</v>
      </c>
      <c r="AI93" s="62">
        <f t="shared" si="47"/>
        <v>7.8834485802279253E-2</v>
      </c>
      <c r="AJ93" s="62">
        <f t="shared" si="48"/>
        <v>7.2664761478906034E-2</v>
      </c>
      <c r="AK93" s="62">
        <f t="shared" si="34"/>
        <v>6.1697243233732185E-3</v>
      </c>
      <c r="AL93" s="62">
        <f t="shared" si="40"/>
        <v>-0.10139488878256453</v>
      </c>
      <c r="AM93" s="62">
        <f t="shared" si="41"/>
        <v>-0.13158320141789143</v>
      </c>
      <c r="AN93" s="62">
        <f t="shared" si="42"/>
        <v>-0.24578171163450593</v>
      </c>
      <c r="AO93" s="62">
        <f t="shared" si="43"/>
        <v>-0.1476917566440088</v>
      </c>
      <c r="AP93" s="62">
        <f t="shared" si="44"/>
        <v>2.0878712429106053E-2</v>
      </c>
      <c r="AQ93" s="62">
        <f t="shared" si="50"/>
        <v>-0.89492533863973023</v>
      </c>
      <c r="AR93" s="62">
        <f t="shared" si="35"/>
        <v>6.6826721064023094</v>
      </c>
      <c r="AS93" s="62">
        <f t="shared" si="36"/>
        <v>0.64257323700000002</v>
      </c>
      <c r="AT93" s="62">
        <f t="shared" si="37"/>
        <v>0.13548629675402554</v>
      </c>
      <c r="AU93" s="62">
        <f t="shared" si="45"/>
        <v>9.5820379390611568E-3</v>
      </c>
      <c r="AV93" s="62" t="str">
        <f t="shared" si="38"/>
        <v/>
      </c>
      <c r="AW93" s="62">
        <f t="shared" si="39"/>
        <v>0.30027710600000002</v>
      </c>
    </row>
    <row r="94" spans="1:49">
      <c r="A94" s="62">
        <v>1961</v>
      </c>
      <c r="B94" s="61">
        <v>61.15</v>
      </c>
      <c r="C94" s="61">
        <v>30904</v>
      </c>
      <c r="D94" s="61">
        <v>731.88151719999996</v>
      </c>
      <c r="F94">
        <v>0.68009293699999995</v>
      </c>
      <c r="G94" s="61"/>
      <c r="H94" s="61">
        <v>0.19626295599999999</v>
      </c>
      <c r="I94" s="61">
        <v>70.188000000000002</v>
      </c>
      <c r="J94" s="61">
        <v>83.543000000000006</v>
      </c>
      <c r="K94" s="61">
        <v>51.19520541</v>
      </c>
      <c r="L94" s="61">
        <v>68.413056780000005</v>
      </c>
      <c r="M94" s="61">
        <v>20.401307169999999</v>
      </c>
      <c r="N94" s="62">
        <f t="shared" si="29"/>
        <v>3.3135008983186394</v>
      </c>
      <c r="O94" s="61">
        <v>5.5566418001133515</v>
      </c>
      <c r="P94">
        <v>2.9223194029999999</v>
      </c>
      <c r="Q94">
        <v>3.5370871300000002</v>
      </c>
      <c r="R94">
        <v>1.70026637</v>
      </c>
      <c r="S94">
        <v>4.2677164579999998</v>
      </c>
      <c r="T94">
        <v>7.3668685260000002</v>
      </c>
      <c r="U94">
        <v>30.946550999999999</v>
      </c>
      <c r="V94">
        <v>12.56371</v>
      </c>
      <c r="W94">
        <v>1960.2144000000001</v>
      </c>
      <c r="X94">
        <v>0.64257323700000002</v>
      </c>
      <c r="Y94">
        <v>95.058035579999995</v>
      </c>
      <c r="Z94" s="61">
        <v>4</v>
      </c>
      <c r="AB94" s="61">
        <v>0.27479915100000002</v>
      </c>
      <c r="AC94" s="63" t="str">
        <f t="shared" si="30"/>
        <v/>
      </c>
      <c r="AD94" s="20">
        <f t="shared" si="49"/>
        <v>0.68009293699999995</v>
      </c>
      <c r="AE94" s="62" t="str">
        <f t="shared" si="31"/>
        <v/>
      </c>
      <c r="AF94" s="20">
        <f t="shared" si="46"/>
        <v>0.19626295599999999</v>
      </c>
      <c r="AG94" s="62">
        <f t="shared" si="32"/>
        <v>9.5900768567735065E-2</v>
      </c>
      <c r="AH94" s="62">
        <f t="shared" si="33"/>
        <v>0.11414825765735297</v>
      </c>
      <c r="AI94" s="62">
        <f t="shared" si="47"/>
        <v>6.9950127454865049E-2</v>
      </c>
      <c r="AJ94" s="62">
        <f t="shared" si="48"/>
        <v>9.34755902044523E-2</v>
      </c>
      <c r="AK94" s="62">
        <f t="shared" si="34"/>
        <v>-2.352546274958725E-2</v>
      </c>
      <c r="AL94" s="62">
        <f t="shared" si="40"/>
        <v>-1.4751300146288157E-2</v>
      </c>
      <c r="AM94" s="62">
        <f t="shared" si="41"/>
        <v>1.0662772317334921E-2</v>
      </c>
      <c r="AN94" s="62">
        <f t="shared" si="42"/>
        <v>2.8542937331205755E-2</v>
      </c>
      <c r="AO94" s="62">
        <f t="shared" si="43"/>
        <v>-1.8360195246705732E-2</v>
      </c>
      <c r="AP94" s="62">
        <f t="shared" si="44"/>
        <v>-9.117359183978534E-3</v>
      </c>
      <c r="AQ94" s="62">
        <f t="shared" si="50"/>
        <v>-0.90144905552910926</v>
      </c>
      <c r="AR94" s="62">
        <f t="shared" si="35"/>
        <v>6.6793600784681519</v>
      </c>
      <c r="AS94" s="62">
        <f t="shared" si="36"/>
        <v>0.64257323700000002</v>
      </c>
      <c r="AT94" s="62">
        <f t="shared" si="37"/>
        <v>0.12988172722774696</v>
      </c>
      <c r="AU94" s="62">
        <f t="shared" si="45"/>
        <v>1.6631991773598909E-2</v>
      </c>
      <c r="AV94" s="62" t="str">
        <f t="shared" si="38"/>
        <v/>
      </c>
      <c r="AW94" s="62">
        <f t="shared" si="39"/>
        <v>0.27479915100000002</v>
      </c>
    </row>
    <row r="95" spans="1:49">
      <c r="A95" s="62">
        <v>1962</v>
      </c>
      <c r="B95" s="61">
        <v>60.3</v>
      </c>
      <c r="C95" s="61">
        <v>31158</v>
      </c>
      <c r="D95" s="61">
        <v>855.67682109999998</v>
      </c>
      <c r="F95">
        <v>0.66746756699999998</v>
      </c>
      <c r="G95" s="61"/>
      <c r="H95" s="61">
        <v>0.19802250399999999</v>
      </c>
      <c r="I95" s="61">
        <v>91.7</v>
      </c>
      <c r="J95" s="61">
        <v>98.5</v>
      </c>
      <c r="K95" s="61">
        <v>58.4176249</v>
      </c>
      <c r="L95" s="61">
        <v>96.846926080000003</v>
      </c>
      <c r="M95" s="61">
        <v>22.208098639999999</v>
      </c>
      <c r="N95" s="62">
        <f t="shared" si="29"/>
        <v>3.5297814788741415</v>
      </c>
      <c r="O95" s="61">
        <v>5.8732065010096477</v>
      </c>
      <c r="P95">
        <v>3.0779180309999998</v>
      </c>
      <c r="Q95">
        <v>3.7295940320000001</v>
      </c>
      <c r="R95">
        <v>1.837082128</v>
      </c>
      <c r="S95">
        <v>4.5903857160000001</v>
      </c>
      <c r="T95">
        <v>7.5037942229999999</v>
      </c>
      <c r="U95">
        <v>31.201067999999999</v>
      </c>
      <c r="V95">
        <v>12.64273</v>
      </c>
      <c r="W95">
        <v>1966.52</v>
      </c>
      <c r="X95">
        <v>0.64257323700000002</v>
      </c>
      <c r="Y95">
        <v>109.28024499999999</v>
      </c>
      <c r="Z95" s="61">
        <v>4</v>
      </c>
      <c r="AB95" s="61">
        <v>0.25455936400000001</v>
      </c>
      <c r="AC95" s="63" t="str">
        <f t="shared" si="30"/>
        <v/>
      </c>
      <c r="AD95" s="20">
        <f t="shared" si="49"/>
        <v>0.66746756699999998</v>
      </c>
      <c r="AE95" s="62" t="str">
        <f t="shared" si="31"/>
        <v/>
      </c>
      <c r="AF95" s="20">
        <f t="shared" si="46"/>
        <v>0.19802250399999999</v>
      </c>
      <c r="AG95" s="62">
        <f t="shared" si="32"/>
        <v>0.10716662849662881</v>
      </c>
      <c r="AH95" s="62">
        <f t="shared" si="33"/>
        <v>0.11511355405581174</v>
      </c>
      <c r="AI95" s="62">
        <f t="shared" si="47"/>
        <v>6.8270664180084095E-2</v>
      </c>
      <c r="AJ95" s="62">
        <f t="shared" si="48"/>
        <v>0.11318166355786076</v>
      </c>
      <c r="AK95" s="62">
        <f t="shared" si="34"/>
        <v>-4.4910999377776664E-2</v>
      </c>
      <c r="AL95" s="62">
        <f t="shared" si="40"/>
        <v>-1.1354873988825726E-2</v>
      </c>
      <c r="AM95" s="62">
        <f t="shared" si="41"/>
        <v>-1.0234816036589168E-2</v>
      </c>
      <c r="AN95" s="62">
        <f t="shared" si="42"/>
        <v>1.4162924513425473E-2</v>
      </c>
      <c r="AO95" s="62">
        <f t="shared" si="43"/>
        <v>9.6544963189631929E-3</v>
      </c>
      <c r="AP95" s="62">
        <f t="shared" si="44"/>
        <v>-4.4814593552429255E-2</v>
      </c>
      <c r="AQ95" s="62">
        <f t="shared" si="50"/>
        <v>-0.90336997858797952</v>
      </c>
      <c r="AR95" s="62">
        <f t="shared" si="35"/>
        <v>6.6806507835855866</v>
      </c>
      <c r="AS95" s="62">
        <f t="shared" si="36"/>
        <v>0.64257323700000002</v>
      </c>
      <c r="AT95" s="62">
        <f t="shared" si="37"/>
        <v>0.12771205472121674</v>
      </c>
      <c r="AU95" s="62">
        <f t="shared" si="45"/>
        <v>-2.323066137261779E-2</v>
      </c>
      <c r="AV95" s="62" t="str">
        <f t="shared" si="38"/>
        <v/>
      </c>
      <c r="AW95" s="62">
        <f t="shared" si="39"/>
        <v>0.25455936400000001</v>
      </c>
    </row>
    <row r="96" spans="1:49">
      <c r="A96" s="62">
        <v>1963</v>
      </c>
      <c r="B96" s="61">
        <v>60.15</v>
      </c>
      <c r="C96" s="61">
        <v>31430</v>
      </c>
      <c r="D96" s="61">
        <v>1021.9922319999999</v>
      </c>
      <c r="F96">
        <v>0.67776575800000005</v>
      </c>
      <c r="G96" s="61"/>
      <c r="H96" s="61">
        <v>0.197876937</v>
      </c>
      <c r="I96" s="61">
        <v>119.5</v>
      </c>
      <c r="J96" s="61">
        <v>110.1</v>
      </c>
      <c r="K96" s="61">
        <v>58.350623769999999</v>
      </c>
      <c r="L96" s="61">
        <v>121.9677765</v>
      </c>
      <c r="M96" s="61">
        <v>24.238417999999999</v>
      </c>
      <c r="N96" s="62">
        <f t="shared" si="29"/>
        <v>3.8292872518921959</v>
      </c>
      <c r="O96" s="61">
        <v>6.3862275992272792</v>
      </c>
      <c r="P96">
        <v>3.3256349489999999</v>
      </c>
      <c r="Q96">
        <v>3.9755136709999999</v>
      </c>
      <c r="R96">
        <v>2.0452072729999999</v>
      </c>
      <c r="S96">
        <v>4.8408046789999997</v>
      </c>
      <c r="T96">
        <v>7.6650578649999996</v>
      </c>
      <c r="U96">
        <v>31.473217000000002</v>
      </c>
      <c r="V96">
        <v>12.727</v>
      </c>
      <c r="W96">
        <v>1972.8459</v>
      </c>
      <c r="X96">
        <v>0.64257323700000002</v>
      </c>
      <c r="Y96">
        <v>126.8118054</v>
      </c>
      <c r="Z96" s="61">
        <v>4</v>
      </c>
      <c r="AB96" s="61">
        <v>0.22144575799999999</v>
      </c>
      <c r="AC96" s="63" t="str">
        <f t="shared" si="30"/>
        <v/>
      </c>
      <c r="AD96" s="20">
        <f t="shared" si="49"/>
        <v>0.67776575800000005</v>
      </c>
      <c r="AE96" s="62" t="str">
        <f t="shared" si="31"/>
        <v/>
      </c>
      <c r="AF96" s="20">
        <f t="shared" si="46"/>
        <v>0.197876937</v>
      </c>
      <c r="AG96" s="62">
        <f t="shared" si="32"/>
        <v>0.11692848170298031</v>
      </c>
      <c r="AH96" s="62">
        <f t="shared" si="33"/>
        <v>0.10773076012969147</v>
      </c>
      <c r="AI96" s="62">
        <f t="shared" si="47"/>
        <v>5.7094977772786049E-2</v>
      </c>
      <c r="AJ96" s="62">
        <f t="shared" si="48"/>
        <v>0.11934315416597022</v>
      </c>
      <c r="AK96" s="62">
        <f t="shared" si="34"/>
        <v>-6.2248176393184168E-2</v>
      </c>
      <c r="AL96" s="62">
        <f t="shared" si="40"/>
        <v>-4.0355112110717802E-3</v>
      </c>
      <c r="AM96" s="62">
        <f t="shared" si="41"/>
        <v>-1.7588148695671154E-2</v>
      </c>
      <c r="AN96" s="62">
        <f t="shared" si="42"/>
        <v>2.5877902704213036E-2</v>
      </c>
      <c r="AO96" s="62">
        <f t="shared" si="43"/>
        <v>-2.8325816362856578E-2</v>
      </c>
      <c r="AP96" s="62">
        <f t="shared" si="44"/>
        <v>-6.0179452210116356E-2</v>
      </c>
      <c r="AQ96" s="62">
        <f t="shared" si="50"/>
        <v>-0.90541120918249551</v>
      </c>
      <c r="AR96" s="62">
        <f t="shared" si="35"/>
        <v>6.6818211893802832</v>
      </c>
      <c r="AS96" s="62">
        <f t="shared" si="36"/>
        <v>0.64257323700000002</v>
      </c>
      <c r="AT96" s="62">
        <f t="shared" si="37"/>
        <v>0.1240829444973707</v>
      </c>
      <c r="AU96" s="62">
        <f>IF(OR(Z95="",N96="",N95=""),"",Z95/100-LN(N96/N95))</f>
        <v>-4.1442724735412363E-2</v>
      </c>
      <c r="AV96" s="62" t="str">
        <f t="shared" si="38"/>
        <v/>
      </c>
      <c r="AW96" s="62">
        <f t="shared" si="39"/>
        <v>0.22144575799999999</v>
      </c>
    </row>
    <row r="97" spans="1:49">
      <c r="A97" s="62">
        <v>1964</v>
      </c>
      <c r="B97" s="61">
        <v>60.17</v>
      </c>
      <c r="C97" s="61">
        <v>31741</v>
      </c>
      <c r="D97" s="61">
        <v>1168.6182679999999</v>
      </c>
      <c r="F97">
        <v>0.67337642399999997</v>
      </c>
      <c r="G97" s="61"/>
      <c r="H97" s="61">
        <v>0.20855504999999999</v>
      </c>
      <c r="I97" s="61">
        <v>122.6</v>
      </c>
      <c r="J97" s="61">
        <v>122.7</v>
      </c>
      <c r="K97" s="61">
        <v>74.200606609999994</v>
      </c>
      <c r="L97" s="61">
        <v>142.19050200000001</v>
      </c>
      <c r="M97" s="61">
        <v>25.359177290000002</v>
      </c>
      <c r="N97" s="62">
        <f t="shared" si="29"/>
        <v>4.1441542205947046</v>
      </c>
      <c r="O97" s="61">
        <v>6.8322114025244574</v>
      </c>
      <c r="P97">
        <v>3.537544075</v>
      </c>
      <c r="Q97">
        <v>4.1543240990000001</v>
      </c>
      <c r="R97">
        <v>2.2155739290000001</v>
      </c>
      <c r="S97">
        <v>4.912724088</v>
      </c>
      <c r="T97">
        <v>7.9659866309999998</v>
      </c>
      <c r="U97">
        <v>31.784673999999999</v>
      </c>
      <c r="V97">
        <v>12.794140000000001</v>
      </c>
      <c r="W97">
        <v>1979.1921</v>
      </c>
      <c r="X97">
        <v>0.64257323700000002</v>
      </c>
      <c r="Y97">
        <v>144.398323</v>
      </c>
      <c r="Z97" s="61">
        <v>4</v>
      </c>
      <c r="AB97" s="61">
        <v>0.187824821</v>
      </c>
      <c r="AC97" s="63" t="str">
        <f t="shared" si="30"/>
        <v/>
      </c>
      <c r="AD97" s="20">
        <f t="shared" si="49"/>
        <v>0.67337642399999997</v>
      </c>
      <c r="AE97" s="62" t="str">
        <f t="shared" si="31"/>
        <v/>
      </c>
      <c r="AF97" s="20">
        <f t="shared" si="46"/>
        <v>0.20855504999999999</v>
      </c>
      <c r="AG97" s="62">
        <f t="shared" si="32"/>
        <v>0.10491022034921672</v>
      </c>
      <c r="AH97" s="62">
        <f t="shared" si="33"/>
        <v>0.10499579149142653</v>
      </c>
      <c r="AI97" s="62">
        <f t="shared" si="47"/>
        <v>6.3494306602778522E-2</v>
      </c>
      <c r="AJ97" s="62">
        <f t="shared" si="48"/>
        <v>0.12167403667525076</v>
      </c>
      <c r="AK97" s="62">
        <f t="shared" si="34"/>
        <v>-5.8179730072472235E-2</v>
      </c>
      <c r="AL97" s="62">
        <f t="shared" si="40"/>
        <v>-1.7247925622797186E-2</v>
      </c>
      <c r="AM97" s="62">
        <f t="shared" si="41"/>
        <v>-3.502425170845732E-2</v>
      </c>
      <c r="AN97" s="62">
        <f t="shared" si="42"/>
        <v>9.9230984670457627E-4</v>
      </c>
      <c r="AO97" s="62">
        <f t="shared" si="43"/>
        <v>-6.4272400764765272E-2</v>
      </c>
      <c r="AP97" s="62">
        <f t="shared" si="44"/>
        <v>-4.0511284941024323E-2</v>
      </c>
      <c r="AQ97" s="62">
        <f t="shared" si="50"/>
        <v>-0.90999697032808502</v>
      </c>
      <c r="AR97" s="62">
        <f t="shared" si="35"/>
        <v>6.6804470397904501</v>
      </c>
      <c r="AS97" s="62">
        <f t="shared" si="36"/>
        <v>0.64257323700000002</v>
      </c>
      <c r="AT97" s="62">
        <f t="shared" si="37"/>
        <v>0.12356329432289861</v>
      </c>
      <c r="AU97" s="62">
        <f t="shared" ref="AU97:AU146" si="51">IF(OR(Z96="",N97="",N96=""),"",Z96/100-LN(N97/N96))</f>
        <v>-3.9020029896354856E-2</v>
      </c>
      <c r="AV97" s="62" t="str">
        <f t="shared" si="38"/>
        <v/>
      </c>
      <c r="AW97" s="62">
        <f t="shared" si="39"/>
        <v>0.187824821</v>
      </c>
    </row>
    <row r="98" spans="1:49">
      <c r="A98" s="62">
        <v>1965</v>
      </c>
      <c r="B98" s="61">
        <v>60.25</v>
      </c>
      <c r="C98" s="61">
        <v>32085</v>
      </c>
      <c r="D98" s="61">
        <v>1374.359774</v>
      </c>
      <c r="F98">
        <v>0.68040662699999999</v>
      </c>
      <c r="G98" s="61"/>
      <c r="H98" s="61">
        <v>0.21926994899999999</v>
      </c>
      <c r="I98" s="61">
        <v>155</v>
      </c>
      <c r="J98" s="61">
        <v>155.5</v>
      </c>
      <c r="K98" s="61">
        <v>80.118953480000002</v>
      </c>
      <c r="L98" s="61">
        <v>190.7742001</v>
      </c>
      <c r="M98" s="61">
        <v>27.089794149999999</v>
      </c>
      <c r="N98" s="62">
        <f t="shared" si="29"/>
        <v>4.5134817390519633</v>
      </c>
      <c r="O98" s="61">
        <v>7.6413136032727564</v>
      </c>
      <c r="P98">
        <v>3.9016704209999999</v>
      </c>
      <c r="Q98">
        <v>4.3911441819999997</v>
      </c>
      <c r="R98">
        <v>2.5291492139999998</v>
      </c>
      <c r="S98">
        <v>4.996789755</v>
      </c>
      <c r="T98">
        <v>8.0611761560000001</v>
      </c>
      <c r="U98">
        <v>32.128796999999999</v>
      </c>
      <c r="V98">
        <v>12.891529999999999</v>
      </c>
      <c r="W98">
        <v>1985.5588</v>
      </c>
      <c r="X98">
        <v>0.64257323700000002</v>
      </c>
      <c r="Y98">
        <v>171.27558540000001</v>
      </c>
      <c r="Z98" s="61">
        <v>4</v>
      </c>
      <c r="AB98" s="61">
        <v>0.17599156399999999</v>
      </c>
      <c r="AC98" s="63" t="str">
        <f t="shared" si="30"/>
        <v/>
      </c>
      <c r="AD98" s="20">
        <f t="shared" si="49"/>
        <v>0.68040662699999999</v>
      </c>
      <c r="AE98" s="62" t="str">
        <f t="shared" si="31"/>
        <v/>
      </c>
      <c r="AF98" s="20">
        <f t="shared" si="46"/>
        <v>0.21926994899999999</v>
      </c>
      <c r="AG98" s="62">
        <f t="shared" si="32"/>
        <v>0.11277978512779144</v>
      </c>
      <c r="AH98" s="62">
        <f t="shared" si="33"/>
        <v>0.11314359088626819</v>
      </c>
      <c r="AI98" s="62">
        <f t="shared" si="47"/>
        <v>5.8295473278309147E-2</v>
      </c>
      <c r="AJ98" s="62">
        <f t="shared" si="48"/>
        <v>0.13880950513035023</v>
      </c>
      <c r="AK98" s="62">
        <f t="shared" si="34"/>
        <v>-8.051403185204109E-2</v>
      </c>
      <c r="AL98" s="62">
        <f t="shared" si="40"/>
        <v>1.2601912019157804E-2</v>
      </c>
      <c r="AM98" s="62">
        <f t="shared" si="41"/>
        <v>-2.9930056750922363E-2</v>
      </c>
      <c r="AN98" s="62">
        <f t="shared" si="42"/>
        <v>4.7001346803886256E-2</v>
      </c>
      <c r="AO98" s="62">
        <f t="shared" si="43"/>
        <v>-6.8403075038301217E-2</v>
      </c>
      <c r="AP98" s="62">
        <f t="shared" si="44"/>
        <v>-7.3491475803710613E-2</v>
      </c>
      <c r="AQ98" s="62">
        <f t="shared" si="50"/>
        <v>-0.91318222421220219</v>
      </c>
      <c r="AR98" s="62">
        <f t="shared" si="35"/>
        <v>6.6804734406272201</v>
      </c>
      <c r="AS98" s="62">
        <f t="shared" si="36"/>
        <v>0.64257323700000002</v>
      </c>
      <c r="AT98" s="62">
        <f t="shared" si="37"/>
        <v>0.12462208850999157</v>
      </c>
      <c r="AU98" s="62">
        <f t="shared" si="51"/>
        <v>-4.5370140237806812E-2</v>
      </c>
      <c r="AV98" s="62" t="str">
        <f t="shared" si="38"/>
        <v/>
      </c>
      <c r="AW98" s="62">
        <f t="shared" si="39"/>
        <v>0.17599156399999999</v>
      </c>
    </row>
    <row r="99" spans="1:49">
      <c r="A99" s="62">
        <v>1966</v>
      </c>
      <c r="B99" s="61">
        <v>59.999999999000003</v>
      </c>
      <c r="C99" s="61">
        <v>32452</v>
      </c>
      <c r="D99" s="61">
        <v>1587.48795</v>
      </c>
      <c r="F99">
        <v>0.67303459399999999</v>
      </c>
      <c r="G99" s="61"/>
      <c r="H99" s="61">
        <v>0.221922545</v>
      </c>
      <c r="I99" s="61">
        <v>197.3</v>
      </c>
      <c r="J99" s="61">
        <v>193.9</v>
      </c>
      <c r="K99" s="61">
        <v>100.91519359999999</v>
      </c>
      <c r="L99" s="61">
        <v>228.43377670000001</v>
      </c>
      <c r="M99" s="61">
        <v>28.77371836</v>
      </c>
      <c r="N99" s="62">
        <f t="shared" si="29"/>
        <v>4.852795437415204</v>
      </c>
      <c r="O99" s="61">
        <v>8.2185785966490954</v>
      </c>
      <c r="P99">
        <v>4.1763157550000001</v>
      </c>
      <c r="Q99">
        <v>4.564768548</v>
      </c>
      <c r="R99">
        <v>3.003826444</v>
      </c>
      <c r="S99">
        <v>5.4573781769999998</v>
      </c>
      <c r="T99">
        <v>8.1080051500000003</v>
      </c>
      <c r="U99">
        <v>32.496769999999998</v>
      </c>
      <c r="V99">
        <v>13.01449</v>
      </c>
      <c r="W99">
        <v>1991.9459999999999</v>
      </c>
      <c r="X99">
        <v>0.64257323700000002</v>
      </c>
      <c r="Y99">
        <v>199.64206899999999</v>
      </c>
      <c r="Z99" s="61">
        <v>4</v>
      </c>
      <c r="AB99" s="61">
        <v>0.17103868</v>
      </c>
      <c r="AC99" s="63" t="str">
        <f t="shared" si="30"/>
        <v/>
      </c>
      <c r="AD99" s="20">
        <f t="shared" si="49"/>
        <v>0.67303459399999999</v>
      </c>
      <c r="AE99" s="62" t="str">
        <f t="shared" si="31"/>
        <v/>
      </c>
      <c r="AF99" s="20">
        <f t="shared" si="46"/>
        <v>0.221922545</v>
      </c>
      <c r="AG99" s="62">
        <f t="shared" si="32"/>
        <v>0.12428440795408874</v>
      </c>
      <c r="AH99" s="62">
        <f t="shared" si="33"/>
        <v>0.12214265941357225</v>
      </c>
      <c r="AI99" s="62">
        <f t="shared" si="47"/>
        <v>6.3569108414334732E-2</v>
      </c>
      <c r="AJ99" s="62">
        <f t="shared" si="48"/>
        <v>0.14389638466232138</v>
      </c>
      <c r="AK99" s="62">
        <f t="shared" si="34"/>
        <v>-8.0327276247986648E-2</v>
      </c>
      <c r="AL99" s="62">
        <f t="shared" si="40"/>
        <v>-4.4613728196619077E-3</v>
      </c>
      <c r="AM99" s="62">
        <f t="shared" si="41"/>
        <v>-3.3708073361714379E-2</v>
      </c>
      <c r="AN99" s="62">
        <f t="shared" si="42"/>
        <v>9.9517932274163529E-2</v>
      </c>
      <c r="AO99" s="62">
        <f t="shared" si="43"/>
        <v>1.5686771976518861E-2</v>
      </c>
      <c r="AP99" s="62">
        <f t="shared" si="44"/>
        <v>-6.6693665028267957E-2</v>
      </c>
      <c r="AQ99" s="62">
        <f t="shared" si="50"/>
        <v>-0.91507734765770288</v>
      </c>
      <c r="AR99" s="62">
        <f t="shared" si="35"/>
        <v>6.6817899816856654</v>
      </c>
      <c r="AS99" s="62">
        <f t="shared" si="36"/>
        <v>0.64257323700000002</v>
      </c>
      <c r="AT99" s="62">
        <f t="shared" si="37"/>
        <v>0.12575973820777664</v>
      </c>
      <c r="AU99" s="62">
        <f t="shared" si="51"/>
        <v>-3.2486057858410043E-2</v>
      </c>
      <c r="AV99" s="62" t="str">
        <f t="shared" si="38"/>
        <v/>
      </c>
      <c r="AW99" s="62">
        <f t="shared" si="39"/>
        <v>0.17103868</v>
      </c>
    </row>
    <row r="100" spans="1:49">
      <c r="A100" s="62">
        <v>1967</v>
      </c>
      <c r="B100" s="61">
        <v>69.7</v>
      </c>
      <c r="C100" s="61">
        <v>32850</v>
      </c>
      <c r="D100" s="61">
        <v>1779.390768</v>
      </c>
      <c r="F100">
        <v>0.66627054699999999</v>
      </c>
      <c r="G100" s="61"/>
      <c r="H100" s="61">
        <v>0.22523800099999999</v>
      </c>
      <c r="I100" s="61">
        <v>222.3</v>
      </c>
      <c r="J100" s="61">
        <v>221.9</v>
      </c>
      <c r="K100" s="61">
        <v>109.9013262</v>
      </c>
      <c r="L100" s="61">
        <v>227.2269105</v>
      </c>
      <c r="M100" s="61">
        <v>29.993696969999998</v>
      </c>
      <c r="N100" s="62">
        <f t="shared" si="29"/>
        <v>5.1549559981869901</v>
      </c>
      <c r="O100" s="61">
        <v>8.7427724996192229</v>
      </c>
      <c r="P100">
        <v>4.3941391640000003</v>
      </c>
      <c r="Q100">
        <v>4.864540807</v>
      </c>
      <c r="R100">
        <v>3.588266672</v>
      </c>
      <c r="S100">
        <v>6.2092465849999998</v>
      </c>
      <c r="T100">
        <v>8.3147127170000008</v>
      </c>
      <c r="U100">
        <v>32.895617000000001</v>
      </c>
      <c r="V100">
        <v>13.101520000000001</v>
      </c>
      <c r="W100">
        <v>1998.3536999999999</v>
      </c>
      <c r="X100">
        <v>0.64257323700000002</v>
      </c>
      <c r="Y100">
        <v>232.32410630000001</v>
      </c>
      <c r="Z100" s="61">
        <v>4.5</v>
      </c>
      <c r="AB100" s="61">
        <v>0.16963472299999999</v>
      </c>
      <c r="AC100" s="63" t="str">
        <f t="shared" si="30"/>
        <v/>
      </c>
      <c r="AD100" s="20">
        <f t="shared" si="49"/>
        <v>0.66627054699999999</v>
      </c>
      <c r="AE100" s="62" t="str">
        <f t="shared" si="31"/>
        <v/>
      </c>
      <c r="AF100" s="20">
        <f t="shared" si="46"/>
        <v>0.22523800099999999</v>
      </c>
      <c r="AG100" s="62">
        <f t="shared" si="32"/>
        <v>0.12493039977377246</v>
      </c>
      <c r="AH100" s="62">
        <f t="shared" si="33"/>
        <v>0.12470560373279402</v>
      </c>
      <c r="AI100" s="62">
        <f t="shared" si="47"/>
        <v>6.1763457570102445E-2</v>
      </c>
      <c r="AJ100" s="62">
        <f t="shared" si="48"/>
        <v>0.12769927471041032</v>
      </c>
      <c r="AK100" s="62">
        <f t="shared" si="34"/>
        <v>-6.593581714030787E-2</v>
      </c>
      <c r="AL100" s="62">
        <f t="shared" si="40"/>
        <v>-9.5614786433421504E-3</v>
      </c>
      <c r="AM100" s="62">
        <f t="shared" si="41"/>
        <v>3.2008488723026408E-3</v>
      </c>
      <c r="AN100" s="62">
        <f t="shared" si="42"/>
        <v>0.1173786435455848</v>
      </c>
      <c r="AO100" s="62">
        <f t="shared" si="43"/>
        <v>6.8667414728650053E-2</v>
      </c>
      <c r="AP100" s="62">
        <f t="shared" si="44"/>
        <v>-3.5228965609468442E-2</v>
      </c>
      <c r="AQ100" s="62">
        <f t="shared" si="50"/>
        <v>-0.92061117300156903</v>
      </c>
      <c r="AR100" s="62">
        <f t="shared" si="35"/>
        <v>6.679467797566522</v>
      </c>
      <c r="AS100" s="62">
        <f t="shared" si="36"/>
        <v>0.64257323700000002</v>
      </c>
      <c r="AT100" s="62">
        <f t="shared" si="37"/>
        <v>0.13056384830024026</v>
      </c>
      <c r="AU100" s="62">
        <f t="shared" si="51"/>
        <v>-2.0403663922874231E-2</v>
      </c>
      <c r="AV100" s="62" t="str">
        <f t="shared" si="38"/>
        <v/>
      </c>
      <c r="AW100" s="62">
        <f t="shared" si="39"/>
        <v>0.16963472299999999</v>
      </c>
    </row>
    <row r="101" spans="1:49">
      <c r="A101" s="62">
        <v>1968</v>
      </c>
      <c r="B101" s="61">
        <v>69.819999999999993</v>
      </c>
      <c r="C101" s="61">
        <v>33239</v>
      </c>
      <c r="D101" s="61">
        <v>1981.700865</v>
      </c>
      <c r="F101">
        <v>0.65908356300000004</v>
      </c>
      <c r="G101" s="61"/>
      <c r="H101" s="61">
        <v>0.23149811000000001</v>
      </c>
      <c r="I101" s="61">
        <v>257.8</v>
      </c>
      <c r="J101" s="61">
        <v>245</v>
      </c>
      <c r="K101" s="61">
        <v>153.3917549</v>
      </c>
      <c r="L101" s="61">
        <v>272.39680550000003</v>
      </c>
      <c r="M101" s="61">
        <v>31.42411062</v>
      </c>
      <c r="N101" s="62">
        <f t="shared" si="29"/>
        <v>5.4155947359819416</v>
      </c>
      <c r="O101" s="61">
        <v>9.1766524016741684</v>
      </c>
      <c r="P101">
        <v>4.6548633840000004</v>
      </c>
      <c r="Q101">
        <v>5.0966439729999999</v>
      </c>
      <c r="R101">
        <v>3.8461341619999998</v>
      </c>
      <c r="S101">
        <v>7.290736087</v>
      </c>
      <c r="T101">
        <v>9.2121174220000004</v>
      </c>
      <c r="U101">
        <v>33.285179999999997</v>
      </c>
      <c r="V101">
        <v>13.19491</v>
      </c>
      <c r="W101">
        <v>2004.7819999999999</v>
      </c>
      <c r="X101">
        <v>0.64257323700000002</v>
      </c>
      <c r="Y101">
        <v>262.18506889999998</v>
      </c>
      <c r="Z101" s="61">
        <v>4.5</v>
      </c>
      <c r="AB101" s="61">
        <v>0.17506086200000001</v>
      </c>
      <c r="AC101" s="63" t="str">
        <f t="shared" si="30"/>
        <v/>
      </c>
      <c r="AD101" s="20">
        <f t="shared" si="49"/>
        <v>0.65908356300000004</v>
      </c>
      <c r="AE101" s="62" t="str">
        <f t="shared" si="31"/>
        <v/>
      </c>
      <c r="AF101" s="20">
        <f t="shared" si="46"/>
        <v>0.23149811000000001</v>
      </c>
      <c r="AG101" s="62">
        <f t="shared" si="32"/>
        <v>0.13009026970374765</v>
      </c>
      <c r="AH101" s="62">
        <f t="shared" si="33"/>
        <v>0.12363117175104023</v>
      </c>
      <c r="AI101" s="62">
        <f t="shared" si="47"/>
        <v>7.7404091409123951E-2</v>
      </c>
      <c r="AJ101" s="62">
        <f t="shared" si="48"/>
        <v>0.13745606630696003</v>
      </c>
      <c r="AK101" s="62">
        <f t="shared" si="34"/>
        <v>-6.0051974897836077E-2</v>
      </c>
      <c r="AL101" s="62">
        <f t="shared" si="40"/>
        <v>8.3167932897650586E-3</v>
      </c>
      <c r="AM101" s="62">
        <f t="shared" ref="AM101:AM132" si="52">IF(OR(Q101="",Q100="",$N101="",$N100=""),"",LN((Q101/Q100)/($N101/$N100)))</f>
        <v>-2.7141694686569624E-3</v>
      </c>
      <c r="AN101" s="62">
        <f t="shared" ref="AN101:AN132" si="53">IF(OR(R101="",R100="",$N101="",$N100=""),"",LN((R101/R100)/($N101/$N100)))</f>
        <v>2.0075141388969913E-2</v>
      </c>
      <c r="AO101" s="62">
        <f t="shared" ref="AO101:AO132" si="54">IF(OR(S101="",S100="",$N101="",$N100=""),"",LN((S101/S100)/($N101/$N100)))</f>
        <v>0.11124082340808419</v>
      </c>
      <c r="AP101" s="62">
        <f t="shared" ref="AP101:AP132" si="55">IF(OR(T101="",T100="",$N101="",$N100=""),"",LN((T101/T100)/($N101/$N100)))</f>
        <v>5.3169042483987745E-2</v>
      </c>
      <c r="AQ101" s="62">
        <f t="shared" si="50"/>
        <v>-0.92528110371283012</v>
      </c>
      <c r="AR101" s="62">
        <f t="shared" si="35"/>
        <v>6.678009501936951</v>
      </c>
      <c r="AS101" s="62">
        <f t="shared" si="36"/>
        <v>0.64257323700000002</v>
      </c>
      <c r="AT101" s="62">
        <f t="shared" si="37"/>
        <v>0.13230305013769067</v>
      </c>
      <c r="AU101" s="62">
        <f t="shared" si="51"/>
        <v>-4.3241239499442891E-3</v>
      </c>
      <c r="AV101" s="62" t="str">
        <f t="shared" si="38"/>
        <v/>
      </c>
      <c r="AW101" s="62">
        <f t="shared" si="39"/>
        <v>0.17506086200000001</v>
      </c>
    </row>
    <row r="102" spans="1:49">
      <c r="A102" s="62">
        <v>1969</v>
      </c>
      <c r="B102" s="61">
        <v>70.059999998999999</v>
      </c>
      <c r="C102" s="61">
        <v>33566</v>
      </c>
      <c r="D102" s="61">
        <v>2254.2279640000002</v>
      </c>
      <c r="F102">
        <v>0.63416878600000004</v>
      </c>
      <c r="G102" s="61"/>
      <c r="H102" s="61">
        <v>0.234886548</v>
      </c>
      <c r="I102" s="61">
        <v>295.60000000000002</v>
      </c>
      <c r="J102" s="61">
        <v>287.8</v>
      </c>
      <c r="K102" s="61">
        <v>188.44927509999999</v>
      </c>
      <c r="L102" s="61">
        <v>325.53125019999999</v>
      </c>
      <c r="M102" s="61">
        <v>33.982423590000003</v>
      </c>
      <c r="N102" s="62">
        <f t="shared" si="29"/>
        <v>5.6410882841791139</v>
      </c>
      <c r="O102" s="61">
        <v>9.3740397973966587</v>
      </c>
      <c r="P102">
        <v>4.7631248910000004</v>
      </c>
      <c r="Q102">
        <v>5.409728436</v>
      </c>
      <c r="R102">
        <v>4.2156173810000004</v>
      </c>
      <c r="S102">
        <v>7.7793442209999997</v>
      </c>
      <c r="T102">
        <v>9.4658661540000004</v>
      </c>
      <c r="U102">
        <v>33.612417000000001</v>
      </c>
      <c r="V102">
        <v>13.31827</v>
      </c>
      <c r="W102">
        <v>2011.2309</v>
      </c>
      <c r="X102">
        <v>0.64257323700000002</v>
      </c>
      <c r="Y102">
        <v>306.41545930000001</v>
      </c>
      <c r="Z102" s="61">
        <v>5</v>
      </c>
      <c r="AB102" s="61">
        <v>0.17936814800000001</v>
      </c>
      <c r="AC102" s="63" t="str">
        <f t="shared" si="30"/>
        <v/>
      </c>
      <c r="AD102" s="20">
        <f t="shared" si="49"/>
        <v>0.63416878600000004</v>
      </c>
      <c r="AE102" s="62" t="str">
        <f t="shared" si="31"/>
        <v/>
      </c>
      <c r="AF102" s="20">
        <f t="shared" ref="AF102:AF133" si="56">IF(H102="","",H102)</f>
        <v>0.234886548</v>
      </c>
      <c r="AG102" s="62">
        <f t="shared" si="32"/>
        <v>0.13113136946250747</v>
      </c>
      <c r="AH102" s="62">
        <f t="shared" si="33"/>
        <v>0.1276712047743899</v>
      </c>
      <c r="AI102" s="62">
        <f t="shared" si="47"/>
        <v>8.3598144513125194E-2</v>
      </c>
      <c r="AJ102" s="62">
        <f t="shared" si="48"/>
        <v>0.14440919702830904</v>
      </c>
      <c r="AK102" s="62">
        <f t="shared" si="34"/>
        <v>-6.0811052515183844E-2</v>
      </c>
      <c r="AL102" s="62">
        <f t="shared" si="40"/>
        <v>-1.7802918972042118E-2</v>
      </c>
      <c r="AM102" s="62">
        <f t="shared" si="52"/>
        <v>1.8822316856008429E-2</v>
      </c>
      <c r="AN102" s="62">
        <f t="shared" si="53"/>
        <v>5.0933223559393816E-2</v>
      </c>
      <c r="AO102" s="62">
        <f t="shared" si="54"/>
        <v>2.4073231745413589E-2</v>
      </c>
      <c r="AP102" s="62">
        <f t="shared" si="55"/>
        <v>-1.3621736241157534E-2</v>
      </c>
      <c r="AQ102" s="62">
        <f t="shared" si="50"/>
        <v>-0.92575877547524343</v>
      </c>
      <c r="AR102" s="62">
        <f t="shared" si="35"/>
        <v>6.6807434262045291</v>
      </c>
      <c r="AS102" s="62">
        <f t="shared" si="36"/>
        <v>0.64257323700000002</v>
      </c>
      <c r="AT102" s="62">
        <f t="shared" si="37"/>
        <v>0.13592922463630658</v>
      </c>
      <c r="AU102" s="62">
        <f t="shared" si="51"/>
        <v>4.2057005444997297E-3</v>
      </c>
      <c r="AV102" s="62" t="str">
        <f t="shared" si="38"/>
        <v/>
      </c>
      <c r="AW102" s="62">
        <f t="shared" si="39"/>
        <v>0.17936814800000001</v>
      </c>
    </row>
    <row r="103" spans="1:49">
      <c r="A103" s="62">
        <v>1970</v>
      </c>
      <c r="B103" s="61">
        <v>69.719999998999995</v>
      </c>
      <c r="C103" s="61">
        <v>33876</v>
      </c>
      <c r="D103" s="61">
        <v>2468.446512</v>
      </c>
      <c r="F103">
        <v>0.638403057</v>
      </c>
      <c r="G103" s="61"/>
      <c r="H103" s="61">
        <v>0.23351771099999999</v>
      </c>
      <c r="I103" s="61">
        <v>329.9</v>
      </c>
      <c r="J103" s="61">
        <v>327.3</v>
      </c>
      <c r="K103" s="61">
        <v>228.46352150000001</v>
      </c>
      <c r="L103" s="61">
        <v>366.1214233</v>
      </c>
      <c r="M103" s="61">
        <v>34.724946959999997</v>
      </c>
      <c r="N103" s="62">
        <f t="shared" si="29"/>
        <v>5.9897543102957984</v>
      </c>
      <c r="O103" s="61">
        <v>9.9121998048701414</v>
      </c>
      <c r="P103">
        <v>5.0538484449999999</v>
      </c>
      <c r="Q103">
        <v>5.6781607200000002</v>
      </c>
      <c r="R103">
        <v>4.5759605429999999</v>
      </c>
      <c r="S103">
        <v>7.9925188299999999</v>
      </c>
      <c r="T103">
        <v>9.8930107060000001</v>
      </c>
      <c r="U103">
        <v>33.92324</v>
      </c>
      <c r="V103">
        <v>13.453519999999999</v>
      </c>
      <c r="W103">
        <v>2017.7007000000001</v>
      </c>
      <c r="X103">
        <v>0.64257323700000002</v>
      </c>
      <c r="Y103">
        <v>344.22800890000002</v>
      </c>
      <c r="Z103" s="61">
        <v>4</v>
      </c>
      <c r="AB103" s="61">
        <v>0.179825862</v>
      </c>
      <c r="AC103" s="63" t="str">
        <f t="shared" si="30"/>
        <v/>
      </c>
      <c r="AD103" s="20">
        <f t="shared" ref="AD103:AD134" si="57">IF(F103="","",F103)</f>
        <v>0.638403057</v>
      </c>
      <c r="AE103" s="62" t="str">
        <f t="shared" si="31"/>
        <v/>
      </c>
      <c r="AF103" s="20">
        <f t="shared" si="56"/>
        <v>0.23351771099999999</v>
      </c>
      <c r="AG103" s="62">
        <f t="shared" si="32"/>
        <v>0.13364680919608274</v>
      </c>
      <c r="AH103" s="62">
        <f t="shared" si="33"/>
        <v>0.13259351515573775</v>
      </c>
      <c r="AI103" s="62">
        <f t="shared" si="47"/>
        <v>9.2553563704685218E-2</v>
      </c>
      <c r="AJ103" s="62">
        <f t="shared" si="48"/>
        <v>0.14832058200173795</v>
      </c>
      <c r="AK103" s="62">
        <f t="shared" si="34"/>
        <v>-5.5767018297052731E-2</v>
      </c>
      <c r="AL103" s="62">
        <f t="shared" si="40"/>
        <v>-7.2731073395582689E-4</v>
      </c>
      <c r="AM103" s="62">
        <f t="shared" si="52"/>
        <v>-1.1544921091355548E-2</v>
      </c>
      <c r="AN103" s="62">
        <f t="shared" si="53"/>
        <v>2.2047188798434595E-2</v>
      </c>
      <c r="AO103" s="62">
        <f t="shared" si="54"/>
        <v>-3.2939475927302009E-2</v>
      </c>
      <c r="AP103" s="62">
        <f t="shared" si="55"/>
        <v>-1.5837162763875718E-2</v>
      </c>
      <c r="AQ103" s="62">
        <f t="shared" si="50"/>
        <v>-0.92485954338506537</v>
      </c>
      <c r="AR103" s="62">
        <f t="shared" si="35"/>
        <v>6.6848543313651794</v>
      </c>
      <c r="AS103" s="62">
        <f t="shared" si="36"/>
        <v>0.64257323700000002</v>
      </c>
      <c r="AT103" s="62">
        <f t="shared" si="37"/>
        <v>0.13945127319007511</v>
      </c>
      <c r="AU103" s="62">
        <f t="shared" si="51"/>
        <v>-9.9733895573264897E-3</v>
      </c>
      <c r="AV103" s="62" t="str">
        <f t="shared" si="38"/>
        <v/>
      </c>
      <c r="AW103" s="62">
        <f t="shared" si="39"/>
        <v>0.179825862</v>
      </c>
    </row>
    <row r="104" spans="1:49">
      <c r="A104" s="62">
        <v>1971</v>
      </c>
      <c r="B104" s="61">
        <v>66.019999999000007</v>
      </c>
      <c r="C104" s="61">
        <v>34195</v>
      </c>
      <c r="D104" s="61">
        <v>2807.0268529999998</v>
      </c>
      <c r="F104">
        <v>0.64030959600000004</v>
      </c>
      <c r="G104" s="61"/>
      <c r="H104" s="61">
        <v>0.21540958499999999</v>
      </c>
      <c r="I104" s="61">
        <v>417.2</v>
      </c>
      <c r="J104" s="61">
        <v>377.3</v>
      </c>
      <c r="K104" s="61">
        <v>277.86116149999998</v>
      </c>
      <c r="L104" s="61">
        <v>387.48631599999999</v>
      </c>
      <c r="M104" s="61">
        <v>36.121066749999997</v>
      </c>
      <c r="N104" s="62">
        <f t="shared" si="29"/>
        <v>6.4869775422349507</v>
      </c>
      <c r="O104" s="61">
        <v>10.726888004104417</v>
      </c>
      <c r="P104">
        <v>5.4431924760000001</v>
      </c>
      <c r="Q104">
        <v>6.0272240300000002</v>
      </c>
      <c r="R104">
        <v>5.037917888</v>
      </c>
      <c r="S104">
        <v>8.4734753739999995</v>
      </c>
      <c r="T104">
        <v>10.43162963</v>
      </c>
      <c r="U104">
        <v>34.305591</v>
      </c>
      <c r="V104">
        <v>13.578049999999999</v>
      </c>
      <c r="W104">
        <v>2013.5867000000001</v>
      </c>
      <c r="X104">
        <v>0.64257323700000002</v>
      </c>
      <c r="Y104">
        <v>379.04893820000001</v>
      </c>
      <c r="Z104" s="61">
        <v>5</v>
      </c>
      <c r="AB104" s="61">
        <v>0.16257392200000001</v>
      </c>
      <c r="AC104" s="63" t="str">
        <f t="shared" si="30"/>
        <v/>
      </c>
      <c r="AD104" s="20">
        <f t="shared" si="57"/>
        <v>0.64030959600000004</v>
      </c>
      <c r="AE104" s="62" t="str">
        <f t="shared" si="31"/>
        <v/>
      </c>
      <c r="AF104" s="20">
        <f t="shared" si="56"/>
        <v>0.21540958499999999</v>
      </c>
      <c r="AG104" s="62">
        <f t="shared" si="32"/>
        <v>0.14862700709618043</v>
      </c>
      <c r="AH104" s="62">
        <f t="shared" si="33"/>
        <v>0.13441267923631084</v>
      </c>
      <c r="AI104" s="62">
        <f t="shared" si="47"/>
        <v>9.8987710503387907E-2</v>
      </c>
      <c r="AJ104" s="62">
        <f t="shared" si="48"/>
        <v>0.13804154227661747</v>
      </c>
      <c r="AK104" s="62">
        <f t="shared" si="34"/>
        <v>-3.9053831773229561E-2</v>
      </c>
      <c r="AL104" s="62">
        <f t="shared" si="40"/>
        <v>-5.5305980533372412E-3</v>
      </c>
      <c r="AM104" s="62">
        <f t="shared" si="52"/>
        <v>-2.0087136137186035E-2</v>
      </c>
      <c r="AN104" s="62">
        <f t="shared" si="53"/>
        <v>1.642993020308884E-2</v>
      </c>
      <c r="AO104" s="62">
        <f t="shared" si="54"/>
        <v>-2.1311535316997181E-2</v>
      </c>
      <c r="AP104" s="62">
        <f t="shared" si="55"/>
        <v>-2.6732334844155506E-2</v>
      </c>
      <c r="AQ104" s="62">
        <f t="shared" si="50"/>
        <v>-0.926853825503683</v>
      </c>
      <c r="AR104" s="62">
        <f t="shared" si="35"/>
        <v>6.6808190132101899</v>
      </c>
      <c r="AS104" s="62">
        <f t="shared" si="36"/>
        <v>0.64257323700000002</v>
      </c>
      <c r="AT104" s="62">
        <f t="shared" si="37"/>
        <v>0.13503573640376573</v>
      </c>
      <c r="AU104" s="62">
        <f t="shared" si="51"/>
        <v>-3.9746317619175901E-2</v>
      </c>
      <c r="AV104" s="62" t="str">
        <f t="shared" si="38"/>
        <v/>
      </c>
      <c r="AW104" s="62">
        <f t="shared" si="39"/>
        <v>0.16257392200000001</v>
      </c>
    </row>
    <row r="105" spans="1:49">
      <c r="A105" s="62">
        <v>1972</v>
      </c>
      <c r="B105" s="61">
        <v>63.569999998999997</v>
      </c>
      <c r="C105" s="61">
        <v>34513</v>
      </c>
      <c r="D105" s="61">
        <v>3351.2380640000001</v>
      </c>
      <c r="F105">
        <v>0.63616726700000004</v>
      </c>
      <c r="G105" s="61"/>
      <c r="H105" s="61">
        <v>0.230806542</v>
      </c>
      <c r="I105" s="61">
        <v>453.7</v>
      </c>
      <c r="J105" s="61">
        <v>443.7</v>
      </c>
      <c r="K105" s="61">
        <v>353.2642998</v>
      </c>
      <c r="L105" s="61">
        <v>492.63777640000001</v>
      </c>
      <c r="M105" s="61">
        <v>39.416264030000001</v>
      </c>
      <c r="N105" s="62">
        <f t="shared" si="29"/>
        <v>7.031793576885061</v>
      </c>
      <c r="O105" s="61">
        <v>11.61233900379079</v>
      </c>
      <c r="P105">
        <v>5.8604863910000002</v>
      </c>
      <c r="Q105">
        <v>6.4741866259999998</v>
      </c>
      <c r="R105">
        <v>5.554871297</v>
      </c>
      <c r="S105">
        <v>8.9889897669999996</v>
      </c>
      <c r="T105">
        <v>10.583946859999999</v>
      </c>
      <c r="U105">
        <v>34.701025000000001</v>
      </c>
      <c r="V105">
        <v>13.752660000000001</v>
      </c>
      <c r="W105">
        <v>2009.1197</v>
      </c>
      <c r="X105">
        <v>0.64257323700000002</v>
      </c>
      <c r="Y105">
        <v>435.74430210000003</v>
      </c>
      <c r="Z105" s="61">
        <v>5</v>
      </c>
      <c r="AB105" s="61">
        <v>0.14807699599999999</v>
      </c>
      <c r="AC105" s="63" t="str">
        <f t="shared" si="30"/>
        <v/>
      </c>
      <c r="AD105" s="20">
        <f t="shared" si="57"/>
        <v>0.63616726700000004</v>
      </c>
      <c r="AE105" s="62" t="str">
        <f t="shared" si="31"/>
        <v/>
      </c>
      <c r="AF105" s="20">
        <f t="shared" si="56"/>
        <v>0.230806542</v>
      </c>
      <c r="AG105" s="62">
        <f t="shared" si="32"/>
        <v>0.13538280221682275</v>
      </c>
      <c r="AH105" s="62">
        <f t="shared" si="33"/>
        <v>0.13239883038043698</v>
      </c>
      <c r="AI105" s="62">
        <f t="shared" si="47"/>
        <v>0.10541307214037421</v>
      </c>
      <c r="AJ105" s="62">
        <f t="shared" si="48"/>
        <v>0.14700172503173142</v>
      </c>
      <c r="AK105" s="62">
        <f t="shared" si="34"/>
        <v>-4.1588652891357214E-2</v>
      </c>
      <c r="AL105" s="62">
        <f t="shared" si="40"/>
        <v>-6.7782317905802358E-3</v>
      </c>
      <c r="AM105" s="62">
        <f t="shared" si="52"/>
        <v>-9.1086556536075728E-3</v>
      </c>
      <c r="AN105" s="62">
        <f t="shared" si="53"/>
        <v>1.7037281831021368E-2</v>
      </c>
      <c r="AO105" s="62">
        <f t="shared" si="54"/>
        <v>-2.1585363879578625E-2</v>
      </c>
      <c r="AP105" s="62">
        <f t="shared" si="55"/>
        <v>-6.614918814973253E-2</v>
      </c>
      <c r="AQ105" s="62">
        <f t="shared" si="50"/>
        <v>-0.92553696547333064</v>
      </c>
      <c r="AR105" s="62">
        <f t="shared" si="35"/>
        <v>6.6799149794482071</v>
      </c>
      <c r="AS105" s="62">
        <f t="shared" si="36"/>
        <v>0.64257323700000002</v>
      </c>
      <c r="AT105" s="62">
        <f t="shared" si="37"/>
        <v>0.13002487253319764</v>
      </c>
      <c r="AU105" s="62">
        <f t="shared" si="51"/>
        <v>-3.064509286885149E-2</v>
      </c>
      <c r="AV105" s="62" t="str">
        <f t="shared" si="38"/>
        <v/>
      </c>
      <c r="AW105" s="62">
        <f t="shared" si="39"/>
        <v>0.14807699599999999</v>
      </c>
    </row>
    <row r="106" spans="1:49">
      <c r="A106" s="62">
        <v>1973</v>
      </c>
      <c r="B106" s="61">
        <v>56.949999998999999</v>
      </c>
      <c r="C106" s="61">
        <v>34837</v>
      </c>
      <c r="D106" s="61">
        <v>4077.5581480000001</v>
      </c>
      <c r="F106">
        <v>0.63321662899999998</v>
      </c>
      <c r="G106" s="61"/>
      <c r="H106" s="61">
        <v>0.24848096</v>
      </c>
      <c r="I106" s="61">
        <v>519.9</v>
      </c>
      <c r="J106" s="61">
        <v>531.20000000000005</v>
      </c>
      <c r="K106" s="61">
        <v>443.93568629999999</v>
      </c>
      <c r="L106" s="61">
        <v>636.63908060000006</v>
      </c>
      <c r="M106" s="61">
        <v>42.492676019999998</v>
      </c>
      <c r="N106" s="62">
        <f t="shared" si="29"/>
        <v>7.8625665660733004</v>
      </c>
      <c r="O106" s="61">
        <v>12.940978998850644</v>
      </c>
      <c r="P106">
        <v>6.5238415720000003</v>
      </c>
      <c r="Q106">
        <v>7.320212894</v>
      </c>
      <c r="R106">
        <v>6.2857729510000002</v>
      </c>
      <c r="S106">
        <v>9.8389077339999993</v>
      </c>
      <c r="T106">
        <v>11.67992843</v>
      </c>
      <c r="U106">
        <v>35.104633</v>
      </c>
      <c r="V106">
        <v>14.12139</v>
      </c>
      <c r="W106">
        <v>2013.0536999999999</v>
      </c>
      <c r="X106">
        <v>0.64257323700000002</v>
      </c>
      <c r="Y106">
        <v>522.46518449999996</v>
      </c>
      <c r="Z106" s="61">
        <v>6</v>
      </c>
      <c r="AB106" s="61">
        <v>0.130759877</v>
      </c>
      <c r="AC106" s="63" t="str">
        <f t="shared" si="30"/>
        <v/>
      </c>
      <c r="AD106" s="20">
        <f t="shared" si="57"/>
        <v>0.63321662899999998</v>
      </c>
      <c r="AE106" s="62" t="str">
        <f t="shared" si="31"/>
        <v/>
      </c>
      <c r="AF106" s="20">
        <f t="shared" si="56"/>
        <v>0.24848096</v>
      </c>
      <c r="AG106" s="62">
        <f t="shared" si="32"/>
        <v>0.12750278012712229</v>
      </c>
      <c r="AH106" s="62">
        <f t="shared" si="33"/>
        <v>0.13027404655419766</v>
      </c>
      <c r="AI106" s="62">
        <f t="shared" si="47"/>
        <v>0.10887292594901334</v>
      </c>
      <c r="AJ106" s="62">
        <f t="shared" si="48"/>
        <v>0.15613243453370859</v>
      </c>
      <c r="AK106" s="62">
        <f t="shared" si="34"/>
        <v>-4.7259508584695256E-2</v>
      </c>
      <c r="AL106" s="62">
        <f t="shared" si="40"/>
        <v>-4.4404845674860345E-3</v>
      </c>
      <c r="AM106" s="62">
        <f t="shared" si="52"/>
        <v>1.1145146206319253E-2</v>
      </c>
      <c r="AN106" s="62">
        <f t="shared" si="53"/>
        <v>1.1942280831842402E-2</v>
      </c>
      <c r="AO106" s="62">
        <f t="shared" si="54"/>
        <v>-2.1327050073493604E-2</v>
      </c>
      <c r="AP106" s="62">
        <f t="shared" si="55"/>
        <v>-1.3137839336026661E-2</v>
      </c>
      <c r="AQ106" s="62">
        <f t="shared" si="50"/>
        <v>-0.91064244691697982</v>
      </c>
      <c r="AR106" s="62">
        <f t="shared" si="35"/>
        <v>6.6967656549690835</v>
      </c>
      <c r="AS106" s="62">
        <f t="shared" si="36"/>
        <v>0.64257323700000002</v>
      </c>
      <c r="AT106" s="62">
        <f t="shared" si="37"/>
        <v>0.12813187832925541</v>
      </c>
      <c r="AU106" s="62">
        <f t="shared" si="51"/>
        <v>-6.1671283134882932E-2</v>
      </c>
      <c r="AV106" s="62" t="str">
        <f t="shared" si="38"/>
        <v/>
      </c>
      <c r="AW106" s="62">
        <f t="shared" si="39"/>
        <v>0.130759877</v>
      </c>
    </row>
    <row r="107" spans="1:49">
      <c r="A107" s="62">
        <v>1974</v>
      </c>
      <c r="B107" s="61">
        <v>56.111999998999998</v>
      </c>
      <c r="C107" s="61">
        <v>35184</v>
      </c>
      <c r="D107" s="61">
        <v>5062.175416</v>
      </c>
      <c r="F107">
        <v>0.63961538900000003</v>
      </c>
      <c r="G107" s="61"/>
      <c r="H107" s="61">
        <v>0.26331965499999999</v>
      </c>
      <c r="I107" s="61">
        <v>642.5</v>
      </c>
      <c r="J107" s="61">
        <v>629.79999999999995</v>
      </c>
      <c r="K107" s="61">
        <v>609.45039640000005</v>
      </c>
      <c r="L107" s="61">
        <v>997.22820939999997</v>
      </c>
      <c r="M107" s="61">
        <v>45.233731679999998</v>
      </c>
      <c r="N107" s="62">
        <f t="shared" si="29"/>
        <v>9.0792205029495481</v>
      </c>
      <c r="O107" s="61">
        <v>14.878542003968924</v>
      </c>
      <c r="P107">
        <v>7.6782423529999999</v>
      </c>
      <c r="Q107">
        <v>9.0434438470000007</v>
      </c>
      <c r="R107">
        <v>7.3320263109999999</v>
      </c>
      <c r="S107">
        <v>12.045385</v>
      </c>
      <c r="T107">
        <v>16.580521340000001</v>
      </c>
      <c r="U107">
        <v>35.509391000000001</v>
      </c>
      <c r="V107">
        <v>14.21626</v>
      </c>
      <c r="W107">
        <v>2007.4686999999999</v>
      </c>
      <c r="X107">
        <v>0.64257323700000002</v>
      </c>
      <c r="Y107">
        <v>676.45326450000005</v>
      </c>
      <c r="Z107" s="61">
        <v>7</v>
      </c>
      <c r="AB107" s="61">
        <v>0.12617009200000001</v>
      </c>
      <c r="AC107" s="63" t="str">
        <f t="shared" si="30"/>
        <v/>
      </c>
      <c r="AD107" s="20">
        <f t="shared" si="57"/>
        <v>0.63961538900000003</v>
      </c>
      <c r="AE107" s="62" t="str">
        <f t="shared" si="31"/>
        <v/>
      </c>
      <c r="AF107" s="20">
        <f t="shared" si="56"/>
        <v>0.26331965499999999</v>
      </c>
      <c r="AG107" s="62">
        <f t="shared" si="32"/>
        <v>0.12692171787829645</v>
      </c>
      <c r="AH107" s="62">
        <f t="shared" si="33"/>
        <v>0.12441291505019626</v>
      </c>
      <c r="AI107" s="62">
        <f t="shared" si="47"/>
        <v>0.12039298252559805</v>
      </c>
      <c r="AJ107" s="62">
        <f t="shared" si="48"/>
        <v>0.19699598047275571</v>
      </c>
      <c r="AK107" s="62">
        <f t="shared" si="34"/>
        <v>-7.6602997947157664E-2</v>
      </c>
      <c r="AL107" s="62">
        <f t="shared" si="40"/>
        <v>1.9052007120281798E-2</v>
      </c>
      <c r="AM107" s="62">
        <f t="shared" si="52"/>
        <v>6.7525393983703594E-2</v>
      </c>
      <c r="AN107" s="62">
        <f t="shared" si="53"/>
        <v>1.0087847582739898E-2</v>
      </c>
      <c r="AO107" s="62">
        <f t="shared" si="54"/>
        <v>5.846164379435443E-2</v>
      </c>
      <c r="AP107" s="62">
        <f t="shared" si="55"/>
        <v>0.20648149033696578</v>
      </c>
      <c r="AQ107" s="62">
        <f t="shared" si="50"/>
        <v>-0.91541081677271663</v>
      </c>
      <c r="AR107" s="62">
        <f t="shared" si="35"/>
        <v>6.6892190373948948</v>
      </c>
      <c r="AS107" s="62">
        <f t="shared" si="36"/>
        <v>0.64257323700000002</v>
      </c>
      <c r="AT107" s="62">
        <f t="shared" si="37"/>
        <v>0.13362896559489751</v>
      </c>
      <c r="AU107" s="62">
        <f t="shared" si="51"/>
        <v>-8.3875252971342795E-2</v>
      </c>
      <c r="AV107" s="62" t="str">
        <f t="shared" si="38"/>
        <v/>
      </c>
      <c r="AW107" s="62">
        <f t="shared" si="39"/>
        <v>0.12617009200000001</v>
      </c>
    </row>
    <row r="108" spans="1:49">
      <c r="A108" s="62">
        <v>1975</v>
      </c>
      <c r="B108" s="61">
        <v>59.773999998999997</v>
      </c>
      <c r="C108" s="61">
        <v>35564</v>
      </c>
      <c r="D108" s="61">
        <v>6000.0154709999997</v>
      </c>
      <c r="F108">
        <v>0.64062487000000001</v>
      </c>
      <c r="G108" s="61"/>
      <c r="H108" s="61">
        <v>0.25132346999999999</v>
      </c>
      <c r="I108" s="61">
        <v>762.7</v>
      </c>
      <c r="J108" s="61">
        <v>758.4</v>
      </c>
      <c r="K108" s="61">
        <v>678.50801969999998</v>
      </c>
      <c r="L108" s="61">
        <v>1058.855378</v>
      </c>
      <c r="M108" s="61">
        <v>46.083341539999999</v>
      </c>
      <c r="N108" s="62">
        <f t="shared" si="29"/>
        <v>10.450012476104588</v>
      </c>
      <c r="O108" s="61">
        <v>17.506959997412125</v>
      </c>
      <c r="P108">
        <v>8.869957758</v>
      </c>
      <c r="Q108">
        <v>10.51917396</v>
      </c>
      <c r="R108">
        <v>8.6424613790000002</v>
      </c>
      <c r="S108">
        <v>13.32898726</v>
      </c>
      <c r="T108">
        <v>17.73390083</v>
      </c>
      <c r="U108">
        <v>35.909041999999999</v>
      </c>
      <c r="V108">
        <v>13.971690000000001</v>
      </c>
      <c r="W108">
        <v>2002.6777</v>
      </c>
      <c r="X108">
        <v>0.64257323700000002</v>
      </c>
      <c r="Y108">
        <v>826.50398619999999</v>
      </c>
      <c r="Z108" s="61">
        <v>6.6951666669999996</v>
      </c>
      <c r="AB108" s="61">
        <v>0.12950471099999999</v>
      </c>
      <c r="AC108" s="63" t="str">
        <f t="shared" si="30"/>
        <v/>
      </c>
      <c r="AD108" s="20">
        <f t="shared" si="57"/>
        <v>0.64062487000000001</v>
      </c>
      <c r="AE108" s="62" t="str">
        <f t="shared" si="31"/>
        <v/>
      </c>
      <c r="AF108" s="20">
        <f t="shared" si="56"/>
        <v>0.25132346999999999</v>
      </c>
      <c r="AG108" s="62">
        <f t="shared" si="32"/>
        <v>0.12711633889718682</v>
      </c>
      <c r="AH108" s="62">
        <f t="shared" si="33"/>
        <v>0.12639967407844038</v>
      </c>
      <c r="AI108" s="62">
        <f t="shared" si="47"/>
        <v>0.1130843783619304</v>
      </c>
      <c r="AJ108" s="62">
        <f t="shared" si="48"/>
        <v>0.17647544129140796</v>
      </c>
      <c r="AK108" s="62">
        <f t="shared" si="34"/>
        <v>-6.3391062929477562E-2</v>
      </c>
      <c r="AL108" s="62">
        <f t="shared" si="40"/>
        <v>3.664542224137131E-3</v>
      </c>
      <c r="AM108" s="62">
        <f t="shared" si="52"/>
        <v>1.0544793868550794E-2</v>
      </c>
      <c r="AN108" s="62">
        <f t="shared" si="53"/>
        <v>2.382067452601427E-2</v>
      </c>
      <c r="AO108" s="62">
        <f t="shared" si="54"/>
        <v>-3.935527327596447E-2</v>
      </c>
      <c r="AP108" s="62">
        <f t="shared" si="55"/>
        <v>-7.3365315322364816E-2</v>
      </c>
      <c r="AQ108" s="62">
        <f t="shared" si="50"/>
        <v>-0.94395599060966806</v>
      </c>
      <c r="AR108" s="62">
        <f t="shared" si="35"/>
        <v>6.6582844234719225</v>
      </c>
      <c r="AS108" s="62">
        <f t="shared" si="36"/>
        <v>0.64257323700000002</v>
      </c>
      <c r="AT108" s="62">
        <f t="shared" si="37"/>
        <v>0.13775030917749445</v>
      </c>
      <c r="AU108" s="62">
        <f t="shared" si="51"/>
        <v>-7.0614831060416994E-2</v>
      </c>
      <c r="AV108" s="62" t="str">
        <f t="shared" si="38"/>
        <v/>
      </c>
      <c r="AW108" s="62">
        <f t="shared" si="39"/>
        <v>0.12950471099999999</v>
      </c>
    </row>
    <row r="109" spans="1:49">
      <c r="A109" s="62">
        <v>1976</v>
      </c>
      <c r="B109" s="61">
        <v>68.287999998999993</v>
      </c>
      <c r="C109" s="61">
        <v>35997</v>
      </c>
      <c r="D109" s="61">
        <v>7250.5438969999996</v>
      </c>
      <c r="F109">
        <v>0.65426572699999996</v>
      </c>
      <c r="G109" s="61"/>
      <c r="H109" s="61">
        <v>0.23839513800000001</v>
      </c>
      <c r="I109" s="61">
        <v>902.1</v>
      </c>
      <c r="J109" s="61">
        <v>899.7</v>
      </c>
      <c r="K109" s="61">
        <v>912.95937730000003</v>
      </c>
      <c r="L109" s="61">
        <v>1342.7089060000001</v>
      </c>
      <c r="M109" s="61">
        <v>47.656405849999999</v>
      </c>
      <c r="N109" s="62">
        <f t="shared" si="29"/>
        <v>12.064296313918293</v>
      </c>
      <c r="O109" s="61">
        <v>20.594397010128212</v>
      </c>
      <c r="P109">
        <v>10.323156470000001</v>
      </c>
      <c r="Q109">
        <v>12.06908688</v>
      </c>
      <c r="R109">
        <v>10.50953065</v>
      </c>
      <c r="S109">
        <v>15.511820609999999</v>
      </c>
      <c r="T109">
        <v>20.367039089999999</v>
      </c>
      <c r="U109">
        <v>36.302391999999998</v>
      </c>
      <c r="V109">
        <v>13.806330000000001</v>
      </c>
      <c r="W109">
        <v>1985.8837000000001</v>
      </c>
      <c r="X109">
        <v>0.64257323700000002</v>
      </c>
      <c r="Y109">
        <v>980.17460159999996</v>
      </c>
      <c r="Z109" s="61">
        <v>9.9658333330000008</v>
      </c>
      <c r="AB109" s="61">
        <v>0.12593378</v>
      </c>
      <c r="AC109" s="63" t="str">
        <f t="shared" si="30"/>
        <v/>
      </c>
      <c r="AD109" s="20">
        <f t="shared" si="57"/>
        <v>0.65426572699999996</v>
      </c>
      <c r="AE109" s="62" t="str">
        <f t="shared" si="31"/>
        <v/>
      </c>
      <c r="AF109" s="20">
        <f t="shared" si="56"/>
        <v>0.23839513800000001</v>
      </c>
      <c r="AG109" s="62">
        <f t="shared" si="32"/>
        <v>0.1244182523152856</v>
      </c>
      <c r="AH109" s="62">
        <f t="shared" si="33"/>
        <v>0.12408724266496225</v>
      </c>
      <c r="AI109" s="62">
        <f t="shared" si="47"/>
        <v>0.12591598509978652</v>
      </c>
      <c r="AJ109" s="62">
        <f t="shared" si="48"/>
        <v>0.18518733560878958</v>
      </c>
      <c r="AK109" s="62">
        <f t="shared" si="34"/>
        <v>-5.9271350509003062E-2</v>
      </c>
      <c r="AL109" s="62">
        <f t="shared" si="40"/>
        <v>8.0723383205486797E-3</v>
      </c>
      <c r="AM109" s="62">
        <f t="shared" si="52"/>
        <v>-6.1995035945798605E-3</v>
      </c>
      <c r="AN109" s="62">
        <f t="shared" si="53"/>
        <v>5.194790185071621E-2</v>
      </c>
      <c r="AO109" s="62">
        <f t="shared" si="54"/>
        <v>8.0139959691953918E-3</v>
      </c>
      <c r="AP109" s="62">
        <f t="shared" si="55"/>
        <v>-5.2074460905541442E-3</v>
      </c>
      <c r="AQ109" s="62">
        <f t="shared" si="50"/>
        <v>-0.96675645176996705</v>
      </c>
      <c r="AR109" s="62">
        <f t="shared" si="35"/>
        <v>6.627062831201016</v>
      </c>
      <c r="AS109" s="62">
        <f t="shared" si="36"/>
        <v>0.64257323700000002</v>
      </c>
      <c r="AT109" s="62">
        <f t="shared" si="37"/>
        <v>0.13518635505476481</v>
      </c>
      <c r="AU109" s="62">
        <f t="shared" si="51"/>
        <v>-7.6695533828346957E-2</v>
      </c>
      <c r="AV109" s="62" t="str">
        <f t="shared" si="38"/>
        <v/>
      </c>
      <c r="AW109" s="62">
        <f t="shared" si="39"/>
        <v>0.12593378</v>
      </c>
    </row>
    <row r="110" spans="1:49">
      <c r="A110" s="62">
        <v>1977</v>
      </c>
      <c r="B110" s="61">
        <v>80.911999999000003</v>
      </c>
      <c r="C110" s="61">
        <v>36439</v>
      </c>
      <c r="D110" s="61">
        <v>9232.0948779999999</v>
      </c>
      <c r="F110">
        <v>0.64764020200000005</v>
      </c>
      <c r="G110" s="61"/>
      <c r="H110" s="61">
        <v>0.23255100500000001</v>
      </c>
      <c r="I110" s="61">
        <v>1245.4000000000001</v>
      </c>
      <c r="J110" s="61">
        <v>1159.2</v>
      </c>
      <c r="K110" s="61">
        <v>1222.6780920000001</v>
      </c>
      <c r="L110" s="61">
        <v>1559.046826</v>
      </c>
      <c r="M110" s="61">
        <v>48.70970389</v>
      </c>
      <c r="N110" s="62">
        <f t="shared" si="29"/>
        <v>14.846952614349226</v>
      </c>
      <c r="O110" s="61">
        <v>25.648258998217827</v>
      </c>
      <c r="P110">
        <v>12.77432892</v>
      </c>
      <c r="Q110">
        <v>14.75816549</v>
      </c>
      <c r="R110">
        <v>13.0681739</v>
      </c>
      <c r="S110">
        <v>18.514738049999998</v>
      </c>
      <c r="T110">
        <v>24.849534899999998</v>
      </c>
      <c r="U110">
        <v>36.687351999999997</v>
      </c>
      <c r="V110">
        <v>13.6723</v>
      </c>
      <c r="W110">
        <v>1998.3457000000001</v>
      </c>
      <c r="X110">
        <v>0.64257323700000002</v>
      </c>
      <c r="Y110">
        <v>1243.5263689999999</v>
      </c>
      <c r="Z110" s="61">
        <v>13.122833330000001</v>
      </c>
      <c r="AB110" s="61">
        <v>0.13715561200000001</v>
      </c>
      <c r="AC110" s="63" t="str">
        <f t="shared" si="30"/>
        <v/>
      </c>
      <c r="AD110" s="20">
        <f t="shared" si="57"/>
        <v>0.64764020200000005</v>
      </c>
      <c r="AE110" s="62" t="str">
        <f t="shared" si="31"/>
        <v/>
      </c>
      <c r="AF110" s="20">
        <f t="shared" si="56"/>
        <v>0.23255100500000001</v>
      </c>
      <c r="AG110" s="62">
        <f t="shared" si="32"/>
        <v>0.1348989602530816</v>
      </c>
      <c r="AH110" s="62">
        <f t="shared" si="33"/>
        <v>0.12556196782188225</v>
      </c>
      <c r="AI110" s="62">
        <f t="shared" si="47"/>
        <v>0.13243777367514184</v>
      </c>
      <c r="AJ110" s="62">
        <f t="shared" si="48"/>
        <v>0.16887248740426128</v>
      </c>
      <c r="AK110" s="62">
        <f t="shared" si="34"/>
        <v>-3.6434713729119439E-2</v>
      </c>
      <c r="AL110" s="62">
        <f t="shared" si="40"/>
        <v>5.5037709608266854E-3</v>
      </c>
      <c r="AM110" s="62">
        <f t="shared" si="52"/>
        <v>-6.3951183064996139E-3</v>
      </c>
      <c r="AN110" s="62">
        <f t="shared" si="53"/>
        <v>1.035301430223054E-2</v>
      </c>
      <c r="AO110" s="62">
        <f t="shared" si="54"/>
        <v>-3.0579547241977267E-2</v>
      </c>
      <c r="AP110" s="62">
        <f t="shared" si="55"/>
        <v>-8.6230874382926398E-3</v>
      </c>
      <c r="AQ110" s="62">
        <f t="shared" si="50"/>
        <v>-0.98706017527955048</v>
      </c>
      <c r="AR110" s="62">
        <f t="shared" si="35"/>
        <v>6.6130147919852149</v>
      </c>
      <c r="AS110" s="62">
        <f t="shared" si="36"/>
        <v>0.64257323700000002</v>
      </c>
      <c r="AT110" s="62">
        <f t="shared" si="37"/>
        <v>0.1346960127070739</v>
      </c>
      <c r="AU110" s="62">
        <f t="shared" si="51"/>
        <v>-0.10788592691102358</v>
      </c>
      <c r="AV110" s="62" t="str">
        <f t="shared" si="38"/>
        <v/>
      </c>
      <c r="AW110" s="62">
        <f t="shared" si="39"/>
        <v>0.13715561200000001</v>
      </c>
    </row>
    <row r="111" spans="1:49">
      <c r="A111" s="62">
        <v>1978</v>
      </c>
      <c r="B111" s="61">
        <v>70.109999998999996</v>
      </c>
      <c r="C111" s="61">
        <v>36861</v>
      </c>
      <c r="D111" s="61">
        <v>11373.23589</v>
      </c>
      <c r="F111">
        <v>0.636015734</v>
      </c>
      <c r="G111" s="61"/>
      <c r="H111" s="61">
        <v>0.222943698</v>
      </c>
      <c r="I111" s="61">
        <v>1638.3</v>
      </c>
      <c r="J111" s="61">
        <v>1479.4</v>
      </c>
      <c r="K111" s="61">
        <v>1592.1958</v>
      </c>
      <c r="L111" s="61">
        <v>1669.4900110000001</v>
      </c>
      <c r="M111" s="61">
        <v>49.554954799999997</v>
      </c>
      <c r="N111" s="62">
        <f t="shared" si="29"/>
        <v>17.772513484860404</v>
      </c>
      <c r="O111" s="61">
        <v>30.719811985589992</v>
      </c>
      <c r="P111">
        <v>15.2176039</v>
      </c>
      <c r="Q111">
        <v>17.521380910000001</v>
      </c>
      <c r="R111">
        <v>15.734167810000001</v>
      </c>
      <c r="S111">
        <v>21.440758760000001</v>
      </c>
      <c r="T111">
        <v>26.733221780000001</v>
      </c>
      <c r="U111">
        <v>37.055639999999997</v>
      </c>
      <c r="V111">
        <v>13.28598</v>
      </c>
      <c r="W111">
        <v>1972.1327000000001</v>
      </c>
      <c r="X111">
        <v>0.64257323700000002</v>
      </c>
      <c r="Y111">
        <v>1510.231147</v>
      </c>
      <c r="Z111" s="61">
        <v>20.772083330000001</v>
      </c>
      <c r="AB111" s="61">
        <v>0.13859602300000001</v>
      </c>
      <c r="AC111" s="63" t="str">
        <f t="shared" si="30"/>
        <v/>
      </c>
      <c r="AD111" s="20">
        <f t="shared" si="57"/>
        <v>0.636015734</v>
      </c>
      <c r="AE111" s="62" t="str">
        <f t="shared" si="31"/>
        <v/>
      </c>
      <c r="AF111" s="20">
        <f t="shared" si="56"/>
        <v>0.222943698</v>
      </c>
      <c r="AG111" s="62">
        <f t="shared" si="32"/>
        <v>0.1440487136506583</v>
      </c>
      <c r="AH111" s="62">
        <f t="shared" si="33"/>
        <v>0.13007731610497705</v>
      </c>
      <c r="AI111" s="62">
        <f t="shared" si="47"/>
        <v>0.13999496848561363</v>
      </c>
      <c r="AJ111" s="62">
        <f t="shared" si="48"/>
        <v>0.14679111794980981</v>
      </c>
      <c r="AK111" s="62">
        <f t="shared" si="34"/>
        <v>-6.7961494641961828E-3</v>
      </c>
      <c r="AL111" s="62">
        <f t="shared" si="40"/>
        <v>-4.8431394925405116E-3</v>
      </c>
      <c r="AM111" s="62">
        <f t="shared" si="52"/>
        <v>-8.2330652210460507E-3</v>
      </c>
      <c r="AN111" s="62">
        <f t="shared" si="53"/>
        <v>5.796395787438042E-3</v>
      </c>
      <c r="AO111" s="62">
        <f t="shared" si="54"/>
        <v>-3.3131785310388892E-2</v>
      </c>
      <c r="AP111" s="62">
        <f t="shared" si="55"/>
        <v>-0.10679042722678125</v>
      </c>
      <c r="AQ111" s="62">
        <f t="shared" si="50"/>
        <v>-1.0257112229794867</v>
      </c>
      <c r="AR111" s="62">
        <f t="shared" si="35"/>
        <v>6.5611596020083329</v>
      </c>
      <c r="AS111" s="62">
        <f t="shared" si="36"/>
        <v>0.64257323700000002</v>
      </c>
      <c r="AT111" s="62">
        <f t="shared" si="37"/>
        <v>0.1327881670271063</v>
      </c>
      <c r="AU111" s="62">
        <f t="shared" si="51"/>
        <v>-4.8630111234780338E-2</v>
      </c>
      <c r="AV111" s="62" t="str">
        <f t="shared" si="38"/>
        <v/>
      </c>
      <c r="AW111" s="62">
        <f t="shared" si="39"/>
        <v>0.13859602300000001</v>
      </c>
    </row>
    <row r="112" spans="1:49">
      <c r="A112" s="62">
        <v>1979</v>
      </c>
      <c r="B112" s="61">
        <v>66.149000000000001</v>
      </c>
      <c r="C112" s="61">
        <v>37200</v>
      </c>
      <c r="D112" s="61">
        <v>13341.86335</v>
      </c>
      <c r="F112">
        <v>0.64155787500000006</v>
      </c>
      <c r="G112" s="61"/>
      <c r="H112" s="61">
        <v>0.21381092900000001</v>
      </c>
      <c r="I112" s="61">
        <v>1986</v>
      </c>
      <c r="J112" s="61">
        <v>1764</v>
      </c>
      <c r="K112" s="61">
        <v>1939.809287</v>
      </c>
      <c r="L112" s="61">
        <v>1996.1720250000001</v>
      </c>
      <c r="M112" s="61">
        <v>49.949884580000003</v>
      </c>
      <c r="N112" s="62">
        <f t="shared" si="29"/>
        <v>20.495478505897026</v>
      </c>
      <c r="O112" s="61">
        <v>35.530664984532685</v>
      </c>
      <c r="P112">
        <v>17.726302669999999</v>
      </c>
      <c r="Q112">
        <v>20.427249710000002</v>
      </c>
      <c r="R112">
        <v>18.407914980000001</v>
      </c>
      <c r="S112">
        <v>23.45102086</v>
      </c>
      <c r="T112">
        <v>28.652053160000001</v>
      </c>
      <c r="U112">
        <v>37.397232000000002</v>
      </c>
      <c r="V112">
        <v>13.001289999999999</v>
      </c>
      <c r="W112">
        <v>1928.7037</v>
      </c>
      <c r="X112">
        <v>0.64257323700000002</v>
      </c>
      <c r="Y112">
        <v>1753.816591</v>
      </c>
      <c r="Z112" s="61">
        <v>13.13458333</v>
      </c>
      <c r="AB112" s="61">
        <v>0.15628542400000001</v>
      </c>
      <c r="AC112" s="63" t="str">
        <f t="shared" si="30"/>
        <v/>
      </c>
      <c r="AD112" s="20">
        <f t="shared" si="57"/>
        <v>0.64155787500000006</v>
      </c>
      <c r="AE112" s="62" t="str">
        <f t="shared" si="31"/>
        <v/>
      </c>
      <c r="AF112" s="20">
        <f t="shared" si="56"/>
        <v>0.21381092900000001</v>
      </c>
      <c r="AG112" s="62">
        <f t="shared" si="32"/>
        <v>0.14885476997484015</v>
      </c>
      <c r="AH112" s="62">
        <f t="shared" si="33"/>
        <v>0.1322154150229698</v>
      </c>
      <c r="AI112" s="62">
        <f t="shared" si="47"/>
        <v>0.14539268137534928</v>
      </c>
      <c r="AJ112" s="62">
        <f t="shared" si="48"/>
        <v>0.1496171840944541</v>
      </c>
      <c r="AK112" s="62">
        <f t="shared" si="34"/>
        <v>-4.2245027191048223E-3</v>
      </c>
      <c r="AL112" s="62">
        <f t="shared" si="40"/>
        <v>1.0045430501017371E-2</v>
      </c>
      <c r="AM112" s="62">
        <f t="shared" si="52"/>
        <v>1.0896654575425241E-2</v>
      </c>
      <c r="AN112" s="62">
        <f t="shared" si="53"/>
        <v>1.4394869230788058E-2</v>
      </c>
      <c r="AO112" s="62">
        <f t="shared" si="54"/>
        <v>-5.2930921641014421E-2</v>
      </c>
      <c r="AP112" s="62">
        <f t="shared" si="55"/>
        <v>-7.3233172818813974E-2</v>
      </c>
      <c r="AQ112" s="62">
        <f t="shared" si="50"/>
        <v>-1.0565481076786523</v>
      </c>
      <c r="AR112" s="62">
        <f t="shared" si="35"/>
        <v>6.5080552905258839</v>
      </c>
      <c r="AS112" s="62">
        <f t="shared" si="36"/>
        <v>0.64257323700000002</v>
      </c>
      <c r="AT112" s="62">
        <f t="shared" si="37"/>
        <v>0.13145214764922622</v>
      </c>
      <c r="AU112" s="62">
        <f t="shared" si="51"/>
        <v>6.5169609740537593E-2</v>
      </c>
      <c r="AV112" s="62" t="str">
        <f t="shared" si="38"/>
        <v/>
      </c>
      <c r="AW112" s="62">
        <f t="shared" si="39"/>
        <v>0.15628542400000001</v>
      </c>
    </row>
    <row r="113" spans="1:49">
      <c r="A113" s="62">
        <v>1980</v>
      </c>
      <c r="B113" s="61">
        <v>79.25</v>
      </c>
      <c r="C113" s="61">
        <v>37488</v>
      </c>
      <c r="D113" s="61">
        <v>15692.68225</v>
      </c>
      <c r="F113">
        <v>0.65364508300000002</v>
      </c>
      <c r="G113" s="61"/>
      <c r="H113" s="61">
        <v>0.22106784900000001</v>
      </c>
      <c r="I113" s="61">
        <v>2611.5</v>
      </c>
      <c r="J113" s="61">
        <v>2179.1</v>
      </c>
      <c r="K113" s="61">
        <v>2435.4715780000001</v>
      </c>
      <c r="L113" s="61">
        <v>2846.3374570000001</v>
      </c>
      <c r="M113" s="61">
        <v>51.144911880000002</v>
      </c>
      <c r="N113" s="62">
        <f t="shared" si="29"/>
        <v>23.362616394781334</v>
      </c>
      <c r="O113" s="61">
        <v>41.057512020423324</v>
      </c>
      <c r="P113">
        <v>20.50086919</v>
      </c>
      <c r="Q113">
        <v>23.855134</v>
      </c>
      <c r="R113">
        <v>21.647324059999999</v>
      </c>
      <c r="S113">
        <v>27.69742372</v>
      </c>
      <c r="T113">
        <v>39.299847389999996</v>
      </c>
      <c r="U113">
        <v>37.704867</v>
      </c>
      <c r="V113">
        <v>12.7136</v>
      </c>
      <c r="W113">
        <v>1918.1947</v>
      </c>
      <c r="X113">
        <v>0.64257323700000002</v>
      </c>
      <c r="Y113">
        <v>2093.165829</v>
      </c>
      <c r="Z113" s="61">
        <v>15.45675</v>
      </c>
      <c r="AB113" s="61">
        <v>0.167828318</v>
      </c>
      <c r="AC113" s="63" t="str">
        <f t="shared" si="30"/>
        <v/>
      </c>
      <c r="AD113" s="20">
        <f t="shared" si="57"/>
        <v>0.65364508300000002</v>
      </c>
      <c r="AE113" s="62" t="str">
        <f t="shared" si="31"/>
        <v/>
      </c>
      <c r="AF113" s="20">
        <f t="shared" si="56"/>
        <v>0.22106784900000001</v>
      </c>
      <c r="AG113" s="62">
        <f t="shared" si="32"/>
        <v>0.16641514550516054</v>
      </c>
      <c r="AH113" s="62">
        <f t="shared" si="33"/>
        <v>0.13886090123312092</v>
      </c>
      <c r="AI113" s="62">
        <f t="shared" si="47"/>
        <v>0.15519791576739536</v>
      </c>
      <c r="AJ113" s="62">
        <f t="shared" si="48"/>
        <v>0.1813799203765819</v>
      </c>
      <c r="AK113" s="62">
        <f t="shared" si="34"/>
        <v>-2.6182004609186543E-2</v>
      </c>
      <c r="AL113" s="62">
        <f t="shared" si="40"/>
        <v>1.4484867909028094E-2</v>
      </c>
      <c r="AM113" s="62">
        <f t="shared" si="52"/>
        <v>2.4196822862239911E-2</v>
      </c>
      <c r="AN113" s="62">
        <f t="shared" si="53"/>
        <v>3.1168258970993394E-2</v>
      </c>
      <c r="AO113" s="62">
        <f t="shared" si="54"/>
        <v>3.549252118944652E-2</v>
      </c>
      <c r="AP113" s="62">
        <f t="shared" si="55"/>
        <v>0.18506267778315763</v>
      </c>
      <c r="AQ113" s="62">
        <f t="shared" si="50"/>
        <v>-1.0871168976266103</v>
      </c>
      <c r="AR113" s="62">
        <f t="shared" si="35"/>
        <v>6.4720228646564379</v>
      </c>
      <c r="AS113" s="62">
        <f t="shared" si="36"/>
        <v>0.64257323700000002</v>
      </c>
      <c r="AT113" s="62">
        <f t="shared" si="37"/>
        <v>0.1333848347690848</v>
      </c>
      <c r="AU113" s="62">
        <f t="shared" si="51"/>
        <v>4.1297953993513214E-4</v>
      </c>
      <c r="AV113" s="62" t="str">
        <f t="shared" si="38"/>
        <v/>
      </c>
      <c r="AW113" s="62">
        <f t="shared" si="39"/>
        <v>0.167828318</v>
      </c>
    </row>
    <row r="114" spans="1:49">
      <c r="A114" s="62">
        <v>1981</v>
      </c>
      <c r="B114" s="61">
        <v>97.45</v>
      </c>
      <c r="C114" s="61">
        <v>37751</v>
      </c>
      <c r="D114" s="61">
        <v>17601.08742</v>
      </c>
      <c r="E114" s="62">
        <v>0.38991928300000001</v>
      </c>
      <c r="F114">
        <v>0.65814993899999996</v>
      </c>
      <c r="G114" s="61"/>
      <c r="H114" s="61">
        <v>0.21849231199999999</v>
      </c>
      <c r="I114" s="61">
        <v>3087.8</v>
      </c>
      <c r="J114" s="61">
        <v>2574.6</v>
      </c>
      <c r="K114" s="61">
        <v>3075.8920290000001</v>
      </c>
      <c r="L114" s="61">
        <v>3509.8518239999999</v>
      </c>
      <c r="M114" s="61">
        <v>50.732719619999997</v>
      </c>
      <c r="N114" s="62">
        <f t="shared" si="29"/>
        <v>26.232633909640079</v>
      </c>
      <c r="O114" s="61">
        <v>47.032205995910097</v>
      </c>
      <c r="P114">
        <v>23.394101620000001</v>
      </c>
      <c r="Q114">
        <v>27.283728320000002</v>
      </c>
      <c r="R114">
        <v>24.945532270000001</v>
      </c>
      <c r="S114">
        <v>31.81772604</v>
      </c>
      <c r="T114">
        <v>50.585546319999999</v>
      </c>
      <c r="U114">
        <v>37.976188999999998</v>
      </c>
      <c r="V114">
        <v>12.411160000000001</v>
      </c>
      <c r="W114">
        <v>1884.0266999999999</v>
      </c>
      <c r="X114">
        <v>0.64257323700000002</v>
      </c>
      <c r="Y114">
        <v>2435.792872</v>
      </c>
      <c r="Z114" s="61">
        <v>15.894666669999999</v>
      </c>
      <c r="AB114" s="61">
        <v>0.20567217700000001</v>
      </c>
      <c r="AC114" s="63">
        <f t="shared" si="30"/>
        <v>3.8991928300000003E-3</v>
      </c>
      <c r="AD114" s="20">
        <f t="shared" si="57"/>
        <v>0.65814993899999996</v>
      </c>
      <c r="AE114" s="62" t="str">
        <f t="shared" si="31"/>
        <v/>
      </c>
      <c r="AF114" s="20">
        <f t="shared" si="56"/>
        <v>0.21849231199999999</v>
      </c>
      <c r="AG114" s="62">
        <f t="shared" si="32"/>
        <v>0.17543234269101768</v>
      </c>
      <c r="AH114" s="62">
        <f t="shared" si="33"/>
        <v>0.14627505327168019</v>
      </c>
      <c r="AI114" s="62">
        <f t="shared" si="47"/>
        <v>0.17475579523029267</v>
      </c>
      <c r="AJ114" s="62">
        <f t="shared" si="48"/>
        <v>0.19941107843210745</v>
      </c>
      <c r="AK114" s="62">
        <f t="shared" si="34"/>
        <v>-2.4655283201814787E-2</v>
      </c>
      <c r="AL114" s="62">
        <f t="shared" si="40"/>
        <v>1.6149588439928513E-2</v>
      </c>
      <c r="AM114" s="62">
        <f t="shared" si="52"/>
        <v>1.8423986165072442E-2</v>
      </c>
      <c r="AN114" s="62">
        <f t="shared" si="53"/>
        <v>2.5945842148720966E-2</v>
      </c>
      <c r="AO114" s="62">
        <f t="shared" si="54"/>
        <v>2.2817104885345753E-2</v>
      </c>
      <c r="AP114" s="62">
        <f t="shared" si="55"/>
        <v>0.13657820410722329</v>
      </c>
      <c r="AQ114" s="62">
        <f t="shared" si="50"/>
        <v>-1.1183632902102751</v>
      </c>
      <c r="AR114" s="62">
        <f t="shared" si="35"/>
        <v>6.4228033368001336</v>
      </c>
      <c r="AS114" s="62">
        <f t="shared" si="36"/>
        <v>0.64257323700000002</v>
      </c>
      <c r="AT114" s="62">
        <f t="shared" si="37"/>
        <v>0.13838877189100399</v>
      </c>
      <c r="AU114" s="62">
        <f t="shared" si="51"/>
        <v>3.8700450129721231E-2</v>
      </c>
      <c r="AV114" s="62" t="str">
        <f t="shared" si="38"/>
        <v/>
      </c>
      <c r="AW114" s="62">
        <f t="shared" si="39"/>
        <v>0.20567217700000001</v>
      </c>
    </row>
    <row r="115" spans="1:49">
      <c r="A115" s="62">
        <v>1982</v>
      </c>
      <c r="B115" s="61">
        <v>125.600999999</v>
      </c>
      <c r="C115" s="61">
        <v>37983</v>
      </c>
      <c r="D115" s="61">
        <v>20390.067350000001</v>
      </c>
      <c r="E115" s="62">
        <v>0.44704727599999999</v>
      </c>
      <c r="F115">
        <v>0.65486794800000003</v>
      </c>
      <c r="G115" s="61"/>
      <c r="H115" s="61">
        <v>0.215959338</v>
      </c>
      <c r="I115" s="61">
        <v>4058.2</v>
      </c>
      <c r="J115" s="61">
        <v>3002.8</v>
      </c>
      <c r="K115" s="61">
        <v>3672.9092500000002</v>
      </c>
      <c r="L115" s="61">
        <v>4149.9211169999999</v>
      </c>
      <c r="M115" s="61">
        <v>51.2810852</v>
      </c>
      <c r="N115" s="62">
        <f t="shared" si="29"/>
        <v>29.880729266519989</v>
      </c>
      <c r="O115" s="61">
        <v>53.811345993197449</v>
      </c>
      <c r="P115">
        <v>26.757656579999999</v>
      </c>
      <c r="Q115">
        <v>30.75516361</v>
      </c>
      <c r="R115">
        <v>27.706514219999999</v>
      </c>
      <c r="S115">
        <v>36.137190429999997</v>
      </c>
      <c r="T115">
        <v>56.759273200000003</v>
      </c>
      <c r="U115">
        <v>38.212555999999999</v>
      </c>
      <c r="V115">
        <v>12.30542</v>
      </c>
      <c r="W115">
        <v>1863.0056999999999</v>
      </c>
      <c r="X115">
        <v>0.64257323700000002</v>
      </c>
      <c r="Y115">
        <v>2824.2209889999999</v>
      </c>
      <c r="Z115" s="61">
        <v>17.17283333</v>
      </c>
      <c r="AB115" s="61">
        <v>0.25688895299999998</v>
      </c>
      <c r="AC115" s="63">
        <f t="shared" si="30"/>
        <v>4.4704727600000001E-3</v>
      </c>
      <c r="AD115" s="20">
        <f t="shared" si="57"/>
        <v>0.65486794800000003</v>
      </c>
      <c r="AE115" s="62" t="str">
        <f t="shared" si="31"/>
        <v/>
      </c>
      <c r="AF115" s="20">
        <f t="shared" si="56"/>
        <v>0.215959338</v>
      </c>
      <c r="AG115" s="62">
        <f t="shared" si="32"/>
        <v>0.19902827834455386</v>
      </c>
      <c r="AH115" s="62">
        <f t="shared" si="33"/>
        <v>0.14726778232049342</v>
      </c>
      <c r="AI115" s="62">
        <f t="shared" si="47"/>
        <v>0.18013227651256383</v>
      </c>
      <c r="AJ115" s="62">
        <f t="shared" si="48"/>
        <v>0.20352660174023407</v>
      </c>
      <c r="AK115" s="62">
        <f t="shared" si="34"/>
        <v>-2.3394325227670237E-2</v>
      </c>
      <c r="AL115" s="62">
        <f t="shared" si="40"/>
        <v>4.1271748914363986E-3</v>
      </c>
      <c r="AM115" s="62">
        <f t="shared" si="52"/>
        <v>-1.0442151544226458E-2</v>
      </c>
      <c r="AN115" s="62">
        <f t="shared" si="53"/>
        <v>-2.5236744603359462E-2</v>
      </c>
      <c r="AO115" s="62">
        <f t="shared" si="54"/>
        <v>-2.9105779843256155E-3</v>
      </c>
      <c r="AP115" s="62">
        <f t="shared" si="55"/>
        <v>-1.5056403938469968E-2</v>
      </c>
      <c r="AQ115" s="62">
        <f t="shared" si="50"/>
        <v>-1.1331243369779236</v>
      </c>
      <c r="AR115" s="62">
        <f t="shared" si="35"/>
        <v>6.3968220932003046</v>
      </c>
      <c r="AS115" s="62">
        <f t="shared" si="36"/>
        <v>0.64257323700000002</v>
      </c>
      <c r="AT115" s="62">
        <f t="shared" si="37"/>
        <v>0.13850964494239396</v>
      </c>
      <c r="AU115" s="62">
        <f t="shared" si="51"/>
        <v>2.8737104982848205E-2</v>
      </c>
      <c r="AV115" s="62" t="str">
        <f t="shared" si="38"/>
        <v/>
      </c>
      <c r="AW115" s="62">
        <f t="shared" si="39"/>
        <v>0.25688895299999998</v>
      </c>
    </row>
    <row r="116" spans="1:49">
      <c r="A116" s="62">
        <v>1983</v>
      </c>
      <c r="B116" s="61">
        <v>156.699999999</v>
      </c>
      <c r="C116" s="61">
        <v>38184</v>
      </c>
      <c r="D116" s="61">
        <v>23310.756959999999</v>
      </c>
      <c r="E116" s="62">
        <v>0.44030732099999997</v>
      </c>
      <c r="F116">
        <v>0.64833352899999996</v>
      </c>
      <c r="G116" s="61"/>
      <c r="H116" s="61">
        <v>0.20788068500000001</v>
      </c>
      <c r="I116" s="61">
        <v>4809.8999999999996</v>
      </c>
      <c r="J116" s="61">
        <v>3631.3</v>
      </c>
      <c r="K116" s="61">
        <v>4723.4996549999996</v>
      </c>
      <c r="L116" s="61">
        <v>5036.7610549999999</v>
      </c>
      <c r="M116" s="61">
        <v>51.98469231</v>
      </c>
      <c r="N116" s="62">
        <f t="shared" si="29"/>
        <v>33.521116867366743</v>
      </c>
      <c r="O116" s="61">
        <v>60.36330498761555</v>
      </c>
      <c r="P116">
        <v>30.04680235</v>
      </c>
      <c r="Q116">
        <v>34.454792509999997</v>
      </c>
      <c r="R116">
        <v>31.467563470000002</v>
      </c>
      <c r="S116">
        <v>42.178198989999999</v>
      </c>
      <c r="T116">
        <v>69.234167580000005</v>
      </c>
      <c r="U116">
        <v>38.415495</v>
      </c>
      <c r="V116">
        <v>12.262740000000001</v>
      </c>
      <c r="W116">
        <v>1830.8347000000001</v>
      </c>
      <c r="X116">
        <v>0.64257323700000002</v>
      </c>
      <c r="Y116">
        <v>3260.9859029999998</v>
      </c>
      <c r="Z116" s="61">
        <v>19.452833330000001</v>
      </c>
      <c r="AB116" s="61">
        <v>0.30985421400000002</v>
      </c>
      <c r="AC116" s="63">
        <f t="shared" si="30"/>
        <v>4.4030732099999996E-3</v>
      </c>
      <c r="AD116" s="20">
        <f t="shared" si="57"/>
        <v>0.64833352899999996</v>
      </c>
      <c r="AE116" s="62" t="str">
        <f t="shared" si="31"/>
        <v/>
      </c>
      <c r="AF116" s="20">
        <f t="shared" si="56"/>
        <v>0.20788068500000001</v>
      </c>
      <c r="AG116" s="62">
        <f t="shared" si="32"/>
        <v>0.2063382157968327</v>
      </c>
      <c r="AH116" s="62">
        <f t="shared" si="33"/>
        <v>0.15577786711221411</v>
      </c>
      <c r="AI116" s="62">
        <f t="shared" si="47"/>
        <v>0.20263175765185448</v>
      </c>
      <c r="AJ116" s="62">
        <f t="shared" si="48"/>
        <v>0.21607024875437594</v>
      </c>
      <c r="AK116" s="62">
        <f t="shared" si="34"/>
        <v>-1.343849110252146E-2</v>
      </c>
      <c r="AL116" s="62">
        <f t="shared" si="40"/>
        <v>9.7375664678794828E-4</v>
      </c>
      <c r="AM116" s="62">
        <f t="shared" si="52"/>
        <v>-1.3716277124624135E-3</v>
      </c>
      <c r="AN116" s="62">
        <f t="shared" si="53"/>
        <v>1.2327900226813661E-2</v>
      </c>
      <c r="AO116" s="62">
        <f t="shared" si="54"/>
        <v>3.9619107068498062E-2</v>
      </c>
      <c r="AP116" s="62">
        <f t="shared" si="55"/>
        <v>8.3713616492785359E-2</v>
      </c>
      <c r="AQ116" s="62">
        <f t="shared" si="50"/>
        <v>-1.1418954972627471</v>
      </c>
      <c r="AR116" s="62">
        <f t="shared" si="35"/>
        <v>6.3706317648000921</v>
      </c>
      <c r="AS116" s="62">
        <f t="shared" si="36"/>
        <v>0.64257323700000002</v>
      </c>
      <c r="AT116" s="62">
        <f t="shared" si="37"/>
        <v>0.13989189233947552</v>
      </c>
      <c r="AU116" s="62">
        <f t="shared" si="51"/>
        <v>5.676650528583789E-2</v>
      </c>
      <c r="AV116" s="62" t="str">
        <f t="shared" si="38"/>
        <v/>
      </c>
      <c r="AW116" s="62">
        <f t="shared" si="39"/>
        <v>0.30985421400000002</v>
      </c>
    </row>
    <row r="117" spans="1:49">
      <c r="A117" s="62">
        <v>1984</v>
      </c>
      <c r="B117" s="61">
        <v>173.4</v>
      </c>
      <c r="C117" s="61">
        <v>38363</v>
      </c>
      <c r="D117" s="61">
        <v>26423.16706</v>
      </c>
      <c r="E117" s="62">
        <v>0.45736773200000003</v>
      </c>
      <c r="F117">
        <v>0.63418192799999995</v>
      </c>
      <c r="G117" s="61"/>
      <c r="H117" s="61">
        <v>0.187281215</v>
      </c>
      <c r="I117" s="61">
        <v>5908.3</v>
      </c>
      <c r="J117" s="61">
        <v>4218.3999999999996</v>
      </c>
      <c r="K117" s="61">
        <v>5938.5297399999999</v>
      </c>
      <c r="L117" s="61">
        <v>5530.3741559999999</v>
      </c>
      <c r="M117" s="61">
        <v>52.237476989999998</v>
      </c>
      <c r="N117" s="62">
        <f t="shared" si="29"/>
        <v>37.63649041101165</v>
      </c>
      <c r="O117" s="61">
        <v>67.171307995419909</v>
      </c>
      <c r="P117">
        <v>33.230598860000001</v>
      </c>
      <c r="Q117">
        <v>37.501411789999999</v>
      </c>
      <c r="R117">
        <v>34.315042519999999</v>
      </c>
      <c r="S117">
        <v>47.442459020000001</v>
      </c>
      <c r="T117">
        <v>77.441751530000005</v>
      </c>
      <c r="U117">
        <v>38.588237999999997</v>
      </c>
      <c r="V117">
        <v>11.986510000000001</v>
      </c>
      <c r="W117">
        <v>1786.7166999999999</v>
      </c>
      <c r="X117">
        <v>0.64257323700000002</v>
      </c>
      <c r="Y117">
        <v>3592.6647469999998</v>
      </c>
      <c r="Z117" s="61">
        <v>12.601749999999999</v>
      </c>
      <c r="AB117" s="61">
        <v>0.37202291500000001</v>
      </c>
      <c r="AC117" s="63">
        <f t="shared" si="30"/>
        <v>4.5736773200000004E-3</v>
      </c>
      <c r="AD117" s="20">
        <f t="shared" si="57"/>
        <v>0.63418192799999995</v>
      </c>
      <c r="AE117" s="62" t="str">
        <f t="shared" si="31"/>
        <v/>
      </c>
      <c r="AF117" s="20">
        <f t="shared" si="56"/>
        <v>0.187281215</v>
      </c>
      <c r="AG117" s="62">
        <f t="shared" si="32"/>
        <v>0.22360302179461755</v>
      </c>
      <c r="AH117" s="62">
        <f t="shared" si="33"/>
        <v>0.15964778144955646</v>
      </c>
      <c r="AI117" s="62">
        <f t="shared" si="47"/>
        <v>0.22474708374341254</v>
      </c>
      <c r="AJ117" s="62">
        <f t="shared" si="48"/>
        <v>0.20930020021604481</v>
      </c>
      <c r="AK117" s="62">
        <f t="shared" si="34"/>
        <v>1.5446883527367727E-2</v>
      </c>
      <c r="AL117" s="62">
        <f t="shared" si="40"/>
        <v>-1.5083615404994883E-2</v>
      </c>
      <c r="AM117" s="62">
        <f t="shared" si="52"/>
        <v>-3.1067997671050191E-2</v>
      </c>
      <c r="AN117" s="62">
        <f t="shared" si="53"/>
        <v>-2.9171943653873766E-2</v>
      </c>
      <c r="AO117" s="62">
        <f t="shared" si="54"/>
        <v>1.8156367835053856E-3</v>
      </c>
      <c r="AP117" s="62">
        <f t="shared" si="55"/>
        <v>-3.7669062532406012E-3</v>
      </c>
      <c r="AQ117" s="62">
        <f t="shared" si="50"/>
        <v>-1.1691656642377903</v>
      </c>
      <c r="AR117" s="62">
        <f t="shared" si="35"/>
        <v>6.3189693044981938</v>
      </c>
      <c r="AS117" s="62">
        <f t="shared" si="36"/>
        <v>0.64257323700000002</v>
      </c>
      <c r="AT117" s="62">
        <f t="shared" si="37"/>
        <v>0.13596646983467242</v>
      </c>
      <c r="AU117" s="62">
        <f t="shared" si="51"/>
        <v>7.8729858361191479E-2</v>
      </c>
      <c r="AV117" s="62" t="str">
        <f t="shared" si="38"/>
        <v/>
      </c>
      <c r="AW117" s="62">
        <f t="shared" si="39"/>
        <v>0.37202291500000001</v>
      </c>
    </row>
    <row r="118" spans="1:49">
      <c r="A118" s="62">
        <v>1985</v>
      </c>
      <c r="B118" s="61">
        <v>154.15</v>
      </c>
      <c r="C118" s="61">
        <v>38535</v>
      </c>
      <c r="D118" s="61">
        <v>29239.066180000002</v>
      </c>
      <c r="E118" s="62">
        <v>0.50666033499999996</v>
      </c>
      <c r="F118">
        <v>0.63135473600000003</v>
      </c>
      <c r="G118" s="61"/>
      <c r="H118" s="61">
        <v>0.19180814600000001</v>
      </c>
      <c r="I118" s="61">
        <v>6615.9</v>
      </c>
      <c r="J118" s="61">
        <v>4780</v>
      </c>
      <c r="K118" s="61">
        <v>6491.2346420000003</v>
      </c>
      <c r="L118" s="61">
        <v>6089.9738500000003</v>
      </c>
      <c r="M118" s="61">
        <v>53.635202970000002</v>
      </c>
      <c r="N118" s="62">
        <f t="shared" si="29"/>
        <v>40.38101299309605</v>
      </c>
      <c r="O118" s="61">
        <v>73.091999002853512</v>
      </c>
      <c r="P118">
        <v>35.939453970000002</v>
      </c>
      <c r="Q118">
        <v>40.062660919999999</v>
      </c>
      <c r="R118">
        <v>37.203268379999997</v>
      </c>
      <c r="S118">
        <v>51.289529129999998</v>
      </c>
      <c r="T118">
        <v>79.075867110000004</v>
      </c>
      <c r="U118">
        <v>38.73433</v>
      </c>
      <c r="V118">
        <v>11.85525</v>
      </c>
      <c r="W118">
        <v>1776.6986999999999</v>
      </c>
      <c r="X118">
        <v>0.64257323700000002</v>
      </c>
      <c r="Y118">
        <v>3949.5460790000002</v>
      </c>
      <c r="Z118" s="61">
        <v>11.6105</v>
      </c>
      <c r="AB118" s="61">
        <v>0.42362902499999999</v>
      </c>
      <c r="AC118" s="63">
        <f t="shared" si="30"/>
        <v>5.0666033499999997E-3</v>
      </c>
      <c r="AD118" s="20">
        <f t="shared" si="57"/>
        <v>0.63135473600000003</v>
      </c>
      <c r="AE118" s="62" t="str">
        <f t="shared" si="31"/>
        <v/>
      </c>
      <c r="AF118" s="20">
        <f t="shared" si="56"/>
        <v>0.19180814600000001</v>
      </c>
      <c r="AG118" s="62">
        <f t="shared" si="32"/>
        <v>0.22626919612519578</v>
      </c>
      <c r="AH118" s="62">
        <f t="shared" si="33"/>
        <v>0.16347991316048247</v>
      </c>
      <c r="AI118" s="62">
        <f t="shared" si="47"/>
        <v>0.22200553882394886</v>
      </c>
      <c r="AJ118" s="62">
        <f t="shared" si="48"/>
        <v>0.20828209124426969</v>
      </c>
      <c r="AK118" s="62">
        <f t="shared" si="34"/>
        <v>1.3723447579679166E-2</v>
      </c>
      <c r="AL118" s="62">
        <f t="shared" si="40"/>
        <v>7.9789549015137091E-3</v>
      </c>
      <c r="AM118" s="62">
        <f t="shared" si="52"/>
        <v>-4.3194582501850315E-3</v>
      </c>
      <c r="AN118" s="62">
        <f t="shared" si="53"/>
        <v>1.0427171983157254E-2</v>
      </c>
      <c r="AO118" s="62">
        <f t="shared" si="54"/>
        <v>7.5834035080339273E-3</v>
      </c>
      <c r="AP118" s="62">
        <f t="shared" si="55"/>
        <v>-4.9503955459006092E-2</v>
      </c>
      <c r="AQ118" s="62">
        <f t="shared" si="50"/>
        <v>-1.1839554794725926</v>
      </c>
      <c r="AR118" s="62">
        <f t="shared" si="35"/>
        <v>6.2985567788754109</v>
      </c>
      <c r="AS118" s="62">
        <f t="shared" si="36"/>
        <v>0.64257323700000002</v>
      </c>
      <c r="AT118" s="62">
        <f t="shared" si="37"/>
        <v>0.13507770920883766</v>
      </c>
      <c r="AU118" s="62">
        <f t="shared" si="51"/>
        <v>5.5631870354164531E-2</v>
      </c>
      <c r="AV118" s="62" t="str">
        <f t="shared" si="38"/>
        <v/>
      </c>
      <c r="AW118" s="62">
        <f t="shared" si="39"/>
        <v>0.42362902499999999</v>
      </c>
    </row>
    <row r="119" spans="1:49">
      <c r="A119" s="62">
        <v>1986</v>
      </c>
      <c r="B119" s="61">
        <v>132.39500000000001</v>
      </c>
      <c r="C119" s="61">
        <v>38708</v>
      </c>
      <c r="D119" s="61">
        <v>33580.768559999997</v>
      </c>
      <c r="E119" s="62">
        <v>0.56315983400000003</v>
      </c>
      <c r="F119">
        <v>0.62358788200000004</v>
      </c>
      <c r="G119" s="61"/>
      <c r="H119" s="61">
        <v>0.194692315</v>
      </c>
      <c r="I119" s="61">
        <v>7709.6</v>
      </c>
      <c r="J119" s="61">
        <v>6039.9</v>
      </c>
      <c r="K119" s="61">
        <v>6504.2288479999997</v>
      </c>
      <c r="L119" s="61">
        <v>5962.9283919999998</v>
      </c>
      <c r="M119" s="61">
        <v>55.631918720000002</v>
      </c>
      <c r="N119" s="62">
        <f t="shared" si="29"/>
        <v>44.512794834436441</v>
      </c>
      <c r="O119" s="61">
        <v>79.52105600491339</v>
      </c>
      <c r="P119">
        <v>39.297730629999997</v>
      </c>
      <c r="Q119">
        <v>42.713672090000003</v>
      </c>
      <c r="R119">
        <v>40.177168010000003</v>
      </c>
      <c r="S119">
        <v>51.09320262</v>
      </c>
      <c r="T119">
        <v>66.240939389999994</v>
      </c>
      <c r="U119">
        <v>38.85436</v>
      </c>
      <c r="V119">
        <v>12.11337</v>
      </c>
      <c r="W119">
        <v>1768.6657</v>
      </c>
      <c r="X119">
        <v>0.64257323700000002</v>
      </c>
      <c r="Y119">
        <v>4296.8152909999999</v>
      </c>
      <c r="Z119" s="61">
        <v>11.490833329999999</v>
      </c>
      <c r="AB119" s="61">
        <v>0.43717208099999999</v>
      </c>
      <c r="AC119" s="63">
        <f t="shared" si="30"/>
        <v>5.6315983400000002E-3</v>
      </c>
      <c r="AD119" s="20">
        <f t="shared" si="57"/>
        <v>0.62358788200000004</v>
      </c>
      <c r="AE119" s="62" t="str">
        <f t="shared" si="31"/>
        <v/>
      </c>
      <c r="AF119" s="20">
        <f t="shared" si="56"/>
        <v>0.194692315</v>
      </c>
      <c r="AG119" s="62">
        <f t="shared" si="32"/>
        <v>0.22958378651235972</v>
      </c>
      <c r="AH119" s="62">
        <f t="shared" si="33"/>
        <v>0.17986187508508888</v>
      </c>
      <c r="AI119" s="62">
        <f t="shared" si="47"/>
        <v>0.19368910024732325</v>
      </c>
      <c r="AJ119" s="62">
        <f t="shared" si="48"/>
        <v>0.1775697414830103</v>
      </c>
      <c r="AK119" s="62">
        <f t="shared" si="34"/>
        <v>1.6119358764312947E-2</v>
      </c>
      <c r="AL119" s="62">
        <f t="shared" si="40"/>
        <v>-8.0858891331401644E-3</v>
      </c>
      <c r="AM119" s="62">
        <f t="shared" si="52"/>
        <v>-3.3342666089173904E-2</v>
      </c>
      <c r="AN119" s="62">
        <f t="shared" si="53"/>
        <v>-2.0514715911421587E-2</v>
      </c>
      <c r="AO119" s="62">
        <f t="shared" si="54"/>
        <v>-0.10125212672920039</v>
      </c>
      <c r="AP119" s="62">
        <f t="shared" si="55"/>
        <v>-0.27452601634704704</v>
      </c>
      <c r="AQ119" s="62">
        <f t="shared" si="50"/>
        <v>-1.165510495766096</v>
      </c>
      <c r="AR119" s="62">
        <f t="shared" si="35"/>
        <v>6.3124702037122553</v>
      </c>
      <c r="AS119" s="62">
        <f t="shared" si="36"/>
        <v>0.64257323700000002</v>
      </c>
      <c r="AT119" s="62">
        <f t="shared" si="37"/>
        <v>0.12795464413873439</v>
      </c>
      <c r="AU119" s="62">
        <f t="shared" si="51"/>
        <v>1.8688026861285637E-2</v>
      </c>
      <c r="AV119" s="62" t="str">
        <f t="shared" si="38"/>
        <v/>
      </c>
      <c r="AW119" s="62">
        <f t="shared" si="39"/>
        <v>0.43717208099999999</v>
      </c>
    </row>
    <row r="120" spans="1:49">
      <c r="A120" s="62">
        <v>1987</v>
      </c>
      <c r="B120" s="61">
        <v>109</v>
      </c>
      <c r="C120" s="61">
        <v>38881</v>
      </c>
      <c r="D120" s="61">
        <v>37769.387699999999</v>
      </c>
      <c r="E120" s="62">
        <v>0.58727699099999997</v>
      </c>
      <c r="F120">
        <v>0.62355892000000002</v>
      </c>
      <c r="G120" s="61"/>
      <c r="H120" s="61">
        <v>0.20924796100000001</v>
      </c>
      <c r="I120" s="61">
        <v>8705.5</v>
      </c>
      <c r="J120" s="61">
        <v>7129.5</v>
      </c>
      <c r="K120" s="61">
        <v>7081.7478259999998</v>
      </c>
      <c r="L120" s="61">
        <v>7224.874624</v>
      </c>
      <c r="M120" s="61">
        <v>59.39739161</v>
      </c>
      <c r="N120" s="62">
        <f t="shared" si="29"/>
        <v>46.682504449285659</v>
      </c>
      <c r="O120" s="61">
        <v>83.694124006298466</v>
      </c>
      <c r="P120">
        <v>41.4715384</v>
      </c>
      <c r="Q120">
        <v>45.093946500000001</v>
      </c>
      <c r="R120">
        <v>42.516925720000003</v>
      </c>
      <c r="S120">
        <v>52.866014069999999</v>
      </c>
      <c r="T120">
        <v>64.356896129999996</v>
      </c>
      <c r="U120">
        <v>38.950964999999997</v>
      </c>
      <c r="V120">
        <v>12.66865</v>
      </c>
      <c r="W120">
        <v>1760.6467</v>
      </c>
      <c r="X120">
        <v>0.64257323700000002</v>
      </c>
      <c r="Y120">
        <v>4722.6985599999998</v>
      </c>
      <c r="Z120" s="61">
        <v>16.064833329999999</v>
      </c>
      <c r="AB120" s="61">
        <v>0.44032756499999998</v>
      </c>
      <c r="AC120" s="63">
        <f t="shared" si="30"/>
        <v>5.8727699099999997E-3</v>
      </c>
      <c r="AD120" s="20">
        <f t="shared" si="57"/>
        <v>0.62355892000000002</v>
      </c>
      <c r="AE120" s="62" t="str">
        <f t="shared" si="31"/>
        <v/>
      </c>
      <c r="AF120" s="20">
        <f t="shared" si="56"/>
        <v>0.20924796100000001</v>
      </c>
      <c r="AG120" s="62">
        <f t="shared" si="32"/>
        <v>0.23049089567316444</v>
      </c>
      <c r="AH120" s="62">
        <f t="shared" si="33"/>
        <v>0.18876398147169329</v>
      </c>
      <c r="AI120" s="62">
        <f t="shared" si="47"/>
        <v>0.18749967254565791</v>
      </c>
      <c r="AJ120" s="62">
        <f t="shared" si="48"/>
        <v>0.19128916469037702</v>
      </c>
      <c r="AK120" s="62">
        <f t="shared" si="34"/>
        <v>-3.7894921447191032E-3</v>
      </c>
      <c r="AL120" s="62">
        <f t="shared" si="40"/>
        <v>6.2478126361763002E-3</v>
      </c>
      <c r="AM120" s="62">
        <f t="shared" si="52"/>
        <v>6.6361699005274217E-3</v>
      </c>
      <c r="AN120" s="62">
        <f t="shared" si="53"/>
        <v>9.0105893536658183E-3</v>
      </c>
      <c r="AO120" s="62">
        <f t="shared" si="54"/>
        <v>-1.3483576175578322E-2</v>
      </c>
      <c r="AP120" s="62">
        <f t="shared" si="55"/>
        <v>-7.6447382527374597E-2</v>
      </c>
      <c r="AQ120" s="62">
        <f t="shared" si="50"/>
        <v>-1.1231731096144293</v>
      </c>
      <c r="AR120" s="62">
        <f t="shared" si="35"/>
        <v>6.3502633541088729</v>
      </c>
      <c r="AS120" s="62">
        <f t="shared" si="36"/>
        <v>0.64257323700000002</v>
      </c>
      <c r="AT120" s="62">
        <f t="shared" si="37"/>
        <v>0.12504037919576863</v>
      </c>
      <c r="AU120" s="62">
        <f t="shared" si="51"/>
        <v>6.7315548093750885E-2</v>
      </c>
      <c r="AV120" s="62" t="str">
        <f t="shared" si="38"/>
        <v/>
      </c>
      <c r="AW120" s="62">
        <f t="shared" si="39"/>
        <v>0.44032756499999998</v>
      </c>
    </row>
    <row r="121" spans="1:49">
      <c r="A121" s="62">
        <v>1988</v>
      </c>
      <c r="B121" s="61">
        <v>113.45</v>
      </c>
      <c r="C121" s="61">
        <v>39054</v>
      </c>
      <c r="D121" s="61">
        <v>42232.447999999997</v>
      </c>
      <c r="E121" s="62">
        <v>0.65834579000000004</v>
      </c>
      <c r="F121">
        <v>0.61583895499999997</v>
      </c>
      <c r="G121" s="61"/>
      <c r="H121" s="61">
        <v>0.22890089799999999</v>
      </c>
      <c r="I121" s="61">
        <v>9517</v>
      </c>
      <c r="J121" s="61">
        <v>8178</v>
      </c>
      <c r="K121" s="61">
        <v>7657.865229</v>
      </c>
      <c r="L121" s="61">
        <v>8366.2878359999995</v>
      </c>
      <c r="M121" s="61">
        <v>63.062796400000003</v>
      </c>
      <c r="N121" s="62">
        <f t="shared" si="29"/>
        <v>48.947048853590815</v>
      </c>
      <c r="O121" s="61">
        <v>87.742427997855856</v>
      </c>
      <c r="P121">
        <v>43.46684964</v>
      </c>
      <c r="Q121">
        <v>47.847801169999997</v>
      </c>
      <c r="R121">
        <v>45.2210623</v>
      </c>
      <c r="S121">
        <v>55.343317919999997</v>
      </c>
      <c r="T121">
        <v>64.431932540000005</v>
      </c>
      <c r="U121">
        <v>39.032625000000003</v>
      </c>
      <c r="V121">
        <v>13.08168</v>
      </c>
      <c r="W121">
        <v>1756.6237000000001</v>
      </c>
      <c r="X121">
        <v>0.64257323700000002</v>
      </c>
      <c r="Y121">
        <v>5295.4906840000003</v>
      </c>
      <c r="Z121" s="61">
        <v>11.292</v>
      </c>
      <c r="AB121" s="61">
        <v>0.40349849999999998</v>
      </c>
      <c r="AC121" s="63">
        <f t="shared" si="30"/>
        <v>6.5834579000000008E-3</v>
      </c>
      <c r="AD121" s="20">
        <f t="shared" si="57"/>
        <v>0.61583895499999997</v>
      </c>
      <c r="AE121" s="62" t="str">
        <f t="shared" si="31"/>
        <v/>
      </c>
      <c r="AF121" s="20">
        <f t="shared" si="56"/>
        <v>0.22890089799999999</v>
      </c>
      <c r="AG121" s="62">
        <f t="shared" si="32"/>
        <v>0.2253480546521954</v>
      </c>
      <c r="AH121" s="62">
        <f t="shared" si="33"/>
        <v>0.19364257549076958</v>
      </c>
      <c r="AI121" s="62">
        <f t="shared" si="47"/>
        <v>0.18132657687757056</v>
      </c>
      <c r="AJ121" s="62">
        <f t="shared" si="48"/>
        <v>0.19810094446810186</v>
      </c>
      <c r="AK121" s="62">
        <f t="shared" si="34"/>
        <v>-1.6774367590531303E-2</v>
      </c>
      <c r="AL121" s="62">
        <f t="shared" si="40"/>
        <v>-3.784206831956991E-4</v>
      </c>
      <c r="AM121" s="62">
        <f t="shared" si="52"/>
        <v>1.1907529988671003E-2</v>
      </c>
      <c r="AN121" s="62">
        <f t="shared" si="53"/>
        <v>1.429108876603302E-2</v>
      </c>
      <c r="AO121" s="62">
        <f t="shared" si="54"/>
        <v>-1.5743692508921705E-3</v>
      </c>
      <c r="AP121" s="62">
        <f t="shared" si="55"/>
        <v>-4.6204357895720645E-2</v>
      </c>
      <c r="AQ121" s="62">
        <f t="shared" si="50"/>
        <v>-1.093185056739632</v>
      </c>
      <c r="AR121" s="62">
        <f t="shared" si="35"/>
        <v>6.3779638366254989</v>
      </c>
      <c r="AS121" s="62">
        <f t="shared" si="36"/>
        <v>0.64257323700000002</v>
      </c>
      <c r="AT121" s="62">
        <f t="shared" si="37"/>
        <v>0.12538914826817524</v>
      </c>
      <c r="AU121" s="62">
        <f t="shared" si="51"/>
        <v>0.11327871255865038</v>
      </c>
      <c r="AV121" s="62" t="str">
        <f t="shared" si="38"/>
        <v/>
      </c>
      <c r="AW121" s="62">
        <f t="shared" si="39"/>
        <v>0.40349849999999998</v>
      </c>
    </row>
    <row r="122" spans="1:49">
      <c r="A122" s="62">
        <v>1989</v>
      </c>
      <c r="B122" s="61">
        <v>109.72</v>
      </c>
      <c r="C122" s="61">
        <v>39215</v>
      </c>
      <c r="D122" s="61">
        <v>47699.114739999997</v>
      </c>
      <c r="E122" s="62">
        <v>0.69296497499999998</v>
      </c>
      <c r="F122">
        <v>0.61856947600000001</v>
      </c>
      <c r="G122" s="61"/>
      <c r="H122" s="61">
        <v>0.24550158399999999</v>
      </c>
      <c r="I122" s="61">
        <v>10951</v>
      </c>
      <c r="J122" s="61">
        <v>9847</v>
      </c>
      <c r="K122" s="61">
        <v>8228.9872130000003</v>
      </c>
      <c r="L122" s="61">
        <v>10043.204250000001</v>
      </c>
      <c r="M122" s="61">
        <v>67.033316429999999</v>
      </c>
      <c r="N122" s="62">
        <f t="shared" si="29"/>
        <v>51.79482811016328</v>
      </c>
      <c r="O122" s="61">
        <v>93.70222397299456</v>
      </c>
      <c r="P122">
        <v>46.395993740000002</v>
      </c>
      <c r="Q122">
        <v>50.585205549999998</v>
      </c>
      <c r="R122">
        <v>48.303628760000002</v>
      </c>
      <c r="S122">
        <v>58.665226439999998</v>
      </c>
      <c r="T122">
        <v>65.665508599999995</v>
      </c>
      <c r="U122">
        <v>39.110106000000002</v>
      </c>
      <c r="V122">
        <v>13.52679</v>
      </c>
      <c r="W122">
        <v>1744.5556999999999</v>
      </c>
      <c r="X122">
        <v>0.64257323700000002</v>
      </c>
      <c r="Y122">
        <v>5958.8733300000004</v>
      </c>
      <c r="Z122" s="61">
        <v>14.391666669999999</v>
      </c>
      <c r="AB122" s="61">
        <v>0.41783758599999998</v>
      </c>
      <c r="AC122" s="63">
        <f t="shared" si="30"/>
        <v>6.92964975E-3</v>
      </c>
      <c r="AD122" s="20">
        <f t="shared" si="57"/>
        <v>0.61856947600000001</v>
      </c>
      <c r="AE122" s="62" t="str">
        <f t="shared" si="31"/>
        <v/>
      </c>
      <c r="AF122" s="20">
        <f t="shared" si="56"/>
        <v>0.24550158399999999</v>
      </c>
      <c r="AG122" s="62">
        <f t="shared" si="32"/>
        <v>0.22958497363508931</v>
      </c>
      <c r="AH122" s="62">
        <f t="shared" si="33"/>
        <v>0.20643988999951826</v>
      </c>
      <c r="AI122" s="62">
        <f t="shared" si="47"/>
        <v>0.17251865695736393</v>
      </c>
      <c r="AJ122" s="62">
        <f t="shared" si="48"/>
        <v>0.21055326298493901</v>
      </c>
      <c r="AK122" s="62">
        <f t="shared" si="34"/>
        <v>-3.803460602757508E-2</v>
      </c>
      <c r="AL122" s="62">
        <f t="shared" si="40"/>
        <v>8.6633206837434633E-3</v>
      </c>
      <c r="AM122" s="62">
        <f t="shared" si="52"/>
        <v>-9.172338615509952E-4</v>
      </c>
      <c r="AN122" s="62">
        <f t="shared" si="53"/>
        <v>9.3925063657224212E-3</v>
      </c>
      <c r="AO122" s="62">
        <f t="shared" si="54"/>
        <v>1.7400063171920819E-3</v>
      </c>
      <c r="AP122" s="62">
        <f t="shared" si="55"/>
        <v>-3.7586775417559733E-2</v>
      </c>
      <c r="AQ122" s="62">
        <f t="shared" si="50"/>
        <v>-1.0617087355880119</v>
      </c>
      <c r="AR122" s="62">
        <f t="shared" si="35"/>
        <v>6.4025464534485605</v>
      </c>
      <c r="AS122" s="62">
        <f t="shared" si="36"/>
        <v>0.64257323700000002</v>
      </c>
      <c r="AT122" s="62">
        <f t="shared" si="37"/>
        <v>0.12492628767810127</v>
      </c>
      <c r="AU122" s="62">
        <f t="shared" si="51"/>
        <v>5.6368777314332826E-2</v>
      </c>
      <c r="AV122" s="62" t="str">
        <f t="shared" si="38"/>
        <v/>
      </c>
      <c r="AW122" s="62">
        <f t="shared" si="39"/>
        <v>0.41783758599999998</v>
      </c>
    </row>
    <row r="123" spans="1:49">
      <c r="A123" s="62">
        <v>1990</v>
      </c>
      <c r="B123" s="61">
        <v>96.909000000000006</v>
      </c>
      <c r="C123" s="61">
        <v>39351</v>
      </c>
      <c r="D123" s="61">
        <v>53466.895700000001</v>
      </c>
      <c r="E123" s="62">
        <v>0.78073752200000002</v>
      </c>
      <c r="F123">
        <v>0.612931754</v>
      </c>
      <c r="G123" s="61"/>
      <c r="H123" s="61">
        <v>0.250181555</v>
      </c>
      <c r="I123" s="61">
        <v>11799</v>
      </c>
      <c r="J123" s="61">
        <v>10343</v>
      </c>
      <c r="K123" s="61">
        <v>8626.4340769999999</v>
      </c>
      <c r="L123" s="61">
        <v>10712.03469</v>
      </c>
      <c r="M123" s="61">
        <v>70.156748350000001</v>
      </c>
      <c r="N123" s="62">
        <f t="shared" si="29"/>
        <v>55.28136362663102</v>
      </c>
      <c r="O123" s="61">
        <v>100.00000000119083</v>
      </c>
      <c r="P123">
        <v>49.461870650000002</v>
      </c>
      <c r="Q123">
        <v>53.351716289999999</v>
      </c>
      <c r="R123">
        <v>51.949546640000001</v>
      </c>
      <c r="S123">
        <v>59.116140479999999</v>
      </c>
      <c r="T123">
        <v>63.845563249999998</v>
      </c>
      <c r="U123">
        <v>39.192055000000003</v>
      </c>
      <c r="V123">
        <v>14.021520000000001</v>
      </c>
      <c r="W123">
        <v>1746.5487000000001</v>
      </c>
      <c r="X123">
        <v>0.64257323700000002</v>
      </c>
      <c r="Y123">
        <v>6636.8280619999996</v>
      </c>
      <c r="Z123" s="61">
        <v>14.758333329999999</v>
      </c>
      <c r="AB123" s="61">
        <v>0.43626843199999998</v>
      </c>
      <c r="AC123" s="63">
        <f t="shared" si="30"/>
        <v>7.8073752200000001E-3</v>
      </c>
      <c r="AD123" s="20">
        <f t="shared" si="57"/>
        <v>0.612931754</v>
      </c>
      <c r="AE123" s="62" t="str">
        <f t="shared" si="31"/>
        <v/>
      </c>
      <c r="AF123" s="20">
        <f t="shared" si="56"/>
        <v>0.250181555</v>
      </c>
      <c r="AG123" s="62">
        <f t="shared" si="32"/>
        <v>0.2206786058087902</v>
      </c>
      <c r="AH123" s="62">
        <f t="shared" si="33"/>
        <v>0.19344680226123545</v>
      </c>
      <c r="AI123" s="62">
        <f t="shared" si="47"/>
        <v>0.16134159210219493</v>
      </c>
      <c r="AJ123" s="62">
        <f t="shared" si="48"/>
        <v>0.20034891776969202</v>
      </c>
      <c r="AK123" s="62">
        <f t="shared" si="34"/>
        <v>-3.9007325667497095E-2</v>
      </c>
      <c r="AL123" s="62">
        <f t="shared" si="40"/>
        <v>-1.156576782615226E-3</v>
      </c>
      <c r="AM123" s="62">
        <f t="shared" si="52"/>
        <v>-1.1898551430954927E-2</v>
      </c>
      <c r="AN123" s="62">
        <f t="shared" si="53"/>
        <v>7.6207572729773592E-3</v>
      </c>
      <c r="AO123" s="62">
        <f t="shared" si="54"/>
        <v>-5.7488710994576496E-2</v>
      </c>
      <c r="AP123" s="62">
        <f t="shared" si="55"/>
        <v>-9.3252257334630259E-2</v>
      </c>
      <c r="AQ123" s="62">
        <f t="shared" si="50"/>
        <v>-1.0278807554053273</v>
      </c>
      <c r="AR123" s="62">
        <f t="shared" si="35"/>
        <v>6.4375161927929074</v>
      </c>
      <c r="AS123" s="62">
        <f t="shared" si="36"/>
        <v>0.64257323700000002</v>
      </c>
      <c r="AT123" s="62">
        <f t="shared" si="37"/>
        <v>0.12412966893082591</v>
      </c>
      <c r="AU123" s="62">
        <f t="shared" si="51"/>
        <v>7.8771120761627983E-2</v>
      </c>
      <c r="AV123" s="62" t="str">
        <f t="shared" si="38"/>
        <v/>
      </c>
      <c r="AW123" s="62">
        <f t="shared" si="39"/>
        <v>0.43626843199999998</v>
      </c>
    </row>
    <row r="124" spans="1:49">
      <c r="A124" s="62">
        <v>1991</v>
      </c>
      <c r="B124" s="61">
        <v>96.688000000000002</v>
      </c>
      <c r="C124" s="61">
        <v>39451</v>
      </c>
      <c r="D124" s="61">
        <v>58936.001819999998</v>
      </c>
      <c r="E124" s="62">
        <v>0.801500832</v>
      </c>
      <c r="F124">
        <v>0.61220892500000001</v>
      </c>
      <c r="G124" s="61"/>
      <c r="H124" s="61">
        <v>0.24487890800000001</v>
      </c>
      <c r="I124" s="61">
        <v>12855</v>
      </c>
      <c r="J124" s="61">
        <v>11558</v>
      </c>
      <c r="K124" s="61">
        <v>9475.4951089999995</v>
      </c>
      <c r="L124" s="61">
        <v>11650.589099999999</v>
      </c>
      <c r="M124" s="61">
        <v>72.288253269999998</v>
      </c>
      <c r="N124" s="62">
        <f t="shared" si="29"/>
        <v>58.989392847189315</v>
      </c>
      <c r="O124" s="61">
        <v>105.93466000467863</v>
      </c>
      <c r="P124">
        <v>52.646508109999999</v>
      </c>
      <c r="Q124">
        <v>55.909261829999998</v>
      </c>
      <c r="R124">
        <v>55.94645508</v>
      </c>
      <c r="S124">
        <v>60.023361289999997</v>
      </c>
      <c r="T124">
        <v>62.912727949999997</v>
      </c>
      <c r="U124">
        <v>39.287042999999997</v>
      </c>
      <c r="V124">
        <v>14.184240000000001</v>
      </c>
      <c r="W124">
        <v>1755.5626999999999</v>
      </c>
      <c r="X124">
        <v>0.64257323700000002</v>
      </c>
      <c r="Y124">
        <v>7275.8900659999999</v>
      </c>
      <c r="Z124" s="61">
        <v>13.20166667</v>
      </c>
      <c r="AB124" s="61">
        <v>0.443960664</v>
      </c>
      <c r="AC124" s="63">
        <f t="shared" si="30"/>
        <v>8.0150083199999993E-3</v>
      </c>
      <c r="AD124" s="20">
        <f t="shared" si="57"/>
        <v>0.61220892500000001</v>
      </c>
      <c r="AE124" s="62" t="str">
        <f t="shared" si="31"/>
        <v/>
      </c>
      <c r="AF124" s="20">
        <f t="shared" si="56"/>
        <v>0.24487890800000001</v>
      </c>
      <c r="AG124" s="62">
        <f t="shared" si="32"/>
        <v>0.21811795172772716</v>
      </c>
      <c r="AH124" s="62">
        <f t="shared" si="33"/>
        <v>0.1961110296436461</v>
      </c>
      <c r="AI124" s="62">
        <f t="shared" si="47"/>
        <v>0.16077600815100559</v>
      </c>
      <c r="AJ124" s="62">
        <f t="shared" si="48"/>
        <v>0.19768204052223914</v>
      </c>
      <c r="AK124" s="62">
        <f t="shared" si="34"/>
        <v>-3.6906032371233549E-2</v>
      </c>
      <c r="AL124" s="62">
        <f t="shared" si="40"/>
        <v>-2.5239678724157111E-3</v>
      </c>
      <c r="AM124" s="62">
        <f t="shared" si="52"/>
        <v>-1.8097894195080053E-2</v>
      </c>
      <c r="AN124" s="62">
        <f t="shared" si="53"/>
        <v>9.2002846771912818E-3</v>
      </c>
      <c r="AO124" s="62">
        <f t="shared" si="54"/>
        <v>-4.9691949123750176E-2</v>
      </c>
      <c r="AP124" s="62">
        <f t="shared" si="55"/>
        <v>-7.9640396308837111E-2</v>
      </c>
      <c r="AQ124" s="62">
        <f t="shared" si="50"/>
        <v>-1.0187632807549645</v>
      </c>
      <c r="AR124" s="62">
        <f t="shared" si="35"/>
        <v>6.4517814305358465</v>
      </c>
      <c r="AS124" s="62">
        <f t="shared" si="36"/>
        <v>0.64257323700000002</v>
      </c>
      <c r="AT124" s="62">
        <f t="shared" si="37"/>
        <v>0.12345408309545217</v>
      </c>
      <c r="AU124" s="62">
        <f t="shared" si="51"/>
        <v>8.2661534594055897E-2</v>
      </c>
      <c r="AV124" s="62" t="str">
        <f t="shared" si="38"/>
        <v/>
      </c>
      <c r="AW124" s="62">
        <f t="shared" si="39"/>
        <v>0.443960664</v>
      </c>
    </row>
    <row r="125" spans="1:49">
      <c r="A125" s="62">
        <v>1992</v>
      </c>
      <c r="B125" s="61">
        <v>114.623</v>
      </c>
      <c r="C125" s="61">
        <v>39645</v>
      </c>
      <c r="D125" s="61">
        <v>63781.330999999998</v>
      </c>
      <c r="E125" s="62">
        <v>0.83817407300000002</v>
      </c>
      <c r="F125">
        <v>0.61901918</v>
      </c>
      <c r="G125" s="61"/>
      <c r="H125" s="61">
        <v>0.225982618</v>
      </c>
      <c r="I125" s="61">
        <v>14531</v>
      </c>
      <c r="J125" s="61">
        <v>12841</v>
      </c>
      <c r="K125" s="61">
        <v>10479.66194</v>
      </c>
      <c r="L125" s="61">
        <v>12632.058650000001</v>
      </c>
      <c r="M125" s="61">
        <v>73.045723789999997</v>
      </c>
      <c r="N125" s="62">
        <f t="shared" si="29"/>
        <v>62.867959093392081</v>
      </c>
      <c r="O125" s="61">
        <v>112.21102002980527</v>
      </c>
      <c r="P125">
        <v>56.106184290000002</v>
      </c>
      <c r="Q125">
        <v>57.813510819999998</v>
      </c>
      <c r="R125">
        <v>61.265353079999997</v>
      </c>
      <c r="S125">
        <v>61.760324789999999</v>
      </c>
      <c r="T125">
        <v>63.665548800000003</v>
      </c>
      <c r="U125">
        <v>39.397402999999997</v>
      </c>
      <c r="V125">
        <v>13.99394</v>
      </c>
      <c r="W125">
        <v>1747.5977</v>
      </c>
      <c r="X125">
        <v>0.64257323700000002</v>
      </c>
      <c r="Y125">
        <v>7758.9235989999997</v>
      </c>
      <c r="Z125" s="61">
        <v>13.00666667</v>
      </c>
      <c r="AB125" s="61">
        <v>0.46912275199999998</v>
      </c>
      <c r="AC125" s="63">
        <f t="shared" si="30"/>
        <v>8.3817407300000001E-3</v>
      </c>
      <c r="AD125" s="20">
        <f t="shared" si="57"/>
        <v>0.61901918</v>
      </c>
      <c r="AE125" s="62" t="str">
        <f t="shared" si="31"/>
        <v/>
      </c>
      <c r="AF125" s="20">
        <f t="shared" si="56"/>
        <v>0.225982618</v>
      </c>
      <c r="AG125" s="62">
        <f t="shared" si="32"/>
        <v>0.22782528636788718</v>
      </c>
      <c r="AH125" s="62">
        <f t="shared" si="33"/>
        <v>0.2013285047312669</v>
      </c>
      <c r="AI125" s="62">
        <f t="shared" si="47"/>
        <v>0.1643061029880358</v>
      </c>
      <c r="AJ125" s="62">
        <f t="shared" si="48"/>
        <v>0.1980526033550476</v>
      </c>
      <c r="AK125" s="62">
        <f t="shared" si="34"/>
        <v>-3.3746500367011795E-2</v>
      </c>
      <c r="AL125" s="62">
        <f t="shared" si="40"/>
        <v>-3.2864379466704325E-5</v>
      </c>
      <c r="AM125" s="62">
        <f t="shared" si="52"/>
        <v>-3.018654659897033E-2</v>
      </c>
      <c r="AN125" s="62">
        <f t="shared" si="53"/>
        <v>2.7140412459904274E-2</v>
      </c>
      <c r="AO125" s="62">
        <f t="shared" si="54"/>
        <v>-3.515167071576844E-2</v>
      </c>
      <c r="AP125" s="62">
        <f t="shared" si="55"/>
        <v>-5.1783908320424614E-2</v>
      </c>
      <c r="AQ125" s="62">
        <f t="shared" si="50"/>
        <v>-1.0350755216631951</v>
      </c>
      <c r="AR125" s="62">
        <f t="shared" si="35"/>
        <v>6.4309218593225808</v>
      </c>
      <c r="AS125" s="62">
        <f t="shared" si="36"/>
        <v>0.64257323700000002</v>
      </c>
      <c r="AT125" s="62">
        <f t="shared" si="37"/>
        <v>0.12164881913486565</v>
      </c>
      <c r="AU125" s="62">
        <f t="shared" si="51"/>
        <v>6.8337672652608455E-2</v>
      </c>
      <c r="AV125" s="62" t="str">
        <f t="shared" si="38"/>
        <v/>
      </c>
      <c r="AW125" s="62">
        <f t="shared" si="39"/>
        <v>0.46912275199999998</v>
      </c>
    </row>
    <row r="126" spans="1:49">
      <c r="A126" s="62">
        <v>1993</v>
      </c>
      <c r="B126" s="61">
        <v>142.214</v>
      </c>
      <c r="C126" s="61">
        <v>39851</v>
      </c>
      <c r="D126" s="61">
        <v>66036.300499999998</v>
      </c>
      <c r="E126" s="62">
        <v>0.83638429800000003</v>
      </c>
      <c r="F126">
        <v>0.61825606799999999</v>
      </c>
      <c r="G126" s="61"/>
      <c r="H126" s="61">
        <v>0.207451677</v>
      </c>
      <c r="I126" s="61">
        <v>16998</v>
      </c>
      <c r="J126" s="61">
        <v>13120.9</v>
      </c>
      <c r="K126" s="61">
        <v>11892.900809999999</v>
      </c>
      <c r="L126" s="61">
        <v>12767.99562</v>
      </c>
      <c r="M126" s="61">
        <v>71.488073940000007</v>
      </c>
      <c r="N126" s="62">
        <f t="shared" si="29"/>
        <v>66.165091576121753</v>
      </c>
      <c r="O126" s="61">
        <v>117.33750003952983</v>
      </c>
      <c r="P126">
        <v>59.075771660000001</v>
      </c>
      <c r="Q126">
        <v>60.311358060000003</v>
      </c>
      <c r="R126">
        <v>63.613494969999998</v>
      </c>
      <c r="S126">
        <v>64.822049430000007</v>
      </c>
      <c r="T126">
        <v>67.570223619999993</v>
      </c>
      <c r="U126">
        <v>39.518427000000003</v>
      </c>
      <c r="V126">
        <v>13.60933</v>
      </c>
      <c r="W126">
        <v>1739.5847000000001</v>
      </c>
      <c r="X126">
        <v>0.64257323700000002</v>
      </c>
      <c r="Y126">
        <v>8213.0325900000007</v>
      </c>
      <c r="Z126" s="61">
        <v>12.32666667</v>
      </c>
      <c r="AB126" s="61">
        <v>0.58468094999999998</v>
      </c>
      <c r="AC126" s="63">
        <f t="shared" si="30"/>
        <v>8.3638429800000011E-3</v>
      </c>
      <c r="AD126" s="20">
        <f t="shared" si="57"/>
        <v>0.61825606799999999</v>
      </c>
      <c r="AE126" s="62" t="str">
        <f t="shared" si="31"/>
        <v/>
      </c>
      <c r="AF126" s="20">
        <f t="shared" si="56"/>
        <v>0.207451677</v>
      </c>
      <c r="AG126" s="62">
        <f t="shared" si="32"/>
        <v>0.25740388046117152</v>
      </c>
      <c r="AH126" s="62">
        <f t="shared" si="33"/>
        <v>0.19869223291816598</v>
      </c>
      <c r="AI126" s="62">
        <f t="shared" si="47"/>
        <v>0.18009641242698021</v>
      </c>
      <c r="AJ126" s="62">
        <f t="shared" si="48"/>
        <v>0.19334813615126728</v>
      </c>
      <c r="AK126" s="62">
        <f t="shared" si="34"/>
        <v>-1.3251723724287068E-2</v>
      </c>
      <c r="AL126" s="62">
        <f t="shared" si="40"/>
        <v>4.5847527299357644E-4</v>
      </c>
      <c r="AM126" s="62">
        <f t="shared" si="52"/>
        <v>-8.8184211156870258E-3</v>
      </c>
      <c r="AN126" s="62">
        <f t="shared" si="53"/>
        <v>-1.3505214385535006E-2</v>
      </c>
      <c r="AO126" s="62">
        <f t="shared" si="54"/>
        <v>-2.7317168883758667E-3</v>
      </c>
      <c r="AP126" s="62">
        <f t="shared" si="55"/>
        <v>8.4074591646822513E-3</v>
      </c>
      <c r="AQ126" s="62">
        <f t="shared" si="50"/>
        <v>-1.0660114825127802</v>
      </c>
      <c r="AR126" s="62">
        <f t="shared" si="35"/>
        <v>6.39539020304671</v>
      </c>
      <c r="AS126" s="62">
        <f t="shared" si="36"/>
        <v>0.64257323700000002</v>
      </c>
      <c r="AT126" s="62">
        <f t="shared" si="37"/>
        <v>0.12437148246970621</v>
      </c>
      <c r="AU126" s="62">
        <f t="shared" si="51"/>
        <v>7.8950299958407369E-2</v>
      </c>
      <c r="AV126" s="62" t="str">
        <f t="shared" si="38"/>
        <v/>
      </c>
      <c r="AW126" s="62">
        <f t="shared" si="39"/>
        <v>0.58468094999999998</v>
      </c>
    </row>
    <row r="127" spans="1:49">
      <c r="A127" s="62">
        <v>1994</v>
      </c>
      <c r="B127" s="61">
        <v>131.739</v>
      </c>
      <c r="C127" s="61">
        <v>40041</v>
      </c>
      <c r="D127" s="61">
        <v>70538.526190000004</v>
      </c>
      <c r="E127" s="62">
        <v>0.77335770400000003</v>
      </c>
      <c r="F127">
        <v>0.61633857000000003</v>
      </c>
      <c r="G127" s="61"/>
      <c r="H127" s="61">
        <v>0.208970136</v>
      </c>
      <c r="I127" s="61">
        <v>16817</v>
      </c>
      <c r="J127" s="61">
        <v>13455.5</v>
      </c>
      <c r="K127" s="61">
        <v>14487.274380000001</v>
      </c>
      <c r="L127" s="61">
        <v>15038.32855</v>
      </c>
      <c r="M127" s="61">
        <v>73.103364659999997</v>
      </c>
      <c r="N127" s="62">
        <f t="shared" si="29"/>
        <v>68.786482679050607</v>
      </c>
      <c r="O127" s="61">
        <v>122.87272997079562</v>
      </c>
      <c r="P127">
        <v>61.938888720000001</v>
      </c>
      <c r="Q127">
        <v>62.53671319</v>
      </c>
      <c r="R127">
        <v>65.156511050000006</v>
      </c>
      <c r="S127">
        <v>67.77470649</v>
      </c>
      <c r="T127">
        <v>71.496869669999995</v>
      </c>
      <c r="U127">
        <v>39.641739999999999</v>
      </c>
      <c r="V127">
        <v>13.56317</v>
      </c>
      <c r="W127">
        <v>1738.5266999999999</v>
      </c>
      <c r="X127">
        <v>0.64257323700000002</v>
      </c>
      <c r="Y127">
        <v>8675.5523919999996</v>
      </c>
      <c r="Z127" s="61">
        <v>7.8125</v>
      </c>
      <c r="AB127" s="61">
        <v>0.61205282000000005</v>
      </c>
      <c r="AC127" s="63">
        <f t="shared" si="30"/>
        <v>7.73357704E-3</v>
      </c>
      <c r="AD127" s="20">
        <f t="shared" si="57"/>
        <v>0.61633857000000003</v>
      </c>
      <c r="AE127" s="62" t="str">
        <f t="shared" si="31"/>
        <v/>
      </c>
      <c r="AF127" s="20">
        <f t="shared" si="56"/>
        <v>0.208970136</v>
      </c>
      <c r="AG127" s="62">
        <f t="shared" si="32"/>
        <v>0.23840872369097055</v>
      </c>
      <c r="AH127" s="62">
        <f t="shared" si="33"/>
        <v>0.19075391458784885</v>
      </c>
      <c r="AI127" s="62">
        <f t="shared" si="47"/>
        <v>0.20538101889140137</v>
      </c>
      <c r="AJ127" s="62">
        <f t="shared" si="48"/>
        <v>0.21319312101153498</v>
      </c>
      <c r="AK127" s="62">
        <f t="shared" si="34"/>
        <v>-7.8121021201336127E-3</v>
      </c>
      <c r="AL127" s="62">
        <f t="shared" si="40"/>
        <v>8.4731011177832053E-3</v>
      </c>
      <c r="AM127" s="62">
        <f t="shared" si="52"/>
        <v>-2.6208965426128242E-3</v>
      </c>
      <c r="AN127" s="62">
        <f t="shared" si="53"/>
        <v>-1.4887641619855755E-2</v>
      </c>
      <c r="AO127" s="62">
        <f t="shared" si="54"/>
        <v>5.6890035942225459E-3</v>
      </c>
      <c r="AP127" s="62">
        <f t="shared" si="55"/>
        <v>1.7632014220041754E-2</v>
      </c>
      <c r="AQ127" s="62">
        <f t="shared" si="50"/>
        <v>-1.0725245725517749</v>
      </c>
      <c r="AR127" s="62">
        <f t="shared" si="35"/>
        <v>6.3882687368455064</v>
      </c>
      <c r="AS127" s="62">
        <f t="shared" si="36"/>
        <v>0.64257323700000002</v>
      </c>
      <c r="AT127" s="62">
        <f t="shared" si="37"/>
        <v>0.12299027014871061</v>
      </c>
      <c r="AU127" s="62">
        <f t="shared" si="51"/>
        <v>8.4412420033116053E-2</v>
      </c>
      <c r="AV127" s="62" t="str">
        <f t="shared" si="38"/>
        <v/>
      </c>
      <c r="AW127" s="62">
        <f t="shared" si="39"/>
        <v>0.61205282000000005</v>
      </c>
    </row>
    <row r="128" spans="1:49">
      <c r="A128" s="62">
        <v>1995</v>
      </c>
      <c r="B128" s="61">
        <v>121.40900000000001</v>
      </c>
      <c r="C128" s="61">
        <v>40218</v>
      </c>
      <c r="D128" s="61">
        <v>76427.246079999997</v>
      </c>
      <c r="E128" s="62">
        <v>0.77000074799999996</v>
      </c>
      <c r="F128">
        <v>0.60945667299999995</v>
      </c>
      <c r="G128" s="61"/>
      <c r="H128" s="61">
        <v>0.22021740000000001</v>
      </c>
      <c r="I128" s="61">
        <v>19726.89055</v>
      </c>
      <c r="J128" s="61">
        <v>15310.340560000001</v>
      </c>
      <c r="K128" s="61">
        <v>16761.892029999999</v>
      </c>
      <c r="L128" s="61">
        <v>17500.64587</v>
      </c>
      <c r="M128" s="61">
        <v>75.495523009999999</v>
      </c>
      <c r="N128" s="62">
        <f t="shared" si="29"/>
        <v>71.849797065958342</v>
      </c>
      <c r="O128" s="61">
        <v>128.61837995040491</v>
      </c>
      <c r="P128">
        <v>64.928728949999993</v>
      </c>
      <c r="Q128">
        <v>65.182767159999997</v>
      </c>
      <c r="R128">
        <v>68.01422341</v>
      </c>
      <c r="S128">
        <v>71.784799370000002</v>
      </c>
      <c r="T128">
        <v>74.662739590000001</v>
      </c>
      <c r="U128">
        <v>39.764266999999997</v>
      </c>
      <c r="V128">
        <v>13.84445</v>
      </c>
      <c r="W128">
        <v>1738.8167000000001</v>
      </c>
      <c r="X128">
        <v>0.64257323700000002</v>
      </c>
      <c r="Y128">
        <v>9282.7664519999998</v>
      </c>
      <c r="Z128" s="61">
        <v>8.9833333329999991</v>
      </c>
      <c r="AB128" s="61">
        <v>0.63393745599999995</v>
      </c>
      <c r="AC128" s="63">
        <f t="shared" si="30"/>
        <v>7.7000074799999998E-3</v>
      </c>
      <c r="AD128" s="20">
        <f t="shared" si="57"/>
        <v>0.60945667299999995</v>
      </c>
      <c r="AE128" s="62" t="str">
        <f t="shared" si="31"/>
        <v/>
      </c>
      <c r="AF128" s="20">
        <f t="shared" si="56"/>
        <v>0.22021740000000001</v>
      </c>
      <c r="AG128" s="62">
        <f t="shared" si="32"/>
        <v>0.25811332426332534</v>
      </c>
      <c r="AH128" s="62">
        <f t="shared" si="33"/>
        <v>0.20032568678418619</v>
      </c>
      <c r="AI128" s="62">
        <f t="shared" si="47"/>
        <v>0.21931827835919324</v>
      </c>
      <c r="AJ128" s="62">
        <f t="shared" si="48"/>
        <v>0.22898438407268071</v>
      </c>
      <c r="AK128" s="62">
        <f t="shared" si="34"/>
        <v>-9.6661057134874717E-3</v>
      </c>
      <c r="AL128" s="62">
        <f t="shared" si="40"/>
        <v>3.5714223205224223E-3</v>
      </c>
      <c r="AM128" s="62">
        <f t="shared" si="52"/>
        <v>-2.1292038494292518E-3</v>
      </c>
      <c r="AN128" s="62">
        <f t="shared" si="53"/>
        <v>-6.4592201094277951E-4</v>
      </c>
      <c r="AO128" s="62">
        <f t="shared" si="54"/>
        <v>1.3913145819011456E-2</v>
      </c>
      <c r="AP128" s="62">
        <f t="shared" si="55"/>
        <v>-2.4303603610447089E-4</v>
      </c>
      <c r="AQ128" s="62">
        <f t="shared" si="50"/>
        <v>-1.0550842646424294</v>
      </c>
      <c r="AR128" s="62">
        <f t="shared" si="35"/>
        <v>6.4058758387509078</v>
      </c>
      <c r="AS128" s="62">
        <f t="shared" si="36"/>
        <v>0.64257323700000002</v>
      </c>
      <c r="AT128" s="62">
        <f t="shared" si="37"/>
        <v>0.12145886353517554</v>
      </c>
      <c r="AU128" s="62">
        <f t="shared" si="51"/>
        <v>3.4554464839296951E-2</v>
      </c>
      <c r="AV128" s="62" t="str">
        <f t="shared" si="38"/>
        <v/>
      </c>
      <c r="AW128" s="62">
        <f t="shared" si="39"/>
        <v>0.63393745599999995</v>
      </c>
    </row>
    <row r="129" spans="1:49">
      <c r="A129" s="62">
        <v>1996</v>
      </c>
      <c r="B129" s="61">
        <v>131.27500000000001</v>
      </c>
      <c r="C129" s="61">
        <v>40386</v>
      </c>
      <c r="D129" s="61">
        <v>81195.036909999995</v>
      </c>
      <c r="E129" s="62">
        <v>0.78999986600000005</v>
      </c>
      <c r="F129">
        <v>0.60466360100000005</v>
      </c>
      <c r="G129" s="61"/>
      <c r="H129" s="61">
        <v>0.21808144400000001</v>
      </c>
      <c r="I129" s="61">
        <v>19534.881099999999</v>
      </c>
      <c r="J129" s="61">
        <v>16429.78557</v>
      </c>
      <c r="K129" s="61">
        <v>18771.002980000001</v>
      </c>
      <c r="L129" s="61">
        <v>18845.377519999998</v>
      </c>
      <c r="M129" s="61">
        <v>77.201203789999994</v>
      </c>
      <c r="N129" s="62">
        <f t="shared" si="29"/>
        <v>74.335038935430447</v>
      </c>
      <c r="O129" s="61">
        <v>133.1936699394588</v>
      </c>
      <c r="P129">
        <v>66.795521579999999</v>
      </c>
      <c r="Q129">
        <v>66.933770670000001</v>
      </c>
      <c r="R129">
        <v>70.946183360000006</v>
      </c>
      <c r="S129">
        <v>73.122597279999994</v>
      </c>
      <c r="T129">
        <v>74.859039920000001</v>
      </c>
      <c r="U129">
        <v>39.878881</v>
      </c>
      <c r="V129">
        <v>14.065469999999999</v>
      </c>
      <c r="W129">
        <v>1740.2026000000001</v>
      </c>
      <c r="X129">
        <v>0.64416611199999996</v>
      </c>
      <c r="Y129">
        <v>9833.3743310000009</v>
      </c>
      <c r="Z129" s="61">
        <v>7.6483333330000001</v>
      </c>
      <c r="AB129" s="61">
        <v>0.67531206799999999</v>
      </c>
      <c r="AC129" s="63">
        <f t="shared" si="30"/>
        <v>7.8999986600000009E-3</v>
      </c>
      <c r="AD129" s="20">
        <f t="shared" si="57"/>
        <v>0.60466360100000005</v>
      </c>
      <c r="AE129" s="62" t="str">
        <f t="shared" si="31"/>
        <v/>
      </c>
      <c r="AF129" s="20">
        <f t="shared" si="56"/>
        <v>0.21808144400000001</v>
      </c>
      <c r="AG129" s="62">
        <f t="shared" si="32"/>
        <v>0.24059205886750548</v>
      </c>
      <c r="AH129" s="62">
        <f t="shared" si="33"/>
        <v>0.20234962868742171</v>
      </c>
      <c r="AI129" s="62">
        <f t="shared" si="47"/>
        <v>0.23118411782738116</v>
      </c>
      <c r="AJ129" s="62">
        <f t="shared" si="48"/>
        <v>0.23210011642569989</v>
      </c>
      <c r="AK129" s="62">
        <f t="shared" si="34"/>
        <v>-9.159985983187291E-4</v>
      </c>
      <c r="AL129" s="62">
        <f t="shared" si="40"/>
        <v>-5.6587942922482612E-3</v>
      </c>
      <c r="AM129" s="62">
        <f t="shared" si="52"/>
        <v>-7.4961333328013979E-3</v>
      </c>
      <c r="AN129" s="62">
        <f t="shared" si="53"/>
        <v>8.2001179458630596E-3</v>
      </c>
      <c r="AO129" s="62">
        <f t="shared" si="54"/>
        <v>-1.5539938139343689E-2</v>
      </c>
      <c r="AP129" s="62">
        <f t="shared" si="55"/>
        <v>-3.1378929379593141E-2</v>
      </c>
      <c r="AQ129" s="62">
        <f t="shared" si="50"/>
        <v>-1.0421240278573802</v>
      </c>
      <c r="AR129" s="62">
        <f t="shared" si="35"/>
        <v>6.4196327943545679</v>
      </c>
      <c r="AS129" s="62">
        <f t="shared" si="36"/>
        <v>0.64416611199999996</v>
      </c>
      <c r="AT129" s="62">
        <f t="shared" si="37"/>
        <v>0.12110807144406779</v>
      </c>
      <c r="AU129" s="62">
        <f t="shared" si="51"/>
        <v>5.582869359003477E-2</v>
      </c>
      <c r="AV129" s="62" t="str">
        <f t="shared" si="38"/>
        <v/>
      </c>
      <c r="AW129" s="62">
        <f t="shared" si="39"/>
        <v>0.67531206799999999</v>
      </c>
    </row>
    <row r="130" spans="1:49">
      <c r="A130" s="62">
        <v>1997</v>
      </c>
      <c r="B130" s="61">
        <v>151.702</v>
      </c>
      <c r="C130" s="61">
        <v>40556</v>
      </c>
      <c r="D130" s="61">
        <v>86196.100909999994</v>
      </c>
      <c r="E130" s="62">
        <v>0.77999990600000002</v>
      </c>
      <c r="F130">
        <v>0.60226735300000001</v>
      </c>
      <c r="G130" s="61"/>
      <c r="H130" s="61">
        <v>0.22260442499999999</v>
      </c>
      <c r="I130" s="61">
        <v>19388.794190000001</v>
      </c>
      <c r="J130" s="61">
        <v>16759.895390000001</v>
      </c>
      <c r="K130" s="61">
        <v>22198.720959999999</v>
      </c>
      <c r="L130" s="61">
        <v>22013.200570000001</v>
      </c>
      <c r="M130" s="61">
        <v>79.787408819999996</v>
      </c>
      <c r="N130" s="62">
        <f t="shared" si="29"/>
        <v>76.035629933771787</v>
      </c>
      <c r="O130" s="61">
        <v>135.69371512422242</v>
      </c>
      <c r="P130">
        <v>68.664987319999994</v>
      </c>
      <c r="Q130">
        <v>68.881209929999997</v>
      </c>
      <c r="R130">
        <v>71.393669709999998</v>
      </c>
      <c r="S130">
        <v>75.460789480000003</v>
      </c>
      <c r="T130">
        <v>77.447608919999993</v>
      </c>
      <c r="U130">
        <v>39.996220999999998</v>
      </c>
      <c r="V130">
        <v>14.602589999999999</v>
      </c>
      <c r="W130">
        <v>1742.4938999999999</v>
      </c>
      <c r="X130">
        <v>0.64296168099999995</v>
      </c>
      <c r="Y130">
        <v>10522.445309999999</v>
      </c>
      <c r="Z130" s="61">
        <v>5.4858333330000004</v>
      </c>
      <c r="AB130" s="61">
        <v>0.66200852899999996</v>
      </c>
      <c r="AC130" s="63">
        <f t="shared" si="30"/>
        <v>7.7999990599999999E-3</v>
      </c>
      <c r="AD130" s="20">
        <f t="shared" si="57"/>
        <v>0.60226735300000001</v>
      </c>
      <c r="AE130" s="62" t="str">
        <f t="shared" si="31"/>
        <v/>
      </c>
      <c r="AF130" s="20">
        <f t="shared" si="56"/>
        <v>0.22260442499999999</v>
      </c>
      <c r="AG130" s="62">
        <f t="shared" si="32"/>
        <v>0.22493818148740205</v>
      </c>
      <c r="AH130" s="62">
        <f t="shared" si="33"/>
        <v>0.19443913602889676</v>
      </c>
      <c r="AI130" s="62">
        <f t="shared" si="47"/>
        <v>0.25753741440321493</v>
      </c>
      <c r="AJ130" s="62">
        <f t="shared" si="48"/>
        <v>0.25538510834712425</v>
      </c>
      <c r="AK130" s="62">
        <f t="shared" si="34"/>
        <v>2.1523060560906804E-3</v>
      </c>
      <c r="AL130" s="62">
        <f t="shared" si="40"/>
        <v>4.9837697414100513E-3</v>
      </c>
      <c r="AM130" s="62">
        <f t="shared" si="52"/>
        <v>6.0601751927479896E-3</v>
      </c>
      <c r="AN130" s="62">
        <f t="shared" si="53"/>
        <v>-1.6332020388818522E-2</v>
      </c>
      <c r="AO130" s="62">
        <f t="shared" si="54"/>
        <v>8.8561119137490086E-3</v>
      </c>
      <c r="AP130" s="62">
        <f t="shared" si="55"/>
        <v>1.1375198939463359E-2</v>
      </c>
      <c r="AQ130" s="62">
        <f t="shared" si="50"/>
        <v>-1.007586064409361</v>
      </c>
      <c r="AR130" s="62">
        <f t="shared" si="35"/>
        <v>6.45548657750183</v>
      </c>
      <c r="AS130" s="62">
        <f t="shared" si="36"/>
        <v>0.64296168099999995</v>
      </c>
      <c r="AT130" s="62">
        <f t="shared" si="37"/>
        <v>0.12207565306215891</v>
      </c>
      <c r="AU130" s="62">
        <f t="shared" si="51"/>
        <v>5.3863715833459717E-2</v>
      </c>
      <c r="AV130" s="62" t="str">
        <f t="shared" si="38"/>
        <v/>
      </c>
      <c r="AW130" s="62">
        <f t="shared" si="39"/>
        <v>0.66200852899999996</v>
      </c>
    </row>
    <row r="131" spans="1:49">
      <c r="A131" s="62">
        <v>1998</v>
      </c>
      <c r="B131" s="61">
        <v>142.60699</v>
      </c>
      <c r="C131" s="61">
        <v>40724</v>
      </c>
      <c r="D131" s="61">
        <v>92184.832209999993</v>
      </c>
      <c r="E131" s="62">
        <v>0.85000026500000003</v>
      </c>
      <c r="F131">
        <v>0.59769295499999997</v>
      </c>
      <c r="G131" s="61"/>
      <c r="H131" s="61">
        <v>0.23403821399999999</v>
      </c>
      <c r="I131" s="61">
        <v>20200.757870000001</v>
      </c>
      <c r="J131" s="61">
        <v>18072.847320000001</v>
      </c>
      <c r="K131" s="61">
        <v>24136.95148</v>
      </c>
      <c r="L131" s="61">
        <v>24595.844059999999</v>
      </c>
      <c r="M131" s="61">
        <v>83.162013119999997</v>
      </c>
      <c r="N131" s="62">
        <f t="shared" si="29"/>
        <v>77.696785222497539</v>
      </c>
      <c r="O131" s="61">
        <v>138.08735225901373</v>
      </c>
      <c r="P131">
        <v>69.776689180000005</v>
      </c>
      <c r="Q131">
        <v>69.943137919999998</v>
      </c>
      <c r="R131">
        <v>73.220179680000001</v>
      </c>
      <c r="S131">
        <v>75.947154990000001</v>
      </c>
      <c r="T131">
        <v>75.836728590000007</v>
      </c>
      <c r="U131">
        <v>40.151722999999997</v>
      </c>
      <c r="V131">
        <v>15.24891</v>
      </c>
      <c r="W131">
        <v>1750.9641999999999</v>
      </c>
      <c r="X131">
        <v>0.64460218000000002</v>
      </c>
      <c r="Y131">
        <v>11208.6245</v>
      </c>
      <c r="Z131" s="61">
        <v>4.34</v>
      </c>
      <c r="AB131" s="61">
        <v>0.65609167099999999</v>
      </c>
      <c r="AC131" s="63">
        <f t="shared" si="30"/>
        <v>8.5000026499999996E-3</v>
      </c>
      <c r="AD131" s="20">
        <f t="shared" si="57"/>
        <v>0.59769295499999997</v>
      </c>
      <c r="AE131" s="62" t="str">
        <f t="shared" si="31"/>
        <v/>
      </c>
      <c r="AF131" s="20">
        <f t="shared" si="56"/>
        <v>0.23403821399999999</v>
      </c>
      <c r="AG131" s="62">
        <f t="shared" si="32"/>
        <v>0.21913320646917303</v>
      </c>
      <c r="AH131" s="62">
        <f t="shared" si="33"/>
        <v>0.1960501189483046</v>
      </c>
      <c r="AI131" s="62">
        <f t="shared" si="47"/>
        <v>0.2618321355189458</v>
      </c>
      <c r="AJ131" s="62">
        <f t="shared" si="48"/>
        <v>0.26681009739183426</v>
      </c>
      <c r="AK131" s="62">
        <f t="shared" si="34"/>
        <v>-4.9779618728884589E-3</v>
      </c>
      <c r="AL131" s="62">
        <f t="shared" si="40"/>
        <v>-5.5512721756669344E-3</v>
      </c>
      <c r="AM131" s="62">
        <f t="shared" si="52"/>
        <v>-6.3126661627513877E-3</v>
      </c>
      <c r="AN131" s="62">
        <f t="shared" si="53"/>
        <v>3.6500188273297326E-3</v>
      </c>
      <c r="AO131" s="62">
        <f t="shared" si="54"/>
        <v>-1.5187244303912396E-2</v>
      </c>
      <c r="AP131" s="62">
        <f t="shared" si="55"/>
        <v>-4.2630809432182046E-2</v>
      </c>
      <c r="AQ131" s="62">
        <f t="shared" si="50"/>
        <v>-0.96815732845512159</v>
      </c>
      <c r="AR131" s="62">
        <f t="shared" si="35"/>
        <v>6.4997645581619814</v>
      </c>
      <c r="AS131" s="62">
        <f t="shared" si="36"/>
        <v>0.64460218000000002</v>
      </c>
      <c r="AT131" s="62">
        <f t="shared" si="37"/>
        <v>0.12158859794273309</v>
      </c>
      <c r="AU131" s="62">
        <f t="shared" si="51"/>
        <v>3.324649638516787E-2</v>
      </c>
      <c r="AV131" s="62" t="str">
        <f t="shared" si="38"/>
        <v/>
      </c>
      <c r="AW131" s="62">
        <f t="shared" si="39"/>
        <v>0.65609167099999999</v>
      </c>
    </row>
    <row r="132" spans="1:49">
      <c r="A132" s="62">
        <v>1999</v>
      </c>
      <c r="B132" s="61">
        <v>165.62412900656977</v>
      </c>
      <c r="C132" s="61">
        <v>40889</v>
      </c>
      <c r="D132" s="61">
        <v>98885.861980000001</v>
      </c>
      <c r="E132" s="62">
        <v>0.84000013600000001</v>
      </c>
      <c r="F132">
        <v>0.59679194199999996</v>
      </c>
      <c r="G132" s="61"/>
      <c r="H132" s="61">
        <v>0.248744776</v>
      </c>
      <c r="I132" s="61">
        <v>20791.428169999999</v>
      </c>
      <c r="J132" s="61">
        <v>19540.704610000001</v>
      </c>
      <c r="K132" s="61">
        <v>26103.134839999999</v>
      </c>
      <c r="L132" s="61">
        <v>28025.059519999999</v>
      </c>
      <c r="M132" s="61">
        <v>86.796473219999996</v>
      </c>
      <c r="N132" s="62">
        <f t="shared" ref="N132:N149" si="58">IF(OR(D132="",C132="",M132=""),"",D132*1000000000/C132/1000/(M132/100*$D$138*1000000000/$C$138/1000)*100)</f>
        <v>79.532500737184122</v>
      </c>
      <c r="O132" s="61">
        <v>141.1736045820027</v>
      </c>
      <c r="P132">
        <v>71.254274359999997</v>
      </c>
      <c r="Q132">
        <v>72.479120829999999</v>
      </c>
      <c r="R132">
        <v>75.217224680000001</v>
      </c>
      <c r="S132">
        <v>76.046524959999999</v>
      </c>
      <c r="T132">
        <v>75.872312669999999</v>
      </c>
      <c r="U132">
        <v>40.392584999999997</v>
      </c>
      <c r="V132">
        <v>15.956659999999999</v>
      </c>
      <c r="W132">
        <v>1756.0534</v>
      </c>
      <c r="X132">
        <v>0.64857995499999999</v>
      </c>
      <c r="Y132">
        <v>12234.95658</v>
      </c>
      <c r="Z132" s="61">
        <v>2.7233333329999998</v>
      </c>
      <c r="AB132" s="61">
        <v>0.62483827000000003</v>
      </c>
      <c r="AC132" s="63">
        <f t="shared" ref="AC132:AC146" si="59">IF(E132="","",E132/100)</f>
        <v>8.4000013599999993E-3</v>
      </c>
      <c r="AD132" s="20">
        <f t="shared" si="57"/>
        <v>0.59679194199999996</v>
      </c>
      <c r="AE132" s="62" t="str">
        <f t="shared" ref="AE132:AE146" si="60">IF(G132="","",G132/100)</f>
        <v/>
      </c>
      <c r="AF132" s="20">
        <f t="shared" si="56"/>
        <v>0.248744776</v>
      </c>
      <c r="AG132" s="62">
        <f t="shared" ref="AG132:AG146" si="61">IF(OR(I132="",D132=""),"",I132/D132)</f>
        <v>0.21025683301628231</v>
      </c>
      <c r="AH132" s="62">
        <f t="shared" ref="AH132:AH146" si="62">IF(OR(J132="",D132=""),"",J132/D132)</f>
        <v>0.19760867952945765</v>
      </c>
      <c r="AI132" s="62">
        <f t="shared" si="47"/>
        <v>0.26397236487941467</v>
      </c>
      <c r="AJ132" s="62">
        <f t="shared" si="48"/>
        <v>0.28340815318642987</v>
      </c>
      <c r="AK132" s="62">
        <f t="shared" ref="AK132:AK146" si="63">IF(OR(AI132="",AJ132=""),"",AI132-AJ132)</f>
        <v>-1.94357883070152E-2</v>
      </c>
      <c r="AL132" s="62">
        <f t="shared" si="40"/>
        <v>-2.3970498526575015E-3</v>
      </c>
      <c r="AM132" s="62">
        <f t="shared" si="52"/>
        <v>1.2264065185552873E-2</v>
      </c>
      <c r="AN132" s="62">
        <f t="shared" si="53"/>
        <v>3.5573245269686499E-3</v>
      </c>
      <c r="AO132" s="62">
        <f t="shared" si="54"/>
        <v>-2.2044315974150862E-2</v>
      </c>
      <c r="AP132" s="62">
        <f t="shared" si="55"/>
        <v>-2.2882760574756123E-2</v>
      </c>
      <c r="AQ132" s="62">
        <f t="shared" si="50"/>
        <v>-0.92876993157967247</v>
      </c>
      <c r="AR132" s="62">
        <f t="shared" ref="AR132:AR146" si="64">IF(OR(V132="",W132="",U132=""),"",LN(V132*W132/U132))</f>
        <v>6.5420542521757934</v>
      </c>
      <c r="AS132" s="62">
        <f t="shared" ref="AS132:AS146" si="65">IF(X132="","",X132)</f>
        <v>0.64857995499999999</v>
      </c>
      <c r="AT132" s="62">
        <f t="shared" ref="AT132:AT146" si="66">IF(OR(Y132="",D132=""),"",Y132/D132)</f>
        <v>0.12372806723851547</v>
      </c>
      <c r="AU132" s="62">
        <f t="shared" si="51"/>
        <v>2.0048129867144684E-2</v>
      </c>
      <c r="AV132" s="62" t="str">
        <f t="shared" ref="AV132:AV146" si="67">IF(OR(AA132="",Z132=""),"",(AA132-Z132)/100)</f>
        <v/>
      </c>
      <c r="AW132" s="62">
        <f t="shared" ref="AW132:AW146" si="68">IF(AB132="","",AB132)</f>
        <v>0.62483827000000003</v>
      </c>
    </row>
    <row r="133" spans="1:49">
      <c r="A133" s="62">
        <v>2000</v>
      </c>
      <c r="B133" s="61">
        <v>178.81354110693175</v>
      </c>
      <c r="C133" s="61">
        <v>41072</v>
      </c>
      <c r="D133" s="61">
        <v>107526.9525</v>
      </c>
      <c r="E133" s="62">
        <v>0.88999868100000001</v>
      </c>
      <c r="F133">
        <v>0.59696711800000002</v>
      </c>
      <c r="G133" s="61"/>
      <c r="H133" s="61">
        <v>0.26144371399999999</v>
      </c>
      <c r="I133" s="61">
        <v>22058.79034</v>
      </c>
      <c r="J133" s="61">
        <v>20923.205890000001</v>
      </c>
      <c r="K133" s="61">
        <v>30770.09575</v>
      </c>
      <c r="L133" s="61">
        <v>34001.811029999997</v>
      </c>
      <c r="M133" s="61">
        <v>90.976899919999994</v>
      </c>
      <c r="N133" s="62">
        <f t="shared" si="58"/>
        <v>82.140880693670539</v>
      </c>
      <c r="O133" s="61">
        <v>146.09209296563967</v>
      </c>
      <c r="P133">
        <v>74.123489590000005</v>
      </c>
      <c r="Q133">
        <v>77.077189189999999</v>
      </c>
      <c r="R133">
        <v>77.846605620000005</v>
      </c>
      <c r="S133">
        <v>81.136767649999996</v>
      </c>
      <c r="T133">
        <v>84.073779549999998</v>
      </c>
      <c r="U133">
        <v>40.7498</v>
      </c>
      <c r="V133">
        <v>16.75712</v>
      </c>
      <c r="W133">
        <v>1752.7551000000001</v>
      </c>
      <c r="X133">
        <v>0.64473342899999997</v>
      </c>
      <c r="Y133">
        <v>13700.17166</v>
      </c>
      <c r="Z133" s="61">
        <v>4.1116666669999997</v>
      </c>
      <c r="AB133" s="61">
        <v>0.59469096200000005</v>
      </c>
      <c r="AC133" s="63">
        <f t="shared" si="59"/>
        <v>8.8999868099999997E-3</v>
      </c>
      <c r="AD133" s="20">
        <f t="shared" si="57"/>
        <v>0.59696711800000002</v>
      </c>
      <c r="AE133" s="62" t="str">
        <f t="shared" si="60"/>
        <v/>
      </c>
      <c r="AF133" s="20">
        <f t="shared" si="56"/>
        <v>0.26144371399999999</v>
      </c>
      <c r="AG133" s="62">
        <f t="shared" si="61"/>
        <v>0.20514661512424059</v>
      </c>
      <c r="AH133" s="62">
        <f t="shared" si="62"/>
        <v>0.19458568669097176</v>
      </c>
      <c r="AI133" s="62">
        <f t="shared" si="47"/>
        <v>0.28616170210905961</v>
      </c>
      <c r="AJ133" s="62">
        <f t="shared" si="48"/>
        <v>0.31621663442940035</v>
      </c>
      <c r="AK133" s="62">
        <f t="shared" si="63"/>
        <v>-3.0054932320340733E-2</v>
      </c>
      <c r="AL133" s="62">
        <f t="shared" ref="AL133:AL146" si="69">IF(OR(P133="",P132="",N133="",N132=""),"",LN((P133/P132)/(N133/N132)))</f>
        <v>7.2075943078906898E-3</v>
      </c>
      <c r="AM133" s="62">
        <f t="shared" ref="AM133:AP146" si="70">IF(OR(Q133="",Q132="",$N133="",$N132=""),"",LN((Q133/Q132)/($N133/$N132)))</f>
        <v>2.9238767000603127E-2</v>
      </c>
      <c r="AN133" s="62">
        <f t="shared" si="70"/>
        <v>2.0899615554378476E-3</v>
      </c>
      <c r="AO133" s="62">
        <f t="shared" si="70"/>
        <v>3.2520818860754391E-2</v>
      </c>
      <c r="AP133" s="62">
        <f t="shared" si="70"/>
        <v>7.0372832511746086E-2</v>
      </c>
      <c r="AQ133" s="62">
        <f t="shared" si="50"/>
        <v>-0.88862768912005163</v>
      </c>
      <c r="AR133" s="62">
        <f t="shared" si="64"/>
        <v>6.5803164826760998</v>
      </c>
      <c r="AS133" s="62">
        <f t="shared" si="65"/>
        <v>0.64473342899999997</v>
      </c>
      <c r="AT133" s="62">
        <f t="shared" si="66"/>
        <v>0.12741151256937186</v>
      </c>
      <c r="AU133" s="62">
        <f t="shared" si="51"/>
        <v>-5.0367445793418064E-3</v>
      </c>
      <c r="AV133" s="62" t="str">
        <f t="shared" si="67"/>
        <v/>
      </c>
      <c r="AW133" s="62">
        <f t="shared" si="68"/>
        <v>0.59469096200000005</v>
      </c>
    </row>
    <row r="134" spans="1:49">
      <c r="A134" s="62">
        <v>2001</v>
      </c>
      <c r="B134" s="61">
        <v>188.79609667536593</v>
      </c>
      <c r="C134" s="61">
        <v>41359</v>
      </c>
      <c r="D134" s="61">
        <v>116391.6658</v>
      </c>
      <c r="E134" s="62">
        <v>0.89000005100000001</v>
      </c>
      <c r="F134">
        <v>0.59208209000000001</v>
      </c>
      <c r="G134" s="61"/>
      <c r="H134" s="61">
        <v>0.26231544699999998</v>
      </c>
      <c r="I134" s="61">
        <v>23213.010020000002</v>
      </c>
      <c r="J134" s="61">
        <v>22382.910260000001</v>
      </c>
      <c r="K134" s="61">
        <v>32429.29694</v>
      </c>
      <c r="L134" s="61">
        <v>35164.18363</v>
      </c>
      <c r="M134" s="61">
        <v>94.122546310000004</v>
      </c>
      <c r="N134" s="62">
        <f t="shared" si="58"/>
        <v>85.344824461722098</v>
      </c>
      <c r="O134" s="61">
        <v>151.33533818217646</v>
      </c>
      <c r="P134">
        <v>76.718432750000005</v>
      </c>
      <c r="Q134">
        <v>79.816666330000004</v>
      </c>
      <c r="R134">
        <v>80.395311219999996</v>
      </c>
      <c r="S134">
        <v>82.480379999999997</v>
      </c>
      <c r="T134">
        <v>84.00302782</v>
      </c>
      <c r="U134">
        <v>41.230518000000004</v>
      </c>
      <c r="V134">
        <v>17.324960000000001</v>
      </c>
      <c r="W134">
        <v>1762.5</v>
      </c>
      <c r="X134">
        <v>0.64280390700000001</v>
      </c>
      <c r="Y134">
        <v>14780.73725</v>
      </c>
      <c r="Z134" s="61">
        <v>4.3608333330000004</v>
      </c>
      <c r="AB134" s="61">
        <v>0.55688076200000003</v>
      </c>
      <c r="AC134" s="63">
        <f t="shared" si="59"/>
        <v>8.9000005100000005E-3</v>
      </c>
      <c r="AD134" s="20">
        <f t="shared" si="57"/>
        <v>0.59208209000000001</v>
      </c>
      <c r="AE134" s="62" t="str">
        <f t="shared" si="60"/>
        <v/>
      </c>
      <c r="AF134" s="20">
        <f t="shared" ref="AF134:AF146" si="71">IF(H134="","",H134)</f>
        <v>0.26231544699999998</v>
      </c>
      <c r="AG134" s="62">
        <f t="shared" si="61"/>
        <v>0.19943876445490311</v>
      </c>
      <c r="AH134" s="62">
        <f t="shared" si="62"/>
        <v>0.19230681257248575</v>
      </c>
      <c r="AI134" s="62">
        <f t="shared" ref="AI134:AI146" si="72">IF(OR(K134="",D134=""),"",K134/D134)</f>
        <v>0.27862215663898504</v>
      </c>
      <c r="AJ134" s="62">
        <f t="shared" ref="AJ134:AJ146" si="73">IF(OR(L134="",D134=""),"",L134/D134)</f>
        <v>0.30211942915589751</v>
      </c>
      <c r="AK134" s="62">
        <f t="shared" si="63"/>
        <v>-2.3497272516912471E-2</v>
      </c>
      <c r="AL134" s="62">
        <f t="shared" si="69"/>
        <v>-3.8544564721786391E-3</v>
      </c>
      <c r="AM134" s="62">
        <f t="shared" si="70"/>
        <v>-3.3390209138344186E-3</v>
      </c>
      <c r="AN134" s="62">
        <f t="shared" si="70"/>
        <v>-6.0484175370199818E-3</v>
      </c>
      <c r="AO134" s="62">
        <f t="shared" si="70"/>
        <v>-2.1839751481373071E-2</v>
      </c>
      <c r="AP134" s="62">
        <f t="shared" si="70"/>
        <v>-3.9105875719481945E-2</v>
      </c>
      <c r="AQ134" s="62">
        <f t="shared" si="50"/>
        <v>-0.86703047403612621</v>
      </c>
      <c r="AR134" s="62">
        <f t="shared" si="64"/>
        <v>6.6074580606502975</v>
      </c>
      <c r="AS134" s="62">
        <f t="shared" si="65"/>
        <v>0.64280390700000001</v>
      </c>
      <c r="AT134" s="62">
        <f t="shared" si="66"/>
        <v>0.12699137131861549</v>
      </c>
      <c r="AU134" s="62">
        <f t="shared" si="51"/>
        <v>2.8526885958400083E-3</v>
      </c>
      <c r="AV134" s="62" t="str">
        <f t="shared" si="67"/>
        <v/>
      </c>
      <c r="AW134" s="62">
        <f t="shared" si="68"/>
        <v>0.55688076200000003</v>
      </c>
    </row>
    <row r="135" spans="1:49">
      <c r="A135" s="62">
        <v>2002</v>
      </c>
      <c r="B135" s="61">
        <v>158.65929245732812</v>
      </c>
      <c r="C135" s="61">
        <v>41947</v>
      </c>
      <c r="D135" s="61">
        <v>124671.03320000001</v>
      </c>
      <c r="E135" s="62">
        <v>0.96000001300000004</v>
      </c>
      <c r="F135">
        <v>0.58504073199999995</v>
      </c>
      <c r="G135" s="61"/>
      <c r="H135" s="61">
        <v>0.26623808199999999</v>
      </c>
      <c r="I135" s="61">
        <v>23070.250830000001</v>
      </c>
      <c r="J135" s="61">
        <v>22318.851650000001</v>
      </c>
      <c r="K135" s="61">
        <v>33009.31854</v>
      </c>
      <c r="L135" s="61">
        <v>35538.385739999998</v>
      </c>
      <c r="M135" s="61">
        <v>95.361266299999997</v>
      </c>
      <c r="N135" s="62">
        <f t="shared" si="58"/>
        <v>88.963456066684955</v>
      </c>
      <c r="O135" s="61">
        <v>156.67142220648</v>
      </c>
      <c r="P135">
        <v>78.833646729999998</v>
      </c>
      <c r="Q135">
        <v>82.934265780000004</v>
      </c>
      <c r="R135">
        <v>83.163682390000005</v>
      </c>
      <c r="S135">
        <v>82.82354694</v>
      </c>
      <c r="T135">
        <v>81.967184799999998</v>
      </c>
      <c r="U135">
        <v>41.815486</v>
      </c>
      <c r="V135">
        <v>17.76763</v>
      </c>
      <c r="W135">
        <v>1764.5740000000001</v>
      </c>
      <c r="X135">
        <v>0.64232528200000005</v>
      </c>
      <c r="Y135">
        <v>15898.020909999999</v>
      </c>
      <c r="Z135" s="61">
        <v>3.2749999999999999</v>
      </c>
      <c r="AB135" s="61">
        <v>0.52669974100000005</v>
      </c>
      <c r="AC135" s="63">
        <f t="shared" si="59"/>
        <v>9.6000001300000012E-3</v>
      </c>
      <c r="AD135" s="20">
        <f t="shared" ref="AD135:AD146" si="74">IF(F135="","",F135)</f>
        <v>0.58504073199999995</v>
      </c>
      <c r="AE135" s="62" t="str">
        <f t="shared" si="60"/>
        <v/>
      </c>
      <c r="AF135" s="20">
        <f t="shared" si="71"/>
        <v>0.26623808199999999</v>
      </c>
      <c r="AG135" s="62">
        <f t="shared" si="61"/>
        <v>0.18504900647602879</v>
      </c>
      <c r="AH135" s="62">
        <f t="shared" si="62"/>
        <v>0.17902195142792801</v>
      </c>
      <c r="AI135" s="62">
        <f t="shared" si="72"/>
        <v>0.26477135620626269</v>
      </c>
      <c r="AJ135" s="62">
        <f t="shared" si="73"/>
        <v>0.28505728097230526</v>
      </c>
      <c r="AK135" s="62">
        <f t="shared" si="63"/>
        <v>-2.0285924766042573E-2</v>
      </c>
      <c r="AL135" s="62">
        <f t="shared" si="69"/>
        <v>-1.4327978508670295E-2</v>
      </c>
      <c r="AM135" s="62">
        <f t="shared" si="70"/>
        <v>-3.2098894527475682E-3</v>
      </c>
      <c r="AN135" s="62">
        <f t="shared" si="70"/>
        <v>-7.6709845435902558E-3</v>
      </c>
      <c r="AO135" s="62">
        <f t="shared" si="70"/>
        <v>-3.7373913592238843E-2</v>
      </c>
      <c r="AP135" s="62">
        <f t="shared" si="70"/>
        <v>-6.6059732878936794E-2</v>
      </c>
      <c r="AQ135" s="62">
        <f t="shared" si="50"/>
        <v>-0.85588848696727682</v>
      </c>
      <c r="AR135" s="62">
        <f t="shared" si="64"/>
        <v>6.6197760934947913</v>
      </c>
      <c r="AS135" s="62">
        <f t="shared" si="65"/>
        <v>0.64232528200000005</v>
      </c>
      <c r="AT135" s="62">
        <f t="shared" si="66"/>
        <v>0.12751976543337093</v>
      </c>
      <c r="AU135" s="62">
        <f t="shared" si="51"/>
        <v>2.0824623180783278E-3</v>
      </c>
      <c r="AV135" s="62" t="str">
        <f t="shared" si="67"/>
        <v/>
      </c>
      <c r="AW135" s="62">
        <f t="shared" si="68"/>
        <v>0.52669974100000005</v>
      </c>
    </row>
    <row r="136" spans="1:49">
      <c r="A136" s="62">
        <v>2003</v>
      </c>
      <c r="B136" s="61">
        <v>131.73871733966746</v>
      </c>
      <c r="C136" s="61">
        <v>42712</v>
      </c>
      <c r="D136" s="61">
        <v>133686.49220000001</v>
      </c>
      <c r="E136" s="62">
        <v>1.0200005700000001</v>
      </c>
      <c r="F136">
        <v>0.57630135199999999</v>
      </c>
      <c r="G136" s="61"/>
      <c r="H136" s="61">
        <v>0.27654603999999999</v>
      </c>
      <c r="I136" s="61">
        <v>23981.214179999999</v>
      </c>
      <c r="J136" s="61">
        <v>23119.66747</v>
      </c>
      <c r="K136" s="61">
        <v>34019.614329999997</v>
      </c>
      <c r="L136" s="61">
        <v>36983.115380000003</v>
      </c>
      <c r="M136" s="61">
        <v>96.635739110000003</v>
      </c>
      <c r="N136" s="62">
        <f t="shared" si="58"/>
        <v>92.452540660331735</v>
      </c>
      <c r="O136" s="61">
        <v>161.43266672733492</v>
      </c>
      <c r="P136">
        <v>81.333789699999997</v>
      </c>
      <c r="Q136">
        <v>86.348368949999994</v>
      </c>
      <c r="R136">
        <v>85.70438643</v>
      </c>
      <c r="S136">
        <v>82.536532840000007</v>
      </c>
      <c r="T136">
        <v>80.537054280000007</v>
      </c>
      <c r="U136">
        <v>42.475265</v>
      </c>
      <c r="V136">
        <v>18.34843</v>
      </c>
      <c r="W136">
        <v>1755.9389000000001</v>
      </c>
      <c r="X136">
        <v>0.64414709800000003</v>
      </c>
      <c r="Y136">
        <v>17164.496230000001</v>
      </c>
      <c r="Z136" s="61">
        <v>2.3116666669999999</v>
      </c>
      <c r="AB136" s="61">
        <v>0.48883769500000002</v>
      </c>
      <c r="AC136" s="63">
        <f t="shared" si="59"/>
        <v>1.0200005700000001E-2</v>
      </c>
      <c r="AD136" s="20">
        <f t="shared" si="74"/>
        <v>0.57630135199999999</v>
      </c>
      <c r="AE136" s="62" t="str">
        <f t="shared" si="60"/>
        <v/>
      </c>
      <c r="AF136" s="20">
        <f t="shared" si="71"/>
        <v>0.27654603999999999</v>
      </c>
      <c r="AG136" s="62">
        <f t="shared" si="61"/>
        <v>0.17938397354403768</v>
      </c>
      <c r="AH136" s="62">
        <f t="shared" si="62"/>
        <v>0.1729394427928598</v>
      </c>
      <c r="AI136" s="62">
        <f t="shared" si="72"/>
        <v>0.25447308677308533</v>
      </c>
      <c r="AJ136" s="62">
        <f t="shared" si="73"/>
        <v>0.27664062966564995</v>
      </c>
      <c r="AK136" s="62">
        <f t="shared" si="63"/>
        <v>-2.2167542892564618E-2</v>
      </c>
      <c r="AL136" s="62">
        <f t="shared" si="69"/>
        <v>-7.2481065048892509E-3</v>
      </c>
      <c r="AM136" s="62">
        <f t="shared" si="70"/>
        <v>1.8718406376234892E-3</v>
      </c>
      <c r="AN136" s="62">
        <f t="shared" si="70"/>
        <v>-8.3764944427524822E-3</v>
      </c>
      <c r="AO136" s="62">
        <f t="shared" si="70"/>
        <v>-4.1941146158900704E-2</v>
      </c>
      <c r="AP136" s="62">
        <f t="shared" si="70"/>
        <v>-5.6071361160165714E-2</v>
      </c>
      <c r="AQ136" s="62">
        <f t="shared" si="50"/>
        <v>-0.83937789424550135</v>
      </c>
      <c r="AR136" s="62">
        <f t="shared" si="64"/>
        <v>6.6313810843555903</v>
      </c>
      <c r="AS136" s="62">
        <f t="shared" si="65"/>
        <v>0.64414709800000003</v>
      </c>
      <c r="AT136" s="62">
        <f t="shared" si="66"/>
        <v>0.1283936465646901</v>
      </c>
      <c r="AU136" s="62">
        <f t="shared" si="51"/>
        <v>-5.7197594904333723E-3</v>
      </c>
      <c r="AV136" s="62" t="str">
        <f t="shared" si="67"/>
        <v/>
      </c>
      <c r="AW136" s="62">
        <f t="shared" si="68"/>
        <v>0.48883769500000002</v>
      </c>
    </row>
    <row r="137" spans="1:49">
      <c r="A137" s="62">
        <v>2004</v>
      </c>
      <c r="B137" s="61">
        <v>122.15402687027384</v>
      </c>
      <c r="C137" s="61">
        <v>43456</v>
      </c>
      <c r="D137" s="61">
        <v>143328.22810000001</v>
      </c>
      <c r="E137" s="62">
        <v>1.0399996069999999</v>
      </c>
      <c r="F137">
        <v>0.57942118799999998</v>
      </c>
      <c r="G137" s="61"/>
      <c r="H137" s="61">
        <v>0.28523716700000001</v>
      </c>
      <c r="I137" s="61">
        <v>26514.27464</v>
      </c>
      <c r="J137" s="61">
        <v>25154.56825</v>
      </c>
      <c r="K137" s="61">
        <v>36088.457860000002</v>
      </c>
      <c r="L137" s="61">
        <v>41613.304989999997</v>
      </c>
      <c r="M137" s="61">
        <v>98.201428800000002</v>
      </c>
      <c r="N137" s="62">
        <f t="shared" si="58"/>
        <v>95.870099891577212</v>
      </c>
      <c r="O137" s="61">
        <v>166.34990575584953</v>
      </c>
      <c r="P137">
        <v>84.274395299999995</v>
      </c>
      <c r="Q137">
        <v>90.817700299999998</v>
      </c>
      <c r="R137">
        <v>88.449786399999994</v>
      </c>
      <c r="S137">
        <v>83.984704359999995</v>
      </c>
      <c r="T137">
        <v>82.324080129999999</v>
      </c>
      <c r="U137">
        <v>43.167276000000001</v>
      </c>
      <c r="V137">
        <v>19.04383</v>
      </c>
      <c r="W137">
        <v>1741.5069000000001</v>
      </c>
      <c r="X137">
        <v>0.63853585700000004</v>
      </c>
      <c r="Y137">
        <v>18682.868310000002</v>
      </c>
      <c r="Z137" s="61">
        <v>2.0408333330000001</v>
      </c>
      <c r="AB137" s="61">
        <v>0.46345272900000001</v>
      </c>
      <c r="AC137" s="63">
        <f t="shared" si="59"/>
        <v>1.0399996069999999E-2</v>
      </c>
      <c r="AD137" s="20">
        <f t="shared" si="74"/>
        <v>0.57942118799999998</v>
      </c>
      <c r="AE137" s="62" t="str">
        <f t="shared" si="60"/>
        <v/>
      </c>
      <c r="AF137" s="20">
        <f t="shared" si="71"/>
        <v>0.28523716700000001</v>
      </c>
      <c r="AG137" s="62">
        <f t="shared" si="61"/>
        <v>0.18498990039492436</v>
      </c>
      <c r="AH137" s="62">
        <f t="shared" si="62"/>
        <v>0.17550323884873309</v>
      </c>
      <c r="AI137" s="62">
        <f t="shared" si="72"/>
        <v>0.251788906751998</v>
      </c>
      <c r="AJ137" s="62">
        <f t="shared" si="73"/>
        <v>0.29033572480200076</v>
      </c>
      <c r="AK137" s="62">
        <f t="shared" si="63"/>
        <v>-3.8546818050002762E-2</v>
      </c>
      <c r="AL137" s="62">
        <f t="shared" si="69"/>
        <v>-7.8217202748918988E-4</v>
      </c>
      <c r="AM137" s="62">
        <f t="shared" si="70"/>
        <v>1.4165578116334591E-2</v>
      </c>
      <c r="AN137" s="62">
        <f t="shared" si="70"/>
        <v>-4.7677122900169518E-3</v>
      </c>
      <c r="AO137" s="62">
        <f t="shared" si="70"/>
        <v>-1.8905036444492766E-2</v>
      </c>
      <c r="AP137" s="62">
        <f t="shared" si="70"/>
        <v>-1.4352435702239152E-2</v>
      </c>
      <c r="AQ137" s="62">
        <f t="shared" si="50"/>
        <v>-0.81833954360561434</v>
      </c>
      <c r="AR137" s="62">
        <f t="shared" si="64"/>
        <v>6.6441665082942292</v>
      </c>
      <c r="AS137" s="62">
        <f t="shared" si="65"/>
        <v>0.63853585700000004</v>
      </c>
      <c r="AT137" s="62">
        <f t="shared" si="66"/>
        <v>0.13035023566303336</v>
      </c>
      <c r="AU137" s="62">
        <f t="shared" si="51"/>
        <v>-1.3182043458050522E-2</v>
      </c>
      <c r="AV137" s="62" t="str">
        <f t="shared" si="67"/>
        <v/>
      </c>
      <c r="AW137" s="62">
        <f t="shared" si="68"/>
        <v>0.46345272900000001</v>
      </c>
    </row>
    <row r="138" spans="1:49">
      <c r="A138" s="62">
        <v>2005</v>
      </c>
      <c r="B138" s="61">
        <v>141.04094261252862</v>
      </c>
      <c r="C138" s="61">
        <v>44196</v>
      </c>
      <c r="D138" s="61">
        <v>154833.1545</v>
      </c>
      <c r="E138" s="62">
        <v>1.0999988970000001</v>
      </c>
      <c r="F138">
        <v>0.57672857200000005</v>
      </c>
      <c r="G138" s="61"/>
      <c r="H138" s="61">
        <v>0.29891700300000001</v>
      </c>
      <c r="I138" s="61">
        <v>27229.568060000001</v>
      </c>
      <c r="J138" s="61">
        <v>27984.960500000001</v>
      </c>
      <c r="K138" s="61">
        <v>38193.906300000002</v>
      </c>
      <c r="L138" s="61">
        <v>45934.848559999999</v>
      </c>
      <c r="M138" s="61">
        <v>100</v>
      </c>
      <c r="N138" s="62">
        <f t="shared" si="58"/>
        <v>100</v>
      </c>
      <c r="O138" s="61">
        <v>171.96920557228211</v>
      </c>
      <c r="P138">
        <v>87.129596039999996</v>
      </c>
      <c r="Q138">
        <v>95.653163759999998</v>
      </c>
      <c r="R138">
        <v>91.251683180000001</v>
      </c>
      <c r="S138">
        <v>87.337427489999996</v>
      </c>
      <c r="T138">
        <v>84.906580129999995</v>
      </c>
      <c r="U138">
        <v>43.854761000000003</v>
      </c>
      <c r="V138">
        <v>19.852080000000001</v>
      </c>
      <c r="W138">
        <v>1725.6006</v>
      </c>
      <c r="X138">
        <v>0.63555246600000004</v>
      </c>
      <c r="Y138">
        <v>20491.650519999999</v>
      </c>
      <c r="Z138" s="61">
        <v>2.0866666669999998</v>
      </c>
      <c r="AB138" s="61">
        <v>0.43275141900000003</v>
      </c>
      <c r="AC138" s="63">
        <f t="shared" si="59"/>
        <v>1.0999988970000001E-2</v>
      </c>
      <c r="AD138" s="20">
        <f t="shared" si="74"/>
        <v>0.57672857200000005</v>
      </c>
      <c r="AE138" s="62" t="str">
        <f t="shared" si="60"/>
        <v/>
      </c>
      <c r="AF138" s="20">
        <f t="shared" si="71"/>
        <v>0.29891700300000001</v>
      </c>
      <c r="AG138" s="62">
        <f t="shared" si="61"/>
        <v>0.17586393655759303</v>
      </c>
      <c r="AH138" s="62">
        <f t="shared" si="62"/>
        <v>0.180742687768465</v>
      </c>
      <c r="AI138" s="62">
        <f t="shared" si="72"/>
        <v>0.24667782829419782</v>
      </c>
      <c r="AJ138" s="62">
        <f t="shared" si="73"/>
        <v>0.29667320741695535</v>
      </c>
      <c r="AK138" s="62">
        <f t="shared" si="63"/>
        <v>-4.9995379122757533E-2</v>
      </c>
      <c r="AL138" s="62">
        <f t="shared" si="69"/>
        <v>-8.8575027851323634E-3</v>
      </c>
      <c r="AM138" s="62">
        <f t="shared" si="70"/>
        <v>9.698530978093237E-3</v>
      </c>
      <c r="AN138" s="62">
        <f t="shared" si="70"/>
        <v>-1.0989604529989112E-2</v>
      </c>
      <c r="AO138" s="62">
        <f t="shared" si="70"/>
        <v>-3.0316346111981239E-3</v>
      </c>
      <c r="AP138" s="62">
        <f t="shared" si="70"/>
        <v>-1.1288096720601501E-2</v>
      </c>
      <c r="AQ138" s="62">
        <f t="shared" si="50"/>
        <v>-0.79257450007307084</v>
      </c>
      <c r="AR138" s="62">
        <f t="shared" si="64"/>
        <v>6.6607559427069614</v>
      </c>
      <c r="AS138" s="62">
        <f t="shared" si="65"/>
        <v>0.63555246600000004</v>
      </c>
      <c r="AT138" s="62">
        <f t="shared" si="66"/>
        <v>0.13234665783419144</v>
      </c>
      <c r="AU138" s="62">
        <f t="shared" si="51"/>
        <v>-2.1767703621494772E-2</v>
      </c>
      <c r="AV138" s="62" t="str">
        <f t="shared" si="67"/>
        <v/>
      </c>
      <c r="AW138" s="62">
        <f t="shared" si="68"/>
        <v>0.43275141900000003</v>
      </c>
    </row>
    <row r="139" spans="1:49">
      <c r="A139" s="62">
        <v>2006</v>
      </c>
      <c r="B139" s="61">
        <v>126.33712984054668</v>
      </c>
      <c r="C139" s="61">
        <v>44950</v>
      </c>
      <c r="D139" s="61">
        <v>167712.76199999999</v>
      </c>
      <c r="E139" s="62">
        <v>1.1700005659999999</v>
      </c>
      <c r="F139">
        <v>0.57264671499999997</v>
      </c>
      <c r="G139" s="61"/>
      <c r="H139" s="61">
        <v>0.31052983499999998</v>
      </c>
      <c r="I139" s="61">
        <v>29724.858899999999</v>
      </c>
      <c r="J139" s="61">
        <v>31221.001810000002</v>
      </c>
      <c r="K139" s="61">
        <v>41713.469360000003</v>
      </c>
      <c r="L139" s="61">
        <v>51634.23461</v>
      </c>
      <c r="M139" s="61">
        <v>102.485293</v>
      </c>
      <c r="N139" s="62">
        <f t="shared" si="58"/>
        <v>103.91873967866594</v>
      </c>
      <c r="O139" s="61">
        <v>178.01908222431499</v>
      </c>
      <c r="P139">
        <v>90.280757129999998</v>
      </c>
      <c r="Q139">
        <v>100.2530376</v>
      </c>
      <c r="R139">
        <v>94.399635290000006</v>
      </c>
      <c r="S139">
        <v>90.899769320000004</v>
      </c>
      <c r="T139">
        <v>88.237285299999996</v>
      </c>
      <c r="U139">
        <v>44.537925999999999</v>
      </c>
      <c r="V139">
        <v>20.658449999999998</v>
      </c>
      <c r="W139">
        <v>1715.6556</v>
      </c>
      <c r="X139">
        <v>0.63332361000000004</v>
      </c>
      <c r="Y139">
        <v>22471.361059999999</v>
      </c>
      <c r="Z139" s="61">
        <v>2.8275000000000001</v>
      </c>
      <c r="AB139" s="61">
        <v>0.39795159400000002</v>
      </c>
      <c r="AC139" s="63">
        <f t="shared" si="59"/>
        <v>1.1700005659999999E-2</v>
      </c>
      <c r="AD139" s="20">
        <f t="shared" si="74"/>
        <v>0.57264671499999997</v>
      </c>
      <c r="AE139" s="62" t="str">
        <f t="shared" si="60"/>
        <v/>
      </c>
      <c r="AF139" s="20">
        <f t="shared" si="71"/>
        <v>0.31052983499999998</v>
      </c>
      <c r="AG139" s="62">
        <f t="shared" si="61"/>
        <v>0.17723671440101857</v>
      </c>
      <c r="AH139" s="62">
        <f t="shared" si="62"/>
        <v>0.18615757940949063</v>
      </c>
      <c r="AI139" s="62">
        <f t="shared" si="72"/>
        <v>0.24871970899865095</v>
      </c>
      <c r="AJ139" s="62">
        <f t="shared" si="73"/>
        <v>0.30787302048009918</v>
      </c>
      <c r="AK139" s="62">
        <f t="shared" si="63"/>
        <v>-5.9153311481448229E-2</v>
      </c>
      <c r="AL139" s="62">
        <f t="shared" si="69"/>
        <v>-2.9113400606104651E-3</v>
      </c>
      <c r="AM139" s="62">
        <f t="shared" si="70"/>
        <v>8.5295357160338689E-3</v>
      </c>
      <c r="AN139" s="62">
        <f t="shared" si="70"/>
        <v>-4.5232869073608866E-3</v>
      </c>
      <c r="AO139" s="62">
        <f t="shared" si="70"/>
        <v>1.5393112985160626E-3</v>
      </c>
      <c r="AP139" s="62">
        <f t="shared" si="70"/>
        <v>3.8956225690018816E-5</v>
      </c>
      <c r="AQ139" s="62">
        <f t="shared" si="50"/>
        <v>-0.7682166591838665</v>
      </c>
      <c r="AR139" s="62">
        <f t="shared" si="64"/>
        <v>6.6793339014205424</v>
      </c>
      <c r="AS139" s="62">
        <f t="shared" si="65"/>
        <v>0.63332361000000004</v>
      </c>
      <c r="AT139" s="62">
        <f t="shared" si="66"/>
        <v>0.13398718613912042</v>
      </c>
      <c r="AU139" s="62">
        <f t="shared" si="51"/>
        <v>-1.7572391827264784E-2</v>
      </c>
      <c r="AV139" s="62" t="str">
        <f t="shared" si="67"/>
        <v/>
      </c>
      <c r="AW139" s="62">
        <f t="shared" si="68"/>
        <v>0.39795159400000002</v>
      </c>
    </row>
    <row r="140" spans="1:49">
      <c r="A140" s="62">
        <v>2007</v>
      </c>
      <c r="B140" s="61">
        <v>113.02628897493369</v>
      </c>
      <c r="C140" s="61">
        <v>45789</v>
      </c>
      <c r="D140" s="61">
        <v>179831.15349999999</v>
      </c>
      <c r="E140" s="62">
        <v>1.230001165</v>
      </c>
      <c r="F140">
        <v>0.56979645800000001</v>
      </c>
      <c r="G140" s="61"/>
      <c r="H140" s="61">
        <v>0.31046431000000002</v>
      </c>
      <c r="I140" s="61">
        <v>32187.3717</v>
      </c>
      <c r="J140" s="61">
        <v>34493.148889999997</v>
      </c>
      <c r="K140" s="61">
        <v>46230.516490000002</v>
      </c>
      <c r="L140" s="61">
        <v>57004.176370000001</v>
      </c>
      <c r="M140" s="61">
        <v>104.30605799999999</v>
      </c>
      <c r="N140" s="62">
        <f t="shared" si="58"/>
        <v>107.47643226840044</v>
      </c>
      <c r="O140" s="61">
        <v>182.9697929009732</v>
      </c>
      <c r="P140">
        <v>93.277355409999998</v>
      </c>
      <c r="Q140">
        <v>102.98864930000001</v>
      </c>
      <c r="R140">
        <v>97.095431550000001</v>
      </c>
      <c r="S140">
        <v>93.061427249999994</v>
      </c>
      <c r="T140">
        <v>89.730160249999997</v>
      </c>
      <c r="U140">
        <v>45.209538000000002</v>
      </c>
      <c r="V140">
        <v>21.283909999999999</v>
      </c>
      <c r="W140">
        <v>1703.4878000000001</v>
      </c>
      <c r="X140">
        <v>0.623365104</v>
      </c>
      <c r="Y140">
        <v>24405.348730000002</v>
      </c>
      <c r="Z140" s="61">
        <v>3.8475000000000001</v>
      </c>
      <c r="AB140" s="61">
        <v>0.36442671199999999</v>
      </c>
      <c r="AC140" s="63">
        <f t="shared" si="59"/>
        <v>1.230001165E-2</v>
      </c>
      <c r="AD140" s="20">
        <f t="shared" si="74"/>
        <v>0.56979645800000001</v>
      </c>
      <c r="AE140" s="62" t="str">
        <f t="shared" si="60"/>
        <v/>
      </c>
      <c r="AF140" s="20">
        <f t="shared" si="71"/>
        <v>0.31046431000000002</v>
      </c>
      <c r="AG140" s="62">
        <f t="shared" si="61"/>
        <v>0.17898662758674905</v>
      </c>
      <c r="AH140" s="62">
        <f t="shared" si="62"/>
        <v>0.19180852827038114</v>
      </c>
      <c r="AI140" s="62">
        <f t="shared" si="72"/>
        <v>0.25707735056039666</v>
      </c>
      <c r="AJ140" s="62">
        <f t="shared" si="73"/>
        <v>0.31698721417587972</v>
      </c>
      <c r="AK140" s="62">
        <f t="shared" si="63"/>
        <v>-5.9909863615483061E-2</v>
      </c>
      <c r="AL140" s="62">
        <f t="shared" si="69"/>
        <v>-1.0093116060661885E-3</v>
      </c>
      <c r="AM140" s="62">
        <f t="shared" si="70"/>
        <v>-6.7409291251876958E-3</v>
      </c>
      <c r="AN140" s="62">
        <f t="shared" si="70"/>
        <v>-5.5052287531632722E-3</v>
      </c>
      <c r="AO140" s="62">
        <f t="shared" si="70"/>
        <v>-1.0160024602478191E-2</v>
      </c>
      <c r="AP140" s="62">
        <f t="shared" si="70"/>
        <v>-1.6885006625491569E-2</v>
      </c>
      <c r="AQ140" s="62">
        <f t="shared" si="50"/>
        <v>-0.75335669407948702</v>
      </c>
      <c r="AR140" s="62">
        <f t="shared" si="64"/>
        <v>6.68707638127003</v>
      </c>
      <c r="AS140" s="62">
        <f t="shared" si="65"/>
        <v>0.623365104</v>
      </c>
      <c r="AT140" s="62">
        <f t="shared" si="66"/>
        <v>0.13571257401738238</v>
      </c>
      <c r="AU140" s="62">
        <f t="shared" si="51"/>
        <v>-5.387344334364684E-3</v>
      </c>
      <c r="AV140" s="62" t="str">
        <f t="shared" si="67"/>
        <v/>
      </c>
      <c r="AW140" s="62">
        <f t="shared" si="68"/>
        <v>0.36442671199999999</v>
      </c>
    </row>
    <row r="141" spans="1:49">
      <c r="A141" s="62">
        <v>2008</v>
      </c>
      <c r="B141" s="61">
        <v>119.5559387799094</v>
      </c>
      <c r="C141" s="61">
        <v>46526</v>
      </c>
      <c r="D141" s="61">
        <v>185724.21290000001</v>
      </c>
      <c r="E141" s="62">
        <v>1.319999235</v>
      </c>
      <c r="F141">
        <v>0.56758289500000003</v>
      </c>
      <c r="G141" s="61"/>
      <c r="H141" s="61">
        <v>0.29211786000000001</v>
      </c>
      <c r="I141" s="61">
        <v>34534.745389999996</v>
      </c>
      <c r="J141" s="61">
        <v>29165.46917</v>
      </c>
      <c r="K141" s="61">
        <v>47018.853349999998</v>
      </c>
      <c r="L141" s="61">
        <v>56537.130870000001</v>
      </c>
      <c r="M141" s="61">
        <v>103.8194713</v>
      </c>
      <c r="N141" s="62">
        <f t="shared" si="58"/>
        <v>109.75214077128672</v>
      </c>
      <c r="O141" s="61">
        <v>190.4313010554749</v>
      </c>
      <c r="P141">
        <v>96.589493210000001</v>
      </c>
      <c r="Q141">
        <v>104.189654</v>
      </c>
      <c r="R141">
        <v>100.5293841</v>
      </c>
      <c r="S141">
        <v>95.45706663</v>
      </c>
      <c r="T141">
        <v>94.293091660000002</v>
      </c>
      <c r="U141">
        <v>45.817016000000002</v>
      </c>
      <c r="V141">
        <v>21.280740000000002</v>
      </c>
      <c r="W141">
        <v>1712.5523000000001</v>
      </c>
      <c r="X141">
        <v>0.61555028000000001</v>
      </c>
      <c r="Y141">
        <v>25855.88524</v>
      </c>
      <c r="Z141" s="61">
        <v>3.85</v>
      </c>
      <c r="AB141" s="61">
        <v>0.40430672200000001</v>
      </c>
      <c r="AC141" s="63">
        <f t="shared" si="59"/>
        <v>1.319999235E-2</v>
      </c>
      <c r="AD141" s="20">
        <f t="shared" si="74"/>
        <v>0.56758289500000003</v>
      </c>
      <c r="AE141" s="62" t="str">
        <f t="shared" si="60"/>
        <v/>
      </c>
      <c r="AF141" s="20">
        <f t="shared" si="71"/>
        <v>0.29211786000000001</v>
      </c>
      <c r="AG141" s="62">
        <f t="shared" si="61"/>
        <v>0.18594638173857617</v>
      </c>
      <c r="AH141" s="62">
        <f t="shared" si="62"/>
        <v>0.15703643975437734</v>
      </c>
      <c r="AI141" s="62">
        <f t="shared" si="72"/>
        <v>0.25316490841889572</v>
      </c>
      <c r="AJ141" s="62">
        <f t="shared" si="73"/>
        <v>0.30441443249212446</v>
      </c>
      <c r="AK141" s="62">
        <f t="shared" si="63"/>
        <v>-5.1249524073228747E-2</v>
      </c>
      <c r="AL141" s="62">
        <f t="shared" si="69"/>
        <v>1.3939629420159217E-2</v>
      </c>
      <c r="AM141" s="62">
        <f t="shared" si="70"/>
        <v>-9.3589154577786403E-3</v>
      </c>
      <c r="AN141" s="62">
        <f t="shared" si="70"/>
        <v>1.3802769763323942E-2</v>
      </c>
      <c r="AO141" s="62">
        <f t="shared" si="70"/>
        <v>4.4638303063190337E-3</v>
      </c>
      <c r="AP141" s="62">
        <f t="shared" si="70"/>
        <v>2.8648011727268084E-2</v>
      </c>
      <c r="AQ141" s="62">
        <f t="shared" si="50"/>
        <v>-0.76685311219992114</v>
      </c>
      <c r="AR141" s="62">
        <f t="shared" si="64"/>
        <v>6.6788869976161038</v>
      </c>
      <c r="AS141" s="62">
        <f t="shared" si="65"/>
        <v>0.61555028000000001</v>
      </c>
      <c r="AT141" s="62">
        <f t="shared" si="66"/>
        <v>0.13921655575367362</v>
      </c>
      <c r="AU141" s="62">
        <f t="shared" si="51"/>
        <v>1.752203116596017E-2</v>
      </c>
      <c r="AV141" s="62" t="str">
        <f t="shared" si="67"/>
        <v/>
      </c>
      <c r="AW141" s="62">
        <f t="shared" si="68"/>
        <v>0.40430672200000001</v>
      </c>
    </row>
    <row r="142" spans="1:49">
      <c r="A142" s="62">
        <v>2009</v>
      </c>
      <c r="B142" s="61">
        <v>115.49770928779668</v>
      </c>
      <c r="C142" s="61">
        <v>46940</v>
      </c>
      <c r="D142" s="61">
        <v>179539.14610000001</v>
      </c>
      <c r="E142" s="62">
        <v>1.3500003490000001</v>
      </c>
      <c r="F142">
        <v>0.56100734500000005</v>
      </c>
      <c r="G142" s="61"/>
      <c r="H142" s="61">
        <v>0.24327222300000001</v>
      </c>
      <c r="I142" s="61">
        <v>40233.79866</v>
      </c>
      <c r="J142" s="61">
        <v>23857.422999999999</v>
      </c>
      <c r="K142" s="61">
        <v>40707.665990000001</v>
      </c>
      <c r="L142" s="61">
        <v>42773.01541</v>
      </c>
      <c r="M142" s="61">
        <v>99.309909099999999</v>
      </c>
      <c r="N142" s="62">
        <f t="shared" si="58"/>
        <v>109.93664737220318</v>
      </c>
      <c r="O142" s="61">
        <v>189.89047616047736</v>
      </c>
      <c r="P142">
        <v>95.752737350000004</v>
      </c>
      <c r="Q142">
        <v>100.9347372</v>
      </c>
      <c r="R142">
        <v>101.84082309999999</v>
      </c>
      <c r="S142">
        <v>92.882706659999997</v>
      </c>
      <c r="T142">
        <v>87.331908299999995</v>
      </c>
      <c r="U142">
        <v>46.295191000000003</v>
      </c>
      <c r="V142">
        <v>19.98678</v>
      </c>
      <c r="W142">
        <v>1719.674</v>
      </c>
      <c r="X142">
        <v>0.61781007099999996</v>
      </c>
      <c r="Y142">
        <v>25616.189569999999</v>
      </c>
      <c r="Z142" s="61">
        <v>0.67583333300000004</v>
      </c>
      <c r="AB142" s="61">
        <v>0.54322596199999995</v>
      </c>
      <c r="AC142" s="63">
        <f t="shared" si="59"/>
        <v>1.3500003490000001E-2</v>
      </c>
      <c r="AD142" s="20">
        <f t="shared" si="74"/>
        <v>0.56100734500000005</v>
      </c>
      <c r="AE142" s="62" t="str">
        <f t="shared" si="60"/>
        <v/>
      </c>
      <c r="AF142" s="20">
        <f t="shared" si="71"/>
        <v>0.24327222300000001</v>
      </c>
      <c r="AG142" s="62">
        <f t="shared" si="61"/>
        <v>0.22409485359583092</v>
      </c>
      <c r="AH142" s="62">
        <f t="shared" si="62"/>
        <v>0.13288145520482675</v>
      </c>
      <c r="AI142" s="62">
        <f t="shared" si="72"/>
        <v>0.22673420740971206</v>
      </c>
      <c r="AJ142" s="62">
        <f t="shared" si="73"/>
        <v>0.23823782355618542</v>
      </c>
      <c r="AK142" s="62">
        <f t="shared" si="63"/>
        <v>-1.1503616146473356E-2</v>
      </c>
      <c r="AL142" s="62">
        <f t="shared" si="69"/>
        <v>-1.0380462442717753E-2</v>
      </c>
      <c r="AM142" s="62">
        <f t="shared" si="70"/>
        <v>-3.3418402158846242E-2</v>
      </c>
      <c r="AN142" s="62">
        <f t="shared" si="70"/>
        <v>1.1281263387681395E-2</v>
      </c>
      <c r="AO142" s="62">
        <f t="shared" si="70"/>
        <v>-2.9018813126364923E-2</v>
      </c>
      <c r="AP142" s="62">
        <f t="shared" si="70"/>
        <v>-7.8371739244266547E-2</v>
      </c>
      <c r="AQ142" s="62">
        <f t="shared" si="50"/>
        <v>-0.8399670346098449</v>
      </c>
      <c r="AR142" s="62">
        <f t="shared" si="64"/>
        <v>6.6099229823499268</v>
      </c>
      <c r="AS142" s="62">
        <f t="shared" si="65"/>
        <v>0.61781007099999996</v>
      </c>
      <c r="AT142" s="62">
        <f t="shared" si="66"/>
        <v>0.14267746130268577</v>
      </c>
      <c r="AU142" s="62">
        <f t="shared" si="51"/>
        <v>3.6820290754420455E-2</v>
      </c>
      <c r="AV142" s="62" t="str">
        <f t="shared" si="67"/>
        <v/>
      </c>
      <c r="AW142" s="62">
        <f t="shared" si="68"/>
        <v>0.54322596199999995</v>
      </c>
    </row>
    <row r="143" spans="1:49">
      <c r="A143" s="62">
        <v>2010</v>
      </c>
      <c r="B143" s="61">
        <v>124.52177817691963</v>
      </c>
      <c r="C143" s="61">
        <v>47156</v>
      </c>
      <c r="D143" s="61">
        <v>179852.4509</v>
      </c>
      <c r="E143" s="62">
        <v>1.3499999</v>
      </c>
      <c r="F143">
        <v>0.57243737500000003</v>
      </c>
      <c r="G143" s="61"/>
      <c r="H143" s="61">
        <v>0.230348788</v>
      </c>
      <c r="I143" s="61">
        <v>37064.311750000001</v>
      </c>
      <c r="J143" s="61">
        <v>28457.663120000001</v>
      </c>
      <c r="K143" s="61">
        <v>45897.078939999999</v>
      </c>
      <c r="L143" s="61">
        <v>48244.119859999999</v>
      </c>
      <c r="M143" s="61">
        <v>98.881000520000001</v>
      </c>
      <c r="N143" s="62">
        <f t="shared" si="58"/>
        <v>110.09955209421365</v>
      </c>
      <c r="O143" s="61">
        <v>193.30660582660434</v>
      </c>
      <c r="P143">
        <v>97.62872127</v>
      </c>
      <c r="Q143">
        <v>100.7155401</v>
      </c>
      <c r="R143">
        <v>100.6368607</v>
      </c>
      <c r="S143">
        <v>95.704432359999998</v>
      </c>
      <c r="T143">
        <v>92.125096679999999</v>
      </c>
      <c r="U143">
        <v>46.601492</v>
      </c>
      <c r="V143">
        <v>19.679839999999999</v>
      </c>
      <c r="W143">
        <v>1710.3957</v>
      </c>
      <c r="X143">
        <v>0.609375</v>
      </c>
      <c r="Y143">
        <v>26153.283579999999</v>
      </c>
      <c r="Z143" s="61">
        <v>0.453333333</v>
      </c>
      <c r="AB143" s="61">
        <v>0.62097128999999995</v>
      </c>
      <c r="AC143" s="63">
        <f t="shared" si="59"/>
        <v>1.3499999E-2</v>
      </c>
      <c r="AD143" s="20">
        <f t="shared" si="74"/>
        <v>0.57243737500000003</v>
      </c>
      <c r="AE143" s="62" t="str">
        <f t="shared" si="60"/>
        <v/>
      </c>
      <c r="AF143" s="20">
        <f t="shared" si="71"/>
        <v>0.230348788</v>
      </c>
      <c r="AG143" s="62">
        <f t="shared" si="61"/>
        <v>0.20608177183311324</v>
      </c>
      <c r="AH143" s="62">
        <f t="shared" si="62"/>
        <v>0.15822783052215833</v>
      </c>
      <c r="AI143" s="62">
        <f t="shared" si="72"/>
        <v>0.25519295795151159</v>
      </c>
      <c r="AJ143" s="62">
        <f t="shared" si="73"/>
        <v>0.26824277133050733</v>
      </c>
      <c r="AK143" s="62">
        <f t="shared" si="63"/>
        <v>-1.3049813378995745E-2</v>
      </c>
      <c r="AL143" s="62">
        <f t="shared" si="69"/>
        <v>1.7921800623504527E-2</v>
      </c>
      <c r="AM143" s="62">
        <f t="shared" si="70"/>
        <v>-3.6547417247453271E-3</v>
      </c>
      <c r="AN143" s="62">
        <f t="shared" si="70"/>
        <v>-1.3373146047873813E-2</v>
      </c>
      <c r="AO143" s="62">
        <f t="shared" si="70"/>
        <v>2.8446425451437756E-2</v>
      </c>
      <c r="AP143" s="62">
        <f t="shared" si="70"/>
        <v>5.1950793519779888E-2</v>
      </c>
      <c r="AQ143" s="62">
        <f t="shared" si="50"/>
        <v>-0.86203779627668642</v>
      </c>
      <c r="AR143" s="62">
        <f t="shared" si="64"/>
        <v>6.5824422299591285</v>
      </c>
      <c r="AS143" s="62">
        <f t="shared" si="65"/>
        <v>0.609375</v>
      </c>
      <c r="AT143" s="62">
        <f t="shared" si="66"/>
        <v>0.14541521924848008</v>
      </c>
      <c r="AU143" s="62">
        <f t="shared" si="51"/>
        <v>5.2776246814272851E-3</v>
      </c>
      <c r="AV143" s="62" t="str">
        <f t="shared" si="67"/>
        <v/>
      </c>
      <c r="AW143" s="62">
        <f t="shared" si="68"/>
        <v>0.62097128999999995</v>
      </c>
    </row>
    <row r="144" spans="1:49">
      <c r="A144" s="62">
        <v>2011</v>
      </c>
      <c r="B144" s="61">
        <v>128.59262694180384</v>
      </c>
      <c r="C144" s="61">
        <v>47324</v>
      </c>
      <c r="D144" s="61">
        <v>178107.7273</v>
      </c>
      <c r="E144" s="62">
        <v>1.3299987170000001</v>
      </c>
      <c r="F144">
        <v>0.57815534800000001</v>
      </c>
      <c r="G144" s="61"/>
      <c r="H144" s="61">
        <v>0.214761966</v>
      </c>
      <c r="I144" s="61">
        <v>36072.983959999998</v>
      </c>
      <c r="J144" s="61">
        <v>29611.550029999999</v>
      </c>
      <c r="K144" s="61">
        <v>51508.945950000001</v>
      </c>
      <c r="L144" s="61">
        <v>51946.873899999999</v>
      </c>
      <c r="M144" s="61">
        <v>97.518373179999998</v>
      </c>
      <c r="N144" s="62">
        <f t="shared" si="58"/>
        <v>110.16252241640959</v>
      </c>
      <c r="O144" s="61">
        <v>199.47695268458955</v>
      </c>
      <c r="P144">
        <v>99.999996769999996</v>
      </c>
      <c r="Q144">
        <v>100</v>
      </c>
      <c r="R144">
        <v>100.0000046</v>
      </c>
      <c r="S144">
        <v>100</v>
      </c>
      <c r="T144">
        <v>100</v>
      </c>
      <c r="U144">
        <v>46.708365999999998</v>
      </c>
      <c r="V144">
        <v>19.1219</v>
      </c>
      <c r="W144">
        <v>1716.7565</v>
      </c>
      <c r="X144">
        <v>0.60807108899999995</v>
      </c>
      <c r="Y144">
        <v>26504.241569999998</v>
      </c>
      <c r="Z144" s="61">
        <v>1.0175000000000001</v>
      </c>
      <c r="AB144" s="61">
        <v>0.71058091800000001</v>
      </c>
      <c r="AC144" s="63">
        <f t="shared" si="59"/>
        <v>1.3299987170000001E-2</v>
      </c>
      <c r="AD144" s="20">
        <f t="shared" si="74"/>
        <v>0.57815534800000001</v>
      </c>
      <c r="AE144" s="62" t="str">
        <f t="shared" si="60"/>
        <v/>
      </c>
      <c r="AF144" s="20">
        <f t="shared" si="71"/>
        <v>0.214761966</v>
      </c>
      <c r="AG144" s="62">
        <f t="shared" si="61"/>
        <v>0.20253463736157615</v>
      </c>
      <c r="AH144" s="62">
        <f t="shared" si="62"/>
        <v>0.16625640267770683</v>
      </c>
      <c r="AI144" s="62">
        <f t="shared" si="72"/>
        <v>0.28920107359092667</v>
      </c>
      <c r="AJ144" s="62">
        <f t="shared" si="73"/>
        <v>0.29165985489502116</v>
      </c>
      <c r="AK144" s="62">
        <f t="shared" si="63"/>
        <v>-2.4587813040944928E-3</v>
      </c>
      <c r="AL144" s="62">
        <f t="shared" si="69"/>
        <v>2.3426651889368395E-2</v>
      </c>
      <c r="AM144" s="62">
        <f t="shared" si="70"/>
        <v>-7.7016989477036125E-3</v>
      </c>
      <c r="AN144" s="62">
        <f t="shared" si="70"/>
        <v>-6.920143477821143E-3</v>
      </c>
      <c r="AO144" s="62">
        <f t="shared" si="70"/>
        <v>4.3333797087397055E-2</v>
      </c>
      <c r="AP144" s="62">
        <f t="shared" si="70"/>
        <v>8.1451009672666511E-2</v>
      </c>
      <c r="AQ144" s="62">
        <f t="shared" si="50"/>
        <v>-0.89308901702844312</v>
      </c>
      <c r="AR144" s="62">
        <f t="shared" si="64"/>
        <v>6.5551030166891442</v>
      </c>
      <c r="AS144" s="62">
        <f t="shared" si="65"/>
        <v>0.60807108899999995</v>
      </c>
      <c r="AT144" s="62">
        <f t="shared" si="66"/>
        <v>0.1488101722018885</v>
      </c>
      <c r="AU144" s="62">
        <f t="shared" si="51"/>
        <v>3.9615569672157899E-3</v>
      </c>
      <c r="AV144" s="62" t="str">
        <f t="shared" si="67"/>
        <v/>
      </c>
      <c r="AW144" s="62">
        <f t="shared" si="68"/>
        <v>0.71058091800000001</v>
      </c>
    </row>
    <row r="145" spans="1:49">
      <c r="A145" s="62">
        <v>2012</v>
      </c>
      <c r="B145" s="61">
        <v>126.10732150977718</v>
      </c>
      <c r="C145" s="61">
        <v>47355</v>
      </c>
      <c r="D145" s="61">
        <v>173010.6586</v>
      </c>
      <c r="E145" s="62">
        <v>1.289999449</v>
      </c>
      <c r="F145">
        <v>0.58624548399999998</v>
      </c>
      <c r="G145" s="61">
        <v>2.1</v>
      </c>
      <c r="H145" s="61">
        <v>0.19796818099999999</v>
      </c>
      <c r="I145" s="61">
        <v>44644.525130000002</v>
      </c>
      <c r="J145" s="61">
        <v>30908.861680000002</v>
      </c>
      <c r="K145" s="61">
        <v>53114.238080000003</v>
      </c>
      <c r="L145" s="61">
        <v>50573.024700000002</v>
      </c>
      <c r="M145" s="61">
        <v>94.446107799999993</v>
      </c>
      <c r="N145" s="62">
        <f t="shared" si="58"/>
        <v>110.41852878751487</v>
      </c>
      <c r="O145" s="61">
        <v>204.35017463867405</v>
      </c>
      <c r="P145">
        <v>102.3835042</v>
      </c>
      <c r="Q145">
        <v>97.931503000000006</v>
      </c>
      <c r="R145">
        <v>97.850605950000002</v>
      </c>
      <c r="S145">
        <v>102.0164013</v>
      </c>
      <c r="T145">
        <v>103.78307390000001</v>
      </c>
      <c r="U145">
        <v>46.637081999999999</v>
      </c>
      <c r="V145">
        <v>18.271280000000001</v>
      </c>
      <c r="W145">
        <v>1703.9007999999999</v>
      </c>
      <c r="X145">
        <v>0.58553940100000001</v>
      </c>
      <c r="Y145">
        <v>26330.517950000001</v>
      </c>
      <c r="Z145" s="61">
        <v>0.27</v>
      </c>
      <c r="AB145" s="61">
        <v>0.86588752999999996</v>
      </c>
      <c r="AC145" s="63">
        <f t="shared" si="59"/>
        <v>1.289999449E-2</v>
      </c>
      <c r="AD145" s="20">
        <f t="shared" si="74"/>
        <v>0.58624548399999998</v>
      </c>
      <c r="AE145" s="62">
        <f t="shared" si="60"/>
        <v>2.1000000000000001E-2</v>
      </c>
      <c r="AF145" s="20">
        <f t="shared" si="71"/>
        <v>0.19796818099999999</v>
      </c>
      <c r="AG145" s="62">
        <f t="shared" si="61"/>
        <v>0.25804494064852951</v>
      </c>
      <c r="AH145" s="62">
        <f t="shared" si="62"/>
        <v>0.1786529334673026</v>
      </c>
      <c r="AI145" s="62">
        <f t="shared" si="72"/>
        <v>0.30699980284336081</v>
      </c>
      <c r="AJ145" s="62">
        <f t="shared" si="73"/>
        <v>0.29231161310659276</v>
      </c>
      <c r="AK145" s="62">
        <f t="shared" si="63"/>
        <v>1.4688189736768054E-2</v>
      </c>
      <c r="AL145" s="62">
        <f t="shared" si="69"/>
        <v>2.1234253073642604E-2</v>
      </c>
      <c r="AM145" s="62">
        <f t="shared" si="70"/>
        <v>-2.3223101745949951E-2</v>
      </c>
      <c r="AN145" s="62">
        <f t="shared" si="70"/>
        <v>-2.4049546593502454E-2</v>
      </c>
      <c r="AO145" s="62">
        <f t="shared" si="70"/>
        <v>1.764221035841991E-2</v>
      </c>
      <c r="AP145" s="62">
        <f t="shared" si="70"/>
        <v>3.4811505829900113E-2</v>
      </c>
      <c r="AQ145" s="62">
        <f t="shared" si="50"/>
        <v>-0.93706554761873317</v>
      </c>
      <c r="AR145" s="62">
        <f t="shared" si="64"/>
        <v>6.5036099421134717</v>
      </c>
      <c r="AS145" s="62">
        <f t="shared" si="65"/>
        <v>0.58553940100000001</v>
      </c>
      <c r="AT145" s="62">
        <f t="shared" si="66"/>
        <v>0.15219014922586974</v>
      </c>
      <c r="AU145" s="62">
        <f t="shared" si="51"/>
        <v>7.8537989298781245E-3</v>
      </c>
      <c r="AV145" s="62" t="str">
        <f t="shared" si="67"/>
        <v/>
      </c>
      <c r="AW145" s="62">
        <f t="shared" si="68"/>
        <v>0.86588752999999996</v>
      </c>
    </row>
    <row r="146" spans="1:49">
      <c r="A146" s="62">
        <v>2013</v>
      </c>
      <c r="B146" s="61">
        <v>120.64824885795085</v>
      </c>
      <c r="C146" s="61">
        <v>47200</v>
      </c>
      <c r="D146" s="61">
        <v>170660.95550000001</v>
      </c>
      <c r="E146" s="62">
        <v>1.269999632</v>
      </c>
      <c r="F146">
        <v>0.580262045</v>
      </c>
      <c r="G146" s="61">
        <v>2.2000000000000002</v>
      </c>
      <c r="H146" s="61">
        <v>0.18756301</v>
      </c>
      <c r="I146" s="61">
        <v>38670.103029999998</v>
      </c>
      <c r="J146" s="61">
        <v>30405.71041</v>
      </c>
      <c r="K146" s="61">
        <v>54982.752860000001</v>
      </c>
      <c r="L146" s="61">
        <v>49426.957929999997</v>
      </c>
      <c r="M146" s="61">
        <v>93.111516839999993</v>
      </c>
      <c r="N146" s="62">
        <f t="shared" si="58"/>
        <v>110.84287338677075</v>
      </c>
      <c r="O146" s="61">
        <v>207.2376426063185</v>
      </c>
      <c r="P146">
        <v>103.3741679</v>
      </c>
      <c r="Q146">
        <v>95.106289630000006</v>
      </c>
      <c r="R146">
        <v>99.267334840000004</v>
      </c>
      <c r="S146">
        <v>100.95910309999999</v>
      </c>
      <c r="T146">
        <v>101.5528164</v>
      </c>
      <c r="U146">
        <v>46.455162999999999</v>
      </c>
      <c r="V146">
        <v>17.60098</v>
      </c>
      <c r="W146">
        <v>1699.2326</v>
      </c>
      <c r="X146">
        <v>0.57961100300000001</v>
      </c>
      <c r="Y146">
        <v>25915.750919999999</v>
      </c>
      <c r="Z146" s="61">
        <v>0.149166667</v>
      </c>
      <c r="AB146" s="61">
        <v>0.94448810699999997</v>
      </c>
      <c r="AC146" s="63">
        <f t="shared" si="59"/>
        <v>1.269999632E-2</v>
      </c>
      <c r="AD146" s="20">
        <f t="shared" si="74"/>
        <v>0.580262045</v>
      </c>
      <c r="AE146" s="62">
        <f t="shared" si="60"/>
        <v>2.2000000000000002E-2</v>
      </c>
      <c r="AF146" s="20">
        <f t="shared" si="71"/>
        <v>0.18756301</v>
      </c>
      <c r="AG146" s="62">
        <f t="shared" si="61"/>
        <v>0.22659021752635153</v>
      </c>
      <c r="AH146" s="62">
        <f t="shared" si="62"/>
        <v>0.17816442150413248</v>
      </c>
      <c r="AI146" s="62">
        <f t="shared" si="72"/>
        <v>0.32217534877214488</v>
      </c>
      <c r="AJ146" s="62">
        <f t="shared" si="73"/>
        <v>0.28962077345219128</v>
      </c>
      <c r="AK146" s="62">
        <f t="shared" si="63"/>
        <v>3.2554575319953594E-2</v>
      </c>
      <c r="AL146" s="62">
        <f t="shared" si="69"/>
        <v>5.7938057318645594E-3</v>
      </c>
      <c r="AM146" s="62">
        <f t="shared" si="70"/>
        <v>-3.3108871346998747E-2</v>
      </c>
      <c r="AN146" s="62">
        <f t="shared" si="70"/>
        <v>1.053898577633589E-2</v>
      </c>
      <c r="AO146" s="62">
        <f t="shared" si="70"/>
        <v>-1.4253772792308007E-2</v>
      </c>
      <c r="AP146" s="62">
        <f t="shared" si="70"/>
        <v>-2.5559561537974798E-2</v>
      </c>
      <c r="AQ146" s="62">
        <f t="shared" si="50"/>
        <v>-0.9705330285469369</v>
      </c>
      <c r="AR146" s="62">
        <f t="shared" si="64"/>
        <v>6.4673989878157023</v>
      </c>
      <c r="AS146" s="62">
        <f t="shared" si="65"/>
        <v>0.57961100300000001</v>
      </c>
      <c r="AT146" s="62">
        <f t="shared" si="66"/>
        <v>0.15185518470860782</v>
      </c>
      <c r="AU146" s="62">
        <f t="shared" si="51"/>
        <v>-1.1356904127940446E-3</v>
      </c>
      <c r="AV146" s="62" t="str">
        <f t="shared" si="67"/>
        <v/>
      </c>
      <c r="AW146" s="62">
        <f t="shared" si="68"/>
        <v>0.94448810699999997</v>
      </c>
    </row>
    <row r="147" spans="1:49">
      <c r="A147" s="62">
        <v>2014</v>
      </c>
      <c r="B147" s="61">
        <v>137.04472448727449</v>
      </c>
      <c r="C147" s="61">
        <v>47059</v>
      </c>
      <c r="D147">
        <v>172678.71849999999</v>
      </c>
      <c r="E147" s="62">
        <v>1.2399987880000001</v>
      </c>
      <c r="F147">
        <v>0.58283837299999997</v>
      </c>
      <c r="G147" s="61">
        <v>2.1</v>
      </c>
      <c r="H147">
        <v>0.19125382699999999</v>
      </c>
      <c r="I147">
        <v>37517.214440000003</v>
      </c>
      <c r="J147" s="61">
        <v>31169.422149999999</v>
      </c>
      <c r="K147">
        <v>56488.37977</v>
      </c>
      <c r="L147">
        <v>52293.123169999999</v>
      </c>
      <c r="M147">
        <v>94.797907620000004</v>
      </c>
      <c r="N147" s="62">
        <f t="shared" si="58"/>
        <v>110.48832098874503</v>
      </c>
      <c r="O147" s="61">
        <v>206.93714802453934</v>
      </c>
      <c r="P147">
        <v>103.63293710000001</v>
      </c>
      <c r="Q147">
        <v>94.689014990000004</v>
      </c>
      <c r="R147">
        <v>99.320027469999999</v>
      </c>
      <c r="S147">
        <v>98.811539629999999</v>
      </c>
      <c r="T147">
        <v>100.7463781</v>
      </c>
      <c r="U147" s="61">
        <v>46.259715999999997</v>
      </c>
      <c r="V147" s="61">
        <v>17.612688064575195</v>
      </c>
      <c r="W147" s="61">
        <v>1688.7942009848423</v>
      </c>
      <c r="X147" s="61">
        <v>0.57961100339889526</v>
      </c>
      <c r="Y147">
        <v>25919.644359999998</v>
      </c>
      <c r="Z147">
        <v>0.115</v>
      </c>
      <c r="AB147">
        <v>0.98340149799999999</v>
      </c>
      <c r="AC147" s="63">
        <f t="shared" ref="AC147:AC150" si="75">IF(E147="","",E147/100)</f>
        <v>1.2399987880000001E-2</v>
      </c>
      <c r="AD147" s="20">
        <f t="shared" ref="AD147:AD150" si="76">IF(F147="","",F147)</f>
        <v>0.58283837299999997</v>
      </c>
      <c r="AE147" s="62">
        <f t="shared" ref="AE147:AE150" si="77">IF(G147="","",G147/100)</f>
        <v>2.1000000000000001E-2</v>
      </c>
      <c r="AF147" s="20">
        <f t="shared" ref="AF147:AF150" si="78">IF(H147="","",H147)</f>
        <v>0.19125382699999999</v>
      </c>
      <c r="AG147" s="62">
        <f t="shared" ref="AG147:AG150" si="79">IF(OR(I147="",D147=""),"",I147/D147)</f>
        <v>0.21726599992111945</v>
      </c>
      <c r="AH147" s="62">
        <f t="shared" ref="AH147:AH150" si="80">IF(OR(J147="",D147=""),"",J147/D147)</f>
        <v>0.18050528994399503</v>
      </c>
      <c r="AI147" s="62">
        <f t="shared" ref="AI147:AI150" si="81">IF(OR(K147="",D147=""),"",K147/D147)</f>
        <v>0.327129945488911</v>
      </c>
      <c r="AJ147" s="62">
        <f t="shared" ref="AJ147:AJ150" si="82">IF(OR(L147="",D147=""),"",L147/D147)</f>
        <v>0.3028347883529145</v>
      </c>
      <c r="AK147" s="62">
        <f t="shared" ref="AK147:AK150" si="83">IF(OR(AI147="",AJ147=""),"",AI147-AJ147)</f>
        <v>2.4295157135996504E-2</v>
      </c>
      <c r="AL147" s="62">
        <f t="shared" ref="AL147:AL150" si="84">IF(OR(P147="",P146="",N147="",N146=""),"",LN((P147/P146)/(N147/N146)))</f>
        <v>5.7039214280755297E-3</v>
      </c>
      <c r="AM147" s="62">
        <f t="shared" ref="AM147:AM150" si="85">IF(OR(Q147="",Q146="",$N147="",$N146=""),"",LN((Q147/Q146)/($N147/$N146)))</f>
        <v>-1.1932884767885267E-3</v>
      </c>
      <c r="AN147" s="62">
        <f t="shared" ref="AN147:AN150" si="86">IF(OR(R147="",R146="",$N147="",$N146=""),"",LN((R147/R146)/($N147/$N146)))</f>
        <v>3.734494998026419E-3</v>
      </c>
      <c r="AO147" s="62">
        <f t="shared" ref="AO147:AO150" si="87">IF(OR(S147="",S146="",$N147="",$N146=""),"",LN((S147/S146)/($N147/$N146)))</f>
        <v>-1.8297298797954623E-2</v>
      </c>
      <c r="AP147" s="62">
        <f t="shared" ref="AP147:AP150" si="88">IF(OR(T147="",T146="",$N147="",$N146=""),"",LN((T147/T146)/($N147/$N146)))</f>
        <v>-4.7689505307979864E-3</v>
      </c>
      <c r="AQ147" s="62">
        <f t="shared" ref="AQ147:AQ150" si="89">IF(OR(V147="",U147=""),"",LN(V147/U147))</f>
        <v>-0.96565196250002605</v>
      </c>
      <c r="AR147" s="62">
        <f t="shared" ref="AR147:AR150" si="90">IF(OR(V147="",W147="",U147=""),"",LN(V147*W147/U147))</f>
        <v>6.4661181002200667</v>
      </c>
      <c r="AS147" s="62">
        <f t="shared" ref="AS147:AS150" si="91">IF(X147="","",X147)</f>
        <v>0.57961100339889526</v>
      </c>
      <c r="AT147" s="62">
        <f t="shared" ref="AT147:AT150" si="92">IF(OR(Y147="",D147=""),"",Y147/D147)</f>
        <v>0.15010329347562307</v>
      </c>
      <c r="AU147" s="62">
        <f t="shared" ref="AU147:AU150" si="93">IF(OR(Z146="",N147="",N146=""),"",Z146/100-LN(N147/N146))</f>
        <v>4.6954871011892817E-3</v>
      </c>
      <c r="AV147" s="62" t="str">
        <f t="shared" ref="AV147:AV150" si="94">IF(OR(AA147="",Z147=""),"",(AA147-Z147)/100)</f>
        <v/>
      </c>
      <c r="AW147" s="62">
        <f t="shared" ref="AW147:AW150" si="95">IF(AB147="","",AB147)</f>
        <v>0.98340149799999999</v>
      </c>
    </row>
    <row r="148" spans="1:49">
      <c r="A148" s="62">
        <v>2015</v>
      </c>
      <c r="B148" s="61">
        <v>152.82998071093965</v>
      </c>
      <c r="C148" s="61">
        <v>47025</v>
      </c>
      <c r="D148">
        <v>179696.5472</v>
      </c>
      <c r="E148" s="62">
        <v>1.219999904</v>
      </c>
      <c r="G148" s="61">
        <v>2.2000000000000002</v>
      </c>
      <c r="H148">
        <v>0.19715629500000001</v>
      </c>
      <c r="I148">
        <v>37092.597370000003</v>
      </c>
      <c r="J148" s="61">
        <v>32126.640810000001</v>
      </c>
      <c r="K148">
        <v>59192.152269999999</v>
      </c>
      <c r="L148">
        <v>55113.532249999997</v>
      </c>
      <c r="M148">
        <v>98.266450969999994</v>
      </c>
      <c r="N148" s="62">
        <f t="shared" si="58"/>
        <v>111.00042966804608</v>
      </c>
      <c r="O148" s="61">
        <v>205.90867039885737</v>
      </c>
      <c r="Z148">
        <v>-7.5833333000000003E-2</v>
      </c>
      <c r="AB148">
        <v>0.99260999500000002</v>
      </c>
      <c r="AC148" s="63">
        <f t="shared" si="75"/>
        <v>1.2199999039999999E-2</v>
      </c>
      <c r="AD148" s="20" t="str">
        <f t="shared" si="76"/>
        <v/>
      </c>
      <c r="AE148" s="62">
        <f t="shared" si="77"/>
        <v>2.2000000000000002E-2</v>
      </c>
      <c r="AF148" s="20">
        <f t="shared" si="78"/>
        <v>0.19715629500000001</v>
      </c>
      <c r="AG148" s="62">
        <f t="shared" si="79"/>
        <v>0.20641797490252503</v>
      </c>
      <c r="AH148" s="62">
        <f t="shared" si="80"/>
        <v>0.17878273851441037</v>
      </c>
      <c r="AI148" s="62">
        <f t="shared" si="81"/>
        <v>0.32940061004132637</v>
      </c>
      <c r="AJ148" s="62">
        <f t="shared" si="82"/>
        <v>0.30670334577246677</v>
      </c>
      <c r="AK148" s="62">
        <f t="shared" si="83"/>
        <v>2.2697264268859596E-2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-3.474249225716269E-3</v>
      </c>
      <c r="AV148" s="62" t="str">
        <f t="shared" si="94"/>
        <v/>
      </c>
      <c r="AW148" s="62">
        <f t="shared" si="95"/>
        <v>0.99260999500000002</v>
      </c>
    </row>
    <row r="149" spans="1:49">
      <c r="A149" s="62">
        <v>2016</v>
      </c>
      <c r="B149" s="61">
        <v>157.84650412674318</v>
      </c>
      <c r="C149" s="61">
        <v>47024</v>
      </c>
      <c r="D149">
        <v>186106.40150000001</v>
      </c>
      <c r="E149" s="62">
        <v>1.189998825</v>
      </c>
      <c r="G149" s="61"/>
      <c r="H149">
        <v>0.199281867</v>
      </c>
      <c r="I149">
        <v>36586.617539999999</v>
      </c>
      <c r="J149" s="61">
        <v>31570.07964</v>
      </c>
      <c r="K149">
        <v>61315.736790000003</v>
      </c>
      <c r="L149">
        <v>55700.54206</v>
      </c>
      <c r="M149">
        <v>101.3313984</v>
      </c>
      <c r="N149" s="62">
        <f t="shared" si="58"/>
        <v>111.4850697538613</v>
      </c>
      <c r="O149" s="61">
        <v>205.49891214476364</v>
      </c>
      <c r="Z149">
        <v>-0.21</v>
      </c>
      <c r="AB149">
        <v>0.98989718400000004</v>
      </c>
      <c r="AC149" s="63">
        <f t="shared" si="75"/>
        <v>1.189998825E-2</v>
      </c>
      <c r="AD149" s="20" t="str">
        <f t="shared" si="76"/>
        <v/>
      </c>
      <c r="AE149" s="62" t="str">
        <f t="shared" si="77"/>
        <v/>
      </c>
      <c r="AF149" s="20">
        <f t="shared" si="78"/>
        <v>0.199281867</v>
      </c>
      <c r="AG149" s="62">
        <f t="shared" si="79"/>
        <v>0.19658978544056152</v>
      </c>
      <c r="AH149" s="62">
        <f t="shared" si="80"/>
        <v>0.16963457132881052</v>
      </c>
      <c r="AI149" s="62">
        <f t="shared" si="81"/>
        <v>0.32946602747568571</v>
      </c>
      <c r="AJ149" s="62">
        <f t="shared" si="82"/>
        <v>0.299294068398824</v>
      </c>
      <c r="AK149" s="62">
        <f t="shared" si="83"/>
        <v>3.017195907686171E-2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-5.1149395233385632E-3</v>
      </c>
      <c r="AV149" s="62" t="str">
        <f t="shared" si="94"/>
        <v/>
      </c>
      <c r="AW149" s="62">
        <f t="shared" si="95"/>
        <v>0.98989718400000004</v>
      </c>
    </row>
    <row r="150" spans="1:49">
      <c r="A150" s="62">
        <v>2017</v>
      </c>
      <c r="E150" s="62">
        <v>1.1999998860000001</v>
      </c>
      <c r="G150" s="61"/>
      <c r="AC150" s="63">
        <f t="shared" si="75"/>
        <v>1.1999998860000001E-2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row r="152" spans="1:49">
      <c r="W152" s="6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595CC-7CED-4E9B-AEA7-2191DDF0618A}">
  <dimension ref="A1:AW151"/>
  <sheetViews>
    <sheetView workbookViewId="0">
      <pane ySplit="1" topLeftCell="A134"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417</v>
      </c>
      <c r="C1" s="62" t="s">
        <v>876</v>
      </c>
      <c r="D1" s="62" t="s">
        <v>418</v>
      </c>
      <c r="E1" s="3" t="s">
        <v>946</v>
      </c>
      <c r="F1" s="62" t="s">
        <v>419</v>
      </c>
      <c r="G1" s="3" t="s">
        <v>977</v>
      </c>
      <c r="H1" s="62" t="s">
        <v>420</v>
      </c>
      <c r="I1" s="62" t="s">
        <v>421</v>
      </c>
      <c r="J1" s="62" t="s">
        <v>926</v>
      </c>
      <c r="K1" s="62" t="s">
        <v>422</v>
      </c>
      <c r="L1" s="62" t="s">
        <v>423</v>
      </c>
      <c r="M1" s="62" t="s">
        <v>424</v>
      </c>
      <c r="N1" s="3" t="s">
        <v>425</v>
      </c>
      <c r="O1" s="62" t="s">
        <v>426</v>
      </c>
      <c r="P1" s="62" t="s">
        <v>427</v>
      </c>
      <c r="Q1" s="62" t="s">
        <v>428</v>
      </c>
      <c r="R1" s="62" t="s">
        <v>429</v>
      </c>
      <c r="S1" s="62" t="s">
        <v>430</v>
      </c>
      <c r="T1" s="62" t="s">
        <v>431</v>
      </c>
      <c r="U1" s="62" t="s">
        <v>432</v>
      </c>
      <c r="V1" s="62" t="s">
        <v>433</v>
      </c>
      <c r="W1" s="62" t="s">
        <v>434</v>
      </c>
      <c r="X1" s="62" t="s">
        <v>435</v>
      </c>
      <c r="Y1" s="62" t="s">
        <v>834</v>
      </c>
      <c r="Z1" s="62" t="s">
        <v>436</v>
      </c>
      <c r="AA1" s="62"/>
      <c r="AB1" s="62" t="s">
        <v>437</v>
      </c>
      <c r="AC1" s="69" t="s">
        <v>946</v>
      </c>
      <c r="AD1" s="20" t="s">
        <v>419</v>
      </c>
      <c r="AE1" s="3" t="s">
        <v>977</v>
      </c>
      <c r="AF1" s="1" t="s">
        <v>420</v>
      </c>
      <c r="AG1" s="3" t="s">
        <v>438</v>
      </c>
      <c r="AH1" s="3" t="s">
        <v>903</v>
      </c>
      <c r="AI1" s="3" t="s">
        <v>439</v>
      </c>
      <c r="AJ1" s="3" t="s">
        <v>440</v>
      </c>
      <c r="AK1" s="3" t="s">
        <v>441</v>
      </c>
      <c r="AL1" s="3" t="s">
        <v>442</v>
      </c>
      <c r="AM1" s="3" t="s">
        <v>443</v>
      </c>
      <c r="AN1" s="3" t="s">
        <v>444</v>
      </c>
      <c r="AO1" s="3" t="s">
        <v>445</v>
      </c>
      <c r="AP1" s="3" t="s">
        <v>446</v>
      </c>
      <c r="AQ1" s="3" t="s">
        <v>447</v>
      </c>
      <c r="AR1" s="3" t="s">
        <v>448</v>
      </c>
      <c r="AS1" s="3" t="s">
        <v>449</v>
      </c>
      <c r="AT1" s="3" t="s">
        <v>822</v>
      </c>
      <c r="AU1" s="3" t="s">
        <v>450</v>
      </c>
      <c r="AV1" s="3" t="s">
        <v>451</v>
      </c>
      <c r="AW1" s="3" t="s">
        <v>437</v>
      </c>
    </row>
    <row r="2" spans="1:49"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3.2091120000000002</v>
      </c>
      <c r="C3" s="61">
        <v>4164</v>
      </c>
      <c r="D3" s="61">
        <v>0.93632139599999997</v>
      </c>
      <c r="H3" s="61">
        <v>9.4308199999999995E-2</v>
      </c>
      <c r="I3" s="61">
        <v>5.7258000000000003E-2</v>
      </c>
      <c r="J3" s="61">
        <v>5.3177000000000002E-2</v>
      </c>
      <c r="K3" s="61">
        <v>0.152</v>
      </c>
      <c r="L3" s="61">
        <v>0.14000000000000001</v>
      </c>
      <c r="M3" s="61">
        <v>5.9201102859999999</v>
      </c>
      <c r="N3" s="62">
        <f>IF(OR(D3="",C3="",M3=""),"",D3*1000000000/C3/1000/(M3/100*$D$138*1000000000/$C$138/1000)*100)</f>
        <v>1.1797081066483162</v>
      </c>
      <c r="O3" s="61">
        <v>2.6416337285902514</v>
      </c>
      <c r="Z3" s="61">
        <v>4.5</v>
      </c>
      <c r="AB3" s="61">
        <v>0.12668299599999999</v>
      </c>
      <c r="AC3" s="63" t="str">
        <f>IF(E3="","",E3/100)</f>
        <v/>
      </c>
      <c r="AD3" s="20" t="str">
        <f>IF(F3="","",F3)</f>
        <v/>
      </c>
      <c r="AE3" s="62" t="str">
        <f>IF(G3="","",G3/100)</f>
        <v/>
      </c>
      <c r="AF3" s="20">
        <f t="shared" ref="AF3:AF5" si="0">IF(H3="","",H3)</f>
        <v>9.4308199999999995E-2</v>
      </c>
      <c r="AG3" s="62">
        <f>IF(OR(I3="",D3=""),"",I3/D3)</f>
        <v>6.1152079023942332E-2</v>
      </c>
      <c r="AH3" s="62">
        <f>IF(OR(J3="",D3=""),"",J3/D3)</f>
        <v>5.6793532890708397E-2</v>
      </c>
      <c r="AI3" s="62">
        <f>IF(OR(K3="",D3=""),"",K3/D3)</f>
        <v>0.16233742030177853</v>
      </c>
      <c r="AJ3" s="62">
        <f t="shared" ref="AJ3:AJ4" si="1">IF(OR(L3="",D3=""),"",L3/D3)</f>
        <v>0.14952130817269074</v>
      </c>
      <c r="AK3" s="62">
        <f>IF(OR(AI3="",AJ3=""),"",AI3-AJ3)</f>
        <v>1.2816112129087787E-2</v>
      </c>
      <c r="AL3" s="62"/>
      <c r="AM3" s="62"/>
      <c r="AN3" s="62"/>
      <c r="AO3" s="62"/>
      <c r="AP3" s="62"/>
      <c r="AQ3" s="62"/>
      <c r="AR3" s="62" t="str">
        <f>IF(OR(V3="",W3="",U3=""),"",LN(V3*W3/U3))</f>
        <v/>
      </c>
      <c r="AS3" s="62" t="str">
        <f>IF(X3="","",X3)</f>
        <v/>
      </c>
      <c r="AT3" s="62" t="str">
        <f>IF(OR(Y3="",D3=""),"",Y3/D3)</f>
        <v/>
      </c>
      <c r="AU3" s="62"/>
      <c r="AV3" s="62" t="str">
        <f>IF(OR(AA3="",Z3=""),"",(AA3-Z3)/100)</f>
        <v/>
      </c>
      <c r="AW3" s="62">
        <f>IF(AB3="","",AB3)</f>
        <v>0.12668299599999999</v>
      </c>
    </row>
    <row r="4" spans="1:49">
      <c r="A4" s="62">
        <v>1871</v>
      </c>
      <c r="B4" s="61">
        <v>3.2684712</v>
      </c>
      <c r="C4" s="61">
        <v>4186</v>
      </c>
      <c r="D4" s="61">
        <v>0.996131557</v>
      </c>
      <c r="H4" s="61">
        <v>8.6024199999999995E-2</v>
      </c>
      <c r="I4" s="61">
        <v>5.7880000000000001E-2</v>
      </c>
      <c r="J4" s="61">
        <v>6.0065E-2</v>
      </c>
      <c r="K4" s="61">
        <v>0.159</v>
      </c>
      <c r="L4" s="61">
        <v>0.16300000000000001</v>
      </c>
      <c r="M4" s="61">
        <v>6.094874838</v>
      </c>
      <c r="N4" s="62">
        <f t="shared" ref="N4:N67" si="2">IF(OR(D4="",C4="",M4=""),"",D4*1000000000/C4/1000/(M4/100*$D$138*1000000000/$C$138/1000)*100)</f>
        <v>1.212670512506167</v>
      </c>
      <c r="O4" s="61">
        <v>2.7108036890645595</v>
      </c>
      <c r="Z4" s="61">
        <v>4.25</v>
      </c>
      <c r="AB4" s="61">
        <v>0.12349774400000001</v>
      </c>
      <c r="AC4" s="63" t="str">
        <f t="shared" ref="AC4:AC67" si="3">IF(E4="","",E4/100)</f>
        <v/>
      </c>
      <c r="AD4" s="20" t="str">
        <f>IF(F4="","",F4)</f>
        <v/>
      </c>
      <c r="AE4" s="62" t="str">
        <f t="shared" ref="AE4:AE67" si="4">IF(G4="","",G4/100)</f>
        <v/>
      </c>
      <c r="AF4" s="20">
        <f t="shared" si="0"/>
        <v>8.6024199999999995E-2</v>
      </c>
      <c r="AG4" s="62">
        <f t="shared" ref="AG4:AG67" si="5">IF(OR(I4="",D4=""),"",I4/D4)</f>
        <v>5.8104775010154611E-2</v>
      </c>
      <c r="AH4" s="62">
        <f t="shared" ref="AH4:AH67" si="6">IF(OR(J4="",D4=""),"",J4/D4)</f>
        <v>6.0298260383291925E-2</v>
      </c>
      <c r="AI4" s="62">
        <f>IF(OR(K4="",D4=""),"",K4/D4)</f>
        <v>0.15961747108871083</v>
      </c>
      <c r="AJ4" s="62">
        <f t="shared" si="1"/>
        <v>0.16363300495257777</v>
      </c>
      <c r="AK4" s="62">
        <f t="shared" ref="AK4:AK67" si="7">IF(OR(AI4="",AJ4=""),"",AI4-AJ4)</f>
        <v>-4.015533863866938E-3</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1.7442077816805644E-2</v>
      </c>
      <c r="AV4" s="62" t="str">
        <f t="shared" ref="AV4:AV67" si="11">IF(OR(AA4="",Z4=""),"",(AA4-Z4)/100)</f>
        <v/>
      </c>
      <c r="AW4" s="62">
        <f t="shared" ref="AW4:AW67" si="12">IF(AB4="","",AB4)</f>
        <v>0.12349774400000001</v>
      </c>
    </row>
    <row r="5" spans="1:49">
      <c r="A5" s="62">
        <v>1872</v>
      </c>
      <c r="B5" s="61">
        <v>3.2718807000000001</v>
      </c>
      <c r="C5" s="61">
        <v>4227</v>
      </c>
      <c r="D5" s="61">
        <v>1.13331151</v>
      </c>
      <c r="H5" s="61">
        <v>0.12766350000000001</v>
      </c>
      <c r="I5" s="61">
        <v>6.5581E-2</v>
      </c>
      <c r="J5" s="61">
        <v>6.3830999999999999E-2</v>
      </c>
      <c r="K5" s="61">
        <v>0.2</v>
      </c>
      <c r="L5" s="61">
        <v>0.20699999999999999</v>
      </c>
      <c r="M5" s="61">
        <v>6.2944279520000004</v>
      </c>
      <c r="N5" s="62">
        <f t="shared" si="2"/>
        <v>1.3229728117543786</v>
      </c>
      <c r="O5" s="61">
        <v>2.8194993412384726</v>
      </c>
      <c r="Z5" s="61">
        <v>4</v>
      </c>
      <c r="AB5" s="61">
        <v>0.109680347</v>
      </c>
      <c r="AC5" s="63" t="str">
        <f t="shared" si="3"/>
        <v/>
      </c>
      <c r="AD5" s="20" t="str">
        <f>IF(F5="","",F5)</f>
        <v/>
      </c>
      <c r="AE5" s="62" t="str">
        <f t="shared" si="4"/>
        <v/>
      </c>
      <c r="AF5" s="20">
        <f t="shared" si="0"/>
        <v>0.12766350000000001</v>
      </c>
      <c r="AG5" s="62">
        <f t="shared" si="5"/>
        <v>5.7866702509709801E-2</v>
      </c>
      <c r="AH5" s="62">
        <f t="shared" si="6"/>
        <v>5.6322555128730668E-2</v>
      </c>
      <c r="AI5" s="62">
        <f>IF(OR(K5="",D5=""),"",K5/D5)</f>
        <v>0.17647398639761455</v>
      </c>
      <c r="AJ5" s="62">
        <f>IF(OR(L5="",D5=""),"",L5/D5)</f>
        <v>0.18265057592153106</v>
      </c>
      <c r="AK5" s="62">
        <f t="shared" si="7"/>
        <v>-6.1765895239165036E-3</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-4.4556371658196196E-2</v>
      </c>
      <c r="AV5" s="62" t="str">
        <f t="shared" si="11"/>
        <v/>
      </c>
      <c r="AW5" s="62">
        <f t="shared" si="12"/>
        <v>0.109680347</v>
      </c>
    </row>
    <row r="6" spans="1:49">
      <c r="A6" s="62">
        <v>1873</v>
      </c>
      <c r="B6" s="61">
        <v>3.2527922999999999</v>
      </c>
      <c r="C6" s="61">
        <v>4274</v>
      </c>
      <c r="D6" s="61">
        <v>1.309975552</v>
      </c>
      <c r="H6" s="61">
        <v>0.1681725</v>
      </c>
      <c r="I6" s="61">
        <v>7.1466000000000002E-2</v>
      </c>
      <c r="J6" s="61">
        <v>7.2204000000000004E-2</v>
      </c>
      <c r="K6" s="61">
        <v>0.219</v>
      </c>
      <c r="L6" s="61">
        <v>0.26100000000000001</v>
      </c>
      <c r="M6" s="61">
        <v>6.4669107109999997</v>
      </c>
      <c r="N6" s="62">
        <f t="shared" si="2"/>
        <v>1.4720479009571938</v>
      </c>
      <c r="O6" s="61">
        <v>3.0434782608695663</v>
      </c>
      <c r="Z6" s="61">
        <v>4.5833333329999997</v>
      </c>
      <c r="AB6" s="61">
        <v>9.2454396999999994E-2</v>
      </c>
      <c r="AC6" s="63" t="str">
        <f t="shared" si="3"/>
        <v/>
      </c>
      <c r="AD6" s="20"/>
      <c r="AE6" s="62" t="str">
        <f t="shared" si="4"/>
        <v/>
      </c>
      <c r="AF6" s="20">
        <f t="shared" ref="AF6:AF37" si="19">IF(H6="","",H6)</f>
        <v>0.1681725</v>
      </c>
      <c r="AG6" s="62">
        <f t="shared" si="5"/>
        <v>5.4555216615218172E-2</v>
      </c>
      <c r="AH6" s="62">
        <f t="shared" si="6"/>
        <v>5.5118585907777309E-2</v>
      </c>
      <c r="AI6" s="62">
        <f t="shared" ref="AI6:AI69" si="20">IF(OR(K6="",D6=""),"",K6/D6)</f>
        <v>0.16717869250738504</v>
      </c>
      <c r="AJ6" s="62">
        <f t="shared" ref="AJ6:AJ69" si="21">IF(OR(L6="",D6=""),"",L6/D6)</f>
        <v>0.1992403595635959</v>
      </c>
      <c r="AK6" s="62">
        <f t="shared" si="7"/>
        <v>-3.2061667056210857E-2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-6.677322671691116E-2</v>
      </c>
      <c r="AV6" s="62" t="str">
        <f t="shared" si="11"/>
        <v/>
      </c>
      <c r="AW6" s="62">
        <f t="shared" si="12"/>
        <v>9.2454396999999994E-2</v>
      </c>
    </row>
    <row r="7" spans="1:49">
      <c r="A7" s="62">
        <v>1874</v>
      </c>
      <c r="B7" s="61">
        <v>3.3625125000000002</v>
      </c>
      <c r="C7" s="61">
        <v>4320</v>
      </c>
      <c r="D7" s="61">
        <v>1.4110679129999999</v>
      </c>
      <c r="H7" s="61">
        <v>0.16917560000000001</v>
      </c>
      <c r="I7" s="61">
        <v>9.6167000000000002E-2</v>
      </c>
      <c r="J7" s="61">
        <v>8.1227999999999995E-2</v>
      </c>
      <c r="K7" s="61">
        <v>0.22500000000000001</v>
      </c>
      <c r="L7" s="61">
        <v>0.29699999999999999</v>
      </c>
      <c r="M7" s="61">
        <v>6.3256470199999999</v>
      </c>
      <c r="N7" s="62">
        <f t="shared" si="2"/>
        <v>1.6037968265475826</v>
      </c>
      <c r="O7" s="61">
        <v>3.1521739130434789</v>
      </c>
      <c r="Z7" s="61">
        <v>5.125</v>
      </c>
      <c r="AB7" s="61">
        <v>9.2622757E-2</v>
      </c>
      <c r="AC7" s="63" t="str">
        <f t="shared" si="3"/>
        <v/>
      </c>
      <c r="AD7" s="20" t="str">
        <f t="shared" ref="AD7:AD38" si="22">IF(F7="","",F7)</f>
        <v/>
      </c>
      <c r="AE7" s="62" t="str">
        <f t="shared" si="4"/>
        <v/>
      </c>
      <c r="AF7" s="20">
        <f t="shared" si="19"/>
        <v>0.16917560000000001</v>
      </c>
      <c r="AG7" s="62">
        <f t="shared" si="5"/>
        <v>6.8151928843413506E-2</v>
      </c>
      <c r="AH7" s="62">
        <f t="shared" si="6"/>
        <v>5.75649118314265E-2</v>
      </c>
      <c r="AI7" s="62">
        <f t="shared" si="20"/>
        <v>0.15945370022739652</v>
      </c>
      <c r="AJ7" s="62">
        <f t="shared" si="21"/>
        <v>0.21047888430016337</v>
      </c>
      <c r="AK7" s="62">
        <f t="shared" si="7"/>
        <v>-5.1025184072766849E-2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-3.9885940162143634E-2</v>
      </c>
      <c r="AV7" s="62" t="str">
        <f t="shared" si="11"/>
        <v/>
      </c>
      <c r="AW7" s="62">
        <f t="shared" si="12"/>
        <v>9.2622757E-2</v>
      </c>
    </row>
    <row r="8" spans="1:49">
      <c r="A8" s="62">
        <v>1875</v>
      </c>
      <c r="B8" s="61">
        <v>3.2656405999999998</v>
      </c>
      <c r="C8" s="61">
        <v>4362</v>
      </c>
      <c r="D8" s="61">
        <v>1.3607518359999999</v>
      </c>
      <c r="H8" s="61">
        <v>0.17068549999999999</v>
      </c>
      <c r="I8" s="61">
        <v>9.7567000000000001E-2</v>
      </c>
      <c r="J8" s="61">
        <v>8.0116000000000007E-2</v>
      </c>
      <c r="K8" s="61">
        <v>0.20399999999999999</v>
      </c>
      <c r="L8" s="61">
        <v>0.26100000000000001</v>
      </c>
      <c r="M8" s="61">
        <v>6.415155511</v>
      </c>
      <c r="N8" s="62">
        <f t="shared" si="2"/>
        <v>1.5103451779957719</v>
      </c>
      <c r="O8" s="61">
        <v>3.1324110671936758</v>
      </c>
      <c r="Z8" s="61">
        <v>5.5</v>
      </c>
      <c r="AB8" s="61">
        <v>0.10314885999999999</v>
      </c>
      <c r="AC8" s="63" t="str">
        <f t="shared" si="3"/>
        <v/>
      </c>
      <c r="AD8" s="20" t="str">
        <f t="shared" si="22"/>
        <v/>
      </c>
      <c r="AE8" s="62" t="str">
        <f t="shared" si="4"/>
        <v/>
      </c>
      <c r="AF8" s="20">
        <f t="shared" si="19"/>
        <v>0.17068549999999999</v>
      </c>
      <c r="AG8" s="62">
        <f t="shared" si="5"/>
        <v>7.1700803496104928E-2</v>
      </c>
      <c r="AH8" s="62">
        <f t="shared" si="6"/>
        <v>5.8876275512150043E-2</v>
      </c>
      <c r="AI8" s="62">
        <f t="shared" si="20"/>
        <v>0.14991712272802696</v>
      </c>
      <c r="AJ8" s="62">
        <f t="shared" si="21"/>
        <v>0.19180573054909331</v>
      </c>
      <c r="AK8" s="62">
        <f t="shared" si="7"/>
        <v>-4.1888607821066348E-2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0.11128561527827244</v>
      </c>
      <c r="AV8" s="62" t="str">
        <f t="shared" si="11"/>
        <v/>
      </c>
      <c r="AW8" s="62">
        <f t="shared" si="12"/>
        <v>0.10314885999999999</v>
      </c>
    </row>
    <row r="9" spans="1:49">
      <c r="A9" s="62">
        <v>1876</v>
      </c>
      <c r="B9" s="61">
        <v>3.352392</v>
      </c>
      <c r="C9" s="61">
        <v>4406</v>
      </c>
      <c r="D9" s="61">
        <v>1.447666267</v>
      </c>
      <c r="H9" s="61">
        <v>0.15177779999999999</v>
      </c>
      <c r="I9" s="61">
        <v>0.100493</v>
      </c>
      <c r="J9" s="61">
        <v>8.4898000000000001E-2</v>
      </c>
      <c r="K9" s="61">
        <v>0.223</v>
      </c>
      <c r="L9" s="61">
        <v>0.28299999999999997</v>
      </c>
      <c r="M9" s="61">
        <v>6.7827315180000003</v>
      </c>
      <c r="N9" s="62">
        <f t="shared" si="2"/>
        <v>1.5045598545723764</v>
      </c>
      <c r="O9" s="61">
        <v>3.1422924901185771</v>
      </c>
      <c r="Z9" s="61">
        <v>5.3360000000000003</v>
      </c>
      <c r="AB9" s="61">
        <v>0.121820895</v>
      </c>
      <c r="AC9" s="63" t="str">
        <f t="shared" si="3"/>
        <v/>
      </c>
      <c r="AD9" s="20" t="str">
        <f t="shared" si="22"/>
        <v/>
      </c>
      <c r="AE9" s="62" t="str">
        <f t="shared" si="4"/>
        <v/>
      </c>
      <c r="AF9" s="20">
        <f t="shared" si="19"/>
        <v>0.15177779999999999</v>
      </c>
      <c r="AG9" s="62">
        <f t="shared" si="5"/>
        <v>6.9417242282126063E-2</v>
      </c>
      <c r="AH9" s="62">
        <f t="shared" si="6"/>
        <v>5.8644731824783206E-2</v>
      </c>
      <c r="AI9" s="62">
        <f t="shared" si="20"/>
        <v>0.15404102802099762</v>
      </c>
      <c r="AJ9" s="62">
        <f t="shared" si="21"/>
        <v>0.19548704452888932</v>
      </c>
      <c r="AK9" s="62">
        <f t="shared" si="7"/>
        <v>-4.1446016507891703E-2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5.8837819408460487E-2</v>
      </c>
      <c r="AV9" s="62" t="str">
        <f t="shared" si="11"/>
        <v/>
      </c>
      <c r="AW9" s="62">
        <f t="shared" si="12"/>
        <v>0.121820895</v>
      </c>
    </row>
    <row r="10" spans="1:49">
      <c r="A10" s="62">
        <v>1877</v>
      </c>
      <c r="B10" s="61">
        <v>3.5875670000000004</v>
      </c>
      <c r="C10" s="61">
        <v>4457</v>
      </c>
      <c r="D10" s="61">
        <v>1.4115297469999999</v>
      </c>
      <c r="H10" s="61">
        <v>0.1521846</v>
      </c>
      <c r="I10" s="61">
        <v>0.100716</v>
      </c>
      <c r="J10" s="61">
        <v>8.3493999999999999E-2</v>
      </c>
      <c r="K10" s="61">
        <v>0.215</v>
      </c>
      <c r="L10" s="61">
        <v>0.3</v>
      </c>
      <c r="M10" s="61">
        <v>6.6592035770000004</v>
      </c>
      <c r="N10" s="62">
        <f t="shared" si="2"/>
        <v>1.4771181802296984</v>
      </c>
      <c r="O10" s="61">
        <v>3.1258234519104087</v>
      </c>
      <c r="Z10" s="61">
        <v>5.5</v>
      </c>
      <c r="AB10" s="61">
        <v>0.12918112400000001</v>
      </c>
      <c r="AC10" s="63" t="str">
        <f t="shared" si="3"/>
        <v/>
      </c>
      <c r="AD10" s="20" t="str">
        <f t="shared" si="22"/>
        <v/>
      </c>
      <c r="AE10" s="62" t="str">
        <f t="shared" si="4"/>
        <v/>
      </c>
      <c r="AF10" s="20">
        <f t="shared" si="19"/>
        <v>0.1521846</v>
      </c>
      <c r="AG10" s="62">
        <f t="shared" si="5"/>
        <v>7.1352375119303812E-2</v>
      </c>
      <c r="AH10" s="62">
        <f t="shared" si="6"/>
        <v>5.9151427858643635E-2</v>
      </c>
      <c r="AI10" s="62">
        <f t="shared" si="20"/>
        <v>0.15231701666716629</v>
      </c>
      <c r="AJ10" s="62">
        <f t="shared" si="21"/>
        <v>0.21253537209372039</v>
      </c>
      <c r="AK10" s="62">
        <f t="shared" si="7"/>
        <v>-6.0218355426554099E-2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7.1767385948976012E-2</v>
      </c>
      <c r="AV10" s="62" t="str">
        <f t="shared" si="11"/>
        <v/>
      </c>
      <c r="AW10" s="62">
        <f t="shared" si="12"/>
        <v>0.12918112400000001</v>
      </c>
    </row>
    <row r="11" spans="1:49">
      <c r="A11" s="62">
        <v>1878</v>
      </c>
      <c r="B11" s="61">
        <v>3.7249674999999995</v>
      </c>
      <c r="C11" s="61">
        <v>4508</v>
      </c>
      <c r="D11" s="61">
        <v>1.274024885</v>
      </c>
      <c r="H11" s="61">
        <v>0.1418509</v>
      </c>
      <c r="I11" s="61">
        <v>0.1072</v>
      </c>
      <c r="J11" s="61">
        <v>8.0723000000000003E-2</v>
      </c>
      <c r="K11" s="61">
        <v>0.184</v>
      </c>
      <c r="L11" s="61">
        <v>0.23200000000000001</v>
      </c>
      <c r="M11" s="61">
        <v>6.5252001340000003</v>
      </c>
      <c r="N11" s="62">
        <f t="shared" si="2"/>
        <v>1.3452106639730701</v>
      </c>
      <c r="O11" s="61">
        <v>2.9216073781291172</v>
      </c>
      <c r="Z11" s="61">
        <v>5.8333333329999997</v>
      </c>
      <c r="AB11" s="61">
        <v>0.16697790000000001</v>
      </c>
      <c r="AC11" s="63" t="str">
        <f t="shared" si="3"/>
        <v/>
      </c>
      <c r="AD11" s="20" t="str">
        <f t="shared" si="22"/>
        <v/>
      </c>
      <c r="AE11" s="62" t="str">
        <f t="shared" si="4"/>
        <v/>
      </c>
      <c r="AF11" s="20">
        <f t="shared" si="19"/>
        <v>0.1418509</v>
      </c>
      <c r="AG11" s="62">
        <f t="shared" si="5"/>
        <v>8.4142783443354796E-2</v>
      </c>
      <c r="AH11" s="62">
        <f t="shared" si="6"/>
        <v>6.3360614812480689E-2</v>
      </c>
      <c r="AI11" s="62">
        <f t="shared" si="20"/>
        <v>0.14442418053710152</v>
      </c>
      <c r="AJ11" s="62">
        <f t="shared" si="21"/>
        <v>0.18210005372069324</v>
      </c>
      <c r="AK11" s="62">
        <f t="shared" si="7"/>
        <v>-3.7675873183591724E-2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0.14854238576652659</v>
      </c>
      <c r="AV11" s="62" t="str">
        <f t="shared" si="11"/>
        <v/>
      </c>
      <c r="AW11" s="62">
        <f t="shared" si="12"/>
        <v>0.16697790000000001</v>
      </c>
    </row>
    <row r="12" spans="1:49">
      <c r="A12" s="62">
        <v>1879</v>
      </c>
      <c r="B12" s="61">
        <v>3.7485819999999994</v>
      </c>
      <c r="C12" s="61">
        <v>4555</v>
      </c>
      <c r="D12" s="61">
        <v>1.2571348760000001</v>
      </c>
      <c r="H12" s="61">
        <v>0.1133468</v>
      </c>
      <c r="I12" s="61">
        <v>9.6273999999999998E-2</v>
      </c>
      <c r="J12" s="61">
        <v>7.2556999999999996E-2</v>
      </c>
      <c r="K12" s="61">
        <v>0.185</v>
      </c>
      <c r="L12" s="61">
        <v>0.21299999999999999</v>
      </c>
      <c r="M12" s="61">
        <v>6.930321996</v>
      </c>
      <c r="N12" s="62">
        <f t="shared" si="2"/>
        <v>1.2368875402931807</v>
      </c>
      <c r="O12" s="61">
        <v>2.7404479578392622</v>
      </c>
      <c r="Z12" s="61">
        <v>5.4166666670000003</v>
      </c>
      <c r="AB12" s="61">
        <v>0.17538452299999999</v>
      </c>
      <c r="AC12" s="63" t="str">
        <f t="shared" si="3"/>
        <v/>
      </c>
      <c r="AD12" s="20" t="str">
        <f t="shared" si="22"/>
        <v/>
      </c>
      <c r="AE12" s="62" t="str">
        <f t="shared" si="4"/>
        <v/>
      </c>
      <c r="AF12" s="20">
        <f t="shared" si="19"/>
        <v>0.1133468</v>
      </c>
      <c r="AG12" s="62">
        <f t="shared" si="5"/>
        <v>7.6582077100850396E-2</v>
      </c>
      <c r="AH12" s="62">
        <f t="shared" si="6"/>
        <v>5.7716161873469486E-2</v>
      </c>
      <c r="AI12" s="62">
        <f t="shared" si="20"/>
        <v>0.14716002517457799</v>
      </c>
      <c r="AJ12" s="62">
        <f t="shared" si="21"/>
        <v>0.16943289384964927</v>
      </c>
      <c r="AK12" s="62">
        <f t="shared" si="7"/>
        <v>-2.2272868675071278E-2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0.14228578559417437</v>
      </c>
      <c r="AV12" s="62" t="str">
        <f t="shared" si="11"/>
        <v/>
      </c>
      <c r="AW12" s="62">
        <f t="shared" si="12"/>
        <v>0.17538452299999999</v>
      </c>
    </row>
    <row r="13" spans="1:49">
      <c r="A13" s="62">
        <v>1880</v>
      </c>
      <c r="B13" s="61">
        <v>3.7463663999999999</v>
      </c>
      <c r="C13" s="61">
        <v>4572</v>
      </c>
      <c r="D13" s="61">
        <v>1.293477365</v>
      </c>
      <c r="H13" s="61">
        <v>0.12284050000000001</v>
      </c>
      <c r="I13" s="61">
        <v>8.8520000000000001E-2</v>
      </c>
      <c r="J13" s="61">
        <v>8.2325999999999996E-2</v>
      </c>
      <c r="K13" s="61">
        <v>0.23599999999999999</v>
      </c>
      <c r="L13" s="61">
        <v>0.27100000000000002</v>
      </c>
      <c r="M13" s="61">
        <v>6.6671898499999998</v>
      </c>
      <c r="N13" s="62">
        <f t="shared" si="2"/>
        <v>1.317953002648911</v>
      </c>
      <c r="O13" s="61">
        <v>2.8820816864295122</v>
      </c>
      <c r="Z13" s="61">
        <v>4.3333333329999997</v>
      </c>
      <c r="AB13" s="61">
        <v>0.178234275</v>
      </c>
      <c r="AC13" s="63" t="str">
        <f t="shared" si="3"/>
        <v/>
      </c>
      <c r="AD13" s="20" t="str">
        <f t="shared" si="22"/>
        <v/>
      </c>
      <c r="AE13" s="62" t="str">
        <f t="shared" si="4"/>
        <v/>
      </c>
      <c r="AF13" s="20">
        <f t="shared" si="19"/>
        <v>0.12284050000000001</v>
      </c>
      <c r="AG13" s="62">
        <f t="shared" si="5"/>
        <v>6.8435677650996243E-2</v>
      </c>
      <c r="AH13" s="62">
        <f t="shared" si="6"/>
        <v>6.3647035678896471E-2</v>
      </c>
      <c r="AI13" s="62">
        <f t="shared" si="20"/>
        <v>0.18245390788110158</v>
      </c>
      <c r="AJ13" s="62">
        <f t="shared" si="21"/>
        <v>0.20951275015160395</v>
      </c>
      <c r="AK13" s="62">
        <f t="shared" si="7"/>
        <v>-2.705884227050237E-2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-9.3149346792049392E-3</v>
      </c>
      <c r="AV13" s="62" t="str">
        <f t="shared" si="11"/>
        <v/>
      </c>
      <c r="AW13" s="62">
        <f t="shared" si="12"/>
        <v>0.178234275</v>
      </c>
    </row>
    <row r="14" spans="1:49">
      <c r="A14" s="62">
        <v>1881</v>
      </c>
      <c r="B14" s="61">
        <v>3.76993</v>
      </c>
      <c r="C14" s="61">
        <v>4570</v>
      </c>
      <c r="D14" s="61">
        <v>1.3558745350000001</v>
      </c>
      <c r="H14" s="61">
        <v>0.1158247</v>
      </c>
      <c r="I14" s="61">
        <v>9.0748999999999996E-2</v>
      </c>
      <c r="J14" s="61">
        <v>8.8392999999999999E-2</v>
      </c>
      <c r="K14" s="61">
        <v>0.222</v>
      </c>
      <c r="L14" s="61">
        <v>0.28199999999999997</v>
      </c>
      <c r="M14" s="61">
        <v>6.818099299</v>
      </c>
      <c r="N14" s="62">
        <f t="shared" si="2"/>
        <v>1.3515437745501357</v>
      </c>
      <c r="O14" s="61">
        <v>2.9545454545454541</v>
      </c>
      <c r="Z14" s="61">
        <v>4</v>
      </c>
      <c r="AB14" s="61">
        <v>0.17324759300000001</v>
      </c>
      <c r="AC14" s="63" t="str">
        <f t="shared" si="3"/>
        <v/>
      </c>
      <c r="AD14" s="20" t="str">
        <f t="shared" si="22"/>
        <v/>
      </c>
      <c r="AE14" s="62" t="str">
        <f t="shared" si="4"/>
        <v/>
      </c>
      <c r="AF14" s="20">
        <f t="shared" si="19"/>
        <v>0.1158247</v>
      </c>
      <c r="AG14" s="62">
        <f t="shared" si="5"/>
        <v>6.6930234072137051E-2</v>
      </c>
      <c r="AH14" s="62">
        <f t="shared" si="6"/>
        <v>6.5192610170232299E-2</v>
      </c>
      <c r="AI14" s="62">
        <f t="shared" si="20"/>
        <v>0.16373196359204428</v>
      </c>
      <c r="AJ14" s="62">
        <f t="shared" si="21"/>
        <v>0.20798384564394815</v>
      </c>
      <c r="AK14" s="62">
        <f t="shared" si="7"/>
        <v>-4.4251882051903862E-2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1.8165634879222615E-2</v>
      </c>
      <c r="AV14" s="62" t="str">
        <f t="shared" si="11"/>
        <v/>
      </c>
      <c r="AW14" s="62">
        <f t="shared" si="12"/>
        <v>0.17324759300000001</v>
      </c>
    </row>
    <row r="15" spans="1:49">
      <c r="A15" s="62">
        <v>1882</v>
      </c>
      <c r="B15" s="61">
        <v>3.7299018055555555</v>
      </c>
      <c r="C15" s="61">
        <v>4576</v>
      </c>
      <c r="D15" s="61">
        <v>1.333582227</v>
      </c>
      <c r="H15" s="61">
        <v>0.1109977</v>
      </c>
      <c r="I15" s="61">
        <v>8.2238000000000006E-2</v>
      </c>
      <c r="J15" s="61">
        <v>8.7103E-2</v>
      </c>
      <c r="K15" s="61">
        <v>0.254</v>
      </c>
      <c r="L15" s="61">
        <v>0.29299999999999998</v>
      </c>
      <c r="M15" s="61">
        <v>6.6867925210000001</v>
      </c>
      <c r="N15" s="62">
        <f t="shared" si="2"/>
        <v>1.3536490081180794</v>
      </c>
      <c r="O15" s="61">
        <v>2.8754940711462442</v>
      </c>
      <c r="Z15" s="61">
        <v>4.4583333329999997</v>
      </c>
      <c r="AB15" s="61">
        <v>0.171786932</v>
      </c>
      <c r="AC15" s="63" t="str">
        <f t="shared" si="3"/>
        <v/>
      </c>
      <c r="AD15" s="20" t="str">
        <f t="shared" si="22"/>
        <v/>
      </c>
      <c r="AE15" s="62" t="str">
        <f t="shared" si="4"/>
        <v/>
      </c>
      <c r="AF15" s="20">
        <f t="shared" si="19"/>
        <v>0.1109977</v>
      </c>
      <c r="AG15" s="62">
        <f t="shared" si="5"/>
        <v>6.1666988607819835E-2</v>
      </c>
      <c r="AH15" s="62">
        <f t="shared" si="6"/>
        <v>6.5315057621864958E-2</v>
      </c>
      <c r="AI15" s="62">
        <f t="shared" si="20"/>
        <v>0.19046444595425763</v>
      </c>
      <c r="AJ15" s="62">
        <f t="shared" si="21"/>
        <v>0.21970898686849399</v>
      </c>
      <c r="AK15" s="62">
        <f t="shared" si="7"/>
        <v>-2.9244540914236367E-2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3.8443560838675853E-2</v>
      </c>
      <c r="AV15" s="62" t="str">
        <f t="shared" si="11"/>
        <v/>
      </c>
      <c r="AW15" s="62">
        <f t="shared" si="12"/>
        <v>0.171786932</v>
      </c>
    </row>
    <row r="16" spans="1:49">
      <c r="A16" s="62">
        <v>1883</v>
      </c>
      <c r="B16" s="61">
        <v>3.7466540000000004</v>
      </c>
      <c r="C16" s="61">
        <v>4591</v>
      </c>
      <c r="D16" s="61">
        <v>1.394157227</v>
      </c>
      <c r="H16" s="61">
        <v>0.11551939999999999</v>
      </c>
      <c r="I16" s="61">
        <v>8.6981000000000003E-2</v>
      </c>
      <c r="J16" s="61">
        <v>8.9244000000000004E-2</v>
      </c>
      <c r="K16" s="61">
        <v>0.25600000000000001</v>
      </c>
      <c r="L16" s="61">
        <v>0.32800000000000001</v>
      </c>
      <c r="M16" s="61">
        <v>7.1601607180000002</v>
      </c>
      <c r="N16" s="62">
        <f t="shared" si="2"/>
        <v>1.3172609737383811</v>
      </c>
      <c r="O16" s="61">
        <v>2.8590250329380757</v>
      </c>
      <c r="Z16" s="61">
        <v>4.75</v>
      </c>
      <c r="AB16" s="61">
        <v>0.16354898500000001</v>
      </c>
      <c r="AC16" s="63" t="str">
        <f t="shared" si="3"/>
        <v/>
      </c>
      <c r="AD16" s="20" t="str">
        <f t="shared" si="22"/>
        <v/>
      </c>
      <c r="AE16" s="62" t="str">
        <f t="shared" si="4"/>
        <v/>
      </c>
      <c r="AF16" s="20">
        <f t="shared" si="19"/>
        <v>0.11551939999999999</v>
      </c>
      <c r="AG16" s="62">
        <f t="shared" si="5"/>
        <v>6.2389663314495018E-2</v>
      </c>
      <c r="AH16" s="62">
        <f t="shared" si="6"/>
        <v>6.4012866175817626E-2</v>
      </c>
      <c r="AI16" s="62">
        <f t="shared" si="20"/>
        <v>0.18362347878859434</v>
      </c>
      <c r="AJ16" s="62">
        <f t="shared" si="21"/>
        <v>0.23526758219788652</v>
      </c>
      <c r="AK16" s="62">
        <f t="shared" si="7"/>
        <v>-5.164410340929218E-2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7.1832687438855902E-2</v>
      </c>
      <c r="AV16" s="62" t="str">
        <f t="shared" si="11"/>
        <v/>
      </c>
      <c r="AW16" s="62">
        <f t="shared" si="12"/>
        <v>0.16354898500000001</v>
      </c>
    </row>
    <row r="17" spans="1:49">
      <c r="A17" s="62">
        <v>1884</v>
      </c>
      <c r="B17" s="61">
        <v>3.7606444444444445</v>
      </c>
      <c r="C17" s="61">
        <v>4624</v>
      </c>
      <c r="D17" s="61">
        <v>1.368226181</v>
      </c>
      <c r="H17" s="61">
        <v>0.12916349999999999</v>
      </c>
      <c r="I17" s="61">
        <v>8.6689000000000002E-2</v>
      </c>
      <c r="J17" s="61">
        <v>8.9966000000000004E-2</v>
      </c>
      <c r="K17" s="61">
        <v>0.23899999999999999</v>
      </c>
      <c r="L17" s="61">
        <v>0.32</v>
      </c>
      <c r="M17" s="61">
        <v>7.1308085710000002</v>
      </c>
      <c r="N17" s="62">
        <f t="shared" si="2"/>
        <v>1.2888175089217171</v>
      </c>
      <c r="O17" s="61">
        <v>2.7536231884057965</v>
      </c>
      <c r="Z17" s="61">
        <v>4.5</v>
      </c>
      <c r="AB17" s="61">
        <v>0.168354475</v>
      </c>
      <c r="AC17" s="63" t="str">
        <f t="shared" si="3"/>
        <v/>
      </c>
      <c r="AD17" s="20" t="str">
        <f t="shared" si="22"/>
        <v/>
      </c>
      <c r="AE17" s="62" t="str">
        <f t="shared" si="4"/>
        <v/>
      </c>
      <c r="AF17" s="20">
        <f t="shared" si="19"/>
        <v>0.12916349999999999</v>
      </c>
      <c r="AG17" s="62">
        <f t="shared" si="5"/>
        <v>6.3358676514025866E-2</v>
      </c>
      <c r="AH17" s="62">
        <f t="shared" si="6"/>
        <v>6.5753748356318004E-2</v>
      </c>
      <c r="AI17" s="62">
        <f t="shared" si="20"/>
        <v>0.17467872148545005</v>
      </c>
      <c r="AJ17" s="62">
        <f t="shared" si="21"/>
        <v>0.23387945972947291</v>
      </c>
      <c r="AK17" s="62">
        <f t="shared" si="7"/>
        <v>-5.920073824402286E-2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6.9329422633043314E-2</v>
      </c>
      <c r="AV17" s="62" t="str">
        <f t="shared" si="11"/>
        <v/>
      </c>
      <c r="AW17" s="62">
        <f t="shared" si="12"/>
        <v>0.168354475</v>
      </c>
    </row>
    <row r="18" spans="1:49">
      <c r="A18" s="62">
        <v>1885</v>
      </c>
      <c r="B18" s="61">
        <v>3.7441771111111111</v>
      </c>
      <c r="C18" s="61">
        <v>4664</v>
      </c>
      <c r="D18" s="61">
        <v>1.3503835630000001</v>
      </c>
      <c r="H18" s="61">
        <v>0.12332220000000001</v>
      </c>
      <c r="I18" s="61">
        <v>9.1042999999999999E-2</v>
      </c>
      <c r="J18" s="61">
        <v>8.9943999999999996E-2</v>
      </c>
      <c r="K18" s="61">
        <v>0.246</v>
      </c>
      <c r="L18" s="61">
        <v>0.33700000000000002</v>
      </c>
      <c r="M18" s="61">
        <v>7.2942678780000003</v>
      </c>
      <c r="N18" s="62">
        <f t="shared" si="2"/>
        <v>1.2328408808135813</v>
      </c>
      <c r="O18" s="61">
        <v>2.6251646903820811</v>
      </c>
      <c r="Z18" s="61">
        <v>4.5</v>
      </c>
      <c r="AB18" s="61">
        <v>0.18306650599999999</v>
      </c>
      <c r="AC18" s="63" t="str">
        <f t="shared" si="3"/>
        <v/>
      </c>
      <c r="AD18" s="20" t="str">
        <f t="shared" si="22"/>
        <v/>
      </c>
      <c r="AE18" s="62" t="str">
        <f t="shared" si="4"/>
        <v/>
      </c>
      <c r="AF18" s="20">
        <f t="shared" si="19"/>
        <v>0.12332220000000001</v>
      </c>
      <c r="AG18" s="62">
        <f t="shared" si="5"/>
        <v>6.7420103809424106E-2</v>
      </c>
      <c r="AH18" s="62">
        <f t="shared" si="6"/>
        <v>6.6606260964981831E-2</v>
      </c>
      <c r="AI18" s="62">
        <f t="shared" si="20"/>
        <v>0.18217046381510199</v>
      </c>
      <c r="AJ18" s="62">
        <f t="shared" si="21"/>
        <v>0.24955872481987548</v>
      </c>
      <c r="AK18" s="62">
        <f t="shared" si="7"/>
        <v>-6.7388261004773492E-2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8.9403972814070531E-2</v>
      </c>
      <c r="AV18" s="62" t="str">
        <f t="shared" si="11"/>
        <v/>
      </c>
      <c r="AW18" s="62">
        <f t="shared" si="12"/>
        <v>0.18306650599999999</v>
      </c>
    </row>
    <row r="19" spans="1:49">
      <c r="A19" s="62">
        <v>1886</v>
      </c>
      <c r="B19" s="61">
        <v>3.7389403333333329</v>
      </c>
      <c r="C19" s="61">
        <v>4700</v>
      </c>
      <c r="D19" s="61">
        <v>1.277151334</v>
      </c>
      <c r="H19" s="61">
        <v>0.13029550000000001</v>
      </c>
      <c r="I19" s="61">
        <v>9.8344000000000001E-2</v>
      </c>
      <c r="J19" s="61">
        <v>8.5760000000000003E-2</v>
      </c>
      <c r="K19" s="61">
        <v>0.22800000000000001</v>
      </c>
      <c r="L19" s="61">
        <v>0.29599999999999999</v>
      </c>
      <c r="M19" s="61">
        <v>7.2250880830000002</v>
      </c>
      <c r="N19" s="62">
        <f t="shared" si="2"/>
        <v>1.1681308445260099</v>
      </c>
      <c r="O19" s="61">
        <v>2.4967061923583653</v>
      </c>
      <c r="Z19" s="61">
        <v>4.0833333329999997</v>
      </c>
      <c r="AB19" s="61">
        <v>0.19257623900000001</v>
      </c>
      <c r="AC19" s="63" t="str">
        <f t="shared" si="3"/>
        <v/>
      </c>
      <c r="AD19" s="20" t="str">
        <f t="shared" si="22"/>
        <v/>
      </c>
      <c r="AE19" s="62" t="str">
        <f t="shared" si="4"/>
        <v/>
      </c>
      <c r="AF19" s="20">
        <f t="shared" si="19"/>
        <v>0.13029550000000001</v>
      </c>
      <c r="AG19" s="62">
        <f t="shared" si="5"/>
        <v>7.7002620896921836E-2</v>
      </c>
      <c r="AH19" s="62">
        <f t="shared" si="6"/>
        <v>6.7149442448141389E-2</v>
      </c>
      <c r="AI19" s="62">
        <f t="shared" si="20"/>
        <v>0.17852230501604754</v>
      </c>
      <c r="AJ19" s="62">
        <f t="shared" si="21"/>
        <v>0.23176579949451784</v>
      </c>
      <c r="AK19" s="62">
        <f t="shared" si="7"/>
        <v>-5.3243494478470293E-2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9.8916262864709809E-2</v>
      </c>
      <c r="AV19" s="62" t="str">
        <f t="shared" si="11"/>
        <v/>
      </c>
      <c r="AW19" s="62">
        <f t="shared" si="12"/>
        <v>0.19257623900000001</v>
      </c>
    </row>
    <row r="20" spans="1:49">
      <c r="A20" s="62">
        <v>1887</v>
      </c>
      <c r="B20" s="61">
        <v>3.7376235000000002</v>
      </c>
      <c r="C20" s="61">
        <v>4726</v>
      </c>
      <c r="D20" s="61">
        <v>1.219275525</v>
      </c>
      <c r="H20" s="61">
        <v>0.1042206</v>
      </c>
      <c r="I20" s="61">
        <v>9.9830000000000002E-2</v>
      </c>
      <c r="J20" s="61">
        <v>8.1114000000000006E-2</v>
      </c>
      <c r="K20" s="61">
        <v>0.247</v>
      </c>
      <c r="L20" s="61">
        <v>0.29099999999999998</v>
      </c>
      <c r="M20" s="61">
        <v>7.0987597600000001</v>
      </c>
      <c r="N20" s="62">
        <f t="shared" si="2"/>
        <v>1.1287968643284076</v>
      </c>
      <c r="O20" s="61">
        <v>2.4077733860342549</v>
      </c>
      <c r="Z20" s="61">
        <v>4</v>
      </c>
      <c r="AB20" s="61">
        <v>0.20184855299999999</v>
      </c>
      <c r="AC20" s="63" t="str">
        <f t="shared" si="3"/>
        <v/>
      </c>
      <c r="AD20" s="20" t="str">
        <f t="shared" si="22"/>
        <v/>
      </c>
      <c r="AE20" s="62" t="str">
        <f t="shared" si="4"/>
        <v/>
      </c>
      <c r="AF20" s="20">
        <f t="shared" si="19"/>
        <v>0.1042206</v>
      </c>
      <c r="AG20" s="62">
        <f t="shared" si="5"/>
        <v>8.1876489729423546E-2</v>
      </c>
      <c r="AH20" s="62">
        <f t="shared" si="6"/>
        <v>6.6526390743388383E-2</v>
      </c>
      <c r="AI20" s="62">
        <f t="shared" si="20"/>
        <v>0.20257931446626881</v>
      </c>
      <c r="AJ20" s="62">
        <f t="shared" si="21"/>
        <v>0.23866631785297254</v>
      </c>
      <c r="AK20" s="62">
        <f t="shared" si="7"/>
        <v>-3.6087003386703731E-2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7.5085892212687438E-2</v>
      </c>
      <c r="AV20" s="62" t="str">
        <f t="shared" si="11"/>
        <v/>
      </c>
      <c r="AW20" s="62">
        <f t="shared" si="12"/>
        <v>0.20184855299999999</v>
      </c>
    </row>
    <row r="21" spans="1:49">
      <c r="A21" s="62">
        <v>1888</v>
      </c>
      <c r="B21" s="61">
        <v>3.7341788888888887</v>
      </c>
      <c r="C21" s="61">
        <v>4741</v>
      </c>
      <c r="D21" s="61">
        <v>1.2799819969999999</v>
      </c>
      <c r="H21" s="61">
        <v>0.1188584</v>
      </c>
      <c r="I21" s="61">
        <v>9.4811000000000006E-2</v>
      </c>
      <c r="J21" s="61">
        <v>9.4111E-2</v>
      </c>
      <c r="K21" s="61">
        <v>0.28199999999999997</v>
      </c>
      <c r="L21" s="61">
        <v>0.32300000000000001</v>
      </c>
      <c r="M21" s="61">
        <v>7.4376059259999998</v>
      </c>
      <c r="N21" s="62">
        <f t="shared" si="2"/>
        <v>1.1274333474375968</v>
      </c>
      <c r="O21" s="61">
        <v>2.493412384716732</v>
      </c>
      <c r="Z21" s="61">
        <v>3.5416666669999999</v>
      </c>
      <c r="AB21" s="61">
        <v>0.207060725</v>
      </c>
      <c r="AC21" s="63" t="str">
        <f t="shared" si="3"/>
        <v/>
      </c>
      <c r="AD21" s="20" t="str">
        <f t="shared" si="22"/>
        <v/>
      </c>
      <c r="AE21" s="62" t="str">
        <f t="shared" si="4"/>
        <v/>
      </c>
      <c r="AF21" s="20">
        <f t="shared" si="19"/>
        <v>0.1188584</v>
      </c>
      <c r="AG21" s="62">
        <f t="shared" si="5"/>
        <v>7.4072135563012925E-2</v>
      </c>
      <c r="AH21" s="62">
        <f t="shared" si="6"/>
        <v>7.3525252871193311E-2</v>
      </c>
      <c r="AI21" s="62">
        <f t="shared" si="20"/>
        <v>0.22031559870447145</v>
      </c>
      <c r="AJ21" s="62">
        <f t="shared" si="21"/>
        <v>0.25234729922533439</v>
      </c>
      <c r="AK21" s="62">
        <f t="shared" si="7"/>
        <v>-3.2031700520862932E-2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4.1208668379400855E-2</v>
      </c>
      <c r="AV21" s="62" t="str">
        <f t="shared" si="11"/>
        <v/>
      </c>
      <c r="AW21" s="62">
        <f t="shared" si="12"/>
        <v>0.207060725</v>
      </c>
    </row>
    <row r="22" spans="1:49">
      <c r="A22" s="62">
        <v>1889</v>
      </c>
      <c r="B22" s="61">
        <v>3.7323462222222226</v>
      </c>
      <c r="C22" s="61">
        <v>4761</v>
      </c>
      <c r="D22" s="61">
        <v>1.3711980850000001</v>
      </c>
      <c r="H22" s="61">
        <v>0.1239215</v>
      </c>
      <c r="I22" s="61">
        <v>9.6262E-2</v>
      </c>
      <c r="J22" s="61">
        <v>9.8964999999999997E-2</v>
      </c>
      <c r="K22" s="61">
        <v>0.30199999999999999</v>
      </c>
      <c r="L22" s="61">
        <v>0.372</v>
      </c>
      <c r="M22" s="61">
        <v>7.2994537700000004</v>
      </c>
      <c r="N22" s="62">
        <f t="shared" si="2"/>
        <v>1.2254674730796118</v>
      </c>
      <c r="O22" s="61">
        <v>2.6054018445322784</v>
      </c>
      <c r="Z22" s="61">
        <v>3.5833333330000001</v>
      </c>
      <c r="AB22" s="61">
        <v>0.18892529299999999</v>
      </c>
      <c r="AC22" s="63" t="str">
        <f t="shared" si="3"/>
        <v/>
      </c>
      <c r="AD22" s="20" t="str">
        <f t="shared" si="22"/>
        <v/>
      </c>
      <c r="AE22" s="62" t="str">
        <f t="shared" si="4"/>
        <v/>
      </c>
      <c r="AF22" s="20">
        <f t="shared" si="19"/>
        <v>0.1239215</v>
      </c>
      <c r="AG22" s="62">
        <f t="shared" si="5"/>
        <v>7.0202840168056391E-2</v>
      </c>
      <c r="AH22" s="62">
        <f t="shared" si="6"/>
        <v>7.2174108965445349E-2</v>
      </c>
      <c r="AI22" s="62">
        <f t="shared" si="20"/>
        <v>0.22024534843191526</v>
      </c>
      <c r="AJ22" s="62">
        <f t="shared" si="21"/>
        <v>0.27129559475719367</v>
      </c>
      <c r="AK22" s="62">
        <f t="shared" si="7"/>
        <v>-5.1050246325278409E-2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-4.7962039916455271E-2</v>
      </c>
      <c r="AV22" s="62" t="str">
        <f t="shared" si="11"/>
        <v/>
      </c>
      <c r="AW22" s="62">
        <f t="shared" si="12"/>
        <v>0.18892529299999999</v>
      </c>
    </row>
    <row r="23" spans="1:49">
      <c r="A23" s="62">
        <v>1890</v>
      </c>
      <c r="B23" s="61">
        <v>3.7437399999999998</v>
      </c>
      <c r="C23" s="61">
        <v>4780</v>
      </c>
      <c r="D23" s="61">
        <v>1.42577022</v>
      </c>
      <c r="H23" s="61">
        <v>0.1307556</v>
      </c>
      <c r="I23" s="61">
        <v>9.8624000000000003E-2</v>
      </c>
      <c r="J23" s="61">
        <v>0.103446</v>
      </c>
      <c r="K23" s="61">
        <v>0.30399999999999999</v>
      </c>
      <c r="L23" s="61">
        <v>0.376</v>
      </c>
      <c r="M23" s="61">
        <v>7.6369516040000001</v>
      </c>
      <c r="N23" s="62">
        <f t="shared" si="2"/>
        <v>1.2130864133170585</v>
      </c>
      <c r="O23" s="61">
        <v>2.6613965744400518</v>
      </c>
      <c r="Z23" s="61">
        <v>4.5416666670000003</v>
      </c>
      <c r="AB23" s="61">
        <v>0.182114198</v>
      </c>
      <c r="AC23" s="63" t="str">
        <f t="shared" si="3"/>
        <v/>
      </c>
      <c r="AD23" s="20" t="str">
        <f t="shared" si="22"/>
        <v/>
      </c>
      <c r="AE23" s="62" t="str">
        <f t="shared" si="4"/>
        <v/>
      </c>
      <c r="AF23" s="20">
        <f t="shared" si="19"/>
        <v>0.1307556</v>
      </c>
      <c r="AG23" s="62">
        <f t="shared" si="5"/>
        <v>6.9172436495412284E-2</v>
      </c>
      <c r="AH23" s="62">
        <f t="shared" si="6"/>
        <v>7.2554468138631756E-2</v>
      </c>
      <c r="AI23" s="62">
        <f t="shared" si="20"/>
        <v>0.21321808783465823</v>
      </c>
      <c r="AJ23" s="62">
        <f t="shared" si="21"/>
        <v>0.26371710863760361</v>
      </c>
      <c r="AK23" s="62">
        <f t="shared" si="7"/>
        <v>-5.0499020802945382E-2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4.5987848446523739E-2</v>
      </c>
      <c r="AV23" s="62" t="str">
        <f t="shared" si="11"/>
        <v/>
      </c>
      <c r="AW23" s="62">
        <f t="shared" si="12"/>
        <v>0.182114198</v>
      </c>
    </row>
    <row r="24" spans="1:49">
      <c r="A24" s="62">
        <v>1891</v>
      </c>
      <c r="B24" s="61">
        <v>3.7355119999999999</v>
      </c>
      <c r="C24" s="61">
        <v>4794</v>
      </c>
      <c r="D24" s="61">
        <v>1.51085643</v>
      </c>
      <c r="H24" s="61">
        <v>9.8346799999999998E-2</v>
      </c>
      <c r="I24" s="61">
        <v>0.108463</v>
      </c>
      <c r="J24" s="61">
        <v>9.9317000000000003E-2</v>
      </c>
      <c r="K24" s="61">
        <v>0.32300000000000001</v>
      </c>
      <c r="L24" s="61">
        <v>0.36799999999999999</v>
      </c>
      <c r="M24" s="61">
        <v>7.4841752340000003</v>
      </c>
      <c r="N24" s="62">
        <f t="shared" si="2"/>
        <v>1.3078904068883563</v>
      </c>
      <c r="O24" s="61">
        <v>2.7437417654808951</v>
      </c>
      <c r="Z24" s="61">
        <v>4.9166666670000003</v>
      </c>
      <c r="AB24" s="61">
        <v>0.175670563</v>
      </c>
      <c r="AC24" s="63" t="str">
        <f t="shared" si="3"/>
        <v/>
      </c>
      <c r="AD24" s="20" t="str">
        <f t="shared" si="22"/>
        <v/>
      </c>
      <c r="AE24" s="62" t="str">
        <f t="shared" si="4"/>
        <v/>
      </c>
      <c r="AF24" s="20">
        <f t="shared" si="19"/>
        <v>9.8346799999999998E-2</v>
      </c>
      <c r="AG24" s="62">
        <f t="shared" si="5"/>
        <v>7.178908455252761E-2</v>
      </c>
      <c r="AH24" s="62">
        <f t="shared" si="6"/>
        <v>6.5735564298455548E-2</v>
      </c>
      <c r="AI24" s="62">
        <f t="shared" si="20"/>
        <v>0.21378603127763768</v>
      </c>
      <c r="AJ24" s="62">
        <f t="shared" si="21"/>
        <v>0.24357046287978534</v>
      </c>
      <c r="AK24" s="62">
        <f t="shared" si="7"/>
        <v>-2.9784431602147665E-2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-2.9830929309531136E-2</v>
      </c>
      <c r="AV24" s="62" t="str">
        <f t="shared" si="11"/>
        <v/>
      </c>
      <c r="AW24" s="62">
        <f t="shared" si="12"/>
        <v>0.175670563</v>
      </c>
    </row>
    <row r="25" spans="1:49">
      <c r="A25" s="62">
        <v>1892</v>
      </c>
      <c r="B25" s="61">
        <v>3.7182240000000002</v>
      </c>
      <c r="C25" s="61">
        <v>4805</v>
      </c>
      <c r="D25" s="61">
        <v>1.526734939</v>
      </c>
      <c r="H25" s="61">
        <v>0.1040803</v>
      </c>
      <c r="I25" s="61">
        <v>0.107821</v>
      </c>
      <c r="J25" s="61">
        <v>9.7344E-2</v>
      </c>
      <c r="K25" s="61">
        <v>0.32800000000000001</v>
      </c>
      <c r="L25" s="61">
        <v>0.35899999999999999</v>
      </c>
      <c r="M25" s="61">
        <v>7.8719762180000004</v>
      </c>
      <c r="N25" s="62">
        <f t="shared" si="2"/>
        <v>1.2536508900881342</v>
      </c>
      <c r="O25" s="61">
        <v>2.6943346508563892</v>
      </c>
      <c r="Z25" s="61">
        <v>4.7083333329999997</v>
      </c>
      <c r="AB25" s="61">
        <v>0.17949874099999999</v>
      </c>
      <c r="AC25" s="63" t="str">
        <f t="shared" si="3"/>
        <v/>
      </c>
      <c r="AD25" s="20" t="str">
        <f t="shared" si="22"/>
        <v/>
      </c>
      <c r="AE25" s="62" t="str">
        <f t="shared" si="4"/>
        <v/>
      </c>
      <c r="AF25" s="20">
        <f t="shared" si="19"/>
        <v>0.1040803</v>
      </c>
      <c r="AG25" s="62">
        <f t="shared" si="5"/>
        <v>7.0621950965910271E-2</v>
      </c>
      <c r="AH25" s="62">
        <f t="shared" si="6"/>
        <v>6.375959409415205E-2</v>
      </c>
      <c r="AI25" s="62">
        <f t="shared" si="20"/>
        <v>0.21483755406477928</v>
      </c>
      <c r="AJ25" s="62">
        <f t="shared" si="21"/>
        <v>0.23514232289407244</v>
      </c>
      <c r="AK25" s="62">
        <f t="shared" si="7"/>
        <v>-2.0304768829293163E-2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9.1522123019926516E-2</v>
      </c>
      <c r="AV25" s="62" t="str">
        <f t="shared" si="11"/>
        <v/>
      </c>
      <c r="AW25" s="62">
        <f t="shared" si="12"/>
        <v>0.17949874099999999</v>
      </c>
    </row>
    <row r="26" spans="1:49">
      <c r="A26" s="62">
        <v>1893</v>
      </c>
      <c r="B26" s="61">
        <v>3.729584</v>
      </c>
      <c r="C26" s="61">
        <v>4816</v>
      </c>
      <c r="D26" s="61">
        <v>1.5137594510000001</v>
      </c>
      <c r="H26" s="61">
        <v>9.1264100000000001E-2</v>
      </c>
      <c r="I26" s="61">
        <v>0.108781</v>
      </c>
      <c r="J26" s="61">
        <v>0.101245</v>
      </c>
      <c r="K26" s="61">
        <v>0.32800000000000001</v>
      </c>
      <c r="L26" s="61">
        <v>0.33200000000000002</v>
      </c>
      <c r="M26" s="61">
        <v>8.1999320109999996</v>
      </c>
      <c r="N26" s="62">
        <f t="shared" si="2"/>
        <v>1.1905572175198638</v>
      </c>
      <c r="O26" s="61">
        <v>2.5856389986824762</v>
      </c>
      <c r="Z26" s="61">
        <v>4.2083333329999997</v>
      </c>
      <c r="AB26" s="61">
        <v>0.18418448200000001</v>
      </c>
      <c r="AC26" s="63" t="str">
        <f t="shared" si="3"/>
        <v/>
      </c>
      <c r="AD26" s="20" t="str">
        <f t="shared" si="22"/>
        <v/>
      </c>
      <c r="AE26" s="62" t="str">
        <f t="shared" si="4"/>
        <v/>
      </c>
      <c r="AF26" s="20">
        <f t="shared" si="19"/>
        <v>9.1264100000000001E-2</v>
      </c>
      <c r="AG26" s="62">
        <f t="shared" si="5"/>
        <v>7.1861483624851036E-2</v>
      </c>
      <c r="AH26" s="62">
        <f t="shared" si="6"/>
        <v>6.6883149719142526E-2</v>
      </c>
      <c r="AI26" s="62">
        <f t="shared" si="20"/>
        <v>0.21667907657542348</v>
      </c>
      <c r="AJ26" s="62">
        <f t="shared" si="21"/>
        <v>0.21932150433853839</v>
      </c>
      <c r="AK26" s="62">
        <f t="shared" si="7"/>
        <v>-2.6424277631149073E-3</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9.8721892176868054E-2</v>
      </c>
      <c r="AV26" s="62" t="str">
        <f t="shared" si="11"/>
        <v/>
      </c>
      <c r="AW26" s="62">
        <f t="shared" si="12"/>
        <v>0.18418448200000001</v>
      </c>
    </row>
    <row r="27" spans="1:49">
      <c r="A27" s="62">
        <v>1894</v>
      </c>
      <c r="B27" s="61">
        <v>3.7166499999999996</v>
      </c>
      <c r="C27" s="61">
        <v>4849</v>
      </c>
      <c r="D27" s="61">
        <v>1.5050604329999999</v>
      </c>
      <c r="H27" s="61">
        <v>9.6698000000000006E-2</v>
      </c>
      <c r="I27" s="61">
        <v>0.108945</v>
      </c>
      <c r="J27" s="61">
        <v>0.116118</v>
      </c>
      <c r="K27" s="61">
        <v>0.29799999999999999</v>
      </c>
      <c r="L27" s="61">
        <v>0.34499999999999997</v>
      </c>
      <c r="M27" s="61">
        <v>8.2636147609999995</v>
      </c>
      <c r="N27" s="62">
        <f t="shared" si="2"/>
        <v>1.1665996076671534</v>
      </c>
      <c r="O27" s="61">
        <v>2.453886693017127</v>
      </c>
      <c r="Z27" s="61">
        <v>4</v>
      </c>
      <c r="AB27" s="61">
        <v>0.19487057999999999</v>
      </c>
      <c r="AC27" s="63" t="str">
        <f t="shared" si="3"/>
        <v/>
      </c>
      <c r="AD27" s="20" t="str">
        <f t="shared" si="22"/>
        <v/>
      </c>
      <c r="AE27" s="62" t="str">
        <f t="shared" si="4"/>
        <v/>
      </c>
      <c r="AF27" s="20">
        <f t="shared" si="19"/>
        <v>9.6698000000000006E-2</v>
      </c>
      <c r="AG27" s="62">
        <f t="shared" si="5"/>
        <v>7.2385797680457664E-2</v>
      </c>
      <c r="AH27" s="62">
        <f t="shared" si="6"/>
        <v>7.7151719262558011E-2</v>
      </c>
      <c r="AI27" s="62">
        <f t="shared" si="20"/>
        <v>0.19799869391689737</v>
      </c>
      <c r="AJ27" s="62">
        <f t="shared" si="21"/>
        <v>0.22922667584338788</v>
      </c>
      <c r="AK27" s="62">
        <f t="shared" si="7"/>
        <v>-3.1227981926490511E-2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6.2411581842472509E-2</v>
      </c>
      <c r="AV27" s="62" t="str">
        <f t="shared" si="11"/>
        <v/>
      </c>
      <c r="AW27" s="62">
        <f t="shared" si="12"/>
        <v>0.19487057999999999</v>
      </c>
    </row>
    <row r="28" spans="1:49">
      <c r="A28" s="62">
        <v>1895</v>
      </c>
      <c r="B28" s="61">
        <v>3.7155360000000002</v>
      </c>
      <c r="C28" s="61">
        <v>4896</v>
      </c>
      <c r="D28" s="61">
        <v>1.611444012</v>
      </c>
      <c r="H28" s="61">
        <v>0.1205483</v>
      </c>
      <c r="I28" s="61">
        <v>0.105379</v>
      </c>
      <c r="J28" s="61">
        <v>0.121601</v>
      </c>
      <c r="K28" s="61">
        <v>0.311</v>
      </c>
      <c r="L28" s="61">
        <v>0.34300000000000003</v>
      </c>
      <c r="M28" s="61">
        <v>8.547490475</v>
      </c>
      <c r="N28" s="62">
        <f t="shared" si="2"/>
        <v>1.1959838650171803</v>
      </c>
      <c r="O28" s="61">
        <v>2.4999999999999996</v>
      </c>
      <c r="Z28" s="61">
        <v>4</v>
      </c>
      <c r="AB28" s="61">
        <v>0.17850263399999999</v>
      </c>
      <c r="AC28" s="63" t="str">
        <f t="shared" si="3"/>
        <v/>
      </c>
      <c r="AD28" s="20" t="str">
        <f t="shared" si="22"/>
        <v/>
      </c>
      <c r="AE28" s="62" t="str">
        <f t="shared" si="4"/>
        <v/>
      </c>
      <c r="AF28" s="20">
        <f t="shared" si="19"/>
        <v>0.1205483</v>
      </c>
      <c r="AG28" s="62">
        <f t="shared" si="5"/>
        <v>6.5394142902434269E-2</v>
      </c>
      <c r="AH28" s="62">
        <f t="shared" si="6"/>
        <v>7.5460890415347551E-2</v>
      </c>
      <c r="AI28" s="62">
        <f t="shared" si="20"/>
        <v>0.19299460464283261</v>
      </c>
      <c r="AJ28" s="62">
        <f t="shared" si="21"/>
        <v>0.21285257039386363</v>
      </c>
      <c r="AK28" s="62">
        <f t="shared" si="7"/>
        <v>-1.985796575103102E-2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1.5124034383701499E-2</v>
      </c>
      <c r="AV28" s="62" t="str">
        <f t="shared" si="11"/>
        <v/>
      </c>
      <c r="AW28" s="62">
        <f t="shared" si="12"/>
        <v>0.17850263399999999</v>
      </c>
    </row>
    <row r="29" spans="1:49">
      <c r="A29" s="62">
        <v>1896</v>
      </c>
      <c r="B29" s="61">
        <v>3.7282480000000002</v>
      </c>
      <c r="C29" s="61">
        <v>4941</v>
      </c>
      <c r="D29" s="61">
        <v>1.6815623070000001</v>
      </c>
      <c r="H29" s="61">
        <v>0.1295154</v>
      </c>
      <c r="I29" s="61">
        <v>0.134215</v>
      </c>
      <c r="J29" s="61">
        <v>0.12411999999999999</v>
      </c>
      <c r="K29" s="61">
        <v>0.34</v>
      </c>
      <c r="L29" s="61">
        <v>0.35699999999999998</v>
      </c>
      <c r="M29" s="61">
        <v>8.7955835360000005</v>
      </c>
      <c r="N29" s="62">
        <f t="shared" si="2"/>
        <v>1.2017761657730524</v>
      </c>
      <c r="O29" s="61">
        <v>2.4802371541501969</v>
      </c>
      <c r="Z29" s="61">
        <v>3.7916666669999999</v>
      </c>
      <c r="AB29" s="61">
        <v>0.17417017400000001</v>
      </c>
      <c r="AC29" s="63" t="str">
        <f t="shared" si="3"/>
        <v/>
      </c>
      <c r="AD29" s="20" t="str">
        <f t="shared" si="22"/>
        <v/>
      </c>
      <c r="AE29" s="62" t="str">
        <f t="shared" si="4"/>
        <v/>
      </c>
      <c r="AF29" s="20">
        <f t="shared" si="19"/>
        <v>0.1295154</v>
      </c>
      <c r="AG29" s="62">
        <f t="shared" si="5"/>
        <v>7.981565680991444E-2</v>
      </c>
      <c r="AH29" s="62">
        <f t="shared" si="6"/>
        <v>7.381231101774452E-2</v>
      </c>
      <c r="AI29" s="62">
        <f t="shared" si="20"/>
        <v>0.20219292415431145</v>
      </c>
      <c r="AJ29" s="62">
        <f t="shared" si="21"/>
        <v>0.21230257036202702</v>
      </c>
      <c r="AK29" s="62">
        <f t="shared" si="7"/>
        <v>-1.0109646207715567E-2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3.5168564035724326E-2</v>
      </c>
      <c r="AV29" s="62" t="str">
        <f t="shared" si="11"/>
        <v/>
      </c>
      <c r="AW29" s="62">
        <f t="shared" si="12"/>
        <v>0.17417017400000001</v>
      </c>
    </row>
    <row r="30" spans="1:49">
      <c r="A30" s="62">
        <v>1897</v>
      </c>
      <c r="B30" s="61">
        <v>3.729584</v>
      </c>
      <c r="C30" s="61">
        <v>4986</v>
      </c>
      <c r="D30" s="61">
        <v>1.8219313340000001</v>
      </c>
      <c r="H30" s="61">
        <v>0.15310509999999999</v>
      </c>
      <c r="I30" s="61">
        <v>0.118996</v>
      </c>
      <c r="J30" s="61">
        <v>0.139151</v>
      </c>
      <c r="K30" s="61">
        <v>0.35799999999999998</v>
      </c>
      <c r="L30" s="61">
        <v>0.39900000000000002</v>
      </c>
      <c r="M30" s="61">
        <v>9.1582848030000008</v>
      </c>
      <c r="N30" s="62">
        <f t="shared" si="2"/>
        <v>1.2392408475826602</v>
      </c>
      <c r="O30" s="61">
        <v>2.5592885375494063</v>
      </c>
      <c r="Z30" s="61">
        <v>4.625</v>
      </c>
      <c r="AB30" s="61">
        <v>0.15958340200000001</v>
      </c>
      <c r="AC30" s="63" t="str">
        <f t="shared" si="3"/>
        <v/>
      </c>
      <c r="AD30" s="20" t="str">
        <f t="shared" si="22"/>
        <v/>
      </c>
      <c r="AE30" s="62" t="str">
        <f t="shared" si="4"/>
        <v/>
      </c>
      <c r="AF30" s="20">
        <f t="shared" si="19"/>
        <v>0.15310509999999999</v>
      </c>
      <c r="AG30" s="62">
        <f t="shared" si="5"/>
        <v>6.5313109105351166E-2</v>
      </c>
      <c r="AH30" s="62">
        <f t="shared" si="6"/>
        <v>7.6375545775645565E-2</v>
      </c>
      <c r="AI30" s="62">
        <f t="shared" si="20"/>
        <v>0.19649478183901742</v>
      </c>
      <c r="AJ30" s="62">
        <f t="shared" si="21"/>
        <v>0.2189983741725362</v>
      </c>
      <c r="AK30" s="62">
        <f t="shared" si="7"/>
        <v>-2.2503592333518785E-2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7.2182948408607873E-3</v>
      </c>
      <c r="AV30" s="62" t="str">
        <f t="shared" si="11"/>
        <v/>
      </c>
      <c r="AW30" s="62">
        <f t="shared" si="12"/>
        <v>0.15958340200000001</v>
      </c>
    </row>
    <row r="31" spans="1:49">
      <c r="A31" s="62">
        <v>1898</v>
      </c>
      <c r="B31" s="61">
        <v>3.7587860000000002</v>
      </c>
      <c r="C31" s="61">
        <v>5036</v>
      </c>
      <c r="D31" s="61">
        <v>1.983336389</v>
      </c>
      <c r="H31" s="61">
        <v>0.1605326</v>
      </c>
      <c r="I31" s="61">
        <v>0.12750500000000001</v>
      </c>
      <c r="J31" s="61">
        <v>0.14582300000000001</v>
      </c>
      <c r="K31" s="61">
        <v>0.34499999999999997</v>
      </c>
      <c r="L31" s="61">
        <v>0.44600000000000001</v>
      </c>
      <c r="M31" s="61">
        <v>9.4107340130000008</v>
      </c>
      <c r="N31" s="62">
        <f t="shared" si="2"/>
        <v>1.2998022798298281</v>
      </c>
      <c r="O31" s="61">
        <v>2.6811594202898545</v>
      </c>
      <c r="Z31" s="61">
        <v>4.9583333329999997</v>
      </c>
      <c r="AB31" s="61">
        <v>0.14466532300000001</v>
      </c>
      <c r="AC31" s="63" t="str">
        <f t="shared" si="3"/>
        <v/>
      </c>
      <c r="AD31" s="20" t="str">
        <f t="shared" si="22"/>
        <v/>
      </c>
      <c r="AE31" s="62" t="str">
        <f t="shared" si="4"/>
        <v/>
      </c>
      <c r="AF31" s="20">
        <f t="shared" si="19"/>
        <v>0.1605326</v>
      </c>
      <c r="AG31" s="62">
        <f t="shared" si="5"/>
        <v>6.428813624716892E-2</v>
      </c>
      <c r="AH31" s="62">
        <f t="shared" si="6"/>
        <v>7.3524088404148175E-2</v>
      </c>
      <c r="AI31" s="62">
        <f t="shared" si="20"/>
        <v>0.17394931183305182</v>
      </c>
      <c r="AJ31" s="62">
        <f t="shared" si="21"/>
        <v>0.22487360312330759</v>
      </c>
      <c r="AK31" s="62">
        <f t="shared" si="7"/>
        <v>-5.0924291290255774E-2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-1.4631880191267529E-3</v>
      </c>
      <c r="AV31" s="62" t="str">
        <f t="shared" si="11"/>
        <v/>
      </c>
      <c r="AW31" s="62">
        <f t="shared" si="12"/>
        <v>0.14466532300000001</v>
      </c>
    </row>
    <row r="32" spans="1:49">
      <c r="A32" s="62">
        <v>1899</v>
      </c>
      <c r="B32" s="61">
        <v>3.7563119999999999</v>
      </c>
      <c r="C32" s="61">
        <v>5080</v>
      </c>
      <c r="D32" s="61">
        <v>2.1614941299999999</v>
      </c>
      <c r="H32" s="61">
        <v>0.16767019999999999</v>
      </c>
      <c r="I32" s="61">
        <v>0.14325299999999999</v>
      </c>
      <c r="J32" s="61">
        <v>0.15551599999999999</v>
      </c>
      <c r="K32" s="61">
        <v>0.35799999999999998</v>
      </c>
      <c r="L32" s="61">
        <v>0.503</v>
      </c>
      <c r="M32" s="61">
        <v>9.8283020160000003</v>
      </c>
      <c r="N32" s="62">
        <f t="shared" si="2"/>
        <v>1.3446274994646794</v>
      </c>
      <c r="O32" s="61">
        <v>2.7997364953886685</v>
      </c>
      <c r="Z32" s="61">
        <v>5.9166666670000003</v>
      </c>
      <c r="AB32" s="61">
        <v>0.14791805199999999</v>
      </c>
      <c r="AC32" s="63" t="str">
        <f t="shared" si="3"/>
        <v/>
      </c>
      <c r="AD32" s="20" t="str">
        <f t="shared" si="22"/>
        <v/>
      </c>
      <c r="AE32" s="62" t="str">
        <f t="shared" si="4"/>
        <v/>
      </c>
      <c r="AF32" s="20">
        <f t="shared" si="19"/>
        <v>0.16767019999999999</v>
      </c>
      <c r="AG32" s="62">
        <f t="shared" si="5"/>
        <v>6.6274989143736418E-2</v>
      </c>
      <c r="AH32" s="62">
        <f t="shared" si="6"/>
        <v>7.1948379522085493E-2</v>
      </c>
      <c r="AI32" s="62">
        <f t="shared" si="20"/>
        <v>0.16562617266973564</v>
      </c>
      <c r="AJ32" s="62">
        <f t="shared" si="21"/>
        <v>0.23270939903038276</v>
      </c>
      <c r="AK32" s="62">
        <f t="shared" si="7"/>
        <v>-6.7083226360647119E-2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1.5678471167044683E-2</v>
      </c>
      <c r="AV32" s="62" t="str">
        <f t="shared" si="11"/>
        <v/>
      </c>
      <c r="AW32" s="62">
        <f t="shared" si="12"/>
        <v>0.14791805199999999</v>
      </c>
    </row>
    <row r="33" spans="1:49">
      <c r="A33" s="62">
        <v>1900</v>
      </c>
      <c r="B33" s="61">
        <v>3.7378080000000002</v>
      </c>
      <c r="C33" s="61">
        <v>5117</v>
      </c>
      <c r="D33" s="61">
        <v>2.2144674370000001</v>
      </c>
      <c r="H33" s="61">
        <v>0.15691640000000001</v>
      </c>
      <c r="I33" s="61">
        <v>0.160498</v>
      </c>
      <c r="J33" s="61">
        <v>0.153359</v>
      </c>
      <c r="K33" s="61">
        <v>0.39100000000000001</v>
      </c>
      <c r="L33" s="61">
        <v>0.52600000000000002</v>
      </c>
      <c r="M33" s="61">
        <v>9.7454314659999994</v>
      </c>
      <c r="N33" s="62">
        <f t="shared" si="2"/>
        <v>1.3792498460331104</v>
      </c>
      <c r="O33" s="61">
        <v>2.8326745718050059</v>
      </c>
      <c r="Z33" s="61">
        <v>5.875</v>
      </c>
      <c r="AB33" s="61">
        <v>0.15493115599999999</v>
      </c>
      <c r="AC33" s="63" t="str">
        <f t="shared" si="3"/>
        <v/>
      </c>
      <c r="AD33" s="20" t="str">
        <f t="shared" si="22"/>
        <v/>
      </c>
      <c r="AE33" s="62" t="str">
        <f t="shared" si="4"/>
        <v/>
      </c>
      <c r="AF33" s="20">
        <f t="shared" si="19"/>
        <v>0.15691640000000001</v>
      </c>
      <c r="AG33" s="62">
        <f t="shared" si="5"/>
        <v>7.247701967450515E-2</v>
      </c>
      <c r="AH33" s="62">
        <f t="shared" si="6"/>
        <v>6.9253219730229881E-2</v>
      </c>
      <c r="AI33" s="62">
        <f t="shared" si="20"/>
        <v>0.17656615467315179</v>
      </c>
      <c r="AJ33" s="62">
        <f t="shared" si="21"/>
        <v>0.23752889349892028</v>
      </c>
      <c r="AK33" s="62">
        <f t="shared" si="7"/>
        <v>-6.0962738825768498E-2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3.3743927755106873E-2</v>
      </c>
      <c r="AV33" s="62" t="str">
        <f t="shared" si="11"/>
        <v/>
      </c>
      <c r="AW33" s="62">
        <f t="shared" si="12"/>
        <v>0.15493115599999999</v>
      </c>
    </row>
    <row r="34" spans="1:49">
      <c r="A34" s="62">
        <v>1901</v>
      </c>
      <c r="B34" s="61">
        <v>3.726432</v>
      </c>
      <c r="C34" s="61">
        <v>5156</v>
      </c>
      <c r="D34" s="61">
        <v>2.176474861</v>
      </c>
      <c r="H34" s="61">
        <v>0.13844909999999999</v>
      </c>
      <c r="I34" s="61">
        <v>0.17278399999999999</v>
      </c>
      <c r="J34" s="61">
        <v>0.14363600000000001</v>
      </c>
      <c r="K34" s="61">
        <v>0.35299999999999998</v>
      </c>
      <c r="L34" s="61">
        <v>0.46</v>
      </c>
      <c r="M34" s="61">
        <v>9.8758047839999996</v>
      </c>
      <c r="N34" s="62">
        <f t="shared" si="2"/>
        <v>1.3275729177308455</v>
      </c>
      <c r="O34" s="61">
        <v>2.7635046113306978</v>
      </c>
      <c r="Z34" s="61">
        <v>5.4166666670000003</v>
      </c>
      <c r="AB34" s="61">
        <v>0.16277559899999999</v>
      </c>
      <c r="AC34" s="63" t="str">
        <f t="shared" si="3"/>
        <v/>
      </c>
      <c r="AD34" s="20" t="str">
        <f t="shared" si="22"/>
        <v/>
      </c>
      <c r="AE34" s="62" t="str">
        <f t="shared" si="4"/>
        <v/>
      </c>
      <c r="AF34" s="20">
        <f t="shared" si="19"/>
        <v>0.13844909999999999</v>
      </c>
      <c r="AG34" s="62">
        <f t="shared" si="5"/>
        <v>7.9387087393517103E-2</v>
      </c>
      <c r="AH34" s="62">
        <f t="shared" si="6"/>
        <v>6.5994789360445547E-2</v>
      </c>
      <c r="AI34" s="62">
        <f t="shared" si="20"/>
        <v>0.16218887078613492</v>
      </c>
      <c r="AJ34" s="62">
        <f t="shared" si="21"/>
        <v>0.21135093643519001</v>
      </c>
      <c r="AK34" s="62">
        <f t="shared" si="7"/>
        <v>-4.9162065649055092E-2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9.6937360303275683E-2</v>
      </c>
      <c r="AV34" s="62" t="str">
        <f t="shared" si="11"/>
        <v/>
      </c>
      <c r="AW34" s="62">
        <f t="shared" si="12"/>
        <v>0.16277559899999999</v>
      </c>
    </row>
    <row r="35" spans="1:49">
      <c r="A35" s="62">
        <v>1902</v>
      </c>
      <c r="B35" s="61">
        <v>3.7323539999999999</v>
      </c>
      <c r="C35" s="61">
        <v>5187</v>
      </c>
      <c r="D35" s="61">
        <v>2.1906943509999999</v>
      </c>
      <c r="H35" s="61">
        <v>0.12540979999999999</v>
      </c>
      <c r="I35" s="61">
        <v>0.18354599999999999</v>
      </c>
      <c r="J35" s="61">
        <v>0.149398</v>
      </c>
      <c r="K35" s="61">
        <v>0.39200000000000002</v>
      </c>
      <c r="L35" s="61">
        <v>0.502</v>
      </c>
      <c r="M35" s="61">
        <v>9.7981201260000006</v>
      </c>
      <c r="N35" s="62">
        <f t="shared" si="2"/>
        <v>1.3387914033930197</v>
      </c>
      <c r="O35" s="61">
        <v>2.7865612648221334</v>
      </c>
      <c r="Z35" s="61">
        <v>4.875</v>
      </c>
      <c r="AB35" s="61">
        <v>0.16161086099999999</v>
      </c>
      <c r="AC35" s="63" t="str">
        <f t="shared" si="3"/>
        <v/>
      </c>
      <c r="AD35" s="20" t="str">
        <f t="shared" si="22"/>
        <v/>
      </c>
      <c r="AE35" s="62" t="str">
        <f t="shared" si="4"/>
        <v/>
      </c>
      <c r="AF35" s="20">
        <f t="shared" si="19"/>
        <v>0.12540979999999999</v>
      </c>
      <c r="AG35" s="62">
        <f t="shared" si="5"/>
        <v>8.3784394621831015E-2</v>
      </c>
      <c r="AH35" s="62">
        <f t="shared" si="6"/>
        <v>6.8196642736492827E-2</v>
      </c>
      <c r="AI35" s="62">
        <f t="shared" si="20"/>
        <v>0.17893870033538059</v>
      </c>
      <c r="AJ35" s="62">
        <f t="shared" si="21"/>
        <v>0.2291510907356149</v>
      </c>
      <c r="AK35" s="62">
        <f t="shared" si="7"/>
        <v>-5.0212390400234314E-2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4.5751798700431404E-2</v>
      </c>
      <c r="AV35" s="62" t="str">
        <f t="shared" si="11"/>
        <v/>
      </c>
      <c r="AW35" s="62">
        <f t="shared" si="12"/>
        <v>0.16161086099999999</v>
      </c>
    </row>
    <row r="36" spans="1:49">
      <c r="A36" s="62">
        <v>1903</v>
      </c>
      <c r="B36" s="61">
        <v>3.7398640000000003</v>
      </c>
      <c r="C36" s="61">
        <v>5210</v>
      </c>
      <c r="D36" s="61">
        <v>2.4046847740000001</v>
      </c>
      <c r="H36" s="61">
        <v>0.1379283</v>
      </c>
      <c r="I36" s="61">
        <v>0.184118</v>
      </c>
      <c r="J36" s="61">
        <v>0.185893</v>
      </c>
      <c r="K36" s="61">
        <v>0.441</v>
      </c>
      <c r="L36" s="61">
        <v>0.53</v>
      </c>
      <c r="M36" s="61">
        <v>10.29202445</v>
      </c>
      <c r="N36" s="62">
        <f t="shared" si="2"/>
        <v>1.3928673403396241</v>
      </c>
      <c r="O36" s="61">
        <v>2.8326745718050059</v>
      </c>
      <c r="Z36" s="61">
        <v>4.5</v>
      </c>
      <c r="AB36" s="61">
        <v>0.14659343499999999</v>
      </c>
      <c r="AC36" s="63" t="str">
        <f t="shared" si="3"/>
        <v/>
      </c>
      <c r="AD36" s="20" t="str">
        <f t="shared" si="22"/>
        <v/>
      </c>
      <c r="AE36" s="62" t="str">
        <f t="shared" si="4"/>
        <v/>
      </c>
      <c r="AF36" s="20">
        <f t="shared" si="19"/>
        <v>0.1379283</v>
      </c>
      <c r="AG36" s="62">
        <f t="shared" si="5"/>
        <v>7.656637659568763E-2</v>
      </c>
      <c r="AH36" s="62">
        <f t="shared" si="6"/>
        <v>7.7304519082882495E-2</v>
      </c>
      <c r="AI36" s="62">
        <f t="shared" si="20"/>
        <v>0.18339202076221903</v>
      </c>
      <c r="AJ36" s="62">
        <f t="shared" si="21"/>
        <v>0.22040310885255349</v>
      </c>
      <c r="AK36" s="62">
        <f t="shared" si="7"/>
        <v>-3.701108809033446E-2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9.1528120086950826E-3</v>
      </c>
      <c r="AV36" s="62" t="str">
        <f t="shared" si="11"/>
        <v/>
      </c>
      <c r="AW36" s="62">
        <f t="shared" si="12"/>
        <v>0.14659343499999999</v>
      </c>
    </row>
    <row r="37" spans="1:49">
      <c r="A37" s="62">
        <v>1904</v>
      </c>
      <c r="B37" s="61">
        <v>3.7280099999999998</v>
      </c>
      <c r="C37" s="61">
        <v>5241</v>
      </c>
      <c r="D37" s="61">
        <v>2.404618991</v>
      </c>
      <c r="H37" s="61">
        <v>0.14703530000000001</v>
      </c>
      <c r="I37" s="61">
        <v>0.202429</v>
      </c>
      <c r="J37" s="61">
        <v>0.18926999999999999</v>
      </c>
      <c r="K37" s="61">
        <v>0.41499999999999998</v>
      </c>
      <c r="L37" s="61">
        <v>0.57199999999999995</v>
      </c>
      <c r="M37" s="61">
        <v>10.63118177</v>
      </c>
      <c r="N37" s="62">
        <f t="shared" si="2"/>
        <v>1.3404193963736504</v>
      </c>
      <c r="O37" s="61">
        <v>2.7997364953886685</v>
      </c>
      <c r="Z37" s="61">
        <v>4.625</v>
      </c>
      <c r="AB37" s="61">
        <v>0.16268273699999999</v>
      </c>
      <c r="AC37" s="63" t="str">
        <f t="shared" si="3"/>
        <v/>
      </c>
      <c r="AD37" s="20" t="str">
        <f t="shared" si="22"/>
        <v/>
      </c>
      <c r="AE37" s="62" t="str">
        <f t="shared" si="4"/>
        <v/>
      </c>
      <c r="AF37" s="20">
        <f t="shared" si="19"/>
        <v>0.14703530000000001</v>
      </c>
      <c r="AG37" s="62">
        <f t="shared" si="5"/>
        <v>8.4183399015665517E-2</v>
      </c>
      <c r="AH37" s="62">
        <f t="shared" si="6"/>
        <v>7.8711014388724007E-2</v>
      </c>
      <c r="AI37" s="62">
        <f t="shared" si="20"/>
        <v>0.17258451403455624</v>
      </c>
      <c r="AJ37" s="62">
        <f t="shared" si="21"/>
        <v>0.2378755229584727</v>
      </c>
      <c r="AK37" s="62">
        <f t="shared" si="7"/>
        <v>-6.5291008923916455E-2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8.3381909834664161E-2</v>
      </c>
      <c r="AV37" s="62" t="str">
        <f t="shared" si="11"/>
        <v/>
      </c>
      <c r="AW37" s="62">
        <f t="shared" si="12"/>
        <v>0.16268273699999999</v>
      </c>
    </row>
    <row r="38" spans="1:49">
      <c r="A38" s="62">
        <v>1905</v>
      </c>
      <c r="B38" s="61">
        <v>3.7357520000000006</v>
      </c>
      <c r="C38" s="61">
        <v>5278</v>
      </c>
      <c r="D38" s="61">
        <v>2.4762782329999999</v>
      </c>
      <c r="H38" s="61">
        <v>0.14991689999999999</v>
      </c>
      <c r="I38" s="61">
        <v>0.20677999999999999</v>
      </c>
      <c r="J38" s="61">
        <v>0.19861300000000001</v>
      </c>
      <c r="K38" s="61">
        <v>0.45</v>
      </c>
      <c r="L38" s="61">
        <v>0.57399999999999995</v>
      </c>
      <c r="M38" s="61">
        <v>10.57797452</v>
      </c>
      <c r="N38" s="62">
        <f t="shared" si="2"/>
        <v>1.3775826740129939</v>
      </c>
      <c r="O38" s="61">
        <v>2.8590250329380753</v>
      </c>
      <c r="Z38" s="61">
        <v>4.75</v>
      </c>
      <c r="AB38" s="61">
        <v>0.16647685000000001</v>
      </c>
      <c r="AC38" s="63" t="str">
        <f t="shared" si="3"/>
        <v/>
      </c>
      <c r="AD38" s="20" t="str">
        <f t="shared" si="22"/>
        <v/>
      </c>
      <c r="AE38" s="62" t="str">
        <f t="shared" si="4"/>
        <v/>
      </c>
      <c r="AF38" s="20">
        <f t="shared" ref="AF38:AF69" si="27">IF(H38="","",H38)</f>
        <v>0.14991689999999999</v>
      </c>
      <c r="AG38" s="62">
        <f t="shared" si="5"/>
        <v>8.3504348277328652E-2</v>
      </c>
      <c r="AH38" s="62">
        <f t="shared" si="6"/>
        <v>8.0206253624166154E-2</v>
      </c>
      <c r="AI38" s="62">
        <f t="shared" si="20"/>
        <v>0.18172432887512283</v>
      </c>
      <c r="AJ38" s="62">
        <f t="shared" si="21"/>
        <v>0.23179947727626776</v>
      </c>
      <c r="AK38" s="62">
        <f t="shared" si="7"/>
        <v>-5.0075148401144937E-2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1.8902269686192682E-2</v>
      </c>
      <c r="AV38" s="62" t="str">
        <f t="shared" si="11"/>
        <v/>
      </c>
      <c r="AW38" s="62">
        <f t="shared" si="12"/>
        <v>0.16647685000000001</v>
      </c>
    </row>
    <row r="39" spans="1:49">
      <c r="A39" s="62">
        <v>1906</v>
      </c>
      <c r="B39" s="61">
        <v>3.765447</v>
      </c>
      <c r="C39" s="61">
        <v>5315</v>
      </c>
      <c r="D39" s="61">
        <v>2.7810517460000002</v>
      </c>
      <c r="H39" s="61">
        <v>0.15882979999999999</v>
      </c>
      <c r="I39" s="61">
        <v>0.21168600000000001</v>
      </c>
      <c r="J39" s="61">
        <v>0.19361900000000001</v>
      </c>
      <c r="K39" s="61">
        <v>0.504</v>
      </c>
      <c r="L39" s="61">
        <v>0.63800000000000001</v>
      </c>
      <c r="M39" s="61">
        <v>11.390603759999999</v>
      </c>
      <c r="N39" s="62">
        <f t="shared" si="2"/>
        <v>1.4267543016798305</v>
      </c>
      <c r="O39" s="61">
        <v>2.9183135704874821</v>
      </c>
      <c r="Z39" s="61">
        <v>5.1666666670000003</v>
      </c>
      <c r="AB39" s="61">
        <v>0.153505594</v>
      </c>
      <c r="AC39" s="63" t="str">
        <f t="shared" si="3"/>
        <v/>
      </c>
      <c r="AD39" s="20" t="str">
        <f t="shared" ref="AD39:AD70" si="28">IF(F39="","",F39)</f>
        <v/>
      </c>
      <c r="AE39" s="62" t="str">
        <f t="shared" si="4"/>
        <v/>
      </c>
      <c r="AF39" s="20">
        <f t="shared" si="27"/>
        <v>0.15882979999999999</v>
      </c>
      <c r="AG39" s="62">
        <f t="shared" si="5"/>
        <v>7.6117246039908812E-2</v>
      </c>
      <c r="AH39" s="62">
        <f t="shared" si="6"/>
        <v>6.9620782956837504E-2</v>
      </c>
      <c r="AI39" s="62">
        <f t="shared" si="20"/>
        <v>0.18122640138749865</v>
      </c>
      <c r="AJ39" s="62">
        <f t="shared" si="21"/>
        <v>0.22940961128020665</v>
      </c>
      <c r="AK39" s="62">
        <f t="shared" si="7"/>
        <v>-4.8183209892707995E-2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1.2428132226091904E-2</v>
      </c>
      <c r="AV39" s="62" t="str">
        <f t="shared" si="11"/>
        <v/>
      </c>
      <c r="AW39" s="62">
        <f t="shared" si="12"/>
        <v>0.153505594</v>
      </c>
    </row>
    <row r="40" spans="1:49">
      <c r="A40" s="62">
        <v>1907</v>
      </c>
      <c r="B40" s="61">
        <v>3.7784880000000003</v>
      </c>
      <c r="C40" s="61">
        <v>5357</v>
      </c>
      <c r="D40" s="61">
        <v>3.1272012450000002</v>
      </c>
      <c r="H40" s="61">
        <v>0.1491442</v>
      </c>
      <c r="I40" s="61">
        <v>0.23429</v>
      </c>
      <c r="J40" s="61">
        <v>0.21410499999999999</v>
      </c>
      <c r="K40" s="61">
        <v>0.52500000000000002</v>
      </c>
      <c r="L40" s="61">
        <v>0.67400000000000004</v>
      </c>
      <c r="M40" s="61">
        <v>12.08489095</v>
      </c>
      <c r="N40" s="62">
        <f t="shared" si="2"/>
        <v>1.5003119982773814</v>
      </c>
      <c r="O40" s="61">
        <v>3.0698287220026339</v>
      </c>
      <c r="Z40" s="61">
        <v>6.125</v>
      </c>
      <c r="AB40" s="61">
        <v>0.14968720099999999</v>
      </c>
      <c r="AC40" s="63" t="str">
        <f t="shared" si="3"/>
        <v/>
      </c>
      <c r="AD40" s="20" t="str">
        <f t="shared" si="28"/>
        <v/>
      </c>
      <c r="AE40" s="62" t="str">
        <f t="shared" si="4"/>
        <v/>
      </c>
      <c r="AF40" s="20">
        <f t="shared" si="27"/>
        <v>0.1491442</v>
      </c>
      <c r="AG40" s="62">
        <f t="shared" si="5"/>
        <v>7.4920026453238378E-2</v>
      </c>
      <c r="AH40" s="62">
        <f t="shared" si="6"/>
        <v>6.8465373100732432E-2</v>
      </c>
      <c r="AI40" s="62">
        <f t="shared" si="20"/>
        <v>0.16788174436787806</v>
      </c>
      <c r="AJ40" s="62">
        <f t="shared" si="21"/>
        <v>0.21552818229323772</v>
      </c>
      <c r="AK40" s="62">
        <f t="shared" si="7"/>
        <v>-4.7646437925359664E-2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1.3957267891772374E-3</v>
      </c>
      <c r="AV40" s="62" t="str">
        <f t="shared" si="11"/>
        <v/>
      </c>
      <c r="AW40" s="62">
        <f t="shared" si="12"/>
        <v>0.14968720099999999</v>
      </c>
    </row>
    <row r="41" spans="1:49">
      <c r="A41" s="62">
        <v>1908</v>
      </c>
      <c r="B41" s="61">
        <v>3.7380450000000001</v>
      </c>
      <c r="C41" s="61">
        <v>5404</v>
      </c>
      <c r="D41" s="61">
        <v>3.065158984</v>
      </c>
      <c r="H41" s="61">
        <v>0.12421740000000001</v>
      </c>
      <c r="I41" s="61">
        <v>0.26957399999999998</v>
      </c>
      <c r="J41" s="61">
        <v>0.20249600000000001</v>
      </c>
      <c r="K41" s="61">
        <v>0.48199999999999998</v>
      </c>
      <c r="L41" s="61">
        <v>0.59799999999999998</v>
      </c>
      <c r="M41" s="61">
        <v>11.81491342</v>
      </c>
      <c r="N41" s="62">
        <f t="shared" si="2"/>
        <v>1.4910673342871064</v>
      </c>
      <c r="O41" s="61">
        <v>3.1159420289855055</v>
      </c>
      <c r="Z41" s="61">
        <v>5.8333333329999997</v>
      </c>
      <c r="AB41" s="61">
        <v>0.16934553899999999</v>
      </c>
      <c r="AC41" s="63" t="str">
        <f t="shared" si="3"/>
        <v/>
      </c>
      <c r="AD41" s="20" t="str">
        <f t="shared" si="28"/>
        <v/>
      </c>
      <c r="AE41" s="62" t="str">
        <f t="shared" si="4"/>
        <v/>
      </c>
      <c r="AF41" s="20">
        <f t="shared" si="27"/>
        <v>0.12421740000000001</v>
      </c>
      <c r="AG41" s="62">
        <f t="shared" si="5"/>
        <v>8.7947803493118898E-2</v>
      </c>
      <c r="AH41" s="62">
        <f t="shared" si="6"/>
        <v>6.6063783659190453E-2</v>
      </c>
      <c r="AI41" s="62">
        <f t="shared" si="20"/>
        <v>0.15725122335122568</v>
      </c>
      <c r="AJ41" s="62">
        <f t="shared" si="21"/>
        <v>0.19509591610795218</v>
      </c>
      <c r="AK41" s="62">
        <f t="shared" si="7"/>
        <v>-3.78446927567265E-2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6.7430890080429129E-2</v>
      </c>
      <c r="AV41" s="62" t="str">
        <f t="shared" si="11"/>
        <v/>
      </c>
      <c r="AW41" s="62">
        <f t="shared" si="12"/>
        <v>0.16934553899999999</v>
      </c>
    </row>
    <row r="42" spans="1:49">
      <c r="A42" s="62">
        <v>1909</v>
      </c>
      <c r="B42" s="61">
        <v>3.7387439999999996</v>
      </c>
      <c r="C42" s="61">
        <v>5453</v>
      </c>
      <c r="D42" s="61">
        <v>3.0610314330000001</v>
      </c>
      <c r="H42" s="61">
        <v>0.10314329999999999</v>
      </c>
      <c r="I42" s="61">
        <v>0.27635999999999999</v>
      </c>
      <c r="J42" s="61">
        <v>0.21524499999999999</v>
      </c>
      <c r="K42" s="61">
        <v>0.47299999999999998</v>
      </c>
      <c r="L42" s="61">
        <v>0.61399999999999999</v>
      </c>
      <c r="M42" s="61">
        <v>11.73805851</v>
      </c>
      <c r="N42" s="62">
        <f t="shared" si="2"/>
        <v>1.4853409549436611</v>
      </c>
      <c r="O42" s="61">
        <v>3.0862977602108024</v>
      </c>
      <c r="Z42" s="61">
        <v>4.6666666670000003</v>
      </c>
      <c r="AB42" s="61">
        <v>0.18104126400000001</v>
      </c>
      <c r="AC42" s="63" t="str">
        <f t="shared" si="3"/>
        <v/>
      </c>
      <c r="AD42" s="20" t="str">
        <f t="shared" si="28"/>
        <v/>
      </c>
      <c r="AE42" s="62" t="str">
        <f t="shared" si="4"/>
        <v/>
      </c>
      <c r="AF42" s="20">
        <f t="shared" si="27"/>
        <v>0.10314329999999999</v>
      </c>
      <c r="AG42" s="62">
        <f t="shared" si="5"/>
        <v>9.0283293735781769E-2</v>
      </c>
      <c r="AH42" s="62">
        <f t="shared" si="6"/>
        <v>7.0317801274273936E-2</v>
      </c>
      <c r="AI42" s="62">
        <f t="shared" si="20"/>
        <v>0.15452307836526549</v>
      </c>
      <c r="AJ42" s="62">
        <f t="shared" si="21"/>
        <v>0.20058598333250111</v>
      </c>
      <c r="AK42" s="62">
        <f t="shared" si="7"/>
        <v>-4.6062904967235613E-2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6.2181183391120026E-2</v>
      </c>
      <c r="AV42" s="62" t="str">
        <f t="shared" si="11"/>
        <v/>
      </c>
      <c r="AW42" s="62">
        <f t="shared" si="12"/>
        <v>0.18104126400000001</v>
      </c>
    </row>
    <row r="43" spans="1:49">
      <c r="A43" s="62">
        <v>1910</v>
      </c>
      <c r="B43" s="61">
        <v>3.7357520000000006</v>
      </c>
      <c r="C43" s="61">
        <v>5499</v>
      </c>
      <c r="D43" s="61">
        <v>3.2691142850000001</v>
      </c>
      <c r="H43" s="61">
        <v>0.12109789999999999</v>
      </c>
      <c r="I43" s="61">
        <v>0.269984</v>
      </c>
      <c r="J43" s="61">
        <v>0.24432400000000001</v>
      </c>
      <c r="K43" s="61">
        <v>0.49299999999999999</v>
      </c>
      <c r="L43" s="61">
        <v>0.66900000000000004</v>
      </c>
      <c r="M43" s="61">
        <v>12.29481584</v>
      </c>
      <c r="N43" s="62">
        <f t="shared" si="2"/>
        <v>1.5018082647135236</v>
      </c>
      <c r="O43" s="61">
        <v>3.0862977602108024</v>
      </c>
      <c r="Z43" s="61">
        <v>4.625</v>
      </c>
      <c r="AB43" s="61">
        <v>0.16621719300000001</v>
      </c>
      <c r="AC43" s="63" t="str">
        <f t="shared" si="3"/>
        <v/>
      </c>
      <c r="AD43" s="20" t="str">
        <f t="shared" si="28"/>
        <v/>
      </c>
      <c r="AE43" s="62" t="str">
        <f t="shared" si="4"/>
        <v/>
      </c>
      <c r="AF43" s="20">
        <f t="shared" si="27"/>
        <v>0.12109789999999999</v>
      </c>
      <c r="AG43" s="62">
        <f t="shared" si="5"/>
        <v>8.2586283764625248E-2</v>
      </c>
      <c r="AH43" s="62">
        <f t="shared" si="6"/>
        <v>7.4737062916722108E-2</v>
      </c>
      <c r="AI43" s="62">
        <f t="shared" si="20"/>
        <v>0.15080537326641671</v>
      </c>
      <c r="AJ43" s="62">
        <f t="shared" si="21"/>
        <v>0.20464258562927543</v>
      </c>
      <c r="AK43" s="62">
        <f t="shared" si="7"/>
        <v>-5.3837212362858711E-2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3.5641119985767397E-2</v>
      </c>
      <c r="AV43" s="62" t="str">
        <f t="shared" si="11"/>
        <v/>
      </c>
      <c r="AW43" s="62">
        <f t="shared" si="12"/>
        <v>0.16621719300000001</v>
      </c>
    </row>
    <row r="44" spans="1:49">
      <c r="A44" s="62">
        <v>1911</v>
      </c>
      <c r="B44" s="61">
        <v>3.7416830000000001</v>
      </c>
      <c r="C44" s="61">
        <v>5542</v>
      </c>
      <c r="D44" s="61">
        <v>3.344231738</v>
      </c>
      <c r="H44" s="61">
        <v>0.140766</v>
      </c>
      <c r="I44" s="61">
        <v>0.27037499999999998</v>
      </c>
      <c r="J44" s="61">
        <v>0.24202399999999999</v>
      </c>
      <c r="K44" s="61">
        <v>0.66400000000000003</v>
      </c>
      <c r="L44" s="61">
        <v>0.69</v>
      </c>
      <c r="M44" s="61">
        <v>12.644967250000001</v>
      </c>
      <c r="N44" s="62">
        <f t="shared" si="2"/>
        <v>1.482184502894236</v>
      </c>
      <c r="O44" s="61">
        <v>3.178524374176547</v>
      </c>
      <c r="Z44" s="61">
        <v>4.625</v>
      </c>
      <c r="AB44" s="61">
        <v>0.18298941199999999</v>
      </c>
      <c r="AC44" s="63" t="str">
        <f t="shared" si="3"/>
        <v/>
      </c>
      <c r="AD44" s="20" t="str">
        <f t="shared" si="28"/>
        <v/>
      </c>
      <c r="AE44" s="62" t="str">
        <f t="shared" si="4"/>
        <v/>
      </c>
      <c r="AF44" s="20">
        <f t="shared" si="27"/>
        <v>0.140766</v>
      </c>
      <c r="AG44" s="62">
        <f t="shared" si="5"/>
        <v>8.0848165193748295E-2</v>
      </c>
      <c r="AH44" s="62">
        <f t="shared" si="6"/>
        <v>7.2370582830704536E-2</v>
      </c>
      <c r="AI44" s="62">
        <f t="shared" si="20"/>
        <v>0.19855083379990338</v>
      </c>
      <c r="AJ44" s="62">
        <f t="shared" si="21"/>
        <v>0.20632541464146584</v>
      </c>
      <c r="AK44" s="62">
        <f t="shared" si="7"/>
        <v>-7.7745808415624618E-3</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5.9402876868695956E-2</v>
      </c>
      <c r="AV44" s="62" t="str">
        <f t="shared" si="11"/>
        <v/>
      </c>
      <c r="AW44" s="62">
        <f t="shared" si="12"/>
        <v>0.18298941199999999</v>
      </c>
    </row>
    <row r="45" spans="1:49">
      <c r="A45" s="62">
        <v>1912</v>
      </c>
      <c r="B45" s="61">
        <v>3.7421549999999999</v>
      </c>
      <c r="C45" s="61">
        <v>5583</v>
      </c>
      <c r="D45" s="61">
        <v>3.6056423080000002</v>
      </c>
      <c r="H45" s="61">
        <v>0.132107</v>
      </c>
      <c r="I45" s="61">
        <v>0.247389</v>
      </c>
      <c r="J45" s="61">
        <v>0.22966400000000001</v>
      </c>
      <c r="K45" s="61">
        <v>0.76</v>
      </c>
      <c r="L45" s="61">
        <v>0.78300000000000003</v>
      </c>
      <c r="M45" s="61">
        <v>13.03245708</v>
      </c>
      <c r="N45" s="62">
        <f t="shared" si="2"/>
        <v>1.5391425486362091</v>
      </c>
      <c r="O45" s="61">
        <v>3.2444005270092213</v>
      </c>
      <c r="Z45" s="61">
        <v>4.8333333329999997</v>
      </c>
      <c r="AB45" s="61">
        <v>0.16861461799999999</v>
      </c>
      <c r="AC45" s="63" t="str">
        <f t="shared" si="3"/>
        <v/>
      </c>
      <c r="AD45" s="20" t="str">
        <f t="shared" si="28"/>
        <v/>
      </c>
      <c r="AE45" s="62" t="str">
        <f t="shared" si="4"/>
        <v/>
      </c>
      <c r="AF45" s="20">
        <f t="shared" si="27"/>
        <v>0.132107</v>
      </c>
      <c r="AG45" s="62">
        <f t="shared" si="5"/>
        <v>6.8611631123560682E-2</v>
      </c>
      <c r="AH45" s="62">
        <f t="shared" si="6"/>
        <v>6.3695724750742519E-2</v>
      </c>
      <c r="AI45" s="62">
        <f t="shared" si="20"/>
        <v>0.21078075279784519</v>
      </c>
      <c r="AJ45" s="62">
        <f t="shared" si="21"/>
        <v>0.21715964400093787</v>
      </c>
      <c r="AK45" s="62">
        <f t="shared" si="7"/>
        <v>-6.3788912030926792E-3</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8.5415402425234183E-3</v>
      </c>
      <c r="AV45" s="62" t="str">
        <f t="shared" si="11"/>
        <v/>
      </c>
      <c r="AW45" s="62">
        <f t="shared" si="12"/>
        <v>0.16861461799999999</v>
      </c>
    </row>
    <row r="46" spans="1:49">
      <c r="A46" s="62">
        <v>1913</v>
      </c>
      <c r="B46" s="61">
        <v>3.7444420000000003</v>
      </c>
      <c r="C46" s="61">
        <v>5621</v>
      </c>
      <c r="D46" s="61">
        <v>3.8797084970000002</v>
      </c>
      <c r="H46" s="61">
        <v>0.1511894</v>
      </c>
      <c r="I46" s="61">
        <v>0.252716</v>
      </c>
      <c r="J46" s="61">
        <v>0.246202</v>
      </c>
      <c r="K46" s="61">
        <v>0.81699999999999995</v>
      </c>
      <c r="L46" s="61">
        <v>0.84699999999999998</v>
      </c>
      <c r="M46" s="61">
        <v>13.777773440000001</v>
      </c>
      <c r="N46" s="62">
        <f t="shared" si="2"/>
        <v>1.5559534718031498</v>
      </c>
      <c r="O46" s="61">
        <v>3.2542819499341227</v>
      </c>
      <c r="Z46" s="61">
        <v>5.5</v>
      </c>
      <c r="AB46" s="61">
        <v>0.167096832</v>
      </c>
      <c r="AC46" s="63" t="str">
        <f t="shared" si="3"/>
        <v/>
      </c>
      <c r="AD46" s="20" t="str">
        <f t="shared" si="28"/>
        <v/>
      </c>
      <c r="AE46" s="62" t="str">
        <f t="shared" si="4"/>
        <v/>
      </c>
      <c r="AF46" s="20">
        <f t="shared" si="27"/>
        <v>0.1511894</v>
      </c>
      <c r="AG46" s="62">
        <f t="shared" si="5"/>
        <v>6.5137883476403868E-2</v>
      </c>
      <c r="AH46" s="62">
        <f t="shared" si="6"/>
        <v>6.345889135495017E-2</v>
      </c>
      <c r="AI46" s="62">
        <f t="shared" si="20"/>
        <v>0.21058283132141201</v>
      </c>
      <c r="AJ46" s="62">
        <f t="shared" si="21"/>
        <v>0.21831537102721663</v>
      </c>
      <c r="AK46" s="62">
        <f t="shared" si="7"/>
        <v>-7.7325397058046197E-3</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3.7470285223476126E-2</v>
      </c>
      <c r="AV46" s="62" t="str">
        <f t="shared" si="11"/>
        <v/>
      </c>
      <c r="AW46" s="62">
        <f t="shared" si="12"/>
        <v>0.167096832</v>
      </c>
    </row>
    <row r="47" spans="1:49">
      <c r="A47" s="62">
        <v>1914</v>
      </c>
      <c r="B47" s="61">
        <v>3.8917320000000006</v>
      </c>
      <c r="C47" s="61">
        <v>5659</v>
      </c>
      <c r="D47" s="61">
        <v>3.9771094269999998</v>
      </c>
      <c r="H47" s="61">
        <v>0.13952819999999999</v>
      </c>
      <c r="I47" s="61">
        <v>0.26263500000000001</v>
      </c>
      <c r="J47" s="61">
        <v>0.24199200000000001</v>
      </c>
      <c r="K47" s="61">
        <v>0.77200000000000002</v>
      </c>
      <c r="L47" s="61">
        <v>0.72699999999999998</v>
      </c>
      <c r="M47" s="61">
        <v>13.60549812</v>
      </c>
      <c r="N47" s="62">
        <f t="shared" si="2"/>
        <v>1.6043663116507889</v>
      </c>
      <c r="O47" s="61">
        <v>3.297101449275361</v>
      </c>
      <c r="Z47" s="61">
        <v>5.25</v>
      </c>
      <c r="AB47" s="61">
        <v>0.18718494299999999</v>
      </c>
      <c r="AC47" s="63" t="str">
        <f t="shared" si="3"/>
        <v/>
      </c>
      <c r="AD47" s="20" t="str">
        <f t="shared" si="28"/>
        <v/>
      </c>
      <c r="AE47" s="62" t="str">
        <f t="shared" si="4"/>
        <v/>
      </c>
      <c r="AF47" s="20">
        <f t="shared" si="27"/>
        <v>0.13952819999999999</v>
      </c>
      <c r="AG47" s="62">
        <f t="shared" si="5"/>
        <v>6.6036654213487408E-2</v>
      </c>
      <c r="AH47" s="62">
        <f t="shared" si="6"/>
        <v>6.0846201102024648E-2</v>
      </c>
      <c r="AI47" s="62">
        <f t="shared" si="20"/>
        <v>0.1941108270139634</v>
      </c>
      <c r="AJ47" s="62">
        <f t="shared" si="21"/>
        <v>0.18279607673465204</v>
      </c>
      <c r="AK47" s="62">
        <f t="shared" si="7"/>
        <v>1.1314750279311364E-2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2.4359665650867255E-2</v>
      </c>
      <c r="AV47" s="62" t="str">
        <f t="shared" si="11"/>
        <v/>
      </c>
      <c r="AW47" s="62">
        <f t="shared" si="12"/>
        <v>0.18718494299999999</v>
      </c>
    </row>
    <row r="48" spans="1:49">
      <c r="A48" s="62">
        <v>1915</v>
      </c>
      <c r="B48" s="61">
        <v>3.5918181818181818</v>
      </c>
      <c r="C48" s="61">
        <v>5696</v>
      </c>
      <c r="D48" s="61">
        <v>4.6769973670000002</v>
      </c>
      <c r="H48" s="61">
        <v>0.1215353</v>
      </c>
      <c r="I48" s="61">
        <v>0.40639399999999998</v>
      </c>
      <c r="J48" s="61">
        <v>0.36548199999999997</v>
      </c>
      <c r="K48" s="61">
        <v>1.3160000000000001</v>
      </c>
      <c r="L48" s="61">
        <v>1.143</v>
      </c>
      <c r="M48" s="61">
        <v>13.910843420000001</v>
      </c>
      <c r="N48" s="62">
        <f t="shared" si="2"/>
        <v>1.8333011752397517</v>
      </c>
      <c r="O48" s="61">
        <v>3.7878787878787867</v>
      </c>
      <c r="Z48" s="61">
        <v>5.5</v>
      </c>
      <c r="AB48" s="61">
        <v>0.18278201399999999</v>
      </c>
      <c r="AC48" s="63" t="str">
        <f t="shared" si="3"/>
        <v/>
      </c>
      <c r="AD48" s="20" t="str">
        <f t="shared" si="28"/>
        <v/>
      </c>
      <c r="AE48" s="62" t="str">
        <f t="shared" si="4"/>
        <v/>
      </c>
      <c r="AF48" s="20">
        <f t="shared" si="27"/>
        <v>0.1215353</v>
      </c>
      <c r="AG48" s="62">
        <f t="shared" si="5"/>
        <v>8.689207371965578E-2</v>
      </c>
      <c r="AH48" s="62">
        <f t="shared" si="6"/>
        <v>7.8144581089305526E-2</v>
      </c>
      <c r="AI48" s="62">
        <f t="shared" si="20"/>
        <v>0.2813771094432177</v>
      </c>
      <c r="AJ48" s="62">
        <f t="shared" si="21"/>
        <v>0.24438756542066703</v>
      </c>
      <c r="AK48" s="62">
        <f t="shared" si="7"/>
        <v>3.6989544022550669E-2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0.18278201399999999</v>
      </c>
    </row>
    <row r="49" spans="1:49">
      <c r="A49" s="62">
        <v>1916</v>
      </c>
      <c r="B49" s="61">
        <v>3.4802500000000003</v>
      </c>
      <c r="C49" s="61">
        <v>5735</v>
      </c>
      <c r="D49" s="61">
        <v>5.9341792529999999</v>
      </c>
      <c r="H49" s="61">
        <v>0.13068579999999999</v>
      </c>
      <c r="I49" s="61">
        <v>0.42783199999999999</v>
      </c>
      <c r="J49" s="61">
        <v>0.41530699999999998</v>
      </c>
      <c r="K49" s="61">
        <v>1.556</v>
      </c>
      <c r="L49" s="61">
        <v>1.139</v>
      </c>
      <c r="M49" s="61">
        <v>14.695883719999999</v>
      </c>
      <c r="N49" s="62">
        <f t="shared" si="2"/>
        <v>2.1868634491706294</v>
      </c>
      <c r="O49" s="61">
        <v>4.2819499341238458</v>
      </c>
      <c r="Z49" s="61">
        <v>5.25</v>
      </c>
      <c r="AB49" s="61">
        <v>0.167377148</v>
      </c>
      <c r="AC49" s="63" t="str">
        <f t="shared" si="3"/>
        <v/>
      </c>
      <c r="AD49" s="20" t="str">
        <f t="shared" si="28"/>
        <v/>
      </c>
      <c r="AE49" s="62" t="str">
        <f t="shared" si="4"/>
        <v/>
      </c>
      <c r="AF49" s="20">
        <f t="shared" si="27"/>
        <v>0.13068579999999999</v>
      </c>
      <c r="AG49" s="62">
        <f t="shared" si="5"/>
        <v>7.2096238040620569E-2</v>
      </c>
      <c r="AH49" s="62">
        <f t="shared" si="6"/>
        <v>6.9985583901942844E-2</v>
      </c>
      <c r="AI49" s="62">
        <f t="shared" si="20"/>
        <v>0.26220980756746953</v>
      </c>
      <c r="AJ49" s="62">
        <f t="shared" si="21"/>
        <v>0.19193892726179163</v>
      </c>
      <c r="AK49" s="62">
        <f t="shared" si="7"/>
        <v>7.0270880305677907E-2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0.167377148</v>
      </c>
    </row>
    <row r="50" spans="1:49">
      <c r="A50" s="62">
        <v>1917</v>
      </c>
      <c r="B50" s="61">
        <v>2.9615</v>
      </c>
      <c r="C50" s="61">
        <v>5779</v>
      </c>
      <c r="D50" s="61">
        <v>7.0550383700000001</v>
      </c>
      <c r="H50" s="61">
        <v>0.1282991</v>
      </c>
      <c r="I50" s="61">
        <v>0.64277600000000001</v>
      </c>
      <c r="J50" s="61">
        <v>0.62612699999999999</v>
      </c>
      <c r="K50" s="61">
        <v>1.35</v>
      </c>
      <c r="L50" s="61">
        <v>0.75900000000000001</v>
      </c>
      <c r="M50" s="61">
        <v>12.82740692</v>
      </c>
      <c r="N50" s="62">
        <f t="shared" si="2"/>
        <v>2.9559558825830594</v>
      </c>
      <c r="O50" s="61">
        <v>5.4018445322793136</v>
      </c>
      <c r="Z50" s="61">
        <v>5.75</v>
      </c>
      <c r="AB50" s="61">
        <v>0.16289436600000001</v>
      </c>
      <c r="AC50" s="63" t="str">
        <f t="shared" si="3"/>
        <v/>
      </c>
      <c r="AD50" s="20" t="str">
        <f t="shared" si="28"/>
        <v/>
      </c>
      <c r="AE50" s="62" t="str">
        <f t="shared" si="4"/>
        <v/>
      </c>
      <c r="AF50" s="20">
        <f t="shared" si="27"/>
        <v>0.1282991</v>
      </c>
      <c r="AG50" s="62">
        <f t="shared" si="5"/>
        <v>9.1108788682604996E-2</v>
      </c>
      <c r="AH50" s="62">
        <f t="shared" si="6"/>
        <v>8.8748914911996435E-2</v>
      </c>
      <c r="AI50" s="62">
        <f t="shared" si="20"/>
        <v>0.19135260918502986</v>
      </c>
      <c r="AJ50" s="62">
        <f t="shared" si="21"/>
        <v>0.1075826891640279</v>
      </c>
      <c r="AK50" s="62">
        <f t="shared" si="7"/>
        <v>8.3769920021001962E-2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0.16289436600000001</v>
      </c>
    </row>
    <row r="51" spans="1:49">
      <c r="A51" s="62">
        <v>1918</v>
      </c>
      <c r="B51" s="61">
        <v>3.4760869565217387</v>
      </c>
      <c r="C51" s="61">
        <v>5807</v>
      </c>
      <c r="D51" s="61">
        <v>9.3390870820000007</v>
      </c>
      <c r="H51" s="61">
        <v>0.10898099999999999</v>
      </c>
      <c r="I51" s="61">
        <v>1.5503560000000001</v>
      </c>
      <c r="J51" s="61">
        <v>0.81790499999999999</v>
      </c>
      <c r="K51" s="61">
        <v>1.35</v>
      </c>
      <c r="L51" s="61">
        <v>1.2330000000000001</v>
      </c>
      <c r="M51" s="61">
        <v>12.48441204</v>
      </c>
      <c r="N51" s="62">
        <f t="shared" si="2"/>
        <v>4.0010560872375232</v>
      </c>
      <c r="O51" s="61">
        <v>7.9380764163372843</v>
      </c>
      <c r="Z51" s="61">
        <v>6.9583333329999997</v>
      </c>
      <c r="AB51" s="61">
        <v>0.17733842599999999</v>
      </c>
      <c r="AC51" s="63" t="str">
        <f t="shared" si="3"/>
        <v/>
      </c>
      <c r="AD51" s="20" t="str">
        <f t="shared" si="28"/>
        <v/>
      </c>
      <c r="AE51" s="62" t="str">
        <f t="shared" si="4"/>
        <v/>
      </c>
      <c r="AF51" s="20">
        <f t="shared" si="27"/>
        <v>0.10898099999999999</v>
      </c>
      <c r="AG51" s="62">
        <f t="shared" si="5"/>
        <v>0.1660072324401097</v>
      </c>
      <c r="AH51" s="62">
        <f t="shared" si="6"/>
        <v>8.7578688668233567E-2</v>
      </c>
      <c r="AI51" s="62">
        <f t="shared" si="20"/>
        <v>0.14455374365252116</v>
      </c>
      <c r="AJ51" s="62">
        <f t="shared" si="21"/>
        <v>0.13202575253596935</v>
      </c>
      <c r="AK51" s="62">
        <f t="shared" si="7"/>
        <v>1.2527991116551812E-2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0.17733842599999999</v>
      </c>
    </row>
    <row r="52" spans="1:49">
      <c r="A52" s="62">
        <v>1919</v>
      </c>
      <c r="B52" s="61">
        <v>4.6783333333333337</v>
      </c>
      <c r="C52" s="61">
        <v>5830</v>
      </c>
      <c r="D52" s="61">
        <v>11.389509500000001</v>
      </c>
      <c r="H52" s="61">
        <v>0.1200532</v>
      </c>
      <c r="I52" s="61">
        <v>0.84348299999999998</v>
      </c>
      <c r="J52" s="61">
        <v>0.86203799999999997</v>
      </c>
      <c r="K52" s="61">
        <v>1.5760000000000001</v>
      </c>
      <c r="L52" s="61">
        <v>2.5339999999999998</v>
      </c>
      <c r="M52" s="61">
        <v>12.61509652</v>
      </c>
      <c r="N52" s="62">
        <f t="shared" si="2"/>
        <v>4.8098997309825098</v>
      </c>
      <c r="O52" s="61">
        <v>8.7615283267457169</v>
      </c>
      <c r="Z52" s="61">
        <v>6.375</v>
      </c>
      <c r="AB52" s="61">
        <v>0.13758257099999999</v>
      </c>
      <c r="AC52" s="63" t="str">
        <f t="shared" si="3"/>
        <v/>
      </c>
      <c r="AD52" s="20" t="str">
        <f t="shared" si="28"/>
        <v/>
      </c>
      <c r="AE52" s="62" t="str">
        <f t="shared" si="4"/>
        <v/>
      </c>
      <c r="AF52" s="20">
        <f t="shared" si="27"/>
        <v>0.1200532</v>
      </c>
      <c r="AG52" s="62">
        <f t="shared" si="5"/>
        <v>7.4057886338301043E-2</v>
      </c>
      <c r="AH52" s="62">
        <f t="shared" si="6"/>
        <v>7.5687017074791488E-2</v>
      </c>
      <c r="AI52" s="62">
        <f t="shared" si="20"/>
        <v>0.13837294749172474</v>
      </c>
      <c r="AJ52" s="62">
        <f t="shared" si="21"/>
        <v>0.22248543714722743</v>
      </c>
      <c r="AK52" s="62">
        <f t="shared" si="7"/>
        <v>-8.4112489655502692E-2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0.13758257099999999</v>
      </c>
    </row>
    <row r="53" spans="1:49">
      <c r="A53" s="62">
        <v>1920</v>
      </c>
      <c r="B53" s="61">
        <v>5.1215384615384618</v>
      </c>
      <c r="C53" s="61">
        <v>5876</v>
      </c>
      <c r="D53" s="61">
        <v>12.903971950000001</v>
      </c>
      <c r="H53" s="61">
        <v>0.13996549999999999</v>
      </c>
      <c r="I53" s="61">
        <v>0.90624000000000005</v>
      </c>
      <c r="J53" s="61">
        <v>0.83456300000000005</v>
      </c>
      <c r="K53" s="61">
        <v>2.278</v>
      </c>
      <c r="L53" s="61">
        <v>3.3140000000000001</v>
      </c>
      <c r="M53" s="61">
        <v>13.116157380000001</v>
      </c>
      <c r="N53" s="62">
        <f t="shared" si="2"/>
        <v>5.2002609650474669</v>
      </c>
      <c r="O53" s="61">
        <v>8.9262187088274043</v>
      </c>
      <c r="Z53" s="61">
        <v>7</v>
      </c>
      <c r="AB53" s="61">
        <v>0.115973904</v>
      </c>
      <c r="AC53" s="63" t="str">
        <f t="shared" si="3"/>
        <v/>
      </c>
      <c r="AD53" s="20" t="str">
        <f t="shared" si="28"/>
        <v/>
      </c>
      <c r="AE53" s="62" t="str">
        <f t="shared" si="4"/>
        <v/>
      </c>
      <c r="AF53" s="20">
        <f t="shared" si="27"/>
        <v>0.13996549999999999</v>
      </c>
      <c r="AG53" s="62">
        <f t="shared" si="5"/>
        <v>7.0229538897904994E-2</v>
      </c>
      <c r="AH53" s="62">
        <f t="shared" si="6"/>
        <v>6.4674892601576064E-2</v>
      </c>
      <c r="AI53" s="62">
        <f t="shared" si="20"/>
        <v>0.17653479167706962</v>
      </c>
      <c r="AJ53" s="62">
        <f t="shared" si="21"/>
        <v>0.25682014908595641</v>
      </c>
      <c r="AK53" s="62">
        <f t="shared" si="7"/>
        <v>-8.0285357408886787E-2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0.115973904</v>
      </c>
    </row>
    <row r="54" spans="1:49">
      <c r="A54" s="62">
        <v>1921</v>
      </c>
      <c r="B54" s="61">
        <v>4.0938461538461546</v>
      </c>
      <c r="C54" s="61">
        <v>5929</v>
      </c>
      <c r="D54" s="61">
        <v>9.9640827689999991</v>
      </c>
      <c r="H54" s="61">
        <v>0.10820109999999999</v>
      </c>
      <c r="I54" s="61">
        <v>1.0789059999999999</v>
      </c>
      <c r="J54" s="61">
        <v>0.759162</v>
      </c>
      <c r="K54" s="61">
        <v>1.097</v>
      </c>
      <c r="L54" s="61">
        <v>1.2589999999999999</v>
      </c>
      <c r="M54" s="61">
        <v>11.70507623</v>
      </c>
      <c r="N54" s="62">
        <f t="shared" si="2"/>
        <v>4.4593520939612041</v>
      </c>
      <c r="O54" s="61">
        <v>7.2793148880105409</v>
      </c>
      <c r="Z54" s="61">
        <v>6.4166666670000003</v>
      </c>
      <c r="AB54" s="61">
        <v>0.151643361</v>
      </c>
      <c r="AC54" s="63" t="str">
        <f t="shared" si="3"/>
        <v/>
      </c>
      <c r="AD54" s="20" t="str">
        <f t="shared" si="28"/>
        <v/>
      </c>
      <c r="AE54" s="62" t="str">
        <f t="shared" si="4"/>
        <v/>
      </c>
      <c r="AF54" s="20">
        <f t="shared" si="27"/>
        <v>0.10820109999999999</v>
      </c>
      <c r="AG54" s="62">
        <f t="shared" si="5"/>
        <v>0.10827951001738613</v>
      </c>
      <c r="AH54" s="62">
        <f t="shared" si="6"/>
        <v>7.6189852854483056E-2</v>
      </c>
      <c r="AI54" s="62">
        <f t="shared" si="20"/>
        <v>0.11009543230742307</v>
      </c>
      <c r="AJ54" s="62">
        <f t="shared" si="21"/>
        <v>0.12635382796266695</v>
      </c>
      <c r="AK54" s="62">
        <f t="shared" si="7"/>
        <v>-1.6258395655243882E-2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0.151643361</v>
      </c>
    </row>
    <row r="55" spans="1:49">
      <c r="A55" s="62">
        <v>1922</v>
      </c>
      <c r="B55" s="61">
        <v>3.7191666666666658</v>
      </c>
      <c r="C55" s="61">
        <v>5971</v>
      </c>
      <c r="D55" s="61">
        <v>8.5935836729999995</v>
      </c>
      <c r="H55" s="61">
        <v>9.2342900000000006E-2</v>
      </c>
      <c r="I55" s="61">
        <v>0.89836199999999999</v>
      </c>
      <c r="J55" s="61">
        <v>0.652092</v>
      </c>
      <c r="K55" s="61">
        <v>1.1539999999999999</v>
      </c>
      <c r="L55" s="61">
        <v>1.1140000000000001</v>
      </c>
      <c r="M55" s="61">
        <v>12.981739060000001</v>
      </c>
      <c r="N55" s="62">
        <f t="shared" si="2"/>
        <v>3.4433763928696051</v>
      </c>
      <c r="O55" s="61">
        <v>6.0606060606060614</v>
      </c>
      <c r="Z55" s="61">
        <v>4.8333333329999997</v>
      </c>
      <c r="AB55" s="61">
        <v>0.180537487</v>
      </c>
      <c r="AC55" s="63" t="str">
        <f t="shared" si="3"/>
        <v/>
      </c>
      <c r="AD55" s="20" t="str">
        <f t="shared" si="28"/>
        <v/>
      </c>
      <c r="AE55" s="62" t="str">
        <f t="shared" si="4"/>
        <v/>
      </c>
      <c r="AF55" s="20">
        <f t="shared" si="27"/>
        <v>9.2342900000000006E-2</v>
      </c>
      <c r="AG55" s="62">
        <f t="shared" si="5"/>
        <v>0.10453869237609738</v>
      </c>
      <c r="AH55" s="62">
        <f t="shared" si="6"/>
        <v>7.5881265001095433E-2</v>
      </c>
      <c r="AI55" s="62">
        <f t="shared" si="20"/>
        <v>0.13428623539510395</v>
      </c>
      <c r="AJ55" s="62">
        <f t="shared" si="21"/>
        <v>0.12963159985281267</v>
      </c>
      <c r="AK55" s="62">
        <f t="shared" si="7"/>
        <v>4.6546355422912855E-3</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0.180537487</v>
      </c>
    </row>
    <row r="56" spans="1:49">
      <c r="A56" s="62">
        <v>1923</v>
      </c>
      <c r="B56" s="61">
        <v>3.7948913043478254</v>
      </c>
      <c r="C56" s="61">
        <v>5997</v>
      </c>
      <c r="D56" s="61">
        <v>8.3449269299999997</v>
      </c>
      <c r="H56" s="61">
        <v>0.14025109999999999</v>
      </c>
      <c r="I56" s="61">
        <v>0.81924549999999996</v>
      </c>
      <c r="J56" s="61">
        <v>0.65779750000000003</v>
      </c>
      <c r="K56" s="61">
        <v>1.1419999999999999</v>
      </c>
      <c r="L56" s="61">
        <v>1.2949999999999999</v>
      </c>
      <c r="M56" s="61">
        <v>13.35107827</v>
      </c>
      <c r="N56" s="62">
        <f t="shared" si="2"/>
        <v>3.2371459598664525</v>
      </c>
      <c r="O56" s="61">
        <v>5.7312252964426884</v>
      </c>
      <c r="Z56" s="61">
        <v>4.6666666670000003</v>
      </c>
      <c r="AB56" s="61">
        <v>0.187711769</v>
      </c>
      <c r="AC56" s="63" t="str">
        <f t="shared" si="3"/>
        <v/>
      </c>
      <c r="AD56" s="20" t="str">
        <f t="shared" si="28"/>
        <v/>
      </c>
      <c r="AE56" s="62" t="str">
        <f t="shared" si="4"/>
        <v/>
      </c>
      <c r="AF56" s="20">
        <f t="shared" si="27"/>
        <v>0.14025109999999999</v>
      </c>
      <c r="AG56" s="62">
        <f t="shared" si="5"/>
        <v>9.8172878788766099E-2</v>
      </c>
      <c r="AH56" s="62">
        <f t="shared" si="6"/>
        <v>7.8826034729581509E-2</v>
      </c>
      <c r="AI56" s="62">
        <f t="shared" si="20"/>
        <v>0.13684961049742828</v>
      </c>
      <c r="AJ56" s="62">
        <f t="shared" si="21"/>
        <v>0.15518410297212751</v>
      </c>
      <c r="AK56" s="62">
        <f t="shared" si="7"/>
        <v>-1.8334492474699232E-2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0.187711769</v>
      </c>
    </row>
    <row r="57" spans="1:49">
      <c r="A57" s="62">
        <v>1924</v>
      </c>
      <c r="B57" s="61">
        <v>3.7108999999999979</v>
      </c>
      <c r="C57" s="61">
        <v>6021</v>
      </c>
      <c r="D57" s="61">
        <v>8.8472387159999997</v>
      </c>
      <c r="H57" s="61">
        <v>0.14641119999999999</v>
      </c>
      <c r="I57" s="61">
        <v>0.74012900000000004</v>
      </c>
      <c r="J57" s="61">
        <v>0.66350299999999995</v>
      </c>
      <c r="K57" s="61">
        <v>1.2609999999999999</v>
      </c>
      <c r="L57" s="61">
        <v>1.4239999999999999</v>
      </c>
      <c r="M57" s="61">
        <v>14.025555349999999</v>
      </c>
      <c r="N57" s="62">
        <f t="shared" si="2"/>
        <v>3.2539373446270572</v>
      </c>
      <c r="O57" s="61">
        <v>5.7312252964426884</v>
      </c>
      <c r="Z57" s="61">
        <v>5.5</v>
      </c>
      <c r="AB57" s="61">
        <v>0.184694689</v>
      </c>
      <c r="AC57" s="63" t="str">
        <f t="shared" si="3"/>
        <v/>
      </c>
      <c r="AD57" s="20" t="str">
        <f t="shared" si="28"/>
        <v/>
      </c>
      <c r="AE57" s="62" t="str">
        <f t="shared" si="4"/>
        <v/>
      </c>
      <c r="AF57" s="20">
        <f t="shared" si="27"/>
        <v>0.14641119999999999</v>
      </c>
      <c r="AG57" s="62">
        <f t="shared" si="5"/>
        <v>8.3656497101349384E-2</v>
      </c>
      <c r="AH57" s="62">
        <f t="shared" si="6"/>
        <v>7.499548970008825E-2</v>
      </c>
      <c r="AI57" s="62">
        <f t="shared" si="20"/>
        <v>0.14253034652716157</v>
      </c>
      <c r="AJ57" s="62">
        <f t="shared" si="21"/>
        <v>0.16095417403225859</v>
      </c>
      <c r="AK57" s="62">
        <f t="shared" si="7"/>
        <v>-1.8423827505097023E-2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4.1492977956554114E-2</v>
      </c>
      <c r="AV57" s="62" t="str">
        <f t="shared" si="11"/>
        <v/>
      </c>
      <c r="AW57" s="62">
        <f t="shared" si="12"/>
        <v>0.184694689</v>
      </c>
    </row>
    <row r="58" spans="1:49">
      <c r="A58" s="62">
        <v>1925</v>
      </c>
      <c r="B58" s="61">
        <v>3.7346000000000004</v>
      </c>
      <c r="C58" s="61">
        <v>6045</v>
      </c>
      <c r="D58" s="61">
        <v>9.1041176289999992</v>
      </c>
      <c r="H58" s="61">
        <v>0.15258540000000001</v>
      </c>
      <c r="I58" s="61">
        <v>0.74827999999999995</v>
      </c>
      <c r="J58" s="61">
        <v>0.63465000000000005</v>
      </c>
      <c r="K58" s="61">
        <v>1.36</v>
      </c>
      <c r="L58" s="61">
        <v>1.446</v>
      </c>
      <c r="M58" s="61">
        <v>13.994025130000001</v>
      </c>
      <c r="N58" s="62">
        <f t="shared" si="2"/>
        <v>3.3426356443362377</v>
      </c>
      <c r="O58" s="61">
        <v>5.8300395256917001</v>
      </c>
      <c r="Z58" s="61">
        <v>5.125</v>
      </c>
      <c r="AB58" s="61">
        <v>0.190466783</v>
      </c>
      <c r="AC58" s="63" t="str">
        <f t="shared" si="3"/>
        <v/>
      </c>
      <c r="AD58" s="20" t="str">
        <f t="shared" si="28"/>
        <v/>
      </c>
      <c r="AE58" s="62" t="str">
        <f t="shared" si="4"/>
        <v/>
      </c>
      <c r="AF58" s="20">
        <f t="shared" si="27"/>
        <v>0.15258540000000001</v>
      </c>
      <c r="AG58" s="62">
        <f t="shared" si="5"/>
        <v>8.2191380921578822E-2</v>
      </c>
      <c r="AH58" s="62">
        <f t="shared" si="6"/>
        <v>6.971021529625275E-2</v>
      </c>
      <c r="AI58" s="62">
        <f t="shared" si="20"/>
        <v>0.14938295564941895</v>
      </c>
      <c r="AJ58" s="62">
        <f t="shared" si="21"/>
        <v>0.15882923078607336</v>
      </c>
      <c r="AK58" s="62">
        <f t="shared" si="7"/>
        <v>-9.446275136654414E-3</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2.8106142861750418E-2</v>
      </c>
      <c r="AV58" s="62" t="str">
        <f t="shared" si="11"/>
        <v/>
      </c>
      <c r="AW58" s="62">
        <f t="shared" si="12"/>
        <v>0.190466783</v>
      </c>
    </row>
    <row r="59" spans="1:49">
      <c r="A59" s="62">
        <v>1926</v>
      </c>
      <c r="B59" s="61">
        <v>3.7415000000000007</v>
      </c>
      <c r="C59" s="61">
        <v>6064</v>
      </c>
      <c r="D59" s="61">
        <v>9.2655270860000005</v>
      </c>
      <c r="H59" s="61">
        <v>0.13707520000000001</v>
      </c>
      <c r="I59" s="61">
        <v>0.742981</v>
      </c>
      <c r="J59" s="61">
        <v>0.653667</v>
      </c>
      <c r="K59" s="61">
        <v>1.42</v>
      </c>
      <c r="L59" s="61">
        <v>1.49</v>
      </c>
      <c r="M59" s="61">
        <v>14.93474589</v>
      </c>
      <c r="N59" s="62">
        <f t="shared" si="2"/>
        <v>3.1776293196734051</v>
      </c>
      <c r="O59" s="61">
        <v>5.6324110671936767</v>
      </c>
      <c r="Z59" s="61">
        <v>4.5</v>
      </c>
      <c r="AB59" s="61">
        <v>0.187284111</v>
      </c>
      <c r="AC59" s="63" t="str">
        <f t="shared" si="3"/>
        <v/>
      </c>
      <c r="AD59" s="20" t="str">
        <f t="shared" si="28"/>
        <v/>
      </c>
      <c r="AE59" s="62" t="str">
        <f t="shared" si="4"/>
        <v/>
      </c>
      <c r="AF59" s="20">
        <f t="shared" si="27"/>
        <v>0.13707520000000001</v>
      </c>
      <c r="AG59" s="62">
        <f t="shared" si="5"/>
        <v>8.0187666940462282E-2</v>
      </c>
      <c r="AH59" s="62">
        <f t="shared" si="6"/>
        <v>7.0548280085185433E-2</v>
      </c>
      <c r="AI59" s="62">
        <f t="shared" si="20"/>
        <v>0.15325625696411674</v>
      </c>
      <c r="AJ59" s="62">
        <f t="shared" si="21"/>
        <v>0.16081114287079856</v>
      </c>
      <c r="AK59" s="62">
        <f t="shared" si="7"/>
        <v>-7.5548859066818241E-3</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0.10187418905874424</v>
      </c>
      <c r="AV59" s="62" t="str">
        <f t="shared" si="11"/>
        <v/>
      </c>
      <c r="AW59" s="62">
        <f t="shared" si="12"/>
        <v>0.187284111</v>
      </c>
    </row>
    <row r="60" spans="1:49">
      <c r="A60" s="62">
        <v>1927</v>
      </c>
      <c r="B60" s="61">
        <v>3.7058695652173905</v>
      </c>
      <c r="C60" s="61">
        <v>6081</v>
      </c>
      <c r="D60" s="61">
        <v>9.4864237619999994</v>
      </c>
      <c r="H60" s="61">
        <v>0.1447803</v>
      </c>
      <c r="I60" s="61">
        <v>0.76534899999999995</v>
      </c>
      <c r="J60" s="61">
        <v>0.67293800000000004</v>
      </c>
      <c r="K60" s="61">
        <v>1.617</v>
      </c>
      <c r="L60" s="61">
        <v>1.5840000000000001</v>
      </c>
      <c r="M60" s="61">
        <v>15.36797528</v>
      </c>
      <c r="N60" s="62">
        <f t="shared" si="2"/>
        <v>3.1528332243746648</v>
      </c>
      <c r="O60" s="61">
        <v>5.5665349143610019</v>
      </c>
      <c r="Z60" s="61">
        <v>4.125</v>
      </c>
      <c r="AB60" s="61">
        <v>0.19109403599999999</v>
      </c>
      <c r="AC60" s="63" t="str">
        <f t="shared" si="3"/>
        <v/>
      </c>
      <c r="AD60" s="20" t="str">
        <f t="shared" si="28"/>
        <v/>
      </c>
      <c r="AE60" s="62" t="str">
        <f t="shared" si="4"/>
        <v/>
      </c>
      <c r="AF60" s="20">
        <f t="shared" si="27"/>
        <v>0.1447803</v>
      </c>
      <c r="AG60" s="62">
        <f t="shared" si="5"/>
        <v>8.0678348258674384E-2</v>
      </c>
      <c r="AH60" s="62">
        <f t="shared" si="6"/>
        <v>7.093695336440739E-2</v>
      </c>
      <c r="AI60" s="62">
        <f t="shared" si="20"/>
        <v>0.17045411849270919</v>
      </c>
      <c r="AJ60" s="62">
        <f t="shared" si="21"/>
        <v>0.16697546301326616</v>
      </c>
      <c r="AK60" s="62">
        <f t="shared" si="7"/>
        <v>3.478655479443038E-3</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5.2833936916493053E-2</v>
      </c>
      <c r="AV60" s="62" t="str">
        <f t="shared" si="11"/>
        <v/>
      </c>
      <c r="AW60" s="62">
        <f t="shared" si="12"/>
        <v>0.19109403599999999</v>
      </c>
    </row>
    <row r="61" spans="1:49">
      <c r="A61" s="62">
        <v>1928</v>
      </c>
      <c r="B61" s="61">
        <v>3.7361875000000007</v>
      </c>
      <c r="C61" s="61">
        <v>6097</v>
      </c>
      <c r="D61" s="61">
        <v>9.8289385229999997</v>
      </c>
      <c r="H61" s="61">
        <v>0.15372910000000001</v>
      </c>
      <c r="I61" s="61">
        <v>0.71207699999999996</v>
      </c>
      <c r="J61" s="61">
        <v>0.70733100000000004</v>
      </c>
      <c r="K61" s="61">
        <v>1.575</v>
      </c>
      <c r="L61" s="61">
        <v>1.708</v>
      </c>
      <c r="M61" s="61">
        <v>15.67373546</v>
      </c>
      <c r="N61" s="62">
        <f t="shared" si="2"/>
        <v>3.1945379036485666</v>
      </c>
      <c r="O61" s="61">
        <v>5.5994729907773388</v>
      </c>
      <c r="Z61" s="61">
        <v>4.0416666670000003</v>
      </c>
      <c r="AB61" s="61">
        <v>0.18573439999999999</v>
      </c>
      <c r="AC61" s="63" t="str">
        <f t="shared" si="3"/>
        <v/>
      </c>
      <c r="AD61" s="20" t="str">
        <f t="shared" si="28"/>
        <v/>
      </c>
      <c r="AE61" s="62" t="str">
        <f t="shared" si="4"/>
        <v/>
      </c>
      <c r="AF61" s="20">
        <f t="shared" si="27"/>
        <v>0.15372910000000001</v>
      </c>
      <c r="AG61" s="62">
        <f t="shared" si="5"/>
        <v>7.2446988892413883E-2</v>
      </c>
      <c r="AH61" s="62">
        <f t="shared" si="6"/>
        <v>7.1964129020120032E-2</v>
      </c>
      <c r="AI61" s="62">
        <f t="shared" si="20"/>
        <v>0.16024110806212233</v>
      </c>
      <c r="AJ61" s="62">
        <f t="shared" si="21"/>
        <v>0.17377257940959043</v>
      </c>
      <c r="AK61" s="62">
        <f t="shared" si="7"/>
        <v>-1.3531471347468099E-2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2.8109038622999606E-2</v>
      </c>
      <c r="AV61" s="62" t="str">
        <f t="shared" si="11"/>
        <v/>
      </c>
      <c r="AW61" s="62">
        <f t="shared" si="12"/>
        <v>0.18573439999999999</v>
      </c>
    </row>
    <row r="62" spans="1:49">
      <c r="A62" s="62">
        <v>1929</v>
      </c>
      <c r="B62" s="61">
        <v>3.7095652173913058</v>
      </c>
      <c r="C62" s="61">
        <v>6113</v>
      </c>
      <c r="D62" s="61">
        <v>10.31570018</v>
      </c>
      <c r="G62" s="61"/>
      <c r="H62" s="61">
        <v>0.15403269999999999</v>
      </c>
      <c r="I62" s="61">
        <v>0.76704099999999997</v>
      </c>
      <c r="J62" s="61">
        <v>0.73241599999999996</v>
      </c>
      <c r="K62" s="61">
        <v>1.8120000000000001</v>
      </c>
      <c r="L62" s="61">
        <v>1.7829999999999999</v>
      </c>
      <c r="M62" s="61">
        <v>16.820439839999999</v>
      </c>
      <c r="N62" s="62">
        <f t="shared" si="2"/>
        <v>3.1159975074250772</v>
      </c>
      <c r="O62" s="61">
        <v>5.5335968379446649</v>
      </c>
      <c r="Z62" s="61">
        <v>4.7916666670000003</v>
      </c>
      <c r="AB62" s="61">
        <v>0.17790067300000001</v>
      </c>
      <c r="AC62" s="63" t="str">
        <f t="shared" si="3"/>
        <v/>
      </c>
      <c r="AD62" s="20" t="str">
        <f t="shared" si="28"/>
        <v/>
      </c>
      <c r="AE62" s="62" t="str">
        <f t="shared" si="4"/>
        <v/>
      </c>
      <c r="AF62" s="20">
        <f t="shared" si="27"/>
        <v>0.15403269999999999</v>
      </c>
      <c r="AG62" s="62">
        <f t="shared" si="5"/>
        <v>7.4356658938879702E-2</v>
      </c>
      <c r="AH62" s="62">
        <f t="shared" si="6"/>
        <v>7.1000124782610724E-2</v>
      </c>
      <c r="AI62" s="62">
        <f t="shared" si="20"/>
        <v>0.17565458169413373</v>
      </c>
      <c r="AJ62" s="62">
        <f t="shared" si="21"/>
        <v>0.17284333287011061</v>
      </c>
      <c r="AK62" s="62">
        <f t="shared" si="7"/>
        <v>2.8112488240231159E-3</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6.5309784863087667E-2</v>
      </c>
      <c r="AV62" s="62" t="str">
        <f t="shared" si="11"/>
        <v/>
      </c>
      <c r="AW62" s="62">
        <f t="shared" si="12"/>
        <v>0.17790067300000001</v>
      </c>
    </row>
    <row r="63" spans="1:49">
      <c r="A63" s="62">
        <v>1930</v>
      </c>
      <c r="B63" s="61">
        <v>3.7291012000000006</v>
      </c>
      <c r="C63" s="61">
        <v>6131</v>
      </c>
      <c r="D63" s="61">
        <v>10.41643549</v>
      </c>
      <c r="G63" s="61"/>
      <c r="H63" s="61">
        <v>0.1766498</v>
      </c>
      <c r="I63" s="61">
        <v>0.77019000000000004</v>
      </c>
      <c r="J63" s="61">
        <v>0.77846599999999999</v>
      </c>
      <c r="K63" s="61">
        <v>1.55</v>
      </c>
      <c r="L63" s="61">
        <v>1.6619999999999999</v>
      </c>
      <c r="M63" s="61">
        <v>17.437146089999999</v>
      </c>
      <c r="N63" s="62">
        <f t="shared" si="2"/>
        <v>3.0262342391526458</v>
      </c>
      <c r="O63" s="61">
        <v>5.3359683794466415</v>
      </c>
      <c r="Z63" s="61">
        <v>3.7083333330000001</v>
      </c>
      <c r="AB63" s="61">
        <v>0.17288505300000001</v>
      </c>
      <c r="AC63" s="63" t="str">
        <f t="shared" si="3"/>
        <v/>
      </c>
      <c r="AD63" s="20" t="str">
        <f t="shared" si="28"/>
        <v/>
      </c>
      <c r="AE63" s="62" t="str">
        <f t="shared" si="4"/>
        <v/>
      </c>
      <c r="AF63" s="20">
        <f t="shared" si="27"/>
        <v>0.1766498</v>
      </c>
      <c r="AG63" s="62">
        <f t="shared" si="5"/>
        <v>7.3939880944820222E-2</v>
      </c>
      <c r="AH63" s="62">
        <f t="shared" si="6"/>
        <v>7.4734394577429489E-2</v>
      </c>
      <c r="AI63" s="62">
        <f t="shared" si="20"/>
        <v>0.14880330238573772</v>
      </c>
      <c r="AJ63" s="62">
        <f t="shared" si="21"/>
        <v>0.1595555410097394</v>
      </c>
      <c r="AK63" s="62">
        <f t="shared" si="7"/>
        <v>-1.0752238624001681E-2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7.7146973539232944E-2</v>
      </c>
      <c r="AV63" s="62" t="str">
        <f t="shared" si="11"/>
        <v/>
      </c>
      <c r="AW63" s="62">
        <f t="shared" si="12"/>
        <v>0.17288505300000001</v>
      </c>
    </row>
    <row r="64" spans="1:49">
      <c r="A64" s="62">
        <v>1931</v>
      </c>
      <c r="B64" s="61">
        <v>5.3670833333333334</v>
      </c>
      <c r="C64" s="61">
        <v>6152</v>
      </c>
      <c r="D64" s="61">
        <v>9.7449985269999999</v>
      </c>
      <c r="G64" s="61"/>
      <c r="H64" s="61">
        <v>0.15004729999999999</v>
      </c>
      <c r="I64" s="61">
        <v>0.78664100000000003</v>
      </c>
      <c r="J64" s="61">
        <v>0.78284399999999998</v>
      </c>
      <c r="K64" s="61">
        <v>1.1220000000000001</v>
      </c>
      <c r="L64" s="61">
        <v>1.4279999999999999</v>
      </c>
      <c r="M64" s="61">
        <v>17.228569520000001</v>
      </c>
      <c r="N64" s="62">
        <f t="shared" si="2"/>
        <v>2.8556591276450689</v>
      </c>
      <c r="O64" s="61">
        <v>5.171277997364955</v>
      </c>
      <c r="Z64" s="61">
        <v>4.375</v>
      </c>
      <c r="AB64" s="61">
        <v>0.18939397399999999</v>
      </c>
      <c r="AC64" s="63" t="str">
        <f t="shared" si="3"/>
        <v/>
      </c>
      <c r="AD64" s="20" t="str">
        <f t="shared" si="28"/>
        <v/>
      </c>
      <c r="AE64" s="62" t="str">
        <f t="shared" si="4"/>
        <v/>
      </c>
      <c r="AF64" s="20">
        <f t="shared" si="27"/>
        <v>0.15004729999999999</v>
      </c>
      <c r="AG64" s="62">
        <f t="shared" si="5"/>
        <v>8.0722536573042222E-2</v>
      </c>
      <c r="AH64" s="62">
        <f t="shared" si="6"/>
        <v>8.0332900803526203E-2</v>
      </c>
      <c r="AI64" s="62">
        <f t="shared" si="20"/>
        <v>0.11513598456596258</v>
      </c>
      <c r="AJ64" s="62">
        <f t="shared" si="21"/>
        <v>0.1465367076294069</v>
      </c>
      <c r="AK64" s="62">
        <f t="shared" si="7"/>
        <v>-3.1400723063444325E-2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9.5099670252439747E-2</v>
      </c>
      <c r="AV64" s="62" t="str">
        <f t="shared" si="11"/>
        <v/>
      </c>
      <c r="AW64" s="62">
        <f t="shared" si="12"/>
        <v>0.18939397399999999</v>
      </c>
    </row>
    <row r="65" spans="1:49">
      <c r="A65" s="62">
        <v>1932</v>
      </c>
      <c r="B65" s="61">
        <v>5.5777999999999999</v>
      </c>
      <c r="C65" s="61">
        <v>6176</v>
      </c>
      <c r="D65" s="61">
        <v>9.1314894389999992</v>
      </c>
      <c r="G65" s="61"/>
      <c r="H65" s="61">
        <v>0.12613289999999999</v>
      </c>
      <c r="I65" s="61">
        <v>0.85530300000000004</v>
      </c>
      <c r="J65" s="61">
        <v>0.73648199999999997</v>
      </c>
      <c r="K65" s="61">
        <v>0.94699999999999995</v>
      </c>
      <c r="L65" s="61">
        <v>1.155</v>
      </c>
      <c r="M65" s="61">
        <v>16.440417700000001</v>
      </c>
      <c r="N65" s="62">
        <f t="shared" si="2"/>
        <v>2.7932616624938582</v>
      </c>
      <c r="O65" s="61">
        <v>5.1054018445322802</v>
      </c>
      <c r="Z65" s="61">
        <v>4.3333333329999997</v>
      </c>
      <c r="AB65" s="61">
        <v>0.23603301700000001</v>
      </c>
      <c r="AC65" s="63" t="str">
        <f t="shared" si="3"/>
        <v/>
      </c>
      <c r="AD65" s="20" t="str">
        <f t="shared" si="28"/>
        <v/>
      </c>
      <c r="AE65" s="62" t="str">
        <f t="shared" si="4"/>
        <v/>
      </c>
      <c r="AF65" s="20">
        <f t="shared" si="27"/>
        <v>0.12613289999999999</v>
      </c>
      <c r="AG65" s="62">
        <f t="shared" si="5"/>
        <v>9.3665223588504237E-2</v>
      </c>
      <c r="AH65" s="62">
        <f t="shared" si="6"/>
        <v>8.0652998059060677E-2</v>
      </c>
      <c r="AI65" s="62">
        <f t="shared" si="20"/>
        <v>0.10370706841705629</v>
      </c>
      <c r="AJ65" s="62">
        <f t="shared" si="21"/>
        <v>0.12648538967444564</v>
      </c>
      <c r="AK65" s="62">
        <f t="shared" si="7"/>
        <v>-2.277832125738935E-2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6.5842716610455321E-2</v>
      </c>
      <c r="AV65" s="62" t="str">
        <f t="shared" si="11"/>
        <v/>
      </c>
      <c r="AW65" s="62">
        <f t="shared" si="12"/>
        <v>0.23603301700000001</v>
      </c>
    </row>
    <row r="66" spans="1:49">
      <c r="A66" s="62">
        <v>1933</v>
      </c>
      <c r="B66" s="61">
        <v>3.7927272727272725</v>
      </c>
      <c r="C66" s="61">
        <v>6201</v>
      </c>
      <c r="D66" s="61">
        <v>9.2191071919999992</v>
      </c>
      <c r="G66" s="61"/>
      <c r="H66" s="61">
        <v>0.1189099</v>
      </c>
      <c r="I66" s="61">
        <v>1.05905</v>
      </c>
      <c r="J66" s="61">
        <v>0.74094599999999999</v>
      </c>
      <c r="K66" s="61">
        <v>1.079</v>
      </c>
      <c r="L66" s="61">
        <v>1.0960000000000001</v>
      </c>
      <c r="M66" s="61">
        <v>16.980061589999998</v>
      </c>
      <c r="N66" s="62">
        <f t="shared" si="2"/>
        <v>2.7194307647281932</v>
      </c>
      <c r="O66" s="61">
        <v>4.9736495388669306</v>
      </c>
      <c r="Z66" s="61">
        <v>3.1666666669999999</v>
      </c>
      <c r="AB66" s="61">
        <v>0.25583084699999997</v>
      </c>
      <c r="AC66" s="63" t="str">
        <f t="shared" si="3"/>
        <v/>
      </c>
      <c r="AD66" s="20" t="str">
        <f t="shared" si="28"/>
        <v/>
      </c>
      <c r="AE66" s="62" t="str">
        <f t="shared" si="4"/>
        <v/>
      </c>
      <c r="AF66" s="20">
        <f t="shared" si="27"/>
        <v>0.1189099</v>
      </c>
      <c r="AG66" s="62">
        <f t="shared" si="5"/>
        <v>0.1148755490031621</v>
      </c>
      <c r="AH66" s="62">
        <f t="shared" si="6"/>
        <v>8.0370689326941067E-2</v>
      </c>
      <c r="AI66" s="62">
        <f t="shared" si="20"/>
        <v>0.11703953295350729</v>
      </c>
      <c r="AJ66" s="62">
        <f t="shared" si="21"/>
        <v>0.11888352930217239</v>
      </c>
      <c r="AK66" s="62">
        <f t="shared" si="7"/>
        <v>-1.8439963486650973E-3</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7.0120720275467105E-2</v>
      </c>
      <c r="AV66" s="62" t="str">
        <f t="shared" si="11"/>
        <v/>
      </c>
      <c r="AW66" s="62">
        <f t="shared" si="12"/>
        <v>0.25583084699999997</v>
      </c>
    </row>
    <row r="67" spans="1:49">
      <c r="A67" s="62">
        <v>1934</v>
      </c>
      <c r="B67" s="61">
        <v>3.9286956521739138</v>
      </c>
      <c r="C67" s="61">
        <v>6222</v>
      </c>
      <c r="D67" s="61">
        <v>10.00826766</v>
      </c>
      <c r="G67" s="61"/>
      <c r="H67" s="61">
        <v>0.1586456</v>
      </c>
      <c r="I67" s="61">
        <v>0.94139700000000004</v>
      </c>
      <c r="J67" s="61">
        <v>0.782551</v>
      </c>
      <c r="K67" s="61">
        <v>1.302</v>
      </c>
      <c r="L67" s="61">
        <v>1.3049999999999999</v>
      </c>
      <c r="M67" s="61">
        <v>18.006038409999999</v>
      </c>
      <c r="N67" s="62">
        <f t="shared" si="2"/>
        <v>2.7746030979948522</v>
      </c>
      <c r="O67" s="61">
        <v>5.0065876152832685</v>
      </c>
      <c r="Z67" s="61">
        <v>2.5</v>
      </c>
      <c r="AB67" s="61">
        <v>0.234702156</v>
      </c>
      <c r="AC67" s="63" t="str">
        <f t="shared" si="3"/>
        <v/>
      </c>
      <c r="AD67" s="20" t="str">
        <f t="shared" si="28"/>
        <v/>
      </c>
      <c r="AE67" s="62" t="str">
        <f t="shared" si="4"/>
        <v/>
      </c>
      <c r="AF67" s="20">
        <f t="shared" si="27"/>
        <v>0.1586456</v>
      </c>
      <c r="AG67" s="62">
        <f t="shared" si="5"/>
        <v>9.4061932792073241E-2</v>
      </c>
      <c r="AH67" s="62">
        <f t="shared" si="6"/>
        <v>7.8190454790454722E-2</v>
      </c>
      <c r="AI67" s="62">
        <f t="shared" si="20"/>
        <v>0.13009244399045181</v>
      </c>
      <c r="AJ67" s="62">
        <f t="shared" si="21"/>
        <v>0.13039219616554501</v>
      </c>
      <c r="AK67" s="62">
        <f t="shared" si="7"/>
        <v>-2.9975217509320418E-4</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1.1581538183468475E-2</v>
      </c>
      <c r="AV67" s="62" t="str">
        <f t="shared" si="11"/>
        <v/>
      </c>
      <c r="AW67" s="62">
        <f t="shared" si="12"/>
        <v>0.234702156</v>
      </c>
    </row>
    <row r="68" spans="1:49">
      <c r="A68" s="62">
        <v>1935</v>
      </c>
      <c r="B68" s="61">
        <v>3.94</v>
      </c>
      <c r="C68" s="61">
        <v>6242</v>
      </c>
      <c r="D68" s="61">
        <v>10.6216854</v>
      </c>
      <c r="G68" s="61"/>
      <c r="H68" s="61">
        <v>0.1908366</v>
      </c>
      <c r="I68" s="61">
        <v>1.1024871000000001</v>
      </c>
      <c r="J68" s="61">
        <v>0.90284699999999996</v>
      </c>
      <c r="K68" s="61">
        <v>1.2969999999999999</v>
      </c>
      <c r="L68" s="61">
        <v>1.476</v>
      </c>
      <c r="M68" s="61">
        <v>19.11519693</v>
      </c>
      <c r="N68" s="62">
        <f t="shared" ref="N68:N131" si="29">IF(OR(D68="",C68="",M68=""),"",D68*1000000000/C68/1000/(M68/100*$D$138*1000000000/$C$138/1000)*100)</f>
        <v>2.7649101794218889</v>
      </c>
      <c r="O68" s="61">
        <v>5.1054018445322802</v>
      </c>
      <c r="Z68" s="61">
        <v>2.5</v>
      </c>
      <c r="AB68" s="61">
        <v>0.234152953</v>
      </c>
      <c r="AC68" s="63" t="str">
        <f t="shared" ref="AC68:AC131" si="30">IF(E68="","",E68/100)</f>
        <v/>
      </c>
      <c r="AD68" s="20" t="str">
        <f t="shared" si="28"/>
        <v/>
      </c>
      <c r="AE68" s="62" t="str">
        <f t="shared" ref="AE68:AE131" si="31">IF(G68="","",G68/100)</f>
        <v/>
      </c>
      <c r="AF68" s="20">
        <f t="shared" si="27"/>
        <v>0.1908366</v>
      </c>
      <c r="AG68" s="62">
        <f t="shared" ref="AG68:AG131" si="32">IF(OR(I68="",D68=""),"",I68/D68)</f>
        <v>0.10379587216921338</v>
      </c>
      <c r="AH68" s="62">
        <f t="shared" ref="AH68:AH131" si="33">IF(OR(J68="",D68=""),"",J68/D68)</f>
        <v>8.5000352203992019E-2</v>
      </c>
      <c r="AI68" s="62">
        <f t="shared" si="20"/>
        <v>0.12210868154690402</v>
      </c>
      <c r="AJ68" s="62">
        <f t="shared" si="21"/>
        <v>0.13896099765862016</v>
      </c>
      <c r="AK68" s="62">
        <f t="shared" ref="AK68:AK131" si="34">IF(OR(AI68="",AJ68=""),"",AI68-AJ68)</f>
        <v>-1.6852316111716142E-2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2.8499559611073262E-2</v>
      </c>
      <c r="AV68" s="62" t="str">
        <f t="shared" ref="AV68:AV131" si="38">IF(OR(AA68="",Z68=""),"",(AA68-Z68)/100)</f>
        <v/>
      </c>
      <c r="AW68" s="62">
        <f t="shared" ref="AW68:AW131" si="39">IF(AB68="","",AB68)</f>
        <v>0.234152953</v>
      </c>
    </row>
    <row r="69" spans="1:49">
      <c r="A69" s="62">
        <v>1936</v>
      </c>
      <c r="B69" s="61">
        <v>3.9609090909090896</v>
      </c>
      <c r="C69" s="61">
        <v>6259</v>
      </c>
      <c r="D69" s="61">
        <v>11.20737248</v>
      </c>
      <c r="G69" s="61"/>
      <c r="H69" s="61">
        <v>0.1874352</v>
      </c>
      <c r="I69" s="61">
        <v>1.05704</v>
      </c>
      <c r="J69" s="61">
        <v>0.995255</v>
      </c>
      <c r="K69" s="61">
        <v>1.514</v>
      </c>
      <c r="L69" s="61">
        <v>1.633</v>
      </c>
      <c r="M69" s="61">
        <v>20.21709521</v>
      </c>
      <c r="N69" s="62">
        <f t="shared" si="29"/>
        <v>2.7508710474874212</v>
      </c>
      <c r="O69" s="61">
        <v>5.171277997364955</v>
      </c>
      <c r="Z69" s="61">
        <v>2.5</v>
      </c>
      <c r="AB69" s="61">
        <v>0.21300113000000001</v>
      </c>
      <c r="AC69" s="63" t="str">
        <f t="shared" si="30"/>
        <v/>
      </c>
      <c r="AD69" s="20" t="str">
        <f t="shared" si="28"/>
        <v/>
      </c>
      <c r="AE69" s="62" t="str">
        <f t="shared" si="31"/>
        <v/>
      </c>
      <c r="AF69" s="20">
        <f t="shared" si="27"/>
        <v>0.1874352</v>
      </c>
      <c r="AG69" s="62">
        <f t="shared" si="32"/>
        <v>9.4316486927362303E-2</v>
      </c>
      <c r="AH69" s="62">
        <f t="shared" si="33"/>
        <v>8.8803597968754228E-2</v>
      </c>
      <c r="AI69" s="62">
        <f t="shared" si="20"/>
        <v>0.13508964770304485</v>
      </c>
      <c r="AJ69" s="62">
        <f t="shared" si="21"/>
        <v>0.14570765832171217</v>
      </c>
      <c r="AK69" s="62">
        <f t="shared" si="34"/>
        <v>-1.0618010618667323E-2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3.0090543541879369E-2</v>
      </c>
      <c r="AV69" s="62" t="str">
        <f t="shared" si="38"/>
        <v/>
      </c>
      <c r="AW69" s="62">
        <f t="shared" si="39"/>
        <v>0.21300113000000001</v>
      </c>
    </row>
    <row r="70" spans="1:49">
      <c r="A70" s="62">
        <v>1937</v>
      </c>
      <c r="B70" s="61">
        <v>3.8876470588235286</v>
      </c>
      <c r="C70" s="61">
        <v>6276</v>
      </c>
      <c r="D70" s="61">
        <v>12.18536318</v>
      </c>
      <c r="G70" s="61"/>
      <c r="H70" s="61">
        <v>0.19178600000000001</v>
      </c>
      <c r="I70" s="61">
        <v>1.1014029999999999</v>
      </c>
      <c r="J70" s="61">
        <v>1.149702</v>
      </c>
      <c r="K70" s="61">
        <v>2</v>
      </c>
      <c r="L70" s="61">
        <v>2.1230000000000002</v>
      </c>
      <c r="M70" s="61">
        <v>20.668993820000001</v>
      </c>
      <c r="N70" s="62">
        <f t="shared" si="29"/>
        <v>2.9176039727895788</v>
      </c>
      <c r="O70" s="61">
        <v>5.3359683794466415</v>
      </c>
      <c r="Z70" s="61">
        <v>2.5</v>
      </c>
      <c r="AB70" s="61">
        <v>0.183564328</v>
      </c>
      <c r="AC70" s="63" t="str">
        <f t="shared" si="30"/>
        <v/>
      </c>
      <c r="AD70" s="20" t="str">
        <f t="shared" si="28"/>
        <v/>
      </c>
      <c r="AE70" s="62" t="str">
        <f t="shared" si="31"/>
        <v/>
      </c>
      <c r="AF70" s="20">
        <f t="shared" ref="AF70:AF101" si="46">IF(H70="","",H70)</f>
        <v>0.19178600000000001</v>
      </c>
      <c r="AG70" s="62">
        <f t="shared" si="32"/>
        <v>9.0387375717101925E-2</v>
      </c>
      <c r="AH70" s="62">
        <f t="shared" si="33"/>
        <v>9.4351065537957982E-2</v>
      </c>
      <c r="AI70" s="62">
        <f t="shared" ref="AI70:AI133" si="47">IF(OR(K70="",D70=""),"",K70/D70)</f>
        <v>0.16413134105700081</v>
      </c>
      <c r="AJ70" s="62">
        <f t="shared" ref="AJ70:AJ133" si="48">IF(OR(L70="",D70=""),"",L70/D70)</f>
        <v>0.17422541853200638</v>
      </c>
      <c r="AK70" s="62">
        <f t="shared" si="34"/>
        <v>-1.009407747500557E-2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-3.3845116108559746E-2</v>
      </c>
      <c r="AV70" s="62" t="str">
        <f t="shared" si="38"/>
        <v/>
      </c>
      <c r="AW70" s="62">
        <f t="shared" si="39"/>
        <v>0.183564328</v>
      </c>
    </row>
    <row r="71" spans="1:49">
      <c r="A71" s="62">
        <v>1938</v>
      </c>
      <c r="B71" s="61">
        <v>4.1626086956521746</v>
      </c>
      <c r="C71" s="61">
        <v>6297</v>
      </c>
      <c r="D71" s="61">
        <v>12.675645129999999</v>
      </c>
      <c r="G71" s="61"/>
      <c r="H71" s="61">
        <v>0.20254440000000001</v>
      </c>
      <c r="I71" s="61">
        <v>1.302098</v>
      </c>
      <c r="J71" s="61">
        <v>1.2947930000000001</v>
      </c>
      <c r="K71" s="61">
        <v>1.843</v>
      </c>
      <c r="L71" s="61">
        <v>2.0819999999999999</v>
      </c>
      <c r="M71" s="61">
        <v>21.417732860000001</v>
      </c>
      <c r="N71" s="62">
        <f t="shared" si="29"/>
        <v>2.9191271735727549</v>
      </c>
      <c r="O71" s="61">
        <v>5.4347826086956532</v>
      </c>
      <c r="Z71" s="61">
        <v>2.5</v>
      </c>
      <c r="AB71" s="61">
        <v>0.19172531100000001</v>
      </c>
      <c r="AC71" s="63" t="str">
        <f t="shared" si="30"/>
        <v/>
      </c>
      <c r="AD71" s="20" t="str">
        <f t="shared" ref="AD71:AD102" si="49">IF(F71="","",F71)</f>
        <v/>
      </c>
      <c r="AE71" s="62" t="str">
        <f t="shared" si="31"/>
        <v/>
      </c>
      <c r="AF71" s="20">
        <f t="shared" si="46"/>
        <v>0.20254440000000001</v>
      </c>
      <c r="AG71" s="62">
        <f t="shared" si="32"/>
        <v>0.10272439679762477</v>
      </c>
      <c r="AH71" s="62">
        <f t="shared" si="33"/>
        <v>0.10214809476920092</v>
      </c>
      <c r="AI71" s="62">
        <f t="shared" si="47"/>
        <v>0.14539693886176192</v>
      </c>
      <c r="AJ71" s="62">
        <f t="shared" si="48"/>
        <v>0.16425199495940762</v>
      </c>
      <c r="AK71" s="62">
        <f t="shared" si="34"/>
        <v>-1.8855056097645706E-2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2.4478063738226422E-2</v>
      </c>
      <c r="AV71" s="62" t="str">
        <f t="shared" si="38"/>
        <v/>
      </c>
      <c r="AW71" s="62">
        <f t="shared" si="39"/>
        <v>0.19172531100000001</v>
      </c>
    </row>
    <row r="72" spans="1:49">
      <c r="A72" s="62">
        <v>1939</v>
      </c>
      <c r="B72" s="61">
        <v>4.2</v>
      </c>
      <c r="C72" s="61">
        <v>6326</v>
      </c>
      <c r="D72" s="61">
        <v>13.87232043</v>
      </c>
      <c r="G72" s="61"/>
      <c r="H72" s="61">
        <v>0.19893241</v>
      </c>
      <c r="I72" s="61">
        <v>1.5779780000000001</v>
      </c>
      <c r="J72" s="61">
        <v>1.4418458999999999</v>
      </c>
      <c r="K72" s="61">
        <v>1.889</v>
      </c>
      <c r="L72" s="61">
        <v>2.4990000000000001</v>
      </c>
      <c r="M72" s="61">
        <v>23.320021669999999</v>
      </c>
      <c r="N72" s="62">
        <f t="shared" si="29"/>
        <v>2.9206607132763205</v>
      </c>
      <c r="O72" s="61">
        <v>5.5994729907773397</v>
      </c>
      <c r="Z72" s="61">
        <v>2.5416666669999999</v>
      </c>
      <c r="AB72" s="61">
        <v>0.18984689799999999</v>
      </c>
      <c r="AC72" s="63" t="str">
        <f t="shared" si="30"/>
        <v/>
      </c>
      <c r="AD72" s="20" t="str">
        <f t="shared" si="49"/>
        <v/>
      </c>
      <c r="AE72" s="62" t="str">
        <f t="shared" si="31"/>
        <v/>
      </c>
      <c r="AF72" s="20">
        <f t="shared" si="46"/>
        <v>0.19893241</v>
      </c>
      <c r="AG72" s="62">
        <f t="shared" si="32"/>
        <v>0.11375011181168342</v>
      </c>
      <c r="AH72" s="62">
        <f t="shared" si="33"/>
        <v>0.10393689413934622</v>
      </c>
      <c r="AI72" s="62">
        <f t="shared" si="47"/>
        <v>0.13617044167426284</v>
      </c>
      <c r="AJ72" s="62">
        <f t="shared" si="48"/>
        <v>0.18014289769400893</v>
      </c>
      <c r="AK72" s="62">
        <f t="shared" si="34"/>
        <v>-4.3972456019746087E-2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2.447479608214188E-2</v>
      </c>
      <c r="AV72" s="62" t="str">
        <f t="shared" si="38"/>
        <v/>
      </c>
      <c r="AW72" s="62">
        <f t="shared" si="39"/>
        <v>0.18984689799999999</v>
      </c>
    </row>
    <row r="73" spans="1:49">
      <c r="A73" s="62">
        <v>1940</v>
      </c>
      <c r="B73" s="61">
        <v>4.2009999999999996</v>
      </c>
      <c r="C73" s="61">
        <v>6356</v>
      </c>
      <c r="D73" s="61">
        <v>14.71491994</v>
      </c>
      <c r="G73" s="61"/>
      <c r="H73" s="61">
        <v>0.16567925999999999</v>
      </c>
      <c r="I73" s="61">
        <v>2.8847361</v>
      </c>
      <c r="J73" s="61">
        <v>1.849329</v>
      </c>
      <c r="K73" s="61">
        <v>1.3280000000000001</v>
      </c>
      <c r="L73" s="61">
        <v>2.004</v>
      </c>
      <c r="M73" s="61">
        <v>21.16870634</v>
      </c>
      <c r="N73" s="62">
        <f t="shared" si="29"/>
        <v>3.3967988598990457</v>
      </c>
      <c r="O73" s="61">
        <v>6.3570487483530966</v>
      </c>
      <c r="Z73" s="61">
        <v>3.3333333330000001</v>
      </c>
      <c r="AB73" s="61">
        <v>0.246349964</v>
      </c>
      <c r="AC73" s="63" t="str">
        <f t="shared" si="30"/>
        <v/>
      </c>
      <c r="AD73" s="20" t="str">
        <f t="shared" si="49"/>
        <v/>
      </c>
      <c r="AE73" s="62" t="str">
        <f t="shared" si="31"/>
        <v/>
      </c>
      <c r="AF73" s="20">
        <f t="shared" si="46"/>
        <v>0.16567925999999999</v>
      </c>
      <c r="AG73" s="62">
        <f t="shared" si="32"/>
        <v>0.19604157628872565</v>
      </c>
      <c r="AH73" s="62">
        <f t="shared" si="33"/>
        <v>0.12567713637183406</v>
      </c>
      <c r="AI73" s="62">
        <f t="shared" si="47"/>
        <v>9.0248537227175699E-2</v>
      </c>
      <c r="AJ73" s="62">
        <f t="shared" si="48"/>
        <v>0.13618830467112961</v>
      </c>
      <c r="AK73" s="62">
        <f t="shared" si="34"/>
        <v>-4.5939767443953908E-2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-0.1256069473025021</v>
      </c>
      <c r="AV73" s="62" t="str">
        <f t="shared" si="38"/>
        <v/>
      </c>
      <c r="AW73" s="62">
        <f t="shared" si="39"/>
        <v>0.246349964</v>
      </c>
    </row>
    <row r="74" spans="1:49">
      <c r="A74" s="62">
        <v>1941</v>
      </c>
      <c r="B74" s="61">
        <v>4.1970000000000001</v>
      </c>
      <c r="C74" s="61">
        <v>6389</v>
      </c>
      <c r="D74" s="61">
        <v>16.29107222</v>
      </c>
      <c r="G74" s="61"/>
      <c r="H74" s="61">
        <v>0.15420618</v>
      </c>
      <c r="I74" s="61">
        <v>3.8834441000000002</v>
      </c>
      <c r="J74" s="61">
        <v>2.0366331</v>
      </c>
      <c r="K74" s="61">
        <v>1.345</v>
      </c>
      <c r="L74" s="61">
        <v>1.6739999999999999</v>
      </c>
      <c r="M74" s="61">
        <v>21.100874879999999</v>
      </c>
      <c r="N74" s="62">
        <f t="shared" si="29"/>
        <v>3.7532410082825756</v>
      </c>
      <c r="O74" s="61">
        <v>7.213438735177867</v>
      </c>
      <c r="Z74" s="61">
        <v>3.1666666669999999</v>
      </c>
      <c r="AB74" s="61">
        <v>0.317353881</v>
      </c>
      <c r="AC74" s="63" t="str">
        <f t="shared" si="30"/>
        <v/>
      </c>
      <c r="AD74" s="20" t="str">
        <f t="shared" si="49"/>
        <v/>
      </c>
      <c r="AE74" s="62" t="str">
        <f t="shared" si="31"/>
        <v/>
      </c>
      <c r="AF74" s="20">
        <f t="shared" si="46"/>
        <v>0.15420618</v>
      </c>
      <c r="AG74" s="62">
        <f t="shared" si="32"/>
        <v>0.23837866823967713</v>
      </c>
      <c r="AH74" s="62">
        <f t="shared" si="33"/>
        <v>0.12501528889545369</v>
      </c>
      <c r="AI74" s="62">
        <f t="shared" si="47"/>
        <v>8.2560557208063254E-2</v>
      </c>
      <c r="AJ74" s="62">
        <f t="shared" si="48"/>
        <v>0.10275566748423634</v>
      </c>
      <c r="AK74" s="62">
        <f t="shared" si="34"/>
        <v>-2.0195110276173087E-2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-6.6452925935288815E-2</v>
      </c>
      <c r="AV74" s="62" t="str">
        <f t="shared" si="38"/>
        <v/>
      </c>
      <c r="AW74" s="62">
        <f t="shared" si="39"/>
        <v>0.317353881</v>
      </c>
    </row>
    <row r="75" spans="1:49">
      <c r="A75" s="62">
        <v>1942</v>
      </c>
      <c r="B75" s="61">
        <v>4.1900000000000004</v>
      </c>
      <c r="C75" s="61">
        <v>6432</v>
      </c>
      <c r="D75" s="61">
        <v>17.748084030000001</v>
      </c>
      <c r="G75" s="61"/>
      <c r="H75" s="61">
        <v>0.18590139999999999</v>
      </c>
      <c r="I75" s="61">
        <v>4.0947890999999998</v>
      </c>
      <c r="J75" s="61">
        <v>2.2676330999999998</v>
      </c>
      <c r="K75" s="61">
        <v>1.319</v>
      </c>
      <c r="L75" s="61">
        <v>1.78</v>
      </c>
      <c r="M75" s="61">
        <v>21.22709948</v>
      </c>
      <c r="N75" s="62">
        <f t="shared" si="29"/>
        <v>4.0374291994560991</v>
      </c>
      <c r="O75" s="61">
        <v>7.7075098814229266</v>
      </c>
      <c r="Z75" s="61">
        <v>3</v>
      </c>
      <c r="AB75" s="61">
        <v>0.39029007199999999</v>
      </c>
      <c r="AC75" s="63" t="str">
        <f t="shared" si="30"/>
        <v/>
      </c>
      <c r="AD75" s="20" t="str">
        <f t="shared" si="49"/>
        <v/>
      </c>
      <c r="AE75" s="62" t="str">
        <f t="shared" si="31"/>
        <v/>
      </c>
      <c r="AF75" s="20">
        <f t="shared" si="46"/>
        <v>0.18590139999999999</v>
      </c>
      <c r="AG75" s="62">
        <f t="shared" si="32"/>
        <v>0.23071724773662791</v>
      </c>
      <c r="AH75" s="62">
        <f t="shared" si="33"/>
        <v>0.12776776896970776</v>
      </c>
      <c r="AI75" s="62">
        <f t="shared" si="47"/>
        <v>7.4317881173565747E-2</v>
      </c>
      <c r="AJ75" s="62">
        <f t="shared" si="48"/>
        <v>0.10029251591277258</v>
      </c>
      <c r="AK75" s="62">
        <f t="shared" si="34"/>
        <v>-2.5974634739206831E-2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-4.1321750394213805E-2</v>
      </c>
      <c r="AV75" s="62" t="str">
        <f t="shared" si="38"/>
        <v/>
      </c>
      <c r="AW75" s="62">
        <f t="shared" si="39"/>
        <v>0.39029007199999999</v>
      </c>
    </row>
    <row r="76" spans="1:49">
      <c r="A76" s="62">
        <v>1943</v>
      </c>
      <c r="B76" s="61">
        <v>4.1900000000000004</v>
      </c>
      <c r="C76" s="61">
        <v>6490</v>
      </c>
      <c r="D76" s="61">
        <v>19.062000489999999</v>
      </c>
      <c r="G76" s="61"/>
      <c r="H76" s="61">
        <v>0.19735340000000001</v>
      </c>
      <c r="I76" s="61">
        <v>4.5032699999999997</v>
      </c>
      <c r="J76" s="61">
        <v>2.7041050000000002</v>
      </c>
      <c r="K76" s="61">
        <v>1.1719999999999999</v>
      </c>
      <c r="L76" s="61">
        <v>1.8140000000000001</v>
      </c>
      <c r="M76" s="61">
        <v>22.201113670000002</v>
      </c>
      <c r="N76" s="62">
        <f t="shared" si="29"/>
        <v>4.1090284993576667</v>
      </c>
      <c r="O76" s="61">
        <v>7.7404479578392635</v>
      </c>
      <c r="Z76" s="61">
        <v>3</v>
      </c>
      <c r="AB76" s="61">
        <v>0.45807616099999998</v>
      </c>
      <c r="AC76" s="63" t="str">
        <f t="shared" si="30"/>
        <v/>
      </c>
      <c r="AD76" s="20" t="str">
        <f t="shared" si="49"/>
        <v/>
      </c>
      <c r="AE76" s="62" t="str">
        <f t="shared" si="31"/>
        <v/>
      </c>
      <c r="AF76" s="20">
        <f t="shared" si="46"/>
        <v>0.19735340000000001</v>
      </c>
      <c r="AG76" s="62">
        <f t="shared" si="32"/>
        <v>0.23624330522719444</v>
      </c>
      <c r="AH76" s="62">
        <f t="shared" si="33"/>
        <v>0.14185840575434799</v>
      </c>
      <c r="AI76" s="62">
        <f t="shared" si="47"/>
        <v>6.1483578316705832E-2</v>
      </c>
      <c r="AJ76" s="62">
        <f t="shared" si="48"/>
        <v>9.5163149374150505E-2</v>
      </c>
      <c r="AK76" s="62">
        <f t="shared" si="34"/>
        <v>-3.3679571057444672E-2</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1.2421526941538974E-2</v>
      </c>
      <c r="AV76" s="62" t="str">
        <f t="shared" si="38"/>
        <v/>
      </c>
      <c r="AW76" s="62">
        <f t="shared" si="39"/>
        <v>0.45807616099999998</v>
      </c>
    </row>
    <row r="77" spans="1:49">
      <c r="A77" s="62">
        <v>1944</v>
      </c>
      <c r="B77" s="61">
        <v>4.1900000000000004</v>
      </c>
      <c r="C77" s="61">
        <v>6560</v>
      </c>
      <c r="D77" s="61">
        <v>19.855631160000002</v>
      </c>
      <c r="G77" s="61"/>
      <c r="H77" s="61">
        <v>0.19643032999999999</v>
      </c>
      <c r="I77" s="61">
        <v>4.6214468000000002</v>
      </c>
      <c r="J77" s="61">
        <v>3.106147</v>
      </c>
      <c r="K77" s="61">
        <v>0.85299999999999998</v>
      </c>
      <c r="L77" s="61">
        <v>1.677</v>
      </c>
      <c r="M77" s="61">
        <v>22.649382150000001</v>
      </c>
      <c r="N77" s="62">
        <f t="shared" si="29"/>
        <v>4.1506262867336394</v>
      </c>
      <c r="O77" s="61">
        <v>7.7075098814229266</v>
      </c>
      <c r="Z77" s="61">
        <v>3</v>
      </c>
      <c r="AB77" s="61">
        <v>0.49223572500000001</v>
      </c>
      <c r="AC77" s="63" t="str">
        <f t="shared" si="30"/>
        <v/>
      </c>
      <c r="AD77" s="20" t="str">
        <f t="shared" si="49"/>
        <v/>
      </c>
      <c r="AE77" s="62" t="str">
        <f t="shared" si="31"/>
        <v/>
      </c>
      <c r="AF77" s="20">
        <f t="shared" si="46"/>
        <v>0.19643032999999999</v>
      </c>
      <c r="AG77" s="62">
        <f t="shared" si="32"/>
        <v>0.23275245006112411</v>
      </c>
      <c r="AH77" s="62">
        <f t="shared" si="33"/>
        <v>0.15643657836762515</v>
      </c>
      <c r="AI77" s="62">
        <f t="shared" si="47"/>
        <v>4.2960105026447315E-2</v>
      </c>
      <c r="AJ77" s="62">
        <f t="shared" si="48"/>
        <v>8.4459667209088096E-2</v>
      </c>
      <c r="AK77" s="62">
        <f t="shared" si="34"/>
        <v>-4.1499562182640781E-2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1.9927390392652164E-2</v>
      </c>
      <c r="AV77" s="62" t="str">
        <f t="shared" si="38"/>
        <v/>
      </c>
      <c r="AW77" s="62">
        <f t="shared" si="39"/>
        <v>0.49223572500000001</v>
      </c>
    </row>
    <row r="78" spans="1:49">
      <c r="A78" s="62">
        <v>1945</v>
      </c>
      <c r="B78" s="61">
        <v>4.1900000000000004</v>
      </c>
      <c r="C78" s="61">
        <v>6635</v>
      </c>
      <c r="D78" s="61">
        <v>20.804686480000001</v>
      </c>
      <c r="G78" s="61"/>
      <c r="H78" s="61">
        <v>0.16744186</v>
      </c>
      <c r="I78" s="61">
        <v>4.7027289999999997</v>
      </c>
      <c r="J78" s="61">
        <v>3.2506168999999998</v>
      </c>
      <c r="K78" s="61">
        <v>1.758</v>
      </c>
      <c r="L78" s="61">
        <v>1.0840000000000001</v>
      </c>
      <c r="M78" s="61">
        <v>22.859099610000001</v>
      </c>
      <c r="N78" s="62">
        <f t="shared" si="29"/>
        <v>4.2604086962919121</v>
      </c>
      <c r="O78" s="61">
        <v>7.6745718050065896</v>
      </c>
      <c r="Z78" s="61">
        <v>2.5416666669999999</v>
      </c>
      <c r="AB78" s="61">
        <v>0.52645744100000003</v>
      </c>
      <c r="AC78" s="63" t="str">
        <f t="shared" si="30"/>
        <v/>
      </c>
      <c r="AD78" s="20" t="str">
        <f t="shared" si="49"/>
        <v/>
      </c>
      <c r="AE78" s="62" t="str">
        <f t="shared" si="31"/>
        <v/>
      </c>
      <c r="AF78" s="20">
        <f t="shared" si="46"/>
        <v>0.16744186</v>
      </c>
      <c r="AG78" s="62">
        <f t="shared" si="32"/>
        <v>0.22604181055652223</v>
      </c>
      <c r="AH78" s="62">
        <f t="shared" si="33"/>
        <v>0.15624445497531955</v>
      </c>
      <c r="AI78" s="62">
        <f t="shared" si="47"/>
        <v>8.4500191900993255E-2</v>
      </c>
      <c r="AJ78" s="62">
        <f t="shared" si="48"/>
        <v>5.2103645062956026E-2</v>
      </c>
      <c r="AK78" s="62">
        <f t="shared" si="34"/>
        <v>3.2396546838037228E-2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3.8941415461962621E-3</v>
      </c>
      <c r="AV78" s="62" t="str">
        <f t="shared" si="38"/>
        <v/>
      </c>
      <c r="AW78" s="62">
        <f t="shared" si="39"/>
        <v>0.52645744100000003</v>
      </c>
    </row>
    <row r="79" spans="1:49">
      <c r="A79" s="62">
        <v>1946</v>
      </c>
      <c r="B79" s="61">
        <v>3.9</v>
      </c>
      <c r="C79" s="61">
        <v>6719</v>
      </c>
      <c r="D79" s="61">
        <v>23.6962343</v>
      </c>
      <c r="G79" s="61"/>
      <c r="H79" s="61">
        <v>0.21321590000000001</v>
      </c>
      <c r="I79" s="61">
        <v>3.6543220000000001</v>
      </c>
      <c r="J79" s="61">
        <v>3.5281889999999998</v>
      </c>
      <c r="K79" s="61">
        <v>2.5470000000000002</v>
      </c>
      <c r="L79" s="61">
        <v>3.3860000000000001</v>
      </c>
      <c r="M79" s="61">
        <v>25.041737730000001</v>
      </c>
      <c r="N79" s="62">
        <f t="shared" si="29"/>
        <v>4.3742174202662536</v>
      </c>
      <c r="O79" s="61">
        <v>7.7075098814229266</v>
      </c>
      <c r="Z79" s="61">
        <v>2.5</v>
      </c>
      <c r="AB79" s="61">
        <v>0.47243464299999999</v>
      </c>
      <c r="AC79" s="63" t="str">
        <f t="shared" si="30"/>
        <v/>
      </c>
      <c r="AD79" s="20" t="str">
        <f t="shared" si="49"/>
        <v/>
      </c>
      <c r="AE79" s="62" t="str">
        <f t="shared" si="31"/>
        <v/>
      </c>
      <c r="AF79" s="20">
        <f t="shared" si="46"/>
        <v>0.21321590000000001</v>
      </c>
      <c r="AG79" s="62">
        <f t="shared" si="32"/>
        <v>0.1542153050031245</v>
      </c>
      <c r="AH79" s="62">
        <f t="shared" si="33"/>
        <v>0.14889239173331434</v>
      </c>
      <c r="AI79" s="62">
        <f t="shared" si="47"/>
        <v>0.10748543282254767</v>
      </c>
      <c r="AJ79" s="62">
        <f t="shared" si="48"/>
        <v>0.14289190244882075</v>
      </c>
      <c r="AK79" s="62">
        <f t="shared" si="34"/>
        <v>-3.5406469626273071E-2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-9.4586799555047146E-4</v>
      </c>
      <c r="AV79" s="62" t="str">
        <f t="shared" si="38"/>
        <v/>
      </c>
      <c r="AW79" s="62">
        <f t="shared" si="39"/>
        <v>0.47243464299999999</v>
      </c>
    </row>
    <row r="80" spans="1:49">
      <c r="A80" s="62">
        <v>1947</v>
      </c>
      <c r="B80" s="61">
        <v>4.45</v>
      </c>
      <c r="C80" s="61">
        <v>6803</v>
      </c>
      <c r="D80" s="61">
        <v>26.39338601</v>
      </c>
      <c r="G80" s="61"/>
      <c r="H80" s="61">
        <v>0.23080000000000001</v>
      </c>
      <c r="I80" s="61">
        <v>3.8562029</v>
      </c>
      <c r="J80" s="61">
        <v>3.6058359000000002</v>
      </c>
      <c r="K80" s="61">
        <v>3.24</v>
      </c>
      <c r="L80" s="61">
        <v>5.22</v>
      </c>
      <c r="M80" s="61">
        <v>26.41527301</v>
      </c>
      <c r="N80" s="62">
        <f t="shared" si="29"/>
        <v>4.5617309721124251</v>
      </c>
      <c r="O80" s="61">
        <v>7.938076416337287</v>
      </c>
      <c r="Z80" s="61">
        <v>2.5</v>
      </c>
      <c r="AB80" s="61">
        <v>0.43267919500000002</v>
      </c>
      <c r="AC80" s="63" t="str">
        <f t="shared" si="30"/>
        <v/>
      </c>
      <c r="AD80" s="20" t="str">
        <f t="shared" si="49"/>
        <v/>
      </c>
      <c r="AE80" s="62" t="str">
        <f t="shared" si="31"/>
        <v/>
      </c>
      <c r="AF80" s="20">
        <f t="shared" si="46"/>
        <v>0.23080000000000001</v>
      </c>
      <c r="AG80" s="62">
        <f t="shared" si="32"/>
        <v>0.14610489531502138</v>
      </c>
      <c r="AH80" s="62">
        <f t="shared" si="33"/>
        <v>0.13661892030957343</v>
      </c>
      <c r="AI80" s="62">
        <f t="shared" si="47"/>
        <v>0.12275802728654898</v>
      </c>
      <c r="AJ80" s="62">
        <f t="shared" si="48"/>
        <v>0.19777682173944</v>
      </c>
      <c r="AK80" s="62">
        <f t="shared" si="34"/>
        <v>-7.5018794452891016E-2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-1.6974522202469956E-2</v>
      </c>
      <c r="AV80" s="62" t="str">
        <f t="shared" si="38"/>
        <v/>
      </c>
      <c r="AW80" s="62">
        <f t="shared" si="39"/>
        <v>0.43267919500000002</v>
      </c>
    </row>
    <row r="81" spans="1:49">
      <c r="A81" s="62">
        <v>1948</v>
      </c>
      <c r="B81" s="61">
        <v>5.2</v>
      </c>
      <c r="C81" s="61">
        <v>6883</v>
      </c>
      <c r="D81" s="61">
        <v>28.833181</v>
      </c>
      <c r="G81" s="61"/>
      <c r="H81" s="61">
        <v>0.2065217</v>
      </c>
      <c r="I81" s="61">
        <v>4.3630610000000001</v>
      </c>
      <c r="J81" s="61">
        <v>4.4377978999999996</v>
      </c>
      <c r="K81" s="61">
        <v>3.9790000000000001</v>
      </c>
      <c r="L81" s="61">
        <v>4.9509999999999996</v>
      </c>
      <c r="M81" s="61">
        <v>26.505714959999999</v>
      </c>
      <c r="N81" s="62">
        <f t="shared" si="29"/>
        <v>4.9086876702110231</v>
      </c>
      <c r="O81" s="61">
        <v>8.3992094861660096</v>
      </c>
      <c r="Z81" s="61">
        <v>2.5</v>
      </c>
      <c r="AB81" s="61">
        <v>0.398390209</v>
      </c>
      <c r="AC81" s="63" t="str">
        <f t="shared" si="30"/>
        <v/>
      </c>
      <c r="AD81" s="20" t="str">
        <f t="shared" si="49"/>
        <v/>
      </c>
      <c r="AE81" s="62" t="str">
        <f t="shared" si="31"/>
        <v/>
      </c>
      <c r="AF81" s="20">
        <f t="shared" si="46"/>
        <v>0.2065217</v>
      </c>
      <c r="AG81" s="62">
        <f t="shared" si="32"/>
        <v>0.15132083414590988</v>
      </c>
      <c r="AH81" s="62">
        <f t="shared" si="33"/>
        <v>0.15391287905417025</v>
      </c>
      <c r="AI81" s="62">
        <f t="shared" si="47"/>
        <v>0.13800072909055716</v>
      </c>
      <c r="AJ81" s="62">
        <f t="shared" si="48"/>
        <v>0.17171188985356836</v>
      </c>
      <c r="AK81" s="62">
        <f t="shared" si="34"/>
        <v>-3.37111607630112E-2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-4.8304478494588667E-2</v>
      </c>
      <c r="AV81" s="62" t="str">
        <f t="shared" si="38"/>
        <v/>
      </c>
      <c r="AW81" s="62">
        <f t="shared" si="39"/>
        <v>0.398390209</v>
      </c>
    </row>
    <row r="82" spans="1:49" ht="14.7" thickBot="1">
      <c r="A82" s="62">
        <v>1949</v>
      </c>
      <c r="B82" s="61">
        <v>6.5</v>
      </c>
      <c r="C82" s="61">
        <v>6955</v>
      </c>
      <c r="D82" s="61">
        <v>30.20945674</v>
      </c>
      <c r="G82" s="61"/>
      <c r="H82" s="61">
        <v>0.21843000000000001</v>
      </c>
      <c r="I82" s="61">
        <v>5.1490648999999999</v>
      </c>
      <c r="J82" s="61">
        <v>4.9539569999999999</v>
      </c>
      <c r="K82" s="61">
        <v>4.25</v>
      </c>
      <c r="L82" s="61">
        <v>4.3410000000000002</v>
      </c>
      <c r="M82" s="61">
        <v>26.83304845</v>
      </c>
      <c r="N82" s="62">
        <f t="shared" si="29"/>
        <v>5.0276600008488215</v>
      </c>
      <c r="O82" s="61">
        <v>8.4321475625823474</v>
      </c>
      <c r="Z82" s="61">
        <v>2.5</v>
      </c>
      <c r="AB82" s="61">
        <v>0.392628378</v>
      </c>
      <c r="AC82" s="63" t="str">
        <f t="shared" si="30"/>
        <v/>
      </c>
      <c r="AD82" s="20" t="str">
        <f t="shared" si="49"/>
        <v/>
      </c>
      <c r="AE82" s="62" t="str">
        <f t="shared" si="31"/>
        <v/>
      </c>
      <c r="AF82" s="20">
        <f t="shared" si="46"/>
        <v>0.21843000000000001</v>
      </c>
      <c r="AG82" s="62">
        <f t="shared" si="32"/>
        <v>0.17044546495211155</v>
      </c>
      <c r="AH82" s="62">
        <f t="shared" si="33"/>
        <v>0.16398696085919751</v>
      </c>
      <c r="AI82" s="62">
        <f t="shared" si="47"/>
        <v>0.14068442331081787</v>
      </c>
      <c r="AJ82" s="62">
        <f t="shared" si="48"/>
        <v>0.14369672508053186</v>
      </c>
      <c r="AK82" s="62">
        <f t="shared" si="34"/>
        <v>-3.012301769713982E-3</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1.0519618490142033E-3</v>
      </c>
      <c r="AV82" s="62" t="str">
        <f t="shared" si="38"/>
        <v/>
      </c>
      <c r="AW82" s="62">
        <f t="shared" si="39"/>
        <v>0.392628378</v>
      </c>
    </row>
    <row r="83" spans="1:49" s="72" customFormat="1" ht="14.7" thickTop="1">
      <c r="A83" s="71">
        <v>1950</v>
      </c>
      <c r="B83" s="61">
        <v>6.12</v>
      </c>
      <c r="C83" s="61">
        <v>7014</v>
      </c>
      <c r="D83" s="72">
        <v>32.066000000000003</v>
      </c>
      <c r="E83" s="62"/>
      <c r="F83" s="72">
        <v>0.61925872800000004</v>
      </c>
      <c r="G83" s="61"/>
      <c r="H83" s="72">
        <v>0.182373854</v>
      </c>
      <c r="I83" s="72">
        <v>5.3150639999999996</v>
      </c>
      <c r="J83" s="72">
        <v>4.839105</v>
      </c>
      <c r="K83" s="72">
        <v>5.7080000000000002</v>
      </c>
      <c r="L83" s="72">
        <v>6.117</v>
      </c>
      <c r="M83" s="72">
        <v>28.484858679999999</v>
      </c>
      <c r="N83" s="71">
        <f t="shared" si="29"/>
        <v>4.9848844045132505</v>
      </c>
      <c r="O83" s="61">
        <v>8.563899868247697</v>
      </c>
      <c r="P83" s="72">
        <v>5.0421166729999998</v>
      </c>
      <c r="Q83" s="72">
        <v>6.7850768180000003</v>
      </c>
      <c r="R83" s="72">
        <v>2.4709221879999999</v>
      </c>
      <c r="S83" s="72">
        <v>10.635566799999999</v>
      </c>
      <c r="T83" s="72">
        <v>8.3034038819999996</v>
      </c>
      <c r="U83" s="72">
        <v>7.0194523999999996</v>
      </c>
      <c r="V83" s="72">
        <v>3.4615819999999999</v>
      </c>
      <c r="W83" s="72">
        <v>1830.182</v>
      </c>
      <c r="X83" s="72">
        <v>0.56960040300000003</v>
      </c>
      <c r="Z83" s="72">
        <v>2.5416666669999999</v>
      </c>
      <c r="AB83" s="72">
        <v>0.36479656300000002</v>
      </c>
      <c r="AC83" s="63" t="str">
        <f t="shared" si="30"/>
        <v/>
      </c>
      <c r="AD83" s="20">
        <f t="shared" si="49"/>
        <v>0.61925872800000004</v>
      </c>
      <c r="AE83" s="62" t="str">
        <f t="shared" si="31"/>
        <v/>
      </c>
      <c r="AF83" s="20">
        <f t="shared" si="46"/>
        <v>0.182373854</v>
      </c>
      <c r="AG83" s="62">
        <f t="shared" si="32"/>
        <v>0.16575388261710219</v>
      </c>
      <c r="AH83" s="62">
        <f t="shared" si="33"/>
        <v>0.1509107777708476</v>
      </c>
      <c r="AI83" s="62">
        <f t="shared" si="47"/>
        <v>0.17800785879124306</v>
      </c>
      <c r="AJ83" s="62">
        <f t="shared" si="48"/>
        <v>0.19076280172144949</v>
      </c>
      <c r="AK83" s="62">
        <f t="shared" si="34"/>
        <v>-1.2754942930206431E-2</v>
      </c>
      <c r="AL83" s="62" t="str">
        <f t="shared" si="40"/>
        <v/>
      </c>
      <c r="AM83" s="62" t="str">
        <f t="shared" si="41"/>
        <v/>
      </c>
      <c r="AN83" s="62" t="str">
        <f t="shared" si="42"/>
        <v/>
      </c>
      <c r="AO83" s="62" t="str">
        <f t="shared" si="43"/>
        <v/>
      </c>
      <c r="AP83" s="62" t="str">
        <f t="shared" si="44"/>
        <v/>
      </c>
      <c r="AQ83" s="62">
        <f>IF(OR(V83="",U83=""),"",LN(V83/U83))</f>
        <v>-0.70695949928965007</v>
      </c>
      <c r="AR83" s="62">
        <f t="shared" si="35"/>
        <v>6.8052111951525527</v>
      </c>
      <c r="AS83" s="62">
        <f t="shared" si="36"/>
        <v>0.56960040300000003</v>
      </c>
      <c r="AT83" s="62" t="str">
        <f t="shared" si="37"/>
        <v/>
      </c>
      <c r="AU83" s="62">
        <f t="shared" si="45"/>
        <v>3.3544452808201612E-2</v>
      </c>
      <c r="AV83" s="62" t="str">
        <f t="shared" si="38"/>
        <v/>
      </c>
      <c r="AW83" s="62">
        <f t="shared" si="39"/>
        <v>0.36479656300000002</v>
      </c>
    </row>
    <row r="84" spans="1:49">
      <c r="A84" s="62">
        <v>1951</v>
      </c>
      <c r="B84" s="61">
        <v>6.21</v>
      </c>
      <c r="C84" s="61">
        <v>7070</v>
      </c>
      <c r="D84" s="61">
        <v>39.593000000000004</v>
      </c>
      <c r="F84">
        <v>0.56038246599999997</v>
      </c>
      <c r="G84" s="61"/>
      <c r="H84" s="61">
        <v>0.18382037200000001</v>
      </c>
      <c r="I84" s="61">
        <v>6.1443208</v>
      </c>
      <c r="J84" s="61">
        <v>5.8205980999999998</v>
      </c>
      <c r="K84" s="61">
        <v>9.2260000000000009</v>
      </c>
      <c r="L84" s="61">
        <v>9.1920000000000002</v>
      </c>
      <c r="M84" s="61">
        <v>29.055721649999999</v>
      </c>
      <c r="N84" s="62">
        <f t="shared" si="29"/>
        <v>5.9862860308957151</v>
      </c>
      <c r="O84" s="61">
        <v>10.013175230566539</v>
      </c>
      <c r="P84">
        <v>5.6763327200000004</v>
      </c>
      <c r="Q84">
        <v>8.0989288599999991</v>
      </c>
      <c r="R84">
        <v>2.9352966889999998</v>
      </c>
      <c r="S84">
        <v>15.75429785</v>
      </c>
      <c r="T84">
        <v>10.794174399999999</v>
      </c>
      <c r="U84">
        <v>7.0783231000000004</v>
      </c>
      <c r="V84">
        <v>3.4597530000000001</v>
      </c>
      <c r="W84">
        <v>1822.0116</v>
      </c>
      <c r="X84">
        <v>0.56960040300000003</v>
      </c>
      <c r="Y84">
        <v>4.8775849999999998</v>
      </c>
      <c r="Z84" s="61">
        <v>3</v>
      </c>
      <c r="AB84" s="61">
        <v>0.30343874399999998</v>
      </c>
      <c r="AC84" s="63" t="str">
        <f t="shared" si="30"/>
        <v/>
      </c>
      <c r="AD84" s="20">
        <f t="shared" si="49"/>
        <v>0.56038246599999997</v>
      </c>
      <c r="AE84" s="62" t="str">
        <f t="shared" si="31"/>
        <v/>
      </c>
      <c r="AF84" s="20">
        <f t="shared" si="46"/>
        <v>0.18382037200000001</v>
      </c>
      <c r="AG84" s="62">
        <f t="shared" si="32"/>
        <v>0.15518704821559365</v>
      </c>
      <c r="AH84" s="62">
        <f t="shared" si="33"/>
        <v>0.14701078726037428</v>
      </c>
      <c r="AI84" s="62">
        <f t="shared" si="47"/>
        <v>0.23302098855858358</v>
      </c>
      <c r="AJ84" s="62">
        <f t="shared" si="48"/>
        <v>0.23216225090293738</v>
      </c>
      <c r="AK84" s="62">
        <f t="shared" si="34"/>
        <v>8.587376556462023E-4</v>
      </c>
      <c r="AL84" s="62">
        <f t="shared" si="40"/>
        <v>-6.4581569512415019E-2</v>
      </c>
      <c r="AM84" s="62">
        <f t="shared" si="41"/>
        <v>-6.0547786517307712E-3</v>
      </c>
      <c r="AN84" s="62">
        <f t="shared" si="42"/>
        <v>-1.0843878830430814E-2</v>
      </c>
      <c r="AO84" s="62">
        <f t="shared" si="43"/>
        <v>0.20984848734054773</v>
      </c>
      <c r="AP84" s="62">
        <f t="shared" si="44"/>
        <v>7.9280067075567839E-2</v>
      </c>
      <c r="AQ84" s="62">
        <f t="shared" ref="AQ84:AQ146" si="50">IF(OR(V84="",U84=""),"",LN(V84/U84))</f>
        <v>-0.71583983013148222</v>
      </c>
      <c r="AR84" s="62">
        <f t="shared" si="35"/>
        <v>6.7918566142982311</v>
      </c>
      <c r="AS84" s="62">
        <f t="shared" si="36"/>
        <v>0.56960040300000003</v>
      </c>
      <c r="AT84" s="62">
        <f t="shared" si="37"/>
        <v>0.12319311494456089</v>
      </c>
      <c r="AU84" s="62">
        <f t="shared" si="45"/>
        <v>-0.15764431044766394</v>
      </c>
      <c r="AV84" s="62" t="str">
        <f t="shared" si="38"/>
        <v/>
      </c>
      <c r="AW84" s="62">
        <f t="shared" si="39"/>
        <v>0.30343874399999998</v>
      </c>
    </row>
    <row r="85" spans="1:49">
      <c r="A85" s="62">
        <v>1952</v>
      </c>
      <c r="B85" s="61">
        <v>5.76</v>
      </c>
      <c r="C85" s="61">
        <v>7125</v>
      </c>
      <c r="D85" s="61">
        <v>43.158999999999999</v>
      </c>
      <c r="F85">
        <v>0.57054963400000003</v>
      </c>
      <c r="G85" s="61"/>
      <c r="H85" s="61">
        <v>0.19622790100000001</v>
      </c>
      <c r="I85" s="61">
        <v>7.5723101000000002</v>
      </c>
      <c r="J85" s="61">
        <v>7.5072241000000002</v>
      </c>
      <c r="K85" s="61">
        <v>8.1340000000000003</v>
      </c>
      <c r="L85" s="61">
        <v>8.952</v>
      </c>
      <c r="M85" s="61">
        <v>29.30951919</v>
      </c>
      <c r="N85" s="62">
        <f t="shared" si="29"/>
        <v>6.4190084146189621</v>
      </c>
      <c r="O85" s="61">
        <v>10.73781291172596</v>
      </c>
      <c r="P85">
        <v>6.0729575000000002</v>
      </c>
      <c r="Q85">
        <v>9.0981494139999999</v>
      </c>
      <c r="R85">
        <v>3.3836736159999998</v>
      </c>
      <c r="S85">
        <v>15.527786969999999</v>
      </c>
      <c r="T85">
        <v>11.15814145</v>
      </c>
      <c r="U85">
        <v>7.1302060000000003</v>
      </c>
      <c r="V85">
        <v>3.4550010000000002</v>
      </c>
      <c r="W85">
        <v>1822.0116</v>
      </c>
      <c r="X85">
        <v>0.56960040300000003</v>
      </c>
      <c r="Y85">
        <v>5.8595829999999998</v>
      </c>
      <c r="Z85" s="61">
        <v>3</v>
      </c>
      <c r="AB85" s="61">
        <v>0.277014763</v>
      </c>
      <c r="AC85" s="63" t="str">
        <f t="shared" si="30"/>
        <v/>
      </c>
      <c r="AD85" s="20">
        <f t="shared" si="49"/>
        <v>0.57054963400000003</v>
      </c>
      <c r="AE85" s="62" t="str">
        <f t="shared" si="31"/>
        <v/>
      </c>
      <c r="AF85" s="20">
        <f t="shared" si="46"/>
        <v>0.19622790100000001</v>
      </c>
      <c r="AG85" s="62">
        <f t="shared" si="32"/>
        <v>0.17545147246229062</v>
      </c>
      <c r="AH85" s="62">
        <f t="shared" si="33"/>
        <v>0.17394342083922243</v>
      </c>
      <c r="AI85" s="62">
        <f t="shared" si="47"/>
        <v>0.1884659051414537</v>
      </c>
      <c r="AJ85" s="62">
        <f t="shared" si="48"/>
        <v>0.2074190782918974</v>
      </c>
      <c r="AK85" s="62">
        <f t="shared" si="34"/>
        <v>-1.8953173150443703E-2</v>
      </c>
      <c r="AL85" s="62">
        <f t="shared" si="40"/>
        <v>-2.2521192451514628E-3</v>
      </c>
      <c r="AM85" s="62">
        <f t="shared" si="41"/>
        <v>4.6546756693407437E-2</v>
      </c>
      <c r="AN85" s="62">
        <f t="shared" si="42"/>
        <v>7.2360991584964215E-2</v>
      </c>
      <c r="AO85" s="62">
        <f t="shared" si="43"/>
        <v>-8.4274542349434711E-2</v>
      </c>
      <c r="AP85" s="62">
        <f t="shared" si="44"/>
        <v>-3.6629636466241081E-2</v>
      </c>
      <c r="AQ85" s="62">
        <f t="shared" si="50"/>
        <v>-0.72451737935925675</v>
      </c>
      <c r="AR85" s="62">
        <f t="shared" si="35"/>
        <v>6.7831790650704571</v>
      </c>
      <c r="AS85" s="62">
        <f t="shared" si="36"/>
        <v>0.56960040300000003</v>
      </c>
      <c r="AT85" s="62">
        <f t="shared" si="37"/>
        <v>0.13576734864107137</v>
      </c>
      <c r="AU85" s="62">
        <f t="shared" si="45"/>
        <v>-3.9792461622018063E-2</v>
      </c>
      <c r="AV85" s="62" t="str">
        <f t="shared" si="38"/>
        <v/>
      </c>
      <c r="AW85" s="62">
        <f t="shared" si="39"/>
        <v>0.277014763</v>
      </c>
    </row>
    <row r="86" spans="1:49">
      <c r="A86" s="62">
        <v>1953</v>
      </c>
      <c r="B86" s="61">
        <v>5.56</v>
      </c>
      <c r="C86" s="61">
        <v>7171</v>
      </c>
      <c r="D86" s="61">
        <v>44.436999999999998</v>
      </c>
      <c r="F86">
        <v>0.57543850699999999</v>
      </c>
      <c r="G86" s="61"/>
      <c r="H86" s="61">
        <v>0.209105025</v>
      </c>
      <c r="I86" s="61">
        <v>8.8039307000000004</v>
      </c>
      <c r="J86" s="61">
        <v>7.8081572000000001</v>
      </c>
      <c r="K86" s="61">
        <v>7.6589999999999998</v>
      </c>
      <c r="L86" s="61">
        <v>8.1720000000000006</v>
      </c>
      <c r="M86" s="61">
        <v>30.13158675</v>
      </c>
      <c r="N86" s="62">
        <f t="shared" si="29"/>
        <v>6.3875327631253782</v>
      </c>
      <c r="O86" s="61">
        <v>10.803689064558636</v>
      </c>
      <c r="P86">
        <v>6.1577285589999997</v>
      </c>
      <c r="Q86">
        <v>8.9081219790000006</v>
      </c>
      <c r="R86">
        <v>3.4442360999999999</v>
      </c>
      <c r="S86">
        <v>13.997086919999999</v>
      </c>
      <c r="T86">
        <v>10.2505185</v>
      </c>
      <c r="U86">
        <v>7.1770306000000001</v>
      </c>
      <c r="V86">
        <v>3.4521769999999998</v>
      </c>
      <c r="W86">
        <v>1803.855</v>
      </c>
      <c r="X86">
        <v>0.56960040300000003</v>
      </c>
      <c r="Y86">
        <v>6.0553840000000001</v>
      </c>
      <c r="Z86" s="61">
        <v>2.9583333330000001</v>
      </c>
      <c r="AB86" s="61">
        <v>0.274722666</v>
      </c>
      <c r="AC86" s="63" t="str">
        <f t="shared" si="30"/>
        <v/>
      </c>
      <c r="AD86" s="20">
        <f t="shared" si="49"/>
        <v>0.57543850699999999</v>
      </c>
      <c r="AE86" s="62" t="str">
        <f t="shared" si="31"/>
        <v/>
      </c>
      <c r="AF86" s="20">
        <f t="shared" si="46"/>
        <v>0.209105025</v>
      </c>
      <c r="AG86" s="62">
        <f t="shared" si="32"/>
        <v>0.19812162612237552</v>
      </c>
      <c r="AH86" s="62">
        <f t="shared" si="33"/>
        <v>0.17571296892229449</v>
      </c>
      <c r="AI86" s="62">
        <f t="shared" si="47"/>
        <v>0.17235636969192339</v>
      </c>
      <c r="AJ86" s="62">
        <f t="shared" si="48"/>
        <v>0.18390080338456694</v>
      </c>
      <c r="AK86" s="62">
        <f t="shared" si="34"/>
        <v>-1.1544433692643546E-2</v>
      </c>
      <c r="AL86" s="62">
        <f t="shared" si="40"/>
        <v>1.8777818867832273E-2</v>
      </c>
      <c r="AM86" s="62">
        <f t="shared" si="41"/>
        <v>-1.6192020796539631E-2</v>
      </c>
      <c r="AN86" s="62">
        <f t="shared" si="42"/>
        <v>2.265571875105004E-2</v>
      </c>
      <c r="AO86" s="62">
        <f t="shared" si="43"/>
        <v>-9.886632741495828E-2</v>
      </c>
      <c r="AP86" s="62">
        <f t="shared" si="44"/>
        <v>-7.9925548226961796E-2</v>
      </c>
      <c r="AQ86" s="62">
        <f t="shared" si="50"/>
        <v>-0.73188068552865304</v>
      </c>
      <c r="AR86" s="62">
        <f t="shared" si="35"/>
        <v>6.7658006349233837</v>
      </c>
      <c r="AS86" s="62">
        <f t="shared" si="36"/>
        <v>0.56960040300000003</v>
      </c>
      <c r="AT86" s="62">
        <f t="shared" si="37"/>
        <v>0.13626896505164615</v>
      </c>
      <c r="AU86" s="62">
        <f t="shared" si="45"/>
        <v>3.4915568448195079E-2</v>
      </c>
      <c r="AV86" s="62" t="str">
        <f t="shared" si="38"/>
        <v/>
      </c>
      <c r="AW86" s="62">
        <f t="shared" si="39"/>
        <v>0.274722666</v>
      </c>
    </row>
    <row r="87" spans="1:49">
      <c r="A87" s="62">
        <v>1958</v>
      </c>
      <c r="B87" s="61">
        <v>5.48</v>
      </c>
      <c r="C87" s="61">
        <v>7213</v>
      </c>
      <c r="D87" s="61">
        <v>47.279000000000003</v>
      </c>
      <c r="F87">
        <v>0.57431508099999995</v>
      </c>
      <c r="G87" s="61"/>
      <c r="H87" s="61">
        <v>0.211637302</v>
      </c>
      <c r="I87" s="61">
        <v>9.1827666000000008</v>
      </c>
      <c r="J87" s="61">
        <v>8.5346934000000001</v>
      </c>
      <c r="K87" s="61">
        <v>8.1959999999999997</v>
      </c>
      <c r="L87" s="61">
        <v>9.1920000000000002</v>
      </c>
      <c r="M87" s="61">
        <v>31.678227100000001</v>
      </c>
      <c r="N87" s="62">
        <f t="shared" si="29"/>
        <v>6.4266051301095652</v>
      </c>
      <c r="O87" s="61">
        <v>10.902503293807648</v>
      </c>
      <c r="P87">
        <v>6.2757853529999998</v>
      </c>
      <c r="Q87">
        <v>8.5055139309999994</v>
      </c>
      <c r="R87">
        <v>3.445350559</v>
      </c>
      <c r="S87">
        <v>13.84447233</v>
      </c>
      <c r="T87">
        <v>10.142659119999999</v>
      </c>
      <c r="U87">
        <v>7.2190921000000001</v>
      </c>
      <c r="V87">
        <v>3.4489869999999998</v>
      </c>
      <c r="W87">
        <v>1813.8411000000001</v>
      </c>
      <c r="X87">
        <v>0.56960040300000003</v>
      </c>
      <c r="Y87">
        <v>6.2012780000000003</v>
      </c>
      <c r="Z87" s="61">
        <v>2.75</v>
      </c>
      <c r="AB87" s="61">
        <v>0.27983302599999998</v>
      </c>
      <c r="AC87" s="63" t="str">
        <f t="shared" si="30"/>
        <v/>
      </c>
      <c r="AD87" s="20">
        <f t="shared" si="49"/>
        <v>0.57431508099999995</v>
      </c>
      <c r="AE87" s="62" t="str">
        <f t="shared" si="31"/>
        <v/>
      </c>
      <c r="AF87" s="20">
        <f t="shared" si="46"/>
        <v>0.211637302</v>
      </c>
      <c r="AG87" s="62">
        <f t="shared" si="32"/>
        <v>0.1942250597516868</v>
      </c>
      <c r="AH87" s="62">
        <f t="shared" si="33"/>
        <v>0.18051763785190042</v>
      </c>
      <c r="AI87" s="62">
        <f t="shared" si="47"/>
        <v>0.17335392034518496</v>
      </c>
      <c r="AJ87" s="62">
        <f t="shared" si="48"/>
        <v>0.19442035576048561</v>
      </c>
      <c r="AK87" s="62">
        <f t="shared" si="34"/>
        <v>-2.1066435415300649E-2</v>
      </c>
      <c r="AL87" s="62">
        <f t="shared" si="40"/>
        <v>1.2892323416257125E-2</v>
      </c>
      <c r="AM87" s="62">
        <f t="shared" si="41"/>
        <v>-5.2347132055906069E-2</v>
      </c>
      <c r="AN87" s="62">
        <f t="shared" si="42"/>
        <v>-5.7748206582837937E-3</v>
      </c>
      <c r="AO87" s="62">
        <f t="shared" si="43"/>
        <v>-1.7061528105726441E-2</v>
      </c>
      <c r="AP87" s="62">
        <f t="shared" si="44"/>
        <v>-1.6676425760677207E-2</v>
      </c>
      <c r="AQ87" s="62">
        <f t="shared" si="50"/>
        <v>-0.73864863233623035</v>
      </c>
      <c r="AR87" s="62">
        <f t="shared" si="35"/>
        <v>6.7645533980301717</v>
      </c>
      <c r="AS87" s="62">
        <f t="shared" si="36"/>
        <v>0.56960040300000003</v>
      </c>
      <c r="AT87" s="62">
        <f t="shared" si="37"/>
        <v>0.13116347638486431</v>
      </c>
      <c r="AU87" s="62">
        <f t="shared" si="45"/>
        <v>2.3484992825060468E-2</v>
      </c>
      <c r="AV87" s="62" t="str">
        <f t="shared" si="38"/>
        <v/>
      </c>
      <c r="AW87" s="62">
        <f t="shared" si="39"/>
        <v>0.27983302599999998</v>
      </c>
    </row>
    <row r="88" spans="1:49">
      <c r="A88" s="62">
        <v>1955</v>
      </c>
      <c r="B88" s="61">
        <v>5.22</v>
      </c>
      <c r="C88" s="61">
        <v>7262</v>
      </c>
      <c r="D88" s="61">
        <v>50.826999999999998</v>
      </c>
      <c r="F88">
        <v>0.56816409199999995</v>
      </c>
      <c r="G88" s="61"/>
      <c r="H88" s="61">
        <v>0.20292364299999999</v>
      </c>
      <c r="I88" s="61">
        <v>9.6921190999999993</v>
      </c>
      <c r="J88" s="61">
        <v>8.9068281000000002</v>
      </c>
      <c r="K88" s="61">
        <v>8.9329999999999998</v>
      </c>
      <c r="L88" s="61">
        <v>10.337</v>
      </c>
      <c r="M88" s="61">
        <v>32.417527819999997</v>
      </c>
      <c r="N88" s="62">
        <f t="shared" si="29"/>
        <v>6.7057672316955905</v>
      </c>
      <c r="O88" s="61">
        <v>11.166007905138345</v>
      </c>
      <c r="P88">
        <v>6.4704061130000001</v>
      </c>
      <c r="Q88">
        <v>8.8187163050000006</v>
      </c>
      <c r="R88">
        <v>3.6508826270000001</v>
      </c>
      <c r="S88">
        <v>14.35822479</v>
      </c>
      <c r="T88">
        <v>10.335295110000001</v>
      </c>
      <c r="U88">
        <v>7.2680283000000001</v>
      </c>
      <c r="V88">
        <v>3.445738</v>
      </c>
      <c r="W88">
        <v>1803.855</v>
      </c>
      <c r="X88">
        <v>0.56960040300000003</v>
      </c>
      <c r="Y88">
        <v>6.89818</v>
      </c>
      <c r="Z88" s="61">
        <v>3.5</v>
      </c>
      <c r="AB88" s="61">
        <v>0.27804388200000002</v>
      </c>
      <c r="AC88" s="63" t="str">
        <f t="shared" si="30"/>
        <v/>
      </c>
      <c r="AD88" s="20">
        <f t="shared" si="49"/>
        <v>0.56816409199999995</v>
      </c>
      <c r="AE88" s="62" t="str">
        <f t="shared" si="31"/>
        <v/>
      </c>
      <c r="AF88" s="20">
        <f t="shared" si="46"/>
        <v>0.20292364299999999</v>
      </c>
      <c r="AG88" s="62">
        <f t="shared" si="32"/>
        <v>0.19068839593129636</v>
      </c>
      <c r="AH88" s="62">
        <f t="shared" si="33"/>
        <v>0.17523812343833003</v>
      </c>
      <c r="AI88" s="62">
        <f t="shared" si="47"/>
        <v>0.17575304464162747</v>
      </c>
      <c r="AJ88" s="62">
        <f t="shared" si="48"/>
        <v>0.20337615834103923</v>
      </c>
      <c r="AK88" s="62">
        <f t="shared" si="34"/>
        <v>-2.7623113699411755E-2</v>
      </c>
      <c r="AL88" s="62">
        <f t="shared" si="40"/>
        <v>-1.1981269585323707E-2</v>
      </c>
      <c r="AM88" s="62">
        <f t="shared" si="41"/>
        <v>-6.3598468817335279E-3</v>
      </c>
      <c r="AN88" s="62">
        <f t="shared" si="42"/>
        <v>1.5421784199159549E-2</v>
      </c>
      <c r="AO88" s="62">
        <f t="shared" si="43"/>
        <v>-6.0846208181973751E-3</v>
      </c>
      <c r="AP88" s="62">
        <f t="shared" si="44"/>
        <v>-2.3706968971974624E-2</v>
      </c>
      <c r="AQ88" s="62">
        <f t="shared" si="50"/>
        <v>-0.74634693927192319</v>
      </c>
      <c r="AR88" s="62">
        <f t="shared" si="35"/>
        <v>6.7513343811801132</v>
      </c>
      <c r="AS88" s="62">
        <f t="shared" si="36"/>
        <v>0.56960040300000003</v>
      </c>
      <c r="AT88" s="62">
        <f t="shared" si="37"/>
        <v>0.13571881086823934</v>
      </c>
      <c r="AU88" s="62">
        <f t="shared" si="45"/>
        <v>-1.5021511709605067E-2</v>
      </c>
      <c r="AV88" s="62" t="str">
        <f t="shared" si="38"/>
        <v/>
      </c>
      <c r="AW88" s="62">
        <f t="shared" si="39"/>
        <v>0.27804388200000002</v>
      </c>
    </row>
    <row r="89" spans="1:49">
      <c r="A89" s="62">
        <v>1956</v>
      </c>
      <c r="B89" s="61">
        <v>5.32</v>
      </c>
      <c r="C89" s="61">
        <v>7315</v>
      </c>
      <c r="D89" s="61">
        <v>55.241</v>
      </c>
      <c r="F89">
        <v>0.56506551299999996</v>
      </c>
      <c r="G89" s="61"/>
      <c r="H89" s="61">
        <v>0.20244021700000001</v>
      </c>
      <c r="I89" s="61">
        <v>10.670055700000001</v>
      </c>
      <c r="J89" s="61">
        <v>10.0715723</v>
      </c>
      <c r="K89" s="61">
        <v>10.067</v>
      </c>
      <c r="L89" s="61">
        <v>11.433999999999999</v>
      </c>
      <c r="M89" s="61">
        <v>33.265317400000001</v>
      </c>
      <c r="N89" s="62">
        <f t="shared" si="29"/>
        <v>7.0509180003723788</v>
      </c>
      <c r="O89" s="61">
        <v>11.72595520421608</v>
      </c>
      <c r="P89">
        <v>6.7843944909999996</v>
      </c>
      <c r="Q89">
        <v>9.2905134680000003</v>
      </c>
      <c r="R89">
        <v>3.8453056390000002</v>
      </c>
      <c r="S89">
        <v>14.92906393</v>
      </c>
      <c r="T89">
        <v>10.77318683</v>
      </c>
      <c r="U89">
        <v>7.3202324000000001</v>
      </c>
      <c r="V89">
        <v>3.4421469999999998</v>
      </c>
      <c r="W89">
        <v>1781.1593</v>
      </c>
      <c r="X89">
        <v>0.56960040300000003</v>
      </c>
      <c r="Y89">
        <v>7.7245650000000001</v>
      </c>
      <c r="Z89" s="61">
        <v>3.7916666669999999</v>
      </c>
      <c r="AB89" s="61">
        <v>0.27150102599999998</v>
      </c>
      <c r="AC89" s="63" t="str">
        <f t="shared" si="30"/>
        <v/>
      </c>
      <c r="AD89" s="20">
        <f t="shared" si="49"/>
        <v>0.56506551299999996</v>
      </c>
      <c r="AE89" s="62" t="str">
        <f t="shared" si="31"/>
        <v/>
      </c>
      <c r="AF89" s="20">
        <f t="shared" si="46"/>
        <v>0.20244021700000001</v>
      </c>
      <c r="AG89" s="62">
        <f t="shared" si="32"/>
        <v>0.19315464419543457</v>
      </c>
      <c r="AH89" s="62">
        <f t="shared" si="33"/>
        <v>0.18232060064082836</v>
      </c>
      <c r="AI89" s="62">
        <f t="shared" si="47"/>
        <v>0.18223783059683932</v>
      </c>
      <c r="AJ89" s="62">
        <f t="shared" si="48"/>
        <v>0.20698394308575152</v>
      </c>
      <c r="AK89" s="62">
        <f t="shared" si="34"/>
        <v>-2.4746112488912203E-2</v>
      </c>
      <c r="AL89" s="62">
        <f t="shared" si="40"/>
        <v>-2.8037123404190244E-3</v>
      </c>
      <c r="AM89" s="62">
        <f t="shared" si="41"/>
        <v>1.9276223887223563E-3</v>
      </c>
      <c r="AN89" s="62">
        <f t="shared" si="42"/>
        <v>1.694251628917963E-3</v>
      </c>
      <c r="AO89" s="62">
        <f t="shared" si="43"/>
        <v>-1.1202905958646573E-2</v>
      </c>
      <c r="AP89" s="62">
        <f t="shared" si="44"/>
        <v>-8.6942851393095807E-3</v>
      </c>
      <c r="AQ89" s="62">
        <f t="shared" si="50"/>
        <v>-0.75454667149765908</v>
      </c>
      <c r="AR89" s="62">
        <f t="shared" si="35"/>
        <v>6.7304730519246245</v>
      </c>
      <c r="AS89" s="62">
        <f t="shared" si="36"/>
        <v>0.56960040300000003</v>
      </c>
      <c r="AT89" s="62">
        <f t="shared" si="37"/>
        <v>0.13983390959613332</v>
      </c>
      <c r="AU89" s="62">
        <f t="shared" si="45"/>
        <v>-1.5189884178369133E-2</v>
      </c>
      <c r="AV89" s="62" t="str">
        <f t="shared" si="38"/>
        <v/>
      </c>
      <c r="AW89" s="62">
        <f t="shared" si="39"/>
        <v>0.27150102599999998</v>
      </c>
    </row>
    <row r="90" spans="1:49">
      <c r="A90" s="62">
        <v>1957</v>
      </c>
      <c r="B90" s="61">
        <v>5.28</v>
      </c>
      <c r="C90" s="61">
        <v>7364</v>
      </c>
      <c r="D90" s="61">
        <v>58.963000000000001</v>
      </c>
      <c r="F90">
        <v>0.55735469000000004</v>
      </c>
      <c r="G90" s="61"/>
      <c r="H90" s="61">
        <v>0.20185540099999999</v>
      </c>
      <c r="I90" s="61">
        <v>11.804547899999999</v>
      </c>
      <c r="J90" s="61">
        <v>10.691207</v>
      </c>
      <c r="K90" s="61">
        <v>11.061</v>
      </c>
      <c r="L90" s="61">
        <v>12.566000000000001</v>
      </c>
      <c r="M90" s="61">
        <v>33.832653960000002</v>
      </c>
      <c r="N90" s="62">
        <f t="shared" si="29"/>
        <v>7.3505503994714516</v>
      </c>
      <c r="O90" s="61">
        <v>12.252964426877478</v>
      </c>
      <c r="P90">
        <v>7.0592032270000002</v>
      </c>
      <c r="Q90">
        <v>9.6403791640000005</v>
      </c>
      <c r="R90">
        <v>4.1564915210000004</v>
      </c>
      <c r="S90">
        <v>15.21004198</v>
      </c>
      <c r="T90">
        <v>11.025096830000001</v>
      </c>
      <c r="U90">
        <v>7.3695208000000001</v>
      </c>
      <c r="V90">
        <v>3.4930810000000001</v>
      </c>
      <c r="W90">
        <v>1781.1593</v>
      </c>
      <c r="X90">
        <v>0.56960040300000003</v>
      </c>
      <c r="Y90">
        <v>8.4691360000000007</v>
      </c>
      <c r="Z90" s="61">
        <v>4.5</v>
      </c>
      <c r="AB90" s="61">
        <v>0.27541810700000002</v>
      </c>
      <c r="AC90" s="63" t="str">
        <f t="shared" si="30"/>
        <v/>
      </c>
      <c r="AD90" s="20">
        <f t="shared" si="49"/>
        <v>0.55735469000000004</v>
      </c>
      <c r="AE90" s="62" t="str">
        <f t="shared" si="31"/>
        <v/>
      </c>
      <c r="AF90" s="20">
        <f t="shared" si="46"/>
        <v>0.20185540099999999</v>
      </c>
      <c r="AG90" s="62">
        <f t="shared" si="32"/>
        <v>0.20020263385512949</v>
      </c>
      <c r="AH90" s="62">
        <f t="shared" si="33"/>
        <v>0.18132060783881418</v>
      </c>
      <c r="AI90" s="62">
        <f t="shared" si="47"/>
        <v>0.18759221884910876</v>
      </c>
      <c r="AJ90" s="62">
        <f t="shared" si="48"/>
        <v>0.21311670030358021</v>
      </c>
      <c r="AK90" s="62">
        <f t="shared" si="34"/>
        <v>-2.5524481454471448E-2</v>
      </c>
      <c r="AL90" s="62">
        <f t="shared" si="40"/>
        <v>-1.9102327713584214E-3</v>
      </c>
      <c r="AM90" s="62">
        <f t="shared" si="41"/>
        <v>-4.6507556652769207E-3</v>
      </c>
      <c r="AN90" s="62">
        <f t="shared" si="42"/>
        <v>3.6200870727149621E-2</v>
      </c>
      <c r="AO90" s="62">
        <f t="shared" si="43"/>
        <v>-2.2971419574888061E-2</v>
      </c>
      <c r="AP90" s="62">
        <f t="shared" si="44"/>
        <v>-1.8503515667931597E-2</v>
      </c>
      <c r="AQ90" s="62">
        <f t="shared" si="50"/>
        <v>-0.74656852894310599</v>
      </c>
      <c r="AR90" s="62">
        <f t="shared" si="35"/>
        <v>6.7384511944791772</v>
      </c>
      <c r="AS90" s="62">
        <f t="shared" si="36"/>
        <v>0.56960040300000003</v>
      </c>
      <c r="AT90" s="62">
        <f t="shared" si="37"/>
        <v>0.14363475399827011</v>
      </c>
      <c r="AU90" s="62">
        <f t="shared" si="45"/>
        <v>-3.7007068668863385E-3</v>
      </c>
      <c r="AV90" s="62" t="str">
        <f t="shared" si="38"/>
        <v/>
      </c>
      <c r="AW90" s="62">
        <f t="shared" si="39"/>
        <v>0.27541810700000002</v>
      </c>
    </row>
    <row r="91" spans="1:49">
      <c r="A91" s="62">
        <v>1958</v>
      </c>
      <c r="B91" s="61">
        <v>5.17</v>
      </c>
      <c r="C91" s="61">
        <v>7409</v>
      </c>
      <c r="D91" s="61">
        <v>62.268999999999998</v>
      </c>
      <c r="F91">
        <v>0.56427416500000005</v>
      </c>
      <c r="G91" s="61"/>
      <c r="H91" s="61">
        <v>0.21101992999999999</v>
      </c>
      <c r="I91" s="61">
        <v>13.298694299999999</v>
      </c>
      <c r="J91" s="61">
        <v>12.019033200000001</v>
      </c>
      <c r="K91" s="61">
        <v>10.797000000000001</v>
      </c>
      <c r="L91" s="61">
        <v>12.252000000000001</v>
      </c>
      <c r="M91" s="61">
        <v>34.440233030000002</v>
      </c>
      <c r="N91" s="62">
        <f t="shared" si="29"/>
        <v>7.5794265637476199</v>
      </c>
      <c r="O91" s="61">
        <v>12.779973649538874</v>
      </c>
      <c r="P91">
        <v>7.3641507969999997</v>
      </c>
      <c r="Q91">
        <v>9.6910059529999995</v>
      </c>
      <c r="R91">
        <v>4.2232163390000004</v>
      </c>
      <c r="S91">
        <v>14.62552402</v>
      </c>
      <c r="T91">
        <v>10.51189832</v>
      </c>
      <c r="U91">
        <v>7.414898</v>
      </c>
      <c r="V91">
        <v>3.5460940000000001</v>
      </c>
      <c r="W91">
        <v>1752.1088</v>
      </c>
      <c r="X91">
        <v>0.56960040300000003</v>
      </c>
      <c r="Y91">
        <v>8.9659779999999998</v>
      </c>
      <c r="Z91" s="61">
        <v>4.6666666670000003</v>
      </c>
      <c r="AB91" s="61">
        <v>0.286210666</v>
      </c>
      <c r="AC91" s="63" t="str">
        <f t="shared" si="30"/>
        <v/>
      </c>
      <c r="AD91" s="20">
        <f t="shared" si="49"/>
        <v>0.56427416500000005</v>
      </c>
      <c r="AE91" s="62" t="str">
        <f t="shared" si="31"/>
        <v/>
      </c>
      <c r="AF91" s="20">
        <f t="shared" si="46"/>
        <v>0.21101992999999999</v>
      </c>
      <c r="AG91" s="62">
        <f t="shared" si="32"/>
        <v>0.21356845782010309</v>
      </c>
      <c r="AH91" s="62">
        <f t="shared" si="33"/>
        <v>0.19301792545247234</v>
      </c>
      <c r="AI91" s="62">
        <f t="shared" si="47"/>
        <v>0.1733928600105992</v>
      </c>
      <c r="AJ91" s="62">
        <f t="shared" si="48"/>
        <v>0.19675922208482552</v>
      </c>
      <c r="AK91" s="62">
        <f t="shared" si="34"/>
        <v>-2.3366362074226321E-2</v>
      </c>
      <c r="AL91" s="62">
        <f t="shared" si="40"/>
        <v>1.1629202114963235E-2</v>
      </c>
      <c r="AM91" s="62">
        <f t="shared" si="41"/>
        <v>-2.5424557049650253E-2</v>
      </c>
      <c r="AN91" s="62">
        <f t="shared" si="42"/>
        <v>-1.4736681531546787E-2</v>
      </c>
      <c r="AO91" s="62">
        <f t="shared" si="43"/>
        <v>-6.9849994259378975E-2</v>
      </c>
      <c r="AP91" s="62">
        <f t="shared" si="44"/>
        <v>-7.8328765989318941E-2</v>
      </c>
      <c r="AQ91" s="62">
        <f t="shared" si="50"/>
        <v>-0.73764450355216937</v>
      </c>
      <c r="AR91" s="62">
        <f t="shared" si="35"/>
        <v>6.7309308664726348</v>
      </c>
      <c r="AS91" s="62">
        <f t="shared" si="36"/>
        <v>0.56960040300000003</v>
      </c>
      <c r="AT91" s="62">
        <f t="shared" si="37"/>
        <v>0.14398782700862386</v>
      </c>
      <c r="AU91" s="62">
        <f t="shared" si="45"/>
        <v>1.4337649130935895E-2</v>
      </c>
      <c r="AV91" s="62" t="str">
        <f t="shared" si="38"/>
        <v/>
      </c>
      <c r="AW91" s="62">
        <f t="shared" si="39"/>
        <v>0.286210666</v>
      </c>
    </row>
    <row r="92" spans="1:49">
      <c r="A92" s="62">
        <v>1959</v>
      </c>
      <c r="B92" s="61">
        <v>5.180999999</v>
      </c>
      <c r="C92" s="61">
        <v>7446</v>
      </c>
      <c r="D92" s="61">
        <v>66.245000000000005</v>
      </c>
      <c r="F92">
        <v>0.55601036000000004</v>
      </c>
      <c r="G92" s="61"/>
      <c r="H92" s="61">
        <v>0.218461771</v>
      </c>
      <c r="I92" s="61">
        <v>14.073548799999999</v>
      </c>
      <c r="J92" s="61">
        <v>12.6045479</v>
      </c>
      <c r="K92" s="61">
        <v>11.42</v>
      </c>
      <c r="L92" s="61">
        <v>12.487</v>
      </c>
      <c r="M92" s="61">
        <v>36.114757480000002</v>
      </c>
      <c r="N92" s="62">
        <f t="shared" si="29"/>
        <v>7.6513048180879517</v>
      </c>
      <c r="O92" s="61">
        <v>12.878787878787886</v>
      </c>
      <c r="P92">
        <v>7.4589635230000004</v>
      </c>
      <c r="Q92">
        <v>9.6814631799999997</v>
      </c>
      <c r="R92">
        <v>4.2869351629999999</v>
      </c>
      <c r="S92">
        <v>14.33256985</v>
      </c>
      <c r="T92">
        <v>10.299916319999999</v>
      </c>
      <c r="U92">
        <v>7.4520318999999997</v>
      </c>
      <c r="V92">
        <v>3.6010279999999999</v>
      </c>
      <c r="W92">
        <v>1728.5052000000001</v>
      </c>
      <c r="X92">
        <v>0.56960040300000003</v>
      </c>
      <c r="Y92">
        <v>9.4660499999999992</v>
      </c>
      <c r="Z92" s="61">
        <v>4.5</v>
      </c>
      <c r="AB92" s="61">
        <v>0.28130513600000001</v>
      </c>
      <c r="AC92" s="63" t="str">
        <f t="shared" si="30"/>
        <v/>
      </c>
      <c r="AD92" s="20">
        <f t="shared" si="49"/>
        <v>0.55601036000000004</v>
      </c>
      <c r="AE92" s="62" t="str">
        <f t="shared" si="31"/>
        <v/>
      </c>
      <c r="AF92" s="20">
        <f t="shared" si="46"/>
        <v>0.218461771</v>
      </c>
      <c r="AG92" s="62">
        <f t="shared" si="32"/>
        <v>0.21244695901577476</v>
      </c>
      <c r="AH92" s="62">
        <f t="shared" si="33"/>
        <v>0.19027168691976751</v>
      </c>
      <c r="AI92" s="62">
        <f t="shared" si="47"/>
        <v>0.17239036908445921</v>
      </c>
      <c r="AJ92" s="62">
        <f t="shared" si="48"/>
        <v>0.18849724507509999</v>
      </c>
      <c r="AK92" s="62">
        <f t="shared" si="34"/>
        <v>-1.6106875990640784E-2</v>
      </c>
      <c r="AL92" s="62">
        <f t="shared" si="40"/>
        <v>3.3540736944048643E-3</v>
      </c>
      <c r="AM92" s="62">
        <f t="shared" si="41"/>
        <v>-1.0423841387083721E-2</v>
      </c>
      <c r="AN92" s="62">
        <f t="shared" si="42"/>
        <v>5.5364078403988314E-3</v>
      </c>
      <c r="AO92" s="62">
        <f t="shared" si="43"/>
        <v>-2.9672315753663064E-2</v>
      </c>
      <c r="AP92" s="62">
        <f t="shared" si="44"/>
        <v>-2.9810670187754525E-2</v>
      </c>
      <c r="AQ92" s="62">
        <f t="shared" si="50"/>
        <v>-0.72726737320579293</v>
      </c>
      <c r="AR92" s="62">
        <f t="shared" si="35"/>
        <v>6.7277448945401375</v>
      </c>
      <c r="AS92" s="62">
        <f t="shared" si="36"/>
        <v>0.56960040300000003</v>
      </c>
      <c r="AT92" s="62">
        <f t="shared" si="37"/>
        <v>0.14289455807985507</v>
      </c>
      <c r="AU92" s="62">
        <f t="shared" si="45"/>
        <v>3.722801449202881E-2</v>
      </c>
      <c r="AV92" s="62" t="str">
        <f t="shared" si="38"/>
        <v/>
      </c>
      <c r="AW92" s="62">
        <f t="shared" si="39"/>
        <v>0.28130513600000001</v>
      </c>
    </row>
    <row r="93" spans="1:49">
      <c r="A93" s="62">
        <v>1960</v>
      </c>
      <c r="B93" s="61">
        <v>5.1799999989999996</v>
      </c>
      <c r="C93" s="61">
        <v>7480</v>
      </c>
      <c r="D93" s="61">
        <v>72.161000000000001</v>
      </c>
      <c r="F93">
        <v>0.53967918100000001</v>
      </c>
      <c r="G93" s="61"/>
      <c r="H93" s="61">
        <v>0.22085336999999999</v>
      </c>
      <c r="I93" s="61">
        <v>15.3358311</v>
      </c>
      <c r="J93" s="61">
        <v>13.657009800000001</v>
      </c>
      <c r="K93" s="61">
        <v>13.276</v>
      </c>
      <c r="L93" s="61">
        <v>15.006</v>
      </c>
      <c r="M93" s="61">
        <v>37.268722099999998</v>
      </c>
      <c r="N93" s="62">
        <f t="shared" si="29"/>
        <v>8.0398246691858208</v>
      </c>
      <c r="O93" s="61">
        <v>13.405797101449282</v>
      </c>
      <c r="P93">
        <v>7.7568536960000003</v>
      </c>
      <c r="Q93">
        <v>10.0749902</v>
      </c>
      <c r="R93">
        <v>4.5453013819999999</v>
      </c>
      <c r="S93">
        <v>14.699678820000001</v>
      </c>
      <c r="T93">
        <v>10.45153494</v>
      </c>
      <c r="U93">
        <v>7.4862042999999998</v>
      </c>
      <c r="V93">
        <v>3.6580159999999999</v>
      </c>
      <c r="W93">
        <v>1723.9661000000001</v>
      </c>
      <c r="X93">
        <v>0.56960040300000003</v>
      </c>
      <c r="Y93">
        <v>10.55416</v>
      </c>
      <c r="Z93" s="61">
        <v>5</v>
      </c>
      <c r="AB93" s="61">
        <v>0.277763388</v>
      </c>
      <c r="AC93" s="63" t="str">
        <f t="shared" si="30"/>
        <v/>
      </c>
      <c r="AD93" s="20">
        <f t="shared" si="49"/>
        <v>0.53967918100000001</v>
      </c>
      <c r="AE93" s="62" t="str">
        <f t="shared" si="31"/>
        <v/>
      </c>
      <c r="AF93" s="20">
        <f t="shared" si="46"/>
        <v>0.22085336999999999</v>
      </c>
      <c r="AG93" s="62">
        <f t="shared" si="32"/>
        <v>0.21252243039869181</v>
      </c>
      <c r="AH93" s="62">
        <f t="shared" si="33"/>
        <v>0.18925749088843005</v>
      </c>
      <c r="AI93" s="62">
        <f t="shared" si="47"/>
        <v>0.18397749476864234</v>
      </c>
      <c r="AJ93" s="62">
        <f t="shared" si="48"/>
        <v>0.20795166364102494</v>
      </c>
      <c r="AK93" s="62">
        <f t="shared" si="34"/>
        <v>-2.3974168872382601E-2</v>
      </c>
      <c r="AL93" s="62">
        <f t="shared" si="40"/>
        <v>-1.0370744084183389E-2</v>
      </c>
      <c r="AM93" s="62">
        <f t="shared" si="41"/>
        <v>-9.6879875848174604E-3</v>
      </c>
      <c r="AN93" s="62">
        <f t="shared" si="42"/>
        <v>8.9908948087158245E-3</v>
      </c>
      <c r="AO93" s="62">
        <f t="shared" si="43"/>
        <v>-2.4239992649250888E-2</v>
      </c>
      <c r="AP93" s="62">
        <f t="shared" si="44"/>
        <v>-3.4917996983799229E-2</v>
      </c>
      <c r="AQ93" s="62">
        <f t="shared" si="50"/>
        <v>-0.7161409761189822</v>
      </c>
      <c r="AR93" s="62">
        <f t="shared" si="35"/>
        <v>6.7362418113382398</v>
      </c>
      <c r="AS93" s="62">
        <f t="shared" si="36"/>
        <v>0.56960040300000003</v>
      </c>
      <c r="AT93" s="62">
        <f t="shared" si="37"/>
        <v>0.14625850528678924</v>
      </c>
      <c r="AU93" s="62">
        <f t="shared" si="45"/>
        <v>-4.5310778879728286E-3</v>
      </c>
      <c r="AV93" s="62" t="str">
        <f t="shared" si="38"/>
        <v/>
      </c>
      <c r="AW93" s="62">
        <f t="shared" si="39"/>
        <v>0.277763388</v>
      </c>
    </row>
    <row r="94" spans="1:49">
      <c r="A94" s="62">
        <v>1961</v>
      </c>
      <c r="B94" s="61">
        <v>5.1849999990000004</v>
      </c>
      <c r="C94" s="61">
        <v>7520</v>
      </c>
      <c r="D94" s="61">
        <v>78.522000000000006</v>
      </c>
      <c r="F94">
        <v>0.53421938899999999</v>
      </c>
      <c r="G94" s="61"/>
      <c r="H94" s="61">
        <v>0.226433356</v>
      </c>
      <c r="I94" s="61">
        <v>16.259324199999998</v>
      </c>
      <c r="J94" s="61">
        <v>16.6406758</v>
      </c>
      <c r="K94" s="61">
        <v>14.198</v>
      </c>
      <c r="L94" s="61">
        <v>15.15</v>
      </c>
      <c r="M94" s="61">
        <v>39.188850379999998</v>
      </c>
      <c r="N94" s="62">
        <f t="shared" si="29"/>
        <v>8.2756311000973888</v>
      </c>
      <c r="O94" s="61">
        <v>13.702239789196319</v>
      </c>
      <c r="P94">
        <v>7.9245081109999997</v>
      </c>
      <c r="Q94">
        <v>10.44962043</v>
      </c>
      <c r="R94">
        <v>4.7600059180000001</v>
      </c>
      <c r="S94">
        <v>14.71152769</v>
      </c>
      <c r="T94">
        <v>10.524555940000001</v>
      </c>
      <c r="U94">
        <v>7.5258381999999999</v>
      </c>
      <c r="V94">
        <v>3.6874630000000002</v>
      </c>
      <c r="W94">
        <v>1725.7817</v>
      </c>
      <c r="X94">
        <v>0.56960040300000003</v>
      </c>
      <c r="Y94">
        <v>11.661390000000001</v>
      </c>
      <c r="Z94" s="61">
        <v>5</v>
      </c>
      <c r="AB94" s="61">
        <v>0.251229967</v>
      </c>
      <c r="AC94" s="63" t="str">
        <f t="shared" si="30"/>
        <v/>
      </c>
      <c r="AD94" s="20">
        <f t="shared" si="49"/>
        <v>0.53421938899999999</v>
      </c>
      <c r="AE94" s="62" t="str">
        <f t="shared" si="31"/>
        <v/>
      </c>
      <c r="AF94" s="20">
        <f t="shared" si="46"/>
        <v>0.226433356</v>
      </c>
      <c r="AG94" s="62">
        <f t="shared" si="32"/>
        <v>0.20706711749573364</v>
      </c>
      <c r="AH94" s="62">
        <f t="shared" si="33"/>
        <v>0.21192373857008226</v>
      </c>
      <c r="AI94" s="62">
        <f t="shared" si="47"/>
        <v>0.18081556761162476</v>
      </c>
      <c r="AJ94" s="62">
        <f t="shared" si="48"/>
        <v>0.19293955834033774</v>
      </c>
      <c r="AK94" s="62">
        <f t="shared" si="34"/>
        <v>-1.212399072871298E-2</v>
      </c>
      <c r="AL94" s="62">
        <f t="shared" si="40"/>
        <v>-7.5244591965394547E-3</v>
      </c>
      <c r="AM94" s="62">
        <f t="shared" si="41"/>
        <v>7.6016115456117332E-3</v>
      </c>
      <c r="AN94" s="62">
        <f t="shared" si="42"/>
        <v>1.7246966827879372E-2</v>
      </c>
      <c r="AO94" s="62">
        <f t="shared" si="43"/>
        <v>-2.810217009450584E-2</v>
      </c>
      <c r="AP94" s="62">
        <f t="shared" si="44"/>
        <v>-2.1945572720341092E-2</v>
      </c>
      <c r="AQ94" s="62">
        <f t="shared" si="50"/>
        <v>-0.71340350541870401</v>
      </c>
      <c r="AR94" s="62">
        <f t="shared" si="35"/>
        <v>6.7400318808213244</v>
      </c>
      <c r="AS94" s="62">
        <f t="shared" si="36"/>
        <v>0.56960040300000003</v>
      </c>
      <c r="AT94" s="62">
        <f t="shared" si="37"/>
        <v>0.14851111790326277</v>
      </c>
      <c r="AU94" s="62">
        <f t="shared" si="45"/>
        <v>2.1092091410066634E-2</v>
      </c>
      <c r="AV94" s="62" t="str">
        <f t="shared" si="38"/>
        <v/>
      </c>
      <c r="AW94" s="62">
        <f t="shared" si="39"/>
        <v>0.251229967</v>
      </c>
    </row>
    <row r="95" spans="1:49">
      <c r="A95" s="62">
        <v>1962</v>
      </c>
      <c r="B95" s="61">
        <v>5.1879999989999996</v>
      </c>
      <c r="C95" s="61">
        <v>7562</v>
      </c>
      <c r="D95" s="61">
        <v>85.195999999999998</v>
      </c>
      <c r="F95">
        <v>0.52888489900000002</v>
      </c>
      <c r="G95" s="61"/>
      <c r="H95" s="61">
        <v>0.231313677</v>
      </c>
      <c r="I95" s="61">
        <v>17.479669900000001</v>
      </c>
      <c r="J95" s="61">
        <v>18.006847700000002</v>
      </c>
      <c r="K95" s="61">
        <v>15.13</v>
      </c>
      <c r="L95" s="61">
        <v>16.154</v>
      </c>
      <c r="M95" s="61">
        <v>40.641107499999997</v>
      </c>
      <c r="N95" s="62">
        <f t="shared" si="29"/>
        <v>8.6100789130610149</v>
      </c>
      <c r="O95" s="61">
        <v>14.361001317523066</v>
      </c>
      <c r="P95">
        <v>8.2389840450000005</v>
      </c>
      <c r="Q95">
        <v>10.91507636</v>
      </c>
      <c r="R95">
        <v>5.144279783</v>
      </c>
      <c r="S95">
        <v>14.49736352</v>
      </c>
      <c r="T95">
        <v>10.6561998</v>
      </c>
      <c r="U95">
        <v>7.5674602999999996</v>
      </c>
      <c r="V95">
        <v>3.7072929999999999</v>
      </c>
      <c r="W95">
        <v>1714.8878</v>
      </c>
      <c r="X95">
        <v>0.56960040300000003</v>
      </c>
      <c r="Y95">
        <v>12.911110000000001</v>
      </c>
      <c r="Z95" s="61">
        <v>4.3333333329999997</v>
      </c>
      <c r="AB95" s="61">
        <v>0.221627405</v>
      </c>
      <c r="AC95" s="63" t="str">
        <f t="shared" si="30"/>
        <v/>
      </c>
      <c r="AD95" s="20">
        <f t="shared" si="49"/>
        <v>0.52888489900000002</v>
      </c>
      <c r="AE95" s="62" t="str">
        <f t="shared" si="31"/>
        <v/>
      </c>
      <c r="AF95" s="20">
        <f t="shared" si="46"/>
        <v>0.231313677</v>
      </c>
      <c r="AG95" s="62">
        <f t="shared" si="32"/>
        <v>0.20517007723367295</v>
      </c>
      <c r="AH95" s="62">
        <f t="shared" si="33"/>
        <v>0.21135790060566226</v>
      </c>
      <c r="AI95" s="62">
        <f t="shared" si="47"/>
        <v>0.17759049720644163</v>
      </c>
      <c r="AJ95" s="62">
        <f t="shared" si="48"/>
        <v>0.18960984083759802</v>
      </c>
      <c r="AK95" s="62">
        <f t="shared" si="34"/>
        <v>-1.2019343631156393E-2</v>
      </c>
      <c r="AL95" s="62">
        <f t="shared" si="40"/>
        <v>-7.015084641062428E-4</v>
      </c>
      <c r="AM95" s="62">
        <f t="shared" si="41"/>
        <v>3.9610311417305451E-3</v>
      </c>
      <c r="AN95" s="62">
        <f t="shared" si="42"/>
        <v>3.8018164649822807E-2</v>
      </c>
      <c r="AO95" s="62">
        <f t="shared" si="43"/>
        <v>-5.4282875824425043E-2</v>
      </c>
      <c r="AP95" s="62">
        <f t="shared" si="44"/>
        <v>-2.7187623532089561E-2</v>
      </c>
      <c r="AQ95" s="62">
        <f t="shared" si="50"/>
        <v>-0.71355555508187318</v>
      </c>
      <c r="AR95" s="62">
        <f t="shared" si="35"/>
        <v>6.7335473796374812</v>
      </c>
      <c r="AS95" s="62">
        <f t="shared" si="36"/>
        <v>0.56960040300000003</v>
      </c>
      <c r="AT95" s="62">
        <f t="shared" si="37"/>
        <v>0.15154596459927697</v>
      </c>
      <c r="AU95" s="62">
        <f t="shared" si="45"/>
        <v>1.0381700550165483E-2</v>
      </c>
      <c r="AV95" s="62" t="str">
        <f t="shared" si="38"/>
        <v/>
      </c>
      <c r="AW95" s="62">
        <f t="shared" si="39"/>
        <v>0.221627405</v>
      </c>
    </row>
    <row r="96" spans="1:49">
      <c r="A96" s="62">
        <v>1963</v>
      </c>
      <c r="B96" s="61">
        <v>5.1999999990000001</v>
      </c>
      <c r="C96" s="61">
        <v>7604</v>
      </c>
      <c r="D96" s="61">
        <v>91.007000000000005</v>
      </c>
      <c r="F96">
        <v>0.52568178600000004</v>
      </c>
      <c r="G96" s="61"/>
      <c r="H96" s="61">
        <v>0.23912446300000001</v>
      </c>
      <c r="I96" s="61">
        <v>19.5425781</v>
      </c>
      <c r="J96" s="61">
        <v>19.869052700000001</v>
      </c>
      <c r="K96" s="61">
        <v>16.568000000000001</v>
      </c>
      <c r="L96" s="61">
        <v>17.552</v>
      </c>
      <c r="M96" s="61">
        <v>42.576689729999998</v>
      </c>
      <c r="N96" s="62">
        <f t="shared" si="29"/>
        <v>8.7307375173435169</v>
      </c>
      <c r="O96" s="61">
        <v>14.78919631093545</v>
      </c>
      <c r="P96">
        <v>8.4983321180000004</v>
      </c>
      <c r="Q96">
        <v>11.33772411</v>
      </c>
      <c r="R96">
        <v>5.2447451320000003</v>
      </c>
      <c r="S96">
        <v>14.64782321</v>
      </c>
      <c r="T96">
        <v>10.80989306</v>
      </c>
      <c r="U96">
        <v>7.6102337999999996</v>
      </c>
      <c r="V96">
        <v>3.7261690000000001</v>
      </c>
      <c r="W96">
        <v>1709.4408000000001</v>
      </c>
      <c r="X96">
        <v>0.56960040300000003</v>
      </c>
      <c r="Y96">
        <v>14.1754</v>
      </c>
      <c r="Z96" s="61">
        <v>3.7916666669999999</v>
      </c>
      <c r="AB96" s="61">
        <v>0.20020835400000001</v>
      </c>
      <c r="AC96" s="63" t="str">
        <f t="shared" si="30"/>
        <v/>
      </c>
      <c r="AD96" s="20">
        <f t="shared" si="49"/>
        <v>0.52568178600000004</v>
      </c>
      <c r="AE96" s="62" t="str">
        <f t="shared" si="31"/>
        <v/>
      </c>
      <c r="AF96" s="20">
        <f t="shared" si="46"/>
        <v>0.23912446300000001</v>
      </c>
      <c r="AG96" s="62">
        <f t="shared" si="32"/>
        <v>0.21473708725702417</v>
      </c>
      <c r="AH96" s="62">
        <f t="shared" si="33"/>
        <v>0.21832444427351741</v>
      </c>
      <c r="AI96" s="62">
        <f t="shared" si="47"/>
        <v>0.18205193007131321</v>
      </c>
      <c r="AJ96" s="62">
        <f t="shared" si="48"/>
        <v>0.19286428516487741</v>
      </c>
      <c r="AK96" s="62">
        <f t="shared" si="34"/>
        <v>-1.0812355093564208E-2</v>
      </c>
      <c r="AL96" s="62">
        <f t="shared" si="40"/>
        <v>1.7076518619501994E-2</v>
      </c>
      <c r="AM96" s="62">
        <f t="shared" si="41"/>
        <v>2.4074233134741725E-2</v>
      </c>
      <c r="AN96" s="62">
        <f t="shared" si="42"/>
        <v>5.424909082823743E-3</v>
      </c>
      <c r="AO96" s="62">
        <f t="shared" si="43"/>
        <v>-3.5914320132436179E-3</v>
      </c>
      <c r="AP96" s="62">
        <f t="shared" si="44"/>
        <v>4.035118870689862E-4</v>
      </c>
      <c r="AQ96" s="62">
        <f t="shared" si="50"/>
        <v>-0.71411326603295133</v>
      </c>
      <c r="AR96" s="62">
        <f t="shared" si="35"/>
        <v>6.7298083124379975</v>
      </c>
      <c r="AS96" s="62">
        <f t="shared" si="36"/>
        <v>0.56960040300000003</v>
      </c>
      <c r="AT96" s="62">
        <f t="shared" si="37"/>
        <v>0.15576164470864878</v>
      </c>
      <c r="AU96" s="62">
        <f>IF(OR(Z95="",N96="",N95=""),"",Z95/100-LN(N96/N95))</f>
        <v>2.9416969929091284E-2</v>
      </c>
      <c r="AV96" s="62" t="str">
        <f t="shared" si="38"/>
        <v/>
      </c>
      <c r="AW96" s="62">
        <f t="shared" si="39"/>
        <v>0.20020835400000001</v>
      </c>
    </row>
    <row r="97" spans="1:49">
      <c r="A97" s="62">
        <v>1964</v>
      </c>
      <c r="B97" s="61">
        <v>5.1479999989999996</v>
      </c>
      <c r="C97" s="61">
        <v>7661</v>
      </c>
      <c r="D97" s="61">
        <v>101.508</v>
      </c>
      <c r="F97">
        <v>0.50785829500000002</v>
      </c>
      <c r="G97" s="61"/>
      <c r="H97" s="61">
        <v>0.24241439100000001</v>
      </c>
      <c r="I97" s="61">
        <v>21.013298800000001</v>
      </c>
      <c r="J97" s="61">
        <v>20.927171900000001</v>
      </c>
      <c r="K97" s="61">
        <v>19.013999999999999</v>
      </c>
      <c r="L97" s="61">
        <v>19.946000000000002</v>
      </c>
      <c r="M97" s="61">
        <v>45.161649320000002</v>
      </c>
      <c r="N97" s="62">
        <f t="shared" si="29"/>
        <v>9.1124498000189078</v>
      </c>
      <c r="O97" s="61">
        <v>15.250329380764173</v>
      </c>
      <c r="P97">
        <v>8.7940221560000005</v>
      </c>
      <c r="Q97">
        <v>11.74927871</v>
      </c>
      <c r="R97">
        <v>5.6446169030000002</v>
      </c>
      <c r="S97">
        <v>14.81570022</v>
      </c>
      <c r="T97">
        <v>11.218730300000001</v>
      </c>
      <c r="U97">
        <v>7.6673039999999997</v>
      </c>
      <c r="V97">
        <v>3.7796989999999999</v>
      </c>
      <c r="W97">
        <v>1681.2982</v>
      </c>
      <c r="X97">
        <v>0.56960040300000003</v>
      </c>
      <c r="Y97">
        <v>15.758509999999999</v>
      </c>
      <c r="Z97" s="61">
        <v>4.5833333329999997</v>
      </c>
      <c r="AB97" s="61">
        <v>0.1804181</v>
      </c>
      <c r="AC97" s="63" t="str">
        <f t="shared" si="30"/>
        <v/>
      </c>
      <c r="AD97" s="20">
        <f t="shared" si="49"/>
        <v>0.50785829500000002</v>
      </c>
      <c r="AE97" s="62" t="str">
        <f t="shared" si="31"/>
        <v/>
      </c>
      <c r="AF97" s="20">
        <f t="shared" si="46"/>
        <v>0.24241439100000001</v>
      </c>
      <c r="AG97" s="62">
        <f t="shared" si="32"/>
        <v>0.20701125822595265</v>
      </c>
      <c r="AH97" s="62">
        <f t="shared" si="33"/>
        <v>0.20616278421405212</v>
      </c>
      <c r="AI97" s="62">
        <f t="shared" si="47"/>
        <v>0.18731528549473933</v>
      </c>
      <c r="AJ97" s="62">
        <f t="shared" si="48"/>
        <v>0.19649682783622968</v>
      </c>
      <c r="AK97" s="62">
        <f t="shared" si="34"/>
        <v>-9.1815423414903508E-3</v>
      </c>
      <c r="AL97" s="62">
        <f t="shared" si="40"/>
        <v>-8.5894739568266876E-3</v>
      </c>
      <c r="AM97" s="62">
        <f t="shared" si="41"/>
        <v>-7.1354713941329034E-3</v>
      </c>
      <c r="AN97" s="62">
        <f t="shared" si="42"/>
        <v>3.0683941032526783E-2</v>
      </c>
      <c r="AO97" s="62">
        <f t="shared" si="43"/>
        <v>-3.1396035233884373E-2</v>
      </c>
      <c r="AP97" s="62">
        <f t="shared" si="44"/>
        <v>-5.6687505388606299E-3</v>
      </c>
      <c r="AQ97" s="62">
        <f t="shared" si="50"/>
        <v>-0.70732067740942006</v>
      </c>
      <c r="AR97" s="62">
        <f t="shared" si="35"/>
        <v>6.7200008346747584</v>
      </c>
      <c r="AS97" s="62">
        <f t="shared" si="36"/>
        <v>0.56960040300000003</v>
      </c>
      <c r="AT97" s="62">
        <f t="shared" si="37"/>
        <v>0.1552440201757497</v>
      </c>
      <c r="AU97" s="62">
        <f t="shared" ref="AU97:AU146" si="51">IF(OR(Z96="",N97="",N96=""),"",Z96/100-LN(N97/N96))</f>
        <v>-4.8750746567813863E-3</v>
      </c>
      <c r="AV97" s="62" t="str">
        <f t="shared" si="38"/>
        <v/>
      </c>
      <c r="AW97" s="62">
        <f t="shared" si="39"/>
        <v>0.1804181</v>
      </c>
    </row>
    <row r="98" spans="1:49">
      <c r="A98" s="62">
        <v>1965</v>
      </c>
      <c r="B98" s="61">
        <v>5.1799999989999996</v>
      </c>
      <c r="C98" s="61">
        <v>7734</v>
      </c>
      <c r="D98" s="61">
        <v>111.664</v>
      </c>
      <c r="F98">
        <v>0.507423913</v>
      </c>
      <c r="G98" s="61"/>
      <c r="H98" s="61">
        <v>0.245352128</v>
      </c>
      <c r="I98" s="61">
        <v>24.423597699999998</v>
      </c>
      <c r="J98" s="61">
        <v>24.2566895</v>
      </c>
      <c r="K98" s="61">
        <v>20.542000000000002</v>
      </c>
      <c r="L98" s="61">
        <v>22.643999999999998</v>
      </c>
      <c r="M98" s="61">
        <v>46.460196619999998</v>
      </c>
      <c r="N98" s="62">
        <f t="shared" si="29"/>
        <v>9.6520175773831074</v>
      </c>
      <c r="O98" s="61">
        <v>16.040843214756269</v>
      </c>
      <c r="P98">
        <v>9.2717508970000004</v>
      </c>
      <c r="Q98">
        <v>12.312128980000001</v>
      </c>
      <c r="R98">
        <v>6.1284887819999998</v>
      </c>
      <c r="S98">
        <v>15.1487327</v>
      </c>
      <c r="T98">
        <v>11.415895020000001</v>
      </c>
      <c r="U98">
        <v>7.7398591000000003</v>
      </c>
      <c r="V98">
        <v>3.805552</v>
      </c>
      <c r="W98">
        <v>1671.3119999999999</v>
      </c>
      <c r="X98">
        <v>0.56960040300000003</v>
      </c>
      <c r="Y98">
        <v>17.813020000000002</v>
      </c>
      <c r="Z98" s="61">
        <v>5.375</v>
      </c>
      <c r="AB98" s="61">
        <v>0.16292055899999999</v>
      </c>
      <c r="AC98" s="63" t="str">
        <f t="shared" si="30"/>
        <v/>
      </c>
      <c r="AD98" s="20">
        <f t="shared" si="49"/>
        <v>0.507423913</v>
      </c>
      <c r="AE98" s="62" t="str">
        <f t="shared" si="31"/>
        <v/>
      </c>
      <c r="AF98" s="20">
        <f t="shared" si="46"/>
        <v>0.245352128</v>
      </c>
      <c r="AG98" s="62">
        <f t="shared" si="32"/>
        <v>0.21872400863304198</v>
      </c>
      <c r="AH98" s="62">
        <f t="shared" si="33"/>
        <v>0.2172292726393466</v>
      </c>
      <c r="AI98" s="62">
        <f t="shared" si="47"/>
        <v>0.18396260209199028</v>
      </c>
      <c r="AJ98" s="62">
        <f t="shared" si="48"/>
        <v>0.20278693222524716</v>
      </c>
      <c r="AK98" s="62">
        <f t="shared" si="34"/>
        <v>-1.8824330133256878E-2</v>
      </c>
      <c r="AL98" s="62">
        <f t="shared" si="40"/>
        <v>-4.6253311489592198E-3</v>
      </c>
      <c r="AM98" s="62">
        <f t="shared" si="41"/>
        <v>-1.0732360351666255E-2</v>
      </c>
      <c r="AN98" s="62">
        <f t="shared" si="42"/>
        <v>2.4720480401799774E-2</v>
      </c>
      <c r="AO98" s="62">
        <f t="shared" si="43"/>
        <v>-3.5295946345132272E-2</v>
      </c>
      <c r="AP98" s="62">
        <f t="shared" si="44"/>
        <v>-4.0103425900169708E-2</v>
      </c>
      <c r="AQ98" s="62">
        <f t="shared" si="50"/>
        <v>-0.70992243023656254</v>
      </c>
      <c r="AR98" s="62">
        <f t="shared" si="35"/>
        <v>6.7114417954720311</v>
      </c>
      <c r="AS98" s="62">
        <f t="shared" si="36"/>
        <v>0.56960040300000003</v>
      </c>
      <c r="AT98" s="62">
        <f t="shared" si="37"/>
        <v>0.15952339160338158</v>
      </c>
      <c r="AU98" s="62">
        <f t="shared" si="51"/>
        <v>-1.1692047138818211E-2</v>
      </c>
      <c r="AV98" s="62" t="str">
        <f t="shared" si="38"/>
        <v/>
      </c>
      <c r="AW98" s="62">
        <f t="shared" si="39"/>
        <v>0.16292055899999999</v>
      </c>
    </row>
    <row r="99" spans="1:49">
      <c r="A99" s="62">
        <v>1966</v>
      </c>
      <c r="B99" s="61">
        <v>5.1799999989999996</v>
      </c>
      <c r="C99" s="61">
        <v>7808</v>
      </c>
      <c r="D99" s="61">
        <v>121.617</v>
      </c>
      <c r="F99">
        <v>0.50668173000000005</v>
      </c>
      <c r="G99" s="61"/>
      <c r="H99" s="61">
        <v>0.24500686599999999</v>
      </c>
      <c r="I99" s="61">
        <v>28.369710900000001</v>
      </c>
      <c r="J99" s="61">
        <v>28.014919899999999</v>
      </c>
      <c r="K99" s="61">
        <v>22.071000000000002</v>
      </c>
      <c r="L99" s="61">
        <v>23.704000000000001</v>
      </c>
      <c r="M99" s="61">
        <v>46.987394369999997</v>
      </c>
      <c r="N99" s="62">
        <f t="shared" si="29"/>
        <v>10.295874814680978</v>
      </c>
      <c r="O99" s="61">
        <v>17.094861660079061</v>
      </c>
      <c r="P99">
        <v>9.8851600820000005</v>
      </c>
      <c r="Q99">
        <v>13.014067430000001</v>
      </c>
      <c r="R99">
        <v>6.7144308270000002</v>
      </c>
      <c r="S99">
        <v>15.36629012</v>
      </c>
      <c r="T99">
        <v>11.609974279999999</v>
      </c>
      <c r="U99">
        <v>7.8138605999999999</v>
      </c>
      <c r="V99">
        <v>3.8108879999999998</v>
      </c>
      <c r="W99">
        <v>1658.6024</v>
      </c>
      <c r="X99">
        <v>0.56960040300000003</v>
      </c>
      <c r="Y99">
        <v>19.983519999999999</v>
      </c>
      <c r="Z99" s="61">
        <v>5.7916666670000003</v>
      </c>
      <c r="AB99" s="61">
        <v>0.15319025999999999</v>
      </c>
      <c r="AC99" s="63" t="str">
        <f t="shared" si="30"/>
        <v/>
      </c>
      <c r="AD99" s="20">
        <f t="shared" si="49"/>
        <v>0.50668173000000005</v>
      </c>
      <c r="AE99" s="62" t="str">
        <f t="shared" si="31"/>
        <v/>
      </c>
      <c r="AF99" s="20">
        <f t="shared" si="46"/>
        <v>0.24500686599999999</v>
      </c>
      <c r="AG99" s="62">
        <f t="shared" si="32"/>
        <v>0.23327093169540442</v>
      </c>
      <c r="AH99" s="62">
        <f t="shared" si="33"/>
        <v>0.23035365039427053</v>
      </c>
      <c r="AI99" s="62">
        <f t="shared" si="47"/>
        <v>0.18147956289005648</v>
      </c>
      <c r="AJ99" s="62">
        <f t="shared" si="48"/>
        <v>0.19490696202011232</v>
      </c>
      <c r="AK99" s="62">
        <f t="shared" si="34"/>
        <v>-1.3427399130055834E-2</v>
      </c>
      <c r="AL99" s="62">
        <f t="shared" si="40"/>
        <v>-5.139313023820722E-4</v>
      </c>
      <c r="AM99" s="62">
        <f t="shared" si="41"/>
        <v>-9.1303327470504039E-3</v>
      </c>
      <c r="AN99" s="62">
        <f t="shared" si="42"/>
        <v>2.6734530910461567E-2</v>
      </c>
      <c r="AO99" s="62">
        <f t="shared" si="43"/>
        <v>-5.0317064088172554E-2</v>
      </c>
      <c r="AP99" s="62">
        <f t="shared" si="44"/>
        <v>-4.7718446600533745E-2</v>
      </c>
      <c r="AQ99" s="62">
        <f t="shared" si="50"/>
        <v>-0.71803692385102835</v>
      </c>
      <c r="AR99" s="62">
        <f t="shared" si="35"/>
        <v>6.695693675168525</v>
      </c>
      <c r="AS99" s="62">
        <f t="shared" si="36"/>
        <v>0.56960040300000003</v>
      </c>
      <c r="AT99" s="62">
        <f t="shared" si="37"/>
        <v>0.16431518619929777</v>
      </c>
      <c r="AU99" s="62">
        <f t="shared" si="51"/>
        <v>-1.0826342709468299E-2</v>
      </c>
      <c r="AV99" s="62" t="str">
        <f t="shared" si="38"/>
        <v/>
      </c>
      <c r="AW99" s="62">
        <f t="shared" si="39"/>
        <v>0.15319025999999999</v>
      </c>
    </row>
    <row r="100" spans="1:49">
      <c r="A100" s="62">
        <v>1967</v>
      </c>
      <c r="B100" s="61">
        <v>5.164999999</v>
      </c>
      <c r="C100" s="61">
        <v>7868</v>
      </c>
      <c r="D100" s="61">
        <v>132.066</v>
      </c>
      <c r="F100">
        <v>0.50307919899999998</v>
      </c>
      <c r="G100" s="61"/>
      <c r="H100" s="61">
        <v>0.245945209</v>
      </c>
      <c r="I100" s="61">
        <v>32.072244099999999</v>
      </c>
      <c r="J100" s="61">
        <v>30.440701199999999</v>
      </c>
      <c r="K100" s="61">
        <v>23.422000000000001</v>
      </c>
      <c r="L100" s="61">
        <v>24.318999999999999</v>
      </c>
      <c r="M100" s="61">
        <v>48.206804949999999</v>
      </c>
      <c r="N100" s="62">
        <f t="shared" si="29"/>
        <v>10.81455015093988</v>
      </c>
      <c r="O100" s="61">
        <v>17.786561264822144</v>
      </c>
      <c r="P100">
        <v>10.400259650000001</v>
      </c>
      <c r="Q100">
        <v>13.470062649999999</v>
      </c>
      <c r="R100">
        <v>7.2020739980000004</v>
      </c>
      <c r="S100">
        <v>15.579584909999999</v>
      </c>
      <c r="T100">
        <v>11.71421735</v>
      </c>
      <c r="U100">
        <v>7.8740413</v>
      </c>
      <c r="V100">
        <v>3.7702849999999999</v>
      </c>
      <c r="W100">
        <v>1630.4598000000001</v>
      </c>
      <c r="X100">
        <v>0.56960040300000003</v>
      </c>
      <c r="Y100">
        <v>21.722000000000001</v>
      </c>
      <c r="Z100" s="61">
        <v>5.2083333329999997</v>
      </c>
      <c r="AB100" s="61">
        <v>0.154484185</v>
      </c>
      <c r="AC100" s="63" t="str">
        <f t="shared" si="30"/>
        <v/>
      </c>
      <c r="AD100" s="20">
        <f t="shared" si="49"/>
        <v>0.50307919899999998</v>
      </c>
      <c r="AE100" s="62" t="str">
        <f t="shared" si="31"/>
        <v/>
      </c>
      <c r="AF100" s="20">
        <f t="shared" si="46"/>
        <v>0.245945209</v>
      </c>
      <c r="AG100" s="62">
        <f t="shared" si="32"/>
        <v>0.24285012115154542</v>
      </c>
      <c r="AH100" s="62">
        <f t="shared" si="33"/>
        <v>0.23049612466494024</v>
      </c>
      <c r="AI100" s="62">
        <f t="shared" si="47"/>
        <v>0.1773507185801039</v>
      </c>
      <c r="AJ100" s="62">
        <f t="shared" si="48"/>
        <v>0.18414277709630034</v>
      </c>
      <c r="AK100" s="62">
        <f t="shared" si="34"/>
        <v>-6.7920585161964364E-3</v>
      </c>
      <c r="AL100" s="62">
        <f t="shared" si="40"/>
        <v>1.6469692181011253E-3</v>
      </c>
      <c r="AM100" s="62">
        <f t="shared" si="41"/>
        <v>-1.4710392950875149E-2</v>
      </c>
      <c r="AN100" s="62">
        <f t="shared" si="42"/>
        <v>2.0960822830458969E-2</v>
      </c>
      <c r="AO100" s="62">
        <f t="shared" si="43"/>
        <v>-3.5363911351734306E-2</v>
      </c>
      <c r="AP100" s="62">
        <f t="shared" si="44"/>
        <v>-4.02104701956945E-2</v>
      </c>
      <c r="AQ100" s="62">
        <f t="shared" si="50"/>
        <v>-0.73642084219868043</v>
      </c>
      <c r="AR100" s="62">
        <f t="shared" si="35"/>
        <v>6.6601964977129544</v>
      </c>
      <c r="AS100" s="62">
        <f t="shared" si="36"/>
        <v>0.56960040300000003</v>
      </c>
      <c r="AT100" s="62">
        <f t="shared" si="37"/>
        <v>0.16447836687716749</v>
      </c>
      <c r="AU100" s="62">
        <f t="shared" si="51"/>
        <v>8.7675146337403906E-3</v>
      </c>
      <c r="AV100" s="62" t="str">
        <f t="shared" si="38"/>
        <v/>
      </c>
      <c r="AW100" s="62">
        <f t="shared" si="39"/>
        <v>0.154484185</v>
      </c>
    </row>
    <row r="101" spans="1:49">
      <c r="A101" s="62">
        <v>1968</v>
      </c>
      <c r="B101" s="61">
        <v>5.1799999989999996</v>
      </c>
      <c r="C101" s="61">
        <v>7912</v>
      </c>
      <c r="D101" s="61">
        <v>140.024</v>
      </c>
      <c r="F101">
        <v>0.50243426400000002</v>
      </c>
      <c r="G101" s="61"/>
      <c r="H101" s="61">
        <v>0.236859396</v>
      </c>
      <c r="I101" s="61">
        <v>35.031984399999999</v>
      </c>
      <c r="J101" s="61">
        <v>32.101423799999999</v>
      </c>
      <c r="K101" s="61">
        <v>25.402999999999999</v>
      </c>
      <c r="L101" s="61">
        <v>26.515999999999998</v>
      </c>
      <c r="M101" s="61">
        <v>49.69090345</v>
      </c>
      <c r="N101" s="62">
        <f t="shared" si="29"/>
        <v>11.06189272749779</v>
      </c>
      <c r="O101" s="61">
        <v>18.148880105401854</v>
      </c>
      <c r="P101">
        <v>10.602995460000001</v>
      </c>
      <c r="Q101">
        <v>13.74604854</v>
      </c>
      <c r="R101">
        <v>7.5244360600000002</v>
      </c>
      <c r="S101">
        <v>15.708205530000001</v>
      </c>
      <c r="T101">
        <v>11.82404213</v>
      </c>
      <c r="U101">
        <v>7.9183618999999998</v>
      </c>
      <c r="V101">
        <v>3.8103829999999999</v>
      </c>
      <c r="W101">
        <v>1591.4231</v>
      </c>
      <c r="X101">
        <v>0.56960040300000003</v>
      </c>
      <c r="Y101">
        <v>23.134979999999999</v>
      </c>
      <c r="Z101" s="61">
        <v>5.4166666670000003</v>
      </c>
      <c r="AB101" s="61">
        <v>0.16975058600000001</v>
      </c>
      <c r="AC101" s="63" t="str">
        <f t="shared" si="30"/>
        <v/>
      </c>
      <c r="AD101" s="20">
        <f t="shared" si="49"/>
        <v>0.50243426400000002</v>
      </c>
      <c r="AE101" s="62" t="str">
        <f t="shared" si="31"/>
        <v/>
      </c>
      <c r="AF101" s="20">
        <f t="shared" si="46"/>
        <v>0.236859396</v>
      </c>
      <c r="AG101" s="62">
        <f t="shared" si="32"/>
        <v>0.25018557104496369</v>
      </c>
      <c r="AH101" s="62">
        <f t="shared" si="33"/>
        <v>0.22925658315717304</v>
      </c>
      <c r="AI101" s="62">
        <f t="shared" si="47"/>
        <v>0.18141889961720847</v>
      </c>
      <c r="AJ101" s="62">
        <f t="shared" si="48"/>
        <v>0.18936753699365821</v>
      </c>
      <c r="AK101" s="62">
        <f t="shared" si="34"/>
        <v>-7.9486373764497409E-3</v>
      </c>
      <c r="AL101" s="62">
        <f t="shared" si="40"/>
        <v>-3.3078709368749713E-3</v>
      </c>
      <c r="AM101" s="62">
        <f t="shared" ref="AM101:AM132" si="52">IF(OR(Q101="",Q100="",$N101="",$N100=""),"",LN((Q101/Q100)/($N101/$N100)))</f>
        <v>-2.3318881035789473E-3</v>
      </c>
      <c r="AN101" s="62">
        <f t="shared" ref="AN101:AN132" si="53">IF(OR(R101="",R100="",$N101="",$N100=""),"",LN((R101/R100)/($N101/$N100)))</f>
        <v>2.1173175296196247E-2</v>
      </c>
      <c r="AO101" s="62">
        <f t="shared" ref="AO101:AO132" si="54">IF(OR(S101="",S100="",$N101="",$N100=""),"",LN((S101/S100)/($N101/$N100)))</f>
        <v>-1.439182706947922E-2</v>
      </c>
      <c r="AP101" s="62">
        <f t="shared" ref="AP101:AP132" si="55">IF(OR(T101="",T100="",$N101="",$N100=""),"",LN((T101/T100)/($N101/$N100)))</f>
        <v>-1.3281985442700518E-2</v>
      </c>
      <c r="AQ101" s="62">
        <f t="shared" si="50"/>
        <v>-0.73145464460511211</v>
      </c>
      <c r="AR101" s="62">
        <f t="shared" si="35"/>
        <v>6.6409292817538983</v>
      </c>
      <c r="AS101" s="62">
        <f t="shared" si="36"/>
        <v>0.56960040300000003</v>
      </c>
      <c r="AT101" s="62">
        <f t="shared" si="37"/>
        <v>0.16522153345140833</v>
      </c>
      <c r="AU101" s="62">
        <f t="shared" si="51"/>
        <v>2.9469682812085757E-2</v>
      </c>
      <c r="AV101" s="62" t="str">
        <f t="shared" si="38"/>
        <v/>
      </c>
      <c r="AW101" s="62">
        <f t="shared" si="39"/>
        <v>0.16975058600000001</v>
      </c>
    </row>
    <row r="102" spans="1:49">
      <c r="A102" s="62">
        <v>1969</v>
      </c>
      <c r="B102" s="61">
        <v>5.1699999989999998</v>
      </c>
      <c r="C102" s="61">
        <v>7968</v>
      </c>
      <c r="D102" s="61">
        <v>152.12700000000001</v>
      </c>
      <c r="F102">
        <v>0.49954885700000001</v>
      </c>
      <c r="G102" s="61"/>
      <c r="H102" s="61">
        <v>0.229393862</v>
      </c>
      <c r="I102" s="61">
        <v>37.483750000000001</v>
      </c>
      <c r="J102" s="61">
        <v>34.836101599999999</v>
      </c>
      <c r="K102" s="61">
        <v>29.459</v>
      </c>
      <c r="L102" s="61">
        <v>30.571000000000002</v>
      </c>
      <c r="M102" s="61">
        <v>51.829876349999999</v>
      </c>
      <c r="N102" s="62">
        <f t="shared" si="29"/>
        <v>11.441077752541586</v>
      </c>
      <c r="O102" s="61">
        <v>18.642951251646913</v>
      </c>
      <c r="P102">
        <v>10.970553580000001</v>
      </c>
      <c r="Q102">
        <v>14.02692072</v>
      </c>
      <c r="R102">
        <v>7.8518005129999997</v>
      </c>
      <c r="S102">
        <v>16.241696210000001</v>
      </c>
      <c r="T102">
        <v>12.1538241</v>
      </c>
      <c r="U102">
        <v>7.9742062000000002</v>
      </c>
      <c r="V102">
        <v>3.8820130000000002</v>
      </c>
      <c r="W102">
        <v>1570.5431000000001</v>
      </c>
      <c r="X102">
        <v>0.56960040300000003</v>
      </c>
      <c r="Y102">
        <v>24.809629999999999</v>
      </c>
      <c r="Z102" s="61">
        <v>6.4166666670000003</v>
      </c>
      <c r="AB102" s="61">
        <v>0.16889578499999999</v>
      </c>
      <c r="AC102" s="63" t="str">
        <f t="shared" si="30"/>
        <v/>
      </c>
      <c r="AD102" s="20">
        <f t="shared" si="49"/>
        <v>0.49954885700000001</v>
      </c>
      <c r="AE102" s="62" t="str">
        <f t="shared" si="31"/>
        <v/>
      </c>
      <c r="AF102" s="20">
        <f t="shared" ref="AF102:AF133" si="56">IF(H102="","",H102)</f>
        <v>0.229393862</v>
      </c>
      <c r="AG102" s="62">
        <f t="shared" si="32"/>
        <v>0.2463977466196007</v>
      </c>
      <c r="AH102" s="62">
        <f t="shared" si="33"/>
        <v>0.22899354881119063</v>
      </c>
      <c r="AI102" s="62">
        <f t="shared" si="47"/>
        <v>0.19364741301675573</v>
      </c>
      <c r="AJ102" s="62">
        <f t="shared" si="48"/>
        <v>0.20095709505873383</v>
      </c>
      <c r="AK102" s="62">
        <f t="shared" si="34"/>
        <v>-7.3096820419780995E-3</v>
      </c>
      <c r="AL102" s="62">
        <f t="shared" si="40"/>
        <v>3.7410781749876675E-4</v>
      </c>
      <c r="AM102" s="62">
        <f t="shared" si="52"/>
        <v>-1.3477088652322233E-2</v>
      </c>
      <c r="AN102" s="62">
        <f t="shared" si="53"/>
        <v>8.8829280590002682E-3</v>
      </c>
      <c r="AO102" s="62">
        <f t="shared" si="54"/>
        <v>-3.0552185247878624E-4</v>
      </c>
      <c r="AP102" s="62">
        <f t="shared" si="55"/>
        <v>-6.1951427993788373E-3</v>
      </c>
      <c r="AQ102" s="62">
        <f t="shared" si="50"/>
        <v>-0.71985827413621495</v>
      </c>
      <c r="AR102" s="62">
        <f t="shared" si="35"/>
        <v>6.6393184879552551</v>
      </c>
      <c r="AS102" s="62">
        <f t="shared" si="36"/>
        <v>0.56960040300000003</v>
      </c>
      <c r="AT102" s="62">
        <f t="shared" si="37"/>
        <v>0.16308498820064812</v>
      </c>
      <c r="AU102" s="62">
        <f t="shared" si="51"/>
        <v>2.0462590155313806E-2</v>
      </c>
      <c r="AV102" s="62" t="str">
        <f t="shared" si="38"/>
        <v/>
      </c>
      <c r="AW102" s="62">
        <f t="shared" si="39"/>
        <v>0.16889578499999999</v>
      </c>
    </row>
    <row r="103" spans="1:49">
      <c r="A103" s="62">
        <v>1970</v>
      </c>
      <c r="B103" s="61">
        <v>5.1699999989999998</v>
      </c>
      <c r="C103" s="61">
        <v>8043</v>
      </c>
      <c r="D103" s="61">
        <v>172.226</v>
      </c>
      <c r="F103">
        <v>0.48464325600000002</v>
      </c>
      <c r="G103" s="61"/>
      <c r="H103" s="61">
        <v>0.22129643600000001</v>
      </c>
      <c r="I103" s="61">
        <v>42.704066400000002</v>
      </c>
      <c r="J103" s="61">
        <v>38.887113300000003</v>
      </c>
      <c r="K103" s="61">
        <v>35.15</v>
      </c>
      <c r="L103" s="61">
        <v>36.250999999999998</v>
      </c>
      <c r="M103" s="61">
        <v>54.697155889999998</v>
      </c>
      <c r="N103" s="62">
        <f t="shared" si="29"/>
        <v>12.15922894824257</v>
      </c>
      <c r="O103" s="61">
        <v>19.927536231884069</v>
      </c>
      <c r="P103">
        <v>11.505936889999999</v>
      </c>
      <c r="Q103">
        <v>14.304871629999999</v>
      </c>
      <c r="R103">
        <v>8.4259298620000003</v>
      </c>
      <c r="S103">
        <v>17.713406790000001</v>
      </c>
      <c r="T103">
        <v>13.123540719999999</v>
      </c>
      <c r="U103">
        <v>8.0490490000000001</v>
      </c>
      <c r="V103">
        <v>3.9578820000000001</v>
      </c>
      <c r="W103">
        <v>1570.5431000000001</v>
      </c>
      <c r="X103">
        <v>0.56960040300000003</v>
      </c>
      <c r="Y103">
        <v>26.938400000000001</v>
      </c>
      <c r="Z103" s="61">
        <v>7</v>
      </c>
      <c r="AB103" s="61">
        <v>0.17385335900000001</v>
      </c>
      <c r="AC103" s="63" t="str">
        <f t="shared" si="30"/>
        <v/>
      </c>
      <c r="AD103" s="20">
        <f t="shared" ref="AD103:AD134" si="57">IF(F103="","",F103)</f>
        <v>0.48464325600000002</v>
      </c>
      <c r="AE103" s="62" t="str">
        <f t="shared" si="31"/>
        <v/>
      </c>
      <c r="AF103" s="20">
        <f t="shared" si="56"/>
        <v>0.22129643600000001</v>
      </c>
      <c r="AG103" s="62">
        <f t="shared" si="32"/>
        <v>0.24795365624237922</v>
      </c>
      <c r="AH103" s="62">
        <f t="shared" si="33"/>
        <v>0.2257911889029531</v>
      </c>
      <c r="AI103" s="62">
        <f t="shared" si="47"/>
        <v>0.20409229733025211</v>
      </c>
      <c r="AJ103" s="62">
        <f t="shared" si="48"/>
        <v>0.21048506032770892</v>
      </c>
      <c r="AK103" s="62">
        <f t="shared" si="34"/>
        <v>-6.3927629974568079E-3</v>
      </c>
      <c r="AL103" s="62">
        <f t="shared" si="40"/>
        <v>-1.322985764682112E-2</v>
      </c>
      <c r="AM103" s="62">
        <f t="shared" si="52"/>
        <v>-4.1256514101665587E-2</v>
      </c>
      <c r="AN103" s="62">
        <f t="shared" si="53"/>
        <v>9.6926943039368964E-3</v>
      </c>
      <c r="AO103" s="62">
        <f t="shared" si="54"/>
        <v>2.5861747903808338E-2</v>
      </c>
      <c r="AP103" s="62">
        <f t="shared" si="55"/>
        <v>1.5885483037992965E-2</v>
      </c>
      <c r="AQ103" s="62">
        <f t="shared" si="50"/>
        <v>-0.70984491410675676</v>
      </c>
      <c r="AR103" s="62">
        <f t="shared" si="35"/>
        <v>6.6493318479847137</v>
      </c>
      <c r="AS103" s="62">
        <f t="shared" si="36"/>
        <v>0.56960040300000003</v>
      </c>
      <c r="AT103" s="62">
        <f t="shared" si="37"/>
        <v>0.15641308513232613</v>
      </c>
      <c r="AU103" s="62">
        <f t="shared" si="51"/>
        <v>3.2883916565369098E-3</v>
      </c>
      <c r="AV103" s="62" t="str">
        <f t="shared" si="38"/>
        <v/>
      </c>
      <c r="AW103" s="62">
        <f t="shared" si="39"/>
        <v>0.17385335900000001</v>
      </c>
    </row>
    <row r="104" spans="1:49">
      <c r="A104" s="62">
        <v>1971</v>
      </c>
      <c r="B104" s="61">
        <v>4.8649999990000001</v>
      </c>
      <c r="C104" s="61">
        <v>8098</v>
      </c>
      <c r="D104" s="61">
        <v>186.215</v>
      </c>
      <c r="F104">
        <v>0.48295608200000001</v>
      </c>
      <c r="G104" s="61"/>
      <c r="H104" s="61">
        <v>0.21331256900000001</v>
      </c>
      <c r="I104" s="61">
        <v>47.009289099999997</v>
      </c>
      <c r="J104" s="61">
        <v>44.377765599999996</v>
      </c>
      <c r="K104" s="61">
        <v>38.223999999999997</v>
      </c>
      <c r="L104" s="61">
        <v>36.192</v>
      </c>
      <c r="M104" s="61">
        <v>54.836760099999999</v>
      </c>
      <c r="N104" s="62">
        <f t="shared" si="29"/>
        <v>13.024325325390299</v>
      </c>
      <c r="O104" s="61">
        <v>21.409749670619249</v>
      </c>
      <c r="P104">
        <v>12.38404701</v>
      </c>
      <c r="Q104">
        <v>15.096994560000001</v>
      </c>
      <c r="R104">
        <v>9.3427903840000006</v>
      </c>
      <c r="S104">
        <v>18.461086300000002</v>
      </c>
      <c r="T104">
        <v>13.79557864</v>
      </c>
      <c r="U104">
        <v>8.0900440000000007</v>
      </c>
      <c r="V104">
        <v>3.9433470000000002</v>
      </c>
      <c r="W104">
        <v>1559.7111</v>
      </c>
      <c r="X104">
        <v>0.56960040300000003</v>
      </c>
      <c r="Y104">
        <v>30.24117</v>
      </c>
      <c r="Z104" s="61">
        <v>5.9583333329999997</v>
      </c>
      <c r="AB104" s="61">
        <v>0.173463431</v>
      </c>
      <c r="AC104" s="63" t="str">
        <f t="shared" si="30"/>
        <v/>
      </c>
      <c r="AD104" s="20">
        <f t="shared" si="57"/>
        <v>0.48295608200000001</v>
      </c>
      <c r="AE104" s="62" t="str">
        <f t="shared" si="31"/>
        <v/>
      </c>
      <c r="AF104" s="20">
        <f t="shared" si="56"/>
        <v>0.21331256900000001</v>
      </c>
      <c r="AG104" s="62">
        <f t="shared" si="32"/>
        <v>0.25244630722551886</v>
      </c>
      <c r="AH104" s="62">
        <f t="shared" si="33"/>
        <v>0.23831466638025936</v>
      </c>
      <c r="AI104" s="62">
        <f t="shared" si="47"/>
        <v>0.20526810407324864</v>
      </c>
      <c r="AJ104" s="62">
        <f t="shared" si="48"/>
        <v>0.19435598635985285</v>
      </c>
      <c r="AK104" s="62">
        <f t="shared" si="34"/>
        <v>1.0912117713395786E-2</v>
      </c>
      <c r="AL104" s="62">
        <f t="shared" si="40"/>
        <v>4.8156372082492288E-3</v>
      </c>
      <c r="AM104" s="62">
        <f t="shared" si="52"/>
        <v>-1.4834786624731982E-2</v>
      </c>
      <c r="AN104" s="62">
        <f t="shared" si="53"/>
        <v>3.4560802216501207E-2</v>
      </c>
      <c r="AO104" s="62">
        <f t="shared" si="54"/>
        <v>-2.7387047325397207E-2</v>
      </c>
      <c r="AP104" s="62">
        <f t="shared" si="55"/>
        <v>-1.8789788833602415E-2</v>
      </c>
      <c r="AQ104" s="62">
        <f t="shared" si="50"/>
        <v>-0.71860431478777564</v>
      </c>
      <c r="AR104" s="62">
        <f t="shared" si="35"/>
        <v>6.6336515759979022</v>
      </c>
      <c r="AS104" s="62">
        <f t="shared" si="36"/>
        <v>0.56960040300000003</v>
      </c>
      <c r="AT104" s="62">
        <f t="shared" si="37"/>
        <v>0.16239921596004619</v>
      </c>
      <c r="AU104" s="62">
        <f t="shared" si="51"/>
        <v>1.2696778026438649E-3</v>
      </c>
      <c r="AV104" s="62" t="str">
        <f t="shared" si="38"/>
        <v/>
      </c>
      <c r="AW104" s="62">
        <f t="shared" si="39"/>
        <v>0.173463431</v>
      </c>
    </row>
    <row r="105" spans="1:49">
      <c r="A105" s="62">
        <v>1972</v>
      </c>
      <c r="B105" s="61">
        <v>4.7429999990000002</v>
      </c>
      <c r="C105" s="61">
        <v>8122</v>
      </c>
      <c r="D105" s="61">
        <v>203.75800000000001</v>
      </c>
      <c r="F105">
        <v>0.48578740199999998</v>
      </c>
      <c r="G105" s="61"/>
      <c r="H105" s="61">
        <v>0.21808714300000001</v>
      </c>
      <c r="I105" s="61">
        <v>53.970152300000002</v>
      </c>
      <c r="J105" s="61">
        <v>50.303062500000003</v>
      </c>
      <c r="K105" s="61">
        <v>41.749000000000002</v>
      </c>
      <c r="L105" s="61">
        <v>38.618000000000002</v>
      </c>
      <c r="M105" s="61">
        <v>55.929634919999998</v>
      </c>
      <c r="N105" s="62">
        <f t="shared" si="29"/>
        <v>13.931562697602281</v>
      </c>
      <c r="O105" s="61">
        <v>22.694334650856405</v>
      </c>
      <c r="P105">
        <v>13.177857319999999</v>
      </c>
      <c r="Q105">
        <v>16.28952322</v>
      </c>
      <c r="R105">
        <v>10.088447589999999</v>
      </c>
      <c r="S105">
        <v>18.971783200000001</v>
      </c>
      <c r="T105">
        <v>14.202667529999999</v>
      </c>
      <c r="U105">
        <v>8.1215600000000006</v>
      </c>
      <c r="V105">
        <v>3.9599500000000001</v>
      </c>
      <c r="W105">
        <v>1538.8431</v>
      </c>
      <c r="X105">
        <v>0.56960040300000003</v>
      </c>
      <c r="Y105">
        <v>33.932139999999997</v>
      </c>
      <c r="Z105" s="61">
        <v>5</v>
      </c>
      <c r="AB105" s="61">
        <v>0.177925785</v>
      </c>
      <c r="AC105" s="63" t="str">
        <f t="shared" si="30"/>
        <v/>
      </c>
      <c r="AD105" s="20">
        <f t="shared" si="57"/>
        <v>0.48578740199999998</v>
      </c>
      <c r="AE105" s="62" t="str">
        <f t="shared" si="31"/>
        <v/>
      </c>
      <c r="AF105" s="20">
        <f t="shared" si="56"/>
        <v>0.21808714300000001</v>
      </c>
      <c r="AG105" s="62">
        <f t="shared" si="32"/>
        <v>0.26487378311526416</v>
      </c>
      <c r="AH105" s="62">
        <f t="shared" si="33"/>
        <v>0.24687650300847083</v>
      </c>
      <c r="AI105" s="62">
        <f t="shared" si="47"/>
        <v>0.20489502252672287</v>
      </c>
      <c r="AJ105" s="62">
        <f t="shared" si="48"/>
        <v>0.189528754699202</v>
      </c>
      <c r="AK105" s="62">
        <f t="shared" si="34"/>
        <v>1.5366267827520874E-2</v>
      </c>
      <c r="AL105" s="62">
        <f t="shared" si="40"/>
        <v>-5.2093433750124759E-3</v>
      </c>
      <c r="AM105" s="62">
        <f t="shared" si="52"/>
        <v>8.6882898692557872E-3</v>
      </c>
      <c r="AN105" s="62">
        <f t="shared" si="53"/>
        <v>9.4478264915857542E-3</v>
      </c>
      <c r="AO105" s="62">
        <f t="shared" si="54"/>
        <v>-4.0050468718381055E-2</v>
      </c>
      <c r="AP105" s="62">
        <f t="shared" si="55"/>
        <v>-3.8256527036452638E-2</v>
      </c>
      <c r="AQ105" s="62">
        <f t="shared" si="50"/>
        <v>-0.71829085502379353</v>
      </c>
      <c r="AR105" s="62">
        <f t="shared" si="35"/>
        <v>6.6204953243001619</v>
      </c>
      <c r="AS105" s="62">
        <f t="shared" si="36"/>
        <v>0.56960040300000003</v>
      </c>
      <c r="AT105" s="62">
        <f t="shared" si="37"/>
        <v>0.16653157176650729</v>
      </c>
      <c r="AU105" s="62">
        <f t="shared" si="51"/>
        <v>-7.7548424745925368E-3</v>
      </c>
      <c r="AV105" s="62" t="str">
        <f t="shared" si="38"/>
        <v/>
      </c>
      <c r="AW105" s="62">
        <f t="shared" si="39"/>
        <v>0.177925785</v>
      </c>
    </row>
    <row r="106" spans="1:49">
      <c r="A106" s="62">
        <v>1973</v>
      </c>
      <c r="B106" s="61">
        <v>4.5874999990000003</v>
      </c>
      <c r="C106" s="61">
        <v>8137</v>
      </c>
      <c r="D106" s="61">
        <v>226.744</v>
      </c>
      <c r="F106">
        <v>0.481655581</v>
      </c>
      <c r="G106" s="61"/>
      <c r="H106" s="61">
        <v>0.21267155900000001</v>
      </c>
      <c r="I106" s="61">
        <v>58.851773399999999</v>
      </c>
      <c r="J106" s="61">
        <v>52.646738300000003</v>
      </c>
      <c r="K106" s="61">
        <v>53.152999999999999</v>
      </c>
      <c r="L106" s="61">
        <v>47.5</v>
      </c>
      <c r="M106" s="61">
        <v>58.048175409999999</v>
      </c>
      <c r="N106" s="62">
        <f t="shared" si="29"/>
        <v>14.909842255147257</v>
      </c>
      <c r="O106" s="61">
        <v>24.20948616600792</v>
      </c>
      <c r="P106">
        <v>14.17032579</v>
      </c>
      <c r="Q106">
        <v>17.282502170000001</v>
      </c>
      <c r="R106">
        <v>10.92319736</v>
      </c>
      <c r="S106">
        <v>21.037866480000002</v>
      </c>
      <c r="T106">
        <v>16.061276339999999</v>
      </c>
      <c r="U106">
        <v>8.1464719999999993</v>
      </c>
      <c r="V106">
        <v>3.979651</v>
      </c>
      <c r="W106">
        <v>1532.9501</v>
      </c>
      <c r="X106">
        <v>0.56960040300000003</v>
      </c>
      <c r="Y106">
        <v>38.478850000000001</v>
      </c>
      <c r="Z106" s="61">
        <v>5</v>
      </c>
      <c r="AB106" s="61">
        <v>0.18568144</v>
      </c>
      <c r="AC106" s="63" t="str">
        <f t="shared" si="30"/>
        <v/>
      </c>
      <c r="AD106" s="20">
        <f t="shared" si="57"/>
        <v>0.481655581</v>
      </c>
      <c r="AE106" s="62" t="str">
        <f t="shared" si="31"/>
        <v/>
      </c>
      <c r="AF106" s="20">
        <f t="shared" si="56"/>
        <v>0.21267155900000001</v>
      </c>
      <c r="AG106" s="62">
        <f t="shared" si="32"/>
        <v>0.25955162385774266</v>
      </c>
      <c r="AH106" s="62">
        <f t="shared" si="33"/>
        <v>0.2321858055780969</v>
      </c>
      <c r="AI106" s="62">
        <f t="shared" si="47"/>
        <v>0.23441855131778569</v>
      </c>
      <c r="AJ106" s="62">
        <f t="shared" si="48"/>
        <v>0.20948735137423702</v>
      </c>
      <c r="AK106" s="62">
        <f t="shared" si="34"/>
        <v>2.4931199943548671E-2</v>
      </c>
      <c r="AL106" s="62">
        <f t="shared" si="40"/>
        <v>4.7475144223755412E-3</v>
      </c>
      <c r="AM106" s="62">
        <f t="shared" si="52"/>
        <v>-8.6921847755169462E-3</v>
      </c>
      <c r="AN106" s="62">
        <f t="shared" si="53"/>
        <v>1.1633174508929514E-2</v>
      </c>
      <c r="AO106" s="62">
        <f t="shared" si="54"/>
        <v>3.5506613852212626E-2</v>
      </c>
      <c r="AP106" s="62">
        <f t="shared" si="55"/>
        <v>5.5116792145580795E-2</v>
      </c>
      <c r="AQ106" s="62">
        <f t="shared" si="50"/>
        <v>-0.71639082308682711</v>
      </c>
      <c r="AR106" s="62">
        <f t="shared" si="35"/>
        <v>6.6185585047007383</v>
      </c>
      <c r="AS106" s="62">
        <f t="shared" si="36"/>
        <v>0.56960040300000003</v>
      </c>
      <c r="AT106" s="62">
        <f t="shared" si="37"/>
        <v>0.16970173411424339</v>
      </c>
      <c r="AU106" s="62">
        <f t="shared" si="51"/>
        <v>-1.7864585250438395E-2</v>
      </c>
      <c r="AV106" s="62" t="str">
        <f t="shared" si="38"/>
        <v/>
      </c>
      <c r="AW106" s="62">
        <f t="shared" si="39"/>
        <v>0.18568144</v>
      </c>
    </row>
    <row r="107" spans="1:49">
      <c r="A107" s="62">
        <v>1974</v>
      </c>
      <c r="B107" s="61">
        <v>4.0804999989999997</v>
      </c>
      <c r="C107" s="61">
        <v>8161</v>
      </c>
      <c r="D107" s="61">
        <v>256.12700000000001</v>
      </c>
      <c r="F107">
        <v>0.48636878300000003</v>
      </c>
      <c r="G107" s="61"/>
      <c r="H107" s="61">
        <v>0.21568206400000001</v>
      </c>
      <c r="I107" s="61">
        <v>68.525335900000002</v>
      </c>
      <c r="J107" s="61">
        <v>59.132621100000001</v>
      </c>
      <c r="K107" s="61">
        <v>70.513999999999996</v>
      </c>
      <c r="L107" s="61">
        <v>73.849999999999994</v>
      </c>
      <c r="M107" s="61">
        <v>59.735042280000002</v>
      </c>
      <c r="N107" s="62">
        <f t="shared" si="29"/>
        <v>16.318226002694104</v>
      </c>
      <c r="O107" s="61">
        <v>26.613965744400542</v>
      </c>
      <c r="P107">
        <v>15.63772889</v>
      </c>
      <c r="Q107">
        <v>19.63028753</v>
      </c>
      <c r="R107">
        <v>12.24556754</v>
      </c>
      <c r="S107">
        <v>26.521297029999999</v>
      </c>
      <c r="T107">
        <v>22.079389110000001</v>
      </c>
      <c r="U107">
        <v>8.1691409999999998</v>
      </c>
      <c r="V107">
        <v>4.0579159999999996</v>
      </c>
      <c r="W107">
        <v>1496.3411000000001</v>
      </c>
      <c r="X107">
        <v>0.56960040300000003</v>
      </c>
      <c r="Y107">
        <v>46.15325</v>
      </c>
      <c r="Z107" s="61">
        <v>6.1666666670000003</v>
      </c>
      <c r="AB107" s="61">
        <v>0.195327318</v>
      </c>
      <c r="AC107" s="63" t="str">
        <f t="shared" si="30"/>
        <v/>
      </c>
      <c r="AD107" s="20">
        <f t="shared" si="57"/>
        <v>0.48636878300000003</v>
      </c>
      <c r="AE107" s="62" t="str">
        <f t="shared" si="31"/>
        <v/>
      </c>
      <c r="AF107" s="20">
        <f t="shared" si="56"/>
        <v>0.21568206400000001</v>
      </c>
      <c r="AG107" s="62">
        <f t="shared" si="32"/>
        <v>0.26754436627142003</v>
      </c>
      <c r="AH107" s="62">
        <f t="shared" si="33"/>
        <v>0.2308722668832259</v>
      </c>
      <c r="AI107" s="62">
        <f t="shared" si="47"/>
        <v>0.27530873355796143</v>
      </c>
      <c r="AJ107" s="62">
        <f t="shared" si="48"/>
        <v>0.28833352204179952</v>
      </c>
      <c r="AK107" s="62">
        <f t="shared" si="34"/>
        <v>-1.302478848383809E-2</v>
      </c>
      <c r="AL107" s="62">
        <f t="shared" si="40"/>
        <v>8.2753740724771981E-3</v>
      </c>
      <c r="AM107" s="62">
        <f t="shared" si="52"/>
        <v>3.7118007367696208E-2</v>
      </c>
      <c r="AN107" s="62">
        <f t="shared" si="53"/>
        <v>2.4014218155454899E-2</v>
      </c>
      <c r="AO107" s="62">
        <f t="shared" si="54"/>
        <v>0.14136299815863168</v>
      </c>
      <c r="AP107" s="62">
        <f t="shared" si="55"/>
        <v>0.22797228142646042</v>
      </c>
      <c r="AQ107" s="62">
        <f t="shared" si="50"/>
        <v>-0.69969422124812641</v>
      </c>
      <c r="AR107" s="62">
        <f t="shared" si="35"/>
        <v>6.6110839193178084</v>
      </c>
      <c r="AS107" s="62">
        <f t="shared" si="36"/>
        <v>0.56960040300000003</v>
      </c>
      <c r="AT107" s="62">
        <f t="shared" si="37"/>
        <v>0.18019673833684069</v>
      </c>
      <c r="AU107" s="62">
        <f t="shared" si="51"/>
        <v>-4.0261093893936395E-2</v>
      </c>
      <c r="AV107" s="62" t="str">
        <f t="shared" si="38"/>
        <v/>
      </c>
      <c r="AW107" s="62">
        <f t="shared" si="39"/>
        <v>0.195327318</v>
      </c>
    </row>
    <row r="108" spans="1:49">
      <c r="A108" s="62">
        <v>1975</v>
      </c>
      <c r="B108" s="61">
        <v>4.3854999990000003</v>
      </c>
      <c r="C108" s="61">
        <v>8193</v>
      </c>
      <c r="D108" s="61">
        <v>300.78500000000003</v>
      </c>
      <c r="F108">
        <v>0.472291038</v>
      </c>
      <c r="G108" s="61"/>
      <c r="H108" s="61">
        <v>0.19944146200000001</v>
      </c>
      <c r="I108" s="61">
        <v>80.719851599999998</v>
      </c>
      <c r="J108" s="61">
        <v>70.022242199999994</v>
      </c>
      <c r="K108" s="61">
        <v>72.012</v>
      </c>
      <c r="L108" s="61">
        <v>72.39</v>
      </c>
      <c r="M108" s="61">
        <v>61.025603289999999</v>
      </c>
      <c r="N108" s="62">
        <f t="shared" si="29"/>
        <v>18.684921274294396</v>
      </c>
      <c r="O108" s="61">
        <v>29.216073781291186</v>
      </c>
      <c r="P108">
        <v>17.35132261</v>
      </c>
      <c r="Q108">
        <v>22.03444485</v>
      </c>
      <c r="R108">
        <v>14.08590031</v>
      </c>
      <c r="S108">
        <v>30.003901549999998</v>
      </c>
      <c r="T108">
        <v>23.09255778</v>
      </c>
      <c r="U108">
        <v>8.1926930000000002</v>
      </c>
      <c r="V108">
        <v>4.1336769999999996</v>
      </c>
      <c r="W108">
        <v>1455.9381000000001</v>
      </c>
      <c r="X108">
        <v>0.56960040300000003</v>
      </c>
      <c r="Y108">
        <v>53.836289999999998</v>
      </c>
      <c r="Z108" s="61">
        <v>6.5833333329999997</v>
      </c>
      <c r="AB108" s="61">
        <v>0.20287761400000001</v>
      </c>
      <c r="AC108" s="63" t="str">
        <f t="shared" si="30"/>
        <v/>
      </c>
      <c r="AD108" s="20">
        <f t="shared" si="57"/>
        <v>0.472291038</v>
      </c>
      <c r="AE108" s="62" t="str">
        <f t="shared" si="31"/>
        <v/>
      </c>
      <c r="AF108" s="20">
        <f t="shared" si="56"/>
        <v>0.19944146200000001</v>
      </c>
      <c r="AG108" s="62">
        <f t="shared" si="32"/>
        <v>0.26836395298967697</v>
      </c>
      <c r="AH108" s="62">
        <f t="shared" si="33"/>
        <v>0.23279831840018614</v>
      </c>
      <c r="AI108" s="62">
        <f t="shared" si="47"/>
        <v>0.23941353458450387</v>
      </c>
      <c r="AJ108" s="62">
        <f t="shared" si="48"/>
        <v>0.2406702461891384</v>
      </c>
      <c r="AK108" s="62">
        <f t="shared" si="34"/>
        <v>-1.2567116046345306E-3</v>
      </c>
      <c r="AL108" s="62">
        <f t="shared" si="40"/>
        <v>-3.1451985130605591E-2</v>
      </c>
      <c r="AM108" s="62">
        <f t="shared" si="52"/>
        <v>-1.9900958498243002E-2</v>
      </c>
      <c r="AN108" s="62">
        <f t="shared" si="53"/>
        <v>4.5760742086960546E-3</v>
      </c>
      <c r="AO108" s="62">
        <f t="shared" si="54"/>
        <v>-1.2054853671621728E-2</v>
      </c>
      <c r="AP108" s="62">
        <f t="shared" si="55"/>
        <v>-9.056836911985737E-2</v>
      </c>
      <c r="AQ108" s="62">
        <f t="shared" si="50"/>
        <v>-0.68407533379797791</v>
      </c>
      <c r="AR108" s="62">
        <f t="shared" si="35"/>
        <v>6.5993303803186549</v>
      </c>
      <c r="AS108" s="62">
        <f t="shared" si="36"/>
        <v>0.56960040300000003</v>
      </c>
      <c r="AT108" s="62">
        <f t="shared" si="37"/>
        <v>0.1789859534218794</v>
      </c>
      <c r="AU108" s="62">
        <f t="shared" si="51"/>
        <v>-7.3767540135842663E-2</v>
      </c>
      <c r="AV108" s="62" t="str">
        <f t="shared" si="38"/>
        <v/>
      </c>
      <c r="AW108" s="62">
        <f t="shared" si="39"/>
        <v>0.20287761400000001</v>
      </c>
    </row>
    <row r="109" spans="1:49">
      <c r="A109" s="62">
        <v>1976</v>
      </c>
      <c r="B109" s="61">
        <v>4.126499999</v>
      </c>
      <c r="C109" s="61">
        <v>8222</v>
      </c>
      <c r="D109" s="61">
        <v>340.197</v>
      </c>
      <c r="F109">
        <v>0.48308599699999999</v>
      </c>
      <c r="G109" s="61"/>
      <c r="H109" s="61">
        <v>0.19759727499999999</v>
      </c>
      <c r="I109" s="61">
        <v>95.091632799999999</v>
      </c>
      <c r="J109" s="61">
        <v>91.367609400000006</v>
      </c>
      <c r="K109" s="61">
        <v>80.194999999999993</v>
      </c>
      <c r="L109" s="61">
        <v>85.3</v>
      </c>
      <c r="M109" s="61">
        <v>61.44980924</v>
      </c>
      <c r="N109" s="62">
        <f t="shared" si="29"/>
        <v>20.913301680215486</v>
      </c>
      <c r="O109" s="61">
        <v>32.246376811594217</v>
      </c>
      <c r="P109">
        <v>19.29027709</v>
      </c>
      <c r="Q109">
        <v>24.677074950000002</v>
      </c>
      <c r="R109">
        <v>16.085147460000002</v>
      </c>
      <c r="S109">
        <v>31.94721784</v>
      </c>
      <c r="T109">
        <v>24.788387660000001</v>
      </c>
      <c r="U109">
        <v>8.2186299999999992</v>
      </c>
      <c r="V109">
        <v>4.1463840000000003</v>
      </c>
      <c r="W109">
        <v>1474.1451</v>
      </c>
      <c r="X109">
        <v>0.56960040300000003</v>
      </c>
      <c r="Y109">
        <v>63.591630000000002</v>
      </c>
      <c r="Z109" s="61">
        <v>6.2916666670000003</v>
      </c>
      <c r="AB109" s="61">
        <v>0.195458882</v>
      </c>
      <c r="AC109" s="63" t="str">
        <f t="shared" si="30"/>
        <v/>
      </c>
      <c r="AD109" s="20">
        <f t="shared" si="57"/>
        <v>0.48308599699999999</v>
      </c>
      <c r="AE109" s="62" t="str">
        <f t="shared" si="31"/>
        <v/>
      </c>
      <c r="AF109" s="20">
        <f t="shared" si="56"/>
        <v>0.19759727499999999</v>
      </c>
      <c r="AG109" s="62">
        <f t="shared" si="32"/>
        <v>0.27951931616093029</v>
      </c>
      <c r="AH109" s="62">
        <f t="shared" si="33"/>
        <v>0.26857264878879006</v>
      </c>
      <c r="AI109" s="62">
        <f t="shared" si="47"/>
        <v>0.23573106170836308</v>
      </c>
      <c r="AJ109" s="62">
        <f t="shared" si="48"/>
        <v>0.25073707293127218</v>
      </c>
      <c r="AK109" s="62">
        <f t="shared" si="34"/>
        <v>-1.5006011222909094E-2</v>
      </c>
      <c r="AL109" s="62">
        <f t="shared" si="40"/>
        <v>-6.7360942968160168E-3</v>
      </c>
      <c r="AM109" s="62">
        <f t="shared" si="52"/>
        <v>5.9921806496897095E-4</v>
      </c>
      <c r="AN109" s="62">
        <f t="shared" si="53"/>
        <v>2.0053458200534877E-2</v>
      </c>
      <c r="AO109" s="62">
        <f t="shared" si="54"/>
        <v>-4.9910877338577075E-2</v>
      </c>
      <c r="AP109" s="62">
        <f t="shared" si="55"/>
        <v>-4.1803638533595172E-2</v>
      </c>
      <c r="AQ109" s="62">
        <f t="shared" si="50"/>
        <v>-0.68416689939412734</v>
      </c>
      <c r="AR109" s="62">
        <f t="shared" si="35"/>
        <v>6.6116666081303741</v>
      </c>
      <c r="AS109" s="62">
        <f t="shared" si="36"/>
        <v>0.56960040300000003</v>
      </c>
      <c r="AT109" s="62">
        <f t="shared" si="37"/>
        <v>0.18692589881744989</v>
      </c>
      <c r="AU109" s="62">
        <f t="shared" si="51"/>
        <v>-4.6835217607475527E-2</v>
      </c>
      <c r="AV109" s="62" t="str">
        <f t="shared" si="38"/>
        <v/>
      </c>
      <c r="AW109" s="62">
        <f t="shared" si="39"/>
        <v>0.195458882</v>
      </c>
    </row>
    <row r="110" spans="1:49">
      <c r="A110" s="62">
        <v>1977</v>
      </c>
      <c r="B110" s="61">
        <v>4.6694999990000001</v>
      </c>
      <c r="C110" s="61">
        <v>8252</v>
      </c>
      <c r="D110" s="61">
        <v>370.01600000000002</v>
      </c>
      <c r="F110">
        <v>0.487107134</v>
      </c>
      <c r="G110" s="61"/>
      <c r="H110" s="61">
        <v>0.20750453999999999</v>
      </c>
      <c r="I110" s="61">
        <v>112.4591484</v>
      </c>
      <c r="J110" s="61">
        <v>101.97491410000001</v>
      </c>
      <c r="K110" s="61">
        <v>85.677000000000007</v>
      </c>
      <c r="L110" s="61">
        <v>90.221000000000004</v>
      </c>
      <c r="M110" s="61">
        <v>60.249690170000001</v>
      </c>
      <c r="N110" s="62">
        <f t="shared" si="29"/>
        <v>23.115143879575601</v>
      </c>
      <c r="O110" s="61">
        <v>35.902503293807655</v>
      </c>
      <c r="P110">
        <v>21.37305229</v>
      </c>
      <c r="Q110">
        <v>27.540305350000001</v>
      </c>
      <c r="R110">
        <v>18.770580750000001</v>
      </c>
      <c r="S110">
        <v>33.933050719999997</v>
      </c>
      <c r="T110">
        <v>27.75316243</v>
      </c>
      <c r="U110">
        <v>8.2459749999999996</v>
      </c>
      <c r="V110">
        <v>4.1534399999999998</v>
      </c>
      <c r="W110">
        <v>1468.6621</v>
      </c>
      <c r="X110">
        <v>0.56960040300000003</v>
      </c>
      <c r="Y110">
        <v>73.402590000000004</v>
      </c>
      <c r="Z110" s="61">
        <v>8</v>
      </c>
      <c r="AB110" s="61">
        <v>0.21697777600000001</v>
      </c>
      <c r="AC110" s="63" t="str">
        <f t="shared" si="30"/>
        <v/>
      </c>
      <c r="AD110" s="20">
        <f t="shared" si="57"/>
        <v>0.487107134</v>
      </c>
      <c r="AE110" s="62" t="str">
        <f t="shared" si="31"/>
        <v/>
      </c>
      <c r="AF110" s="20">
        <f t="shared" si="56"/>
        <v>0.20750453999999999</v>
      </c>
      <c r="AG110" s="62">
        <f t="shared" si="32"/>
        <v>0.30393050138372396</v>
      </c>
      <c r="AH110" s="62">
        <f t="shared" si="33"/>
        <v>0.27559595828288508</v>
      </c>
      <c r="AI110" s="62">
        <f t="shared" si="47"/>
        <v>0.23154944651042117</v>
      </c>
      <c r="AJ110" s="62">
        <f t="shared" si="48"/>
        <v>0.24382999654069012</v>
      </c>
      <c r="AK110" s="62">
        <f t="shared" si="34"/>
        <v>-1.2280550030268955E-2</v>
      </c>
      <c r="AL110" s="62">
        <f t="shared" si="40"/>
        <v>2.4271171070066413E-3</v>
      </c>
      <c r="AM110" s="62">
        <f t="shared" si="52"/>
        <v>9.673326402252852E-3</v>
      </c>
      <c r="AN110" s="62">
        <f t="shared" si="53"/>
        <v>5.429188087733966E-2</v>
      </c>
      <c r="AO110" s="62">
        <f t="shared" si="54"/>
        <v>-3.9798192921712328E-2</v>
      </c>
      <c r="AP110" s="62">
        <f t="shared" si="55"/>
        <v>1.2871909767942592E-2</v>
      </c>
      <c r="AQ110" s="62">
        <f t="shared" si="50"/>
        <v>-0.68578829596273028</v>
      </c>
      <c r="AR110" s="62">
        <f t="shared" si="35"/>
        <v>6.6063188333303362</v>
      </c>
      <c r="AS110" s="62">
        <f t="shared" si="36"/>
        <v>0.56960040300000003</v>
      </c>
      <c r="AT110" s="62">
        <f t="shared" si="37"/>
        <v>0.19837679992216553</v>
      </c>
      <c r="AU110" s="62">
        <f t="shared" si="51"/>
        <v>-3.7185914706377637E-2</v>
      </c>
      <c r="AV110" s="62" t="str">
        <f t="shared" si="38"/>
        <v/>
      </c>
      <c r="AW110" s="62">
        <f t="shared" si="39"/>
        <v>0.21697777600000001</v>
      </c>
    </row>
    <row r="111" spans="1:49">
      <c r="A111" s="62">
        <v>1978</v>
      </c>
      <c r="B111" s="61">
        <v>4.2954999989999996</v>
      </c>
      <c r="C111" s="61">
        <v>8276</v>
      </c>
      <c r="D111" s="61">
        <v>412.45</v>
      </c>
      <c r="F111">
        <v>0.48461548700000001</v>
      </c>
      <c r="G111" s="61"/>
      <c r="H111" s="61">
        <v>0.19038186400000001</v>
      </c>
      <c r="I111" s="61">
        <v>134.46531250000001</v>
      </c>
      <c r="J111" s="61">
        <v>109.2861328</v>
      </c>
      <c r="K111" s="61">
        <v>98.206000000000003</v>
      </c>
      <c r="L111" s="61">
        <v>92.751000000000005</v>
      </c>
      <c r="M111" s="61">
        <v>61.128802540000002</v>
      </c>
      <c r="N111" s="62">
        <f t="shared" si="29"/>
        <v>25.321829010410756</v>
      </c>
      <c r="O111" s="61">
        <v>39.525691699604756</v>
      </c>
      <c r="P111">
        <v>23.862080030000001</v>
      </c>
      <c r="Q111">
        <v>30.805546920000001</v>
      </c>
      <c r="R111">
        <v>20.576647789999999</v>
      </c>
      <c r="S111">
        <v>36.158008379999998</v>
      </c>
      <c r="T111">
        <v>30.63470053</v>
      </c>
      <c r="U111">
        <v>8.2724989999999998</v>
      </c>
      <c r="V111">
        <v>4.1702769999999996</v>
      </c>
      <c r="W111">
        <v>1480.4840999999999</v>
      </c>
      <c r="X111">
        <v>0.56960040300000003</v>
      </c>
      <c r="Y111">
        <v>81.309150000000002</v>
      </c>
      <c r="Z111" s="61">
        <v>6.9166666670000003</v>
      </c>
      <c r="AB111" s="61">
        <v>0.24894324600000001</v>
      </c>
      <c r="AC111" s="63" t="str">
        <f t="shared" si="30"/>
        <v/>
      </c>
      <c r="AD111" s="20">
        <f t="shared" si="57"/>
        <v>0.48461548700000001</v>
      </c>
      <c r="AE111" s="62" t="str">
        <f t="shared" si="31"/>
        <v/>
      </c>
      <c r="AF111" s="20">
        <f t="shared" si="56"/>
        <v>0.19038186400000001</v>
      </c>
      <c r="AG111" s="62">
        <f t="shared" si="32"/>
        <v>0.32601603224633291</v>
      </c>
      <c r="AH111" s="62">
        <f t="shared" si="33"/>
        <v>0.26496819687234818</v>
      </c>
      <c r="AI111" s="62">
        <f t="shared" si="47"/>
        <v>0.23810401260758882</v>
      </c>
      <c r="AJ111" s="62">
        <f t="shared" si="48"/>
        <v>0.22487816705055161</v>
      </c>
      <c r="AK111" s="62">
        <f t="shared" si="34"/>
        <v>1.3225845557037208E-2</v>
      </c>
      <c r="AL111" s="62">
        <f t="shared" si="40"/>
        <v>1.8980851047346106E-2</v>
      </c>
      <c r="AM111" s="62">
        <f t="shared" si="52"/>
        <v>2.086533928815414E-2</v>
      </c>
      <c r="AN111" s="62">
        <f t="shared" si="53"/>
        <v>6.8719137171003328E-4</v>
      </c>
      <c r="AO111" s="62">
        <f t="shared" si="54"/>
        <v>-2.766987943932505E-2</v>
      </c>
      <c r="AP111" s="62">
        <f t="shared" si="55"/>
        <v>7.604727035467859E-3</v>
      </c>
      <c r="AQ111" s="62">
        <f t="shared" si="50"/>
        <v>-0.68495417946812387</v>
      </c>
      <c r="AR111" s="62">
        <f t="shared" si="35"/>
        <v>6.6151702284008564</v>
      </c>
      <c r="AS111" s="62">
        <f t="shared" si="36"/>
        <v>0.56960040300000003</v>
      </c>
      <c r="AT111" s="62">
        <f t="shared" si="37"/>
        <v>0.19713698630136989</v>
      </c>
      <c r="AU111" s="62">
        <f t="shared" si="51"/>
        <v>-1.1178848533326319E-2</v>
      </c>
      <c r="AV111" s="62" t="str">
        <f t="shared" si="38"/>
        <v/>
      </c>
      <c r="AW111" s="62">
        <f t="shared" si="39"/>
        <v>0.24894324600000001</v>
      </c>
    </row>
    <row r="112" spans="1:49">
      <c r="A112" s="62">
        <v>1979</v>
      </c>
      <c r="B112" s="61">
        <v>4.1464999990000004</v>
      </c>
      <c r="C112" s="61">
        <v>8294</v>
      </c>
      <c r="D112" s="61">
        <v>462.30700000000002</v>
      </c>
      <c r="F112">
        <v>0.47788897899999999</v>
      </c>
      <c r="G112" s="61"/>
      <c r="H112" s="61">
        <v>0.19415669699999999</v>
      </c>
      <c r="I112" s="61">
        <v>154.94159379999999</v>
      </c>
      <c r="J112" s="61">
        <v>116.2637891</v>
      </c>
      <c r="K112" s="61">
        <v>118.21</v>
      </c>
      <c r="L112" s="61">
        <v>122.962</v>
      </c>
      <c r="M112" s="61">
        <v>63.343593179999999</v>
      </c>
      <c r="N112" s="62">
        <f t="shared" si="29"/>
        <v>27.330896493157681</v>
      </c>
      <c r="O112" s="61">
        <v>42.358366271409764</v>
      </c>
      <c r="P112">
        <v>25.751807830000001</v>
      </c>
      <c r="Q112">
        <v>33.303670179999997</v>
      </c>
      <c r="R112">
        <v>22.31546239</v>
      </c>
      <c r="S112">
        <v>41.126983950000003</v>
      </c>
      <c r="T112">
        <v>35.524659049999997</v>
      </c>
      <c r="U112">
        <v>8.2948319999999995</v>
      </c>
      <c r="V112">
        <v>4.2332200000000002</v>
      </c>
      <c r="W112">
        <v>1514.2030999999999</v>
      </c>
      <c r="X112">
        <v>0.56960040300000003</v>
      </c>
      <c r="Y112">
        <v>90.371480000000005</v>
      </c>
      <c r="Z112" s="61">
        <v>7.25</v>
      </c>
      <c r="AB112" s="61">
        <v>0.292704091</v>
      </c>
      <c r="AC112" s="63" t="str">
        <f t="shared" si="30"/>
        <v/>
      </c>
      <c r="AD112" s="20">
        <f t="shared" si="57"/>
        <v>0.47788897899999999</v>
      </c>
      <c r="AE112" s="62" t="str">
        <f t="shared" si="31"/>
        <v/>
      </c>
      <c r="AF112" s="20">
        <f t="shared" si="56"/>
        <v>0.19415669699999999</v>
      </c>
      <c r="AG112" s="62">
        <f t="shared" si="32"/>
        <v>0.33514870810954622</v>
      </c>
      <c r="AH112" s="62">
        <f t="shared" si="33"/>
        <v>0.25148611009567234</v>
      </c>
      <c r="AI112" s="62">
        <f t="shared" si="47"/>
        <v>0.25569589039318025</v>
      </c>
      <c r="AJ112" s="62">
        <f t="shared" si="48"/>
        <v>0.26597477433826439</v>
      </c>
      <c r="AK112" s="62">
        <f t="shared" si="34"/>
        <v>-1.0278883945084138E-2</v>
      </c>
      <c r="AL112" s="62">
        <f t="shared" si="40"/>
        <v>-1.3672914756218275E-4</v>
      </c>
      <c r="AM112" s="62">
        <f t="shared" si="52"/>
        <v>1.6218664919738146E-3</v>
      </c>
      <c r="AN112" s="62">
        <f t="shared" si="53"/>
        <v>4.7720170839449941E-3</v>
      </c>
      <c r="AO112" s="62">
        <f t="shared" si="54"/>
        <v>5.241502237967352E-2</v>
      </c>
      <c r="AP112" s="62">
        <f t="shared" si="55"/>
        <v>7.1742734293824106E-2</v>
      </c>
      <c r="AQ112" s="62">
        <f t="shared" si="50"/>
        <v>-0.67266973748822723</v>
      </c>
      <c r="AR112" s="62">
        <f t="shared" si="35"/>
        <v>6.6499748354645787</v>
      </c>
      <c r="AS112" s="62">
        <f t="shared" si="36"/>
        <v>0.56960040300000003</v>
      </c>
      <c r="AT112" s="62">
        <f t="shared" si="37"/>
        <v>0.19547936760637413</v>
      </c>
      <c r="AU112" s="62">
        <f t="shared" si="51"/>
        <v>-7.1843047971440477E-3</v>
      </c>
      <c r="AV112" s="62" t="str">
        <f t="shared" si="38"/>
        <v/>
      </c>
      <c r="AW112" s="62">
        <f t="shared" si="39"/>
        <v>0.292704091</v>
      </c>
    </row>
    <row r="113" spans="1:49">
      <c r="A113" s="62">
        <v>1980</v>
      </c>
      <c r="B113" s="61">
        <v>4.3727999989999997</v>
      </c>
      <c r="C113" s="61">
        <v>8310</v>
      </c>
      <c r="D113" s="61">
        <v>548.58100000000002</v>
      </c>
      <c r="F113">
        <v>0.48072298600000002</v>
      </c>
      <c r="G113" s="61"/>
      <c r="H113" s="61">
        <v>0.20955702100000001</v>
      </c>
      <c r="I113" s="61">
        <v>178.5764375</v>
      </c>
      <c r="J113" s="61">
        <v>128.59281250000001</v>
      </c>
      <c r="K113" s="61">
        <v>130.74700000000001</v>
      </c>
      <c r="L113" s="61">
        <v>141.32900000000001</v>
      </c>
      <c r="M113" s="61">
        <v>64.272904980000007</v>
      </c>
      <c r="N113" s="62">
        <f t="shared" si="29"/>
        <v>31.900827075316247</v>
      </c>
      <c r="O113" s="61">
        <v>48.122529644268788</v>
      </c>
      <c r="P113">
        <v>29.654503930000001</v>
      </c>
      <c r="Q113">
        <v>36.558481239999999</v>
      </c>
      <c r="R113">
        <v>25.2981844</v>
      </c>
      <c r="S113">
        <v>46.057729539999997</v>
      </c>
      <c r="T113">
        <v>40.565928030000002</v>
      </c>
      <c r="U113">
        <v>8.3109149999999996</v>
      </c>
      <c r="V113">
        <v>4.2802709999999999</v>
      </c>
      <c r="W113">
        <v>1516.8071</v>
      </c>
      <c r="X113">
        <v>0.56960040300000003</v>
      </c>
      <c r="Y113">
        <v>103.2604</v>
      </c>
      <c r="Z113" s="61">
        <v>10</v>
      </c>
      <c r="AB113" s="61">
        <v>0.35770764300000002</v>
      </c>
      <c r="AC113" s="63" t="str">
        <f t="shared" si="30"/>
        <v/>
      </c>
      <c r="AD113" s="20">
        <f t="shared" si="57"/>
        <v>0.48072298600000002</v>
      </c>
      <c r="AE113" s="62" t="str">
        <f t="shared" si="31"/>
        <v/>
      </c>
      <c r="AF113" s="20">
        <f t="shared" si="56"/>
        <v>0.20955702100000001</v>
      </c>
      <c r="AG113" s="62">
        <f t="shared" si="32"/>
        <v>0.3255242844721199</v>
      </c>
      <c r="AH113" s="62">
        <f t="shared" si="33"/>
        <v>0.23440989115554495</v>
      </c>
      <c r="AI113" s="62">
        <f t="shared" si="47"/>
        <v>0.23833672693731647</v>
      </c>
      <c r="AJ113" s="62">
        <f t="shared" si="48"/>
        <v>0.25762649453772551</v>
      </c>
      <c r="AK113" s="62">
        <f t="shared" si="34"/>
        <v>-1.9289767600409041E-2</v>
      </c>
      <c r="AL113" s="62">
        <f t="shared" si="40"/>
        <v>-1.350494917212767E-2</v>
      </c>
      <c r="AM113" s="62">
        <f t="shared" si="52"/>
        <v>-6.1368537029282105E-2</v>
      </c>
      <c r="AN113" s="62">
        <f t="shared" si="53"/>
        <v>-2.916132324181115E-2</v>
      </c>
      <c r="AO113" s="62">
        <f t="shared" si="54"/>
        <v>-4.1382984867969375E-2</v>
      </c>
      <c r="AP113" s="62">
        <f t="shared" si="55"/>
        <v>-2.1912707929494603E-2</v>
      </c>
      <c r="AQ113" s="62">
        <f t="shared" si="50"/>
        <v>-0.66355338576290146</v>
      </c>
      <c r="AR113" s="62">
        <f t="shared" si="35"/>
        <v>6.6608094266340734</v>
      </c>
      <c r="AS113" s="62">
        <f t="shared" si="36"/>
        <v>0.56960040300000003</v>
      </c>
      <c r="AT113" s="62">
        <f t="shared" si="37"/>
        <v>0.18823181991355881</v>
      </c>
      <c r="AU113" s="62">
        <f t="shared" si="51"/>
        <v>-8.2114134648144835E-2</v>
      </c>
      <c r="AV113" s="62" t="str">
        <f t="shared" si="38"/>
        <v/>
      </c>
      <c r="AW113" s="62">
        <f t="shared" si="39"/>
        <v>0.35770764300000002</v>
      </c>
    </row>
    <row r="114" spans="1:49">
      <c r="A114" s="62">
        <v>1981</v>
      </c>
      <c r="B114" s="61">
        <v>5.5709999989999996</v>
      </c>
      <c r="C114" s="61">
        <v>8320</v>
      </c>
      <c r="D114" s="61">
        <v>599.42600000000004</v>
      </c>
      <c r="E114" s="62">
        <v>2.0575141860000001</v>
      </c>
      <c r="F114">
        <v>0.49072099800000002</v>
      </c>
      <c r="G114" s="61"/>
      <c r="H114" s="61">
        <v>0.197437215</v>
      </c>
      <c r="I114" s="61">
        <v>215.23810940000001</v>
      </c>
      <c r="J114" s="61">
        <v>155.28679690000001</v>
      </c>
      <c r="K114" s="61">
        <v>144.876</v>
      </c>
      <c r="L114" s="61">
        <v>146.04</v>
      </c>
      <c r="M114" s="61">
        <v>64.065469309999997</v>
      </c>
      <c r="N114" s="62">
        <f t="shared" si="29"/>
        <v>34.928374314659891</v>
      </c>
      <c r="O114" s="61">
        <v>53.952569169960483</v>
      </c>
      <c r="P114">
        <v>32.560456369999997</v>
      </c>
      <c r="Q114">
        <v>39.847687569999998</v>
      </c>
      <c r="R114">
        <v>27.382736130000001</v>
      </c>
      <c r="S114">
        <v>50.369375210000001</v>
      </c>
      <c r="T114">
        <v>45.486801450000002</v>
      </c>
      <c r="U114">
        <v>8.3198100000000004</v>
      </c>
      <c r="V114">
        <v>4.2865019999999996</v>
      </c>
      <c r="W114">
        <v>1508.4111</v>
      </c>
      <c r="X114">
        <v>0.56960040300000003</v>
      </c>
      <c r="Y114">
        <v>113.85939999999999</v>
      </c>
      <c r="Z114" s="61">
        <v>11.75</v>
      </c>
      <c r="AB114" s="61">
        <v>0.43041685299999999</v>
      </c>
      <c r="AC114" s="63">
        <f t="shared" si="30"/>
        <v>2.057514186E-2</v>
      </c>
      <c r="AD114" s="20">
        <f t="shared" si="57"/>
        <v>0.49072099800000002</v>
      </c>
      <c r="AE114" s="62" t="str">
        <f t="shared" si="31"/>
        <v/>
      </c>
      <c r="AF114" s="20">
        <f t="shared" si="56"/>
        <v>0.197437215</v>
      </c>
      <c r="AG114" s="62">
        <f t="shared" si="32"/>
        <v>0.35907369616933532</v>
      </c>
      <c r="AH114" s="62">
        <f t="shared" si="33"/>
        <v>0.25905916143110241</v>
      </c>
      <c r="AI114" s="62">
        <f t="shared" si="47"/>
        <v>0.24169121793182144</v>
      </c>
      <c r="AJ114" s="62">
        <f t="shared" si="48"/>
        <v>0.2436330756423645</v>
      </c>
      <c r="AK114" s="62">
        <f t="shared" si="34"/>
        <v>-1.9418577105430601E-3</v>
      </c>
      <c r="AL114" s="62">
        <f t="shared" si="40"/>
        <v>2.816960282074287E-3</v>
      </c>
      <c r="AM114" s="62">
        <f t="shared" si="52"/>
        <v>-4.5164088714253871E-3</v>
      </c>
      <c r="AN114" s="62">
        <f t="shared" si="53"/>
        <v>-1.14874636631345E-2</v>
      </c>
      <c r="AO114" s="62">
        <f t="shared" si="54"/>
        <v>-1.179823897111004E-3</v>
      </c>
      <c r="AP114" s="62">
        <f t="shared" si="55"/>
        <v>2.382612274495239E-2</v>
      </c>
      <c r="AQ114" s="62">
        <f t="shared" si="50"/>
        <v>-0.66316840231620644</v>
      </c>
      <c r="AR114" s="62">
        <f t="shared" si="35"/>
        <v>6.6556437218316917</v>
      </c>
      <c r="AS114" s="62">
        <f t="shared" si="36"/>
        <v>0.56960040300000003</v>
      </c>
      <c r="AT114" s="62">
        <f t="shared" si="37"/>
        <v>0.18994738299639988</v>
      </c>
      <c r="AU114" s="62">
        <f t="shared" si="51"/>
        <v>9.332420079978837E-3</v>
      </c>
      <c r="AV114" s="62" t="str">
        <f t="shared" si="38"/>
        <v/>
      </c>
      <c r="AW114" s="62">
        <f t="shared" si="39"/>
        <v>0.43041685299999999</v>
      </c>
    </row>
    <row r="115" spans="1:49">
      <c r="A115" s="62">
        <v>1982</v>
      </c>
      <c r="B115" s="61">
        <v>7.2944999990000001</v>
      </c>
      <c r="C115" s="61">
        <v>8325</v>
      </c>
      <c r="D115" s="61">
        <v>656.08299999999997</v>
      </c>
      <c r="E115" s="62">
        <v>2.1713677439999999</v>
      </c>
      <c r="F115">
        <v>0.498673221</v>
      </c>
      <c r="G115" s="61"/>
      <c r="H115" s="61">
        <v>0.19655592399999999</v>
      </c>
      <c r="I115" s="61">
        <v>235.16399999999999</v>
      </c>
      <c r="J115" s="61">
        <v>167.1307813</v>
      </c>
      <c r="K115" s="61">
        <v>168.13399999999999</v>
      </c>
      <c r="L115" s="61">
        <v>173.93299999999999</v>
      </c>
      <c r="M115" s="61">
        <v>64.793049920000001</v>
      </c>
      <c r="N115" s="62">
        <f t="shared" si="29"/>
        <v>37.777764368578971</v>
      </c>
      <c r="O115" s="61">
        <v>58.563899868247702</v>
      </c>
      <c r="P115">
        <v>35.879091180000003</v>
      </c>
      <c r="Q115">
        <v>42.94323241</v>
      </c>
      <c r="R115">
        <v>29.594625010000001</v>
      </c>
      <c r="S115">
        <v>55.893647100000003</v>
      </c>
      <c r="T115">
        <v>52.077668340000002</v>
      </c>
      <c r="U115">
        <v>8.3234659999999998</v>
      </c>
      <c r="V115">
        <v>4.2778119999999999</v>
      </c>
      <c r="W115">
        <v>1522.5420999999999</v>
      </c>
      <c r="X115">
        <v>0.56960040300000003</v>
      </c>
      <c r="Y115">
        <v>124.4224</v>
      </c>
      <c r="Z115" s="61">
        <v>10.16666667</v>
      </c>
      <c r="AB115" s="61">
        <v>0.49486150000000001</v>
      </c>
      <c r="AC115" s="63">
        <f t="shared" si="30"/>
        <v>2.1713677439999999E-2</v>
      </c>
      <c r="AD115" s="20">
        <f t="shared" si="57"/>
        <v>0.498673221</v>
      </c>
      <c r="AE115" s="62" t="str">
        <f t="shared" si="31"/>
        <v/>
      </c>
      <c r="AF115" s="20">
        <f t="shared" si="56"/>
        <v>0.19655592399999999</v>
      </c>
      <c r="AG115" s="62">
        <f t="shared" si="32"/>
        <v>0.35843635637564147</v>
      </c>
      <c r="AH115" s="62">
        <f t="shared" si="33"/>
        <v>0.25474030160818067</v>
      </c>
      <c r="AI115" s="62">
        <f t="shared" si="47"/>
        <v>0.25626940493809469</v>
      </c>
      <c r="AJ115" s="62">
        <f t="shared" si="48"/>
        <v>0.26510822563608566</v>
      </c>
      <c r="AK115" s="62">
        <f t="shared" si="34"/>
        <v>-8.8388206979909678E-3</v>
      </c>
      <c r="AL115" s="62">
        <f t="shared" si="40"/>
        <v>1.8634981300682765E-2</v>
      </c>
      <c r="AM115" s="62">
        <f t="shared" si="52"/>
        <v>-3.6064770389031393E-3</v>
      </c>
      <c r="AN115" s="62">
        <f t="shared" si="53"/>
        <v>-7.4115805235223909E-4</v>
      </c>
      <c r="AO115" s="62">
        <f t="shared" si="54"/>
        <v>2.5646201623473704E-2</v>
      </c>
      <c r="AP115" s="62">
        <f t="shared" si="55"/>
        <v>5.6892851482662439E-2</v>
      </c>
      <c r="AQ115" s="62">
        <f t="shared" si="50"/>
        <v>-0.66563709069797861</v>
      </c>
      <c r="AR115" s="62">
        <f t="shared" si="35"/>
        <v>6.6624995603921082</v>
      </c>
      <c r="AS115" s="62">
        <f t="shared" si="36"/>
        <v>0.56960040300000003</v>
      </c>
      <c r="AT115" s="62">
        <f t="shared" si="37"/>
        <v>0.18964429805375235</v>
      </c>
      <c r="AU115" s="62">
        <f t="shared" si="51"/>
        <v>3.9078831176074483E-2</v>
      </c>
      <c r="AV115" s="62" t="str">
        <f t="shared" si="38"/>
        <v/>
      </c>
      <c r="AW115" s="62">
        <f t="shared" si="39"/>
        <v>0.49486150000000001</v>
      </c>
    </row>
    <row r="116" spans="1:49">
      <c r="A116" s="62">
        <v>1983</v>
      </c>
      <c r="B116" s="61">
        <v>8.0009999989999994</v>
      </c>
      <c r="C116" s="61">
        <v>8329</v>
      </c>
      <c r="D116" s="61">
        <v>736.24199999999996</v>
      </c>
      <c r="E116" s="62">
        <v>2.2913740530000002</v>
      </c>
      <c r="F116">
        <v>0.482703365</v>
      </c>
      <c r="G116" s="61"/>
      <c r="H116" s="61">
        <v>0.19829485399999999</v>
      </c>
      <c r="I116" s="61">
        <v>277.87950000000001</v>
      </c>
      <c r="J116" s="61">
        <v>191.28018750000001</v>
      </c>
      <c r="K116" s="61">
        <v>210.51599999999999</v>
      </c>
      <c r="L116" s="61">
        <v>200.36799999999999</v>
      </c>
      <c r="M116" s="61">
        <v>65.936331609999996</v>
      </c>
      <c r="N116" s="62">
        <f t="shared" si="29"/>
        <v>41.638308601860594</v>
      </c>
      <c r="O116" s="61">
        <v>63.801054018445335</v>
      </c>
      <c r="P116">
        <v>39.787050350000001</v>
      </c>
      <c r="Q116">
        <v>47.85398756</v>
      </c>
      <c r="R116">
        <v>32.255389270000002</v>
      </c>
      <c r="S116">
        <v>62.493632599999998</v>
      </c>
      <c r="T116">
        <v>58.944644820000001</v>
      </c>
      <c r="U116">
        <v>8.3261959999999995</v>
      </c>
      <c r="V116">
        <v>4.2868560000000002</v>
      </c>
      <c r="W116">
        <v>1531.8390999999999</v>
      </c>
      <c r="X116">
        <v>0.56960040300000003</v>
      </c>
      <c r="Y116">
        <v>140.9649</v>
      </c>
      <c r="Z116" s="61">
        <v>11.29166667</v>
      </c>
      <c r="AB116" s="61">
        <v>0.56260879200000002</v>
      </c>
      <c r="AC116" s="63">
        <f t="shared" si="30"/>
        <v>2.2913740530000001E-2</v>
      </c>
      <c r="AD116" s="20">
        <f t="shared" si="57"/>
        <v>0.482703365</v>
      </c>
      <c r="AE116" s="62" t="str">
        <f t="shared" si="31"/>
        <v/>
      </c>
      <c r="AF116" s="20">
        <f t="shared" si="56"/>
        <v>0.19829485399999999</v>
      </c>
      <c r="AG116" s="62">
        <f t="shared" si="32"/>
        <v>0.37742956799530591</v>
      </c>
      <c r="AH116" s="62">
        <f t="shared" si="33"/>
        <v>0.25980613371690292</v>
      </c>
      <c r="AI116" s="62">
        <f t="shared" si="47"/>
        <v>0.28593315784755557</v>
      </c>
      <c r="AJ116" s="62">
        <f t="shared" si="48"/>
        <v>0.27214964644777123</v>
      </c>
      <c r="AK116" s="62">
        <f t="shared" si="34"/>
        <v>1.3783511399784343E-2</v>
      </c>
      <c r="AL116" s="62">
        <f t="shared" si="40"/>
        <v>6.0868457725279457E-3</v>
      </c>
      <c r="AM116" s="62">
        <f t="shared" si="52"/>
        <v>1.0975443987513015E-2</v>
      </c>
      <c r="AN116" s="62">
        <f t="shared" si="53"/>
        <v>-1.1207556958486657E-2</v>
      </c>
      <c r="AO116" s="62">
        <f t="shared" si="54"/>
        <v>1.4314008989326351E-2</v>
      </c>
      <c r="AP116" s="62">
        <f t="shared" si="55"/>
        <v>2.6562615902720108E-2</v>
      </c>
      <c r="AQ116" s="62">
        <f t="shared" si="50"/>
        <v>-0.66385309208287224</v>
      </c>
      <c r="AR116" s="62">
        <f t="shared" si="35"/>
        <v>6.6703712265923754</v>
      </c>
      <c r="AS116" s="62">
        <f t="shared" si="36"/>
        <v>0.56960040300000003</v>
      </c>
      <c r="AT116" s="62">
        <f t="shared" si="37"/>
        <v>0.19146544206931962</v>
      </c>
      <c r="AU116" s="62">
        <f t="shared" si="51"/>
        <v>4.3667286546315576E-3</v>
      </c>
      <c r="AV116" s="62" t="str">
        <f t="shared" si="38"/>
        <v/>
      </c>
      <c r="AW116" s="62">
        <f t="shared" si="39"/>
        <v>0.56260879200000002</v>
      </c>
    </row>
    <row r="117" spans="1:49">
      <c r="A117" s="62">
        <v>1984</v>
      </c>
      <c r="B117" s="61">
        <v>8.9894999999999996</v>
      </c>
      <c r="C117" s="61">
        <v>8337</v>
      </c>
      <c r="D117" s="61">
        <v>826.11599999999999</v>
      </c>
      <c r="E117" s="62">
        <v>2.4322436930000002</v>
      </c>
      <c r="F117">
        <v>0.47005677299999998</v>
      </c>
      <c r="G117" s="61"/>
      <c r="H117" s="61">
        <v>0.20003728300000001</v>
      </c>
      <c r="I117" s="61">
        <v>298.2645</v>
      </c>
      <c r="J117" s="61">
        <v>221.1654844</v>
      </c>
      <c r="K117" s="61">
        <v>242.809</v>
      </c>
      <c r="L117" s="61">
        <v>218.57</v>
      </c>
      <c r="M117" s="61">
        <v>68.692736789999998</v>
      </c>
      <c r="N117" s="62">
        <f t="shared" si="29"/>
        <v>44.803356081768833</v>
      </c>
      <c r="O117" s="61">
        <v>68.906455862977623</v>
      </c>
      <c r="P117">
        <v>42.711005139999997</v>
      </c>
      <c r="Q117">
        <v>50.356175229999998</v>
      </c>
      <c r="R117">
        <v>34.264347970000003</v>
      </c>
      <c r="S117">
        <v>66.689793330000001</v>
      </c>
      <c r="T117">
        <v>61.065685240000001</v>
      </c>
      <c r="U117">
        <v>8.3339040000000004</v>
      </c>
      <c r="V117">
        <v>4.3223940000000001</v>
      </c>
      <c r="W117">
        <v>1534.0171</v>
      </c>
      <c r="X117">
        <v>0.56960040300000003</v>
      </c>
      <c r="Y117">
        <v>154.33949999999999</v>
      </c>
      <c r="Z117" s="61">
        <v>11.987500000000001</v>
      </c>
      <c r="AB117" s="61">
        <v>0.59443877000000001</v>
      </c>
      <c r="AC117" s="63">
        <f t="shared" si="30"/>
        <v>2.4322436930000003E-2</v>
      </c>
      <c r="AD117" s="20">
        <f t="shared" si="57"/>
        <v>0.47005677299999998</v>
      </c>
      <c r="AE117" s="62" t="str">
        <f t="shared" si="31"/>
        <v/>
      </c>
      <c r="AF117" s="20">
        <f t="shared" si="56"/>
        <v>0.20003728300000001</v>
      </c>
      <c r="AG117" s="62">
        <f t="shared" si="32"/>
        <v>0.36104433275714309</v>
      </c>
      <c r="AH117" s="62">
        <f t="shared" si="33"/>
        <v>0.26771722663645298</v>
      </c>
      <c r="AI117" s="62">
        <f t="shared" si="47"/>
        <v>0.2939163507304059</v>
      </c>
      <c r="AJ117" s="62">
        <f t="shared" si="48"/>
        <v>0.26457543492681412</v>
      </c>
      <c r="AK117" s="62">
        <f t="shared" si="34"/>
        <v>2.9340915803591772E-2</v>
      </c>
      <c r="AL117" s="62">
        <f t="shared" si="40"/>
        <v>-2.3472983975470459E-3</v>
      </c>
      <c r="AM117" s="62">
        <f t="shared" si="52"/>
        <v>-2.2295617077172782E-2</v>
      </c>
      <c r="AN117" s="62">
        <f t="shared" si="53"/>
        <v>-1.2842168394240083E-2</v>
      </c>
      <c r="AO117" s="62">
        <f t="shared" si="54"/>
        <v>-8.2751812630534743E-3</v>
      </c>
      <c r="AP117" s="62">
        <f t="shared" si="55"/>
        <v>-3.7911113848147361E-2</v>
      </c>
      <c r="AQ117" s="62">
        <f t="shared" si="50"/>
        <v>-0.65652259842639982</v>
      </c>
      <c r="AR117" s="62">
        <f t="shared" si="35"/>
        <v>6.6791225307659197</v>
      </c>
      <c r="AS117" s="62">
        <f t="shared" si="36"/>
        <v>0.56960040300000003</v>
      </c>
      <c r="AT117" s="62">
        <f t="shared" si="37"/>
        <v>0.18682545792600552</v>
      </c>
      <c r="AU117" s="62">
        <f t="shared" si="51"/>
        <v>3.9654240915294667E-2</v>
      </c>
      <c r="AV117" s="62" t="str">
        <f t="shared" si="38"/>
        <v/>
      </c>
      <c r="AW117" s="62">
        <f t="shared" si="39"/>
        <v>0.59443877000000001</v>
      </c>
    </row>
    <row r="118" spans="1:49">
      <c r="A118" s="62">
        <v>1985</v>
      </c>
      <c r="B118" s="61">
        <v>7.6154999999999999</v>
      </c>
      <c r="C118" s="61">
        <v>8350</v>
      </c>
      <c r="D118" s="61">
        <v>899.75400000000002</v>
      </c>
      <c r="E118" s="62">
        <v>2.5815449350000002</v>
      </c>
      <c r="F118">
        <v>0.47400861500000002</v>
      </c>
      <c r="G118" s="61"/>
      <c r="H118" s="61">
        <v>0.20754561799999999</v>
      </c>
      <c r="I118" s="61">
        <v>329.13631249999997</v>
      </c>
      <c r="J118" s="61">
        <v>260.59585939999999</v>
      </c>
      <c r="K118" s="61">
        <v>260.5</v>
      </c>
      <c r="L118" s="61">
        <v>244.60900000000001</v>
      </c>
      <c r="M118" s="61">
        <v>70.083385519999993</v>
      </c>
      <c r="N118" s="62">
        <f t="shared" si="29"/>
        <v>47.754287720503484</v>
      </c>
      <c r="O118" s="61">
        <v>73.978919631093561</v>
      </c>
      <c r="P118">
        <v>45.632040289999999</v>
      </c>
      <c r="Q118">
        <v>54.183847780000001</v>
      </c>
      <c r="R118">
        <v>36.218894659999997</v>
      </c>
      <c r="S118">
        <v>69.427679339999997</v>
      </c>
      <c r="T118">
        <v>63.198278289999998</v>
      </c>
      <c r="U118">
        <v>8.3508139999999997</v>
      </c>
      <c r="V118">
        <v>4.3690259999999999</v>
      </c>
      <c r="W118">
        <v>1538.0541000000001</v>
      </c>
      <c r="X118">
        <v>0.56960040300000003</v>
      </c>
      <c r="Y118">
        <v>170.64320000000001</v>
      </c>
      <c r="Z118" s="61">
        <v>14.4925</v>
      </c>
      <c r="AB118" s="61">
        <v>0.63563283199999998</v>
      </c>
      <c r="AC118" s="63">
        <f t="shared" si="30"/>
        <v>2.5815449350000002E-2</v>
      </c>
      <c r="AD118" s="20">
        <f t="shared" si="57"/>
        <v>0.47400861500000002</v>
      </c>
      <c r="AE118" s="62" t="str">
        <f t="shared" si="31"/>
        <v/>
      </c>
      <c r="AF118" s="20">
        <f t="shared" si="56"/>
        <v>0.20754561799999999</v>
      </c>
      <c r="AG118" s="62">
        <f t="shared" si="32"/>
        <v>0.36580700113586601</v>
      </c>
      <c r="AH118" s="62">
        <f t="shared" si="33"/>
        <v>0.28963012045514663</v>
      </c>
      <c r="AI118" s="62">
        <f t="shared" si="47"/>
        <v>0.28952358088988767</v>
      </c>
      <c r="AJ118" s="62">
        <f t="shared" si="48"/>
        <v>0.2718620867481556</v>
      </c>
      <c r="AK118" s="62">
        <f t="shared" si="34"/>
        <v>1.766149414173207E-2</v>
      </c>
      <c r="AL118" s="62">
        <f t="shared" si="40"/>
        <v>2.3676801464897171E-3</v>
      </c>
      <c r="AM118" s="62">
        <f t="shared" si="52"/>
        <v>9.4757859360750755E-3</v>
      </c>
      <c r="AN118" s="62">
        <f t="shared" si="53"/>
        <v>-8.3102701570224192E-3</v>
      </c>
      <c r="AO118" s="62">
        <f t="shared" si="54"/>
        <v>-2.3552100858329594E-2</v>
      </c>
      <c r="AP118" s="62">
        <f t="shared" si="55"/>
        <v>-2.9458842445058694E-2</v>
      </c>
      <c r="AQ118" s="62">
        <f t="shared" si="50"/>
        <v>-0.64781891817121617</v>
      </c>
      <c r="AR118" s="62">
        <f t="shared" si="35"/>
        <v>6.690454406828394</v>
      </c>
      <c r="AS118" s="62">
        <f t="shared" si="36"/>
        <v>0.56960040300000003</v>
      </c>
      <c r="AT118" s="62">
        <f t="shared" si="37"/>
        <v>0.18965539469677267</v>
      </c>
      <c r="AU118" s="62">
        <f t="shared" si="51"/>
        <v>5.6089191065435876E-2</v>
      </c>
      <c r="AV118" s="62" t="str">
        <f t="shared" si="38"/>
        <v/>
      </c>
      <c r="AW118" s="62">
        <f t="shared" si="39"/>
        <v>0.63563283199999998</v>
      </c>
    </row>
    <row r="119" spans="1:49">
      <c r="A119" s="62">
        <v>1986</v>
      </c>
      <c r="B119" s="61">
        <v>6.819</v>
      </c>
      <c r="C119" s="61">
        <v>8370</v>
      </c>
      <c r="D119" s="61">
        <v>985.26300000000003</v>
      </c>
      <c r="E119" s="62">
        <v>2.6257690469999999</v>
      </c>
      <c r="F119">
        <v>0.47759674800000002</v>
      </c>
      <c r="G119" s="61"/>
      <c r="H119" s="61">
        <v>0.19979944399999999</v>
      </c>
      <c r="I119" s="61">
        <v>322.66174999999998</v>
      </c>
      <c r="J119" s="61">
        <v>275.09893749999998</v>
      </c>
      <c r="K119" s="61">
        <v>265.10399999999998</v>
      </c>
      <c r="L119" s="61">
        <v>232.47900000000001</v>
      </c>
      <c r="M119" s="61">
        <v>71.925206829999993</v>
      </c>
      <c r="N119" s="62">
        <f t="shared" si="29"/>
        <v>50.831828323225956</v>
      </c>
      <c r="O119" s="61">
        <v>77.108036890645593</v>
      </c>
      <c r="P119">
        <v>47.919813740000002</v>
      </c>
      <c r="Q119">
        <v>55.77984258</v>
      </c>
      <c r="R119">
        <v>38.431246420000001</v>
      </c>
      <c r="S119">
        <v>68.384124670000006</v>
      </c>
      <c r="T119">
        <v>58.911604850000003</v>
      </c>
      <c r="U119">
        <v>8.3778629999999996</v>
      </c>
      <c r="V119">
        <v>4.3997289999999998</v>
      </c>
      <c r="W119">
        <v>1536.0721000000001</v>
      </c>
      <c r="X119">
        <v>0.56960040300000003</v>
      </c>
      <c r="Y119">
        <v>183.2176</v>
      </c>
      <c r="Z119" s="61">
        <v>9.7933333329999996</v>
      </c>
      <c r="AB119" s="61">
        <v>0.61564416399999999</v>
      </c>
      <c r="AC119" s="63">
        <f t="shared" si="30"/>
        <v>2.6257690469999997E-2</v>
      </c>
      <c r="AD119" s="20">
        <f t="shared" si="57"/>
        <v>0.47759674800000002</v>
      </c>
      <c r="AE119" s="62" t="str">
        <f t="shared" si="31"/>
        <v/>
      </c>
      <c r="AF119" s="20">
        <f t="shared" si="56"/>
        <v>0.19979944399999999</v>
      </c>
      <c r="AG119" s="62">
        <f t="shared" si="32"/>
        <v>0.32748793976836638</v>
      </c>
      <c r="AH119" s="62">
        <f t="shared" si="33"/>
        <v>0.27921370994343642</v>
      </c>
      <c r="AI119" s="62">
        <f t="shared" si="47"/>
        <v>0.26906927388930668</v>
      </c>
      <c r="AJ119" s="62">
        <f t="shared" si="48"/>
        <v>0.23595628781350766</v>
      </c>
      <c r="AK119" s="62">
        <f t="shared" si="34"/>
        <v>3.3112986075799017E-2</v>
      </c>
      <c r="AL119" s="62">
        <f t="shared" si="40"/>
        <v>-1.3534882915330055E-2</v>
      </c>
      <c r="AM119" s="62">
        <f t="shared" si="52"/>
        <v>-3.3424134651047051E-2</v>
      </c>
      <c r="AN119" s="62">
        <f t="shared" si="53"/>
        <v>-3.1639391252917697E-3</v>
      </c>
      <c r="AO119" s="62">
        <f t="shared" si="54"/>
        <v>-7.7598765623613106E-2</v>
      </c>
      <c r="AP119" s="62">
        <f t="shared" si="55"/>
        <v>-0.13269280306437939</v>
      </c>
      <c r="AQ119" s="62">
        <f t="shared" si="50"/>
        <v>-0.64404992192141886</v>
      </c>
      <c r="AR119" s="62">
        <f t="shared" si="35"/>
        <v>6.6929339307887128</v>
      </c>
      <c r="AS119" s="62">
        <f t="shared" si="36"/>
        <v>0.56960040300000003</v>
      </c>
      <c r="AT119" s="62">
        <f t="shared" si="37"/>
        <v>0.18595806398900597</v>
      </c>
      <c r="AU119" s="62">
        <f t="shared" si="51"/>
        <v>8.2471157904325063E-2</v>
      </c>
      <c r="AV119" s="62" t="str">
        <f t="shared" si="38"/>
        <v/>
      </c>
      <c r="AW119" s="62">
        <f t="shared" si="39"/>
        <v>0.61564416399999999</v>
      </c>
    </row>
    <row r="120" spans="1:49">
      <c r="A120" s="62">
        <v>1987</v>
      </c>
      <c r="B120" s="61">
        <v>5.8479999999999999</v>
      </c>
      <c r="C120" s="61">
        <v>8398</v>
      </c>
      <c r="D120" s="61">
        <v>1068.0650000000001</v>
      </c>
      <c r="E120" s="62">
        <v>2.6707299880000002</v>
      </c>
      <c r="F120">
        <v>0.48804423600000002</v>
      </c>
      <c r="G120" s="61"/>
      <c r="H120" s="61">
        <v>0.20803318100000001</v>
      </c>
      <c r="I120" s="61">
        <v>336.56059379999999</v>
      </c>
      <c r="J120" s="61">
        <v>320.10521879999999</v>
      </c>
      <c r="K120" s="61">
        <v>281.33300000000003</v>
      </c>
      <c r="L120" s="61">
        <v>257.38600000000002</v>
      </c>
      <c r="M120" s="61">
        <v>74.171423970000006</v>
      </c>
      <c r="N120" s="62">
        <f t="shared" si="29"/>
        <v>53.256832258225707</v>
      </c>
      <c r="O120" s="61">
        <v>80.368906455862984</v>
      </c>
      <c r="P120">
        <v>50.470291959999997</v>
      </c>
      <c r="Q120">
        <v>59.285439429999997</v>
      </c>
      <c r="R120">
        <v>39.907927819999998</v>
      </c>
      <c r="S120">
        <v>70.034959619999995</v>
      </c>
      <c r="T120">
        <v>61.028566789999999</v>
      </c>
      <c r="U120">
        <v>8.4136579999999999</v>
      </c>
      <c r="V120">
        <v>4.4389609999999999</v>
      </c>
      <c r="W120">
        <v>1546.1901</v>
      </c>
      <c r="X120">
        <v>0.56960040300000003</v>
      </c>
      <c r="Y120">
        <v>202.01599999999999</v>
      </c>
      <c r="Z120" s="61">
        <v>9.3483333329999994</v>
      </c>
      <c r="AB120" s="61">
        <v>0.58242214299999995</v>
      </c>
      <c r="AC120" s="63">
        <f t="shared" si="30"/>
        <v>2.670729988E-2</v>
      </c>
      <c r="AD120" s="20">
        <f t="shared" si="57"/>
        <v>0.48804423600000002</v>
      </c>
      <c r="AE120" s="62" t="str">
        <f t="shared" si="31"/>
        <v/>
      </c>
      <c r="AF120" s="20">
        <f t="shared" si="56"/>
        <v>0.20803318100000001</v>
      </c>
      <c r="AG120" s="62">
        <f t="shared" si="32"/>
        <v>0.31511246394180126</v>
      </c>
      <c r="AH120" s="62">
        <f t="shared" si="33"/>
        <v>0.29970574712213205</v>
      </c>
      <c r="AI120" s="62">
        <f t="shared" si="47"/>
        <v>0.26340438081951945</v>
      </c>
      <c r="AJ120" s="62">
        <f t="shared" si="48"/>
        <v>0.24098346074443036</v>
      </c>
      <c r="AK120" s="62">
        <f t="shared" si="34"/>
        <v>2.2420920075089085E-2</v>
      </c>
      <c r="AL120" s="62">
        <f t="shared" si="40"/>
        <v>5.2524167602441135E-3</v>
      </c>
      <c r="AM120" s="62">
        <f t="shared" si="52"/>
        <v>1.4347773514228841E-2</v>
      </c>
      <c r="AN120" s="62">
        <f t="shared" si="53"/>
        <v>-8.8992426696194483E-3</v>
      </c>
      <c r="AO120" s="62">
        <f t="shared" si="54"/>
        <v>-2.2749563193408328E-2</v>
      </c>
      <c r="AP120" s="62">
        <f t="shared" si="55"/>
        <v>-1.1299436475126911E-2</v>
      </c>
      <c r="AQ120" s="62">
        <f t="shared" si="50"/>
        <v>-0.6394359977500137</v>
      </c>
      <c r="AR120" s="62">
        <f t="shared" si="35"/>
        <v>6.7041131863219166</v>
      </c>
      <c r="AS120" s="62">
        <f t="shared" si="36"/>
        <v>0.56960040300000003</v>
      </c>
      <c r="AT120" s="62">
        <f t="shared" si="37"/>
        <v>0.18914204659828754</v>
      </c>
      <c r="AU120" s="62">
        <f t="shared" si="51"/>
        <v>5.1329931836953578E-2</v>
      </c>
      <c r="AV120" s="62" t="str">
        <f t="shared" si="38"/>
        <v/>
      </c>
      <c r="AW120" s="62">
        <f t="shared" si="39"/>
        <v>0.58242214299999995</v>
      </c>
    </row>
    <row r="121" spans="1:49">
      <c r="A121" s="62">
        <v>1988</v>
      </c>
      <c r="B121" s="61">
        <v>6.157</v>
      </c>
      <c r="C121" s="61">
        <v>8436</v>
      </c>
      <c r="D121" s="61">
        <v>1165.4760000000001</v>
      </c>
      <c r="E121" s="62">
        <v>2.6444328989999999</v>
      </c>
      <c r="F121">
        <v>0.48725950899999998</v>
      </c>
      <c r="G121" s="61"/>
      <c r="H121" s="61">
        <v>0.217425438</v>
      </c>
      <c r="I121" s="61">
        <v>338.22949999999997</v>
      </c>
      <c r="J121" s="61">
        <v>332.55190629999998</v>
      </c>
      <c r="K121" s="61">
        <v>304.19</v>
      </c>
      <c r="L121" s="61">
        <v>279.26100000000002</v>
      </c>
      <c r="M121" s="61">
        <v>75.807469100000006</v>
      </c>
      <c r="N121" s="62">
        <f t="shared" si="29"/>
        <v>56.60371041177261</v>
      </c>
      <c r="O121" s="61">
        <v>85.046113306982875</v>
      </c>
      <c r="P121">
        <v>53.53939072</v>
      </c>
      <c r="Q121">
        <v>63.332339230000002</v>
      </c>
      <c r="R121">
        <v>42.086588390000003</v>
      </c>
      <c r="S121">
        <v>73.750217370000001</v>
      </c>
      <c r="T121">
        <v>63.704906389999998</v>
      </c>
      <c r="U121">
        <v>8.4571079999999998</v>
      </c>
      <c r="V121">
        <v>4.5027379999999999</v>
      </c>
      <c r="W121">
        <v>1565.7601</v>
      </c>
      <c r="X121">
        <v>0.56960040300000003</v>
      </c>
      <c r="Y121">
        <v>227.01920000000001</v>
      </c>
      <c r="Z121" s="61">
        <v>10.0525</v>
      </c>
      <c r="AB121" s="61">
        <v>0.52332682600000002</v>
      </c>
      <c r="AC121" s="63">
        <f t="shared" si="30"/>
        <v>2.6444328989999998E-2</v>
      </c>
      <c r="AD121" s="20">
        <f t="shared" si="57"/>
        <v>0.48725950899999998</v>
      </c>
      <c r="AE121" s="62" t="str">
        <f t="shared" si="31"/>
        <v/>
      </c>
      <c r="AF121" s="20">
        <f t="shared" si="56"/>
        <v>0.217425438</v>
      </c>
      <c r="AG121" s="62">
        <f t="shared" si="32"/>
        <v>0.29020717715336902</v>
      </c>
      <c r="AH121" s="62">
        <f t="shared" si="33"/>
        <v>0.2853356965737604</v>
      </c>
      <c r="AI121" s="62">
        <f t="shared" si="47"/>
        <v>0.26100065552615409</v>
      </c>
      <c r="AJ121" s="62">
        <f t="shared" si="48"/>
        <v>0.23961111168312346</v>
      </c>
      <c r="AK121" s="62">
        <f t="shared" si="34"/>
        <v>2.1389543843030628E-2</v>
      </c>
      <c r="AL121" s="62">
        <f t="shared" si="40"/>
        <v>-1.9156633944417654E-3</v>
      </c>
      <c r="AM121" s="62">
        <f t="shared" si="52"/>
        <v>5.0839155956953807E-3</v>
      </c>
      <c r="AN121" s="62">
        <f t="shared" si="53"/>
        <v>-7.79430837326716E-3</v>
      </c>
      <c r="AO121" s="62">
        <f t="shared" si="54"/>
        <v>-9.2590342774837055E-3</v>
      </c>
      <c r="AP121" s="62">
        <f t="shared" si="55"/>
        <v>-1.8028915942165595E-2</v>
      </c>
      <c r="AQ121" s="62">
        <f t="shared" si="50"/>
        <v>-0.63032161501108497</v>
      </c>
      <c r="AR121" s="62">
        <f t="shared" si="35"/>
        <v>6.7258050569564203</v>
      </c>
      <c r="AS121" s="62">
        <f t="shared" si="36"/>
        <v>0.56960040300000003</v>
      </c>
      <c r="AT121" s="62">
        <f t="shared" si="37"/>
        <v>0.19478667943398234</v>
      </c>
      <c r="AU121" s="62">
        <f t="shared" si="51"/>
        <v>3.2534896969085493E-2</v>
      </c>
      <c r="AV121" s="62" t="str">
        <f t="shared" si="38"/>
        <v/>
      </c>
      <c r="AW121" s="62">
        <f t="shared" si="39"/>
        <v>0.52332682600000002</v>
      </c>
    </row>
    <row r="122" spans="1:49">
      <c r="A122" s="62">
        <v>1989</v>
      </c>
      <c r="B122" s="61">
        <v>6.2270000000000003</v>
      </c>
      <c r="C122" s="61">
        <v>8493</v>
      </c>
      <c r="D122" s="61">
        <v>1293.3050000000001</v>
      </c>
      <c r="E122" s="62">
        <v>2.618387775</v>
      </c>
      <c r="F122">
        <v>0.47455582099999999</v>
      </c>
      <c r="G122" s="61"/>
      <c r="H122" s="61">
        <v>0.23697827299999999</v>
      </c>
      <c r="I122" s="61">
        <v>352.94953129999999</v>
      </c>
      <c r="J122" s="61">
        <v>367.7074063</v>
      </c>
      <c r="K122" s="61">
        <v>332.22</v>
      </c>
      <c r="L122" s="61">
        <v>315.62</v>
      </c>
      <c r="M122" s="61">
        <v>77.406798109999997</v>
      </c>
      <c r="N122" s="62">
        <f t="shared" si="29"/>
        <v>61.101358087563206</v>
      </c>
      <c r="O122" s="61">
        <v>90.51383399209486</v>
      </c>
      <c r="P122">
        <v>57.138735779999998</v>
      </c>
      <c r="Q122">
        <v>68.309479699999997</v>
      </c>
      <c r="R122">
        <v>46.011463630000002</v>
      </c>
      <c r="S122">
        <v>78.574888079999994</v>
      </c>
      <c r="T122">
        <v>67.648260179999994</v>
      </c>
      <c r="U122">
        <v>8.5062359999999995</v>
      </c>
      <c r="V122">
        <v>4.5641020000000001</v>
      </c>
      <c r="W122">
        <v>1564.6121000000001</v>
      </c>
      <c r="X122">
        <v>0.56960040300000003</v>
      </c>
      <c r="Y122">
        <v>261.20530000000002</v>
      </c>
      <c r="Z122" s="61">
        <v>11.51166667</v>
      </c>
      <c r="AB122" s="61">
        <v>0.467261537</v>
      </c>
      <c r="AC122" s="63">
        <f t="shared" si="30"/>
        <v>2.6183877750000001E-2</v>
      </c>
      <c r="AD122" s="20">
        <f t="shared" si="57"/>
        <v>0.47455582099999999</v>
      </c>
      <c r="AE122" s="62" t="str">
        <f t="shared" si="31"/>
        <v/>
      </c>
      <c r="AF122" s="20">
        <f t="shared" si="56"/>
        <v>0.23697827299999999</v>
      </c>
      <c r="AG122" s="62">
        <f t="shared" si="32"/>
        <v>0.2729051007302995</v>
      </c>
      <c r="AH122" s="62">
        <f t="shared" si="33"/>
        <v>0.28431607880585014</v>
      </c>
      <c r="AI122" s="62">
        <f t="shared" si="47"/>
        <v>0.25687676147544469</v>
      </c>
      <c r="AJ122" s="62">
        <f t="shared" si="48"/>
        <v>0.24404142874263998</v>
      </c>
      <c r="AK122" s="62">
        <f t="shared" si="34"/>
        <v>1.2835332732804711E-2</v>
      </c>
      <c r="AL122" s="62">
        <f t="shared" si="40"/>
        <v>-1.1394941707028773E-2</v>
      </c>
      <c r="AM122" s="62">
        <f t="shared" si="52"/>
        <v>-8.0709021726683722E-4</v>
      </c>
      <c r="AN122" s="62">
        <f t="shared" si="53"/>
        <v>1.2701895228006105E-2</v>
      </c>
      <c r="AO122" s="62">
        <f t="shared" si="54"/>
        <v>-1.309133947848784E-2</v>
      </c>
      <c r="AP122" s="62">
        <f t="shared" si="55"/>
        <v>-1.639950186093667E-2</v>
      </c>
      <c r="AQ122" s="62">
        <f t="shared" si="50"/>
        <v>-0.6225777610007186</v>
      </c>
      <c r="AR122" s="62">
        <f t="shared" si="35"/>
        <v>6.732815451826391</v>
      </c>
      <c r="AS122" s="62">
        <f t="shared" si="36"/>
        <v>0.56960040300000003</v>
      </c>
      <c r="AT122" s="62">
        <f t="shared" si="37"/>
        <v>0.20196728536578765</v>
      </c>
      <c r="AU122" s="62">
        <f t="shared" si="51"/>
        <v>2.4065444815930967E-2</v>
      </c>
      <c r="AV122" s="62" t="str">
        <f t="shared" si="38"/>
        <v/>
      </c>
      <c r="AW122" s="62">
        <f t="shared" si="39"/>
        <v>0.467261537</v>
      </c>
    </row>
    <row r="123" spans="1:49">
      <c r="A123" s="62">
        <v>1990</v>
      </c>
      <c r="B123" s="61">
        <v>5.6980000000000004</v>
      </c>
      <c r="C123" s="61">
        <v>8559</v>
      </c>
      <c r="D123" s="61">
        <v>1421.4179999999999</v>
      </c>
      <c r="E123" s="62">
        <v>2.5860519869999998</v>
      </c>
      <c r="F123">
        <v>0.47000576500000002</v>
      </c>
      <c r="G123" s="61"/>
      <c r="H123" s="61">
        <v>0.23136440999999999</v>
      </c>
      <c r="I123" s="61">
        <v>405.2868125</v>
      </c>
      <c r="J123" s="61">
        <v>401.55256250000002</v>
      </c>
      <c r="K123" s="61">
        <v>340.04</v>
      </c>
      <c r="L123" s="61">
        <v>320.38</v>
      </c>
      <c r="M123" s="61">
        <v>77.588408029999997</v>
      </c>
      <c r="N123" s="62">
        <f t="shared" si="29"/>
        <v>66.48016331552725</v>
      </c>
      <c r="O123" s="61">
        <v>100</v>
      </c>
      <c r="P123">
        <v>62.806291999999999</v>
      </c>
      <c r="Q123">
        <v>73.249669999999995</v>
      </c>
      <c r="R123">
        <v>51.537130529999999</v>
      </c>
      <c r="S123">
        <v>80.389039150000002</v>
      </c>
      <c r="T123">
        <v>70.213460209999994</v>
      </c>
      <c r="U123">
        <v>8.5591069999999991</v>
      </c>
      <c r="V123">
        <v>4.5991580000000001</v>
      </c>
      <c r="W123">
        <v>1560.9371000000001</v>
      </c>
      <c r="X123">
        <v>0.56960040300000003</v>
      </c>
      <c r="Y123">
        <v>293.6318</v>
      </c>
      <c r="Z123" s="61">
        <v>13.481666669999999</v>
      </c>
      <c r="AB123" s="61">
        <v>0.42198170800000001</v>
      </c>
      <c r="AC123" s="63">
        <f t="shared" si="30"/>
        <v>2.5860519869999998E-2</v>
      </c>
      <c r="AD123" s="20">
        <f t="shared" si="57"/>
        <v>0.47000576500000002</v>
      </c>
      <c r="AE123" s="62" t="str">
        <f t="shared" si="31"/>
        <v/>
      </c>
      <c r="AF123" s="20">
        <f t="shared" si="56"/>
        <v>0.23136440999999999</v>
      </c>
      <c r="AG123" s="62">
        <f t="shared" si="32"/>
        <v>0.28512852130759569</v>
      </c>
      <c r="AH123" s="62">
        <f t="shared" si="33"/>
        <v>0.28250139121637691</v>
      </c>
      <c r="AI123" s="62">
        <f t="shared" si="47"/>
        <v>0.2392258997705109</v>
      </c>
      <c r="AJ123" s="62">
        <f t="shared" si="48"/>
        <v>0.22539464112597421</v>
      </c>
      <c r="AK123" s="62">
        <f t="shared" si="34"/>
        <v>1.3831258644536687E-2</v>
      </c>
      <c r="AL123" s="62">
        <f t="shared" si="40"/>
        <v>1.020347400383664E-2</v>
      </c>
      <c r="AM123" s="62">
        <f t="shared" si="52"/>
        <v>-1.4544323132702652E-2</v>
      </c>
      <c r="AN123" s="62">
        <f t="shared" si="53"/>
        <v>2.9042440330538023E-2</v>
      </c>
      <c r="AO123" s="62">
        <f t="shared" si="54"/>
        <v>-6.154383433252502E-2</v>
      </c>
      <c r="AP123" s="62">
        <f t="shared" si="55"/>
        <v>-4.7151116723682301E-2</v>
      </c>
      <c r="AQ123" s="62">
        <f t="shared" si="50"/>
        <v>-0.6211226190194945</v>
      </c>
      <c r="AR123" s="62">
        <f t="shared" si="35"/>
        <v>6.7319190060011893</v>
      </c>
      <c r="AS123" s="62">
        <f t="shared" si="36"/>
        <v>0.56960040300000003</v>
      </c>
      <c r="AT123" s="62">
        <f t="shared" si="37"/>
        <v>0.20657667202751057</v>
      </c>
      <c r="AU123" s="62">
        <f t="shared" si="51"/>
        <v>3.0747152767291147E-2</v>
      </c>
      <c r="AV123" s="62" t="str">
        <f t="shared" si="38"/>
        <v/>
      </c>
      <c r="AW123" s="62">
        <f t="shared" si="39"/>
        <v>0.42198170800000001</v>
      </c>
    </row>
    <row r="124" spans="1:49">
      <c r="A124" s="62">
        <v>1991</v>
      </c>
      <c r="B124" s="61">
        <v>5.5294999999999996</v>
      </c>
      <c r="C124" s="61">
        <v>8618</v>
      </c>
      <c r="D124" s="61">
        <v>1532.4949999999999</v>
      </c>
      <c r="E124" s="62">
        <v>2.5541050570000001</v>
      </c>
      <c r="F124">
        <v>0.48642016900000001</v>
      </c>
      <c r="G124" s="61"/>
      <c r="H124" s="61">
        <v>0.208685864</v>
      </c>
      <c r="I124" s="61">
        <v>448.50803130000003</v>
      </c>
      <c r="J124" s="61">
        <v>403.48659379999998</v>
      </c>
      <c r="K124" s="61">
        <v>332.8</v>
      </c>
      <c r="L124" s="61">
        <v>301.26</v>
      </c>
      <c r="M124" s="61">
        <v>76.187698679999997</v>
      </c>
      <c r="N124" s="62">
        <f t="shared" si="29"/>
        <v>72.493297557115937</v>
      </c>
      <c r="O124" s="61">
        <v>109.32147562582345</v>
      </c>
      <c r="P124">
        <v>69.368889600000003</v>
      </c>
      <c r="Q124">
        <v>78.035013789999994</v>
      </c>
      <c r="R124">
        <v>54.666165380000002</v>
      </c>
      <c r="S124">
        <v>81.959735839999993</v>
      </c>
      <c r="T124">
        <v>70.780217890000003</v>
      </c>
      <c r="U124">
        <v>8.6165350000000007</v>
      </c>
      <c r="V124">
        <v>4.525245</v>
      </c>
      <c r="W124">
        <v>1547.6721</v>
      </c>
      <c r="X124">
        <v>0.56960040300000003</v>
      </c>
      <c r="Y124">
        <v>314.3623</v>
      </c>
      <c r="Z124" s="61">
        <v>11.47</v>
      </c>
      <c r="AB124" s="61">
        <v>0.40893966999999998</v>
      </c>
      <c r="AC124" s="63">
        <f t="shared" si="30"/>
        <v>2.5541050570000001E-2</v>
      </c>
      <c r="AD124" s="20">
        <f t="shared" si="57"/>
        <v>0.48642016900000001</v>
      </c>
      <c r="AE124" s="62" t="str">
        <f t="shared" si="31"/>
        <v/>
      </c>
      <c r="AF124" s="20">
        <f t="shared" si="56"/>
        <v>0.208685864</v>
      </c>
      <c r="AG124" s="62">
        <f t="shared" si="32"/>
        <v>0.29266524934828503</v>
      </c>
      <c r="AH124" s="62">
        <f t="shared" si="33"/>
        <v>0.26328738025246412</v>
      </c>
      <c r="AI124" s="62">
        <f t="shared" si="47"/>
        <v>0.21716220933836655</v>
      </c>
      <c r="AJ124" s="62">
        <f t="shared" si="48"/>
        <v>0.19658139178268119</v>
      </c>
      <c r="AK124" s="62">
        <f t="shared" si="34"/>
        <v>2.058081755568536E-2</v>
      </c>
      <c r="AL124" s="62">
        <f t="shared" si="40"/>
        <v>1.279272786807145E-2</v>
      </c>
      <c r="AM124" s="62">
        <f t="shared" si="52"/>
        <v>-2.3306625000941765E-2</v>
      </c>
      <c r="AN124" s="62">
        <f t="shared" si="53"/>
        <v>-2.7648062760124898E-2</v>
      </c>
      <c r="AO124" s="62">
        <f t="shared" si="54"/>
        <v>-6.7240240524748002E-2</v>
      </c>
      <c r="AP124" s="62">
        <f t="shared" si="55"/>
        <v>-7.8550983153907281E-2</v>
      </c>
      <c r="AQ124" s="62">
        <f t="shared" si="50"/>
        <v>-0.64401131237278053</v>
      </c>
      <c r="AR124" s="62">
        <f t="shared" si="35"/>
        <v>6.70049589763408</v>
      </c>
      <c r="AS124" s="62">
        <f t="shared" si="36"/>
        <v>0.56960040300000003</v>
      </c>
      <c r="AT124" s="62">
        <f t="shared" si="37"/>
        <v>0.2051310444732283</v>
      </c>
      <c r="AU124" s="62">
        <f t="shared" si="51"/>
        <v>4.8226163756555376E-2</v>
      </c>
      <c r="AV124" s="62" t="str">
        <f t="shared" si="38"/>
        <v/>
      </c>
      <c r="AW124" s="62">
        <f t="shared" si="39"/>
        <v>0.40893966999999998</v>
      </c>
    </row>
    <row r="125" spans="1:49">
      <c r="A125" s="62">
        <v>1992</v>
      </c>
      <c r="B125" s="61">
        <v>7.0430000000000001</v>
      </c>
      <c r="C125" s="61">
        <v>8668</v>
      </c>
      <c r="D125" s="61">
        <v>1529.3789999999999</v>
      </c>
      <c r="E125" s="62">
        <v>2.7679202919999999</v>
      </c>
      <c r="F125">
        <v>0.49086759800000002</v>
      </c>
      <c r="G125" s="61"/>
      <c r="H125" s="61">
        <v>0.18281995500000001</v>
      </c>
      <c r="I125" s="61">
        <v>492.6725313</v>
      </c>
      <c r="J125" s="61">
        <v>397.72528130000001</v>
      </c>
      <c r="K125" s="61">
        <v>326.05</v>
      </c>
      <c r="L125" s="61">
        <v>290.94</v>
      </c>
      <c r="M125" s="61">
        <v>74.82266826</v>
      </c>
      <c r="N125" s="62">
        <f t="shared" si="29"/>
        <v>73.240814040176872</v>
      </c>
      <c r="O125" s="61">
        <v>111.82476943346508</v>
      </c>
      <c r="P125">
        <v>70.988695519999993</v>
      </c>
      <c r="Q125">
        <v>76.633421580000004</v>
      </c>
      <c r="R125">
        <v>55.52695087</v>
      </c>
      <c r="S125">
        <v>79.681481759999997</v>
      </c>
      <c r="T125">
        <v>69.132792170000002</v>
      </c>
      <c r="U125">
        <v>8.6777870000000004</v>
      </c>
      <c r="V125">
        <v>4.3292529999999996</v>
      </c>
      <c r="W125">
        <v>1565.2800999999999</v>
      </c>
      <c r="X125">
        <v>0.56960040300000003</v>
      </c>
      <c r="Y125">
        <v>302.60899999999998</v>
      </c>
      <c r="Z125" s="61">
        <v>13.329166669999999</v>
      </c>
      <c r="AB125" s="61">
        <v>0.46488280500000001</v>
      </c>
      <c r="AC125" s="63">
        <f t="shared" si="30"/>
        <v>2.767920292E-2</v>
      </c>
      <c r="AD125" s="20">
        <f t="shared" si="57"/>
        <v>0.49086759800000002</v>
      </c>
      <c r="AE125" s="62" t="str">
        <f t="shared" si="31"/>
        <v/>
      </c>
      <c r="AF125" s="20">
        <f t="shared" si="56"/>
        <v>0.18281995500000001</v>
      </c>
      <c r="AG125" s="62">
        <f t="shared" si="32"/>
        <v>0.32213894090346479</v>
      </c>
      <c r="AH125" s="62">
        <f t="shared" si="33"/>
        <v>0.26005671668043046</v>
      </c>
      <c r="AI125" s="62">
        <f t="shared" si="47"/>
        <v>0.21319110567099459</v>
      </c>
      <c r="AJ125" s="62">
        <f t="shared" si="48"/>
        <v>0.19023407539923068</v>
      </c>
      <c r="AK125" s="62">
        <f t="shared" si="34"/>
        <v>2.2957030271763906E-2</v>
      </c>
      <c r="AL125" s="62">
        <f t="shared" si="40"/>
        <v>1.2823431647588217E-2</v>
      </c>
      <c r="AM125" s="62">
        <f t="shared" si="52"/>
        <v>-2.8383050404906768E-2</v>
      </c>
      <c r="AN125" s="62">
        <f t="shared" si="53"/>
        <v>5.3648105721749197E-3</v>
      </c>
      <c r="AO125" s="62">
        <f t="shared" si="54"/>
        <v>-3.8449615180245506E-2</v>
      </c>
      <c r="AP125" s="62">
        <f t="shared" si="55"/>
        <v>-3.3809098387858595E-2</v>
      </c>
      <c r="AQ125" s="62">
        <f t="shared" si="50"/>
        <v>-0.69537153243837568</v>
      </c>
      <c r="AR125" s="62">
        <f t="shared" si="35"/>
        <v>6.6604485321570746</v>
      </c>
      <c r="AS125" s="62">
        <f t="shared" si="36"/>
        <v>0.56960040300000003</v>
      </c>
      <c r="AT125" s="62">
        <f t="shared" si="37"/>
        <v>0.19786396962427233</v>
      </c>
      <c r="AU125" s="62">
        <f t="shared" si="51"/>
        <v>0.10444127566065797</v>
      </c>
      <c r="AV125" s="62" t="str">
        <f t="shared" si="38"/>
        <v/>
      </c>
      <c r="AW125" s="62">
        <f t="shared" si="39"/>
        <v>0.46488280500000001</v>
      </c>
    </row>
    <row r="126" spans="1:49">
      <c r="A126" s="62">
        <v>1993</v>
      </c>
      <c r="B126" s="61">
        <v>8.3034999999999997</v>
      </c>
      <c r="C126" s="61">
        <v>8719</v>
      </c>
      <c r="D126" s="61">
        <v>1634.1310000000001</v>
      </c>
      <c r="E126" s="62">
        <v>2.9999997610000002</v>
      </c>
      <c r="F126">
        <v>0.50186368199999998</v>
      </c>
      <c r="G126" s="61"/>
      <c r="H126" s="61">
        <v>0.192427657</v>
      </c>
      <c r="I126" s="61">
        <v>607.87006250000002</v>
      </c>
      <c r="J126" s="61">
        <v>377.74334379999999</v>
      </c>
      <c r="K126" s="61">
        <v>388.3</v>
      </c>
      <c r="L126" s="61">
        <v>334.29</v>
      </c>
      <c r="M126" s="61">
        <v>72.847050940000003</v>
      </c>
      <c r="N126" s="62">
        <f t="shared" si="29"/>
        <v>79.909488443337466</v>
      </c>
      <c r="O126" s="61">
        <v>117.02898550724638</v>
      </c>
      <c r="P126">
        <v>74.877088090000001</v>
      </c>
      <c r="Q126">
        <v>76.188247680000003</v>
      </c>
      <c r="R126">
        <v>56.138106790000002</v>
      </c>
      <c r="S126">
        <v>86.264125250000006</v>
      </c>
      <c r="T126">
        <v>79.025270969999994</v>
      </c>
      <c r="U126">
        <v>8.7375000000000007</v>
      </c>
      <c r="V126">
        <v>4.1071999999999997</v>
      </c>
      <c r="W126">
        <v>1596.9991</v>
      </c>
      <c r="X126">
        <v>0.56960040300000003</v>
      </c>
      <c r="Y126">
        <v>305.62220000000002</v>
      </c>
      <c r="Z126" s="61">
        <v>8.5008333329999992</v>
      </c>
      <c r="AB126" s="61">
        <v>0.58784210100000001</v>
      </c>
      <c r="AC126" s="63">
        <f t="shared" si="30"/>
        <v>2.9999997610000002E-2</v>
      </c>
      <c r="AD126" s="20">
        <f t="shared" si="57"/>
        <v>0.50186368199999998</v>
      </c>
      <c r="AE126" s="62" t="str">
        <f t="shared" si="31"/>
        <v/>
      </c>
      <c r="AF126" s="20">
        <f t="shared" si="56"/>
        <v>0.192427657</v>
      </c>
      <c r="AG126" s="62">
        <f t="shared" si="32"/>
        <v>0.37198367970499302</v>
      </c>
      <c r="AH126" s="62">
        <f t="shared" si="33"/>
        <v>0.2311585446943972</v>
      </c>
      <c r="AI126" s="62">
        <f t="shared" si="47"/>
        <v>0.23761864868850782</v>
      </c>
      <c r="AJ126" s="62">
        <f t="shared" si="48"/>
        <v>0.20456744287942644</v>
      </c>
      <c r="AK126" s="62">
        <f t="shared" si="34"/>
        <v>3.3051205809081385E-2</v>
      </c>
      <c r="AL126" s="62">
        <f t="shared" si="40"/>
        <v>-3.3814467877734192E-2</v>
      </c>
      <c r="AM126" s="62">
        <f t="shared" si="52"/>
        <v>-9.2967839035178121E-2</v>
      </c>
      <c r="AN126" s="62">
        <f t="shared" si="53"/>
        <v>-7.6195422063653095E-2</v>
      </c>
      <c r="AO126" s="62">
        <f t="shared" si="54"/>
        <v>-7.7651612393697545E-3</v>
      </c>
      <c r="AP126" s="62">
        <f t="shared" si="55"/>
        <v>4.6596742467310964E-2</v>
      </c>
      <c r="AQ126" s="62">
        <f t="shared" si="50"/>
        <v>-0.75488257642518986</v>
      </c>
      <c r="AR126" s="62">
        <f t="shared" si="35"/>
        <v>6.620999008232995</v>
      </c>
      <c r="AS126" s="62">
        <f t="shared" si="36"/>
        <v>0.56960040300000003</v>
      </c>
      <c r="AT126" s="62">
        <f t="shared" si="37"/>
        <v>0.18702429609376484</v>
      </c>
      <c r="AU126" s="62">
        <f t="shared" si="51"/>
        <v>4.6149901432651241E-2</v>
      </c>
      <c r="AV126" s="62" t="str">
        <f t="shared" si="38"/>
        <v/>
      </c>
      <c r="AW126" s="62">
        <f t="shared" si="39"/>
        <v>0.58784210100000001</v>
      </c>
    </row>
    <row r="127" spans="1:49">
      <c r="A127" s="62">
        <v>1994</v>
      </c>
      <c r="B127" s="61">
        <v>7.4615</v>
      </c>
      <c r="C127" s="61">
        <v>8781</v>
      </c>
      <c r="D127" s="61">
        <v>1744.433</v>
      </c>
      <c r="E127" s="62">
        <v>3.065619125</v>
      </c>
      <c r="F127">
        <v>0.49223787899999999</v>
      </c>
      <c r="G127" s="61"/>
      <c r="H127" s="61">
        <v>0.19268094599999999</v>
      </c>
      <c r="I127" s="61">
        <v>582.69606250000004</v>
      </c>
      <c r="J127" s="61">
        <v>376.92487499999999</v>
      </c>
      <c r="K127" s="61">
        <v>471.6</v>
      </c>
      <c r="L127" s="61">
        <v>399.13</v>
      </c>
      <c r="M127" s="61">
        <v>75.170330440000001</v>
      </c>
      <c r="N127" s="62">
        <f t="shared" si="29"/>
        <v>82.083145672181999</v>
      </c>
      <c r="O127" s="61">
        <v>119.59815546772069</v>
      </c>
      <c r="P127">
        <v>76.869756679999995</v>
      </c>
      <c r="Q127">
        <v>75.961293449999999</v>
      </c>
      <c r="R127">
        <v>58.312731679999999</v>
      </c>
      <c r="S127">
        <v>89.391439059999996</v>
      </c>
      <c r="T127">
        <v>81.447145570000004</v>
      </c>
      <c r="U127">
        <v>8.7886959999999998</v>
      </c>
      <c r="V127">
        <v>4.0631649999999997</v>
      </c>
      <c r="W127">
        <v>1635.2219</v>
      </c>
      <c r="X127">
        <v>0.55739903499999999</v>
      </c>
      <c r="Y127">
        <v>307.9563</v>
      </c>
      <c r="Z127" s="61">
        <v>7.2691666670000004</v>
      </c>
      <c r="AB127" s="61">
        <v>0.675659656</v>
      </c>
      <c r="AC127" s="63">
        <f t="shared" si="30"/>
        <v>3.0656191249999999E-2</v>
      </c>
      <c r="AD127" s="20">
        <f t="shared" si="57"/>
        <v>0.49223787899999999</v>
      </c>
      <c r="AE127" s="62" t="str">
        <f t="shared" si="31"/>
        <v/>
      </c>
      <c r="AF127" s="20">
        <f t="shared" si="56"/>
        <v>0.19268094599999999</v>
      </c>
      <c r="AG127" s="62">
        <f t="shared" si="32"/>
        <v>0.33403178138684608</v>
      </c>
      <c r="AH127" s="62">
        <f t="shared" si="33"/>
        <v>0.21607300194389809</v>
      </c>
      <c r="AI127" s="62">
        <f t="shared" si="47"/>
        <v>0.27034572265028239</v>
      </c>
      <c r="AJ127" s="62">
        <f t="shared" si="48"/>
        <v>0.22880213800128751</v>
      </c>
      <c r="AK127" s="62">
        <f t="shared" si="34"/>
        <v>4.154358464899488E-2</v>
      </c>
      <c r="AL127" s="62">
        <f t="shared" si="40"/>
        <v>-5.7353116280104745E-4</v>
      </c>
      <c r="AM127" s="62">
        <f t="shared" si="52"/>
        <v>-2.9821412485018808E-2</v>
      </c>
      <c r="AN127" s="62">
        <f t="shared" si="53"/>
        <v>1.1167498876040009E-2</v>
      </c>
      <c r="AO127" s="62">
        <f t="shared" si="54"/>
        <v>8.7729986734610688E-3</v>
      </c>
      <c r="AP127" s="62">
        <f t="shared" si="55"/>
        <v>3.3484967936424624E-3</v>
      </c>
      <c r="AQ127" s="62">
        <f t="shared" si="50"/>
        <v>-0.77150412372647292</v>
      </c>
      <c r="AR127" s="62">
        <f t="shared" si="35"/>
        <v>6.6280296690503713</v>
      </c>
      <c r="AS127" s="62">
        <f t="shared" si="36"/>
        <v>0.55739903499999999</v>
      </c>
      <c r="AT127" s="62">
        <f t="shared" si="37"/>
        <v>0.17653661676888707</v>
      </c>
      <c r="AU127" s="62">
        <f t="shared" si="51"/>
        <v>5.817022788148063E-2</v>
      </c>
      <c r="AV127" s="62" t="str">
        <f t="shared" si="38"/>
        <v/>
      </c>
      <c r="AW127" s="62">
        <f t="shared" si="39"/>
        <v>0.675659656</v>
      </c>
    </row>
    <row r="128" spans="1:49">
      <c r="A128" s="62">
        <v>1995</v>
      </c>
      <c r="B128" s="61">
        <v>6.6581999999999999</v>
      </c>
      <c r="C128" s="61">
        <v>8827</v>
      </c>
      <c r="D128" s="61">
        <v>1883.5619999999999</v>
      </c>
      <c r="E128" s="62">
        <v>3.1300009329999998</v>
      </c>
      <c r="F128">
        <v>0.474474958</v>
      </c>
      <c r="G128" s="61"/>
      <c r="H128" s="61">
        <v>0.19508410100000001</v>
      </c>
      <c r="I128" s="61">
        <v>605.8900625</v>
      </c>
      <c r="J128" s="61">
        <v>423.18362500000001</v>
      </c>
      <c r="K128" s="61">
        <v>567.70000000000005</v>
      </c>
      <c r="L128" s="61">
        <v>460.5</v>
      </c>
      <c r="M128" s="61">
        <v>77.710483929999995</v>
      </c>
      <c r="N128" s="62">
        <f t="shared" si="29"/>
        <v>85.285915237481049</v>
      </c>
      <c r="O128" s="61">
        <v>122.62845849802372</v>
      </c>
      <c r="P128">
        <v>79.210029509999998</v>
      </c>
      <c r="Q128">
        <v>76.954777699999994</v>
      </c>
      <c r="R128">
        <v>60.530881260000001</v>
      </c>
      <c r="S128">
        <v>95.723683820000005</v>
      </c>
      <c r="T128">
        <v>85.299727020000006</v>
      </c>
      <c r="U128">
        <v>8.8267199999999999</v>
      </c>
      <c r="V128">
        <v>4.1251569999999997</v>
      </c>
      <c r="W128">
        <v>1640.3449000000001</v>
      </c>
      <c r="X128">
        <v>0.52274995999999996</v>
      </c>
      <c r="Y128">
        <v>320.05430000000001</v>
      </c>
      <c r="Z128" s="61">
        <v>8.6016666669999999</v>
      </c>
      <c r="AB128" s="61">
        <v>0.72755821200000004</v>
      </c>
      <c r="AC128" s="63">
        <f t="shared" si="30"/>
        <v>3.1300009329999996E-2</v>
      </c>
      <c r="AD128" s="20">
        <f t="shared" si="57"/>
        <v>0.474474958</v>
      </c>
      <c r="AE128" s="62" t="str">
        <f t="shared" si="31"/>
        <v/>
      </c>
      <c r="AF128" s="20">
        <f t="shared" si="56"/>
        <v>0.19508410100000001</v>
      </c>
      <c r="AG128" s="62">
        <f t="shared" si="32"/>
        <v>0.32167248144738536</v>
      </c>
      <c r="AH128" s="62">
        <f t="shared" si="33"/>
        <v>0.2246719911529326</v>
      </c>
      <c r="AI128" s="62">
        <f t="shared" si="47"/>
        <v>0.30139703391765182</v>
      </c>
      <c r="AJ128" s="62">
        <f t="shared" si="48"/>
        <v>0.24448359013401205</v>
      </c>
      <c r="AK128" s="62">
        <f t="shared" si="34"/>
        <v>5.6913443783639772E-2</v>
      </c>
      <c r="AL128" s="62">
        <f t="shared" si="40"/>
        <v>-8.2862073804868402E-3</v>
      </c>
      <c r="AM128" s="62">
        <f t="shared" si="52"/>
        <v>-2.5282582512260648E-2</v>
      </c>
      <c r="AN128" s="62">
        <f t="shared" si="53"/>
        <v>-9.4339821516527343E-4</v>
      </c>
      <c r="AO128" s="62">
        <f t="shared" si="54"/>
        <v>3.0164214636070517E-2</v>
      </c>
      <c r="AP128" s="62">
        <f t="shared" si="55"/>
        <v>7.9403496065485607E-3</v>
      </c>
      <c r="AQ128" s="62">
        <f t="shared" si="50"/>
        <v>-0.76067940501009723</v>
      </c>
      <c r="AR128" s="62">
        <f t="shared" si="35"/>
        <v>6.6419823985752249</v>
      </c>
      <c r="AS128" s="62">
        <f t="shared" si="36"/>
        <v>0.52274995999999996</v>
      </c>
      <c r="AT128" s="62">
        <f t="shared" si="37"/>
        <v>0.16991970532427392</v>
      </c>
      <c r="AU128" s="62">
        <f t="shared" si="51"/>
        <v>3.4415051271367188E-2</v>
      </c>
      <c r="AV128" s="62" t="str">
        <f t="shared" si="38"/>
        <v/>
      </c>
      <c r="AW128" s="62">
        <f t="shared" si="39"/>
        <v>0.72755821200000004</v>
      </c>
    </row>
    <row r="129" spans="1:49">
      <c r="A129" s="62">
        <v>1996</v>
      </c>
      <c r="B129" s="61">
        <v>6.8710000000000004</v>
      </c>
      <c r="C129" s="61">
        <v>8841</v>
      </c>
      <c r="D129" s="61">
        <v>1932.0250000000001</v>
      </c>
      <c r="E129" s="62">
        <v>3.225173286</v>
      </c>
      <c r="F129">
        <v>0.47526869500000002</v>
      </c>
      <c r="G129" s="61"/>
      <c r="H129" s="61">
        <v>0.200251032</v>
      </c>
      <c r="I129" s="61">
        <v>852.43243749999999</v>
      </c>
      <c r="J129" s="61">
        <v>816.97837500000003</v>
      </c>
      <c r="K129" s="61">
        <v>569.20000000000005</v>
      </c>
      <c r="L129" s="61">
        <v>448.7</v>
      </c>
      <c r="M129" s="61">
        <v>78.628697919999993</v>
      </c>
      <c r="N129" s="62">
        <f t="shared" si="29"/>
        <v>86.32178288340306</v>
      </c>
      <c r="O129" s="61">
        <v>123.18840579710145</v>
      </c>
      <c r="P129">
        <v>79.942494190000005</v>
      </c>
      <c r="Q129">
        <v>77.201083699999998</v>
      </c>
      <c r="R129">
        <v>63.066956779999998</v>
      </c>
      <c r="S129">
        <v>91.393162599999997</v>
      </c>
      <c r="T129">
        <v>81.992199889999995</v>
      </c>
      <c r="U129">
        <v>8.8494200000000003</v>
      </c>
      <c r="V129">
        <v>4.0960929999999998</v>
      </c>
      <c r="W129">
        <v>1653.0408</v>
      </c>
      <c r="X129">
        <v>0.53712803099999995</v>
      </c>
      <c r="Y129">
        <v>326.70139999999998</v>
      </c>
      <c r="Z129" s="61">
        <v>5.66</v>
      </c>
      <c r="AB129" s="61">
        <v>0.73064893099999995</v>
      </c>
      <c r="AC129" s="63">
        <f t="shared" si="30"/>
        <v>3.225173286E-2</v>
      </c>
      <c r="AD129" s="20">
        <f t="shared" si="57"/>
        <v>0.47526869500000002</v>
      </c>
      <c r="AE129" s="62" t="str">
        <f t="shared" si="31"/>
        <v/>
      </c>
      <c r="AF129" s="20">
        <f t="shared" si="56"/>
        <v>0.200251032</v>
      </c>
      <c r="AG129" s="62">
        <f t="shared" si="32"/>
        <v>0.44121190848979697</v>
      </c>
      <c r="AH129" s="62">
        <f t="shared" si="33"/>
        <v>0.4228611819205238</v>
      </c>
      <c r="AI129" s="62">
        <f t="shared" si="47"/>
        <v>0.2946131649435178</v>
      </c>
      <c r="AJ129" s="62">
        <f t="shared" si="48"/>
        <v>0.23224337159198249</v>
      </c>
      <c r="AK129" s="62">
        <f t="shared" si="34"/>
        <v>6.2369793351535308E-2</v>
      </c>
      <c r="AL129" s="62">
        <f t="shared" si="40"/>
        <v>-2.8680269907313421E-3</v>
      </c>
      <c r="AM129" s="62">
        <f t="shared" si="52"/>
        <v>-8.8771067622514903E-3</v>
      </c>
      <c r="AN129" s="62">
        <f t="shared" si="53"/>
        <v>2.897064465289264E-2</v>
      </c>
      <c r="AO129" s="62">
        <f t="shared" si="54"/>
        <v>-5.836773398424093E-2</v>
      </c>
      <c r="AP129" s="62">
        <f t="shared" si="55"/>
        <v>-5.1619789343650489E-2</v>
      </c>
      <c r="AQ129" s="62">
        <f t="shared" si="50"/>
        <v>-0.77031832759147423</v>
      </c>
      <c r="AR129" s="62">
        <f t="shared" si="35"/>
        <v>6.640053452320589</v>
      </c>
      <c r="AS129" s="62">
        <f t="shared" si="36"/>
        <v>0.53712803099999995</v>
      </c>
      <c r="AT129" s="62">
        <f t="shared" si="37"/>
        <v>0.16909791539964544</v>
      </c>
      <c r="AU129" s="62">
        <f t="shared" si="51"/>
        <v>7.3944012137332885E-2</v>
      </c>
      <c r="AV129" s="62" t="str">
        <f t="shared" si="38"/>
        <v/>
      </c>
      <c r="AW129" s="62">
        <f t="shared" si="39"/>
        <v>0.73064893099999995</v>
      </c>
    </row>
    <row r="130" spans="1:49">
      <c r="A130" s="62">
        <v>1997</v>
      </c>
      <c r="B130" s="61">
        <v>7.8769999999999998</v>
      </c>
      <c r="C130" s="61">
        <v>8846</v>
      </c>
      <c r="D130" s="61">
        <v>2019.261</v>
      </c>
      <c r="E130" s="62">
        <v>3.3100024320000001</v>
      </c>
      <c r="F130">
        <v>0.47423834799999998</v>
      </c>
      <c r="G130" s="61"/>
      <c r="H130" s="61">
        <v>0.19739498799999999</v>
      </c>
      <c r="I130" s="61">
        <v>655.15587500000004</v>
      </c>
      <c r="J130" s="61">
        <v>648.928</v>
      </c>
      <c r="K130" s="61">
        <v>632.79999999999995</v>
      </c>
      <c r="L130" s="61">
        <v>501.1</v>
      </c>
      <c r="M130" s="61">
        <v>80.418764030000006</v>
      </c>
      <c r="N130" s="62">
        <f t="shared" si="29"/>
        <v>88.161356242394916</v>
      </c>
      <c r="O130" s="61">
        <v>123.84716732542819</v>
      </c>
      <c r="P130">
        <v>81.093760700000004</v>
      </c>
      <c r="Q130">
        <v>78.453507819999999</v>
      </c>
      <c r="R130">
        <v>64.992580910000001</v>
      </c>
      <c r="S130">
        <v>91.207429410000003</v>
      </c>
      <c r="T130">
        <v>82.291881599999996</v>
      </c>
      <c r="U130">
        <v>8.8591060000000006</v>
      </c>
      <c r="V130">
        <v>4.0453669999999997</v>
      </c>
      <c r="W130">
        <v>1657.9689000000001</v>
      </c>
      <c r="X130">
        <v>0.53664475700000003</v>
      </c>
      <c r="Y130">
        <v>341.03410000000002</v>
      </c>
      <c r="Z130" s="61">
        <v>4.1108333330000004</v>
      </c>
      <c r="AB130" s="61">
        <v>0.70920797300000005</v>
      </c>
      <c r="AC130" s="63">
        <f t="shared" si="30"/>
        <v>3.3100024320000004E-2</v>
      </c>
      <c r="AD130" s="20">
        <f t="shared" si="57"/>
        <v>0.47423834799999998</v>
      </c>
      <c r="AE130" s="62" t="str">
        <f t="shared" si="31"/>
        <v/>
      </c>
      <c r="AF130" s="20">
        <f t="shared" si="56"/>
        <v>0.19739498799999999</v>
      </c>
      <c r="AG130" s="62">
        <f t="shared" si="32"/>
        <v>0.32445329008979029</v>
      </c>
      <c r="AH130" s="62">
        <f t="shared" si="33"/>
        <v>0.32136905531281001</v>
      </c>
      <c r="AI130" s="62">
        <f t="shared" si="47"/>
        <v>0.31338197489081399</v>
      </c>
      <c r="AJ130" s="62">
        <f t="shared" si="48"/>
        <v>0.24816009421268476</v>
      </c>
      <c r="AK130" s="62">
        <f t="shared" si="34"/>
        <v>6.5221880678129229E-2</v>
      </c>
      <c r="AL130" s="62">
        <f t="shared" si="40"/>
        <v>-6.78828290115967E-3</v>
      </c>
      <c r="AM130" s="62">
        <f t="shared" si="52"/>
        <v>-4.994056307608569E-3</v>
      </c>
      <c r="AN130" s="62">
        <f t="shared" si="53"/>
        <v>8.9894014148009013E-3</v>
      </c>
      <c r="AO130" s="62">
        <f t="shared" si="54"/>
        <v>-2.3121065706184541E-2</v>
      </c>
      <c r="AP130" s="62">
        <f t="shared" si="55"/>
        <v>-1.7438414690534268E-2</v>
      </c>
      <c r="AQ130" s="62">
        <f t="shared" si="50"/>
        <v>-0.78387358090118098</v>
      </c>
      <c r="AR130" s="62">
        <f t="shared" si="35"/>
        <v>6.6294749970789306</v>
      </c>
      <c r="AS130" s="62">
        <f t="shared" si="36"/>
        <v>0.53664475700000003</v>
      </c>
      <c r="AT130" s="62">
        <f t="shared" si="37"/>
        <v>0.16889054956243896</v>
      </c>
      <c r="AU130" s="62">
        <f t="shared" si="51"/>
        <v>3.5513245924561593E-2</v>
      </c>
      <c r="AV130" s="62" t="str">
        <f t="shared" si="38"/>
        <v/>
      </c>
      <c r="AW130" s="62">
        <f t="shared" si="39"/>
        <v>0.70920797300000005</v>
      </c>
    </row>
    <row r="131" spans="1:49">
      <c r="A131" s="62">
        <v>1998</v>
      </c>
      <c r="B131" s="61">
        <v>8.0609999999999999</v>
      </c>
      <c r="C131" s="61">
        <v>8851</v>
      </c>
      <c r="D131" s="61">
        <v>2121.0369999999998</v>
      </c>
      <c r="E131" s="62">
        <v>3.3700862979999999</v>
      </c>
      <c r="F131">
        <v>0.468513279</v>
      </c>
      <c r="G131" s="61"/>
      <c r="H131" s="61">
        <v>0.206014794</v>
      </c>
      <c r="I131" s="61">
        <v>719.60299999999995</v>
      </c>
      <c r="J131" s="61">
        <v>715.82500000000005</v>
      </c>
      <c r="K131" s="61">
        <v>675.1</v>
      </c>
      <c r="L131" s="61">
        <v>545</v>
      </c>
      <c r="M131" s="61">
        <v>83.320063020000006</v>
      </c>
      <c r="N131" s="62">
        <f t="shared" si="29"/>
        <v>89.329817830006235</v>
      </c>
      <c r="O131" s="61">
        <v>123.64953886693016</v>
      </c>
      <c r="P131">
        <v>81.477422009999998</v>
      </c>
      <c r="Q131">
        <v>79.637107080000007</v>
      </c>
      <c r="R131">
        <v>66.009132820000005</v>
      </c>
      <c r="S131">
        <v>90.088027049999994</v>
      </c>
      <c r="T131">
        <v>81.443268990000007</v>
      </c>
      <c r="U131">
        <v>8.8612040000000007</v>
      </c>
      <c r="V131">
        <v>4.1122360000000002</v>
      </c>
      <c r="W131">
        <v>1656.319</v>
      </c>
      <c r="X131">
        <v>0.51136827500000004</v>
      </c>
      <c r="Y131">
        <v>360.52609999999999</v>
      </c>
      <c r="Z131" s="61">
        <v>4.1383333330000003</v>
      </c>
      <c r="AB131" s="61">
        <v>0.68308992300000004</v>
      </c>
      <c r="AC131" s="63">
        <f t="shared" si="30"/>
        <v>3.3700862979999996E-2</v>
      </c>
      <c r="AD131" s="20">
        <f t="shared" si="57"/>
        <v>0.468513279</v>
      </c>
      <c r="AE131" s="62" t="str">
        <f t="shared" si="31"/>
        <v/>
      </c>
      <c r="AF131" s="20">
        <f t="shared" si="56"/>
        <v>0.206014794</v>
      </c>
      <c r="AG131" s="62">
        <f t="shared" si="32"/>
        <v>0.33926942339996896</v>
      </c>
      <c r="AH131" s="62">
        <f t="shared" si="33"/>
        <v>0.33748821920598276</v>
      </c>
      <c r="AI131" s="62">
        <f t="shared" si="47"/>
        <v>0.31828770549500085</v>
      </c>
      <c r="AJ131" s="62">
        <f t="shared" si="48"/>
        <v>0.25694978446863492</v>
      </c>
      <c r="AK131" s="62">
        <f t="shared" si="34"/>
        <v>6.1337921026365927E-2</v>
      </c>
      <c r="AL131" s="62">
        <f t="shared" si="40"/>
        <v>-8.4466826899239292E-3</v>
      </c>
      <c r="AM131" s="62">
        <f t="shared" si="52"/>
        <v>1.8073520508583728E-3</v>
      </c>
      <c r="AN131" s="62">
        <f t="shared" si="53"/>
        <v>2.3533757206743292E-3</v>
      </c>
      <c r="AO131" s="62">
        <f t="shared" si="54"/>
        <v>-2.5515695192909579E-2</v>
      </c>
      <c r="AP131" s="62">
        <f t="shared" si="55"/>
        <v>-2.3532376236010892E-2</v>
      </c>
      <c r="AQ131" s="62">
        <f t="shared" si="50"/>
        <v>-0.76771572753035355</v>
      </c>
      <c r="AR131" s="62">
        <f t="shared" si="35"/>
        <v>6.6446372217137677</v>
      </c>
      <c r="AS131" s="62">
        <f t="shared" si="36"/>
        <v>0.51136827500000004</v>
      </c>
      <c r="AT131" s="62">
        <f t="shared" si="37"/>
        <v>0.16997633704645418</v>
      </c>
      <c r="AU131" s="62">
        <f t="shared" si="51"/>
        <v>2.7941724071762063E-2</v>
      </c>
      <c r="AV131" s="62" t="str">
        <f t="shared" si="38"/>
        <v/>
      </c>
      <c r="AW131" s="62">
        <f t="shared" si="39"/>
        <v>0.68308992300000004</v>
      </c>
    </row>
    <row r="132" spans="1:49">
      <c r="A132" s="62">
        <v>1999</v>
      </c>
      <c r="B132" s="61">
        <v>8.5250000000000004</v>
      </c>
      <c r="C132" s="61">
        <v>8858</v>
      </c>
      <c r="D132" s="61">
        <v>2237.8539999999998</v>
      </c>
      <c r="E132" s="62">
        <v>3.420000409</v>
      </c>
      <c r="F132">
        <v>0.46876784599999999</v>
      </c>
      <c r="G132" s="61"/>
      <c r="H132" s="61">
        <v>0.213754785</v>
      </c>
      <c r="I132" s="61">
        <v>739.99599999999998</v>
      </c>
      <c r="J132" s="61">
        <v>805.05200000000002</v>
      </c>
      <c r="K132" s="61">
        <v>700.8</v>
      </c>
      <c r="L132" s="61">
        <v>568.1</v>
      </c>
      <c r="M132" s="61">
        <v>87.025590100000002</v>
      </c>
      <c r="N132" s="62">
        <f t="shared" ref="N132:N149" si="58">IF(OR(D132="",C132="",M132=""),"",D132*1000000000/C132/1000/(M132/100*$D$138*1000000000/$C$138/1000)*100)</f>
        <v>90.165258226234329</v>
      </c>
      <c r="O132" s="61">
        <v>124.24242424242422</v>
      </c>
      <c r="P132">
        <v>82.724433419999997</v>
      </c>
      <c r="Q132">
        <v>81.312662059999994</v>
      </c>
      <c r="R132">
        <v>68.253805439999994</v>
      </c>
      <c r="S132">
        <v>88.674213969999997</v>
      </c>
      <c r="T132">
        <v>82.345349839999997</v>
      </c>
      <c r="U132">
        <v>8.8635950000000001</v>
      </c>
      <c r="V132">
        <v>4.1963379999999999</v>
      </c>
      <c r="W132">
        <v>1664.8117</v>
      </c>
      <c r="X132">
        <v>0.51345545100000001</v>
      </c>
      <c r="Y132">
        <v>384.1739</v>
      </c>
      <c r="Z132" s="61">
        <v>3.0729166669999999</v>
      </c>
      <c r="AB132" s="61">
        <v>0.61456999999999995</v>
      </c>
      <c r="AC132" s="63">
        <f t="shared" ref="AC132:AC146" si="59">IF(E132="","",E132/100)</f>
        <v>3.420000409E-2</v>
      </c>
      <c r="AD132" s="20">
        <f t="shared" si="57"/>
        <v>0.46876784599999999</v>
      </c>
      <c r="AE132" s="62" t="str">
        <f t="shared" ref="AE132:AE146" si="60">IF(G132="","",G132/100)</f>
        <v/>
      </c>
      <c r="AF132" s="20">
        <f t="shared" si="56"/>
        <v>0.213754785</v>
      </c>
      <c r="AG132" s="62">
        <f t="shared" ref="AG132:AG146" si="61">IF(OR(I132="",D132=""),"",I132/D132)</f>
        <v>0.33067215287503121</v>
      </c>
      <c r="AH132" s="62">
        <f t="shared" ref="AH132:AH146" si="62">IF(OR(J132="",D132=""),"",J132/D132)</f>
        <v>0.35974286079431461</v>
      </c>
      <c r="AI132" s="62">
        <f t="shared" si="47"/>
        <v>0.31315715859926518</v>
      </c>
      <c r="AJ132" s="62">
        <f t="shared" si="48"/>
        <v>0.25385927768299454</v>
      </c>
      <c r="AK132" s="62">
        <f t="shared" ref="AK132:AK146" si="63">IF(OR(AI132="",AJ132=""),"",AI132-AJ132)</f>
        <v>5.929788091627064E-2</v>
      </c>
      <c r="AL132" s="62">
        <f t="shared" si="40"/>
        <v>5.880202846464502E-3</v>
      </c>
      <c r="AM132" s="62">
        <f t="shared" si="52"/>
        <v>1.1512745082588916E-2</v>
      </c>
      <c r="AN132" s="62">
        <f t="shared" si="53"/>
        <v>2.4131230693624522E-2</v>
      </c>
      <c r="AO132" s="62">
        <f t="shared" si="54"/>
        <v>-2.5126984868898597E-2</v>
      </c>
      <c r="AP132" s="62">
        <f t="shared" si="55"/>
        <v>1.7064442640193802E-3</v>
      </c>
      <c r="AQ132" s="62">
        <f t="shared" si="50"/>
        <v>-0.74774019833050498</v>
      </c>
      <c r="AR132" s="62">
        <f t="shared" ref="AR132:AR146" si="64">IF(OR(V132="",W132="",U132=""),"",LN(V132*W132/U132))</f>
        <v>6.6697271045954398</v>
      </c>
      <c r="AS132" s="62">
        <f t="shared" ref="AS132:AS146" si="65">IF(X132="","",X132)</f>
        <v>0.51345545100000001</v>
      </c>
      <c r="AT132" s="62">
        <f t="shared" ref="AT132:AT146" si="66">IF(OR(Y132="",D132=""),"",Y132/D132)</f>
        <v>0.17167067199200664</v>
      </c>
      <c r="AU132" s="62">
        <f t="shared" si="51"/>
        <v>3.2074482664249809E-2</v>
      </c>
      <c r="AV132" s="62" t="str">
        <f t="shared" ref="AV132:AV146" si="67">IF(OR(AA132="",Z132=""),"",(AA132-Z132)/100)</f>
        <v/>
      </c>
      <c r="AW132" s="62">
        <f t="shared" ref="AW132:AW146" si="68">IF(AB132="","",AB132)</f>
        <v>0.61456999999999995</v>
      </c>
    </row>
    <row r="133" spans="1:49">
      <c r="A133" s="62">
        <v>2000</v>
      </c>
      <c r="B133" s="61">
        <v>9.5350000000000001</v>
      </c>
      <c r="C133" s="61">
        <v>8872</v>
      </c>
      <c r="D133" s="61">
        <v>2380.3580000000002</v>
      </c>
      <c r="E133" s="62">
        <v>3.6597391730000002</v>
      </c>
      <c r="F133">
        <v>0.46840097200000003</v>
      </c>
      <c r="G133" s="61"/>
      <c r="H133" s="61">
        <v>0.220963821</v>
      </c>
      <c r="I133" s="61">
        <v>758.005</v>
      </c>
      <c r="J133" s="61">
        <v>841.85299999999995</v>
      </c>
      <c r="K133" s="61">
        <v>804.2</v>
      </c>
      <c r="L133" s="61">
        <v>672.4</v>
      </c>
      <c r="M133" s="61">
        <v>90.656647770000006</v>
      </c>
      <c r="N133" s="62">
        <f t="shared" si="58"/>
        <v>91.92025573035481</v>
      </c>
      <c r="O133" s="61">
        <v>125.4611330698287</v>
      </c>
      <c r="P133">
        <v>83.446588809999994</v>
      </c>
      <c r="Q133">
        <v>83.955017260000005</v>
      </c>
      <c r="R133">
        <v>70.694373350000006</v>
      </c>
      <c r="S133">
        <v>90.739275680000006</v>
      </c>
      <c r="T133">
        <v>85.681982059999996</v>
      </c>
      <c r="U133">
        <v>8.8722840000000005</v>
      </c>
      <c r="V133">
        <v>4.2963959999999997</v>
      </c>
      <c r="W133">
        <v>1642.0825</v>
      </c>
      <c r="X133">
        <v>0.52663427600000001</v>
      </c>
      <c r="Y133">
        <v>415.37639999999999</v>
      </c>
      <c r="Z133" s="61">
        <v>3.9546083329999999</v>
      </c>
      <c r="AB133" s="61">
        <v>0.50573299999999999</v>
      </c>
      <c r="AC133" s="63">
        <f t="shared" si="59"/>
        <v>3.6597391730000005E-2</v>
      </c>
      <c r="AD133" s="20">
        <f t="shared" si="57"/>
        <v>0.46840097200000003</v>
      </c>
      <c r="AE133" s="62" t="str">
        <f t="shared" si="60"/>
        <v/>
      </c>
      <c r="AF133" s="20">
        <f t="shared" si="56"/>
        <v>0.220963821</v>
      </c>
      <c r="AG133" s="62">
        <f t="shared" si="61"/>
        <v>0.3184415957599655</v>
      </c>
      <c r="AH133" s="62">
        <f t="shared" si="62"/>
        <v>0.35366654931737151</v>
      </c>
      <c r="AI133" s="62">
        <f t="shared" si="47"/>
        <v>0.33784834045971235</v>
      </c>
      <c r="AJ133" s="62">
        <f t="shared" si="48"/>
        <v>0.28247851793721784</v>
      </c>
      <c r="AK133" s="62">
        <f t="shared" si="63"/>
        <v>5.5369822522494505E-2</v>
      </c>
      <c r="AL133" s="62">
        <f t="shared" ref="AL133:AL146" si="69">IF(OR(P133="",P132="",N133="",N132=""),"",LN((P133/P132)/(N133/N132)))</f>
        <v>-1.0585459155242451E-2</v>
      </c>
      <c r="AM133" s="62">
        <f t="shared" ref="AM133:AP146" si="70">IF(OR(Q133="",Q132="",$N133="",$N132=""),"",LN((Q133/Q132)/($N133/$N132)))</f>
        <v>1.2702170726863396E-2</v>
      </c>
      <c r="AN133" s="62">
        <f t="shared" si="70"/>
        <v>1.5855568447894593E-2</v>
      </c>
      <c r="AO133" s="62">
        <f t="shared" si="70"/>
        <v>3.7439288346212468E-3</v>
      </c>
      <c r="AP133" s="62">
        <f t="shared" si="70"/>
        <v>2.0443345825970047E-2</v>
      </c>
      <c r="AQ133" s="62">
        <f t="shared" si="50"/>
        <v>-0.7251557286269783</v>
      </c>
      <c r="AR133" s="62">
        <f t="shared" si="64"/>
        <v>6.6785648037285865</v>
      </c>
      <c r="AS133" s="62">
        <f t="shared" si="65"/>
        <v>0.52663427600000001</v>
      </c>
      <c r="AT133" s="62">
        <f t="shared" si="66"/>
        <v>0.17450165059205378</v>
      </c>
      <c r="AU133" s="62">
        <f t="shared" si="51"/>
        <v>1.1451940121362653E-2</v>
      </c>
      <c r="AV133" s="62" t="str">
        <f t="shared" si="67"/>
        <v/>
      </c>
      <c r="AW133" s="62">
        <f t="shared" si="68"/>
        <v>0.50573299999999999</v>
      </c>
    </row>
    <row r="134" spans="1:49">
      <c r="A134" s="62">
        <v>2001</v>
      </c>
      <c r="B134" s="61">
        <v>10.6675</v>
      </c>
      <c r="C134" s="61">
        <v>8896</v>
      </c>
      <c r="D134" s="61">
        <v>2478.13</v>
      </c>
      <c r="E134" s="62">
        <v>3.9100009930000001</v>
      </c>
      <c r="F134">
        <v>0.46296320200000002</v>
      </c>
      <c r="G134" s="61"/>
      <c r="H134" s="61">
        <v>0.22465972300000001</v>
      </c>
      <c r="I134" s="61">
        <v>766.27</v>
      </c>
      <c r="J134" s="61">
        <v>930.68600000000004</v>
      </c>
      <c r="K134" s="61">
        <v>806.5</v>
      </c>
      <c r="L134" s="61">
        <v>662.7</v>
      </c>
      <c r="M134" s="61">
        <v>91.381739150000001</v>
      </c>
      <c r="N134" s="62">
        <f t="shared" si="58"/>
        <v>94.680387379189227</v>
      </c>
      <c r="O134" s="61">
        <v>128.52437417654806</v>
      </c>
      <c r="P134">
        <v>85.237308029999994</v>
      </c>
      <c r="Q134">
        <v>86.569997259999994</v>
      </c>
      <c r="R134">
        <v>74.024574450000003</v>
      </c>
      <c r="S134">
        <v>93.080976190000001</v>
      </c>
      <c r="T134">
        <v>89.081237470000005</v>
      </c>
      <c r="U134">
        <v>8.8886749999999992</v>
      </c>
      <c r="V134">
        <v>4.3831449999999998</v>
      </c>
      <c r="W134">
        <v>1618.2073</v>
      </c>
      <c r="X134">
        <v>0.54236918700000003</v>
      </c>
      <c r="Y134">
        <v>439.52190000000002</v>
      </c>
      <c r="Z134" s="61">
        <v>3.9956416670000001</v>
      </c>
      <c r="AB134" s="61">
        <v>0.51731000000000005</v>
      </c>
      <c r="AC134" s="63">
        <f t="shared" si="59"/>
        <v>3.9100009929999999E-2</v>
      </c>
      <c r="AD134" s="20">
        <f t="shared" si="57"/>
        <v>0.46296320200000002</v>
      </c>
      <c r="AE134" s="62" t="str">
        <f t="shared" si="60"/>
        <v/>
      </c>
      <c r="AF134" s="20">
        <f t="shared" ref="AF134:AF146" si="71">IF(H134="","",H134)</f>
        <v>0.22465972300000001</v>
      </c>
      <c r="AG134" s="62">
        <f t="shared" si="61"/>
        <v>0.30921299528273333</v>
      </c>
      <c r="AH134" s="62">
        <f t="shared" si="62"/>
        <v>0.3755597971050752</v>
      </c>
      <c r="AI134" s="62">
        <f t="shared" ref="AI134:AI146" si="72">IF(OR(K134="",D134=""),"",K134/D134)</f>
        <v>0.32544701044739377</v>
      </c>
      <c r="AJ134" s="62">
        <f t="shared" ref="AJ134:AJ146" si="73">IF(OR(L134="",D134=""),"",L134/D134)</f>
        <v>0.26741938477803828</v>
      </c>
      <c r="AK134" s="62">
        <f t="shared" si="63"/>
        <v>5.8027625669355487E-2</v>
      </c>
      <c r="AL134" s="62">
        <f t="shared" si="69"/>
        <v>-8.353007014957144E-3</v>
      </c>
      <c r="AM134" s="62">
        <f t="shared" si="70"/>
        <v>1.0866965180309251E-3</v>
      </c>
      <c r="AN134" s="62">
        <f t="shared" si="70"/>
        <v>1.6445679906514694E-2</v>
      </c>
      <c r="AO134" s="62">
        <f t="shared" si="70"/>
        <v>-4.1059262738489827E-3</v>
      </c>
      <c r="AP134" s="62">
        <f t="shared" si="70"/>
        <v>9.3207143432904871E-3</v>
      </c>
      <c r="AQ134" s="62">
        <f t="shared" si="50"/>
        <v>-0.70701149129501495</v>
      </c>
      <c r="AR134" s="62">
        <f t="shared" si="64"/>
        <v>6.6820627192538167</v>
      </c>
      <c r="AS134" s="62">
        <f t="shared" si="65"/>
        <v>0.54236918700000003</v>
      </c>
      <c r="AT134" s="62">
        <f t="shared" si="66"/>
        <v>0.17736030797415794</v>
      </c>
      <c r="AU134" s="62">
        <f t="shared" si="51"/>
        <v>9.9606228687740481E-3</v>
      </c>
      <c r="AV134" s="62" t="str">
        <f t="shared" si="67"/>
        <v/>
      </c>
      <c r="AW134" s="62">
        <f t="shared" si="68"/>
        <v>0.51731000000000005</v>
      </c>
    </row>
    <row r="135" spans="1:49">
      <c r="A135" s="62">
        <v>2002</v>
      </c>
      <c r="B135" s="61">
        <v>8.8249999999999993</v>
      </c>
      <c r="C135" s="61">
        <v>8925</v>
      </c>
      <c r="D135" s="61">
        <v>2569.8760000000002</v>
      </c>
      <c r="E135" s="62">
        <v>3.761231166</v>
      </c>
      <c r="F135">
        <v>0.46468156399999999</v>
      </c>
      <c r="G135" s="61"/>
      <c r="H135" s="61">
        <v>0.21653223699999999</v>
      </c>
      <c r="I135" s="61">
        <v>821.57500000000005</v>
      </c>
      <c r="J135" s="61">
        <v>773.71199999999999</v>
      </c>
      <c r="K135" s="61">
        <v>805.8</v>
      </c>
      <c r="L135" s="61">
        <v>656.7</v>
      </c>
      <c r="M135" s="61">
        <v>92.908361959999993</v>
      </c>
      <c r="N135" s="62">
        <f t="shared" si="58"/>
        <v>96.258541017477455</v>
      </c>
      <c r="O135" s="61">
        <v>131.29117259552041</v>
      </c>
      <c r="P135">
        <v>86.466108520000006</v>
      </c>
      <c r="Q135">
        <v>88.515618290000006</v>
      </c>
      <c r="R135">
        <v>77.475286819999994</v>
      </c>
      <c r="S135">
        <v>91.648857899999996</v>
      </c>
      <c r="T135">
        <v>89.193511020000003</v>
      </c>
      <c r="U135">
        <v>8.911899</v>
      </c>
      <c r="V135">
        <v>4.3824329999999998</v>
      </c>
      <c r="W135">
        <v>1594.8739</v>
      </c>
      <c r="X135">
        <v>0.54297500799999998</v>
      </c>
      <c r="Y135">
        <v>453.38099999999997</v>
      </c>
      <c r="Z135" s="61">
        <v>4.0665750000000003</v>
      </c>
      <c r="AB135" s="61">
        <v>0.49804900000000002</v>
      </c>
      <c r="AC135" s="63">
        <f t="shared" si="59"/>
        <v>3.7612311660000002E-2</v>
      </c>
      <c r="AD135" s="20">
        <f t="shared" ref="AD135:AD146" si="74">IF(F135="","",F135)</f>
        <v>0.46468156399999999</v>
      </c>
      <c r="AE135" s="62" t="str">
        <f t="shared" si="60"/>
        <v/>
      </c>
      <c r="AF135" s="20">
        <f t="shared" si="71"/>
        <v>0.21653223699999999</v>
      </c>
      <c r="AG135" s="62">
        <f t="shared" si="61"/>
        <v>0.31969441327130182</v>
      </c>
      <c r="AH135" s="62">
        <f t="shared" si="62"/>
        <v>0.30106977924226691</v>
      </c>
      <c r="AI135" s="62">
        <f t="shared" si="72"/>
        <v>0.31355598480237951</v>
      </c>
      <c r="AJ135" s="62">
        <f t="shared" si="73"/>
        <v>0.25553762127044261</v>
      </c>
      <c r="AK135" s="62">
        <f t="shared" si="63"/>
        <v>5.8018363531936901E-2</v>
      </c>
      <c r="AL135" s="62">
        <f t="shared" si="69"/>
        <v>-2.2175285032170183E-3</v>
      </c>
      <c r="AM135" s="62">
        <f t="shared" si="70"/>
        <v>5.6948797396074047E-3</v>
      </c>
      <c r="AN135" s="62">
        <f t="shared" si="70"/>
        <v>2.903104954680984E-2</v>
      </c>
      <c r="AO135" s="62">
        <f t="shared" si="70"/>
        <v>-3.203614433453069E-2</v>
      </c>
      <c r="AP135" s="62">
        <f t="shared" si="70"/>
        <v>-1.5271274415833083E-2</v>
      </c>
      <c r="AQ135" s="62">
        <f t="shared" si="50"/>
        <v>-0.70978330046779026</v>
      </c>
      <c r="AR135" s="62">
        <f t="shared" si="64"/>
        <v>6.664766652064654</v>
      </c>
      <c r="AS135" s="62">
        <f t="shared" si="65"/>
        <v>0.54297500799999998</v>
      </c>
      <c r="AT135" s="62">
        <f t="shared" si="66"/>
        <v>0.17642135262557412</v>
      </c>
      <c r="AU135" s="62">
        <f t="shared" si="51"/>
        <v>2.3425585689995053E-2</v>
      </c>
      <c r="AV135" s="62" t="str">
        <f t="shared" si="67"/>
        <v/>
      </c>
      <c r="AW135" s="62">
        <f t="shared" si="68"/>
        <v>0.49804900000000002</v>
      </c>
    </row>
    <row r="136" spans="1:49">
      <c r="A136" s="62">
        <v>2003</v>
      </c>
      <c r="B136" s="61">
        <v>7.1891999999999996</v>
      </c>
      <c r="C136" s="61">
        <v>8958</v>
      </c>
      <c r="D136" s="61">
        <v>2677.4459999999999</v>
      </c>
      <c r="E136" s="62">
        <v>3.610001139</v>
      </c>
      <c r="F136">
        <v>0.46373409599999998</v>
      </c>
      <c r="G136" s="61"/>
      <c r="H136" s="61">
        <v>0.212710172</v>
      </c>
      <c r="I136" s="61">
        <v>861.83299999999997</v>
      </c>
      <c r="J136" s="61">
        <v>809.47699999999998</v>
      </c>
      <c r="K136" s="61">
        <v>825.8</v>
      </c>
      <c r="L136" s="61">
        <v>679.3</v>
      </c>
      <c r="M136" s="61">
        <v>94.134929069999998</v>
      </c>
      <c r="N136" s="62">
        <f t="shared" si="58"/>
        <v>98.616366504899716</v>
      </c>
      <c r="O136" s="61">
        <v>133.82740447957838</v>
      </c>
      <c r="P136">
        <v>87.862932970000003</v>
      </c>
      <c r="Q136">
        <v>88.443302880000005</v>
      </c>
      <c r="R136">
        <v>80.928467789999999</v>
      </c>
      <c r="S136">
        <v>89.828719300000003</v>
      </c>
      <c r="T136">
        <v>87.331738959999996</v>
      </c>
      <c r="U136">
        <v>8.9429259999999999</v>
      </c>
      <c r="V136">
        <v>4.3561459999999999</v>
      </c>
      <c r="W136">
        <v>1581.5632000000001</v>
      </c>
      <c r="X136">
        <v>0.53830808399999996</v>
      </c>
      <c r="Y136">
        <v>459.44409999999999</v>
      </c>
      <c r="Z136" s="61">
        <v>3.0328333330000001</v>
      </c>
      <c r="AB136" s="61">
        <v>0.489423</v>
      </c>
      <c r="AC136" s="63">
        <f t="shared" si="59"/>
        <v>3.6100011389999999E-2</v>
      </c>
      <c r="AD136" s="20">
        <f t="shared" si="74"/>
        <v>0.46373409599999998</v>
      </c>
      <c r="AE136" s="62" t="str">
        <f t="shared" si="60"/>
        <v/>
      </c>
      <c r="AF136" s="20">
        <f t="shared" si="71"/>
        <v>0.212710172</v>
      </c>
      <c r="AG136" s="62">
        <f t="shared" si="61"/>
        <v>0.32188623038522535</v>
      </c>
      <c r="AH136" s="62">
        <f t="shared" si="62"/>
        <v>0.30233177438499226</v>
      </c>
      <c r="AI136" s="62">
        <f t="shared" si="72"/>
        <v>0.30842825588265832</v>
      </c>
      <c r="AJ136" s="62">
        <f t="shared" si="73"/>
        <v>0.25371193293907701</v>
      </c>
      <c r="AK136" s="62">
        <f t="shared" si="63"/>
        <v>5.4716322943581308E-2</v>
      </c>
      <c r="AL136" s="62">
        <f t="shared" si="69"/>
        <v>-8.1740374926755881E-3</v>
      </c>
      <c r="AM136" s="62">
        <f t="shared" si="70"/>
        <v>-2.5016842660037508E-2</v>
      </c>
      <c r="AN136" s="62">
        <f t="shared" si="70"/>
        <v>1.9407115377070801E-2</v>
      </c>
      <c r="AO136" s="62">
        <f t="shared" si="70"/>
        <v>-4.4259304112496935E-2</v>
      </c>
      <c r="AP136" s="62">
        <f t="shared" si="70"/>
        <v>-4.5293861436742411E-2</v>
      </c>
      <c r="AQ136" s="62">
        <f t="shared" si="50"/>
        <v>-0.7192751072045136</v>
      </c>
      <c r="AR136" s="62">
        <f t="shared" si="64"/>
        <v>6.6468938968040625</v>
      </c>
      <c r="AS136" s="62">
        <f t="shared" si="65"/>
        <v>0.53830808399999996</v>
      </c>
      <c r="AT136" s="62">
        <f t="shared" si="66"/>
        <v>0.17159789590527691</v>
      </c>
      <c r="AU136" s="62">
        <f t="shared" si="51"/>
        <v>1.6466220347381821E-2</v>
      </c>
      <c r="AV136" s="62" t="str">
        <f t="shared" si="67"/>
        <v/>
      </c>
      <c r="AW136" s="62">
        <f t="shared" si="68"/>
        <v>0.489423</v>
      </c>
    </row>
    <row r="137" spans="1:49">
      <c r="A137" s="62">
        <v>2004</v>
      </c>
      <c r="B137" s="61">
        <v>6.6146000000000003</v>
      </c>
      <c r="C137" s="61">
        <v>8994</v>
      </c>
      <c r="D137" s="61">
        <v>2805.1149999999998</v>
      </c>
      <c r="E137" s="62">
        <v>3.3900003500000002</v>
      </c>
      <c r="F137">
        <v>0.45851596100000003</v>
      </c>
      <c r="G137" s="61"/>
      <c r="H137" s="61">
        <v>0.215866373</v>
      </c>
      <c r="I137" s="61">
        <v>869.47900000000004</v>
      </c>
      <c r="J137" s="61">
        <v>853.03099999999995</v>
      </c>
      <c r="K137" s="61">
        <v>904.5</v>
      </c>
      <c r="L137" s="61">
        <v>738.9</v>
      </c>
      <c r="M137" s="61">
        <v>97.648681879999998</v>
      </c>
      <c r="N137" s="62">
        <f t="shared" si="58"/>
        <v>99.202253157268487</v>
      </c>
      <c r="O137" s="61">
        <v>134.32147562582344</v>
      </c>
      <c r="P137">
        <v>88.555146350000001</v>
      </c>
      <c r="Q137">
        <v>88.628265529999993</v>
      </c>
      <c r="R137">
        <v>82.599094289999996</v>
      </c>
      <c r="S137">
        <v>89.527416160000001</v>
      </c>
      <c r="T137">
        <v>88.145667520000003</v>
      </c>
      <c r="U137">
        <v>8.9822819999999997</v>
      </c>
      <c r="V137">
        <v>4.3275620000000004</v>
      </c>
      <c r="W137">
        <v>1605.5105000000001</v>
      </c>
      <c r="X137">
        <v>0.53021037599999998</v>
      </c>
      <c r="Y137">
        <v>470.90839999999997</v>
      </c>
      <c r="Z137" s="61">
        <v>2.1091666670000002</v>
      </c>
      <c r="AB137" s="61">
        <v>0.47862100000000002</v>
      </c>
      <c r="AC137" s="63">
        <f t="shared" si="59"/>
        <v>3.3900003500000005E-2</v>
      </c>
      <c r="AD137" s="20">
        <f t="shared" si="74"/>
        <v>0.45851596100000003</v>
      </c>
      <c r="AE137" s="62" t="str">
        <f t="shared" si="60"/>
        <v/>
      </c>
      <c r="AF137" s="20">
        <f t="shared" si="71"/>
        <v>0.215866373</v>
      </c>
      <c r="AG137" s="62">
        <f t="shared" si="61"/>
        <v>0.30996198016837101</v>
      </c>
      <c r="AH137" s="62">
        <f t="shared" si="62"/>
        <v>0.30409840594770626</v>
      </c>
      <c r="AI137" s="62">
        <f t="shared" si="72"/>
        <v>0.32244667330929394</v>
      </c>
      <c r="AJ137" s="62">
        <f t="shared" si="73"/>
        <v>0.26341166048450776</v>
      </c>
      <c r="AK137" s="62">
        <f t="shared" si="63"/>
        <v>5.9035012824786182E-2</v>
      </c>
      <c r="AL137" s="62">
        <f t="shared" si="69"/>
        <v>1.9239696649149399E-3</v>
      </c>
      <c r="AM137" s="62">
        <f t="shared" si="70"/>
        <v>-3.8343610992060987E-3</v>
      </c>
      <c r="AN137" s="62">
        <f t="shared" si="70"/>
        <v>1.4509574076273624E-2</v>
      </c>
      <c r="AO137" s="62">
        <f t="shared" si="70"/>
        <v>-9.2833246113712357E-3</v>
      </c>
      <c r="AP137" s="62">
        <f t="shared" si="70"/>
        <v>3.3533093579060031E-3</v>
      </c>
      <c r="AQ137" s="62">
        <f t="shared" si="50"/>
        <v>-0.73024963535406051</v>
      </c>
      <c r="AR137" s="62">
        <f t="shared" si="64"/>
        <v>6.6509474181728079</v>
      </c>
      <c r="AS137" s="62">
        <f t="shared" si="65"/>
        <v>0.53021037599999998</v>
      </c>
      <c r="AT137" s="62">
        <f t="shared" si="66"/>
        <v>0.16787489995953819</v>
      </c>
      <c r="AU137" s="62">
        <f t="shared" si="51"/>
        <v>2.44048427456631E-2</v>
      </c>
      <c r="AV137" s="62" t="str">
        <f t="shared" si="67"/>
        <v/>
      </c>
      <c r="AW137" s="62">
        <f t="shared" si="68"/>
        <v>0.47862100000000002</v>
      </c>
    </row>
    <row r="138" spans="1:49">
      <c r="A138" s="62">
        <v>2005</v>
      </c>
      <c r="B138" s="61">
        <v>7.9584000000000001</v>
      </c>
      <c r="C138" s="61">
        <v>9030</v>
      </c>
      <c r="D138" s="61">
        <v>2907.3519999999999</v>
      </c>
      <c r="E138" s="62">
        <v>3.380001821</v>
      </c>
      <c r="F138">
        <v>0.45967911700000003</v>
      </c>
      <c r="G138" s="61"/>
      <c r="H138" s="61">
        <v>0.22137685500000001</v>
      </c>
      <c r="I138" s="61">
        <v>921.33</v>
      </c>
      <c r="J138" s="61">
        <v>933.91600000000005</v>
      </c>
      <c r="K138" s="61">
        <v>977.3</v>
      </c>
      <c r="L138" s="61">
        <v>833.8</v>
      </c>
      <c r="M138" s="61">
        <v>100</v>
      </c>
      <c r="N138" s="62">
        <f t="shared" si="58"/>
        <v>100</v>
      </c>
      <c r="O138" s="61">
        <v>134.94729907773385</v>
      </c>
      <c r="P138">
        <v>89.537068660000003</v>
      </c>
      <c r="Q138">
        <v>89.274560219999998</v>
      </c>
      <c r="R138">
        <v>84.831298599999997</v>
      </c>
      <c r="S138">
        <v>91.881620220000002</v>
      </c>
      <c r="T138">
        <v>92.185056689999996</v>
      </c>
      <c r="U138">
        <v>9.0301629999999999</v>
      </c>
      <c r="V138">
        <v>4.344735</v>
      </c>
      <c r="W138">
        <v>1605.0636</v>
      </c>
      <c r="X138">
        <v>0.53166532499999997</v>
      </c>
      <c r="Y138">
        <v>488.21690000000001</v>
      </c>
      <c r="Z138" s="61">
        <v>1.7166666669999999</v>
      </c>
      <c r="AB138" s="61">
        <v>0.48189900000000002</v>
      </c>
      <c r="AC138" s="63">
        <f t="shared" si="59"/>
        <v>3.3800018209999998E-2</v>
      </c>
      <c r="AD138" s="20">
        <f t="shared" si="74"/>
        <v>0.45967911700000003</v>
      </c>
      <c r="AE138" s="62" t="str">
        <f t="shared" si="60"/>
        <v/>
      </c>
      <c r="AF138" s="20">
        <f t="shared" si="71"/>
        <v>0.22137685500000001</v>
      </c>
      <c r="AG138" s="62">
        <f t="shared" si="61"/>
        <v>0.3168966124500921</v>
      </c>
      <c r="AH138" s="62">
        <f t="shared" si="62"/>
        <v>0.32122563762489031</v>
      </c>
      <c r="AI138" s="62">
        <f t="shared" si="72"/>
        <v>0.33614780735184457</v>
      </c>
      <c r="AJ138" s="62">
        <f t="shared" si="73"/>
        <v>0.28679017882939528</v>
      </c>
      <c r="AK138" s="62">
        <f t="shared" si="63"/>
        <v>4.9357628522449293E-2</v>
      </c>
      <c r="AL138" s="62">
        <f t="shared" si="69"/>
        <v>3.0177752773288798E-3</v>
      </c>
      <c r="AM138" s="62">
        <f t="shared" si="70"/>
        <v>-7.4372210936556971E-4</v>
      </c>
      <c r="AN138" s="62">
        <f t="shared" si="70"/>
        <v>1.8656387835058685E-2</v>
      </c>
      <c r="AO138" s="62">
        <f t="shared" si="70"/>
        <v>1.7946648894375108E-2</v>
      </c>
      <c r="AP138" s="62">
        <f t="shared" si="70"/>
        <v>3.6797825119546462E-2</v>
      </c>
      <c r="AQ138" s="62">
        <f t="shared" si="50"/>
        <v>-0.73160565099314123</v>
      </c>
      <c r="AR138" s="62">
        <f t="shared" si="64"/>
        <v>6.6493130099541036</v>
      </c>
      <c r="AS138" s="62">
        <f t="shared" si="65"/>
        <v>0.53166532499999997</v>
      </c>
      <c r="AT138" s="62">
        <f t="shared" si="66"/>
        <v>0.16792493650579635</v>
      </c>
      <c r="AU138" s="62">
        <f t="shared" si="51"/>
        <v>1.308220799370929E-2</v>
      </c>
      <c r="AV138" s="62" t="str">
        <f t="shared" si="67"/>
        <v/>
      </c>
      <c r="AW138" s="62">
        <f t="shared" si="68"/>
        <v>0.48189900000000002</v>
      </c>
    </row>
    <row r="139" spans="1:49">
      <c r="A139" s="62">
        <v>2006</v>
      </c>
      <c r="B139" s="61">
        <v>6.8643999999999998</v>
      </c>
      <c r="C139" s="61">
        <v>9081</v>
      </c>
      <c r="D139" s="61">
        <v>3099.0810000000001</v>
      </c>
      <c r="E139" s="62">
        <v>3.5000000820000001</v>
      </c>
      <c r="F139">
        <v>0.44809283799999999</v>
      </c>
      <c r="G139" s="61"/>
      <c r="H139" s="61">
        <v>0.23000051599999999</v>
      </c>
      <c r="I139" s="61">
        <v>953.49</v>
      </c>
      <c r="J139" s="61">
        <v>985.74699999999996</v>
      </c>
      <c r="K139" s="61">
        <v>1089.4000000000001</v>
      </c>
      <c r="L139" s="61">
        <v>939.5</v>
      </c>
      <c r="M139" s="61">
        <v>104.1009263</v>
      </c>
      <c r="N139" s="62">
        <f t="shared" si="58"/>
        <v>101.82039843436887</v>
      </c>
      <c r="O139" s="61">
        <v>136.79183135704872</v>
      </c>
      <c r="P139">
        <v>90.61967387</v>
      </c>
      <c r="Q139">
        <v>90.27563739</v>
      </c>
      <c r="R139">
        <v>87.981423640000003</v>
      </c>
      <c r="S139">
        <v>94.685318170000002</v>
      </c>
      <c r="T139">
        <v>95.250838639999998</v>
      </c>
      <c r="U139">
        <v>9.0872510000000002</v>
      </c>
      <c r="V139">
        <v>4.4213950000000004</v>
      </c>
      <c r="W139">
        <v>1599.1271999999999</v>
      </c>
      <c r="X139">
        <v>0.522859454</v>
      </c>
      <c r="Y139">
        <v>509.95600000000002</v>
      </c>
      <c r="Z139" s="61">
        <v>2.3316666669999999</v>
      </c>
      <c r="AB139" s="61">
        <v>0.43141200000000002</v>
      </c>
      <c r="AC139" s="63">
        <f t="shared" si="59"/>
        <v>3.5000000820000002E-2</v>
      </c>
      <c r="AD139" s="20">
        <f t="shared" si="74"/>
        <v>0.44809283799999999</v>
      </c>
      <c r="AE139" s="62" t="str">
        <f t="shared" si="60"/>
        <v/>
      </c>
      <c r="AF139" s="20">
        <f t="shared" si="71"/>
        <v>0.23000051599999999</v>
      </c>
      <c r="AG139" s="62">
        <f t="shared" si="61"/>
        <v>0.30766862821591301</v>
      </c>
      <c r="AH139" s="62">
        <f t="shared" si="62"/>
        <v>0.31807719772409948</v>
      </c>
      <c r="AI139" s="62">
        <f t="shared" si="72"/>
        <v>0.35152356456639888</v>
      </c>
      <c r="AJ139" s="62">
        <f t="shared" si="73"/>
        <v>0.30315438673593881</v>
      </c>
      <c r="AK139" s="62">
        <f t="shared" si="63"/>
        <v>4.8369177830460075E-2</v>
      </c>
      <c r="AL139" s="62">
        <f t="shared" si="69"/>
        <v>-6.0216497512622091E-3</v>
      </c>
      <c r="AM139" s="62">
        <f t="shared" si="70"/>
        <v>-6.8892152686596507E-3</v>
      </c>
      <c r="AN139" s="62">
        <f t="shared" si="70"/>
        <v>1.8420859625202603E-2</v>
      </c>
      <c r="AO139" s="62">
        <f t="shared" si="70"/>
        <v>1.2017665652545676E-2</v>
      </c>
      <c r="AP139" s="62">
        <f t="shared" si="70"/>
        <v>1.4675500502998354E-2</v>
      </c>
      <c r="AQ139" s="62">
        <f t="shared" si="50"/>
        <v>-0.72041718505443531</v>
      </c>
      <c r="AR139" s="62">
        <f t="shared" si="64"/>
        <v>6.6567960743341814</v>
      </c>
      <c r="AS139" s="62">
        <f t="shared" si="65"/>
        <v>0.522859454</v>
      </c>
      <c r="AT139" s="62">
        <f t="shared" si="66"/>
        <v>0.16455071680927347</v>
      </c>
      <c r="AU139" s="62">
        <f t="shared" si="51"/>
        <v>-8.736089332594052E-4</v>
      </c>
      <c r="AV139" s="62" t="str">
        <f t="shared" si="67"/>
        <v/>
      </c>
      <c r="AW139" s="62">
        <f t="shared" si="68"/>
        <v>0.43141200000000002</v>
      </c>
    </row>
    <row r="140" spans="1:49">
      <c r="A140" s="62">
        <v>2007</v>
      </c>
      <c r="B140" s="61">
        <v>6.4135999999999997</v>
      </c>
      <c r="C140" s="61">
        <v>9148</v>
      </c>
      <c r="D140" s="61">
        <v>3297.0529999999999</v>
      </c>
      <c r="E140" s="62">
        <v>3.2500017200000002</v>
      </c>
      <c r="F140">
        <v>0.44349089899999999</v>
      </c>
      <c r="G140" s="61"/>
      <c r="H140" s="61">
        <v>0.23888930999999999</v>
      </c>
      <c r="I140" s="61">
        <v>985.96799999999996</v>
      </c>
      <c r="J140" s="61">
        <v>1056.5650000000001</v>
      </c>
      <c r="K140" s="61">
        <v>1139.5999999999999</v>
      </c>
      <c r="L140" s="61">
        <v>1034.7</v>
      </c>
      <c r="M140" s="61">
        <v>106.8502141</v>
      </c>
      <c r="N140" s="62">
        <f t="shared" si="58"/>
        <v>104.764588169536</v>
      </c>
      <c r="O140" s="61">
        <v>139.75625823451909</v>
      </c>
      <c r="P140">
        <v>91.936587829999993</v>
      </c>
      <c r="Q140">
        <v>92.507690769999996</v>
      </c>
      <c r="R140">
        <v>91.209837149999998</v>
      </c>
      <c r="S140">
        <v>96.551840479999996</v>
      </c>
      <c r="T140">
        <v>95.72989579</v>
      </c>
      <c r="U140">
        <v>9.1533160000000002</v>
      </c>
      <c r="V140">
        <v>4.5227490000000001</v>
      </c>
      <c r="W140">
        <v>1611.4954</v>
      </c>
      <c r="X140">
        <v>0.53265368899999999</v>
      </c>
      <c r="Y140">
        <v>541.82309999999995</v>
      </c>
      <c r="Z140" s="61">
        <v>3.5525000000000002</v>
      </c>
      <c r="AB140" s="61">
        <v>0.38201499999999999</v>
      </c>
      <c r="AC140" s="63">
        <f t="shared" si="59"/>
        <v>3.2500017200000002E-2</v>
      </c>
      <c r="AD140" s="20">
        <f t="shared" si="74"/>
        <v>0.44349089899999999</v>
      </c>
      <c r="AE140" s="62" t="str">
        <f t="shared" si="60"/>
        <v/>
      </c>
      <c r="AF140" s="20">
        <f t="shared" si="71"/>
        <v>0.23888930999999999</v>
      </c>
      <c r="AG140" s="62">
        <f t="shared" si="61"/>
        <v>0.29904523827794094</v>
      </c>
      <c r="AH140" s="62">
        <f t="shared" si="62"/>
        <v>0.32045739028156361</v>
      </c>
      <c r="AI140" s="62">
        <f t="shared" si="72"/>
        <v>0.34564200211522228</v>
      </c>
      <c r="AJ140" s="62">
        <f t="shared" si="73"/>
        <v>0.31382571041472496</v>
      </c>
      <c r="AK140" s="62">
        <f t="shared" si="63"/>
        <v>3.1816291700497323E-2</v>
      </c>
      <c r="AL140" s="62">
        <f t="shared" si="69"/>
        <v>-1.4077617726364745E-2</v>
      </c>
      <c r="AM140" s="62">
        <f t="shared" si="70"/>
        <v>-4.0811972033928789E-3</v>
      </c>
      <c r="AN140" s="62">
        <f t="shared" si="70"/>
        <v>7.5317035065965814E-3</v>
      </c>
      <c r="AO140" s="62">
        <f t="shared" si="70"/>
        <v>-8.9842359108034345E-3</v>
      </c>
      <c r="AP140" s="62">
        <f t="shared" si="70"/>
        <v>-2.3488532261437399E-2</v>
      </c>
      <c r="AQ140" s="62">
        <f t="shared" si="50"/>
        <v>-0.70499622319161936</v>
      </c>
      <c r="AR140" s="62">
        <f t="shared" si="64"/>
        <v>6.6799216235763987</v>
      </c>
      <c r="AS140" s="62">
        <f t="shared" si="65"/>
        <v>0.53265368899999999</v>
      </c>
      <c r="AT140" s="62">
        <f t="shared" si="66"/>
        <v>0.16433557483000727</v>
      </c>
      <c r="AU140" s="62">
        <f t="shared" si="51"/>
        <v>-5.1886873791626362E-3</v>
      </c>
      <c r="AV140" s="62" t="str">
        <f t="shared" si="67"/>
        <v/>
      </c>
      <c r="AW140" s="62">
        <f t="shared" si="68"/>
        <v>0.38201499999999999</v>
      </c>
    </row>
    <row r="141" spans="1:49">
      <c r="A141" s="62">
        <v>2008</v>
      </c>
      <c r="B141" s="61">
        <v>7.8106</v>
      </c>
      <c r="C141" s="61">
        <v>9220</v>
      </c>
      <c r="D141" s="61">
        <v>3387.5990000000002</v>
      </c>
      <c r="E141" s="62">
        <v>3.4900013639999998</v>
      </c>
      <c r="F141">
        <v>0.44612806900000002</v>
      </c>
      <c r="G141" s="61"/>
      <c r="H141" s="61">
        <v>0.243198725</v>
      </c>
      <c r="I141" s="61">
        <v>1004.948</v>
      </c>
      <c r="J141" s="61">
        <v>1041.6690000000001</v>
      </c>
      <c r="K141" s="61">
        <v>1194.4000000000001</v>
      </c>
      <c r="L141" s="61">
        <v>1097.9000000000001</v>
      </c>
      <c r="M141" s="61">
        <v>105.43046150000001</v>
      </c>
      <c r="N141" s="62">
        <f t="shared" si="58"/>
        <v>108.23933158501886</v>
      </c>
      <c r="O141" s="61">
        <v>144.59815546772069</v>
      </c>
      <c r="P141">
        <v>94.806766280000005</v>
      </c>
      <c r="Q141">
        <v>96.160395969999996</v>
      </c>
      <c r="R141">
        <v>94.534240560000001</v>
      </c>
      <c r="S141">
        <v>100.4061244</v>
      </c>
      <c r="T141">
        <v>99.96393569</v>
      </c>
      <c r="U141">
        <v>9.2263330000000003</v>
      </c>
      <c r="V141">
        <v>4.5643510000000003</v>
      </c>
      <c r="W141">
        <v>1616.8644999999999</v>
      </c>
      <c r="X141">
        <v>0.54260337400000003</v>
      </c>
      <c r="Y141">
        <v>582.06029999999998</v>
      </c>
      <c r="Z141" s="61">
        <v>3.9049999999999998</v>
      </c>
      <c r="AB141" s="61">
        <v>0.367587</v>
      </c>
      <c r="AC141" s="63">
        <f t="shared" si="59"/>
        <v>3.4900013639999998E-2</v>
      </c>
      <c r="AD141" s="20">
        <f t="shared" si="74"/>
        <v>0.44612806900000002</v>
      </c>
      <c r="AE141" s="62" t="str">
        <f t="shared" si="60"/>
        <v/>
      </c>
      <c r="AF141" s="20">
        <f t="shared" si="71"/>
        <v>0.243198725</v>
      </c>
      <c r="AG141" s="62">
        <f t="shared" si="61"/>
        <v>0.29665494646798513</v>
      </c>
      <c r="AH141" s="62">
        <f t="shared" si="62"/>
        <v>0.30749477727440588</v>
      </c>
      <c r="AI141" s="62">
        <f t="shared" si="72"/>
        <v>0.35258010171806048</v>
      </c>
      <c r="AJ141" s="62">
        <f t="shared" si="73"/>
        <v>0.32409384936056485</v>
      </c>
      <c r="AK141" s="62">
        <f t="shared" si="63"/>
        <v>2.8486252357495634E-2</v>
      </c>
      <c r="AL141" s="62">
        <f t="shared" si="69"/>
        <v>-1.8872886035833272E-3</v>
      </c>
      <c r="AM141" s="62">
        <f t="shared" si="70"/>
        <v>6.096811183017063E-3</v>
      </c>
      <c r="AN141" s="62">
        <f t="shared" si="70"/>
        <v>3.1703551923225937E-3</v>
      </c>
      <c r="AO141" s="62">
        <f t="shared" si="70"/>
        <v>6.5141413514325092E-3</v>
      </c>
      <c r="AP141" s="62">
        <f t="shared" si="70"/>
        <v>1.064984456728291E-2</v>
      </c>
      <c r="AQ141" s="62">
        <f t="shared" si="50"/>
        <v>-0.70378534286734473</v>
      </c>
      <c r="AR141" s="62">
        <f t="shared" si="64"/>
        <v>6.6844587160433582</v>
      </c>
      <c r="AS141" s="62">
        <f t="shared" si="65"/>
        <v>0.54260337400000003</v>
      </c>
      <c r="AT141" s="62">
        <f t="shared" si="66"/>
        <v>0.17182089733761285</v>
      </c>
      <c r="AU141" s="62">
        <f t="shared" si="51"/>
        <v>2.8960071017517797E-3</v>
      </c>
      <c r="AV141" s="62" t="str">
        <f t="shared" si="67"/>
        <v/>
      </c>
      <c r="AW141" s="62">
        <f t="shared" si="68"/>
        <v>0.367587</v>
      </c>
    </row>
    <row r="142" spans="1:49">
      <c r="A142" s="62">
        <v>2009</v>
      </c>
      <c r="B142" s="61">
        <v>7.1165000000000003</v>
      </c>
      <c r="C142" s="61">
        <v>9299</v>
      </c>
      <c r="D142" s="61">
        <v>3288.509</v>
      </c>
      <c r="E142" s="62">
        <v>3.4499999080000001</v>
      </c>
      <c r="F142">
        <v>0.47145590900000001</v>
      </c>
      <c r="G142" s="61"/>
      <c r="H142" s="61">
        <v>0.22317097999999999</v>
      </c>
      <c r="I142" s="61">
        <v>1035.0519999999999</v>
      </c>
      <c r="J142" s="61">
        <v>1012.212</v>
      </c>
      <c r="K142" s="61">
        <v>996.7</v>
      </c>
      <c r="L142" s="61">
        <v>912.9</v>
      </c>
      <c r="M142" s="61">
        <v>99.116268820000002</v>
      </c>
      <c r="N142" s="62">
        <f t="shared" si="58"/>
        <v>110.8174050919106</v>
      </c>
      <c r="O142" s="61">
        <v>144.20289855072463</v>
      </c>
      <c r="P142">
        <v>96.920703900000007</v>
      </c>
      <c r="Q142">
        <v>99.10272879</v>
      </c>
      <c r="R142">
        <v>95.467206880000006</v>
      </c>
      <c r="S142">
        <v>101.7130626</v>
      </c>
      <c r="T142">
        <v>100.34713360000001</v>
      </c>
      <c r="U142">
        <v>9.3034320000000008</v>
      </c>
      <c r="V142">
        <v>4.4531349999999996</v>
      </c>
      <c r="W142">
        <v>1609.1474000000001</v>
      </c>
      <c r="X142">
        <v>0.56118100900000001</v>
      </c>
      <c r="Y142">
        <v>604.04700000000003</v>
      </c>
      <c r="Z142" s="61">
        <v>0.39916666699999998</v>
      </c>
      <c r="AB142" s="61">
        <v>0.403111</v>
      </c>
      <c r="AC142" s="63">
        <f t="shared" si="59"/>
        <v>3.4499999080000003E-2</v>
      </c>
      <c r="AD142" s="20">
        <f t="shared" si="74"/>
        <v>0.47145590900000001</v>
      </c>
      <c r="AE142" s="62" t="str">
        <f t="shared" si="60"/>
        <v/>
      </c>
      <c r="AF142" s="20">
        <f t="shared" si="71"/>
        <v>0.22317097999999999</v>
      </c>
      <c r="AG142" s="62">
        <f t="shared" si="61"/>
        <v>0.31474811229040273</v>
      </c>
      <c r="AH142" s="62">
        <f t="shared" si="62"/>
        <v>0.30780271545554533</v>
      </c>
      <c r="AI142" s="62">
        <f t="shared" si="72"/>
        <v>0.30308568412006781</v>
      </c>
      <c r="AJ142" s="62">
        <f t="shared" si="73"/>
        <v>0.27760301096940893</v>
      </c>
      <c r="AK142" s="62">
        <f t="shared" si="63"/>
        <v>2.5482673150658885E-2</v>
      </c>
      <c r="AL142" s="62">
        <f t="shared" si="69"/>
        <v>-1.4866614675509665E-3</v>
      </c>
      <c r="AM142" s="62">
        <f t="shared" si="70"/>
        <v>6.6003489706325091E-3</v>
      </c>
      <c r="AN142" s="62">
        <f t="shared" si="70"/>
        <v>-1.3718336884086094E-2</v>
      </c>
      <c r="AO142" s="62">
        <f t="shared" si="70"/>
        <v>-1.0606507217666523E-2</v>
      </c>
      <c r="AP142" s="62">
        <f t="shared" si="70"/>
        <v>-1.9713006137074225E-2</v>
      </c>
      <c r="AQ142" s="62">
        <f t="shared" si="50"/>
        <v>-0.73677502182112642</v>
      </c>
      <c r="AR142" s="62">
        <f t="shared" si="64"/>
        <v>6.6466847306708079</v>
      </c>
      <c r="AS142" s="62">
        <f t="shared" si="65"/>
        <v>0.56118100900000001</v>
      </c>
      <c r="AT142" s="62">
        <f t="shared" si="66"/>
        <v>0.18368415595031062</v>
      </c>
      <c r="AU142" s="62">
        <f t="shared" si="51"/>
        <v>1.5510960895176291E-2</v>
      </c>
      <c r="AV142" s="62" t="str">
        <f t="shared" si="67"/>
        <v/>
      </c>
      <c r="AW142" s="62">
        <f t="shared" si="68"/>
        <v>0.403111</v>
      </c>
    </row>
    <row r="143" spans="1:49">
      <c r="A143" s="62">
        <v>2010</v>
      </c>
      <c r="B143" s="61">
        <v>6.7096999999999998</v>
      </c>
      <c r="C143" s="61">
        <v>9378</v>
      </c>
      <c r="D143" s="61">
        <v>3519.9940000000001</v>
      </c>
      <c r="E143" s="62">
        <v>3.2100015910000002</v>
      </c>
      <c r="F143">
        <v>0.464387155</v>
      </c>
      <c r="G143" s="61"/>
      <c r="H143" s="61">
        <v>0.22253472299999999</v>
      </c>
      <c r="I143" s="61">
        <v>1096.635</v>
      </c>
      <c r="J143" s="61">
        <v>1083.0550000000001</v>
      </c>
      <c r="K143" s="61">
        <v>1136</v>
      </c>
      <c r="L143" s="61">
        <v>1067.0999999999999</v>
      </c>
      <c r="M143" s="61">
        <v>104.1604797</v>
      </c>
      <c r="N143" s="62">
        <f t="shared" si="58"/>
        <v>111.92287507163765</v>
      </c>
      <c r="O143" s="61">
        <v>146.0474308300395</v>
      </c>
      <c r="P143">
        <v>98.361212089999995</v>
      </c>
      <c r="Q143">
        <v>99.734278529999997</v>
      </c>
      <c r="R143">
        <v>97.054465960000002</v>
      </c>
      <c r="S143">
        <v>101.0492749</v>
      </c>
      <c r="T143">
        <v>100.2297805</v>
      </c>
      <c r="U143">
        <v>9.3822969999999994</v>
      </c>
      <c r="V143">
        <v>4.4957089999999997</v>
      </c>
      <c r="W143">
        <v>1635.0068000000001</v>
      </c>
      <c r="X143">
        <v>0.542463005</v>
      </c>
      <c r="Y143">
        <v>618.7423</v>
      </c>
      <c r="Z143" s="61">
        <v>0.50416666700000001</v>
      </c>
      <c r="AB143" s="61">
        <v>0.36841800000000002</v>
      </c>
      <c r="AC143" s="63">
        <f t="shared" si="59"/>
        <v>3.2100015910000002E-2</v>
      </c>
      <c r="AD143" s="20">
        <f t="shared" si="74"/>
        <v>0.464387155</v>
      </c>
      <c r="AE143" s="62" t="str">
        <f t="shared" si="60"/>
        <v/>
      </c>
      <c r="AF143" s="20">
        <f t="shared" si="71"/>
        <v>0.22253472299999999</v>
      </c>
      <c r="AG143" s="62">
        <f t="shared" si="61"/>
        <v>0.31154456513278145</v>
      </c>
      <c r="AH143" s="62">
        <f t="shared" si="62"/>
        <v>0.30768660401125686</v>
      </c>
      <c r="AI143" s="62">
        <f t="shared" si="72"/>
        <v>0.32272782283151619</v>
      </c>
      <c r="AJ143" s="62">
        <f t="shared" si="73"/>
        <v>0.30315392583055534</v>
      </c>
      <c r="AK143" s="62">
        <f t="shared" si="63"/>
        <v>1.9573897000960849E-2</v>
      </c>
      <c r="AL143" s="62">
        <f t="shared" si="69"/>
        <v>4.8272106411917587E-3</v>
      </c>
      <c r="AM143" s="62">
        <f t="shared" si="70"/>
        <v>-3.5737130669210547E-3</v>
      </c>
      <c r="AN143" s="62">
        <f t="shared" si="70"/>
        <v>6.5633495840665568E-3</v>
      </c>
      <c r="AO143" s="62">
        <f t="shared" si="70"/>
        <v>-1.64736401312876E-2</v>
      </c>
      <c r="AP143" s="62">
        <f t="shared" si="70"/>
        <v>-1.1096326752381138E-2</v>
      </c>
      <c r="AQ143" s="62">
        <f t="shared" si="50"/>
        <v>-0.73570122947106265</v>
      </c>
      <c r="AR143" s="62">
        <f t="shared" si="64"/>
        <v>6.6637010128730489</v>
      </c>
      <c r="AS143" s="62">
        <f t="shared" si="65"/>
        <v>0.542463005</v>
      </c>
      <c r="AT143" s="62">
        <f t="shared" si="66"/>
        <v>0.17577936212391271</v>
      </c>
      <c r="AU143" s="62">
        <f t="shared" si="51"/>
        <v>-5.9345043451948538E-3</v>
      </c>
      <c r="AV143" s="62" t="str">
        <f t="shared" si="67"/>
        <v/>
      </c>
      <c r="AW143" s="62">
        <f t="shared" si="68"/>
        <v>0.36841800000000002</v>
      </c>
    </row>
    <row r="144" spans="1:49">
      <c r="A144" s="62">
        <v>2011</v>
      </c>
      <c r="B144" s="61">
        <v>6.8876999999999997</v>
      </c>
      <c r="C144" s="61">
        <v>9449</v>
      </c>
      <c r="D144" s="61">
        <v>3656.5770000000002</v>
      </c>
      <c r="E144" s="62">
        <v>3.2499997879999998</v>
      </c>
      <c r="F144">
        <v>0.46297261099999998</v>
      </c>
      <c r="G144" s="61"/>
      <c r="H144" s="61">
        <v>0.226916955</v>
      </c>
      <c r="I144" s="61">
        <v>1115.634</v>
      </c>
      <c r="J144" s="61">
        <v>1101.5060000000001</v>
      </c>
      <c r="K144" s="61">
        <v>1214.5</v>
      </c>
      <c r="L144" s="61">
        <v>1133.5</v>
      </c>
      <c r="M144" s="61">
        <v>106.1312557</v>
      </c>
      <c r="N144" s="62">
        <f t="shared" si="58"/>
        <v>113.24934682578174</v>
      </c>
      <c r="O144" s="61">
        <v>149.86824769433463</v>
      </c>
      <c r="P144">
        <v>100</v>
      </c>
      <c r="Q144">
        <v>99.99999656</v>
      </c>
      <c r="R144">
        <v>99.999998910000002</v>
      </c>
      <c r="S144">
        <v>100.0000059</v>
      </c>
      <c r="T144">
        <v>100</v>
      </c>
      <c r="U144">
        <v>9.4623519999999992</v>
      </c>
      <c r="V144">
        <v>4.5960939999999999</v>
      </c>
      <c r="W144">
        <v>1632.5170000000001</v>
      </c>
      <c r="X144">
        <v>0.54857689099999996</v>
      </c>
      <c r="Y144">
        <v>635.93299999999999</v>
      </c>
      <c r="Z144" s="61">
        <v>1.6541666669999999</v>
      </c>
      <c r="AB144" s="61">
        <v>0.36188999999999999</v>
      </c>
      <c r="AC144" s="63">
        <f t="shared" si="59"/>
        <v>3.2499997879999999E-2</v>
      </c>
      <c r="AD144" s="20">
        <f t="shared" si="74"/>
        <v>0.46297261099999998</v>
      </c>
      <c r="AE144" s="62" t="str">
        <f t="shared" si="60"/>
        <v/>
      </c>
      <c r="AF144" s="20">
        <f t="shared" si="71"/>
        <v>0.226916955</v>
      </c>
      <c r="AG144" s="62">
        <f t="shared" si="61"/>
        <v>0.30510337947211286</v>
      </c>
      <c r="AH144" s="62">
        <f t="shared" si="62"/>
        <v>0.30123965665156238</v>
      </c>
      <c r="AI144" s="62">
        <f t="shared" si="72"/>
        <v>0.33214123482152841</v>
      </c>
      <c r="AJ144" s="62">
        <f t="shared" si="73"/>
        <v>0.30998936983960679</v>
      </c>
      <c r="AK144" s="62">
        <f t="shared" si="63"/>
        <v>2.2151864981921621E-2</v>
      </c>
      <c r="AL144" s="62">
        <f t="shared" si="69"/>
        <v>4.7416675739086365E-3</v>
      </c>
      <c r="AM144" s="62">
        <f t="shared" si="70"/>
        <v>-9.1212611834828525E-3</v>
      </c>
      <c r="AN144" s="62">
        <f t="shared" si="70"/>
        <v>1.8115871282276132E-2</v>
      </c>
      <c r="AO144" s="62">
        <f t="shared" si="70"/>
        <v>-2.2220001325144227E-2</v>
      </c>
      <c r="AP144" s="62">
        <f t="shared" si="70"/>
        <v>-1.4077147228165712E-2</v>
      </c>
      <c r="AQ144" s="62">
        <f t="shared" si="50"/>
        <v>-0.72211416560951991</v>
      </c>
      <c r="AR144" s="62">
        <f t="shared" si="64"/>
        <v>6.6757641089631097</v>
      </c>
      <c r="AS144" s="62">
        <f t="shared" si="65"/>
        <v>0.54857689099999996</v>
      </c>
      <c r="AT144" s="62">
        <f t="shared" si="66"/>
        <v>0.1739148389326958</v>
      </c>
      <c r="AU144" s="62">
        <f t="shared" si="51"/>
        <v>-6.7403114749650488E-3</v>
      </c>
      <c r="AV144" s="62" t="str">
        <f t="shared" si="67"/>
        <v/>
      </c>
      <c r="AW144" s="62">
        <f t="shared" si="68"/>
        <v>0.36188999999999999</v>
      </c>
    </row>
    <row r="145" spans="1:49">
      <c r="A145" s="62">
        <v>2012</v>
      </c>
      <c r="B145" s="61">
        <v>6.5045000000000002</v>
      </c>
      <c r="C145" s="61">
        <v>9520</v>
      </c>
      <c r="D145" s="61">
        <v>3684.8</v>
      </c>
      <c r="E145" s="62">
        <v>3.2800003499999999</v>
      </c>
      <c r="F145">
        <v>0.465433131</v>
      </c>
      <c r="G145" s="61">
        <v>2.9</v>
      </c>
      <c r="H145" s="61">
        <v>0.226384064</v>
      </c>
      <c r="I145" s="61">
        <v>1130.385</v>
      </c>
      <c r="J145" s="61">
        <v>1091.7470000000001</v>
      </c>
      <c r="K145" s="61">
        <v>1170.2</v>
      </c>
      <c r="L145" s="61">
        <v>1111.4000000000001</v>
      </c>
      <c r="M145" s="61">
        <v>105.0473965</v>
      </c>
      <c r="N145" s="62">
        <f t="shared" si="58"/>
        <v>114.44104457636818</v>
      </c>
      <c r="O145" s="61">
        <v>151.18577075098813</v>
      </c>
      <c r="P145">
        <v>100.5139314</v>
      </c>
      <c r="Q145">
        <v>100.68828449999999</v>
      </c>
      <c r="R145">
        <v>102.56605190000001</v>
      </c>
      <c r="S145">
        <v>99.023396210000001</v>
      </c>
      <c r="T145">
        <v>98.886533869999994</v>
      </c>
      <c r="U145">
        <v>9.5434570000000001</v>
      </c>
      <c r="V145">
        <v>4.6355329999999997</v>
      </c>
      <c r="W145">
        <v>1618.3752999999999</v>
      </c>
      <c r="X145">
        <v>0.56424242300000005</v>
      </c>
      <c r="Y145">
        <v>651.85249999999996</v>
      </c>
      <c r="Z145" s="61">
        <v>1.253333333</v>
      </c>
      <c r="AB145" s="61">
        <v>0.36556100000000002</v>
      </c>
      <c r="AC145" s="63">
        <f t="shared" si="59"/>
        <v>3.2800003500000001E-2</v>
      </c>
      <c r="AD145" s="20">
        <f t="shared" si="74"/>
        <v>0.465433131</v>
      </c>
      <c r="AE145" s="62">
        <f t="shared" si="60"/>
        <v>2.8999999999999998E-2</v>
      </c>
      <c r="AF145" s="20">
        <f t="shared" si="71"/>
        <v>0.226384064</v>
      </c>
      <c r="AG145" s="62">
        <f t="shared" si="61"/>
        <v>0.3067697025618758</v>
      </c>
      <c r="AH145" s="62">
        <f t="shared" si="62"/>
        <v>0.29628392314372559</v>
      </c>
      <c r="AI145" s="62">
        <f t="shared" si="72"/>
        <v>0.31757490230134605</v>
      </c>
      <c r="AJ145" s="62">
        <f t="shared" si="73"/>
        <v>0.30161745549283542</v>
      </c>
      <c r="AK145" s="62">
        <f t="shared" si="63"/>
        <v>1.5957446808510634E-2</v>
      </c>
      <c r="AL145" s="62">
        <f t="shared" si="69"/>
        <v>-5.3416462577326315E-3</v>
      </c>
      <c r="AM145" s="62">
        <f t="shared" si="70"/>
        <v>-3.6084983046643627E-3</v>
      </c>
      <c r="AN145" s="62">
        <f t="shared" si="70"/>
        <v>1.4869025671371938E-2</v>
      </c>
      <c r="AO145" s="62">
        <f t="shared" si="70"/>
        <v>-2.028189647770752E-2</v>
      </c>
      <c r="AP145" s="62">
        <f t="shared" si="70"/>
        <v>-2.1664914736760583E-2</v>
      </c>
      <c r="AQ145" s="62">
        <f t="shared" si="50"/>
        <v>-0.72210460178045976</v>
      </c>
      <c r="AR145" s="62">
        <f t="shared" si="64"/>
        <v>6.6670734219694632</v>
      </c>
      <c r="AS145" s="62">
        <f t="shared" si="65"/>
        <v>0.56424242300000005</v>
      </c>
      <c r="AT145" s="62">
        <f t="shared" si="66"/>
        <v>0.17690308836300475</v>
      </c>
      <c r="AU145" s="62">
        <f t="shared" si="51"/>
        <v>6.0738676126943763E-3</v>
      </c>
      <c r="AV145" s="62" t="str">
        <f t="shared" si="67"/>
        <v/>
      </c>
      <c r="AW145" s="62">
        <f t="shared" si="68"/>
        <v>0.36556100000000002</v>
      </c>
    </row>
    <row r="146" spans="1:49">
      <c r="A146" s="62">
        <v>2013</v>
      </c>
      <c r="B146" s="61">
        <v>6.4238</v>
      </c>
      <c r="C146" s="61">
        <v>9601</v>
      </c>
      <c r="D146" s="61">
        <v>3769.9090000000001</v>
      </c>
      <c r="E146" s="62">
        <v>3.3000015720000002</v>
      </c>
      <c r="F146">
        <v>0.46667094599999998</v>
      </c>
      <c r="G146" s="61">
        <v>2.9</v>
      </c>
      <c r="H146" s="61">
        <v>0.22338729600000001</v>
      </c>
      <c r="I146" s="61">
        <v>1166.0930000000001</v>
      </c>
      <c r="J146" s="61">
        <v>1123.375</v>
      </c>
      <c r="K146" s="61">
        <v>1091.5999999999999</v>
      </c>
      <c r="L146" s="61">
        <v>1039.9000000000001</v>
      </c>
      <c r="M146" s="61">
        <v>105.4538914</v>
      </c>
      <c r="N146" s="62">
        <f t="shared" si="58"/>
        <v>115.64901049481581</v>
      </c>
      <c r="O146" s="61">
        <v>151.11989459815547</v>
      </c>
      <c r="P146">
        <v>101.2261183</v>
      </c>
      <c r="Q146">
        <v>100.92172600000001</v>
      </c>
      <c r="R146">
        <v>105.2591417</v>
      </c>
      <c r="S146">
        <v>96.53976668</v>
      </c>
      <c r="T146">
        <v>96.154052120000003</v>
      </c>
      <c r="U146">
        <v>9.6242470000000004</v>
      </c>
      <c r="V146">
        <v>4.684768</v>
      </c>
      <c r="W146">
        <v>1607.2370000000001</v>
      </c>
      <c r="X146">
        <v>0.56552869100000003</v>
      </c>
      <c r="Y146">
        <v>665.09580000000005</v>
      </c>
      <c r="Z146" s="61">
        <v>0.92500000000000004</v>
      </c>
      <c r="AB146" s="61">
        <v>0.38741199999999998</v>
      </c>
      <c r="AC146" s="63">
        <f t="shared" si="59"/>
        <v>3.3000015720000005E-2</v>
      </c>
      <c r="AD146" s="20">
        <f t="shared" si="74"/>
        <v>0.46667094599999998</v>
      </c>
      <c r="AE146" s="62">
        <f t="shared" si="60"/>
        <v>2.8999999999999998E-2</v>
      </c>
      <c r="AF146" s="20">
        <f t="shared" si="71"/>
        <v>0.22338729600000001</v>
      </c>
      <c r="AG146" s="62">
        <f t="shared" si="61"/>
        <v>0.30931595431083353</v>
      </c>
      <c r="AH146" s="62">
        <f t="shared" si="62"/>
        <v>0.29798464631374388</v>
      </c>
      <c r="AI146" s="62">
        <f t="shared" si="72"/>
        <v>0.28955606090226577</v>
      </c>
      <c r="AJ146" s="62">
        <f t="shared" si="73"/>
        <v>0.27584220202662718</v>
      </c>
      <c r="AK146" s="62">
        <f t="shared" si="63"/>
        <v>1.3713858875638585E-2</v>
      </c>
      <c r="AL146" s="62">
        <f t="shared" si="69"/>
        <v>-3.4395660114476014E-3</v>
      </c>
      <c r="AM146" s="62">
        <f t="shared" si="70"/>
        <v>-8.1842628056283742E-3</v>
      </c>
      <c r="AN146" s="62">
        <f t="shared" si="70"/>
        <v>1.5418289233922775E-2</v>
      </c>
      <c r="AO146" s="62">
        <f t="shared" si="70"/>
        <v>-3.5901170907377496E-2</v>
      </c>
      <c r="AP146" s="62">
        <f t="shared" si="70"/>
        <v>-3.8521492175193954E-2</v>
      </c>
      <c r="AQ146" s="62">
        <f t="shared" si="50"/>
        <v>-0.71996924862681433</v>
      </c>
      <c r="AR146" s="62">
        <f t="shared" si="64"/>
        <v>6.6623025860126051</v>
      </c>
      <c r="AS146" s="62">
        <f t="shared" si="65"/>
        <v>0.56552869100000003</v>
      </c>
      <c r="AT146" s="62">
        <f t="shared" si="66"/>
        <v>0.17642224255280434</v>
      </c>
      <c r="AU146" s="62">
        <f t="shared" si="51"/>
        <v>2.0332965829265599E-3</v>
      </c>
      <c r="AV146" s="62" t="str">
        <f t="shared" si="67"/>
        <v/>
      </c>
      <c r="AW146" s="62">
        <f t="shared" si="68"/>
        <v>0.38741199999999998</v>
      </c>
    </row>
    <row r="147" spans="1:49">
      <c r="A147" s="62">
        <v>2014</v>
      </c>
      <c r="B147" s="61">
        <v>7.7366000000000001</v>
      </c>
      <c r="C147" s="61">
        <v>9696</v>
      </c>
      <c r="D147">
        <v>3936.84</v>
      </c>
      <c r="E147" s="62">
        <v>3.1400015290000001</v>
      </c>
      <c r="F147">
        <v>0.46245210399999997</v>
      </c>
      <c r="G147" s="61">
        <v>2.8</v>
      </c>
      <c r="H147">
        <v>0.230499589</v>
      </c>
      <c r="I147">
        <v>1204.7159999999999</v>
      </c>
      <c r="J147" s="61">
        <v>1155.97</v>
      </c>
      <c r="K147">
        <v>1112.6389999999999</v>
      </c>
      <c r="L147">
        <v>1092.2</v>
      </c>
      <c r="M147">
        <v>107.13197940000001</v>
      </c>
      <c r="N147" s="62">
        <f t="shared" si="58"/>
        <v>117.71347022548481</v>
      </c>
      <c r="O147" s="61">
        <v>150.85638998682478</v>
      </c>
      <c r="P147">
        <v>101.9828936</v>
      </c>
      <c r="Q147">
        <v>102.66357979999999</v>
      </c>
      <c r="R147">
        <v>107.61148590000001</v>
      </c>
      <c r="S147">
        <v>98.516288189999997</v>
      </c>
      <c r="T147">
        <v>97.772309809999996</v>
      </c>
      <c r="U147">
        <v>9.7032469999999993</v>
      </c>
      <c r="V147">
        <v>4.7515811919999997</v>
      </c>
      <c r="W147">
        <v>1608.5216840000001</v>
      </c>
      <c r="X147" s="61">
        <v>0.56557238101959229</v>
      </c>
      <c r="Y147">
        <v>691.69187999999997</v>
      </c>
      <c r="Z147">
        <v>0.42083333299999998</v>
      </c>
      <c r="AB147">
        <v>0.45446900499999998</v>
      </c>
      <c r="AC147" s="63">
        <f t="shared" ref="AC147:AC150" si="75">IF(E147="","",E147/100)</f>
        <v>3.140001529E-2</v>
      </c>
      <c r="AD147" s="20">
        <f t="shared" ref="AD147:AD150" si="76">IF(F147="","",F147)</f>
        <v>0.46245210399999997</v>
      </c>
      <c r="AE147" s="62">
        <f t="shared" ref="AE147:AE150" si="77">IF(G147="","",G147/100)</f>
        <v>2.7999999999999997E-2</v>
      </c>
      <c r="AF147" s="20">
        <f t="shared" ref="AF147:AF150" si="78">IF(H147="","",H147)</f>
        <v>0.230499589</v>
      </c>
      <c r="AG147" s="62">
        <f t="shared" ref="AG147:AG150" si="79">IF(OR(I147="",D147=""),"",I147/D147)</f>
        <v>0.30601091230530064</v>
      </c>
      <c r="AH147" s="62">
        <f t="shared" ref="AH147:AH150" si="80">IF(OR(J147="",D147=""),"",J147/D147)</f>
        <v>0.29362890033631034</v>
      </c>
      <c r="AI147" s="62">
        <f t="shared" ref="AI147:AI150" si="81">IF(OR(K147="",D147=""),"",K147/D147)</f>
        <v>0.28262235701730321</v>
      </c>
      <c r="AJ147" s="62">
        <f t="shared" ref="AJ147:AJ150" si="82">IF(OR(L147="",D147=""),"",L147/D147)</f>
        <v>0.27743062964204795</v>
      </c>
      <c r="AK147" s="62">
        <f t="shared" ref="AK147:AK150" si="83">IF(OR(AI147="",AJ147=""),"",AI147-AJ147)</f>
        <v>5.1917273752552506E-3</v>
      </c>
      <c r="AL147" s="62">
        <f t="shared" ref="AL147:AL150" si="84">IF(OR(P147="",P146="",N147="",N146=""),"",LN((P147/P146)/(N147/N146)))</f>
        <v>-1.0245340633715978E-2</v>
      </c>
      <c r="AM147" s="62">
        <f t="shared" ref="AM147:AM150" si="85">IF(OR(Q147="",Q146="",$N147="",$N146=""),"",LN((Q147/Q146)/($N147/$N146)))</f>
        <v>-5.814198377606998E-4</v>
      </c>
      <c r="AN147" s="62">
        <f t="shared" ref="AN147:AN150" si="86">IF(OR(R147="",R146="",$N147="",$N146=""),"",LN((R147/R146)/($N147/$N146)))</f>
        <v>4.4084419895541235E-3</v>
      </c>
      <c r="AO147" s="62">
        <f t="shared" ref="AO147:AO150" si="87">IF(OR(S147="",S146="",$N147="",$N146=""),"",LN((S147/S146)/($N147/$N146)))</f>
        <v>2.5732629089275576E-3</v>
      </c>
      <c r="AP147" s="62">
        <f t="shared" ref="AP147:AP150" si="88">IF(OR(T147="",T146="",$N147="",$N146=""),"",LN((T147/T146)/($N147/$N146)))</f>
        <v>-1.0038292318395681E-3</v>
      </c>
      <c r="AQ147" s="62">
        <f t="shared" ref="AQ147:AQ150" si="89">IF(OR(V147="",U147=""),"",LN(V147/U147))</f>
        <v>-0.71398312658391505</v>
      </c>
      <c r="AR147" s="62">
        <f t="shared" ref="AR147:AR150" si="90">IF(OR(V147="",W147="",U147=""),"",LN(V147*W147/U147))</f>
        <v>6.6690877008871094</v>
      </c>
      <c r="AS147" s="62">
        <f t="shared" ref="AS147:AS150" si="91">IF(X147="","",X147)</f>
        <v>0.56557238101959229</v>
      </c>
      <c r="AT147" s="62">
        <f t="shared" ref="AT147:AT150" si="92">IF(OR(Y147="",D147=""),"",Y147/D147)</f>
        <v>0.1756972292498552</v>
      </c>
      <c r="AU147" s="62">
        <f t="shared" ref="AU147:AU150" si="93">IF(OR(Z146="",N147="",N146=""),"",Z146/100-LN(N147/N146))</f>
        <v>-8.4436205259136171E-3</v>
      </c>
      <c r="AV147" s="62" t="str">
        <f t="shared" ref="AV147:AV150" si="94">IF(OR(AA147="",Z147=""),"",(AA147-Z147)/100)</f>
        <v/>
      </c>
      <c r="AW147" s="62">
        <f t="shared" ref="AW147:AW150" si="95">IF(AB147="","",AB147)</f>
        <v>0.45446900499999998</v>
      </c>
    </row>
    <row r="148" spans="1:49">
      <c r="A148" s="62">
        <v>2015</v>
      </c>
      <c r="B148" s="61">
        <v>8.4407999999999994</v>
      </c>
      <c r="C148" s="61">
        <v>9799</v>
      </c>
      <c r="D148">
        <v>4199.8599999999997</v>
      </c>
      <c r="E148" s="62">
        <v>3.2600014270000002</v>
      </c>
      <c r="G148" s="61">
        <v>2.7</v>
      </c>
      <c r="H148">
        <v>0.23648083</v>
      </c>
      <c r="I148">
        <v>1242.443</v>
      </c>
      <c r="J148" s="61">
        <v>1253.6310000000001</v>
      </c>
      <c r="K148">
        <v>1180.5</v>
      </c>
      <c r="L148">
        <v>1161.4000000000001</v>
      </c>
      <c r="M148">
        <v>110.798593</v>
      </c>
      <c r="N148" s="62">
        <f t="shared" si="58"/>
        <v>120.14589718967076</v>
      </c>
      <c r="O148" s="61">
        <v>150.79051383399209</v>
      </c>
      <c r="Z148">
        <v>-0.28916666699999999</v>
      </c>
      <c r="AB148">
        <v>0.44205330500000001</v>
      </c>
      <c r="AC148" s="63">
        <f t="shared" si="75"/>
        <v>3.2600014270000005E-2</v>
      </c>
      <c r="AD148" s="20" t="str">
        <f t="shared" si="76"/>
        <v/>
      </c>
      <c r="AE148" s="62">
        <f t="shared" si="77"/>
        <v>2.7000000000000003E-2</v>
      </c>
      <c r="AF148" s="20">
        <f t="shared" si="78"/>
        <v>0.23648083</v>
      </c>
      <c r="AG148" s="62">
        <f t="shared" si="79"/>
        <v>0.29582962289219167</v>
      </c>
      <c r="AH148" s="62">
        <f t="shared" si="80"/>
        <v>0.29849352121261191</v>
      </c>
      <c r="AI148" s="62">
        <f t="shared" si="81"/>
        <v>0.28108079793135965</v>
      </c>
      <c r="AJ148" s="62">
        <f t="shared" si="82"/>
        <v>0.27653302729138596</v>
      </c>
      <c r="AK148" s="62">
        <f t="shared" si="83"/>
        <v>4.5477706399736917E-3</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-1.6245027733579824E-2</v>
      </c>
      <c r="AV148" s="62" t="str">
        <f t="shared" si="94"/>
        <v/>
      </c>
      <c r="AW148" s="62">
        <f t="shared" si="95"/>
        <v>0.44205330500000001</v>
      </c>
    </row>
    <row r="149" spans="1:49">
      <c r="A149" s="62">
        <v>2016</v>
      </c>
      <c r="B149" s="61">
        <v>9.0622000000000007</v>
      </c>
      <c r="C149" s="61">
        <v>9917</v>
      </c>
      <c r="D149">
        <v>4404.8019999999997</v>
      </c>
      <c r="E149" s="62">
        <v>3.2699960610000001</v>
      </c>
      <c r="G149" s="61"/>
      <c r="H149">
        <v>0.242222364</v>
      </c>
      <c r="I149">
        <v>1276.999</v>
      </c>
      <c r="J149" s="61">
        <v>1348.088</v>
      </c>
      <c r="K149">
        <v>1194.9000000000001</v>
      </c>
      <c r="L149">
        <v>1197.2</v>
      </c>
      <c r="M149">
        <v>112.9546861</v>
      </c>
      <c r="N149" s="62">
        <f t="shared" si="58"/>
        <v>122.132700308785</v>
      </c>
      <c r="O149" s="61">
        <v>152.27272727272725</v>
      </c>
      <c r="Z149">
        <v>-0.66</v>
      </c>
      <c r="AB149">
        <v>0.42195199999999999</v>
      </c>
      <c r="AC149" s="63">
        <f t="shared" si="75"/>
        <v>3.2699960610000002E-2</v>
      </c>
      <c r="AD149" s="20" t="str">
        <f t="shared" si="76"/>
        <v/>
      </c>
      <c r="AE149" s="62" t="str">
        <f t="shared" si="77"/>
        <v/>
      </c>
      <c r="AF149" s="20">
        <f t="shared" si="78"/>
        <v>0.242222364</v>
      </c>
      <c r="AG149" s="62">
        <f t="shared" si="79"/>
        <v>0.28991064751605183</v>
      </c>
      <c r="AH149" s="62">
        <f t="shared" si="80"/>
        <v>0.30604962493206278</v>
      </c>
      <c r="AI149" s="62">
        <f t="shared" si="81"/>
        <v>0.27127212528508665</v>
      </c>
      <c r="AJ149" s="62">
        <f t="shared" si="82"/>
        <v>0.27179428269420514</v>
      </c>
      <c r="AK149" s="62">
        <f t="shared" si="83"/>
        <v>-5.2215740911848441E-4</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-1.9293013529557763E-2</v>
      </c>
      <c r="AV149" s="62" t="str">
        <f t="shared" si="94"/>
        <v/>
      </c>
      <c r="AW149" s="62">
        <f t="shared" si="95"/>
        <v>0.42195199999999999</v>
      </c>
    </row>
    <row r="150" spans="1:49">
      <c r="A150" s="62">
        <v>2017</v>
      </c>
      <c r="E150" s="62">
        <v>3.329999409</v>
      </c>
      <c r="G150" s="61"/>
      <c r="AC150" s="63">
        <f t="shared" si="75"/>
        <v>3.329999409E-2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4A8B-CD97-41E4-99B4-71E5D6806C4B}">
  <dimension ref="A1:AW151"/>
  <sheetViews>
    <sheetView workbookViewId="0">
      <pane ySplit="1" topLeftCell="A128"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573</v>
      </c>
      <c r="C1" s="62" t="s">
        <v>877</v>
      </c>
      <c r="D1" s="62" t="s">
        <v>574</v>
      </c>
      <c r="E1" s="3" t="s">
        <v>947</v>
      </c>
      <c r="F1" s="62" t="s">
        <v>575</v>
      </c>
      <c r="G1" s="3" t="s">
        <v>978</v>
      </c>
      <c r="H1" s="62" t="s">
        <v>576</v>
      </c>
      <c r="I1" s="62" t="s">
        <v>577</v>
      </c>
      <c r="J1" s="62" t="s">
        <v>927</v>
      </c>
      <c r="K1" s="62" t="s">
        <v>578</v>
      </c>
      <c r="L1" s="62" t="s">
        <v>579</v>
      </c>
      <c r="M1" s="62" t="s">
        <v>580</v>
      </c>
      <c r="N1" s="3" t="s">
        <v>581</v>
      </c>
      <c r="O1" s="62" t="s">
        <v>582</v>
      </c>
      <c r="P1" s="62" t="s">
        <v>583</v>
      </c>
      <c r="Q1" s="62" t="s">
        <v>584</v>
      </c>
      <c r="R1" s="62" t="s">
        <v>585</v>
      </c>
      <c r="S1" s="62" t="s">
        <v>586</v>
      </c>
      <c r="T1" s="62" t="s">
        <v>587</v>
      </c>
      <c r="U1" s="62" t="s">
        <v>588</v>
      </c>
      <c r="V1" s="62" t="s">
        <v>589</v>
      </c>
      <c r="W1" s="62" t="s">
        <v>590</v>
      </c>
      <c r="X1" s="62" t="s">
        <v>591</v>
      </c>
      <c r="Y1" s="62" t="s">
        <v>835</v>
      </c>
      <c r="Z1" s="62" t="s">
        <v>592</v>
      </c>
      <c r="AA1" s="62"/>
      <c r="AB1" s="62" t="s">
        <v>593</v>
      </c>
      <c r="AC1" s="69" t="s">
        <v>947</v>
      </c>
      <c r="AD1" s="20" t="s">
        <v>575</v>
      </c>
      <c r="AE1" s="3" t="s">
        <v>978</v>
      </c>
      <c r="AF1" s="1" t="s">
        <v>576</v>
      </c>
      <c r="AG1" s="3" t="s">
        <v>594</v>
      </c>
      <c r="AH1" s="3" t="s">
        <v>904</v>
      </c>
      <c r="AI1" s="3" t="s">
        <v>595</v>
      </c>
      <c r="AJ1" s="3" t="s">
        <v>596</v>
      </c>
      <c r="AK1" s="3" t="s">
        <v>597</v>
      </c>
      <c r="AL1" s="3" t="s">
        <v>598</v>
      </c>
      <c r="AM1" s="3" t="s">
        <v>599</v>
      </c>
      <c r="AN1" s="3" t="s">
        <v>600</v>
      </c>
      <c r="AO1" s="3" t="s">
        <v>601</v>
      </c>
      <c r="AP1" s="3" t="s">
        <v>602</v>
      </c>
      <c r="AQ1" s="3" t="s">
        <v>603</v>
      </c>
      <c r="AR1" s="3" t="s">
        <v>604</v>
      </c>
      <c r="AS1" s="3" t="s">
        <v>605</v>
      </c>
      <c r="AT1" s="3" t="s">
        <v>823</v>
      </c>
      <c r="AU1" s="3" t="s">
        <v>606</v>
      </c>
      <c r="AV1" s="3" t="s">
        <v>607</v>
      </c>
      <c r="AW1" s="3" t="s">
        <v>593</v>
      </c>
    </row>
    <row r="2" spans="1:49" s="61" customFormat="1"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0.366946147</v>
      </c>
      <c r="C3" s="61">
        <v>1775</v>
      </c>
      <c r="D3" s="61">
        <v>0.20877999999999999</v>
      </c>
      <c r="H3" s="61">
        <v>0.1092656</v>
      </c>
      <c r="I3" s="61"/>
      <c r="K3" s="61">
        <v>3.6999999999999998E-2</v>
      </c>
      <c r="L3" s="61">
        <v>3.5999999999999997E-2</v>
      </c>
      <c r="M3" s="61">
        <v>13.836156559999999</v>
      </c>
      <c r="N3" s="62">
        <f>IF(OR(D3="",C3="",M3=""),"",D3*1000000000/C3/1000/(M3/100*$D$138*1000000000/$C$138/1000)*100)</f>
        <v>1.8496385588089712</v>
      </c>
      <c r="O3" s="61">
        <v>2.7083330000000001</v>
      </c>
      <c r="Z3" s="61">
        <v>4.88</v>
      </c>
      <c r="AB3" s="61">
        <v>0.172568</v>
      </c>
      <c r="AC3" s="63" t="str">
        <f>IF(E3="","",E3/100)</f>
        <v/>
      </c>
      <c r="AD3" s="20" t="str">
        <f>IF(F3="","",F3)</f>
        <v/>
      </c>
      <c r="AE3" s="62" t="str">
        <f>IF(G3="","",G3/100)</f>
        <v/>
      </c>
      <c r="AF3" s="20">
        <f t="shared" ref="AF3:AF5" si="0">IF(H3="","",H3)</f>
        <v>0.1092656</v>
      </c>
      <c r="AG3" s="62" t="str">
        <f>IF(OR(I3="",D3=""),"",I3/D3)</f>
        <v/>
      </c>
      <c r="AH3" s="62" t="str">
        <f>IF(OR(J3="",D3=""),"",J3/D3)</f>
        <v/>
      </c>
      <c r="AI3" s="62">
        <f>IF(OR(K3="",D3=""),"",K3/D3)</f>
        <v>0.17722004023373886</v>
      </c>
      <c r="AJ3" s="62">
        <f t="shared" ref="AJ3:AJ4" si="1">IF(OR(L3="",D3=""),"",L3/D3)</f>
        <v>0.17243030941661078</v>
      </c>
      <c r="AK3" s="62">
        <f>IF(OR(AI3="",AJ3=""),"",AI3-AJ3)</f>
        <v>4.7897308171280795E-3</v>
      </c>
      <c r="AL3" s="62"/>
      <c r="AM3" s="62"/>
      <c r="AN3" s="62"/>
      <c r="AO3" s="62"/>
      <c r="AP3" s="62"/>
      <c r="AQ3" s="62"/>
      <c r="AR3" s="62" t="str">
        <f>IF(OR(V3="",W3="",U3=""),"",LN(V3*W3/U3))</f>
        <v/>
      </c>
      <c r="AS3" s="62" t="str">
        <f>IF(X3="","",X3)</f>
        <v/>
      </c>
      <c r="AT3" s="62" t="str">
        <f>IF(OR(Y3="",D3=""),"",Y3/D3)</f>
        <v/>
      </c>
      <c r="AU3" s="62"/>
      <c r="AV3" s="62" t="str">
        <f>IF(OR(AA3="",Z3=""),"",(AA3-Z3)/100)</f>
        <v/>
      </c>
      <c r="AW3" s="62">
        <f>IF(AB3="","",AB3)</f>
        <v>0.172568</v>
      </c>
    </row>
    <row r="4" spans="1:49">
      <c r="A4" s="62">
        <v>1871</v>
      </c>
      <c r="B4" s="61">
        <v>0.36914645000000001</v>
      </c>
      <c r="C4" s="61">
        <v>1675</v>
      </c>
      <c r="D4" s="61">
        <v>0.21156</v>
      </c>
      <c r="H4" s="61">
        <v>0.10457909999999999</v>
      </c>
      <c r="I4" s="61"/>
      <c r="K4" s="61">
        <v>4.5999999999999999E-2</v>
      </c>
      <c r="L4" s="61">
        <v>3.4000000000000002E-2</v>
      </c>
      <c r="M4" s="61">
        <v>13.93686449</v>
      </c>
      <c r="N4" s="62">
        <f t="shared" ref="N4:N67" si="2">IF(OR(D4="",C4="",M4=""),"",D4*1000000000/C4/1000/(M4/100*$D$138*1000000000/$C$138/1000)*100)</f>
        <v>1.9718118475248914</v>
      </c>
      <c r="O4" s="61">
        <v>2.6666669999999999</v>
      </c>
      <c r="Z4" s="61">
        <v>4.5999999999999996</v>
      </c>
      <c r="AB4" s="61">
        <v>0.191799</v>
      </c>
      <c r="AC4" s="63" t="str">
        <f t="shared" ref="AC4:AC67" si="3">IF(E4="","",E4/100)</f>
        <v/>
      </c>
      <c r="AD4" s="20" t="str">
        <f>IF(F4="","",F4)</f>
        <v/>
      </c>
      <c r="AE4" s="62" t="str">
        <f t="shared" ref="AE4:AE67" si="4">IF(G4="","",G4/100)</f>
        <v/>
      </c>
      <c r="AF4" s="20">
        <f t="shared" si="0"/>
        <v>0.10457909999999999</v>
      </c>
      <c r="AG4" s="62" t="str">
        <f t="shared" ref="AG4:AG67" si="5">IF(OR(I4="",D4=""),"",I4/D4)</f>
        <v/>
      </c>
      <c r="AH4" s="62" t="str">
        <f t="shared" ref="AH4:AH67" si="6">IF(OR(J4="",D4=""),"",J4/D4)</f>
        <v/>
      </c>
      <c r="AI4" s="62">
        <f>IF(OR(K4="",D4=""),"",K4/D4)</f>
        <v>0.21743240688220836</v>
      </c>
      <c r="AJ4" s="62">
        <f t="shared" si="1"/>
        <v>0.16071090943467575</v>
      </c>
      <c r="AK4" s="62">
        <f t="shared" ref="AK4:AK67" si="7">IF(OR(AI4="",AJ4=""),"",AI4-AJ4)</f>
        <v>5.6721497447532604E-2</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-1.5162593237245683E-2</v>
      </c>
      <c r="AV4" s="62" t="str">
        <f t="shared" ref="AV4:AV67" si="11">IF(OR(AA4="",Z4=""),"",(AA4-Z4)/100)</f>
        <v/>
      </c>
      <c r="AW4" s="62">
        <f t="shared" ref="AW4:AW67" si="12">IF(AB4="","",AB4)</f>
        <v>0.191799</v>
      </c>
    </row>
    <row r="5" spans="1:49">
      <c r="A5" s="62">
        <v>1872</v>
      </c>
      <c r="B5" s="61">
        <v>0.369238809</v>
      </c>
      <c r="C5" s="61">
        <v>1722</v>
      </c>
      <c r="D5" s="61">
        <v>0.22739999999999999</v>
      </c>
      <c r="H5" s="61">
        <v>0.130438</v>
      </c>
      <c r="I5" s="61"/>
      <c r="K5" s="61">
        <v>5.2999999999999999E-2</v>
      </c>
      <c r="L5" s="61">
        <v>3.7999999999999999E-2</v>
      </c>
      <c r="M5" s="61">
        <v>15.04424689</v>
      </c>
      <c r="N5" s="62">
        <f t="shared" si="2"/>
        <v>1.9098473805531955</v>
      </c>
      <c r="O5" s="61">
        <v>2.5416669999999999</v>
      </c>
      <c r="Z5" s="61">
        <v>4.5999999999999996</v>
      </c>
      <c r="AB5" s="61">
        <v>0.15492</v>
      </c>
      <c r="AC5" s="63" t="str">
        <f t="shared" si="3"/>
        <v/>
      </c>
      <c r="AD5" s="20" t="str">
        <f>IF(F5="","",F5)</f>
        <v/>
      </c>
      <c r="AE5" s="62" t="str">
        <f t="shared" si="4"/>
        <v/>
      </c>
      <c r="AF5" s="20">
        <f t="shared" si="0"/>
        <v>0.130438</v>
      </c>
      <c r="AG5" s="62" t="str">
        <f t="shared" si="5"/>
        <v/>
      </c>
      <c r="AH5" s="62" t="str">
        <f t="shared" si="6"/>
        <v/>
      </c>
      <c r="AI5" s="62">
        <f>IF(OR(K5="",D5=""),"",K5/D5)</f>
        <v>0.23306948109058928</v>
      </c>
      <c r="AJ5" s="62">
        <f>IF(OR(L5="",D5=""),"",L5/D5)</f>
        <v>0.16710642040457344</v>
      </c>
      <c r="AK5" s="62">
        <f t="shared" si="7"/>
        <v>6.5963060686015845E-2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7.7929506226400352E-2</v>
      </c>
      <c r="AV5" s="62" t="str">
        <f t="shared" si="11"/>
        <v/>
      </c>
      <c r="AW5" s="62">
        <f t="shared" si="12"/>
        <v>0.15492</v>
      </c>
    </row>
    <row r="6" spans="1:49">
      <c r="A6" s="62">
        <v>1873</v>
      </c>
      <c r="B6" s="61">
        <v>0.36240477599999998</v>
      </c>
      <c r="C6" s="61">
        <v>1769</v>
      </c>
      <c r="D6" s="61">
        <v>0.26654</v>
      </c>
      <c r="H6" s="61">
        <v>0.12498620000000001</v>
      </c>
      <c r="I6" s="61"/>
      <c r="K6" s="61">
        <v>0.05</v>
      </c>
      <c r="L6" s="61">
        <v>4.9000000000000002E-2</v>
      </c>
      <c r="M6" s="61">
        <v>16.219442669999999</v>
      </c>
      <c r="N6" s="62">
        <f t="shared" si="2"/>
        <v>2.0212053336708555</v>
      </c>
      <c r="O6" s="61">
        <v>2.5416669999999999</v>
      </c>
      <c r="Z6" s="61">
        <v>4.4000000000000004</v>
      </c>
      <c r="AB6" s="61">
        <v>0.14269200000000001</v>
      </c>
      <c r="AC6" s="63" t="str">
        <f t="shared" si="3"/>
        <v/>
      </c>
      <c r="AD6" s="20"/>
      <c r="AE6" s="62" t="str">
        <f t="shared" si="4"/>
        <v/>
      </c>
      <c r="AF6" s="20">
        <f t="shared" ref="AF6:AF37" si="19">IF(H6="","",H6)</f>
        <v>0.12498620000000001</v>
      </c>
      <c r="AG6" s="62" t="str">
        <f t="shared" si="5"/>
        <v/>
      </c>
      <c r="AH6" s="62" t="str">
        <f t="shared" si="6"/>
        <v/>
      </c>
      <c r="AI6" s="62">
        <f t="shared" ref="AI6:AI69" si="20">IF(OR(K6="",D6=""),"",K6/D6)</f>
        <v>0.1875891048247918</v>
      </c>
      <c r="AJ6" s="62">
        <f t="shared" ref="AJ6:AJ69" si="21">IF(OR(L6="",D6=""),"",L6/D6)</f>
        <v>0.18383732272829595</v>
      </c>
      <c r="AK6" s="62">
        <f t="shared" si="7"/>
        <v>3.7517820964958482E-3</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-1.0670699899214348E-2</v>
      </c>
      <c r="AV6" s="62" t="str">
        <f t="shared" si="11"/>
        <v/>
      </c>
      <c r="AW6" s="62">
        <f t="shared" si="12"/>
        <v>0.14269200000000001</v>
      </c>
    </row>
    <row r="7" spans="1:49">
      <c r="A7" s="62">
        <v>1874</v>
      </c>
      <c r="B7" s="61">
        <v>0.37222345499999998</v>
      </c>
      <c r="C7" s="61">
        <v>1822</v>
      </c>
      <c r="D7" s="61">
        <v>0.28758</v>
      </c>
      <c r="H7" s="61">
        <v>0.1419599</v>
      </c>
      <c r="I7" s="61"/>
      <c r="K7" s="61">
        <v>5.3999999999999999E-2</v>
      </c>
      <c r="L7" s="61">
        <v>4.9000000000000002E-2</v>
      </c>
      <c r="M7" s="61">
        <v>16.26822782</v>
      </c>
      <c r="N7" s="62">
        <f t="shared" si="2"/>
        <v>2.1109690367577603</v>
      </c>
      <c r="O7" s="61">
        <v>2.6666669999999999</v>
      </c>
      <c r="Z7" s="61">
        <v>4.5</v>
      </c>
      <c r="AB7" s="61">
        <v>0.19432199999999999</v>
      </c>
      <c r="AC7" s="63" t="str">
        <f t="shared" si="3"/>
        <v/>
      </c>
      <c r="AD7" s="20" t="str">
        <f t="shared" ref="AD7:AD38" si="22">IF(F7="","",F7)</f>
        <v/>
      </c>
      <c r="AE7" s="62" t="str">
        <f t="shared" si="4"/>
        <v/>
      </c>
      <c r="AF7" s="20">
        <f t="shared" si="19"/>
        <v>0.1419599</v>
      </c>
      <c r="AG7" s="62" t="str">
        <f t="shared" si="5"/>
        <v/>
      </c>
      <c r="AH7" s="62" t="str">
        <f t="shared" si="6"/>
        <v/>
      </c>
      <c r="AI7" s="62">
        <f t="shared" si="20"/>
        <v>0.18777383684539953</v>
      </c>
      <c r="AJ7" s="62">
        <f t="shared" si="21"/>
        <v>0.17038737047082553</v>
      </c>
      <c r="AK7" s="62">
        <f t="shared" si="7"/>
        <v>1.7386466374574E-2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5.4693210792893659E-4</v>
      </c>
      <c r="AV7" s="62" t="str">
        <f t="shared" si="11"/>
        <v/>
      </c>
      <c r="AW7" s="62">
        <f t="shared" si="12"/>
        <v>0.19432199999999999</v>
      </c>
    </row>
    <row r="8" spans="1:49">
      <c r="A8" s="62">
        <v>1875</v>
      </c>
      <c r="B8" s="61">
        <v>0.360925616</v>
      </c>
      <c r="C8" s="61">
        <v>1874</v>
      </c>
      <c r="D8" s="61">
        <v>0.30074000000000001</v>
      </c>
      <c r="H8" s="61">
        <v>0.16056400000000001</v>
      </c>
      <c r="I8" s="61"/>
      <c r="K8" s="61">
        <v>5.1999999999999998E-2</v>
      </c>
      <c r="L8" s="61">
        <v>0.05</v>
      </c>
      <c r="M8" s="61">
        <v>17.59210697</v>
      </c>
      <c r="N8" s="62">
        <f t="shared" si="2"/>
        <v>1.9847945275099457</v>
      </c>
      <c r="O8" s="61">
        <v>2.75</v>
      </c>
      <c r="Z8" s="61">
        <v>4.5999999999999996</v>
      </c>
      <c r="AB8" s="61">
        <v>0.23368700000000001</v>
      </c>
      <c r="AC8" s="63" t="str">
        <f t="shared" si="3"/>
        <v/>
      </c>
      <c r="AD8" s="20" t="str">
        <f t="shared" si="22"/>
        <v/>
      </c>
      <c r="AE8" s="62" t="str">
        <f t="shared" si="4"/>
        <v/>
      </c>
      <c r="AF8" s="20">
        <f t="shared" si="19"/>
        <v>0.16056400000000001</v>
      </c>
      <c r="AG8" s="62" t="str">
        <f t="shared" si="5"/>
        <v/>
      </c>
      <c r="AH8" s="62" t="str">
        <f t="shared" si="6"/>
        <v/>
      </c>
      <c r="AI8" s="62">
        <f t="shared" si="20"/>
        <v>0.17290682981977787</v>
      </c>
      <c r="AJ8" s="62">
        <f t="shared" si="21"/>
        <v>0.16625656713440182</v>
      </c>
      <c r="AK8" s="62">
        <f t="shared" si="7"/>
        <v>6.6502626853760516E-3</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0.10663170499577274</v>
      </c>
      <c r="AV8" s="62" t="str">
        <f t="shared" si="11"/>
        <v/>
      </c>
      <c r="AW8" s="62">
        <f t="shared" si="12"/>
        <v>0.23368700000000001</v>
      </c>
    </row>
    <row r="9" spans="1:49">
      <c r="A9" s="62">
        <v>1876</v>
      </c>
      <c r="B9" s="61">
        <v>0.37202170800000001</v>
      </c>
      <c r="C9" s="61">
        <v>1929</v>
      </c>
      <c r="D9" s="61">
        <v>0.31125999999999998</v>
      </c>
      <c r="H9" s="61">
        <v>0.16787779999999999</v>
      </c>
      <c r="I9" s="61"/>
      <c r="K9" s="61">
        <v>5.0999999999999997E-2</v>
      </c>
      <c r="L9" s="61">
        <v>4.8000000000000001E-2</v>
      </c>
      <c r="M9" s="61">
        <v>17.019033289999999</v>
      </c>
      <c r="N9" s="62">
        <f t="shared" si="2"/>
        <v>2.0628516641982824</v>
      </c>
      <c r="O9" s="61">
        <v>2.7916669999999999</v>
      </c>
      <c r="Z9" s="61">
        <v>4.5999999999999996</v>
      </c>
      <c r="AB9" s="61">
        <v>0.15850600000000001</v>
      </c>
      <c r="AC9" s="63" t="str">
        <f t="shared" si="3"/>
        <v/>
      </c>
      <c r="AD9" s="20" t="str">
        <f t="shared" si="22"/>
        <v/>
      </c>
      <c r="AE9" s="62" t="str">
        <f t="shared" si="4"/>
        <v/>
      </c>
      <c r="AF9" s="20">
        <f t="shared" si="19"/>
        <v>0.16787779999999999</v>
      </c>
      <c r="AG9" s="62" t="str">
        <f t="shared" si="5"/>
        <v/>
      </c>
      <c r="AH9" s="62" t="str">
        <f t="shared" si="6"/>
        <v/>
      </c>
      <c r="AI9" s="62">
        <f t="shared" si="20"/>
        <v>0.16385015742466105</v>
      </c>
      <c r="AJ9" s="62">
        <f t="shared" si="21"/>
        <v>0.15421191287026925</v>
      </c>
      <c r="AK9" s="62">
        <f t="shared" si="7"/>
        <v>9.6382445543918005E-3</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7.4260676456261512E-3</v>
      </c>
      <c r="AV9" s="62" t="str">
        <f t="shared" si="11"/>
        <v/>
      </c>
      <c r="AW9" s="62">
        <f t="shared" si="12"/>
        <v>0.15850600000000001</v>
      </c>
    </row>
    <row r="10" spans="1:49">
      <c r="A10" s="62">
        <v>1877</v>
      </c>
      <c r="B10" s="61">
        <v>0.39991068000000002</v>
      </c>
      <c r="C10" s="61">
        <v>1995</v>
      </c>
      <c r="D10" s="61">
        <v>0.31365999999999999</v>
      </c>
      <c r="H10" s="61">
        <v>0.2099336</v>
      </c>
      <c r="I10" s="61"/>
      <c r="K10" s="61">
        <v>5.0999999999999997E-2</v>
      </c>
      <c r="L10" s="61">
        <v>5.1999999999999998E-2</v>
      </c>
      <c r="M10" s="61">
        <v>17.145652009999999</v>
      </c>
      <c r="N10" s="62">
        <f t="shared" si="2"/>
        <v>1.9951430295109676</v>
      </c>
      <c r="O10" s="61">
        <v>2.875</v>
      </c>
      <c r="Z10" s="61">
        <v>4.5</v>
      </c>
      <c r="AB10" s="61">
        <v>0.176092</v>
      </c>
      <c r="AC10" s="63" t="str">
        <f t="shared" si="3"/>
        <v/>
      </c>
      <c r="AD10" s="20" t="str">
        <f t="shared" si="22"/>
        <v/>
      </c>
      <c r="AE10" s="62" t="str">
        <f t="shared" si="4"/>
        <v/>
      </c>
      <c r="AF10" s="20">
        <f t="shared" si="19"/>
        <v>0.2099336</v>
      </c>
      <c r="AG10" s="62" t="str">
        <f t="shared" si="5"/>
        <v/>
      </c>
      <c r="AH10" s="62" t="str">
        <f t="shared" si="6"/>
        <v/>
      </c>
      <c r="AI10" s="62">
        <f t="shared" si="20"/>
        <v>0.162596442007269</v>
      </c>
      <c r="AJ10" s="62">
        <f t="shared" si="21"/>
        <v>0.16578460753682331</v>
      </c>
      <c r="AK10" s="62">
        <f t="shared" si="7"/>
        <v>-3.1881655295543099E-3</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7.937358678388623E-2</v>
      </c>
      <c r="AV10" s="62" t="str">
        <f t="shared" si="11"/>
        <v/>
      </c>
      <c r="AW10" s="62">
        <f t="shared" si="12"/>
        <v>0.176092</v>
      </c>
    </row>
    <row r="11" spans="1:49">
      <c r="A11" s="62">
        <v>1878</v>
      </c>
      <c r="B11" s="61">
        <v>0.412572881</v>
      </c>
      <c r="C11" s="61">
        <v>2062</v>
      </c>
      <c r="D11" s="61">
        <v>0.32429999999999998</v>
      </c>
      <c r="H11" s="61">
        <v>0.181141</v>
      </c>
      <c r="I11" s="61"/>
      <c r="K11" s="61">
        <v>0.05</v>
      </c>
      <c r="L11" s="61">
        <v>5.1999999999999998E-2</v>
      </c>
      <c r="M11" s="61">
        <v>18.205261400000001</v>
      </c>
      <c r="N11" s="62">
        <f t="shared" si="2"/>
        <v>1.8796334741090552</v>
      </c>
      <c r="O11" s="61">
        <v>2.8333330000000001</v>
      </c>
      <c r="Z11" s="61">
        <v>4.8</v>
      </c>
      <c r="AB11" s="61">
        <v>0.17285200000000001</v>
      </c>
      <c r="AC11" s="63" t="str">
        <f t="shared" si="3"/>
        <v/>
      </c>
      <c r="AD11" s="20" t="str">
        <f t="shared" si="22"/>
        <v/>
      </c>
      <c r="AE11" s="62" t="str">
        <f t="shared" si="4"/>
        <v/>
      </c>
      <c r="AF11" s="20">
        <f t="shared" si="19"/>
        <v>0.181141</v>
      </c>
      <c r="AG11" s="62" t="str">
        <f t="shared" si="5"/>
        <v/>
      </c>
      <c r="AH11" s="62" t="str">
        <f t="shared" si="6"/>
        <v/>
      </c>
      <c r="AI11" s="62">
        <f t="shared" si="20"/>
        <v>0.15417823003391923</v>
      </c>
      <c r="AJ11" s="62">
        <f t="shared" si="21"/>
        <v>0.16034535923527599</v>
      </c>
      <c r="AK11" s="62">
        <f t="shared" si="7"/>
        <v>-6.167129201356758E-3</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0.10463894450811179</v>
      </c>
      <c r="AV11" s="62" t="str">
        <f t="shared" si="11"/>
        <v/>
      </c>
      <c r="AW11" s="62">
        <f t="shared" si="12"/>
        <v>0.17285200000000001</v>
      </c>
    </row>
    <row r="12" spans="1:49">
      <c r="A12" s="62">
        <v>1879</v>
      </c>
      <c r="B12" s="61">
        <v>0.41508825700000002</v>
      </c>
      <c r="C12" s="61">
        <v>2127</v>
      </c>
      <c r="D12" s="61">
        <v>0.33444000000000002</v>
      </c>
      <c r="H12" s="61">
        <v>0.1615086</v>
      </c>
      <c r="I12" s="61"/>
      <c r="K12" s="61">
        <v>4.3999999999999997E-2</v>
      </c>
      <c r="L12" s="61">
        <v>4.8000000000000001E-2</v>
      </c>
      <c r="M12" s="61">
        <v>17.887246999999999</v>
      </c>
      <c r="N12" s="62">
        <f t="shared" si="2"/>
        <v>1.9125774143469536</v>
      </c>
      <c r="O12" s="61">
        <v>2.75</v>
      </c>
      <c r="Z12" s="61">
        <v>4.9000000000000004</v>
      </c>
      <c r="AB12" s="61">
        <v>0.20893400000000001</v>
      </c>
      <c r="AC12" s="63" t="str">
        <f t="shared" si="3"/>
        <v/>
      </c>
      <c r="AD12" s="20" t="str">
        <f t="shared" si="22"/>
        <v/>
      </c>
      <c r="AE12" s="62" t="str">
        <f t="shared" si="4"/>
        <v/>
      </c>
      <c r="AF12" s="20">
        <f t="shared" si="19"/>
        <v>0.1615086</v>
      </c>
      <c r="AG12" s="62" t="str">
        <f t="shared" si="5"/>
        <v/>
      </c>
      <c r="AH12" s="62" t="str">
        <f t="shared" si="6"/>
        <v/>
      </c>
      <c r="AI12" s="62">
        <f t="shared" si="20"/>
        <v>0.13156321014232747</v>
      </c>
      <c r="AJ12" s="62">
        <f t="shared" si="21"/>
        <v>0.14352350197344815</v>
      </c>
      <c r="AK12" s="62">
        <f t="shared" si="7"/>
        <v>-1.1960291831120684E-2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3.0625033265035104E-2</v>
      </c>
      <c r="AV12" s="62" t="str">
        <f t="shared" si="11"/>
        <v/>
      </c>
      <c r="AW12" s="62">
        <f t="shared" si="12"/>
        <v>0.20893400000000001</v>
      </c>
    </row>
    <row r="13" spans="1:49">
      <c r="A13" s="62">
        <v>1880</v>
      </c>
      <c r="B13" s="61">
        <v>0.41252253900000002</v>
      </c>
      <c r="C13" s="61">
        <v>2197</v>
      </c>
      <c r="D13" s="61">
        <v>0.34432000000000001</v>
      </c>
      <c r="H13" s="61">
        <v>0.1764724</v>
      </c>
      <c r="I13" s="61"/>
      <c r="K13" s="61">
        <v>5.8999999999999997E-2</v>
      </c>
      <c r="L13" s="61">
        <v>4.5999999999999999E-2</v>
      </c>
      <c r="M13" s="61">
        <v>18.24058509</v>
      </c>
      <c r="N13" s="62">
        <f t="shared" si="2"/>
        <v>1.8694128777482661</v>
      </c>
      <c r="O13" s="61">
        <v>2.6666669999999999</v>
      </c>
      <c r="Z13" s="61">
        <v>4.7</v>
      </c>
      <c r="AB13" s="61">
        <v>0.22221199999999999</v>
      </c>
      <c r="AC13" s="63" t="str">
        <f t="shared" si="3"/>
        <v/>
      </c>
      <c r="AD13" s="20" t="str">
        <f t="shared" si="22"/>
        <v/>
      </c>
      <c r="AE13" s="62" t="str">
        <f t="shared" si="4"/>
        <v/>
      </c>
      <c r="AF13" s="20">
        <f t="shared" si="19"/>
        <v>0.1764724</v>
      </c>
      <c r="AG13" s="62" t="str">
        <f t="shared" si="5"/>
        <v/>
      </c>
      <c r="AH13" s="62" t="str">
        <f t="shared" si="6"/>
        <v/>
      </c>
      <c r="AI13" s="62">
        <f t="shared" si="20"/>
        <v>0.17135223048327136</v>
      </c>
      <c r="AJ13" s="62">
        <f t="shared" si="21"/>
        <v>0.13359665427509293</v>
      </c>
      <c r="AK13" s="62">
        <f t="shared" si="7"/>
        <v>3.7755576208178432E-2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7.1827351539950207E-2</v>
      </c>
      <c r="AV13" s="62" t="str">
        <f t="shared" si="11"/>
        <v/>
      </c>
      <c r="AW13" s="62">
        <f t="shared" si="12"/>
        <v>0.22221199999999999</v>
      </c>
    </row>
    <row r="14" spans="1:49">
      <c r="A14" s="62">
        <v>1881</v>
      </c>
      <c r="B14" s="61">
        <v>0.415874878</v>
      </c>
      <c r="C14" s="61">
        <v>2269</v>
      </c>
      <c r="D14" s="61">
        <v>0.36281999999999998</v>
      </c>
      <c r="H14" s="61">
        <v>0.21234549999999999</v>
      </c>
      <c r="I14" s="61"/>
      <c r="K14" s="61">
        <v>5.3999999999999999E-2</v>
      </c>
      <c r="L14" s="61">
        <v>5.8000000000000003E-2</v>
      </c>
      <c r="M14" s="61">
        <v>18.985418930000002</v>
      </c>
      <c r="N14" s="62">
        <f t="shared" si="2"/>
        <v>1.8325183853467861</v>
      </c>
      <c r="O14" s="61">
        <v>2.625</v>
      </c>
      <c r="Z14" s="61">
        <v>4.7</v>
      </c>
      <c r="AB14" s="61">
        <v>0.23220199999999999</v>
      </c>
      <c r="AC14" s="63" t="str">
        <f t="shared" si="3"/>
        <v/>
      </c>
      <c r="AD14" s="20" t="str">
        <f t="shared" si="22"/>
        <v/>
      </c>
      <c r="AE14" s="62" t="str">
        <f t="shared" si="4"/>
        <v/>
      </c>
      <c r="AF14" s="20">
        <f t="shared" si="19"/>
        <v>0.21234549999999999</v>
      </c>
      <c r="AG14" s="62" t="str">
        <f t="shared" si="5"/>
        <v/>
      </c>
      <c r="AH14" s="62" t="str">
        <f t="shared" si="6"/>
        <v/>
      </c>
      <c r="AI14" s="62">
        <f t="shared" si="20"/>
        <v>0.1488341326277493</v>
      </c>
      <c r="AJ14" s="62">
        <f t="shared" si="21"/>
        <v>0.15985888319276778</v>
      </c>
      <c r="AK14" s="62">
        <f t="shared" si="7"/>
        <v>-1.1024750565018476E-2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6.6933224789560555E-2</v>
      </c>
      <c r="AV14" s="62" t="str">
        <f t="shared" si="11"/>
        <v/>
      </c>
      <c r="AW14" s="62">
        <f t="shared" si="12"/>
        <v>0.23220199999999999</v>
      </c>
    </row>
    <row r="15" spans="1:49">
      <c r="A15" s="62">
        <v>1882</v>
      </c>
      <c r="B15" s="61">
        <v>0.41243652600000003</v>
      </c>
      <c r="C15" s="61">
        <v>2348</v>
      </c>
      <c r="D15" s="61">
        <v>0.38231999999999999</v>
      </c>
      <c r="H15" s="61">
        <v>0.18052670000000001</v>
      </c>
      <c r="I15" s="61"/>
      <c r="K15" s="61">
        <v>5.7000000000000002E-2</v>
      </c>
      <c r="L15" s="61">
        <v>7.1999999999999995E-2</v>
      </c>
      <c r="M15" s="61">
        <v>17.255671629999998</v>
      </c>
      <c r="N15" s="62">
        <f t="shared" si="2"/>
        <v>2.0530941207873257</v>
      </c>
      <c r="O15" s="61">
        <v>2.6666669999999999</v>
      </c>
      <c r="Z15" s="61">
        <v>4.5</v>
      </c>
      <c r="AB15" s="61">
        <v>0.23255000000000001</v>
      </c>
      <c r="AC15" s="63" t="str">
        <f t="shared" si="3"/>
        <v/>
      </c>
      <c r="AD15" s="20" t="str">
        <f t="shared" si="22"/>
        <v/>
      </c>
      <c r="AE15" s="62" t="str">
        <f t="shared" si="4"/>
        <v/>
      </c>
      <c r="AF15" s="20">
        <f t="shared" si="19"/>
        <v>0.18052670000000001</v>
      </c>
      <c r="AG15" s="62" t="str">
        <f t="shared" si="5"/>
        <v/>
      </c>
      <c r="AH15" s="62" t="str">
        <f t="shared" si="6"/>
        <v/>
      </c>
      <c r="AI15" s="62">
        <f t="shared" si="20"/>
        <v>0.14908976773383553</v>
      </c>
      <c r="AJ15" s="62">
        <f t="shared" si="21"/>
        <v>0.18832391713747645</v>
      </c>
      <c r="AK15" s="62">
        <f t="shared" si="7"/>
        <v>-3.9234149403640922E-2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-6.6656794814411557E-2</v>
      </c>
      <c r="AV15" s="62" t="str">
        <f t="shared" si="11"/>
        <v/>
      </c>
      <c r="AW15" s="62">
        <f t="shared" si="12"/>
        <v>0.23255000000000001</v>
      </c>
    </row>
    <row r="16" spans="1:49">
      <c r="A16" s="62">
        <v>1883</v>
      </c>
      <c r="B16" s="61">
        <v>0.41317632100000001</v>
      </c>
      <c r="C16" s="61">
        <v>2447</v>
      </c>
      <c r="D16" s="61">
        <v>0.41210000000000002</v>
      </c>
      <c r="H16" s="61">
        <v>0.18712300000000001</v>
      </c>
      <c r="I16" s="61"/>
      <c r="K16" s="61">
        <v>6.3E-2</v>
      </c>
      <c r="L16" s="61">
        <v>7.0999999999999994E-2</v>
      </c>
      <c r="M16" s="61">
        <v>19.082381940000001</v>
      </c>
      <c r="N16" s="62">
        <f t="shared" si="2"/>
        <v>1.9202061801825623</v>
      </c>
      <c r="O16" s="61">
        <v>2.9583330000000001</v>
      </c>
      <c r="Z16" s="61">
        <v>4.7</v>
      </c>
      <c r="AB16" s="61">
        <v>0.24091000000000001</v>
      </c>
      <c r="AC16" s="63" t="str">
        <f t="shared" si="3"/>
        <v/>
      </c>
      <c r="AD16" s="20" t="str">
        <f t="shared" si="22"/>
        <v/>
      </c>
      <c r="AE16" s="62" t="str">
        <f t="shared" si="4"/>
        <v/>
      </c>
      <c r="AF16" s="20">
        <f t="shared" si="19"/>
        <v>0.18712300000000001</v>
      </c>
      <c r="AG16" s="62" t="str">
        <f t="shared" si="5"/>
        <v/>
      </c>
      <c r="AH16" s="62" t="str">
        <f t="shared" si="6"/>
        <v/>
      </c>
      <c r="AI16" s="62">
        <f t="shared" si="20"/>
        <v>0.15287551565154089</v>
      </c>
      <c r="AJ16" s="62">
        <f t="shared" si="21"/>
        <v>0.17228827954380002</v>
      </c>
      <c r="AK16" s="62">
        <f t="shared" si="7"/>
        <v>-1.9412763892259127E-2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0.11191541668811907</v>
      </c>
      <c r="AV16" s="62" t="str">
        <f t="shared" si="11"/>
        <v/>
      </c>
      <c r="AW16" s="62">
        <f t="shared" si="12"/>
        <v>0.24091000000000001</v>
      </c>
    </row>
    <row r="17" spans="1:49">
      <c r="A17" s="62">
        <v>1884</v>
      </c>
      <c r="B17" s="61">
        <v>0.41379675100000002</v>
      </c>
      <c r="C17" s="61">
        <v>2556</v>
      </c>
      <c r="D17" s="61">
        <v>0.43046000000000001</v>
      </c>
      <c r="H17" s="61">
        <v>0.2035062</v>
      </c>
      <c r="I17" s="61"/>
      <c r="K17" s="61">
        <v>5.5E-2</v>
      </c>
      <c r="L17" s="61">
        <v>7.3999999999999996E-2</v>
      </c>
      <c r="M17" s="61">
        <v>18.317710160000001</v>
      </c>
      <c r="N17" s="62">
        <f t="shared" si="2"/>
        <v>2.000380309846328</v>
      </c>
      <c r="O17" s="61">
        <v>3</v>
      </c>
      <c r="Z17" s="61">
        <v>4.9000000000000004</v>
      </c>
      <c r="AB17" s="61">
        <v>0.29326799999999997</v>
      </c>
      <c r="AC17" s="63" t="str">
        <f t="shared" si="3"/>
        <v/>
      </c>
      <c r="AD17" s="20" t="str">
        <f t="shared" si="22"/>
        <v/>
      </c>
      <c r="AE17" s="62" t="str">
        <f t="shared" si="4"/>
        <v/>
      </c>
      <c r="AF17" s="20">
        <f t="shared" si="19"/>
        <v>0.2035062</v>
      </c>
      <c r="AG17" s="62" t="str">
        <f t="shared" si="5"/>
        <v/>
      </c>
      <c r="AH17" s="62" t="str">
        <f t="shared" si="6"/>
        <v/>
      </c>
      <c r="AI17" s="62">
        <f t="shared" si="20"/>
        <v>0.12777029224550482</v>
      </c>
      <c r="AJ17" s="62">
        <f t="shared" si="21"/>
        <v>0.17190912047577009</v>
      </c>
      <c r="AK17" s="62">
        <f t="shared" si="7"/>
        <v>-4.413882823026527E-2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6.0952483800765234E-3</v>
      </c>
      <c r="AV17" s="62" t="str">
        <f t="shared" si="11"/>
        <v/>
      </c>
      <c r="AW17" s="62">
        <f t="shared" si="12"/>
        <v>0.29326799999999997</v>
      </c>
    </row>
    <row r="18" spans="1:49">
      <c r="A18" s="62">
        <v>1885</v>
      </c>
      <c r="B18" s="61">
        <v>0.41309466099999997</v>
      </c>
      <c r="C18" s="61">
        <v>2650</v>
      </c>
      <c r="D18" s="61">
        <v>0.44162000000000001</v>
      </c>
      <c r="H18" s="61">
        <v>0.18621470000000001</v>
      </c>
      <c r="I18" s="61"/>
      <c r="K18" s="61">
        <v>5.2999999999999999E-2</v>
      </c>
      <c r="L18" s="61">
        <v>0.08</v>
      </c>
      <c r="M18" s="61">
        <v>18.84139141</v>
      </c>
      <c r="N18" s="62">
        <f t="shared" si="2"/>
        <v>1.9244281007726742</v>
      </c>
      <c r="O18" s="61">
        <v>3</v>
      </c>
      <c r="Z18" s="61">
        <v>4.8</v>
      </c>
      <c r="AB18" s="61">
        <v>0.31228899999999998</v>
      </c>
      <c r="AC18" s="63" t="str">
        <f t="shared" si="3"/>
        <v/>
      </c>
      <c r="AD18" s="20" t="str">
        <f t="shared" si="22"/>
        <v/>
      </c>
      <c r="AE18" s="62" t="str">
        <f t="shared" si="4"/>
        <v/>
      </c>
      <c r="AF18" s="20">
        <f t="shared" si="19"/>
        <v>0.18621470000000001</v>
      </c>
      <c r="AG18" s="62" t="str">
        <f t="shared" si="5"/>
        <v/>
      </c>
      <c r="AH18" s="62" t="str">
        <f t="shared" si="6"/>
        <v/>
      </c>
      <c r="AI18" s="62">
        <f t="shared" si="20"/>
        <v>0.12001268058511842</v>
      </c>
      <c r="AJ18" s="62">
        <f t="shared" si="21"/>
        <v>0.18115121597753725</v>
      </c>
      <c r="AK18" s="62">
        <f t="shared" si="7"/>
        <v>-6.1138535392418827E-2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8.7708484314035148E-2</v>
      </c>
      <c r="AV18" s="62" t="str">
        <f t="shared" si="11"/>
        <v/>
      </c>
      <c r="AW18" s="62">
        <f t="shared" si="12"/>
        <v>0.31228899999999998</v>
      </c>
    </row>
    <row r="19" spans="1:49">
      <c r="A19" s="62">
        <v>1886</v>
      </c>
      <c r="B19" s="61">
        <v>0.41212500800000001</v>
      </c>
      <c r="C19" s="61">
        <v>2741</v>
      </c>
      <c r="D19" s="61">
        <v>0.45290000000000002</v>
      </c>
      <c r="H19" s="61">
        <v>0.21821389999999999</v>
      </c>
      <c r="I19" s="61"/>
      <c r="K19" s="61">
        <v>4.2000000000000003E-2</v>
      </c>
      <c r="L19" s="61">
        <v>6.8000000000000005E-2</v>
      </c>
      <c r="M19" s="61">
        <v>18.432284410000001</v>
      </c>
      <c r="N19" s="62">
        <f t="shared" si="2"/>
        <v>1.9504100419039272</v>
      </c>
      <c r="O19" s="61">
        <v>3</v>
      </c>
      <c r="Z19" s="61">
        <v>4.7</v>
      </c>
      <c r="AB19" s="61">
        <v>0.34207399999999999</v>
      </c>
      <c r="AC19" s="63" t="str">
        <f t="shared" si="3"/>
        <v/>
      </c>
      <c r="AD19" s="20" t="str">
        <f t="shared" si="22"/>
        <v/>
      </c>
      <c r="AE19" s="62" t="str">
        <f t="shared" si="4"/>
        <v/>
      </c>
      <c r="AF19" s="20">
        <f t="shared" si="19"/>
        <v>0.21821389999999999</v>
      </c>
      <c r="AG19" s="62" t="str">
        <f t="shared" si="5"/>
        <v/>
      </c>
      <c r="AH19" s="62" t="str">
        <f t="shared" si="6"/>
        <v/>
      </c>
      <c r="AI19" s="62">
        <f t="shared" si="20"/>
        <v>9.2735703245749618E-2</v>
      </c>
      <c r="AJ19" s="62">
        <f t="shared" si="21"/>
        <v>0.15014351954073749</v>
      </c>
      <c r="AK19" s="62">
        <f t="shared" si="7"/>
        <v>-5.7407816294987868E-2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3.4589204722111737E-2</v>
      </c>
      <c r="AV19" s="62" t="str">
        <f t="shared" si="11"/>
        <v/>
      </c>
      <c r="AW19" s="62">
        <f t="shared" si="12"/>
        <v>0.34207399999999999</v>
      </c>
    </row>
    <row r="20" spans="1:49">
      <c r="A20" s="62">
        <v>1887</v>
      </c>
      <c r="B20" s="61">
        <v>0.41447168200000001</v>
      </c>
      <c r="C20" s="61">
        <v>2835</v>
      </c>
      <c r="D20" s="61">
        <v>0.47252</v>
      </c>
      <c r="H20" s="61">
        <v>0.2019936</v>
      </c>
      <c r="I20" s="61"/>
      <c r="K20" s="61">
        <v>4.8000000000000001E-2</v>
      </c>
      <c r="L20" s="61">
        <v>5.8999999999999997E-2</v>
      </c>
      <c r="M20" s="61">
        <v>19.763552180000001</v>
      </c>
      <c r="N20" s="62">
        <f t="shared" si="2"/>
        <v>1.8349064592016568</v>
      </c>
      <c r="O20" s="61">
        <v>2.9166669999999999</v>
      </c>
      <c r="Z20" s="61">
        <v>4.5999999999999996</v>
      </c>
      <c r="AB20" s="61">
        <v>0.32502300000000001</v>
      </c>
      <c r="AC20" s="63" t="str">
        <f t="shared" si="3"/>
        <v/>
      </c>
      <c r="AD20" s="20" t="str">
        <f t="shared" si="22"/>
        <v/>
      </c>
      <c r="AE20" s="62" t="str">
        <f t="shared" si="4"/>
        <v/>
      </c>
      <c r="AF20" s="20">
        <f t="shared" si="19"/>
        <v>0.2019936</v>
      </c>
      <c r="AG20" s="62" t="str">
        <f t="shared" si="5"/>
        <v/>
      </c>
      <c r="AH20" s="62" t="str">
        <f t="shared" si="6"/>
        <v/>
      </c>
      <c r="AI20" s="62">
        <f t="shared" si="20"/>
        <v>0.10158300177770253</v>
      </c>
      <c r="AJ20" s="62">
        <f t="shared" si="21"/>
        <v>0.12486243968509268</v>
      </c>
      <c r="AK20" s="62">
        <f t="shared" si="7"/>
        <v>-2.3279437907390149E-2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0.10804612407449252</v>
      </c>
      <c r="AV20" s="62" t="str">
        <f t="shared" si="11"/>
        <v/>
      </c>
      <c r="AW20" s="62">
        <f t="shared" si="12"/>
        <v>0.32502300000000001</v>
      </c>
    </row>
    <row r="21" spans="1:49">
      <c r="A21" s="62">
        <v>1888</v>
      </c>
      <c r="B21" s="61">
        <v>0.41290296500000001</v>
      </c>
      <c r="C21" s="61">
        <v>2932</v>
      </c>
      <c r="D21" s="61">
        <v>0.50305999999999995</v>
      </c>
      <c r="H21" s="61">
        <v>0.21091099999999999</v>
      </c>
      <c r="I21" s="61"/>
      <c r="K21" s="61">
        <v>5.8000000000000003E-2</v>
      </c>
      <c r="L21" s="61">
        <v>7.3999999999999996E-2</v>
      </c>
      <c r="M21" s="61">
        <v>19.19867683</v>
      </c>
      <c r="N21" s="62">
        <f t="shared" si="2"/>
        <v>1.9444479597318449</v>
      </c>
      <c r="O21" s="61">
        <v>2.7916669999999999</v>
      </c>
      <c r="Z21" s="61">
        <v>4.5999999999999996</v>
      </c>
      <c r="AB21" s="61">
        <v>0.328934</v>
      </c>
      <c r="AC21" s="63" t="str">
        <f t="shared" si="3"/>
        <v/>
      </c>
      <c r="AD21" s="20" t="str">
        <f t="shared" si="22"/>
        <v/>
      </c>
      <c r="AE21" s="62" t="str">
        <f t="shared" si="4"/>
        <v/>
      </c>
      <c r="AF21" s="20">
        <f t="shared" si="19"/>
        <v>0.21091099999999999</v>
      </c>
      <c r="AG21" s="62" t="str">
        <f t="shared" si="5"/>
        <v/>
      </c>
      <c r="AH21" s="62" t="str">
        <f t="shared" si="6"/>
        <v/>
      </c>
      <c r="AI21" s="62">
        <f t="shared" si="20"/>
        <v>0.11529439828251105</v>
      </c>
      <c r="AJ21" s="62">
        <f t="shared" si="21"/>
        <v>0.1470997495328589</v>
      </c>
      <c r="AK21" s="62">
        <f t="shared" si="7"/>
        <v>-3.1805351250347849E-2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-1.1984607158392405E-2</v>
      </c>
      <c r="AV21" s="62" t="str">
        <f t="shared" si="11"/>
        <v/>
      </c>
      <c r="AW21" s="62">
        <f t="shared" si="12"/>
        <v>0.328934</v>
      </c>
    </row>
    <row r="22" spans="1:49">
      <c r="A22" s="62">
        <v>1889</v>
      </c>
      <c r="B22" s="61">
        <v>0.41177393899999998</v>
      </c>
      <c r="C22" s="61">
        <v>3022</v>
      </c>
      <c r="D22" s="61">
        <v>0.53573999999999999</v>
      </c>
      <c r="H22" s="61">
        <v>0.18612239999999999</v>
      </c>
      <c r="I22" s="61"/>
      <c r="K22" s="61">
        <v>5.8999999999999997E-2</v>
      </c>
      <c r="L22" s="61">
        <v>7.2999999999999995E-2</v>
      </c>
      <c r="M22" s="61">
        <v>20.266788200000001</v>
      </c>
      <c r="N22" s="62">
        <f t="shared" si="2"/>
        <v>1.9032090167286797</v>
      </c>
      <c r="O22" s="61">
        <v>2.7916669999999999</v>
      </c>
      <c r="Z22" s="61">
        <v>4.5</v>
      </c>
      <c r="AB22" s="61">
        <v>0.32119700000000001</v>
      </c>
      <c r="AC22" s="63" t="str">
        <f t="shared" si="3"/>
        <v/>
      </c>
      <c r="AD22" s="20" t="str">
        <f t="shared" si="22"/>
        <v/>
      </c>
      <c r="AE22" s="62" t="str">
        <f t="shared" si="4"/>
        <v/>
      </c>
      <c r="AF22" s="20">
        <f t="shared" si="19"/>
        <v>0.18612239999999999</v>
      </c>
      <c r="AG22" s="62" t="str">
        <f t="shared" si="5"/>
        <v/>
      </c>
      <c r="AH22" s="62" t="str">
        <f t="shared" si="6"/>
        <v/>
      </c>
      <c r="AI22" s="62">
        <f t="shared" si="20"/>
        <v>0.11012804718706835</v>
      </c>
      <c r="AJ22" s="62">
        <f t="shared" si="21"/>
        <v>0.13626012618060998</v>
      </c>
      <c r="AK22" s="62">
        <f t="shared" si="7"/>
        <v>-2.6132078993541627E-2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6.7436693790874164E-2</v>
      </c>
      <c r="AV22" s="62" t="str">
        <f t="shared" si="11"/>
        <v/>
      </c>
      <c r="AW22" s="62">
        <f t="shared" si="12"/>
        <v>0.32119700000000001</v>
      </c>
    </row>
    <row r="23" spans="1:49">
      <c r="A23" s="62">
        <v>1890</v>
      </c>
      <c r="B23" s="61">
        <v>0.412770427</v>
      </c>
      <c r="C23" s="61">
        <v>3107</v>
      </c>
      <c r="D23" s="61">
        <v>0.55271999999999999</v>
      </c>
      <c r="H23" s="61">
        <v>0.1699273</v>
      </c>
      <c r="I23" s="61"/>
      <c r="K23" s="61">
        <v>5.6000000000000001E-2</v>
      </c>
      <c r="L23" s="61">
        <v>7.1999999999999995E-2</v>
      </c>
      <c r="M23" s="61">
        <v>18.99736218</v>
      </c>
      <c r="N23" s="62">
        <f t="shared" si="2"/>
        <v>2.0374287305005461</v>
      </c>
      <c r="O23" s="61">
        <v>2.7916669999999999</v>
      </c>
      <c r="Z23" s="61">
        <v>4.3</v>
      </c>
      <c r="AB23" s="61">
        <v>0.34687400000000002</v>
      </c>
      <c r="AC23" s="63" t="str">
        <f t="shared" si="3"/>
        <v/>
      </c>
      <c r="AD23" s="20" t="str">
        <f t="shared" si="22"/>
        <v/>
      </c>
      <c r="AE23" s="62" t="str">
        <f t="shared" si="4"/>
        <v/>
      </c>
      <c r="AF23" s="20">
        <f t="shared" si="19"/>
        <v>0.1699273</v>
      </c>
      <c r="AG23" s="62" t="str">
        <f t="shared" si="5"/>
        <v/>
      </c>
      <c r="AH23" s="62" t="str">
        <f t="shared" si="6"/>
        <v/>
      </c>
      <c r="AI23" s="62">
        <f t="shared" si="20"/>
        <v>0.10131712259371835</v>
      </c>
      <c r="AJ23" s="62">
        <f t="shared" si="21"/>
        <v>0.13026487190620928</v>
      </c>
      <c r="AK23" s="62">
        <f t="shared" si="7"/>
        <v>-2.8947749312490931E-2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-2.3147168962835155E-2</v>
      </c>
      <c r="AV23" s="62" t="str">
        <f t="shared" si="11"/>
        <v/>
      </c>
      <c r="AW23" s="62">
        <f t="shared" si="12"/>
        <v>0.34687400000000002</v>
      </c>
    </row>
    <row r="24" spans="1:49">
      <c r="A24" s="62">
        <v>1891</v>
      </c>
      <c r="B24" s="61">
        <v>0.41335053900000002</v>
      </c>
      <c r="C24" s="61">
        <v>3196</v>
      </c>
      <c r="D24" s="61">
        <v>0.5403</v>
      </c>
      <c r="H24" s="61">
        <v>0.1954487</v>
      </c>
      <c r="I24" s="61"/>
      <c r="K24" s="61">
        <v>7.9000000000000001E-2</v>
      </c>
      <c r="L24" s="61">
        <v>7.4999999999999997E-2</v>
      </c>
      <c r="M24" s="61">
        <v>19.912640410000002</v>
      </c>
      <c r="N24" s="62">
        <f t="shared" si="2"/>
        <v>1.8471882095071401</v>
      </c>
      <c r="O24" s="61">
        <v>2.75</v>
      </c>
      <c r="Z24" s="61">
        <v>4.3</v>
      </c>
      <c r="AB24" s="61">
        <v>0.37338100000000002</v>
      </c>
      <c r="AC24" s="63" t="str">
        <f t="shared" si="3"/>
        <v/>
      </c>
      <c r="AD24" s="20" t="str">
        <f t="shared" si="22"/>
        <v/>
      </c>
      <c r="AE24" s="62" t="str">
        <f t="shared" si="4"/>
        <v/>
      </c>
      <c r="AF24" s="20">
        <f t="shared" si="19"/>
        <v>0.1954487</v>
      </c>
      <c r="AG24" s="62" t="str">
        <f t="shared" si="5"/>
        <v/>
      </c>
      <c r="AH24" s="62" t="str">
        <f t="shared" si="6"/>
        <v/>
      </c>
      <c r="AI24" s="62">
        <f t="shared" si="20"/>
        <v>0.14621506570423839</v>
      </c>
      <c r="AJ24" s="62">
        <f t="shared" si="21"/>
        <v>0.13881177123820099</v>
      </c>
      <c r="AK24" s="62">
        <f t="shared" si="7"/>
        <v>7.4032944660374078E-3</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0.14102399048787878</v>
      </c>
      <c r="AV24" s="62" t="str">
        <f t="shared" si="11"/>
        <v/>
      </c>
      <c r="AW24" s="62">
        <f t="shared" si="12"/>
        <v>0.37338100000000002</v>
      </c>
    </row>
    <row r="25" spans="1:49">
      <c r="A25" s="62">
        <v>1892</v>
      </c>
      <c r="B25" s="61">
        <v>0.412314509</v>
      </c>
      <c r="C25" s="61">
        <v>3274</v>
      </c>
      <c r="D25" s="61">
        <v>0.49569999999999997</v>
      </c>
      <c r="H25" s="61">
        <v>0.13670570000000001</v>
      </c>
      <c r="I25" s="61"/>
      <c r="K25" s="61">
        <v>6.9000000000000006E-2</v>
      </c>
      <c r="L25" s="61">
        <v>0.06</v>
      </c>
      <c r="M25" s="61">
        <v>16.979357400000001</v>
      </c>
      <c r="N25" s="62">
        <f t="shared" si="2"/>
        <v>1.9401298429402885</v>
      </c>
      <c r="O25" s="61">
        <v>2.7083330000000001</v>
      </c>
      <c r="Z25" s="61">
        <v>4.3</v>
      </c>
      <c r="AB25" s="61">
        <v>0.44070500000000001</v>
      </c>
      <c r="AC25" s="63" t="str">
        <f t="shared" si="3"/>
        <v/>
      </c>
      <c r="AD25" s="20" t="str">
        <f t="shared" si="22"/>
        <v/>
      </c>
      <c r="AE25" s="62" t="str">
        <f t="shared" si="4"/>
        <v/>
      </c>
      <c r="AF25" s="20">
        <f t="shared" si="19"/>
        <v>0.13670570000000001</v>
      </c>
      <c r="AG25" s="62" t="str">
        <f t="shared" si="5"/>
        <v/>
      </c>
      <c r="AH25" s="62" t="str">
        <f t="shared" si="6"/>
        <v/>
      </c>
      <c r="AI25" s="62">
        <f t="shared" si="20"/>
        <v>0.1391970950171475</v>
      </c>
      <c r="AJ25" s="62">
        <f t="shared" si="21"/>
        <v>0.12104095218882388</v>
      </c>
      <c r="AK25" s="62">
        <f t="shared" si="7"/>
        <v>1.8156142828323618E-2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-6.0903040484432056E-3</v>
      </c>
      <c r="AV25" s="62" t="str">
        <f t="shared" si="11"/>
        <v/>
      </c>
      <c r="AW25" s="62">
        <f t="shared" si="12"/>
        <v>0.44070500000000001</v>
      </c>
    </row>
    <row r="26" spans="1:49">
      <c r="A26" s="62">
        <v>1893</v>
      </c>
      <c r="B26" s="61">
        <v>0.41317149600000003</v>
      </c>
      <c r="C26" s="61">
        <v>3334</v>
      </c>
      <c r="D26" s="61">
        <v>0.43109999999999998</v>
      </c>
      <c r="H26" s="61">
        <v>0.11152289999999999</v>
      </c>
      <c r="I26" s="61"/>
      <c r="K26" s="61">
        <v>7.1999999999999995E-2</v>
      </c>
      <c r="L26" s="61">
        <v>4.8000000000000001E-2</v>
      </c>
      <c r="M26" s="61">
        <v>15.73493124</v>
      </c>
      <c r="N26" s="62">
        <f t="shared" si="2"/>
        <v>1.7879665107073999</v>
      </c>
      <c r="O26" s="61">
        <v>2.625</v>
      </c>
      <c r="Z26" s="61">
        <v>4.2</v>
      </c>
      <c r="AB26" s="61">
        <v>0.51709700000000003</v>
      </c>
      <c r="AC26" s="63" t="str">
        <f t="shared" si="3"/>
        <v/>
      </c>
      <c r="AD26" s="20" t="str">
        <f t="shared" si="22"/>
        <v/>
      </c>
      <c r="AE26" s="62" t="str">
        <f t="shared" si="4"/>
        <v/>
      </c>
      <c r="AF26" s="20">
        <f t="shared" si="19"/>
        <v>0.11152289999999999</v>
      </c>
      <c r="AG26" s="62" t="str">
        <f t="shared" si="5"/>
        <v/>
      </c>
      <c r="AH26" s="62" t="str">
        <f t="shared" si="6"/>
        <v/>
      </c>
      <c r="AI26" s="62">
        <f t="shared" si="20"/>
        <v>0.16701461377870563</v>
      </c>
      <c r="AJ26" s="62">
        <f t="shared" si="21"/>
        <v>0.11134307585247043</v>
      </c>
      <c r="AK26" s="62">
        <f t="shared" si="7"/>
        <v>5.5671537926235207E-2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0.12467595363973712</v>
      </c>
      <c r="AV26" s="62" t="str">
        <f t="shared" si="11"/>
        <v/>
      </c>
      <c r="AW26" s="62">
        <f t="shared" si="12"/>
        <v>0.51709700000000003</v>
      </c>
    </row>
    <row r="27" spans="1:49">
      <c r="A27" s="62">
        <v>1894</v>
      </c>
      <c r="B27" s="61">
        <v>0.41241157699999997</v>
      </c>
      <c r="C27" s="61">
        <v>3395</v>
      </c>
      <c r="D27" s="61">
        <v>0.4012</v>
      </c>
      <c r="H27" s="61">
        <v>0.1194606</v>
      </c>
      <c r="I27" s="61"/>
      <c r="K27" s="61">
        <v>6.9000000000000006E-2</v>
      </c>
      <c r="L27" s="61">
        <v>4.5999999999999999E-2</v>
      </c>
      <c r="M27" s="61">
        <v>15.98412012</v>
      </c>
      <c r="N27" s="62">
        <f t="shared" si="2"/>
        <v>1.6085857357208224</v>
      </c>
      <c r="O27" s="61">
        <v>2.4583330000000001</v>
      </c>
      <c r="Z27" s="61">
        <v>3.9</v>
      </c>
      <c r="AB27" s="61">
        <v>0.54858099999999999</v>
      </c>
      <c r="AC27" s="63" t="str">
        <f t="shared" si="3"/>
        <v/>
      </c>
      <c r="AD27" s="20" t="str">
        <f t="shared" si="22"/>
        <v/>
      </c>
      <c r="AE27" s="62" t="str">
        <f t="shared" si="4"/>
        <v/>
      </c>
      <c r="AF27" s="20">
        <f t="shared" si="19"/>
        <v>0.1194606</v>
      </c>
      <c r="AG27" s="62" t="str">
        <f t="shared" si="5"/>
        <v/>
      </c>
      <c r="AH27" s="62" t="str">
        <f t="shared" si="6"/>
        <v/>
      </c>
      <c r="AI27" s="62">
        <f t="shared" si="20"/>
        <v>0.17198404785643073</v>
      </c>
      <c r="AJ27" s="62">
        <f t="shared" si="21"/>
        <v>0.11465603190428714</v>
      </c>
      <c r="AK27" s="62">
        <f t="shared" si="7"/>
        <v>5.7328015952143596E-2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0.14772357860959093</v>
      </c>
      <c r="AV27" s="62" t="str">
        <f t="shared" si="11"/>
        <v/>
      </c>
      <c r="AW27" s="62">
        <f t="shared" si="12"/>
        <v>0.54858099999999999</v>
      </c>
    </row>
    <row r="28" spans="1:49">
      <c r="A28" s="62">
        <v>1895</v>
      </c>
      <c r="B28" s="61">
        <v>0.41104284699999999</v>
      </c>
      <c r="C28" s="61">
        <v>3460</v>
      </c>
      <c r="D28" s="61">
        <v>0.38562000000000002</v>
      </c>
      <c r="H28" s="61">
        <v>0.11082500000000001</v>
      </c>
      <c r="I28" s="61"/>
      <c r="K28" s="61">
        <v>7.2999999999999995E-2</v>
      </c>
      <c r="L28" s="61">
        <v>5.8999999999999997E-2</v>
      </c>
      <c r="M28" s="61">
        <v>14.78038199</v>
      </c>
      <c r="N28" s="62">
        <f t="shared" si="2"/>
        <v>1.6406260208784897</v>
      </c>
      <c r="O28" s="61">
        <v>2.2916669999999999</v>
      </c>
      <c r="Z28" s="61">
        <v>3.6</v>
      </c>
      <c r="AB28" s="61">
        <v>0.60085500000000003</v>
      </c>
      <c r="AC28" s="63" t="str">
        <f t="shared" si="3"/>
        <v/>
      </c>
      <c r="AD28" s="20" t="str">
        <f t="shared" si="22"/>
        <v/>
      </c>
      <c r="AE28" s="62" t="str">
        <f t="shared" si="4"/>
        <v/>
      </c>
      <c r="AF28" s="20">
        <f t="shared" si="19"/>
        <v>0.11082500000000001</v>
      </c>
      <c r="AG28" s="62" t="str">
        <f t="shared" si="5"/>
        <v/>
      </c>
      <c r="AH28" s="62" t="str">
        <f t="shared" si="6"/>
        <v/>
      </c>
      <c r="AI28" s="62">
        <f t="shared" si="20"/>
        <v>0.18930553394533475</v>
      </c>
      <c r="AJ28" s="62">
        <f t="shared" si="21"/>
        <v>0.15300036305170892</v>
      </c>
      <c r="AK28" s="62">
        <f t="shared" si="7"/>
        <v>3.6305170893625838E-2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1.9277478889499836E-2</v>
      </c>
      <c r="AV28" s="62" t="str">
        <f t="shared" si="11"/>
        <v/>
      </c>
      <c r="AW28" s="62">
        <f t="shared" si="12"/>
        <v>0.60085500000000003</v>
      </c>
    </row>
    <row r="29" spans="1:49">
      <c r="A29" s="62">
        <v>1896</v>
      </c>
      <c r="B29" s="61">
        <v>0.41304986900000001</v>
      </c>
      <c r="C29" s="61">
        <v>3523</v>
      </c>
      <c r="D29" s="61">
        <v>0.40082000000000001</v>
      </c>
      <c r="H29" s="61">
        <v>0.12961800000000001</v>
      </c>
      <c r="I29" s="61"/>
      <c r="K29" s="61">
        <v>7.5999999999999998E-2</v>
      </c>
      <c r="L29" s="61">
        <v>6.4000000000000001E-2</v>
      </c>
      <c r="M29" s="61">
        <v>15.63331238</v>
      </c>
      <c r="N29" s="62">
        <f t="shared" si="2"/>
        <v>1.5834251428166672</v>
      </c>
      <c r="O29" s="61">
        <v>2.2916669999999999</v>
      </c>
      <c r="Z29" s="61">
        <v>3.3</v>
      </c>
      <c r="AB29" s="61">
        <v>0.53442000000000001</v>
      </c>
      <c r="AC29" s="63" t="str">
        <f t="shared" si="3"/>
        <v/>
      </c>
      <c r="AD29" s="20" t="str">
        <f t="shared" si="22"/>
        <v/>
      </c>
      <c r="AE29" s="62" t="str">
        <f t="shared" si="4"/>
        <v/>
      </c>
      <c r="AF29" s="20">
        <f t="shared" si="19"/>
        <v>0.12961800000000001</v>
      </c>
      <c r="AG29" s="62" t="str">
        <f t="shared" si="5"/>
        <v/>
      </c>
      <c r="AH29" s="62" t="str">
        <f t="shared" si="6"/>
        <v/>
      </c>
      <c r="AI29" s="62">
        <f t="shared" si="20"/>
        <v>0.18961129684147496</v>
      </c>
      <c r="AJ29" s="62">
        <f t="shared" si="21"/>
        <v>0.15967267102439997</v>
      </c>
      <c r="AK29" s="62">
        <f t="shared" si="7"/>
        <v>2.9938625817074987E-2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7.1487576413182902E-2</v>
      </c>
      <c r="AV29" s="62" t="str">
        <f t="shared" si="11"/>
        <v/>
      </c>
      <c r="AW29" s="62">
        <f t="shared" si="12"/>
        <v>0.53442000000000001</v>
      </c>
    </row>
    <row r="30" spans="1:49">
      <c r="A30" s="62">
        <v>1897</v>
      </c>
      <c r="B30" s="61">
        <v>0.41296490299999999</v>
      </c>
      <c r="C30" s="61">
        <v>3586</v>
      </c>
      <c r="D30" s="61">
        <v>0.4178</v>
      </c>
      <c r="H30" s="61">
        <v>0.10044980000000001</v>
      </c>
      <c r="I30" s="61"/>
      <c r="K30" s="61">
        <v>8.2000000000000003E-2</v>
      </c>
      <c r="L30" s="61">
        <v>6.3E-2</v>
      </c>
      <c r="M30" s="61">
        <v>14.489088089999999</v>
      </c>
      <c r="N30" s="62">
        <f t="shared" si="2"/>
        <v>1.7495602367801879</v>
      </c>
      <c r="O30" s="61">
        <v>2.2916669999999999</v>
      </c>
      <c r="Z30" s="61">
        <v>3.1</v>
      </c>
      <c r="AB30" s="61">
        <v>0.58130599999999999</v>
      </c>
      <c r="AC30" s="63" t="str">
        <f t="shared" si="3"/>
        <v/>
      </c>
      <c r="AD30" s="20" t="str">
        <f t="shared" si="22"/>
        <v/>
      </c>
      <c r="AE30" s="62" t="str">
        <f t="shared" si="4"/>
        <v/>
      </c>
      <c r="AF30" s="20">
        <f t="shared" si="19"/>
        <v>0.10044980000000001</v>
      </c>
      <c r="AG30" s="62" t="str">
        <f t="shared" si="5"/>
        <v/>
      </c>
      <c r="AH30" s="62" t="str">
        <f t="shared" si="6"/>
        <v/>
      </c>
      <c r="AI30" s="62">
        <f t="shared" si="20"/>
        <v>0.19626615605552897</v>
      </c>
      <c r="AJ30" s="62">
        <f t="shared" si="21"/>
        <v>0.15078985160363811</v>
      </c>
      <c r="AK30" s="62">
        <f t="shared" si="7"/>
        <v>4.5476304451890853E-2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-6.6774150453293449E-2</v>
      </c>
      <c r="AV30" s="62" t="str">
        <f t="shared" si="11"/>
        <v/>
      </c>
      <c r="AW30" s="62">
        <f t="shared" si="12"/>
        <v>0.58130599999999999</v>
      </c>
    </row>
    <row r="31" spans="1:49">
      <c r="A31" s="62">
        <v>1898</v>
      </c>
      <c r="B31" s="61">
        <v>0.41628152200000001</v>
      </c>
      <c r="C31" s="61">
        <v>3642</v>
      </c>
      <c r="D31" s="61">
        <v>0.44124000000000002</v>
      </c>
      <c r="H31" s="61">
        <v>0.1270017</v>
      </c>
      <c r="I31" s="61"/>
      <c r="K31" s="61">
        <v>8.7999999999999995E-2</v>
      </c>
      <c r="L31" s="61">
        <v>8.3000000000000004E-2</v>
      </c>
      <c r="M31" s="61">
        <v>16.517011839999999</v>
      </c>
      <c r="N31" s="62">
        <f t="shared" si="2"/>
        <v>1.5959352103305433</v>
      </c>
      <c r="O31" s="61">
        <v>2.25</v>
      </c>
      <c r="Z31" s="61">
        <v>3</v>
      </c>
      <c r="AB31" s="61">
        <v>0.51097599999999999</v>
      </c>
      <c r="AC31" s="63" t="str">
        <f t="shared" si="3"/>
        <v/>
      </c>
      <c r="AD31" s="20" t="str">
        <f t="shared" si="22"/>
        <v/>
      </c>
      <c r="AE31" s="62" t="str">
        <f t="shared" si="4"/>
        <v/>
      </c>
      <c r="AF31" s="20">
        <f t="shared" si="19"/>
        <v>0.1270017</v>
      </c>
      <c r="AG31" s="62" t="str">
        <f t="shared" si="5"/>
        <v/>
      </c>
      <c r="AH31" s="62" t="str">
        <f t="shared" si="6"/>
        <v/>
      </c>
      <c r="AI31" s="62">
        <f t="shared" si="20"/>
        <v>0.19943794760221192</v>
      </c>
      <c r="AJ31" s="62">
        <f t="shared" si="21"/>
        <v>0.18810624603390444</v>
      </c>
      <c r="AK31" s="62">
        <f t="shared" si="7"/>
        <v>1.1331701568307484E-2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0.12290455991488609</v>
      </c>
      <c r="AV31" s="62" t="str">
        <f t="shared" si="11"/>
        <v/>
      </c>
      <c r="AW31" s="62">
        <f t="shared" si="12"/>
        <v>0.51097599999999999</v>
      </c>
    </row>
    <row r="32" spans="1:49">
      <c r="A32" s="62">
        <v>1899</v>
      </c>
      <c r="B32" s="61">
        <v>0.41551747300000003</v>
      </c>
      <c r="C32" s="61">
        <v>3691</v>
      </c>
      <c r="D32" s="61">
        <v>0.47760000000000002</v>
      </c>
      <c r="H32" s="61">
        <v>0.12746560000000001</v>
      </c>
      <c r="I32" s="61"/>
      <c r="K32" s="61">
        <v>0.104</v>
      </c>
      <c r="L32" s="61">
        <v>6.9000000000000006E-2</v>
      </c>
      <c r="M32" s="61">
        <v>16.294847099999998</v>
      </c>
      <c r="N32" s="62">
        <f t="shared" si="2"/>
        <v>1.7277535156203183</v>
      </c>
      <c r="O32" s="61">
        <v>2.375</v>
      </c>
      <c r="Z32" s="61">
        <v>3.1</v>
      </c>
      <c r="AB32" s="61">
        <v>0.51419400000000004</v>
      </c>
      <c r="AC32" s="63" t="str">
        <f t="shared" si="3"/>
        <v/>
      </c>
      <c r="AD32" s="20" t="str">
        <f t="shared" si="22"/>
        <v/>
      </c>
      <c r="AE32" s="62" t="str">
        <f t="shared" si="4"/>
        <v/>
      </c>
      <c r="AF32" s="20">
        <f t="shared" si="19"/>
        <v>0.12746560000000001</v>
      </c>
      <c r="AG32" s="62" t="str">
        <f t="shared" si="5"/>
        <v/>
      </c>
      <c r="AH32" s="62" t="str">
        <f t="shared" si="6"/>
        <v/>
      </c>
      <c r="AI32" s="62">
        <f t="shared" si="20"/>
        <v>0.21775544388609713</v>
      </c>
      <c r="AJ32" s="62">
        <f t="shared" si="21"/>
        <v>0.14447236180904524</v>
      </c>
      <c r="AK32" s="62">
        <f t="shared" si="7"/>
        <v>7.3283082077051892E-2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-4.9362115611553167E-2</v>
      </c>
      <c r="AV32" s="62" t="str">
        <f t="shared" si="11"/>
        <v/>
      </c>
      <c r="AW32" s="62">
        <f t="shared" si="12"/>
        <v>0.51419400000000004</v>
      </c>
    </row>
    <row r="33" spans="1:49">
      <c r="A33" s="62">
        <v>1900</v>
      </c>
      <c r="B33" s="61">
        <v>0.41550436400000001</v>
      </c>
      <c r="C33" s="61">
        <v>3741</v>
      </c>
      <c r="D33" s="61">
        <v>0.49242000000000002</v>
      </c>
      <c r="H33" s="61">
        <v>0.1210629</v>
      </c>
      <c r="I33" s="61"/>
      <c r="K33" s="61">
        <v>9.8000000000000004E-2</v>
      </c>
      <c r="L33" s="61">
        <v>8.5000000000000006E-2</v>
      </c>
      <c r="M33" s="61">
        <v>17.042211300000002</v>
      </c>
      <c r="N33" s="62">
        <f t="shared" si="2"/>
        <v>1.6804818724854782</v>
      </c>
      <c r="O33" s="61">
        <v>2.4166669999999999</v>
      </c>
      <c r="Z33" s="61">
        <v>3.1</v>
      </c>
      <c r="AB33" s="61">
        <v>0.50908500000000001</v>
      </c>
      <c r="AC33" s="63" t="str">
        <f t="shared" si="3"/>
        <v/>
      </c>
      <c r="AD33" s="20" t="str">
        <f t="shared" si="22"/>
        <v/>
      </c>
      <c r="AE33" s="62" t="str">
        <f t="shared" si="4"/>
        <v/>
      </c>
      <c r="AF33" s="20">
        <f t="shared" si="19"/>
        <v>0.1210629</v>
      </c>
      <c r="AG33" s="62" t="str">
        <f t="shared" si="5"/>
        <v/>
      </c>
      <c r="AH33" s="62" t="str">
        <f t="shared" si="6"/>
        <v/>
      </c>
      <c r="AI33" s="62">
        <f t="shared" si="20"/>
        <v>0.19901709922423946</v>
      </c>
      <c r="AJ33" s="62">
        <f t="shared" si="21"/>
        <v>0.17261687177612609</v>
      </c>
      <c r="AK33" s="62">
        <f t="shared" si="7"/>
        <v>2.6400227448113378E-2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5.8741437636143784E-2</v>
      </c>
      <c r="AV33" s="62" t="str">
        <f t="shared" si="11"/>
        <v/>
      </c>
      <c r="AW33" s="62">
        <f t="shared" si="12"/>
        <v>0.50908500000000001</v>
      </c>
    </row>
    <row r="34" spans="1:49">
      <c r="A34" s="62">
        <v>1901</v>
      </c>
      <c r="B34" s="61">
        <v>0.41508411499999998</v>
      </c>
      <c r="C34" s="61">
        <v>3795</v>
      </c>
      <c r="D34" s="61">
        <v>0.50456000000000001</v>
      </c>
      <c r="H34" s="61">
        <v>0.13126489999999999</v>
      </c>
      <c r="I34" s="61"/>
      <c r="K34" s="61">
        <v>9.8000000000000004E-2</v>
      </c>
      <c r="L34" s="61">
        <v>8.1000000000000003E-2</v>
      </c>
      <c r="M34" s="61">
        <v>16.289988829999999</v>
      </c>
      <c r="N34" s="62">
        <f t="shared" si="2"/>
        <v>1.7757918290790906</v>
      </c>
      <c r="O34" s="61">
        <v>2.4583330000000001</v>
      </c>
      <c r="Z34" s="61">
        <v>2.88</v>
      </c>
      <c r="AB34" s="61">
        <v>0.46767900000000001</v>
      </c>
      <c r="AC34" s="63" t="str">
        <f t="shared" si="3"/>
        <v/>
      </c>
      <c r="AD34" s="20" t="str">
        <f t="shared" si="22"/>
        <v/>
      </c>
      <c r="AE34" s="62" t="str">
        <f t="shared" si="4"/>
        <v/>
      </c>
      <c r="AF34" s="20">
        <f t="shared" si="19"/>
        <v>0.13126489999999999</v>
      </c>
      <c r="AG34" s="62" t="str">
        <f t="shared" si="5"/>
        <v/>
      </c>
      <c r="AH34" s="62" t="str">
        <f t="shared" si="6"/>
        <v/>
      </c>
      <c r="AI34" s="62">
        <f t="shared" si="20"/>
        <v>0.19422863485016648</v>
      </c>
      <c r="AJ34" s="62">
        <f t="shared" si="21"/>
        <v>0.16053591247819882</v>
      </c>
      <c r="AK34" s="62">
        <f t="shared" si="7"/>
        <v>3.3692722371967659E-2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-2.4165843195550318E-2</v>
      </c>
      <c r="AV34" s="62" t="str">
        <f t="shared" si="11"/>
        <v/>
      </c>
      <c r="AW34" s="62">
        <f t="shared" si="12"/>
        <v>0.46767900000000001</v>
      </c>
    </row>
    <row r="35" spans="1:49">
      <c r="A35" s="62">
        <v>1902</v>
      </c>
      <c r="B35" s="61">
        <v>0.41527138099999999</v>
      </c>
      <c r="C35" s="61">
        <v>3850</v>
      </c>
      <c r="D35" s="61">
        <v>0.53466000000000002</v>
      </c>
      <c r="H35" s="61">
        <v>0.1554054</v>
      </c>
      <c r="I35" s="61">
        <v>7.7999999999999996E-3</v>
      </c>
      <c r="J35" s="61">
        <v>2.1999999999999999E-2</v>
      </c>
      <c r="K35" s="61">
        <v>8.5000000000000006E-2</v>
      </c>
      <c r="L35" s="61">
        <v>7.6999999999999999E-2</v>
      </c>
      <c r="M35" s="61">
        <v>16.22045481</v>
      </c>
      <c r="N35" s="62">
        <f t="shared" si="2"/>
        <v>1.8627978984117028</v>
      </c>
      <c r="O35" s="61">
        <v>2.625</v>
      </c>
      <c r="Z35" s="61">
        <v>2.88</v>
      </c>
      <c r="AB35" s="61">
        <v>0.46443899999999999</v>
      </c>
      <c r="AC35" s="63" t="str">
        <f t="shared" si="3"/>
        <v/>
      </c>
      <c r="AD35" s="20" t="str">
        <f t="shared" si="22"/>
        <v/>
      </c>
      <c r="AE35" s="62" t="str">
        <f t="shared" si="4"/>
        <v/>
      </c>
      <c r="AF35" s="20">
        <f t="shared" si="19"/>
        <v>0.1554054</v>
      </c>
      <c r="AG35" s="62">
        <f t="shared" si="5"/>
        <v>1.4588710582426213E-2</v>
      </c>
      <c r="AH35" s="62">
        <f t="shared" si="6"/>
        <v>4.1147645232484188E-2</v>
      </c>
      <c r="AI35" s="62">
        <f t="shared" si="20"/>
        <v>0.15897953839823439</v>
      </c>
      <c r="AJ35" s="62">
        <f t="shared" si="21"/>
        <v>0.14401675831369468</v>
      </c>
      <c r="AK35" s="62">
        <f t="shared" si="7"/>
        <v>1.4962780084539717E-2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-1.9033179594026658E-2</v>
      </c>
      <c r="AV35" s="62" t="str">
        <f t="shared" si="11"/>
        <v/>
      </c>
      <c r="AW35" s="62">
        <f t="shared" si="12"/>
        <v>0.46443899999999999</v>
      </c>
    </row>
    <row r="36" spans="1:49">
      <c r="A36" s="62">
        <v>1903</v>
      </c>
      <c r="B36" s="61">
        <v>0.41551649099999999</v>
      </c>
      <c r="C36" s="61">
        <v>3896</v>
      </c>
      <c r="D36" s="61">
        <v>0.51539999999999997</v>
      </c>
      <c r="H36" s="61">
        <v>0.15887850000000001</v>
      </c>
      <c r="I36" s="61">
        <v>8.6E-3</v>
      </c>
      <c r="J36" s="61">
        <v>2.4E-2</v>
      </c>
      <c r="K36" s="61">
        <v>9.4E-2</v>
      </c>
      <c r="L36" s="61">
        <v>7.0999999999999994E-2</v>
      </c>
      <c r="M36" s="61">
        <v>17.309618690000001</v>
      </c>
      <c r="N36" s="62">
        <f t="shared" si="2"/>
        <v>1.6628373355273345</v>
      </c>
      <c r="O36" s="61">
        <v>2.6666669999999999</v>
      </c>
      <c r="Z36" s="61">
        <v>3.13</v>
      </c>
      <c r="AB36" s="61">
        <v>0.49742799999999998</v>
      </c>
      <c r="AC36" s="63" t="str">
        <f t="shared" si="3"/>
        <v/>
      </c>
      <c r="AD36" s="20" t="str">
        <f t="shared" si="22"/>
        <v/>
      </c>
      <c r="AE36" s="62" t="str">
        <f t="shared" si="4"/>
        <v/>
      </c>
      <c r="AF36" s="20">
        <f t="shared" si="19"/>
        <v>0.15887850000000001</v>
      </c>
      <c r="AG36" s="62">
        <f t="shared" si="5"/>
        <v>1.6686069072565E-2</v>
      </c>
      <c r="AH36" s="62">
        <f t="shared" si="6"/>
        <v>4.6565774155995346E-2</v>
      </c>
      <c r="AI36" s="62">
        <f t="shared" si="20"/>
        <v>0.18238261544431511</v>
      </c>
      <c r="AJ36" s="62">
        <f t="shared" si="21"/>
        <v>0.13775708187815289</v>
      </c>
      <c r="AK36" s="62">
        <f t="shared" si="7"/>
        <v>4.4625533566162223E-2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0.14235422238503545</v>
      </c>
      <c r="AV36" s="62" t="str">
        <f t="shared" si="11"/>
        <v/>
      </c>
      <c r="AW36" s="62">
        <f t="shared" si="12"/>
        <v>0.49742799999999998</v>
      </c>
    </row>
    <row r="37" spans="1:49">
      <c r="A37" s="62">
        <v>1904</v>
      </c>
      <c r="B37" s="61">
        <v>0.41463923899999999</v>
      </c>
      <c r="C37" s="61">
        <v>3946</v>
      </c>
      <c r="D37" s="61">
        <v>0.53947999999999996</v>
      </c>
      <c r="H37" s="61">
        <v>0.11607140000000001</v>
      </c>
      <c r="I37" s="61">
        <v>8.6E-3</v>
      </c>
      <c r="J37" s="61">
        <v>2.4E-2</v>
      </c>
      <c r="K37" s="61">
        <v>0.113</v>
      </c>
      <c r="L37" s="61">
        <v>6.7000000000000004E-2</v>
      </c>
      <c r="M37" s="61">
        <v>18.249289489999999</v>
      </c>
      <c r="N37" s="62">
        <f t="shared" si="2"/>
        <v>1.6299868830621504</v>
      </c>
      <c r="O37" s="61">
        <v>2.5416669999999999</v>
      </c>
      <c r="Z37" s="61">
        <v>3.25</v>
      </c>
      <c r="AB37" s="61">
        <v>0.47877199999999998</v>
      </c>
      <c r="AC37" s="63" t="str">
        <f t="shared" si="3"/>
        <v/>
      </c>
      <c r="AD37" s="20" t="str">
        <f t="shared" si="22"/>
        <v/>
      </c>
      <c r="AE37" s="62" t="str">
        <f t="shared" si="4"/>
        <v/>
      </c>
      <c r="AF37" s="20">
        <f t="shared" si="19"/>
        <v>0.11607140000000001</v>
      </c>
      <c r="AG37" s="62">
        <f t="shared" si="5"/>
        <v>1.5941276785052274E-2</v>
      </c>
      <c r="AH37" s="62">
        <f t="shared" si="6"/>
        <v>4.4487284051308675E-2</v>
      </c>
      <c r="AI37" s="62">
        <f t="shared" si="20"/>
        <v>0.20946096240824499</v>
      </c>
      <c r="AJ37" s="62">
        <f t="shared" si="21"/>
        <v>0.12419366797657004</v>
      </c>
      <c r="AK37" s="62">
        <f t="shared" si="7"/>
        <v>8.5267294431674953E-2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5.1253413967421932E-2</v>
      </c>
      <c r="AV37" s="62" t="str">
        <f t="shared" si="11"/>
        <v/>
      </c>
      <c r="AW37" s="62">
        <f t="shared" si="12"/>
        <v>0.47877199999999998</v>
      </c>
    </row>
    <row r="38" spans="1:49">
      <c r="A38" s="62">
        <v>1905</v>
      </c>
      <c r="B38" s="61">
        <v>0.41488145700000001</v>
      </c>
      <c r="C38" s="61">
        <v>4004</v>
      </c>
      <c r="D38" s="61">
        <v>0.53466000000000002</v>
      </c>
      <c r="H38" s="61">
        <v>0.1058559</v>
      </c>
      <c r="I38" s="61">
        <v>8.9999999999999993E-3</v>
      </c>
      <c r="J38" s="61">
        <v>2.1999999999999999E-2</v>
      </c>
      <c r="K38" s="61">
        <v>0.11</v>
      </c>
      <c r="L38" s="61">
        <v>7.0000000000000007E-2</v>
      </c>
      <c r="M38" s="61">
        <v>18.19433029</v>
      </c>
      <c r="N38" s="62">
        <f t="shared" si="2"/>
        <v>1.5968324625639563</v>
      </c>
      <c r="O38" s="61">
        <v>2.5416669999999999</v>
      </c>
      <c r="Z38" s="61">
        <v>3.25</v>
      </c>
      <c r="AB38" s="61">
        <v>0.49126900000000001</v>
      </c>
      <c r="AC38" s="63" t="str">
        <f t="shared" si="3"/>
        <v/>
      </c>
      <c r="AD38" s="20" t="str">
        <f t="shared" si="22"/>
        <v/>
      </c>
      <c r="AE38" s="62" t="str">
        <f t="shared" si="4"/>
        <v/>
      </c>
      <c r="AF38" s="20">
        <f t="shared" ref="AF38:AF69" si="27">IF(H38="","",H38)</f>
        <v>0.1058559</v>
      </c>
      <c r="AG38" s="62">
        <f t="shared" si="5"/>
        <v>1.6833127595107168E-2</v>
      </c>
      <c r="AH38" s="62">
        <f t="shared" si="6"/>
        <v>4.1147645232484188E-2</v>
      </c>
      <c r="AI38" s="62">
        <f t="shared" si="20"/>
        <v>0.20573822616242096</v>
      </c>
      <c r="AJ38" s="62">
        <f t="shared" si="21"/>
        <v>0.13092432573972246</v>
      </c>
      <c r="AK38" s="62">
        <f t="shared" si="7"/>
        <v>7.4813900422698504E-2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5.3050011454745048E-2</v>
      </c>
      <c r="AV38" s="62" t="str">
        <f t="shared" si="11"/>
        <v/>
      </c>
      <c r="AW38" s="62">
        <f t="shared" si="12"/>
        <v>0.49126900000000001</v>
      </c>
    </row>
    <row r="39" spans="1:49">
      <c r="A39" s="62">
        <v>1906</v>
      </c>
      <c r="B39" s="61">
        <v>0.41494647200000001</v>
      </c>
      <c r="C39" s="61">
        <v>4062</v>
      </c>
      <c r="D39" s="61">
        <v>0.57682</v>
      </c>
      <c r="H39" s="61">
        <v>0.1106472</v>
      </c>
      <c r="I39" s="61">
        <v>0.01</v>
      </c>
      <c r="J39" s="61">
        <v>2.4E-2</v>
      </c>
      <c r="K39" s="61">
        <v>0.13500000000000001</v>
      </c>
      <c r="L39" s="61">
        <v>8.1000000000000003E-2</v>
      </c>
      <c r="M39" s="61">
        <v>19.16598471</v>
      </c>
      <c r="N39" s="62">
        <f t="shared" si="2"/>
        <v>1.6120594577646381</v>
      </c>
      <c r="O39" s="61">
        <v>2.5833330000000001</v>
      </c>
      <c r="Z39" s="61">
        <v>3.25</v>
      </c>
      <c r="AB39" s="61">
        <v>0.47075</v>
      </c>
      <c r="AC39" s="63" t="str">
        <f t="shared" si="3"/>
        <v/>
      </c>
      <c r="AD39" s="20" t="str">
        <f t="shared" ref="AD39:AD70" si="28">IF(F39="","",F39)</f>
        <v/>
      </c>
      <c r="AE39" s="62" t="str">
        <f t="shared" si="4"/>
        <v/>
      </c>
      <c r="AF39" s="20">
        <f t="shared" si="27"/>
        <v>0.1106472</v>
      </c>
      <c r="AG39" s="62">
        <f t="shared" si="5"/>
        <v>1.7336430775631913E-2</v>
      </c>
      <c r="AH39" s="62">
        <f t="shared" si="6"/>
        <v>4.1607433861516593E-2</v>
      </c>
      <c r="AI39" s="62">
        <f t="shared" si="20"/>
        <v>0.23404181547103084</v>
      </c>
      <c r="AJ39" s="62">
        <f t="shared" si="21"/>
        <v>0.14042508928261849</v>
      </c>
      <c r="AK39" s="62">
        <f t="shared" si="7"/>
        <v>9.3616726188412352E-2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2.3009428256812722E-2</v>
      </c>
      <c r="AV39" s="62" t="str">
        <f t="shared" si="11"/>
        <v/>
      </c>
      <c r="AW39" s="62">
        <f t="shared" si="12"/>
        <v>0.47075</v>
      </c>
    </row>
    <row r="40" spans="1:49">
      <c r="A40" s="62">
        <v>1907</v>
      </c>
      <c r="B40" s="61">
        <v>0.41196953400000003</v>
      </c>
      <c r="C40" s="61">
        <v>4127</v>
      </c>
      <c r="D40" s="61">
        <v>0.64785999999999999</v>
      </c>
      <c r="H40" s="61">
        <v>0.133829</v>
      </c>
      <c r="I40" s="61">
        <v>1.2E-2</v>
      </c>
      <c r="J40" s="61">
        <v>2.5999999999999999E-2</v>
      </c>
      <c r="K40" s="61">
        <v>0.14299999999999999</v>
      </c>
      <c r="L40" s="61">
        <v>9.4E-2</v>
      </c>
      <c r="M40" s="61">
        <v>19.637034679999999</v>
      </c>
      <c r="N40" s="62">
        <f t="shared" si="2"/>
        <v>1.7393324232152354</v>
      </c>
      <c r="O40" s="61">
        <v>2.5833330000000001</v>
      </c>
      <c r="Z40" s="61">
        <v>3.19</v>
      </c>
      <c r="AB40" s="61">
        <v>0.41248299999999999</v>
      </c>
      <c r="AC40" s="63" t="str">
        <f t="shared" si="3"/>
        <v/>
      </c>
      <c r="AD40" s="20" t="str">
        <f t="shared" si="28"/>
        <v/>
      </c>
      <c r="AE40" s="62" t="str">
        <f t="shared" si="4"/>
        <v/>
      </c>
      <c r="AF40" s="20">
        <f t="shared" si="27"/>
        <v>0.133829</v>
      </c>
      <c r="AG40" s="62">
        <f t="shared" si="5"/>
        <v>1.8522520297595161E-2</v>
      </c>
      <c r="AH40" s="62">
        <f t="shared" si="6"/>
        <v>4.0132127311456177E-2</v>
      </c>
      <c r="AI40" s="62">
        <f t="shared" si="20"/>
        <v>0.22072670021300897</v>
      </c>
      <c r="AJ40" s="62">
        <f t="shared" si="21"/>
        <v>0.14509307566449542</v>
      </c>
      <c r="AK40" s="62">
        <f t="shared" si="7"/>
        <v>7.5633624548513551E-2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-4.3488846915830798E-2</v>
      </c>
      <c r="AV40" s="62" t="str">
        <f t="shared" si="11"/>
        <v/>
      </c>
      <c r="AW40" s="62">
        <f t="shared" si="12"/>
        <v>0.41248299999999999</v>
      </c>
    </row>
    <row r="41" spans="1:49">
      <c r="A41" s="62">
        <v>1908</v>
      </c>
      <c r="B41" s="61">
        <v>0.41480299199999998</v>
      </c>
      <c r="C41" s="61">
        <v>4197</v>
      </c>
      <c r="D41" s="61">
        <v>0.64546000000000003</v>
      </c>
      <c r="H41" s="61">
        <v>0.141791</v>
      </c>
      <c r="I41" s="61">
        <v>1.2999999999999999E-2</v>
      </c>
      <c r="J41" s="61">
        <v>0.03</v>
      </c>
      <c r="K41" s="61">
        <v>0.127</v>
      </c>
      <c r="L41" s="61">
        <v>9.0999999999999998E-2</v>
      </c>
      <c r="M41" s="61">
        <v>19.968814179999999</v>
      </c>
      <c r="N41" s="62">
        <f t="shared" si="2"/>
        <v>1.6756753879713009</v>
      </c>
      <c r="O41" s="61">
        <v>2.6666669999999999</v>
      </c>
      <c r="Z41" s="61">
        <v>3.19</v>
      </c>
      <c r="AB41" s="61">
        <v>0.42359599999999997</v>
      </c>
      <c r="AC41" s="63" t="str">
        <f t="shared" si="3"/>
        <v/>
      </c>
      <c r="AD41" s="20" t="str">
        <f t="shared" si="28"/>
        <v/>
      </c>
      <c r="AE41" s="62" t="str">
        <f t="shared" si="4"/>
        <v/>
      </c>
      <c r="AF41" s="20">
        <f t="shared" si="27"/>
        <v>0.141791</v>
      </c>
      <c r="AG41" s="62">
        <f t="shared" si="5"/>
        <v>2.0140674867536328E-2</v>
      </c>
      <c r="AH41" s="62">
        <f t="shared" si="6"/>
        <v>4.6478480463545371E-2</v>
      </c>
      <c r="AI41" s="62">
        <f t="shared" si="20"/>
        <v>0.19675890062900875</v>
      </c>
      <c r="AJ41" s="62">
        <f t="shared" si="21"/>
        <v>0.14098472407275431</v>
      </c>
      <c r="AK41" s="62">
        <f t="shared" si="7"/>
        <v>5.577417655625444E-2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6.9185074083124271E-2</v>
      </c>
      <c r="AV41" s="62" t="str">
        <f t="shared" si="11"/>
        <v/>
      </c>
      <c r="AW41" s="62">
        <f t="shared" si="12"/>
        <v>0.42359599999999997</v>
      </c>
    </row>
    <row r="42" spans="1:49">
      <c r="A42" s="62">
        <v>1909</v>
      </c>
      <c r="B42" s="61">
        <v>0.41355515399999998</v>
      </c>
      <c r="C42" s="61">
        <v>4278</v>
      </c>
      <c r="D42" s="61">
        <v>0.69</v>
      </c>
      <c r="H42" s="61">
        <v>0.13089010000000001</v>
      </c>
      <c r="I42" s="61">
        <v>1.4999999999999999E-2</v>
      </c>
      <c r="J42" s="61">
        <v>2.8000000000000001E-2</v>
      </c>
      <c r="K42" s="61">
        <v>0.128</v>
      </c>
      <c r="L42" s="61">
        <v>9.2999999999999999E-2</v>
      </c>
      <c r="M42" s="61">
        <v>21.215669470000002</v>
      </c>
      <c r="N42" s="62">
        <f t="shared" si="2"/>
        <v>1.6541061331089981</v>
      </c>
      <c r="O42" s="61">
        <v>2.7083330000000001</v>
      </c>
      <c r="Z42" s="61">
        <v>3.13</v>
      </c>
      <c r="AB42" s="61">
        <v>0.40630699999999997</v>
      </c>
      <c r="AC42" s="63" t="str">
        <f t="shared" si="3"/>
        <v/>
      </c>
      <c r="AD42" s="20" t="str">
        <f t="shared" si="28"/>
        <v/>
      </c>
      <c r="AE42" s="62" t="str">
        <f t="shared" si="4"/>
        <v/>
      </c>
      <c r="AF42" s="20">
        <f t="shared" si="27"/>
        <v>0.13089010000000001</v>
      </c>
      <c r="AG42" s="62">
        <f t="shared" si="5"/>
        <v>2.1739130434782608E-2</v>
      </c>
      <c r="AH42" s="62">
        <f t="shared" si="6"/>
        <v>4.057971014492754E-2</v>
      </c>
      <c r="AI42" s="62">
        <f t="shared" si="20"/>
        <v>0.18550724637681162</v>
      </c>
      <c r="AJ42" s="62">
        <f t="shared" si="21"/>
        <v>0.13478260869565217</v>
      </c>
      <c r="AK42" s="62">
        <f t="shared" si="7"/>
        <v>5.0724637681159451E-2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4.485553862476202E-2</v>
      </c>
      <c r="AV42" s="62" t="str">
        <f t="shared" si="11"/>
        <v/>
      </c>
      <c r="AW42" s="62">
        <f t="shared" si="12"/>
        <v>0.40630699999999997</v>
      </c>
    </row>
    <row r="43" spans="1:49">
      <c r="A43" s="62">
        <v>1910</v>
      </c>
      <c r="B43" s="61">
        <v>0.41395996699999998</v>
      </c>
      <c r="C43" s="61">
        <v>4375</v>
      </c>
      <c r="D43" s="61">
        <v>0.75022</v>
      </c>
      <c r="H43" s="61">
        <v>0.13001599999999999</v>
      </c>
      <c r="I43" s="61">
        <v>2.5999999999999999E-2</v>
      </c>
      <c r="J43" s="61">
        <v>3.2000000000000001E-2</v>
      </c>
      <c r="K43" s="61">
        <v>0.14699999999999999</v>
      </c>
      <c r="L43" s="61">
        <v>0.109</v>
      </c>
      <c r="M43" s="61">
        <v>22.21424682</v>
      </c>
      <c r="N43" s="62">
        <f t="shared" si="2"/>
        <v>1.6795416941530152</v>
      </c>
      <c r="O43" s="61">
        <v>2.75</v>
      </c>
      <c r="Z43" s="61">
        <v>3.13</v>
      </c>
      <c r="AB43" s="61">
        <v>0.38771299999999997</v>
      </c>
      <c r="AC43" s="63" t="str">
        <f t="shared" si="3"/>
        <v/>
      </c>
      <c r="AD43" s="20" t="str">
        <f t="shared" si="28"/>
        <v/>
      </c>
      <c r="AE43" s="62" t="str">
        <f t="shared" si="4"/>
        <v/>
      </c>
      <c r="AF43" s="20">
        <f t="shared" si="27"/>
        <v>0.13001599999999999</v>
      </c>
      <c r="AG43" s="62">
        <f t="shared" si="5"/>
        <v>3.465650075977713E-2</v>
      </c>
      <c r="AH43" s="62">
        <f t="shared" si="6"/>
        <v>4.2654154781264164E-2</v>
      </c>
      <c r="AI43" s="62">
        <f t="shared" si="20"/>
        <v>0.19594252352643224</v>
      </c>
      <c r="AJ43" s="62">
        <f t="shared" si="21"/>
        <v>0.14529071472368105</v>
      </c>
      <c r="AK43" s="62">
        <f t="shared" si="7"/>
        <v>5.0651808802751191E-2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1.6039806982760765E-2</v>
      </c>
      <c r="AV43" s="62" t="str">
        <f t="shared" si="11"/>
        <v/>
      </c>
      <c r="AW43" s="62">
        <f t="shared" si="12"/>
        <v>0.38771299999999997</v>
      </c>
    </row>
    <row r="44" spans="1:49">
      <c r="A44" s="62">
        <v>1911</v>
      </c>
      <c r="B44" s="61">
        <v>0.41465588599999997</v>
      </c>
      <c r="C44" s="61">
        <v>4500</v>
      </c>
      <c r="D44" s="61">
        <v>0.82367999999999997</v>
      </c>
      <c r="H44" s="61">
        <v>0.14327490000000001</v>
      </c>
      <c r="I44" s="61">
        <v>0.03</v>
      </c>
      <c r="J44" s="61">
        <v>3.7999999999999999E-2</v>
      </c>
      <c r="K44" s="61">
        <v>0.156</v>
      </c>
      <c r="L44" s="61">
        <v>0.122</v>
      </c>
      <c r="M44" s="61">
        <v>21.749067270000001</v>
      </c>
      <c r="N44" s="62">
        <f t="shared" si="2"/>
        <v>1.831121545401337</v>
      </c>
      <c r="O44" s="61">
        <v>2.9583330000000001</v>
      </c>
      <c r="Z44" s="61">
        <v>3.25</v>
      </c>
      <c r="AB44" s="61">
        <v>0.25887900000000003</v>
      </c>
      <c r="AC44" s="63" t="str">
        <f t="shared" si="3"/>
        <v/>
      </c>
      <c r="AD44" s="20" t="str">
        <f t="shared" si="28"/>
        <v/>
      </c>
      <c r="AE44" s="62" t="str">
        <f t="shared" si="4"/>
        <v/>
      </c>
      <c r="AF44" s="20">
        <f t="shared" si="27"/>
        <v>0.14327490000000001</v>
      </c>
      <c r="AG44" s="62">
        <f t="shared" si="5"/>
        <v>3.6421911421911424E-2</v>
      </c>
      <c r="AH44" s="62">
        <f t="shared" si="6"/>
        <v>4.6134421134421136E-2</v>
      </c>
      <c r="AI44" s="62">
        <f t="shared" si="20"/>
        <v>0.18939393939393939</v>
      </c>
      <c r="AJ44" s="62">
        <f t="shared" si="21"/>
        <v>0.14811577311577312</v>
      </c>
      <c r="AK44" s="62">
        <f t="shared" si="7"/>
        <v>4.1278166278166273E-2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-5.5107690368196384E-2</v>
      </c>
      <c r="AV44" s="62" t="str">
        <f t="shared" si="11"/>
        <v/>
      </c>
      <c r="AW44" s="62">
        <f t="shared" si="12"/>
        <v>0.25887900000000003</v>
      </c>
    </row>
    <row r="45" spans="1:49">
      <c r="A45" s="62">
        <v>1912</v>
      </c>
      <c r="B45" s="61">
        <v>0.41416473599999998</v>
      </c>
      <c r="C45" s="61">
        <v>4661</v>
      </c>
      <c r="D45" s="61">
        <v>0.88388</v>
      </c>
      <c r="H45" s="61">
        <v>0.16893730000000001</v>
      </c>
      <c r="I45" s="61">
        <v>3.4000000000000002E-2</v>
      </c>
      <c r="J45" s="61">
        <v>4.2000000000000003E-2</v>
      </c>
      <c r="K45" s="61">
        <v>0.155</v>
      </c>
      <c r="L45" s="61">
        <v>0.14199999999999999</v>
      </c>
      <c r="M45" s="61">
        <v>21.725686830000001</v>
      </c>
      <c r="N45" s="62">
        <f t="shared" si="2"/>
        <v>1.8991203661709817</v>
      </c>
      <c r="O45" s="61">
        <v>3.2083330000000001</v>
      </c>
      <c r="Z45" s="61">
        <v>3.38</v>
      </c>
      <c r="AB45" s="61">
        <v>0.37364700000000001</v>
      </c>
      <c r="AC45" s="63" t="str">
        <f t="shared" si="3"/>
        <v/>
      </c>
      <c r="AD45" s="20" t="str">
        <f t="shared" si="28"/>
        <v/>
      </c>
      <c r="AE45" s="62" t="str">
        <f t="shared" si="4"/>
        <v/>
      </c>
      <c r="AF45" s="20">
        <f t="shared" si="27"/>
        <v>0.16893730000000001</v>
      </c>
      <c r="AG45" s="62">
        <f t="shared" si="5"/>
        <v>3.8466760193691454E-2</v>
      </c>
      <c r="AH45" s="62">
        <f t="shared" si="6"/>
        <v>4.7517762592207087E-2</v>
      </c>
      <c r="AI45" s="62">
        <f t="shared" si="20"/>
        <v>0.17536317147124045</v>
      </c>
      <c r="AJ45" s="62">
        <f t="shared" si="21"/>
        <v>0.16065529257365252</v>
      </c>
      <c r="AK45" s="62">
        <f t="shared" si="7"/>
        <v>1.4707878897587928E-2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-3.9621683307836109E-3</v>
      </c>
      <c r="AV45" s="62" t="str">
        <f t="shared" si="11"/>
        <v/>
      </c>
      <c r="AW45" s="62">
        <f t="shared" si="12"/>
        <v>0.37364700000000001</v>
      </c>
    </row>
    <row r="46" spans="1:49">
      <c r="A46" s="62">
        <v>1913</v>
      </c>
      <c r="B46" s="61">
        <v>0.41384944000000001</v>
      </c>
      <c r="C46" s="61">
        <v>4821</v>
      </c>
      <c r="D46" s="61">
        <v>0.96577999999999997</v>
      </c>
      <c r="H46" s="61">
        <v>0.1832918</v>
      </c>
      <c r="I46" s="61">
        <v>3.5999999999999997E-2</v>
      </c>
      <c r="J46" s="61">
        <v>4.3999999999999997E-2</v>
      </c>
      <c r="K46" s="61">
        <v>0.154</v>
      </c>
      <c r="L46" s="61">
        <v>0.14499999999999999</v>
      </c>
      <c r="M46" s="61">
        <v>21.98287161</v>
      </c>
      <c r="N46" s="62">
        <f t="shared" si="2"/>
        <v>1.9827522651207889</v>
      </c>
      <c r="O46" s="61">
        <v>3.1666669999999999</v>
      </c>
      <c r="Z46" s="61">
        <v>3.3</v>
      </c>
      <c r="AB46" s="61">
        <v>0.37071799999999999</v>
      </c>
      <c r="AC46" s="63" t="str">
        <f t="shared" si="3"/>
        <v/>
      </c>
      <c r="AD46" s="20" t="str">
        <f t="shared" si="28"/>
        <v/>
      </c>
      <c r="AE46" s="62" t="str">
        <f t="shared" si="4"/>
        <v/>
      </c>
      <c r="AF46" s="20">
        <f t="shared" si="27"/>
        <v>0.1832918</v>
      </c>
      <c r="AG46" s="62">
        <f t="shared" si="5"/>
        <v>3.7275570005591334E-2</v>
      </c>
      <c r="AH46" s="62">
        <f t="shared" si="6"/>
        <v>4.5559030006833853E-2</v>
      </c>
      <c r="AI46" s="62">
        <f t="shared" si="20"/>
        <v>0.15945660502391848</v>
      </c>
      <c r="AJ46" s="62">
        <f t="shared" si="21"/>
        <v>0.15013771252252064</v>
      </c>
      <c r="AK46" s="62">
        <f t="shared" si="7"/>
        <v>9.3188925013978352E-3</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-9.2950985965889396E-3</v>
      </c>
      <c r="AV46" s="62" t="str">
        <f t="shared" si="11"/>
        <v/>
      </c>
      <c r="AW46" s="62">
        <f t="shared" si="12"/>
        <v>0.37071799999999999</v>
      </c>
    </row>
    <row r="47" spans="1:49">
      <c r="A47" s="62">
        <v>1914</v>
      </c>
      <c r="B47" s="61">
        <v>0.40966984200000001</v>
      </c>
      <c r="C47" s="61">
        <v>4933</v>
      </c>
      <c r="D47" s="61">
        <v>1.04044</v>
      </c>
      <c r="H47" s="61">
        <v>0.17245369999999999</v>
      </c>
      <c r="I47" s="61">
        <v>6.4000000000000001E-2</v>
      </c>
      <c r="J47" s="61">
        <v>4.3999999999999997E-2</v>
      </c>
      <c r="K47" s="61"/>
      <c r="L47" s="61"/>
      <c r="M47" s="61">
        <v>21.415567129999999</v>
      </c>
      <c r="N47" s="62">
        <f t="shared" si="2"/>
        <v>2.1428321176143013</v>
      </c>
      <c r="O47" s="61">
        <v>3.3333330000000001</v>
      </c>
      <c r="Z47" s="61">
        <v>3.3</v>
      </c>
      <c r="AB47" s="61">
        <v>0.38148199999999999</v>
      </c>
      <c r="AC47" s="63" t="str">
        <f t="shared" si="3"/>
        <v/>
      </c>
      <c r="AD47" s="20" t="str">
        <f t="shared" si="28"/>
        <v/>
      </c>
      <c r="AE47" s="62" t="str">
        <f t="shared" si="4"/>
        <v/>
      </c>
      <c r="AF47" s="20">
        <f t="shared" si="27"/>
        <v>0.17245369999999999</v>
      </c>
      <c r="AG47" s="62">
        <f t="shared" si="5"/>
        <v>6.1512437045865211E-2</v>
      </c>
      <c r="AH47" s="62">
        <f t="shared" si="6"/>
        <v>4.2289800469032329E-2</v>
      </c>
      <c r="AI47" s="62" t="str">
        <f t="shared" si="20"/>
        <v/>
      </c>
      <c r="AJ47" s="62" t="str">
        <f t="shared" si="21"/>
        <v/>
      </c>
      <c r="AK47" s="62" t="str">
        <f t="shared" si="7"/>
        <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-4.4642461137691686E-2</v>
      </c>
      <c r="AV47" s="62" t="str">
        <f t="shared" si="11"/>
        <v/>
      </c>
      <c r="AW47" s="62">
        <f t="shared" si="12"/>
        <v>0.38148199999999999</v>
      </c>
    </row>
    <row r="48" spans="1:49">
      <c r="A48" s="62">
        <v>1915</v>
      </c>
      <c r="B48" s="61">
        <v>0.42726935599999999</v>
      </c>
      <c r="C48" s="61">
        <v>4971</v>
      </c>
      <c r="D48" s="61">
        <v>1.00912</v>
      </c>
      <c r="H48" s="61">
        <v>0.15274460000000001</v>
      </c>
      <c r="I48" s="61">
        <v>0.128</v>
      </c>
      <c r="J48" s="61">
        <v>4.3999999999999997E-2</v>
      </c>
      <c r="K48" s="61">
        <v>0.11600000000000001</v>
      </c>
      <c r="L48" s="61">
        <v>0.11600000000000001</v>
      </c>
      <c r="M48" s="61">
        <v>20.85676462</v>
      </c>
      <c r="N48" s="62">
        <f t="shared" si="2"/>
        <v>2.1176974452868493</v>
      </c>
      <c r="O48" s="61">
        <v>3.7083330000000001</v>
      </c>
      <c r="Z48" s="61">
        <v>3.3928600000000002</v>
      </c>
      <c r="AB48" s="61">
        <v>0.44355600000000001</v>
      </c>
      <c r="AC48" s="63" t="str">
        <f t="shared" si="3"/>
        <v/>
      </c>
      <c r="AD48" s="20" t="str">
        <f t="shared" si="28"/>
        <v/>
      </c>
      <c r="AE48" s="62" t="str">
        <f t="shared" si="4"/>
        <v/>
      </c>
      <c r="AF48" s="20">
        <f t="shared" si="27"/>
        <v>0.15274460000000001</v>
      </c>
      <c r="AG48" s="62">
        <f t="shared" si="5"/>
        <v>0.12684319010623119</v>
      </c>
      <c r="AH48" s="62">
        <f t="shared" si="6"/>
        <v>4.3602346599016961E-2</v>
      </c>
      <c r="AI48" s="62">
        <f t="shared" si="20"/>
        <v>0.11495164103377201</v>
      </c>
      <c r="AJ48" s="62">
        <f t="shared" si="21"/>
        <v>0.11495164103377201</v>
      </c>
      <c r="AK48" s="62">
        <f t="shared" si="7"/>
        <v>0</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0.44355600000000001</v>
      </c>
    </row>
    <row r="49" spans="1:49">
      <c r="A49" s="62">
        <v>1916</v>
      </c>
      <c r="B49" s="61">
        <v>0.42591712900000001</v>
      </c>
      <c r="C49" s="61">
        <v>4955</v>
      </c>
      <c r="D49" s="61">
        <v>1.1668799999999999</v>
      </c>
      <c r="H49" s="61">
        <v>0.124871</v>
      </c>
      <c r="I49" s="61">
        <v>0.16200000000000001</v>
      </c>
      <c r="J49" s="61">
        <v>6.2E-2</v>
      </c>
      <c r="K49" s="61">
        <v>0.128</v>
      </c>
      <c r="L49" s="61">
        <v>0.14000000000000001</v>
      </c>
      <c r="M49" s="61">
        <v>20.779032269999998</v>
      </c>
      <c r="N49" s="62">
        <f t="shared" si="2"/>
        <v>2.4658634419729686</v>
      </c>
      <c r="O49" s="61">
        <v>3.7916669999999999</v>
      </c>
      <c r="Z49" s="61">
        <v>3.5</v>
      </c>
      <c r="AB49" s="61">
        <v>0.46057799999999999</v>
      </c>
      <c r="AC49" s="63" t="str">
        <f t="shared" si="3"/>
        <v/>
      </c>
      <c r="AD49" s="20" t="str">
        <f t="shared" si="28"/>
        <v/>
      </c>
      <c r="AE49" s="62" t="str">
        <f t="shared" si="4"/>
        <v/>
      </c>
      <c r="AF49" s="20">
        <f t="shared" si="27"/>
        <v>0.124871</v>
      </c>
      <c r="AG49" s="62">
        <f t="shared" si="5"/>
        <v>0.13883175647881532</v>
      </c>
      <c r="AH49" s="62">
        <f t="shared" si="6"/>
        <v>5.3133141368435492E-2</v>
      </c>
      <c r="AI49" s="62">
        <f t="shared" si="20"/>
        <v>0.10969422734128617</v>
      </c>
      <c r="AJ49" s="62">
        <f t="shared" si="21"/>
        <v>0.11997806115453176</v>
      </c>
      <c r="AK49" s="62">
        <f t="shared" si="7"/>
        <v>-1.0283833813245588E-2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0.46057799999999999</v>
      </c>
    </row>
    <row r="50" spans="1:49">
      <c r="A50" s="62">
        <v>1917</v>
      </c>
      <c r="B50" s="61">
        <v>0.42450906599999999</v>
      </c>
      <c r="C50" s="61">
        <v>4950</v>
      </c>
      <c r="D50" s="61">
        <v>1.2306999999999999</v>
      </c>
      <c r="H50" s="61">
        <v>0.1164384</v>
      </c>
      <c r="I50" s="61">
        <v>0.17399999999999999</v>
      </c>
      <c r="J50" s="61">
        <v>6.8000000000000005E-2</v>
      </c>
      <c r="K50" s="61">
        <v>0.17299999999999999</v>
      </c>
      <c r="L50" s="61">
        <v>0.13800000000000001</v>
      </c>
      <c r="M50" s="61">
        <v>20.408082950000001</v>
      </c>
      <c r="N50" s="62">
        <f t="shared" si="2"/>
        <v>2.6506756769620257</v>
      </c>
      <c r="O50" s="61">
        <v>4.0416670000000003</v>
      </c>
      <c r="Z50" s="61">
        <v>3.6071428569999999</v>
      </c>
      <c r="AB50" s="61">
        <v>0.51203500000000002</v>
      </c>
      <c r="AC50" s="63" t="str">
        <f t="shared" si="3"/>
        <v/>
      </c>
      <c r="AD50" s="20" t="str">
        <f t="shared" si="28"/>
        <v/>
      </c>
      <c r="AE50" s="62" t="str">
        <f t="shared" si="4"/>
        <v/>
      </c>
      <c r="AF50" s="20">
        <f t="shared" si="27"/>
        <v>0.1164384</v>
      </c>
      <c r="AG50" s="62">
        <f t="shared" si="5"/>
        <v>0.1413829527910945</v>
      </c>
      <c r="AH50" s="62">
        <f t="shared" si="6"/>
        <v>5.5253107987324294E-2</v>
      </c>
      <c r="AI50" s="62">
        <f t="shared" si="20"/>
        <v>0.14057040708539856</v>
      </c>
      <c r="AJ50" s="62">
        <f t="shared" si="21"/>
        <v>0.11213130738604048</v>
      </c>
      <c r="AK50" s="62">
        <f t="shared" si="7"/>
        <v>2.8439099699358081E-2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0.51203500000000002</v>
      </c>
    </row>
    <row r="51" spans="1:49">
      <c r="A51" s="62">
        <v>1918</v>
      </c>
      <c r="B51" s="61">
        <v>0.424438121</v>
      </c>
      <c r="C51" s="61">
        <v>5032</v>
      </c>
      <c r="D51" s="61">
        <v>1.2788600000000001</v>
      </c>
      <c r="H51" s="61">
        <v>0.1007533</v>
      </c>
      <c r="I51" s="61">
        <v>0.214</v>
      </c>
      <c r="J51" s="61">
        <v>7.3999999999999996E-2</v>
      </c>
      <c r="K51" s="61">
        <v>0.15</v>
      </c>
      <c r="L51" s="61">
        <v>0.111</v>
      </c>
      <c r="M51" s="61">
        <v>19.587237389999999</v>
      </c>
      <c r="N51" s="62">
        <f t="shared" si="2"/>
        <v>2.8230657077336927</v>
      </c>
      <c r="O51" s="61">
        <v>4.3333329999999997</v>
      </c>
      <c r="Z51" s="61">
        <v>3.6428571430000001</v>
      </c>
      <c r="AB51" s="61">
        <v>0.61629</v>
      </c>
      <c r="AC51" s="63" t="str">
        <f t="shared" si="3"/>
        <v/>
      </c>
      <c r="AD51" s="20" t="str">
        <f t="shared" si="28"/>
        <v/>
      </c>
      <c r="AE51" s="62" t="str">
        <f t="shared" si="4"/>
        <v/>
      </c>
      <c r="AF51" s="20">
        <f t="shared" si="27"/>
        <v>0.1007533</v>
      </c>
      <c r="AG51" s="62">
        <f t="shared" si="5"/>
        <v>0.16733653410068342</v>
      </c>
      <c r="AH51" s="62">
        <f t="shared" si="6"/>
        <v>5.7864035156311083E-2</v>
      </c>
      <c r="AI51" s="62">
        <f t="shared" si="20"/>
        <v>0.11729196315468463</v>
      </c>
      <c r="AJ51" s="62">
        <f t="shared" si="21"/>
        <v>8.6796052734466625E-2</v>
      </c>
      <c r="AK51" s="62">
        <f t="shared" si="7"/>
        <v>3.0495910420218E-2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0.61629</v>
      </c>
    </row>
    <row r="52" spans="1:49">
      <c r="A52" s="62">
        <v>1919</v>
      </c>
      <c r="B52" s="61">
        <v>0.457375056</v>
      </c>
      <c r="C52" s="61">
        <v>5193</v>
      </c>
      <c r="D52" s="61">
        <v>1.3788199999999999</v>
      </c>
      <c r="H52" s="61">
        <v>0.1213974</v>
      </c>
      <c r="I52" s="61">
        <v>0.19400000000000001</v>
      </c>
      <c r="J52" s="61">
        <v>0.09</v>
      </c>
      <c r="K52" s="61">
        <v>0.214</v>
      </c>
      <c r="L52" s="61">
        <v>0.17299999999999999</v>
      </c>
      <c r="M52" s="61">
        <v>20.088145489999999</v>
      </c>
      <c r="N52" s="62">
        <f t="shared" si="2"/>
        <v>2.8758167484839268</v>
      </c>
      <c r="O52" s="61">
        <v>4.875</v>
      </c>
      <c r="Z52" s="61">
        <v>3.6428571430000001</v>
      </c>
      <c r="AB52" s="61">
        <v>0.60628800000000005</v>
      </c>
      <c r="AC52" s="63" t="str">
        <f t="shared" si="3"/>
        <v/>
      </c>
      <c r="AD52" s="20" t="str">
        <f t="shared" si="28"/>
        <v/>
      </c>
      <c r="AE52" s="62" t="str">
        <f t="shared" si="4"/>
        <v/>
      </c>
      <c r="AF52" s="20">
        <f t="shared" si="27"/>
        <v>0.1213974</v>
      </c>
      <c r="AG52" s="62">
        <f t="shared" si="5"/>
        <v>0.14070001885670358</v>
      </c>
      <c r="AH52" s="62">
        <f t="shared" si="6"/>
        <v>6.5273204624243922E-2</v>
      </c>
      <c r="AI52" s="62">
        <f t="shared" si="20"/>
        <v>0.15520517543986886</v>
      </c>
      <c r="AJ52" s="62">
        <f t="shared" si="21"/>
        <v>0.12546960444437996</v>
      </c>
      <c r="AK52" s="62">
        <f t="shared" si="7"/>
        <v>2.9735570995488902E-2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0.60628800000000005</v>
      </c>
    </row>
    <row r="53" spans="1:49">
      <c r="A53" s="62">
        <v>1920</v>
      </c>
      <c r="B53" s="61">
        <v>0.55941173200000005</v>
      </c>
      <c r="C53" s="61">
        <v>5358</v>
      </c>
      <c r="D53" s="61">
        <v>1.5088600000000001</v>
      </c>
      <c r="H53" s="61">
        <v>0.16440540000000001</v>
      </c>
      <c r="I53" s="61">
        <v>0.186</v>
      </c>
      <c r="J53" s="61">
        <v>0.106</v>
      </c>
      <c r="K53" s="61">
        <v>0.28799999999999998</v>
      </c>
      <c r="L53" s="61">
        <v>0.18</v>
      </c>
      <c r="M53" s="61">
        <v>20.307982299999999</v>
      </c>
      <c r="N53" s="62">
        <f t="shared" si="2"/>
        <v>3.0171108186683973</v>
      </c>
      <c r="O53" s="61">
        <v>4.9583329999999997</v>
      </c>
      <c r="Z53" s="61">
        <v>3.7857142860000002</v>
      </c>
      <c r="AB53" s="61">
        <v>0.61205100000000001</v>
      </c>
      <c r="AC53" s="63" t="str">
        <f t="shared" si="3"/>
        <v/>
      </c>
      <c r="AD53" s="20" t="str">
        <f t="shared" si="28"/>
        <v/>
      </c>
      <c r="AE53" s="62" t="str">
        <f t="shared" si="4"/>
        <v/>
      </c>
      <c r="AF53" s="20">
        <f t="shared" si="27"/>
        <v>0.16440540000000001</v>
      </c>
      <c r="AG53" s="62">
        <f t="shared" si="5"/>
        <v>0.12327187413013797</v>
      </c>
      <c r="AH53" s="62">
        <f t="shared" si="6"/>
        <v>7.0251713213949601E-2</v>
      </c>
      <c r="AI53" s="62">
        <f t="shared" si="20"/>
        <v>0.19087257929827814</v>
      </c>
      <c r="AJ53" s="62">
        <f t="shared" si="21"/>
        <v>0.11929536206142384</v>
      </c>
      <c r="AK53" s="62">
        <f t="shared" si="7"/>
        <v>7.1577217236854299E-2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0.61205100000000001</v>
      </c>
    </row>
    <row r="54" spans="1:49">
      <c r="A54" s="62">
        <v>1921</v>
      </c>
      <c r="B54" s="61">
        <v>0.52975499500000001</v>
      </c>
      <c r="C54" s="61">
        <v>5461</v>
      </c>
      <c r="D54" s="61">
        <v>1.6641999999999999</v>
      </c>
      <c r="H54" s="61">
        <v>0.17583209999999999</v>
      </c>
      <c r="I54" s="61">
        <v>0.156</v>
      </c>
      <c r="J54" s="61">
        <v>0.13200000000000001</v>
      </c>
      <c r="K54" s="61">
        <v>0.254</v>
      </c>
      <c r="L54" s="61">
        <v>0.29799999999999999</v>
      </c>
      <c r="M54" s="61">
        <v>20.938747960000001</v>
      </c>
      <c r="N54" s="62">
        <f t="shared" si="2"/>
        <v>3.1666089427922937</v>
      </c>
      <c r="O54" s="61">
        <v>4.5</v>
      </c>
      <c r="Z54" s="61">
        <v>3.875</v>
      </c>
      <c r="AB54" s="61">
        <v>0.59080999999999995</v>
      </c>
      <c r="AC54" s="63" t="str">
        <f t="shared" si="3"/>
        <v/>
      </c>
      <c r="AD54" s="20" t="str">
        <f t="shared" si="28"/>
        <v/>
      </c>
      <c r="AE54" s="62" t="str">
        <f t="shared" si="4"/>
        <v/>
      </c>
      <c r="AF54" s="20">
        <f t="shared" si="27"/>
        <v>0.17583209999999999</v>
      </c>
      <c r="AG54" s="62">
        <f t="shared" si="5"/>
        <v>9.3738733325321483E-2</v>
      </c>
      <c r="AH54" s="62">
        <f t="shared" si="6"/>
        <v>7.931738973681049E-2</v>
      </c>
      <c r="AI54" s="62">
        <f t="shared" si="20"/>
        <v>0.1526258863117414</v>
      </c>
      <c r="AJ54" s="62">
        <f t="shared" si="21"/>
        <v>0.17906501622401155</v>
      </c>
      <c r="AK54" s="62">
        <f t="shared" si="7"/>
        <v>-2.6439129912270154E-2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0.59080999999999995</v>
      </c>
    </row>
    <row r="55" spans="1:49">
      <c r="A55" s="62">
        <v>1922</v>
      </c>
      <c r="B55" s="61">
        <v>0.45266236199999998</v>
      </c>
      <c r="C55" s="61">
        <v>5574</v>
      </c>
      <c r="D55" s="61">
        <v>1.6594</v>
      </c>
      <c r="H55" s="61">
        <v>0.1872279</v>
      </c>
      <c r="I55" s="61">
        <v>0.14199999999999999</v>
      </c>
      <c r="J55" s="61">
        <v>0.128</v>
      </c>
      <c r="K55" s="61">
        <v>0.248</v>
      </c>
      <c r="L55" s="61">
        <v>0.188</v>
      </c>
      <c r="M55" s="61">
        <v>21.604027599999998</v>
      </c>
      <c r="N55" s="62">
        <f t="shared" si="2"/>
        <v>2.9982041436834157</v>
      </c>
      <c r="O55" s="61">
        <v>4.4166670000000003</v>
      </c>
      <c r="Z55" s="61">
        <v>3.9166666669999999</v>
      </c>
      <c r="AB55" s="61">
        <v>0.63367200000000001</v>
      </c>
      <c r="AC55" s="63" t="str">
        <f t="shared" si="3"/>
        <v/>
      </c>
      <c r="AD55" s="20" t="str">
        <f t="shared" si="28"/>
        <v/>
      </c>
      <c r="AE55" s="62" t="str">
        <f t="shared" si="4"/>
        <v/>
      </c>
      <c r="AF55" s="20">
        <f t="shared" si="27"/>
        <v>0.1872279</v>
      </c>
      <c r="AG55" s="62">
        <f t="shared" si="5"/>
        <v>8.5573098710377243E-2</v>
      </c>
      <c r="AH55" s="62">
        <f t="shared" si="6"/>
        <v>7.7136314330480904E-2</v>
      </c>
      <c r="AI55" s="62">
        <f t="shared" si="20"/>
        <v>0.14945160901530674</v>
      </c>
      <c r="AJ55" s="62">
        <f t="shared" si="21"/>
        <v>0.11329396167289382</v>
      </c>
      <c r="AK55" s="62">
        <f t="shared" si="7"/>
        <v>3.6157647342412919E-2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0.63367200000000001</v>
      </c>
    </row>
    <row r="56" spans="1:49">
      <c r="A56" s="62">
        <v>1923</v>
      </c>
      <c r="B56" s="61">
        <v>0.43568752999999999</v>
      </c>
      <c r="C56" s="61">
        <v>5697</v>
      </c>
      <c r="D56" s="61">
        <v>1.8183400000000001</v>
      </c>
      <c r="H56" s="61">
        <v>0.1807947</v>
      </c>
      <c r="I56" s="61">
        <v>0.15</v>
      </c>
      <c r="J56" s="61">
        <v>0.128</v>
      </c>
      <c r="K56" s="61">
        <v>0.23200000000000001</v>
      </c>
      <c r="L56" s="61">
        <v>0.24</v>
      </c>
      <c r="M56" s="61">
        <v>22.16363982</v>
      </c>
      <c r="N56" s="62">
        <f t="shared" si="2"/>
        <v>3.1332827755399273</v>
      </c>
      <c r="O56" s="61">
        <v>4.4166670000000003</v>
      </c>
      <c r="Z56" s="61">
        <v>3.9583333330000001</v>
      </c>
      <c r="AB56" s="61">
        <v>0.59231800000000001</v>
      </c>
      <c r="AC56" s="63" t="str">
        <f t="shared" si="3"/>
        <v/>
      </c>
      <c r="AD56" s="20" t="str">
        <f t="shared" si="28"/>
        <v/>
      </c>
      <c r="AE56" s="62" t="str">
        <f t="shared" si="4"/>
        <v/>
      </c>
      <c r="AF56" s="20">
        <f t="shared" si="27"/>
        <v>0.1807947</v>
      </c>
      <c r="AG56" s="62">
        <f t="shared" si="5"/>
        <v>8.2492823124388173E-2</v>
      </c>
      <c r="AH56" s="62">
        <f t="shared" si="6"/>
        <v>7.0393875732811251E-2</v>
      </c>
      <c r="AI56" s="62">
        <f t="shared" si="20"/>
        <v>0.12758889976572038</v>
      </c>
      <c r="AJ56" s="62">
        <f t="shared" si="21"/>
        <v>0.13198851699902109</v>
      </c>
      <c r="AK56" s="62">
        <f t="shared" si="7"/>
        <v>-4.3996172333007066E-3</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0.59231800000000001</v>
      </c>
    </row>
    <row r="57" spans="1:49">
      <c r="A57" s="62">
        <v>1924</v>
      </c>
      <c r="B57" s="61">
        <v>0.44232046200000003</v>
      </c>
      <c r="C57" s="61">
        <v>5819</v>
      </c>
      <c r="D57" s="61">
        <v>1.8894</v>
      </c>
      <c r="H57" s="61">
        <v>0.1848311</v>
      </c>
      <c r="I57" s="61">
        <v>0.15</v>
      </c>
      <c r="J57" s="61">
        <v>0.13</v>
      </c>
      <c r="K57" s="61">
        <v>0.23400000000000001</v>
      </c>
      <c r="L57" s="61">
        <v>0.25600000000000001</v>
      </c>
      <c r="M57" s="61">
        <v>23.14642778</v>
      </c>
      <c r="N57" s="62">
        <f t="shared" si="2"/>
        <v>3.0521324808098735</v>
      </c>
      <c r="O57" s="61">
        <v>4.4583329999999997</v>
      </c>
      <c r="Z57" s="61">
        <v>4</v>
      </c>
      <c r="AB57" s="61">
        <v>0.58827300000000005</v>
      </c>
      <c r="AC57" s="63" t="str">
        <f t="shared" si="3"/>
        <v/>
      </c>
      <c r="AD57" s="20" t="str">
        <f t="shared" si="28"/>
        <v/>
      </c>
      <c r="AE57" s="62" t="str">
        <f t="shared" si="4"/>
        <v/>
      </c>
      <c r="AF57" s="20">
        <f t="shared" si="27"/>
        <v>0.1848311</v>
      </c>
      <c r="AG57" s="62">
        <f t="shared" si="5"/>
        <v>7.9390282629406159E-2</v>
      </c>
      <c r="AH57" s="62">
        <f t="shared" si="6"/>
        <v>6.8804911612152006E-2</v>
      </c>
      <c r="AI57" s="62">
        <f t="shared" si="20"/>
        <v>0.12384884090187362</v>
      </c>
      <c r="AJ57" s="62">
        <f t="shared" si="21"/>
        <v>0.13549274902085318</v>
      </c>
      <c r="AK57" s="62">
        <f t="shared" si="7"/>
        <v>-1.1643908118979557E-2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6.5824077994642377E-2</v>
      </c>
      <c r="AV57" s="62" t="str">
        <f t="shared" si="11"/>
        <v/>
      </c>
      <c r="AW57" s="62">
        <f t="shared" si="12"/>
        <v>0.58827300000000005</v>
      </c>
    </row>
    <row r="58" spans="1:49">
      <c r="A58" s="62">
        <v>1925</v>
      </c>
      <c r="B58" s="61">
        <v>0.41447141900000001</v>
      </c>
      <c r="C58" s="61">
        <v>5943</v>
      </c>
      <c r="D58" s="61">
        <v>2.0735999999999999</v>
      </c>
      <c r="H58" s="61">
        <v>0.17537749999999999</v>
      </c>
      <c r="I58" s="61">
        <v>0.16400000000000001</v>
      </c>
      <c r="J58" s="61">
        <v>0.13600000000000001</v>
      </c>
      <c r="K58" s="61">
        <v>0.32200000000000001</v>
      </c>
      <c r="L58" s="61">
        <v>0.26600000000000001</v>
      </c>
      <c r="M58" s="61">
        <v>23.73842848</v>
      </c>
      <c r="N58" s="62">
        <f t="shared" si="2"/>
        <v>3.1980046539238063</v>
      </c>
      <c r="O58" s="61">
        <v>4.5</v>
      </c>
      <c r="Z58" s="61">
        <v>4.0416666670000003</v>
      </c>
      <c r="AB58" s="61">
        <v>0.55301999999999996</v>
      </c>
      <c r="AC58" s="63" t="str">
        <f t="shared" si="3"/>
        <v/>
      </c>
      <c r="AD58" s="20" t="str">
        <f t="shared" si="28"/>
        <v/>
      </c>
      <c r="AE58" s="62" t="str">
        <f t="shared" si="4"/>
        <v/>
      </c>
      <c r="AF58" s="20">
        <f t="shared" si="27"/>
        <v>0.17537749999999999</v>
      </c>
      <c r="AG58" s="62">
        <f t="shared" si="5"/>
        <v>7.908950617283951E-2</v>
      </c>
      <c r="AH58" s="62">
        <f t="shared" si="6"/>
        <v>6.5586419753086433E-2</v>
      </c>
      <c r="AI58" s="62">
        <f t="shared" si="20"/>
        <v>0.1552854938271605</v>
      </c>
      <c r="AJ58" s="62">
        <f t="shared" si="21"/>
        <v>0.12827932098765432</v>
      </c>
      <c r="AK58" s="62">
        <f t="shared" si="7"/>
        <v>2.7006172839506182E-2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-6.6865493243837004E-3</v>
      </c>
      <c r="AV58" s="62" t="str">
        <f t="shared" si="11"/>
        <v/>
      </c>
      <c r="AW58" s="62">
        <f t="shared" si="12"/>
        <v>0.55301999999999996</v>
      </c>
    </row>
    <row r="59" spans="1:49">
      <c r="A59" s="62">
        <v>1926</v>
      </c>
      <c r="B59" s="61">
        <v>0.412574518</v>
      </c>
      <c r="C59" s="61">
        <v>6064</v>
      </c>
      <c r="D59" s="61">
        <v>1.9978</v>
      </c>
      <c r="H59" s="61">
        <v>0.1838457</v>
      </c>
      <c r="I59" s="61">
        <v>0.16400000000000001</v>
      </c>
      <c r="J59" s="61">
        <v>0.14000000000000001</v>
      </c>
      <c r="K59" s="61">
        <v>0.28799999999999998</v>
      </c>
      <c r="L59" s="61">
        <v>0.27400000000000002</v>
      </c>
      <c r="M59" s="61">
        <v>23.823347030000001</v>
      </c>
      <c r="N59" s="62">
        <f t="shared" si="2"/>
        <v>3.0088590327735307</v>
      </c>
      <c r="O59" s="61">
        <v>4.5</v>
      </c>
      <c r="Z59" s="61">
        <v>4.0416666670000003</v>
      </c>
      <c r="AB59" s="61">
        <v>0.60452099999999998</v>
      </c>
      <c r="AC59" s="63" t="str">
        <f t="shared" si="3"/>
        <v/>
      </c>
      <c r="AD59" s="20" t="str">
        <f t="shared" si="28"/>
        <v/>
      </c>
      <c r="AE59" s="62" t="str">
        <f t="shared" si="4"/>
        <v/>
      </c>
      <c r="AF59" s="20">
        <f t="shared" si="27"/>
        <v>0.1838457</v>
      </c>
      <c r="AG59" s="62">
        <f t="shared" si="5"/>
        <v>8.2090299329262192E-2</v>
      </c>
      <c r="AH59" s="62">
        <f t="shared" si="6"/>
        <v>7.0077084793272612E-2</v>
      </c>
      <c r="AI59" s="62">
        <f t="shared" si="20"/>
        <v>0.14415857443187505</v>
      </c>
      <c r="AJ59" s="62">
        <f t="shared" si="21"/>
        <v>0.1371508659525478</v>
      </c>
      <c r="AK59" s="62">
        <f t="shared" si="7"/>
        <v>7.0077084793272459E-3</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0.10138278832084957</v>
      </c>
      <c r="AV59" s="62" t="str">
        <f t="shared" si="11"/>
        <v/>
      </c>
      <c r="AW59" s="62">
        <f t="shared" si="12"/>
        <v>0.60452099999999998</v>
      </c>
    </row>
    <row r="60" spans="1:49">
      <c r="A60" s="62">
        <v>1927</v>
      </c>
      <c r="B60" s="61">
        <v>0.41433834400000003</v>
      </c>
      <c r="C60" s="61">
        <v>6188</v>
      </c>
      <c r="D60" s="61">
        <v>2.0819999999999999</v>
      </c>
      <c r="H60" s="61">
        <v>0.18623480000000001</v>
      </c>
      <c r="I60" s="61">
        <v>0.17799999999999999</v>
      </c>
      <c r="J60" s="61">
        <v>0.152</v>
      </c>
      <c r="K60" s="61">
        <v>0.26600000000000001</v>
      </c>
      <c r="L60" s="61">
        <v>0.29799999999999999</v>
      </c>
      <c r="M60" s="61">
        <v>23.697841669999999</v>
      </c>
      <c r="N60" s="62">
        <f t="shared" si="2"/>
        <v>3.0891103937592619</v>
      </c>
      <c r="O60" s="61">
        <v>4.5833329999999997</v>
      </c>
      <c r="Z60" s="61">
        <v>4.0416666670000003</v>
      </c>
      <c r="AB60" s="61">
        <v>0.59710799999999997</v>
      </c>
      <c r="AC60" s="63" t="str">
        <f t="shared" si="3"/>
        <v/>
      </c>
      <c r="AD60" s="20" t="str">
        <f t="shared" si="28"/>
        <v/>
      </c>
      <c r="AE60" s="62" t="str">
        <f t="shared" si="4"/>
        <v/>
      </c>
      <c r="AF60" s="20">
        <f t="shared" si="27"/>
        <v>0.18623480000000001</v>
      </c>
      <c r="AG60" s="62">
        <f t="shared" si="5"/>
        <v>8.5494716618635933E-2</v>
      </c>
      <c r="AH60" s="62">
        <f t="shared" si="6"/>
        <v>7.3006724303554274E-2</v>
      </c>
      <c r="AI60" s="62">
        <f t="shared" si="20"/>
        <v>0.12776176753121998</v>
      </c>
      <c r="AJ60" s="62">
        <f t="shared" si="21"/>
        <v>0.14313160422670509</v>
      </c>
      <c r="AK60" s="62">
        <f t="shared" si="7"/>
        <v>-1.5369836695485112E-2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1.4094463691430737E-2</v>
      </c>
      <c r="AV60" s="62" t="str">
        <f t="shared" si="11"/>
        <v/>
      </c>
      <c r="AW60" s="62">
        <f t="shared" si="12"/>
        <v>0.59710799999999997</v>
      </c>
    </row>
    <row r="61" spans="1:49">
      <c r="A61" s="62">
        <v>1928</v>
      </c>
      <c r="B61" s="61">
        <v>0.41514142599999998</v>
      </c>
      <c r="C61" s="61">
        <v>6304</v>
      </c>
      <c r="D61" s="61">
        <v>2.0941999999999998</v>
      </c>
      <c r="H61" s="61">
        <v>0.18631400000000001</v>
      </c>
      <c r="I61" s="61">
        <v>0.17</v>
      </c>
      <c r="J61" s="61">
        <v>0.14799999999999999</v>
      </c>
      <c r="K61" s="61">
        <v>0.27600000000000002</v>
      </c>
      <c r="L61" s="61">
        <v>0.26800000000000002</v>
      </c>
      <c r="M61" s="61">
        <v>23.297135430000001</v>
      </c>
      <c r="N61" s="62">
        <f t="shared" si="2"/>
        <v>3.1024959880320715</v>
      </c>
      <c r="O61" s="61">
        <v>4.625</v>
      </c>
      <c r="Z61" s="61">
        <v>4.0416666670000003</v>
      </c>
      <c r="AB61" s="61">
        <v>0.62323200000000001</v>
      </c>
      <c r="AC61" s="63" t="str">
        <f t="shared" si="3"/>
        <v/>
      </c>
      <c r="AD61" s="20" t="str">
        <f t="shared" si="28"/>
        <v/>
      </c>
      <c r="AE61" s="62" t="str">
        <f t="shared" si="4"/>
        <v/>
      </c>
      <c r="AF61" s="20">
        <f t="shared" si="27"/>
        <v>0.18631400000000001</v>
      </c>
      <c r="AG61" s="62">
        <f t="shared" si="5"/>
        <v>8.1176582943367409E-2</v>
      </c>
      <c r="AH61" s="62">
        <f t="shared" si="6"/>
        <v>7.0671378091872794E-2</v>
      </c>
      <c r="AI61" s="62">
        <f t="shared" si="20"/>
        <v>0.13179256995511415</v>
      </c>
      <c r="AJ61" s="62">
        <f t="shared" si="21"/>
        <v>0.12797249546366155</v>
      </c>
      <c r="AK61" s="62">
        <f t="shared" si="7"/>
        <v>3.8200744914526075E-3</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3.6092872713709409E-2</v>
      </c>
      <c r="AV61" s="62" t="str">
        <f t="shared" si="11"/>
        <v/>
      </c>
      <c r="AW61" s="62">
        <f t="shared" si="12"/>
        <v>0.62323200000000001</v>
      </c>
    </row>
    <row r="62" spans="1:49">
      <c r="A62" s="62">
        <v>1929</v>
      </c>
      <c r="B62" s="61">
        <v>0.43658322199999999</v>
      </c>
      <c r="C62" s="61">
        <v>6396</v>
      </c>
      <c r="D62" s="61">
        <v>2.0615999999999999</v>
      </c>
      <c r="G62" s="61"/>
      <c r="H62" s="61">
        <v>0.17873829999999999</v>
      </c>
      <c r="I62" s="61">
        <v>0.16800000000000001</v>
      </c>
      <c r="J62" s="61">
        <v>0.15</v>
      </c>
      <c r="K62" s="61">
        <v>0.27800000000000002</v>
      </c>
      <c r="L62" s="61">
        <v>0.26</v>
      </c>
      <c r="M62" s="61">
        <v>22.478617799999999</v>
      </c>
      <c r="N62" s="62">
        <f t="shared" si="2"/>
        <v>3.1198818632113037</v>
      </c>
      <c r="O62" s="61">
        <v>4.625</v>
      </c>
      <c r="Z62" s="61">
        <v>4.5</v>
      </c>
      <c r="AB62" s="61">
        <v>0.63843499999999997</v>
      </c>
      <c r="AC62" s="63" t="str">
        <f t="shared" si="3"/>
        <v/>
      </c>
      <c r="AD62" s="20" t="str">
        <f t="shared" si="28"/>
        <v/>
      </c>
      <c r="AE62" s="62" t="str">
        <f t="shared" si="4"/>
        <v/>
      </c>
      <c r="AF62" s="20">
        <f t="shared" si="27"/>
        <v>0.17873829999999999</v>
      </c>
      <c r="AG62" s="62">
        <f t="shared" si="5"/>
        <v>8.1490104772991859E-2</v>
      </c>
      <c r="AH62" s="62">
        <f t="shared" si="6"/>
        <v>7.2759022118742731E-2</v>
      </c>
      <c r="AI62" s="62">
        <f t="shared" si="20"/>
        <v>0.1348467209934032</v>
      </c>
      <c r="AJ62" s="62">
        <f t="shared" si="21"/>
        <v>0.12611563833915407</v>
      </c>
      <c r="AK62" s="62">
        <f t="shared" si="7"/>
        <v>8.7310826542491282E-3</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3.4828474876274669E-2</v>
      </c>
      <c r="AV62" s="62" t="str">
        <f t="shared" si="11"/>
        <v/>
      </c>
      <c r="AW62" s="62">
        <f t="shared" si="12"/>
        <v>0.63843499999999997</v>
      </c>
    </row>
    <row r="63" spans="1:49">
      <c r="A63" s="62">
        <v>1930</v>
      </c>
      <c r="B63" s="61">
        <v>0.530712819</v>
      </c>
      <c r="C63" s="61">
        <v>6469</v>
      </c>
      <c r="D63" s="61">
        <v>1.8857999999999999</v>
      </c>
      <c r="G63" s="61"/>
      <c r="H63" s="61">
        <v>0.15261810000000001</v>
      </c>
      <c r="I63" s="61">
        <v>0.16400000000000001</v>
      </c>
      <c r="J63" s="61">
        <v>0.154</v>
      </c>
      <c r="K63" s="61">
        <v>0.19600000000000001</v>
      </c>
      <c r="L63" s="61">
        <v>0.23799999999999999</v>
      </c>
      <c r="M63" s="61">
        <v>20.0824775</v>
      </c>
      <c r="N63" s="62">
        <f t="shared" si="2"/>
        <v>3.1582971855793165</v>
      </c>
      <c r="O63" s="61">
        <v>4.25</v>
      </c>
      <c r="Z63" s="61">
        <v>5.22</v>
      </c>
      <c r="AB63" s="61">
        <v>0.70268200000000003</v>
      </c>
      <c r="AC63" s="63" t="str">
        <f t="shared" si="3"/>
        <v/>
      </c>
      <c r="AD63" s="20" t="str">
        <f t="shared" si="28"/>
        <v/>
      </c>
      <c r="AE63" s="62" t="str">
        <f t="shared" si="4"/>
        <v/>
      </c>
      <c r="AF63" s="20">
        <f t="shared" si="27"/>
        <v>0.15261810000000001</v>
      </c>
      <c r="AG63" s="62">
        <f t="shared" si="5"/>
        <v>8.6965743981334193E-2</v>
      </c>
      <c r="AH63" s="62">
        <f t="shared" si="6"/>
        <v>8.1662954714179656E-2</v>
      </c>
      <c r="AI63" s="62">
        <f t="shared" si="20"/>
        <v>0.10393466963622866</v>
      </c>
      <c r="AJ63" s="62">
        <f t="shared" si="21"/>
        <v>0.12620638455827765</v>
      </c>
      <c r="AK63" s="62">
        <f t="shared" si="7"/>
        <v>-2.2271714922048991E-2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3.2762119713444227E-2</v>
      </c>
      <c r="AV63" s="62" t="str">
        <f t="shared" si="11"/>
        <v/>
      </c>
      <c r="AW63" s="62">
        <f t="shared" si="12"/>
        <v>0.70268200000000003</v>
      </c>
    </row>
    <row r="64" spans="1:49">
      <c r="A64" s="62">
        <v>1931</v>
      </c>
      <c r="B64" s="61">
        <v>0.55234498899999995</v>
      </c>
      <c r="C64" s="61">
        <v>6527</v>
      </c>
      <c r="D64" s="61">
        <v>1.5498000000000001</v>
      </c>
      <c r="G64" s="61"/>
      <c r="H64" s="61">
        <v>0.13675209999999999</v>
      </c>
      <c r="I64" s="61">
        <v>0.14799999999999999</v>
      </c>
      <c r="J64" s="61">
        <v>0.14000000000000001</v>
      </c>
      <c r="K64" s="61">
        <v>0.18</v>
      </c>
      <c r="L64" s="61">
        <v>0.124</v>
      </c>
      <c r="M64" s="61">
        <v>18.556069130000001</v>
      </c>
      <c r="N64" s="62">
        <f t="shared" si="2"/>
        <v>2.7841194489553822</v>
      </c>
      <c r="O64" s="61">
        <v>4.0833329999999997</v>
      </c>
      <c r="Z64" s="61">
        <v>5.88</v>
      </c>
      <c r="AB64" s="61">
        <v>0.89813500000000002</v>
      </c>
      <c r="AC64" s="63" t="str">
        <f t="shared" si="3"/>
        <v/>
      </c>
      <c r="AD64" s="20" t="str">
        <f t="shared" si="28"/>
        <v/>
      </c>
      <c r="AE64" s="62" t="str">
        <f t="shared" si="4"/>
        <v/>
      </c>
      <c r="AF64" s="20">
        <f t="shared" si="27"/>
        <v>0.13675209999999999</v>
      </c>
      <c r="AG64" s="62">
        <f t="shared" si="5"/>
        <v>9.5496193057168652E-2</v>
      </c>
      <c r="AH64" s="62">
        <f t="shared" si="6"/>
        <v>9.0334236675700091E-2</v>
      </c>
      <c r="AI64" s="62">
        <f t="shared" si="20"/>
        <v>0.11614401858304296</v>
      </c>
      <c r="AJ64" s="62">
        <f t="shared" si="21"/>
        <v>8.0010323912762929E-2</v>
      </c>
      <c r="AK64" s="62">
        <f t="shared" si="7"/>
        <v>3.6133694670280034E-2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0.178301369968382</v>
      </c>
      <c r="AV64" s="62" t="str">
        <f t="shared" si="11"/>
        <v/>
      </c>
      <c r="AW64" s="62">
        <f t="shared" si="12"/>
        <v>0.89813500000000002</v>
      </c>
    </row>
    <row r="65" spans="1:49">
      <c r="A65" s="62">
        <v>1932</v>
      </c>
      <c r="B65" s="61">
        <v>0.71698640700000005</v>
      </c>
      <c r="C65" s="61">
        <v>6579</v>
      </c>
      <c r="D65" s="61">
        <v>1.4570000000000001</v>
      </c>
      <c r="G65" s="61"/>
      <c r="H65" s="61">
        <v>9.8347100000000007E-2</v>
      </c>
      <c r="I65" s="61">
        <v>0.14199999999999999</v>
      </c>
      <c r="J65" s="61">
        <v>0.14399999999999999</v>
      </c>
      <c r="K65" s="61">
        <v>0.192</v>
      </c>
      <c r="L65" s="61">
        <v>0.10199999999999999</v>
      </c>
      <c r="M65" s="61">
        <v>19.45889803</v>
      </c>
      <c r="N65" s="62">
        <f t="shared" si="2"/>
        <v>2.4762427968466483</v>
      </c>
      <c r="O65" s="61">
        <v>3.9166669999999999</v>
      </c>
      <c r="Z65" s="61">
        <v>4.17</v>
      </c>
      <c r="AB65" s="61">
        <v>0.98157000000000005</v>
      </c>
      <c r="AC65" s="63" t="str">
        <f t="shared" si="3"/>
        <v/>
      </c>
      <c r="AD65" s="20" t="str">
        <f t="shared" si="28"/>
        <v/>
      </c>
      <c r="AE65" s="62" t="str">
        <f t="shared" si="4"/>
        <v/>
      </c>
      <c r="AF65" s="20">
        <f t="shared" si="27"/>
        <v>9.8347100000000007E-2</v>
      </c>
      <c r="AG65" s="62">
        <f t="shared" si="5"/>
        <v>9.7460535346602595E-2</v>
      </c>
      <c r="AH65" s="62">
        <f t="shared" si="6"/>
        <v>9.8833218943033624E-2</v>
      </c>
      <c r="AI65" s="62">
        <f t="shared" si="20"/>
        <v>0.13177762525737818</v>
      </c>
      <c r="AJ65" s="62">
        <f t="shared" si="21"/>
        <v>7.0006863417982151E-2</v>
      </c>
      <c r="AK65" s="62">
        <f t="shared" si="7"/>
        <v>6.1770761839396032E-2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0.1759892369367991</v>
      </c>
      <c r="AV65" s="62" t="str">
        <f t="shared" si="11"/>
        <v/>
      </c>
      <c r="AW65" s="62">
        <f t="shared" si="12"/>
        <v>0.98157000000000005</v>
      </c>
    </row>
    <row r="66" spans="1:49">
      <c r="A66" s="62">
        <v>1933</v>
      </c>
      <c r="B66" s="61">
        <v>0.593316383</v>
      </c>
      <c r="C66" s="61">
        <v>6631</v>
      </c>
      <c r="D66" s="61">
        <v>1.5222</v>
      </c>
      <c r="G66" s="61"/>
      <c r="H66" s="61">
        <v>0.1052215</v>
      </c>
      <c r="I66" s="61">
        <v>0.14599999999999999</v>
      </c>
      <c r="J66" s="61">
        <v>0.14799999999999999</v>
      </c>
      <c r="K66" s="61">
        <v>0.19600000000000001</v>
      </c>
      <c r="L66" s="61">
        <v>0.13</v>
      </c>
      <c r="M66" s="61">
        <v>20.656360899999999</v>
      </c>
      <c r="N66" s="62">
        <f t="shared" si="2"/>
        <v>2.4179687236964642</v>
      </c>
      <c r="O66" s="61">
        <v>3.9166669999999999</v>
      </c>
      <c r="Z66" s="61">
        <v>3.35</v>
      </c>
      <c r="AB66" s="61">
        <v>0.95292699999999997</v>
      </c>
      <c r="AC66" s="63" t="str">
        <f t="shared" si="3"/>
        <v/>
      </c>
      <c r="AD66" s="20" t="str">
        <f t="shared" si="28"/>
        <v/>
      </c>
      <c r="AE66" s="62" t="str">
        <f t="shared" si="4"/>
        <v/>
      </c>
      <c r="AF66" s="20">
        <f t="shared" si="27"/>
        <v>0.1052215</v>
      </c>
      <c r="AG66" s="62">
        <f t="shared" si="5"/>
        <v>9.5913808960714747E-2</v>
      </c>
      <c r="AH66" s="62">
        <f t="shared" si="6"/>
        <v>9.722769675469714E-2</v>
      </c>
      <c r="AI66" s="62">
        <f t="shared" si="20"/>
        <v>0.12876100381027461</v>
      </c>
      <c r="AJ66" s="62">
        <f t="shared" si="21"/>
        <v>8.5402706608855614E-2</v>
      </c>
      <c r="AK66" s="62">
        <f t="shared" si="7"/>
        <v>4.3358297201418997E-2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6.5514592803868468E-2</v>
      </c>
      <c r="AV66" s="62" t="str">
        <f t="shared" si="11"/>
        <v/>
      </c>
      <c r="AW66" s="62">
        <f t="shared" si="12"/>
        <v>0.95292699999999997</v>
      </c>
    </row>
    <row r="67" spans="1:49">
      <c r="A67" s="62">
        <v>1934</v>
      </c>
      <c r="B67" s="61">
        <v>0.50029058299999996</v>
      </c>
      <c r="C67" s="61">
        <v>6682</v>
      </c>
      <c r="D67" s="61">
        <v>1.6328</v>
      </c>
      <c r="G67" s="61"/>
      <c r="H67" s="61">
        <v>0.1135693</v>
      </c>
      <c r="I67" s="61">
        <v>0.158</v>
      </c>
      <c r="J67" s="61">
        <v>0.14799999999999999</v>
      </c>
      <c r="K67" s="61">
        <v>0.22800000000000001</v>
      </c>
      <c r="L67" s="61">
        <v>0.13600000000000001</v>
      </c>
      <c r="M67" s="61">
        <v>21.59107221</v>
      </c>
      <c r="N67" s="62">
        <f t="shared" si="2"/>
        <v>2.4624312420806325</v>
      </c>
      <c r="O67" s="61">
        <v>3.9166669999999999</v>
      </c>
      <c r="Z67" s="61">
        <v>2.44</v>
      </c>
      <c r="AB67" s="61">
        <v>0.90147500000000003</v>
      </c>
      <c r="AC67" s="63" t="str">
        <f t="shared" si="3"/>
        <v/>
      </c>
      <c r="AD67" s="20" t="str">
        <f t="shared" si="28"/>
        <v/>
      </c>
      <c r="AE67" s="62" t="str">
        <f t="shared" si="4"/>
        <v/>
      </c>
      <c r="AF67" s="20">
        <f t="shared" si="27"/>
        <v>0.1135693</v>
      </c>
      <c r="AG67" s="62">
        <f t="shared" si="5"/>
        <v>9.6766291033806962E-2</v>
      </c>
      <c r="AH67" s="62">
        <f t="shared" si="6"/>
        <v>9.0641842234198911E-2</v>
      </c>
      <c r="AI67" s="62">
        <f t="shared" si="20"/>
        <v>0.13963743263106321</v>
      </c>
      <c r="AJ67" s="62">
        <f t="shared" si="21"/>
        <v>8.3292503674669283E-2</v>
      </c>
      <c r="AK67" s="62">
        <f t="shared" si="7"/>
        <v>5.6344928956393925E-2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1.5278645650105099E-2</v>
      </c>
      <c r="AV67" s="62" t="str">
        <f t="shared" si="11"/>
        <v/>
      </c>
      <c r="AW67" s="62">
        <f t="shared" si="12"/>
        <v>0.90147500000000003</v>
      </c>
    </row>
    <row r="68" spans="1:49">
      <c r="A68" s="62">
        <v>1935</v>
      </c>
      <c r="B68" s="61">
        <v>0.51225785700000004</v>
      </c>
      <c r="C68" s="61">
        <v>6732</v>
      </c>
      <c r="D68" s="61">
        <v>1.7243999999999999</v>
      </c>
      <c r="G68" s="61"/>
      <c r="H68" s="61">
        <v>0.13966480000000001</v>
      </c>
      <c r="I68" s="61">
        <v>0.16</v>
      </c>
      <c r="J68" s="61">
        <v>0.154</v>
      </c>
      <c r="K68" s="61">
        <v>0.20799999999999999</v>
      </c>
      <c r="L68" s="61">
        <v>0.16600000000000001</v>
      </c>
      <c r="M68" s="61">
        <v>22.699061889999999</v>
      </c>
      <c r="N68" s="62">
        <f t="shared" ref="N68:N131" si="29">IF(OR(D68="",C68="",M68=""),"",D68*1000000000/C68/1000/(M68/100*$D$138*1000000000/$C$138/1000)*100)</f>
        <v>2.4552617607732707</v>
      </c>
      <c r="O68" s="61">
        <v>3.9583330000000001</v>
      </c>
      <c r="Z68" s="61">
        <v>1.95</v>
      </c>
      <c r="AB68" s="61">
        <v>0.86731800000000003</v>
      </c>
      <c r="AC68" s="63" t="str">
        <f t="shared" ref="AC68:AC131" si="30">IF(E68="","",E68/100)</f>
        <v/>
      </c>
      <c r="AD68" s="20" t="str">
        <f t="shared" si="28"/>
        <v/>
      </c>
      <c r="AE68" s="62" t="str">
        <f t="shared" ref="AE68:AE131" si="31">IF(G68="","",G68/100)</f>
        <v/>
      </c>
      <c r="AF68" s="20">
        <f t="shared" si="27"/>
        <v>0.13966480000000001</v>
      </c>
      <c r="AG68" s="62">
        <f t="shared" ref="AG68:AG131" si="32">IF(OR(I68="",D68=""),"",I68/D68)</f>
        <v>9.2785896543725363E-2</v>
      </c>
      <c r="AH68" s="62">
        <f t="shared" ref="AH68:AH131" si="33">IF(OR(J68="",D68=""),"",J68/D68)</f>
        <v>8.9306425423335653E-2</v>
      </c>
      <c r="AI68" s="62">
        <f t="shared" si="20"/>
        <v>0.12062166550684296</v>
      </c>
      <c r="AJ68" s="62">
        <f t="shared" si="21"/>
        <v>9.6265367664115059E-2</v>
      </c>
      <c r="AK68" s="62">
        <f t="shared" ref="AK68:AK131" si="34">IF(OR(AI68="",AJ68=""),"",AI68-AJ68)</f>
        <v>2.43562978427279E-2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2.7315792581068456E-2</v>
      </c>
      <c r="AV68" s="62" t="str">
        <f t="shared" ref="AV68:AV131" si="38">IF(OR(AA68="",Z68=""),"",(AA68-Z68)/100)</f>
        <v/>
      </c>
      <c r="AW68" s="62">
        <f t="shared" ref="AW68:AW131" si="39">IF(AB68="","",AB68)</f>
        <v>0.86731800000000003</v>
      </c>
    </row>
    <row r="69" spans="1:49">
      <c r="A69" s="62">
        <v>1936</v>
      </c>
      <c r="B69" s="61">
        <v>0.50494682300000004</v>
      </c>
      <c r="C69" s="61">
        <v>6783</v>
      </c>
      <c r="D69" s="61">
        <v>1.8954</v>
      </c>
      <c r="G69" s="61"/>
      <c r="H69" s="61">
        <v>0.13977129999999999</v>
      </c>
      <c r="I69" s="61">
        <v>0.16800000000000001</v>
      </c>
      <c r="J69" s="61">
        <v>0.16400000000000001</v>
      </c>
      <c r="K69" s="61">
        <v>0.248</v>
      </c>
      <c r="L69" s="61">
        <v>0.19</v>
      </c>
      <c r="M69" s="61">
        <v>23.55178986</v>
      </c>
      <c r="N69" s="62">
        <f t="shared" si="29"/>
        <v>2.5814691754352785</v>
      </c>
      <c r="O69" s="61">
        <v>4.0833329999999997</v>
      </c>
      <c r="Z69" s="61">
        <v>1.75</v>
      </c>
      <c r="AB69" s="61">
        <v>0.79777600000000004</v>
      </c>
      <c r="AC69" s="63" t="str">
        <f t="shared" si="30"/>
        <v/>
      </c>
      <c r="AD69" s="20" t="str">
        <f t="shared" si="28"/>
        <v/>
      </c>
      <c r="AE69" s="62" t="str">
        <f t="shared" si="31"/>
        <v/>
      </c>
      <c r="AF69" s="20">
        <f t="shared" si="27"/>
        <v>0.13977129999999999</v>
      </c>
      <c r="AG69" s="62">
        <f t="shared" si="32"/>
        <v>8.863564419119975E-2</v>
      </c>
      <c r="AH69" s="62">
        <f t="shared" si="33"/>
        <v>8.6525271710456902E-2</v>
      </c>
      <c r="AI69" s="62">
        <f t="shared" si="20"/>
        <v>0.13084309380605677</v>
      </c>
      <c r="AJ69" s="62">
        <f t="shared" si="21"/>
        <v>0.10024269283528543</v>
      </c>
      <c r="AK69" s="62">
        <f t="shared" si="34"/>
        <v>3.0600400970771338E-2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-3.0625305607260195E-2</v>
      </c>
      <c r="AV69" s="62" t="str">
        <f t="shared" si="38"/>
        <v/>
      </c>
      <c r="AW69" s="62">
        <f t="shared" si="39"/>
        <v>0.79777600000000004</v>
      </c>
    </row>
    <row r="70" spans="1:49">
      <c r="A70" s="62">
        <v>1937</v>
      </c>
      <c r="B70" s="61">
        <v>0.50773243999999995</v>
      </c>
      <c r="C70" s="61">
        <v>6841</v>
      </c>
      <c r="D70" s="61">
        <v>2.0676000000000001</v>
      </c>
      <c r="G70" s="61"/>
      <c r="H70" s="61">
        <v>0.1456028</v>
      </c>
      <c r="I70" s="61">
        <v>0.18</v>
      </c>
      <c r="J70" s="61">
        <v>0.16600000000000001</v>
      </c>
      <c r="K70" s="61">
        <v>0.29599999999999999</v>
      </c>
      <c r="L70" s="61">
        <v>0.20599999999999999</v>
      </c>
      <c r="M70" s="61">
        <v>24.541359159999999</v>
      </c>
      <c r="N70" s="62">
        <f t="shared" si="29"/>
        <v>2.6795392552328949</v>
      </c>
      <c r="O70" s="61">
        <v>4.1666670000000003</v>
      </c>
      <c r="Z70" s="61">
        <v>1.75</v>
      </c>
      <c r="AB70" s="61">
        <v>0.73546900000000004</v>
      </c>
      <c r="AC70" s="63" t="str">
        <f t="shared" si="30"/>
        <v/>
      </c>
      <c r="AD70" s="20" t="str">
        <f t="shared" si="28"/>
        <v/>
      </c>
      <c r="AE70" s="62" t="str">
        <f t="shared" si="31"/>
        <v/>
      </c>
      <c r="AF70" s="20">
        <f t="shared" ref="AF70:AF101" si="46">IF(H70="","",H70)</f>
        <v>0.1456028</v>
      </c>
      <c r="AG70" s="62">
        <f t="shared" si="32"/>
        <v>8.7057457922228659E-2</v>
      </c>
      <c r="AH70" s="62">
        <f t="shared" si="33"/>
        <v>8.0286322306055327E-2</v>
      </c>
      <c r="AI70" s="62">
        <f t="shared" ref="AI70:AI133" si="47">IF(OR(K70="",D70=""),"",K70/D70)</f>
        <v>0.14316115302766491</v>
      </c>
      <c r="AJ70" s="62">
        <f t="shared" ref="AJ70:AJ133" si="48">IF(OR(L70="",D70=""),"",L70/D70)</f>
        <v>9.9632424066550582E-2</v>
      </c>
      <c r="AK70" s="62">
        <f t="shared" si="34"/>
        <v>4.352872896111433E-2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-1.978617535090358E-2</v>
      </c>
      <c r="AV70" s="62" t="str">
        <f t="shared" si="38"/>
        <v/>
      </c>
      <c r="AW70" s="62">
        <f t="shared" si="39"/>
        <v>0.73546900000000004</v>
      </c>
    </row>
    <row r="71" spans="1:49">
      <c r="A71" s="62">
        <v>1938</v>
      </c>
      <c r="B71" s="61">
        <v>0.513415183</v>
      </c>
      <c r="C71" s="61">
        <v>6904</v>
      </c>
      <c r="D71" s="61">
        <v>2.2362000000000002</v>
      </c>
      <c r="G71" s="61"/>
      <c r="H71" s="61">
        <v>0.1610124</v>
      </c>
      <c r="I71" s="61">
        <v>0.19600000000000001</v>
      </c>
      <c r="J71" s="61">
        <v>0.17799999999999999</v>
      </c>
      <c r="K71" s="61">
        <v>0.28399999999999997</v>
      </c>
      <c r="L71" s="61">
        <v>0.254</v>
      </c>
      <c r="M71" s="61">
        <v>25.147833469999998</v>
      </c>
      <c r="N71" s="62">
        <f t="shared" si="29"/>
        <v>2.8023416834548556</v>
      </c>
      <c r="O71" s="61">
        <v>4.25</v>
      </c>
      <c r="Z71" s="61">
        <v>1.75</v>
      </c>
      <c r="AB71" s="61">
        <v>0.68659099999999995</v>
      </c>
      <c r="AC71" s="63" t="str">
        <f t="shared" si="30"/>
        <v/>
      </c>
      <c r="AD71" s="20" t="str">
        <f t="shared" ref="AD71:AD102" si="49">IF(F71="","",F71)</f>
        <v/>
      </c>
      <c r="AE71" s="62" t="str">
        <f t="shared" si="31"/>
        <v/>
      </c>
      <c r="AF71" s="20">
        <f t="shared" si="46"/>
        <v>0.1610124</v>
      </c>
      <c r="AG71" s="62">
        <f t="shared" si="32"/>
        <v>8.7648689741525801E-2</v>
      </c>
      <c r="AH71" s="62">
        <f t="shared" si="33"/>
        <v>7.9599320275467303E-2</v>
      </c>
      <c r="AI71" s="62">
        <f t="shared" si="47"/>
        <v>0.12700116268670064</v>
      </c>
      <c r="AJ71" s="62">
        <f t="shared" si="48"/>
        <v>0.1135855469099365</v>
      </c>
      <c r="AK71" s="62">
        <f t="shared" si="34"/>
        <v>1.3415615776764145E-2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-2.7310523130119571E-2</v>
      </c>
      <c r="AV71" s="62" t="str">
        <f t="shared" si="38"/>
        <v/>
      </c>
      <c r="AW71" s="62">
        <f t="shared" si="39"/>
        <v>0.68659099999999995</v>
      </c>
    </row>
    <row r="72" spans="1:49">
      <c r="A72" s="62">
        <v>1939</v>
      </c>
      <c r="B72" s="61">
        <v>0.56596298599999995</v>
      </c>
      <c r="C72" s="61">
        <v>6971</v>
      </c>
      <c r="D72" s="61">
        <v>2.1903999999999999</v>
      </c>
      <c r="G72" s="61"/>
      <c r="H72" s="61">
        <v>0.1594283</v>
      </c>
      <c r="I72" s="61">
        <v>0.28000000000000003</v>
      </c>
      <c r="J72" s="61">
        <v>0.19</v>
      </c>
      <c r="K72" s="61">
        <v>0.246</v>
      </c>
      <c r="L72" s="61">
        <v>0.22600000000000001</v>
      </c>
      <c r="M72" s="61">
        <v>24.971923530000002</v>
      </c>
      <c r="N72" s="62">
        <f t="shared" si="29"/>
        <v>2.7377144851622721</v>
      </c>
      <c r="O72" s="61">
        <v>4.375</v>
      </c>
      <c r="Z72" s="61">
        <v>1.75</v>
      </c>
      <c r="AB72" s="61">
        <v>0.71192999999999995</v>
      </c>
      <c r="AC72" s="63" t="str">
        <f t="shared" si="30"/>
        <v/>
      </c>
      <c r="AD72" s="20" t="str">
        <f t="shared" si="49"/>
        <v/>
      </c>
      <c r="AE72" s="62" t="str">
        <f t="shared" si="31"/>
        <v/>
      </c>
      <c r="AF72" s="20">
        <f t="shared" si="46"/>
        <v>0.1594283</v>
      </c>
      <c r="AG72" s="62">
        <f t="shared" si="32"/>
        <v>0.12783053323593865</v>
      </c>
      <c r="AH72" s="62">
        <f t="shared" si="33"/>
        <v>8.6742147552958365E-2</v>
      </c>
      <c r="AI72" s="62">
        <f t="shared" si="47"/>
        <v>0.11230825420014609</v>
      </c>
      <c r="AJ72" s="62">
        <f t="shared" si="48"/>
        <v>0.10317750182615049</v>
      </c>
      <c r="AK72" s="62">
        <f t="shared" si="34"/>
        <v>9.1307523739956042E-3</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4.0831940366213779E-2</v>
      </c>
      <c r="AV72" s="62" t="str">
        <f t="shared" si="38"/>
        <v/>
      </c>
      <c r="AW72" s="62">
        <f t="shared" si="39"/>
        <v>0.71192999999999995</v>
      </c>
    </row>
    <row r="73" spans="1:49">
      <c r="A73" s="62">
        <v>1940</v>
      </c>
      <c r="B73" s="61">
        <v>0.65539389199999998</v>
      </c>
      <c r="C73" s="61">
        <v>7042</v>
      </c>
      <c r="D73" s="61">
        <v>2.3843999999999999</v>
      </c>
      <c r="G73" s="61"/>
      <c r="H73" s="61">
        <v>0.14545449999999999</v>
      </c>
      <c r="I73" s="61">
        <v>0.51</v>
      </c>
      <c r="J73" s="61">
        <v>0.224</v>
      </c>
      <c r="K73" s="61">
        <v>0.3</v>
      </c>
      <c r="L73" s="61">
        <v>0.26400000000000001</v>
      </c>
      <c r="M73" s="61">
        <v>26.355417729999999</v>
      </c>
      <c r="N73" s="62">
        <f t="shared" si="29"/>
        <v>2.7952778967774017</v>
      </c>
      <c r="O73" s="61">
        <v>4.625</v>
      </c>
      <c r="Z73" s="61">
        <v>1.58</v>
      </c>
      <c r="AB73" s="61">
        <v>0.67732300000000001</v>
      </c>
      <c r="AC73" s="63" t="str">
        <f t="shared" si="30"/>
        <v/>
      </c>
      <c r="AD73" s="20" t="str">
        <f t="shared" si="49"/>
        <v/>
      </c>
      <c r="AE73" s="62" t="str">
        <f t="shared" si="31"/>
        <v/>
      </c>
      <c r="AF73" s="20">
        <f t="shared" si="46"/>
        <v>0.14545449999999999</v>
      </c>
      <c r="AG73" s="62">
        <f t="shared" si="32"/>
        <v>0.21389028686462006</v>
      </c>
      <c r="AH73" s="62">
        <f t="shared" si="33"/>
        <v>9.394396913269587E-2</v>
      </c>
      <c r="AI73" s="62">
        <f t="shared" si="47"/>
        <v>0.12581781580271767</v>
      </c>
      <c r="AJ73" s="62">
        <f t="shared" si="48"/>
        <v>0.11071967790639156</v>
      </c>
      <c r="AK73" s="62">
        <f t="shared" si="34"/>
        <v>1.5098137896326108E-2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-3.3080852432251749E-3</v>
      </c>
      <c r="AV73" s="62" t="str">
        <f t="shared" si="38"/>
        <v/>
      </c>
      <c r="AW73" s="62">
        <f t="shared" si="39"/>
        <v>0.67732300000000001</v>
      </c>
    </row>
    <row r="74" spans="1:49">
      <c r="A74" s="62">
        <v>1941</v>
      </c>
      <c r="B74" s="61">
        <v>0.62250996000000003</v>
      </c>
      <c r="C74" s="61">
        <v>7111</v>
      </c>
      <c r="D74" s="61">
        <v>2.5830000000000002</v>
      </c>
      <c r="G74" s="61"/>
      <c r="H74" s="61">
        <v>0.1165501</v>
      </c>
      <c r="I74" s="61">
        <v>0.84599999999999997</v>
      </c>
      <c r="J74" s="61">
        <v>0.3</v>
      </c>
      <c r="K74" s="61">
        <v>0.27</v>
      </c>
      <c r="L74" s="61">
        <v>0.248</v>
      </c>
      <c r="M74" s="61">
        <v>29.040422790000001</v>
      </c>
      <c r="N74" s="62">
        <f t="shared" si="29"/>
        <v>2.721464006550407</v>
      </c>
      <c r="O74" s="61">
        <v>4.875</v>
      </c>
      <c r="Z74" s="61">
        <v>1.5</v>
      </c>
      <c r="AB74" s="61">
        <v>0.66494200000000003</v>
      </c>
      <c r="AC74" s="63" t="str">
        <f t="shared" si="30"/>
        <v/>
      </c>
      <c r="AD74" s="20" t="str">
        <f t="shared" si="49"/>
        <v/>
      </c>
      <c r="AE74" s="62" t="str">
        <f t="shared" si="31"/>
        <v/>
      </c>
      <c r="AF74" s="20">
        <f t="shared" si="46"/>
        <v>0.1165501</v>
      </c>
      <c r="AG74" s="62">
        <f t="shared" si="32"/>
        <v>0.32752613240418116</v>
      </c>
      <c r="AH74" s="62">
        <f t="shared" si="33"/>
        <v>0.11614401858304296</v>
      </c>
      <c r="AI74" s="62">
        <f t="shared" si="47"/>
        <v>0.10452961672473868</v>
      </c>
      <c r="AJ74" s="62">
        <f t="shared" si="48"/>
        <v>9.6012388695315518E-2</v>
      </c>
      <c r="AK74" s="62">
        <f t="shared" si="34"/>
        <v>8.51722802942316E-3</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4.2561554848489863E-2</v>
      </c>
      <c r="AV74" s="62" t="str">
        <f t="shared" si="38"/>
        <v/>
      </c>
      <c r="AW74" s="62">
        <f t="shared" si="39"/>
        <v>0.66494200000000003</v>
      </c>
    </row>
    <row r="75" spans="1:49">
      <c r="A75" s="62">
        <v>1942</v>
      </c>
      <c r="B75" s="61">
        <v>0.62208398099999995</v>
      </c>
      <c r="C75" s="61">
        <v>7173</v>
      </c>
      <c r="D75" s="61">
        <v>3.0068000000000001</v>
      </c>
      <c r="G75" s="61"/>
      <c r="H75" s="61">
        <v>7.6892299999999997E-2</v>
      </c>
      <c r="I75" s="61">
        <v>1.3939999999999999</v>
      </c>
      <c r="J75" s="61">
        <v>0.42</v>
      </c>
      <c r="K75" s="61">
        <v>0.32</v>
      </c>
      <c r="L75" s="61">
        <v>0.34</v>
      </c>
      <c r="M75" s="61">
        <v>32.135445769999997</v>
      </c>
      <c r="N75" s="62">
        <f t="shared" si="29"/>
        <v>2.8381228104548879</v>
      </c>
      <c r="O75" s="61">
        <v>5.1666670000000003</v>
      </c>
      <c r="Z75" s="61">
        <v>1.5</v>
      </c>
      <c r="AB75" s="61">
        <v>0.65230299999999997</v>
      </c>
      <c r="AC75" s="63" t="str">
        <f t="shared" si="30"/>
        <v/>
      </c>
      <c r="AD75" s="20" t="str">
        <f t="shared" si="49"/>
        <v/>
      </c>
      <c r="AE75" s="62" t="str">
        <f t="shared" si="31"/>
        <v/>
      </c>
      <c r="AF75" s="20">
        <f t="shared" si="46"/>
        <v>7.6892299999999997E-2</v>
      </c>
      <c r="AG75" s="62">
        <f t="shared" si="32"/>
        <v>0.46361580417719828</v>
      </c>
      <c r="AH75" s="62">
        <f t="shared" si="33"/>
        <v>0.13968338432885458</v>
      </c>
      <c r="AI75" s="62">
        <f t="shared" si="47"/>
        <v>0.10642543567912731</v>
      </c>
      <c r="AJ75" s="62">
        <f t="shared" si="48"/>
        <v>0.11307702540907277</v>
      </c>
      <c r="AK75" s="62">
        <f t="shared" si="34"/>
        <v>-6.6515897299454646E-3</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-2.6972878181550856E-2</v>
      </c>
      <c r="AV75" s="62" t="str">
        <f t="shared" si="38"/>
        <v/>
      </c>
      <c r="AW75" s="62">
        <f t="shared" si="39"/>
        <v>0.65230299999999997</v>
      </c>
    </row>
    <row r="76" spans="1:49">
      <c r="A76" s="62">
        <v>1943</v>
      </c>
      <c r="B76" s="61">
        <v>0.61980909900000003</v>
      </c>
      <c r="C76" s="61">
        <v>7236</v>
      </c>
      <c r="D76" s="61">
        <v>3.4416000000000002</v>
      </c>
      <c r="G76" s="61"/>
      <c r="H76" s="61">
        <v>5.0384900000000003E-2</v>
      </c>
      <c r="I76" s="61">
        <v>1.44</v>
      </c>
      <c r="J76" s="61">
        <v>0.58799999999999997</v>
      </c>
      <c r="K76" s="61">
        <v>0.252</v>
      </c>
      <c r="L76" s="61">
        <v>0.48799999999999999</v>
      </c>
      <c r="M76" s="61">
        <v>32.987971309999999</v>
      </c>
      <c r="N76" s="62">
        <f t="shared" si="29"/>
        <v>3.1370253541649435</v>
      </c>
      <c r="O76" s="61">
        <v>5.2083329999999997</v>
      </c>
      <c r="Z76" s="61">
        <v>1.46</v>
      </c>
      <c r="AB76" s="61">
        <v>0.70178399999999996</v>
      </c>
      <c r="AC76" s="63" t="str">
        <f t="shared" si="30"/>
        <v/>
      </c>
      <c r="AD76" s="20" t="str">
        <f t="shared" si="49"/>
        <v/>
      </c>
      <c r="AE76" s="62" t="str">
        <f t="shared" si="31"/>
        <v/>
      </c>
      <c r="AF76" s="20">
        <f t="shared" si="46"/>
        <v>5.0384900000000003E-2</v>
      </c>
      <c r="AG76" s="62">
        <f t="shared" si="32"/>
        <v>0.41841004184100417</v>
      </c>
      <c r="AH76" s="62">
        <f t="shared" si="33"/>
        <v>0.17085076708507668</v>
      </c>
      <c r="AI76" s="62">
        <f t="shared" si="47"/>
        <v>7.3221757322175729E-2</v>
      </c>
      <c r="AJ76" s="62">
        <f t="shared" si="48"/>
        <v>0.14179451417945141</v>
      </c>
      <c r="AK76" s="62">
        <f t="shared" si="34"/>
        <v>-6.857275685727568E-2</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-8.5132160078786739E-2</v>
      </c>
      <c r="AV76" s="62" t="str">
        <f t="shared" si="38"/>
        <v/>
      </c>
      <c r="AW76" s="62">
        <f t="shared" si="39"/>
        <v>0.70178399999999996</v>
      </c>
    </row>
    <row r="77" spans="1:49">
      <c r="A77" s="62">
        <v>1944</v>
      </c>
      <c r="B77" s="61">
        <v>0.61957868599999999</v>
      </c>
      <c r="C77" s="61">
        <v>7309</v>
      </c>
      <c r="D77" s="61">
        <v>3.4982000000000002</v>
      </c>
      <c r="G77" s="61"/>
      <c r="H77" s="61">
        <v>5.3011999999999997E-2</v>
      </c>
      <c r="I77" s="61">
        <v>1.286</v>
      </c>
      <c r="J77" s="61">
        <v>0.68400000000000005</v>
      </c>
      <c r="K77" s="61">
        <v>0.29399999999999998</v>
      </c>
      <c r="L77" s="61">
        <v>0.48599999999999999</v>
      </c>
      <c r="M77" s="61">
        <v>31.51368815</v>
      </c>
      <c r="N77" s="62">
        <f t="shared" si="29"/>
        <v>3.3044504391837775</v>
      </c>
      <c r="O77" s="61">
        <v>5.25</v>
      </c>
      <c r="Z77" s="61">
        <v>1.25</v>
      </c>
      <c r="AB77" s="61">
        <v>0.78729800000000005</v>
      </c>
      <c r="AC77" s="63" t="str">
        <f t="shared" si="30"/>
        <v/>
      </c>
      <c r="AD77" s="20" t="str">
        <f t="shared" si="49"/>
        <v/>
      </c>
      <c r="AE77" s="62" t="str">
        <f t="shared" si="31"/>
        <v/>
      </c>
      <c r="AF77" s="20">
        <f t="shared" si="46"/>
        <v>5.3011999999999997E-2</v>
      </c>
      <c r="AG77" s="62">
        <f t="shared" si="32"/>
        <v>0.36761763192498997</v>
      </c>
      <c r="AH77" s="62">
        <f t="shared" si="33"/>
        <v>0.19552912926647992</v>
      </c>
      <c r="AI77" s="62">
        <f t="shared" si="47"/>
        <v>8.4043222228574688E-2</v>
      </c>
      <c r="AJ77" s="62">
        <f t="shared" si="48"/>
        <v>0.13892859184723572</v>
      </c>
      <c r="AK77" s="62">
        <f t="shared" si="34"/>
        <v>-5.4885369618661028E-2</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-3.7395166365886717E-2</v>
      </c>
      <c r="AV77" s="62" t="str">
        <f t="shared" si="38"/>
        <v/>
      </c>
      <c r="AW77" s="62">
        <f t="shared" si="39"/>
        <v>0.78729800000000005</v>
      </c>
    </row>
    <row r="78" spans="1:49">
      <c r="A78" s="62">
        <v>1945</v>
      </c>
      <c r="B78" s="61">
        <v>0.62111801200000005</v>
      </c>
      <c r="C78" s="61">
        <v>7389</v>
      </c>
      <c r="D78" s="61">
        <v>3.4224000000000001</v>
      </c>
      <c r="G78" s="61"/>
      <c r="H78" s="61">
        <v>6.6150600000000004E-2</v>
      </c>
      <c r="I78" s="61">
        <v>1.1020000000000001</v>
      </c>
      <c r="J78" s="61">
        <v>0.754</v>
      </c>
      <c r="K78" s="61">
        <v>0.31</v>
      </c>
      <c r="L78" s="61">
        <v>0.42799999999999999</v>
      </c>
      <c r="M78" s="61">
        <v>29.58748447</v>
      </c>
      <c r="N78" s="62">
        <f t="shared" si="29"/>
        <v>3.406033065873308</v>
      </c>
      <c r="O78" s="61">
        <v>5.375</v>
      </c>
      <c r="Z78" s="61"/>
      <c r="AB78" s="61">
        <v>0.89732599999999996</v>
      </c>
      <c r="AC78" s="63" t="str">
        <f t="shared" si="30"/>
        <v/>
      </c>
      <c r="AD78" s="20" t="str">
        <f t="shared" si="49"/>
        <v/>
      </c>
      <c r="AE78" s="62" t="str">
        <f t="shared" si="31"/>
        <v/>
      </c>
      <c r="AF78" s="20">
        <f t="shared" si="46"/>
        <v>6.6150600000000004E-2</v>
      </c>
      <c r="AG78" s="62">
        <f t="shared" si="32"/>
        <v>0.32199625993454889</v>
      </c>
      <c r="AH78" s="62">
        <f t="shared" si="33"/>
        <v>0.22031323048153342</v>
      </c>
      <c r="AI78" s="62">
        <f t="shared" si="47"/>
        <v>9.0579710144927536E-2</v>
      </c>
      <c r="AJ78" s="62">
        <f t="shared" si="48"/>
        <v>0.12505843852267415</v>
      </c>
      <c r="AK78" s="62">
        <f t="shared" si="34"/>
        <v>-3.4478728377746612E-2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-1.777811247971468E-2</v>
      </c>
      <c r="AV78" s="62" t="str">
        <f t="shared" si="38"/>
        <v/>
      </c>
      <c r="AW78" s="62">
        <f t="shared" si="39"/>
        <v>0.89732599999999996</v>
      </c>
    </row>
    <row r="79" spans="1:49">
      <c r="A79" s="62">
        <v>1946</v>
      </c>
      <c r="B79" s="61">
        <v>0.62239372599999998</v>
      </c>
      <c r="C79" s="61">
        <v>7474</v>
      </c>
      <c r="D79" s="61">
        <v>3.5344000000000002</v>
      </c>
      <c r="G79" s="61"/>
      <c r="H79" s="61">
        <v>9.8126099999999994E-2</v>
      </c>
      <c r="I79" s="61">
        <v>0.96</v>
      </c>
      <c r="J79" s="61">
        <v>0.78200000000000003</v>
      </c>
      <c r="K79" s="61">
        <v>0.39400000000000002</v>
      </c>
      <c r="L79" s="61">
        <v>0.35599999999999998</v>
      </c>
      <c r="M79" s="61">
        <v>28.194374939999999</v>
      </c>
      <c r="N79" s="62">
        <f t="shared" si="29"/>
        <v>3.649319907499097</v>
      </c>
      <c r="O79" s="61">
        <v>5.5</v>
      </c>
      <c r="Z79" s="61"/>
      <c r="AB79" s="61">
        <v>0.92493999999999998</v>
      </c>
      <c r="AC79" s="63" t="str">
        <f t="shared" si="30"/>
        <v/>
      </c>
      <c r="AD79" s="20" t="str">
        <f t="shared" si="49"/>
        <v/>
      </c>
      <c r="AE79" s="62" t="str">
        <f t="shared" si="31"/>
        <v/>
      </c>
      <c r="AF79" s="20">
        <f t="shared" si="46"/>
        <v>9.8126099999999994E-2</v>
      </c>
      <c r="AG79" s="62">
        <f t="shared" si="32"/>
        <v>0.27161611588954276</v>
      </c>
      <c r="AH79" s="62">
        <f t="shared" si="33"/>
        <v>0.22125396106835671</v>
      </c>
      <c r="AI79" s="62">
        <f t="shared" si="47"/>
        <v>0.11147578089633318</v>
      </c>
      <c r="AJ79" s="62">
        <f t="shared" si="48"/>
        <v>0.1007243096423721</v>
      </c>
      <c r="AK79" s="62">
        <f t="shared" si="34"/>
        <v>1.0751471253961087E-2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t="str">
        <f t="shared" si="45"/>
        <v/>
      </c>
      <c r="AV79" s="62" t="str">
        <f t="shared" si="38"/>
        <v/>
      </c>
      <c r="AW79" s="62">
        <f t="shared" si="39"/>
        <v>0.92493999999999998</v>
      </c>
    </row>
    <row r="80" spans="1:49">
      <c r="A80" s="62">
        <v>1947</v>
      </c>
      <c r="B80" s="61">
        <v>0.62305295999999999</v>
      </c>
      <c r="C80" s="61">
        <v>7578</v>
      </c>
      <c r="D80" s="61">
        <v>3.7584</v>
      </c>
      <c r="G80" s="61"/>
      <c r="H80" s="61"/>
      <c r="I80" s="61">
        <v>0.95599999999999996</v>
      </c>
      <c r="J80" s="61">
        <v>0.86199999999999999</v>
      </c>
      <c r="K80" s="61">
        <v>0.61799999999999999</v>
      </c>
      <c r="L80" s="61">
        <v>0.41599999999999998</v>
      </c>
      <c r="M80" s="61">
        <v>28.4954866</v>
      </c>
      <c r="N80" s="62">
        <f t="shared" si="29"/>
        <v>3.7869024947913479</v>
      </c>
      <c r="O80" s="61">
        <v>5.9166670000000003</v>
      </c>
      <c r="Z80" s="61"/>
      <c r="AB80" s="61">
        <v>0.88660700000000003</v>
      </c>
      <c r="AC80" s="63" t="str">
        <f t="shared" si="30"/>
        <v/>
      </c>
      <c r="AD80" s="20" t="str">
        <f t="shared" si="49"/>
        <v/>
      </c>
      <c r="AE80" s="62" t="str">
        <f t="shared" si="31"/>
        <v/>
      </c>
      <c r="AF80" s="20" t="str">
        <f t="shared" si="46"/>
        <v/>
      </c>
      <c r="AG80" s="62">
        <f t="shared" si="32"/>
        <v>0.25436355896126012</v>
      </c>
      <c r="AH80" s="62">
        <f t="shared" si="33"/>
        <v>0.22935291613452533</v>
      </c>
      <c r="AI80" s="62">
        <f t="shared" si="47"/>
        <v>0.1644316730523627</v>
      </c>
      <c r="AJ80" s="62">
        <f t="shared" si="48"/>
        <v>0.11068539804171988</v>
      </c>
      <c r="AK80" s="62">
        <f t="shared" si="34"/>
        <v>5.3746275010642816E-2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t="str">
        <f t="shared" si="45"/>
        <v/>
      </c>
      <c r="AV80" s="62" t="str">
        <f t="shared" si="38"/>
        <v/>
      </c>
      <c r="AW80" s="62">
        <f t="shared" si="39"/>
        <v>0.88660700000000003</v>
      </c>
    </row>
    <row r="81" spans="1:49">
      <c r="A81" s="62">
        <v>1948</v>
      </c>
      <c r="B81" s="61">
        <v>0.62034730500000002</v>
      </c>
      <c r="C81" s="61">
        <v>7715</v>
      </c>
      <c r="D81" s="61">
        <v>4.5122</v>
      </c>
      <c r="G81" s="61"/>
      <c r="H81" s="61"/>
      <c r="I81" s="61">
        <v>1.1000000000000001</v>
      </c>
      <c r="J81" s="61">
        <v>0.93200000000000005</v>
      </c>
      <c r="K81" s="61">
        <v>1.0232000000000001</v>
      </c>
      <c r="L81" s="61">
        <v>0.83199999999999996</v>
      </c>
      <c r="M81" s="61">
        <v>29.814811120000002</v>
      </c>
      <c r="N81" s="62">
        <f t="shared" si="29"/>
        <v>4.2680760626093708</v>
      </c>
      <c r="O81" s="61">
        <v>6.4166670000000003</v>
      </c>
      <c r="Z81" s="61">
        <v>2.25</v>
      </c>
      <c r="AB81" s="61">
        <v>0.74464900000000001</v>
      </c>
      <c r="AC81" s="63" t="str">
        <f t="shared" si="30"/>
        <v/>
      </c>
      <c r="AD81" s="20" t="str">
        <f t="shared" si="49"/>
        <v/>
      </c>
      <c r="AE81" s="62" t="str">
        <f t="shared" si="31"/>
        <v/>
      </c>
      <c r="AF81" s="20" t="str">
        <f t="shared" si="46"/>
        <v/>
      </c>
      <c r="AG81" s="62">
        <f t="shared" si="32"/>
        <v>0.24378352023403219</v>
      </c>
      <c r="AH81" s="62">
        <f t="shared" si="33"/>
        <v>0.20655112805283454</v>
      </c>
      <c r="AI81" s="62">
        <f t="shared" si="47"/>
        <v>0.22676299809405615</v>
      </c>
      <c r="AJ81" s="62">
        <f t="shared" si="48"/>
        <v>0.1843889898497407</v>
      </c>
      <c r="AK81" s="62">
        <f t="shared" si="34"/>
        <v>4.2374008244315448E-2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t="str">
        <f t="shared" si="45"/>
        <v/>
      </c>
      <c r="AV81" s="62" t="str">
        <f t="shared" si="38"/>
        <v/>
      </c>
      <c r="AW81" s="62">
        <f t="shared" si="39"/>
        <v>0.74464900000000001</v>
      </c>
    </row>
    <row r="82" spans="1:49" ht="14.7" thickBot="1">
      <c r="A82" s="62">
        <v>1949</v>
      </c>
      <c r="B82" s="61">
        <v>0.89285700000000001</v>
      </c>
      <c r="C82" s="61">
        <v>7919</v>
      </c>
      <c r="D82" s="61">
        <v>5.2073999999999998</v>
      </c>
      <c r="G82" s="61"/>
      <c r="H82" s="61">
        <v>0.17931034500000001</v>
      </c>
      <c r="I82" s="61">
        <v>1.246</v>
      </c>
      <c r="J82" s="61">
        <v>1.077</v>
      </c>
      <c r="K82" s="61">
        <v>1.0691999999999999</v>
      </c>
      <c r="L82" s="61">
        <v>1.0021</v>
      </c>
      <c r="M82" s="61">
        <v>30.997800380000001</v>
      </c>
      <c r="N82" s="62">
        <f t="shared" si="29"/>
        <v>4.6156356675585757</v>
      </c>
      <c r="O82" s="61">
        <v>6.9688179999999997</v>
      </c>
      <c r="Z82" s="61">
        <v>1.99</v>
      </c>
      <c r="AB82" s="61">
        <v>0.65402400000000005</v>
      </c>
      <c r="AC82" s="63" t="str">
        <f t="shared" si="30"/>
        <v/>
      </c>
      <c r="AD82" s="20" t="str">
        <f t="shared" si="49"/>
        <v/>
      </c>
      <c r="AE82" s="62" t="str">
        <f t="shared" si="31"/>
        <v/>
      </c>
      <c r="AF82" s="20">
        <f t="shared" si="46"/>
        <v>0.17931034500000001</v>
      </c>
      <c r="AG82" s="62">
        <f t="shared" si="32"/>
        <v>0.23927487805814804</v>
      </c>
      <c r="AH82" s="62">
        <f t="shared" si="33"/>
        <v>0.20682106233437031</v>
      </c>
      <c r="AI82" s="62">
        <f t="shared" si="47"/>
        <v>0.20532319391634982</v>
      </c>
      <c r="AJ82" s="62">
        <f t="shared" si="48"/>
        <v>0.1924376848331221</v>
      </c>
      <c r="AK82" s="62">
        <f t="shared" si="34"/>
        <v>1.288550908322772E-2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-5.5786443033396908E-2</v>
      </c>
      <c r="AV82" s="62" t="str">
        <f t="shared" si="38"/>
        <v/>
      </c>
      <c r="AW82" s="62">
        <f t="shared" si="39"/>
        <v>0.65402400000000005</v>
      </c>
    </row>
    <row r="83" spans="1:49" s="72" customFormat="1" ht="14.7" thickTop="1">
      <c r="A83" s="71">
        <v>1950</v>
      </c>
      <c r="B83" s="72">
        <v>0.89285700000000001</v>
      </c>
      <c r="C83" s="61">
        <v>8267</v>
      </c>
      <c r="D83" s="72">
        <v>6.1449999999999996</v>
      </c>
      <c r="E83" s="62"/>
      <c r="F83" s="72">
        <v>0.51839969100000005</v>
      </c>
      <c r="G83" s="61"/>
      <c r="H83" s="72">
        <v>0.204755614</v>
      </c>
      <c r="I83" s="72">
        <v>1.784</v>
      </c>
      <c r="J83" s="72">
        <v>1.1599999999999999</v>
      </c>
      <c r="K83" s="72">
        <v>1.4890000000000001</v>
      </c>
      <c r="L83" s="72">
        <v>1.4036</v>
      </c>
      <c r="M83" s="72">
        <v>31.779374910000001</v>
      </c>
      <c r="N83" s="71">
        <f t="shared" si="29"/>
        <v>5.0890931613558754</v>
      </c>
      <c r="O83" s="61">
        <v>7.6092779999999998</v>
      </c>
      <c r="P83" s="72">
        <v>4.8554665930000001</v>
      </c>
      <c r="Q83" s="72">
        <v>8.0184900149999994</v>
      </c>
      <c r="R83" s="72">
        <v>3.293245191</v>
      </c>
      <c r="S83" s="72">
        <v>16.393705659999998</v>
      </c>
      <c r="T83" s="72">
        <v>15.565389440000001</v>
      </c>
      <c r="U83" s="72">
        <v>8.4270654999999994</v>
      </c>
      <c r="V83" s="72">
        <v>3.416363</v>
      </c>
      <c r="W83" s="72">
        <v>2309.2782000000002</v>
      </c>
      <c r="X83" s="72">
        <v>0.687862694</v>
      </c>
      <c r="Z83" s="72">
        <v>1.9499999990000001</v>
      </c>
      <c r="AB83" s="72">
        <v>0.57058299999999995</v>
      </c>
      <c r="AC83" s="63" t="str">
        <f t="shared" si="30"/>
        <v/>
      </c>
      <c r="AD83" s="20">
        <f t="shared" si="49"/>
        <v>0.51839969100000005</v>
      </c>
      <c r="AE83" s="62" t="str">
        <f t="shared" si="31"/>
        <v/>
      </c>
      <c r="AF83" s="20">
        <f t="shared" si="46"/>
        <v>0.204755614</v>
      </c>
      <c r="AG83" s="62">
        <f t="shared" si="32"/>
        <v>0.29031733116354763</v>
      </c>
      <c r="AH83" s="62">
        <f t="shared" si="33"/>
        <v>0.18877135882831569</v>
      </c>
      <c r="AI83" s="62">
        <f t="shared" si="47"/>
        <v>0.24231082180634667</v>
      </c>
      <c r="AJ83" s="62">
        <f t="shared" si="48"/>
        <v>0.228413344182262</v>
      </c>
      <c r="AK83" s="62">
        <f t="shared" si="34"/>
        <v>1.3897477624084664E-2</v>
      </c>
      <c r="AL83" s="62" t="str">
        <f t="shared" si="40"/>
        <v/>
      </c>
      <c r="AM83" s="62" t="str">
        <f t="shared" si="41"/>
        <v/>
      </c>
      <c r="AN83" s="62" t="str">
        <f t="shared" si="42"/>
        <v/>
      </c>
      <c r="AO83" s="62" t="str">
        <f t="shared" si="43"/>
        <v/>
      </c>
      <c r="AP83" s="62" t="str">
        <f t="shared" si="44"/>
        <v/>
      </c>
      <c r="AQ83" s="62">
        <f>IF(OR(V83="",U83=""),"",LN(V83/U83))</f>
        <v>-0.90287207447794637</v>
      </c>
      <c r="AR83" s="62">
        <f t="shared" si="35"/>
        <v>6.841818212677274</v>
      </c>
      <c r="AS83" s="62">
        <f t="shared" si="36"/>
        <v>0.687862694</v>
      </c>
      <c r="AT83" s="62" t="str">
        <f t="shared" si="37"/>
        <v/>
      </c>
      <c r="AU83" s="62">
        <f t="shared" si="45"/>
        <v>-7.7750055937167925E-2</v>
      </c>
      <c r="AV83" s="62" t="str">
        <f t="shared" si="38"/>
        <v/>
      </c>
      <c r="AW83" s="62">
        <f t="shared" si="39"/>
        <v>0.57058299999999995</v>
      </c>
    </row>
    <row r="84" spans="1:49">
      <c r="A84" s="62">
        <v>1951</v>
      </c>
      <c r="B84" s="61">
        <v>0.899280576</v>
      </c>
      <c r="C84" s="61">
        <v>8511</v>
      </c>
      <c r="D84" s="61">
        <v>8.1524000000000001</v>
      </c>
      <c r="F84">
        <v>0.56760149100000001</v>
      </c>
      <c r="G84" s="61"/>
      <c r="H84" s="61">
        <v>0.221115538</v>
      </c>
      <c r="I84" s="61">
        <v>2.1440000000000001</v>
      </c>
      <c r="J84" s="61">
        <v>1.62</v>
      </c>
      <c r="K84" s="61">
        <v>1.8196000000000001</v>
      </c>
      <c r="L84" s="61">
        <v>2.1177000000000001</v>
      </c>
      <c r="M84" s="61">
        <v>32.202044579999999</v>
      </c>
      <c r="N84" s="62">
        <f t="shared" si="29"/>
        <v>6.4719215605221248</v>
      </c>
      <c r="O84" s="61">
        <v>9.1189339999999994</v>
      </c>
      <c r="P84">
        <v>5.7389423600000002</v>
      </c>
      <c r="Q84">
        <v>9.0863061209999998</v>
      </c>
      <c r="R84">
        <v>3.9192909450000002</v>
      </c>
      <c r="S84">
        <v>15.5201343</v>
      </c>
      <c r="T84">
        <v>17.066528160000001</v>
      </c>
      <c r="U84">
        <v>8.6750287000000004</v>
      </c>
      <c r="V84">
        <v>3.471946</v>
      </c>
      <c r="W84">
        <v>2287.9222</v>
      </c>
      <c r="X84">
        <v>0.687862694</v>
      </c>
      <c r="Y84">
        <v>1.2946260000000001</v>
      </c>
      <c r="Z84" s="61">
        <v>2.0099999990000001</v>
      </c>
      <c r="AB84" s="61">
        <v>0.45186799999999999</v>
      </c>
      <c r="AC84" s="63" t="str">
        <f t="shared" si="30"/>
        <v/>
      </c>
      <c r="AD84" s="20">
        <f t="shared" si="49"/>
        <v>0.56760149100000001</v>
      </c>
      <c r="AE84" s="62" t="str">
        <f t="shared" si="31"/>
        <v/>
      </c>
      <c r="AF84" s="20">
        <f t="shared" si="46"/>
        <v>0.221115538</v>
      </c>
      <c r="AG84" s="62">
        <f t="shared" si="32"/>
        <v>0.26299003974289781</v>
      </c>
      <c r="AH84" s="62">
        <f t="shared" si="33"/>
        <v>0.19871448898483884</v>
      </c>
      <c r="AI84" s="62">
        <f t="shared" si="47"/>
        <v>0.22319807664000785</v>
      </c>
      <c r="AJ84" s="62">
        <f t="shared" si="48"/>
        <v>0.25976399587851434</v>
      </c>
      <c r="AK84" s="62">
        <f t="shared" si="34"/>
        <v>-3.6565919238506495E-2</v>
      </c>
      <c r="AL84" s="62">
        <f t="shared" si="40"/>
        <v>-7.320367328172428E-2</v>
      </c>
      <c r="AM84" s="62">
        <f t="shared" si="41"/>
        <v>-0.11535507445372199</v>
      </c>
      <c r="AN84" s="62">
        <f t="shared" si="42"/>
        <v>-6.6336108809518818E-2</v>
      </c>
      <c r="AO84" s="62">
        <f t="shared" si="43"/>
        <v>-0.29513269787817209</v>
      </c>
      <c r="AP84" s="62">
        <f t="shared" si="44"/>
        <v>-0.14830410210508127</v>
      </c>
      <c r="AQ84" s="62">
        <f t="shared" ref="AQ84:AQ146" si="50">IF(OR(V84="",U84=""),"",LN(V84/U84))</f>
        <v>-0.91573339050303615</v>
      </c>
      <c r="AR84" s="62">
        <f t="shared" si="35"/>
        <v>6.8196659579220169</v>
      </c>
      <c r="AS84" s="62">
        <f t="shared" si="36"/>
        <v>0.687862694</v>
      </c>
      <c r="AT84" s="62">
        <f t="shared" si="37"/>
        <v>0.15880305186202837</v>
      </c>
      <c r="AU84" s="62">
        <f t="shared" si="45"/>
        <v>-0.22087340601621841</v>
      </c>
      <c r="AV84" s="62" t="str">
        <f t="shared" si="38"/>
        <v/>
      </c>
      <c r="AW84" s="62">
        <f t="shared" si="39"/>
        <v>0.45186799999999999</v>
      </c>
    </row>
    <row r="85" spans="1:49">
      <c r="A85" s="62">
        <v>1952</v>
      </c>
      <c r="B85" s="61">
        <v>0.89206066100000003</v>
      </c>
      <c r="C85" s="61">
        <v>8691</v>
      </c>
      <c r="D85" s="61">
        <v>8.7967999999999993</v>
      </c>
      <c r="F85">
        <v>0.55668378100000004</v>
      </c>
      <c r="G85" s="61"/>
      <c r="H85" s="61">
        <v>0.25797521800000001</v>
      </c>
      <c r="I85" s="61">
        <v>2.1880000000000002</v>
      </c>
      <c r="J85" s="61">
        <v>2.0579999999999998</v>
      </c>
      <c r="K85" s="61">
        <v>1.544</v>
      </c>
      <c r="L85" s="61">
        <v>1.7525999999999999</v>
      </c>
      <c r="M85" s="61">
        <v>31.80994153</v>
      </c>
      <c r="N85" s="62">
        <f t="shared" si="29"/>
        <v>6.9231525217000351</v>
      </c>
      <c r="O85" s="61">
        <v>10.689590000000001</v>
      </c>
      <c r="P85">
        <v>6.3395296239999999</v>
      </c>
      <c r="Q85">
        <v>9.4846554679999997</v>
      </c>
      <c r="R85">
        <v>3.8965430109999999</v>
      </c>
      <c r="S85">
        <v>13.81837112</v>
      </c>
      <c r="T85">
        <v>16.73837026</v>
      </c>
      <c r="U85">
        <v>8.8591297999999998</v>
      </c>
      <c r="V85">
        <v>3.5284330000000002</v>
      </c>
      <c r="W85">
        <v>2266.7637</v>
      </c>
      <c r="X85">
        <v>0.687862694</v>
      </c>
      <c r="Y85">
        <v>1.439068</v>
      </c>
      <c r="Z85" s="61">
        <v>2.4899999990000001</v>
      </c>
      <c r="AB85" s="61">
        <v>0.44922200000000001</v>
      </c>
      <c r="AC85" s="63" t="str">
        <f t="shared" si="30"/>
        <v/>
      </c>
      <c r="AD85" s="20">
        <f t="shared" si="49"/>
        <v>0.55668378100000004</v>
      </c>
      <c r="AE85" s="62" t="str">
        <f t="shared" si="31"/>
        <v/>
      </c>
      <c r="AF85" s="20">
        <f t="shared" si="46"/>
        <v>0.25797521800000001</v>
      </c>
      <c r="AG85" s="62">
        <f t="shared" si="32"/>
        <v>0.24872680974899969</v>
      </c>
      <c r="AH85" s="62">
        <f t="shared" si="33"/>
        <v>0.23394870862131684</v>
      </c>
      <c r="AI85" s="62">
        <f t="shared" si="47"/>
        <v>0.17551837031647874</v>
      </c>
      <c r="AJ85" s="62">
        <f t="shared" si="48"/>
        <v>0.19923153874136051</v>
      </c>
      <c r="AK85" s="62">
        <f t="shared" si="34"/>
        <v>-2.3713168424881775E-2</v>
      </c>
      <c r="AL85" s="62">
        <f t="shared" si="40"/>
        <v>3.2131465636570086E-2</v>
      </c>
      <c r="AM85" s="62">
        <f t="shared" si="41"/>
        <v>-2.4491352173555213E-2</v>
      </c>
      <c r="AN85" s="62">
        <f t="shared" si="42"/>
        <v>-7.321917620340572E-2</v>
      </c>
      <c r="AO85" s="62">
        <f t="shared" si="43"/>
        <v>-0.18353739338831201</v>
      </c>
      <c r="AP85" s="62">
        <f t="shared" si="44"/>
        <v>-8.6813596178867303E-2</v>
      </c>
      <c r="AQ85" s="62">
        <f t="shared" si="50"/>
        <v>-0.92059468004928358</v>
      </c>
      <c r="AR85" s="62">
        <f t="shared" si="35"/>
        <v>6.8055137303540629</v>
      </c>
      <c r="AS85" s="62">
        <f t="shared" si="36"/>
        <v>0.687862694</v>
      </c>
      <c r="AT85" s="62">
        <f t="shared" si="37"/>
        <v>0.16358994179701711</v>
      </c>
      <c r="AU85" s="62">
        <f t="shared" si="45"/>
        <v>-4.7298172757916965E-2</v>
      </c>
      <c r="AV85" s="62" t="str">
        <f t="shared" si="38"/>
        <v/>
      </c>
      <c r="AW85" s="62">
        <f t="shared" si="39"/>
        <v>0.44922200000000001</v>
      </c>
    </row>
    <row r="86" spans="1:49">
      <c r="A86" s="62">
        <v>1953</v>
      </c>
      <c r="B86" s="61">
        <v>0.89206066100000003</v>
      </c>
      <c r="C86" s="61">
        <v>8858</v>
      </c>
      <c r="D86" s="61">
        <v>9.9686000000000003</v>
      </c>
      <c r="F86">
        <v>0.56979097499999998</v>
      </c>
      <c r="G86" s="61"/>
      <c r="H86" s="61">
        <v>0.22701884999999999</v>
      </c>
      <c r="I86" s="61">
        <v>2.1819999999999999</v>
      </c>
      <c r="J86" s="61">
        <v>2.0289999999999999</v>
      </c>
      <c r="K86" s="61">
        <v>1.8005</v>
      </c>
      <c r="L86" s="61">
        <v>1.2916000000000001</v>
      </c>
      <c r="M86" s="61">
        <v>32.19202439</v>
      </c>
      <c r="N86" s="62">
        <f t="shared" si="29"/>
        <v>7.6060995971083827</v>
      </c>
      <c r="O86" s="61">
        <v>11.14706</v>
      </c>
      <c r="P86">
        <v>6.3456551790000004</v>
      </c>
      <c r="Q86">
        <v>9.0726411369999997</v>
      </c>
      <c r="R86">
        <v>3.8915728289999998</v>
      </c>
      <c r="S86">
        <v>11.87269231</v>
      </c>
      <c r="T86">
        <v>16.419953790000001</v>
      </c>
      <c r="U86">
        <v>9.0290634999999995</v>
      </c>
      <c r="V86">
        <v>3.585839</v>
      </c>
      <c r="W86">
        <v>2245.8009000000002</v>
      </c>
      <c r="X86">
        <v>0.687862694</v>
      </c>
      <c r="Y86">
        <v>1.5242579999999999</v>
      </c>
      <c r="Z86" s="61">
        <v>3.0699999990000002</v>
      </c>
      <c r="AB86" s="61">
        <v>0.41629100000000002</v>
      </c>
      <c r="AC86" s="63" t="str">
        <f t="shared" si="30"/>
        <v/>
      </c>
      <c r="AD86" s="20">
        <f t="shared" si="49"/>
        <v>0.56979097499999998</v>
      </c>
      <c r="AE86" s="62" t="str">
        <f t="shared" si="31"/>
        <v/>
      </c>
      <c r="AF86" s="20">
        <f t="shared" si="46"/>
        <v>0.22701884999999999</v>
      </c>
      <c r="AG86" s="62">
        <f t="shared" si="32"/>
        <v>0.21888730614128363</v>
      </c>
      <c r="AH86" s="62">
        <f t="shared" si="33"/>
        <v>0.2035391128142367</v>
      </c>
      <c r="AI86" s="62">
        <f t="shared" si="47"/>
        <v>0.18061713781273198</v>
      </c>
      <c r="AJ86" s="62">
        <f t="shared" si="48"/>
        <v>0.12956683987721446</v>
      </c>
      <c r="AK86" s="62">
        <f t="shared" si="34"/>
        <v>5.1050297935517519E-2</v>
      </c>
      <c r="AL86" s="62">
        <f t="shared" si="40"/>
        <v>-9.3113490316522329E-2</v>
      </c>
      <c r="AM86" s="62">
        <f t="shared" si="41"/>
        <v>-0.13849113364628918</v>
      </c>
      <c r="AN86" s="62">
        <f t="shared" si="42"/>
        <v>-9.5355621829702239E-2</v>
      </c>
      <c r="AO86" s="62">
        <f t="shared" si="43"/>
        <v>-0.24583721953638524</v>
      </c>
      <c r="AP86" s="62">
        <f t="shared" si="44"/>
        <v>-0.11328568587405607</v>
      </c>
      <c r="AQ86" s="62">
        <f t="shared" si="50"/>
        <v>-0.92345617484054132</v>
      </c>
      <c r="AR86" s="62">
        <f t="shared" si="35"/>
        <v>6.7933613100458796</v>
      </c>
      <c r="AS86" s="62">
        <f t="shared" si="36"/>
        <v>0.687862694</v>
      </c>
      <c r="AT86" s="62">
        <f t="shared" si="37"/>
        <v>0.1529059246032542</v>
      </c>
      <c r="AU86" s="62">
        <f t="shared" si="45"/>
        <v>-6.9179271364994507E-2</v>
      </c>
      <c r="AV86" s="62" t="str">
        <f t="shared" si="38"/>
        <v/>
      </c>
      <c r="AW86" s="62">
        <f t="shared" si="39"/>
        <v>0.41629100000000002</v>
      </c>
    </row>
    <row r="87" spans="1:49">
      <c r="A87" s="62">
        <v>1954</v>
      </c>
      <c r="B87" s="61">
        <v>0.899280576</v>
      </c>
      <c r="C87" s="61">
        <v>9064</v>
      </c>
      <c r="D87" s="61">
        <v>10.8864</v>
      </c>
      <c r="F87">
        <v>0.57810062200000001</v>
      </c>
      <c r="G87" s="61"/>
      <c r="H87" s="61">
        <v>0.22967934400000001</v>
      </c>
      <c r="I87" s="61">
        <v>2.2599999999999998</v>
      </c>
      <c r="J87" s="61">
        <v>2.085</v>
      </c>
      <c r="K87" s="61">
        <v>1.4968999999999999</v>
      </c>
      <c r="L87" s="61">
        <v>1.6526000000000001</v>
      </c>
      <c r="M87" s="61">
        <v>33.444345249999998</v>
      </c>
      <c r="N87" s="62">
        <f t="shared" si="29"/>
        <v>7.8136417417378627</v>
      </c>
      <c r="O87" s="61">
        <v>11.2233</v>
      </c>
      <c r="P87">
        <v>6.4637791959999999</v>
      </c>
      <c r="Q87">
        <v>9.2989097550000004</v>
      </c>
      <c r="R87">
        <v>4.0357050780000003</v>
      </c>
      <c r="S87">
        <v>11.219036429999999</v>
      </c>
      <c r="T87">
        <v>16.68027502</v>
      </c>
      <c r="U87">
        <v>9.2391380999999999</v>
      </c>
      <c r="V87">
        <v>3.6441789999999998</v>
      </c>
      <c r="W87">
        <v>2225.0320000000002</v>
      </c>
      <c r="X87">
        <v>0.687862694</v>
      </c>
      <c r="Y87">
        <v>1.7559480000000001</v>
      </c>
      <c r="Z87" s="61">
        <v>3.3399999990000002</v>
      </c>
      <c r="AB87" s="61">
        <v>0.400177</v>
      </c>
      <c r="AC87" s="63" t="str">
        <f t="shared" si="30"/>
        <v/>
      </c>
      <c r="AD87" s="20">
        <f t="shared" si="49"/>
        <v>0.57810062200000001</v>
      </c>
      <c r="AE87" s="62" t="str">
        <f t="shared" si="31"/>
        <v/>
      </c>
      <c r="AF87" s="20">
        <f t="shared" si="46"/>
        <v>0.22967934400000001</v>
      </c>
      <c r="AG87" s="62">
        <f t="shared" si="32"/>
        <v>0.20759847148736035</v>
      </c>
      <c r="AH87" s="62">
        <f t="shared" si="33"/>
        <v>0.19152336860670194</v>
      </c>
      <c r="AI87" s="62">
        <f t="shared" si="47"/>
        <v>0.13750183715461492</v>
      </c>
      <c r="AJ87" s="62">
        <f t="shared" si="48"/>
        <v>0.15180408583186361</v>
      </c>
      <c r="AK87" s="62">
        <f t="shared" si="34"/>
        <v>-1.4302248677248691E-2</v>
      </c>
      <c r="AL87" s="62">
        <f t="shared" si="40"/>
        <v>-8.4768366983525734E-3</v>
      </c>
      <c r="AM87" s="62">
        <f t="shared" si="41"/>
        <v>-2.2868972760530324E-3</v>
      </c>
      <c r="AN87" s="62">
        <f t="shared" si="42"/>
        <v>9.4469814814890241E-3</v>
      </c>
      <c r="AO87" s="62">
        <f t="shared" si="43"/>
        <v>-8.3549625880735862E-2</v>
      </c>
      <c r="AP87" s="62">
        <f t="shared" si="44"/>
        <v>-1.1191048327049912E-2</v>
      </c>
      <c r="AQ87" s="62">
        <f t="shared" si="50"/>
        <v>-0.93031750204663566</v>
      </c>
      <c r="AR87" s="62">
        <f t="shared" si="35"/>
        <v>6.7772090744727569</v>
      </c>
      <c r="AS87" s="62">
        <f t="shared" si="36"/>
        <v>0.687862694</v>
      </c>
      <c r="AT87" s="62">
        <f t="shared" si="37"/>
        <v>0.16129739858906525</v>
      </c>
      <c r="AU87" s="62">
        <f t="shared" si="45"/>
        <v>3.7793566280915382E-3</v>
      </c>
      <c r="AV87" s="62" t="str">
        <f t="shared" si="38"/>
        <v/>
      </c>
      <c r="AW87" s="62">
        <f t="shared" si="39"/>
        <v>0.400177</v>
      </c>
    </row>
    <row r="88" spans="1:49">
      <c r="A88" s="62">
        <v>1955</v>
      </c>
      <c r="B88" s="61">
        <v>0.89405453800000001</v>
      </c>
      <c r="C88" s="61">
        <v>9277</v>
      </c>
      <c r="D88" s="61">
        <v>11.5946</v>
      </c>
      <c r="F88">
        <v>0.56799435300000001</v>
      </c>
      <c r="G88" s="61"/>
      <c r="H88" s="61">
        <v>0.23817618199999999</v>
      </c>
      <c r="I88" s="61">
        <v>2.4159999999999999</v>
      </c>
      <c r="J88" s="61">
        <v>2.1840000000000002</v>
      </c>
      <c r="K88" s="61">
        <v>1.5959000000000001</v>
      </c>
      <c r="L88" s="61">
        <v>1.9098999999999999</v>
      </c>
      <c r="M88" s="61">
        <v>34.484926399999999</v>
      </c>
      <c r="N88" s="62">
        <f t="shared" si="29"/>
        <v>7.8855268106094059</v>
      </c>
      <c r="O88" s="61">
        <v>11.45204</v>
      </c>
      <c r="P88">
        <v>6.7240362920000001</v>
      </c>
      <c r="Q88">
        <v>9.7096619870000005</v>
      </c>
      <c r="R88">
        <v>4.411914726</v>
      </c>
      <c r="S88">
        <v>10.461752430000001</v>
      </c>
      <c r="T88">
        <v>17.492009899999999</v>
      </c>
      <c r="U88">
        <v>9.4563246999999997</v>
      </c>
      <c r="V88">
        <v>3.703468</v>
      </c>
      <c r="W88">
        <v>2204.4551000000001</v>
      </c>
      <c r="X88">
        <v>0.687862694</v>
      </c>
      <c r="Y88">
        <v>2.0264380000000002</v>
      </c>
      <c r="Z88" s="61">
        <v>3.789999999</v>
      </c>
      <c r="AB88" s="61">
        <v>0.39044000000000001</v>
      </c>
      <c r="AC88" s="63" t="str">
        <f t="shared" si="30"/>
        <v/>
      </c>
      <c r="AD88" s="20">
        <f t="shared" si="49"/>
        <v>0.56799435300000001</v>
      </c>
      <c r="AE88" s="62" t="str">
        <f t="shared" si="31"/>
        <v/>
      </c>
      <c r="AF88" s="20">
        <f t="shared" si="46"/>
        <v>0.23817618199999999</v>
      </c>
      <c r="AG88" s="62">
        <f t="shared" si="32"/>
        <v>0.20837286322943438</v>
      </c>
      <c r="AH88" s="62">
        <f t="shared" si="33"/>
        <v>0.18836354854846224</v>
      </c>
      <c r="AI88" s="62">
        <f t="shared" si="47"/>
        <v>0.13764166077311854</v>
      </c>
      <c r="AJ88" s="62">
        <f t="shared" si="48"/>
        <v>0.16472323322926188</v>
      </c>
      <c r="AK88" s="62">
        <f t="shared" si="34"/>
        <v>-2.7081572456143344E-2</v>
      </c>
      <c r="AL88" s="62">
        <f t="shared" si="40"/>
        <v>3.0316568712526106E-2</v>
      </c>
      <c r="AM88" s="62">
        <f t="shared" si="41"/>
        <v>3.4066425640649205E-2</v>
      </c>
      <c r="AN88" s="62">
        <f t="shared" si="42"/>
        <v>7.9969863883860584E-2</v>
      </c>
      <c r="AO88" s="62">
        <f t="shared" si="43"/>
        <v>-7.9043918395609633E-2</v>
      </c>
      <c r="AP88" s="62">
        <f t="shared" si="44"/>
        <v>3.8359432118182837E-2</v>
      </c>
      <c r="AQ88" s="62">
        <f t="shared" si="50"/>
        <v>-0.9374141201020193</v>
      </c>
      <c r="AR88" s="62">
        <f t="shared" si="35"/>
        <v>6.7608215170582984</v>
      </c>
      <c r="AS88" s="62">
        <f t="shared" si="36"/>
        <v>0.687862694</v>
      </c>
      <c r="AT88" s="62">
        <f t="shared" si="37"/>
        <v>0.17477429148051682</v>
      </c>
      <c r="AU88" s="62">
        <f t="shared" si="45"/>
        <v>2.4242117388920084E-2</v>
      </c>
      <c r="AV88" s="62" t="str">
        <f t="shared" si="38"/>
        <v/>
      </c>
      <c r="AW88" s="62">
        <f t="shared" si="39"/>
        <v>0.39044000000000001</v>
      </c>
    </row>
    <row r="89" spans="1:49">
      <c r="A89" s="62">
        <v>1956</v>
      </c>
      <c r="B89" s="61">
        <v>0.899280576</v>
      </c>
      <c r="C89" s="61">
        <v>9501</v>
      </c>
      <c r="D89" s="61">
        <v>12.550800000000001</v>
      </c>
      <c r="F89">
        <v>0.56103990699999995</v>
      </c>
      <c r="G89" s="61"/>
      <c r="H89" s="61">
        <v>0.239449626</v>
      </c>
      <c r="I89" s="61">
        <v>2.722</v>
      </c>
      <c r="J89" s="61">
        <v>2.3460000000000001</v>
      </c>
      <c r="K89" s="61">
        <v>1.7011000000000001</v>
      </c>
      <c r="L89" s="61">
        <v>1.726</v>
      </c>
      <c r="M89" s="61">
        <v>34.840896049999998</v>
      </c>
      <c r="N89" s="62">
        <f t="shared" si="29"/>
        <v>8.2494420719857455</v>
      </c>
      <c r="O89" s="61">
        <v>12.168749999999999</v>
      </c>
      <c r="P89">
        <v>7.0983522460000001</v>
      </c>
      <c r="Q89">
        <v>10.07450343</v>
      </c>
      <c r="R89">
        <v>4.6565829010000002</v>
      </c>
      <c r="S89">
        <v>11.713923060000001</v>
      </c>
      <c r="T89">
        <v>18.120858200000001</v>
      </c>
      <c r="U89">
        <v>9.6841615000000001</v>
      </c>
      <c r="V89">
        <v>3.7637209999999999</v>
      </c>
      <c r="W89">
        <v>2184.0684999999999</v>
      </c>
      <c r="X89">
        <v>0.687862694</v>
      </c>
      <c r="Y89">
        <v>2.2259579999999999</v>
      </c>
      <c r="Z89" s="61">
        <v>4.7099999989999999</v>
      </c>
      <c r="AB89" s="61">
        <v>0.373724</v>
      </c>
      <c r="AC89" s="63" t="str">
        <f t="shared" si="30"/>
        <v/>
      </c>
      <c r="AD89" s="20">
        <f t="shared" si="49"/>
        <v>0.56103990699999995</v>
      </c>
      <c r="AE89" s="62" t="str">
        <f t="shared" si="31"/>
        <v/>
      </c>
      <c r="AF89" s="20">
        <f t="shared" si="46"/>
        <v>0.239449626</v>
      </c>
      <c r="AG89" s="62">
        <f t="shared" si="32"/>
        <v>0.21687860534786627</v>
      </c>
      <c r="AH89" s="62">
        <f t="shared" si="33"/>
        <v>0.18692035567453869</v>
      </c>
      <c r="AI89" s="62">
        <f t="shared" si="47"/>
        <v>0.13553717691302547</v>
      </c>
      <c r="AJ89" s="62">
        <f t="shared" si="48"/>
        <v>0.137521114191924</v>
      </c>
      <c r="AK89" s="62">
        <f t="shared" si="34"/>
        <v>-1.9839372788985343E-3</v>
      </c>
      <c r="AL89" s="62">
        <f t="shared" si="40"/>
        <v>9.0575256770742373E-3</v>
      </c>
      <c r="AM89" s="62">
        <f t="shared" si="41"/>
        <v>-8.2301921039961857E-3</v>
      </c>
      <c r="AN89" s="62">
        <f t="shared" si="42"/>
        <v>8.8565821514363374E-3</v>
      </c>
      <c r="AO89" s="62">
        <f t="shared" si="43"/>
        <v>6.7935618010594057E-2</v>
      </c>
      <c r="AP89" s="62">
        <f t="shared" si="44"/>
        <v>-9.7970784927770109E-3</v>
      </c>
      <c r="AQ89" s="62">
        <f t="shared" si="50"/>
        <v>-0.94508362022697678</v>
      </c>
      <c r="AR89" s="62">
        <f t="shared" si="35"/>
        <v>6.7438610806148285</v>
      </c>
      <c r="AS89" s="62">
        <f t="shared" si="36"/>
        <v>0.687862694</v>
      </c>
      <c r="AT89" s="62">
        <f t="shared" si="37"/>
        <v>0.17735586576154505</v>
      </c>
      <c r="AU89" s="62">
        <f t="shared" si="45"/>
        <v>-7.2165405034396862E-3</v>
      </c>
      <c r="AV89" s="62" t="str">
        <f t="shared" si="38"/>
        <v/>
      </c>
      <c r="AW89" s="62">
        <f t="shared" si="39"/>
        <v>0.373724</v>
      </c>
    </row>
    <row r="90" spans="1:49">
      <c r="A90" s="62">
        <v>1957</v>
      </c>
      <c r="B90" s="61">
        <v>0.89245872500000001</v>
      </c>
      <c r="C90" s="61">
        <v>9713</v>
      </c>
      <c r="D90" s="61">
        <v>13.658799999999999</v>
      </c>
      <c r="F90">
        <v>0.58545413899999998</v>
      </c>
      <c r="G90" s="61"/>
      <c r="H90" s="61">
        <v>0.22779333199999999</v>
      </c>
      <c r="I90" s="61">
        <v>2.766</v>
      </c>
      <c r="J90" s="61">
        <v>2.5880000000000001</v>
      </c>
      <c r="K90" s="61">
        <v>1.9906999999999999</v>
      </c>
      <c r="L90" s="61">
        <v>1.7133</v>
      </c>
      <c r="M90" s="61">
        <v>34.761443059999998</v>
      </c>
      <c r="N90" s="62">
        <f t="shared" si="29"/>
        <v>8.8018337668552817</v>
      </c>
      <c r="O90" s="61">
        <v>12.46991</v>
      </c>
      <c r="P90">
        <v>7.2089134619999999</v>
      </c>
      <c r="Q90">
        <v>10.30137276</v>
      </c>
      <c r="R90">
        <v>4.6746918219999998</v>
      </c>
      <c r="S90">
        <v>11.00034791</v>
      </c>
      <c r="T90">
        <v>18.349634429999998</v>
      </c>
      <c r="U90">
        <v>9.9002204000000003</v>
      </c>
      <c r="V90">
        <v>3.8129900000000001</v>
      </c>
      <c r="W90">
        <v>2163.8705</v>
      </c>
      <c r="X90">
        <v>0.687862694</v>
      </c>
      <c r="Y90">
        <v>2.4029370000000001</v>
      </c>
      <c r="Z90" s="61">
        <v>4.5699999990000002</v>
      </c>
      <c r="AB90" s="61">
        <v>0.35226800000000003</v>
      </c>
      <c r="AC90" s="63" t="str">
        <f t="shared" si="30"/>
        <v/>
      </c>
      <c r="AD90" s="20">
        <f t="shared" si="49"/>
        <v>0.58545413899999998</v>
      </c>
      <c r="AE90" s="62" t="str">
        <f t="shared" si="31"/>
        <v/>
      </c>
      <c r="AF90" s="20">
        <f t="shared" si="46"/>
        <v>0.22779333199999999</v>
      </c>
      <c r="AG90" s="62">
        <f t="shared" si="32"/>
        <v>0.20250680879725891</v>
      </c>
      <c r="AH90" s="62">
        <f t="shared" si="33"/>
        <v>0.18947491726945268</v>
      </c>
      <c r="AI90" s="62">
        <f t="shared" si="47"/>
        <v>0.14574486777755</v>
      </c>
      <c r="AJ90" s="62">
        <f t="shared" si="48"/>
        <v>0.12543561659882274</v>
      </c>
      <c r="AK90" s="62">
        <f t="shared" si="34"/>
        <v>2.0309251178727256E-2</v>
      </c>
      <c r="AL90" s="62">
        <f t="shared" si="40"/>
        <v>-4.9358949846969591E-2</v>
      </c>
      <c r="AM90" s="62">
        <f t="shared" si="41"/>
        <v>-4.2545167199426956E-2</v>
      </c>
      <c r="AN90" s="62">
        <f t="shared" si="42"/>
        <v>-6.0933167917900384E-2</v>
      </c>
      <c r="AO90" s="62">
        <f t="shared" si="43"/>
        <v>-0.12766575090807852</v>
      </c>
      <c r="AP90" s="62">
        <f t="shared" si="44"/>
        <v>-5.2268521243973277E-2</v>
      </c>
      <c r="AQ90" s="62">
        <f t="shared" si="50"/>
        <v>-0.95414336125388188</v>
      </c>
      <c r="AR90" s="62">
        <f t="shared" si="35"/>
        <v>6.7255104340382843</v>
      </c>
      <c r="AS90" s="62">
        <f t="shared" si="36"/>
        <v>0.687862694</v>
      </c>
      <c r="AT90" s="62">
        <f t="shared" si="37"/>
        <v>0.17592592321433803</v>
      </c>
      <c r="AU90" s="62">
        <f t="shared" si="45"/>
        <v>-1.7714511961067839E-2</v>
      </c>
      <c r="AV90" s="62" t="str">
        <f t="shared" si="38"/>
        <v/>
      </c>
      <c r="AW90" s="62">
        <f t="shared" si="39"/>
        <v>0.35226800000000003</v>
      </c>
    </row>
    <row r="91" spans="1:49">
      <c r="A91" s="62">
        <v>1961</v>
      </c>
      <c r="B91" s="61">
        <v>0.89405453800000001</v>
      </c>
      <c r="C91" s="61">
        <v>9915</v>
      </c>
      <c r="D91" s="61">
        <v>13.9764</v>
      </c>
      <c r="F91">
        <v>0.56553446299999999</v>
      </c>
      <c r="G91" s="61"/>
      <c r="H91" s="61">
        <v>0.23913764500000001</v>
      </c>
      <c r="I91" s="61">
        <v>2.78</v>
      </c>
      <c r="J91" s="61">
        <v>2.758</v>
      </c>
      <c r="K91" s="61">
        <v>1.4859</v>
      </c>
      <c r="L91" s="61">
        <v>1.8</v>
      </c>
      <c r="M91" s="61">
        <v>35.705567270000003</v>
      </c>
      <c r="N91" s="62">
        <f t="shared" si="29"/>
        <v>8.5897093289025381</v>
      </c>
      <c r="O91" s="61">
        <v>12.633839999999999</v>
      </c>
      <c r="P91">
        <v>7.357190782</v>
      </c>
      <c r="Q91">
        <v>10.35870392</v>
      </c>
      <c r="R91">
        <v>4.7239651929999997</v>
      </c>
      <c r="S91">
        <v>9.7749334809999997</v>
      </c>
      <c r="T91">
        <v>18.20057924</v>
      </c>
      <c r="U91">
        <v>10.106833999999999</v>
      </c>
      <c r="V91">
        <v>3.8468019999999998</v>
      </c>
      <c r="W91">
        <v>2143.8593000000001</v>
      </c>
      <c r="X91">
        <v>0.687862694</v>
      </c>
      <c r="Y91">
        <v>2.5922329999999998</v>
      </c>
      <c r="Z91" s="61">
        <v>4.289999999</v>
      </c>
      <c r="AB91" s="61">
        <v>0.34370000000000001</v>
      </c>
      <c r="AC91" s="63" t="str">
        <f t="shared" si="30"/>
        <v/>
      </c>
      <c r="AD91" s="20">
        <f t="shared" si="49"/>
        <v>0.56553446299999999</v>
      </c>
      <c r="AE91" s="62" t="str">
        <f t="shared" si="31"/>
        <v/>
      </c>
      <c r="AF91" s="20">
        <f t="shared" si="46"/>
        <v>0.23913764500000001</v>
      </c>
      <c r="AG91" s="62">
        <f t="shared" si="32"/>
        <v>0.19890672848516069</v>
      </c>
      <c r="AH91" s="62">
        <f t="shared" si="33"/>
        <v>0.1973326464611774</v>
      </c>
      <c r="AI91" s="62">
        <f t="shared" si="47"/>
        <v>0.10631493088348931</v>
      </c>
      <c r="AJ91" s="62">
        <f t="shared" si="48"/>
        <v>0.12878852923499615</v>
      </c>
      <c r="AK91" s="62">
        <f t="shared" si="34"/>
        <v>-2.2473598351506835E-2</v>
      </c>
      <c r="AL91" s="62">
        <f t="shared" si="40"/>
        <v>4.4755116723261004E-2</v>
      </c>
      <c r="AM91" s="62">
        <f t="shared" si="41"/>
        <v>2.9945145994004354E-2</v>
      </c>
      <c r="AN91" s="62">
        <f t="shared" si="42"/>
        <v>3.4880475308512175E-2</v>
      </c>
      <c r="AO91" s="62">
        <f t="shared" si="43"/>
        <v>-9.371041438376683E-2</v>
      </c>
      <c r="AP91" s="62">
        <f t="shared" si="44"/>
        <v>1.6238952979414398E-2</v>
      </c>
      <c r="AQ91" s="62">
        <f t="shared" si="50"/>
        <v>-0.96596967492852304</v>
      </c>
      <c r="AR91" s="62">
        <f t="shared" si="35"/>
        <v>6.7043932201087548</v>
      </c>
      <c r="AS91" s="62">
        <f t="shared" si="36"/>
        <v>0.687862694</v>
      </c>
      <c r="AT91" s="62">
        <f t="shared" si="37"/>
        <v>0.18547215305801207</v>
      </c>
      <c r="AU91" s="62">
        <f t="shared" si="45"/>
        <v>7.0095185250774045E-2</v>
      </c>
      <c r="AV91" s="62" t="str">
        <f t="shared" si="38"/>
        <v/>
      </c>
      <c r="AW91" s="62">
        <f t="shared" si="39"/>
        <v>0.34370000000000001</v>
      </c>
    </row>
    <row r="92" spans="1:49">
      <c r="A92" s="62">
        <v>1959</v>
      </c>
      <c r="B92" s="61">
        <v>0.89485458699999998</v>
      </c>
      <c r="C92" s="61">
        <v>10132</v>
      </c>
      <c r="D92" s="61">
        <v>15.0114</v>
      </c>
      <c r="F92">
        <v>0.57151160499999998</v>
      </c>
      <c r="G92" s="61"/>
      <c r="H92" s="61">
        <v>0.23544851</v>
      </c>
      <c r="I92" s="61">
        <v>2.996</v>
      </c>
      <c r="J92" s="61">
        <v>2.7360000000000002</v>
      </c>
      <c r="K92" s="61">
        <v>1.7919</v>
      </c>
      <c r="L92" s="61">
        <v>1.8648</v>
      </c>
      <c r="M92" s="61">
        <v>37.124283939999998</v>
      </c>
      <c r="N92" s="62">
        <f t="shared" si="29"/>
        <v>8.6831985724083278</v>
      </c>
      <c r="O92" s="61">
        <v>12.866390000000001</v>
      </c>
      <c r="P92">
        <v>7.5556145600000004</v>
      </c>
      <c r="Q92">
        <v>10.61629381</v>
      </c>
      <c r="R92">
        <v>5.1707473149999998</v>
      </c>
      <c r="S92">
        <v>10.43364757</v>
      </c>
      <c r="T92">
        <v>17.954219819999999</v>
      </c>
      <c r="U92">
        <v>10.327479</v>
      </c>
      <c r="V92">
        <v>3.8941379999999999</v>
      </c>
      <c r="W92">
        <v>2124.0331000000001</v>
      </c>
      <c r="X92">
        <v>0.687862694</v>
      </c>
      <c r="Y92">
        <v>2.8476309999999998</v>
      </c>
      <c r="Z92" s="61">
        <v>3.9899999990000001</v>
      </c>
      <c r="AB92" s="61">
        <v>0.32462200000000002</v>
      </c>
      <c r="AC92" s="63" t="str">
        <f t="shared" si="30"/>
        <v/>
      </c>
      <c r="AD92" s="20">
        <f t="shared" si="49"/>
        <v>0.57151160499999998</v>
      </c>
      <c r="AE92" s="62" t="str">
        <f t="shared" si="31"/>
        <v/>
      </c>
      <c r="AF92" s="20">
        <f t="shared" si="46"/>
        <v>0.23544851</v>
      </c>
      <c r="AG92" s="62">
        <f t="shared" si="32"/>
        <v>0.19958165127836178</v>
      </c>
      <c r="AH92" s="62">
        <f t="shared" si="33"/>
        <v>0.18226148127423158</v>
      </c>
      <c r="AI92" s="62">
        <f t="shared" si="47"/>
        <v>0.11936927934769576</v>
      </c>
      <c r="AJ92" s="62">
        <f t="shared" si="48"/>
        <v>0.12422558855269995</v>
      </c>
      <c r="AK92" s="62">
        <f t="shared" si="34"/>
        <v>-4.8563092050041973E-3</v>
      </c>
      <c r="AL92" s="62">
        <f t="shared" si="40"/>
        <v>1.5787701763171191E-2</v>
      </c>
      <c r="AM92" s="62">
        <f t="shared" si="41"/>
        <v>1.3737785231519655E-2</v>
      </c>
      <c r="AN92" s="62">
        <f t="shared" si="42"/>
        <v>7.9543633435821853E-2</v>
      </c>
      <c r="AO92" s="62">
        <f t="shared" si="43"/>
        <v>5.4389563312733619E-2</v>
      </c>
      <c r="AP92" s="62">
        <f t="shared" si="44"/>
        <v>-2.4453307985761237E-2</v>
      </c>
      <c r="AQ92" s="62">
        <f t="shared" si="50"/>
        <v>-0.97533586142156969</v>
      </c>
      <c r="AR92" s="62">
        <f t="shared" si="35"/>
        <v>6.6857361046229764</v>
      </c>
      <c r="AS92" s="62">
        <f t="shared" si="36"/>
        <v>0.687862694</v>
      </c>
      <c r="AT92" s="62">
        <f t="shared" si="37"/>
        <v>0.18969789626550487</v>
      </c>
      <c r="AU92" s="62">
        <f t="shared" si="45"/>
        <v>3.2074937183425717E-2</v>
      </c>
      <c r="AV92" s="62" t="str">
        <f t="shared" si="38"/>
        <v/>
      </c>
      <c r="AW92" s="62">
        <f t="shared" si="39"/>
        <v>0.32462200000000002</v>
      </c>
    </row>
    <row r="93" spans="1:49">
      <c r="A93" s="62">
        <v>1960</v>
      </c>
      <c r="B93" s="61">
        <v>0.89365505000000001</v>
      </c>
      <c r="C93" s="61">
        <v>10361</v>
      </c>
      <c r="D93" s="61">
        <v>16.591000000000001</v>
      </c>
      <c r="F93">
        <v>0.57421862199999996</v>
      </c>
      <c r="G93" s="61"/>
      <c r="H93" s="61">
        <v>0.22971970999999999</v>
      </c>
      <c r="I93" s="61">
        <v>3.36</v>
      </c>
      <c r="J93" s="61">
        <v>3.03</v>
      </c>
      <c r="K93" s="61">
        <v>1.8302</v>
      </c>
      <c r="L93" s="61">
        <v>2.3769999999999998</v>
      </c>
      <c r="M93" s="61">
        <v>37.839158439999999</v>
      </c>
      <c r="N93" s="62">
        <f t="shared" si="29"/>
        <v>9.2074892991488468</v>
      </c>
      <c r="O93" s="61">
        <v>13.35436</v>
      </c>
      <c r="P93">
        <v>7.895477251</v>
      </c>
      <c r="Q93">
        <v>11.10107279</v>
      </c>
      <c r="R93">
        <v>5.3865353139999996</v>
      </c>
      <c r="S93">
        <v>10.035078499999999</v>
      </c>
      <c r="T93">
        <v>18.038295659999999</v>
      </c>
      <c r="U93">
        <v>10.561457000000001</v>
      </c>
      <c r="V93">
        <v>4.014894</v>
      </c>
      <c r="W93">
        <v>2104.3901999999998</v>
      </c>
      <c r="X93">
        <v>0.687862694</v>
      </c>
      <c r="Y93">
        <v>3.156647</v>
      </c>
      <c r="Z93" s="61">
        <v>4.3899999989999996</v>
      </c>
      <c r="AB93" s="61">
        <v>0.31474000000000002</v>
      </c>
      <c r="AC93" s="63" t="str">
        <f t="shared" si="30"/>
        <v/>
      </c>
      <c r="AD93" s="20">
        <f t="shared" si="49"/>
        <v>0.57421862199999996</v>
      </c>
      <c r="AE93" s="62" t="str">
        <f t="shared" si="31"/>
        <v/>
      </c>
      <c r="AF93" s="20">
        <f t="shared" si="46"/>
        <v>0.22971970999999999</v>
      </c>
      <c r="AG93" s="62">
        <f t="shared" si="32"/>
        <v>0.20251943824965341</v>
      </c>
      <c r="AH93" s="62">
        <f t="shared" si="33"/>
        <v>0.18262913627870531</v>
      </c>
      <c r="AI93" s="62">
        <f t="shared" si="47"/>
        <v>0.1103128202037249</v>
      </c>
      <c r="AJ93" s="62">
        <f t="shared" si="48"/>
        <v>0.14327044783316253</v>
      </c>
      <c r="AK93" s="62">
        <f t="shared" si="34"/>
        <v>-3.295762762943763E-2</v>
      </c>
      <c r="AL93" s="62">
        <f t="shared" si="40"/>
        <v>-1.462808879156172E-2</v>
      </c>
      <c r="AM93" s="62">
        <f t="shared" si="41"/>
        <v>-1.3975468629528989E-2</v>
      </c>
      <c r="AN93" s="62">
        <f t="shared" si="42"/>
        <v>-1.7742094309166605E-2</v>
      </c>
      <c r="AO93" s="62">
        <f t="shared" si="43"/>
        <v>-9.7576369345598268E-2</v>
      </c>
      <c r="AP93" s="62">
        <f t="shared" si="44"/>
        <v>-5.3955387438455654E-2</v>
      </c>
      <c r="AQ93" s="62">
        <f t="shared" si="50"/>
        <v>-0.96720029619154957</v>
      </c>
      <c r="AR93" s="62">
        <f t="shared" si="35"/>
        <v>6.684580716744926</v>
      </c>
      <c r="AS93" s="62">
        <f t="shared" si="36"/>
        <v>0.687862694</v>
      </c>
      <c r="AT93" s="62">
        <f t="shared" si="37"/>
        <v>0.19026261225965885</v>
      </c>
      <c r="AU93" s="62">
        <f t="shared" si="45"/>
        <v>-1.8727247239334804E-2</v>
      </c>
      <c r="AV93" s="62" t="str">
        <f t="shared" si="38"/>
        <v/>
      </c>
      <c r="AW93" s="62">
        <f t="shared" si="39"/>
        <v>0.31474000000000002</v>
      </c>
    </row>
    <row r="94" spans="1:49">
      <c r="A94" s="62">
        <v>1961</v>
      </c>
      <c r="B94" s="61">
        <v>0.89245872500000001</v>
      </c>
      <c r="C94" s="61">
        <v>10599</v>
      </c>
      <c r="D94" s="61">
        <v>17.542999999999999</v>
      </c>
      <c r="F94">
        <v>0.58498318999999999</v>
      </c>
      <c r="G94" s="61"/>
      <c r="H94" s="61">
        <v>0.22019049299999999</v>
      </c>
      <c r="I94" s="61">
        <v>3.4660000000000002</v>
      </c>
      <c r="J94" s="61">
        <v>3.4079999999999999</v>
      </c>
      <c r="K94" s="61">
        <v>2.1093999999999999</v>
      </c>
      <c r="L94" s="61">
        <v>2.1150000000000002</v>
      </c>
      <c r="M94" s="61">
        <v>38.70372845</v>
      </c>
      <c r="N94" s="62">
        <f t="shared" si="29"/>
        <v>9.304605604490634</v>
      </c>
      <c r="O94" s="61">
        <v>13.68984</v>
      </c>
      <c r="P94">
        <v>7.9357157579999997</v>
      </c>
      <c r="Q94">
        <v>10.30062291</v>
      </c>
      <c r="R94">
        <v>5.5488707750000001</v>
      </c>
      <c r="S94">
        <v>10.0563313</v>
      </c>
      <c r="T94">
        <v>17.900331779999998</v>
      </c>
      <c r="U94">
        <v>10.803588</v>
      </c>
      <c r="V94">
        <v>4.0264860000000002</v>
      </c>
      <c r="W94">
        <v>2098.2945</v>
      </c>
      <c r="X94">
        <v>0.687862694</v>
      </c>
      <c r="Y94">
        <v>3.2754379999999998</v>
      </c>
      <c r="Z94" s="61">
        <v>4.9899999990000001</v>
      </c>
      <c r="AB94" s="61">
        <v>0.30310500000000001</v>
      </c>
      <c r="AC94" s="63" t="str">
        <f t="shared" si="30"/>
        <v/>
      </c>
      <c r="AD94" s="20">
        <f t="shared" si="49"/>
        <v>0.58498318999999999</v>
      </c>
      <c r="AE94" s="62" t="str">
        <f t="shared" si="31"/>
        <v/>
      </c>
      <c r="AF94" s="20">
        <f t="shared" si="46"/>
        <v>0.22019049299999999</v>
      </c>
      <c r="AG94" s="62">
        <f t="shared" si="32"/>
        <v>0.19757168101236963</v>
      </c>
      <c r="AH94" s="62">
        <f t="shared" si="33"/>
        <v>0.19426551901043151</v>
      </c>
      <c r="AI94" s="62">
        <f t="shared" si="47"/>
        <v>0.1202416918429003</v>
      </c>
      <c r="AJ94" s="62">
        <f t="shared" si="48"/>
        <v>0.12056090748446675</v>
      </c>
      <c r="AK94" s="62">
        <f t="shared" si="34"/>
        <v>-3.1921564156645044E-4</v>
      </c>
      <c r="AL94" s="62">
        <f t="shared" si="40"/>
        <v>-5.4088398186778125E-3</v>
      </c>
      <c r="AM94" s="62">
        <f t="shared" si="41"/>
        <v>-8.5329678006573137E-2</v>
      </c>
      <c r="AN94" s="62">
        <f t="shared" si="42"/>
        <v>1.9199767025873532E-2</v>
      </c>
      <c r="AO94" s="62">
        <f t="shared" si="43"/>
        <v>-8.3766853047129337E-3</v>
      </c>
      <c r="AP94" s="62">
        <f t="shared" si="44"/>
        <v>-1.8170083407761665E-2</v>
      </c>
      <c r="AQ94" s="62">
        <f t="shared" si="50"/>
        <v>-0.98698426589650157</v>
      </c>
      <c r="AR94" s="62">
        <f t="shared" si="35"/>
        <v>6.6618958849911944</v>
      </c>
      <c r="AS94" s="62">
        <f t="shared" si="36"/>
        <v>0.687862694</v>
      </c>
      <c r="AT94" s="62">
        <f t="shared" si="37"/>
        <v>0.18670911474662258</v>
      </c>
      <c r="AU94" s="62">
        <f t="shared" si="45"/>
        <v>3.3407703273392979E-2</v>
      </c>
      <c r="AV94" s="62" t="str">
        <f t="shared" si="38"/>
        <v/>
      </c>
      <c r="AW94" s="62">
        <f t="shared" si="39"/>
        <v>0.30310500000000001</v>
      </c>
    </row>
    <row r="95" spans="1:49">
      <c r="A95" s="62">
        <v>1962</v>
      </c>
      <c r="B95" s="61">
        <v>0.89405453800000001</v>
      </c>
      <c r="C95" s="61">
        <v>10795</v>
      </c>
      <c r="D95" s="61">
        <v>17.745000000000001</v>
      </c>
      <c r="F95">
        <v>0.57912971300000005</v>
      </c>
      <c r="G95" s="61"/>
      <c r="H95" s="61">
        <v>0.217858682</v>
      </c>
      <c r="I95" s="61">
        <v>3.544</v>
      </c>
      <c r="J95" s="61">
        <v>3.4359999999999999</v>
      </c>
      <c r="K95" s="61">
        <v>2.1036999999999999</v>
      </c>
      <c r="L95" s="61">
        <v>2.2675999999999998</v>
      </c>
      <c r="M95" s="61">
        <v>37.975190060000003</v>
      </c>
      <c r="N95" s="62">
        <f t="shared" si="29"/>
        <v>9.4181413247832726</v>
      </c>
      <c r="O95" s="61">
        <v>13.651719999999999</v>
      </c>
      <c r="P95">
        <v>8.0393269810000003</v>
      </c>
      <c r="Q95">
        <v>10.78950822</v>
      </c>
      <c r="R95">
        <v>5.6241856319999997</v>
      </c>
      <c r="S95">
        <v>10.372598099999999</v>
      </c>
      <c r="T95">
        <v>18.06683013</v>
      </c>
      <c r="U95">
        <v>11.003531000000001</v>
      </c>
      <c r="V95">
        <v>4.1230909999999996</v>
      </c>
      <c r="W95">
        <v>2092.2163999999998</v>
      </c>
      <c r="X95">
        <v>0.687862694</v>
      </c>
      <c r="Y95">
        <v>3.4097439999999999</v>
      </c>
      <c r="Z95" s="61">
        <v>4.289999999</v>
      </c>
      <c r="AB95" s="61">
        <v>0.30419299999999999</v>
      </c>
      <c r="AC95" s="63" t="str">
        <f t="shared" si="30"/>
        <v/>
      </c>
      <c r="AD95" s="20">
        <f t="shared" si="49"/>
        <v>0.57912971300000005</v>
      </c>
      <c r="AE95" s="62" t="str">
        <f t="shared" si="31"/>
        <v/>
      </c>
      <c r="AF95" s="20">
        <f t="shared" si="46"/>
        <v>0.217858682</v>
      </c>
      <c r="AG95" s="62">
        <f t="shared" si="32"/>
        <v>0.19971823048746123</v>
      </c>
      <c r="AH95" s="62">
        <f t="shared" si="33"/>
        <v>0.19363200901662439</v>
      </c>
      <c r="AI95" s="62">
        <f t="shared" si="47"/>
        <v>0.11855170470555085</v>
      </c>
      <c r="AJ95" s="62">
        <f t="shared" si="48"/>
        <v>0.12778810932657084</v>
      </c>
      <c r="AK95" s="62">
        <f t="shared" si="34"/>
        <v>-9.236404621019989E-3</v>
      </c>
      <c r="AL95" s="62">
        <f t="shared" si="40"/>
        <v>8.4356463819911475E-4</v>
      </c>
      <c r="AM95" s="62">
        <f t="shared" si="41"/>
        <v>3.4241577077727021E-2</v>
      </c>
      <c r="AN95" s="62">
        <f t="shared" si="42"/>
        <v>1.3534643220483602E-3</v>
      </c>
      <c r="AO95" s="62">
        <f t="shared" si="43"/>
        <v>1.8836860969197598E-2</v>
      </c>
      <c r="AP95" s="62">
        <f t="shared" si="44"/>
        <v>-2.8698340091169597E-3</v>
      </c>
      <c r="AQ95" s="62">
        <f t="shared" si="50"/>
        <v>-0.98161309650039774</v>
      </c>
      <c r="AR95" s="62">
        <f t="shared" si="35"/>
        <v>6.6643661650172943</v>
      </c>
      <c r="AS95" s="62">
        <f t="shared" si="36"/>
        <v>0.687862694</v>
      </c>
      <c r="AT95" s="62">
        <f t="shared" si="37"/>
        <v>0.19215238095238094</v>
      </c>
      <c r="AU95" s="62">
        <f t="shared" si="45"/>
        <v>3.7771746328810717E-2</v>
      </c>
      <c r="AV95" s="62" t="str">
        <f t="shared" si="38"/>
        <v/>
      </c>
      <c r="AW95" s="62">
        <f t="shared" si="39"/>
        <v>0.30419299999999999</v>
      </c>
    </row>
    <row r="96" spans="1:49">
      <c r="A96" s="62">
        <v>1963</v>
      </c>
      <c r="B96" s="61">
        <v>0.89605734800000003</v>
      </c>
      <c r="C96" s="61">
        <v>11001</v>
      </c>
      <c r="D96" s="61">
        <v>19.192</v>
      </c>
      <c r="F96">
        <v>0.56940574099999997</v>
      </c>
      <c r="G96" s="61"/>
      <c r="H96" s="61">
        <v>0.22456738200000001</v>
      </c>
      <c r="I96" s="61">
        <v>3.96</v>
      </c>
      <c r="J96" s="61">
        <v>3.5390000000000001</v>
      </c>
      <c r="K96" s="61">
        <v>2.5041000000000002</v>
      </c>
      <c r="L96" s="61">
        <v>2.4786000000000001</v>
      </c>
      <c r="M96" s="61">
        <v>39.90483502</v>
      </c>
      <c r="N96" s="62">
        <f t="shared" si="29"/>
        <v>9.5120549997423822</v>
      </c>
      <c r="O96" s="61">
        <v>13.72415</v>
      </c>
      <c r="P96">
        <v>8.1082123579999994</v>
      </c>
      <c r="Q96">
        <v>11.11388985</v>
      </c>
      <c r="R96">
        <v>5.8662699920000003</v>
      </c>
      <c r="S96">
        <v>11.30075869</v>
      </c>
      <c r="T96">
        <v>17.85566107</v>
      </c>
      <c r="U96">
        <v>11.214036999999999</v>
      </c>
      <c r="V96">
        <v>4.2409489999999996</v>
      </c>
      <c r="W96">
        <v>2086.1559000000002</v>
      </c>
      <c r="X96">
        <v>0.687862694</v>
      </c>
      <c r="Y96">
        <v>3.6107689999999999</v>
      </c>
      <c r="Z96" s="61">
        <v>3.8199999990000002</v>
      </c>
      <c r="AB96" s="61">
        <v>0.293188</v>
      </c>
      <c r="AC96" s="63" t="str">
        <f t="shared" si="30"/>
        <v/>
      </c>
      <c r="AD96" s="20">
        <f t="shared" si="49"/>
        <v>0.56940574099999997</v>
      </c>
      <c r="AE96" s="62" t="str">
        <f t="shared" si="31"/>
        <v/>
      </c>
      <c r="AF96" s="20">
        <f t="shared" si="46"/>
        <v>0.22456738200000001</v>
      </c>
      <c r="AG96" s="62">
        <f t="shared" si="32"/>
        <v>0.20633597332221759</v>
      </c>
      <c r="AH96" s="62">
        <f t="shared" si="33"/>
        <v>0.18439974989578992</v>
      </c>
      <c r="AI96" s="62">
        <f t="shared" si="47"/>
        <v>0.13047624010004169</v>
      </c>
      <c r="AJ96" s="62">
        <f t="shared" si="48"/>
        <v>0.12914756148395165</v>
      </c>
      <c r="AK96" s="62">
        <f t="shared" si="34"/>
        <v>1.3286786160900399E-3</v>
      </c>
      <c r="AL96" s="62">
        <f t="shared" si="40"/>
        <v>-1.3901354291887254E-3</v>
      </c>
      <c r="AM96" s="62">
        <f t="shared" si="41"/>
        <v>1.9699279051636664E-2</v>
      </c>
      <c r="AN96" s="62">
        <f t="shared" si="42"/>
        <v>3.2220651025057057E-2</v>
      </c>
      <c r="AO96" s="62">
        <f t="shared" si="43"/>
        <v>7.5780149302684743E-2</v>
      </c>
      <c r="AP96" s="62">
        <f t="shared" si="44"/>
        <v>-2.1679246787512825E-2</v>
      </c>
      <c r="AQ96" s="62">
        <f t="shared" si="50"/>
        <v>-0.97237923218870215</v>
      </c>
      <c r="AR96" s="62">
        <f t="shared" si="35"/>
        <v>6.6706991369168822</v>
      </c>
      <c r="AS96" s="62">
        <f t="shared" si="36"/>
        <v>0.687862694</v>
      </c>
      <c r="AT96" s="62">
        <f t="shared" si="37"/>
        <v>0.18813927678199249</v>
      </c>
      <c r="AU96" s="62">
        <f>IF(OR(Z95="",N96="",N95=""),"",Z95/100-LN(N96/N95))</f>
        <v>3.2977816001074384E-2</v>
      </c>
      <c r="AV96" s="62" t="str">
        <f t="shared" si="38"/>
        <v/>
      </c>
      <c r="AW96" s="62">
        <f t="shared" si="39"/>
        <v>0.293188</v>
      </c>
    </row>
    <row r="97" spans="1:49">
      <c r="A97" s="62">
        <v>1964</v>
      </c>
      <c r="B97" s="61">
        <v>0.89766606900000001</v>
      </c>
      <c r="C97" s="61">
        <v>11218</v>
      </c>
      <c r="D97" s="61">
        <v>21.21</v>
      </c>
      <c r="F97">
        <v>0.56554853400000005</v>
      </c>
      <c r="G97" s="61"/>
      <c r="H97" s="61">
        <v>0.235256139</v>
      </c>
      <c r="I97" s="61">
        <v>4.3479999999999999</v>
      </c>
      <c r="J97" s="61">
        <v>3.95</v>
      </c>
      <c r="K97" s="61">
        <v>2.726</v>
      </c>
      <c r="L97" s="61">
        <v>2.9628000000000001</v>
      </c>
      <c r="M97" s="61">
        <v>41.512619450000003</v>
      </c>
      <c r="N97" s="62">
        <f t="shared" si="29"/>
        <v>9.9096176175226347</v>
      </c>
      <c r="O97" s="61">
        <v>14.04819</v>
      </c>
      <c r="P97">
        <v>8.3739407559999997</v>
      </c>
      <c r="Q97">
        <v>11.830771560000001</v>
      </c>
      <c r="R97">
        <v>6.1379449289999997</v>
      </c>
      <c r="S97">
        <v>10.944033940000001</v>
      </c>
      <c r="T97">
        <v>18.152115649999999</v>
      </c>
      <c r="U97">
        <v>11.435046</v>
      </c>
      <c r="V97">
        <v>4.3931019999999998</v>
      </c>
      <c r="W97">
        <v>2080.1129000000001</v>
      </c>
      <c r="X97">
        <v>0.687862694</v>
      </c>
      <c r="Y97">
        <v>3.948302</v>
      </c>
      <c r="Z97" s="61">
        <v>4.119999999</v>
      </c>
      <c r="AB97" s="61">
        <v>0.27652199999999999</v>
      </c>
      <c r="AC97" s="63" t="str">
        <f t="shared" si="30"/>
        <v/>
      </c>
      <c r="AD97" s="20">
        <f t="shared" si="49"/>
        <v>0.56554853400000005</v>
      </c>
      <c r="AE97" s="62" t="str">
        <f t="shared" si="31"/>
        <v/>
      </c>
      <c r="AF97" s="20">
        <f t="shared" si="46"/>
        <v>0.235256139</v>
      </c>
      <c r="AG97" s="62">
        <f t="shared" si="32"/>
        <v>0.20499764262140499</v>
      </c>
      <c r="AH97" s="62">
        <f t="shared" si="33"/>
        <v>0.18623290900518624</v>
      </c>
      <c r="AI97" s="62">
        <f t="shared" si="47"/>
        <v>0.12852428099952851</v>
      </c>
      <c r="AJ97" s="62">
        <f t="shared" si="48"/>
        <v>0.13968882602545968</v>
      </c>
      <c r="AK97" s="62">
        <f t="shared" si="34"/>
        <v>-1.1164545025931172E-2</v>
      </c>
      <c r="AL97" s="62">
        <f t="shared" si="40"/>
        <v>-8.6986471647474556E-3</v>
      </c>
      <c r="AM97" s="62">
        <f t="shared" si="41"/>
        <v>2.1562412038103274E-2</v>
      </c>
      <c r="AN97" s="62">
        <f t="shared" si="42"/>
        <v>4.3251673610408357E-3</v>
      </c>
      <c r="AO97" s="62">
        <f t="shared" si="43"/>
        <v>-7.3021222619838955E-2</v>
      </c>
      <c r="AP97" s="62">
        <f t="shared" si="44"/>
        <v>-2.447930663343181E-2</v>
      </c>
      <c r="AQ97" s="62">
        <f t="shared" si="50"/>
        <v>-0.95664726672265876</v>
      </c>
      <c r="AR97" s="62">
        <f t="shared" si="35"/>
        <v>6.6835301833458161</v>
      </c>
      <c r="AS97" s="62">
        <f t="shared" si="36"/>
        <v>0.687862694</v>
      </c>
      <c r="AT97" s="62">
        <f t="shared" si="37"/>
        <v>0.18615285242809995</v>
      </c>
      <c r="AU97" s="62">
        <f t="shared" ref="AU97:AU146" si="51">IF(OR(Z96="",N97="",N96=""),"",Z96/100-LN(N97/N96))</f>
        <v>-2.7458205754918308E-3</v>
      </c>
      <c r="AV97" s="62" t="str">
        <f t="shared" si="38"/>
        <v/>
      </c>
      <c r="AW97" s="62">
        <f t="shared" si="39"/>
        <v>0.27652199999999999</v>
      </c>
    </row>
    <row r="98" spans="1:49">
      <c r="A98" s="62">
        <v>1965</v>
      </c>
      <c r="B98" s="61">
        <v>0.89405453800000001</v>
      </c>
      <c r="C98" s="61">
        <v>11439</v>
      </c>
      <c r="D98" s="61">
        <v>23.154</v>
      </c>
      <c r="F98">
        <v>0.57222562700000001</v>
      </c>
      <c r="G98" s="61"/>
      <c r="H98" s="61">
        <v>0.246671534</v>
      </c>
      <c r="I98" s="61">
        <v>4.819</v>
      </c>
      <c r="J98" s="61">
        <v>4.5919999999999996</v>
      </c>
      <c r="K98" s="61">
        <v>2.6833</v>
      </c>
      <c r="L98" s="61">
        <v>3.3593000000000002</v>
      </c>
      <c r="M98" s="61">
        <v>43.900763830000002</v>
      </c>
      <c r="N98" s="62">
        <f t="shared" si="29"/>
        <v>10.031772956719486</v>
      </c>
      <c r="O98" s="61">
        <v>14.60478</v>
      </c>
      <c r="P98">
        <v>8.6699797539999999</v>
      </c>
      <c r="Q98">
        <v>12.165377039999999</v>
      </c>
      <c r="R98">
        <v>6.3146253349999997</v>
      </c>
      <c r="S98">
        <v>11.09396699</v>
      </c>
      <c r="T98">
        <v>18.40620827</v>
      </c>
      <c r="U98">
        <v>11.660398000000001</v>
      </c>
      <c r="V98">
        <v>4.5261750000000003</v>
      </c>
      <c r="W98">
        <v>2074.0875000000001</v>
      </c>
      <c r="X98">
        <v>0.687862694</v>
      </c>
      <c r="Y98">
        <v>4.2835089999999996</v>
      </c>
      <c r="Z98" s="61">
        <v>4.8499999989999996</v>
      </c>
      <c r="AB98" s="61">
        <v>0.34441899999999998</v>
      </c>
      <c r="AC98" s="63" t="str">
        <f t="shared" si="30"/>
        <v/>
      </c>
      <c r="AD98" s="20">
        <f t="shared" si="49"/>
        <v>0.57222562700000001</v>
      </c>
      <c r="AE98" s="62" t="str">
        <f t="shared" si="31"/>
        <v/>
      </c>
      <c r="AF98" s="20">
        <f t="shared" si="46"/>
        <v>0.246671534</v>
      </c>
      <c r="AG98" s="62">
        <f t="shared" si="32"/>
        <v>0.20812818519478277</v>
      </c>
      <c r="AH98" s="62">
        <f t="shared" si="33"/>
        <v>0.19832426362615529</v>
      </c>
      <c r="AI98" s="62">
        <f t="shared" si="47"/>
        <v>0.11588926319426449</v>
      </c>
      <c r="AJ98" s="62">
        <f t="shared" si="48"/>
        <v>0.14508508249114624</v>
      </c>
      <c r="AK98" s="62">
        <f t="shared" si="34"/>
        <v>-2.9195819296881753E-2</v>
      </c>
      <c r="AL98" s="62">
        <f t="shared" si="40"/>
        <v>2.2490273145772167E-2</v>
      </c>
      <c r="AM98" s="62">
        <f t="shared" si="41"/>
        <v>1.5638483452463672E-2</v>
      </c>
      <c r="AN98" s="62">
        <f t="shared" si="42"/>
        <v>1.6126851002916585E-2</v>
      </c>
      <c r="AO98" s="62">
        <f t="shared" si="43"/>
        <v>1.3553943798538142E-3</v>
      </c>
      <c r="AP98" s="62">
        <f t="shared" si="44"/>
        <v>1.6493053801497624E-3</v>
      </c>
      <c r="AQ98" s="62">
        <f t="shared" si="50"/>
        <v>-0.9463211021783946</v>
      </c>
      <c r="AR98" s="62">
        <f t="shared" si="35"/>
        <v>6.6909554747278976</v>
      </c>
      <c r="AS98" s="62">
        <f t="shared" si="36"/>
        <v>0.687862694</v>
      </c>
      <c r="AT98" s="62">
        <f t="shared" si="37"/>
        <v>0.18500082059255418</v>
      </c>
      <c r="AU98" s="62">
        <f t="shared" si="51"/>
        <v>2.8948410341556225E-2</v>
      </c>
      <c r="AV98" s="62" t="str">
        <f t="shared" si="38"/>
        <v/>
      </c>
      <c r="AW98" s="62">
        <f t="shared" si="39"/>
        <v>0.34441899999999998</v>
      </c>
    </row>
    <row r="99" spans="1:49">
      <c r="A99" s="62">
        <v>1966</v>
      </c>
      <c r="B99" s="61">
        <v>0.89766606800000004</v>
      </c>
      <c r="C99" s="61">
        <v>11655</v>
      </c>
      <c r="D99" s="61">
        <v>24.329000000000001</v>
      </c>
      <c r="F99">
        <v>0.55452626000000005</v>
      </c>
      <c r="G99" s="61"/>
      <c r="H99" s="61">
        <v>0.24691870399999999</v>
      </c>
      <c r="I99" s="61">
        <v>5.3760000000000003</v>
      </c>
      <c r="J99" s="61">
        <v>4.7539999999999996</v>
      </c>
      <c r="K99" s="61">
        <v>2.8311999999999999</v>
      </c>
      <c r="L99" s="61">
        <v>3.2252999999999998</v>
      </c>
      <c r="M99" s="61">
        <v>45.77929572</v>
      </c>
      <c r="N99" s="62">
        <f t="shared" si="29"/>
        <v>9.9209823169621973</v>
      </c>
      <c r="O99" s="61">
        <v>15.03938</v>
      </c>
      <c r="P99">
        <v>8.9475046030000005</v>
      </c>
      <c r="Q99">
        <v>12.927760810000001</v>
      </c>
      <c r="R99">
        <v>6.6685767660000002</v>
      </c>
      <c r="S99">
        <v>11.103028030000001</v>
      </c>
      <c r="T99">
        <v>18.52793994</v>
      </c>
      <c r="U99">
        <v>11.880264</v>
      </c>
      <c r="V99">
        <v>4.6893399999999996</v>
      </c>
      <c r="W99">
        <v>2068.0794999999998</v>
      </c>
      <c r="X99">
        <v>0.687862694</v>
      </c>
      <c r="Y99">
        <v>4.6398429999999999</v>
      </c>
      <c r="Z99" s="61">
        <v>4.9199999989999998</v>
      </c>
      <c r="AB99" s="61">
        <v>0.41231600000000002</v>
      </c>
      <c r="AC99" s="63" t="str">
        <f t="shared" si="30"/>
        <v/>
      </c>
      <c r="AD99" s="20">
        <f t="shared" si="49"/>
        <v>0.55452626000000005</v>
      </c>
      <c r="AE99" s="62" t="str">
        <f t="shared" si="31"/>
        <v/>
      </c>
      <c r="AF99" s="20">
        <f t="shared" si="46"/>
        <v>0.24691870399999999</v>
      </c>
      <c r="AG99" s="62">
        <f t="shared" si="32"/>
        <v>0.22097085782399606</v>
      </c>
      <c r="AH99" s="62">
        <f t="shared" si="33"/>
        <v>0.19540466110403221</v>
      </c>
      <c r="AI99" s="62">
        <f t="shared" si="47"/>
        <v>0.1163714086070122</v>
      </c>
      <c r="AJ99" s="62">
        <f t="shared" si="48"/>
        <v>0.13257018373134941</v>
      </c>
      <c r="AK99" s="62">
        <f t="shared" si="34"/>
        <v>-1.6198775124337206E-2</v>
      </c>
      <c r="AL99" s="62">
        <f t="shared" si="40"/>
        <v>4.2613633939289609E-2</v>
      </c>
      <c r="AM99" s="62">
        <f t="shared" si="41"/>
        <v>7.1888441762838609E-2</v>
      </c>
      <c r="AN99" s="62">
        <f t="shared" si="42"/>
        <v>6.564344552738241E-2</v>
      </c>
      <c r="AO99" s="62">
        <f t="shared" si="43"/>
        <v>1.1921831912433832E-2</v>
      </c>
      <c r="AP99" s="62">
        <f t="shared" si="44"/>
        <v>1.7697257567364417E-2</v>
      </c>
      <c r="AQ99" s="62">
        <f t="shared" si="50"/>
        <v>-0.92958668830100266</v>
      </c>
      <c r="AR99" s="62">
        <f t="shared" si="35"/>
        <v>6.7047889895284447</v>
      </c>
      <c r="AS99" s="62">
        <f t="shared" si="36"/>
        <v>0.687862694</v>
      </c>
      <c r="AT99" s="62">
        <f t="shared" si="37"/>
        <v>0.19071244194171563</v>
      </c>
      <c r="AU99" s="62">
        <f t="shared" si="51"/>
        <v>5.9605411436948905E-2</v>
      </c>
      <c r="AV99" s="62" t="str">
        <f t="shared" si="38"/>
        <v/>
      </c>
      <c r="AW99" s="62">
        <f t="shared" si="39"/>
        <v>0.41231600000000002</v>
      </c>
    </row>
    <row r="100" spans="1:49">
      <c r="A100" s="62">
        <v>1967</v>
      </c>
      <c r="B100" s="61">
        <v>0.89206066100000003</v>
      </c>
      <c r="C100" s="61">
        <v>11872</v>
      </c>
      <c r="D100" s="61">
        <v>27.125</v>
      </c>
      <c r="F100">
        <v>0.56282368999999999</v>
      </c>
      <c r="G100" s="61"/>
      <c r="H100" s="61">
        <v>0.24172306900000001</v>
      </c>
      <c r="I100" s="61">
        <v>5.9610000000000003</v>
      </c>
      <c r="J100" s="61">
        <v>5.0190000000000001</v>
      </c>
      <c r="K100" s="61">
        <v>3.1053999999999999</v>
      </c>
      <c r="L100" s="61">
        <v>3.5034999999999998</v>
      </c>
      <c r="M100" s="61">
        <v>46.947305309999997</v>
      </c>
      <c r="N100" s="62">
        <f t="shared" si="29"/>
        <v>10.588805996506848</v>
      </c>
      <c r="O100" s="61">
        <v>15.51972</v>
      </c>
      <c r="P100">
        <v>9.2931224960000005</v>
      </c>
      <c r="Q100">
        <v>13.11319177</v>
      </c>
      <c r="R100">
        <v>6.9912903550000003</v>
      </c>
      <c r="S100">
        <v>10.86698642</v>
      </c>
      <c r="T100">
        <v>18.891653860000002</v>
      </c>
      <c r="U100">
        <v>12.101641000000001</v>
      </c>
      <c r="V100">
        <v>4.8360339999999997</v>
      </c>
      <c r="W100">
        <v>2062.0889000000002</v>
      </c>
      <c r="X100">
        <v>0.687862694</v>
      </c>
      <c r="Y100">
        <v>5.0756399999999999</v>
      </c>
      <c r="Z100" s="61">
        <v>4.55</v>
      </c>
      <c r="AB100" s="61">
        <v>0.39245799999999997</v>
      </c>
      <c r="AC100" s="63" t="str">
        <f t="shared" si="30"/>
        <v/>
      </c>
      <c r="AD100" s="20">
        <f t="shared" si="49"/>
        <v>0.56282368999999999</v>
      </c>
      <c r="AE100" s="62" t="str">
        <f t="shared" si="31"/>
        <v/>
      </c>
      <c r="AF100" s="20">
        <f t="shared" si="46"/>
        <v>0.24172306900000001</v>
      </c>
      <c r="AG100" s="62">
        <f t="shared" si="32"/>
        <v>0.21976036866359447</v>
      </c>
      <c r="AH100" s="62">
        <f t="shared" si="33"/>
        <v>0.18503225806451615</v>
      </c>
      <c r="AI100" s="62">
        <f t="shared" si="47"/>
        <v>0.1144847926267281</v>
      </c>
      <c r="AJ100" s="62">
        <f t="shared" si="48"/>
        <v>0.12916129032258064</v>
      </c>
      <c r="AK100" s="62">
        <f t="shared" si="34"/>
        <v>-1.4676497695852539E-2</v>
      </c>
      <c r="AL100" s="62">
        <f t="shared" si="40"/>
        <v>-2.7245532850464608E-2</v>
      </c>
      <c r="AM100" s="62">
        <f t="shared" si="41"/>
        <v>-5.0903735814973108E-2</v>
      </c>
      <c r="AN100" s="62">
        <f t="shared" si="42"/>
        <v>-1.7886784166047311E-2</v>
      </c>
      <c r="AO100" s="62">
        <f t="shared" si="43"/>
        <v>-8.6633906956835455E-2</v>
      </c>
      <c r="AP100" s="62">
        <f t="shared" si="44"/>
        <v>-4.5705094750067662E-2</v>
      </c>
      <c r="AQ100" s="62">
        <f t="shared" si="50"/>
        <v>-0.91724609991023143</v>
      </c>
      <c r="AR100" s="62">
        <f t="shared" si="35"/>
        <v>6.7142286772193707</v>
      </c>
      <c r="AS100" s="62">
        <f t="shared" si="36"/>
        <v>0.687862694</v>
      </c>
      <c r="AT100" s="62">
        <f t="shared" si="37"/>
        <v>0.18712036866359447</v>
      </c>
      <c r="AU100" s="62">
        <f t="shared" si="51"/>
        <v>-1.5945464779992306E-2</v>
      </c>
      <c r="AV100" s="62" t="str">
        <f t="shared" si="38"/>
        <v/>
      </c>
      <c r="AW100" s="62">
        <f t="shared" si="39"/>
        <v>0.39245799999999997</v>
      </c>
    </row>
    <row r="101" spans="1:49">
      <c r="A101" s="62">
        <v>1968</v>
      </c>
      <c r="B101" s="61">
        <v>0.90090090099999998</v>
      </c>
      <c r="C101" s="61">
        <v>12102</v>
      </c>
      <c r="D101" s="61">
        <v>29.146000000000001</v>
      </c>
      <c r="F101">
        <v>0.54659976700000001</v>
      </c>
      <c r="G101" s="61"/>
      <c r="H101" s="61">
        <v>0.24621053800000001</v>
      </c>
      <c r="I101" s="61">
        <v>6.2839999999999998</v>
      </c>
      <c r="J101" s="61">
        <v>5.6079999999999997</v>
      </c>
      <c r="K101" s="61">
        <v>3.1484000000000001</v>
      </c>
      <c r="L101" s="61">
        <v>3.8982000000000001</v>
      </c>
      <c r="M101" s="61">
        <v>50.208218039999998</v>
      </c>
      <c r="N101" s="62">
        <f t="shared" si="29"/>
        <v>10.436594410749214</v>
      </c>
      <c r="O101" s="61">
        <v>15.93145</v>
      </c>
      <c r="P101">
        <v>9.5992638810000006</v>
      </c>
      <c r="Q101">
        <v>13.69826067</v>
      </c>
      <c r="R101">
        <v>7.2886093909999996</v>
      </c>
      <c r="S101">
        <v>11.12059844</v>
      </c>
      <c r="T101">
        <v>18.849563580000002</v>
      </c>
      <c r="U101">
        <v>12.335469</v>
      </c>
      <c r="V101">
        <v>4.95411</v>
      </c>
      <c r="W101">
        <v>2056.1156999999998</v>
      </c>
      <c r="X101">
        <v>0.687862694</v>
      </c>
      <c r="Y101">
        <v>5.5606010000000001</v>
      </c>
      <c r="Z101" s="61">
        <v>4.8099999990000004</v>
      </c>
      <c r="AB101" s="61">
        <v>0.38211400000000001</v>
      </c>
      <c r="AC101" s="63" t="str">
        <f t="shared" si="30"/>
        <v/>
      </c>
      <c r="AD101" s="20">
        <f t="shared" si="49"/>
        <v>0.54659976700000001</v>
      </c>
      <c r="AE101" s="62" t="str">
        <f t="shared" si="31"/>
        <v/>
      </c>
      <c r="AF101" s="20">
        <f t="shared" si="46"/>
        <v>0.24621053800000001</v>
      </c>
      <c r="AG101" s="62">
        <f t="shared" si="32"/>
        <v>0.21560419954710766</v>
      </c>
      <c r="AH101" s="62">
        <f t="shared" si="33"/>
        <v>0.19241062238386056</v>
      </c>
      <c r="AI101" s="62">
        <f t="shared" si="47"/>
        <v>0.10802168393604611</v>
      </c>
      <c r="AJ101" s="62">
        <f t="shared" si="48"/>
        <v>0.13374734097303231</v>
      </c>
      <c r="AK101" s="62">
        <f t="shared" si="34"/>
        <v>-2.5725657036986205E-2</v>
      </c>
      <c r="AL101" s="62">
        <f t="shared" si="40"/>
        <v>4.6890888129184544E-2</v>
      </c>
      <c r="AM101" s="62">
        <f t="shared" ref="AM101:AM132" si="52">IF(OR(Q101="",Q100="",$N101="",$N100=""),"",LN((Q101/Q100)/($N101/$N100)))</f>
        <v>5.8129219199850563E-2</v>
      </c>
      <c r="AN101" s="62">
        <f t="shared" ref="AN101:AN132" si="53">IF(OR(R101="",R100="",$N101="",$N100=""),"",LN((R101/R100)/($N101/$N100)))</f>
        <v>5.6126714460083535E-2</v>
      </c>
      <c r="AO101" s="62">
        <f t="shared" ref="AO101:AO132" si="54">IF(OR(S101="",S100="",$N101="",$N100=""),"",LN((S101/S100)/($N101/$N100)))</f>
        <v>3.7548761176823799E-2</v>
      </c>
      <c r="AP101" s="62">
        <f t="shared" ref="AP101:AP132" si="55">IF(OR(T101="",T100="",$N101="",$N100=""),"",LN((T101/T100)/($N101/$N100)))</f>
        <v>1.2248613227114371E-2</v>
      </c>
      <c r="AQ101" s="62">
        <f t="shared" si="50"/>
        <v>-0.91226123604741349</v>
      </c>
      <c r="AR101" s="62">
        <f t="shared" si="35"/>
        <v>6.7163126632633681</v>
      </c>
      <c r="AS101" s="62">
        <f t="shared" si="36"/>
        <v>0.687862694</v>
      </c>
      <c r="AT101" s="62">
        <f t="shared" si="37"/>
        <v>0.19078436149042749</v>
      </c>
      <c r="AU101" s="62">
        <f t="shared" si="51"/>
        <v>5.9979081680698473E-2</v>
      </c>
      <c r="AV101" s="62" t="str">
        <f t="shared" si="38"/>
        <v/>
      </c>
      <c r="AW101" s="62">
        <f t="shared" si="39"/>
        <v>0.38211400000000001</v>
      </c>
    </row>
    <row r="102" spans="1:49">
      <c r="A102" s="62">
        <v>1969</v>
      </c>
      <c r="B102" s="61">
        <v>0.89445438399999999</v>
      </c>
      <c r="C102" s="61">
        <v>12379</v>
      </c>
      <c r="D102" s="61">
        <v>32.686</v>
      </c>
      <c r="F102">
        <v>0.53664484300000004</v>
      </c>
      <c r="G102" s="61"/>
      <c r="H102" s="61">
        <v>0.248914528</v>
      </c>
      <c r="I102" s="61">
        <v>7.04</v>
      </c>
      <c r="J102" s="61">
        <v>6.2480000000000002</v>
      </c>
      <c r="K102" s="61">
        <v>3.7681</v>
      </c>
      <c r="L102" s="61">
        <v>4.0514999999999999</v>
      </c>
      <c r="M102" s="61">
        <v>51.858714769999999</v>
      </c>
      <c r="N102" s="62">
        <f t="shared" si="29"/>
        <v>11.078125128111422</v>
      </c>
      <c r="O102" s="61">
        <v>16.396550000000001</v>
      </c>
      <c r="P102">
        <v>9.9923074169999992</v>
      </c>
      <c r="Q102">
        <v>14.40703506</v>
      </c>
      <c r="R102">
        <v>7.7034601299999999</v>
      </c>
      <c r="S102">
        <v>11.68274969</v>
      </c>
      <c r="T102">
        <v>19.43880012</v>
      </c>
      <c r="U102">
        <v>12.618558999999999</v>
      </c>
      <c r="V102">
        <v>5.0926169999999997</v>
      </c>
      <c r="W102">
        <v>2050.1597000000002</v>
      </c>
      <c r="X102">
        <v>0.687862694</v>
      </c>
      <c r="Y102">
        <v>6.2661740000000004</v>
      </c>
      <c r="Z102" s="61">
        <v>4.789999999</v>
      </c>
      <c r="AB102" s="61">
        <v>0.357269</v>
      </c>
      <c r="AC102" s="63" t="str">
        <f t="shared" si="30"/>
        <v/>
      </c>
      <c r="AD102" s="20">
        <f t="shared" si="49"/>
        <v>0.53664484300000004</v>
      </c>
      <c r="AE102" s="62" t="str">
        <f t="shared" si="31"/>
        <v/>
      </c>
      <c r="AF102" s="20">
        <f t="shared" ref="AF102:AF133" si="56">IF(H102="","",H102)</f>
        <v>0.248914528</v>
      </c>
      <c r="AG102" s="62">
        <f t="shared" si="32"/>
        <v>0.21538273266842073</v>
      </c>
      <c r="AH102" s="62">
        <f t="shared" si="33"/>
        <v>0.19115217524322339</v>
      </c>
      <c r="AI102" s="62">
        <f t="shared" si="47"/>
        <v>0.11528177201248241</v>
      </c>
      <c r="AJ102" s="62">
        <f t="shared" si="48"/>
        <v>0.12395215076791287</v>
      </c>
      <c r="AK102" s="62">
        <f t="shared" si="34"/>
        <v>-8.6703787554304607E-3</v>
      </c>
      <c r="AL102" s="62">
        <f t="shared" si="40"/>
        <v>-1.95250091742105E-2</v>
      </c>
      <c r="AM102" s="62">
        <f t="shared" si="52"/>
        <v>-9.2063646303560988E-3</v>
      </c>
      <c r="AN102" s="62">
        <f t="shared" si="53"/>
        <v>-4.29730804086599E-3</v>
      </c>
      <c r="AO102" s="62">
        <f t="shared" si="54"/>
        <v>-1.0339866929264703E-2</v>
      </c>
      <c r="AP102" s="62">
        <f t="shared" si="55"/>
        <v>-2.8872817832147651E-2</v>
      </c>
      <c r="AQ102" s="62">
        <f t="shared" si="50"/>
        <v>-0.90737682294032995</v>
      </c>
      <c r="AR102" s="62">
        <f t="shared" si="35"/>
        <v>6.7182961485969113</v>
      </c>
      <c r="AS102" s="62">
        <f t="shared" si="36"/>
        <v>0.687862694</v>
      </c>
      <c r="AT102" s="62">
        <f t="shared" si="37"/>
        <v>0.1917081931102001</v>
      </c>
      <c r="AU102" s="62">
        <f t="shared" si="51"/>
        <v>-1.1554131375963235E-2</v>
      </c>
      <c r="AV102" s="62" t="str">
        <f t="shared" si="38"/>
        <v/>
      </c>
      <c r="AW102" s="62">
        <f t="shared" si="39"/>
        <v>0.357269</v>
      </c>
    </row>
    <row r="103" spans="1:49">
      <c r="A103" s="62">
        <v>1970</v>
      </c>
      <c r="B103" s="61">
        <v>0.89686098700000005</v>
      </c>
      <c r="C103" s="61">
        <v>12660</v>
      </c>
      <c r="D103" s="61">
        <v>36.828000000000003</v>
      </c>
      <c r="F103">
        <v>0.54000595600000001</v>
      </c>
      <c r="G103" s="61"/>
      <c r="H103" s="61">
        <v>0.246063265</v>
      </c>
      <c r="I103" s="61">
        <v>7.77</v>
      </c>
      <c r="J103" s="61">
        <v>7.16</v>
      </c>
      <c r="K103" s="61">
        <v>4.2584999999999997</v>
      </c>
      <c r="L103" s="61">
        <v>4.5147000000000004</v>
      </c>
      <c r="M103" s="61">
        <v>53.230670580000002</v>
      </c>
      <c r="N103" s="62">
        <f t="shared" si="29"/>
        <v>11.890340556512253</v>
      </c>
      <c r="O103" s="61">
        <v>17.036999999999999</v>
      </c>
      <c r="P103">
        <v>10.60286748</v>
      </c>
      <c r="Q103">
        <v>15.04896643</v>
      </c>
      <c r="R103">
        <v>8.4566762630000003</v>
      </c>
      <c r="S103">
        <v>11.370024949999999</v>
      </c>
      <c r="T103">
        <v>20.187662400000001</v>
      </c>
      <c r="U103">
        <v>12.90476</v>
      </c>
      <c r="V103">
        <v>5.2857060000000002</v>
      </c>
      <c r="W103">
        <v>2044.2211</v>
      </c>
      <c r="X103">
        <v>0.687862694</v>
      </c>
      <c r="Y103">
        <v>6.9715499999999997</v>
      </c>
      <c r="Z103" s="61">
        <v>5.3816666670000002</v>
      </c>
      <c r="AB103" s="61">
        <v>0.33905000000000002</v>
      </c>
      <c r="AC103" s="63" t="str">
        <f t="shared" si="30"/>
        <v/>
      </c>
      <c r="AD103" s="20">
        <f t="shared" ref="AD103:AD134" si="57">IF(F103="","",F103)</f>
        <v>0.54000595600000001</v>
      </c>
      <c r="AE103" s="62" t="str">
        <f t="shared" si="31"/>
        <v/>
      </c>
      <c r="AF103" s="20">
        <f t="shared" si="56"/>
        <v>0.246063265</v>
      </c>
      <c r="AG103" s="62">
        <f t="shared" si="32"/>
        <v>0.2109807754969045</v>
      </c>
      <c r="AH103" s="62">
        <f t="shared" si="33"/>
        <v>0.19441729119148474</v>
      </c>
      <c r="AI103" s="62">
        <f t="shared" si="47"/>
        <v>0.11563212772890191</v>
      </c>
      <c r="AJ103" s="62">
        <f t="shared" si="48"/>
        <v>0.12258879113717823</v>
      </c>
      <c r="AK103" s="62">
        <f t="shared" si="34"/>
        <v>-6.9566634082763174E-3</v>
      </c>
      <c r="AL103" s="62">
        <f t="shared" si="40"/>
        <v>-1.1444954966150523E-2</v>
      </c>
      <c r="AM103" s="62">
        <f t="shared" si="52"/>
        <v>-2.716121784566676E-2</v>
      </c>
      <c r="AN103" s="62">
        <f t="shared" si="53"/>
        <v>2.2532726432025557E-2</v>
      </c>
      <c r="AO103" s="62">
        <f t="shared" si="54"/>
        <v>-9.7886764045779368E-2</v>
      </c>
      <c r="AP103" s="62">
        <f t="shared" si="55"/>
        <v>-3.2953327191744215E-2</v>
      </c>
      <c r="AQ103" s="62">
        <f t="shared" si="50"/>
        <v>-0.89259003953467597</v>
      </c>
      <c r="AR103" s="62">
        <f t="shared" si="35"/>
        <v>6.7301820761933424</v>
      </c>
      <c r="AS103" s="62">
        <f t="shared" si="36"/>
        <v>0.687862694</v>
      </c>
      <c r="AT103" s="62">
        <f t="shared" si="37"/>
        <v>0.18930026067122838</v>
      </c>
      <c r="AU103" s="62">
        <f t="shared" si="51"/>
        <v>-2.2853897829129374E-2</v>
      </c>
      <c r="AV103" s="62" t="str">
        <f t="shared" si="38"/>
        <v/>
      </c>
      <c r="AW103" s="62">
        <f t="shared" si="39"/>
        <v>0.33905000000000002</v>
      </c>
    </row>
    <row r="104" spans="1:49">
      <c r="A104" s="62">
        <v>1971</v>
      </c>
      <c r="B104" s="61">
        <v>0.83963056300000005</v>
      </c>
      <c r="C104" s="61">
        <v>12937</v>
      </c>
      <c r="D104" s="61">
        <v>40.286999999999999</v>
      </c>
      <c r="F104">
        <v>0.54203967799999997</v>
      </c>
      <c r="G104" s="61"/>
      <c r="H104" s="61">
        <v>0.25312139700000003</v>
      </c>
      <c r="I104" s="61">
        <v>8.6300000000000008</v>
      </c>
      <c r="J104" s="61">
        <v>8.0389999999999997</v>
      </c>
      <c r="K104" s="61">
        <v>4.5991999999999997</v>
      </c>
      <c r="L104" s="61">
        <v>4.6132</v>
      </c>
      <c r="M104" s="61">
        <v>53.490082059999999</v>
      </c>
      <c r="N104" s="62">
        <f t="shared" si="29"/>
        <v>12.666886768980529</v>
      </c>
      <c r="O104" s="61">
        <v>18.070129999999999</v>
      </c>
      <c r="P104">
        <v>11.323088139999999</v>
      </c>
      <c r="Q104">
        <v>15.992265400000001</v>
      </c>
      <c r="R104">
        <v>9.2734124560000009</v>
      </c>
      <c r="S104">
        <v>11.82389878</v>
      </c>
      <c r="T104">
        <v>22.404165880000001</v>
      </c>
      <c r="U104">
        <v>13.150591</v>
      </c>
      <c r="V104">
        <v>5.3954940000000002</v>
      </c>
      <c r="W104">
        <v>2039.8941</v>
      </c>
      <c r="X104">
        <v>0.68816208800000001</v>
      </c>
      <c r="Y104">
        <v>7.5816480000000004</v>
      </c>
      <c r="Z104" s="61">
        <v>5.4116666670000004</v>
      </c>
      <c r="AB104" s="61">
        <v>0.31326500000000002</v>
      </c>
      <c r="AC104" s="63" t="str">
        <f t="shared" si="30"/>
        <v/>
      </c>
      <c r="AD104" s="20">
        <f t="shared" si="57"/>
        <v>0.54203967799999997</v>
      </c>
      <c r="AE104" s="62" t="str">
        <f t="shared" si="31"/>
        <v/>
      </c>
      <c r="AF104" s="20">
        <f t="shared" si="56"/>
        <v>0.25312139700000003</v>
      </c>
      <c r="AG104" s="62">
        <f t="shared" si="32"/>
        <v>0.21421302157023359</v>
      </c>
      <c r="AH104" s="62">
        <f t="shared" si="33"/>
        <v>0.19954327698761387</v>
      </c>
      <c r="AI104" s="62">
        <f t="shared" si="47"/>
        <v>0.11416089557425471</v>
      </c>
      <c r="AJ104" s="62">
        <f t="shared" si="48"/>
        <v>0.11450840221411374</v>
      </c>
      <c r="AK104" s="62">
        <f t="shared" si="34"/>
        <v>-3.475066398590243E-4</v>
      </c>
      <c r="AL104" s="62">
        <f t="shared" si="40"/>
        <v>2.4544630918913505E-3</v>
      </c>
      <c r="AM104" s="62">
        <f t="shared" si="52"/>
        <v>-2.4690150806246655E-3</v>
      </c>
      <c r="AN104" s="62">
        <f t="shared" si="53"/>
        <v>2.8930315511990816E-2</v>
      </c>
      <c r="AO104" s="62">
        <f t="shared" si="54"/>
        <v>-2.4122593366613279E-2</v>
      </c>
      <c r="AP104" s="62">
        <f t="shared" si="55"/>
        <v>4.0910377972783976E-2</v>
      </c>
      <c r="AQ104" s="62">
        <f t="shared" si="50"/>
        <v>-0.89090253979642442</v>
      </c>
      <c r="AR104" s="62">
        <f t="shared" si="35"/>
        <v>6.7297506339296689</v>
      </c>
      <c r="AS104" s="62">
        <f t="shared" si="36"/>
        <v>0.68816208800000001</v>
      </c>
      <c r="AT104" s="62">
        <f t="shared" si="37"/>
        <v>0.18819093007669968</v>
      </c>
      <c r="AU104" s="62">
        <f t="shared" si="51"/>
        <v>-9.4482281798246026E-3</v>
      </c>
      <c r="AV104" s="62" t="str">
        <f t="shared" si="38"/>
        <v/>
      </c>
      <c r="AW104" s="62">
        <f t="shared" si="39"/>
        <v>0.31326500000000002</v>
      </c>
    </row>
    <row r="105" spans="1:49">
      <c r="A105" s="62">
        <v>1972</v>
      </c>
      <c r="B105" s="61">
        <v>0.78431372600000004</v>
      </c>
      <c r="C105" s="61">
        <v>13177</v>
      </c>
      <c r="D105" s="61">
        <v>44.451000000000001</v>
      </c>
      <c r="F105">
        <v>0.54026710600000005</v>
      </c>
      <c r="G105" s="61"/>
      <c r="H105" s="61">
        <v>0.24515592</v>
      </c>
      <c r="I105" s="61">
        <v>9.74</v>
      </c>
      <c r="J105" s="61">
        <v>9.8109999999999999</v>
      </c>
      <c r="K105" s="61">
        <v>5.4185999999999996</v>
      </c>
      <c r="L105" s="61">
        <v>4.2172999999999998</v>
      </c>
      <c r="M105" s="61">
        <v>54.045038439999999</v>
      </c>
      <c r="N105" s="62">
        <f t="shared" si="29"/>
        <v>13.580662663252157</v>
      </c>
      <c r="O105" s="61">
        <v>19.129940000000001</v>
      </c>
      <c r="P105">
        <v>12.060059369999999</v>
      </c>
      <c r="Q105">
        <v>16.80663942</v>
      </c>
      <c r="R105">
        <v>10.188498620000001</v>
      </c>
      <c r="S105">
        <v>14.30514438</v>
      </c>
      <c r="T105">
        <v>22.77287707</v>
      </c>
      <c r="U105">
        <v>13.364238</v>
      </c>
      <c r="V105">
        <v>5.4628569999999996</v>
      </c>
      <c r="W105">
        <v>2035.9</v>
      </c>
      <c r="X105">
        <v>0.68542480500000003</v>
      </c>
      <c r="Y105">
        <v>8.3137120000000007</v>
      </c>
      <c r="Z105" s="61">
        <v>4.3191666670000002</v>
      </c>
      <c r="AB105" s="61">
        <v>0.29735200000000001</v>
      </c>
      <c r="AC105" s="63" t="str">
        <f t="shared" si="30"/>
        <v/>
      </c>
      <c r="AD105" s="20">
        <f t="shared" si="57"/>
        <v>0.54026710600000005</v>
      </c>
      <c r="AE105" s="62" t="str">
        <f t="shared" si="31"/>
        <v/>
      </c>
      <c r="AF105" s="20">
        <f t="shared" si="56"/>
        <v>0.24515592</v>
      </c>
      <c r="AG105" s="62">
        <f t="shared" si="32"/>
        <v>0.21911768014217903</v>
      </c>
      <c r="AH105" s="62">
        <f t="shared" si="33"/>
        <v>0.2207149445456795</v>
      </c>
      <c r="AI105" s="62">
        <f t="shared" si="47"/>
        <v>0.12190051967334817</v>
      </c>
      <c r="AJ105" s="62">
        <f t="shared" si="48"/>
        <v>9.4875255899754776E-2</v>
      </c>
      <c r="AK105" s="62">
        <f t="shared" si="34"/>
        <v>2.7025263773593391E-2</v>
      </c>
      <c r="AL105" s="62">
        <f t="shared" si="40"/>
        <v>-6.6003958189226851E-3</v>
      </c>
      <c r="AM105" s="62">
        <f t="shared" si="52"/>
        <v>-1.9986851483678215E-2</v>
      </c>
      <c r="AN105" s="62">
        <f t="shared" si="53"/>
        <v>2.4452397208625909E-2</v>
      </c>
      <c r="AO105" s="62">
        <f t="shared" si="54"/>
        <v>0.12084074527755551</v>
      </c>
      <c r="AP105" s="62">
        <f t="shared" si="55"/>
        <v>-5.333236325977208E-2</v>
      </c>
      <c r="AQ105" s="62">
        <f t="shared" si="50"/>
        <v>-0.89461042039788163</v>
      </c>
      <c r="AR105" s="62">
        <f t="shared" si="35"/>
        <v>6.7240828401527493</v>
      </c>
      <c r="AS105" s="62">
        <f t="shared" si="36"/>
        <v>0.68542480500000003</v>
      </c>
      <c r="AT105" s="62">
        <f t="shared" si="37"/>
        <v>0.18703093293739176</v>
      </c>
      <c r="AU105" s="62">
        <f t="shared" si="51"/>
        <v>-1.5539003863668313E-2</v>
      </c>
      <c r="AV105" s="62" t="str">
        <f t="shared" si="38"/>
        <v/>
      </c>
      <c r="AW105" s="62">
        <f t="shared" si="39"/>
        <v>0.29735200000000001</v>
      </c>
    </row>
    <row r="106" spans="1:49">
      <c r="A106" s="62">
        <v>1973</v>
      </c>
      <c r="B106" s="61">
        <v>0.67204301099999997</v>
      </c>
      <c r="C106" s="61">
        <v>13380</v>
      </c>
      <c r="D106" s="61">
        <v>49.709000000000003</v>
      </c>
      <c r="F106">
        <v>0.53097403899999995</v>
      </c>
      <c r="G106" s="61"/>
      <c r="H106" s="61">
        <v>0.24581099200000001</v>
      </c>
      <c r="I106" s="61">
        <v>11.2</v>
      </c>
      <c r="J106" s="61">
        <v>10.757</v>
      </c>
      <c r="K106" s="61">
        <v>6.7186000000000003</v>
      </c>
      <c r="L106" s="61">
        <v>5.1769999999999996</v>
      </c>
      <c r="M106" s="61">
        <v>55.540070470000003</v>
      </c>
      <c r="N106" s="62">
        <f t="shared" si="29"/>
        <v>14.554064279983301</v>
      </c>
      <c r="O106" s="61">
        <v>20.940760000000001</v>
      </c>
      <c r="P106">
        <v>13.515715780000001</v>
      </c>
      <c r="Q106">
        <v>20.247892019999998</v>
      </c>
      <c r="R106">
        <v>11.9070088</v>
      </c>
      <c r="S106">
        <v>17.139294150000001</v>
      </c>
      <c r="T106">
        <v>25.385230230000001</v>
      </c>
      <c r="U106">
        <v>13.55219</v>
      </c>
      <c r="V106">
        <v>5.6039719999999997</v>
      </c>
      <c r="W106">
        <v>2031.7949000000001</v>
      </c>
      <c r="X106">
        <v>0.69749015599999997</v>
      </c>
      <c r="Y106">
        <v>9.5089880000000004</v>
      </c>
      <c r="Z106" s="61">
        <v>5.2125000000000004</v>
      </c>
      <c r="AB106" s="61">
        <v>0.26466099999999998</v>
      </c>
      <c r="AC106" s="63" t="str">
        <f t="shared" si="30"/>
        <v/>
      </c>
      <c r="AD106" s="20">
        <f t="shared" si="57"/>
        <v>0.53097403899999995</v>
      </c>
      <c r="AE106" s="62" t="str">
        <f t="shared" si="31"/>
        <v/>
      </c>
      <c r="AF106" s="20">
        <f t="shared" si="56"/>
        <v>0.24581099200000001</v>
      </c>
      <c r="AG106" s="62">
        <f t="shared" si="32"/>
        <v>0.22531131183487896</v>
      </c>
      <c r="AH106" s="62">
        <f t="shared" si="33"/>
        <v>0.21639944476855297</v>
      </c>
      <c r="AI106" s="62">
        <f t="shared" si="47"/>
        <v>0.13515862318694805</v>
      </c>
      <c r="AJ106" s="62">
        <f t="shared" si="48"/>
        <v>0.10414613047939003</v>
      </c>
      <c r="AK106" s="62">
        <f t="shared" si="34"/>
        <v>3.1012492707558015E-2</v>
      </c>
      <c r="AL106" s="62">
        <f t="shared" si="40"/>
        <v>4.4730657417905648E-2</v>
      </c>
      <c r="AM106" s="62">
        <f t="shared" si="52"/>
        <v>0.11705330981816991</v>
      </c>
      <c r="AN106" s="62">
        <f t="shared" si="53"/>
        <v>8.6644335088032501E-2</v>
      </c>
      <c r="AO106" s="62">
        <f t="shared" si="54"/>
        <v>0.11153114281935145</v>
      </c>
      <c r="AP106" s="62">
        <f t="shared" si="55"/>
        <v>3.9373923628641998E-2</v>
      </c>
      <c r="AQ106" s="62">
        <f t="shared" si="50"/>
        <v>-0.88307252585109886</v>
      </c>
      <c r="AR106" s="62">
        <f t="shared" si="35"/>
        <v>6.7336023427136196</v>
      </c>
      <c r="AS106" s="62">
        <f t="shared" si="36"/>
        <v>0.69749015599999997</v>
      </c>
      <c r="AT106" s="62">
        <f t="shared" si="37"/>
        <v>0.19129308575911808</v>
      </c>
      <c r="AU106" s="62">
        <f t="shared" si="51"/>
        <v>-2.6031701959771267E-2</v>
      </c>
      <c r="AV106" s="62" t="str">
        <f t="shared" si="38"/>
        <v/>
      </c>
      <c r="AW106" s="62">
        <f t="shared" si="39"/>
        <v>0.26466099999999998</v>
      </c>
    </row>
    <row r="107" spans="1:49">
      <c r="A107" s="62">
        <v>1974</v>
      </c>
      <c r="B107" s="61">
        <v>0.75357950299999998</v>
      </c>
      <c r="C107" s="61">
        <v>13599</v>
      </c>
      <c r="D107" s="61">
        <v>60.234000000000002</v>
      </c>
      <c r="F107">
        <v>0.55448983900000004</v>
      </c>
      <c r="G107" s="61"/>
      <c r="H107" s="61">
        <v>0.22676500699999999</v>
      </c>
      <c r="I107" s="61">
        <v>15.7</v>
      </c>
      <c r="J107" s="61">
        <v>13.746</v>
      </c>
      <c r="K107" s="61">
        <v>7.6848000000000001</v>
      </c>
      <c r="L107" s="61">
        <v>8.3580000000000005</v>
      </c>
      <c r="M107" s="61">
        <v>54.767402779999998</v>
      </c>
      <c r="N107" s="62">
        <f t="shared" si="29"/>
        <v>17.596422737953539</v>
      </c>
      <c r="O107" s="61">
        <v>24.104939999999999</v>
      </c>
      <c r="P107">
        <v>15.891784149999999</v>
      </c>
      <c r="Q107">
        <v>25.56724226</v>
      </c>
      <c r="R107">
        <v>15.000677</v>
      </c>
      <c r="S107">
        <v>20.01500416</v>
      </c>
      <c r="T107">
        <v>32.578743299999999</v>
      </c>
      <c r="U107">
        <v>13.7254</v>
      </c>
      <c r="V107">
        <v>5.6992029999999998</v>
      </c>
      <c r="W107">
        <v>2027.6898000000001</v>
      </c>
      <c r="X107">
        <v>0.73863738800000001</v>
      </c>
      <c r="Y107">
        <v>11.01721</v>
      </c>
      <c r="Z107" s="61">
        <v>9.0691666669999993</v>
      </c>
      <c r="AB107" s="61">
        <v>0.230131</v>
      </c>
      <c r="AC107" s="63" t="str">
        <f t="shared" si="30"/>
        <v/>
      </c>
      <c r="AD107" s="20">
        <f t="shared" si="57"/>
        <v>0.55448983900000004</v>
      </c>
      <c r="AE107" s="62" t="str">
        <f t="shared" si="31"/>
        <v/>
      </c>
      <c r="AF107" s="20">
        <f t="shared" si="56"/>
        <v>0.22676500699999999</v>
      </c>
      <c r="AG107" s="62">
        <f t="shared" si="32"/>
        <v>0.2606501311551615</v>
      </c>
      <c r="AH107" s="62">
        <f t="shared" si="33"/>
        <v>0.22820998107381213</v>
      </c>
      <c r="AI107" s="62">
        <f t="shared" si="47"/>
        <v>0.12758242852873791</v>
      </c>
      <c r="AJ107" s="62">
        <f t="shared" si="48"/>
        <v>0.13875884052196436</v>
      </c>
      <c r="AK107" s="62">
        <f t="shared" si="34"/>
        <v>-1.1176411993226443E-2</v>
      </c>
      <c r="AL107" s="62">
        <f t="shared" si="40"/>
        <v>-2.7876225956354243E-2</v>
      </c>
      <c r="AM107" s="62">
        <f t="shared" si="52"/>
        <v>4.3435901233667966E-2</v>
      </c>
      <c r="AN107" s="62">
        <f t="shared" si="53"/>
        <v>4.1142790596510867E-2</v>
      </c>
      <c r="AO107" s="62">
        <f t="shared" si="54"/>
        <v>-3.4716871876847459E-2</v>
      </c>
      <c r="AP107" s="62">
        <f t="shared" si="55"/>
        <v>5.9667170507724812E-2</v>
      </c>
      <c r="AQ107" s="62">
        <f t="shared" si="50"/>
        <v>-0.87892179036618001</v>
      </c>
      <c r="AR107" s="62">
        <f t="shared" si="35"/>
        <v>6.7357306040656555</v>
      </c>
      <c r="AS107" s="62">
        <f t="shared" si="36"/>
        <v>0.73863738800000001</v>
      </c>
      <c r="AT107" s="62">
        <f t="shared" si="37"/>
        <v>0.18290683002955141</v>
      </c>
      <c r="AU107" s="62">
        <f t="shared" si="51"/>
        <v>-0.1377003412907328</v>
      </c>
      <c r="AV107" s="62" t="str">
        <f t="shared" si="38"/>
        <v/>
      </c>
      <c r="AW107" s="62">
        <f t="shared" si="39"/>
        <v>0.230131</v>
      </c>
    </row>
    <row r="108" spans="1:49">
      <c r="A108" s="62">
        <v>1975</v>
      </c>
      <c r="B108" s="61">
        <v>0.79548166499999995</v>
      </c>
      <c r="C108" s="61">
        <v>13771</v>
      </c>
      <c r="D108" s="61">
        <v>71.093000000000004</v>
      </c>
      <c r="F108">
        <v>0.55350873</v>
      </c>
      <c r="G108" s="61"/>
      <c r="H108" s="61">
        <v>0.21568225499999999</v>
      </c>
      <c r="I108" s="61">
        <v>20.399999999999999</v>
      </c>
      <c r="J108" s="61">
        <v>17.802</v>
      </c>
      <c r="K108" s="61">
        <v>9.1225000000000005</v>
      </c>
      <c r="L108" s="61">
        <v>8.173</v>
      </c>
      <c r="M108" s="61">
        <v>55.605758360000003</v>
      </c>
      <c r="N108" s="62">
        <f t="shared" si="29"/>
        <v>20.200094296692459</v>
      </c>
      <c r="O108" s="61">
        <v>27.738029999999998</v>
      </c>
      <c r="P108">
        <v>18.4166314</v>
      </c>
      <c r="Q108">
        <v>30.01758036</v>
      </c>
      <c r="R108">
        <v>17.256898790000001</v>
      </c>
      <c r="S108">
        <v>21.33451415</v>
      </c>
      <c r="T108">
        <v>36.397244669999999</v>
      </c>
      <c r="U108">
        <v>13.892674</v>
      </c>
      <c r="V108">
        <v>5.6747110000000003</v>
      </c>
      <c r="W108">
        <v>2023.6957</v>
      </c>
      <c r="X108">
        <v>0.72358512900000005</v>
      </c>
      <c r="Y108">
        <v>12.906459999999999</v>
      </c>
      <c r="Z108" s="61">
        <v>7.51</v>
      </c>
      <c r="AB108" s="61">
        <v>0.22861200000000001</v>
      </c>
      <c r="AC108" s="63" t="str">
        <f t="shared" si="30"/>
        <v/>
      </c>
      <c r="AD108" s="20">
        <f t="shared" si="57"/>
        <v>0.55350873</v>
      </c>
      <c r="AE108" s="62" t="str">
        <f t="shared" si="31"/>
        <v/>
      </c>
      <c r="AF108" s="20">
        <f t="shared" si="56"/>
        <v>0.21568225499999999</v>
      </c>
      <c r="AG108" s="62">
        <f t="shared" si="32"/>
        <v>0.28694808208965716</v>
      </c>
      <c r="AH108" s="62">
        <f t="shared" si="33"/>
        <v>0.25040439987059204</v>
      </c>
      <c r="AI108" s="62">
        <f t="shared" si="47"/>
        <v>0.12831783719916165</v>
      </c>
      <c r="AJ108" s="62">
        <f t="shared" si="48"/>
        <v>0.11496209190778275</v>
      </c>
      <c r="AK108" s="62">
        <f t="shared" si="34"/>
        <v>1.3355745291378895E-2</v>
      </c>
      <c r="AL108" s="62">
        <f t="shared" si="40"/>
        <v>9.4602365518292979E-3</v>
      </c>
      <c r="AM108" s="62">
        <f t="shared" si="52"/>
        <v>2.2479644454139715E-2</v>
      </c>
      <c r="AN108" s="62">
        <f t="shared" si="53"/>
        <v>2.1250152753340408E-3</v>
      </c>
      <c r="AO108" s="62">
        <f t="shared" si="54"/>
        <v>-7.4147701037031569E-2</v>
      </c>
      <c r="AP108" s="62">
        <f t="shared" si="55"/>
        <v>-2.7158598476853941E-2</v>
      </c>
      <c r="AQ108" s="62">
        <f t="shared" si="50"/>
        <v>-0.89534201387646506</v>
      </c>
      <c r="AR108" s="62">
        <f t="shared" si="35"/>
        <v>6.7173386593780187</v>
      </c>
      <c r="AS108" s="62">
        <f t="shared" si="36"/>
        <v>0.72358512900000005</v>
      </c>
      <c r="AT108" s="62">
        <f t="shared" si="37"/>
        <v>0.18154333056700375</v>
      </c>
      <c r="AU108" s="62">
        <f t="shared" si="51"/>
        <v>-4.7299978019413449E-2</v>
      </c>
      <c r="AV108" s="62" t="str">
        <f t="shared" si="38"/>
        <v/>
      </c>
      <c r="AW108" s="62">
        <f t="shared" si="39"/>
        <v>0.22861200000000001</v>
      </c>
    </row>
    <row r="109" spans="1:49">
      <c r="A109" s="62">
        <v>1976</v>
      </c>
      <c r="B109" s="61">
        <v>0.92047128099999997</v>
      </c>
      <c r="C109" s="61">
        <v>13916</v>
      </c>
      <c r="D109" s="61">
        <v>83.15</v>
      </c>
      <c r="F109">
        <v>0.56291211399999996</v>
      </c>
      <c r="G109" s="61"/>
      <c r="H109" s="61">
        <v>0.221269889</v>
      </c>
      <c r="I109" s="61">
        <v>23.3</v>
      </c>
      <c r="J109" s="61">
        <v>21.504000000000001</v>
      </c>
      <c r="K109" s="61">
        <v>10.774100000000001</v>
      </c>
      <c r="L109" s="61">
        <v>9.9985999999999997</v>
      </c>
      <c r="M109" s="61">
        <v>56.95797743</v>
      </c>
      <c r="N109" s="62">
        <f t="shared" si="29"/>
        <v>22.824699915588699</v>
      </c>
      <c r="O109" s="61">
        <v>31.4893</v>
      </c>
      <c r="P109">
        <v>20.515740480000002</v>
      </c>
      <c r="Q109">
        <v>32.914966620000001</v>
      </c>
      <c r="R109">
        <v>19.324601359999999</v>
      </c>
      <c r="S109">
        <v>23.833631799999999</v>
      </c>
      <c r="T109">
        <v>41.99906498</v>
      </c>
      <c r="U109">
        <v>14.054956000000001</v>
      </c>
      <c r="V109">
        <v>5.7577429999999996</v>
      </c>
      <c r="W109">
        <v>2019.7014999999999</v>
      </c>
      <c r="X109">
        <v>0.71157664099999995</v>
      </c>
      <c r="Y109">
        <v>14.78256</v>
      </c>
      <c r="Z109" s="61">
        <v>7.5116666670000001</v>
      </c>
      <c r="AB109" s="61">
        <v>0.22298699999999999</v>
      </c>
      <c r="AC109" s="63" t="str">
        <f t="shared" si="30"/>
        <v/>
      </c>
      <c r="AD109" s="20">
        <f t="shared" si="57"/>
        <v>0.56291211399999996</v>
      </c>
      <c r="AE109" s="62" t="str">
        <f t="shared" si="31"/>
        <v/>
      </c>
      <c r="AF109" s="20">
        <f t="shared" si="56"/>
        <v>0.221269889</v>
      </c>
      <c r="AG109" s="62">
        <f t="shared" si="32"/>
        <v>0.28021647624774504</v>
      </c>
      <c r="AH109" s="62">
        <f t="shared" si="33"/>
        <v>0.25861695730607337</v>
      </c>
      <c r="AI109" s="62">
        <f t="shared" si="47"/>
        <v>0.12957426337943476</v>
      </c>
      <c r="AJ109" s="62">
        <f t="shared" si="48"/>
        <v>0.12024774503908597</v>
      </c>
      <c r="AK109" s="62">
        <f t="shared" si="34"/>
        <v>9.3265183403487828E-3</v>
      </c>
      <c r="AL109" s="62">
        <f t="shared" si="40"/>
        <v>-1.4217723652117448E-2</v>
      </c>
      <c r="AM109" s="62">
        <f t="shared" si="52"/>
        <v>-3.0011761896180465E-2</v>
      </c>
      <c r="AN109" s="62">
        <f t="shared" si="53"/>
        <v>-8.9890339869362901E-3</v>
      </c>
      <c r="AO109" s="62">
        <f t="shared" si="54"/>
        <v>-1.1384466574685831E-2</v>
      </c>
      <c r="AP109" s="62">
        <f t="shared" si="55"/>
        <v>2.0998273092075102E-2</v>
      </c>
      <c r="AQ109" s="62">
        <f t="shared" si="50"/>
        <v>-0.89242951615451471</v>
      </c>
      <c r="AR109" s="62">
        <f t="shared" si="35"/>
        <v>6.7182754910441096</v>
      </c>
      <c r="AS109" s="62">
        <f t="shared" si="36"/>
        <v>0.71157664099999995</v>
      </c>
      <c r="AT109" s="62">
        <f t="shared" si="37"/>
        <v>0.17778184004810582</v>
      </c>
      <c r="AU109" s="62">
        <f t="shared" si="51"/>
        <v>-4.7056006664033978E-2</v>
      </c>
      <c r="AV109" s="62" t="str">
        <f t="shared" si="38"/>
        <v/>
      </c>
      <c r="AW109" s="62">
        <f t="shared" si="39"/>
        <v>0.22298699999999999</v>
      </c>
    </row>
    <row r="110" spans="1:49">
      <c r="A110" s="62">
        <v>1977</v>
      </c>
      <c r="B110" s="61">
        <v>0.87611704999999995</v>
      </c>
      <c r="C110" s="61">
        <v>14074</v>
      </c>
      <c r="D110" s="61">
        <v>95.983000000000004</v>
      </c>
      <c r="F110">
        <v>0.57436802399999998</v>
      </c>
      <c r="G110" s="61"/>
      <c r="H110" s="61">
        <v>0.221730132</v>
      </c>
      <c r="I110" s="61">
        <v>26.2</v>
      </c>
      <c r="J110" s="61">
        <v>24.934999999999999</v>
      </c>
      <c r="K110" s="61">
        <v>12.05</v>
      </c>
      <c r="L110" s="61">
        <v>12.1858</v>
      </c>
      <c r="M110" s="61">
        <v>56.889050689999998</v>
      </c>
      <c r="N110" s="62">
        <f t="shared" si="29"/>
        <v>26.08314097030399</v>
      </c>
      <c r="O110" s="61">
        <v>35.362560000000002</v>
      </c>
      <c r="P110">
        <v>22.413860880000001</v>
      </c>
      <c r="Q110">
        <v>35.098609590000002</v>
      </c>
      <c r="R110">
        <v>20.9315979</v>
      </c>
      <c r="S110">
        <v>24.737960619999999</v>
      </c>
      <c r="T110">
        <v>47.925656570000001</v>
      </c>
      <c r="U110">
        <v>14.211657000000001</v>
      </c>
      <c r="V110">
        <v>5.809037</v>
      </c>
      <c r="W110">
        <v>2015.3744999999999</v>
      </c>
      <c r="X110">
        <v>0.70118677600000001</v>
      </c>
      <c r="Y110">
        <v>16.526119999999999</v>
      </c>
      <c r="Z110" s="61">
        <v>8.5250000000000004</v>
      </c>
      <c r="AB110" s="61">
        <v>0.21488499999999999</v>
      </c>
      <c r="AC110" s="63" t="str">
        <f t="shared" si="30"/>
        <v/>
      </c>
      <c r="AD110" s="20">
        <f t="shared" si="57"/>
        <v>0.57436802399999998</v>
      </c>
      <c r="AE110" s="62" t="str">
        <f t="shared" si="31"/>
        <v/>
      </c>
      <c r="AF110" s="20">
        <f t="shared" si="56"/>
        <v>0.221730132</v>
      </c>
      <c r="AG110" s="62">
        <f t="shared" si="32"/>
        <v>0.27296500421949721</v>
      </c>
      <c r="AH110" s="62">
        <f t="shared" si="33"/>
        <v>0.25978558703103671</v>
      </c>
      <c r="AI110" s="62">
        <f t="shared" si="47"/>
        <v>0.12554306491774586</v>
      </c>
      <c r="AJ110" s="62">
        <f t="shared" si="48"/>
        <v>0.12695789879457819</v>
      </c>
      <c r="AK110" s="62">
        <f t="shared" si="34"/>
        <v>-1.4148338768323332E-3</v>
      </c>
      <c r="AL110" s="62">
        <f t="shared" si="40"/>
        <v>-4.4958749603295441E-2</v>
      </c>
      <c r="AM110" s="62">
        <f t="shared" si="52"/>
        <v>-6.9211836496475998E-2</v>
      </c>
      <c r="AN110" s="62">
        <f t="shared" si="53"/>
        <v>-5.3564974126888078E-2</v>
      </c>
      <c r="AO110" s="62">
        <f t="shared" si="54"/>
        <v>-9.6204639532891184E-2</v>
      </c>
      <c r="AP110" s="62">
        <f t="shared" si="55"/>
        <v>-1.4422534400521526E-3</v>
      </c>
      <c r="AQ110" s="62">
        <f t="shared" si="50"/>
        <v>-0.89464773491647931</v>
      </c>
      <c r="AR110" s="62">
        <f t="shared" si="35"/>
        <v>6.7139125782746065</v>
      </c>
      <c r="AS110" s="62">
        <f t="shared" si="36"/>
        <v>0.70118677600000001</v>
      </c>
      <c r="AT110" s="62">
        <f t="shared" si="37"/>
        <v>0.17217757311190521</v>
      </c>
      <c r="AU110" s="62">
        <f t="shared" si="51"/>
        <v>-5.8329219901146617E-2</v>
      </c>
      <c r="AV110" s="62" t="str">
        <f t="shared" si="38"/>
        <v/>
      </c>
      <c r="AW110" s="62">
        <f t="shared" si="39"/>
        <v>0.21488499999999999</v>
      </c>
    </row>
    <row r="111" spans="1:49">
      <c r="A111" s="62">
        <v>1978</v>
      </c>
      <c r="B111" s="61">
        <v>0.86918731100000002</v>
      </c>
      <c r="C111" s="61">
        <v>14249</v>
      </c>
      <c r="D111" s="61">
        <v>104.812</v>
      </c>
      <c r="F111">
        <v>0.56260601700000001</v>
      </c>
      <c r="G111" s="61"/>
      <c r="H111" s="61">
        <v>0.22596854899999999</v>
      </c>
      <c r="I111" s="61">
        <v>28.7</v>
      </c>
      <c r="J111" s="61">
        <v>27.172999999999998</v>
      </c>
      <c r="K111" s="61">
        <v>12.590999999999999</v>
      </c>
      <c r="L111" s="61">
        <v>13.5914</v>
      </c>
      <c r="M111" s="61">
        <v>58.587725300000002</v>
      </c>
      <c r="N111" s="62">
        <f t="shared" si="29"/>
        <v>27.316923547704402</v>
      </c>
      <c r="O111" s="61">
        <v>38.164569999999998</v>
      </c>
      <c r="P111">
        <v>24.44946079</v>
      </c>
      <c r="Q111">
        <v>36.87862148</v>
      </c>
      <c r="R111">
        <v>22.294891239999998</v>
      </c>
      <c r="S111">
        <v>27.418018620000002</v>
      </c>
      <c r="T111">
        <v>52.757243500000001</v>
      </c>
      <c r="U111">
        <v>14.368543000000001</v>
      </c>
      <c r="V111">
        <v>5.8258169999999998</v>
      </c>
      <c r="W111">
        <v>2011.3804</v>
      </c>
      <c r="X111">
        <v>0.686894</v>
      </c>
      <c r="Y111">
        <v>18.44181</v>
      </c>
      <c r="Z111" s="61">
        <v>8.6466666669999999</v>
      </c>
      <c r="AB111" s="61">
        <v>0.223799</v>
      </c>
      <c r="AC111" s="63" t="str">
        <f t="shared" si="30"/>
        <v/>
      </c>
      <c r="AD111" s="20">
        <f t="shared" si="57"/>
        <v>0.56260601700000001</v>
      </c>
      <c r="AE111" s="62" t="str">
        <f t="shared" si="31"/>
        <v/>
      </c>
      <c r="AF111" s="20">
        <f t="shared" si="56"/>
        <v>0.22596854899999999</v>
      </c>
      <c r="AG111" s="62">
        <f t="shared" si="32"/>
        <v>0.27382360798381866</v>
      </c>
      <c r="AH111" s="62">
        <f t="shared" si="33"/>
        <v>0.2592546654963172</v>
      </c>
      <c r="AI111" s="62">
        <f t="shared" si="47"/>
        <v>0.12012937449910316</v>
      </c>
      <c r="AJ111" s="62">
        <f t="shared" si="48"/>
        <v>0.12967408312025341</v>
      </c>
      <c r="AK111" s="62">
        <f t="shared" si="34"/>
        <v>-9.5447086211502552E-3</v>
      </c>
      <c r="AL111" s="62">
        <f t="shared" si="40"/>
        <v>4.0711350809643991E-2</v>
      </c>
      <c r="AM111" s="62">
        <f t="shared" si="52"/>
        <v>3.2532480843928185E-3</v>
      </c>
      <c r="AN111" s="62">
        <f t="shared" si="53"/>
        <v>1.6880426826794408E-2</v>
      </c>
      <c r="AO111" s="62">
        <f t="shared" si="54"/>
        <v>5.6644225547008355E-2</v>
      </c>
      <c r="AP111" s="62">
        <f t="shared" si="55"/>
        <v>4.9832837165069976E-2</v>
      </c>
      <c r="AQ111" s="62">
        <f t="shared" si="50"/>
        <v>-0.90274205603466184</v>
      </c>
      <c r="AR111" s="62">
        <f t="shared" si="35"/>
        <v>6.703834475471643</v>
      </c>
      <c r="AS111" s="62">
        <f t="shared" si="36"/>
        <v>0.686894</v>
      </c>
      <c r="AT111" s="62">
        <f t="shared" si="37"/>
        <v>0.17595132236766783</v>
      </c>
      <c r="AU111" s="62">
        <f t="shared" si="51"/>
        <v>3.9032745486238876E-2</v>
      </c>
      <c r="AV111" s="62" t="str">
        <f t="shared" si="38"/>
        <v/>
      </c>
      <c r="AW111" s="62">
        <f t="shared" si="39"/>
        <v>0.223799</v>
      </c>
    </row>
    <row r="112" spans="1:49">
      <c r="A112" s="62">
        <v>1979</v>
      </c>
      <c r="B112" s="61">
        <v>0.90456806999999995</v>
      </c>
      <c r="C112" s="61">
        <v>14422</v>
      </c>
      <c r="D112" s="61">
        <v>118.47499999999999</v>
      </c>
      <c r="F112">
        <v>0.55555803699999995</v>
      </c>
      <c r="G112" s="61"/>
      <c r="H112" s="61">
        <v>0.224540292</v>
      </c>
      <c r="I112" s="61">
        <v>31.8</v>
      </c>
      <c r="J112" s="61">
        <v>29.664000000000001</v>
      </c>
      <c r="K112" s="61">
        <v>16.710899999999999</v>
      </c>
      <c r="L112" s="61">
        <v>16.279</v>
      </c>
      <c r="M112" s="61">
        <v>59.814034149999998</v>
      </c>
      <c r="N112" s="62">
        <f t="shared" si="29"/>
        <v>29.882018749767315</v>
      </c>
      <c r="O112" s="61">
        <v>41.63373</v>
      </c>
      <c r="P112">
        <v>26.87324701</v>
      </c>
      <c r="Q112">
        <v>40.055257339999997</v>
      </c>
      <c r="R112">
        <v>24.501969389999999</v>
      </c>
      <c r="S112">
        <v>33.343220240000001</v>
      </c>
      <c r="T112">
        <v>61.888526480000003</v>
      </c>
      <c r="U112">
        <v>14.532401</v>
      </c>
      <c r="V112">
        <v>5.9024859999999997</v>
      </c>
      <c r="W112">
        <v>2034.1248000000001</v>
      </c>
      <c r="X112">
        <v>0.67523461600000001</v>
      </c>
      <c r="Y112">
        <v>20.78725</v>
      </c>
      <c r="Z112" s="61">
        <v>8.8766666670000003</v>
      </c>
      <c r="AB112" s="61">
        <v>0.22886600000000001</v>
      </c>
      <c r="AC112" s="63" t="str">
        <f t="shared" si="30"/>
        <v/>
      </c>
      <c r="AD112" s="20">
        <f t="shared" si="57"/>
        <v>0.55555803699999995</v>
      </c>
      <c r="AE112" s="62" t="str">
        <f t="shared" si="31"/>
        <v/>
      </c>
      <c r="AF112" s="20">
        <f t="shared" si="56"/>
        <v>0.224540292</v>
      </c>
      <c r="AG112" s="62">
        <f t="shared" si="32"/>
        <v>0.26841105718506014</v>
      </c>
      <c r="AH112" s="62">
        <f t="shared" si="33"/>
        <v>0.25038193711753537</v>
      </c>
      <c r="AI112" s="62">
        <f t="shared" si="47"/>
        <v>0.14105001055074909</v>
      </c>
      <c r="AJ112" s="62">
        <f t="shared" si="48"/>
        <v>0.13740451572061618</v>
      </c>
      <c r="AK112" s="62">
        <f t="shared" si="34"/>
        <v>3.645494830132906E-3</v>
      </c>
      <c r="AL112" s="62">
        <f t="shared" si="40"/>
        <v>4.7725950959161909E-3</v>
      </c>
      <c r="AM112" s="62">
        <f t="shared" si="52"/>
        <v>-7.1225847429802515E-3</v>
      </c>
      <c r="AN112" s="62">
        <f t="shared" si="53"/>
        <v>4.6454381510480369E-3</v>
      </c>
      <c r="AO112" s="62">
        <f t="shared" si="54"/>
        <v>0.1059035498207215</v>
      </c>
      <c r="AP112" s="62">
        <f t="shared" si="55"/>
        <v>6.9883226719811994E-2</v>
      </c>
      <c r="AQ112" s="62">
        <f t="shared" si="50"/>
        <v>-0.90100709015455027</v>
      </c>
      <c r="AR112" s="62">
        <f t="shared" si="35"/>
        <v>6.716813841503849</v>
      </c>
      <c r="AS112" s="62">
        <f t="shared" si="36"/>
        <v>0.67523461600000001</v>
      </c>
      <c r="AT112" s="62">
        <f t="shared" si="37"/>
        <v>0.17545684743616799</v>
      </c>
      <c r="AU112" s="62">
        <f t="shared" si="51"/>
        <v>-3.2838329206535261E-3</v>
      </c>
      <c r="AV112" s="62" t="str">
        <f t="shared" si="38"/>
        <v/>
      </c>
      <c r="AW112" s="62">
        <f t="shared" si="39"/>
        <v>0.22886600000000001</v>
      </c>
    </row>
    <row r="113" spans="1:49">
      <c r="A113" s="62">
        <v>1980</v>
      </c>
      <c r="B113" s="61">
        <v>0.84695519699999999</v>
      </c>
      <c r="C113" s="61">
        <v>14616</v>
      </c>
      <c r="D113" s="61">
        <v>134.315</v>
      </c>
      <c r="F113">
        <v>0.55692481699999996</v>
      </c>
      <c r="G113" s="61"/>
      <c r="H113" s="61">
        <v>0.23559319000000001</v>
      </c>
      <c r="I113" s="61">
        <v>36.4</v>
      </c>
      <c r="J113" s="61">
        <v>34.584000000000003</v>
      </c>
      <c r="K113" s="61">
        <v>19.268599999999999</v>
      </c>
      <c r="L113" s="61">
        <v>19.632000000000001</v>
      </c>
      <c r="M113" s="61">
        <v>61.111800090000003</v>
      </c>
      <c r="N113" s="62">
        <f t="shared" si="29"/>
        <v>32.71769562581224</v>
      </c>
      <c r="O113" s="61">
        <v>45.849800000000002</v>
      </c>
      <c r="P113">
        <v>29.506741869999999</v>
      </c>
      <c r="Q113">
        <v>43.175388519999998</v>
      </c>
      <c r="R113">
        <v>27.445422440000002</v>
      </c>
      <c r="S113">
        <v>35.978806669999997</v>
      </c>
      <c r="T113">
        <v>67.341477690000005</v>
      </c>
      <c r="U113">
        <v>14.708323</v>
      </c>
      <c r="V113">
        <v>6.0621650000000002</v>
      </c>
      <c r="W113">
        <v>2021.0243</v>
      </c>
      <c r="X113">
        <v>0.68173521800000003</v>
      </c>
      <c r="Y113">
        <v>23.85594</v>
      </c>
      <c r="Z113" s="61">
        <v>10.6675</v>
      </c>
      <c r="AB113" s="61">
        <v>0.21348800000000001</v>
      </c>
      <c r="AC113" s="63" t="str">
        <f t="shared" si="30"/>
        <v/>
      </c>
      <c r="AD113" s="20">
        <f t="shared" si="57"/>
        <v>0.55692481699999996</v>
      </c>
      <c r="AE113" s="62" t="str">
        <f t="shared" si="31"/>
        <v/>
      </c>
      <c r="AF113" s="20">
        <f t="shared" si="56"/>
        <v>0.23559319000000001</v>
      </c>
      <c r="AG113" s="62">
        <f t="shared" si="32"/>
        <v>0.27100472769236494</v>
      </c>
      <c r="AH113" s="62">
        <f t="shared" si="33"/>
        <v>0.2574842720470536</v>
      </c>
      <c r="AI113" s="62">
        <f t="shared" si="47"/>
        <v>0.14345828835200833</v>
      </c>
      <c r="AJ113" s="62">
        <f t="shared" si="48"/>
        <v>0.14616386851803598</v>
      </c>
      <c r="AK113" s="62">
        <f t="shared" si="34"/>
        <v>-2.7055801660276491E-3</v>
      </c>
      <c r="AL113" s="62">
        <f t="shared" si="40"/>
        <v>2.8283561340035459E-3</v>
      </c>
      <c r="AM113" s="62">
        <f t="shared" si="52"/>
        <v>-1.5648473875671878E-2</v>
      </c>
      <c r="AN113" s="62">
        <f t="shared" si="53"/>
        <v>2.2786734255476587E-2</v>
      </c>
      <c r="AO113" s="62">
        <f t="shared" si="54"/>
        <v>-1.458356133128815E-2</v>
      </c>
      <c r="AP113" s="62">
        <f t="shared" si="55"/>
        <v>-6.2176118458986684E-3</v>
      </c>
      <c r="AQ113" s="62">
        <f t="shared" si="50"/>
        <v>-0.8863465270306512</v>
      </c>
      <c r="AR113" s="62">
        <f t="shared" si="35"/>
        <v>6.7250132140513035</v>
      </c>
      <c r="AS113" s="62">
        <f t="shared" si="36"/>
        <v>0.68173521800000003</v>
      </c>
      <c r="AT113" s="62">
        <f t="shared" si="37"/>
        <v>0.17761188251498344</v>
      </c>
      <c r="AU113" s="62">
        <f t="shared" si="51"/>
        <v>-1.8924956115144165E-3</v>
      </c>
      <c r="AV113" s="62" t="str">
        <f t="shared" si="38"/>
        <v/>
      </c>
      <c r="AW113" s="62">
        <f t="shared" si="39"/>
        <v>0.21348800000000001</v>
      </c>
    </row>
    <row r="114" spans="1:49">
      <c r="A114" s="62">
        <v>1981</v>
      </c>
      <c r="B114" s="61">
        <v>0.88660342299999995</v>
      </c>
      <c r="C114" s="61">
        <v>14923</v>
      </c>
      <c r="D114" s="61">
        <v>152.04300000000001</v>
      </c>
      <c r="E114" s="61">
        <v>0.90000072115943064</v>
      </c>
      <c r="F114">
        <v>0.55753805499999998</v>
      </c>
      <c r="G114" s="61"/>
      <c r="H114" s="61">
        <v>0.24799475900000001</v>
      </c>
      <c r="I114" s="61">
        <v>41.4</v>
      </c>
      <c r="J114" s="61">
        <v>40.726999999999997</v>
      </c>
      <c r="K114" s="61">
        <v>18.686</v>
      </c>
      <c r="L114" s="61">
        <v>22.824000000000002</v>
      </c>
      <c r="M114" s="61">
        <v>62.071106399999998</v>
      </c>
      <c r="N114" s="62">
        <f t="shared" si="29"/>
        <v>35.713515838713462</v>
      </c>
      <c r="O114" s="61">
        <v>50.29345</v>
      </c>
      <c r="P114">
        <v>32.29689329</v>
      </c>
      <c r="Q114">
        <v>47.483156549999997</v>
      </c>
      <c r="R114">
        <v>31.089139589999998</v>
      </c>
      <c r="S114">
        <v>36.840933499999998</v>
      </c>
      <c r="T114">
        <v>70.042158180000001</v>
      </c>
      <c r="U114">
        <v>14.898019</v>
      </c>
      <c r="V114">
        <v>6.1380030000000003</v>
      </c>
      <c r="W114">
        <v>1997.2502999999999</v>
      </c>
      <c r="X114">
        <v>0.67342454200000001</v>
      </c>
      <c r="Y114">
        <v>27.378250000000001</v>
      </c>
      <c r="Z114" s="61">
        <v>13.250833330000001</v>
      </c>
      <c r="AB114" s="61">
        <v>0.189447</v>
      </c>
      <c r="AC114" s="63">
        <f t="shared" si="30"/>
        <v>9.0000072115943072E-3</v>
      </c>
      <c r="AD114" s="20">
        <f t="shared" si="57"/>
        <v>0.55753805499999998</v>
      </c>
      <c r="AE114" s="62" t="str">
        <f t="shared" si="31"/>
        <v/>
      </c>
      <c r="AF114" s="20">
        <f t="shared" si="56"/>
        <v>0.24799475900000001</v>
      </c>
      <c r="AG114" s="62">
        <f t="shared" si="32"/>
        <v>0.2722913912511592</v>
      </c>
      <c r="AH114" s="62">
        <f t="shared" si="33"/>
        <v>0.26786501187164152</v>
      </c>
      <c r="AI114" s="62">
        <f t="shared" si="47"/>
        <v>0.12289944292075268</v>
      </c>
      <c r="AJ114" s="62">
        <f t="shared" si="48"/>
        <v>0.15011542787237822</v>
      </c>
      <c r="AK114" s="62">
        <f t="shared" si="34"/>
        <v>-2.7215984951625541E-2</v>
      </c>
      <c r="AL114" s="62">
        <f t="shared" si="40"/>
        <v>2.7391375414426429E-3</v>
      </c>
      <c r="AM114" s="62">
        <f t="shared" si="52"/>
        <v>7.4912966016848241E-3</v>
      </c>
      <c r="AN114" s="62">
        <f t="shared" si="53"/>
        <v>3.7046024862137483E-2</v>
      </c>
      <c r="AO114" s="62">
        <f t="shared" si="54"/>
        <v>-6.3933641007914446E-2</v>
      </c>
      <c r="AP114" s="62">
        <f t="shared" si="55"/>
        <v>-4.8292166620666044E-2</v>
      </c>
      <c r="AQ114" s="62">
        <f t="shared" si="50"/>
        <v>-0.88672880613626459</v>
      </c>
      <c r="AR114" s="62">
        <f t="shared" si="35"/>
        <v>6.7127978574324096</v>
      </c>
      <c r="AS114" s="62">
        <f t="shared" si="36"/>
        <v>0.67342454200000001</v>
      </c>
      <c r="AT114" s="62">
        <f t="shared" si="37"/>
        <v>0.18006912518169202</v>
      </c>
      <c r="AU114" s="62">
        <f t="shared" si="51"/>
        <v>1.9061870111899692E-2</v>
      </c>
      <c r="AV114" s="62" t="str">
        <f t="shared" si="38"/>
        <v/>
      </c>
      <c r="AW114" s="62">
        <f t="shared" si="39"/>
        <v>0.189447</v>
      </c>
    </row>
    <row r="115" spans="1:49">
      <c r="A115" s="62">
        <v>1982</v>
      </c>
      <c r="B115" s="61">
        <v>1.019783807</v>
      </c>
      <c r="C115" s="61">
        <v>15162</v>
      </c>
      <c r="D115" s="61">
        <v>175.506</v>
      </c>
      <c r="E115" s="61">
        <v>0.94156103575128081</v>
      </c>
      <c r="F115">
        <v>0.58745616199999995</v>
      </c>
      <c r="G115" s="61"/>
      <c r="H115" s="61">
        <v>0.24058664499999999</v>
      </c>
      <c r="I115" s="61">
        <v>49</v>
      </c>
      <c r="J115" s="61">
        <v>47.387999999999998</v>
      </c>
      <c r="K115" s="61">
        <v>21.032</v>
      </c>
      <c r="L115" s="61">
        <v>26.21</v>
      </c>
      <c r="M115" s="61">
        <v>59.557557869999997</v>
      </c>
      <c r="N115" s="62">
        <f t="shared" si="29"/>
        <v>42.287342827328416</v>
      </c>
      <c r="O115" s="61">
        <v>55.898910000000001</v>
      </c>
      <c r="P115">
        <v>35.783843650000001</v>
      </c>
      <c r="Q115">
        <v>51.220003740000003</v>
      </c>
      <c r="R115">
        <v>34.334378020000003</v>
      </c>
      <c r="S115">
        <v>39.633239379999999</v>
      </c>
      <c r="T115">
        <v>76.493725510000004</v>
      </c>
      <c r="U115">
        <v>15.101227</v>
      </c>
      <c r="V115">
        <v>6.1222810000000001</v>
      </c>
      <c r="W115">
        <v>1958.7574</v>
      </c>
      <c r="X115">
        <v>0.66791230400000001</v>
      </c>
      <c r="Y115">
        <v>30.620819999999998</v>
      </c>
      <c r="Z115" s="61">
        <v>14.6425</v>
      </c>
      <c r="AB115" s="61">
        <v>0.173873</v>
      </c>
      <c r="AC115" s="63">
        <f t="shared" si="30"/>
        <v>9.4156103575128089E-3</v>
      </c>
      <c r="AD115" s="20">
        <f t="shared" si="57"/>
        <v>0.58745616199999995</v>
      </c>
      <c r="AE115" s="62" t="str">
        <f t="shared" si="31"/>
        <v/>
      </c>
      <c r="AF115" s="20">
        <f t="shared" si="56"/>
        <v>0.24058664499999999</v>
      </c>
      <c r="AG115" s="62">
        <f t="shared" si="32"/>
        <v>0.279192734151539</v>
      </c>
      <c r="AH115" s="62">
        <f t="shared" si="33"/>
        <v>0.27000786297904344</v>
      </c>
      <c r="AI115" s="62">
        <f t="shared" si="47"/>
        <v>0.1198363588709218</v>
      </c>
      <c r="AJ115" s="62">
        <f t="shared" si="48"/>
        <v>0.14933962371656809</v>
      </c>
      <c r="AK115" s="62">
        <f t="shared" si="34"/>
        <v>-2.950326484564629E-2</v>
      </c>
      <c r="AL115" s="62">
        <f t="shared" si="40"/>
        <v>-6.6433151057802009E-2</v>
      </c>
      <c r="AM115" s="62">
        <f t="shared" si="52"/>
        <v>-9.3203500695450303E-2</v>
      </c>
      <c r="AN115" s="62">
        <f t="shared" si="53"/>
        <v>-6.9670027284078534E-2</v>
      </c>
      <c r="AO115" s="62">
        <f t="shared" si="54"/>
        <v>-9.5900011185881706E-2</v>
      </c>
      <c r="AP115" s="62">
        <f t="shared" si="55"/>
        <v>-8.0847207763487083E-2</v>
      </c>
      <c r="AQ115" s="62">
        <f t="shared" si="50"/>
        <v>-0.90284125929523362</v>
      </c>
      <c r="AR115" s="62">
        <f t="shared" si="35"/>
        <v>6.6772243122874517</v>
      </c>
      <c r="AS115" s="62">
        <f t="shared" si="36"/>
        <v>0.66791230400000001</v>
      </c>
      <c r="AT115" s="62">
        <f t="shared" si="37"/>
        <v>0.17447164199514545</v>
      </c>
      <c r="AU115" s="62">
        <f t="shared" si="51"/>
        <v>-3.6450271977025189E-2</v>
      </c>
      <c r="AV115" s="62" t="str">
        <f t="shared" si="38"/>
        <v/>
      </c>
      <c r="AW115" s="62">
        <f t="shared" si="39"/>
        <v>0.173873</v>
      </c>
    </row>
    <row r="116" spans="1:49">
      <c r="A116" s="62">
        <v>1983</v>
      </c>
      <c r="B116" s="61">
        <v>1.1086474500000001</v>
      </c>
      <c r="C116" s="61">
        <v>15348</v>
      </c>
      <c r="D116" s="61">
        <v>189.017</v>
      </c>
      <c r="E116" s="61">
        <v>0.98199911730159728</v>
      </c>
      <c r="F116">
        <v>0.56570134999999999</v>
      </c>
      <c r="G116" s="61"/>
      <c r="H116" s="61">
        <v>0.220460721</v>
      </c>
      <c r="I116" s="61">
        <v>57</v>
      </c>
      <c r="J116" s="61">
        <v>52.000999999999998</v>
      </c>
      <c r="K116" s="61">
        <v>22.306000000000001</v>
      </c>
      <c r="L116" s="61">
        <v>23.838999999999999</v>
      </c>
      <c r="M116" s="61">
        <v>61.596615159999999</v>
      </c>
      <c r="N116" s="62">
        <f t="shared" si="29"/>
        <v>43.50147972254608</v>
      </c>
      <c r="O116" s="61">
        <v>61.552280000000003</v>
      </c>
      <c r="P116">
        <v>38.416522030000003</v>
      </c>
      <c r="Q116">
        <v>54.274869469999999</v>
      </c>
      <c r="R116">
        <v>36.351315929999998</v>
      </c>
      <c r="S116">
        <v>41.493969679999999</v>
      </c>
      <c r="T116">
        <v>78.191370460000002</v>
      </c>
      <c r="U116">
        <v>15.318254</v>
      </c>
      <c r="V116">
        <v>6.0266799999999998</v>
      </c>
      <c r="W116">
        <v>1981.1320000000001</v>
      </c>
      <c r="X116">
        <v>0.63930696200000003</v>
      </c>
      <c r="Y116">
        <v>34.517380000000003</v>
      </c>
      <c r="Z116" s="61">
        <v>11.060833329999999</v>
      </c>
      <c r="AB116" s="61">
        <v>0.18892600000000001</v>
      </c>
      <c r="AC116" s="63">
        <f t="shared" si="30"/>
        <v>9.8199911730159732E-3</v>
      </c>
      <c r="AD116" s="20">
        <f t="shared" si="57"/>
        <v>0.56570134999999999</v>
      </c>
      <c r="AE116" s="62" t="str">
        <f t="shared" si="31"/>
        <v/>
      </c>
      <c r="AF116" s="20">
        <f t="shared" si="56"/>
        <v>0.220460721</v>
      </c>
      <c r="AG116" s="62">
        <f t="shared" si="32"/>
        <v>0.30156017712692512</v>
      </c>
      <c r="AH116" s="62">
        <f t="shared" si="33"/>
        <v>0.27511282053995145</v>
      </c>
      <c r="AI116" s="62">
        <f t="shared" si="47"/>
        <v>0.11801054931567002</v>
      </c>
      <c r="AJ116" s="62">
        <f t="shared" si="48"/>
        <v>0.12612093092155732</v>
      </c>
      <c r="AK116" s="62">
        <f t="shared" si="34"/>
        <v>-8.1103816058872985E-3</v>
      </c>
      <c r="AL116" s="62">
        <f t="shared" si="40"/>
        <v>4.268399461522044E-2</v>
      </c>
      <c r="AM116" s="62">
        <f t="shared" si="52"/>
        <v>2.9624020206317346E-2</v>
      </c>
      <c r="AN116" s="62">
        <f t="shared" si="53"/>
        <v>2.8776141318530887E-2</v>
      </c>
      <c r="AO116" s="62">
        <f t="shared" si="54"/>
        <v>1.757282650955734E-2</v>
      </c>
      <c r="AP116" s="62">
        <f t="shared" si="55"/>
        <v>-6.3565654942329131E-3</v>
      </c>
      <c r="AQ116" s="62">
        <f t="shared" si="50"/>
        <v>-0.93284891046626184</v>
      </c>
      <c r="AR116" s="62">
        <f t="shared" si="35"/>
        <v>6.658574767026038</v>
      </c>
      <c r="AS116" s="62">
        <f t="shared" si="36"/>
        <v>0.63930696200000003</v>
      </c>
      <c r="AT116" s="62">
        <f t="shared" si="37"/>
        <v>0.18261521450451548</v>
      </c>
      <c r="AU116" s="62">
        <f t="shared" si="51"/>
        <v>0.11811786320924875</v>
      </c>
      <c r="AV116" s="62" t="str">
        <f t="shared" si="38"/>
        <v/>
      </c>
      <c r="AW116" s="62">
        <f t="shared" si="39"/>
        <v>0.18892600000000001</v>
      </c>
    </row>
    <row r="117" spans="1:49">
      <c r="A117" s="62">
        <v>1984</v>
      </c>
      <c r="B117" s="61">
        <v>1.2080212610000001</v>
      </c>
      <c r="C117" s="61">
        <v>15510</v>
      </c>
      <c r="D117" s="61">
        <v>213.32900000000001</v>
      </c>
      <c r="E117" s="61">
        <v>1.0200010803003285</v>
      </c>
      <c r="F117">
        <v>0.54977079900000003</v>
      </c>
      <c r="G117" s="61"/>
      <c r="H117" s="61">
        <v>0.22949498199999999</v>
      </c>
      <c r="I117" s="61">
        <v>65.2</v>
      </c>
      <c r="J117" s="61">
        <v>56.911999999999999</v>
      </c>
      <c r="K117" s="61">
        <v>26.366</v>
      </c>
      <c r="L117" s="61">
        <v>29.56</v>
      </c>
      <c r="M117" s="61">
        <v>64.190628829999994</v>
      </c>
      <c r="N117" s="62">
        <f t="shared" si="29"/>
        <v>46.620644351440696</v>
      </c>
      <c r="O117" s="61">
        <v>63.983710000000002</v>
      </c>
      <c r="P117">
        <v>40.761345069999997</v>
      </c>
      <c r="Q117">
        <v>57.416252950000001</v>
      </c>
      <c r="R117">
        <v>38.579298100000003</v>
      </c>
      <c r="S117">
        <v>44.478650729999998</v>
      </c>
      <c r="T117">
        <v>85.134988860000007</v>
      </c>
      <c r="U117">
        <v>15.548591</v>
      </c>
      <c r="V117">
        <v>6.2362849999999996</v>
      </c>
      <c r="W117">
        <v>1986.2817</v>
      </c>
      <c r="X117">
        <v>0.64699071600000002</v>
      </c>
      <c r="Y117">
        <v>38.476260000000003</v>
      </c>
      <c r="Z117" s="61">
        <v>10.984999999999999</v>
      </c>
      <c r="AB117" s="61">
        <v>0.20359099999999999</v>
      </c>
      <c r="AC117" s="63">
        <f t="shared" si="30"/>
        <v>1.0200010803003286E-2</v>
      </c>
      <c r="AD117" s="20">
        <f t="shared" si="57"/>
        <v>0.54977079900000003</v>
      </c>
      <c r="AE117" s="62" t="str">
        <f t="shared" si="31"/>
        <v/>
      </c>
      <c r="AF117" s="20">
        <f t="shared" si="56"/>
        <v>0.22949498199999999</v>
      </c>
      <c r="AG117" s="62">
        <f t="shared" si="32"/>
        <v>0.3056312081339152</v>
      </c>
      <c r="AH117" s="62">
        <f t="shared" si="33"/>
        <v>0.26678041897726046</v>
      </c>
      <c r="AI117" s="62">
        <f t="shared" si="47"/>
        <v>0.12359313548556454</v>
      </c>
      <c r="AJ117" s="62">
        <f t="shared" si="48"/>
        <v>0.13856531460795296</v>
      </c>
      <c r="AK117" s="62">
        <f t="shared" si="34"/>
        <v>-1.4972179122388421E-2</v>
      </c>
      <c r="AL117" s="62">
        <f t="shared" si="40"/>
        <v>-1.0001921429065282E-2</v>
      </c>
      <c r="AM117" s="62">
        <f t="shared" si="52"/>
        <v>-1.2982395840318506E-2</v>
      </c>
      <c r="AN117" s="62">
        <f t="shared" si="53"/>
        <v>-9.7630917652189834E-3</v>
      </c>
      <c r="AO117" s="62">
        <f t="shared" si="54"/>
        <v>2.1270667407188415E-4</v>
      </c>
      <c r="AP117" s="62">
        <f t="shared" si="55"/>
        <v>1.583031099551415E-2</v>
      </c>
      <c r="AQ117" s="62">
        <f t="shared" si="50"/>
        <v>-0.913585371062824</v>
      </c>
      <c r="AR117" s="62">
        <f t="shared" si="35"/>
        <v>6.6804343063838427</v>
      </c>
      <c r="AS117" s="62">
        <f t="shared" si="36"/>
        <v>0.64699071600000002</v>
      </c>
      <c r="AT117" s="62">
        <f t="shared" si="37"/>
        <v>0.18036113233550058</v>
      </c>
      <c r="AU117" s="62">
        <f t="shared" si="51"/>
        <v>4.1359832562020055E-2</v>
      </c>
      <c r="AV117" s="62" t="str">
        <f t="shared" si="38"/>
        <v/>
      </c>
      <c r="AW117" s="62">
        <f t="shared" si="39"/>
        <v>0.20359099999999999</v>
      </c>
    </row>
    <row r="118" spans="1:49">
      <c r="A118" s="62">
        <v>1985</v>
      </c>
      <c r="B118" s="61">
        <v>1.4686444409999999</v>
      </c>
      <c r="C118" s="61">
        <v>15695</v>
      </c>
      <c r="D118" s="61">
        <v>234.904</v>
      </c>
      <c r="E118" s="61">
        <v>1.0990049630720036</v>
      </c>
      <c r="F118">
        <v>0.56149081199999995</v>
      </c>
      <c r="G118" s="61"/>
      <c r="H118" s="61">
        <v>0.242720713</v>
      </c>
      <c r="I118" s="61">
        <v>71.7</v>
      </c>
      <c r="J118" s="61">
        <v>66.457999999999998</v>
      </c>
      <c r="K118" s="61">
        <v>32.408000000000001</v>
      </c>
      <c r="L118" s="61">
        <v>37.054000000000002</v>
      </c>
      <c r="M118" s="61">
        <v>66.145273639999999</v>
      </c>
      <c r="N118" s="62">
        <f t="shared" si="29"/>
        <v>49.231387608258551</v>
      </c>
      <c r="O118" s="61">
        <v>68.295599999999993</v>
      </c>
      <c r="P118">
        <v>43.786872379999998</v>
      </c>
      <c r="Q118">
        <v>61.681090490000003</v>
      </c>
      <c r="R118">
        <v>41.133367290000002</v>
      </c>
      <c r="S118">
        <v>46.69567292</v>
      </c>
      <c r="T118">
        <v>98.745710819999999</v>
      </c>
      <c r="U118">
        <v>15.791043</v>
      </c>
      <c r="V118">
        <v>6.4520330000000001</v>
      </c>
      <c r="W118">
        <v>2002.1351</v>
      </c>
      <c r="X118">
        <v>0.643139303</v>
      </c>
      <c r="Y118">
        <v>43.281579999999998</v>
      </c>
      <c r="Z118" s="61">
        <v>15.42</v>
      </c>
      <c r="AB118" s="61">
        <v>0.21995700000000001</v>
      </c>
      <c r="AC118" s="63">
        <f t="shared" si="30"/>
        <v>1.0990049630720035E-2</v>
      </c>
      <c r="AD118" s="20">
        <f t="shared" si="57"/>
        <v>0.56149081199999995</v>
      </c>
      <c r="AE118" s="62" t="str">
        <f t="shared" si="31"/>
        <v/>
      </c>
      <c r="AF118" s="20">
        <f t="shared" si="56"/>
        <v>0.242720713</v>
      </c>
      <c r="AG118" s="62">
        <f t="shared" si="32"/>
        <v>0.3052310731192317</v>
      </c>
      <c r="AH118" s="62">
        <f t="shared" si="33"/>
        <v>0.28291557402172801</v>
      </c>
      <c r="AI118" s="62">
        <f t="shared" si="47"/>
        <v>0.13796274222661173</v>
      </c>
      <c r="AJ118" s="62">
        <f t="shared" si="48"/>
        <v>0.15774103463542555</v>
      </c>
      <c r="AK118" s="62">
        <f t="shared" si="34"/>
        <v>-1.9778292408813819E-2</v>
      </c>
      <c r="AL118" s="62">
        <f t="shared" si="40"/>
        <v>1.711192280014965E-2</v>
      </c>
      <c r="AM118" s="62">
        <f t="shared" si="52"/>
        <v>1.7162068471566313E-2</v>
      </c>
      <c r="AN118" s="62">
        <f t="shared" si="53"/>
        <v>9.615909640209825E-3</v>
      </c>
      <c r="AO118" s="62">
        <f t="shared" si="54"/>
        <v>-5.8457364937880953E-3</v>
      </c>
      <c r="AP118" s="62">
        <f t="shared" si="55"/>
        <v>9.382194234041609E-2</v>
      </c>
      <c r="AQ118" s="62">
        <f t="shared" si="50"/>
        <v>-0.89504760560790098</v>
      </c>
      <c r="AR118" s="62">
        <f t="shared" si="35"/>
        <v>6.7069218345079049</v>
      </c>
      <c r="AS118" s="62">
        <f t="shared" si="36"/>
        <v>0.643139303</v>
      </c>
      <c r="AT118" s="62">
        <f t="shared" si="37"/>
        <v>0.1842522051561489</v>
      </c>
      <c r="AU118" s="62">
        <f t="shared" si="51"/>
        <v>5.5362075258274732E-2</v>
      </c>
      <c r="AV118" s="62" t="str">
        <f t="shared" si="38"/>
        <v/>
      </c>
      <c r="AW118" s="62">
        <f t="shared" si="39"/>
        <v>0.21995700000000001</v>
      </c>
    </row>
    <row r="119" spans="1:49">
      <c r="A119" s="62">
        <v>1986</v>
      </c>
      <c r="B119" s="61">
        <v>1.5042117930000001</v>
      </c>
      <c r="C119" s="61">
        <v>15900</v>
      </c>
      <c r="D119" s="61">
        <v>260.17200000000003</v>
      </c>
      <c r="E119" s="61">
        <v>1.1799998069394753</v>
      </c>
      <c r="F119">
        <v>0.56679426700000002</v>
      </c>
      <c r="G119" s="61"/>
      <c r="H119" s="61">
        <v>0.232350004</v>
      </c>
      <c r="I119" s="61">
        <v>77.5</v>
      </c>
      <c r="J119" s="61">
        <v>75</v>
      </c>
      <c r="K119" s="61">
        <v>33.716000000000001</v>
      </c>
      <c r="L119" s="61">
        <v>39.033000000000001</v>
      </c>
      <c r="M119" s="61">
        <v>66.557720700000004</v>
      </c>
      <c r="N119" s="62">
        <f t="shared" si="29"/>
        <v>53.490516613555847</v>
      </c>
      <c r="O119" s="61">
        <v>74.499939999999995</v>
      </c>
      <c r="P119">
        <v>47.518788100000002</v>
      </c>
      <c r="Q119">
        <v>66.869712829999997</v>
      </c>
      <c r="R119">
        <v>43.561648529999999</v>
      </c>
      <c r="S119">
        <v>48.096476860000003</v>
      </c>
      <c r="T119">
        <v>107.58228219999999</v>
      </c>
      <c r="U119">
        <v>16.047025999999999</v>
      </c>
      <c r="V119">
        <v>6.7371020000000001</v>
      </c>
      <c r="W119">
        <v>1977.4259999999999</v>
      </c>
      <c r="X119">
        <v>0.62525713400000005</v>
      </c>
      <c r="Y119">
        <v>49.27026</v>
      </c>
      <c r="Z119" s="61">
        <v>15.38666667</v>
      </c>
      <c r="AB119" s="61">
        <v>0.23413100000000001</v>
      </c>
      <c r="AC119" s="63">
        <f t="shared" si="30"/>
        <v>1.1799998069394753E-2</v>
      </c>
      <c r="AD119" s="20">
        <f t="shared" si="57"/>
        <v>0.56679426700000002</v>
      </c>
      <c r="AE119" s="62" t="str">
        <f t="shared" si="31"/>
        <v/>
      </c>
      <c r="AF119" s="20">
        <f t="shared" si="56"/>
        <v>0.232350004</v>
      </c>
      <c r="AG119" s="62">
        <f t="shared" si="32"/>
        <v>0.29787986408990974</v>
      </c>
      <c r="AH119" s="62">
        <f t="shared" si="33"/>
        <v>0.28827083621604166</v>
      </c>
      <c r="AI119" s="62">
        <f t="shared" si="47"/>
        <v>0.12959119351813414</v>
      </c>
      <c r="AJ119" s="62">
        <f t="shared" si="48"/>
        <v>0.15002767400027672</v>
      </c>
      <c r="AK119" s="62">
        <f t="shared" si="34"/>
        <v>-2.0436480482142583E-2</v>
      </c>
      <c r="AL119" s="62">
        <f t="shared" si="40"/>
        <v>-1.1818823474023089E-3</v>
      </c>
      <c r="AM119" s="62">
        <f t="shared" si="52"/>
        <v>-2.2042663168843077E-3</v>
      </c>
      <c r="AN119" s="62">
        <f t="shared" si="53"/>
        <v>-2.5615504963480976E-2</v>
      </c>
      <c r="AO119" s="62">
        <f t="shared" si="54"/>
        <v>-5.3415574171254802E-2</v>
      </c>
      <c r="AP119" s="62">
        <f t="shared" si="55"/>
        <v>2.7350034727602634E-3</v>
      </c>
      <c r="AQ119" s="62">
        <f t="shared" si="50"/>
        <v>-0.8678936743223935</v>
      </c>
      <c r="AR119" s="62">
        <f t="shared" si="35"/>
        <v>6.7216576036331395</v>
      </c>
      <c r="AS119" s="62">
        <f t="shared" si="36"/>
        <v>0.62525713400000005</v>
      </c>
      <c r="AT119" s="62">
        <f t="shared" si="37"/>
        <v>0.18937572067709052</v>
      </c>
      <c r="AU119" s="62">
        <f t="shared" si="51"/>
        <v>7.1227000976121974E-2</v>
      </c>
      <c r="AV119" s="62" t="str">
        <f t="shared" si="38"/>
        <v/>
      </c>
      <c r="AW119" s="62">
        <f t="shared" si="39"/>
        <v>0.23413100000000001</v>
      </c>
    </row>
    <row r="120" spans="1:49">
      <c r="A120" s="62">
        <v>1987</v>
      </c>
      <c r="B120" s="61">
        <v>1.3840830449999999</v>
      </c>
      <c r="C120" s="61">
        <v>16137</v>
      </c>
      <c r="D120" s="61">
        <v>285.733</v>
      </c>
      <c r="E120" s="61">
        <v>1.1399993660088081</v>
      </c>
      <c r="F120">
        <v>0.55311263799999999</v>
      </c>
      <c r="G120" s="61"/>
      <c r="H120" s="61">
        <v>0.230163859</v>
      </c>
      <c r="I120" s="61">
        <v>82.3</v>
      </c>
      <c r="J120" s="61">
        <v>83.5</v>
      </c>
      <c r="K120" s="61">
        <v>37.947000000000003</v>
      </c>
      <c r="L120" s="61">
        <v>41.816000000000003</v>
      </c>
      <c r="M120" s="61">
        <v>69.185337419999996</v>
      </c>
      <c r="N120" s="62">
        <f t="shared" si="29"/>
        <v>55.68463031375606</v>
      </c>
      <c r="O120" s="61">
        <v>80.82405</v>
      </c>
      <c r="P120">
        <v>50.889590470000002</v>
      </c>
      <c r="Q120">
        <v>69.543402209999996</v>
      </c>
      <c r="R120">
        <v>45.359705269999999</v>
      </c>
      <c r="S120">
        <v>51.879504369999999</v>
      </c>
      <c r="T120">
        <v>106.8023719</v>
      </c>
      <c r="U120">
        <v>16.314778</v>
      </c>
      <c r="V120">
        <v>6.9192720000000003</v>
      </c>
      <c r="W120">
        <v>1990.3905</v>
      </c>
      <c r="X120">
        <v>0.60361123100000003</v>
      </c>
      <c r="Y120">
        <v>55.122100000000003</v>
      </c>
      <c r="Z120" s="61">
        <v>12.79833333</v>
      </c>
      <c r="AB120" s="61">
        <v>0.220637</v>
      </c>
      <c r="AC120" s="63">
        <f t="shared" si="30"/>
        <v>1.1399993660088082E-2</v>
      </c>
      <c r="AD120" s="20">
        <f t="shared" si="57"/>
        <v>0.55311263799999999</v>
      </c>
      <c r="AE120" s="62" t="str">
        <f t="shared" si="31"/>
        <v/>
      </c>
      <c r="AF120" s="20">
        <f t="shared" si="56"/>
        <v>0.230163859</v>
      </c>
      <c r="AG120" s="62">
        <f t="shared" si="32"/>
        <v>0.28803113396072555</v>
      </c>
      <c r="AH120" s="62">
        <f t="shared" si="33"/>
        <v>0.29223085887874345</v>
      </c>
      <c r="AI120" s="62">
        <f t="shared" si="47"/>
        <v>0.13280580122002009</v>
      </c>
      <c r="AJ120" s="62">
        <f t="shared" si="48"/>
        <v>0.1463464143098627</v>
      </c>
      <c r="AK120" s="62">
        <f t="shared" si="34"/>
        <v>-1.3540613089842612E-2</v>
      </c>
      <c r="AL120" s="62">
        <f t="shared" si="40"/>
        <v>2.8333428118950958E-2</v>
      </c>
      <c r="AM120" s="62">
        <f t="shared" si="52"/>
        <v>-9.94885027220526E-4</v>
      </c>
      <c r="AN120" s="62">
        <f t="shared" si="53"/>
        <v>2.4722612414512552E-4</v>
      </c>
      <c r="AO120" s="62">
        <f t="shared" si="54"/>
        <v>3.5515084425616371E-2</v>
      </c>
      <c r="AP120" s="62">
        <f t="shared" si="55"/>
        <v>-4.7475628828705832E-2</v>
      </c>
      <c r="AQ120" s="62">
        <f t="shared" si="50"/>
        <v>-0.8577607610593968</v>
      </c>
      <c r="AR120" s="62">
        <f t="shared" si="35"/>
        <v>6.7383253685641051</v>
      </c>
      <c r="AS120" s="62">
        <f t="shared" si="36"/>
        <v>0.60361123100000003</v>
      </c>
      <c r="AT120" s="62">
        <f t="shared" si="37"/>
        <v>0.19291471408622737</v>
      </c>
      <c r="AU120" s="62">
        <f t="shared" si="51"/>
        <v>0.11366687339069032</v>
      </c>
      <c r="AV120" s="62" t="str">
        <f t="shared" si="38"/>
        <v/>
      </c>
      <c r="AW120" s="62">
        <f t="shared" si="39"/>
        <v>0.220637</v>
      </c>
    </row>
    <row r="121" spans="1:49">
      <c r="A121" s="62">
        <v>1988</v>
      </c>
      <c r="B121" s="61">
        <v>1.1689070720000001</v>
      </c>
      <c r="C121" s="61">
        <v>16400</v>
      </c>
      <c r="D121" s="61">
        <v>324.04399999999998</v>
      </c>
      <c r="E121" s="61">
        <v>1.1600008793041585</v>
      </c>
      <c r="F121">
        <v>0.54459534799999998</v>
      </c>
      <c r="G121" s="61"/>
      <c r="H121" s="61">
        <v>0.23968840599999999</v>
      </c>
      <c r="I121" s="61">
        <v>87.9</v>
      </c>
      <c r="J121" s="61">
        <v>91.2</v>
      </c>
      <c r="K121" s="61">
        <v>42.369</v>
      </c>
      <c r="L121" s="61">
        <v>45.924999999999997</v>
      </c>
      <c r="M121" s="61">
        <v>70.833202589999999</v>
      </c>
      <c r="N121" s="62">
        <f t="shared" si="29"/>
        <v>60.692504678926959</v>
      </c>
      <c r="O121" s="61">
        <v>86.669060000000002</v>
      </c>
      <c r="P121">
        <v>54.292050699999997</v>
      </c>
      <c r="Q121">
        <v>73.888182200000003</v>
      </c>
      <c r="R121">
        <v>48.147623330000002</v>
      </c>
      <c r="S121">
        <v>55.209386119999998</v>
      </c>
      <c r="T121">
        <v>98.990196560000001</v>
      </c>
      <c r="U121">
        <v>16.585905</v>
      </c>
      <c r="V121">
        <v>7.1659459999999999</v>
      </c>
      <c r="W121">
        <v>1999.4749999999999</v>
      </c>
      <c r="X121">
        <v>0.59292233000000005</v>
      </c>
      <c r="Y121">
        <v>60.893949999999997</v>
      </c>
      <c r="Z121" s="61">
        <v>12.141666669999999</v>
      </c>
      <c r="AB121" s="61">
        <v>0.24818699999999999</v>
      </c>
      <c r="AC121" s="63">
        <f t="shared" si="30"/>
        <v>1.1600008793041586E-2</v>
      </c>
      <c r="AD121" s="20">
        <f t="shared" si="57"/>
        <v>0.54459534799999998</v>
      </c>
      <c r="AE121" s="62" t="str">
        <f t="shared" si="31"/>
        <v/>
      </c>
      <c r="AF121" s="20">
        <f t="shared" si="56"/>
        <v>0.23968840599999999</v>
      </c>
      <c r="AG121" s="62">
        <f t="shared" si="32"/>
        <v>0.27125945859204309</v>
      </c>
      <c r="AH121" s="62">
        <f t="shared" si="33"/>
        <v>0.28144326079174437</v>
      </c>
      <c r="AI121" s="62">
        <f t="shared" si="47"/>
        <v>0.13075076224216464</v>
      </c>
      <c r="AJ121" s="62">
        <f t="shared" si="48"/>
        <v>0.14172458061250942</v>
      </c>
      <c r="AK121" s="62">
        <f t="shared" si="34"/>
        <v>-1.0973818370344779E-2</v>
      </c>
      <c r="AL121" s="62">
        <f t="shared" si="40"/>
        <v>-2.1396610037023905E-2</v>
      </c>
      <c r="AM121" s="62">
        <f t="shared" si="52"/>
        <v>-2.5514187923691905E-2</v>
      </c>
      <c r="AN121" s="62">
        <f t="shared" si="53"/>
        <v>-2.646842160699878E-2</v>
      </c>
      <c r="AO121" s="62">
        <f t="shared" si="54"/>
        <v>-2.3906865876439126E-2</v>
      </c>
      <c r="AP121" s="62">
        <f t="shared" si="55"/>
        <v>-0.16207535159634909</v>
      </c>
      <c r="AQ121" s="62">
        <f t="shared" si="50"/>
        <v>-0.83921315502076943</v>
      </c>
      <c r="AR121" s="62">
        <f t="shared" si="35"/>
        <v>6.7614267700621573</v>
      </c>
      <c r="AS121" s="62">
        <f t="shared" si="36"/>
        <v>0.59292233000000005</v>
      </c>
      <c r="AT121" s="62">
        <f t="shared" si="37"/>
        <v>0.1879187702904544</v>
      </c>
      <c r="AU121" s="62">
        <f t="shared" si="51"/>
        <v>4.1867296199770476E-2</v>
      </c>
      <c r="AV121" s="62" t="str">
        <f t="shared" si="38"/>
        <v/>
      </c>
      <c r="AW121" s="62">
        <f t="shared" si="39"/>
        <v>0.24818699999999999</v>
      </c>
    </row>
    <row r="122" spans="1:49">
      <c r="A122" s="62">
        <v>1989</v>
      </c>
      <c r="B122" s="61">
        <v>1.2615112909999999</v>
      </c>
      <c r="C122" s="61">
        <v>16681</v>
      </c>
      <c r="D122" s="61">
        <v>367.79199999999997</v>
      </c>
      <c r="E122" s="61">
        <v>1.2106010271796481</v>
      </c>
      <c r="F122">
        <v>0.55088808199999995</v>
      </c>
      <c r="G122" s="61"/>
      <c r="H122" s="61">
        <v>0.252906884</v>
      </c>
      <c r="I122" s="61">
        <v>98.9</v>
      </c>
      <c r="J122" s="61">
        <v>91.2</v>
      </c>
      <c r="K122" s="61">
        <v>47.005000000000003</v>
      </c>
      <c r="L122" s="61">
        <v>56.801000000000002</v>
      </c>
      <c r="M122" s="61">
        <v>72.411128890000001</v>
      </c>
      <c r="N122" s="62">
        <f t="shared" si="29"/>
        <v>66.250121645018581</v>
      </c>
      <c r="O122" s="61">
        <v>93.220740000000006</v>
      </c>
      <c r="P122">
        <v>57.924340379999997</v>
      </c>
      <c r="Q122">
        <v>77.425166809999993</v>
      </c>
      <c r="R122">
        <v>51.081729439999997</v>
      </c>
      <c r="S122">
        <v>57.951764650000001</v>
      </c>
      <c r="T122">
        <v>103.5606353</v>
      </c>
      <c r="U122">
        <v>16.849253000000001</v>
      </c>
      <c r="V122">
        <v>7.4582259999999998</v>
      </c>
      <c r="W122">
        <v>1987.8914</v>
      </c>
      <c r="X122">
        <v>0.60237896400000002</v>
      </c>
      <c r="Y122">
        <v>66.350939999999994</v>
      </c>
      <c r="Z122" s="61">
        <v>16.8</v>
      </c>
      <c r="AB122" s="61">
        <v>0.22770000000000001</v>
      </c>
      <c r="AC122" s="63">
        <f t="shared" si="30"/>
        <v>1.2106010271796482E-2</v>
      </c>
      <c r="AD122" s="20">
        <f t="shared" si="57"/>
        <v>0.55088808199999995</v>
      </c>
      <c r="AE122" s="62" t="str">
        <f t="shared" si="31"/>
        <v/>
      </c>
      <c r="AF122" s="20">
        <f t="shared" si="56"/>
        <v>0.252906884</v>
      </c>
      <c r="AG122" s="62">
        <f t="shared" si="32"/>
        <v>0.26890198808021931</v>
      </c>
      <c r="AH122" s="62">
        <f t="shared" si="33"/>
        <v>0.24796624178883719</v>
      </c>
      <c r="AI122" s="62">
        <f t="shared" si="47"/>
        <v>0.12780321486057339</v>
      </c>
      <c r="AJ122" s="62">
        <f t="shared" si="48"/>
        <v>0.15443783442815506</v>
      </c>
      <c r="AK122" s="62">
        <f t="shared" si="34"/>
        <v>-2.6634619567581674E-2</v>
      </c>
      <c r="AL122" s="62">
        <f t="shared" si="40"/>
        <v>-2.285722948114129E-2</v>
      </c>
      <c r="AM122" s="62">
        <f t="shared" si="52"/>
        <v>-4.0858110710761682E-2</v>
      </c>
      <c r="AN122" s="62">
        <f t="shared" si="53"/>
        <v>-2.8461981223415745E-2</v>
      </c>
      <c r="AO122" s="62">
        <f t="shared" si="54"/>
        <v>-3.9139048637152E-2</v>
      </c>
      <c r="AP122" s="62">
        <f t="shared" si="55"/>
        <v>-4.2480623088790068E-2</v>
      </c>
      <c r="AQ122" s="62">
        <f t="shared" si="50"/>
        <v>-0.81498873914364522</v>
      </c>
      <c r="AR122" s="62">
        <f t="shared" si="35"/>
        <v>6.7798410188141238</v>
      </c>
      <c r="AS122" s="62">
        <f t="shared" si="36"/>
        <v>0.60237896400000002</v>
      </c>
      <c r="AT122" s="62">
        <f t="shared" si="37"/>
        <v>0.18040343454996302</v>
      </c>
      <c r="AU122" s="62">
        <f t="shared" si="51"/>
        <v>3.379957472359417E-2</v>
      </c>
      <c r="AV122" s="62" t="str">
        <f t="shared" si="38"/>
        <v/>
      </c>
      <c r="AW122" s="62">
        <f t="shared" si="39"/>
        <v>0.22770000000000001</v>
      </c>
    </row>
    <row r="123" spans="1:49">
      <c r="A123" s="62">
        <v>1990</v>
      </c>
      <c r="B123" s="61">
        <v>1.293159188</v>
      </c>
      <c r="C123" s="61">
        <v>16956</v>
      </c>
      <c r="D123" s="61">
        <v>404.08600000000001</v>
      </c>
      <c r="E123" s="61">
        <v>1.2599999253561864</v>
      </c>
      <c r="F123">
        <v>0.57162207799999998</v>
      </c>
      <c r="G123" s="61"/>
      <c r="H123" s="61">
        <v>0.23071301599999999</v>
      </c>
      <c r="I123" s="61">
        <v>105</v>
      </c>
      <c r="J123" s="61">
        <v>93.3</v>
      </c>
      <c r="K123" s="61">
        <v>50.892000000000003</v>
      </c>
      <c r="L123" s="61">
        <v>53.785080000000001</v>
      </c>
      <c r="M123" s="61">
        <v>70.912858009999994</v>
      </c>
      <c r="N123" s="62">
        <f t="shared" si="29"/>
        <v>73.120172814704304</v>
      </c>
      <c r="O123" s="61">
        <v>100</v>
      </c>
      <c r="P123">
        <v>61.06406776</v>
      </c>
      <c r="Q123">
        <v>77.666214870000005</v>
      </c>
      <c r="R123">
        <v>53.6316177</v>
      </c>
      <c r="S123">
        <v>56.687582370000001</v>
      </c>
      <c r="T123">
        <v>106.937337</v>
      </c>
      <c r="U123">
        <v>17.096869000000002</v>
      </c>
      <c r="V123">
        <v>7.55626</v>
      </c>
      <c r="W123">
        <v>1967.7582</v>
      </c>
      <c r="X123">
        <v>0.60804152499999997</v>
      </c>
      <c r="Y123">
        <v>68.891019999999997</v>
      </c>
      <c r="Z123" s="61">
        <v>14.150833329999999</v>
      </c>
      <c r="AB123" s="61">
        <v>0.215777</v>
      </c>
      <c r="AC123" s="63">
        <f t="shared" si="30"/>
        <v>1.2599999253561865E-2</v>
      </c>
      <c r="AD123" s="20">
        <f t="shared" si="57"/>
        <v>0.57162207799999998</v>
      </c>
      <c r="AE123" s="62" t="str">
        <f t="shared" si="31"/>
        <v/>
      </c>
      <c r="AF123" s="20">
        <f t="shared" si="56"/>
        <v>0.23071301599999999</v>
      </c>
      <c r="AG123" s="62">
        <f t="shared" si="32"/>
        <v>0.2598456764154165</v>
      </c>
      <c r="AH123" s="62">
        <f t="shared" si="33"/>
        <v>0.2308914439005558</v>
      </c>
      <c r="AI123" s="62">
        <f t="shared" si="47"/>
        <v>0.12594348727746074</v>
      </c>
      <c r="AJ123" s="62">
        <f t="shared" si="48"/>
        <v>0.13310305232054562</v>
      </c>
      <c r="AK123" s="62">
        <f t="shared" si="34"/>
        <v>-7.1595650430848756E-3</v>
      </c>
      <c r="AL123" s="62">
        <f t="shared" si="40"/>
        <v>-4.5881068185631702E-2</v>
      </c>
      <c r="AM123" s="62">
        <f t="shared" si="52"/>
        <v>-9.5558522139649715E-2</v>
      </c>
      <c r="AN123" s="62">
        <f t="shared" si="53"/>
        <v>-4.9955101009322808E-2</v>
      </c>
      <c r="AO123" s="62">
        <f t="shared" si="54"/>
        <v>-0.12072282921172753</v>
      </c>
      <c r="AP123" s="62">
        <f t="shared" si="55"/>
        <v>-6.6581251642890402E-2</v>
      </c>
      <c r="AQ123" s="62">
        <f t="shared" si="50"/>
        <v>-0.81651898854080007</v>
      </c>
      <c r="AR123" s="62">
        <f t="shared" si="35"/>
        <v>6.7681312156691131</v>
      </c>
      <c r="AS123" s="62">
        <f t="shared" si="36"/>
        <v>0.60804152499999997</v>
      </c>
      <c r="AT123" s="62">
        <f t="shared" si="37"/>
        <v>0.17048603515093322</v>
      </c>
      <c r="AU123" s="62">
        <f t="shared" si="51"/>
        <v>6.9333010433157802E-2</v>
      </c>
      <c r="AV123" s="62" t="str">
        <f t="shared" si="38"/>
        <v/>
      </c>
      <c r="AW123" s="62">
        <f t="shared" si="39"/>
        <v>0.215777</v>
      </c>
    </row>
    <row r="124" spans="1:49">
      <c r="A124" s="62">
        <v>1991</v>
      </c>
      <c r="B124" s="61">
        <v>1.3161358249999999</v>
      </c>
      <c r="C124" s="61">
        <v>17162</v>
      </c>
      <c r="D124" s="61">
        <v>414.815</v>
      </c>
      <c r="E124" s="61">
        <v>1.357233593983892</v>
      </c>
      <c r="F124">
        <v>0.58945638899999997</v>
      </c>
      <c r="G124" s="61"/>
      <c r="H124" s="61">
        <v>0.212513009</v>
      </c>
      <c r="I124" s="61">
        <v>109</v>
      </c>
      <c r="J124" s="61">
        <v>87.4</v>
      </c>
      <c r="K124" s="61">
        <v>53.728000000000002</v>
      </c>
      <c r="L124" s="61">
        <v>53.427</v>
      </c>
      <c r="M124" s="61">
        <v>70.083105619999998</v>
      </c>
      <c r="N124" s="62">
        <f t="shared" si="29"/>
        <v>75.038651044999568</v>
      </c>
      <c r="O124" s="61">
        <v>103.2227</v>
      </c>
      <c r="P124">
        <v>62.716140639999999</v>
      </c>
      <c r="Q124">
        <v>76.902684800000003</v>
      </c>
      <c r="R124">
        <v>55.779163310000001</v>
      </c>
      <c r="S124">
        <v>54.856087469999999</v>
      </c>
      <c r="T124">
        <v>106.7802623</v>
      </c>
      <c r="U124">
        <v>17.325818000000002</v>
      </c>
      <c r="V124">
        <v>7.4536939999999996</v>
      </c>
      <c r="W124">
        <v>1962.1704999999999</v>
      </c>
      <c r="X124">
        <v>0.59608447600000003</v>
      </c>
      <c r="Y124">
        <v>69.409090000000006</v>
      </c>
      <c r="Z124" s="61">
        <v>9.9558333329999993</v>
      </c>
      <c r="AB124" s="61">
        <v>0.22914100000000001</v>
      </c>
      <c r="AC124" s="63">
        <f t="shared" si="30"/>
        <v>1.357233593983892E-2</v>
      </c>
      <c r="AD124" s="20">
        <f t="shared" si="57"/>
        <v>0.58945638899999997</v>
      </c>
      <c r="AE124" s="62" t="str">
        <f t="shared" si="31"/>
        <v/>
      </c>
      <c r="AF124" s="20">
        <f t="shared" si="56"/>
        <v>0.212513009</v>
      </c>
      <c r="AG124" s="62">
        <f t="shared" si="32"/>
        <v>0.26276773983583041</v>
      </c>
      <c r="AH124" s="62">
        <f t="shared" si="33"/>
        <v>0.21069633451056496</v>
      </c>
      <c r="AI124" s="62">
        <f t="shared" si="47"/>
        <v>0.12952279932017888</v>
      </c>
      <c r="AJ124" s="62">
        <f t="shared" si="48"/>
        <v>0.12879717464411847</v>
      </c>
      <c r="AK124" s="62">
        <f t="shared" si="34"/>
        <v>7.2562467606041015E-4</v>
      </c>
      <c r="AL124" s="62">
        <f t="shared" si="40"/>
        <v>7.9619936018572764E-4</v>
      </c>
      <c r="AM124" s="62">
        <f t="shared" si="52"/>
        <v>-3.5778596454649252E-2</v>
      </c>
      <c r="AN124" s="62">
        <f t="shared" si="53"/>
        <v>1.3362568164487101E-2</v>
      </c>
      <c r="AO124" s="62">
        <f t="shared" si="54"/>
        <v>-5.874105388356566E-2</v>
      </c>
      <c r="AP124" s="62">
        <f t="shared" si="55"/>
        <v>-2.7368965349348077E-2</v>
      </c>
      <c r="AQ124" s="62">
        <f t="shared" si="50"/>
        <v>-0.84348801053844646</v>
      </c>
      <c r="AR124" s="62">
        <f t="shared" si="35"/>
        <v>6.738318526932483</v>
      </c>
      <c r="AS124" s="62">
        <f t="shared" si="36"/>
        <v>0.59608447600000003</v>
      </c>
      <c r="AT124" s="62">
        <f t="shared" si="37"/>
        <v>0.16732541012258478</v>
      </c>
      <c r="AU124" s="62">
        <f t="shared" si="51"/>
        <v>0.11560929582553836</v>
      </c>
      <c r="AV124" s="62" t="str">
        <f t="shared" si="38"/>
        <v/>
      </c>
      <c r="AW124" s="62">
        <f t="shared" si="39"/>
        <v>0.22914100000000001</v>
      </c>
    </row>
    <row r="125" spans="1:49">
      <c r="A125" s="62">
        <v>1992</v>
      </c>
      <c r="B125" s="61">
        <v>1.4522219000000001</v>
      </c>
      <c r="C125" s="61">
        <v>17338</v>
      </c>
      <c r="D125" s="61">
        <v>422.92700000000002</v>
      </c>
      <c r="E125" s="61">
        <v>1.4600005703614292</v>
      </c>
      <c r="F125">
        <v>0.58277018300000005</v>
      </c>
      <c r="G125" s="61"/>
      <c r="H125" s="61">
        <v>0.21033111299999999</v>
      </c>
      <c r="I125" s="61">
        <v>116</v>
      </c>
      <c r="J125" s="61">
        <v>88.6</v>
      </c>
      <c r="K125" s="61">
        <v>58.363</v>
      </c>
      <c r="L125" s="61">
        <v>59.731999999999999</v>
      </c>
      <c r="M125" s="61">
        <v>71.862650209999998</v>
      </c>
      <c r="N125" s="62">
        <f t="shared" si="29"/>
        <v>73.854163886953572</v>
      </c>
      <c r="O125" s="61">
        <v>104.24039999999999</v>
      </c>
      <c r="P125">
        <v>63.862405680000002</v>
      </c>
      <c r="Q125">
        <v>77.745674870000002</v>
      </c>
      <c r="R125">
        <v>56.754247700000001</v>
      </c>
      <c r="S125">
        <v>56.434835929999998</v>
      </c>
      <c r="T125">
        <v>114.5997564</v>
      </c>
      <c r="U125">
        <v>17.538387</v>
      </c>
      <c r="V125">
        <v>7.3704320000000001</v>
      </c>
      <c r="W125">
        <v>1971.2737999999999</v>
      </c>
      <c r="X125">
        <v>0.59216701999999999</v>
      </c>
      <c r="Y125">
        <v>71.514150000000001</v>
      </c>
      <c r="Z125" s="61">
        <v>6.2649999999999997</v>
      </c>
      <c r="AB125" s="61">
        <v>0.27151399999999998</v>
      </c>
      <c r="AC125" s="63">
        <f t="shared" si="30"/>
        <v>1.4600005703614291E-2</v>
      </c>
      <c r="AD125" s="20">
        <f t="shared" si="57"/>
        <v>0.58277018300000005</v>
      </c>
      <c r="AE125" s="62" t="str">
        <f t="shared" si="31"/>
        <v/>
      </c>
      <c r="AF125" s="20">
        <f t="shared" si="56"/>
        <v>0.21033111299999999</v>
      </c>
      <c r="AG125" s="62">
        <f t="shared" si="32"/>
        <v>0.27427901269013327</v>
      </c>
      <c r="AH125" s="62">
        <f t="shared" si="33"/>
        <v>0.20949241831332591</v>
      </c>
      <c r="AI125" s="62">
        <f t="shared" si="47"/>
        <v>0.13799781049684698</v>
      </c>
      <c r="AJ125" s="62">
        <f t="shared" si="48"/>
        <v>0.14123477574144</v>
      </c>
      <c r="AK125" s="62">
        <f t="shared" si="34"/>
        <v>-3.2369652445930208E-3</v>
      </c>
      <c r="AL125" s="62">
        <f t="shared" si="40"/>
        <v>3.4022954383806168E-2</v>
      </c>
      <c r="AM125" s="62">
        <f t="shared" si="52"/>
        <v>2.6813069691020184E-2</v>
      </c>
      <c r="AN125" s="62">
        <f t="shared" si="53"/>
        <v>3.324105827022833E-2</v>
      </c>
      <c r="AO125" s="62">
        <f t="shared" si="54"/>
        <v>4.4284399282429533E-2</v>
      </c>
      <c r="AP125" s="62">
        <f t="shared" si="55"/>
        <v>8.6583516739089178E-2</v>
      </c>
      <c r="AQ125" s="62">
        <f t="shared" si="50"/>
        <v>-0.86691570098962401</v>
      </c>
      <c r="AR125" s="62">
        <f t="shared" si="35"/>
        <v>6.7195195107721268</v>
      </c>
      <c r="AS125" s="62">
        <f t="shared" si="36"/>
        <v>0.59216701999999999</v>
      </c>
      <c r="AT125" s="62">
        <f t="shared" si="37"/>
        <v>0.16909336599460426</v>
      </c>
      <c r="AU125" s="62">
        <f t="shared" si="51"/>
        <v>0.11546927096670156</v>
      </c>
      <c r="AV125" s="62" t="str">
        <f t="shared" si="38"/>
        <v/>
      </c>
      <c r="AW125" s="62">
        <f t="shared" si="39"/>
        <v>0.27151399999999998</v>
      </c>
    </row>
    <row r="126" spans="1:49">
      <c r="A126" s="62">
        <v>1993</v>
      </c>
      <c r="B126" s="61">
        <v>1.476886723</v>
      </c>
      <c r="C126" s="61">
        <v>17498</v>
      </c>
      <c r="D126" s="61">
        <v>443.96800000000002</v>
      </c>
      <c r="E126" s="61">
        <v>1.4857746788635986</v>
      </c>
      <c r="F126">
        <v>0.57812583699999998</v>
      </c>
      <c r="G126" s="61"/>
      <c r="H126" s="61">
        <v>0.21265735399999999</v>
      </c>
      <c r="I126" s="61">
        <v>122</v>
      </c>
      <c r="J126" s="61">
        <v>93.1</v>
      </c>
      <c r="K126" s="61">
        <v>62.838999999999999</v>
      </c>
      <c r="L126" s="61">
        <v>67.027000000000001</v>
      </c>
      <c r="M126" s="61">
        <v>74.136726420000002</v>
      </c>
      <c r="N126" s="62">
        <f t="shared" si="29"/>
        <v>74.46319266411885</v>
      </c>
      <c r="O126" s="61">
        <v>106.13039999999999</v>
      </c>
      <c r="P126">
        <v>65.016420969999999</v>
      </c>
      <c r="Q126">
        <v>78.852163050000001</v>
      </c>
      <c r="R126">
        <v>57.232202860000001</v>
      </c>
      <c r="S126">
        <v>55.476880819999998</v>
      </c>
      <c r="T126">
        <v>115.9110238</v>
      </c>
      <c r="U126">
        <v>17.738427999999999</v>
      </c>
      <c r="V126">
        <v>7.4226429999999999</v>
      </c>
      <c r="W126">
        <v>1981.6178</v>
      </c>
      <c r="X126">
        <v>0.58777588599999997</v>
      </c>
      <c r="Y126">
        <v>74.628200000000007</v>
      </c>
      <c r="Z126" s="61">
        <v>5.0016666670000003</v>
      </c>
      <c r="AB126" s="61">
        <v>0.30321799999999999</v>
      </c>
      <c r="AC126" s="63">
        <f t="shared" si="30"/>
        <v>1.4857746788635986E-2</v>
      </c>
      <c r="AD126" s="20">
        <f t="shared" si="57"/>
        <v>0.57812583699999998</v>
      </c>
      <c r="AE126" s="62" t="str">
        <f t="shared" si="31"/>
        <v/>
      </c>
      <c r="AF126" s="20">
        <f t="shared" si="56"/>
        <v>0.21265735399999999</v>
      </c>
      <c r="AG126" s="62">
        <f t="shared" si="32"/>
        <v>0.27479457978953437</v>
      </c>
      <c r="AH126" s="62">
        <f t="shared" si="33"/>
        <v>0.20969979818365286</v>
      </c>
      <c r="AI126" s="62">
        <f t="shared" si="47"/>
        <v>0.14153948032290614</v>
      </c>
      <c r="AJ126" s="62">
        <f t="shared" si="48"/>
        <v>0.15097259261928786</v>
      </c>
      <c r="AK126" s="62">
        <f t="shared" si="34"/>
        <v>-9.4331122963817182E-3</v>
      </c>
      <c r="AL126" s="62">
        <f t="shared" si="40"/>
        <v>9.6964558865890952E-3</v>
      </c>
      <c r="AM126" s="62">
        <f t="shared" si="52"/>
        <v>5.9192699908253502E-3</v>
      </c>
      <c r="AN126" s="62">
        <f t="shared" si="53"/>
        <v>1.7366945295223447E-4</v>
      </c>
      <c r="AO126" s="62">
        <f t="shared" si="54"/>
        <v>-2.5332808678658805E-2</v>
      </c>
      <c r="AP126" s="62">
        <f t="shared" si="55"/>
        <v>3.1646272744243697E-3</v>
      </c>
      <c r="AQ126" s="62">
        <f t="shared" si="50"/>
        <v>-0.87119816643553516</v>
      </c>
      <c r="AR126" s="62">
        <f t="shared" si="35"/>
        <v>6.7204706943395616</v>
      </c>
      <c r="AS126" s="62">
        <f t="shared" si="36"/>
        <v>0.58777588599999997</v>
      </c>
      <c r="AT126" s="62">
        <f t="shared" si="37"/>
        <v>0.16809364638892893</v>
      </c>
      <c r="AU126" s="62">
        <f t="shared" si="51"/>
        <v>5.4437445321671316E-2</v>
      </c>
      <c r="AV126" s="62" t="str">
        <f t="shared" si="38"/>
        <v/>
      </c>
      <c r="AW126" s="62">
        <f t="shared" si="39"/>
        <v>0.30321799999999999</v>
      </c>
    </row>
    <row r="127" spans="1:49">
      <c r="A127" s="62">
        <v>1994</v>
      </c>
      <c r="B127" s="61">
        <v>1.28733268</v>
      </c>
      <c r="C127" s="61">
        <v>17670</v>
      </c>
      <c r="D127" s="61">
        <v>466.61500000000001</v>
      </c>
      <c r="E127" s="61">
        <v>1.5099999303146161</v>
      </c>
      <c r="F127">
        <v>0.58119490900000004</v>
      </c>
      <c r="G127" s="61"/>
      <c r="H127" s="61">
        <v>0.227196866</v>
      </c>
      <c r="I127" s="61">
        <v>128</v>
      </c>
      <c r="J127" s="61">
        <v>105</v>
      </c>
      <c r="K127" s="61">
        <v>64.917000000000002</v>
      </c>
      <c r="L127" s="61">
        <v>72.882000000000005</v>
      </c>
      <c r="M127" s="61">
        <v>76.66242063</v>
      </c>
      <c r="N127" s="62">
        <f t="shared" si="29"/>
        <v>74.946511064308368</v>
      </c>
      <c r="O127" s="61">
        <v>108.14149999999999</v>
      </c>
      <c r="P127">
        <v>66.352491349999994</v>
      </c>
      <c r="Q127">
        <v>79.638142340000002</v>
      </c>
      <c r="R127">
        <v>57.678857350000001</v>
      </c>
      <c r="S127">
        <v>56.141483299999997</v>
      </c>
      <c r="T127">
        <v>113.5800867</v>
      </c>
      <c r="U127">
        <v>17.932213999999998</v>
      </c>
      <c r="V127">
        <v>7.6368429999999998</v>
      </c>
      <c r="W127">
        <v>1995.4550999999999</v>
      </c>
      <c r="X127">
        <v>0.58483427799999999</v>
      </c>
      <c r="Y127">
        <v>78.018410000000003</v>
      </c>
      <c r="Z127" s="61">
        <v>5.6941666670000002</v>
      </c>
      <c r="AB127" s="61">
        <v>0.314529</v>
      </c>
      <c r="AC127" s="63">
        <f t="shared" si="30"/>
        <v>1.509999930314616E-2</v>
      </c>
      <c r="AD127" s="20">
        <f t="shared" si="57"/>
        <v>0.58119490900000004</v>
      </c>
      <c r="AE127" s="62" t="str">
        <f t="shared" si="31"/>
        <v/>
      </c>
      <c r="AF127" s="20">
        <f t="shared" si="56"/>
        <v>0.227196866</v>
      </c>
      <c r="AG127" s="62">
        <f t="shared" si="32"/>
        <v>0.27431608499512444</v>
      </c>
      <c r="AH127" s="62">
        <f t="shared" si="33"/>
        <v>0.22502491347256304</v>
      </c>
      <c r="AI127" s="62">
        <f t="shared" si="47"/>
        <v>0.1391232600752226</v>
      </c>
      <c r="AJ127" s="62">
        <f t="shared" si="48"/>
        <v>0.15619300708292705</v>
      </c>
      <c r="AK127" s="62">
        <f t="shared" si="34"/>
        <v>-1.7069747007704444E-2</v>
      </c>
      <c r="AL127" s="62">
        <f t="shared" si="40"/>
        <v>1.3871712191189467E-2</v>
      </c>
      <c r="AM127" s="62">
        <f t="shared" si="52"/>
        <v>3.4486795184258904E-3</v>
      </c>
      <c r="AN127" s="62">
        <f t="shared" si="53"/>
        <v>1.3042273997340063E-3</v>
      </c>
      <c r="AO127" s="62">
        <f t="shared" si="54"/>
        <v>5.4388916761554558E-3</v>
      </c>
      <c r="AP127" s="62">
        <f t="shared" si="55"/>
        <v>-2.6784390979378903E-2</v>
      </c>
      <c r="AQ127" s="62">
        <f t="shared" si="50"/>
        <v>-0.85361446231049598</v>
      </c>
      <c r="AR127" s="62">
        <f t="shared" si="35"/>
        <v>6.7450129612987402</v>
      </c>
      <c r="AS127" s="62">
        <f t="shared" si="36"/>
        <v>0.58483427799999999</v>
      </c>
      <c r="AT127" s="62">
        <f t="shared" si="37"/>
        <v>0.16720081866206615</v>
      </c>
      <c r="AU127" s="62">
        <f t="shared" si="51"/>
        <v>4.3546938479692966E-2</v>
      </c>
      <c r="AV127" s="62" t="str">
        <f t="shared" si="38"/>
        <v/>
      </c>
      <c r="AW127" s="62">
        <f t="shared" si="39"/>
        <v>0.314529</v>
      </c>
    </row>
    <row r="128" spans="1:49">
      <c r="A128" s="62">
        <v>1995</v>
      </c>
      <c r="B128" s="61">
        <v>1.342281879</v>
      </c>
      <c r="C128" s="61">
        <v>17894</v>
      </c>
      <c r="D128" s="61">
        <v>495.55399999999997</v>
      </c>
      <c r="E128" s="61">
        <v>1.5461286097102891</v>
      </c>
      <c r="F128">
        <v>0.57828820299999995</v>
      </c>
      <c r="G128" s="61"/>
      <c r="H128" s="61">
        <v>0.22485617099999999</v>
      </c>
      <c r="I128" s="61">
        <v>136</v>
      </c>
      <c r="J128" s="61">
        <v>114</v>
      </c>
      <c r="K128" s="61">
        <v>71.090999999999994</v>
      </c>
      <c r="L128" s="61">
        <v>82.673000000000002</v>
      </c>
      <c r="M128" s="61">
        <v>78.888521400000002</v>
      </c>
      <c r="N128" s="62">
        <f t="shared" si="29"/>
        <v>76.380331497037872</v>
      </c>
      <c r="O128" s="61">
        <v>113.15730000000001</v>
      </c>
      <c r="P128">
        <v>68.2241863</v>
      </c>
      <c r="Q128">
        <v>79.934384949999995</v>
      </c>
      <c r="R128">
        <v>58.827456589999997</v>
      </c>
      <c r="S128">
        <v>57.574265949999997</v>
      </c>
      <c r="T128">
        <v>112.8786942</v>
      </c>
      <c r="U128">
        <v>18.124770000000002</v>
      </c>
      <c r="V128">
        <v>7.8890250000000002</v>
      </c>
      <c r="W128">
        <v>1994.1747</v>
      </c>
      <c r="X128">
        <v>0.58745634599999996</v>
      </c>
      <c r="Y128">
        <v>81.061409999999995</v>
      </c>
      <c r="Z128" s="61">
        <v>7.643807797</v>
      </c>
      <c r="AB128" s="61">
        <v>0.31123000000000001</v>
      </c>
      <c r="AC128" s="63">
        <f t="shared" si="30"/>
        <v>1.5461286097102891E-2</v>
      </c>
      <c r="AD128" s="20">
        <f t="shared" si="57"/>
        <v>0.57828820299999995</v>
      </c>
      <c r="AE128" s="62" t="str">
        <f t="shared" si="31"/>
        <v/>
      </c>
      <c r="AF128" s="20">
        <f t="shared" si="56"/>
        <v>0.22485617099999999</v>
      </c>
      <c r="AG128" s="62">
        <f t="shared" si="32"/>
        <v>0.27444032335527513</v>
      </c>
      <c r="AH128" s="62">
        <f t="shared" si="33"/>
        <v>0.23004556516545122</v>
      </c>
      <c r="AI128" s="62">
        <f t="shared" si="47"/>
        <v>0.14345762520330782</v>
      </c>
      <c r="AJ128" s="62">
        <f t="shared" si="48"/>
        <v>0.16682944744669603</v>
      </c>
      <c r="AK128" s="62">
        <f t="shared" si="34"/>
        <v>-2.3371822243388213E-2</v>
      </c>
      <c r="AL128" s="62">
        <f t="shared" si="40"/>
        <v>8.8672825295725306E-3</v>
      </c>
      <c r="AM128" s="62">
        <f t="shared" si="52"/>
        <v>-1.5237591799114766E-2</v>
      </c>
      <c r="AN128" s="62">
        <f t="shared" si="53"/>
        <v>7.674635050056661E-4</v>
      </c>
      <c r="AO128" s="62">
        <f t="shared" si="54"/>
        <v>6.250155535703128E-3</v>
      </c>
      <c r="AP128" s="62">
        <f t="shared" si="55"/>
        <v>-2.5145006948276892E-2</v>
      </c>
      <c r="AQ128" s="62">
        <f t="shared" si="50"/>
        <v>-0.83180695792766923</v>
      </c>
      <c r="AR128" s="62">
        <f t="shared" si="35"/>
        <v>6.7661786015948495</v>
      </c>
      <c r="AS128" s="62">
        <f t="shared" si="36"/>
        <v>0.58745634599999996</v>
      </c>
      <c r="AT128" s="62">
        <f t="shared" si="37"/>
        <v>0.16357734979437155</v>
      </c>
      <c r="AU128" s="62">
        <f t="shared" si="51"/>
        <v>3.7991118068539095E-2</v>
      </c>
      <c r="AV128" s="62" t="str">
        <f t="shared" si="38"/>
        <v/>
      </c>
      <c r="AW128" s="62">
        <f t="shared" si="39"/>
        <v>0.31123000000000001</v>
      </c>
    </row>
    <row r="129" spans="1:49">
      <c r="A129" s="62">
        <v>1996</v>
      </c>
      <c r="B129" s="61">
        <v>1.2554926390000001</v>
      </c>
      <c r="C129" s="61">
        <v>18102</v>
      </c>
      <c r="D129" s="61">
        <v>528.96</v>
      </c>
      <c r="E129" s="61">
        <v>1.5800008815341076</v>
      </c>
      <c r="F129">
        <v>0.57390560800000001</v>
      </c>
      <c r="G129" s="61"/>
      <c r="H129" s="61">
        <v>0.22590020099999999</v>
      </c>
      <c r="I129" s="61">
        <v>140</v>
      </c>
      <c r="J129" s="61">
        <v>126</v>
      </c>
      <c r="K129" s="61">
        <v>77.206000000000003</v>
      </c>
      <c r="L129" s="61">
        <v>83.543000000000006</v>
      </c>
      <c r="M129" s="61">
        <v>80.949339710000004</v>
      </c>
      <c r="N129" s="62">
        <f t="shared" si="29"/>
        <v>78.540699125803883</v>
      </c>
      <c r="O129" s="61">
        <v>116.1134</v>
      </c>
      <c r="P129">
        <v>69.20174025</v>
      </c>
      <c r="Q129">
        <v>78.685433990000007</v>
      </c>
      <c r="R129">
        <v>59.588376670000002</v>
      </c>
      <c r="S129">
        <v>55.328087670000002</v>
      </c>
      <c r="T129">
        <v>105.33987879999999</v>
      </c>
      <c r="U129">
        <v>18.318339999999999</v>
      </c>
      <c r="V129">
        <v>8.0267859999999995</v>
      </c>
      <c r="W129">
        <v>1982.1111000000001</v>
      </c>
      <c r="X129">
        <v>0.59765797899999995</v>
      </c>
      <c r="Y129">
        <v>83.749390000000005</v>
      </c>
      <c r="Z129" s="61">
        <v>7.0164246700000001</v>
      </c>
      <c r="AB129" s="61">
        <v>0.29316999999999999</v>
      </c>
      <c r="AC129" s="63">
        <f t="shared" si="30"/>
        <v>1.5800008815341077E-2</v>
      </c>
      <c r="AD129" s="20">
        <f t="shared" si="57"/>
        <v>0.57390560800000001</v>
      </c>
      <c r="AE129" s="62" t="str">
        <f t="shared" si="31"/>
        <v/>
      </c>
      <c r="AF129" s="20">
        <f t="shared" si="56"/>
        <v>0.22590020099999999</v>
      </c>
      <c r="AG129" s="62">
        <f t="shared" si="32"/>
        <v>0.26467029643073198</v>
      </c>
      <c r="AH129" s="62">
        <f t="shared" si="33"/>
        <v>0.2382032667876588</v>
      </c>
      <c r="AI129" s="62">
        <f t="shared" si="47"/>
        <v>0.14595810647307925</v>
      </c>
      <c r="AJ129" s="62">
        <f t="shared" si="48"/>
        <v>0.1579382183908046</v>
      </c>
      <c r="AK129" s="62">
        <f t="shared" si="34"/>
        <v>-1.1980111917725356E-2</v>
      </c>
      <c r="AL129" s="62">
        <f t="shared" si="40"/>
        <v>-1.366485812645751E-2</v>
      </c>
      <c r="AM129" s="62">
        <f t="shared" si="52"/>
        <v>-4.3639783181384929E-2</v>
      </c>
      <c r="AN129" s="62">
        <f t="shared" si="53"/>
        <v>-1.5039890735955833E-2</v>
      </c>
      <c r="AO129" s="62">
        <f t="shared" si="54"/>
        <v>-6.7686730863364769E-2</v>
      </c>
      <c r="AP129" s="62">
        <f t="shared" si="55"/>
        <v>-9.7013404691368182E-2</v>
      </c>
      <c r="AQ129" s="62">
        <f t="shared" si="50"/>
        <v>-0.82511854501518489</v>
      </c>
      <c r="AR129" s="62">
        <f t="shared" si="35"/>
        <v>6.7667992227941678</v>
      </c>
      <c r="AS129" s="62">
        <f t="shared" si="36"/>
        <v>0.59765797899999995</v>
      </c>
      <c r="AT129" s="62">
        <f t="shared" si="37"/>
        <v>0.15832839912280702</v>
      </c>
      <c r="AU129" s="62">
        <f t="shared" si="51"/>
        <v>4.8546349224936655E-2</v>
      </c>
      <c r="AV129" s="62" t="str">
        <f t="shared" si="38"/>
        <v/>
      </c>
      <c r="AW129" s="62">
        <f t="shared" si="39"/>
        <v>0.29316999999999999</v>
      </c>
    </row>
    <row r="130" spans="1:49">
      <c r="A130" s="62">
        <v>1997</v>
      </c>
      <c r="B130" s="61">
        <v>1.532097418</v>
      </c>
      <c r="C130" s="61">
        <v>18279</v>
      </c>
      <c r="D130" s="61">
        <v>556.57299999999998</v>
      </c>
      <c r="E130" s="61">
        <v>1.5094338086094774</v>
      </c>
      <c r="F130">
        <v>0.57805596800000003</v>
      </c>
      <c r="G130" s="61"/>
      <c r="H130" s="61">
        <v>0.239291594</v>
      </c>
      <c r="I130" s="61">
        <v>135.9282</v>
      </c>
      <c r="J130" s="61">
        <v>131.03100000000001</v>
      </c>
      <c r="K130" s="61">
        <v>84.775000000000006</v>
      </c>
      <c r="L130" s="61">
        <v>88.884</v>
      </c>
      <c r="M130" s="61">
        <v>83.664202889999999</v>
      </c>
      <c r="N130" s="62">
        <f t="shared" si="29"/>
        <v>79.184800332762734</v>
      </c>
      <c r="O130" s="61">
        <v>116.37465515000001</v>
      </c>
      <c r="P130">
        <v>70.28087506</v>
      </c>
      <c r="Q130">
        <v>79.324036789999994</v>
      </c>
      <c r="R130">
        <v>60.626400160000003</v>
      </c>
      <c r="S130">
        <v>57.25948915</v>
      </c>
      <c r="T130">
        <v>109.6164038</v>
      </c>
      <c r="U130">
        <v>18.512971</v>
      </c>
      <c r="V130">
        <v>8.0963460000000005</v>
      </c>
      <c r="W130">
        <v>1980.6574000000001</v>
      </c>
      <c r="X130">
        <v>0.59198480799999997</v>
      </c>
      <c r="Y130">
        <v>88.746920000000003</v>
      </c>
      <c r="Z130" s="61">
        <v>5.2902409170000002</v>
      </c>
      <c r="AB130" s="61">
        <v>0.25907999999999998</v>
      </c>
      <c r="AC130" s="63">
        <f t="shared" si="30"/>
        <v>1.5094338086094774E-2</v>
      </c>
      <c r="AD130" s="20">
        <f t="shared" si="57"/>
        <v>0.57805596800000003</v>
      </c>
      <c r="AE130" s="62" t="str">
        <f t="shared" si="31"/>
        <v/>
      </c>
      <c r="AF130" s="20">
        <f t="shared" si="56"/>
        <v>0.239291594</v>
      </c>
      <c r="AG130" s="62">
        <f t="shared" si="32"/>
        <v>0.24422348910205852</v>
      </c>
      <c r="AH130" s="62">
        <f t="shared" si="33"/>
        <v>0.23542464330824531</v>
      </c>
      <c r="AI130" s="62">
        <f t="shared" si="47"/>
        <v>0.15231604838898044</v>
      </c>
      <c r="AJ130" s="62">
        <f t="shared" si="48"/>
        <v>0.15969872774999866</v>
      </c>
      <c r="AK130" s="62">
        <f t="shared" si="34"/>
        <v>-7.3826793610182184E-3</v>
      </c>
      <c r="AL130" s="62">
        <f t="shared" si="40"/>
        <v>7.3062890891709698E-3</v>
      </c>
      <c r="AM130" s="62">
        <f t="shared" si="52"/>
        <v>-8.4275533055673212E-5</v>
      </c>
      <c r="AN130" s="62">
        <f t="shared" si="53"/>
        <v>9.1024969007489284E-3</v>
      </c>
      <c r="AO130" s="62">
        <f t="shared" si="54"/>
        <v>2.6145269218139026E-2</v>
      </c>
      <c r="AP130" s="62">
        <f t="shared" si="55"/>
        <v>3.1627554751720341E-2</v>
      </c>
      <c r="AQ130" s="62">
        <f t="shared" si="50"/>
        <v>-0.8270587727529517</v>
      </c>
      <c r="AR130" s="62">
        <f t="shared" si="35"/>
        <v>6.7641253160311399</v>
      </c>
      <c r="AS130" s="62">
        <f t="shared" si="36"/>
        <v>0.59198480799999997</v>
      </c>
      <c r="AT130" s="62">
        <f t="shared" si="37"/>
        <v>0.15945243481088736</v>
      </c>
      <c r="AU130" s="62">
        <f t="shared" si="51"/>
        <v>6.1996831923659589E-2</v>
      </c>
      <c r="AV130" s="62" t="str">
        <f t="shared" si="38"/>
        <v/>
      </c>
      <c r="AW130" s="62">
        <f t="shared" si="39"/>
        <v>0.25907999999999998</v>
      </c>
    </row>
    <row r="131" spans="1:49">
      <c r="A131" s="62">
        <v>1998</v>
      </c>
      <c r="B131" s="61">
        <v>1.628929767</v>
      </c>
      <c r="C131" s="61">
        <v>18473</v>
      </c>
      <c r="D131" s="61">
        <v>588.67899999999997</v>
      </c>
      <c r="E131" s="61">
        <v>1.4399997090009606</v>
      </c>
      <c r="F131">
        <v>0.58321389700000004</v>
      </c>
      <c r="G131" s="61"/>
      <c r="H131" s="61">
        <v>0.243844912</v>
      </c>
      <c r="I131" s="61">
        <v>135.78399999999999</v>
      </c>
      <c r="J131" s="61">
        <v>136.96899999999999</v>
      </c>
      <c r="K131" s="61">
        <v>88.989000000000004</v>
      </c>
      <c r="L131" s="61">
        <v>102.905</v>
      </c>
      <c r="M131" s="61">
        <v>87.11802951</v>
      </c>
      <c r="N131" s="62">
        <f t="shared" si="29"/>
        <v>79.587501602731919</v>
      </c>
      <c r="O131" s="61">
        <v>117.37431343773852</v>
      </c>
      <c r="P131">
        <v>70.843058299999996</v>
      </c>
      <c r="Q131">
        <v>80.281592880000005</v>
      </c>
      <c r="R131">
        <v>62.484395560000003</v>
      </c>
      <c r="S131">
        <v>55.462148859999999</v>
      </c>
      <c r="T131">
        <v>111.6362546</v>
      </c>
      <c r="U131">
        <v>18.709174999999998</v>
      </c>
      <c r="V131">
        <v>8.2079970000000007</v>
      </c>
      <c r="W131">
        <v>1978.1072999999999</v>
      </c>
      <c r="X131">
        <v>0.59324026100000005</v>
      </c>
      <c r="Y131">
        <v>94.637540000000001</v>
      </c>
      <c r="Z131" s="61">
        <v>4.8368145819999997</v>
      </c>
      <c r="AB131" s="61">
        <v>0.23754</v>
      </c>
      <c r="AC131" s="63">
        <f t="shared" si="30"/>
        <v>1.4399997090009607E-2</v>
      </c>
      <c r="AD131" s="20">
        <f t="shared" si="57"/>
        <v>0.58321389700000004</v>
      </c>
      <c r="AE131" s="62" t="str">
        <f t="shared" si="31"/>
        <v/>
      </c>
      <c r="AF131" s="20">
        <f t="shared" si="56"/>
        <v>0.243844912</v>
      </c>
      <c r="AG131" s="62">
        <f t="shared" si="32"/>
        <v>0.23065881405655714</v>
      </c>
      <c r="AH131" s="62">
        <f t="shared" si="33"/>
        <v>0.23267179566453025</v>
      </c>
      <c r="AI131" s="62">
        <f t="shared" si="47"/>
        <v>0.15116727452482595</v>
      </c>
      <c r="AJ131" s="62">
        <f t="shared" si="48"/>
        <v>0.17480664334892193</v>
      </c>
      <c r="AK131" s="62">
        <f t="shared" si="34"/>
        <v>-2.363936882409598E-2</v>
      </c>
      <c r="AL131" s="62">
        <f t="shared" si="40"/>
        <v>2.8945695560399307E-3</v>
      </c>
      <c r="AM131" s="62">
        <f t="shared" si="52"/>
        <v>6.9264703991633036E-3</v>
      </c>
      <c r="AN131" s="62">
        <f t="shared" si="53"/>
        <v>2.5113710046563976E-2</v>
      </c>
      <c r="AO131" s="62">
        <f t="shared" si="54"/>
        <v>-3.6965292553226239E-2</v>
      </c>
      <c r="AP131" s="62">
        <f t="shared" si="55"/>
        <v>1.3186126106434961E-2</v>
      </c>
      <c r="AQ131" s="62">
        <f t="shared" si="50"/>
        <v>-0.82390512231521162</v>
      </c>
      <c r="AR131" s="62">
        <f t="shared" si="35"/>
        <v>6.7659906351099988</v>
      </c>
      <c r="AS131" s="62">
        <f t="shared" si="36"/>
        <v>0.59324026100000005</v>
      </c>
      <c r="AT131" s="62">
        <f t="shared" si="37"/>
        <v>0.16076255480491067</v>
      </c>
      <c r="AU131" s="62">
        <f t="shared" si="51"/>
        <v>4.7829709100843443E-2</v>
      </c>
      <c r="AV131" s="62" t="str">
        <f t="shared" si="38"/>
        <v/>
      </c>
      <c r="AW131" s="62">
        <f t="shared" si="39"/>
        <v>0.23754</v>
      </c>
    </row>
    <row r="132" spans="1:49">
      <c r="A132" s="62">
        <v>1999</v>
      </c>
      <c r="B132" s="61">
        <v>1.5295197309999999</v>
      </c>
      <c r="C132" s="61">
        <v>18683</v>
      </c>
      <c r="D132" s="61">
        <v>620.24300000000005</v>
      </c>
      <c r="E132" s="61">
        <v>1.4583594677406866</v>
      </c>
      <c r="F132">
        <v>0.58064813900000001</v>
      </c>
      <c r="G132" s="61"/>
      <c r="H132" s="61">
        <v>0.248638937</v>
      </c>
      <c r="I132" s="61">
        <v>140.81440000000001</v>
      </c>
      <c r="J132" s="61">
        <v>146.44409999999999</v>
      </c>
      <c r="K132" s="61">
        <v>86.894999999999996</v>
      </c>
      <c r="L132" s="61">
        <v>107.154</v>
      </c>
      <c r="M132" s="61">
        <v>89.584817180000002</v>
      </c>
      <c r="N132" s="62">
        <f t="shared" ref="N132:N149" si="58">IF(OR(D132="",C132="",M132=""),"",D132*1000000000/C132/1000/(M132/100*$D$138*1000000000/$C$138/1000)*100)</f>
        <v>80.629255207219572</v>
      </c>
      <c r="O132" s="61">
        <v>119.0269437709419</v>
      </c>
      <c r="P132">
        <v>72.154900889999993</v>
      </c>
      <c r="Q132">
        <v>81.153300060000007</v>
      </c>
      <c r="R132">
        <v>63.848900200000003</v>
      </c>
      <c r="S132">
        <v>57.00776699</v>
      </c>
      <c r="T132">
        <v>110.3310694</v>
      </c>
      <c r="U132">
        <v>18.906936000000002</v>
      </c>
      <c r="V132">
        <v>8.3704429999999999</v>
      </c>
      <c r="W132">
        <v>1983.2701999999999</v>
      </c>
      <c r="X132">
        <v>0.58513259900000003</v>
      </c>
      <c r="Y132">
        <v>100.4868</v>
      </c>
      <c r="Z132" s="61">
        <v>4.7584499579999999</v>
      </c>
      <c r="AB132" s="61">
        <v>0.22588</v>
      </c>
      <c r="AC132" s="63">
        <f t="shared" ref="AC132:AC146" si="59">IF(E132="","",E132/100)</f>
        <v>1.4583594677406865E-2</v>
      </c>
      <c r="AD132" s="20">
        <f t="shared" si="57"/>
        <v>0.58064813900000001</v>
      </c>
      <c r="AE132" s="62" t="str">
        <f t="shared" ref="AE132:AE146" si="60">IF(G132="","",G132/100)</f>
        <v/>
      </c>
      <c r="AF132" s="20">
        <f t="shared" si="56"/>
        <v>0.248638937</v>
      </c>
      <c r="AG132" s="62">
        <f t="shared" ref="AG132:AG146" si="61">IF(OR(I132="",D132=""),"",I132/D132)</f>
        <v>0.22703101848791521</v>
      </c>
      <c r="AH132" s="62">
        <f t="shared" ref="AH132:AH146" si="62">IF(OR(J132="",D132=""),"",J132/D132)</f>
        <v>0.23610762233511701</v>
      </c>
      <c r="AI132" s="62">
        <f t="shared" si="47"/>
        <v>0.14009831630506106</v>
      </c>
      <c r="AJ132" s="62">
        <f t="shared" si="48"/>
        <v>0.17276132096613744</v>
      </c>
      <c r="AK132" s="62">
        <f t="shared" ref="AK132:AK146" si="63">IF(OR(AI132="",AJ132=""),"",AI132-AJ132)</f>
        <v>-3.2663004661076384E-2</v>
      </c>
      <c r="AL132" s="62">
        <f t="shared" si="40"/>
        <v>5.3437393907279926E-3</v>
      </c>
      <c r="AM132" s="62">
        <f t="shared" si="52"/>
        <v>-2.2048919844234157E-3</v>
      </c>
      <c r="AN132" s="62">
        <f t="shared" si="53"/>
        <v>8.5980170492762197E-3</v>
      </c>
      <c r="AO132" s="62">
        <f t="shared" si="54"/>
        <v>1.4482249967622823E-2</v>
      </c>
      <c r="AP132" s="62">
        <f t="shared" si="55"/>
        <v>-2.4764777739014258E-2</v>
      </c>
      <c r="AQ132" s="62">
        <f t="shared" si="50"/>
        <v>-0.81482202864891418</v>
      </c>
      <c r="AR132" s="62">
        <f t="shared" ref="AR132:AR146" si="64">IF(OR(V132="",W132="",U132=""),"",LN(V132*W132/U132))</f>
        <v>6.7776803487832318</v>
      </c>
      <c r="AS132" s="62">
        <f t="shared" ref="AS132:AS146" si="65">IF(X132="","",X132)</f>
        <v>0.58513259900000003</v>
      </c>
      <c r="AT132" s="62">
        <f t="shared" ref="AT132:AT146" si="66">IF(OR(Y132="",D132=""),"",Y132/D132)</f>
        <v>0.16201198562498892</v>
      </c>
      <c r="AU132" s="62">
        <f t="shared" si="51"/>
        <v>3.5363659813925946E-2</v>
      </c>
      <c r="AV132" s="62" t="str">
        <f t="shared" ref="AV132:AV146" si="67">IF(OR(AA132="",Z132=""),"",(AA132-Z132)/100)</f>
        <v/>
      </c>
      <c r="AW132" s="62">
        <f t="shared" ref="AW132:AW146" si="68">IF(AB132="","",AB132)</f>
        <v>0.22588</v>
      </c>
    </row>
    <row r="133" spans="1:49">
      <c r="A133" s="62">
        <v>2000</v>
      </c>
      <c r="B133" s="61">
        <v>1.8050541520000001</v>
      </c>
      <c r="C133" s="61">
        <v>18902</v>
      </c>
      <c r="D133" s="61">
        <v>660.72799999999995</v>
      </c>
      <c r="E133" s="61">
        <v>1.4799995036129623</v>
      </c>
      <c r="F133">
        <v>0.58729431799999998</v>
      </c>
      <c r="G133" s="61">
        <v>2.4</v>
      </c>
      <c r="H133" s="61">
        <v>0.24130368399999999</v>
      </c>
      <c r="I133" s="61">
        <v>160.40799999999999</v>
      </c>
      <c r="J133" s="61">
        <v>169.92099999999999</v>
      </c>
      <c r="K133" s="61">
        <v>110.36799999999999</v>
      </c>
      <c r="L133" s="61">
        <v>123.495</v>
      </c>
      <c r="M133" s="61">
        <v>90.247262820000003</v>
      </c>
      <c r="N133" s="62">
        <f t="shared" si="58"/>
        <v>84.273826949520739</v>
      </c>
      <c r="O133" s="61">
        <v>124.33197465481278</v>
      </c>
      <c r="P133">
        <v>75.415580989999995</v>
      </c>
      <c r="Q133">
        <v>83.992598229999999</v>
      </c>
      <c r="R133">
        <v>66.937868309999999</v>
      </c>
      <c r="S133">
        <v>64.020135440000004</v>
      </c>
      <c r="T133">
        <v>121.81093679999999</v>
      </c>
      <c r="U133">
        <v>19.107251000000002</v>
      </c>
      <c r="V133">
        <v>8.5629760000000008</v>
      </c>
      <c r="W133">
        <v>1968.5787</v>
      </c>
      <c r="X133">
        <v>0.58653151999999997</v>
      </c>
      <c r="Y133">
        <v>105.9716</v>
      </c>
      <c r="Z133" s="61">
        <v>5.9760841779999998</v>
      </c>
      <c r="AB133" s="61">
        <v>0.19559000000000001</v>
      </c>
      <c r="AC133" s="63">
        <f t="shared" si="59"/>
        <v>1.4799995036129623E-2</v>
      </c>
      <c r="AD133" s="20">
        <f t="shared" si="57"/>
        <v>0.58729431799999998</v>
      </c>
      <c r="AE133" s="62">
        <f t="shared" si="60"/>
        <v>2.4E-2</v>
      </c>
      <c r="AF133" s="20">
        <f t="shared" si="56"/>
        <v>0.24130368399999999</v>
      </c>
      <c r="AG133" s="62">
        <f t="shared" si="61"/>
        <v>0.24277463646159994</v>
      </c>
      <c r="AH133" s="62">
        <f t="shared" si="62"/>
        <v>0.25717239166495137</v>
      </c>
      <c r="AI133" s="62">
        <f t="shared" si="47"/>
        <v>0.16703999225097166</v>
      </c>
      <c r="AJ133" s="62">
        <f t="shared" si="48"/>
        <v>0.18690747175842407</v>
      </c>
      <c r="AK133" s="62">
        <f t="shared" si="63"/>
        <v>-1.9867479507452407E-2</v>
      </c>
      <c r="AL133" s="62">
        <f t="shared" ref="AL133:AL146" si="69">IF(OR(P133="",P132="",N133="",N132=""),"",LN((P133/P132)/(N133/N132)))</f>
        <v>-1.1101439295986973E-5</v>
      </c>
      <c r="AM133" s="62">
        <f t="shared" ref="AM133:AP146" si="70">IF(OR(Q133="",Q132="",$N133="",$N132=""),"",LN((Q133/Q132)/($N133/$N132)))</f>
        <v>-9.8210708747693259E-3</v>
      </c>
      <c r="AN133" s="62">
        <f t="shared" si="70"/>
        <v>3.035702686462494E-3</v>
      </c>
      <c r="AO133" s="62">
        <f t="shared" si="70"/>
        <v>7.1800338375725317E-2</v>
      </c>
      <c r="AP133" s="62">
        <f t="shared" si="70"/>
        <v>5.477478666430019E-2</v>
      </c>
      <c r="AQ133" s="62">
        <f t="shared" si="50"/>
        <v>-0.8026201032337863</v>
      </c>
      <c r="AR133" s="62">
        <f t="shared" si="64"/>
        <v>6.7824469860307994</v>
      </c>
      <c r="AS133" s="62">
        <f t="shared" si="65"/>
        <v>0.58653151999999997</v>
      </c>
      <c r="AT133" s="62">
        <f t="shared" si="66"/>
        <v>0.16038611955297793</v>
      </c>
      <c r="AU133" s="62">
        <f t="shared" si="51"/>
        <v>3.374709361417115E-3</v>
      </c>
      <c r="AV133" s="62" t="str">
        <f t="shared" si="67"/>
        <v/>
      </c>
      <c r="AW133" s="62">
        <f t="shared" si="68"/>
        <v>0.19559000000000001</v>
      </c>
    </row>
    <row r="134" spans="1:49">
      <c r="A134" s="62">
        <v>2001</v>
      </c>
      <c r="B134" s="61">
        <v>1.9584802189999999</v>
      </c>
      <c r="C134" s="61">
        <v>19144</v>
      </c>
      <c r="D134" s="61">
        <v>705.221</v>
      </c>
      <c r="E134" s="61">
        <v>1.5617944876129739</v>
      </c>
      <c r="F134">
        <v>0.58108247999999996</v>
      </c>
      <c r="G134" s="61"/>
      <c r="H134" s="61">
        <v>0.22865345000000001</v>
      </c>
      <c r="I134" s="61">
        <v>164.548</v>
      </c>
      <c r="J134" s="61">
        <v>166.07900000000001</v>
      </c>
      <c r="K134" s="61">
        <v>122.53100000000001</v>
      </c>
      <c r="L134" s="61">
        <v>124.38200000000001</v>
      </c>
      <c r="M134" s="61">
        <v>92.426400290000004</v>
      </c>
      <c r="N134" s="62">
        <f t="shared" si="58"/>
        <v>86.717812432475242</v>
      </c>
      <c r="O134" s="61">
        <v>129.81128477785037</v>
      </c>
      <c r="P134">
        <v>77.329783109999994</v>
      </c>
      <c r="Q134">
        <v>86.197657829999997</v>
      </c>
      <c r="R134">
        <v>68.557466860000005</v>
      </c>
      <c r="S134">
        <v>64.365096789999996</v>
      </c>
      <c r="T134">
        <v>120.6593877</v>
      </c>
      <c r="U134">
        <v>19.308681</v>
      </c>
      <c r="V134">
        <v>8.7313969999999994</v>
      </c>
      <c r="W134">
        <v>1925.453</v>
      </c>
      <c r="X134">
        <v>0.58879959599999998</v>
      </c>
      <c r="Y134">
        <v>113.27200000000001</v>
      </c>
      <c r="Z134" s="61">
        <v>4.8001900769999999</v>
      </c>
      <c r="AB134" s="61">
        <v>0.17177000000000001</v>
      </c>
      <c r="AC134" s="63">
        <f t="shared" si="59"/>
        <v>1.561794487612974E-2</v>
      </c>
      <c r="AD134" s="20">
        <f t="shared" si="57"/>
        <v>0.58108247999999996</v>
      </c>
      <c r="AE134" s="62" t="str">
        <f t="shared" si="60"/>
        <v/>
      </c>
      <c r="AF134" s="20">
        <f t="shared" ref="AF134:AF146" si="71">IF(H134="","",H134)</f>
        <v>0.22865345000000001</v>
      </c>
      <c r="AG134" s="62">
        <f t="shared" si="61"/>
        <v>0.23332827581708429</v>
      </c>
      <c r="AH134" s="62">
        <f t="shared" si="62"/>
        <v>0.23549922648361296</v>
      </c>
      <c r="AI134" s="62">
        <f t="shared" ref="AI134:AI146" si="72">IF(OR(K134="",D134=""),"",K134/D134)</f>
        <v>0.17374837107800251</v>
      </c>
      <c r="AJ134" s="62">
        <f t="shared" ref="AJ134:AJ146" si="73">IF(OR(L134="",D134=""),"",L134/D134)</f>
        <v>0.17637308021173506</v>
      </c>
      <c r="AK134" s="62">
        <f t="shared" si="63"/>
        <v>-2.6247091337325557E-3</v>
      </c>
      <c r="AL134" s="62">
        <f t="shared" si="69"/>
        <v>-3.5226942386531665E-3</v>
      </c>
      <c r="AM134" s="62">
        <f t="shared" si="70"/>
        <v>-2.6736427236298361E-3</v>
      </c>
      <c r="AN134" s="62">
        <f t="shared" si="70"/>
        <v>-4.6804946928762515E-3</v>
      </c>
      <c r="AO134" s="62">
        <f t="shared" si="70"/>
        <v>-2.3214109277417176E-2</v>
      </c>
      <c r="AP134" s="62">
        <f t="shared" si="70"/>
        <v>-3.8086515965203994E-2</v>
      </c>
      <c r="AQ134" s="62">
        <f t="shared" si="50"/>
        <v>-0.79362940757180123</v>
      </c>
      <c r="AR134" s="62">
        <f t="shared" si="64"/>
        <v>6.7692871361408997</v>
      </c>
      <c r="AS134" s="62">
        <f t="shared" si="65"/>
        <v>0.58879959599999998</v>
      </c>
      <c r="AT134" s="62">
        <f t="shared" si="66"/>
        <v>0.16061915342849972</v>
      </c>
      <c r="AU134" s="62">
        <f t="shared" si="51"/>
        <v>3.1172871752897936E-2</v>
      </c>
      <c r="AV134" s="62" t="str">
        <f t="shared" si="67"/>
        <v/>
      </c>
      <c r="AW134" s="62">
        <f t="shared" si="68"/>
        <v>0.17177000000000001</v>
      </c>
    </row>
    <row r="135" spans="1:49">
      <c r="A135" s="62">
        <v>2002</v>
      </c>
      <c r="B135" s="61">
        <v>1.7661603669999999</v>
      </c>
      <c r="C135" s="61">
        <v>19361</v>
      </c>
      <c r="D135" s="61">
        <v>753.38800000000003</v>
      </c>
      <c r="E135" s="61">
        <v>1.6500000400420349</v>
      </c>
      <c r="F135">
        <v>0.58680204800000002</v>
      </c>
      <c r="G135" s="61"/>
      <c r="H135" s="61">
        <v>0.25457828700000001</v>
      </c>
      <c r="I135" s="61">
        <v>174.40299999999999</v>
      </c>
      <c r="J135" s="61">
        <v>170.75299999999999</v>
      </c>
      <c r="K135" s="61">
        <v>119.46599999999999</v>
      </c>
      <c r="L135" s="61">
        <v>134.03899999999999</v>
      </c>
      <c r="M135" s="61">
        <v>94.340964360000001</v>
      </c>
      <c r="N135" s="62">
        <f t="shared" si="58"/>
        <v>89.743376274187611</v>
      </c>
      <c r="O135" s="61">
        <v>133.76923085072701</v>
      </c>
      <c r="P135">
        <v>79.597642089999994</v>
      </c>
      <c r="Q135">
        <v>87.495934430000005</v>
      </c>
      <c r="R135">
        <v>70.927403249999998</v>
      </c>
      <c r="S135">
        <v>62.485568299999997</v>
      </c>
      <c r="T135">
        <v>115.4502475</v>
      </c>
      <c r="U135">
        <v>19.514385000000001</v>
      </c>
      <c r="V135">
        <v>8.9202329999999996</v>
      </c>
      <c r="W135">
        <v>1904.0442</v>
      </c>
      <c r="X135">
        <v>0.58079320199999995</v>
      </c>
      <c r="Y135">
        <v>120.4563</v>
      </c>
      <c r="Z135" s="61">
        <v>4.5508333329999999</v>
      </c>
      <c r="AB135" s="61">
        <v>0.15062</v>
      </c>
      <c r="AC135" s="63">
        <f t="shared" si="59"/>
        <v>1.650000040042035E-2</v>
      </c>
      <c r="AD135" s="20">
        <f t="shared" ref="AD135:AD146" si="74">IF(F135="","",F135)</f>
        <v>0.58680204800000002</v>
      </c>
      <c r="AE135" s="62" t="str">
        <f t="shared" si="60"/>
        <v/>
      </c>
      <c r="AF135" s="20">
        <f t="shared" si="71"/>
        <v>0.25457828700000001</v>
      </c>
      <c r="AG135" s="62">
        <f t="shared" si="61"/>
        <v>0.23149160857353712</v>
      </c>
      <c r="AH135" s="62">
        <f t="shared" si="62"/>
        <v>0.22664682739836575</v>
      </c>
      <c r="AI135" s="62">
        <f t="shared" si="72"/>
        <v>0.15857167886932097</v>
      </c>
      <c r="AJ135" s="62">
        <f t="shared" si="73"/>
        <v>0.17791496546268321</v>
      </c>
      <c r="AK135" s="62">
        <f t="shared" si="63"/>
        <v>-1.9343286593362236E-2</v>
      </c>
      <c r="AL135" s="62">
        <f t="shared" si="69"/>
        <v>-5.3896144104642997E-3</v>
      </c>
      <c r="AM135" s="62">
        <f t="shared" si="70"/>
        <v>-1.9345588280924447E-2</v>
      </c>
      <c r="AN135" s="62">
        <f t="shared" si="70"/>
        <v>-3.1037227129793139E-4</v>
      </c>
      <c r="AO135" s="62">
        <f t="shared" si="70"/>
        <v>-6.3930798951948115E-2</v>
      </c>
      <c r="AP135" s="62">
        <f t="shared" si="70"/>
        <v>-7.842682977967784E-2</v>
      </c>
      <c r="AQ135" s="62">
        <f t="shared" si="50"/>
        <v>-0.78282981858916223</v>
      </c>
      <c r="AR135" s="62">
        <f t="shared" si="64"/>
        <v>6.7689056107784156</v>
      </c>
      <c r="AS135" s="62">
        <f t="shared" si="65"/>
        <v>0.58079320199999995</v>
      </c>
      <c r="AT135" s="62">
        <f t="shared" si="66"/>
        <v>0.15988614100569692</v>
      </c>
      <c r="AU135" s="62">
        <f t="shared" si="51"/>
        <v>1.370698981691075E-2</v>
      </c>
      <c r="AV135" s="62" t="str">
        <f t="shared" si="67"/>
        <v/>
      </c>
      <c r="AW135" s="62">
        <f t="shared" si="68"/>
        <v>0.15062</v>
      </c>
    </row>
    <row r="136" spans="1:49">
      <c r="A136" s="62">
        <v>2003</v>
      </c>
      <c r="B136" s="61">
        <v>1.3333333329999999</v>
      </c>
      <c r="C136" s="61">
        <v>19580</v>
      </c>
      <c r="D136" s="61">
        <v>800.72</v>
      </c>
      <c r="E136" s="61">
        <v>1.6911560654451276</v>
      </c>
      <c r="F136">
        <v>0.58269448400000001</v>
      </c>
      <c r="G136" s="61"/>
      <c r="H136" s="61">
        <v>0.26422554300000001</v>
      </c>
      <c r="I136" s="61">
        <v>182.268</v>
      </c>
      <c r="J136" s="61">
        <v>183.65899999999999</v>
      </c>
      <c r="K136" s="61">
        <v>107.896</v>
      </c>
      <c r="L136" s="61">
        <v>136.54400000000001</v>
      </c>
      <c r="M136" s="61">
        <v>96.981941329999998</v>
      </c>
      <c r="N136" s="62">
        <f t="shared" si="58"/>
        <v>91.746375789967473</v>
      </c>
      <c r="O136" s="61">
        <v>137.46527469913261</v>
      </c>
      <c r="P136">
        <v>80.868701259999995</v>
      </c>
      <c r="Q136">
        <v>88.180424060000007</v>
      </c>
      <c r="R136">
        <v>72.601294640000006</v>
      </c>
      <c r="S136">
        <v>59.711133230000002</v>
      </c>
      <c r="T136">
        <v>102.71848970000001</v>
      </c>
      <c r="U136">
        <v>19.735254999999999</v>
      </c>
      <c r="V136">
        <v>9.113683</v>
      </c>
      <c r="W136">
        <v>1904.3623</v>
      </c>
      <c r="X136">
        <v>0.58068942999999995</v>
      </c>
      <c r="Y136">
        <v>127.4532</v>
      </c>
      <c r="Z136" s="61">
        <v>4.8091666670000004</v>
      </c>
      <c r="AB136" s="61">
        <v>0.13208</v>
      </c>
      <c r="AC136" s="63">
        <f t="shared" si="59"/>
        <v>1.6911560654451277E-2</v>
      </c>
      <c r="AD136" s="20">
        <f t="shared" si="74"/>
        <v>0.58269448400000001</v>
      </c>
      <c r="AE136" s="62" t="str">
        <f t="shared" si="60"/>
        <v/>
      </c>
      <c r="AF136" s="20">
        <f t="shared" si="71"/>
        <v>0.26422554300000001</v>
      </c>
      <c r="AG136" s="62">
        <f t="shared" si="61"/>
        <v>0.22763013288040762</v>
      </c>
      <c r="AH136" s="62">
        <f t="shared" si="62"/>
        <v>0.22936731941252872</v>
      </c>
      <c r="AI136" s="62">
        <f t="shared" si="72"/>
        <v>0.13474872614646818</v>
      </c>
      <c r="AJ136" s="62">
        <f t="shared" si="73"/>
        <v>0.17052652612648617</v>
      </c>
      <c r="AK136" s="62">
        <f t="shared" si="63"/>
        <v>-3.5777799980017982E-2</v>
      </c>
      <c r="AL136" s="62">
        <f t="shared" si="69"/>
        <v>-6.2313655914642049E-3</v>
      </c>
      <c r="AM136" s="62">
        <f t="shared" si="70"/>
        <v>-1.4281102223473466E-2</v>
      </c>
      <c r="AN136" s="62">
        <f t="shared" si="70"/>
        <v>1.2521271311393962E-3</v>
      </c>
      <c r="AO136" s="62">
        <f t="shared" si="70"/>
        <v>-6.749089614410772E-2</v>
      </c>
      <c r="AP136" s="62">
        <f t="shared" si="70"/>
        <v>-0.13892130536789424</v>
      </c>
      <c r="AQ136" s="62">
        <f t="shared" si="50"/>
        <v>-0.77262971965511373</v>
      </c>
      <c r="AR136" s="62">
        <f t="shared" si="64"/>
        <v>6.7792727612080119</v>
      </c>
      <c r="AS136" s="62">
        <f t="shared" si="65"/>
        <v>0.58068942999999995</v>
      </c>
      <c r="AT136" s="62">
        <f t="shared" si="66"/>
        <v>0.15917324408032768</v>
      </c>
      <c r="AU136" s="62">
        <f t="shared" si="51"/>
        <v>2.3434570788264872E-2</v>
      </c>
      <c r="AV136" s="62" t="str">
        <f t="shared" si="67"/>
        <v/>
      </c>
      <c r="AW136" s="62">
        <f t="shared" si="68"/>
        <v>0.13208</v>
      </c>
    </row>
    <row r="137" spans="1:49">
      <c r="A137" s="62">
        <v>2004</v>
      </c>
      <c r="B137" s="61">
        <v>1.283697047</v>
      </c>
      <c r="C137" s="61">
        <v>19796</v>
      </c>
      <c r="D137" s="61">
        <v>861.327</v>
      </c>
      <c r="E137" s="61">
        <v>1.7300008221283716</v>
      </c>
      <c r="F137">
        <v>0.57845619400000003</v>
      </c>
      <c r="G137" s="61"/>
      <c r="H137" s="61">
        <v>0.27653841099999998</v>
      </c>
      <c r="I137" s="61">
        <v>189.58699999999999</v>
      </c>
      <c r="J137" s="61">
        <v>192.72300000000001</v>
      </c>
      <c r="K137" s="61">
        <v>117.773</v>
      </c>
      <c r="L137" s="61">
        <v>148.92400000000001</v>
      </c>
      <c r="M137" s="61">
        <v>98.170902220000002</v>
      </c>
      <c r="N137" s="62">
        <f t="shared" si="58"/>
        <v>96.431658450467992</v>
      </c>
      <c r="O137" s="61">
        <v>140.63934789193559</v>
      </c>
      <c r="P137">
        <v>82.22975375</v>
      </c>
      <c r="Q137">
        <v>89.354208929999999</v>
      </c>
      <c r="R137">
        <v>75.629378639999999</v>
      </c>
      <c r="S137">
        <v>65.707161429999999</v>
      </c>
      <c r="T137">
        <v>103.1514538</v>
      </c>
      <c r="U137">
        <v>19.985475000000001</v>
      </c>
      <c r="V137">
        <v>9.3145340000000001</v>
      </c>
      <c r="W137">
        <v>1905.5282999999999</v>
      </c>
      <c r="X137">
        <v>0.58320790499999997</v>
      </c>
      <c r="Y137">
        <v>135.63200000000001</v>
      </c>
      <c r="Z137" s="61">
        <v>5.25</v>
      </c>
      <c r="AB137" s="61">
        <v>0.11942</v>
      </c>
      <c r="AC137" s="63">
        <f t="shared" si="59"/>
        <v>1.7300008221283716E-2</v>
      </c>
      <c r="AD137" s="20">
        <f t="shared" si="74"/>
        <v>0.57845619400000003</v>
      </c>
      <c r="AE137" s="62" t="str">
        <f t="shared" si="60"/>
        <v/>
      </c>
      <c r="AF137" s="20">
        <f t="shared" si="71"/>
        <v>0.27653841099999998</v>
      </c>
      <c r="AG137" s="62">
        <f t="shared" si="61"/>
        <v>0.22011036458859409</v>
      </c>
      <c r="AH137" s="62">
        <f t="shared" si="62"/>
        <v>0.22375125823293593</v>
      </c>
      <c r="AI137" s="62">
        <f t="shared" si="72"/>
        <v>0.13673436453286614</v>
      </c>
      <c r="AJ137" s="62">
        <f t="shared" si="73"/>
        <v>0.17290065213327807</v>
      </c>
      <c r="AK137" s="62">
        <f t="shared" si="63"/>
        <v>-3.6166287600411934E-2</v>
      </c>
      <c r="AL137" s="62">
        <f t="shared" si="69"/>
        <v>-3.3116232685268247E-2</v>
      </c>
      <c r="AM137" s="62">
        <f t="shared" si="70"/>
        <v>-3.6583211987120542E-2</v>
      </c>
      <c r="AN137" s="62">
        <f t="shared" si="70"/>
        <v>-8.9445097693277228E-3</v>
      </c>
      <c r="AO137" s="62">
        <f t="shared" si="70"/>
        <v>4.5882862614670866E-2</v>
      </c>
      <c r="AP137" s="62">
        <f t="shared" si="70"/>
        <v>-4.5600372938975939E-2</v>
      </c>
      <c r="AQ137" s="62">
        <f t="shared" si="50"/>
        <v>-0.76342978374297077</v>
      </c>
      <c r="AR137" s="62">
        <f t="shared" si="64"/>
        <v>6.7890847882056065</v>
      </c>
      <c r="AS137" s="62">
        <f t="shared" si="65"/>
        <v>0.58320790499999997</v>
      </c>
      <c r="AT137" s="62">
        <f t="shared" si="66"/>
        <v>0.15746865011778338</v>
      </c>
      <c r="AU137" s="62">
        <f t="shared" si="51"/>
        <v>-1.7149029674898009E-3</v>
      </c>
      <c r="AV137" s="62" t="str">
        <f t="shared" si="67"/>
        <v/>
      </c>
      <c r="AW137" s="62">
        <f t="shared" si="68"/>
        <v>0.11942</v>
      </c>
    </row>
    <row r="138" spans="1:49">
      <c r="A138" s="62">
        <v>2005</v>
      </c>
      <c r="B138" s="61">
        <v>1.362954886</v>
      </c>
      <c r="C138" s="61">
        <v>20059</v>
      </c>
      <c r="D138" s="61">
        <v>921.92899999999997</v>
      </c>
      <c r="E138" s="61">
        <v>1.8650852072870072</v>
      </c>
      <c r="F138">
        <v>0.56810939800000004</v>
      </c>
      <c r="G138" s="61">
        <v>2.5</v>
      </c>
      <c r="H138" s="61">
        <v>0.27658933099999999</v>
      </c>
      <c r="I138" s="61">
        <v>207.93199999999999</v>
      </c>
      <c r="J138" s="61">
        <v>211.03200000000001</v>
      </c>
      <c r="K138" s="61">
        <v>139.08000000000001</v>
      </c>
      <c r="L138" s="61">
        <v>164.137</v>
      </c>
      <c r="M138" s="61">
        <v>100</v>
      </c>
      <c r="N138" s="62">
        <f t="shared" si="58"/>
        <v>100</v>
      </c>
      <c r="O138" s="61">
        <v>144.37894815238215</v>
      </c>
      <c r="P138">
        <v>84.715890849999994</v>
      </c>
      <c r="Q138">
        <v>91.484712909999999</v>
      </c>
      <c r="R138">
        <v>78.877594470000005</v>
      </c>
      <c r="S138">
        <v>75.196761710000004</v>
      </c>
      <c r="T138">
        <v>106.5258199</v>
      </c>
      <c r="U138">
        <v>20.274281999999999</v>
      </c>
      <c r="V138">
        <v>9.6035009999999996</v>
      </c>
      <c r="W138">
        <v>1890.8677</v>
      </c>
      <c r="X138">
        <v>0.57202595499999997</v>
      </c>
      <c r="Y138">
        <v>145.89259999999999</v>
      </c>
      <c r="Z138" s="61">
        <v>5.4574999999999996</v>
      </c>
      <c r="AB138" s="61">
        <v>0.10891000000000001</v>
      </c>
      <c r="AC138" s="63">
        <f t="shared" si="59"/>
        <v>1.8650852072870074E-2</v>
      </c>
      <c r="AD138" s="20">
        <f t="shared" si="74"/>
        <v>0.56810939800000004</v>
      </c>
      <c r="AE138" s="62">
        <f t="shared" si="60"/>
        <v>2.5000000000000001E-2</v>
      </c>
      <c r="AF138" s="20">
        <f t="shared" si="71"/>
        <v>0.27658933099999999</v>
      </c>
      <c r="AG138" s="62">
        <f t="shared" si="61"/>
        <v>0.22554014463152802</v>
      </c>
      <c r="AH138" s="62">
        <f t="shared" si="62"/>
        <v>0.22890265953235012</v>
      </c>
      <c r="AI138" s="62">
        <f t="shared" si="72"/>
        <v>0.15085760400204357</v>
      </c>
      <c r="AJ138" s="62">
        <f t="shared" si="73"/>
        <v>0.1780364865407206</v>
      </c>
      <c r="AK138" s="62">
        <f t="shared" si="63"/>
        <v>-2.7178882538677035E-2</v>
      </c>
      <c r="AL138" s="62">
        <f t="shared" si="69"/>
        <v>-6.5496380500234663E-3</v>
      </c>
      <c r="AM138" s="62">
        <f t="shared" si="70"/>
        <v>-1.2772091416944317E-2</v>
      </c>
      <c r="AN138" s="62">
        <f t="shared" si="70"/>
        <v>5.7167685896941465E-3</v>
      </c>
      <c r="AO138" s="62">
        <f t="shared" si="70"/>
        <v>9.8564615009701692E-2</v>
      </c>
      <c r="AP138" s="62">
        <f t="shared" si="70"/>
        <v>-4.1465684374909538E-3</v>
      </c>
      <c r="AQ138" s="62">
        <f t="shared" si="50"/>
        <v>-0.74722546681266822</v>
      </c>
      <c r="AR138" s="62">
        <f t="shared" si="64"/>
        <v>6.7975656364157171</v>
      </c>
      <c r="AS138" s="62">
        <f t="shared" si="65"/>
        <v>0.57202595499999997</v>
      </c>
      <c r="AT138" s="62">
        <f t="shared" si="66"/>
        <v>0.15824711013537918</v>
      </c>
      <c r="AU138" s="62">
        <f t="shared" si="51"/>
        <v>1.6164368877110889E-2</v>
      </c>
      <c r="AV138" s="62" t="str">
        <f t="shared" si="67"/>
        <v/>
      </c>
      <c r="AW138" s="62">
        <f t="shared" si="68"/>
        <v>0.10891000000000001</v>
      </c>
    </row>
    <row r="139" spans="1:49">
      <c r="A139" s="62">
        <v>2006</v>
      </c>
      <c r="B139" s="61">
        <v>1.2637432070000001</v>
      </c>
      <c r="C139" s="61">
        <v>20371</v>
      </c>
      <c r="D139" s="61">
        <v>997.53399999999999</v>
      </c>
      <c r="E139" s="61">
        <v>2.0099991784244757</v>
      </c>
      <c r="F139">
        <v>0.56539941900000001</v>
      </c>
      <c r="G139" s="61"/>
      <c r="H139" s="61">
        <v>0.27652317999999998</v>
      </c>
      <c r="I139" s="61">
        <v>209.797</v>
      </c>
      <c r="J139" s="61">
        <v>225.51300000000001</v>
      </c>
      <c r="K139" s="61">
        <v>163.75299999999999</v>
      </c>
      <c r="L139" s="61">
        <v>184.75015999999999</v>
      </c>
      <c r="M139" s="61">
        <v>101.470044</v>
      </c>
      <c r="N139" s="62">
        <f t="shared" si="58"/>
        <v>105.00000306825909</v>
      </c>
      <c r="O139" s="61">
        <v>149.51017596971781</v>
      </c>
      <c r="P139">
        <v>87.649343869999996</v>
      </c>
      <c r="Q139">
        <v>93.78510387</v>
      </c>
      <c r="R139">
        <v>82.730139249999993</v>
      </c>
      <c r="S139">
        <v>80.012258500000002</v>
      </c>
      <c r="T139">
        <v>105.7056516</v>
      </c>
      <c r="U139">
        <v>20.606228000000002</v>
      </c>
      <c r="V139">
        <v>9.9422250000000005</v>
      </c>
      <c r="W139">
        <v>1872.0784000000001</v>
      </c>
      <c r="X139">
        <v>0.56805151700000001</v>
      </c>
      <c r="Y139">
        <v>157.11510000000001</v>
      </c>
      <c r="Z139" s="61">
        <v>5.8049999999999997</v>
      </c>
      <c r="AB139" s="61">
        <v>9.9589999999999998E-2</v>
      </c>
      <c r="AC139" s="63">
        <f t="shared" si="59"/>
        <v>2.0099991784244757E-2</v>
      </c>
      <c r="AD139" s="20">
        <f t="shared" si="74"/>
        <v>0.56539941900000001</v>
      </c>
      <c r="AE139" s="62" t="str">
        <f t="shared" si="60"/>
        <v/>
      </c>
      <c r="AF139" s="20">
        <f t="shared" si="71"/>
        <v>0.27652317999999998</v>
      </c>
      <c r="AG139" s="62">
        <f t="shared" si="61"/>
        <v>0.21031563836420614</v>
      </c>
      <c r="AH139" s="62">
        <f t="shared" si="62"/>
        <v>0.22607048982791564</v>
      </c>
      <c r="AI139" s="62">
        <f t="shared" si="72"/>
        <v>0.16415781316727049</v>
      </c>
      <c r="AJ139" s="62">
        <f t="shared" si="73"/>
        <v>0.18520688016649056</v>
      </c>
      <c r="AK139" s="62">
        <f t="shared" si="63"/>
        <v>-2.1049066999220073E-2</v>
      </c>
      <c r="AL139" s="62">
        <f t="shared" si="69"/>
        <v>-1.474926524953156E-2</v>
      </c>
      <c r="AM139" s="62">
        <f t="shared" si="70"/>
        <v>-2.3956043647600588E-2</v>
      </c>
      <c r="AN139" s="62">
        <f t="shared" si="70"/>
        <v>-1.1034307633891326E-3</v>
      </c>
      <c r="AO139" s="62">
        <f t="shared" si="70"/>
        <v>1.328149313266349E-2</v>
      </c>
      <c r="AP139" s="62">
        <f t="shared" si="70"/>
        <v>-5.6519229778753913E-2</v>
      </c>
      <c r="AQ139" s="62">
        <f t="shared" si="50"/>
        <v>-0.72880252152237479</v>
      </c>
      <c r="AR139" s="62">
        <f t="shared" si="64"/>
        <v>6.8060020149800859</v>
      </c>
      <c r="AS139" s="62">
        <f t="shared" si="65"/>
        <v>0.56805151700000001</v>
      </c>
      <c r="AT139" s="62">
        <f t="shared" si="66"/>
        <v>0.1575035036399762</v>
      </c>
      <c r="AU139" s="62">
        <f t="shared" si="51"/>
        <v>5.784806609053228E-3</v>
      </c>
      <c r="AV139" s="62" t="str">
        <f t="shared" si="67"/>
        <v/>
      </c>
      <c r="AW139" s="62">
        <f t="shared" si="68"/>
        <v>9.9589999999999998E-2</v>
      </c>
    </row>
    <row r="140" spans="1:49">
      <c r="A140" s="62">
        <v>2007</v>
      </c>
      <c r="B140" s="61">
        <v>1.1343012699999999</v>
      </c>
      <c r="C140" s="61">
        <v>20754</v>
      </c>
      <c r="D140" s="61">
        <v>1086.53</v>
      </c>
      <c r="E140" s="61">
        <v>2.1245464033196764</v>
      </c>
      <c r="F140">
        <v>0.56333299999999997</v>
      </c>
      <c r="G140" s="61"/>
      <c r="H140" s="61">
        <v>0.28262963099999999</v>
      </c>
      <c r="I140" s="61">
        <v>224.57900000000001</v>
      </c>
      <c r="J140" s="61">
        <v>254.761</v>
      </c>
      <c r="K140" s="61">
        <v>168.386</v>
      </c>
      <c r="L140" s="61">
        <v>196.75641529999999</v>
      </c>
      <c r="M140" s="61">
        <v>104.61931420000001</v>
      </c>
      <c r="N140" s="62">
        <f t="shared" si="58"/>
        <v>108.87792687395633</v>
      </c>
      <c r="O140" s="61">
        <v>153.03263571556437</v>
      </c>
      <c r="P140">
        <v>90.394773069999999</v>
      </c>
      <c r="Q140">
        <v>96.362172839999999</v>
      </c>
      <c r="R140">
        <v>86.503265749999997</v>
      </c>
      <c r="S140">
        <v>83.18966623</v>
      </c>
      <c r="T140">
        <v>104.0830119</v>
      </c>
      <c r="U140">
        <v>20.975949</v>
      </c>
      <c r="V140">
        <v>10.30433</v>
      </c>
      <c r="W140">
        <v>1863.4141</v>
      </c>
      <c r="X140">
        <v>0.57421153800000002</v>
      </c>
      <c r="Y140">
        <v>170.90979999999999</v>
      </c>
      <c r="Z140" s="61">
        <v>6.3875265360000002</v>
      </c>
      <c r="AB140" s="61">
        <v>9.6769999999999995E-2</v>
      </c>
      <c r="AC140" s="63">
        <f t="shared" si="59"/>
        <v>2.1245464033196763E-2</v>
      </c>
      <c r="AD140" s="20">
        <f t="shared" si="74"/>
        <v>0.56333299999999997</v>
      </c>
      <c r="AE140" s="62" t="str">
        <f t="shared" si="60"/>
        <v/>
      </c>
      <c r="AF140" s="20">
        <f t="shared" si="71"/>
        <v>0.28262963099999999</v>
      </c>
      <c r="AG140" s="62">
        <f t="shared" si="61"/>
        <v>0.20669378664187829</v>
      </c>
      <c r="AH140" s="62">
        <f t="shared" si="62"/>
        <v>0.23447212686258087</v>
      </c>
      <c r="AI140" s="62">
        <f t="shared" si="72"/>
        <v>0.15497593255593495</v>
      </c>
      <c r="AJ140" s="62">
        <f t="shared" si="73"/>
        <v>0.18108696059933918</v>
      </c>
      <c r="AK140" s="62">
        <f t="shared" si="63"/>
        <v>-2.6111028043404233E-2</v>
      </c>
      <c r="AL140" s="62">
        <f t="shared" si="69"/>
        <v>-5.4246181550117031E-3</v>
      </c>
      <c r="AM140" s="62">
        <f t="shared" si="70"/>
        <v>-9.1592476778327089E-3</v>
      </c>
      <c r="AN140" s="62">
        <f t="shared" si="70"/>
        <v>8.3312528575425517E-3</v>
      </c>
      <c r="AO140" s="62">
        <f t="shared" si="70"/>
        <v>2.6763436457619607E-3</v>
      </c>
      <c r="AP140" s="62">
        <f t="shared" si="70"/>
        <v>-5.1736525967047274E-2</v>
      </c>
      <c r="AQ140" s="62">
        <f t="shared" si="50"/>
        <v>-0.7108123004215946</v>
      </c>
      <c r="AR140" s="62">
        <f t="shared" si="64"/>
        <v>6.8193533213794533</v>
      </c>
      <c r="AS140" s="62">
        <f t="shared" si="65"/>
        <v>0.57421153800000002</v>
      </c>
      <c r="AT140" s="62">
        <f t="shared" si="66"/>
        <v>0.15729874002558603</v>
      </c>
      <c r="AU140" s="62">
        <f t="shared" si="51"/>
        <v>2.1783061684069287E-2</v>
      </c>
      <c r="AV140" s="62" t="str">
        <f t="shared" si="67"/>
        <v/>
      </c>
      <c r="AW140" s="62">
        <f t="shared" si="68"/>
        <v>9.6769999999999995E-2</v>
      </c>
    </row>
    <row r="141" spans="1:49">
      <c r="A141" s="62">
        <v>2008</v>
      </c>
      <c r="B141" s="61">
        <v>1.4434180139999999</v>
      </c>
      <c r="C141" s="61">
        <v>21208</v>
      </c>
      <c r="D141" s="61">
        <v>1177.94</v>
      </c>
      <c r="E141" s="61">
        <v>2.2499997366299183</v>
      </c>
      <c r="F141">
        <v>0.54368105499999997</v>
      </c>
      <c r="G141" s="61">
        <v>2.4</v>
      </c>
      <c r="H141" s="61">
        <v>0.287918383</v>
      </c>
      <c r="I141" s="61">
        <v>281.01100000000002</v>
      </c>
      <c r="J141" s="61">
        <v>303.71300000000002</v>
      </c>
      <c r="K141" s="61">
        <v>222.34100000000001</v>
      </c>
      <c r="L141" s="61">
        <v>236.52804599999999</v>
      </c>
      <c r="M141" s="61">
        <v>106.3357951</v>
      </c>
      <c r="N141" s="62">
        <f t="shared" si="58"/>
        <v>113.64642386791229</v>
      </c>
      <c r="O141" s="61">
        <v>159.68649471647711</v>
      </c>
      <c r="P141">
        <v>93.088515479999998</v>
      </c>
      <c r="Q141">
        <v>99.50218108</v>
      </c>
      <c r="R141">
        <v>90.669977439999997</v>
      </c>
      <c r="S141">
        <v>99.572996130000007</v>
      </c>
      <c r="T141">
        <v>115.75020859999999</v>
      </c>
      <c r="U141">
        <v>21.370348</v>
      </c>
      <c r="V141">
        <v>10.63265</v>
      </c>
      <c r="W141">
        <v>1842.3407999999999</v>
      </c>
      <c r="X141">
        <v>0.55089300900000004</v>
      </c>
      <c r="Y141">
        <v>183.7242</v>
      </c>
      <c r="Z141" s="61">
        <v>6.6716666670000002</v>
      </c>
      <c r="AB141" s="61">
        <v>0.11741</v>
      </c>
      <c r="AC141" s="63">
        <f t="shared" si="59"/>
        <v>2.2499997366299183E-2</v>
      </c>
      <c r="AD141" s="20">
        <f t="shared" si="74"/>
        <v>0.54368105499999997</v>
      </c>
      <c r="AE141" s="62">
        <f t="shared" si="60"/>
        <v>2.4E-2</v>
      </c>
      <c r="AF141" s="20">
        <f t="shared" si="71"/>
        <v>0.287918383</v>
      </c>
      <c r="AG141" s="62">
        <f t="shared" si="61"/>
        <v>0.23856138682785202</v>
      </c>
      <c r="AH141" s="62">
        <f t="shared" si="62"/>
        <v>0.25783401531487171</v>
      </c>
      <c r="AI141" s="62">
        <f t="shared" si="72"/>
        <v>0.18875409613392871</v>
      </c>
      <c r="AJ141" s="62">
        <f t="shared" si="73"/>
        <v>0.20079804234511095</v>
      </c>
      <c r="AK141" s="62">
        <f t="shared" si="63"/>
        <v>-1.2043946211182238E-2</v>
      </c>
      <c r="AL141" s="62">
        <f t="shared" si="69"/>
        <v>-1.3500391773127991E-2</v>
      </c>
      <c r="AM141" s="62">
        <f t="shared" si="70"/>
        <v>-1.0798928278751223E-2</v>
      </c>
      <c r="AN141" s="62">
        <f t="shared" si="70"/>
        <v>4.1793593610522017E-3</v>
      </c>
      <c r="AO141" s="62">
        <f t="shared" si="70"/>
        <v>0.13690310256829585</v>
      </c>
      <c r="AP141" s="62">
        <f t="shared" si="70"/>
        <v>6.3380957100239471E-2</v>
      </c>
      <c r="AQ141" s="62">
        <f t="shared" si="50"/>
        <v>-0.6980748979746324</v>
      </c>
      <c r="AR141" s="62">
        <f t="shared" si="64"/>
        <v>6.8207173180138625</v>
      </c>
      <c r="AS141" s="62">
        <f t="shared" si="65"/>
        <v>0.55089300900000004</v>
      </c>
      <c r="AT141" s="62">
        <f t="shared" si="66"/>
        <v>0.15597076251761549</v>
      </c>
      <c r="AU141" s="62">
        <f t="shared" si="51"/>
        <v>2.1010499437917024E-2</v>
      </c>
      <c r="AV141" s="62" t="str">
        <f t="shared" si="67"/>
        <v/>
      </c>
      <c r="AW141" s="62">
        <f t="shared" si="68"/>
        <v>0.11741</v>
      </c>
    </row>
    <row r="142" spans="1:49">
      <c r="A142" s="62">
        <v>2009</v>
      </c>
      <c r="B142" s="61">
        <v>1.1149515000000001</v>
      </c>
      <c r="C142" s="61">
        <v>21593</v>
      </c>
      <c r="D142" s="61">
        <v>1258.46</v>
      </c>
      <c r="E142" s="61">
        <v>2.2172828660490742</v>
      </c>
      <c r="F142">
        <v>0.55375553600000005</v>
      </c>
      <c r="G142" s="61">
        <v>2.6</v>
      </c>
      <c r="H142" s="61">
        <v>0.27931595399999998</v>
      </c>
      <c r="I142" s="61">
        <v>324.56900000000002</v>
      </c>
      <c r="J142" s="61">
        <v>298.93299999999999</v>
      </c>
      <c r="K142" s="61">
        <v>196.55600000000001</v>
      </c>
      <c r="L142" s="61">
        <v>208.83395479999999</v>
      </c>
      <c r="M142" s="61">
        <v>106.0540513</v>
      </c>
      <c r="N142" s="62">
        <f t="shared" si="58"/>
        <v>119.56690016863926</v>
      </c>
      <c r="O142" s="61">
        <v>162.51294567295878</v>
      </c>
      <c r="P142">
        <v>95.463690529999994</v>
      </c>
      <c r="Q142">
        <v>98.612959000000004</v>
      </c>
      <c r="R142">
        <v>94.157989670000006</v>
      </c>
      <c r="S142">
        <v>84.245386969999998</v>
      </c>
      <c r="T142">
        <v>102.0409422</v>
      </c>
      <c r="U142">
        <v>21.770689999999998</v>
      </c>
      <c r="V142">
        <v>10.84985</v>
      </c>
      <c r="W142">
        <v>1822.5935999999999</v>
      </c>
      <c r="X142">
        <v>0.55926072599999999</v>
      </c>
      <c r="Y142">
        <v>192.31890000000001</v>
      </c>
      <c r="Z142" s="61">
        <v>3.2781746030000001</v>
      </c>
      <c r="AB142" s="61">
        <v>0.16758000000000001</v>
      </c>
      <c r="AC142" s="63">
        <f t="shared" si="59"/>
        <v>2.2172828660490741E-2</v>
      </c>
      <c r="AD142" s="20">
        <f t="shared" si="74"/>
        <v>0.55375553600000005</v>
      </c>
      <c r="AE142" s="62">
        <f t="shared" si="60"/>
        <v>2.6000000000000002E-2</v>
      </c>
      <c r="AF142" s="20">
        <f t="shared" si="71"/>
        <v>0.27931595399999998</v>
      </c>
      <c r="AG142" s="62">
        <f t="shared" si="61"/>
        <v>0.2579096673712315</v>
      </c>
      <c r="AH142" s="62">
        <f t="shared" si="62"/>
        <v>0.23753873782241786</v>
      </c>
      <c r="AI142" s="62">
        <f t="shared" si="72"/>
        <v>0.15618772150088203</v>
      </c>
      <c r="AJ142" s="62">
        <f t="shared" si="73"/>
        <v>0.16594405447928418</v>
      </c>
      <c r="AK142" s="62">
        <f t="shared" si="63"/>
        <v>-9.7563329784021435E-3</v>
      </c>
      <c r="AL142" s="62">
        <f t="shared" si="69"/>
        <v>-2.5588813689885356E-2</v>
      </c>
      <c r="AM142" s="62">
        <f t="shared" si="70"/>
        <v>-5.9760846486689147E-2</v>
      </c>
      <c r="AN142" s="62">
        <f t="shared" si="70"/>
        <v>-1.303614542121722E-2</v>
      </c>
      <c r="AO142" s="62">
        <f t="shared" si="70"/>
        <v>-0.2179411561221995</v>
      </c>
      <c r="AP142" s="62">
        <f t="shared" si="70"/>
        <v>-0.1768443334127825</v>
      </c>
      <c r="AQ142" s="62">
        <f t="shared" si="50"/>
        <v>-0.69641331473117885</v>
      </c>
      <c r="AR142" s="62">
        <f t="shared" si="64"/>
        <v>6.8116025058575476</v>
      </c>
      <c r="AS142" s="62">
        <f t="shared" si="65"/>
        <v>0.55926072599999999</v>
      </c>
      <c r="AT142" s="62">
        <f t="shared" si="66"/>
        <v>0.15282082863181984</v>
      </c>
      <c r="AU142" s="62">
        <f t="shared" si="51"/>
        <v>1.5932701516914116E-2</v>
      </c>
      <c r="AV142" s="62" t="str">
        <f t="shared" si="67"/>
        <v/>
      </c>
      <c r="AW142" s="62">
        <f t="shared" si="68"/>
        <v>0.16758000000000001</v>
      </c>
    </row>
    <row r="143" spans="1:49">
      <c r="A143" s="62">
        <v>2010</v>
      </c>
      <c r="B143" s="61">
        <v>0.98396142900000005</v>
      </c>
      <c r="C143" s="61">
        <v>21896</v>
      </c>
      <c r="D143" s="61">
        <v>1297.51</v>
      </c>
      <c r="E143" s="61">
        <v>2.1899989607847541</v>
      </c>
      <c r="F143">
        <v>0.53936847600000004</v>
      </c>
      <c r="G143" s="61">
        <v>2.7</v>
      </c>
      <c r="H143" s="61">
        <v>0.27098877199999999</v>
      </c>
      <c r="I143" s="61">
        <v>339.23899999999998</v>
      </c>
      <c r="J143" s="61">
        <v>292.767</v>
      </c>
      <c r="K143" s="61">
        <v>231.143</v>
      </c>
      <c r="L143" s="61">
        <v>219.17745579999999</v>
      </c>
      <c r="M143" s="61">
        <v>106.511638</v>
      </c>
      <c r="N143" s="62">
        <f t="shared" si="58"/>
        <v>121.04884997930696</v>
      </c>
      <c r="O143" s="61">
        <v>167.16569130757557</v>
      </c>
      <c r="P143">
        <v>97.402776900000006</v>
      </c>
      <c r="Q143">
        <v>99.835350770000005</v>
      </c>
      <c r="R143">
        <v>98.137418690000004</v>
      </c>
      <c r="S143">
        <v>98.664109170000003</v>
      </c>
      <c r="T143">
        <v>99.068058239999999</v>
      </c>
      <c r="U143">
        <v>22.162863000000002</v>
      </c>
      <c r="V143">
        <v>11.100519999999999</v>
      </c>
      <c r="W143">
        <v>1816.4449</v>
      </c>
      <c r="X143">
        <v>0.55702751900000003</v>
      </c>
      <c r="Y143">
        <v>199.57409999999999</v>
      </c>
      <c r="Z143" s="61">
        <v>4.3460416669999997</v>
      </c>
      <c r="AB143" s="61">
        <v>0.20497000000000001</v>
      </c>
      <c r="AC143" s="63">
        <f t="shared" si="59"/>
        <v>2.1899989607847541E-2</v>
      </c>
      <c r="AD143" s="20">
        <f t="shared" si="74"/>
        <v>0.53936847600000004</v>
      </c>
      <c r="AE143" s="62">
        <f t="shared" si="60"/>
        <v>2.7000000000000003E-2</v>
      </c>
      <c r="AF143" s="20">
        <f t="shared" si="71"/>
        <v>0.27098877199999999</v>
      </c>
      <c r="AG143" s="62">
        <f t="shared" si="61"/>
        <v>0.26145386162727069</v>
      </c>
      <c r="AH143" s="62">
        <f t="shared" si="62"/>
        <v>0.22563756734052146</v>
      </c>
      <c r="AI143" s="62">
        <f t="shared" si="72"/>
        <v>0.17814352105186088</v>
      </c>
      <c r="AJ143" s="62">
        <f t="shared" si="73"/>
        <v>0.16892159274302318</v>
      </c>
      <c r="AK143" s="62">
        <f t="shared" si="63"/>
        <v>9.2219283088376958E-3</v>
      </c>
      <c r="AL143" s="62">
        <f t="shared" si="69"/>
        <v>7.7906150011709105E-3</v>
      </c>
      <c r="AM143" s="62">
        <f t="shared" si="70"/>
        <v>1.5195459252097462E-6</v>
      </c>
      <c r="AN143" s="62">
        <f t="shared" si="70"/>
        <v>2.9076481225884337E-2</v>
      </c>
      <c r="AO143" s="62">
        <f t="shared" si="70"/>
        <v>0.14566929688622335</v>
      </c>
      <c r="AP143" s="62">
        <f t="shared" si="70"/>
        <v>-4.1885190142193295E-2</v>
      </c>
      <c r="AQ143" s="62">
        <f t="shared" si="50"/>
        <v>-0.69142609621694817</v>
      </c>
      <c r="AR143" s="62">
        <f t="shared" si="64"/>
        <v>6.8132104219261729</v>
      </c>
      <c r="AS143" s="62">
        <f t="shared" si="65"/>
        <v>0.55702751900000003</v>
      </c>
      <c r="AT143" s="62">
        <f t="shared" si="66"/>
        <v>0.15381314980231364</v>
      </c>
      <c r="AU143" s="62">
        <f t="shared" si="51"/>
        <v>2.0463611838671465E-2</v>
      </c>
      <c r="AV143" s="62" t="str">
        <f t="shared" si="67"/>
        <v/>
      </c>
      <c r="AW143" s="62">
        <f t="shared" si="68"/>
        <v>0.20497000000000001</v>
      </c>
    </row>
    <row r="144" spans="1:49">
      <c r="A144" s="62">
        <v>2011</v>
      </c>
      <c r="B144" s="61">
        <v>0.98463962199999999</v>
      </c>
      <c r="C144" s="61">
        <v>22239</v>
      </c>
      <c r="D144" s="61">
        <v>1410.44</v>
      </c>
      <c r="E144" s="61">
        <v>2.1199994232167252</v>
      </c>
      <c r="F144">
        <v>0.53721569800000002</v>
      </c>
      <c r="G144" s="61">
        <v>2.6</v>
      </c>
      <c r="H144" s="61">
        <v>0.27032053099999998</v>
      </c>
      <c r="I144" s="61">
        <v>356.1</v>
      </c>
      <c r="J144" s="61">
        <v>309.89</v>
      </c>
      <c r="K144" s="61">
        <v>261.697</v>
      </c>
      <c r="L144" s="61">
        <v>236.10939060000001</v>
      </c>
      <c r="M144" s="61">
        <v>107.5343199</v>
      </c>
      <c r="N144" s="62">
        <f t="shared" si="58"/>
        <v>128.32287185988559</v>
      </c>
      <c r="O144" s="61">
        <v>172.73230882811785</v>
      </c>
      <c r="P144">
        <v>100</v>
      </c>
      <c r="Q144">
        <v>100.00000470000001</v>
      </c>
      <c r="R144">
        <v>100</v>
      </c>
      <c r="S144">
        <v>99.999996850000002</v>
      </c>
      <c r="T144">
        <v>100</v>
      </c>
      <c r="U144">
        <v>22.542370999999999</v>
      </c>
      <c r="V144">
        <v>11.391500000000001</v>
      </c>
      <c r="W144">
        <v>1814.0582999999999</v>
      </c>
      <c r="X144">
        <v>0.56165224300000005</v>
      </c>
      <c r="Y144">
        <v>209.30430000000001</v>
      </c>
      <c r="Z144" s="61">
        <v>4.6927083329999997</v>
      </c>
      <c r="AB144" s="61">
        <v>0.24243000000000001</v>
      </c>
      <c r="AC144" s="63">
        <f t="shared" si="59"/>
        <v>2.119999423216725E-2</v>
      </c>
      <c r="AD144" s="20">
        <f t="shared" si="74"/>
        <v>0.53721569800000002</v>
      </c>
      <c r="AE144" s="62">
        <f t="shared" si="60"/>
        <v>2.6000000000000002E-2</v>
      </c>
      <c r="AF144" s="20">
        <f t="shared" si="71"/>
        <v>0.27032053099999998</v>
      </c>
      <c r="AG144" s="62">
        <f t="shared" si="61"/>
        <v>0.25247440515016589</v>
      </c>
      <c r="AH144" s="62">
        <f t="shared" si="62"/>
        <v>0.21971157936530442</v>
      </c>
      <c r="AI144" s="62">
        <f t="shared" si="72"/>
        <v>0.18554280933609368</v>
      </c>
      <c r="AJ144" s="62">
        <f t="shared" si="73"/>
        <v>0.16740122982898953</v>
      </c>
      <c r="AK144" s="62">
        <f t="shared" si="63"/>
        <v>1.8141579507104155E-2</v>
      </c>
      <c r="AL144" s="62">
        <f t="shared" si="69"/>
        <v>-3.2039875881448861E-2</v>
      </c>
      <c r="AM144" s="62">
        <f t="shared" si="70"/>
        <v>-5.670744510238921E-2</v>
      </c>
      <c r="AN144" s="62">
        <f t="shared" si="70"/>
        <v>-3.9553883365062499E-2</v>
      </c>
      <c r="AO144" s="62">
        <f t="shared" si="70"/>
        <v>-4.4906431618111982E-2</v>
      </c>
      <c r="AP144" s="62">
        <f t="shared" si="70"/>
        <v>-4.8992226286414114E-2</v>
      </c>
      <c r="AQ144" s="62">
        <f t="shared" si="50"/>
        <v>-0.68252923059446191</v>
      </c>
      <c r="AR144" s="62">
        <f t="shared" si="64"/>
        <v>6.8207925384836905</v>
      </c>
      <c r="AS144" s="62">
        <f t="shared" si="65"/>
        <v>0.56165224300000005</v>
      </c>
      <c r="AT144" s="62">
        <f t="shared" si="66"/>
        <v>0.14839645784294264</v>
      </c>
      <c r="AU144" s="62">
        <f t="shared" si="51"/>
        <v>-1.4894924690520284E-2</v>
      </c>
      <c r="AV144" s="62" t="str">
        <f t="shared" si="67"/>
        <v/>
      </c>
      <c r="AW144" s="62">
        <f t="shared" si="68"/>
        <v>0.24243000000000001</v>
      </c>
    </row>
    <row r="145" spans="1:49">
      <c r="A145" s="62">
        <v>2012</v>
      </c>
      <c r="B145" s="61">
        <v>0.96107640599999999</v>
      </c>
      <c r="C145" s="61">
        <v>22635</v>
      </c>
      <c r="D145" s="61">
        <v>1491.74</v>
      </c>
      <c r="E145" s="61">
        <v>2.1076223549479431</v>
      </c>
      <c r="F145">
        <v>0.54993280499999997</v>
      </c>
      <c r="G145" s="61">
        <v>2.5</v>
      </c>
      <c r="H145" s="61">
        <v>0.28661283599999998</v>
      </c>
      <c r="I145" s="61">
        <v>377.73899999999998</v>
      </c>
      <c r="J145" s="61">
        <v>338.10899999999998</v>
      </c>
      <c r="K145" s="61">
        <v>247.749</v>
      </c>
      <c r="L145" s="61">
        <v>251.96646939999999</v>
      </c>
      <c r="M145" s="61">
        <v>109.47030030000001</v>
      </c>
      <c r="N145" s="62">
        <f t="shared" si="58"/>
        <v>130.98697992295706</v>
      </c>
      <c r="O145" s="61">
        <v>175.68948595525524</v>
      </c>
      <c r="P145">
        <v>102.63375259999999</v>
      </c>
      <c r="Q145">
        <v>100.87362950000001</v>
      </c>
      <c r="R145">
        <v>101.45589459999999</v>
      </c>
      <c r="S145">
        <v>89.937498129999994</v>
      </c>
      <c r="T145">
        <v>99.912280629999998</v>
      </c>
      <c r="U145">
        <v>22.911375</v>
      </c>
      <c r="V145">
        <v>11.615170000000001</v>
      </c>
      <c r="W145">
        <v>1808.0875000000001</v>
      </c>
      <c r="X145">
        <v>0.56885647800000005</v>
      </c>
      <c r="Y145">
        <v>218.53649999999999</v>
      </c>
      <c r="Z145" s="61">
        <v>3.6966666670000001</v>
      </c>
      <c r="AB145" s="61">
        <v>0.27857999999999999</v>
      </c>
      <c r="AC145" s="63">
        <f t="shared" si="59"/>
        <v>2.1076223549479432E-2</v>
      </c>
      <c r="AD145" s="20">
        <f t="shared" si="74"/>
        <v>0.54993280499999997</v>
      </c>
      <c r="AE145" s="62">
        <f t="shared" si="60"/>
        <v>2.5000000000000001E-2</v>
      </c>
      <c r="AF145" s="20">
        <f t="shared" si="71"/>
        <v>0.28661283599999998</v>
      </c>
      <c r="AG145" s="62">
        <f t="shared" si="61"/>
        <v>0.25322040033786047</v>
      </c>
      <c r="AH145" s="62">
        <f t="shared" si="62"/>
        <v>0.22665410862482738</v>
      </c>
      <c r="AI145" s="62">
        <f t="shared" si="72"/>
        <v>0.16608055022993282</v>
      </c>
      <c r="AJ145" s="62">
        <f t="shared" si="73"/>
        <v>0.16890776502607693</v>
      </c>
      <c r="AK145" s="62">
        <f t="shared" si="63"/>
        <v>-2.8272147961441174E-3</v>
      </c>
      <c r="AL145" s="62">
        <f t="shared" si="69"/>
        <v>5.448261319901491E-3</v>
      </c>
      <c r="AM145" s="62">
        <f t="shared" si="70"/>
        <v>-1.1850096650277503E-2</v>
      </c>
      <c r="AN145" s="62">
        <f t="shared" si="70"/>
        <v>-6.094421943520412E-3</v>
      </c>
      <c r="AO145" s="62">
        <f t="shared" si="70"/>
        <v>-0.12660359467129206</v>
      </c>
      <c r="AP145" s="62">
        <f t="shared" si="70"/>
        <v>-2.1425982698103516E-2</v>
      </c>
      <c r="AQ145" s="62">
        <f t="shared" si="50"/>
        <v>-0.67932150976255612</v>
      </c>
      <c r="AR145" s="62">
        <f t="shared" si="64"/>
        <v>6.8207034260362152</v>
      </c>
      <c r="AS145" s="62">
        <f t="shared" si="65"/>
        <v>0.56885647800000005</v>
      </c>
      <c r="AT145" s="62">
        <f t="shared" si="66"/>
        <v>0.14649771407886092</v>
      </c>
      <c r="AU145" s="62">
        <f t="shared" si="51"/>
        <v>2.6378679291429424E-2</v>
      </c>
      <c r="AV145" s="62" t="str">
        <f t="shared" si="67"/>
        <v/>
      </c>
      <c r="AW145" s="62">
        <f t="shared" si="68"/>
        <v>0.27857999999999999</v>
      </c>
    </row>
    <row r="146" spans="1:49">
      <c r="A146" s="62">
        <v>2013</v>
      </c>
      <c r="B146" s="61">
        <v>1.128031585</v>
      </c>
      <c r="C146" s="61">
        <v>22996</v>
      </c>
      <c r="D146" s="61">
        <v>1527.53</v>
      </c>
      <c r="E146" s="61">
        <v>2.0999993499691847</v>
      </c>
      <c r="F146">
        <v>0.55469490499999996</v>
      </c>
      <c r="G146" s="61">
        <v>2.6</v>
      </c>
      <c r="H146" s="61">
        <v>0.27655684699999999</v>
      </c>
      <c r="I146" s="61">
        <v>419.64</v>
      </c>
      <c r="J146" s="61">
        <v>376.07100000000003</v>
      </c>
      <c r="K146" s="61">
        <v>261.95800000000003</v>
      </c>
      <c r="L146" s="61">
        <v>251.10068999999999</v>
      </c>
      <c r="M146" s="61">
        <v>110.3264618</v>
      </c>
      <c r="N146" s="62">
        <f t="shared" si="58"/>
        <v>130.99947646595746</v>
      </c>
      <c r="O146" s="61">
        <v>179.99387836115898</v>
      </c>
      <c r="P146">
        <v>105.45787679999999</v>
      </c>
      <c r="Q146">
        <v>103.0800235</v>
      </c>
      <c r="R146">
        <v>102.774838</v>
      </c>
      <c r="S146">
        <v>93.075419030000006</v>
      </c>
      <c r="T146">
        <v>107.4220514</v>
      </c>
      <c r="U146">
        <v>23.270465000000002</v>
      </c>
      <c r="V146">
        <v>11.794409999999999</v>
      </c>
      <c r="W146">
        <v>1801.6560999999999</v>
      </c>
      <c r="X146">
        <v>0.56885647800000005</v>
      </c>
      <c r="Y146">
        <v>228.5513</v>
      </c>
      <c r="Z146" s="61">
        <v>2.7374999999999998</v>
      </c>
      <c r="AB146" s="61">
        <v>0.30903000000000003</v>
      </c>
      <c r="AC146" s="63">
        <f t="shared" si="59"/>
        <v>2.0999993499691848E-2</v>
      </c>
      <c r="AD146" s="20">
        <f t="shared" si="74"/>
        <v>0.55469490499999996</v>
      </c>
      <c r="AE146" s="62">
        <f t="shared" si="60"/>
        <v>2.6000000000000002E-2</v>
      </c>
      <c r="AF146" s="20">
        <f t="shared" si="71"/>
        <v>0.27655684699999999</v>
      </c>
      <c r="AG146" s="62">
        <f t="shared" si="61"/>
        <v>0.2747180088116109</v>
      </c>
      <c r="AH146" s="62">
        <f t="shared" si="62"/>
        <v>0.24619549206889557</v>
      </c>
      <c r="AI146" s="62">
        <f t="shared" si="72"/>
        <v>0.17149123094145452</v>
      </c>
      <c r="AJ146" s="62">
        <f t="shared" si="73"/>
        <v>0.16438347528362782</v>
      </c>
      <c r="AK146" s="62">
        <f t="shared" si="63"/>
        <v>7.1077556578267032E-3</v>
      </c>
      <c r="AL146" s="62">
        <f t="shared" si="69"/>
        <v>2.70493514118035E-2</v>
      </c>
      <c r="AM146" s="62">
        <f t="shared" si="70"/>
        <v>2.1541674996488239E-2</v>
      </c>
      <c r="AN146" s="62">
        <f t="shared" si="70"/>
        <v>1.2820990051204798E-2</v>
      </c>
      <c r="AO146" s="62">
        <f t="shared" si="70"/>
        <v>3.4199759571965416E-2</v>
      </c>
      <c r="AP146" s="62">
        <f t="shared" si="70"/>
        <v>7.2377475579293943E-2</v>
      </c>
      <c r="AQ146" s="62">
        <f t="shared" si="50"/>
        <v>-0.67955926951191759</v>
      </c>
      <c r="AR146" s="62">
        <f t="shared" si="64"/>
        <v>6.8169023069362122</v>
      </c>
      <c r="AS146" s="62">
        <f t="shared" si="65"/>
        <v>0.56885647800000005</v>
      </c>
      <c r="AT146" s="62">
        <f t="shared" si="66"/>
        <v>0.1496214804291896</v>
      </c>
      <c r="AU146" s="62">
        <f t="shared" si="51"/>
        <v>3.6871268280464053E-2</v>
      </c>
      <c r="AV146" s="62" t="str">
        <f t="shared" si="67"/>
        <v/>
      </c>
      <c r="AW146" s="62">
        <f t="shared" si="68"/>
        <v>0.30903000000000003</v>
      </c>
    </row>
    <row r="147" spans="1:49">
      <c r="A147" s="62">
        <v>2014</v>
      </c>
      <c r="B147">
        <v>1.219214826</v>
      </c>
      <c r="C147" s="61">
        <v>23327</v>
      </c>
      <c r="D147">
        <v>1589.94</v>
      </c>
      <c r="E147" s="61">
        <v>1.9851533233658045</v>
      </c>
      <c r="F147">
        <v>0.56389399399999995</v>
      </c>
      <c r="G147" s="61">
        <v>2.7</v>
      </c>
      <c r="H147">
        <v>0.268847538</v>
      </c>
      <c r="I147">
        <v>434.63400000000001</v>
      </c>
      <c r="J147" s="61">
        <v>394.87455</v>
      </c>
      <c r="K147">
        <v>265.923</v>
      </c>
      <c r="L147">
        <v>262.64622329999997</v>
      </c>
      <c r="M147">
        <v>111.4799704</v>
      </c>
      <c r="N147" s="62">
        <f t="shared" si="58"/>
        <v>133.02608307320924</v>
      </c>
      <c r="O147" s="61">
        <v>184.51712452437491</v>
      </c>
      <c r="P147">
        <v>107.8730745</v>
      </c>
      <c r="Q147">
        <v>104.94174719999999</v>
      </c>
      <c r="R147">
        <v>104.1312551</v>
      </c>
      <c r="S147">
        <v>89.406195819999994</v>
      </c>
      <c r="T147">
        <v>111.7834476</v>
      </c>
      <c r="U147">
        <v>23.622353</v>
      </c>
      <c r="V147">
        <v>11.96683979</v>
      </c>
      <c r="W147">
        <v>1803.061273</v>
      </c>
      <c r="X147">
        <v>0.56885647800000005</v>
      </c>
      <c r="Y147">
        <v>238.85278</v>
      </c>
      <c r="Z147">
        <v>2.5</v>
      </c>
      <c r="AB147">
        <v>0.34322999999999998</v>
      </c>
      <c r="AC147" s="63">
        <f t="shared" ref="AC147:AC150" si="75">IF(E147="","",E147/100)</f>
        <v>1.9851533233658045E-2</v>
      </c>
      <c r="AD147" s="20">
        <f t="shared" ref="AD147:AD150" si="76">IF(F147="","",F147)</f>
        <v>0.56389399399999995</v>
      </c>
      <c r="AE147" s="62">
        <f t="shared" ref="AE147:AE150" si="77">IF(G147="","",G147/100)</f>
        <v>2.7000000000000003E-2</v>
      </c>
      <c r="AF147" s="20">
        <f t="shared" ref="AF147:AF150" si="78">IF(H147="","",H147)</f>
        <v>0.268847538</v>
      </c>
      <c r="AG147" s="62">
        <f t="shared" ref="AG147:AG150" si="79">IF(OR(I147="",D147=""),"",I147/D147)</f>
        <v>0.27336503264274126</v>
      </c>
      <c r="AH147" s="62">
        <f t="shared" ref="AH147:AH150" si="80">IF(OR(J147="",D147=""),"",J147/D147)</f>
        <v>0.24835814559039962</v>
      </c>
      <c r="AI147" s="62">
        <f t="shared" ref="AI147:AI150" si="81">IF(OR(K147="",D147=""),"",K147/D147)</f>
        <v>0.16725348126344389</v>
      </c>
      <c r="AJ147" s="62">
        <f t="shared" ref="AJ147:AJ150" si="82">IF(OR(L147="",D147=""),"",L147/D147)</f>
        <v>0.1651925376429299</v>
      </c>
      <c r="AK147" s="62">
        <f t="shared" ref="AK147:AK150" si="83">IF(OR(AI147="",AJ147=""),"",AI147-AJ147)</f>
        <v>2.0609436205139831E-3</v>
      </c>
      <c r="AL147" s="62">
        <f t="shared" ref="AL147:AL150" si="84">IF(OR(P147="",P146="",N147="",N146=""),"",LN((P147/P146)/(N147/N146)))</f>
        <v>7.2918031573437122E-3</v>
      </c>
      <c r="AM147" s="62">
        <f t="shared" ref="AM147:AM150" si="85">IF(OR(Q147="",Q146="",$N147="",$N146=""),"",LN((Q147/Q146)/($N147/$N146)))</f>
        <v>2.5478982952090294E-3</v>
      </c>
      <c r="AN147" s="62">
        <f t="shared" ref="AN147:AN150" si="86">IF(OR(R147="",R146="",$N147="",$N146=""),"",LN((R147/R146)/($N147/$N146)))</f>
        <v>-2.2402804283447558E-3</v>
      </c>
      <c r="AO147" s="62">
        <f t="shared" ref="AO147:AO150" si="87">IF(OR(S147="",S146="",$N147="",$N146=""),"",LN((S147/S146)/($N147/$N146)))</f>
        <v>-5.5572033140929074E-2</v>
      </c>
      <c r="AP147" s="62">
        <f t="shared" ref="AP147:AP150" si="88">IF(OR(T147="",T146="",$N147="",$N146=""),"",LN((T147/T146)/($N147/$N146)))</f>
        <v>2.4446119218966111E-2</v>
      </c>
      <c r="AQ147" s="62">
        <f t="shared" ref="AQ147:AQ150" si="89">IF(OR(V147="",U147=""),"",LN(V147/U147))</f>
        <v>-0.68005395092215892</v>
      </c>
      <c r="AR147" s="62">
        <f t="shared" ref="AR147:AR150" si="90">IF(OR(V147="",W147="",U147=""),"",LN(V147*W147/U147))</f>
        <v>6.8171872556194142</v>
      </c>
      <c r="AS147" s="62">
        <f t="shared" ref="AS147:AS150" si="91">IF(X147="","",X147)</f>
        <v>0.56885647800000005</v>
      </c>
      <c r="AT147" s="62">
        <f t="shared" ref="AT147:AT150" si="92">IF(OR(Y147="",D147=""),"",Y147/D147)</f>
        <v>0.15022754317772996</v>
      </c>
      <c r="AU147" s="62">
        <f t="shared" ref="AU147:AU150" si="93">IF(OR(Z146="",N147="",N146=""),"",Z146/100-LN(N147/N146))</f>
        <v>1.2023104423644659E-2</v>
      </c>
      <c r="AV147" s="62" t="str">
        <f t="shared" ref="AV147:AV150" si="94">IF(OR(AA147="",Z147=""),"",(AA147-Z147)/100)</f>
        <v/>
      </c>
      <c r="AW147" s="62">
        <f t="shared" ref="AW147:AW150" si="95">IF(AB147="","",AB147)</f>
        <v>0.34322999999999998</v>
      </c>
    </row>
    <row r="148" spans="1:49">
      <c r="A148" s="62">
        <v>2015</v>
      </c>
      <c r="B148">
        <v>1.368738024</v>
      </c>
      <c r="C148" s="61">
        <v>23643</v>
      </c>
      <c r="D148">
        <v>1617.02</v>
      </c>
      <c r="E148" s="61">
        <v>1.8799996622018766</v>
      </c>
      <c r="G148" s="61">
        <v>2.9</v>
      </c>
      <c r="H148">
        <v>0.26317721799999999</v>
      </c>
      <c r="I148">
        <v>431.47</v>
      </c>
      <c r="J148" s="61">
        <v>405.14128829999999</v>
      </c>
      <c r="K148">
        <v>250.74</v>
      </c>
      <c r="L148">
        <v>277.8673786</v>
      </c>
      <c r="M148">
        <v>112.52010129999999</v>
      </c>
      <c r="N148" s="62">
        <f t="shared" si="58"/>
        <v>132.24963950492884</v>
      </c>
      <c r="O148" s="61">
        <v>187.25720382356187</v>
      </c>
      <c r="Z148">
        <v>2.1091666670000002</v>
      </c>
      <c r="AB148">
        <v>0.37637999999999999</v>
      </c>
      <c r="AC148" s="63">
        <f t="shared" si="75"/>
        <v>1.8799996622018766E-2</v>
      </c>
      <c r="AD148" s="20" t="str">
        <f t="shared" si="76"/>
        <v/>
      </c>
      <c r="AE148" s="62">
        <f t="shared" si="77"/>
        <v>2.8999999999999998E-2</v>
      </c>
      <c r="AF148" s="20">
        <f t="shared" si="78"/>
        <v>0.26317721799999999</v>
      </c>
      <c r="AG148" s="62">
        <f t="shared" si="79"/>
        <v>0.26683034223448071</v>
      </c>
      <c r="AH148" s="62">
        <f t="shared" si="80"/>
        <v>0.25054809977613141</v>
      </c>
      <c r="AI148" s="62">
        <f t="shared" si="81"/>
        <v>0.15506301715501355</v>
      </c>
      <c r="AJ148" s="62">
        <f t="shared" si="82"/>
        <v>0.17183917242829402</v>
      </c>
      <c r="AK148" s="62">
        <f t="shared" si="83"/>
        <v>-1.6776155273280469E-2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3.0853877452406173E-2</v>
      </c>
      <c r="AV148" s="62" t="str">
        <f t="shared" si="94"/>
        <v/>
      </c>
      <c r="AW148" s="62">
        <f t="shared" si="95"/>
        <v>0.37637999999999999</v>
      </c>
    </row>
    <row r="149" spans="1:49">
      <c r="A149" s="62">
        <v>2016</v>
      </c>
      <c r="B149">
        <v>1.381978994</v>
      </c>
      <c r="C149" s="61">
        <v>23978</v>
      </c>
      <c r="D149">
        <v>1654.58</v>
      </c>
      <c r="E149" s="61">
        <v>1.8787035231833527</v>
      </c>
      <c r="G149" s="61"/>
      <c r="H149">
        <v>0.24948007799999999</v>
      </c>
      <c r="I149">
        <v>450.59399999999999</v>
      </c>
      <c r="J149" s="61">
        <v>418.15699999999998</v>
      </c>
      <c r="K149">
        <v>258.43</v>
      </c>
      <c r="L149">
        <v>263.71025600000002</v>
      </c>
      <c r="M149">
        <v>113.91265319999999</v>
      </c>
      <c r="N149" s="62">
        <f t="shared" si="58"/>
        <v>131.7997690651456</v>
      </c>
      <c r="O149" s="61">
        <v>189.64847831638875</v>
      </c>
      <c r="Z149">
        <v>1.7324999999999999</v>
      </c>
      <c r="AB149">
        <v>0.41091</v>
      </c>
      <c r="AC149" s="63">
        <f t="shared" si="75"/>
        <v>1.8787035231833525E-2</v>
      </c>
      <c r="AD149" s="20" t="str">
        <f t="shared" si="76"/>
        <v/>
      </c>
      <c r="AE149" s="62" t="str">
        <f t="shared" si="77"/>
        <v/>
      </c>
      <c r="AF149" s="20">
        <f t="shared" si="78"/>
        <v>0.24948007799999999</v>
      </c>
      <c r="AG149" s="62">
        <f t="shared" si="79"/>
        <v>0.27233134692792127</v>
      </c>
      <c r="AH149" s="62">
        <f t="shared" si="80"/>
        <v>0.2527269760301708</v>
      </c>
      <c r="AI149" s="62">
        <f t="shared" si="81"/>
        <v>0.15619069491955664</v>
      </c>
      <c r="AJ149" s="62">
        <f t="shared" si="82"/>
        <v>0.15938199180456675</v>
      </c>
      <c r="AK149" s="62">
        <f t="shared" si="83"/>
        <v>-3.1912968850101031E-3</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2.4499141638432829E-2</v>
      </c>
      <c r="AV149" s="62" t="str">
        <f t="shared" si="94"/>
        <v/>
      </c>
      <c r="AW149" s="62">
        <f t="shared" si="95"/>
        <v>0.41091</v>
      </c>
    </row>
    <row r="150" spans="1:49">
      <c r="A150" s="62">
        <v>2017</v>
      </c>
      <c r="E150" s="61">
        <v>1.878703523186898</v>
      </c>
      <c r="G150" s="61"/>
      <c r="AC150" s="63">
        <f t="shared" si="75"/>
        <v>1.8787035231868979E-2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D0E0-4729-41AB-899D-3F21621CDBB9}">
  <dimension ref="A1:AW151"/>
  <sheetViews>
    <sheetView workbookViewId="0">
      <pane ySplit="1" topLeftCell="A133"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608</v>
      </c>
      <c r="C1" s="62" t="s">
        <v>878</v>
      </c>
      <c r="D1" s="62" t="s">
        <v>609</v>
      </c>
      <c r="E1" s="3" t="s">
        <v>948</v>
      </c>
      <c r="F1" s="62" t="s">
        <v>610</v>
      </c>
      <c r="G1" s="3" t="s">
        <v>979</v>
      </c>
      <c r="H1" s="62" t="s">
        <v>611</v>
      </c>
      <c r="I1" s="62" t="s">
        <v>612</v>
      </c>
      <c r="J1" s="62" t="s">
        <v>928</v>
      </c>
      <c r="K1" s="62" t="s">
        <v>613</v>
      </c>
      <c r="L1" s="62" t="s">
        <v>614</v>
      </c>
      <c r="M1" s="62" t="s">
        <v>615</v>
      </c>
      <c r="N1" s="3" t="s">
        <v>616</v>
      </c>
      <c r="O1" s="62" t="s">
        <v>617</v>
      </c>
      <c r="P1" s="62" t="s">
        <v>618</v>
      </c>
      <c r="Q1" s="62" t="s">
        <v>619</v>
      </c>
      <c r="R1" s="62" t="s">
        <v>620</v>
      </c>
      <c r="S1" s="62" t="s">
        <v>621</v>
      </c>
      <c r="T1" s="62" t="s">
        <v>622</v>
      </c>
      <c r="U1" s="62" t="s">
        <v>623</v>
      </c>
      <c r="V1" s="62" t="s">
        <v>624</v>
      </c>
      <c r="W1" s="62" t="s">
        <v>625</v>
      </c>
      <c r="X1" s="62" t="s">
        <v>626</v>
      </c>
      <c r="Y1" s="62" t="s">
        <v>836</v>
      </c>
      <c r="Z1" s="62" t="s">
        <v>627</v>
      </c>
      <c r="AA1" s="62"/>
      <c r="AB1" s="62" t="s">
        <v>628</v>
      </c>
      <c r="AC1" s="69" t="s">
        <v>948</v>
      </c>
      <c r="AD1" s="20" t="s">
        <v>610</v>
      </c>
      <c r="AE1" s="3" t="s">
        <v>979</v>
      </c>
      <c r="AF1" s="1" t="s">
        <v>611</v>
      </c>
      <c r="AG1" s="3" t="s">
        <v>629</v>
      </c>
      <c r="AH1" s="3" t="s">
        <v>905</v>
      </c>
      <c r="AI1" s="3" t="s">
        <v>630</v>
      </c>
      <c r="AJ1" s="3" t="s">
        <v>631</v>
      </c>
      <c r="AK1" s="3" t="s">
        <v>632</v>
      </c>
      <c r="AL1" s="3" t="s">
        <v>633</v>
      </c>
      <c r="AM1" s="3" t="s">
        <v>634</v>
      </c>
      <c r="AN1" s="3" t="s">
        <v>635</v>
      </c>
      <c r="AO1" s="3" t="s">
        <v>636</v>
      </c>
      <c r="AP1" s="3" t="s">
        <v>637</v>
      </c>
      <c r="AQ1" s="3" t="s">
        <v>638</v>
      </c>
      <c r="AR1" s="3" t="s">
        <v>639</v>
      </c>
      <c r="AS1" s="3" t="s">
        <v>640</v>
      </c>
      <c r="AT1" s="3" t="s">
        <v>824</v>
      </c>
      <c r="AU1" s="3" t="s">
        <v>641</v>
      </c>
      <c r="AV1" s="3" t="s">
        <v>642</v>
      </c>
      <c r="AW1" s="3" t="s">
        <v>628</v>
      </c>
    </row>
    <row r="2" spans="1:49" s="61" customFormat="1"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0.86863329999999994</v>
      </c>
      <c r="C3" s="61">
        <v>3781</v>
      </c>
      <c r="D3" s="61">
        <v>0.38255299999999998</v>
      </c>
      <c r="H3" s="61"/>
      <c r="I3" s="61">
        <v>1.8016614E-2</v>
      </c>
      <c r="J3" s="61">
        <v>1.5512224999999999E-2</v>
      </c>
      <c r="K3" s="61">
        <v>6.7000000000000004E-2</v>
      </c>
      <c r="L3" s="61">
        <v>8.4000000000000005E-2</v>
      </c>
      <c r="M3" s="61">
        <v>7.0146645466194464</v>
      </c>
      <c r="N3" s="62">
        <f>IF(OR(D3="",C3="",M3=""),"",D3*1000000000/C3/1000/(M3/100*$D$138*1000000000/$C$138/1000)*100)</f>
        <v>3.4130735018267786</v>
      </c>
      <c r="O3" s="61">
        <v>6.1966130000000001</v>
      </c>
      <c r="Z3" s="61"/>
      <c r="AB3" s="61">
        <v>0.29012023000522741</v>
      </c>
      <c r="AC3" s="63" t="str">
        <f>IF(E3="","",E3/100)</f>
        <v/>
      </c>
      <c r="AD3" s="20" t="str">
        <f>IF(F3="","",F3)</f>
        <v/>
      </c>
      <c r="AE3" s="62" t="str">
        <f>IF(G3="","",G3/100)</f>
        <v/>
      </c>
      <c r="AF3" s="20" t="str">
        <f t="shared" ref="AF3:AF5" si="0">IF(H3="","",H3)</f>
        <v/>
      </c>
      <c r="AG3" s="62">
        <f>IF(OR(I3="",D3=""),"",I3/D3)</f>
        <v>4.7095733140244622E-2</v>
      </c>
      <c r="AH3" s="62">
        <f>IF(OR(J3="",D3=""),"",J3/D3)</f>
        <v>4.054921801684995E-2</v>
      </c>
      <c r="AI3" s="62">
        <f>IF(OR(K3="",D3=""),"",K3/D3)</f>
        <v>0.17513913104850834</v>
      </c>
      <c r="AJ3" s="62">
        <f t="shared" ref="AJ3:AJ4" si="1">IF(OR(L3="",D3=""),"",L3/D3)</f>
        <v>0.21957741803096567</v>
      </c>
      <c r="AK3" s="62">
        <f>IF(OR(AI3="",AJ3=""),"",AI3-AJ3)</f>
        <v>-4.4438286982457331E-2</v>
      </c>
      <c r="AL3" s="62"/>
      <c r="AM3" s="62"/>
      <c r="AN3" s="62"/>
      <c r="AO3" s="62"/>
      <c r="AP3" s="62"/>
      <c r="AQ3" s="62"/>
      <c r="AR3" s="62" t="str">
        <f>IF(OR(V3="",W3="",U3=""),"",LN(V3*W3/U3))</f>
        <v/>
      </c>
      <c r="AS3" s="62" t="str">
        <f>IF(X3="","",X3)</f>
        <v/>
      </c>
      <c r="AT3" s="62" t="str">
        <f>IF(OR(Y3="",D3=""),"",Y3/D3)</f>
        <v/>
      </c>
      <c r="AU3" s="62"/>
      <c r="AV3" s="62" t="str">
        <f>IF(OR(AA3="",Z3=""),"",(AA3-Z3)/100)</f>
        <v/>
      </c>
      <c r="AW3" s="62">
        <f>IF(AB3="","",AB3)</f>
        <v>0.29012023000522741</v>
      </c>
    </row>
    <row r="4" spans="1:49">
      <c r="A4" s="62">
        <v>1871</v>
      </c>
      <c r="B4" s="61">
        <v>0.89059016000000002</v>
      </c>
      <c r="C4" s="61">
        <v>3801</v>
      </c>
      <c r="D4" s="61">
        <v>0.41269600000000001</v>
      </c>
      <c r="H4" s="61">
        <v>0.15093709999999999</v>
      </c>
      <c r="I4" s="61">
        <v>1.9293477999999999E-2</v>
      </c>
      <c r="J4" s="61">
        <v>1.9335560000000002E-2</v>
      </c>
      <c r="K4" s="61">
        <v>7.9000000000000001E-2</v>
      </c>
      <c r="L4" s="61">
        <v>0.105</v>
      </c>
      <c r="M4" s="61">
        <v>7.263033386037181</v>
      </c>
      <c r="N4" s="62">
        <f t="shared" ref="N4:N67" si="2">IF(OR(D4="",C4="",M4=""),"",D4*1000000000/C4/1000/(M4/100*$D$138*1000000000/$C$138/1000)*100)</f>
        <v>3.5373820114016845</v>
      </c>
      <c r="O4" s="61">
        <v>6.3802750000000001</v>
      </c>
      <c r="Z4" s="61"/>
      <c r="AB4" s="61">
        <v>0.28107584201599223</v>
      </c>
      <c r="AC4" s="63" t="str">
        <f t="shared" ref="AC4:AC67" si="3">IF(E4="","",E4/100)</f>
        <v/>
      </c>
      <c r="AD4" s="20" t="str">
        <f>IF(F4="","",F4)</f>
        <v/>
      </c>
      <c r="AE4" s="62" t="str">
        <f t="shared" ref="AE4:AE67" si="4">IF(G4="","",G4/100)</f>
        <v/>
      </c>
      <c r="AF4" s="20">
        <f t="shared" si="0"/>
        <v>0.15093709999999999</v>
      </c>
      <c r="AG4" s="62">
        <f t="shared" ref="AG4:AG67" si="5">IF(OR(I4="",D4=""),"",I4/D4)</f>
        <v>4.6749854614534667E-2</v>
      </c>
      <c r="AH4" s="62">
        <f t="shared" ref="AH4:AH67" si="6">IF(OR(J4="",D4=""),"",J4/D4)</f>
        <v>4.6851823133735246E-2</v>
      </c>
      <c r="AI4" s="62">
        <f>IF(OR(K4="",D4=""),"",K4/D4)</f>
        <v>0.19142419601837671</v>
      </c>
      <c r="AJ4" s="62">
        <f t="shared" si="1"/>
        <v>0.25442456432822219</v>
      </c>
      <c r="AK4" s="62">
        <f t="shared" ref="AK4:AK67" si="7">IF(OR(AI4="",AJ4=""),"",AI4-AJ4)</f>
        <v>-6.3000368309845484E-2</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t="str">
        <f>IF(OR(Z3="",N4="",N3=""),"",Z3/100-LN(N4/N3))</f>
        <v/>
      </c>
      <c r="AV4" s="62" t="str">
        <f t="shared" ref="AV4:AV67" si="11">IF(OR(AA4="",Z4=""),"",(AA4-Z4)/100)</f>
        <v/>
      </c>
      <c r="AW4" s="62">
        <f t="shared" ref="AW4:AW67" si="12">IF(AB4="","",AB4)</f>
        <v>0.28107584201599223</v>
      </c>
    </row>
    <row r="5" spans="1:49">
      <c r="A5" s="62">
        <v>1872</v>
      </c>
      <c r="B5" s="61">
        <v>0.89149610000000001</v>
      </c>
      <c r="C5" s="61">
        <v>3870</v>
      </c>
      <c r="D5" s="61">
        <v>0.44725400000000004</v>
      </c>
      <c r="H5" s="61">
        <v>0.17225180000000001</v>
      </c>
      <c r="I5" s="61">
        <v>2.5665975000000001E-2</v>
      </c>
      <c r="J5" s="61">
        <v>2.0714812999999999E-2</v>
      </c>
      <c r="K5" s="61">
        <v>8.5999999999999993E-2</v>
      </c>
      <c r="L5" s="61">
        <v>0.125</v>
      </c>
      <c r="M5" s="61">
        <v>7.0589252779372309</v>
      </c>
      <c r="N5" s="62">
        <f t="shared" si="2"/>
        <v>3.8741131167304448</v>
      </c>
      <c r="O5" s="61">
        <v>6.9711889999999999</v>
      </c>
      <c r="Z5" s="61"/>
      <c r="AB5" s="61">
        <v>0.27721886876816454</v>
      </c>
      <c r="AC5" s="63" t="str">
        <f t="shared" si="3"/>
        <v/>
      </c>
      <c r="AD5" s="20" t="str">
        <f>IF(F5="","",F5)</f>
        <v/>
      </c>
      <c r="AE5" s="62" t="str">
        <f t="shared" si="4"/>
        <v/>
      </c>
      <c r="AF5" s="20">
        <f t="shared" si="0"/>
        <v>0.17225180000000001</v>
      </c>
      <c r="AG5" s="62">
        <f t="shared" si="5"/>
        <v>5.7385680172787716E-2</v>
      </c>
      <c r="AH5" s="62">
        <f t="shared" si="6"/>
        <v>4.6315545528938809E-2</v>
      </c>
      <c r="AI5" s="62">
        <f>IF(OR(K5="",D5=""),"",K5/D5)</f>
        <v>0.19228447369950852</v>
      </c>
      <c r="AJ5" s="62">
        <f>IF(OR(L5="",D5=""),"",L5/D5)</f>
        <v>0.2794832466562624</v>
      </c>
      <c r="AK5" s="62">
        <f t="shared" si="7"/>
        <v>-8.7198772956753878E-2</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t="str">
        <f t="shared" ref="AU5:AU68" si="18">IF(OR(Z4="",N5="",N4=""),"",Z4/100-LN(N5/N4))</f>
        <v/>
      </c>
      <c r="AV5" s="62" t="str">
        <f t="shared" si="11"/>
        <v/>
      </c>
      <c r="AW5" s="62">
        <f t="shared" si="12"/>
        <v>0.27721886876816454</v>
      </c>
    </row>
    <row r="6" spans="1:49">
      <c r="A6" s="62">
        <v>1873</v>
      </c>
      <c r="B6" s="61">
        <v>0.87032612999999992</v>
      </c>
      <c r="C6" s="61">
        <v>3943</v>
      </c>
      <c r="D6" s="61">
        <v>0.48776799999999998</v>
      </c>
      <c r="H6" s="61">
        <v>0.17093249999999999</v>
      </c>
      <c r="I6" s="61">
        <v>3.9039808000000002E-2</v>
      </c>
      <c r="J6" s="61">
        <v>2.0813469000000001E-2</v>
      </c>
      <c r="K6" s="61">
        <v>8.6999999999999994E-2</v>
      </c>
      <c r="L6" s="61">
        <v>0.123</v>
      </c>
      <c r="M6" s="61">
        <v>7.6246486483438698</v>
      </c>
      <c r="N6" s="62">
        <f t="shared" si="2"/>
        <v>3.8391431481802956</v>
      </c>
      <c r="O6" s="61">
        <v>6.915292</v>
      </c>
      <c r="Z6" s="61"/>
      <c r="AB6" s="61">
        <v>0.27470274702747027</v>
      </c>
      <c r="AC6" s="63" t="str">
        <f t="shared" si="3"/>
        <v/>
      </c>
      <c r="AD6" s="20"/>
      <c r="AE6" s="62" t="str">
        <f t="shared" si="4"/>
        <v/>
      </c>
      <c r="AF6" s="20">
        <f t="shared" ref="AF6:AF37" si="19">IF(H6="","",H6)</f>
        <v>0.17093249999999999</v>
      </c>
      <c r="AG6" s="62">
        <f t="shared" si="5"/>
        <v>8.0037657246887869E-2</v>
      </c>
      <c r="AH6" s="62">
        <f t="shared" si="6"/>
        <v>4.2670837365304824E-2</v>
      </c>
      <c r="AI6" s="62">
        <f t="shared" ref="AI6:AI69" si="20">IF(OR(K6="",D6=""),"",K6/D6)</f>
        <v>0.17836348427941151</v>
      </c>
      <c r="AJ6" s="62">
        <f t="shared" ref="AJ6:AJ69" si="21">IF(OR(L6="",D6=""),"",L6/D6)</f>
        <v>0.25216906398123701</v>
      </c>
      <c r="AK6" s="62">
        <f t="shared" si="7"/>
        <v>-7.3805579701825497E-2</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t="str">
        <f t="shared" si="18"/>
        <v/>
      </c>
      <c r="AV6" s="62" t="str">
        <f t="shared" si="11"/>
        <v/>
      </c>
      <c r="AW6" s="62">
        <f t="shared" si="12"/>
        <v>0.27470274702747027</v>
      </c>
    </row>
    <row r="7" spans="1:49">
      <c r="A7" s="62">
        <v>1874</v>
      </c>
      <c r="B7" s="61">
        <v>0.8961534000000001</v>
      </c>
      <c r="C7" s="61">
        <v>4012</v>
      </c>
      <c r="D7" s="61">
        <v>0.485543</v>
      </c>
      <c r="H7" s="61">
        <v>0.18791379999999999</v>
      </c>
      <c r="I7" s="61">
        <v>3.3498076000000002E-2</v>
      </c>
      <c r="J7" s="61">
        <v>2.4205092000000001E-2</v>
      </c>
      <c r="K7" s="61">
        <v>7.6999999999999999E-2</v>
      </c>
      <c r="L7" s="61">
        <v>0.11700000000000001</v>
      </c>
      <c r="M7" s="61">
        <v>7.673691573620129</v>
      </c>
      <c r="N7" s="62">
        <f t="shared" si="2"/>
        <v>3.7319004201158821</v>
      </c>
      <c r="O7" s="61">
        <v>6.73163</v>
      </c>
      <c r="Z7" s="61"/>
      <c r="AB7" s="61">
        <v>0.29454170957775488</v>
      </c>
      <c r="AC7" s="63" t="str">
        <f t="shared" si="3"/>
        <v/>
      </c>
      <c r="AD7" s="20" t="str">
        <f t="shared" ref="AD7:AD38" si="22">IF(F7="","",F7)</f>
        <v/>
      </c>
      <c r="AE7" s="62" t="str">
        <f t="shared" si="4"/>
        <v/>
      </c>
      <c r="AF7" s="20">
        <f t="shared" si="19"/>
        <v>0.18791379999999999</v>
      </c>
      <c r="AG7" s="62">
        <f t="shared" si="5"/>
        <v>6.8990956516724572E-2</v>
      </c>
      <c r="AH7" s="62">
        <f t="shared" si="6"/>
        <v>4.9851592958811065E-2</v>
      </c>
      <c r="AI7" s="62">
        <f t="shared" si="20"/>
        <v>0.15858533641716593</v>
      </c>
      <c r="AJ7" s="62">
        <f t="shared" si="21"/>
        <v>0.24096732936114826</v>
      </c>
      <c r="AK7" s="62">
        <f t="shared" si="7"/>
        <v>-8.2381992943982324E-2</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t="str">
        <f t="shared" si="18"/>
        <v/>
      </c>
      <c r="AV7" s="62" t="str">
        <f t="shared" si="11"/>
        <v/>
      </c>
      <c r="AW7" s="62">
        <f t="shared" si="12"/>
        <v>0.29454170957775488</v>
      </c>
    </row>
    <row r="8" spans="1:49">
      <c r="A8" s="62">
        <v>1875</v>
      </c>
      <c r="B8" s="61">
        <v>0.8663232500000001</v>
      </c>
      <c r="C8" s="61">
        <v>4071</v>
      </c>
      <c r="D8" s="61">
        <v>0.45245200000000002</v>
      </c>
      <c r="H8" s="61">
        <v>0.1848794</v>
      </c>
      <c r="I8" s="61">
        <v>3.2888911E-2</v>
      </c>
      <c r="J8" s="61">
        <v>2.4648715000000002E-2</v>
      </c>
      <c r="K8" s="61">
        <v>0.08</v>
      </c>
      <c r="L8" s="61">
        <v>9.2999999999999999E-2</v>
      </c>
      <c r="M8" s="61">
        <v>7.3849284575744383</v>
      </c>
      <c r="N8" s="62">
        <f t="shared" si="2"/>
        <v>3.5611702041921434</v>
      </c>
      <c r="O8" s="61">
        <v>6.436172</v>
      </c>
      <c r="Z8" s="61"/>
      <c r="AB8" s="61">
        <v>0.33812154696132596</v>
      </c>
      <c r="AC8" s="63" t="str">
        <f t="shared" si="3"/>
        <v/>
      </c>
      <c r="AD8" s="20" t="str">
        <f t="shared" si="22"/>
        <v/>
      </c>
      <c r="AE8" s="62" t="str">
        <f t="shared" si="4"/>
        <v/>
      </c>
      <c r="AF8" s="20">
        <f t="shared" si="19"/>
        <v>0.1848794</v>
      </c>
      <c r="AG8" s="62">
        <f t="shared" si="5"/>
        <v>7.2690387046581734E-2</v>
      </c>
      <c r="AH8" s="62">
        <f t="shared" si="6"/>
        <v>5.447807723250201E-2</v>
      </c>
      <c r="AI8" s="62">
        <f t="shared" si="20"/>
        <v>0.17681433610637151</v>
      </c>
      <c r="AJ8" s="62">
        <f t="shared" si="21"/>
        <v>0.20554666572365687</v>
      </c>
      <c r="AK8" s="62">
        <f t="shared" si="7"/>
        <v>-2.8732329617285363E-2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t="str">
        <f t="shared" si="18"/>
        <v/>
      </c>
      <c r="AV8" s="62" t="str">
        <f t="shared" si="11"/>
        <v/>
      </c>
      <c r="AW8" s="62">
        <f t="shared" si="12"/>
        <v>0.33812154696132596</v>
      </c>
    </row>
    <row r="9" spans="1:49">
      <c r="A9" s="62">
        <v>1876</v>
      </c>
      <c r="B9" s="61">
        <v>0.89540951999999996</v>
      </c>
      <c r="C9" s="61">
        <v>4128</v>
      </c>
      <c r="D9" s="61">
        <v>0.42166999999999999</v>
      </c>
      <c r="H9" s="61">
        <v>0.16273979999999999</v>
      </c>
      <c r="I9" s="61">
        <v>3.1958144000000001E-2</v>
      </c>
      <c r="J9" s="61">
        <v>2.2587586999999999E-2</v>
      </c>
      <c r="K9" s="61">
        <v>7.4999999999999997E-2</v>
      </c>
      <c r="L9" s="61">
        <v>9.4E-2</v>
      </c>
      <c r="M9" s="61">
        <v>6.7927503971847552</v>
      </c>
      <c r="N9" s="62">
        <f t="shared" si="2"/>
        <v>3.5584016938976704</v>
      </c>
      <c r="O9" s="61">
        <v>6.436172</v>
      </c>
      <c r="Z9" s="61"/>
      <c r="AB9" s="61">
        <v>0.39364477116433494</v>
      </c>
      <c r="AC9" s="63" t="str">
        <f t="shared" si="3"/>
        <v/>
      </c>
      <c r="AD9" s="20" t="str">
        <f t="shared" si="22"/>
        <v/>
      </c>
      <c r="AE9" s="62" t="str">
        <f t="shared" si="4"/>
        <v/>
      </c>
      <c r="AF9" s="20">
        <f t="shared" si="19"/>
        <v>0.16273979999999999</v>
      </c>
      <c r="AG9" s="62">
        <f t="shared" si="5"/>
        <v>7.5789465695923361E-2</v>
      </c>
      <c r="AH9" s="62">
        <f t="shared" si="6"/>
        <v>5.3566976545639952E-2</v>
      </c>
      <c r="AI9" s="62">
        <f t="shared" si="20"/>
        <v>0.1778642066070624</v>
      </c>
      <c r="AJ9" s="62">
        <f t="shared" si="21"/>
        <v>0.2229231389475182</v>
      </c>
      <c r="AK9" s="62">
        <f t="shared" si="7"/>
        <v>-4.5058932340455798E-2</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t="str">
        <f t="shared" si="18"/>
        <v/>
      </c>
      <c r="AV9" s="62" t="str">
        <f t="shared" si="11"/>
        <v/>
      </c>
      <c r="AW9" s="62">
        <f t="shared" si="12"/>
        <v>0.39364477116433494</v>
      </c>
    </row>
    <row r="10" spans="1:49">
      <c r="A10" s="62">
        <v>1877</v>
      </c>
      <c r="B10" s="61">
        <v>0.9533815000000001</v>
      </c>
      <c r="C10" s="61">
        <v>4184</v>
      </c>
      <c r="D10" s="61">
        <v>0.43469600000000003</v>
      </c>
      <c r="H10" s="61">
        <v>0.1383577</v>
      </c>
      <c r="I10" s="61">
        <v>3.2507995999999997E-2</v>
      </c>
      <c r="J10" s="61">
        <v>2.2059274E-2</v>
      </c>
      <c r="K10" s="61">
        <v>7.9000000000000001E-2</v>
      </c>
      <c r="L10" s="61">
        <v>0.09</v>
      </c>
      <c r="M10" s="61">
        <v>7.1509062000321233</v>
      </c>
      <c r="N10" s="62">
        <f t="shared" si="2"/>
        <v>3.437957472877041</v>
      </c>
      <c r="O10" s="61">
        <v>6.1966130000000001</v>
      </c>
      <c r="Z10" s="61"/>
      <c r="AB10" s="61">
        <v>0.37957211870255347</v>
      </c>
      <c r="AC10" s="63" t="str">
        <f t="shared" si="3"/>
        <v/>
      </c>
      <c r="AD10" s="20" t="str">
        <f t="shared" si="22"/>
        <v/>
      </c>
      <c r="AE10" s="62" t="str">
        <f t="shared" si="4"/>
        <v/>
      </c>
      <c r="AF10" s="20">
        <f t="shared" si="19"/>
        <v>0.1383577</v>
      </c>
      <c r="AG10" s="62">
        <f t="shared" si="5"/>
        <v>7.4783287630896061E-2</v>
      </c>
      <c r="AH10" s="62">
        <f t="shared" si="6"/>
        <v>5.0746438890627008E-2</v>
      </c>
      <c r="AI10" s="62">
        <f t="shared" si="20"/>
        <v>0.18173620185140879</v>
      </c>
      <c r="AJ10" s="62">
        <f t="shared" si="21"/>
        <v>0.207041242615529</v>
      </c>
      <c r="AK10" s="62">
        <f t="shared" si="7"/>
        <v>-2.5305040764120212E-2</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t="str">
        <f t="shared" si="18"/>
        <v/>
      </c>
      <c r="AV10" s="62" t="str">
        <f t="shared" si="11"/>
        <v/>
      </c>
      <c r="AW10" s="62">
        <f t="shared" si="12"/>
        <v>0.37957211870255347</v>
      </c>
    </row>
    <row r="11" spans="1:49">
      <c r="A11" s="62">
        <v>1878</v>
      </c>
      <c r="B11" s="61">
        <v>0.98761229999999989</v>
      </c>
      <c r="C11" s="61">
        <v>4244</v>
      </c>
      <c r="D11" s="61">
        <v>0.40964899999999999</v>
      </c>
      <c r="H11" s="61">
        <v>0.13176199999999999</v>
      </c>
      <c r="I11" s="61">
        <v>3.0545771999999999E-2</v>
      </c>
      <c r="J11" s="61">
        <v>2.2375011E-2</v>
      </c>
      <c r="K11" s="61">
        <v>7.0999999999999994E-2</v>
      </c>
      <c r="L11" s="61">
        <v>7.9000000000000001E-2</v>
      </c>
      <c r="M11" s="61">
        <v>6.7773863272330637</v>
      </c>
      <c r="N11" s="62">
        <f t="shared" si="2"/>
        <v>3.3700930734167254</v>
      </c>
      <c r="O11" s="61">
        <v>6.0768329999999997</v>
      </c>
      <c r="Z11" s="61"/>
      <c r="AB11" s="61">
        <v>0.41015625</v>
      </c>
      <c r="AC11" s="63" t="str">
        <f t="shared" si="3"/>
        <v/>
      </c>
      <c r="AD11" s="20" t="str">
        <f t="shared" si="22"/>
        <v/>
      </c>
      <c r="AE11" s="62" t="str">
        <f t="shared" si="4"/>
        <v/>
      </c>
      <c r="AF11" s="20">
        <f t="shared" si="19"/>
        <v>0.13176199999999999</v>
      </c>
      <c r="AG11" s="62">
        <f t="shared" si="5"/>
        <v>7.4565718456532301E-2</v>
      </c>
      <c r="AH11" s="62">
        <f t="shared" si="6"/>
        <v>5.4619957573434824E-2</v>
      </c>
      <c r="AI11" s="62">
        <f t="shared" si="20"/>
        <v>0.17331910977446544</v>
      </c>
      <c r="AJ11" s="62">
        <f t="shared" si="21"/>
        <v>0.19284802355187003</v>
      </c>
      <c r="AK11" s="62">
        <f t="shared" si="7"/>
        <v>-1.9528913777404594E-2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t="str">
        <f t="shared" si="18"/>
        <v/>
      </c>
      <c r="AV11" s="62" t="str">
        <f t="shared" si="11"/>
        <v/>
      </c>
      <c r="AW11" s="62">
        <f t="shared" si="12"/>
        <v>0.41015625</v>
      </c>
    </row>
    <row r="12" spans="1:49">
      <c r="A12" s="62">
        <v>1879</v>
      </c>
      <c r="B12" s="61">
        <v>0.99631899999999995</v>
      </c>
      <c r="C12" s="61">
        <v>4312</v>
      </c>
      <c r="D12" s="61">
        <v>0.44512699999999999</v>
      </c>
      <c r="H12" s="61">
        <v>0.12250610000000001</v>
      </c>
      <c r="I12" s="61">
        <v>3.0779938999999999E-2</v>
      </c>
      <c r="J12" s="61">
        <v>2.2517381999999999E-2</v>
      </c>
      <c r="K12" s="61">
        <v>8.5999999999999993E-2</v>
      </c>
      <c r="L12" s="61">
        <v>7.0000000000000007E-2</v>
      </c>
      <c r="M12" s="61">
        <v>7.3073958661625937</v>
      </c>
      <c r="N12" s="62">
        <f t="shared" si="2"/>
        <v>3.3427982349223102</v>
      </c>
      <c r="O12" s="61">
        <v>6.0209359999999998</v>
      </c>
      <c r="Z12" s="61"/>
      <c r="AB12" s="61">
        <v>0.40889687710626821</v>
      </c>
      <c r="AC12" s="63" t="str">
        <f t="shared" si="3"/>
        <v/>
      </c>
      <c r="AD12" s="20" t="str">
        <f t="shared" si="22"/>
        <v/>
      </c>
      <c r="AE12" s="62" t="str">
        <f t="shared" si="4"/>
        <v/>
      </c>
      <c r="AF12" s="20">
        <f t="shared" si="19"/>
        <v>0.12250610000000001</v>
      </c>
      <c r="AG12" s="62">
        <f t="shared" si="5"/>
        <v>6.9148667683604906E-2</v>
      </c>
      <c r="AH12" s="62">
        <f t="shared" si="6"/>
        <v>5.0586421403329834E-2</v>
      </c>
      <c r="AI12" s="62">
        <f t="shared" si="20"/>
        <v>0.19320328805037662</v>
      </c>
      <c r="AJ12" s="62">
        <f t="shared" si="21"/>
        <v>0.1572584902735624</v>
      </c>
      <c r="AK12" s="62">
        <f t="shared" si="7"/>
        <v>3.5944797776814225E-2</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t="str">
        <f t="shared" si="18"/>
        <v/>
      </c>
      <c r="AV12" s="62" t="str">
        <f t="shared" si="11"/>
        <v/>
      </c>
      <c r="AW12" s="62">
        <f t="shared" si="12"/>
        <v>0.40889687710626821</v>
      </c>
    </row>
    <row r="13" spans="1:49">
      <c r="A13" s="62">
        <v>1880</v>
      </c>
      <c r="B13" s="61">
        <v>0.9981504000000001</v>
      </c>
      <c r="C13" s="61">
        <v>4384</v>
      </c>
      <c r="D13" s="61">
        <v>0.48195399999999999</v>
      </c>
      <c r="H13" s="61">
        <v>0.13320170000000001</v>
      </c>
      <c r="I13" s="61">
        <v>3.4041755999999999E-2</v>
      </c>
      <c r="J13" s="61">
        <v>2.3307405999999999E-2</v>
      </c>
      <c r="K13" s="61">
        <v>9.7000000000000003E-2</v>
      </c>
      <c r="L13" s="61">
        <v>0.09</v>
      </c>
      <c r="M13" s="61">
        <v>7.5171001586820339</v>
      </c>
      <c r="N13" s="62">
        <f t="shared" si="2"/>
        <v>3.4606073052760951</v>
      </c>
      <c r="O13" s="61">
        <v>6.1966130000000001</v>
      </c>
      <c r="Z13" s="61"/>
      <c r="AB13" s="61">
        <v>0.38589211618257269</v>
      </c>
      <c r="AC13" s="63" t="str">
        <f t="shared" si="3"/>
        <v/>
      </c>
      <c r="AD13" s="20" t="str">
        <f t="shared" si="22"/>
        <v/>
      </c>
      <c r="AE13" s="62" t="str">
        <f t="shared" si="4"/>
        <v/>
      </c>
      <c r="AF13" s="20">
        <f t="shared" si="19"/>
        <v>0.13320170000000001</v>
      </c>
      <c r="AG13" s="62">
        <f t="shared" si="5"/>
        <v>7.0632790681268334E-2</v>
      </c>
      <c r="AH13" s="62">
        <f t="shared" si="6"/>
        <v>4.8360229399486254E-2</v>
      </c>
      <c r="AI13" s="62">
        <f t="shared" si="20"/>
        <v>0.20126402104765187</v>
      </c>
      <c r="AJ13" s="62">
        <f t="shared" si="21"/>
        <v>0.18673981334318213</v>
      </c>
      <c r="AK13" s="62">
        <f t="shared" si="7"/>
        <v>1.4524207704469744E-2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t="str">
        <f t="shared" si="18"/>
        <v/>
      </c>
      <c r="AV13" s="62" t="str">
        <f t="shared" si="11"/>
        <v/>
      </c>
      <c r="AW13" s="62">
        <f t="shared" si="12"/>
        <v>0.38589211618257269</v>
      </c>
    </row>
    <row r="14" spans="1:49">
      <c r="A14" s="62">
        <v>1881</v>
      </c>
      <c r="B14" s="61">
        <v>0.9984230999999999</v>
      </c>
      <c r="C14" s="61">
        <v>4451</v>
      </c>
      <c r="D14" s="61">
        <v>0.568689</v>
      </c>
      <c r="H14" s="61">
        <v>0.1323241</v>
      </c>
      <c r="I14" s="61">
        <v>3.3796643000000001E-2</v>
      </c>
      <c r="J14" s="61">
        <v>2.9635297000000001E-2</v>
      </c>
      <c r="K14" s="61">
        <v>0.10199999999999999</v>
      </c>
      <c r="L14" s="61">
        <v>0.111</v>
      </c>
      <c r="M14" s="61">
        <v>8.4431160568962103</v>
      </c>
      <c r="N14" s="62">
        <f t="shared" si="2"/>
        <v>3.5808166820054845</v>
      </c>
      <c r="O14" s="61">
        <v>6.4699929999999997</v>
      </c>
      <c r="Z14" s="61"/>
      <c r="AB14" s="61">
        <v>0.33409530508176538</v>
      </c>
      <c r="AC14" s="63" t="str">
        <f t="shared" si="3"/>
        <v/>
      </c>
      <c r="AD14" s="20" t="str">
        <f t="shared" si="22"/>
        <v/>
      </c>
      <c r="AE14" s="62" t="str">
        <f t="shared" si="4"/>
        <v/>
      </c>
      <c r="AF14" s="20">
        <f t="shared" si="19"/>
        <v>0.1323241</v>
      </c>
      <c r="AG14" s="62">
        <f t="shared" si="5"/>
        <v>5.9429042939110832E-2</v>
      </c>
      <c r="AH14" s="62">
        <f t="shared" si="6"/>
        <v>5.2111605816184244E-2</v>
      </c>
      <c r="AI14" s="62">
        <f t="shared" si="20"/>
        <v>0.17935989618227186</v>
      </c>
      <c r="AJ14" s="62">
        <f t="shared" si="21"/>
        <v>0.19518576937482526</v>
      </c>
      <c r="AK14" s="62">
        <f t="shared" si="7"/>
        <v>-1.5825873192553408E-2</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t="str">
        <f t="shared" si="18"/>
        <v/>
      </c>
      <c r="AV14" s="62" t="str">
        <f t="shared" si="11"/>
        <v/>
      </c>
      <c r="AW14" s="62">
        <f t="shared" si="12"/>
        <v>0.33409530508176538</v>
      </c>
    </row>
    <row r="15" spans="1:49">
      <c r="A15" s="62">
        <v>1882</v>
      </c>
      <c r="B15" s="61">
        <v>0.99451425999999998</v>
      </c>
      <c r="C15" s="61">
        <v>4503</v>
      </c>
      <c r="D15" s="61">
        <v>0.61888500000000002</v>
      </c>
      <c r="H15" s="61">
        <v>0.16828699999999999</v>
      </c>
      <c r="I15" s="61">
        <v>3.4674625000000001E-2</v>
      </c>
      <c r="J15" s="61">
        <v>3.3383454999999999E-2</v>
      </c>
      <c r="K15" s="61">
        <v>9.7000000000000003E-2</v>
      </c>
      <c r="L15" s="61">
        <v>0.122</v>
      </c>
      <c r="M15" s="61">
        <v>8.7307599360580035</v>
      </c>
      <c r="N15" s="62">
        <f t="shared" si="2"/>
        <v>3.724976836302782</v>
      </c>
      <c r="O15" s="61">
        <v>6.8800629999999998</v>
      </c>
      <c r="Z15" s="61"/>
      <c r="AB15" s="61">
        <v>0.30214897398610435</v>
      </c>
      <c r="AC15" s="63" t="str">
        <f t="shared" si="3"/>
        <v/>
      </c>
      <c r="AD15" s="20" t="str">
        <f t="shared" si="22"/>
        <v/>
      </c>
      <c r="AE15" s="62" t="str">
        <f t="shared" si="4"/>
        <v/>
      </c>
      <c r="AF15" s="20">
        <f t="shared" si="19"/>
        <v>0.16828699999999999</v>
      </c>
      <c r="AG15" s="62">
        <f t="shared" si="5"/>
        <v>5.6027573781881931E-2</v>
      </c>
      <c r="AH15" s="62">
        <f t="shared" si="6"/>
        <v>5.394128957722355E-2</v>
      </c>
      <c r="AI15" s="62">
        <f t="shared" si="20"/>
        <v>0.15673348037195925</v>
      </c>
      <c r="AJ15" s="62">
        <f t="shared" si="21"/>
        <v>0.19712870727194873</v>
      </c>
      <c r="AK15" s="62">
        <f t="shared" si="7"/>
        <v>-4.0395226899989478E-2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t="str">
        <f t="shared" si="18"/>
        <v/>
      </c>
      <c r="AV15" s="62" t="str">
        <f t="shared" si="11"/>
        <v/>
      </c>
      <c r="AW15" s="62">
        <f t="shared" si="12"/>
        <v>0.30214897398610435</v>
      </c>
    </row>
    <row r="16" spans="1:49">
      <c r="A16" s="62">
        <v>1883</v>
      </c>
      <c r="B16" s="61">
        <v>0.99582227999999995</v>
      </c>
      <c r="C16" s="61">
        <v>4560</v>
      </c>
      <c r="D16" s="61">
        <v>0.61152700000000004</v>
      </c>
      <c r="H16" s="61">
        <v>0.1925608</v>
      </c>
      <c r="I16" s="61">
        <v>4.2898885999999997E-2</v>
      </c>
      <c r="J16" s="61">
        <v>3.5794648999999998E-2</v>
      </c>
      <c r="K16" s="61">
        <v>8.8999999999999996E-2</v>
      </c>
      <c r="L16" s="61">
        <v>0.106</v>
      </c>
      <c r="M16" s="61">
        <v>8.6533290934537845</v>
      </c>
      <c r="N16" s="62">
        <f t="shared" si="2"/>
        <v>3.6672049899797949</v>
      </c>
      <c r="O16" s="61">
        <v>6.9256260000000003</v>
      </c>
      <c r="Z16" s="61"/>
      <c r="AB16" s="61">
        <v>0.3695829926410466</v>
      </c>
      <c r="AC16" s="63" t="str">
        <f t="shared" si="3"/>
        <v/>
      </c>
      <c r="AD16" s="20" t="str">
        <f t="shared" si="22"/>
        <v/>
      </c>
      <c r="AE16" s="62" t="str">
        <f t="shared" si="4"/>
        <v/>
      </c>
      <c r="AF16" s="20">
        <f t="shared" si="19"/>
        <v>0.1925608</v>
      </c>
      <c r="AG16" s="62">
        <f t="shared" si="5"/>
        <v>7.015043653019408E-2</v>
      </c>
      <c r="AH16" s="62">
        <f t="shared" si="6"/>
        <v>5.8533227478099893E-2</v>
      </c>
      <c r="AI16" s="62">
        <f t="shared" si="20"/>
        <v>0.14553731887553614</v>
      </c>
      <c r="AJ16" s="62">
        <f t="shared" si="21"/>
        <v>0.17333658203153743</v>
      </c>
      <c r="AK16" s="62">
        <f t="shared" si="7"/>
        <v>-2.7799263156001286E-2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t="str">
        <f t="shared" si="18"/>
        <v/>
      </c>
      <c r="AV16" s="62" t="str">
        <f t="shared" si="11"/>
        <v/>
      </c>
      <c r="AW16" s="62">
        <f t="shared" si="12"/>
        <v>0.3695829926410466</v>
      </c>
    </row>
    <row r="17" spans="1:49">
      <c r="A17" s="62">
        <v>1884</v>
      </c>
      <c r="B17" s="61">
        <v>0.99596879999999999</v>
      </c>
      <c r="C17" s="61">
        <v>4617</v>
      </c>
      <c r="D17" s="61">
        <v>0.58517700000000006</v>
      </c>
      <c r="H17" s="61">
        <v>0.2156131</v>
      </c>
      <c r="I17" s="61">
        <v>5.7860861999999999E-2</v>
      </c>
      <c r="J17" s="61">
        <v>3.1861961000000001E-2</v>
      </c>
      <c r="K17" s="61">
        <v>8.6999999999999994E-2</v>
      </c>
      <c r="L17" s="61">
        <v>0.1</v>
      </c>
      <c r="M17" s="61">
        <v>9.2352305242731312</v>
      </c>
      <c r="N17" s="62">
        <f t="shared" si="2"/>
        <v>3.2474856940646717</v>
      </c>
      <c r="O17" s="61">
        <v>6.0599230000000004</v>
      </c>
      <c r="Z17" s="61"/>
      <c r="AB17" s="61">
        <v>0.42036910457963084</v>
      </c>
      <c r="AC17" s="63" t="str">
        <f t="shared" si="3"/>
        <v/>
      </c>
      <c r="AD17" s="20" t="str">
        <f t="shared" si="22"/>
        <v/>
      </c>
      <c r="AE17" s="62" t="str">
        <f t="shared" si="4"/>
        <v/>
      </c>
      <c r="AF17" s="20">
        <f t="shared" si="19"/>
        <v>0.2156131</v>
      </c>
      <c r="AG17" s="62">
        <f t="shared" si="5"/>
        <v>9.8877539616218674E-2</v>
      </c>
      <c r="AH17" s="62">
        <f t="shared" si="6"/>
        <v>5.4448416462027728E-2</v>
      </c>
      <c r="AI17" s="62">
        <f t="shared" si="20"/>
        <v>0.1486729656155317</v>
      </c>
      <c r="AJ17" s="62">
        <f t="shared" si="21"/>
        <v>0.1708884662247491</v>
      </c>
      <c r="AK17" s="62">
        <f t="shared" si="7"/>
        <v>-2.2215500609217398E-2</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t="str">
        <f t="shared" si="18"/>
        <v/>
      </c>
      <c r="AV17" s="62" t="str">
        <f t="shared" si="11"/>
        <v/>
      </c>
      <c r="AW17" s="62">
        <f t="shared" si="12"/>
        <v>0.42036910457963084</v>
      </c>
    </row>
    <row r="18" spans="1:49">
      <c r="A18" s="62">
        <v>1885</v>
      </c>
      <c r="B18" s="61">
        <v>0.99622655999999998</v>
      </c>
      <c r="C18" s="61">
        <v>4666</v>
      </c>
      <c r="D18" s="61">
        <v>0.55452900000000005</v>
      </c>
      <c r="H18" s="61">
        <v>0.15179300000000001</v>
      </c>
      <c r="I18" s="61">
        <v>4.9163077999999999E-2</v>
      </c>
      <c r="J18" s="61">
        <v>3.2797000999999999E-2</v>
      </c>
      <c r="K18" s="61">
        <v>8.5000000000000006E-2</v>
      </c>
      <c r="L18" s="61">
        <v>9.6000000000000002E-2</v>
      </c>
      <c r="M18" s="61">
        <v>8.5806804448080385</v>
      </c>
      <c r="N18" s="62">
        <f t="shared" si="2"/>
        <v>3.2773695447015334</v>
      </c>
      <c r="O18" s="61">
        <v>6.0599230000000004</v>
      </c>
      <c r="Z18" s="61"/>
      <c r="AB18" s="61">
        <v>0.45446348061316505</v>
      </c>
      <c r="AC18" s="63" t="str">
        <f t="shared" si="3"/>
        <v/>
      </c>
      <c r="AD18" s="20" t="str">
        <f t="shared" si="22"/>
        <v/>
      </c>
      <c r="AE18" s="62" t="str">
        <f t="shared" si="4"/>
        <v/>
      </c>
      <c r="AF18" s="20">
        <f t="shared" si="19"/>
        <v>0.15179300000000001</v>
      </c>
      <c r="AG18" s="62">
        <f t="shared" si="5"/>
        <v>8.8657361472528923E-2</v>
      </c>
      <c r="AH18" s="62">
        <f t="shared" si="6"/>
        <v>5.91438878760173E-2</v>
      </c>
      <c r="AI18" s="62">
        <f t="shared" si="20"/>
        <v>0.15328323676489417</v>
      </c>
      <c r="AJ18" s="62">
        <f t="shared" si="21"/>
        <v>0.1731198909344687</v>
      </c>
      <c r="AK18" s="62">
        <f t="shared" si="7"/>
        <v>-1.983665416957453E-2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t="str">
        <f t="shared" si="18"/>
        <v/>
      </c>
      <c r="AV18" s="62" t="str">
        <f t="shared" si="11"/>
        <v/>
      </c>
      <c r="AW18" s="62">
        <f t="shared" si="12"/>
        <v>0.45446348061316505</v>
      </c>
    </row>
    <row r="19" spans="1:49">
      <c r="A19" s="62">
        <v>1886</v>
      </c>
      <c r="B19" s="61">
        <v>0.99735702000000004</v>
      </c>
      <c r="C19" s="61">
        <v>4711</v>
      </c>
      <c r="D19" s="61">
        <v>0.56073299999999993</v>
      </c>
      <c r="H19" s="61">
        <v>0.14667230000000001</v>
      </c>
      <c r="I19" s="61">
        <v>6.1837569000000002E-2</v>
      </c>
      <c r="J19" s="61">
        <v>3.3177039999999998E-2</v>
      </c>
      <c r="K19" s="61">
        <v>0.09</v>
      </c>
      <c r="L19" s="61">
        <v>0.105</v>
      </c>
      <c r="M19" s="61">
        <v>8.5907535767631202</v>
      </c>
      <c r="N19" s="62">
        <f t="shared" si="2"/>
        <v>3.2785315204787335</v>
      </c>
      <c r="O19" s="61">
        <v>6.0143589999999998</v>
      </c>
      <c r="Z19" s="61"/>
      <c r="AB19" s="61">
        <v>0.44765471731763862</v>
      </c>
      <c r="AC19" s="63" t="str">
        <f t="shared" si="3"/>
        <v/>
      </c>
      <c r="AD19" s="20" t="str">
        <f t="shared" si="22"/>
        <v/>
      </c>
      <c r="AE19" s="62" t="str">
        <f t="shared" si="4"/>
        <v/>
      </c>
      <c r="AF19" s="20">
        <f t="shared" si="19"/>
        <v>0.14667230000000001</v>
      </c>
      <c r="AG19" s="62">
        <f t="shared" si="5"/>
        <v>0.11027988186891088</v>
      </c>
      <c r="AH19" s="62">
        <f t="shared" si="6"/>
        <v>5.9167268557406116E-2</v>
      </c>
      <c r="AI19" s="62">
        <f t="shared" si="20"/>
        <v>0.16050419718475639</v>
      </c>
      <c r="AJ19" s="62">
        <f t="shared" si="21"/>
        <v>0.18725489671554912</v>
      </c>
      <c r="AK19" s="62">
        <f t="shared" si="7"/>
        <v>-2.6750699530792732E-2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t="str">
        <f t="shared" si="18"/>
        <v/>
      </c>
      <c r="AV19" s="62" t="str">
        <f t="shared" si="11"/>
        <v/>
      </c>
      <c r="AW19" s="62">
        <f t="shared" si="12"/>
        <v>0.44765471731763862</v>
      </c>
    </row>
    <row r="20" spans="1:49">
      <c r="A20" s="62">
        <v>1887</v>
      </c>
      <c r="B20" s="61">
        <v>0.99566910000000008</v>
      </c>
      <c r="C20" s="61">
        <v>4760</v>
      </c>
      <c r="D20" s="61">
        <v>0.61107600000000006</v>
      </c>
      <c r="H20" s="61">
        <v>0.1563156</v>
      </c>
      <c r="I20" s="61">
        <v>4.1504152000000002E-2</v>
      </c>
      <c r="J20" s="61">
        <v>3.5754992999999999E-2</v>
      </c>
      <c r="K20" s="61">
        <v>0.09</v>
      </c>
      <c r="L20" s="61">
        <v>0.10100000000000001</v>
      </c>
      <c r="M20" s="61">
        <v>8.7756311602215487</v>
      </c>
      <c r="N20" s="62">
        <f t="shared" si="2"/>
        <v>3.4616051346427743</v>
      </c>
      <c r="O20" s="61">
        <v>6.3788660000000004</v>
      </c>
      <c r="Z20" s="61"/>
      <c r="AB20" s="61">
        <v>0.42546228113238427</v>
      </c>
      <c r="AC20" s="63" t="str">
        <f t="shared" si="3"/>
        <v/>
      </c>
      <c r="AD20" s="20" t="str">
        <f t="shared" si="22"/>
        <v/>
      </c>
      <c r="AE20" s="62" t="str">
        <f t="shared" si="4"/>
        <v/>
      </c>
      <c r="AF20" s="20">
        <f t="shared" si="19"/>
        <v>0.1563156</v>
      </c>
      <c r="AG20" s="62">
        <f t="shared" si="5"/>
        <v>6.791978739142103E-2</v>
      </c>
      <c r="AH20" s="62">
        <f t="shared" si="6"/>
        <v>5.8511532117117994E-2</v>
      </c>
      <c r="AI20" s="62">
        <f t="shared" si="20"/>
        <v>0.1472811892465094</v>
      </c>
      <c r="AJ20" s="62">
        <f t="shared" si="21"/>
        <v>0.16528222348774946</v>
      </c>
      <c r="AK20" s="62">
        <f t="shared" si="7"/>
        <v>-1.8001034241240055E-2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t="str">
        <f t="shared" si="18"/>
        <v/>
      </c>
      <c r="AV20" s="62" t="str">
        <f t="shared" si="11"/>
        <v/>
      </c>
      <c r="AW20" s="62">
        <f t="shared" si="12"/>
        <v>0.42546228113238427</v>
      </c>
    </row>
    <row r="21" spans="1:49">
      <c r="A21" s="62">
        <v>1888</v>
      </c>
      <c r="B21" s="61">
        <v>0.99617719000000016</v>
      </c>
      <c r="C21" s="61">
        <v>4813</v>
      </c>
      <c r="D21" s="61">
        <v>0.63030399999999998</v>
      </c>
      <c r="H21" s="61">
        <v>0.16168160000000001</v>
      </c>
      <c r="I21" s="61">
        <v>4.5064123999999997E-2</v>
      </c>
      <c r="J21" s="61">
        <v>3.5908463000000002E-2</v>
      </c>
      <c r="K21" s="61">
        <v>8.6999999999999994E-2</v>
      </c>
      <c r="L21" s="61">
        <v>0.109</v>
      </c>
      <c r="M21" s="61">
        <v>9.3096089026485327</v>
      </c>
      <c r="N21" s="62">
        <f t="shared" si="2"/>
        <v>3.3286672142564608</v>
      </c>
      <c r="O21" s="61">
        <v>6.105486</v>
      </c>
      <c r="Z21" s="61"/>
      <c r="AB21" s="61">
        <v>0.41567507536093928</v>
      </c>
      <c r="AC21" s="63" t="str">
        <f t="shared" si="3"/>
        <v/>
      </c>
      <c r="AD21" s="20" t="str">
        <f t="shared" si="22"/>
        <v/>
      </c>
      <c r="AE21" s="62" t="str">
        <f t="shared" si="4"/>
        <v/>
      </c>
      <c r="AF21" s="20">
        <f t="shared" si="19"/>
        <v>0.16168160000000001</v>
      </c>
      <c r="AG21" s="62">
        <f t="shared" si="5"/>
        <v>7.1495855967913899E-2</v>
      </c>
      <c r="AH21" s="62">
        <f t="shared" si="6"/>
        <v>5.697006999796924E-2</v>
      </c>
      <c r="AI21" s="62">
        <f t="shared" si="20"/>
        <v>0.13802863380210184</v>
      </c>
      <c r="AJ21" s="62">
        <f t="shared" si="21"/>
        <v>0.17293242625780578</v>
      </c>
      <c r="AK21" s="62">
        <f t="shared" si="7"/>
        <v>-3.4903792455703936E-2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t="str">
        <f t="shared" si="18"/>
        <v/>
      </c>
      <c r="AV21" s="62" t="str">
        <f t="shared" si="11"/>
        <v/>
      </c>
      <c r="AW21" s="62">
        <f t="shared" si="12"/>
        <v>0.41567507536093928</v>
      </c>
    </row>
    <row r="22" spans="1:49">
      <c r="A22" s="62">
        <v>1889</v>
      </c>
      <c r="B22" s="61">
        <v>0.99590244000000006</v>
      </c>
      <c r="C22" s="61">
        <v>4865</v>
      </c>
      <c r="D22" s="61">
        <v>0.65576000000000001</v>
      </c>
      <c r="H22" s="61">
        <v>0.1637663</v>
      </c>
      <c r="I22" s="61">
        <v>4.3518198000000001E-2</v>
      </c>
      <c r="J22" s="61">
        <v>3.8782869999999997E-2</v>
      </c>
      <c r="K22" s="61">
        <v>9.4E-2</v>
      </c>
      <c r="L22" s="61">
        <v>0.112</v>
      </c>
      <c r="M22" s="61">
        <v>9.2695198724434587</v>
      </c>
      <c r="N22" s="62">
        <f t="shared" si="2"/>
        <v>3.4409031681947733</v>
      </c>
      <c r="O22" s="61">
        <v>6.2421759999999997</v>
      </c>
      <c r="Z22" s="61"/>
      <c r="AB22" s="61">
        <v>0.39341262580054898</v>
      </c>
      <c r="AC22" s="63" t="str">
        <f t="shared" si="3"/>
        <v/>
      </c>
      <c r="AD22" s="20" t="str">
        <f t="shared" si="22"/>
        <v/>
      </c>
      <c r="AE22" s="62" t="str">
        <f t="shared" si="4"/>
        <v/>
      </c>
      <c r="AF22" s="20">
        <f t="shared" si="19"/>
        <v>0.1637663</v>
      </c>
      <c r="AG22" s="62">
        <f t="shared" si="5"/>
        <v>6.6362995608149317E-2</v>
      </c>
      <c r="AH22" s="62">
        <f t="shared" si="6"/>
        <v>5.9141865926558491E-2</v>
      </c>
      <c r="AI22" s="62">
        <f t="shared" si="20"/>
        <v>0.14334512626570697</v>
      </c>
      <c r="AJ22" s="62">
        <f t="shared" si="21"/>
        <v>0.17079419299743809</v>
      </c>
      <c r="AK22" s="62">
        <f t="shared" si="7"/>
        <v>-2.7449066731731114E-2</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t="str">
        <f t="shared" si="18"/>
        <v/>
      </c>
      <c r="AV22" s="62" t="str">
        <f t="shared" si="11"/>
        <v/>
      </c>
      <c r="AW22" s="62">
        <f t="shared" si="12"/>
        <v>0.39341262580054898</v>
      </c>
    </row>
    <row r="23" spans="1:49">
      <c r="A23" s="62">
        <v>1890</v>
      </c>
      <c r="B23" s="61">
        <v>0.99223508999999988</v>
      </c>
      <c r="C23" s="61">
        <v>4918</v>
      </c>
      <c r="D23" s="61">
        <v>0.685419</v>
      </c>
      <c r="H23" s="61">
        <v>0.13783980000000001</v>
      </c>
      <c r="I23" s="61">
        <v>4.1770333E-2</v>
      </c>
      <c r="J23" s="61">
        <v>3.9879924999999997E-2</v>
      </c>
      <c r="K23" s="61">
        <v>9.7000000000000003E-2</v>
      </c>
      <c r="L23" s="61">
        <v>0.112</v>
      </c>
      <c r="M23" s="61">
        <v>9.8456216212280605</v>
      </c>
      <c r="N23" s="62">
        <f t="shared" si="2"/>
        <v>3.3495933588505431</v>
      </c>
      <c r="O23" s="61">
        <v>6.105486</v>
      </c>
      <c r="Z23" s="61"/>
      <c r="AB23" s="61">
        <v>0.37934053107674354</v>
      </c>
      <c r="AC23" s="63" t="str">
        <f t="shared" si="3"/>
        <v/>
      </c>
      <c r="AD23" s="20" t="str">
        <f t="shared" si="22"/>
        <v/>
      </c>
      <c r="AE23" s="62" t="str">
        <f t="shared" si="4"/>
        <v/>
      </c>
      <c r="AF23" s="20">
        <f t="shared" si="19"/>
        <v>0.13783980000000001</v>
      </c>
      <c r="AG23" s="62">
        <f t="shared" si="5"/>
        <v>6.0941311810731827E-2</v>
      </c>
      <c r="AH23" s="62">
        <f t="shared" si="6"/>
        <v>5.8183279132909937E-2</v>
      </c>
      <c r="AI23" s="62">
        <f t="shared" si="20"/>
        <v>0.14151927507116085</v>
      </c>
      <c r="AJ23" s="62">
        <f t="shared" si="21"/>
        <v>0.16340369905123728</v>
      </c>
      <c r="AK23" s="62">
        <f t="shared" si="7"/>
        <v>-2.1884423980076423E-2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t="str">
        <f t="shared" si="18"/>
        <v/>
      </c>
      <c r="AV23" s="62" t="str">
        <f t="shared" si="11"/>
        <v/>
      </c>
      <c r="AW23" s="62">
        <f t="shared" si="12"/>
        <v>0.37934053107674354</v>
      </c>
    </row>
    <row r="24" spans="1:49">
      <c r="A24" s="62">
        <v>1891</v>
      </c>
      <c r="B24" s="61">
        <v>0.99474462999999991</v>
      </c>
      <c r="C24" s="61">
        <v>4972</v>
      </c>
      <c r="D24" s="61">
        <v>0.70350500000000005</v>
      </c>
      <c r="H24" s="61">
        <v>0.14349609999999999</v>
      </c>
      <c r="I24" s="61">
        <v>4.0793207999999997E-2</v>
      </c>
      <c r="J24" s="61">
        <v>3.8579310999999998E-2</v>
      </c>
      <c r="K24" s="61">
        <v>0.112</v>
      </c>
      <c r="L24" s="61">
        <v>0.115</v>
      </c>
      <c r="M24" s="61">
        <v>9.971179649839895</v>
      </c>
      <c r="N24" s="62">
        <f t="shared" si="2"/>
        <v>3.3578179082568607</v>
      </c>
      <c r="O24" s="61">
        <v>6.105486</v>
      </c>
      <c r="Z24" s="61"/>
      <c r="AB24" s="61">
        <v>0.37242359630419331</v>
      </c>
      <c r="AC24" s="63" t="str">
        <f t="shared" si="3"/>
        <v/>
      </c>
      <c r="AD24" s="20" t="str">
        <f t="shared" si="22"/>
        <v/>
      </c>
      <c r="AE24" s="62" t="str">
        <f t="shared" si="4"/>
        <v/>
      </c>
      <c r="AF24" s="20">
        <f t="shared" si="19"/>
        <v>0.14349609999999999</v>
      </c>
      <c r="AG24" s="62">
        <f t="shared" si="5"/>
        <v>5.7985668900718539E-2</v>
      </c>
      <c r="AH24" s="62">
        <f t="shared" si="6"/>
        <v>5.4838716142742404E-2</v>
      </c>
      <c r="AI24" s="62">
        <f t="shared" si="20"/>
        <v>0.15920284859382661</v>
      </c>
      <c r="AJ24" s="62">
        <f t="shared" si="21"/>
        <v>0.16346721060973268</v>
      </c>
      <c r="AK24" s="62">
        <f t="shared" si="7"/>
        <v>-4.2643620159060758E-3</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t="str">
        <f t="shared" si="18"/>
        <v/>
      </c>
      <c r="AV24" s="62" t="str">
        <f t="shared" si="11"/>
        <v/>
      </c>
      <c r="AW24" s="62">
        <f t="shared" si="12"/>
        <v>0.37242359630419331</v>
      </c>
    </row>
    <row r="25" spans="1:49">
      <c r="A25" s="62">
        <v>1892</v>
      </c>
      <c r="B25" s="61">
        <v>0.99624600000000008</v>
      </c>
      <c r="C25" s="61">
        <v>5022</v>
      </c>
      <c r="D25" s="61">
        <v>0.70028499999999994</v>
      </c>
      <c r="H25" s="61">
        <v>0.1331618</v>
      </c>
      <c r="I25" s="61">
        <v>4.2272136000000002E-2</v>
      </c>
      <c r="J25" s="61">
        <v>3.6921872000000001E-2</v>
      </c>
      <c r="K25" s="61">
        <v>0.114</v>
      </c>
      <c r="L25" s="61">
        <v>0.115</v>
      </c>
      <c r="M25" s="61">
        <v>9.8143847372865451</v>
      </c>
      <c r="N25" s="62">
        <f t="shared" si="2"/>
        <v>3.3620382502632307</v>
      </c>
      <c r="O25" s="61">
        <v>6.105486</v>
      </c>
      <c r="Z25" s="61"/>
      <c r="AB25" s="61">
        <v>0.37555333428530635</v>
      </c>
      <c r="AC25" s="63" t="str">
        <f t="shared" si="3"/>
        <v/>
      </c>
      <c r="AD25" s="20" t="str">
        <f t="shared" si="22"/>
        <v/>
      </c>
      <c r="AE25" s="62" t="str">
        <f t="shared" si="4"/>
        <v/>
      </c>
      <c r="AF25" s="20">
        <f t="shared" si="19"/>
        <v>0.1331618</v>
      </c>
      <c r="AG25" s="62">
        <f t="shared" si="5"/>
        <v>6.0364188865961725E-2</v>
      </c>
      <c r="AH25" s="62">
        <f t="shared" si="6"/>
        <v>5.2724065202024897E-2</v>
      </c>
      <c r="AI25" s="62">
        <f t="shared" si="20"/>
        <v>0.16279086371977125</v>
      </c>
      <c r="AJ25" s="62">
        <f t="shared" si="21"/>
        <v>0.16421885375240083</v>
      </c>
      <c r="AK25" s="62">
        <f t="shared" si="7"/>
        <v>-1.4279900326295836E-3</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t="str">
        <f t="shared" si="18"/>
        <v/>
      </c>
      <c r="AV25" s="62" t="str">
        <f t="shared" si="11"/>
        <v/>
      </c>
      <c r="AW25" s="62">
        <f t="shared" si="12"/>
        <v>0.37555333428530635</v>
      </c>
    </row>
    <row r="26" spans="1:49">
      <c r="A26" s="62">
        <v>1893</v>
      </c>
      <c r="B26" s="61">
        <v>0.99463111999999998</v>
      </c>
      <c r="C26" s="61">
        <v>5072</v>
      </c>
      <c r="D26" s="61">
        <v>0.68240800000000001</v>
      </c>
      <c r="H26" s="61">
        <v>0.12934670000000001</v>
      </c>
      <c r="I26" s="61">
        <v>4.0853727999999999E-2</v>
      </c>
      <c r="J26" s="61">
        <v>3.8168608999999999E-2</v>
      </c>
      <c r="K26" s="61">
        <v>0.11600000000000001</v>
      </c>
      <c r="L26" s="61">
        <v>0.109</v>
      </c>
      <c r="M26" s="61">
        <v>9.6606422889620074</v>
      </c>
      <c r="N26" s="62">
        <f t="shared" si="2"/>
        <v>3.2955391603010922</v>
      </c>
      <c r="O26" s="61">
        <v>6.0599230000000004</v>
      </c>
      <c r="Z26" s="61"/>
      <c r="AB26" s="61">
        <v>0.39273153575615471</v>
      </c>
      <c r="AC26" s="63" t="str">
        <f t="shared" si="3"/>
        <v/>
      </c>
      <c r="AD26" s="20" t="str">
        <f t="shared" si="22"/>
        <v/>
      </c>
      <c r="AE26" s="62" t="str">
        <f t="shared" si="4"/>
        <v/>
      </c>
      <c r="AF26" s="20">
        <f t="shared" si="19"/>
        <v>0.12934670000000001</v>
      </c>
      <c r="AG26" s="62">
        <f t="shared" si="5"/>
        <v>5.9867012110057322E-2</v>
      </c>
      <c r="AH26" s="62">
        <f t="shared" si="6"/>
        <v>5.5932241415692661E-2</v>
      </c>
      <c r="AI26" s="62">
        <f t="shared" si="20"/>
        <v>0.16998628386537087</v>
      </c>
      <c r="AJ26" s="62">
        <f t="shared" si="21"/>
        <v>0.15972849087349503</v>
      </c>
      <c r="AK26" s="62">
        <f t="shared" si="7"/>
        <v>1.0257792991875847E-2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t="str">
        <f t="shared" si="18"/>
        <v/>
      </c>
      <c r="AV26" s="62" t="str">
        <f t="shared" si="11"/>
        <v/>
      </c>
      <c r="AW26" s="62">
        <f t="shared" si="12"/>
        <v>0.39273153575615471</v>
      </c>
    </row>
    <row r="27" spans="1:49">
      <c r="A27" s="62">
        <v>1894</v>
      </c>
      <c r="B27" s="61">
        <v>0.99695599999999995</v>
      </c>
      <c r="C27" s="61">
        <v>5121</v>
      </c>
      <c r="D27" s="61">
        <v>0.65141099999999996</v>
      </c>
      <c r="H27" s="61">
        <v>0.1096968</v>
      </c>
      <c r="I27" s="61">
        <v>4.3008233999999999E-2</v>
      </c>
      <c r="J27" s="61">
        <v>3.6374963000000003E-2</v>
      </c>
      <c r="K27" s="61">
        <v>0.109</v>
      </c>
      <c r="L27" s="61">
        <v>0.10100000000000001</v>
      </c>
      <c r="M27" s="61">
        <v>10.019815579885647</v>
      </c>
      <c r="N27" s="62">
        <f t="shared" si="2"/>
        <v>3.0040571978758139</v>
      </c>
      <c r="O27" s="61">
        <v>5.5587260000000001</v>
      </c>
      <c r="Z27" s="61"/>
      <c r="AB27" s="61">
        <v>0.42370279398219224</v>
      </c>
      <c r="AC27" s="63" t="str">
        <f t="shared" si="3"/>
        <v/>
      </c>
      <c r="AD27" s="20" t="str">
        <f t="shared" si="22"/>
        <v/>
      </c>
      <c r="AE27" s="62" t="str">
        <f t="shared" si="4"/>
        <v/>
      </c>
      <c r="AF27" s="20">
        <f t="shared" si="19"/>
        <v>0.1096968</v>
      </c>
      <c r="AG27" s="62">
        <f t="shared" si="5"/>
        <v>6.6023192730856564E-2</v>
      </c>
      <c r="AH27" s="62">
        <f t="shared" si="6"/>
        <v>5.5840265208908058E-2</v>
      </c>
      <c r="AI27" s="62">
        <f t="shared" si="20"/>
        <v>0.16732907488513396</v>
      </c>
      <c r="AJ27" s="62">
        <f t="shared" si="21"/>
        <v>0.15504804186604157</v>
      </c>
      <c r="AK27" s="62">
        <f t="shared" si="7"/>
        <v>1.2281033019092391E-2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t="str">
        <f t="shared" si="18"/>
        <v/>
      </c>
      <c r="AV27" s="62" t="str">
        <f t="shared" si="11"/>
        <v/>
      </c>
      <c r="AW27" s="62">
        <f t="shared" si="12"/>
        <v>0.42370279398219224</v>
      </c>
    </row>
    <row r="28" spans="1:49">
      <c r="A28" s="62">
        <v>1895</v>
      </c>
      <c r="B28" s="61">
        <v>0.99793650000000012</v>
      </c>
      <c r="C28" s="61">
        <v>5169</v>
      </c>
      <c r="D28" s="61">
        <v>0.63341800000000004</v>
      </c>
      <c r="H28" s="61">
        <v>0.11757330000000001</v>
      </c>
      <c r="I28" s="61">
        <v>4.2872338000000003E-2</v>
      </c>
      <c r="J28" s="61">
        <v>3.3978129000000003E-2</v>
      </c>
      <c r="K28" s="61">
        <v>0.11600000000000001</v>
      </c>
      <c r="L28" s="61">
        <v>0.105</v>
      </c>
      <c r="M28" s="61">
        <v>9.8148934813246811</v>
      </c>
      <c r="N28" s="62">
        <f t="shared" si="2"/>
        <v>2.9543768482812514</v>
      </c>
      <c r="O28" s="61">
        <v>5.2853459999999997</v>
      </c>
      <c r="Z28" s="61"/>
      <c r="AB28" s="61">
        <v>0.44363751184085892</v>
      </c>
      <c r="AC28" s="63" t="str">
        <f t="shared" si="3"/>
        <v/>
      </c>
      <c r="AD28" s="20" t="str">
        <f t="shared" si="22"/>
        <v/>
      </c>
      <c r="AE28" s="62" t="str">
        <f t="shared" si="4"/>
        <v/>
      </c>
      <c r="AF28" s="20">
        <f t="shared" si="19"/>
        <v>0.11757330000000001</v>
      </c>
      <c r="AG28" s="62">
        <f t="shared" si="5"/>
        <v>6.7684116965416208E-2</v>
      </c>
      <c r="AH28" s="62">
        <f t="shared" si="6"/>
        <v>5.3642506212327405E-2</v>
      </c>
      <c r="AI28" s="62">
        <f t="shared" si="20"/>
        <v>0.1831334126911455</v>
      </c>
      <c r="AJ28" s="62">
        <f t="shared" si="21"/>
        <v>0.16576731321181273</v>
      </c>
      <c r="AK28" s="62">
        <f t="shared" si="7"/>
        <v>1.7366099479332764E-2</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t="str">
        <f t="shared" si="18"/>
        <v/>
      </c>
      <c r="AV28" s="62" t="str">
        <f t="shared" si="11"/>
        <v/>
      </c>
      <c r="AW28" s="62">
        <f t="shared" si="12"/>
        <v>0.44363751184085892</v>
      </c>
    </row>
    <row r="29" spans="1:49">
      <c r="A29" s="62">
        <v>1896</v>
      </c>
      <c r="B29" s="61">
        <v>0.99617719000000016</v>
      </c>
      <c r="C29" s="61">
        <v>5218</v>
      </c>
      <c r="D29" s="61">
        <v>0.64081699999999997</v>
      </c>
      <c r="H29" s="61">
        <v>0.1099333</v>
      </c>
      <c r="I29" s="61">
        <v>4.4096384000000002E-2</v>
      </c>
      <c r="J29" s="61">
        <v>3.6618590999999999E-2</v>
      </c>
      <c r="K29" s="61">
        <v>0.13400000000000001</v>
      </c>
      <c r="L29" s="61">
        <v>0.107</v>
      </c>
      <c r="M29" s="61">
        <v>9.4734244829281558</v>
      </c>
      <c r="N29" s="62">
        <f t="shared" si="2"/>
        <v>3.0675423392139534</v>
      </c>
      <c r="O29" s="61">
        <v>5.5587260000000001</v>
      </c>
      <c r="Z29" s="61"/>
      <c r="AB29" s="61">
        <v>0.44163545568039952</v>
      </c>
      <c r="AC29" s="63" t="str">
        <f t="shared" si="3"/>
        <v/>
      </c>
      <c r="AD29" s="20" t="str">
        <f t="shared" si="22"/>
        <v/>
      </c>
      <c r="AE29" s="62" t="str">
        <f t="shared" si="4"/>
        <v/>
      </c>
      <c r="AF29" s="20">
        <f t="shared" si="19"/>
        <v>0.1099333</v>
      </c>
      <c r="AG29" s="62">
        <f t="shared" si="5"/>
        <v>6.8812756215893153E-2</v>
      </c>
      <c r="AH29" s="62">
        <f t="shared" si="6"/>
        <v>5.7143601059272776E-2</v>
      </c>
      <c r="AI29" s="62">
        <f t="shared" si="20"/>
        <v>0.2091080604915288</v>
      </c>
      <c r="AJ29" s="62">
        <f t="shared" si="21"/>
        <v>0.16697434681039985</v>
      </c>
      <c r="AK29" s="62">
        <f t="shared" si="7"/>
        <v>4.2133713681128948E-2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t="str">
        <f t="shared" si="18"/>
        <v/>
      </c>
      <c r="AV29" s="62" t="str">
        <f t="shared" si="11"/>
        <v/>
      </c>
      <c r="AW29" s="62">
        <f t="shared" si="12"/>
        <v>0.44163545568039952</v>
      </c>
    </row>
    <row r="30" spans="1:49">
      <c r="A30" s="62">
        <v>1897</v>
      </c>
      <c r="B30" s="61">
        <v>0.99553575999999988</v>
      </c>
      <c r="C30" s="61">
        <v>5269</v>
      </c>
      <c r="D30" s="61">
        <v>0.71702200000000005</v>
      </c>
      <c r="H30" s="61">
        <v>0.1204196</v>
      </c>
      <c r="I30" s="61">
        <v>4.2972756000000001E-2</v>
      </c>
      <c r="J30" s="61">
        <v>3.7829778000000001E-2</v>
      </c>
      <c r="K30" s="61">
        <v>0.16</v>
      </c>
      <c r="L30" s="61">
        <v>0.126</v>
      </c>
      <c r="M30" s="61">
        <v>10.396693163336399</v>
      </c>
      <c r="N30" s="62">
        <f t="shared" si="2"/>
        <v>3.0972529065307532</v>
      </c>
      <c r="O30" s="61">
        <v>5.6042899999999998</v>
      </c>
      <c r="Z30" s="61"/>
      <c r="AB30" s="61">
        <v>0.40027894002789405</v>
      </c>
      <c r="AC30" s="63" t="str">
        <f t="shared" si="3"/>
        <v/>
      </c>
      <c r="AD30" s="20" t="str">
        <f t="shared" si="22"/>
        <v/>
      </c>
      <c r="AE30" s="62" t="str">
        <f t="shared" si="4"/>
        <v/>
      </c>
      <c r="AF30" s="20">
        <f t="shared" si="19"/>
        <v>0.1204196</v>
      </c>
      <c r="AG30" s="62">
        <f t="shared" si="5"/>
        <v>5.9932269860617941E-2</v>
      </c>
      <c r="AH30" s="62">
        <f t="shared" si="6"/>
        <v>5.2759577809328023E-2</v>
      </c>
      <c r="AI30" s="62">
        <f t="shared" si="20"/>
        <v>0.22314517546184076</v>
      </c>
      <c r="AJ30" s="62">
        <f t="shared" si="21"/>
        <v>0.1757268256761996</v>
      </c>
      <c r="AK30" s="62">
        <f t="shared" si="7"/>
        <v>4.7418349785641162E-2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t="str">
        <f t="shared" si="18"/>
        <v/>
      </c>
      <c r="AV30" s="62" t="str">
        <f t="shared" si="11"/>
        <v/>
      </c>
      <c r="AW30" s="62">
        <f t="shared" si="12"/>
        <v>0.40027894002789405</v>
      </c>
    </row>
    <row r="31" spans="1:49">
      <c r="A31" s="62">
        <v>1898</v>
      </c>
      <c r="B31" s="61">
        <v>0.99525309000000006</v>
      </c>
      <c r="C31" s="61">
        <v>5325</v>
      </c>
      <c r="D31" s="61">
        <v>0.76937199999999994</v>
      </c>
      <c r="H31" s="61">
        <v>0.14742069999999999</v>
      </c>
      <c r="I31" s="61">
        <v>4.5334280999999997E-2</v>
      </c>
      <c r="J31" s="61">
        <v>4.0555238E-2</v>
      </c>
      <c r="K31" s="61">
        <v>0.155</v>
      </c>
      <c r="L31" s="61">
        <v>0.14899999999999999</v>
      </c>
      <c r="M31" s="61">
        <v>10.694511923260901</v>
      </c>
      <c r="N31" s="62">
        <f t="shared" si="2"/>
        <v>3.1968584659427526</v>
      </c>
      <c r="O31" s="61">
        <v>5.8321059999999996</v>
      </c>
      <c r="Z31" s="61"/>
      <c r="AB31" s="61">
        <v>0.37561736417988034</v>
      </c>
      <c r="AC31" s="63" t="str">
        <f t="shared" si="3"/>
        <v/>
      </c>
      <c r="AD31" s="20" t="str">
        <f t="shared" si="22"/>
        <v/>
      </c>
      <c r="AE31" s="62" t="str">
        <f t="shared" si="4"/>
        <v/>
      </c>
      <c r="AF31" s="20">
        <f t="shared" si="19"/>
        <v>0.14742069999999999</v>
      </c>
      <c r="AG31" s="62">
        <f t="shared" si="5"/>
        <v>5.892374690006915E-2</v>
      </c>
      <c r="AH31" s="62">
        <f t="shared" si="6"/>
        <v>5.2712131452665296E-2</v>
      </c>
      <c r="AI31" s="62">
        <f t="shared" si="20"/>
        <v>0.20146301139110862</v>
      </c>
      <c r="AJ31" s="62">
        <f t="shared" si="21"/>
        <v>0.19366444320822698</v>
      </c>
      <c r="AK31" s="62">
        <f t="shared" si="7"/>
        <v>7.7985681828816322E-3</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t="str">
        <f t="shared" si="18"/>
        <v/>
      </c>
      <c r="AV31" s="62" t="str">
        <f t="shared" si="11"/>
        <v/>
      </c>
      <c r="AW31" s="62">
        <f t="shared" si="12"/>
        <v>0.37561736417988034</v>
      </c>
    </row>
    <row r="32" spans="1:49">
      <c r="A32" s="62">
        <v>1899</v>
      </c>
      <c r="B32" s="61">
        <v>0.99319192000000012</v>
      </c>
      <c r="C32" s="61">
        <v>5383</v>
      </c>
      <c r="D32" s="61">
        <v>0.82598199999999999</v>
      </c>
      <c r="H32" s="61">
        <v>0.1466944</v>
      </c>
      <c r="I32" s="61">
        <v>5.1542635000000003E-2</v>
      </c>
      <c r="J32" s="61">
        <v>4.6741249999999998E-2</v>
      </c>
      <c r="K32" s="61">
        <v>0.183</v>
      </c>
      <c r="L32" s="61">
        <v>0.17299999999999999</v>
      </c>
      <c r="M32" s="61">
        <v>11.572807630697971</v>
      </c>
      <c r="N32" s="62">
        <f t="shared" si="2"/>
        <v>3.1374374974029839</v>
      </c>
      <c r="O32" s="61">
        <v>5.6498530000000002</v>
      </c>
      <c r="Z32" s="61"/>
      <c r="AB32" s="61">
        <v>0.34866828087167062</v>
      </c>
      <c r="AC32" s="63" t="str">
        <f t="shared" si="3"/>
        <v/>
      </c>
      <c r="AD32" s="20" t="str">
        <f t="shared" si="22"/>
        <v/>
      </c>
      <c r="AE32" s="62" t="str">
        <f t="shared" si="4"/>
        <v/>
      </c>
      <c r="AF32" s="20">
        <f t="shared" si="19"/>
        <v>0.1466944</v>
      </c>
      <c r="AG32" s="62">
        <f t="shared" si="5"/>
        <v>6.2401644345760565E-2</v>
      </c>
      <c r="AH32" s="62">
        <f t="shared" si="6"/>
        <v>5.6588702901516012E-2</v>
      </c>
      <c r="AI32" s="62">
        <f t="shared" si="20"/>
        <v>0.22155446486727312</v>
      </c>
      <c r="AJ32" s="62">
        <f t="shared" si="21"/>
        <v>0.20944766350840574</v>
      </c>
      <c r="AK32" s="62">
        <f t="shared" si="7"/>
        <v>1.2106801358867381E-2</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t="str">
        <f t="shared" si="18"/>
        <v/>
      </c>
      <c r="AV32" s="62" t="str">
        <f t="shared" si="11"/>
        <v/>
      </c>
      <c r="AW32" s="62">
        <f t="shared" si="12"/>
        <v>0.34866828087167062</v>
      </c>
    </row>
    <row r="33" spans="1:49">
      <c r="A33" s="62">
        <v>1900</v>
      </c>
      <c r="B33" s="61">
        <v>1</v>
      </c>
      <c r="C33" s="61">
        <v>5457</v>
      </c>
      <c r="D33" s="61">
        <v>0.90735699999999997</v>
      </c>
      <c r="H33" s="61">
        <v>0.14844189999999999</v>
      </c>
      <c r="I33" s="61">
        <v>5.2717466999999997E-2</v>
      </c>
      <c r="J33" s="61">
        <v>5.1029994000000002E-2</v>
      </c>
      <c r="K33" s="61">
        <v>0.19500000000000001</v>
      </c>
      <c r="L33" s="61">
        <v>0.17799999999999999</v>
      </c>
      <c r="M33" s="61">
        <v>12.051535770583445</v>
      </c>
      <c r="N33" s="62">
        <f t="shared" si="2"/>
        <v>3.2647464598357265</v>
      </c>
      <c r="O33" s="61">
        <v>5.8321059999999996</v>
      </c>
      <c r="Z33" s="61"/>
      <c r="AB33" s="61">
        <v>0.32179854529424728</v>
      </c>
      <c r="AC33" s="63" t="str">
        <f t="shared" si="3"/>
        <v/>
      </c>
      <c r="AD33" s="20" t="str">
        <f t="shared" si="22"/>
        <v/>
      </c>
      <c r="AE33" s="62" t="str">
        <f t="shared" si="4"/>
        <v/>
      </c>
      <c r="AF33" s="20">
        <f t="shared" si="19"/>
        <v>0.14844189999999999</v>
      </c>
      <c r="AG33" s="62">
        <f t="shared" si="5"/>
        <v>5.8100027883181589E-2</v>
      </c>
      <c r="AH33" s="62">
        <f t="shared" si="6"/>
        <v>5.6240260448753909E-2</v>
      </c>
      <c r="AI33" s="62">
        <f t="shared" si="20"/>
        <v>0.21490989764778362</v>
      </c>
      <c r="AJ33" s="62">
        <f t="shared" si="21"/>
        <v>0.19617416298105375</v>
      </c>
      <c r="AK33" s="62">
        <f t="shared" si="7"/>
        <v>1.873573466672987E-2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t="str">
        <f t="shared" si="18"/>
        <v/>
      </c>
      <c r="AV33" s="62" t="str">
        <f t="shared" si="11"/>
        <v/>
      </c>
      <c r="AW33" s="62">
        <f t="shared" si="12"/>
        <v>0.32179854529424728</v>
      </c>
    </row>
    <row r="34" spans="1:49">
      <c r="A34" s="62">
        <v>1901</v>
      </c>
      <c r="B34" s="61">
        <v>1</v>
      </c>
      <c r="C34" s="61">
        <v>5536</v>
      </c>
      <c r="D34" s="61">
        <v>0.99066299999999996</v>
      </c>
      <c r="H34" s="61">
        <v>0.17491699999999999</v>
      </c>
      <c r="I34" s="61">
        <v>5.7982866000000001E-2</v>
      </c>
      <c r="J34" s="61">
        <v>5.2516332999999998E-2</v>
      </c>
      <c r="K34" s="61">
        <v>0.21</v>
      </c>
      <c r="L34" s="61">
        <v>0.19700000000000001</v>
      </c>
      <c r="M34" s="61">
        <v>12.819535770552745</v>
      </c>
      <c r="N34" s="62">
        <f t="shared" si="2"/>
        <v>3.303126274086305</v>
      </c>
      <c r="O34" s="61">
        <v>5.877669</v>
      </c>
      <c r="Z34" s="61"/>
      <c r="AB34" s="61">
        <v>0.29978802866659937</v>
      </c>
      <c r="AC34" s="63" t="str">
        <f t="shared" si="3"/>
        <v/>
      </c>
      <c r="AD34" s="20" t="str">
        <f t="shared" si="22"/>
        <v/>
      </c>
      <c r="AE34" s="62" t="str">
        <f t="shared" si="4"/>
        <v/>
      </c>
      <c r="AF34" s="20">
        <f t="shared" si="19"/>
        <v>0.17491699999999999</v>
      </c>
      <c r="AG34" s="62">
        <f t="shared" si="5"/>
        <v>5.8529354583748465E-2</v>
      </c>
      <c r="AH34" s="62">
        <f t="shared" si="6"/>
        <v>5.3011299503463845E-2</v>
      </c>
      <c r="AI34" s="62">
        <f t="shared" si="20"/>
        <v>0.2119792502596746</v>
      </c>
      <c r="AJ34" s="62">
        <f t="shared" si="21"/>
        <v>0.19885672524359951</v>
      </c>
      <c r="AK34" s="62">
        <f t="shared" si="7"/>
        <v>1.3122525016075082E-2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t="str">
        <f t="shared" si="18"/>
        <v/>
      </c>
      <c r="AV34" s="62" t="str">
        <f t="shared" si="11"/>
        <v/>
      </c>
      <c r="AW34" s="62">
        <f t="shared" si="12"/>
        <v>0.29978802866659937</v>
      </c>
    </row>
    <row r="35" spans="1:49">
      <c r="A35" s="62">
        <v>1902</v>
      </c>
      <c r="B35" s="61">
        <v>1</v>
      </c>
      <c r="C35" s="61">
        <v>5650</v>
      </c>
      <c r="D35" s="61">
        <v>1.119599</v>
      </c>
      <c r="H35" s="61">
        <v>0.1796585</v>
      </c>
      <c r="I35" s="61">
        <v>6.3970799999999994E-2</v>
      </c>
      <c r="J35" s="61">
        <v>5.8052332999999998E-2</v>
      </c>
      <c r="K35" s="61">
        <v>0.22500000000000001</v>
      </c>
      <c r="L35" s="61">
        <v>0.22500000000000001</v>
      </c>
      <c r="M35" s="61">
        <v>13.788794912008436</v>
      </c>
      <c r="N35" s="62">
        <f t="shared" si="2"/>
        <v>3.4005984727016951</v>
      </c>
      <c r="O35" s="61">
        <v>5.9687960000000002</v>
      </c>
      <c r="Z35" s="61"/>
      <c r="AB35" s="61">
        <v>0.25187566988210075</v>
      </c>
      <c r="AC35" s="63" t="str">
        <f t="shared" si="3"/>
        <v/>
      </c>
      <c r="AD35" s="20" t="str">
        <f t="shared" si="22"/>
        <v/>
      </c>
      <c r="AE35" s="62" t="str">
        <f t="shared" si="4"/>
        <v/>
      </c>
      <c r="AF35" s="20">
        <f t="shared" si="19"/>
        <v>0.1796585</v>
      </c>
      <c r="AG35" s="62">
        <f t="shared" si="5"/>
        <v>5.7137242887855377E-2</v>
      </c>
      <c r="AH35" s="62">
        <f t="shared" si="6"/>
        <v>5.1851004690072068E-2</v>
      </c>
      <c r="AI35" s="62">
        <f t="shared" si="20"/>
        <v>0.20096480972205227</v>
      </c>
      <c r="AJ35" s="62">
        <f t="shared" si="21"/>
        <v>0.20096480972205227</v>
      </c>
      <c r="AK35" s="62">
        <f t="shared" si="7"/>
        <v>0</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t="str">
        <f t="shared" si="18"/>
        <v/>
      </c>
      <c r="AV35" s="62" t="str">
        <f t="shared" si="11"/>
        <v/>
      </c>
      <c r="AW35" s="62">
        <f t="shared" si="12"/>
        <v>0.25187566988210075</v>
      </c>
    </row>
    <row r="36" spans="1:49">
      <c r="A36" s="62">
        <v>1903</v>
      </c>
      <c r="B36" s="61">
        <v>1</v>
      </c>
      <c r="C36" s="61">
        <v>5813</v>
      </c>
      <c r="D36" s="61">
        <v>1.17815</v>
      </c>
      <c r="H36" s="61">
        <v>0.20907149999999999</v>
      </c>
      <c r="I36" s="61">
        <v>6.1746572E-2</v>
      </c>
      <c r="J36" s="61">
        <v>6.9348084000000004E-2</v>
      </c>
      <c r="K36" s="61">
        <v>0.21099999999999999</v>
      </c>
      <c r="L36" s="61">
        <v>0.24399999999999999</v>
      </c>
      <c r="M36" s="61">
        <v>13.799987280847416</v>
      </c>
      <c r="N36" s="62">
        <f t="shared" si="2"/>
        <v>3.4752751266504998</v>
      </c>
      <c r="O36" s="61">
        <v>6.0143589999999998</v>
      </c>
      <c r="Z36" s="61"/>
      <c r="AB36" s="61">
        <v>0.2469869292140553</v>
      </c>
      <c r="AC36" s="63" t="str">
        <f t="shared" si="3"/>
        <v/>
      </c>
      <c r="AD36" s="20" t="str">
        <f t="shared" si="22"/>
        <v/>
      </c>
      <c r="AE36" s="62" t="str">
        <f t="shared" si="4"/>
        <v/>
      </c>
      <c r="AF36" s="20">
        <f t="shared" si="19"/>
        <v>0.20907149999999999</v>
      </c>
      <c r="AG36" s="62">
        <f t="shared" si="5"/>
        <v>5.240977125153843E-2</v>
      </c>
      <c r="AH36" s="62">
        <f t="shared" si="6"/>
        <v>5.886184611467131E-2</v>
      </c>
      <c r="AI36" s="62">
        <f t="shared" si="20"/>
        <v>0.17909434282561643</v>
      </c>
      <c r="AJ36" s="62">
        <f t="shared" si="21"/>
        <v>0.20710435852820097</v>
      </c>
      <c r="AK36" s="62">
        <f t="shared" si="7"/>
        <v>-2.8010015702584545E-2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t="str">
        <f t="shared" si="18"/>
        <v/>
      </c>
      <c r="AV36" s="62" t="str">
        <f t="shared" si="11"/>
        <v/>
      </c>
      <c r="AW36" s="62">
        <f t="shared" si="12"/>
        <v>0.2469869292140553</v>
      </c>
    </row>
    <row r="37" spans="1:49">
      <c r="A37" s="62">
        <v>1904</v>
      </c>
      <c r="B37" s="61">
        <v>1</v>
      </c>
      <c r="C37" s="61">
        <v>5994</v>
      </c>
      <c r="D37" s="61">
        <v>1.205816</v>
      </c>
      <c r="H37" s="61">
        <v>0.22140000000000001</v>
      </c>
      <c r="I37" s="61">
        <v>7.2255048000000002E-2</v>
      </c>
      <c r="J37" s="61">
        <v>7.0679253999999997E-2</v>
      </c>
      <c r="K37" s="61">
        <v>0.20100000000000001</v>
      </c>
      <c r="L37" s="61">
        <v>0.252</v>
      </c>
      <c r="M37" s="61">
        <v>13.576139904067812</v>
      </c>
      <c r="N37" s="62">
        <f t="shared" si="2"/>
        <v>3.5063528065377603</v>
      </c>
      <c r="O37" s="61">
        <v>6.105486</v>
      </c>
      <c r="Z37" s="61"/>
      <c r="AB37" s="61">
        <v>0.24465085420467736</v>
      </c>
      <c r="AC37" s="63" t="str">
        <f t="shared" si="3"/>
        <v/>
      </c>
      <c r="AD37" s="20" t="str">
        <f t="shared" si="22"/>
        <v/>
      </c>
      <c r="AE37" s="62" t="str">
        <f t="shared" si="4"/>
        <v/>
      </c>
      <c r="AF37" s="20">
        <f t="shared" si="19"/>
        <v>0.22140000000000001</v>
      </c>
      <c r="AG37" s="62">
        <f t="shared" si="5"/>
        <v>5.9922117470658877E-2</v>
      </c>
      <c r="AH37" s="62">
        <f t="shared" si="6"/>
        <v>5.8615289563250114E-2</v>
      </c>
      <c r="AI37" s="62">
        <f t="shared" si="20"/>
        <v>0.16669209896037207</v>
      </c>
      <c r="AJ37" s="62">
        <f t="shared" si="21"/>
        <v>0.20898710914434707</v>
      </c>
      <c r="AK37" s="62">
        <f t="shared" si="7"/>
        <v>-4.2295010183974996E-2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t="str">
        <f t="shared" si="18"/>
        <v/>
      </c>
      <c r="AV37" s="62" t="str">
        <f t="shared" si="11"/>
        <v/>
      </c>
      <c r="AW37" s="62">
        <f t="shared" si="12"/>
        <v>0.24465085420467736</v>
      </c>
    </row>
    <row r="38" spans="1:49">
      <c r="A38" s="62">
        <v>1905</v>
      </c>
      <c r="B38" s="61">
        <v>1</v>
      </c>
      <c r="C38" s="61">
        <v>6166</v>
      </c>
      <c r="D38" s="61">
        <v>1.3615429999999999</v>
      </c>
      <c r="H38" s="61">
        <v>0.22109129999999999</v>
      </c>
      <c r="I38" s="61">
        <v>7.8804138999999995E-2</v>
      </c>
      <c r="J38" s="61">
        <v>7.1186073000000002E-2</v>
      </c>
      <c r="K38" s="61">
        <v>0.247</v>
      </c>
      <c r="L38" s="61">
        <v>0.28399999999999997</v>
      </c>
      <c r="M38" s="61">
        <v>14.744623210857352</v>
      </c>
      <c r="N38" s="62">
        <f t="shared" si="2"/>
        <v>3.5437393895741875</v>
      </c>
      <c r="O38" s="61">
        <v>6.1510499999999997</v>
      </c>
      <c r="Z38" s="61"/>
      <c r="AB38" s="61">
        <v>0.22695556371648917</v>
      </c>
      <c r="AC38" s="63" t="str">
        <f t="shared" si="3"/>
        <v/>
      </c>
      <c r="AD38" s="20" t="str">
        <f t="shared" si="22"/>
        <v/>
      </c>
      <c r="AE38" s="62" t="str">
        <f t="shared" si="4"/>
        <v/>
      </c>
      <c r="AF38" s="20">
        <f t="shared" ref="AF38:AF69" si="27">IF(H38="","",H38)</f>
        <v>0.22109129999999999</v>
      </c>
      <c r="AG38" s="62">
        <f t="shared" si="5"/>
        <v>5.7878553229681322E-2</v>
      </c>
      <c r="AH38" s="62">
        <f t="shared" si="6"/>
        <v>5.2283382162737431E-2</v>
      </c>
      <c r="AI38" s="62">
        <f t="shared" si="20"/>
        <v>0.18141182467244885</v>
      </c>
      <c r="AJ38" s="62">
        <f t="shared" si="21"/>
        <v>0.20858687533188447</v>
      </c>
      <c r="AK38" s="62">
        <f t="shared" si="7"/>
        <v>-2.7175050659435623E-2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t="str">
        <f t="shared" si="18"/>
        <v/>
      </c>
      <c r="AV38" s="62" t="str">
        <f t="shared" si="11"/>
        <v/>
      </c>
      <c r="AW38" s="62">
        <f t="shared" si="12"/>
        <v>0.22695556371648917</v>
      </c>
    </row>
    <row r="39" spans="1:49">
      <c r="A39" s="62">
        <v>1906</v>
      </c>
      <c r="B39" s="61">
        <v>1</v>
      </c>
      <c r="C39" s="61">
        <v>6282</v>
      </c>
      <c r="D39" s="61">
        <v>1.5258849999999999</v>
      </c>
      <c r="H39" s="61">
        <v>0.22738259999999999</v>
      </c>
      <c r="I39" s="61">
        <v>8.3277641999999999E-2</v>
      </c>
      <c r="J39" s="61">
        <v>8.0139360000000007E-2</v>
      </c>
      <c r="K39" s="61">
        <v>0.192</v>
      </c>
      <c r="L39" s="61">
        <v>0.25</v>
      </c>
      <c r="M39" s="61">
        <v>15.921856915102822</v>
      </c>
      <c r="N39" s="62">
        <f t="shared" si="2"/>
        <v>3.609921587201371</v>
      </c>
      <c r="O39" s="61">
        <v>6.2877390000000002</v>
      </c>
      <c r="Z39" s="61"/>
      <c r="AB39" s="61">
        <v>0.19398387836686545</v>
      </c>
      <c r="AC39" s="63" t="str">
        <f t="shared" si="3"/>
        <v/>
      </c>
      <c r="AD39" s="20" t="str">
        <f t="shared" ref="AD39:AD70" si="28">IF(F39="","",F39)</f>
        <v/>
      </c>
      <c r="AE39" s="62" t="str">
        <f t="shared" si="4"/>
        <v/>
      </c>
      <c r="AF39" s="20">
        <f t="shared" si="27"/>
        <v>0.22738259999999999</v>
      </c>
      <c r="AG39" s="62">
        <f t="shared" si="5"/>
        <v>5.4576617503940335E-2</v>
      </c>
      <c r="AH39" s="62">
        <f t="shared" si="6"/>
        <v>5.2519921226042598E-2</v>
      </c>
      <c r="AI39" s="62">
        <f t="shared" si="20"/>
        <v>0.12582861749083318</v>
      </c>
      <c r="AJ39" s="62">
        <f t="shared" si="21"/>
        <v>0.16383934569118905</v>
      </c>
      <c r="AK39" s="62">
        <f t="shared" si="7"/>
        <v>-3.8010728200355864E-2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t="str">
        <f t="shared" si="18"/>
        <v/>
      </c>
      <c r="AV39" s="62" t="str">
        <f t="shared" si="11"/>
        <v/>
      </c>
      <c r="AW39" s="62">
        <f t="shared" si="12"/>
        <v>0.19398387836686545</v>
      </c>
    </row>
    <row r="40" spans="1:49">
      <c r="A40" s="62">
        <v>1907</v>
      </c>
      <c r="B40" s="61">
        <v>1</v>
      </c>
      <c r="C40" s="61">
        <v>6596</v>
      </c>
      <c r="D40" s="61">
        <v>1.7284059999999999</v>
      </c>
      <c r="H40" s="61">
        <v>0.25025269999999999</v>
      </c>
      <c r="I40" s="61">
        <v>6.5778138999999999E-2</v>
      </c>
      <c r="J40" s="61">
        <v>6.7969327999999996E-2</v>
      </c>
      <c r="K40" s="61">
        <v>0.26300000000000001</v>
      </c>
      <c r="L40" s="61">
        <v>0.35199999999999998</v>
      </c>
      <c r="M40" s="61">
        <v>16.040394275988387</v>
      </c>
      <c r="N40" s="62">
        <f t="shared" si="2"/>
        <v>3.8656069432987974</v>
      </c>
      <c r="O40" s="61">
        <v>6.4699929999999997</v>
      </c>
      <c r="Z40" s="61"/>
      <c r="AB40" s="61">
        <v>0.18747830112255526</v>
      </c>
      <c r="AC40" s="63" t="str">
        <f t="shared" si="3"/>
        <v/>
      </c>
      <c r="AD40" s="20" t="str">
        <f t="shared" si="28"/>
        <v/>
      </c>
      <c r="AE40" s="62" t="str">
        <f t="shared" si="4"/>
        <v/>
      </c>
      <c r="AF40" s="20">
        <f t="shared" si="27"/>
        <v>0.25025269999999999</v>
      </c>
      <c r="AG40" s="62">
        <f t="shared" si="5"/>
        <v>3.8057111002854659E-2</v>
      </c>
      <c r="AH40" s="62">
        <f t="shared" si="6"/>
        <v>3.9324862329799828E-2</v>
      </c>
      <c r="AI40" s="62">
        <f t="shared" si="20"/>
        <v>0.15216332273782898</v>
      </c>
      <c r="AJ40" s="62">
        <f t="shared" si="21"/>
        <v>0.20365585400652395</v>
      </c>
      <c r="AK40" s="62">
        <f t="shared" si="7"/>
        <v>-5.1492531268694963E-2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t="str">
        <f t="shared" si="18"/>
        <v/>
      </c>
      <c r="AV40" s="62" t="str">
        <f t="shared" si="11"/>
        <v/>
      </c>
      <c r="AW40" s="62">
        <f t="shared" si="12"/>
        <v>0.18747830112255526</v>
      </c>
    </row>
    <row r="41" spans="1:49">
      <c r="A41" s="62">
        <v>1908</v>
      </c>
      <c r="B41" s="61">
        <v>1</v>
      </c>
      <c r="C41" s="61">
        <v>6813</v>
      </c>
      <c r="D41" s="61">
        <v>1.6537929999999998</v>
      </c>
      <c r="H41" s="61">
        <v>0.2542932</v>
      </c>
      <c r="I41" s="61">
        <v>0.11257868</v>
      </c>
      <c r="J41" s="61">
        <v>9.6054505999999998E-2</v>
      </c>
      <c r="K41" s="61">
        <v>0.26</v>
      </c>
      <c r="L41" s="61">
        <v>0.28899999999999998</v>
      </c>
      <c r="M41" s="61">
        <v>14.786950714830224</v>
      </c>
      <c r="N41" s="62">
        <f t="shared" si="2"/>
        <v>3.884469792991792</v>
      </c>
      <c r="O41" s="61">
        <v>6.6066830000000003</v>
      </c>
      <c r="Z41" s="61"/>
      <c r="AB41" s="61">
        <v>0.22856451807957431</v>
      </c>
      <c r="AC41" s="63" t="str">
        <f t="shared" si="3"/>
        <v/>
      </c>
      <c r="AD41" s="20" t="str">
        <f t="shared" si="28"/>
        <v/>
      </c>
      <c r="AE41" s="62" t="str">
        <f t="shared" si="4"/>
        <v/>
      </c>
      <c r="AF41" s="20">
        <f t="shared" si="27"/>
        <v>0.2542932</v>
      </c>
      <c r="AG41" s="62">
        <f t="shared" si="5"/>
        <v>6.8073017602565747E-2</v>
      </c>
      <c r="AH41" s="62">
        <f t="shared" si="6"/>
        <v>5.8081335451292883E-2</v>
      </c>
      <c r="AI41" s="62">
        <f t="shared" si="20"/>
        <v>0.15721435512183207</v>
      </c>
      <c r="AJ41" s="62">
        <f t="shared" si="21"/>
        <v>0.17474980242388255</v>
      </c>
      <c r="AK41" s="62">
        <f t="shared" si="7"/>
        <v>-1.7535447302050478E-2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t="str">
        <f t="shared" si="18"/>
        <v/>
      </c>
      <c r="AV41" s="62" t="str">
        <f t="shared" si="11"/>
        <v/>
      </c>
      <c r="AW41" s="62">
        <f t="shared" si="12"/>
        <v>0.22856451807957431</v>
      </c>
    </row>
    <row r="42" spans="1:49">
      <c r="A42" s="62">
        <v>1909</v>
      </c>
      <c r="B42" s="61">
        <v>0.99970000000000003</v>
      </c>
      <c r="C42" s="61">
        <v>6993</v>
      </c>
      <c r="D42" s="61">
        <v>1.8383430000000001</v>
      </c>
      <c r="H42" s="61">
        <v>0.2489845</v>
      </c>
      <c r="I42" s="61">
        <v>0.13344152400000001</v>
      </c>
      <c r="J42" s="61">
        <v>8.5093403999999997E-2</v>
      </c>
      <c r="K42" s="61">
        <v>0.29899999999999999</v>
      </c>
      <c r="L42" s="61">
        <v>0.37</v>
      </c>
      <c r="M42" s="61">
        <v>15.935898250555365</v>
      </c>
      <c r="N42" s="62">
        <f t="shared" si="2"/>
        <v>3.9034990936203009</v>
      </c>
      <c r="O42" s="61">
        <v>6.7433719999999999</v>
      </c>
      <c r="Z42" s="61"/>
      <c r="AB42" s="61">
        <v>0.20997660882336941</v>
      </c>
      <c r="AC42" s="63" t="str">
        <f t="shared" si="3"/>
        <v/>
      </c>
      <c r="AD42" s="20" t="str">
        <f t="shared" si="28"/>
        <v/>
      </c>
      <c r="AE42" s="62" t="str">
        <f t="shared" si="4"/>
        <v/>
      </c>
      <c r="AF42" s="20">
        <f t="shared" si="27"/>
        <v>0.2489845</v>
      </c>
      <c r="AG42" s="62">
        <f t="shared" si="5"/>
        <v>7.2587935983654844E-2</v>
      </c>
      <c r="AH42" s="62">
        <f t="shared" si="6"/>
        <v>4.6288099663664505E-2</v>
      </c>
      <c r="AI42" s="62">
        <f t="shared" si="20"/>
        <v>0.16264647021801698</v>
      </c>
      <c r="AJ42" s="62">
        <f t="shared" si="21"/>
        <v>0.20126820729319828</v>
      </c>
      <c r="AK42" s="62">
        <f t="shared" si="7"/>
        <v>-3.8621737075181295E-2</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t="str">
        <f t="shared" si="18"/>
        <v/>
      </c>
      <c r="AV42" s="62" t="str">
        <f t="shared" si="11"/>
        <v/>
      </c>
      <c r="AW42" s="62">
        <f t="shared" si="12"/>
        <v>0.20997660882336941</v>
      </c>
    </row>
    <row r="43" spans="1:49">
      <c r="A43" s="62">
        <v>1910</v>
      </c>
      <c r="B43" s="61">
        <v>0.9998999999999999</v>
      </c>
      <c r="C43" s="61">
        <v>7188</v>
      </c>
      <c r="D43" s="61">
        <v>2.0228099999999998</v>
      </c>
      <c r="H43" s="61">
        <v>0.2830184</v>
      </c>
      <c r="I43" s="61">
        <v>0.11539577400000001</v>
      </c>
      <c r="J43" s="61">
        <v>0.101503711</v>
      </c>
      <c r="K43" s="61">
        <v>0.28999999999999998</v>
      </c>
      <c r="L43" s="61">
        <v>0.45300000000000001</v>
      </c>
      <c r="M43" s="61">
        <v>16.830677264828022</v>
      </c>
      <c r="N43" s="62">
        <f t="shared" si="2"/>
        <v>3.9565170786064425</v>
      </c>
      <c r="O43" s="61">
        <v>6.9256260000000003</v>
      </c>
      <c r="Z43" s="61"/>
      <c r="AB43" s="61">
        <v>0.19230769230769229</v>
      </c>
      <c r="AC43" s="63" t="str">
        <f t="shared" si="3"/>
        <v/>
      </c>
      <c r="AD43" s="20" t="str">
        <f t="shared" si="28"/>
        <v/>
      </c>
      <c r="AE43" s="62" t="str">
        <f t="shared" si="4"/>
        <v/>
      </c>
      <c r="AF43" s="20">
        <f t="shared" si="27"/>
        <v>0.2830184</v>
      </c>
      <c r="AG43" s="62">
        <f t="shared" si="5"/>
        <v>5.7047262965874215E-2</v>
      </c>
      <c r="AH43" s="62">
        <f t="shared" si="6"/>
        <v>5.0179557645058118E-2</v>
      </c>
      <c r="AI43" s="62">
        <f t="shared" si="20"/>
        <v>0.14336492305258527</v>
      </c>
      <c r="AJ43" s="62">
        <f t="shared" si="21"/>
        <v>0.22394589704421081</v>
      </c>
      <c r="AK43" s="62">
        <f t="shared" si="7"/>
        <v>-8.0580973991625532E-2</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t="str">
        <f t="shared" si="18"/>
        <v/>
      </c>
      <c r="AV43" s="62" t="str">
        <f t="shared" si="11"/>
        <v/>
      </c>
      <c r="AW43" s="62">
        <f t="shared" si="12"/>
        <v>0.19230769230769229</v>
      </c>
    </row>
    <row r="44" spans="1:49">
      <c r="A44" s="62">
        <v>1911</v>
      </c>
      <c r="B44" s="61">
        <v>0.9998999999999999</v>
      </c>
      <c r="C44" s="61">
        <v>7410</v>
      </c>
      <c r="D44" s="61">
        <v>2.2331650000000001</v>
      </c>
      <c r="H44" s="61">
        <v>0.29686099999999999</v>
      </c>
      <c r="I44" s="61">
        <v>0.12286125000000001</v>
      </c>
      <c r="J44" s="61">
        <v>0.117780409</v>
      </c>
      <c r="K44" s="61">
        <v>0.308</v>
      </c>
      <c r="L44" s="61">
        <v>0.52200000000000002</v>
      </c>
      <c r="M44" s="61">
        <v>17.438321143977024</v>
      </c>
      <c r="N44" s="62">
        <f t="shared" si="2"/>
        <v>4.0894560655988359</v>
      </c>
      <c r="O44" s="61">
        <v>7.1078789999999996</v>
      </c>
      <c r="Z44" s="61"/>
      <c r="AB44" s="61">
        <v>0.20732581049614907</v>
      </c>
      <c r="AC44" s="63" t="str">
        <f t="shared" si="3"/>
        <v/>
      </c>
      <c r="AD44" s="20" t="str">
        <f t="shared" si="28"/>
        <v/>
      </c>
      <c r="AE44" s="62" t="str">
        <f t="shared" si="4"/>
        <v/>
      </c>
      <c r="AF44" s="20">
        <f t="shared" si="27"/>
        <v>0.29686099999999999</v>
      </c>
      <c r="AG44" s="62">
        <f t="shared" si="5"/>
        <v>5.5016646777107825E-2</v>
      </c>
      <c r="AH44" s="62">
        <f t="shared" si="6"/>
        <v>5.2741471857207151E-2</v>
      </c>
      <c r="AI44" s="62">
        <f t="shared" si="20"/>
        <v>0.13792084328744181</v>
      </c>
      <c r="AJ44" s="62">
        <f t="shared" si="21"/>
        <v>0.23374896167546957</v>
      </c>
      <c r="AK44" s="62">
        <f t="shared" si="7"/>
        <v>-9.5828118388027766E-2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t="str">
        <f t="shared" si="18"/>
        <v/>
      </c>
      <c r="AV44" s="62" t="str">
        <f t="shared" si="11"/>
        <v/>
      </c>
      <c r="AW44" s="62">
        <f t="shared" si="12"/>
        <v>0.20732581049614907</v>
      </c>
    </row>
    <row r="45" spans="1:49">
      <c r="A45" s="62">
        <v>1912</v>
      </c>
      <c r="B45" s="61">
        <v>1.0002</v>
      </c>
      <c r="C45" s="61">
        <v>7602</v>
      </c>
      <c r="D45" s="61">
        <v>2.4938760000000002</v>
      </c>
      <c r="H45" s="61">
        <v>0.32538030000000001</v>
      </c>
      <c r="I45" s="61">
        <v>0.137142082</v>
      </c>
      <c r="J45" s="61">
        <v>0.136108217</v>
      </c>
      <c r="K45" s="61">
        <v>0.377</v>
      </c>
      <c r="L45" s="61">
        <v>0.67100000000000004</v>
      </c>
      <c r="M45" s="61">
        <v>18.119631159848041</v>
      </c>
      <c r="N45" s="62">
        <f t="shared" si="2"/>
        <v>4.2841557484544195</v>
      </c>
      <c r="O45" s="61">
        <v>7.4268229999999997</v>
      </c>
      <c r="Z45" s="61"/>
      <c r="AB45" s="61">
        <v>0.18445005814186616</v>
      </c>
      <c r="AC45" s="63" t="str">
        <f t="shared" si="3"/>
        <v/>
      </c>
      <c r="AD45" s="20" t="str">
        <f t="shared" si="28"/>
        <v/>
      </c>
      <c r="AE45" s="62" t="str">
        <f t="shared" si="4"/>
        <v/>
      </c>
      <c r="AF45" s="20">
        <f t="shared" si="27"/>
        <v>0.32538030000000001</v>
      </c>
      <c r="AG45" s="62">
        <f t="shared" si="5"/>
        <v>5.4991540076571567E-2</v>
      </c>
      <c r="AH45" s="62">
        <f t="shared" si="6"/>
        <v>5.4576978566696979E-2</v>
      </c>
      <c r="AI45" s="62">
        <f t="shared" si="20"/>
        <v>0.15117030678349686</v>
      </c>
      <c r="AJ45" s="62">
        <f t="shared" si="21"/>
        <v>0.26905908713985777</v>
      </c>
      <c r="AK45" s="62">
        <f t="shared" si="7"/>
        <v>-0.11788878035636091</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t="str">
        <f t="shared" si="18"/>
        <v/>
      </c>
      <c r="AV45" s="62" t="str">
        <f t="shared" si="11"/>
        <v/>
      </c>
      <c r="AW45" s="62">
        <f t="shared" si="12"/>
        <v>0.18445005814186616</v>
      </c>
    </row>
    <row r="46" spans="1:49">
      <c r="A46" s="62">
        <v>1913</v>
      </c>
      <c r="B46" s="61">
        <v>1.0003</v>
      </c>
      <c r="C46" s="61">
        <v>7852</v>
      </c>
      <c r="D46" s="61">
        <v>2.6514720000000001</v>
      </c>
      <c r="H46" s="61">
        <v>0.31171219999999999</v>
      </c>
      <c r="I46" s="61">
        <v>0.14445687800000001</v>
      </c>
      <c r="J46" s="61">
        <v>0.168689903</v>
      </c>
      <c r="K46" s="61">
        <v>0.45500000000000002</v>
      </c>
      <c r="L46" s="61">
        <v>0.61899999999999999</v>
      </c>
      <c r="M46" s="61">
        <v>18.407885531855595</v>
      </c>
      <c r="N46" s="62">
        <f t="shared" si="2"/>
        <v>4.3408068604452188</v>
      </c>
      <c r="O46" s="61">
        <v>7.6546390000000004</v>
      </c>
      <c r="Z46" s="61"/>
      <c r="AB46" s="61">
        <v>0.2074297567414671</v>
      </c>
      <c r="AC46" s="63" t="str">
        <f t="shared" si="3"/>
        <v/>
      </c>
      <c r="AD46" s="20" t="str">
        <f t="shared" si="28"/>
        <v/>
      </c>
      <c r="AE46" s="62" t="str">
        <f t="shared" si="4"/>
        <v/>
      </c>
      <c r="AF46" s="20">
        <f t="shared" si="27"/>
        <v>0.31171219999999999</v>
      </c>
      <c r="AG46" s="62">
        <f t="shared" si="5"/>
        <v>5.4481766354689022E-2</v>
      </c>
      <c r="AH46" s="62">
        <f t="shared" si="6"/>
        <v>6.3621227378603276E-2</v>
      </c>
      <c r="AI46" s="62">
        <f t="shared" si="20"/>
        <v>0.17160279271287798</v>
      </c>
      <c r="AJ46" s="62">
        <f t="shared" si="21"/>
        <v>0.23345522788850873</v>
      </c>
      <c r="AK46" s="62">
        <f t="shared" si="7"/>
        <v>-6.1852435175630743E-2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t="str">
        <f t="shared" si="18"/>
        <v/>
      </c>
      <c r="AV46" s="62" t="str">
        <f t="shared" si="11"/>
        <v/>
      </c>
      <c r="AW46" s="62">
        <f t="shared" si="12"/>
        <v>0.2074297567414671</v>
      </c>
    </row>
    <row r="47" spans="1:49">
      <c r="A47" s="62">
        <v>1914</v>
      </c>
      <c r="B47" s="61">
        <v>1.0004</v>
      </c>
      <c r="C47" s="61">
        <v>8093</v>
      </c>
      <c r="D47" s="61">
        <v>2.4485790000000001</v>
      </c>
      <c r="H47" s="61">
        <v>0.25378099999999998</v>
      </c>
      <c r="I47" s="61">
        <v>0.18624104799999999</v>
      </c>
      <c r="J47" s="61">
        <v>0.163174395</v>
      </c>
      <c r="K47" s="61">
        <v>0.46100000000000002</v>
      </c>
      <c r="L47" s="61">
        <v>0.45600000000000002</v>
      </c>
      <c r="M47" s="61">
        <v>16.663198727473823</v>
      </c>
      <c r="N47" s="62">
        <f t="shared" si="2"/>
        <v>4.2964901433454692</v>
      </c>
      <c r="O47" s="61">
        <v>7.7010310000000004</v>
      </c>
      <c r="Z47" s="61"/>
      <c r="AB47" s="61">
        <v>0.30629747610879687</v>
      </c>
      <c r="AC47" s="63" t="str">
        <f t="shared" si="3"/>
        <v/>
      </c>
      <c r="AD47" s="20" t="str">
        <f t="shared" si="28"/>
        <v/>
      </c>
      <c r="AE47" s="62" t="str">
        <f t="shared" si="4"/>
        <v/>
      </c>
      <c r="AF47" s="20">
        <f t="shared" si="27"/>
        <v>0.25378099999999998</v>
      </c>
      <c r="AG47" s="62">
        <f t="shared" si="5"/>
        <v>7.6060869590076519E-2</v>
      </c>
      <c r="AH47" s="62">
        <f t="shared" si="6"/>
        <v>6.6640445335845816E-2</v>
      </c>
      <c r="AI47" s="62">
        <f t="shared" si="20"/>
        <v>0.18827246333485667</v>
      </c>
      <c r="AJ47" s="62">
        <f t="shared" si="21"/>
        <v>0.18623046264792764</v>
      </c>
      <c r="AK47" s="62">
        <f t="shared" si="7"/>
        <v>2.0420006869290297E-3</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t="str">
        <f t="shared" si="18"/>
        <v/>
      </c>
      <c r="AV47" s="62" t="str">
        <f t="shared" si="11"/>
        <v/>
      </c>
      <c r="AW47" s="62">
        <f t="shared" si="12"/>
        <v>0.30629747610879687</v>
      </c>
    </row>
    <row r="48" spans="1:49">
      <c r="A48" s="62">
        <v>1915</v>
      </c>
      <c r="B48" s="61">
        <v>1</v>
      </c>
      <c r="C48" s="61">
        <v>8191</v>
      </c>
      <c r="D48" s="61">
        <v>2.6885790000000003</v>
      </c>
      <c r="H48" s="61">
        <v>0.16447519999999999</v>
      </c>
      <c r="I48" s="61">
        <v>0.24809852600000001</v>
      </c>
      <c r="J48" s="61">
        <v>0.13307345200000001</v>
      </c>
      <c r="K48" s="61">
        <v>0.77900000000000003</v>
      </c>
      <c r="L48" s="61">
        <v>0.50800000000000001</v>
      </c>
      <c r="M48" s="61">
        <v>17.522569156692256</v>
      </c>
      <c r="N48" s="62">
        <f t="shared" si="2"/>
        <v>4.4325710635872344</v>
      </c>
      <c r="O48" s="61">
        <v>7.8402060000000002</v>
      </c>
      <c r="Z48" s="61"/>
      <c r="AB48" s="61">
        <v>0.36227032656401098</v>
      </c>
      <c r="AC48" s="63" t="str">
        <f t="shared" si="3"/>
        <v/>
      </c>
      <c r="AD48" s="20" t="str">
        <f t="shared" si="28"/>
        <v/>
      </c>
      <c r="AE48" s="62" t="str">
        <f t="shared" si="4"/>
        <v/>
      </c>
      <c r="AF48" s="20">
        <f t="shared" si="27"/>
        <v>0.16447519999999999</v>
      </c>
      <c r="AG48" s="62">
        <f t="shared" si="5"/>
        <v>9.227868178692164E-2</v>
      </c>
      <c r="AH48" s="62">
        <f t="shared" si="6"/>
        <v>4.9495831069126105E-2</v>
      </c>
      <c r="AI48" s="62">
        <f t="shared" si="20"/>
        <v>0.28974413621470668</v>
      </c>
      <c r="AJ48" s="62">
        <f t="shared" si="21"/>
        <v>0.1889473956316701</v>
      </c>
      <c r="AK48" s="62">
        <f t="shared" si="7"/>
        <v>0.10079674058303659</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0.36227032656401098</v>
      </c>
    </row>
    <row r="49" spans="1:49">
      <c r="A49" s="62">
        <v>1916</v>
      </c>
      <c r="B49" s="61">
        <v>1.0003130979996739</v>
      </c>
      <c r="C49" s="61">
        <v>8214</v>
      </c>
      <c r="D49" s="61">
        <v>3.2427220000000001</v>
      </c>
      <c r="H49" s="61">
        <v>0.14667569999999999</v>
      </c>
      <c r="I49" s="61">
        <v>0.33970250200000002</v>
      </c>
      <c r="J49" s="61">
        <v>0.172147838</v>
      </c>
      <c r="K49" s="61">
        <v>1.179</v>
      </c>
      <c r="L49" s="61">
        <v>0.84599999999999997</v>
      </c>
      <c r="M49" s="61">
        <v>19.233170110518948</v>
      </c>
      <c r="N49" s="62">
        <f t="shared" si="2"/>
        <v>4.8570408958076419</v>
      </c>
      <c r="O49" s="61">
        <v>8.4896910000000005</v>
      </c>
      <c r="Z49" s="61"/>
      <c r="AB49" s="61">
        <v>0.43482283282449813</v>
      </c>
      <c r="AC49" s="63" t="str">
        <f t="shared" si="3"/>
        <v/>
      </c>
      <c r="AD49" s="20" t="str">
        <f t="shared" si="28"/>
        <v/>
      </c>
      <c r="AE49" s="62" t="str">
        <f t="shared" si="4"/>
        <v/>
      </c>
      <c r="AF49" s="20">
        <f t="shared" si="27"/>
        <v>0.14667569999999999</v>
      </c>
      <c r="AG49" s="62">
        <f t="shared" si="5"/>
        <v>0.10475844121080993</v>
      </c>
      <c r="AH49" s="62">
        <f t="shared" si="6"/>
        <v>5.308744875447232E-2</v>
      </c>
      <c r="AI49" s="62">
        <f t="shared" si="20"/>
        <v>0.36358343391755443</v>
      </c>
      <c r="AJ49" s="62">
        <f t="shared" si="21"/>
        <v>0.2608919296812986</v>
      </c>
      <c r="AK49" s="62">
        <f t="shared" si="7"/>
        <v>0.10269150423625584</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0.43482283282449813</v>
      </c>
    </row>
    <row r="50" spans="1:49">
      <c r="A50" s="62">
        <v>1917</v>
      </c>
      <c r="B50" s="61">
        <v>1.0025776270792206</v>
      </c>
      <c r="C50" s="61">
        <v>8277</v>
      </c>
      <c r="D50" s="61">
        <v>3.9918719999999999</v>
      </c>
      <c r="H50" s="61">
        <v>0.14207600000000001</v>
      </c>
      <c r="I50" s="61">
        <v>0.498203118</v>
      </c>
      <c r="J50" s="61">
        <v>0.232701294</v>
      </c>
      <c r="K50" s="61">
        <v>1.5860000000000001</v>
      </c>
      <c r="L50" s="61">
        <v>0.96399999999999997</v>
      </c>
      <c r="M50" s="61">
        <v>19.872559617647603</v>
      </c>
      <c r="N50" s="62">
        <f t="shared" si="2"/>
        <v>5.7427175558048198</v>
      </c>
      <c r="O50" s="61">
        <v>10.051550000000001</v>
      </c>
      <c r="Z50" s="61"/>
      <c r="AB50" s="61">
        <v>0.46869911570931128</v>
      </c>
      <c r="AC50" s="63" t="str">
        <f t="shared" si="3"/>
        <v/>
      </c>
      <c r="AD50" s="20" t="str">
        <f t="shared" si="28"/>
        <v/>
      </c>
      <c r="AE50" s="62" t="str">
        <f t="shared" si="4"/>
        <v/>
      </c>
      <c r="AF50" s="20">
        <f t="shared" si="27"/>
        <v>0.14207600000000001</v>
      </c>
      <c r="AG50" s="62">
        <f t="shared" si="5"/>
        <v>0.12480438200423261</v>
      </c>
      <c r="AH50" s="62">
        <f t="shared" si="6"/>
        <v>5.8293776453754033E-2</v>
      </c>
      <c r="AI50" s="62">
        <f t="shared" si="20"/>
        <v>0.39730732849149475</v>
      </c>
      <c r="AJ50" s="62">
        <f t="shared" si="21"/>
        <v>0.24149070912093373</v>
      </c>
      <c r="AK50" s="62">
        <f t="shared" si="7"/>
        <v>0.15581661937056102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0.46869911570931128</v>
      </c>
    </row>
    <row r="51" spans="1:49">
      <c r="A51" s="62">
        <v>1918</v>
      </c>
      <c r="B51" s="61">
        <v>1.0151562833098156</v>
      </c>
      <c r="C51" s="61">
        <v>8374</v>
      </c>
      <c r="D51" s="61">
        <v>4.261482</v>
      </c>
      <c r="H51" s="61">
        <v>0.1238073</v>
      </c>
      <c r="I51" s="61">
        <v>0.57666921000000004</v>
      </c>
      <c r="J51" s="61">
        <v>0.26077895299999998</v>
      </c>
      <c r="K51" s="61">
        <v>1.2689999999999999</v>
      </c>
      <c r="L51" s="61">
        <v>0.92</v>
      </c>
      <c r="M51" s="61">
        <v>18.382346581141196</v>
      </c>
      <c r="N51" s="62">
        <f t="shared" si="2"/>
        <v>6.5508003761286835</v>
      </c>
      <c r="O51" s="61">
        <v>11.36598</v>
      </c>
      <c r="Z51" s="61"/>
      <c r="AB51" s="61">
        <v>0.61903085767922095</v>
      </c>
      <c r="AC51" s="63" t="str">
        <f t="shared" si="3"/>
        <v/>
      </c>
      <c r="AD51" s="20" t="str">
        <f t="shared" si="28"/>
        <v/>
      </c>
      <c r="AE51" s="62" t="str">
        <f t="shared" si="4"/>
        <v/>
      </c>
      <c r="AF51" s="20">
        <f t="shared" si="27"/>
        <v>0.1238073</v>
      </c>
      <c r="AG51" s="62">
        <f t="shared" si="5"/>
        <v>0.13532128259605461</v>
      </c>
      <c r="AH51" s="62">
        <f t="shared" si="6"/>
        <v>6.1194427900903951E-2</v>
      </c>
      <c r="AI51" s="62">
        <f t="shared" si="20"/>
        <v>0.29778372875914999</v>
      </c>
      <c r="AJ51" s="62">
        <f t="shared" si="21"/>
        <v>0.21588733684666508</v>
      </c>
      <c r="AK51" s="62">
        <f t="shared" si="7"/>
        <v>8.1896391912484906E-2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0.61903085767922095</v>
      </c>
    </row>
    <row r="52" spans="1:49">
      <c r="A52" s="62">
        <v>1919</v>
      </c>
      <c r="B52" s="61">
        <v>1.0775281504229297</v>
      </c>
      <c r="C52" s="61">
        <v>8548</v>
      </c>
      <c r="D52" s="61">
        <v>4.367381</v>
      </c>
      <c r="H52" s="61">
        <v>0.14529739999999999</v>
      </c>
      <c r="I52" s="61">
        <v>0.69704221200000005</v>
      </c>
      <c r="J52" s="61">
        <v>0.31294674700000003</v>
      </c>
      <c r="K52" s="61">
        <v>1.29</v>
      </c>
      <c r="L52" s="61">
        <v>0.94099999999999995</v>
      </c>
      <c r="M52" s="61">
        <v>16.638575516028066</v>
      </c>
      <c r="N52" s="62">
        <f t="shared" si="2"/>
        <v>7.2662115570666845</v>
      </c>
      <c r="O52" s="61">
        <v>12.49485</v>
      </c>
      <c r="Z52" s="61"/>
      <c r="AB52" s="61">
        <v>0.68187022026835198</v>
      </c>
      <c r="AC52" s="63" t="str">
        <f t="shared" si="3"/>
        <v/>
      </c>
      <c r="AD52" s="20" t="str">
        <f t="shared" si="28"/>
        <v/>
      </c>
      <c r="AE52" s="62" t="str">
        <f t="shared" si="4"/>
        <v/>
      </c>
      <c r="AF52" s="20">
        <f t="shared" si="27"/>
        <v>0.14529739999999999</v>
      </c>
      <c r="AG52" s="62">
        <f t="shared" si="5"/>
        <v>0.15960187856291908</v>
      </c>
      <c r="AH52" s="62">
        <f t="shared" si="6"/>
        <v>7.1655472009426249E-2</v>
      </c>
      <c r="AI52" s="62">
        <f t="shared" si="20"/>
        <v>0.2953715281538295</v>
      </c>
      <c r="AJ52" s="62">
        <f t="shared" si="21"/>
        <v>0.21546093642849112</v>
      </c>
      <c r="AK52" s="62">
        <f t="shared" si="7"/>
        <v>7.9910591725338376E-2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0.68187022026835198</v>
      </c>
    </row>
    <row r="53" spans="1:49">
      <c r="A53" s="62">
        <v>1920</v>
      </c>
      <c r="B53" s="61">
        <v>1.1584800741427248</v>
      </c>
      <c r="C53" s="61">
        <v>8798</v>
      </c>
      <c r="D53" s="61">
        <v>5.060886</v>
      </c>
      <c r="H53" s="61">
        <v>0.15994159999999999</v>
      </c>
      <c r="I53" s="61">
        <v>0.74098892100000002</v>
      </c>
      <c r="J53" s="61">
        <v>0.34974633500000002</v>
      </c>
      <c r="K53" s="61">
        <v>1.298</v>
      </c>
      <c r="L53" s="61">
        <v>1.337</v>
      </c>
      <c r="M53" s="61">
        <v>15.985042924639249</v>
      </c>
      <c r="N53" s="62">
        <f t="shared" si="2"/>
        <v>8.5152304067924884</v>
      </c>
      <c r="O53" s="61">
        <v>14.47423</v>
      </c>
      <c r="Z53" s="61"/>
      <c r="AB53" s="61">
        <v>0.58388824122191718</v>
      </c>
      <c r="AC53" s="63" t="str">
        <f t="shared" si="3"/>
        <v/>
      </c>
      <c r="AD53" s="20" t="str">
        <f t="shared" si="28"/>
        <v/>
      </c>
      <c r="AE53" s="62" t="str">
        <f t="shared" si="4"/>
        <v/>
      </c>
      <c r="AF53" s="20">
        <f t="shared" si="27"/>
        <v>0.15994159999999999</v>
      </c>
      <c r="AG53" s="62">
        <f t="shared" si="5"/>
        <v>0.1464148611527705</v>
      </c>
      <c r="AH53" s="62">
        <f t="shared" si="6"/>
        <v>6.9107728370091728E-2</v>
      </c>
      <c r="AI53" s="62">
        <f t="shared" si="20"/>
        <v>0.25647683034156471</v>
      </c>
      <c r="AJ53" s="62">
        <f t="shared" si="21"/>
        <v>0.26418299088341446</v>
      </c>
      <c r="AK53" s="62">
        <f t="shared" si="7"/>
        <v>-7.7061605418497492E-3</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0.58388824122191718</v>
      </c>
    </row>
    <row r="54" spans="1:49">
      <c r="A54" s="62">
        <v>1921</v>
      </c>
      <c r="B54" s="61">
        <v>1.0778835540838851</v>
      </c>
      <c r="C54" s="61">
        <v>9028</v>
      </c>
      <c r="D54" s="61">
        <v>4.0738250000000003</v>
      </c>
      <c r="H54" s="61">
        <v>0.17013819999999999</v>
      </c>
      <c r="I54" s="61">
        <v>0.53839251300000002</v>
      </c>
      <c r="J54" s="61">
        <v>0.436292185</v>
      </c>
      <c r="K54" s="61">
        <v>0.81399999999999995</v>
      </c>
      <c r="L54" s="61">
        <v>0.79900000000000004</v>
      </c>
      <c r="M54" s="61">
        <v>13.896750396900783</v>
      </c>
      <c r="N54" s="62">
        <f t="shared" si="2"/>
        <v>7.6836075567935245</v>
      </c>
      <c r="O54" s="61">
        <v>12.74227</v>
      </c>
      <c r="Z54" s="61"/>
      <c r="AB54" s="61">
        <v>0.74083165594776379</v>
      </c>
      <c r="AC54" s="63" t="str">
        <f t="shared" si="3"/>
        <v/>
      </c>
      <c r="AD54" s="20" t="str">
        <f t="shared" si="28"/>
        <v/>
      </c>
      <c r="AE54" s="62" t="str">
        <f t="shared" si="4"/>
        <v/>
      </c>
      <c r="AF54" s="20">
        <f t="shared" si="27"/>
        <v>0.17013819999999999</v>
      </c>
      <c r="AG54" s="62">
        <f t="shared" si="5"/>
        <v>0.13215896927334875</v>
      </c>
      <c r="AH54" s="62">
        <f t="shared" si="6"/>
        <v>0.10709644744190042</v>
      </c>
      <c r="AI54" s="62">
        <f t="shared" si="20"/>
        <v>0.19981221579228364</v>
      </c>
      <c r="AJ54" s="62">
        <f t="shared" si="21"/>
        <v>0.19613017250372808</v>
      </c>
      <c r="AK54" s="62">
        <f t="shared" si="7"/>
        <v>3.6820432885555643E-3</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0.74083165594776379</v>
      </c>
    </row>
    <row r="55" spans="1:49">
      <c r="A55" s="62">
        <v>1922</v>
      </c>
      <c r="B55" s="61">
        <v>1.0055465950181199</v>
      </c>
      <c r="C55" s="61">
        <v>9159</v>
      </c>
      <c r="D55" s="61">
        <v>4.2339449999999994</v>
      </c>
      <c r="H55" s="61">
        <v>0.1501363</v>
      </c>
      <c r="I55" s="61">
        <v>0.46352838899999999</v>
      </c>
      <c r="J55" s="61">
        <v>0.38227157099999998</v>
      </c>
      <c r="K55" s="61">
        <v>0.89400000000000002</v>
      </c>
      <c r="L55" s="61">
        <v>0.76200000000000001</v>
      </c>
      <c r="M55" s="61">
        <v>15.702181239435927</v>
      </c>
      <c r="N55" s="62">
        <f t="shared" si="2"/>
        <v>6.9663418276847713</v>
      </c>
      <c r="O55" s="61">
        <v>11.659789999999999</v>
      </c>
      <c r="Z55" s="61"/>
      <c r="AB55" s="61">
        <v>0.75556815229457486</v>
      </c>
      <c r="AC55" s="63" t="str">
        <f t="shared" si="3"/>
        <v/>
      </c>
      <c r="AD55" s="20" t="str">
        <f t="shared" si="28"/>
        <v/>
      </c>
      <c r="AE55" s="62" t="str">
        <f t="shared" si="4"/>
        <v/>
      </c>
      <c r="AF55" s="20">
        <f t="shared" si="27"/>
        <v>0.1501363</v>
      </c>
      <c r="AG55" s="62">
        <f t="shared" si="5"/>
        <v>0.10947907660586051</v>
      </c>
      <c r="AH55" s="62">
        <f t="shared" si="6"/>
        <v>9.0287325650191499E-2</v>
      </c>
      <c r="AI55" s="62">
        <f t="shared" si="20"/>
        <v>0.21115059359533489</v>
      </c>
      <c r="AJ55" s="62">
        <f t="shared" si="21"/>
        <v>0.17997399588327201</v>
      </c>
      <c r="AK55" s="62">
        <f t="shared" si="7"/>
        <v>3.1176597712062881E-2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0.75556815229457486</v>
      </c>
    </row>
    <row r="56" spans="1:49">
      <c r="A56" s="62">
        <v>1923</v>
      </c>
      <c r="B56" s="61">
        <v>1.024674153619149</v>
      </c>
      <c r="C56" s="61">
        <v>9256</v>
      </c>
      <c r="D56" s="61">
        <v>4.5552659999999996</v>
      </c>
      <c r="H56" s="61">
        <v>0.1799837</v>
      </c>
      <c r="I56" s="61">
        <v>0.43473527699999998</v>
      </c>
      <c r="J56" s="61">
        <v>0.40309421000000001</v>
      </c>
      <c r="K56" s="61">
        <v>1.016</v>
      </c>
      <c r="L56" s="61">
        <v>0.90300000000000002</v>
      </c>
      <c r="M56" s="61">
        <v>16.458988870566248</v>
      </c>
      <c r="N56" s="62">
        <f t="shared" si="2"/>
        <v>7.0754629020899396</v>
      </c>
      <c r="O56" s="61">
        <v>11.690720000000001</v>
      </c>
      <c r="Z56" s="61"/>
      <c r="AB56" s="61">
        <v>0.70664939740522026</v>
      </c>
      <c r="AC56" s="63" t="str">
        <f t="shared" si="3"/>
        <v/>
      </c>
      <c r="AD56" s="20" t="str">
        <f t="shared" si="28"/>
        <v/>
      </c>
      <c r="AE56" s="62" t="str">
        <f t="shared" si="4"/>
        <v/>
      </c>
      <c r="AF56" s="20">
        <f t="shared" si="27"/>
        <v>0.1799837</v>
      </c>
      <c r="AG56" s="62">
        <f t="shared" si="5"/>
        <v>9.543576094129301E-2</v>
      </c>
      <c r="AH56" s="62">
        <f t="shared" si="6"/>
        <v>8.8489719370943437E-2</v>
      </c>
      <c r="AI56" s="62">
        <f t="shared" si="20"/>
        <v>0.22303856679280643</v>
      </c>
      <c r="AJ56" s="62">
        <f t="shared" si="21"/>
        <v>0.19823211202155924</v>
      </c>
      <c r="AK56" s="62">
        <f t="shared" si="7"/>
        <v>2.4806454771247183E-2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0.70664939740522026</v>
      </c>
    </row>
    <row r="57" spans="1:49">
      <c r="A57" s="62">
        <v>1924</v>
      </c>
      <c r="B57" s="61">
        <v>1.0034689923064033</v>
      </c>
      <c r="C57" s="61">
        <v>9394</v>
      </c>
      <c r="D57" s="61">
        <v>4.501525</v>
      </c>
      <c r="H57" s="61">
        <v>0.16054060000000001</v>
      </c>
      <c r="I57" s="61">
        <v>0.37058924700000001</v>
      </c>
      <c r="J57" s="61">
        <v>0.40658284</v>
      </c>
      <c r="K57" s="61">
        <v>1.042</v>
      </c>
      <c r="L57" s="61">
        <v>0.80800000000000005</v>
      </c>
      <c r="M57" s="61">
        <v>16.463364069294212</v>
      </c>
      <c r="N57" s="62">
        <f t="shared" si="2"/>
        <v>6.8874449690264381</v>
      </c>
      <c r="O57" s="61">
        <v>11.48969</v>
      </c>
      <c r="Z57" s="61"/>
      <c r="AB57" s="61">
        <v>0.72464733977563034</v>
      </c>
      <c r="AC57" s="63" t="str">
        <f t="shared" si="3"/>
        <v/>
      </c>
      <c r="AD57" s="20" t="str">
        <f t="shared" si="28"/>
        <v/>
      </c>
      <c r="AE57" s="62" t="str">
        <f t="shared" si="4"/>
        <v/>
      </c>
      <c r="AF57" s="20">
        <f t="shared" si="27"/>
        <v>0.16054060000000001</v>
      </c>
      <c r="AG57" s="62">
        <f t="shared" si="5"/>
        <v>8.232526688177895E-2</v>
      </c>
      <c r="AH57" s="62">
        <f t="shared" si="6"/>
        <v>9.0321133393683251E-2</v>
      </c>
      <c r="AI57" s="62">
        <f t="shared" si="20"/>
        <v>0.23147711053476322</v>
      </c>
      <c r="AJ57" s="62">
        <f t="shared" si="21"/>
        <v>0.17949472678703329</v>
      </c>
      <c r="AK57" s="62">
        <f t="shared" si="7"/>
        <v>5.1982383747729927E-2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t="str">
        <f t="shared" si="18"/>
        <v/>
      </c>
      <c r="AV57" s="62" t="str">
        <f t="shared" si="11"/>
        <v/>
      </c>
      <c r="AW57" s="62">
        <f t="shared" si="12"/>
        <v>0.72464733977563034</v>
      </c>
    </row>
    <row r="58" spans="1:49">
      <c r="A58" s="62">
        <v>1925</v>
      </c>
      <c r="B58" s="61">
        <v>1.0004311858410975</v>
      </c>
      <c r="C58" s="61">
        <v>9549</v>
      </c>
      <c r="D58" s="61">
        <v>4.9957479999999999</v>
      </c>
      <c r="H58" s="61">
        <v>0.14641709999999999</v>
      </c>
      <c r="I58" s="61">
        <v>0.35116989300000001</v>
      </c>
      <c r="J58" s="61">
        <v>0.35151539199999998</v>
      </c>
      <c r="K58" s="61">
        <v>1.252</v>
      </c>
      <c r="L58" s="61">
        <v>0.89</v>
      </c>
      <c r="M58" s="61">
        <v>17.967109697215026</v>
      </c>
      <c r="N58" s="62">
        <f t="shared" si="2"/>
        <v>6.8902031054895607</v>
      </c>
      <c r="O58" s="61">
        <v>11.597939999999999</v>
      </c>
      <c r="Z58" s="61"/>
      <c r="AB58" s="61">
        <v>0.64855775967331908</v>
      </c>
      <c r="AC58" s="63" t="str">
        <f t="shared" si="3"/>
        <v/>
      </c>
      <c r="AD58" s="20" t="str">
        <f t="shared" si="28"/>
        <v/>
      </c>
      <c r="AE58" s="62" t="str">
        <f t="shared" si="4"/>
        <v/>
      </c>
      <c r="AF58" s="20">
        <f t="shared" si="27"/>
        <v>0.14641709999999999</v>
      </c>
      <c r="AG58" s="62">
        <f t="shared" si="5"/>
        <v>7.029375641045145E-2</v>
      </c>
      <c r="AH58" s="62">
        <f t="shared" si="6"/>
        <v>7.0362915022935499E-2</v>
      </c>
      <c r="AI58" s="62">
        <f t="shared" si="20"/>
        <v>0.25061312139843722</v>
      </c>
      <c r="AJ58" s="62">
        <f t="shared" si="21"/>
        <v>0.17815150003563029</v>
      </c>
      <c r="AK58" s="62">
        <f t="shared" si="7"/>
        <v>7.2461621362806927E-2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t="str">
        <f t="shared" si="18"/>
        <v/>
      </c>
      <c r="AV58" s="62" t="str">
        <f t="shared" si="11"/>
        <v/>
      </c>
      <c r="AW58" s="62">
        <f t="shared" si="12"/>
        <v>0.64855775967331908</v>
      </c>
    </row>
    <row r="59" spans="1:49">
      <c r="A59" s="62">
        <v>1926</v>
      </c>
      <c r="B59" s="61">
        <v>1.000658433249078</v>
      </c>
      <c r="C59" s="61">
        <v>9713</v>
      </c>
      <c r="D59" s="61">
        <v>5.3453149999999994</v>
      </c>
      <c r="H59" s="61">
        <v>0.1452106</v>
      </c>
      <c r="I59" s="61">
        <v>0.35518642299999997</v>
      </c>
      <c r="J59" s="61">
        <v>0.38289399899999998</v>
      </c>
      <c r="K59" s="61">
        <v>1.2769999999999999</v>
      </c>
      <c r="L59" s="61">
        <v>1.008</v>
      </c>
      <c r="M59" s="61">
        <v>18.616165341068253</v>
      </c>
      <c r="N59" s="62">
        <f t="shared" si="2"/>
        <v>6.9951543309607258</v>
      </c>
      <c r="O59" s="61">
        <v>11.72165</v>
      </c>
      <c r="Z59" s="61"/>
      <c r="AB59" s="61">
        <v>0.62903225806451613</v>
      </c>
      <c r="AC59" s="63" t="str">
        <f t="shared" si="3"/>
        <v/>
      </c>
      <c r="AD59" s="20" t="str">
        <f t="shared" si="28"/>
        <v/>
      </c>
      <c r="AE59" s="62" t="str">
        <f t="shared" si="4"/>
        <v/>
      </c>
      <c r="AF59" s="20">
        <f t="shared" si="27"/>
        <v>0.1452106</v>
      </c>
      <c r="AG59" s="62">
        <f t="shared" si="5"/>
        <v>6.6448174335843629E-2</v>
      </c>
      <c r="AH59" s="62">
        <f t="shared" si="6"/>
        <v>7.1631699722093087E-2</v>
      </c>
      <c r="AI59" s="62">
        <f t="shared" si="20"/>
        <v>0.23890079443400436</v>
      </c>
      <c r="AJ59" s="62">
        <f t="shared" si="21"/>
        <v>0.18857635144046705</v>
      </c>
      <c r="AK59" s="62">
        <f t="shared" si="7"/>
        <v>5.0324442993537305E-2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t="str">
        <f t="shared" si="18"/>
        <v/>
      </c>
      <c r="AV59" s="62" t="str">
        <f t="shared" si="11"/>
        <v/>
      </c>
      <c r="AW59" s="62">
        <f t="shared" si="12"/>
        <v>0.62903225806451613</v>
      </c>
    </row>
    <row r="60" spans="1:49">
      <c r="A60" s="62">
        <v>1927</v>
      </c>
      <c r="B60" s="61">
        <v>1.0010270537571548</v>
      </c>
      <c r="C60" s="61">
        <v>9905</v>
      </c>
      <c r="D60" s="61">
        <v>5.5609999999999999</v>
      </c>
      <c r="H60" s="61">
        <v>0.18785779999999999</v>
      </c>
      <c r="I60" s="61">
        <v>0.35855675100000001</v>
      </c>
      <c r="J60" s="61">
        <v>0.40045248</v>
      </c>
      <c r="K60" s="61">
        <v>1.2310000000000001</v>
      </c>
      <c r="L60" s="61">
        <v>1.087</v>
      </c>
      <c r="M60" s="61">
        <v>20.064763115255182</v>
      </c>
      <c r="N60" s="62">
        <f t="shared" si="2"/>
        <v>6.6211281239903403</v>
      </c>
      <c r="O60" s="61">
        <v>11.520619999999999</v>
      </c>
      <c r="Z60" s="61"/>
      <c r="AB60" s="61">
        <v>0.57777378169394</v>
      </c>
      <c r="AC60" s="63" t="str">
        <f t="shared" si="3"/>
        <v/>
      </c>
      <c r="AD60" s="20" t="str">
        <f t="shared" si="28"/>
        <v/>
      </c>
      <c r="AE60" s="62" t="str">
        <f t="shared" si="4"/>
        <v/>
      </c>
      <c r="AF60" s="20">
        <f t="shared" si="27"/>
        <v>0.18785779999999999</v>
      </c>
      <c r="AG60" s="62">
        <f t="shared" si="5"/>
        <v>6.4477027692860997E-2</v>
      </c>
      <c r="AH60" s="62">
        <f t="shared" si="6"/>
        <v>7.2010875741773062E-2</v>
      </c>
      <c r="AI60" s="62">
        <f t="shared" si="20"/>
        <v>0.22136306419708687</v>
      </c>
      <c r="AJ60" s="62">
        <f t="shared" si="21"/>
        <v>0.19546844092789067</v>
      </c>
      <c r="AK60" s="62">
        <f t="shared" si="7"/>
        <v>2.5894623269196199E-2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t="str">
        <f t="shared" si="18"/>
        <v/>
      </c>
      <c r="AV60" s="62" t="str">
        <f t="shared" si="11"/>
        <v/>
      </c>
      <c r="AW60" s="62">
        <f t="shared" si="12"/>
        <v>0.57777378169394</v>
      </c>
    </row>
    <row r="61" spans="1:49">
      <c r="A61" s="62">
        <v>1928</v>
      </c>
      <c r="B61" s="61">
        <v>1.0021325380409511</v>
      </c>
      <c r="C61" s="61">
        <v>10107</v>
      </c>
      <c r="D61" s="61">
        <v>6.05</v>
      </c>
      <c r="H61" s="61">
        <v>0.1858167</v>
      </c>
      <c r="I61" s="61">
        <v>0.37865843999999999</v>
      </c>
      <c r="J61" s="61">
        <v>0.42964257700000003</v>
      </c>
      <c r="K61" s="61">
        <v>1.3640000000000001</v>
      </c>
      <c r="L61" s="61">
        <v>1.222</v>
      </c>
      <c r="M61" s="61">
        <v>21.40845786877858</v>
      </c>
      <c r="N61" s="62">
        <f t="shared" si="2"/>
        <v>6.6163022681626718</v>
      </c>
      <c r="O61" s="61">
        <v>11.56701</v>
      </c>
      <c r="Z61" s="61"/>
      <c r="AB61" s="61">
        <v>0.53173553719008271</v>
      </c>
      <c r="AC61" s="63" t="str">
        <f t="shared" si="3"/>
        <v/>
      </c>
      <c r="AD61" s="20" t="str">
        <f t="shared" si="28"/>
        <v/>
      </c>
      <c r="AE61" s="62" t="str">
        <f t="shared" si="4"/>
        <v/>
      </c>
      <c r="AF61" s="20">
        <f t="shared" si="27"/>
        <v>0.1858167</v>
      </c>
      <c r="AG61" s="62">
        <f t="shared" si="5"/>
        <v>6.2588171900826439E-2</v>
      </c>
      <c r="AH61" s="62">
        <f t="shared" si="6"/>
        <v>7.1015301983471085E-2</v>
      </c>
      <c r="AI61" s="62">
        <f t="shared" si="20"/>
        <v>0.22545454545454549</v>
      </c>
      <c r="AJ61" s="62">
        <f t="shared" si="21"/>
        <v>0.20198347107438017</v>
      </c>
      <c r="AK61" s="62">
        <f t="shared" si="7"/>
        <v>2.3471074380165324E-2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t="str">
        <f t="shared" si="18"/>
        <v/>
      </c>
      <c r="AV61" s="62" t="str">
        <f t="shared" si="11"/>
        <v/>
      </c>
      <c r="AW61" s="62">
        <f t="shared" si="12"/>
        <v>0.53173553719008271</v>
      </c>
    </row>
    <row r="62" spans="1:49">
      <c r="A62" s="62">
        <v>1929</v>
      </c>
      <c r="B62" s="61">
        <v>1.0093445114873498</v>
      </c>
      <c r="C62" s="61">
        <v>10305</v>
      </c>
      <c r="D62" s="61">
        <v>6.1390000000000002</v>
      </c>
      <c r="G62" s="61"/>
      <c r="H62" s="61">
        <v>0.1896794</v>
      </c>
      <c r="I62" s="61">
        <v>0.38880595299999998</v>
      </c>
      <c r="J62" s="61">
        <v>0.46015148099999997</v>
      </c>
      <c r="K62" s="61">
        <v>1.1779999999999999</v>
      </c>
      <c r="L62" s="61">
        <v>1.2989999999999999</v>
      </c>
      <c r="M62" s="61">
        <v>20.969004768637163</v>
      </c>
      <c r="N62" s="62">
        <f t="shared" si="2"/>
        <v>6.7226334534323389</v>
      </c>
      <c r="O62" s="61">
        <v>11.706189999999999</v>
      </c>
      <c r="Z62" s="61"/>
      <c r="AB62" s="61">
        <v>0.53200847043492427</v>
      </c>
      <c r="AC62" s="63" t="str">
        <f t="shared" si="3"/>
        <v/>
      </c>
      <c r="AD62" s="20" t="str">
        <f t="shared" si="28"/>
        <v/>
      </c>
      <c r="AE62" s="62" t="str">
        <f t="shared" si="4"/>
        <v/>
      </c>
      <c r="AF62" s="20">
        <f t="shared" si="27"/>
        <v>0.1896794</v>
      </c>
      <c r="AG62" s="62">
        <f t="shared" si="5"/>
        <v>6.333376005864147E-2</v>
      </c>
      <c r="AH62" s="62">
        <f t="shared" si="6"/>
        <v>7.4955445675191398E-2</v>
      </c>
      <c r="AI62" s="62">
        <f t="shared" si="20"/>
        <v>0.19188792963023291</v>
      </c>
      <c r="AJ62" s="62">
        <f t="shared" si="21"/>
        <v>0.2115979801270565</v>
      </c>
      <c r="AK62" s="62">
        <f t="shared" si="7"/>
        <v>-1.9710050496823589E-2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t="str">
        <f t="shared" si="18"/>
        <v/>
      </c>
      <c r="AV62" s="62" t="str">
        <f t="shared" si="11"/>
        <v/>
      </c>
      <c r="AW62" s="62">
        <f t="shared" si="12"/>
        <v>0.53200847043492427</v>
      </c>
    </row>
    <row r="63" spans="1:49">
      <c r="A63" s="62">
        <v>1930</v>
      </c>
      <c r="B63" s="61">
        <v>1.0010380764853153</v>
      </c>
      <c r="C63" s="61">
        <v>10488</v>
      </c>
      <c r="D63" s="61">
        <v>5.72</v>
      </c>
      <c r="G63" s="61"/>
      <c r="H63" s="61">
        <v>0.16669439999999999</v>
      </c>
      <c r="I63" s="61">
        <v>0.39317624800000001</v>
      </c>
      <c r="J63" s="61">
        <v>0.44591695199999998</v>
      </c>
      <c r="K63" s="61">
        <v>0.88300000000000001</v>
      </c>
      <c r="L63" s="61">
        <v>1.008</v>
      </c>
      <c r="M63" s="61">
        <v>19.914073131159459</v>
      </c>
      <c r="N63" s="62">
        <f t="shared" si="2"/>
        <v>6.4805350814802818</v>
      </c>
      <c r="O63" s="61">
        <v>11.628869999999999</v>
      </c>
      <c r="Z63" s="61"/>
      <c r="AB63" s="61">
        <v>0.6078671328671329</v>
      </c>
      <c r="AC63" s="63" t="str">
        <f t="shared" si="3"/>
        <v/>
      </c>
      <c r="AD63" s="20" t="str">
        <f t="shared" si="28"/>
        <v/>
      </c>
      <c r="AE63" s="62" t="str">
        <f t="shared" si="4"/>
        <v/>
      </c>
      <c r="AF63" s="20">
        <f t="shared" si="27"/>
        <v>0.16669439999999999</v>
      </c>
      <c r="AG63" s="62">
        <f t="shared" si="5"/>
        <v>6.8737106293706302E-2</v>
      </c>
      <c r="AH63" s="62">
        <f t="shared" si="6"/>
        <v>7.7957509090909094E-2</v>
      </c>
      <c r="AI63" s="62">
        <f t="shared" si="20"/>
        <v>0.15437062937062937</v>
      </c>
      <c r="AJ63" s="62">
        <f t="shared" si="21"/>
        <v>0.17622377622377625</v>
      </c>
      <c r="AK63" s="62">
        <f t="shared" si="7"/>
        <v>-2.1853146853146876E-2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t="str">
        <f t="shared" si="18"/>
        <v/>
      </c>
      <c r="AV63" s="62" t="str">
        <f t="shared" si="11"/>
        <v/>
      </c>
      <c r="AW63" s="62">
        <f t="shared" si="12"/>
        <v>0.6078671328671329</v>
      </c>
    </row>
    <row r="64" spans="1:49">
      <c r="A64" s="62">
        <v>1931</v>
      </c>
      <c r="B64" s="61">
        <v>1.2090962730816479</v>
      </c>
      <c r="C64" s="61">
        <v>10657</v>
      </c>
      <c r="D64" s="61">
        <v>4.6929999999999996</v>
      </c>
      <c r="G64" s="61"/>
      <c r="H64" s="61">
        <v>0.1058021</v>
      </c>
      <c r="I64" s="61">
        <v>0.44000942100000001</v>
      </c>
      <c r="J64" s="61">
        <v>0.35616144300000002</v>
      </c>
      <c r="K64" s="61">
        <v>0.6</v>
      </c>
      <c r="L64" s="61">
        <v>0.628</v>
      </c>
      <c r="M64" s="61">
        <v>16.573761525569612</v>
      </c>
      <c r="N64" s="62">
        <f t="shared" si="2"/>
        <v>6.2872700761481726</v>
      </c>
      <c r="O64" s="61">
        <v>10.484540000000001</v>
      </c>
      <c r="Z64" s="61"/>
      <c r="AB64" s="61">
        <v>0.79607926699339449</v>
      </c>
      <c r="AC64" s="63" t="str">
        <f t="shared" si="3"/>
        <v/>
      </c>
      <c r="AD64" s="20" t="str">
        <f t="shared" si="28"/>
        <v/>
      </c>
      <c r="AE64" s="62" t="str">
        <f t="shared" si="4"/>
        <v/>
      </c>
      <c r="AF64" s="20">
        <f t="shared" si="27"/>
        <v>0.1058021</v>
      </c>
      <c r="AG64" s="62">
        <f t="shared" si="5"/>
        <v>9.3758666311527822E-2</v>
      </c>
      <c r="AH64" s="62">
        <f t="shared" si="6"/>
        <v>7.589206115491158E-2</v>
      </c>
      <c r="AI64" s="62">
        <f t="shared" si="20"/>
        <v>0.12784998934583422</v>
      </c>
      <c r="AJ64" s="62">
        <f t="shared" si="21"/>
        <v>0.13381632218197317</v>
      </c>
      <c r="AK64" s="62">
        <f t="shared" si="7"/>
        <v>-5.9663328361389545E-3</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t="str">
        <f t="shared" si="18"/>
        <v/>
      </c>
      <c r="AV64" s="62" t="str">
        <f t="shared" si="11"/>
        <v/>
      </c>
      <c r="AW64" s="62">
        <f t="shared" si="12"/>
        <v>0.79607926699339449</v>
      </c>
    </row>
    <row r="65" spans="1:49">
      <c r="A65" s="62">
        <v>1932</v>
      </c>
      <c r="B65" s="61">
        <v>1.1547490787989223</v>
      </c>
      <c r="C65" s="61">
        <v>10794</v>
      </c>
      <c r="D65" s="61">
        <v>3.8140000000000001</v>
      </c>
      <c r="G65" s="61"/>
      <c r="H65" s="61">
        <v>5.35191E-2</v>
      </c>
      <c r="I65" s="61">
        <v>0.45095555199999998</v>
      </c>
      <c r="J65" s="61">
        <v>0.33672131700000002</v>
      </c>
      <c r="K65" s="61">
        <v>0.498</v>
      </c>
      <c r="L65" s="61">
        <v>0.45300000000000001</v>
      </c>
      <c r="M65" s="61">
        <v>15.198422892874191</v>
      </c>
      <c r="N65" s="62">
        <f t="shared" si="2"/>
        <v>5.5013257805312019</v>
      </c>
      <c r="O65" s="61">
        <v>9.5257729999999992</v>
      </c>
      <c r="Z65" s="61"/>
      <c r="AB65" s="61">
        <v>1.0230728893550078</v>
      </c>
      <c r="AC65" s="63" t="str">
        <f t="shared" si="3"/>
        <v/>
      </c>
      <c r="AD65" s="20" t="str">
        <f t="shared" si="28"/>
        <v/>
      </c>
      <c r="AE65" s="62" t="str">
        <f t="shared" si="4"/>
        <v/>
      </c>
      <c r="AF65" s="20">
        <f t="shared" si="27"/>
        <v>5.35191E-2</v>
      </c>
      <c r="AG65" s="62">
        <f t="shared" si="5"/>
        <v>0.11823690403775564</v>
      </c>
      <c r="AH65" s="62">
        <f t="shared" si="6"/>
        <v>8.8285610120608288E-2</v>
      </c>
      <c r="AI65" s="62">
        <f t="shared" si="20"/>
        <v>0.13057157839538541</v>
      </c>
      <c r="AJ65" s="62">
        <f t="shared" si="21"/>
        <v>0.11877294179339276</v>
      </c>
      <c r="AK65" s="62">
        <f t="shared" si="7"/>
        <v>1.1798636601992651E-2</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t="str">
        <f t="shared" si="18"/>
        <v/>
      </c>
      <c r="AV65" s="62" t="str">
        <f t="shared" si="11"/>
        <v/>
      </c>
      <c r="AW65" s="62">
        <f t="shared" si="12"/>
        <v>1.0230728893550078</v>
      </c>
    </row>
    <row r="66" spans="1:49">
      <c r="A66" s="62">
        <v>1933</v>
      </c>
      <c r="B66" s="61">
        <v>0.99451425934545046</v>
      </c>
      <c r="C66" s="61">
        <v>10919</v>
      </c>
      <c r="D66" s="61">
        <v>3.492</v>
      </c>
      <c r="G66" s="61"/>
      <c r="H66" s="61">
        <v>3.8276200000000003E-2</v>
      </c>
      <c r="I66" s="61">
        <v>0.53176098299999996</v>
      </c>
      <c r="J66" s="61">
        <v>0.31112632800000001</v>
      </c>
      <c r="K66" s="61">
        <v>0.53500000000000003</v>
      </c>
      <c r="L66" s="61">
        <v>0.40100000000000002</v>
      </c>
      <c r="M66" s="61">
        <v>13.952203497057551</v>
      </c>
      <c r="N66" s="62">
        <f t="shared" si="2"/>
        <v>5.4239562847486757</v>
      </c>
      <c r="O66" s="61">
        <v>9.0773200000000003</v>
      </c>
      <c r="Z66" s="61"/>
      <c r="AB66" s="61">
        <v>1.1786941580756012</v>
      </c>
      <c r="AC66" s="63" t="str">
        <f t="shared" si="3"/>
        <v/>
      </c>
      <c r="AD66" s="20" t="str">
        <f t="shared" si="28"/>
        <v/>
      </c>
      <c r="AE66" s="62" t="str">
        <f t="shared" si="4"/>
        <v/>
      </c>
      <c r="AF66" s="20">
        <f t="shared" si="27"/>
        <v>3.8276200000000003E-2</v>
      </c>
      <c r="AG66" s="62">
        <f t="shared" si="5"/>
        <v>0.15227977749140892</v>
      </c>
      <c r="AH66" s="62">
        <f t="shared" si="6"/>
        <v>8.9096886597938144E-2</v>
      </c>
      <c r="AI66" s="62">
        <f t="shared" si="20"/>
        <v>0.1532073310423826</v>
      </c>
      <c r="AJ66" s="62">
        <f t="shared" si="21"/>
        <v>0.11483390607101948</v>
      </c>
      <c r="AK66" s="62">
        <f t="shared" si="7"/>
        <v>3.8373424971363118E-2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t="str">
        <f t="shared" si="18"/>
        <v/>
      </c>
      <c r="AV66" s="62" t="str">
        <f t="shared" si="11"/>
        <v/>
      </c>
      <c r="AW66" s="62">
        <f t="shared" si="12"/>
        <v>1.1786941580756012</v>
      </c>
    </row>
    <row r="67" spans="1:49">
      <c r="A67" s="62">
        <v>1934</v>
      </c>
      <c r="B67" s="61">
        <v>0.98707913413418347</v>
      </c>
      <c r="C67" s="61">
        <v>11030</v>
      </c>
      <c r="D67" s="61">
        <v>3.9689999999999999</v>
      </c>
      <c r="G67" s="61"/>
      <c r="H67" s="61">
        <v>7.8665100000000002E-2</v>
      </c>
      <c r="I67" s="61">
        <v>0.46796858499999999</v>
      </c>
      <c r="J67" s="61">
        <v>0.32447127100000001</v>
      </c>
      <c r="K67" s="61">
        <v>0.65600000000000003</v>
      </c>
      <c r="L67" s="61">
        <v>0.51300000000000001</v>
      </c>
      <c r="M67" s="61">
        <v>15.279516692552983</v>
      </c>
      <c r="N67" s="62">
        <f t="shared" si="2"/>
        <v>5.5726732947590651</v>
      </c>
      <c r="O67" s="61">
        <v>9.2010310000000004</v>
      </c>
      <c r="Z67" s="61">
        <v>2.5</v>
      </c>
      <c r="AB67" s="61">
        <v>1.0828924162257496</v>
      </c>
      <c r="AC67" s="63" t="str">
        <f t="shared" si="3"/>
        <v/>
      </c>
      <c r="AD67" s="20" t="str">
        <f t="shared" si="28"/>
        <v/>
      </c>
      <c r="AE67" s="62" t="str">
        <f t="shared" si="4"/>
        <v/>
      </c>
      <c r="AF67" s="20">
        <f t="shared" si="27"/>
        <v>7.8665100000000002E-2</v>
      </c>
      <c r="AG67" s="62">
        <f t="shared" si="5"/>
        <v>0.11790591710758377</v>
      </c>
      <c r="AH67" s="62">
        <f t="shared" si="6"/>
        <v>8.1751391030486273E-2</v>
      </c>
      <c r="AI67" s="62">
        <f t="shared" si="20"/>
        <v>0.1652809271856891</v>
      </c>
      <c r="AJ67" s="62">
        <f t="shared" si="21"/>
        <v>0.12925170068027211</v>
      </c>
      <c r="AK67" s="62">
        <f t="shared" si="7"/>
        <v>3.6029226505416984E-2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t="str">
        <f t="shared" si="18"/>
        <v/>
      </c>
      <c r="AV67" s="62" t="str">
        <f t="shared" si="11"/>
        <v/>
      </c>
      <c r="AW67" s="62">
        <f t="shared" si="12"/>
        <v>1.0828924162257496</v>
      </c>
    </row>
    <row r="68" spans="1:49">
      <c r="A68" s="62">
        <v>1935</v>
      </c>
      <c r="B68" s="61">
        <v>1.0096390237598352</v>
      </c>
      <c r="C68" s="61">
        <v>11136</v>
      </c>
      <c r="D68" s="61">
        <v>4.3010000000000002</v>
      </c>
      <c r="G68" s="61"/>
      <c r="H68" s="61">
        <v>9.0245500000000006E-2</v>
      </c>
      <c r="I68" s="61">
        <v>0.47800474700000001</v>
      </c>
      <c r="J68" s="61">
        <v>0.36187192899999998</v>
      </c>
      <c r="K68" s="61">
        <v>0.73799999999999999</v>
      </c>
      <c r="L68" s="61">
        <v>0.55000000000000004</v>
      </c>
      <c r="M68" s="61">
        <v>16.354085849902717</v>
      </c>
      <c r="N68" s="62">
        <f t="shared" ref="N68:N131" si="29">IF(OR(D68="",C68="",M68=""),"",D68*1000000000/C68/1000/(M68/100*$D$138*1000000000/$C$138/1000)*100)</f>
        <v>5.5883237794971414</v>
      </c>
      <c r="O68" s="61">
        <v>9.2628869999999992</v>
      </c>
      <c r="Z68" s="61">
        <v>1.5</v>
      </c>
      <c r="AB68" s="61">
        <v>1.0516159032783072</v>
      </c>
      <c r="AC68" s="63" t="str">
        <f t="shared" ref="AC68:AC131" si="30">IF(E68="","",E68/100)</f>
        <v/>
      </c>
      <c r="AD68" s="20" t="str">
        <f t="shared" si="28"/>
        <v/>
      </c>
      <c r="AE68" s="62" t="str">
        <f t="shared" ref="AE68:AE131" si="31">IF(G68="","",G68/100)</f>
        <v/>
      </c>
      <c r="AF68" s="20">
        <f t="shared" si="27"/>
        <v>9.0245500000000006E-2</v>
      </c>
      <c r="AG68" s="62">
        <f t="shared" ref="AG68:AG131" si="32">IF(OR(I68="",D68=""),"",I68/D68)</f>
        <v>0.11113804859335039</v>
      </c>
      <c r="AH68" s="62">
        <f t="shared" ref="AH68:AH131" si="33">IF(OR(J68="",D68=""),"",J68/D68)</f>
        <v>8.4136695884677981E-2</v>
      </c>
      <c r="AI68" s="62">
        <f t="shared" si="20"/>
        <v>0.17158800279004882</v>
      </c>
      <c r="AJ68" s="62">
        <f t="shared" si="21"/>
        <v>0.12787723785166241</v>
      </c>
      <c r="AK68" s="62">
        <f t="shared" ref="AK68:AK131" si="34">IF(OR(AI68="",AJ68=""),"",AI68-AJ68)</f>
        <v>4.3710764938386409E-2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2.2195502356678765E-2</v>
      </c>
      <c r="AV68" s="62" t="str">
        <f t="shared" ref="AV68:AV131" si="38">IF(OR(AA68="",Z68=""),"",(AA68-Z68)/100)</f>
        <v/>
      </c>
      <c r="AW68" s="62">
        <f t="shared" ref="AW68:AW131" si="39">IF(AB68="","",AB68)</f>
        <v>1.0516159032783072</v>
      </c>
    </row>
    <row r="69" spans="1:49">
      <c r="A69" s="62">
        <v>1936</v>
      </c>
      <c r="B69" s="61">
        <v>0.99938338045425967</v>
      </c>
      <c r="C69" s="61">
        <v>11243</v>
      </c>
      <c r="D69" s="61">
        <v>4.6340000000000003</v>
      </c>
      <c r="G69" s="61"/>
      <c r="H69" s="61">
        <v>7.8952800000000004E-2</v>
      </c>
      <c r="I69" s="61">
        <v>0.53258555500000004</v>
      </c>
      <c r="J69" s="61">
        <v>0.37259599599999998</v>
      </c>
      <c r="K69" s="61">
        <v>0.95099999999999996</v>
      </c>
      <c r="L69" s="61">
        <v>0.63500000000000001</v>
      </c>
      <c r="M69" s="61">
        <v>17.072635929365251</v>
      </c>
      <c r="N69" s="62">
        <f t="shared" si="29"/>
        <v>5.7126925713149914</v>
      </c>
      <c r="O69" s="61">
        <v>9.4484539999999999</v>
      </c>
      <c r="Z69" s="61">
        <v>0.85</v>
      </c>
      <c r="AB69" s="61">
        <v>0.98424687095381946</v>
      </c>
      <c r="AC69" s="63" t="str">
        <f t="shared" si="30"/>
        <v/>
      </c>
      <c r="AD69" s="20" t="str">
        <f t="shared" si="28"/>
        <v/>
      </c>
      <c r="AE69" s="62" t="str">
        <f t="shared" si="31"/>
        <v/>
      </c>
      <c r="AF69" s="20">
        <f t="shared" si="27"/>
        <v>7.8952800000000004E-2</v>
      </c>
      <c r="AG69" s="62">
        <f t="shared" si="32"/>
        <v>0.11492998597324126</v>
      </c>
      <c r="AH69" s="62">
        <f t="shared" si="33"/>
        <v>8.0404832973672846E-2</v>
      </c>
      <c r="AI69" s="62">
        <f t="shared" si="20"/>
        <v>0.20522227017695294</v>
      </c>
      <c r="AJ69" s="62">
        <f t="shared" si="21"/>
        <v>0.13703064307293913</v>
      </c>
      <c r="AK69" s="62">
        <f t="shared" si="34"/>
        <v>6.8191627104013802E-2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-7.0110845220269086E-3</v>
      </c>
      <c r="AV69" s="62" t="str">
        <f t="shared" si="38"/>
        <v/>
      </c>
      <c r="AW69" s="62">
        <f t="shared" si="39"/>
        <v>0.98424687095381946</v>
      </c>
    </row>
    <row r="70" spans="1:49">
      <c r="A70" s="62">
        <v>1937</v>
      </c>
      <c r="B70" s="61">
        <v>1.000516266393459</v>
      </c>
      <c r="C70" s="61">
        <v>11341</v>
      </c>
      <c r="D70" s="61">
        <v>5.2409999999999997</v>
      </c>
      <c r="G70" s="61"/>
      <c r="H70" s="61">
        <v>0.1170892</v>
      </c>
      <c r="I70" s="61">
        <v>0.53200543199999994</v>
      </c>
      <c r="J70" s="61">
        <v>0.45115374699999999</v>
      </c>
      <c r="K70" s="61">
        <v>1.012</v>
      </c>
      <c r="L70" s="61">
        <v>0.80900000000000005</v>
      </c>
      <c r="M70" s="61">
        <v>18.518282988130995</v>
      </c>
      <c r="N70" s="62">
        <f t="shared" si="29"/>
        <v>5.9051333085154063</v>
      </c>
      <c r="O70" s="61">
        <v>9.7422679999999993</v>
      </c>
      <c r="Z70" s="61">
        <v>0.72</v>
      </c>
      <c r="AB70" s="61">
        <v>0.87941232589200535</v>
      </c>
      <c r="AC70" s="63" t="str">
        <f t="shared" si="30"/>
        <v/>
      </c>
      <c r="AD70" s="20" t="str">
        <f t="shared" si="28"/>
        <v/>
      </c>
      <c r="AE70" s="62" t="str">
        <f t="shared" si="31"/>
        <v/>
      </c>
      <c r="AF70" s="20">
        <f t="shared" ref="AF70:AF101" si="46">IF(H70="","",H70)</f>
        <v>0.1170892</v>
      </c>
      <c r="AG70" s="62">
        <f t="shared" si="32"/>
        <v>0.10150838236977676</v>
      </c>
      <c r="AH70" s="62">
        <f t="shared" si="33"/>
        <v>8.6081615531387143E-2</v>
      </c>
      <c r="AI70" s="62">
        <f t="shared" ref="AI70:AI133" si="47">IF(OR(K70="",D70=""),"",K70/D70)</f>
        <v>0.19309292119824462</v>
      </c>
      <c r="AJ70" s="62">
        <f t="shared" ref="AJ70:AJ133" si="48">IF(OR(L70="",D70=""),"",L70/D70)</f>
        <v>0.15435985498950583</v>
      </c>
      <c r="AK70" s="62">
        <f t="shared" si="34"/>
        <v>3.8733066208738787E-2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-2.4631558759527959E-2</v>
      </c>
      <c r="AV70" s="62" t="str">
        <f t="shared" si="38"/>
        <v/>
      </c>
      <c r="AW70" s="62">
        <f t="shared" si="39"/>
        <v>0.87941232589200535</v>
      </c>
    </row>
    <row r="71" spans="1:49">
      <c r="A71" s="62">
        <v>1938</v>
      </c>
      <c r="B71" s="61">
        <v>1.0094453804246333</v>
      </c>
      <c r="C71" s="61">
        <v>11452</v>
      </c>
      <c r="D71" s="61">
        <v>5.2720000000000002</v>
      </c>
      <c r="G71" s="61"/>
      <c r="H71" s="61">
        <v>0.1175938</v>
      </c>
      <c r="I71" s="61">
        <v>0.53440811700000002</v>
      </c>
      <c r="J71" s="61">
        <v>0.51669274899999995</v>
      </c>
      <c r="K71" s="61">
        <v>0.84899999999999998</v>
      </c>
      <c r="L71" s="61">
        <v>0.67700000000000005</v>
      </c>
      <c r="M71" s="61">
        <v>18.818340221823298</v>
      </c>
      <c r="N71" s="62">
        <f t="shared" si="29"/>
        <v>5.7886908958367025</v>
      </c>
      <c r="O71" s="61">
        <v>9.8505149999999997</v>
      </c>
      <c r="Z71" s="61">
        <v>0.59</v>
      </c>
      <c r="AB71" s="61">
        <v>0.90838391502276172</v>
      </c>
      <c r="AC71" s="63" t="str">
        <f t="shared" si="30"/>
        <v/>
      </c>
      <c r="AD71" s="20" t="str">
        <f t="shared" ref="AD71:AD102" si="49">IF(F71="","",F71)</f>
        <v/>
      </c>
      <c r="AE71" s="62" t="str">
        <f t="shared" si="31"/>
        <v/>
      </c>
      <c r="AF71" s="20">
        <f t="shared" si="46"/>
        <v>0.1175938</v>
      </c>
      <c r="AG71" s="62">
        <f t="shared" si="32"/>
        <v>0.10136724525796662</v>
      </c>
      <c r="AH71" s="62">
        <f t="shared" si="33"/>
        <v>9.8006970599393006E-2</v>
      </c>
      <c r="AI71" s="62">
        <f t="shared" si="47"/>
        <v>0.16103945371775416</v>
      </c>
      <c r="AJ71" s="62">
        <f t="shared" si="48"/>
        <v>0.12841426403641881</v>
      </c>
      <c r="AK71" s="62">
        <f t="shared" si="34"/>
        <v>3.2625189681335348E-2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2.7115856342828627E-2</v>
      </c>
      <c r="AV71" s="62" t="str">
        <f t="shared" si="38"/>
        <v/>
      </c>
      <c r="AW71" s="62">
        <f t="shared" si="39"/>
        <v>0.90838391502276172</v>
      </c>
    </row>
    <row r="72" spans="1:49">
      <c r="A72" s="62">
        <v>1939</v>
      </c>
      <c r="B72" s="61">
        <v>1.1413518628003754</v>
      </c>
      <c r="C72" s="61">
        <v>11570</v>
      </c>
      <c r="D72" s="61">
        <v>5.6210000000000004</v>
      </c>
      <c r="G72" s="61"/>
      <c r="H72" s="61">
        <v>0.14851320000000001</v>
      </c>
      <c r="I72" s="61">
        <v>0.553063097</v>
      </c>
      <c r="J72" s="61">
        <v>0.50217135400000001</v>
      </c>
      <c r="K72" s="61">
        <v>0.93600000000000005</v>
      </c>
      <c r="L72" s="61">
        <v>0.751</v>
      </c>
      <c r="M72" s="61">
        <v>19.738251191579849</v>
      </c>
      <c r="N72" s="62">
        <f t="shared" si="29"/>
        <v>5.8242387341079001</v>
      </c>
      <c r="O72" s="61">
        <v>9.7731960000000004</v>
      </c>
      <c r="Z72" s="61">
        <v>0.71</v>
      </c>
      <c r="AB72" s="61">
        <v>0.90980252624088243</v>
      </c>
      <c r="AC72" s="63" t="str">
        <f t="shared" si="30"/>
        <v/>
      </c>
      <c r="AD72" s="20" t="str">
        <f t="shared" si="49"/>
        <v/>
      </c>
      <c r="AE72" s="62" t="str">
        <f t="shared" si="31"/>
        <v/>
      </c>
      <c r="AF72" s="20">
        <f t="shared" si="46"/>
        <v>0.14851320000000001</v>
      </c>
      <c r="AG72" s="62">
        <f t="shared" si="32"/>
        <v>9.8392296210638663E-2</v>
      </c>
      <c r="AH72" s="62">
        <f t="shared" si="33"/>
        <v>8.9338436932930074E-2</v>
      </c>
      <c r="AI72" s="62">
        <f t="shared" si="47"/>
        <v>0.16651841309375556</v>
      </c>
      <c r="AJ72" s="62">
        <f t="shared" si="48"/>
        <v>0.13360611990748977</v>
      </c>
      <c r="AK72" s="62">
        <f t="shared" si="34"/>
        <v>3.291229318626579E-2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-2.2213290412586521E-4</v>
      </c>
      <c r="AV72" s="62" t="str">
        <f t="shared" si="38"/>
        <v/>
      </c>
      <c r="AW72" s="62">
        <f t="shared" si="39"/>
        <v>0.90980252624088243</v>
      </c>
    </row>
    <row r="73" spans="1:49">
      <c r="A73" s="62">
        <v>1940</v>
      </c>
      <c r="B73" s="61">
        <v>1.175</v>
      </c>
      <c r="C73" s="61">
        <v>11688</v>
      </c>
      <c r="D73" s="61">
        <v>6.7130000000000001</v>
      </c>
      <c r="G73" s="61"/>
      <c r="H73" s="61">
        <v>0.15105650000000001</v>
      </c>
      <c r="I73" s="61">
        <v>0.69079379200000002</v>
      </c>
      <c r="J73" s="61">
        <v>0.56209345899999996</v>
      </c>
      <c r="K73" s="61">
        <v>1.1930000000000001</v>
      </c>
      <c r="L73" s="61">
        <v>1.0820000000000001</v>
      </c>
      <c r="M73" s="61">
        <v>22.222550078602957</v>
      </c>
      <c r="N73" s="62">
        <f t="shared" si="29"/>
        <v>6.1157561993070297</v>
      </c>
      <c r="O73" s="61">
        <v>10.159789999999999</v>
      </c>
      <c r="Z73" s="61">
        <v>0.7</v>
      </c>
      <c r="AB73" s="61">
        <v>0.91002532399821245</v>
      </c>
      <c r="AC73" s="63" t="str">
        <f t="shared" si="30"/>
        <v/>
      </c>
      <c r="AD73" s="20" t="str">
        <f t="shared" si="49"/>
        <v/>
      </c>
      <c r="AE73" s="62" t="str">
        <f t="shared" si="31"/>
        <v/>
      </c>
      <c r="AF73" s="20">
        <f t="shared" si="46"/>
        <v>0.15105650000000001</v>
      </c>
      <c r="AG73" s="62">
        <f t="shared" si="32"/>
        <v>0.10290388678683152</v>
      </c>
      <c r="AH73" s="62">
        <f t="shared" si="33"/>
        <v>8.3732080887829574E-2</v>
      </c>
      <c r="AI73" s="62">
        <f t="shared" si="47"/>
        <v>0.1777148815730672</v>
      </c>
      <c r="AJ73" s="62">
        <f t="shared" si="48"/>
        <v>0.16117980038730823</v>
      </c>
      <c r="AK73" s="62">
        <f t="shared" si="34"/>
        <v>1.6535081185758971E-2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-4.1740123016018781E-2</v>
      </c>
      <c r="AV73" s="62" t="str">
        <f t="shared" si="38"/>
        <v/>
      </c>
      <c r="AW73" s="62">
        <f t="shared" si="39"/>
        <v>0.91002532399821245</v>
      </c>
    </row>
    <row r="74" spans="1:49">
      <c r="A74" s="62">
        <v>1941</v>
      </c>
      <c r="B74" s="61">
        <v>1.1449</v>
      </c>
      <c r="C74" s="61">
        <v>11818</v>
      </c>
      <c r="D74" s="61">
        <v>8.282</v>
      </c>
      <c r="G74" s="61"/>
      <c r="H74" s="61">
        <v>0.1371288</v>
      </c>
      <c r="I74" s="61">
        <v>1.249601446</v>
      </c>
      <c r="J74" s="61">
        <v>0.87216964500000005</v>
      </c>
      <c r="K74" s="61">
        <v>1.64</v>
      </c>
      <c r="L74" s="61">
        <v>1.4490000000000001</v>
      </c>
      <c r="M74" s="61">
        <v>25.047910968792088</v>
      </c>
      <c r="N74" s="62">
        <f t="shared" si="29"/>
        <v>6.6204474562381543</v>
      </c>
      <c r="O74" s="61">
        <v>10.762890000000001</v>
      </c>
      <c r="Z74" s="61">
        <v>0.57999999999999996</v>
      </c>
      <c r="AB74" s="61">
        <v>0.91584158415841588</v>
      </c>
      <c r="AC74" s="63" t="str">
        <f t="shared" si="30"/>
        <v/>
      </c>
      <c r="AD74" s="20" t="str">
        <f t="shared" si="49"/>
        <v/>
      </c>
      <c r="AE74" s="62" t="str">
        <f t="shared" si="31"/>
        <v/>
      </c>
      <c r="AF74" s="20">
        <f t="shared" si="46"/>
        <v>0.1371288</v>
      </c>
      <c r="AG74" s="62">
        <f t="shared" si="32"/>
        <v>0.1508816042018836</v>
      </c>
      <c r="AH74" s="62">
        <f t="shared" si="33"/>
        <v>0.10530906121709732</v>
      </c>
      <c r="AI74" s="62">
        <f t="shared" si="47"/>
        <v>0.198019801980198</v>
      </c>
      <c r="AJ74" s="62">
        <f t="shared" si="48"/>
        <v>0.17495773967640668</v>
      </c>
      <c r="AK74" s="62">
        <f t="shared" si="34"/>
        <v>2.306206230379132E-2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-7.2294534737829902E-2</v>
      </c>
      <c r="AV74" s="62" t="str">
        <f t="shared" si="38"/>
        <v/>
      </c>
      <c r="AW74" s="62">
        <f t="shared" si="39"/>
        <v>0.91584158415841588</v>
      </c>
    </row>
    <row r="75" spans="1:49">
      <c r="A75" s="62">
        <v>1942</v>
      </c>
      <c r="B75" s="61">
        <v>1.0994764397905761</v>
      </c>
      <c r="C75" s="61">
        <v>11969</v>
      </c>
      <c r="D75" s="61">
        <v>10.265000000000001</v>
      </c>
      <c r="G75" s="61"/>
      <c r="H75" s="61">
        <v>0.1138651</v>
      </c>
      <c r="I75" s="61">
        <v>1.8850660560000001</v>
      </c>
      <c r="J75" s="61">
        <v>1.488536342</v>
      </c>
      <c r="K75" s="61">
        <v>2.3849999999999998</v>
      </c>
      <c r="L75" s="61">
        <v>1.6439999999999999</v>
      </c>
      <c r="M75" s="61">
        <v>29.115523051300404</v>
      </c>
      <c r="N75" s="62">
        <f t="shared" si="29"/>
        <v>6.9701817681481479</v>
      </c>
      <c r="O75" s="61">
        <v>11.273199999999999</v>
      </c>
      <c r="Z75" s="61">
        <v>0.54</v>
      </c>
      <c r="AB75" s="61">
        <v>0.93735996103263508</v>
      </c>
      <c r="AC75" s="63" t="str">
        <f t="shared" si="30"/>
        <v/>
      </c>
      <c r="AD75" s="20" t="str">
        <f t="shared" si="49"/>
        <v/>
      </c>
      <c r="AE75" s="62" t="str">
        <f t="shared" si="31"/>
        <v/>
      </c>
      <c r="AF75" s="20">
        <f t="shared" si="46"/>
        <v>0.1138651</v>
      </c>
      <c r="AG75" s="62">
        <f t="shared" si="32"/>
        <v>0.183640141841208</v>
      </c>
      <c r="AH75" s="62">
        <f t="shared" si="33"/>
        <v>0.14501084676083778</v>
      </c>
      <c r="AI75" s="62">
        <f t="shared" si="47"/>
        <v>0.23234291281052116</v>
      </c>
      <c r="AJ75" s="62">
        <f t="shared" si="48"/>
        <v>0.1601558694593278</v>
      </c>
      <c r="AK75" s="62">
        <f t="shared" si="34"/>
        <v>7.2187043351193358E-2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-4.5678343834844565E-2</v>
      </c>
      <c r="AV75" s="62" t="str">
        <f t="shared" si="38"/>
        <v/>
      </c>
      <c r="AW75" s="62">
        <f t="shared" si="39"/>
        <v>0.93735996103263508</v>
      </c>
    </row>
    <row r="76" spans="1:49">
      <c r="A76" s="62">
        <v>1943</v>
      </c>
      <c r="B76" s="61">
        <v>1.0994764397905761</v>
      </c>
      <c r="C76" s="61">
        <v>12115</v>
      </c>
      <c r="D76" s="61">
        <v>11.053000000000001</v>
      </c>
      <c r="G76" s="61"/>
      <c r="H76" s="61">
        <v>6.2621800000000005E-2</v>
      </c>
      <c r="I76" s="61">
        <v>4.3871241169999999</v>
      </c>
      <c r="J76" s="61">
        <v>2.2494961770000002</v>
      </c>
      <c r="K76" s="61">
        <v>3.0009999999999999</v>
      </c>
      <c r="L76" s="61">
        <v>1.7350000000000001</v>
      </c>
      <c r="M76" s="61">
        <v>30.06504292407644</v>
      </c>
      <c r="N76" s="62">
        <f t="shared" si="29"/>
        <v>7.1806297957305576</v>
      </c>
      <c r="O76" s="61">
        <v>11.47423</v>
      </c>
      <c r="Z76" s="61">
        <v>0.48</v>
      </c>
      <c r="AB76" s="61">
        <v>1.1359811815796614</v>
      </c>
      <c r="AC76" s="63" t="str">
        <f t="shared" si="30"/>
        <v/>
      </c>
      <c r="AD76" s="20" t="str">
        <f t="shared" si="49"/>
        <v/>
      </c>
      <c r="AE76" s="62" t="str">
        <f t="shared" si="31"/>
        <v/>
      </c>
      <c r="AF76" s="20">
        <f t="shared" si="46"/>
        <v>6.2621800000000005E-2</v>
      </c>
      <c r="AG76" s="62">
        <f t="shared" si="32"/>
        <v>0.39691704668415811</v>
      </c>
      <c r="AH76" s="62">
        <f t="shared" si="33"/>
        <v>0.20351906061702704</v>
      </c>
      <c r="AI76" s="62">
        <f t="shared" si="47"/>
        <v>0.27150999728580472</v>
      </c>
      <c r="AJ76" s="62">
        <f t="shared" si="48"/>
        <v>0.1569709581109201</v>
      </c>
      <c r="AK76" s="62">
        <f t="shared" si="34"/>
        <v>0.11453903917488462</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-2.4345791419865558E-2</v>
      </c>
      <c r="AV76" s="62" t="str">
        <f t="shared" si="38"/>
        <v/>
      </c>
      <c r="AW76" s="62">
        <f t="shared" si="39"/>
        <v>1.1359811815796614</v>
      </c>
    </row>
    <row r="77" spans="1:49">
      <c r="A77" s="62">
        <v>1944</v>
      </c>
      <c r="B77" s="61">
        <v>1.0994764397905761</v>
      </c>
      <c r="C77" s="61">
        <v>12268</v>
      </c>
      <c r="D77" s="61">
        <v>11.848000000000001</v>
      </c>
      <c r="G77" s="61"/>
      <c r="H77" s="61">
        <v>6.2691999999999998E-2</v>
      </c>
      <c r="I77" s="61">
        <v>5.3222535049999999</v>
      </c>
      <c r="J77" s="61">
        <v>2.7650177130000002</v>
      </c>
      <c r="K77" s="61">
        <v>3.4830000000000001</v>
      </c>
      <c r="L77" s="61">
        <v>1.7589999999999999</v>
      </c>
      <c r="M77" s="61">
        <v>30.809437200676257</v>
      </c>
      <c r="N77" s="62">
        <f t="shared" si="29"/>
        <v>7.417458525157306</v>
      </c>
      <c r="O77" s="61">
        <v>11.53608</v>
      </c>
      <c r="Z77" s="61">
        <v>0.39</v>
      </c>
      <c r="AB77" s="61">
        <v>1.3170999324780552</v>
      </c>
      <c r="AC77" s="63" t="str">
        <f t="shared" si="30"/>
        <v/>
      </c>
      <c r="AD77" s="20" t="str">
        <f t="shared" si="49"/>
        <v/>
      </c>
      <c r="AE77" s="62" t="str">
        <f t="shared" si="31"/>
        <v/>
      </c>
      <c r="AF77" s="20">
        <f t="shared" si="46"/>
        <v>6.2691999999999998E-2</v>
      </c>
      <c r="AG77" s="62">
        <f t="shared" si="32"/>
        <v>0.44921113310263333</v>
      </c>
      <c r="AH77" s="62">
        <f t="shared" si="33"/>
        <v>0.23337421615462525</v>
      </c>
      <c r="AI77" s="62">
        <f t="shared" si="47"/>
        <v>0.29397366644159351</v>
      </c>
      <c r="AJ77" s="62">
        <f t="shared" si="48"/>
        <v>0.14846387575962186</v>
      </c>
      <c r="AK77" s="62">
        <f t="shared" si="34"/>
        <v>0.14550979068197165</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-2.7649387185662747E-2</v>
      </c>
      <c r="AV77" s="62" t="str">
        <f t="shared" si="38"/>
        <v/>
      </c>
      <c r="AW77" s="62">
        <f t="shared" si="39"/>
        <v>1.3170999324780552</v>
      </c>
    </row>
    <row r="78" spans="1:49">
      <c r="A78" s="62">
        <v>1945</v>
      </c>
      <c r="B78" s="61">
        <v>1.0994764397905761</v>
      </c>
      <c r="C78" s="61">
        <v>12404</v>
      </c>
      <c r="D78" s="61">
        <v>11.863</v>
      </c>
      <c r="G78" s="61"/>
      <c r="H78" s="61">
        <v>5.9970000000000002E-2</v>
      </c>
      <c r="I78" s="61">
        <v>5.2456119240000003</v>
      </c>
      <c r="J78" s="61">
        <v>2.6873347989999998</v>
      </c>
      <c r="K78" s="61">
        <v>3.2669999999999999</v>
      </c>
      <c r="L78" s="61">
        <v>1.556</v>
      </c>
      <c r="M78" s="61">
        <v>29.527707470997758</v>
      </c>
      <c r="N78" s="62">
        <f t="shared" si="29"/>
        <v>7.6642675438995722</v>
      </c>
      <c r="O78" s="61">
        <v>11.597939999999999</v>
      </c>
      <c r="Z78" s="61">
        <v>0.37</v>
      </c>
      <c r="AB78" s="61">
        <v>1.5546657675124336</v>
      </c>
      <c r="AC78" s="63" t="str">
        <f t="shared" si="30"/>
        <v/>
      </c>
      <c r="AD78" s="20" t="str">
        <f t="shared" si="49"/>
        <v/>
      </c>
      <c r="AE78" s="62" t="str">
        <f t="shared" si="31"/>
        <v/>
      </c>
      <c r="AF78" s="20">
        <f t="shared" si="46"/>
        <v>5.9970000000000002E-2</v>
      </c>
      <c r="AG78" s="62">
        <f t="shared" si="32"/>
        <v>0.44218257809997474</v>
      </c>
      <c r="AH78" s="62">
        <f t="shared" si="33"/>
        <v>0.22653079313832925</v>
      </c>
      <c r="AI78" s="62">
        <f t="shared" si="47"/>
        <v>0.27539408244120372</v>
      </c>
      <c r="AJ78" s="62">
        <f t="shared" si="48"/>
        <v>0.13116412374610134</v>
      </c>
      <c r="AK78" s="62">
        <f t="shared" si="34"/>
        <v>0.14422995869510238</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-2.883246755010585E-2</v>
      </c>
      <c r="AV78" s="62" t="str">
        <f t="shared" si="38"/>
        <v/>
      </c>
      <c r="AW78" s="62">
        <f t="shared" si="39"/>
        <v>1.5546657675124336</v>
      </c>
    </row>
    <row r="79" spans="1:49">
      <c r="A79" s="62">
        <v>1946</v>
      </c>
      <c r="B79" s="61">
        <v>1.0718113612004287</v>
      </c>
      <c r="C79" s="61">
        <v>12634</v>
      </c>
      <c r="D79" s="61">
        <v>11.885</v>
      </c>
      <c r="G79" s="61"/>
      <c r="H79" s="61">
        <v>0.13600000000000001</v>
      </c>
      <c r="I79" s="61">
        <v>5.1362285060000001</v>
      </c>
      <c r="J79" s="61">
        <v>3.0131850739999999</v>
      </c>
      <c r="K79" s="61">
        <v>2.339</v>
      </c>
      <c r="L79" s="61">
        <v>1.865</v>
      </c>
      <c r="M79" s="61">
        <v>28.692756755609832</v>
      </c>
      <c r="N79" s="62">
        <f t="shared" si="29"/>
        <v>7.758069224118981</v>
      </c>
      <c r="O79" s="61">
        <v>11.984540000000001</v>
      </c>
      <c r="Z79" s="61">
        <v>0.39</v>
      </c>
      <c r="AB79" s="61">
        <v>1.5378207824989483</v>
      </c>
      <c r="AC79" s="63" t="str">
        <f t="shared" si="30"/>
        <v/>
      </c>
      <c r="AD79" s="20" t="str">
        <f t="shared" si="49"/>
        <v/>
      </c>
      <c r="AE79" s="62" t="str">
        <f t="shared" si="31"/>
        <v/>
      </c>
      <c r="AF79" s="20">
        <f t="shared" si="46"/>
        <v>0.13600000000000001</v>
      </c>
      <c r="AG79" s="62">
        <f t="shared" si="32"/>
        <v>0.43216058106857386</v>
      </c>
      <c r="AH79" s="62">
        <f t="shared" si="33"/>
        <v>0.25352840336558685</v>
      </c>
      <c r="AI79" s="62">
        <f t="shared" si="47"/>
        <v>0.19680269246949936</v>
      </c>
      <c r="AJ79" s="62">
        <f t="shared" si="48"/>
        <v>0.15692048801009675</v>
      </c>
      <c r="AK79" s="62">
        <f t="shared" si="34"/>
        <v>3.9882204459402604E-2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-8.4645426796324218E-3</v>
      </c>
      <c r="AV79" s="62" t="str">
        <f t="shared" si="38"/>
        <v/>
      </c>
      <c r="AW79" s="62">
        <f t="shared" si="39"/>
        <v>1.5378207824989483</v>
      </c>
    </row>
    <row r="80" spans="1:49">
      <c r="A80" s="62">
        <v>1947</v>
      </c>
      <c r="B80" s="61">
        <v>1.1200000000000001</v>
      </c>
      <c r="C80" s="61">
        <v>12901</v>
      </c>
      <c r="D80" s="61">
        <v>13.473000000000001</v>
      </c>
      <c r="G80" s="61"/>
      <c r="H80" s="61">
        <v>0.16800000000000001</v>
      </c>
      <c r="I80" s="61">
        <v>2.634227412</v>
      </c>
      <c r="J80" s="61">
        <v>3.0078763130000001</v>
      </c>
      <c r="K80" s="61">
        <v>2.8119999999999998</v>
      </c>
      <c r="L80" s="61">
        <v>2.5739999999999998</v>
      </c>
      <c r="M80" s="61">
        <v>29.342524641116448</v>
      </c>
      <c r="N80" s="62">
        <f t="shared" si="29"/>
        <v>8.4219191926375778</v>
      </c>
      <c r="O80" s="61">
        <v>13.1134</v>
      </c>
      <c r="Z80" s="61">
        <v>0.41</v>
      </c>
      <c r="AB80" s="61">
        <v>1.3161137088992796</v>
      </c>
      <c r="AC80" s="63" t="str">
        <f t="shared" si="30"/>
        <v/>
      </c>
      <c r="AD80" s="20" t="str">
        <f t="shared" si="49"/>
        <v/>
      </c>
      <c r="AE80" s="62" t="str">
        <f t="shared" si="31"/>
        <v/>
      </c>
      <c r="AF80" s="20">
        <f t="shared" si="46"/>
        <v>0.16800000000000001</v>
      </c>
      <c r="AG80" s="62">
        <f t="shared" si="32"/>
        <v>0.19551899443331106</v>
      </c>
      <c r="AH80" s="62">
        <f t="shared" si="33"/>
        <v>0.22325215712907295</v>
      </c>
      <c r="AI80" s="62">
        <f t="shared" si="47"/>
        <v>0.20871372374378383</v>
      </c>
      <c r="AJ80" s="62">
        <f t="shared" si="48"/>
        <v>0.19104876419505676</v>
      </c>
      <c r="AK80" s="62">
        <f t="shared" si="34"/>
        <v>1.7664959548727072E-2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-7.8204242987251663E-2</v>
      </c>
      <c r="AV80" s="62" t="str">
        <f t="shared" si="38"/>
        <v/>
      </c>
      <c r="AW80" s="62">
        <f t="shared" si="39"/>
        <v>1.3161137088992796</v>
      </c>
    </row>
    <row r="81" spans="1:49">
      <c r="A81" s="62">
        <v>1948</v>
      </c>
      <c r="B81" s="61">
        <v>1.0900000000000001</v>
      </c>
      <c r="C81" s="61">
        <v>13180</v>
      </c>
      <c r="D81" s="61">
        <v>15.896000000000001</v>
      </c>
      <c r="G81" s="61"/>
      <c r="H81" s="61">
        <v>0.20061650729743333</v>
      </c>
      <c r="I81" s="61">
        <v>2.1956264540000001</v>
      </c>
      <c r="J81" s="61">
        <v>2.8717461100000001</v>
      </c>
      <c r="K81" s="61">
        <v>3.2115199969119996</v>
      </c>
      <c r="L81" s="61">
        <v>2.6504279999999998</v>
      </c>
      <c r="M81" s="61">
        <v>29.247796501215625</v>
      </c>
      <c r="N81" s="62">
        <f t="shared" si="29"/>
        <v>9.7576874940145295</v>
      </c>
      <c r="O81" s="61">
        <v>15.00386</v>
      </c>
      <c r="Z81" s="61">
        <v>0.41</v>
      </c>
      <c r="AB81" s="61">
        <v>1.12966664517377</v>
      </c>
      <c r="AC81" s="63" t="str">
        <f t="shared" si="30"/>
        <v/>
      </c>
      <c r="AD81" s="20" t="str">
        <f t="shared" si="49"/>
        <v/>
      </c>
      <c r="AE81" s="62" t="str">
        <f t="shared" si="31"/>
        <v/>
      </c>
      <c r="AF81" s="20">
        <f t="shared" si="46"/>
        <v>0.20061650729743333</v>
      </c>
      <c r="AG81" s="62">
        <f t="shared" si="32"/>
        <v>0.13812446238047307</v>
      </c>
      <c r="AH81" s="62">
        <f t="shared" si="33"/>
        <v>0.18065841155007548</v>
      </c>
      <c r="AI81" s="62">
        <f t="shared" si="47"/>
        <v>0.20203321570910918</v>
      </c>
      <c r="AJ81" s="62">
        <f t="shared" si="48"/>
        <v>0.16673553095118265</v>
      </c>
      <c r="AK81" s="62">
        <f t="shared" si="34"/>
        <v>3.5297684757926523E-2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-0.14311770036346685</v>
      </c>
      <c r="AV81" s="62" t="str">
        <f t="shared" si="38"/>
        <v/>
      </c>
      <c r="AW81" s="62">
        <f t="shared" si="39"/>
        <v>1.12966664517377</v>
      </c>
    </row>
    <row r="82" spans="1:49" ht="14.7" thickBot="1">
      <c r="A82" s="62">
        <v>1949</v>
      </c>
      <c r="B82" s="61">
        <v>1.1299999999999999</v>
      </c>
      <c r="C82" s="61">
        <v>13469</v>
      </c>
      <c r="D82" s="61">
        <v>17.347000000000001</v>
      </c>
      <c r="G82" s="61"/>
      <c r="H82" s="61">
        <v>0.20741338559981554</v>
      </c>
      <c r="I82" s="61">
        <v>2.175892234</v>
      </c>
      <c r="J82" s="61">
        <v>2.771395075</v>
      </c>
      <c r="K82" s="61">
        <v>3.1262399969939998</v>
      </c>
      <c r="L82" s="61">
        <v>2.8453199972849998</v>
      </c>
      <c r="M82" s="61">
        <v>29.242607312026639</v>
      </c>
      <c r="N82" s="62">
        <f t="shared" si="29"/>
        <v>10.4217474993319</v>
      </c>
      <c r="O82" s="61">
        <v>15.483980000000001</v>
      </c>
      <c r="Z82" s="61">
        <v>0.48499999999999999</v>
      </c>
      <c r="AB82" s="61">
        <v>1.0330952380952381</v>
      </c>
      <c r="AC82" s="63" t="str">
        <f t="shared" si="30"/>
        <v/>
      </c>
      <c r="AD82" s="20" t="str">
        <f t="shared" si="49"/>
        <v/>
      </c>
      <c r="AE82" s="62" t="str">
        <f t="shared" si="31"/>
        <v/>
      </c>
      <c r="AF82" s="20">
        <f t="shared" si="46"/>
        <v>0.20741338559981554</v>
      </c>
      <c r="AG82" s="62">
        <f t="shared" si="32"/>
        <v>0.12543334490113564</v>
      </c>
      <c r="AH82" s="62">
        <f t="shared" si="33"/>
        <v>0.15976221104513746</v>
      </c>
      <c r="AI82" s="62">
        <f t="shared" si="47"/>
        <v>0.1802179049399896</v>
      </c>
      <c r="AJ82" s="62">
        <f t="shared" si="48"/>
        <v>0.16402375034789876</v>
      </c>
      <c r="AK82" s="62">
        <f t="shared" si="34"/>
        <v>1.6194154592090837E-2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-6.1739293271653194E-2</v>
      </c>
      <c r="AV82" s="62" t="str">
        <f t="shared" si="38"/>
        <v/>
      </c>
      <c r="AW82" s="62">
        <f t="shared" si="39"/>
        <v>1.0330952380952381</v>
      </c>
    </row>
    <row r="83" spans="1:49" s="72" customFormat="1" ht="14.7" thickTop="1">
      <c r="A83" s="71">
        <v>1950</v>
      </c>
      <c r="B83" s="61">
        <v>1.05</v>
      </c>
      <c r="C83" s="61">
        <v>14011</v>
      </c>
      <c r="D83" s="61">
        <v>19.125</v>
      </c>
      <c r="E83" s="62"/>
      <c r="F83" s="72">
        <v>0.643098002</v>
      </c>
      <c r="G83" s="61"/>
      <c r="H83" s="61">
        <v>0.21160784313725489</v>
      </c>
      <c r="I83" s="61">
        <v>2.5801406149999999</v>
      </c>
      <c r="J83" s="61">
        <v>2.4486155620000001</v>
      </c>
      <c r="K83" s="61">
        <v>3.288624</v>
      </c>
      <c r="L83" s="61">
        <v>3.2791739968739999</v>
      </c>
      <c r="M83" s="61">
        <v>30.183987280192508</v>
      </c>
      <c r="N83" s="71">
        <f t="shared" si="29"/>
        <v>10.700974153490755</v>
      </c>
      <c r="O83" s="61">
        <v>15.944100000000001</v>
      </c>
      <c r="P83" s="72">
        <v>11.078703369999999</v>
      </c>
      <c r="Q83" s="72">
        <v>13.5943947</v>
      </c>
      <c r="R83" s="72">
        <v>4.6434508699999997</v>
      </c>
      <c r="S83" s="72">
        <v>13.683864570000001</v>
      </c>
      <c r="T83" s="72">
        <v>17.291595269999998</v>
      </c>
      <c r="U83" s="73">
        <v>13.8</v>
      </c>
      <c r="V83" s="72">
        <v>5.2136449999999996</v>
      </c>
      <c r="W83" s="72">
        <v>2076.5237999999999</v>
      </c>
      <c r="X83" s="72">
        <v>0.72050362800000001</v>
      </c>
      <c r="Z83" s="72">
        <v>0.54833333299999998</v>
      </c>
      <c r="AB83" s="61">
        <v>0.89434848618602802</v>
      </c>
      <c r="AC83" s="63" t="str">
        <f t="shared" si="30"/>
        <v/>
      </c>
      <c r="AD83" s="20">
        <f t="shared" si="49"/>
        <v>0.643098002</v>
      </c>
      <c r="AE83" s="62" t="str">
        <f t="shared" si="31"/>
        <v/>
      </c>
      <c r="AF83" s="20">
        <f t="shared" si="46"/>
        <v>0.21160784313725489</v>
      </c>
      <c r="AG83" s="62">
        <f t="shared" si="32"/>
        <v>0.13490931320261437</v>
      </c>
      <c r="AH83" s="62">
        <f t="shared" si="33"/>
        <v>0.12803218624836601</v>
      </c>
      <c r="AI83" s="62">
        <f t="shared" si="47"/>
        <v>0.17195419607843138</v>
      </c>
      <c r="AJ83" s="62">
        <f t="shared" si="48"/>
        <v>0.17146007826792156</v>
      </c>
      <c r="AK83" s="62">
        <f t="shared" si="34"/>
        <v>4.9411781050981429E-4</v>
      </c>
      <c r="AL83" s="62" t="str">
        <f t="shared" si="40"/>
        <v/>
      </c>
      <c r="AM83" s="62" t="str">
        <f t="shared" si="41"/>
        <v/>
      </c>
      <c r="AN83" s="62" t="str">
        <f t="shared" si="42"/>
        <v/>
      </c>
      <c r="AO83" s="62" t="str">
        <f t="shared" si="43"/>
        <v/>
      </c>
      <c r="AP83" s="62" t="str">
        <f t="shared" si="44"/>
        <v/>
      </c>
      <c r="AQ83" s="62">
        <f>IF(OR(V83="",U83=""),"",LN(V83/U83))</f>
        <v>-0.97338936489231709</v>
      </c>
      <c r="AR83" s="62">
        <f t="shared" si="35"/>
        <v>6.6650611597068359</v>
      </c>
      <c r="AS83" s="62">
        <f t="shared" si="36"/>
        <v>0.72050362800000001</v>
      </c>
      <c r="AT83" s="62" t="str">
        <f t="shared" si="37"/>
        <v/>
      </c>
      <c r="AU83" s="62">
        <f t="shared" si="45"/>
        <v>-2.1590051172115342E-2</v>
      </c>
      <c r="AV83" s="62" t="str">
        <f t="shared" si="38"/>
        <v/>
      </c>
      <c r="AW83" s="62">
        <f t="shared" si="39"/>
        <v>0.89434848618602802</v>
      </c>
    </row>
    <row r="84" spans="1:49">
      <c r="A84" s="62">
        <v>1951</v>
      </c>
      <c r="B84" s="61">
        <v>1.0168999999999999</v>
      </c>
      <c r="C84" s="61">
        <v>14331</v>
      </c>
      <c r="D84" s="61">
        <v>22.28</v>
      </c>
      <c r="F84">
        <v>0.61294318999999997</v>
      </c>
      <c r="G84" s="61"/>
      <c r="H84" s="61">
        <v>0.20843806104129264</v>
      </c>
      <c r="I84" s="61">
        <v>3.1125359480000001</v>
      </c>
      <c r="J84" s="61">
        <v>2.9012416980000002</v>
      </c>
      <c r="K84" s="61">
        <v>4.1177639960520001</v>
      </c>
      <c r="L84" s="61">
        <v>4.1681639959960002</v>
      </c>
      <c r="M84" s="61">
        <v>31.18580604008887</v>
      </c>
      <c r="N84" s="62">
        <f t="shared" si="29"/>
        <v>11.796395655998902</v>
      </c>
      <c r="O84" s="61">
        <v>17.60453</v>
      </c>
      <c r="P84">
        <v>12.211685989999999</v>
      </c>
      <c r="Q84">
        <v>15.708190439999999</v>
      </c>
      <c r="R84">
        <v>5.1794768969999998</v>
      </c>
      <c r="S84">
        <v>15.21374582</v>
      </c>
      <c r="T84">
        <v>19.065542199999999</v>
      </c>
      <c r="U84" s="74">
        <v>14.1</v>
      </c>
      <c r="V84">
        <v>5.3237540000000001</v>
      </c>
      <c r="W84">
        <v>2077.9267</v>
      </c>
      <c r="X84">
        <v>0.72050362800000001</v>
      </c>
      <c r="Y84">
        <v>2.5649950000000001</v>
      </c>
      <c r="Z84" s="61">
        <v>0.79</v>
      </c>
      <c r="AB84" s="61">
        <v>0.77990248210258128</v>
      </c>
      <c r="AC84" s="63" t="str">
        <f t="shared" si="30"/>
        <v/>
      </c>
      <c r="AD84" s="20">
        <f t="shared" si="49"/>
        <v>0.61294318999999997</v>
      </c>
      <c r="AE84" s="62" t="str">
        <f t="shared" si="31"/>
        <v/>
      </c>
      <c r="AF84" s="20">
        <f t="shared" si="46"/>
        <v>0.20843806104129264</v>
      </c>
      <c r="AG84" s="62">
        <f t="shared" si="32"/>
        <v>0.13970089533213645</v>
      </c>
      <c r="AH84" s="62">
        <f t="shared" si="33"/>
        <v>0.13021731140035908</v>
      </c>
      <c r="AI84" s="62">
        <f t="shared" si="47"/>
        <v>0.18481885081023339</v>
      </c>
      <c r="AJ84" s="62">
        <f t="shared" si="48"/>
        <v>0.18708096929964094</v>
      </c>
      <c r="AK84" s="62">
        <f t="shared" si="34"/>
        <v>-2.2621184894075497E-3</v>
      </c>
      <c r="AL84" s="62">
        <f t="shared" si="40"/>
        <v>-9.0541017735189591E-5</v>
      </c>
      <c r="AM84" s="62">
        <f t="shared" si="41"/>
        <v>4.7065454805729212E-2</v>
      </c>
      <c r="AN84" s="62">
        <f t="shared" si="42"/>
        <v>1.178700201627032E-2</v>
      </c>
      <c r="AO84" s="62">
        <f t="shared" si="43"/>
        <v>8.5227271248344717E-3</v>
      </c>
      <c r="AP84" s="62">
        <f t="shared" si="44"/>
        <v>2.0281931980041835E-4</v>
      </c>
      <c r="AQ84" s="62">
        <f t="shared" ref="AQ84:AQ146" si="50">IF(OR(V84="",U84=""),"",LN(V84/U84))</f>
        <v>-0.97399610377903634</v>
      </c>
      <c r="AR84" s="62">
        <f t="shared" si="35"/>
        <v>6.6651297929557698</v>
      </c>
      <c r="AS84" s="62">
        <f t="shared" si="36"/>
        <v>0.72050362800000001</v>
      </c>
      <c r="AT84" s="62">
        <f t="shared" si="37"/>
        <v>0.11512544883303411</v>
      </c>
      <c r="AU84" s="62">
        <f t="shared" si="45"/>
        <v>-9.1975918893868996E-2</v>
      </c>
      <c r="AV84" s="62" t="str">
        <f t="shared" si="38"/>
        <v/>
      </c>
      <c r="AW84" s="62">
        <f t="shared" si="39"/>
        <v>0.77990248210258128</v>
      </c>
    </row>
    <row r="85" spans="1:49">
      <c r="A85" s="62">
        <v>1952</v>
      </c>
      <c r="B85" s="61">
        <v>0.97059999900000005</v>
      </c>
      <c r="C85" s="61">
        <v>14786</v>
      </c>
      <c r="D85" s="61">
        <v>25.17</v>
      </c>
      <c r="F85">
        <v>0.59330977200000001</v>
      </c>
      <c r="G85" s="61"/>
      <c r="H85" s="61">
        <v>0.21152165276122367</v>
      </c>
      <c r="I85" s="61">
        <v>3.7328752500000002</v>
      </c>
      <c r="J85" s="61">
        <v>3.9809086520000001</v>
      </c>
      <c r="K85" s="61">
        <v>4.5332099956620002</v>
      </c>
      <c r="L85" s="61">
        <v>4.1285179999999997</v>
      </c>
      <c r="M85" s="61">
        <v>32.425818758640261</v>
      </c>
      <c r="N85" s="62">
        <f t="shared" si="29"/>
        <v>12.422504887324045</v>
      </c>
      <c r="O85" s="61">
        <v>18.044640000000001</v>
      </c>
      <c r="P85">
        <v>12.486260959999999</v>
      </c>
      <c r="Q85">
        <v>16.368032700000001</v>
      </c>
      <c r="R85">
        <v>5.4157369580000001</v>
      </c>
      <c r="S85">
        <v>15.075440820000001</v>
      </c>
      <c r="T85">
        <v>17.593601540000002</v>
      </c>
      <c r="U85" s="74">
        <v>14.6</v>
      </c>
      <c r="V85">
        <v>5.4361889999999997</v>
      </c>
      <c r="W85">
        <v>2079.3305</v>
      </c>
      <c r="X85">
        <v>0.72050362800000001</v>
      </c>
      <c r="Y85">
        <v>2.8687719999999999</v>
      </c>
      <c r="Z85" s="61">
        <v>1.066666667</v>
      </c>
      <c r="AB85" s="61">
        <v>0.71399472990700619</v>
      </c>
      <c r="AC85" s="63" t="str">
        <f t="shared" si="30"/>
        <v/>
      </c>
      <c r="AD85" s="20">
        <f t="shared" si="49"/>
        <v>0.59330977200000001</v>
      </c>
      <c r="AE85" s="62" t="str">
        <f t="shared" si="31"/>
        <v/>
      </c>
      <c r="AF85" s="20">
        <f t="shared" si="46"/>
        <v>0.21152165276122367</v>
      </c>
      <c r="AG85" s="62">
        <f t="shared" si="32"/>
        <v>0.14830652562574492</v>
      </c>
      <c r="AH85" s="62">
        <f t="shared" si="33"/>
        <v>0.15816085228446564</v>
      </c>
      <c r="AI85" s="62">
        <f t="shared" si="47"/>
        <v>0.18010369470250298</v>
      </c>
      <c r="AJ85" s="62">
        <f t="shared" si="48"/>
        <v>0.16402534763607468</v>
      </c>
      <c r="AK85" s="62">
        <f t="shared" si="34"/>
        <v>1.60783470664283E-2</v>
      </c>
      <c r="AL85" s="62">
        <f t="shared" si="40"/>
        <v>-2.9480150669259627E-2</v>
      </c>
      <c r="AM85" s="62">
        <f t="shared" si="41"/>
        <v>-1.0567759382487833E-2</v>
      </c>
      <c r="AN85" s="62">
        <f t="shared" si="42"/>
        <v>-7.1108051734156278E-3</v>
      </c>
      <c r="AO85" s="62">
        <f t="shared" si="43"/>
        <v>-6.0848071467856486E-2</v>
      </c>
      <c r="AP85" s="62">
        <f t="shared" si="44"/>
        <v>-0.13206305136296562</v>
      </c>
      <c r="AQ85" s="62">
        <f t="shared" si="50"/>
        <v>-0.9879432648178732</v>
      </c>
      <c r="AR85" s="62">
        <f t="shared" si="35"/>
        <v>6.6518579810646141</v>
      </c>
      <c r="AS85" s="62">
        <f t="shared" si="36"/>
        <v>0.72050362800000001</v>
      </c>
      <c r="AT85" s="62">
        <f t="shared" si="37"/>
        <v>0.11397584425903852</v>
      </c>
      <c r="AU85" s="62">
        <f t="shared" si="45"/>
        <v>-4.3815705989484088E-2</v>
      </c>
      <c r="AV85" s="62" t="str">
        <f t="shared" si="38"/>
        <v/>
      </c>
      <c r="AW85" s="62">
        <f t="shared" si="39"/>
        <v>0.71399472990700619</v>
      </c>
    </row>
    <row r="86" spans="1:49">
      <c r="A86" s="62">
        <v>1953</v>
      </c>
      <c r="B86" s="61">
        <v>0.97439999899999996</v>
      </c>
      <c r="C86" s="61">
        <v>15183</v>
      </c>
      <c r="D86" s="61">
        <v>26.395</v>
      </c>
      <c r="F86">
        <v>0.60321648000000005</v>
      </c>
      <c r="G86" s="61"/>
      <c r="H86" s="61">
        <v>0.22667171812843342</v>
      </c>
      <c r="I86" s="61">
        <v>4.3372755119999997</v>
      </c>
      <c r="J86" s="61">
        <v>4.3608227890000002</v>
      </c>
      <c r="K86" s="61">
        <v>4.3108139999999997</v>
      </c>
      <c r="L86" s="61">
        <v>4.4519039957519997</v>
      </c>
      <c r="M86" s="61">
        <v>33.051777423162143</v>
      </c>
      <c r="N86" s="62">
        <f t="shared" si="29"/>
        <v>12.446202662221143</v>
      </c>
      <c r="O86" s="61">
        <v>17.884599999999999</v>
      </c>
      <c r="P86">
        <v>12.460586429999999</v>
      </c>
      <c r="Q86">
        <v>16.074332049999999</v>
      </c>
      <c r="R86">
        <v>5.5514988890000003</v>
      </c>
      <c r="S86">
        <v>14.712158260000001</v>
      </c>
      <c r="T86">
        <v>17.624075789999999</v>
      </c>
      <c r="U86" s="74">
        <v>15</v>
      </c>
      <c r="V86">
        <v>5.5509979999999999</v>
      </c>
      <c r="W86">
        <v>2080.7352999999998</v>
      </c>
      <c r="X86">
        <v>0.72050362800000001</v>
      </c>
      <c r="Y86">
        <v>3.0433699999999999</v>
      </c>
      <c r="Z86" s="61">
        <v>1.7091666670000001</v>
      </c>
      <c r="AB86" s="61">
        <v>0.68482743541464974</v>
      </c>
      <c r="AC86" s="63" t="str">
        <f t="shared" si="30"/>
        <v/>
      </c>
      <c r="AD86" s="20">
        <f t="shared" si="49"/>
        <v>0.60321648000000005</v>
      </c>
      <c r="AE86" s="62" t="str">
        <f t="shared" si="31"/>
        <v/>
      </c>
      <c r="AF86" s="20">
        <f t="shared" si="46"/>
        <v>0.22667171812843342</v>
      </c>
      <c r="AG86" s="62">
        <f t="shared" si="32"/>
        <v>0.16432186065542714</v>
      </c>
      <c r="AH86" s="62">
        <f t="shared" si="33"/>
        <v>0.16521397192650125</v>
      </c>
      <c r="AI86" s="62">
        <f t="shared" si="47"/>
        <v>0.16331934078423943</v>
      </c>
      <c r="AJ86" s="62">
        <f t="shared" si="48"/>
        <v>0.16866467117832923</v>
      </c>
      <c r="AK86" s="62">
        <f t="shared" si="34"/>
        <v>-5.3453303940897978E-3</v>
      </c>
      <c r="AL86" s="62">
        <f t="shared" si="40"/>
        <v>-3.9641707862437675E-3</v>
      </c>
      <c r="AM86" s="62">
        <f t="shared" si="41"/>
        <v>-2.0012321263698875E-2</v>
      </c>
      <c r="AN86" s="62">
        <f t="shared" si="42"/>
        <v>2.2853163116413902E-2</v>
      </c>
      <c r="AO86" s="62">
        <f t="shared" si="43"/>
        <v>-2.6298570944271116E-2</v>
      </c>
      <c r="AP86" s="62">
        <f t="shared" si="44"/>
        <v>-1.7520862060248864E-4</v>
      </c>
      <c r="AQ86" s="62">
        <f t="shared" si="50"/>
        <v>-0.99407246968969298</v>
      </c>
      <c r="AR86" s="62">
        <f t="shared" si="35"/>
        <v>6.6464041501512527</v>
      </c>
      <c r="AS86" s="62">
        <f t="shared" si="36"/>
        <v>0.72050362800000001</v>
      </c>
      <c r="AT86" s="62">
        <f t="shared" si="37"/>
        <v>0.11530100397802615</v>
      </c>
      <c r="AU86" s="62">
        <f t="shared" si="45"/>
        <v>8.760835253325534E-3</v>
      </c>
      <c r="AV86" s="62" t="str">
        <f t="shared" si="38"/>
        <v/>
      </c>
      <c r="AW86" s="62">
        <f t="shared" si="39"/>
        <v>0.68482743541464974</v>
      </c>
    </row>
    <row r="87" spans="1:49">
      <c r="A87" s="62">
        <v>1954</v>
      </c>
      <c r="B87" s="61">
        <v>0.96629999899999997</v>
      </c>
      <c r="C87" s="61">
        <v>15636</v>
      </c>
      <c r="D87" s="61">
        <v>26.530999999999999</v>
      </c>
      <c r="F87">
        <v>0.62904947300000003</v>
      </c>
      <c r="G87" s="61"/>
      <c r="H87" s="61">
        <v>0.22520824695639063</v>
      </c>
      <c r="I87" s="61">
        <v>4.350522378</v>
      </c>
      <c r="J87" s="61">
        <v>4.3963195830000004</v>
      </c>
      <c r="K87" s="61">
        <v>4.0840799960730001</v>
      </c>
      <c r="L87" s="61">
        <v>4.1624319960319998</v>
      </c>
      <c r="M87" s="61">
        <v>31.872712240379389</v>
      </c>
      <c r="N87" s="62">
        <f t="shared" si="29"/>
        <v>12.59727324322478</v>
      </c>
      <c r="O87" s="61">
        <v>17.984629999999999</v>
      </c>
      <c r="P87">
        <v>12.600961420000001</v>
      </c>
      <c r="Q87">
        <v>16.203884089999999</v>
      </c>
      <c r="R87">
        <v>5.778169976</v>
      </c>
      <c r="S87">
        <v>14.577145399999999</v>
      </c>
      <c r="T87">
        <v>17.68601825</v>
      </c>
      <c r="U87" s="74">
        <v>15.4</v>
      </c>
      <c r="V87">
        <v>5.6682309999999996</v>
      </c>
      <c r="W87">
        <v>2082.1410000000001</v>
      </c>
      <c r="X87">
        <v>0.72050362800000001</v>
      </c>
      <c r="Y87">
        <v>3.18038</v>
      </c>
      <c r="Z87" s="61">
        <v>1.4258333329999999</v>
      </c>
      <c r="AB87" s="61">
        <v>0.69588353821487414</v>
      </c>
      <c r="AC87" s="63" t="str">
        <f t="shared" si="30"/>
        <v/>
      </c>
      <c r="AD87" s="20">
        <f t="shared" si="49"/>
        <v>0.62904947300000003</v>
      </c>
      <c r="AE87" s="62" t="str">
        <f t="shared" si="31"/>
        <v/>
      </c>
      <c r="AF87" s="20">
        <f t="shared" si="46"/>
        <v>0.22520824695639063</v>
      </c>
      <c r="AG87" s="62">
        <f t="shared" si="32"/>
        <v>0.1639788314801553</v>
      </c>
      <c r="AH87" s="62">
        <f t="shared" si="33"/>
        <v>0.16570500859372059</v>
      </c>
      <c r="AI87" s="62">
        <f t="shared" si="47"/>
        <v>0.15393615001594363</v>
      </c>
      <c r="AJ87" s="62">
        <f t="shared" si="48"/>
        <v>0.15688937454419358</v>
      </c>
      <c r="AK87" s="62">
        <f t="shared" si="34"/>
        <v>-2.9532245282499481E-3</v>
      </c>
      <c r="AL87" s="62">
        <f t="shared" si="40"/>
        <v>-8.6227497231152828E-4</v>
      </c>
      <c r="AM87" s="62">
        <f t="shared" si="41"/>
        <v>-4.0375569516314311E-3</v>
      </c>
      <c r="AN87" s="62">
        <f t="shared" si="42"/>
        <v>2.795424608330295E-2</v>
      </c>
      <c r="AO87" s="62">
        <f t="shared" si="43"/>
        <v>-2.1284137723084875E-2</v>
      </c>
      <c r="AP87" s="62">
        <f t="shared" si="44"/>
        <v>-8.5563237675897619E-3</v>
      </c>
      <c r="AQ87" s="62">
        <f t="shared" si="50"/>
        <v>-0.99949043330517362</v>
      </c>
      <c r="AR87" s="62">
        <f t="shared" si="35"/>
        <v>6.6416615369195577</v>
      </c>
      <c r="AS87" s="62">
        <f t="shared" si="36"/>
        <v>0.72050362800000001</v>
      </c>
      <c r="AT87" s="62">
        <f t="shared" si="37"/>
        <v>0.1198741095322453</v>
      </c>
      <c r="AU87" s="62">
        <f t="shared" si="45"/>
        <v>5.0268547364019419E-3</v>
      </c>
      <c r="AV87" s="62" t="str">
        <f t="shared" si="38"/>
        <v/>
      </c>
      <c r="AW87" s="62">
        <f t="shared" si="39"/>
        <v>0.69588353821487414</v>
      </c>
    </row>
    <row r="88" spans="1:49">
      <c r="A88" s="62">
        <v>1955</v>
      </c>
      <c r="B88" s="61">
        <v>0.99909999900000002</v>
      </c>
      <c r="C88" s="61">
        <v>16050</v>
      </c>
      <c r="D88" s="61">
        <v>29.25</v>
      </c>
      <c r="F88">
        <v>0.61954879699999998</v>
      </c>
      <c r="G88" s="61"/>
      <c r="H88" s="61">
        <v>0.23972649572649574</v>
      </c>
      <c r="I88" s="61">
        <v>4.1235132999999999</v>
      </c>
      <c r="J88" s="61">
        <v>4.2753628880000001</v>
      </c>
      <c r="K88" s="61">
        <v>4.5103520000000001</v>
      </c>
      <c r="L88" s="61">
        <v>4.7735599954320005</v>
      </c>
      <c r="M88" s="61">
        <v>33.950117645701752</v>
      </c>
      <c r="N88" s="62">
        <f t="shared" si="29"/>
        <v>12.702147853337339</v>
      </c>
      <c r="O88" s="61">
        <v>18.024640000000002</v>
      </c>
      <c r="P88">
        <v>12.601465599999999</v>
      </c>
      <c r="Q88">
        <v>16.37344744</v>
      </c>
      <c r="R88">
        <v>5.9655054559999998</v>
      </c>
      <c r="S88">
        <v>15.180936150000001</v>
      </c>
      <c r="T88">
        <v>17.949505930000001</v>
      </c>
      <c r="U88" s="74">
        <v>15.8</v>
      </c>
      <c r="V88">
        <v>5.787941</v>
      </c>
      <c r="W88">
        <v>2083.5477000000001</v>
      </c>
      <c r="X88">
        <v>0.72050362800000001</v>
      </c>
      <c r="Y88">
        <v>3.379175</v>
      </c>
      <c r="Z88" s="61">
        <v>1.6158333330000001</v>
      </c>
      <c r="AB88" s="61">
        <v>0.67732185249449384</v>
      </c>
      <c r="AC88" s="63" t="str">
        <f t="shared" si="30"/>
        <v/>
      </c>
      <c r="AD88" s="20">
        <f t="shared" si="49"/>
        <v>0.61954879699999998</v>
      </c>
      <c r="AE88" s="62" t="str">
        <f t="shared" si="31"/>
        <v/>
      </c>
      <c r="AF88" s="20">
        <f t="shared" si="46"/>
        <v>0.23972649572649574</v>
      </c>
      <c r="AG88" s="62">
        <f t="shared" si="32"/>
        <v>0.14097481367521367</v>
      </c>
      <c r="AH88" s="62">
        <f t="shared" si="33"/>
        <v>0.14616625258119659</v>
      </c>
      <c r="AI88" s="62">
        <f t="shared" si="47"/>
        <v>0.15420006837606839</v>
      </c>
      <c r="AJ88" s="62">
        <f t="shared" si="48"/>
        <v>0.16319863232246157</v>
      </c>
      <c r="AK88" s="62">
        <f t="shared" si="34"/>
        <v>-8.9985639463931733E-3</v>
      </c>
      <c r="AL88" s="62">
        <f t="shared" si="40"/>
        <v>-8.2507097730113096E-3</v>
      </c>
      <c r="AM88" s="62">
        <f t="shared" si="41"/>
        <v>2.1192718537510142E-3</v>
      </c>
      <c r="AN88" s="62">
        <f t="shared" si="42"/>
        <v>2.36160493172527E-2</v>
      </c>
      <c r="AO88" s="62">
        <f t="shared" si="43"/>
        <v>3.2294801161453432E-2</v>
      </c>
      <c r="AP88" s="62">
        <f t="shared" si="44"/>
        <v>6.4974715164329523E-3</v>
      </c>
      <c r="AQ88" s="62">
        <f t="shared" si="50"/>
        <v>-1.0042333248194388</v>
      </c>
      <c r="AR88" s="62">
        <f t="shared" si="35"/>
        <v>6.6375940199494687</v>
      </c>
      <c r="AS88" s="62">
        <f t="shared" si="36"/>
        <v>0.72050362800000001</v>
      </c>
      <c r="AT88" s="62">
        <f t="shared" si="37"/>
        <v>0.11552735042735043</v>
      </c>
      <c r="AU88" s="62">
        <f t="shared" si="45"/>
        <v>5.9676131246865823E-3</v>
      </c>
      <c r="AV88" s="62" t="str">
        <f t="shared" si="38"/>
        <v/>
      </c>
      <c r="AW88" s="62">
        <f t="shared" si="39"/>
        <v>0.67732185249449384</v>
      </c>
    </row>
    <row r="89" spans="1:49">
      <c r="A89" s="62">
        <v>1956</v>
      </c>
      <c r="B89" s="61">
        <v>0.95969999900000003</v>
      </c>
      <c r="C89" s="61">
        <v>16445</v>
      </c>
      <c r="D89" s="61">
        <v>32.902000000000001</v>
      </c>
      <c r="F89">
        <v>0.60206368899999996</v>
      </c>
      <c r="G89" s="61"/>
      <c r="H89" s="61">
        <v>0.25512126922375539</v>
      </c>
      <c r="I89" s="61">
        <v>4.4000466390000001</v>
      </c>
      <c r="J89" s="61">
        <v>4.433127636</v>
      </c>
      <c r="K89" s="61">
        <v>5.0740129951629998</v>
      </c>
      <c r="L89" s="61">
        <v>5.7987049944510005</v>
      </c>
      <c r="M89" s="61">
        <v>35.815783782352142</v>
      </c>
      <c r="N89" s="62">
        <f t="shared" si="29"/>
        <v>13.218481700773301</v>
      </c>
      <c r="O89" s="61">
        <v>18.28471</v>
      </c>
      <c r="P89">
        <v>12.79190455</v>
      </c>
      <c r="Q89">
        <v>17.416635339999999</v>
      </c>
      <c r="R89">
        <v>6.3919950930000002</v>
      </c>
      <c r="S89">
        <v>15.59042328</v>
      </c>
      <c r="T89">
        <v>18.55822148</v>
      </c>
      <c r="U89" s="74">
        <v>16.2</v>
      </c>
      <c r="V89">
        <v>5.9101790000000003</v>
      </c>
      <c r="W89">
        <v>2084.9553000000001</v>
      </c>
      <c r="X89">
        <v>0.72050362800000001</v>
      </c>
      <c r="Y89">
        <v>3.9082699999999999</v>
      </c>
      <c r="Z89" s="61">
        <v>2.9249999999999998</v>
      </c>
      <c r="AB89" s="61">
        <v>0.59526232291698578</v>
      </c>
      <c r="AC89" s="63" t="str">
        <f t="shared" si="30"/>
        <v/>
      </c>
      <c r="AD89" s="20">
        <f t="shared" si="49"/>
        <v>0.60206368899999996</v>
      </c>
      <c r="AE89" s="62" t="str">
        <f t="shared" si="31"/>
        <v/>
      </c>
      <c r="AF89" s="20">
        <f t="shared" si="46"/>
        <v>0.25512126922375539</v>
      </c>
      <c r="AG89" s="62">
        <f t="shared" si="32"/>
        <v>0.13373188982432679</v>
      </c>
      <c r="AH89" s="62">
        <f t="shared" si="33"/>
        <v>0.13473733013190686</v>
      </c>
      <c r="AI89" s="62">
        <f t="shared" si="47"/>
        <v>0.15421594417248191</v>
      </c>
      <c r="AJ89" s="62">
        <f t="shared" si="48"/>
        <v>0.17624171766005106</v>
      </c>
      <c r="AK89" s="62">
        <f t="shared" si="34"/>
        <v>-2.202577348756915E-2</v>
      </c>
      <c r="AL89" s="62">
        <f t="shared" si="40"/>
        <v>-2.4845488541740336E-2</v>
      </c>
      <c r="AM89" s="62">
        <f t="shared" si="41"/>
        <v>2.1919961615690889E-2</v>
      </c>
      <c r="AN89" s="62">
        <f t="shared" si="42"/>
        <v>2.9207774162445591E-2</v>
      </c>
      <c r="AO89" s="62">
        <f t="shared" si="43"/>
        <v>-1.3228484285028609E-2</v>
      </c>
      <c r="AP89" s="62">
        <f t="shared" si="44"/>
        <v>-6.4945701262646115E-3</v>
      </c>
      <c r="AQ89" s="62">
        <f t="shared" si="50"/>
        <v>-1.008335123630939</v>
      </c>
      <c r="AR89" s="62">
        <f t="shared" si="35"/>
        <v>6.6341675715232267</v>
      </c>
      <c r="AS89" s="62">
        <f t="shared" si="36"/>
        <v>0.72050362800000001</v>
      </c>
      <c r="AT89" s="62">
        <f t="shared" si="37"/>
        <v>0.11878518023220472</v>
      </c>
      <c r="AU89" s="62">
        <f t="shared" si="45"/>
        <v>-2.3686544367347035E-2</v>
      </c>
      <c r="AV89" s="62" t="str">
        <f t="shared" si="38"/>
        <v/>
      </c>
      <c r="AW89" s="62">
        <f t="shared" si="39"/>
        <v>0.59526232291698578</v>
      </c>
    </row>
    <row r="90" spans="1:49">
      <c r="A90" s="62">
        <v>1957</v>
      </c>
      <c r="B90" s="61">
        <v>0.98469999900000005</v>
      </c>
      <c r="C90" s="61">
        <v>17010</v>
      </c>
      <c r="D90" s="61">
        <v>34.466999999999999</v>
      </c>
      <c r="F90">
        <v>0.61516674699999996</v>
      </c>
      <c r="G90" s="61"/>
      <c r="H90" s="61">
        <v>0.2628021005599559</v>
      </c>
      <c r="I90" s="61">
        <v>4.8490352980000004</v>
      </c>
      <c r="J90" s="61">
        <v>5.1065408799999998</v>
      </c>
      <c r="K90" s="61">
        <v>5.1247199951099995</v>
      </c>
      <c r="L90" s="61">
        <v>5.7268499999999998</v>
      </c>
      <c r="M90" s="61">
        <v>35.628667725125915</v>
      </c>
      <c r="N90" s="62">
        <f t="shared" si="29"/>
        <v>13.457587155586609</v>
      </c>
      <c r="O90" s="61">
        <v>18.869859999999999</v>
      </c>
      <c r="P90">
        <v>13.21280312</v>
      </c>
      <c r="Q90">
        <v>17.7164702</v>
      </c>
      <c r="R90">
        <v>6.7124132510000001</v>
      </c>
      <c r="S90">
        <v>15.503966309999999</v>
      </c>
      <c r="T90">
        <v>19.098565260000001</v>
      </c>
      <c r="U90" s="74">
        <v>16.8</v>
      </c>
      <c r="V90">
        <v>6.0625470000000004</v>
      </c>
      <c r="W90">
        <v>2086.3638999999998</v>
      </c>
      <c r="X90">
        <v>0.72050362800000001</v>
      </c>
      <c r="Y90">
        <v>4.2336280000000004</v>
      </c>
      <c r="Z90" s="61">
        <v>3.76</v>
      </c>
      <c r="AB90" s="61">
        <v>0.58739008996923114</v>
      </c>
      <c r="AC90" s="63" t="str">
        <f t="shared" si="30"/>
        <v/>
      </c>
      <c r="AD90" s="20">
        <f t="shared" si="49"/>
        <v>0.61516674699999996</v>
      </c>
      <c r="AE90" s="62" t="str">
        <f t="shared" si="31"/>
        <v/>
      </c>
      <c r="AF90" s="20">
        <f t="shared" si="46"/>
        <v>0.2628021005599559</v>
      </c>
      <c r="AG90" s="62">
        <f t="shared" si="32"/>
        <v>0.14068631728900108</v>
      </c>
      <c r="AH90" s="62">
        <f t="shared" si="33"/>
        <v>0.1481573934488061</v>
      </c>
      <c r="AI90" s="62">
        <f t="shared" si="47"/>
        <v>0.14868482882496301</v>
      </c>
      <c r="AJ90" s="62">
        <f t="shared" si="48"/>
        <v>0.16615458264426844</v>
      </c>
      <c r="AK90" s="62">
        <f t="shared" si="34"/>
        <v>-1.7469753819305434E-2</v>
      </c>
      <c r="AL90" s="62">
        <f t="shared" si="40"/>
        <v>1.4446710417695564E-2</v>
      </c>
      <c r="AM90" s="62">
        <f t="shared" si="41"/>
        <v>-8.5814544381736799E-4</v>
      </c>
      <c r="AN90" s="62">
        <f t="shared" si="42"/>
        <v>3.0985026847649175E-2</v>
      </c>
      <c r="AO90" s="62">
        <f t="shared" si="43"/>
        <v>-2.3488019897892211E-2</v>
      </c>
      <c r="AP90" s="62">
        <f t="shared" si="44"/>
        <v>1.0773249000620445E-2</v>
      </c>
      <c r="AQ90" s="62">
        <f t="shared" si="50"/>
        <v>-1.019248877598343</v>
      </c>
      <c r="AR90" s="62">
        <f t="shared" si="35"/>
        <v>6.6239291914536249</v>
      </c>
      <c r="AS90" s="62">
        <f t="shared" si="36"/>
        <v>0.72050362800000001</v>
      </c>
      <c r="AT90" s="62">
        <f t="shared" si="37"/>
        <v>0.12283134592508778</v>
      </c>
      <c r="AU90" s="62">
        <f t="shared" si="45"/>
        <v>1.1322931382437323E-2</v>
      </c>
      <c r="AV90" s="62" t="str">
        <f t="shared" si="38"/>
        <v/>
      </c>
      <c r="AW90" s="62">
        <f t="shared" si="39"/>
        <v>0.58739008996923114</v>
      </c>
    </row>
    <row r="91" spans="1:49">
      <c r="A91" s="62">
        <v>1958</v>
      </c>
      <c r="B91" s="61">
        <v>0.96409999899999999</v>
      </c>
      <c r="C91" s="61">
        <v>17462</v>
      </c>
      <c r="D91" s="61">
        <v>35.689</v>
      </c>
      <c r="F91">
        <v>0.63156258099999996</v>
      </c>
      <c r="G91" s="61"/>
      <c r="H91" s="61">
        <v>0.24881616184258454</v>
      </c>
      <c r="I91" s="61">
        <v>5.0874110110000004</v>
      </c>
      <c r="J91" s="61">
        <v>5.048788279</v>
      </c>
      <c r="K91" s="61">
        <v>5.1155999950999993</v>
      </c>
      <c r="L91" s="61">
        <v>5.27724999495</v>
      </c>
      <c r="M91" s="61">
        <v>35.327593003357343</v>
      </c>
      <c r="N91" s="62">
        <f t="shared" si="29"/>
        <v>13.689700930523587</v>
      </c>
      <c r="O91" s="61">
        <v>19.363320000000002</v>
      </c>
      <c r="P91">
        <v>13.550106550000001</v>
      </c>
      <c r="Q91">
        <v>17.564064999999999</v>
      </c>
      <c r="R91">
        <v>6.9154339880000002</v>
      </c>
      <c r="S91">
        <v>15.422533380000001</v>
      </c>
      <c r="T91">
        <v>19.41175222</v>
      </c>
      <c r="U91" s="74">
        <v>17.2</v>
      </c>
      <c r="V91">
        <v>6.0387060000000004</v>
      </c>
      <c r="W91">
        <v>2087.7734</v>
      </c>
      <c r="X91">
        <v>0.72050362800000001</v>
      </c>
      <c r="Y91">
        <v>4.3511930000000003</v>
      </c>
      <c r="Z91" s="61">
        <v>2.2541666669999998</v>
      </c>
      <c r="AB91" s="61">
        <v>0.64307912438880066</v>
      </c>
      <c r="AC91" s="63" t="str">
        <f t="shared" si="30"/>
        <v/>
      </c>
      <c r="AD91" s="20">
        <f t="shared" si="49"/>
        <v>0.63156258099999996</v>
      </c>
      <c r="AE91" s="62" t="str">
        <f t="shared" si="31"/>
        <v/>
      </c>
      <c r="AF91" s="20">
        <f t="shared" si="46"/>
        <v>0.24881616184258454</v>
      </c>
      <c r="AG91" s="62">
        <f t="shared" si="32"/>
        <v>0.1425484325982796</v>
      </c>
      <c r="AH91" s="62">
        <f t="shared" si="33"/>
        <v>0.14146622990277116</v>
      </c>
      <c r="AI91" s="62">
        <f t="shared" si="47"/>
        <v>0.14333828336742413</v>
      </c>
      <c r="AJ91" s="62">
        <f t="shared" si="48"/>
        <v>0.14786769018324974</v>
      </c>
      <c r="AK91" s="62">
        <f t="shared" si="34"/>
        <v>-4.5294068158256151E-3</v>
      </c>
      <c r="AL91" s="62">
        <f t="shared" si="40"/>
        <v>8.1073724820008193E-3</v>
      </c>
      <c r="AM91" s="62">
        <f t="shared" si="41"/>
        <v>-2.5740418681654251E-2</v>
      </c>
      <c r="AN91" s="62">
        <f t="shared" si="42"/>
        <v>1.2696441835659588E-2</v>
      </c>
      <c r="AO91" s="62">
        <f t="shared" si="43"/>
        <v>-2.2366981126043996E-2</v>
      </c>
      <c r="AP91" s="62">
        <f t="shared" si="44"/>
        <v>-8.3529319883501386E-4</v>
      </c>
      <c r="AQ91" s="62">
        <f t="shared" si="50"/>
        <v>-1.0467196332356064</v>
      </c>
      <c r="AR91" s="62">
        <f t="shared" si="35"/>
        <v>6.5971337849734555</v>
      </c>
      <c r="AS91" s="62">
        <f t="shared" si="36"/>
        <v>0.72050362800000001</v>
      </c>
      <c r="AT91" s="62">
        <f t="shared" si="37"/>
        <v>0.12191972316400013</v>
      </c>
      <c r="AU91" s="62">
        <f t="shared" si="45"/>
        <v>2.0499254562836591E-2</v>
      </c>
      <c r="AV91" s="62" t="str">
        <f t="shared" si="38"/>
        <v/>
      </c>
      <c r="AW91" s="62">
        <f t="shared" si="39"/>
        <v>0.64307912438880066</v>
      </c>
    </row>
    <row r="92" spans="1:49">
      <c r="A92" s="62">
        <v>1959</v>
      </c>
      <c r="B92" s="61">
        <v>0.95279999900000001</v>
      </c>
      <c r="C92" s="61">
        <v>17872</v>
      </c>
      <c r="D92" s="61">
        <v>37.877000000000002</v>
      </c>
      <c r="F92">
        <v>0.63578997800000003</v>
      </c>
      <c r="G92" s="61"/>
      <c r="H92" s="61">
        <v>0.23779602397233149</v>
      </c>
      <c r="I92" s="61">
        <v>5.3640395329999997</v>
      </c>
      <c r="J92" s="61">
        <v>4.7547226890000003</v>
      </c>
      <c r="K92" s="61">
        <v>5.3816699999999997</v>
      </c>
      <c r="L92" s="61">
        <v>5.7073239944910004</v>
      </c>
      <c r="M92" s="61">
        <v>35.916311604287706</v>
      </c>
      <c r="N92" s="62">
        <f t="shared" si="29"/>
        <v>13.962985946598824</v>
      </c>
      <c r="O92" s="61">
        <v>19.5717</v>
      </c>
      <c r="P92">
        <v>13.712300750000001</v>
      </c>
      <c r="Q92">
        <v>17.893729839999999</v>
      </c>
      <c r="R92">
        <v>7.1496728789999997</v>
      </c>
      <c r="S92">
        <v>15.672980559999999</v>
      </c>
      <c r="T92">
        <v>19.24031742</v>
      </c>
      <c r="U92" s="74">
        <v>17.600000000000001</v>
      </c>
      <c r="V92">
        <v>6.2086940000000004</v>
      </c>
      <c r="W92">
        <v>2089.1839</v>
      </c>
      <c r="X92">
        <v>0.72050362800000001</v>
      </c>
      <c r="Y92">
        <v>4.6429429999999998</v>
      </c>
      <c r="Z92" s="61">
        <v>4.8099999999999996</v>
      </c>
      <c r="AB92" s="61">
        <v>0.65407671818766455</v>
      </c>
      <c r="AC92" s="63" t="str">
        <f t="shared" si="30"/>
        <v/>
      </c>
      <c r="AD92" s="20">
        <f t="shared" si="49"/>
        <v>0.63578997800000003</v>
      </c>
      <c r="AE92" s="62" t="str">
        <f t="shared" si="31"/>
        <v/>
      </c>
      <c r="AF92" s="20">
        <f t="shared" si="46"/>
        <v>0.23779602397233149</v>
      </c>
      <c r="AG92" s="62">
        <f t="shared" si="32"/>
        <v>0.141617328009082</v>
      </c>
      <c r="AH92" s="62">
        <f t="shared" si="33"/>
        <v>0.1255306040341104</v>
      </c>
      <c r="AI92" s="62">
        <f t="shared" si="47"/>
        <v>0.14208279430789131</v>
      </c>
      <c r="AJ92" s="62">
        <f t="shared" si="48"/>
        <v>0.15068046557253742</v>
      </c>
      <c r="AK92" s="62">
        <f t="shared" si="34"/>
        <v>-8.5976712646461118E-3</v>
      </c>
      <c r="AL92" s="62">
        <f t="shared" si="40"/>
        <v>-7.8672900636124251E-3</v>
      </c>
      <c r="AM92" s="62">
        <f t="shared" si="41"/>
        <v>-1.1708644890077214E-3</v>
      </c>
      <c r="AN92" s="62">
        <f t="shared" si="42"/>
        <v>1.3544706688987992E-2</v>
      </c>
      <c r="AO92" s="62">
        <f t="shared" si="43"/>
        <v>-3.6575744061705432E-3</v>
      </c>
      <c r="AP92" s="62">
        <f t="shared" si="44"/>
        <v>-2.8636898427646409E-2</v>
      </c>
      <c r="AQ92" s="62">
        <f t="shared" si="50"/>
        <v>-1.0419483341742497</v>
      </c>
      <c r="AR92" s="62">
        <f t="shared" si="35"/>
        <v>6.6025804560591386</v>
      </c>
      <c r="AS92" s="62">
        <f t="shared" si="36"/>
        <v>0.72050362800000001</v>
      </c>
      <c r="AT92" s="62">
        <f t="shared" si="37"/>
        <v>0.1225794809515009</v>
      </c>
      <c r="AU92" s="62">
        <f t="shared" si="45"/>
        <v>2.7754924118662087E-3</v>
      </c>
      <c r="AV92" s="62" t="str">
        <f t="shared" si="38"/>
        <v/>
      </c>
      <c r="AW92" s="62">
        <f t="shared" si="39"/>
        <v>0.65407671818766455</v>
      </c>
    </row>
    <row r="93" spans="1:49">
      <c r="A93" s="62">
        <v>1960</v>
      </c>
      <c r="B93" s="61">
        <v>0.99599999900000002</v>
      </c>
      <c r="C93" s="61">
        <v>18267</v>
      </c>
      <c r="D93" s="61">
        <v>39.448</v>
      </c>
      <c r="F93">
        <v>0.63848325299999997</v>
      </c>
      <c r="G93" s="61"/>
      <c r="H93" s="61">
        <v>0.22419387548164674</v>
      </c>
      <c r="I93" s="61">
        <v>5.9580000000000002</v>
      </c>
      <c r="J93" s="61">
        <v>5.7358459999999996</v>
      </c>
      <c r="K93" s="61">
        <v>5.6443769946089999</v>
      </c>
      <c r="L93" s="61">
        <v>5.7072269999999996</v>
      </c>
      <c r="M93" s="61">
        <v>36.232038154354576</v>
      </c>
      <c r="N93" s="62">
        <f t="shared" si="29"/>
        <v>14.103685313046881</v>
      </c>
      <c r="O93" s="61">
        <v>19.828440000000001</v>
      </c>
      <c r="P93">
        <v>13.84837769</v>
      </c>
      <c r="Q93">
        <v>17.742403150000001</v>
      </c>
      <c r="R93">
        <v>7.4086001369999996</v>
      </c>
      <c r="S93">
        <v>15.76630945</v>
      </c>
      <c r="T93">
        <v>19.431500369999998</v>
      </c>
      <c r="U93" s="74">
        <v>18</v>
      </c>
      <c r="V93">
        <v>6.306127</v>
      </c>
      <c r="W93">
        <v>2090.5953</v>
      </c>
      <c r="X93">
        <v>0.72050362800000001</v>
      </c>
      <c r="Y93">
        <v>4.8000769999999999</v>
      </c>
      <c r="Z93" s="61">
        <v>3.201666667</v>
      </c>
      <c r="AB93" s="61">
        <v>0.6612025015631332</v>
      </c>
      <c r="AC93" s="63" t="str">
        <f t="shared" si="30"/>
        <v/>
      </c>
      <c r="AD93" s="20">
        <f t="shared" si="49"/>
        <v>0.63848325299999997</v>
      </c>
      <c r="AE93" s="62" t="str">
        <f t="shared" si="31"/>
        <v/>
      </c>
      <c r="AF93" s="20">
        <f t="shared" si="46"/>
        <v>0.22419387548164674</v>
      </c>
      <c r="AG93" s="62">
        <f t="shared" si="32"/>
        <v>0.15103427296694383</v>
      </c>
      <c r="AH93" s="62">
        <f t="shared" si="33"/>
        <v>0.14540270736158992</v>
      </c>
      <c r="AI93" s="62">
        <f t="shared" si="47"/>
        <v>0.14308398384224802</v>
      </c>
      <c r="AJ93" s="62">
        <f t="shared" si="48"/>
        <v>0.1446772206448996</v>
      </c>
      <c r="AK93" s="62">
        <f t="shared" si="34"/>
        <v>-1.593236802651582E-3</v>
      </c>
      <c r="AL93" s="62">
        <f t="shared" si="40"/>
        <v>-1.5136894881932306E-4</v>
      </c>
      <c r="AM93" s="62">
        <f t="shared" si="41"/>
        <v>-1.8519095923113252E-2</v>
      </c>
      <c r="AN93" s="62">
        <f t="shared" si="42"/>
        <v>2.5548736138702195E-2</v>
      </c>
      <c r="AO93" s="62">
        <f t="shared" si="43"/>
        <v>-4.0890616640339959E-3</v>
      </c>
      <c r="AP93" s="62">
        <f t="shared" si="44"/>
        <v>-1.386288332200746E-4</v>
      </c>
      <c r="AQ93" s="62">
        <f t="shared" si="50"/>
        <v>-1.0488500574264583</v>
      </c>
      <c r="AR93" s="62">
        <f t="shared" si="35"/>
        <v>6.5963540795111975</v>
      </c>
      <c r="AS93" s="62">
        <f t="shared" si="36"/>
        <v>0.72050362800000001</v>
      </c>
      <c r="AT93" s="62">
        <f t="shared" si="37"/>
        <v>0.12168112451835328</v>
      </c>
      <c r="AU93" s="62">
        <f t="shared" si="45"/>
        <v>3.8073834532568525E-2</v>
      </c>
      <c r="AV93" s="62" t="str">
        <f t="shared" si="38"/>
        <v/>
      </c>
      <c r="AW93" s="62">
        <f t="shared" si="39"/>
        <v>0.6612025015631332</v>
      </c>
    </row>
    <row r="94" spans="1:49">
      <c r="A94" s="62">
        <v>1961</v>
      </c>
      <c r="B94" s="61">
        <v>1.043399999</v>
      </c>
      <c r="C94" s="61">
        <v>18635</v>
      </c>
      <c r="D94" s="61">
        <v>41.173000000000002</v>
      </c>
      <c r="F94">
        <v>0.62685306200000002</v>
      </c>
      <c r="G94" s="61"/>
      <c r="H94" s="61">
        <v>0.21273650207660361</v>
      </c>
      <c r="I94" s="61">
        <v>7.0039999999999996</v>
      </c>
      <c r="J94" s="61">
        <v>6.1026040000000004</v>
      </c>
      <c r="K94" s="61">
        <v>6.1745380000000001</v>
      </c>
      <c r="L94" s="61">
        <v>5.9536079942309996</v>
      </c>
      <c r="M94" s="61">
        <v>36.564248011257035</v>
      </c>
      <c r="N94" s="62">
        <f t="shared" si="29"/>
        <v>14.2986186217307</v>
      </c>
      <c r="O94" s="61">
        <v>20.000150000000001</v>
      </c>
      <c r="P94">
        <v>13.87740805</v>
      </c>
      <c r="Q94">
        <v>16.973251860000001</v>
      </c>
      <c r="R94">
        <v>7.6572450390000002</v>
      </c>
      <c r="S94">
        <v>16.00790632</v>
      </c>
      <c r="T94">
        <v>19.994561560000001</v>
      </c>
      <c r="U94" s="74">
        <v>18.399999999999999</v>
      </c>
      <c r="V94">
        <v>6.4014769999999999</v>
      </c>
      <c r="W94">
        <v>2092.0077000000001</v>
      </c>
      <c r="X94">
        <v>0.72050362800000001</v>
      </c>
      <c r="Y94">
        <v>4.733123</v>
      </c>
      <c r="Z94" s="61">
        <v>2.8116666669999999</v>
      </c>
      <c r="AB94" s="61">
        <v>0.68653868394800044</v>
      </c>
      <c r="AC94" s="63" t="str">
        <f t="shared" si="30"/>
        <v/>
      </c>
      <c r="AD94" s="20">
        <f t="shared" si="49"/>
        <v>0.62685306200000002</v>
      </c>
      <c r="AE94" s="62" t="str">
        <f t="shared" si="31"/>
        <v/>
      </c>
      <c r="AF94" s="20">
        <f t="shared" si="46"/>
        <v>0.21273650207660361</v>
      </c>
      <c r="AG94" s="62">
        <f t="shared" si="32"/>
        <v>0.17011148082481237</v>
      </c>
      <c r="AH94" s="62">
        <f t="shared" si="33"/>
        <v>0.1482185898525733</v>
      </c>
      <c r="AI94" s="62">
        <f t="shared" si="47"/>
        <v>0.14996570568090739</v>
      </c>
      <c r="AJ94" s="62">
        <f t="shared" si="48"/>
        <v>0.144599810415345</v>
      </c>
      <c r="AK94" s="62">
        <f t="shared" si="34"/>
        <v>5.3658952655623871E-3</v>
      </c>
      <c r="AL94" s="62">
        <f t="shared" si="40"/>
        <v>-1.1632693517691811E-2</v>
      </c>
      <c r="AM94" s="62">
        <f t="shared" si="41"/>
        <v>-5.8045547594759522E-2</v>
      </c>
      <c r="AN94" s="62">
        <f t="shared" si="42"/>
        <v>1.9283957733129433E-2</v>
      </c>
      <c r="AO94" s="62">
        <f t="shared" si="43"/>
        <v>1.4805952972564533E-3</v>
      </c>
      <c r="AP94" s="62">
        <f t="shared" si="44"/>
        <v>1.483803515164404E-2</v>
      </c>
      <c r="AQ94" s="62">
        <f t="shared" si="50"/>
        <v>-1.0558219196252101</v>
      </c>
      <c r="AR94" s="62">
        <f t="shared" si="35"/>
        <v>6.5900575862411666</v>
      </c>
      <c r="AS94" s="62">
        <f t="shared" si="36"/>
        <v>0.72050362800000001</v>
      </c>
      <c r="AT94" s="62">
        <f t="shared" si="37"/>
        <v>0.11495696208680445</v>
      </c>
      <c r="AU94" s="62">
        <f t="shared" si="45"/>
        <v>1.8289866901824197E-2</v>
      </c>
      <c r="AV94" s="62" t="str">
        <f t="shared" si="38"/>
        <v/>
      </c>
      <c r="AW94" s="62">
        <f t="shared" si="39"/>
        <v>0.68653868394800044</v>
      </c>
    </row>
    <row r="95" spans="1:49">
      <c r="A95" s="62">
        <v>1962</v>
      </c>
      <c r="B95" s="61">
        <v>1.0771999990000001</v>
      </c>
      <c r="C95" s="61">
        <v>18986</v>
      </c>
      <c r="D95" s="61">
        <v>44.664999999999999</v>
      </c>
      <c r="F95">
        <v>0.61605424099999995</v>
      </c>
      <c r="G95" s="61"/>
      <c r="H95" s="61">
        <v>0.20725400201500055</v>
      </c>
      <c r="I95" s="61">
        <v>6.931</v>
      </c>
      <c r="J95" s="61">
        <v>6.249358</v>
      </c>
      <c r="K95" s="61">
        <v>6.6463559936520005</v>
      </c>
      <c r="L95" s="61">
        <v>6.4447099937430004</v>
      </c>
      <c r="M95" s="61">
        <v>38.402950713886234</v>
      </c>
      <c r="N95" s="62">
        <f t="shared" si="29"/>
        <v>14.495622831745264</v>
      </c>
      <c r="O95" s="61">
        <v>20.235859999999999</v>
      </c>
      <c r="P95">
        <v>14.151569970000001</v>
      </c>
      <c r="Q95">
        <v>17.28043881</v>
      </c>
      <c r="R95">
        <v>7.8804737429999996</v>
      </c>
      <c r="S95">
        <v>16.659476049999999</v>
      </c>
      <c r="T95">
        <v>20.944004400000001</v>
      </c>
      <c r="U95" s="74">
        <v>18.7</v>
      </c>
      <c r="V95">
        <v>6.5827980000000004</v>
      </c>
      <c r="W95">
        <v>2090.9917</v>
      </c>
      <c r="X95">
        <v>0.72050362800000001</v>
      </c>
      <c r="Y95">
        <v>5.0217210000000003</v>
      </c>
      <c r="Z95" s="61">
        <v>4.0525000000000002</v>
      </c>
      <c r="AB95" s="61">
        <v>0.67920830118404429</v>
      </c>
      <c r="AC95" s="63" t="str">
        <f t="shared" si="30"/>
        <v/>
      </c>
      <c r="AD95" s="20">
        <f t="shared" si="49"/>
        <v>0.61605424099999995</v>
      </c>
      <c r="AE95" s="62" t="str">
        <f t="shared" si="31"/>
        <v/>
      </c>
      <c r="AF95" s="20">
        <f t="shared" si="46"/>
        <v>0.20725400201500055</v>
      </c>
      <c r="AG95" s="62">
        <f t="shared" si="32"/>
        <v>0.1551774319937311</v>
      </c>
      <c r="AH95" s="62">
        <f t="shared" si="33"/>
        <v>0.13991622075450577</v>
      </c>
      <c r="AI95" s="62">
        <f t="shared" si="47"/>
        <v>0.14880456719247734</v>
      </c>
      <c r="AJ95" s="62">
        <f t="shared" si="48"/>
        <v>0.14428993605156162</v>
      </c>
      <c r="AK95" s="62">
        <f t="shared" si="34"/>
        <v>4.5146311409157147E-3</v>
      </c>
      <c r="AL95" s="62">
        <f t="shared" si="40"/>
        <v>5.8795746910141611E-3</v>
      </c>
      <c r="AM95" s="62">
        <f t="shared" si="41"/>
        <v>4.2526747597474799E-3</v>
      </c>
      <c r="AN95" s="62">
        <f t="shared" si="42"/>
        <v>1.5051960694858479E-2</v>
      </c>
      <c r="AO95" s="62">
        <f t="shared" si="43"/>
        <v>2.6212644014031745E-2</v>
      </c>
      <c r="AP95" s="62">
        <f t="shared" si="44"/>
        <v>3.2708307215116549E-2</v>
      </c>
      <c r="AQ95" s="62">
        <f t="shared" si="50"/>
        <v>-1.0440636409435782</v>
      </c>
      <c r="AR95" s="62">
        <f t="shared" si="35"/>
        <v>6.6013300890845423</v>
      </c>
      <c r="AS95" s="62">
        <f t="shared" si="36"/>
        <v>0.72050362800000001</v>
      </c>
      <c r="AT95" s="62">
        <f t="shared" si="37"/>
        <v>0.11243078473077354</v>
      </c>
      <c r="AU95" s="62">
        <f t="shared" si="45"/>
        <v>1.4432869210061395E-2</v>
      </c>
      <c r="AV95" s="62" t="str">
        <f t="shared" si="38"/>
        <v/>
      </c>
      <c r="AW95" s="62">
        <f t="shared" si="39"/>
        <v>0.67920830118404429</v>
      </c>
    </row>
    <row r="96" spans="1:49">
      <c r="A96" s="62">
        <v>1963</v>
      </c>
      <c r="B96" s="61">
        <v>1.0806</v>
      </c>
      <c r="C96" s="61">
        <v>19343</v>
      </c>
      <c r="D96" s="61">
        <v>47.960999999999999</v>
      </c>
      <c r="F96">
        <v>0.61090007700000004</v>
      </c>
      <c r="G96" s="61"/>
      <c r="H96" s="61">
        <v>0.20746022810199954</v>
      </c>
      <c r="I96" s="61">
        <v>7.1120000000000001</v>
      </c>
      <c r="J96" s="61">
        <v>7.0030000000000001</v>
      </c>
      <c r="K96" s="61">
        <v>7.3091069930190002</v>
      </c>
      <c r="L96" s="61">
        <v>6.7350659999999998</v>
      </c>
      <c r="M96" s="61">
        <v>39.601246421310513</v>
      </c>
      <c r="N96" s="62">
        <f t="shared" si="29"/>
        <v>14.815733453844448</v>
      </c>
      <c r="O96" s="61">
        <v>20.593879999999999</v>
      </c>
      <c r="P96">
        <v>14.434732909999999</v>
      </c>
      <c r="Q96">
        <v>17.753725859999999</v>
      </c>
      <c r="R96">
        <v>8.1141750199999993</v>
      </c>
      <c r="S96">
        <v>16.790869260000001</v>
      </c>
      <c r="T96">
        <v>21.46805913</v>
      </c>
      <c r="U96" s="74">
        <v>19.100000000000001</v>
      </c>
      <c r="V96">
        <v>6.7354190000000003</v>
      </c>
      <c r="W96">
        <v>2073.7190999999998</v>
      </c>
      <c r="X96">
        <v>0.72050362800000001</v>
      </c>
      <c r="Y96">
        <v>5.3916380000000004</v>
      </c>
      <c r="Z96" s="61">
        <v>3.5616666669999999</v>
      </c>
      <c r="AB96" s="61">
        <v>0.66633318535741148</v>
      </c>
      <c r="AC96" s="63" t="str">
        <f t="shared" si="30"/>
        <v/>
      </c>
      <c r="AD96" s="20">
        <f t="shared" si="49"/>
        <v>0.61090007700000004</v>
      </c>
      <c r="AE96" s="62" t="str">
        <f t="shared" si="31"/>
        <v/>
      </c>
      <c r="AF96" s="20">
        <f t="shared" si="46"/>
        <v>0.20746022810199954</v>
      </c>
      <c r="AG96" s="62">
        <f t="shared" si="32"/>
        <v>0.14828714997602219</v>
      </c>
      <c r="AH96" s="62">
        <f t="shared" si="33"/>
        <v>0.14601447009028171</v>
      </c>
      <c r="AI96" s="62">
        <f t="shared" si="47"/>
        <v>0.1523968848234816</v>
      </c>
      <c r="AJ96" s="62">
        <f t="shared" si="48"/>
        <v>0.14042797272784138</v>
      </c>
      <c r="AK96" s="62">
        <f t="shared" si="34"/>
        <v>1.1968912095640216E-2</v>
      </c>
      <c r="AL96" s="62">
        <f t="shared" si="40"/>
        <v>-2.0312170134828798E-3</v>
      </c>
      <c r="AM96" s="62">
        <f t="shared" si="41"/>
        <v>5.1772872138636126E-3</v>
      </c>
      <c r="AN96" s="62">
        <f t="shared" si="42"/>
        <v>7.3815558096397707E-3</v>
      </c>
      <c r="AO96" s="62">
        <f t="shared" si="43"/>
        <v>-1.398690156636309E-2</v>
      </c>
      <c r="AP96" s="62">
        <f t="shared" si="44"/>
        <v>2.870832256293736E-3</v>
      </c>
      <c r="AQ96" s="62">
        <f t="shared" si="50"/>
        <v>-1.0423083148016812</v>
      </c>
      <c r="AR96" s="62">
        <f t="shared" si="35"/>
        <v>6.5947906260494635</v>
      </c>
      <c r="AS96" s="62">
        <f t="shared" si="36"/>
        <v>0.72050362800000001</v>
      </c>
      <c r="AT96" s="62">
        <f t="shared" si="37"/>
        <v>0.11241713058526721</v>
      </c>
      <c r="AU96" s="62">
        <f>IF(OR(Z95="",N96="",N95=""),"",Z95/100-LN(N96/N95))</f>
        <v>1.8682042865031077E-2</v>
      </c>
      <c r="AV96" s="62" t="str">
        <f t="shared" si="38"/>
        <v/>
      </c>
      <c r="AW96" s="62">
        <f t="shared" si="39"/>
        <v>0.66633318535741148</v>
      </c>
    </row>
    <row r="97" spans="1:49">
      <c r="A97" s="62">
        <v>1964</v>
      </c>
      <c r="B97" s="61">
        <v>1.073799999</v>
      </c>
      <c r="C97" s="61">
        <v>19711</v>
      </c>
      <c r="D97" s="61">
        <v>52.548999999999999</v>
      </c>
      <c r="F97">
        <v>0.59745118100000005</v>
      </c>
      <c r="G97" s="61"/>
      <c r="H97" s="61">
        <v>0.22204038135835125</v>
      </c>
      <c r="I97" s="61">
        <v>7.9029999999999996</v>
      </c>
      <c r="J97" s="61">
        <v>8.141</v>
      </c>
      <c r="K97" s="61">
        <v>8.6683319916970003</v>
      </c>
      <c r="L97" s="61">
        <v>7.7361369925109997</v>
      </c>
      <c r="M97" s="61">
        <v>41.393551667661761</v>
      </c>
      <c r="N97" s="62">
        <f t="shared" si="29"/>
        <v>15.240201879494835</v>
      </c>
      <c r="O97" s="61">
        <v>20.96302</v>
      </c>
      <c r="P97">
        <v>14.650853680000001</v>
      </c>
      <c r="Q97">
        <v>18.4623688</v>
      </c>
      <c r="R97">
        <v>8.4029416329999993</v>
      </c>
      <c r="S97">
        <v>17.14467333</v>
      </c>
      <c r="T97">
        <v>21.617694459999999</v>
      </c>
      <c r="U97" s="74">
        <v>19.399999999999999</v>
      </c>
      <c r="V97">
        <v>6.9741850000000003</v>
      </c>
      <c r="W97">
        <v>2065.5909000000001</v>
      </c>
      <c r="X97">
        <v>0.72050362800000001</v>
      </c>
      <c r="Y97">
        <v>5.9240630000000003</v>
      </c>
      <c r="Z97" s="61">
        <v>3.7491666669999999</v>
      </c>
      <c r="AB97" s="61">
        <v>0.63216037056312169</v>
      </c>
      <c r="AC97" s="63" t="str">
        <f t="shared" si="30"/>
        <v/>
      </c>
      <c r="AD97" s="20">
        <f t="shared" si="49"/>
        <v>0.59745118100000005</v>
      </c>
      <c r="AE97" s="62" t="str">
        <f t="shared" si="31"/>
        <v/>
      </c>
      <c r="AF97" s="20">
        <f t="shared" si="46"/>
        <v>0.22204038135835125</v>
      </c>
      <c r="AG97" s="62">
        <f t="shared" si="32"/>
        <v>0.15039296656453977</v>
      </c>
      <c r="AH97" s="62">
        <f t="shared" si="33"/>
        <v>0.15492207273211669</v>
      </c>
      <c r="AI97" s="62">
        <f t="shared" si="47"/>
        <v>0.16495712557226588</v>
      </c>
      <c r="AJ97" s="62">
        <f t="shared" si="48"/>
        <v>0.14721758725210754</v>
      </c>
      <c r="AK97" s="62">
        <f t="shared" si="34"/>
        <v>1.7739538320158343E-2</v>
      </c>
      <c r="AL97" s="62">
        <f t="shared" si="40"/>
        <v>-1.3385814102828818E-2</v>
      </c>
      <c r="AM97" s="62">
        <f t="shared" si="41"/>
        <v>1.0892030495113569E-2</v>
      </c>
      <c r="AN97" s="62">
        <f t="shared" si="42"/>
        <v>6.7221947319005227E-3</v>
      </c>
      <c r="AO97" s="62">
        <f t="shared" si="43"/>
        <v>-7.3948194089329781E-3</v>
      </c>
      <c r="AP97" s="62">
        <f t="shared" si="44"/>
        <v>-2.1301150882112152E-2</v>
      </c>
      <c r="AQ97" s="62">
        <f t="shared" si="50"/>
        <v>-1.0230575910670006</v>
      </c>
      <c r="AR97" s="62">
        <f t="shared" si="35"/>
        <v>6.6101140235160605</v>
      </c>
      <c r="AS97" s="62">
        <f t="shared" si="36"/>
        <v>0.72050362800000001</v>
      </c>
      <c r="AT97" s="62">
        <f t="shared" si="37"/>
        <v>0.11273407676644656</v>
      </c>
      <c r="AU97" s="62">
        <f t="shared" ref="AU97:AU146" si="51">IF(OR(Z96="",N97="",N96=""),"",Z96/100-LN(N97/N96))</f>
        <v>7.3695571289518307E-3</v>
      </c>
      <c r="AV97" s="62" t="str">
        <f t="shared" si="38"/>
        <v/>
      </c>
      <c r="AW97" s="62">
        <f t="shared" si="39"/>
        <v>0.63216037056312169</v>
      </c>
    </row>
    <row r="98" spans="1:49">
      <c r="A98" s="62">
        <v>1965</v>
      </c>
      <c r="B98" s="61">
        <v>1.0749999990000001</v>
      </c>
      <c r="C98" s="61">
        <v>20071</v>
      </c>
      <c r="D98" s="61">
        <v>57.93</v>
      </c>
      <c r="F98">
        <v>0.58660608199999997</v>
      </c>
      <c r="G98" s="61"/>
      <c r="H98" s="61">
        <v>0.2358881408596582</v>
      </c>
      <c r="I98" s="61">
        <v>8.109</v>
      </c>
      <c r="J98" s="61">
        <v>8.8650000000000002</v>
      </c>
      <c r="K98" s="61">
        <v>9.1341719999999995</v>
      </c>
      <c r="L98" s="61">
        <v>9.0063049913649991</v>
      </c>
      <c r="M98" s="61">
        <v>43.353945944212974</v>
      </c>
      <c r="N98" s="62">
        <f t="shared" si="29"/>
        <v>15.75337093895893</v>
      </c>
      <c r="O98" s="61">
        <v>21.478919999999999</v>
      </c>
      <c r="P98">
        <v>14.971683390000001</v>
      </c>
      <c r="Q98">
        <v>19.33613939</v>
      </c>
      <c r="R98">
        <v>8.8161916579999993</v>
      </c>
      <c r="S98">
        <v>17.433718509999999</v>
      </c>
      <c r="T98">
        <v>21.684896160000001</v>
      </c>
      <c r="U98" s="74">
        <v>19.8</v>
      </c>
      <c r="V98">
        <v>7.229679</v>
      </c>
      <c r="W98">
        <v>2048.3184000000001</v>
      </c>
      <c r="X98">
        <v>0.72050362800000001</v>
      </c>
      <c r="Y98">
        <v>6.6993099999999997</v>
      </c>
      <c r="Z98" s="61">
        <v>3.9841666670000002</v>
      </c>
      <c r="AB98" s="61">
        <v>0.59428584426683562</v>
      </c>
      <c r="AC98" s="63" t="str">
        <f t="shared" si="30"/>
        <v/>
      </c>
      <c r="AD98" s="20">
        <f t="shared" si="49"/>
        <v>0.58660608199999997</v>
      </c>
      <c r="AE98" s="62" t="str">
        <f t="shared" si="31"/>
        <v/>
      </c>
      <c r="AF98" s="20">
        <f t="shared" si="46"/>
        <v>0.2358881408596582</v>
      </c>
      <c r="AG98" s="62">
        <f t="shared" si="32"/>
        <v>0.13997928534438114</v>
      </c>
      <c r="AH98" s="62">
        <f t="shared" si="33"/>
        <v>0.15302951838425688</v>
      </c>
      <c r="AI98" s="62">
        <f t="shared" si="47"/>
        <v>0.15767602278612117</v>
      </c>
      <c r="AJ98" s="62">
        <f t="shared" si="48"/>
        <v>0.15546875524538234</v>
      </c>
      <c r="AK98" s="62">
        <f t="shared" si="34"/>
        <v>2.2072675407388276E-3</v>
      </c>
      <c r="AL98" s="62">
        <f t="shared" si="40"/>
        <v>-1.1455535811068309E-2</v>
      </c>
      <c r="AM98" s="62">
        <f t="shared" si="41"/>
        <v>1.3123737288184513E-2</v>
      </c>
      <c r="AN98" s="62">
        <f t="shared" si="42"/>
        <v>1.4890579630683524E-2</v>
      </c>
      <c r="AO98" s="62">
        <f t="shared" si="43"/>
        <v>-1.6398929327058692E-2</v>
      </c>
      <c r="AP98" s="62">
        <f t="shared" si="44"/>
        <v>-3.0013751973989856E-2</v>
      </c>
      <c r="AQ98" s="62">
        <f t="shared" si="50"/>
        <v>-1.0074873008557008</v>
      </c>
      <c r="AR98" s="62">
        <f t="shared" si="35"/>
        <v>6.6172871419696841</v>
      </c>
      <c r="AS98" s="62">
        <f t="shared" si="36"/>
        <v>0.72050362800000001</v>
      </c>
      <c r="AT98" s="62">
        <f t="shared" si="37"/>
        <v>0.11564491627826687</v>
      </c>
      <c r="AU98" s="62">
        <f t="shared" si="51"/>
        <v>4.3740932854231529E-3</v>
      </c>
      <c r="AV98" s="62" t="str">
        <f t="shared" si="38"/>
        <v/>
      </c>
      <c r="AW98" s="62">
        <f t="shared" si="39"/>
        <v>0.59428584426683562</v>
      </c>
    </row>
    <row r="99" spans="1:49">
      <c r="A99" s="62">
        <v>1966</v>
      </c>
      <c r="B99" s="61">
        <v>1.083799999</v>
      </c>
      <c r="C99" s="61">
        <v>20448</v>
      </c>
      <c r="D99" s="61">
        <v>64.817999999999998</v>
      </c>
      <c r="F99">
        <v>0.57195838899999996</v>
      </c>
      <c r="G99" s="61"/>
      <c r="H99" s="61">
        <v>0.2456416427535561</v>
      </c>
      <c r="I99" s="61">
        <v>9.1080000000000005</v>
      </c>
      <c r="J99" s="61">
        <v>9.6620000000000008</v>
      </c>
      <c r="K99" s="61">
        <v>10.779489999999999</v>
      </c>
      <c r="L99" s="61">
        <v>10.505095989928</v>
      </c>
      <c r="M99" s="61">
        <v>45.312915737457402</v>
      </c>
      <c r="N99" s="62">
        <f t="shared" si="29"/>
        <v>16.553521415411119</v>
      </c>
      <c r="O99" s="61">
        <v>22.281680000000001</v>
      </c>
      <c r="P99">
        <v>15.5608317</v>
      </c>
      <c r="Q99">
        <v>20.24033923</v>
      </c>
      <c r="R99">
        <v>9.5192340340000001</v>
      </c>
      <c r="S99">
        <v>17.90809264</v>
      </c>
      <c r="T99">
        <v>22.136816920000001</v>
      </c>
      <c r="U99" s="74">
        <v>20.2</v>
      </c>
      <c r="V99">
        <v>7.5245480000000002</v>
      </c>
      <c r="W99">
        <v>2033.0779</v>
      </c>
      <c r="X99">
        <v>0.72050362800000001</v>
      </c>
      <c r="Y99">
        <v>7.6191849999999999</v>
      </c>
      <c r="Z99" s="61">
        <v>4.9950000000000001</v>
      </c>
      <c r="AB99" s="61">
        <v>0.58167336353136079</v>
      </c>
      <c r="AC99" s="63" t="str">
        <f t="shared" si="30"/>
        <v/>
      </c>
      <c r="AD99" s="20">
        <f t="shared" si="49"/>
        <v>0.57195838899999996</v>
      </c>
      <c r="AE99" s="62" t="str">
        <f t="shared" si="31"/>
        <v/>
      </c>
      <c r="AF99" s="20">
        <f t="shared" si="46"/>
        <v>0.2456416427535561</v>
      </c>
      <c r="AG99" s="62">
        <f t="shared" si="32"/>
        <v>0.14051652318800334</v>
      </c>
      <c r="AH99" s="62">
        <f t="shared" si="33"/>
        <v>0.14906353173501188</v>
      </c>
      <c r="AI99" s="62">
        <f t="shared" si="47"/>
        <v>0.16630395877688295</v>
      </c>
      <c r="AJ99" s="62">
        <f t="shared" si="48"/>
        <v>0.16207065922934988</v>
      </c>
      <c r="AK99" s="62">
        <f t="shared" si="34"/>
        <v>4.2332995475330704E-3</v>
      </c>
      <c r="AL99" s="62">
        <f t="shared" si="40"/>
        <v>-1.0948157826167147E-2</v>
      </c>
      <c r="AM99" s="62">
        <f t="shared" si="41"/>
        <v>-3.8427308477082499E-3</v>
      </c>
      <c r="AN99" s="62">
        <f t="shared" si="42"/>
        <v>2.7179911693768627E-2</v>
      </c>
      <c r="AO99" s="62">
        <f t="shared" si="43"/>
        <v>-2.2697946243775972E-2</v>
      </c>
      <c r="AP99" s="62">
        <f t="shared" si="44"/>
        <v>-2.8918325612416348E-2</v>
      </c>
      <c r="AQ99" s="62">
        <f t="shared" si="50"/>
        <v>-0.98751186202146346</v>
      </c>
      <c r="AR99" s="62">
        <f t="shared" si="35"/>
        <v>6.6297942686297864</v>
      </c>
      <c r="AS99" s="62">
        <f t="shared" si="36"/>
        <v>0.72050362800000001</v>
      </c>
      <c r="AT99" s="62">
        <f t="shared" si="37"/>
        <v>0.11754736338671357</v>
      </c>
      <c r="AU99" s="62">
        <f t="shared" si="51"/>
        <v>-9.7028166235507904E-3</v>
      </c>
      <c r="AV99" s="62" t="str">
        <f t="shared" si="38"/>
        <v/>
      </c>
      <c r="AW99" s="62">
        <f t="shared" si="39"/>
        <v>0.58167336353136079</v>
      </c>
    </row>
    <row r="100" spans="1:49">
      <c r="A100" s="62">
        <v>1967</v>
      </c>
      <c r="B100" s="61">
        <v>1.0806</v>
      </c>
      <c r="C100" s="61">
        <v>20820</v>
      </c>
      <c r="D100" s="61">
        <v>69.697999999999993</v>
      </c>
      <c r="F100">
        <v>0.57428794699999997</v>
      </c>
      <c r="G100" s="61"/>
      <c r="H100" s="61">
        <v>0.23312003213865534</v>
      </c>
      <c r="I100" s="61">
        <v>10.461</v>
      </c>
      <c r="J100" s="61">
        <v>10.571</v>
      </c>
      <c r="K100" s="61">
        <v>11.86538</v>
      </c>
      <c r="L100" s="61">
        <v>11.308959989125999</v>
      </c>
      <c r="M100" s="61">
        <v>45.859815578453023</v>
      </c>
      <c r="N100" s="62">
        <f t="shared" si="29"/>
        <v>17.27328348108848</v>
      </c>
      <c r="O100" s="61">
        <v>23.077780000000001</v>
      </c>
      <c r="P100">
        <v>16.211896060000001</v>
      </c>
      <c r="Q100">
        <v>20.771963469999999</v>
      </c>
      <c r="R100">
        <v>10.1720463</v>
      </c>
      <c r="S100">
        <v>18.258107800000001</v>
      </c>
      <c r="T100">
        <v>22.490541350000001</v>
      </c>
      <c r="U100" s="74">
        <v>20.5</v>
      </c>
      <c r="V100">
        <v>7.7600280000000001</v>
      </c>
      <c r="W100">
        <v>2024.9496999999999</v>
      </c>
      <c r="X100">
        <v>0.72050362800000001</v>
      </c>
      <c r="Y100">
        <v>8.2834839999999996</v>
      </c>
      <c r="Z100" s="61">
        <v>4.6408333329999998</v>
      </c>
      <c r="AB100" s="61">
        <v>0.58118957723662101</v>
      </c>
      <c r="AC100" s="63" t="str">
        <f t="shared" si="30"/>
        <v/>
      </c>
      <c r="AD100" s="20">
        <f t="shared" si="49"/>
        <v>0.57428794699999997</v>
      </c>
      <c r="AE100" s="62" t="str">
        <f t="shared" si="31"/>
        <v/>
      </c>
      <c r="AF100" s="20">
        <f t="shared" si="46"/>
        <v>0.23312003213865534</v>
      </c>
      <c r="AG100" s="62">
        <f t="shared" si="32"/>
        <v>0.1500903899681483</v>
      </c>
      <c r="AH100" s="62">
        <f t="shared" si="33"/>
        <v>0.15166862750724555</v>
      </c>
      <c r="AI100" s="62">
        <f t="shared" si="47"/>
        <v>0.17023989210594279</v>
      </c>
      <c r="AJ100" s="62">
        <f t="shared" si="48"/>
        <v>0.16225659257261327</v>
      </c>
      <c r="AK100" s="62">
        <f t="shared" si="34"/>
        <v>7.9832995333295187E-3</v>
      </c>
      <c r="AL100" s="62">
        <f t="shared" si="40"/>
        <v>-1.573817878812174E-3</v>
      </c>
      <c r="AM100" s="62">
        <f t="shared" si="41"/>
        <v>-1.6635584136603626E-2</v>
      </c>
      <c r="AN100" s="62">
        <f t="shared" si="42"/>
        <v>2.3766865461776823E-2</v>
      </c>
      <c r="AO100" s="62">
        <f t="shared" si="43"/>
        <v>-2.320561593117984E-2</v>
      </c>
      <c r="AP100" s="62">
        <f t="shared" si="44"/>
        <v>-2.6709456859312645E-2</v>
      </c>
      <c r="AQ100" s="62">
        <f t="shared" si="50"/>
        <v>-0.97143894370832207</v>
      </c>
      <c r="AR100" s="62">
        <f t="shared" si="35"/>
        <v>6.641861196017639</v>
      </c>
      <c r="AS100" s="62">
        <f t="shared" si="36"/>
        <v>0.72050362800000001</v>
      </c>
      <c r="AT100" s="62">
        <f t="shared" si="37"/>
        <v>0.11884823093919482</v>
      </c>
      <c r="AU100" s="62">
        <f t="shared" si="51"/>
        <v>7.3878531545452722E-3</v>
      </c>
      <c r="AV100" s="62" t="str">
        <f t="shared" si="38"/>
        <v/>
      </c>
      <c r="AW100" s="62">
        <f t="shared" si="39"/>
        <v>0.58118957723662101</v>
      </c>
    </row>
    <row r="101" spans="1:49">
      <c r="A101" s="62">
        <v>1968</v>
      </c>
      <c r="B101" s="61">
        <v>1.0727999989999999</v>
      </c>
      <c r="C101" s="61">
        <v>21143</v>
      </c>
      <c r="D101" s="61">
        <v>76.131</v>
      </c>
      <c r="F101">
        <v>0.57311365299999995</v>
      </c>
      <c r="G101" s="61"/>
      <c r="H101" s="61">
        <v>0.21662660414285903</v>
      </c>
      <c r="I101" s="61">
        <v>11.672000000000001</v>
      </c>
      <c r="J101" s="61">
        <v>11.817</v>
      </c>
      <c r="K101" s="61">
        <v>14.187196986319</v>
      </c>
      <c r="L101" s="61">
        <v>12.818356987639</v>
      </c>
      <c r="M101" s="61">
        <v>47.519033384428042</v>
      </c>
      <c r="N101" s="62">
        <f t="shared" si="29"/>
        <v>17.930604871995502</v>
      </c>
      <c r="O101" s="61">
        <v>24.02064</v>
      </c>
      <c r="P101">
        <v>16.975813030000001</v>
      </c>
      <c r="Q101">
        <v>21.011570219999999</v>
      </c>
      <c r="R101">
        <v>10.84101691</v>
      </c>
      <c r="S101">
        <v>18.476341179999999</v>
      </c>
      <c r="T101">
        <v>23.082169220000001</v>
      </c>
      <c r="U101" s="74">
        <v>20.8</v>
      </c>
      <c r="V101">
        <v>7.9179680000000001</v>
      </c>
      <c r="W101">
        <v>1989.3886</v>
      </c>
      <c r="X101">
        <v>0.72050362800000001</v>
      </c>
      <c r="Y101">
        <v>8.7961960000000001</v>
      </c>
      <c r="Z101" s="61">
        <v>6.2675000000000001</v>
      </c>
      <c r="AB101" s="61">
        <v>0.57401829750916267</v>
      </c>
      <c r="AC101" s="63" t="str">
        <f t="shared" si="30"/>
        <v/>
      </c>
      <c r="AD101" s="20">
        <f t="shared" si="49"/>
        <v>0.57311365299999995</v>
      </c>
      <c r="AE101" s="62" t="str">
        <f t="shared" si="31"/>
        <v/>
      </c>
      <c r="AF101" s="20">
        <f t="shared" si="46"/>
        <v>0.21662660414285903</v>
      </c>
      <c r="AG101" s="62">
        <f t="shared" si="32"/>
        <v>0.1533146812730688</v>
      </c>
      <c r="AH101" s="62">
        <f t="shared" si="33"/>
        <v>0.15521929306064547</v>
      </c>
      <c r="AI101" s="62">
        <f t="shared" si="47"/>
        <v>0.18635243181252054</v>
      </c>
      <c r="AJ101" s="62">
        <f t="shared" si="48"/>
        <v>0.16837237114498693</v>
      </c>
      <c r="AK101" s="62">
        <f t="shared" si="34"/>
        <v>1.7980060667533604E-2</v>
      </c>
      <c r="AL101" s="62">
        <f t="shared" si="40"/>
        <v>8.69624872174307E-3</v>
      </c>
      <c r="AM101" s="62">
        <f t="shared" ref="AM101:AM132" si="52">IF(OR(Q101="",Q100="",$N101="",$N100=""),"",LN((Q101/Q100)/($N101/$N100)))</f>
        <v>-2.5878940366726656E-2</v>
      </c>
      <c r="AN101" s="62">
        <f t="shared" ref="AN101:AN132" si="53">IF(OR(R101="",R100="",$N101="",$N100=""),"",LN((R101/R100)/($N101/$N100)))</f>
        <v>2.6345381377222699E-2</v>
      </c>
      <c r="AO101" s="62">
        <f t="shared" ref="AO101:AO132" si="54">IF(OR(S101="",S100="",$N101="",$N100=""),"",LN((S101/S100)/($N101/$N100)))</f>
        <v>-2.5466207730363274E-2</v>
      </c>
      <c r="AP101" s="62">
        <f t="shared" ref="AP101:AP132" si="55">IF(OR(T101="",T100="",$N101="",$N100=""),"",LN((T101/T100)/($N101/$N100)))</f>
        <v>-1.1382434014315424E-2</v>
      </c>
      <c r="AQ101" s="62">
        <f t="shared" si="50"/>
        <v>-0.96581837945610216</v>
      </c>
      <c r="AR101" s="62">
        <f t="shared" si="35"/>
        <v>6.6297642548748268</v>
      </c>
      <c r="AS101" s="62">
        <f t="shared" si="36"/>
        <v>0.72050362800000001</v>
      </c>
      <c r="AT101" s="62">
        <f t="shared" si="37"/>
        <v>0.11554026612024011</v>
      </c>
      <c r="AU101" s="62">
        <f t="shared" si="51"/>
        <v>9.0603114701719584E-3</v>
      </c>
      <c r="AV101" s="62" t="str">
        <f t="shared" si="38"/>
        <v/>
      </c>
      <c r="AW101" s="62">
        <f t="shared" si="39"/>
        <v>0.57401829750916267</v>
      </c>
    </row>
    <row r="102" spans="1:49">
      <c r="A102" s="62">
        <v>1969</v>
      </c>
      <c r="B102" s="61">
        <v>1.0727999989999999</v>
      </c>
      <c r="C102" s="61">
        <v>21448</v>
      </c>
      <c r="D102" s="61">
        <v>83.825000000000003</v>
      </c>
      <c r="F102">
        <v>0.56701271099999995</v>
      </c>
      <c r="G102" s="61"/>
      <c r="H102" s="61">
        <v>0.21645093945720251</v>
      </c>
      <c r="I102" s="61">
        <v>12.888999999999999</v>
      </c>
      <c r="J102" s="61">
        <v>14.154999999999999</v>
      </c>
      <c r="K102" s="61">
        <v>15.452007999999998</v>
      </c>
      <c r="L102" s="61">
        <v>14.627655000000001</v>
      </c>
      <c r="M102" s="61">
        <v>49.312661365278444</v>
      </c>
      <c r="N102" s="62">
        <f t="shared" si="29"/>
        <v>18.75408728425062</v>
      </c>
      <c r="O102" s="61">
        <v>25.103590000000001</v>
      </c>
      <c r="P102">
        <v>17.604526369999999</v>
      </c>
      <c r="Q102">
        <v>21.85956809</v>
      </c>
      <c r="R102">
        <v>11.777246010000001</v>
      </c>
      <c r="S102">
        <v>18.85215247</v>
      </c>
      <c r="T102">
        <v>23.789555660000001</v>
      </c>
      <c r="U102" s="74">
        <v>21.1</v>
      </c>
      <c r="V102">
        <v>8.1670639999999999</v>
      </c>
      <c r="W102">
        <v>1974.1481000000001</v>
      </c>
      <c r="X102">
        <v>0.72050362800000001</v>
      </c>
      <c r="Y102">
        <v>9.6815339999999992</v>
      </c>
      <c r="Z102" s="61">
        <v>7.1924999999999999</v>
      </c>
      <c r="AB102" s="61">
        <v>0.55470462067199477</v>
      </c>
      <c r="AC102" s="63" t="str">
        <f t="shared" si="30"/>
        <v/>
      </c>
      <c r="AD102" s="20">
        <f t="shared" si="49"/>
        <v>0.56701271099999995</v>
      </c>
      <c r="AE102" s="62" t="str">
        <f t="shared" si="31"/>
        <v/>
      </c>
      <c r="AF102" s="20">
        <f t="shared" ref="AF102:AF133" si="56">IF(H102="","",H102)</f>
        <v>0.21645093945720251</v>
      </c>
      <c r="AG102" s="62">
        <f t="shared" si="32"/>
        <v>0.15376081121383833</v>
      </c>
      <c r="AH102" s="62">
        <f t="shared" si="33"/>
        <v>0.1688637041455413</v>
      </c>
      <c r="AI102" s="62">
        <f t="shared" si="47"/>
        <v>0.1843365105875335</v>
      </c>
      <c r="AJ102" s="62">
        <f t="shared" si="48"/>
        <v>0.17450229645093945</v>
      </c>
      <c r="AK102" s="62">
        <f t="shared" si="34"/>
        <v>9.8342141365940494E-3</v>
      </c>
      <c r="AL102" s="62">
        <f t="shared" si="40"/>
        <v>-8.5362138477635824E-3</v>
      </c>
      <c r="AM102" s="62">
        <f t="shared" si="52"/>
        <v>-5.3372192221068588E-3</v>
      </c>
      <c r="AN102" s="62">
        <f t="shared" si="53"/>
        <v>3.7929868251508736E-2</v>
      </c>
      <c r="AO102" s="62">
        <f t="shared" si="54"/>
        <v>-2.4766656664801625E-2</v>
      </c>
      <c r="AP102" s="62">
        <f t="shared" si="55"/>
        <v>-1.4716472593881119E-2</v>
      </c>
      <c r="AQ102" s="62">
        <f t="shared" si="50"/>
        <v>-0.94916355972174649</v>
      </c>
      <c r="AR102" s="62">
        <f t="shared" si="35"/>
        <v>6.6387286827867014</v>
      </c>
      <c r="AS102" s="62">
        <f t="shared" si="36"/>
        <v>0.72050362800000001</v>
      </c>
      <c r="AT102" s="62">
        <f t="shared" si="37"/>
        <v>0.11549697584252906</v>
      </c>
      <c r="AU102" s="62">
        <f t="shared" si="51"/>
        <v>1.7772305086439864E-2</v>
      </c>
      <c r="AV102" s="62" t="str">
        <f t="shared" si="38"/>
        <v/>
      </c>
      <c r="AW102" s="62">
        <f t="shared" si="39"/>
        <v>0.55470462067199477</v>
      </c>
    </row>
    <row r="103" spans="1:49">
      <c r="A103" s="62">
        <v>1970</v>
      </c>
      <c r="B103" s="61">
        <v>1.011199999</v>
      </c>
      <c r="C103" s="61">
        <v>21750</v>
      </c>
      <c r="D103" s="61">
        <v>90.179000000000002</v>
      </c>
      <c r="F103">
        <v>0.55553369500000005</v>
      </c>
      <c r="G103" s="61"/>
      <c r="H103" s="61">
        <v>0.21489482030184412</v>
      </c>
      <c r="I103" s="61">
        <v>15.99</v>
      </c>
      <c r="J103" s="61">
        <v>14.717000000000001</v>
      </c>
      <c r="K103" s="61">
        <v>17.527481999999999</v>
      </c>
      <c r="L103" s="61">
        <v>14.454271986048001</v>
      </c>
      <c r="M103" s="61">
        <v>49.884489664142706</v>
      </c>
      <c r="N103" s="62">
        <f t="shared" si="29"/>
        <v>19.667458104559763</v>
      </c>
      <c r="O103" s="61">
        <v>25.948599999999999</v>
      </c>
      <c r="P103">
        <v>18.25938949</v>
      </c>
      <c r="Q103">
        <v>22.92743853</v>
      </c>
      <c r="R103">
        <v>12.57592734</v>
      </c>
      <c r="S103">
        <v>19.469853860000001</v>
      </c>
      <c r="T103">
        <v>24.359288800000002</v>
      </c>
      <c r="U103" s="74">
        <v>21.4</v>
      </c>
      <c r="V103">
        <v>8.2647919999999999</v>
      </c>
      <c r="W103">
        <v>1955.8596</v>
      </c>
      <c r="X103">
        <v>0.72050362800000001</v>
      </c>
      <c r="Y103">
        <v>10.53458</v>
      </c>
      <c r="Z103" s="61">
        <v>5.9908333330000003</v>
      </c>
      <c r="AB103" s="61">
        <v>0.57834263673596054</v>
      </c>
      <c r="AC103" s="63" t="str">
        <f t="shared" si="30"/>
        <v/>
      </c>
      <c r="AD103" s="20">
        <f t="shared" ref="AD103:AD134" si="57">IF(F103="","",F103)</f>
        <v>0.55553369500000005</v>
      </c>
      <c r="AE103" s="62" t="str">
        <f t="shared" si="31"/>
        <v/>
      </c>
      <c r="AF103" s="20">
        <f t="shared" si="56"/>
        <v>0.21489482030184412</v>
      </c>
      <c r="AG103" s="62">
        <f t="shared" si="32"/>
        <v>0.17731400880471063</v>
      </c>
      <c r="AH103" s="62">
        <f t="shared" si="33"/>
        <v>0.16319764024883843</v>
      </c>
      <c r="AI103" s="62">
        <f t="shared" si="47"/>
        <v>0.19436323312522868</v>
      </c>
      <c r="AJ103" s="62">
        <f t="shared" si="48"/>
        <v>0.16028423453407112</v>
      </c>
      <c r="AK103" s="62">
        <f t="shared" si="34"/>
        <v>3.4078998591157567E-2</v>
      </c>
      <c r="AL103" s="62">
        <f t="shared" si="40"/>
        <v>-1.10302886461914E-2</v>
      </c>
      <c r="AM103" s="62">
        <f t="shared" si="52"/>
        <v>1.4197796090963333E-4</v>
      </c>
      <c r="AN103" s="62">
        <f t="shared" si="53"/>
        <v>1.8061412457307302E-2</v>
      </c>
      <c r="AO103" s="62">
        <f t="shared" si="54"/>
        <v>-1.531346319429692E-2</v>
      </c>
      <c r="AP103" s="62">
        <f t="shared" si="55"/>
        <v>-2.3887079410490716E-2</v>
      </c>
      <c r="AQ103" s="62">
        <f t="shared" si="50"/>
        <v>-0.95138635743568289</v>
      </c>
      <c r="AR103" s="62">
        <f t="shared" si="35"/>
        <v>6.6271987114417295</v>
      </c>
      <c r="AS103" s="62">
        <f t="shared" si="36"/>
        <v>0.72050362800000001</v>
      </c>
      <c r="AT103" s="62">
        <f t="shared" si="37"/>
        <v>0.11681854977322879</v>
      </c>
      <c r="AU103" s="62">
        <f t="shared" si="51"/>
        <v>2.4371320121115182E-2</v>
      </c>
      <c r="AV103" s="62" t="str">
        <f t="shared" si="38"/>
        <v/>
      </c>
      <c r="AW103" s="62">
        <f t="shared" si="39"/>
        <v>0.57834263673596054</v>
      </c>
    </row>
    <row r="104" spans="1:49">
      <c r="A104" s="62">
        <v>1971</v>
      </c>
      <c r="B104" s="61">
        <v>1.0022</v>
      </c>
      <c r="C104" s="61">
        <v>22026</v>
      </c>
      <c r="D104" s="61">
        <v>98.429000000000002</v>
      </c>
      <c r="F104">
        <v>0.55404389700000001</v>
      </c>
      <c r="G104" s="61"/>
      <c r="H104" s="61">
        <v>0.22381615174389663</v>
      </c>
      <c r="I104" s="61">
        <v>18.420000000000002</v>
      </c>
      <c r="J104" s="61">
        <v>13.345000000000001</v>
      </c>
      <c r="K104" s="61">
        <v>18.551660982179001</v>
      </c>
      <c r="L104" s="61">
        <v>16.135459984379999</v>
      </c>
      <c r="M104" s="61">
        <v>52.00167885324727</v>
      </c>
      <c r="N104" s="62">
        <f t="shared" si="29"/>
        <v>20.334696114388997</v>
      </c>
      <c r="O104" s="61">
        <v>26.684650000000001</v>
      </c>
      <c r="P104">
        <v>18.730412309999998</v>
      </c>
      <c r="Q104">
        <v>24.06510054</v>
      </c>
      <c r="R104">
        <v>13.46715066</v>
      </c>
      <c r="S104">
        <v>19.513466130000001</v>
      </c>
      <c r="T104">
        <v>24.98690693</v>
      </c>
      <c r="U104" s="74">
        <v>21.8</v>
      </c>
      <c r="V104">
        <v>8.4806270000000001</v>
      </c>
      <c r="W104">
        <v>1941.1723999999999</v>
      </c>
      <c r="X104">
        <v>0.72214454400000005</v>
      </c>
      <c r="Y104">
        <v>11.529310000000001</v>
      </c>
      <c r="Z104" s="61">
        <v>3.5625</v>
      </c>
      <c r="AB104" s="61">
        <v>0.59003808320174744</v>
      </c>
      <c r="AC104" s="63" t="str">
        <f t="shared" si="30"/>
        <v/>
      </c>
      <c r="AD104" s="20">
        <f t="shared" si="57"/>
        <v>0.55404389700000001</v>
      </c>
      <c r="AE104" s="62" t="str">
        <f t="shared" si="31"/>
        <v/>
      </c>
      <c r="AF104" s="20">
        <f t="shared" si="56"/>
        <v>0.22381615174389663</v>
      </c>
      <c r="AG104" s="62">
        <f t="shared" si="32"/>
        <v>0.18713996891160126</v>
      </c>
      <c r="AH104" s="62">
        <f t="shared" si="33"/>
        <v>0.13557996119029961</v>
      </c>
      <c r="AI104" s="62">
        <f t="shared" si="47"/>
        <v>0.18847759280475268</v>
      </c>
      <c r="AJ104" s="62">
        <f t="shared" si="48"/>
        <v>0.16392993918845053</v>
      </c>
      <c r="AK104" s="62">
        <f t="shared" si="34"/>
        <v>2.4547653616302151E-2</v>
      </c>
      <c r="AL104" s="62">
        <f t="shared" si="40"/>
        <v>-7.8941090098475549E-3</v>
      </c>
      <c r="AM104" s="62">
        <f t="shared" si="52"/>
        <v>1.506509996466592E-2</v>
      </c>
      <c r="AN104" s="62">
        <f t="shared" si="53"/>
        <v>3.5105779507944683E-2</v>
      </c>
      <c r="AO104" s="62">
        <f t="shared" si="54"/>
        <v>-3.1125713690585283E-2</v>
      </c>
      <c r="AP104" s="62">
        <f t="shared" si="55"/>
        <v>-7.9244803815160265E-3</v>
      </c>
      <c r="AQ104" s="62">
        <f t="shared" si="50"/>
        <v>-0.94412558404531577</v>
      </c>
      <c r="AR104" s="62">
        <f t="shared" si="35"/>
        <v>6.6269218153751899</v>
      </c>
      <c r="AS104" s="62">
        <f t="shared" si="36"/>
        <v>0.72214454400000005</v>
      </c>
      <c r="AT104" s="62">
        <f t="shared" si="37"/>
        <v>0.11713326357069563</v>
      </c>
      <c r="AU104" s="62">
        <f t="shared" si="51"/>
        <v>2.6545135084174186E-2</v>
      </c>
      <c r="AV104" s="62" t="str">
        <f t="shared" si="38"/>
        <v/>
      </c>
      <c r="AW104" s="62">
        <f t="shared" si="39"/>
        <v>0.59003808320174744</v>
      </c>
    </row>
    <row r="105" spans="1:49">
      <c r="A105" s="62">
        <v>1972</v>
      </c>
      <c r="B105" s="61">
        <v>0.99559999899999996</v>
      </c>
      <c r="C105" s="61">
        <v>22285</v>
      </c>
      <c r="D105" s="61">
        <v>109.913</v>
      </c>
      <c r="F105">
        <v>0.55557955299999995</v>
      </c>
      <c r="G105" s="61"/>
      <c r="H105" s="61">
        <v>0.22099296716493955</v>
      </c>
      <c r="I105" s="61">
        <v>21.32</v>
      </c>
      <c r="J105" s="61">
        <v>18.821000000000002</v>
      </c>
      <c r="K105" s="61">
        <v>20.954959979850997</v>
      </c>
      <c r="L105" s="61">
        <v>19.231129981328998</v>
      </c>
      <c r="M105" s="61">
        <v>54.115205085277253</v>
      </c>
      <c r="N105" s="62">
        <f t="shared" si="29"/>
        <v>21.566751200005367</v>
      </c>
      <c r="O105" s="61">
        <v>27.958850000000002</v>
      </c>
      <c r="P105">
        <v>19.624015709999998</v>
      </c>
      <c r="Q105">
        <v>25.482846039999998</v>
      </c>
      <c r="R105">
        <v>14.488927</v>
      </c>
      <c r="S105">
        <v>20.275922479999998</v>
      </c>
      <c r="T105">
        <v>25.58393268</v>
      </c>
      <c r="U105" s="74">
        <v>22.1</v>
      </c>
      <c r="V105">
        <v>8.7637979999999995</v>
      </c>
      <c r="W105">
        <v>1923.9812999999999</v>
      </c>
      <c r="X105">
        <v>0.72368329799999997</v>
      </c>
      <c r="Y105">
        <v>12.725630000000001</v>
      </c>
      <c r="Z105" s="61">
        <v>3.5608333330000002</v>
      </c>
      <c r="AB105" s="61">
        <v>0.57778265269760098</v>
      </c>
      <c r="AC105" s="63" t="str">
        <f t="shared" si="30"/>
        <v/>
      </c>
      <c r="AD105" s="20">
        <f t="shared" si="57"/>
        <v>0.55557955299999995</v>
      </c>
      <c r="AE105" s="62" t="str">
        <f t="shared" si="31"/>
        <v/>
      </c>
      <c r="AF105" s="20">
        <f t="shared" si="56"/>
        <v>0.22099296716493955</v>
      </c>
      <c r="AG105" s="62">
        <f t="shared" si="32"/>
        <v>0.19397159571661224</v>
      </c>
      <c r="AH105" s="62">
        <f t="shared" si="33"/>
        <v>0.17123543165958532</v>
      </c>
      <c r="AI105" s="62">
        <f t="shared" si="47"/>
        <v>0.19065042333346371</v>
      </c>
      <c r="AJ105" s="62">
        <f t="shared" si="48"/>
        <v>0.17496683723789724</v>
      </c>
      <c r="AK105" s="62">
        <f t="shared" si="34"/>
        <v>1.5683586095566471E-2</v>
      </c>
      <c r="AL105" s="62">
        <f t="shared" si="40"/>
        <v>-1.22186592369755E-2</v>
      </c>
      <c r="AM105" s="62">
        <f t="shared" si="52"/>
        <v>-1.581396296325826E-3</v>
      </c>
      <c r="AN105" s="62">
        <f t="shared" si="53"/>
        <v>1.4307029586885194E-2</v>
      </c>
      <c r="AO105" s="62">
        <f t="shared" si="54"/>
        <v>-2.0494937823071987E-2</v>
      </c>
      <c r="AP105" s="62">
        <f t="shared" si="55"/>
        <v>-3.5211677303371249E-2</v>
      </c>
      <c r="AQ105" s="62">
        <f t="shared" si="50"/>
        <v>-0.92494823589226349</v>
      </c>
      <c r="AR105" s="62">
        <f t="shared" si="35"/>
        <v>6.6372036759514357</v>
      </c>
      <c r="AS105" s="62">
        <f t="shared" si="36"/>
        <v>0.72368329799999997</v>
      </c>
      <c r="AT105" s="62">
        <f t="shared" si="37"/>
        <v>0.11577911621009344</v>
      </c>
      <c r="AU105" s="62">
        <f t="shared" si="51"/>
        <v>-2.3199237181912122E-2</v>
      </c>
      <c r="AV105" s="62" t="str">
        <f t="shared" si="38"/>
        <v/>
      </c>
      <c r="AW105" s="62">
        <f t="shared" si="39"/>
        <v>0.57778265269760098</v>
      </c>
    </row>
    <row r="106" spans="1:49">
      <c r="A106" s="62">
        <v>1973</v>
      </c>
      <c r="B106" s="61">
        <v>0.99579999900000005</v>
      </c>
      <c r="C106" s="61">
        <v>22560</v>
      </c>
      <c r="D106" s="61">
        <v>128.95599999999999</v>
      </c>
      <c r="F106">
        <v>0.54168339899999995</v>
      </c>
      <c r="G106" s="61"/>
      <c r="H106" s="61">
        <v>0.22621669406619313</v>
      </c>
      <c r="I106" s="61">
        <v>24.67</v>
      </c>
      <c r="J106" s="61">
        <v>25.102</v>
      </c>
      <c r="K106" s="61">
        <v>26.437839974578999</v>
      </c>
      <c r="L106" s="61">
        <v>24.026809976673</v>
      </c>
      <c r="M106" s="61">
        <v>57.283662954784951</v>
      </c>
      <c r="N106" s="62">
        <f t="shared" si="29"/>
        <v>23.612354293493144</v>
      </c>
      <c r="O106" s="61">
        <v>30.086950000000002</v>
      </c>
      <c r="P106">
        <v>21.034160549999999</v>
      </c>
      <c r="Q106">
        <v>28.17824555</v>
      </c>
      <c r="R106">
        <v>15.686494209999999</v>
      </c>
      <c r="S106">
        <v>23.128406219999999</v>
      </c>
      <c r="T106">
        <v>27.486703460000001</v>
      </c>
      <c r="U106">
        <v>22.488744000000001</v>
      </c>
      <c r="V106">
        <v>9.2228820000000002</v>
      </c>
      <c r="W106">
        <v>1913.9744000000001</v>
      </c>
      <c r="X106">
        <v>0.71440094700000001</v>
      </c>
      <c r="Y106">
        <v>14.82681</v>
      </c>
      <c r="Z106" s="61">
        <v>5.47</v>
      </c>
      <c r="AB106" s="61">
        <v>0.53335361811430881</v>
      </c>
      <c r="AC106" s="63" t="str">
        <f t="shared" si="30"/>
        <v/>
      </c>
      <c r="AD106" s="20">
        <f t="shared" si="57"/>
        <v>0.54168339899999995</v>
      </c>
      <c r="AE106" s="62" t="str">
        <f t="shared" si="31"/>
        <v/>
      </c>
      <c r="AF106" s="20">
        <f t="shared" si="56"/>
        <v>0.22621669406619313</v>
      </c>
      <c r="AG106" s="62">
        <f t="shared" si="32"/>
        <v>0.19130556158689788</v>
      </c>
      <c r="AH106" s="62">
        <f t="shared" si="33"/>
        <v>0.19465554142498218</v>
      </c>
      <c r="AI106" s="62">
        <f t="shared" si="47"/>
        <v>0.20501442332717362</v>
      </c>
      <c r="AJ106" s="62">
        <f t="shared" si="48"/>
        <v>0.18631789119291078</v>
      </c>
      <c r="AK106" s="62">
        <f t="shared" si="34"/>
        <v>1.8696532134262839E-2</v>
      </c>
      <c r="AL106" s="62">
        <f t="shared" si="40"/>
        <v>-2.1223528169498979E-2</v>
      </c>
      <c r="AM106" s="62">
        <f t="shared" si="52"/>
        <v>9.9274947425982852E-3</v>
      </c>
      <c r="AN106" s="62">
        <f t="shared" si="53"/>
        <v>-1.1201831400042116E-2</v>
      </c>
      <c r="AO106" s="62">
        <f t="shared" si="54"/>
        <v>4.101024157591155E-2</v>
      </c>
      <c r="AP106" s="62">
        <f t="shared" si="55"/>
        <v>-1.8879377169988953E-2</v>
      </c>
      <c r="AQ106" s="62">
        <f t="shared" si="50"/>
        <v>-0.89132734729855556</v>
      </c>
      <c r="AR106" s="62">
        <f t="shared" si="35"/>
        <v>6.6656098494942801</v>
      </c>
      <c r="AS106" s="62">
        <f t="shared" si="36"/>
        <v>0.71440094700000001</v>
      </c>
      <c r="AT106" s="62">
        <f t="shared" si="37"/>
        <v>0.11497572815533981</v>
      </c>
      <c r="AU106" s="62">
        <f t="shared" si="51"/>
        <v>-5.5008896282089999E-2</v>
      </c>
      <c r="AV106" s="62" t="str">
        <f t="shared" si="38"/>
        <v/>
      </c>
      <c r="AW106" s="62">
        <f t="shared" si="39"/>
        <v>0.53335361811430881</v>
      </c>
    </row>
    <row r="107" spans="1:49">
      <c r="A107" s="62">
        <v>1974</v>
      </c>
      <c r="B107" s="61">
        <v>0.991199999</v>
      </c>
      <c r="C107" s="61">
        <v>22875</v>
      </c>
      <c r="D107" s="61">
        <v>154.03800000000001</v>
      </c>
      <c r="F107">
        <v>0.52900565600000005</v>
      </c>
      <c r="G107" s="61"/>
      <c r="H107" s="61">
        <v>0.2342928368324699</v>
      </c>
      <c r="I107" s="61">
        <v>31.46</v>
      </c>
      <c r="J107" s="61">
        <v>32.192</v>
      </c>
      <c r="K107" s="61">
        <v>33.742799967555001</v>
      </c>
      <c r="L107" s="61">
        <v>32.673659968278002</v>
      </c>
      <c r="M107" s="61">
        <v>58.802060411004071</v>
      </c>
      <c r="N107" s="62">
        <f t="shared" si="29"/>
        <v>27.098286995825198</v>
      </c>
      <c r="O107" s="61">
        <v>33.355820000000001</v>
      </c>
      <c r="P107">
        <v>23.362856099999998</v>
      </c>
      <c r="Q107">
        <v>32.590106599999999</v>
      </c>
      <c r="R107">
        <v>17.907700439999999</v>
      </c>
      <c r="S107">
        <v>30.587285059999999</v>
      </c>
      <c r="T107">
        <v>33.372961250000003</v>
      </c>
      <c r="U107">
        <v>22.823271999999999</v>
      </c>
      <c r="V107">
        <v>9.6089479999999998</v>
      </c>
      <c r="W107">
        <v>1899.1235999999999</v>
      </c>
      <c r="X107">
        <v>0.70294064300000003</v>
      </c>
      <c r="Y107">
        <v>18.255240000000001</v>
      </c>
      <c r="Z107" s="61">
        <v>7.8241666670000001</v>
      </c>
      <c r="AB107" s="61">
        <v>0.50453284032846546</v>
      </c>
      <c r="AC107" s="63" t="str">
        <f t="shared" si="30"/>
        <v/>
      </c>
      <c r="AD107" s="20">
        <f t="shared" si="57"/>
        <v>0.52900565600000005</v>
      </c>
      <c r="AE107" s="62" t="str">
        <f t="shared" si="31"/>
        <v/>
      </c>
      <c r="AF107" s="20">
        <f t="shared" si="56"/>
        <v>0.2342928368324699</v>
      </c>
      <c r="AG107" s="62">
        <f t="shared" si="32"/>
        <v>0.20423531855775848</v>
      </c>
      <c r="AH107" s="62">
        <f t="shared" si="33"/>
        <v>0.20898739272127656</v>
      </c>
      <c r="AI107" s="62">
        <f t="shared" si="47"/>
        <v>0.2190550381565263</v>
      </c>
      <c r="AJ107" s="62">
        <f t="shared" si="48"/>
        <v>0.21211428328255366</v>
      </c>
      <c r="AK107" s="62">
        <f t="shared" si="34"/>
        <v>6.9407548739726377E-3</v>
      </c>
      <c r="AL107" s="62">
        <f t="shared" si="40"/>
        <v>-3.2700847236859648E-2</v>
      </c>
      <c r="AM107" s="62">
        <f t="shared" si="52"/>
        <v>7.7580646186818161E-3</v>
      </c>
      <c r="AN107" s="62">
        <f t="shared" si="53"/>
        <v>-5.2697415428393764E-3</v>
      </c>
      <c r="AO107" s="62">
        <f t="shared" si="54"/>
        <v>0.14182237980989348</v>
      </c>
      <c r="AP107" s="62">
        <f t="shared" si="55"/>
        <v>5.634319818492866E-2</v>
      </c>
      <c r="AQ107" s="62">
        <f t="shared" si="50"/>
        <v>-0.86508596946575067</v>
      </c>
      <c r="AR107" s="62">
        <f t="shared" si="35"/>
        <v>6.6840618261163112</v>
      </c>
      <c r="AS107" s="62">
        <f t="shared" si="36"/>
        <v>0.70294064300000003</v>
      </c>
      <c r="AT107" s="62">
        <f t="shared" si="37"/>
        <v>0.11851127643828145</v>
      </c>
      <c r="AU107" s="62">
        <f t="shared" si="51"/>
        <v>-8.3000453329173662E-2</v>
      </c>
      <c r="AV107" s="62" t="str">
        <f t="shared" si="38"/>
        <v/>
      </c>
      <c r="AW107" s="62">
        <f t="shared" si="39"/>
        <v>0.50453284032846546</v>
      </c>
    </row>
    <row r="108" spans="1:49">
      <c r="A108" s="62">
        <v>1975</v>
      </c>
      <c r="B108" s="61">
        <v>1.0163999990000001</v>
      </c>
      <c r="C108" s="61">
        <v>23209</v>
      </c>
      <c r="D108" s="61">
        <v>173.62100000000001</v>
      </c>
      <c r="F108">
        <v>0.542675028</v>
      </c>
      <c r="G108" s="61"/>
      <c r="H108" s="61">
        <v>0.24317334884604974</v>
      </c>
      <c r="I108" s="61">
        <v>37.47</v>
      </c>
      <c r="J108" s="61">
        <v>34.703000000000003</v>
      </c>
      <c r="K108" s="61">
        <v>34.662159966670998</v>
      </c>
      <c r="L108" s="61">
        <v>35.760569965281</v>
      </c>
      <c r="M108" s="61">
        <v>59.263898248823445</v>
      </c>
      <c r="N108" s="62">
        <f t="shared" si="29"/>
        <v>29.86917471734764</v>
      </c>
      <c r="O108" s="61">
        <v>36.962690000000002</v>
      </c>
      <c r="P108">
        <v>26.02563164</v>
      </c>
      <c r="Q108">
        <v>35.74934992</v>
      </c>
      <c r="R108">
        <v>20.359999909999999</v>
      </c>
      <c r="S108">
        <v>34.40354894</v>
      </c>
      <c r="T108">
        <v>38.501151129999997</v>
      </c>
      <c r="U108">
        <v>23.140609000000001</v>
      </c>
      <c r="V108">
        <v>9.7681470000000008</v>
      </c>
      <c r="W108">
        <v>1872.6867999999999</v>
      </c>
      <c r="X108">
        <v>0.68813747199999997</v>
      </c>
      <c r="Y108">
        <v>21.30395</v>
      </c>
      <c r="Z108" s="61">
        <v>7.3949999999999996</v>
      </c>
      <c r="AB108" s="61">
        <v>0.50834944740066657</v>
      </c>
      <c r="AC108" s="63" t="str">
        <f t="shared" si="30"/>
        <v/>
      </c>
      <c r="AD108" s="20">
        <f t="shared" si="57"/>
        <v>0.542675028</v>
      </c>
      <c r="AE108" s="62" t="str">
        <f t="shared" si="31"/>
        <v/>
      </c>
      <c r="AF108" s="20">
        <f t="shared" si="56"/>
        <v>0.24317334884604974</v>
      </c>
      <c r="AG108" s="62">
        <f t="shared" si="32"/>
        <v>0.21581490718288684</v>
      </c>
      <c r="AH108" s="62">
        <f t="shared" si="33"/>
        <v>0.19987789495510336</v>
      </c>
      <c r="AI108" s="62">
        <f t="shared" si="47"/>
        <v>0.19964266976155531</v>
      </c>
      <c r="AJ108" s="62">
        <f t="shared" si="48"/>
        <v>0.20596915099717775</v>
      </c>
      <c r="AK108" s="62">
        <f t="shared" si="34"/>
        <v>-6.3264812356224331E-3</v>
      </c>
      <c r="AL108" s="62">
        <f t="shared" si="40"/>
        <v>1.0577982377875371E-2</v>
      </c>
      <c r="AM108" s="62">
        <f t="shared" si="52"/>
        <v>-4.8331661640264997E-3</v>
      </c>
      <c r="AN108" s="62">
        <f t="shared" si="53"/>
        <v>3.0984887445895906E-2</v>
      </c>
      <c r="AO108" s="62">
        <f t="shared" si="54"/>
        <v>2.0218836931278104E-2</v>
      </c>
      <c r="AP108" s="62">
        <f t="shared" si="55"/>
        <v>4.5585624318380411E-2</v>
      </c>
      <c r="AQ108" s="62">
        <f t="shared" si="50"/>
        <v>-0.86246225364795936</v>
      </c>
      <c r="AR108" s="62">
        <f t="shared" si="35"/>
        <v>6.672667216447322</v>
      </c>
      <c r="AS108" s="62">
        <f t="shared" si="36"/>
        <v>0.68813747199999997</v>
      </c>
      <c r="AT108" s="62">
        <f t="shared" si="37"/>
        <v>0.12270376279367126</v>
      </c>
      <c r="AU108" s="62">
        <f t="shared" si="51"/>
        <v>-1.9114820626639717E-2</v>
      </c>
      <c r="AV108" s="62" t="str">
        <f t="shared" si="38"/>
        <v/>
      </c>
      <c r="AW108" s="62">
        <f t="shared" si="39"/>
        <v>0.50834944740066657</v>
      </c>
    </row>
    <row r="109" spans="1:49">
      <c r="A109" s="62">
        <v>1976</v>
      </c>
      <c r="B109" s="61">
        <v>1.0092000000000001</v>
      </c>
      <c r="C109" s="61">
        <v>23518</v>
      </c>
      <c r="D109" s="61">
        <v>199.994</v>
      </c>
      <c r="F109">
        <v>0.53620269899999995</v>
      </c>
      <c r="G109" s="61"/>
      <c r="H109" s="61">
        <v>0.23579707391221735</v>
      </c>
      <c r="I109" s="61">
        <v>39.69</v>
      </c>
      <c r="J109" s="61">
        <v>38.313000000000002</v>
      </c>
      <c r="K109" s="61">
        <v>40.015039961523996</v>
      </c>
      <c r="L109" s="61">
        <v>38.618819962505995</v>
      </c>
      <c r="M109" s="61">
        <v>61.690302064306749</v>
      </c>
      <c r="N109" s="62">
        <f t="shared" si="29"/>
        <v>32.618748735234568</v>
      </c>
      <c r="O109" s="61">
        <v>39.737900000000003</v>
      </c>
      <c r="P109">
        <v>28.177762560000001</v>
      </c>
      <c r="Q109">
        <v>37.997962809999997</v>
      </c>
      <c r="R109">
        <v>22.925104040000001</v>
      </c>
      <c r="S109">
        <v>36.320176490000001</v>
      </c>
      <c r="T109">
        <v>39.439333300000001</v>
      </c>
      <c r="U109">
        <v>23.43994</v>
      </c>
      <c r="V109">
        <v>9.9093110000000006</v>
      </c>
      <c r="W109">
        <v>1845.0830000000001</v>
      </c>
      <c r="X109">
        <v>0.68901193100000002</v>
      </c>
      <c r="Y109">
        <v>23.850650000000002</v>
      </c>
      <c r="Z109" s="61">
        <v>8.8674999999999997</v>
      </c>
      <c r="AB109" s="61">
        <v>0.43658662997498121</v>
      </c>
      <c r="AC109" s="63" t="str">
        <f t="shared" si="30"/>
        <v/>
      </c>
      <c r="AD109" s="20">
        <f t="shared" si="57"/>
        <v>0.53620269899999995</v>
      </c>
      <c r="AE109" s="62" t="str">
        <f t="shared" si="31"/>
        <v/>
      </c>
      <c r="AF109" s="20">
        <f t="shared" si="56"/>
        <v>0.23579707391221735</v>
      </c>
      <c r="AG109" s="62">
        <f t="shared" si="32"/>
        <v>0.19845595367861035</v>
      </c>
      <c r="AH109" s="62">
        <f t="shared" si="33"/>
        <v>0.19157074712241368</v>
      </c>
      <c r="AI109" s="62">
        <f t="shared" si="47"/>
        <v>0.20008120224368728</v>
      </c>
      <c r="AJ109" s="62">
        <f t="shared" si="48"/>
        <v>0.19309989280931425</v>
      </c>
      <c r="AK109" s="62">
        <f t="shared" si="34"/>
        <v>6.9813094343730286E-3</v>
      </c>
      <c r="AL109" s="62">
        <f t="shared" si="40"/>
        <v>-8.6090144891484196E-3</v>
      </c>
      <c r="AM109" s="62">
        <f t="shared" si="52"/>
        <v>-2.7059771829722495E-2</v>
      </c>
      <c r="AN109" s="62">
        <f t="shared" si="53"/>
        <v>3.060013421020295E-2</v>
      </c>
      <c r="AO109" s="62">
        <f t="shared" si="54"/>
        <v>-3.3846547828157665E-2</v>
      </c>
      <c r="AP109" s="62">
        <f t="shared" si="55"/>
        <v>-6.398474983106256E-2</v>
      </c>
      <c r="AQ109" s="62">
        <f t="shared" si="50"/>
        <v>-0.86096658478528654</v>
      </c>
      <c r="AR109" s="62">
        <f t="shared" si="35"/>
        <v>6.6593129571273453</v>
      </c>
      <c r="AS109" s="62">
        <f t="shared" si="36"/>
        <v>0.68901193100000002</v>
      </c>
      <c r="AT109" s="62">
        <f t="shared" si="37"/>
        <v>0.11925682770483115</v>
      </c>
      <c r="AU109" s="62">
        <f t="shared" si="51"/>
        <v>-1.411023493712811E-2</v>
      </c>
      <c r="AV109" s="62" t="str">
        <f t="shared" si="38"/>
        <v/>
      </c>
      <c r="AW109" s="62">
        <f t="shared" si="39"/>
        <v>0.43658662997498121</v>
      </c>
    </row>
    <row r="110" spans="1:49">
      <c r="A110" s="62">
        <v>1977</v>
      </c>
      <c r="B110" s="61">
        <v>1.0944</v>
      </c>
      <c r="C110" s="61">
        <v>23796</v>
      </c>
      <c r="D110" s="61">
        <v>220.97300000000001</v>
      </c>
      <c r="F110">
        <v>0.54080066800000004</v>
      </c>
      <c r="G110" s="61"/>
      <c r="H110" s="61">
        <v>0.22964796604110005</v>
      </c>
      <c r="I110" s="61">
        <v>45.06</v>
      </c>
      <c r="J110" s="61">
        <v>38.237000000000002</v>
      </c>
      <c r="K110" s="61">
        <v>46.337199955445001</v>
      </c>
      <c r="L110" s="61">
        <v>43.633889957637003</v>
      </c>
      <c r="M110" s="61">
        <v>63.016190776495407</v>
      </c>
      <c r="N110" s="62">
        <f t="shared" si="29"/>
        <v>34.869901279852371</v>
      </c>
      <c r="O110" s="61">
        <v>42.91337</v>
      </c>
      <c r="P110">
        <v>30.552958950000001</v>
      </c>
      <c r="Q110">
        <v>40.244823480000001</v>
      </c>
      <c r="R110">
        <v>24.846415109999999</v>
      </c>
      <c r="S110">
        <v>39.513356190000003</v>
      </c>
      <c r="T110">
        <v>44.698324220000003</v>
      </c>
      <c r="U110">
        <v>23.723801000000002</v>
      </c>
      <c r="V110">
        <v>10.098000000000001</v>
      </c>
      <c r="W110">
        <v>1822.7447999999999</v>
      </c>
      <c r="X110">
        <v>0.68334257600000003</v>
      </c>
      <c r="Y110">
        <v>26.24126</v>
      </c>
      <c r="Z110" s="61">
        <v>7.3316666670000004</v>
      </c>
      <c r="AB110" s="61">
        <v>0.45150165239412543</v>
      </c>
      <c r="AC110" s="63" t="str">
        <f t="shared" si="30"/>
        <v/>
      </c>
      <c r="AD110" s="20">
        <f t="shared" si="57"/>
        <v>0.54080066800000004</v>
      </c>
      <c r="AE110" s="62" t="str">
        <f t="shared" si="31"/>
        <v/>
      </c>
      <c r="AF110" s="20">
        <f t="shared" si="56"/>
        <v>0.22964796604110005</v>
      </c>
      <c r="AG110" s="62">
        <f t="shared" si="32"/>
        <v>0.20391631556796533</v>
      </c>
      <c r="AH110" s="62">
        <f t="shared" si="33"/>
        <v>0.17303924008815558</v>
      </c>
      <c r="AI110" s="62">
        <f t="shared" si="47"/>
        <v>0.20969620702730649</v>
      </c>
      <c r="AJ110" s="62">
        <f t="shared" si="48"/>
        <v>0.19746254048067863</v>
      </c>
      <c r="AK110" s="62">
        <f t="shared" si="34"/>
        <v>1.2233666546627858E-2</v>
      </c>
      <c r="AL110" s="62">
        <f t="shared" si="40"/>
        <v>1.4191639780543202E-2</v>
      </c>
      <c r="AM110" s="62">
        <f t="shared" si="52"/>
        <v>-9.2879535820150905E-3</v>
      </c>
      <c r="AN110" s="62">
        <f t="shared" si="53"/>
        <v>1.3744132602748545E-2</v>
      </c>
      <c r="AO110" s="62">
        <f t="shared" si="54"/>
        <v>1.7528541161468441E-2</v>
      </c>
      <c r="AP110" s="62">
        <f t="shared" si="55"/>
        <v>5.8435594040950056E-2</v>
      </c>
      <c r="AQ110" s="62">
        <f t="shared" si="50"/>
        <v>-0.85414142137441218</v>
      </c>
      <c r="AR110" s="62">
        <f t="shared" si="35"/>
        <v>6.6539573544757991</v>
      </c>
      <c r="AS110" s="62">
        <f t="shared" si="36"/>
        <v>0.68334257600000003</v>
      </c>
      <c r="AT110" s="62">
        <f t="shared" si="37"/>
        <v>0.11875324134622782</v>
      </c>
      <c r="AU110" s="62">
        <f t="shared" si="51"/>
        <v>2.1938208042976637E-2</v>
      </c>
      <c r="AV110" s="62" t="str">
        <f t="shared" si="38"/>
        <v/>
      </c>
      <c r="AW110" s="62">
        <f t="shared" si="39"/>
        <v>0.45150165239412543</v>
      </c>
    </row>
    <row r="111" spans="1:49">
      <c r="A111" s="62">
        <v>1978</v>
      </c>
      <c r="B111" s="61">
        <v>1.1859999999999999</v>
      </c>
      <c r="C111" s="61">
        <v>24036</v>
      </c>
      <c r="D111" s="61">
        <v>244.87700000000001</v>
      </c>
      <c r="F111">
        <v>0.54546704199999996</v>
      </c>
      <c r="G111" s="61"/>
      <c r="H111" s="61">
        <v>0.22521510799299241</v>
      </c>
      <c r="I111" s="61">
        <v>50.51</v>
      </c>
      <c r="J111" s="61">
        <v>41.637999999999998</v>
      </c>
      <c r="K111" s="61">
        <v>55.311359946815998</v>
      </c>
      <c r="L111" s="61">
        <v>51.613299949889999</v>
      </c>
      <c r="M111" s="61">
        <v>64.910143081666121</v>
      </c>
      <c r="N111" s="62">
        <f t="shared" si="29"/>
        <v>37.139910067513313</v>
      </c>
      <c r="O111" s="61">
        <v>46.738169999999997</v>
      </c>
      <c r="P111">
        <v>33.16249792</v>
      </c>
      <c r="Q111">
        <v>42.888339340000002</v>
      </c>
      <c r="R111">
        <v>26.464803100000001</v>
      </c>
      <c r="S111">
        <v>43.040822060000004</v>
      </c>
      <c r="T111">
        <v>50.79961067</v>
      </c>
      <c r="U111">
        <v>23.994948000000001</v>
      </c>
      <c r="V111">
        <v>10.421139999999999</v>
      </c>
      <c r="W111">
        <v>1820.3101999999999</v>
      </c>
      <c r="X111">
        <v>0.66777175700000002</v>
      </c>
      <c r="Y111">
        <v>29.25639</v>
      </c>
      <c r="Z111" s="61">
        <v>8.6758333329999999</v>
      </c>
      <c r="AB111" s="61">
        <v>0.48022659676102847</v>
      </c>
      <c r="AC111" s="63" t="str">
        <f t="shared" si="30"/>
        <v/>
      </c>
      <c r="AD111" s="20">
        <f t="shared" si="57"/>
        <v>0.54546704199999996</v>
      </c>
      <c r="AE111" s="62" t="str">
        <f t="shared" si="31"/>
        <v/>
      </c>
      <c r="AF111" s="20">
        <f t="shared" si="56"/>
        <v>0.22521510799299241</v>
      </c>
      <c r="AG111" s="62">
        <f t="shared" si="32"/>
        <v>0.20626681966864996</v>
      </c>
      <c r="AH111" s="62">
        <f t="shared" si="33"/>
        <v>0.17003638561400211</v>
      </c>
      <c r="AI111" s="62">
        <f t="shared" si="47"/>
        <v>0.22587405083701612</v>
      </c>
      <c r="AJ111" s="62">
        <f t="shared" si="48"/>
        <v>0.21077234672872502</v>
      </c>
      <c r="AK111" s="62">
        <f t="shared" si="34"/>
        <v>1.5101704108291092E-2</v>
      </c>
      <c r="AL111" s="62">
        <f t="shared" si="40"/>
        <v>1.8890014957546171E-2</v>
      </c>
      <c r="AM111" s="62">
        <f t="shared" si="52"/>
        <v>5.5048744562208145E-4</v>
      </c>
      <c r="AN111" s="62">
        <f t="shared" si="53"/>
        <v>3.4079414485159597E-5</v>
      </c>
      <c r="AO111" s="62">
        <f t="shared" si="54"/>
        <v>2.2442164548564483E-2</v>
      </c>
      <c r="AP111" s="62">
        <f t="shared" si="55"/>
        <v>6.4884574263691944E-2</v>
      </c>
      <c r="AQ111" s="62">
        <f t="shared" si="50"/>
        <v>-0.83400687285837671</v>
      </c>
      <c r="AR111" s="62">
        <f t="shared" si="35"/>
        <v>6.6727553322497322</v>
      </c>
      <c r="AS111" s="62">
        <f t="shared" si="36"/>
        <v>0.66777175700000002</v>
      </c>
      <c r="AT111" s="62">
        <f t="shared" si="37"/>
        <v>0.11947381746754493</v>
      </c>
      <c r="AU111" s="62">
        <f t="shared" si="51"/>
        <v>1.0248561786318292E-2</v>
      </c>
      <c r="AV111" s="62" t="str">
        <f t="shared" si="38"/>
        <v/>
      </c>
      <c r="AW111" s="62">
        <f t="shared" si="39"/>
        <v>0.48022659676102847</v>
      </c>
    </row>
    <row r="112" spans="1:49">
      <c r="A112" s="62">
        <v>1979</v>
      </c>
      <c r="B112" s="61">
        <v>1.1680999990000001</v>
      </c>
      <c r="C112" s="61">
        <v>24277</v>
      </c>
      <c r="D112" s="61">
        <v>279.577</v>
      </c>
      <c r="F112">
        <v>0.53380892499999999</v>
      </c>
      <c r="G112" s="61"/>
      <c r="H112" s="61">
        <v>0.22957181742418009</v>
      </c>
      <c r="I112" s="61">
        <v>55.54</v>
      </c>
      <c r="J112" s="61">
        <v>48.219000000000001</v>
      </c>
      <c r="K112" s="61">
        <v>68.268719934356994</v>
      </c>
      <c r="L112" s="61">
        <v>64.756099937130003</v>
      </c>
      <c r="M112" s="61">
        <v>66.938302064096973</v>
      </c>
      <c r="N112" s="62">
        <f t="shared" si="29"/>
        <v>40.709835134286735</v>
      </c>
      <c r="O112" s="61">
        <v>51.012160000000002</v>
      </c>
      <c r="P112">
        <v>36.213966370000001</v>
      </c>
      <c r="Q112">
        <v>46.253780589999998</v>
      </c>
      <c r="R112">
        <v>28.908890119999999</v>
      </c>
      <c r="S112">
        <v>50.880147319999999</v>
      </c>
      <c r="T112">
        <v>57.841707900000003</v>
      </c>
      <c r="U112">
        <v>24.257594000000001</v>
      </c>
      <c r="V112">
        <v>10.889430000000001</v>
      </c>
      <c r="W112">
        <v>1826.3275000000001</v>
      </c>
      <c r="X112">
        <v>0.64509189099999997</v>
      </c>
      <c r="Y112">
        <v>33.351930000000003</v>
      </c>
      <c r="Z112" s="61">
        <v>11.6875</v>
      </c>
      <c r="AB112" s="61">
        <v>0.45278969957081538</v>
      </c>
      <c r="AC112" s="63" t="str">
        <f t="shared" si="30"/>
        <v/>
      </c>
      <c r="AD112" s="20">
        <f t="shared" si="57"/>
        <v>0.53380892499999999</v>
      </c>
      <c r="AE112" s="62" t="str">
        <f t="shared" si="31"/>
        <v/>
      </c>
      <c r="AF112" s="20">
        <f t="shared" si="56"/>
        <v>0.22957181742418009</v>
      </c>
      <c r="AG112" s="62">
        <f t="shared" si="32"/>
        <v>0.19865725721357622</v>
      </c>
      <c r="AH112" s="62">
        <f t="shared" si="33"/>
        <v>0.17247126909581262</v>
      </c>
      <c r="AI112" s="62">
        <f t="shared" si="47"/>
        <v>0.24418575181204819</v>
      </c>
      <c r="AJ112" s="62">
        <f t="shared" si="48"/>
        <v>0.23162169970036878</v>
      </c>
      <c r="AK112" s="62">
        <f t="shared" si="34"/>
        <v>1.2564052111679408E-2</v>
      </c>
      <c r="AL112" s="62">
        <f t="shared" si="40"/>
        <v>-3.7523792617513859E-3</v>
      </c>
      <c r="AM112" s="62">
        <f t="shared" si="52"/>
        <v>-1.6234353897254819E-2</v>
      </c>
      <c r="AN112" s="62">
        <f t="shared" si="53"/>
        <v>-3.4440791150473255E-3</v>
      </c>
      <c r="AO112" s="62">
        <f t="shared" si="54"/>
        <v>7.5546220618752491E-2</v>
      </c>
      <c r="AP112" s="62">
        <f t="shared" si="55"/>
        <v>3.8043836573192692E-2</v>
      </c>
      <c r="AQ112" s="62">
        <f t="shared" si="50"/>
        <v>-0.80093712902278391</v>
      </c>
      <c r="AR112" s="62">
        <f t="shared" si="35"/>
        <v>6.709125269828915</v>
      </c>
      <c r="AS112" s="62">
        <f t="shared" si="36"/>
        <v>0.64509189099999997</v>
      </c>
      <c r="AT112" s="62">
        <f t="shared" si="37"/>
        <v>0.11929425524989538</v>
      </c>
      <c r="AU112" s="62">
        <f t="shared" si="51"/>
        <v>-5.0192449409824785E-3</v>
      </c>
      <c r="AV112" s="62" t="str">
        <f t="shared" si="38"/>
        <v/>
      </c>
      <c r="AW112" s="62">
        <f t="shared" si="39"/>
        <v>0.45278969957081538</v>
      </c>
    </row>
    <row r="113" spans="1:49">
      <c r="A113" s="62">
        <v>1980</v>
      </c>
      <c r="B113" s="61">
        <v>1.194699999</v>
      </c>
      <c r="C113" s="61">
        <v>24593</v>
      </c>
      <c r="D113" s="61">
        <v>314.39</v>
      </c>
      <c r="F113">
        <v>0.53294134400000004</v>
      </c>
      <c r="G113" s="61"/>
      <c r="H113" s="61">
        <v>0.23296542510894114</v>
      </c>
      <c r="I113" s="61">
        <v>65.52</v>
      </c>
      <c r="J113" s="61">
        <v>57.491</v>
      </c>
      <c r="K113" s="61">
        <v>79.208479923837999</v>
      </c>
      <c r="L113" s="61">
        <v>71.353249930724999</v>
      </c>
      <c r="M113" s="61">
        <v>66.961297294620692</v>
      </c>
      <c r="N113" s="62">
        <f t="shared" si="29"/>
        <v>45.175292004204017</v>
      </c>
      <c r="O113" s="61">
        <v>56.206780000000002</v>
      </c>
      <c r="P113">
        <v>39.969047099999997</v>
      </c>
      <c r="Q113">
        <v>50.3897981</v>
      </c>
      <c r="R113">
        <v>31.761128769999999</v>
      </c>
      <c r="S113">
        <v>59.208516529999997</v>
      </c>
      <c r="T113">
        <v>66.942404510000003</v>
      </c>
      <c r="U113">
        <v>24.515788000000001</v>
      </c>
      <c r="V113">
        <v>11.19989</v>
      </c>
      <c r="W113">
        <v>1815.0472</v>
      </c>
      <c r="X113">
        <v>0.63249957599999995</v>
      </c>
      <c r="Y113">
        <v>38.415059999999997</v>
      </c>
      <c r="Z113" s="61">
        <v>12.793333329999999</v>
      </c>
      <c r="AB113" s="61">
        <v>0.45631786630727439</v>
      </c>
      <c r="AC113" s="63" t="str">
        <f t="shared" si="30"/>
        <v/>
      </c>
      <c r="AD113" s="20">
        <f t="shared" si="57"/>
        <v>0.53294134400000004</v>
      </c>
      <c r="AE113" s="62" t="str">
        <f t="shared" si="31"/>
        <v/>
      </c>
      <c r="AF113" s="20">
        <f t="shared" si="56"/>
        <v>0.23296542510894114</v>
      </c>
      <c r="AG113" s="62">
        <f t="shared" si="32"/>
        <v>0.20840357517732752</v>
      </c>
      <c r="AH113" s="62">
        <f t="shared" si="33"/>
        <v>0.18286523108241357</v>
      </c>
      <c r="AI113" s="62">
        <f t="shared" si="47"/>
        <v>0.25194338218085183</v>
      </c>
      <c r="AJ113" s="62">
        <f t="shared" si="48"/>
        <v>0.22695775925037376</v>
      </c>
      <c r="AK113" s="62">
        <f t="shared" si="34"/>
        <v>2.4985622930478069E-2</v>
      </c>
      <c r="AL113" s="62">
        <f t="shared" si="40"/>
        <v>-5.4201112483284568E-3</v>
      </c>
      <c r="AM113" s="62">
        <f t="shared" si="52"/>
        <v>-1.8435054722525501E-2</v>
      </c>
      <c r="AN113" s="62">
        <f t="shared" si="53"/>
        <v>-9.986575614033209E-3</v>
      </c>
      <c r="AO113" s="62">
        <f t="shared" si="54"/>
        <v>4.7511989823737201E-2</v>
      </c>
      <c r="AP113" s="62">
        <f t="shared" si="55"/>
        <v>4.2041922536201717E-2</v>
      </c>
      <c r="AQ113" s="62">
        <f t="shared" si="50"/>
        <v>-0.78341336134791562</v>
      </c>
      <c r="AR113" s="62">
        <f t="shared" si="35"/>
        <v>6.7204533905225396</v>
      </c>
      <c r="AS113" s="62">
        <f t="shared" si="36"/>
        <v>0.63249957599999995</v>
      </c>
      <c r="AT113" s="62">
        <f t="shared" si="37"/>
        <v>0.122189191768186</v>
      </c>
      <c r="AU113" s="62">
        <f t="shared" si="51"/>
        <v>1.2794412444550873E-2</v>
      </c>
      <c r="AV113" s="62" t="str">
        <f t="shared" si="38"/>
        <v/>
      </c>
      <c r="AW113" s="62">
        <f t="shared" si="39"/>
        <v>0.45631786630727439</v>
      </c>
    </row>
    <row r="114" spans="1:49">
      <c r="A114" s="62">
        <v>1981</v>
      </c>
      <c r="B114" s="61">
        <v>1.1858999990000001</v>
      </c>
      <c r="C114" s="61">
        <v>24900</v>
      </c>
      <c r="D114" s="61">
        <v>360.471</v>
      </c>
      <c r="E114" s="62">
        <v>1.200000677</v>
      </c>
      <c r="F114">
        <v>0.52581555099999999</v>
      </c>
      <c r="G114" s="61"/>
      <c r="H114" s="61">
        <v>0.25567660089161126</v>
      </c>
      <c r="I114" s="61">
        <v>73.424999999999997</v>
      </c>
      <c r="J114" s="61">
        <v>63.530999999999999</v>
      </c>
      <c r="K114" s="61">
        <v>87.164479916188</v>
      </c>
      <c r="L114" s="61">
        <v>81.867489920517002</v>
      </c>
      <c r="M114" s="61">
        <v>68.189710649102594</v>
      </c>
      <c r="N114" s="62">
        <f t="shared" si="29"/>
        <v>50.236543478624881</v>
      </c>
      <c r="O114" s="61">
        <v>63.211489999999998</v>
      </c>
      <c r="P114">
        <v>44.818288789999997</v>
      </c>
      <c r="Q114">
        <v>57.4101201</v>
      </c>
      <c r="R114">
        <v>35.594575239999998</v>
      </c>
      <c r="S114">
        <v>63.935417700000002</v>
      </c>
      <c r="T114">
        <v>74.735929929999998</v>
      </c>
      <c r="U114">
        <v>24.768525</v>
      </c>
      <c r="V114">
        <v>11.49747</v>
      </c>
      <c r="W114">
        <v>1800.8391999999999</v>
      </c>
      <c r="X114">
        <v>0.65369117300000001</v>
      </c>
      <c r="Y114">
        <v>45.612360000000002</v>
      </c>
      <c r="Z114" s="61">
        <v>17.72</v>
      </c>
      <c r="AB114" s="61">
        <v>0.46932890355905743</v>
      </c>
      <c r="AC114" s="63">
        <f t="shared" si="30"/>
        <v>1.200000677E-2</v>
      </c>
      <c r="AD114" s="20">
        <f t="shared" si="57"/>
        <v>0.52581555099999999</v>
      </c>
      <c r="AE114" s="62" t="str">
        <f t="shared" si="31"/>
        <v/>
      </c>
      <c r="AF114" s="20">
        <f t="shared" si="56"/>
        <v>0.25567660089161126</v>
      </c>
      <c r="AG114" s="62">
        <f t="shared" si="32"/>
        <v>0.2036918365138943</v>
      </c>
      <c r="AH114" s="62">
        <f t="shared" si="33"/>
        <v>0.17624441355892706</v>
      </c>
      <c r="AI114" s="62">
        <f t="shared" si="47"/>
        <v>0.24180719091463113</v>
      </c>
      <c r="AJ114" s="62">
        <f t="shared" si="48"/>
        <v>0.22711255529714458</v>
      </c>
      <c r="AK114" s="62">
        <f t="shared" si="34"/>
        <v>1.4694635617486546E-2</v>
      </c>
      <c r="AL114" s="62">
        <f t="shared" si="40"/>
        <v>8.3185366738848972E-3</v>
      </c>
      <c r="AM114" s="62">
        <f t="shared" si="52"/>
        <v>2.4239440906330758E-2</v>
      </c>
      <c r="AN114" s="62">
        <f t="shared" si="53"/>
        <v>7.7576496794915257E-3</v>
      </c>
      <c r="AO114" s="62">
        <f t="shared" si="54"/>
        <v>-2.9384335711501036E-2</v>
      </c>
      <c r="AP114" s="62">
        <f t="shared" si="55"/>
        <v>3.9359313739371297E-3</v>
      </c>
      <c r="AQ114" s="62">
        <f t="shared" si="50"/>
        <v>-0.76744668272244154</v>
      </c>
      <c r="AR114" s="62">
        <f t="shared" si="35"/>
        <v>6.7285613747362243</v>
      </c>
      <c r="AS114" s="62">
        <f t="shared" si="36"/>
        <v>0.65369117300000001</v>
      </c>
      <c r="AT114" s="62">
        <f t="shared" si="37"/>
        <v>0.12653544945363152</v>
      </c>
      <c r="AU114" s="62">
        <f t="shared" si="51"/>
        <v>2.1740913996042513E-2</v>
      </c>
      <c r="AV114" s="62" t="str">
        <f t="shared" si="38"/>
        <v/>
      </c>
      <c r="AW114" s="62">
        <f t="shared" si="39"/>
        <v>0.46932890355905743</v>
      </c>
    </row>
    <row r="115" spans="1:49">
      <c r="A115" s="62">
        <v>1982</v>
      </c>
      <c r="B115" s="61">
        <v>1.229399999</v>
      </c>
      <c r="C115" s="61">
        <v>25202</v>
      </c>
      <c r="D115" s="61">
        <v>379.85899999999998</v>
      </c>
      <c r="E115" s="62">
        <v>1.340001024</v>
      </c>
      <c r="F115">
        <v>0.533900343</v>
      </c>
      <c r="G115" s="61"/>
      <c r="H115" s="61">
        <v>0.23063557793812967</v>
      </c>
      <c r="I115" s="61">
        <v>86.489000000000004</v>
      </c>
      <c r="J115" s="61">
        <v>65.239999999999995</v>
      </c>
      <c r="K115" s="61">
        <v>87.911199915470007</v>
      </c>
      <c r="L115" s="61">
        <v>69.891679932144001</v>
      </c>
      <c r="M115" s="61">
        <v>65.32080126924906</v>
      </c>
      <c r="N115" s="62">
        <f t="shared" si="29"/>
        <v>54.601367955340699</v>
      </c>
      <c r="O115" s="61">
        <v>70.040459999999996</v>
      </c>
      <c r="P115">
        <v>49.276757269999997</v>
      </c>
      <c r="Q115">
        <v>61.134062350000001</v>
      </c>
      <c r="R115">
        <v>39.71832568</v>
      </c>
      <c r="S115">
        <v>65.224385350000006</v>
      </c>
      <c r="T115">
        <v>77.960711610000004</v>
      </c>
      <c r="U115">
        <v>25.017500999999999</v>
      </c>
      <c r="V115">
        <v>11.10008</v>
      </c>
      <c r="W115">
        <v>1777.6228000000001</v>
      </c>
      <c r="X115">
        <v>0.66273409100000003</v>
      </c>
      <c r="Y115">
        <v>50.389339999999997</v>
      </c>
      <c r="Z115" s="61">
        <v>13.657500000000001</v>
      </c>
      <c r="AB115" s="61">
        <v>0.5266845731086246</v>
      </c>
      <c r="AC115" s="63">
        <f t="shared" si="30"/>
        <v>1.3400010239999999E-2</v>
      </c>
      <c r="AD115" s="20">
        <f t="shared" si="57"/>
        <v>0.533900343</v>
      </c>
      <c r="AE115" s="62" t="str">
        <f t="shared" si="31"/>
        <v/>
      </c>
      <c r="AF115" s="20">
        <f t="shared" si="56"/>
        <v>0.23063557793812967</v>
      </c>
      <c r="AG115" s="62">
        <f t="shared" si="32"/>
        <v>0.22768711548232373</v>
      </c>
      <c r="AH115" s="62">
        <f t="shared" si="33"/>
        <v>0.17174793805069774</v>
      </c>
      <c r="AI115" s="62">
        <f t="shared" si="47"/>
        <v>0.23143113606751456</v>
      </c>
      <c r="AJ115" s="62">
        <f t="shared" si="48"/>
        <v>0.18399374486886977</v>
      </c>
      <c r="AK115" s="62">
        <f t="shared" si="34"/>
        <v>4.743739119864479E-2</v>
      </c>
      <c r="AL115" s="62">
        <f t="shared" si="40"/>
        <v>1.1520009914996861E-2</v>
      </c>
      <c r="AM115" s="62">
        <f t="shared" si="52"/>
        <v>-2.0467616994616238E-2</v>
      </c>
      <c r="AN115" s="62">
        <f t="shared" si="53"/>
        <v>2.6303222911412207E-2</v>
      </c>
      <c r="AO115" s="62">
        <f t="shared" si="54"/>
        <v>-6.3356284952733863E-2</v>
      </c>
      <c r="AP115" s="62">
        <f t="shared" si="55"/>
        <v>-4.1072180666247612E-2</v>
      </c>
      <c r="AQ115" s="62">
        <f t="shared" si="50"/>
        <v>-0.81262330445496889</v>
      </c>
      <c r="AR115" s="62">
        <f t="shared" si="35"/>
        <v>6.6704089406307689</v>
      </c>
      <c r="AS115" s="62">
        <f t="shared" si="36"/>
        <v>0.66273409100000003</v>
      </c>
      <c r="AT115" s="62">
        <f t="shared" si="37"/>
        <v>0.13265274746682321</v>
      </c>
      <c r="AU115" s="62">
        <f t="shared" si="51"/>
        <v>9.3883783042366095E-2</v>
      </c>
      <c r="AV115" s="62" t="str">
        <f t="shared" si="38"/>
        <v/>
      </c>
      <c r="AW115" s="62">
        <f t="shared" si="39"/>
        <v>0.5266845731086246</v>
      </c>
    </row>
    <row r="116" spans="1:49">
      <c r="A116" s="62">
        <v>1983</v>
      </c>
      <c r="B116" s="61">
        <v>1.2443999990000001</v>
      </c>
      <c r="C116" s="61">
        <v>25456</v>
      </c>
      <c r="D116" s="61">
        <v>411.38600000000002</v>
      </c>
      <c r="E116" s="62">
        <v>1.3100010559999999</v>
      </c>
      <c r="F116">
        <v>0.53982866399999996</v>
      </c>
      <c r="G116" s="61"/>
      <c r="H116" s="61">
        <v>0.21531359842094772</v>
      </c>
      <c r="I116" s="61">
        <v>95.307000000000002</v>
      </c>
      <c r="J116" s="61">
        <v>67.510000000000005</v>
      </c>
      <c r="K116" s="61">
        <v>94.602559909035989</v>
      </c>
      <c r="L116" s="61">
        <v>77.854609924412998</v>
      </c>
      <c r="M116" s="61">
        <v>66.550333860614856</v>
      </c>
      <c r="N116" s="62">
        <f t="shared" si="29"/>
        <v>57.461468493579069</v>
      </c>
      <c r="O116" s="61">
        <v>74.11412</v>
      </c>
      <c r="P116">
        <v>52.697332840000001</v>
      </c>
      <c r="Q116">
        <v>61.94835303</v>
      </c>
      <c r="R116">
        <v>42.133064099999999</v>
      </c>
      <c r="S116">
        <v>66.201635229999994</v>
      </c>
      <c r="T116">
        <v>78.078969689999994</v>
      </c>
      <c r="U116">
        <v>25.272656000000001</v>
      </c>
      <c r="V116">
        <v>11.18661</v>
      </c>
      <c r="W116">
        <v>1768.8212000000001</v>
      </c>
      <c r="X116">
        <v>0.63497853299999996</v>
      </c>
      <c r="Y116">
        <v>52.514890000000001</v>
      </c>
      <c r="Z116" s="61">
        <v>9.31</v>
      </c>
      <c r="AB116" s="61">
        <v>0.58402572249764939</v>
      </c>
      <c r="AC116" s="63">
        <f t="shared" si="30"/>
        <v>1.310001056E-2</v>
      </c>
      <c r="AD116" s="20">
        <f t="shared" si="57"/>
        <v>0.53982866399999996</v>
      </c>
      <c r="AE116" s="62" t="str">
        <f t="shared" si="31"/>
        <v/>
      </c>
      <c r="AF116" s="20">
        <f t="shared" si="56"/>
        <v>0.21531359842094772</v>
      </c>
      <c r="AG116" s="62">
        <f t="shared" si="32"/>
        <v>0.23167293004623393</v>
      </c>
      <c r="AH116" s="62">
        <f t="shared" si="33"/>
        <v>0.16410378573894105</v>
      </c>
      <c r="AI116" s="62">
        <f t="shared" si="47"/>
        <v>0.22996057208810214</v>
      </c>
      <c r="AJ116" s="62">
        <f t="shared" si="48"/>
        <v>0.18924953674751449</v>
      </c>
      <c r="AK116" s="62">
        <f t="shared" si="34"/>
        <v>4.0711035340587648E-2</v>
      </c>
      <c r="AL116" s="62">
        <f t="shared" si="40"/>
        <v>1.6056655652808661E-2</v>
      </c>
      <c r="AM116" s="62">
        <f t="shared" si="52"/>
        <v>-3.782384731867152E-2</v>
      </c>
      <c r="AN116" s="62">
        <f t="shared" si="53"/>
        <v>7.9644443177266672E-3</v>
      </c>
      <c r="AO116" s="62">
        <f t="shared" si="54"/>
        <v>-3.6183916904917103E-2</v>
      </c>
      <c r="AP116" s="62">
        <f t="shared" si="55"/>
        <v>-4.95399294925227E-2</v>
      </c>
      <c r="AQ116" s="62">
        <f t="shared" si="50"/>
        <v>-0.81500549338057049</v>
      </c>
      <c r="AR116" s="62">
        <f t="shared" si="35"/>
        <v>6.6630631216177516</v>
      </c>
      <c r="AS116" s="62">
        <f t="shared" si="36"/>
        <v>0.63497853299999996</v>
      </c>
      <c r="AT116" s="62">
        <f t="shared" si="37"/>
        <v>0.12765356623706203</v>
      </c>
      <c r="AU116" s="62">
        <f t="shared" si="51"/>
        <v>8.5519326542146848E-2</v>
      </c>
      <c r="AV116" s="62" t="str">
        <f t="shared" si="38"/>
        <v/>
      </c>
      <c r="AW116" s="62">
        <f t="shared" si="39"/>
        <v>0.58402572249764939</v>
      </c>
    </row>
    <row r="117" spans="1:49">
      <c r="A117" s="62">
        <v>1984</v>
      </c>
      <c r="B117" s="61">
        <v>1.3213999999999999</v>
      </c>
      <c r="C117" s="61">
        <v>25702</v>
      </c>
      <c r="D117" s="61">
        <v>449.58199999999999</v>
      </c>
      <c r="E117" s="62">
        <v>1.3499994749999999</v>
      </c>
      <c r="F117">
        <v>0.53681707099999998</v>
      </c>
      <c r="G117" s="61"/>
      <c r="H117" s="61">
        <v>0.20716576731274827</v>
      </c>
      <c r="I117" s="61">
        <v>107.22</v>
      </c>
      <c r="J117" s="61">
        <v>73.628</v>
      </c>
      <c r="K117" s="61">
        <v>116.964639962512</v>
      </c>
      <c r="L117" s="61">
        <v>98.339249904524991</v>
      </c>
      <c r="M117" s="61">
        <v>69.693965021061544</v>
      </c>
      <c r="N117" s="62">
        <f t="shared" si="29"/>
        <v>59.390151917413434</v>
      </c>
      <c r="O117" s="61">
        <v>77.329800000000006</v>
      </c>
      <c r="P117">
        <v>55.119732980000002</v>
      </c>
      <c r="Q117">
        <v>63.05484474</v>
      </c>
      <c r="R117">
        <v>43.931420889999998</v>
      </c>
      <c r="S117">
        <v>68.587982089999997</v>
      </c>
      <c r="T117">
        <v>82.168615070000001</v>
      </c>
      <c r="U117">
        <v>25.546735999999999</v>
      </c>
      <c r="V117">
        <v>11.487170000000001</v>
      </c>
      <c r="W117">
        <v>1778.1585</v>
      </c>
      <c r="X117">
        <v>0.62598264199999998</v>
      </c>
      <c r="Y117">
        <v>55.557670000000002</v>
      </c>
      <c r="Z117" s="61">
        <v>11.05916667</v>
      </c>
      <c r="AB117" s="61">
        <v>0.6167393648520737</v>
      </c>
      <c r="AC117" s="63">
        <f t="shared" si="30"/>
        <v>1.3499994749999999E-2</v>
      </c>
      <c r="AD117" s="20">
        <f t="shared" si="57"/>
        <v>0.53681707099999998</v>
      </c>
      <c r="AE117" s="62" t="str">
        <f t="shared" si="31"/>
        <v/>
      </c>
      <c r="AF117" s="20">
        <f t="shared" si="56"/>
        <v>0.20716576731274827</v>
      </c>
      <c r="AG117" s="62">
        <f t="shared" si="32"/>
        <v>0.23848819570178523</v>
      </c>
      <c r="AH117" s="62">
        <f t="shared" si="33"/>
        <v>0.16376990181991272</v>
      </c>
      <c r="AI117" s="62">
        <f t="shared" si="47"/>
        <v>0.26016308473762739</v>
      </c>
      <c r="AJ117" s="62">
        <f t="shared" si="48"/>
        <v>0.21873484682332697</v>
      </c>
      <c r="AK117" s="62">
        <f t="shared" si="34"/>
        <v>4.142823791430042E-2</v>
      </c>
      <c r="AL117" s="62">
        <f t="shared" si="40"/>
        <v>1.1929128368790093E-2</v>
      </c>
      <c r="AM117" s="62">
        <f t="shared" si="52"/>
        <v>-1.5309933104973311E-2</v>
      </c>
      <c r="AN117" s="62">
        <f t="shared" si="53"/>
        <v>8.7831889182362344E-3</v>
      </c>
      <c r="AO117" s="62">
        <f t="shared" si="54"/>
        <v>2.398357229409107E-3</v>
      </c>
      <c r="AP117" s="62">
        <f t="shared" si="55"/>
        <v>1.8038860938475017E-2</v>
      </c>
      <c r="AQ117" s="62">
        <f t="shared" si="50"/>
        <v>-0.79927879858614592</v>
      </c>
      <c r="AR117" s="62">
        <f t="shared" si="35"/>
        <v>6.684054758621377</v>
      </c>
      <c r="AS117" s="62">
        <f t="shared" si="36"/>
        <v>0.62598264199999998</v>
      </c>
      <c r="AT117" s="62">
        <f t="shared" si="37"/>
        <v>0.12357627752000748</v>
      </c>
      <c r="AU117" s="62">
        <f t="shared" si="51"/>
        <v>6.0086190034638845E-2</v>
      </c>
      <c r="AV117" s="62" t="str">
        <f t="shared" si="38"/>
        <v/>
      </c>
      <c r="AW117" s="62">
        <f t="shared" si="39"/>
        <v>0.6167393648520737</v>
      </c>
    </row>
    <row r="118" spans="1:49">
      <c r="A118" s="62">
        <v>1985</v>
      </c>
      <c r="B118" s="61">
        <v>1.3975</v>
      </c>
      <c r="C118" s="61">
        <v>25942</v>
      </c>
      <c r="D118" s="61">
        <v>485.714</v>
      </c>
      <c r="E118" s="62">
        <v>1.389998836</v>
      </c>
      <c r="F118">
        <v>0.54113820599999995</v>
      </c>
      <c r="G118" s="61"/>
      <c r="H118" s="61">
        <v>0.21317483127931253</v>
      </c>
      <c r="I118" s="61">
        <v>118.163</v>
      </c>
      <c r="J118" s="61">
        <v>80.263999999999996</v>
      </c>
      <c r="K118" s="61">
        <v>124.2488</v>
      </c>
      <c r="L118" s="61">
        <v>107.477409895653</v>
      </c>
      <c r="M118" s="61">
        <v>72.783160569427736</v>
      </c>
      <c r="N118" s="62">
        <f t="shared" si="29"/>
        <v>60.87148116395965</v>
      </c>
      <c r="O118" s="61">
        <v>80.385050000000007</v>
      </c>
      <c r="P118">
        <v>57.273367450000002</v>
      </c>
      <c r="Q118">
        <v>64.486815089999993</v>
      </c>
      <c r="R118">
        <v>45.7432041</v>
      </c>
      <c r="S118">
        <v>70.05162713</v>
      </c>
      <c r="T118">
        <v>84.659341249999997</v>
      </c>
      <c r="U118">
        <v>25.848172999999999</v>
      </c>
      <c r="V118">
        <v>11.88883</v>
      </c>
      <c r="W118">
        <v>1787.8359</v>
      </c>
      <c r="X118">
        <v>0.62584739899999997</v>
      </c>
      <c r="Y118">
        <v>59.056600000000003</v>
      </c>
      <c r="Z118" s="61">
        <v>9.43</v>
      </c>
      <c r="AB118" s="61">
        <v>0.66869443560844244</v>
      </c>
      <c r="AC118" s="63">
        <f t="shared" si="30"/>
        <v>1.3899988359999999E-2</v>
      </c>
      <c r="AD118" s="20">
        <f t="shared" si="57"/>
        <v>0.54113820599999995</v>
      </c>
      <c r="AE118" s="62" t="str">
        <f t="shared" si="31"/>
        <v/>
      </c>
      <c r="AF118" s="20">
        <f t="shared" si="56"/>
        <v>0.21317483127931253</v>
      </c>
      <c r="AG118" s="62">
        <f t="shared" si="32"/>
        <v>0.24327690780994576</v>
      </c>
      <c r="AH118" s="62">
        <f t="shared" si="33"/>
        <v>0.16524950897029939</v>
      </c>
      <c r="AI118" s="62">
        <f t="shared" si="47"/>
        <v>0.25580650341559025</v>
      </c>
      <c r="AJ118" s="62">
        <f t="shared" si="48"/>
        <v>0.22127715053643296</v>
      </c>
      <c r="AK118" s="62">
        <f t="shared" si="34"/>
        <v>3.4529352879157288E-2</v>
      </c>
      <c r="AL118" s="62">
        <f t="shared" si="40"/>
        <v>1.3691586412563109E-2</v>
      </c>
      <c r="AM118" s="62">
        <f t="shared" si="52"/>
        <v>-2.1804688701464021E-3</v>
      </c>
      <c r="AN118" s="62">
        <f t="shared" si="53"/>
        <v>1.5777079092720081E-2</v>
      </c>
      <c r="AO118" s="62">
        <f t="shared" si="54"/>
        <v>-3.5211860127000363E-3</v>
      </c>
      <c r="AP118" s="62">
        <f t="shared" si="55"/>
        <v>5.2256811285024797E-3</v>
      </c>
      <c r="AQ118" s="62">
        <f t="shared" si="50"/>
        <v>-0.77664061763171932</v>
      </c>
      <c r="AR118" s="62">
        <f t="shared" si="35"/>
        <v>6.7121205553663437</v>
      </c>
      <c r="AS118" s="62">
        <f t="shared" si="36"/>
        <v>0.62584739899999997</v>
      </c>
      <c r="AT118" s="62">
        <f t="shared" si="37"/>
        <v>0.12158718916893481</v>
      </c>
      <c r="AU118" s="62">
        <f t="shared" si="51"/>
        <v>8.5955311243459051E-2</v>
      </c>
      <c r="AV118" s="62" t="str">
        <f t="shared" si="38"/>
        <v/>
      </c>
      <c r="AW118" s="62">
        <f t="shared" si="39"/>
        <v>0.66869443560844244</v>
      </c>
    </row>
    <row r="119" spans="1:49">
      <c r="A119" s="62">
        <v>1986</v>
      </c>
      <c r="B119" s="61">
        <v>1.3805000000000001</v>
      </c>
      <c r="C119" s="61">
        <v>26204</v>
      </c>
      <c r="D119" s="61">
        <v>512.54100000000005</v>
      </c>
      <c r="E119" s="62">
        <v>1.4200006350000001</v>
      </c>
      <c r="F119">
        <v>0.55448291199999999</v>
      </c>
      <c r="G119" s="61"/>
      <c r="H119" s="61">
        <v>0.21615246390044893</v>
      </c>
      <c r="I119" s="61">
        <v>117.28700000000001</v>
      </c>
      <c r="J119" s="61">
        <v>88.686000000000007</v>
      </c>
      <c r="K119" s="61">
        <v>125.49679999999999</v>
      </c>
      <c r="L119" s="61">
        <v>115.88735993436799</v>
      </c>
      <c r="M119" s="61">
        <v>73.942384734723205</v>
      </c>
      <c r="N119" s="62">
        <f t="shared" si="29"/>
        <v>62.594356876184911</v>
      </c>
      <c r="O119" s="61">
        <v>83.740229999999997</v>
      </c>
      <c r="P119">
        <v>59.741013019999997</v>
      </c>
      <c r="Q119">
        <v>66.602739389999996</v>
      </c>
      <c r="R119">
        <v>47.467833249999998</v>
      </c>
      <c r="S119">
        <v>69.15139886</v>
      </c>
      <c r="T119">
        <v>86.219179740000001</v>
      </c>
      <c r="U119">
        <v>26.181342000000001</v>
      </c>
      <c r="V119">
        <v>12.291460000000001</v>
      </c>
      <c r="W119">
        <v>1786.4819</v>
      </c>
      <c r="X119">
        <v>0.64301383499999998</v>
      </c>
      <c r="Y119">
        <v>62.311120000000003</v>
      </c>
      <c r="Z119" s="61">
        <v>8.9708333329999999</v>
      </c>
      <c r="AB119" s="61">
        <v>0.70998544074138448</v>
      </c>
      <c r="AC119" s="63">
        <f t="shared" si="30"/>
        <v>1.4200006350000001E-2</v>
      </c>
      <c r="AD119" s="20">
        <f t="shared" si="57"/>
        <v>0.55448291199999999</v>
      </c>
      <c r="AE119" s="62" t="str">
        <f t="shared" si="31"/>
        <v/>
      </c>
      <c r="AF119" s="20">
        <f t="shared" si="56"/>
        <v>0.21615246390044893</v>
      </c>
      <c r="AG119" s="62">
        <f t="shared" si="32"/>
        <v>0.2288343761767351</v>
      </c>
      <c r="AH119" s="62">
        <f t="shared" si="33"/>
        <v>0.17303201109764876</v>
      </c>
      <c r="AI119" s="62">
        <f t="shared" si="47"/>
        <v>0.24485221670071269</v>
      </c>
      <c r="AJ119" s="62">
        <f t="shared" si="48"/>
        <v>0.22610358963354732</v>
      </c>
      <c r="AK119" s="62">
        <f t="shared" si="34"/>
        <v>1.8748627067165374E-2</v>
      </c>
      <c r="AL119" s="62">
        <f t="shared" si="40"/>
        <v>1.4272692717730807E-2</v>
      </c>
      <c r="AM119" s="62">
        <f t="shared" si="52"/>
        <v>4.374570135098288E-3</v>
      </c>
      <c r="AN119" s="62">
        <f t="shared" si="53"/>
        <v>9.0986976274311515E-3</v>
      </c>
      <c r="AO119" s="62">
        <f t="shared" si="54"/>
        <v>-4.0844566224340205E-2</v>
      </c>
      <c r="AP119" s="62">
        <f t="shared" si="55"/>
        <v>-9.6531510851608424E-3</v>
      </c>
      <c r="AQ119" s="62">
        <f t="shared" si="50"/>
        <v>-0.7561423073809781</v>
      </c>
      <c r="AR119" s="62">
        <f t="shared" si="35"/>
        <v>6.7318612384890404</v>
      </c>
      <c r="AS119" s="62">
        <f t="shared" si="36"/>
        <v>0.64301383499999998</v>
      </c>
      <c r="AT119" s="62">
        <f t="shared" si="37"/>
        <v>0.12157294733494491</v>
      </c>
      <c r="AU119" s="62">
        <f t="shared" si="51"/>
        <v>6.6389647149048631E-2</v>
      </c>
      <c r="AV119" s="62" t="str">
        <f t="shared" si="38"/>
        <v/>
      </c>
      <c r="AW119" s="62">
        <f t="shared" si="39"/>
        <v>0.70998544074138448</v>
      </c>
    </row>
    <row r="120" spans="1:49">
      <c r="A120" s="62">
        <v>1987</v>
      </c>
      <c r="B120" s="61">
        <v>1.2998000000000001</v>
      </c>
      <c r="C120" s="61">
        <v>26550</v>
      </c>
      <c r="D120" s="61">
        <v>558.94899999999996</v>
      </c>
      <c r="E120" s="62">
        <v>1.379998743</v>
      </c>
      <c r="F120">
        <v>0.54982579899999995</v>
      </c>
      <c r="G120" s="61"/>
      <c r="H120" s="61">
        <v>0.22461619933124488</v>
      </c>
      <c r="I120" s="61">
        <v>123.202</v>
      </c>
      <c r="J120" s="61">
        <v>97.43</v>
      </c>
      <c r="K120" s="61">
        <v>130.08944</v>
      </c>
      <c r="L120" s="61">
        <v>119.72514</v>
      </c>
      <c r="M120" s="61">
        <v>75.954467405548982</v>
      </c>
      <c r="N120" s="62">
        <f t="shared" si="29"/>
        <v>65.587631628946212</v>
      </c>
      <c r="O120" s="61">
        <v>87.39537</v>
      </c>
      <c r="P120">
        <v>62.109078029999999</v>
      </c>
      <c r="Q120">
        <v>68.632999350000006</v>
      </c>
      <c r="R120">
        <v>49.674026910000002</v>
      </c>
      <c r="S120">
        <v>70.404385509999997</v>
      </c>
      <c r="T120">
        <v>85.008601709999994</v>
      </c>
      <c r="U120">
        <v>26.541981</v>
      </c>
      <c r="V120">
        <v>12.64162</v>
      </c>
      <c r="W120">
        <v>1800.4476</v>
      </c>
      <c r="X120">
        <v>0.71288895600000002</v>
      </c>
      <c r="Y120">
        <v>66.576660000000004</v>
      </c>
      <c r="Z120" s="61">
        <v>8.1458333330000006</v>
      </c>
      <c r="AB120" s="61">
        <v>0.71449083734570962</v>
      </c>
      <c r="AC120" s="63">
        <f t="shared" si="30"/>
        <v>1.3799987430000001E-2</v>
      </c>
      <c r="AD120" s="20">
        <f t="shared" si="57"/>
        <v>0.54982579899999995</v>
      </c>
      <c r="AE120" s="62" t="str">
        <f t="shared" si="31"/>
        <v/>
      </c>
      <c r="AF120" s="20">
        <f t="shared" si="56"/>
        <v>0.22461619933124488</v>
      </c>
      <c r="AG120" s="62">
        <f t="shared" si="32"/>
        <v>0.22041724736961693</v>
      </c>
      <c r="AH120" s="62">
        <f t="shared" si="33"/>
        <v>0.17430928403128015</v>
      </c>
      <c r="AI120" s="62">
        <f t="shared" si="47"/>
        <v>0.23273937335964462</v>
      </c>
      <c r="AJ120" s="62">
        <f t="shared" si="48"/>
        <v>0.21419689452883894</v>
      </c>
      <c r="AK120" s="62">
        <f t="shared" si="34"/>
        <v>1.8542478830805675E-2</v>
      </c>
      <c r="AL120" s="62">
        <f t="shared" si="40"/>
        <v>-7.8386151154879961E-3</v>
      </c>
      <c r="AM120" s="62">
        <f t="shared" si="52"/>
        <v>-1.6684257163028772E-2</v>
      </c>
      <c r="AN120" s="62">
        <f t="shared" si="53"/>
        <v>-1.282095424366823E-3</v>
      </c>
      <c r="AO120" s="62">
        <f t="shared" si="54"/>
        <v>-2.8754739499907839E-2</v>
      </c>
      <c r="AP120" s="62">
        <f t="shared" si="55"/>
        <v>-6.0852215382485773E-2</v>
      </c>
      <c r="AQ120" s="62">
        <f t="shared" si="50"/>
        <v>-0.74173312310492034</v>
      </c>
      <c r="AR120" s="62">
        <f t="shared" si="35"/>
        <v>6.7540574565335714</v>
      </c>
      <c r="AS120" s="62">
        <f t="shared" si="36"/>
        <v>0.71288895600000002</v>
      </c>
      <c r="AT120" s="62">
        <f t="shared" si="37"/>
        <v>0.1191104376248996</v>
      </c>
      <c r="AU120" s="62">
        <f t="shared" si="51"/>
        <v>4.2996325692788849E-2</v>
      </c>
      <c r="AV120" s="62" t="str">
        <f t="shared" si="38"/>
        <v/>
      </c>
      <c r="AW120" s="62">
        <f t="shared" si="39"/>
        <v>0.71449083734570962</v>
      </c>
    </row>
    <row r="121" spans="1:49">
      <c r="A121" s="62">
        <v>1988</v>
      </c>
      <c r="B121" s="61">
        <v>1.1927000000000001</v>
      </c>
      <c r="C121" s="61">
        <v>26895</v>
      </c>
      <c r="D121" s="61">
        <v>613.09400000000005</v>
      </c>
      <c r="E121" s="62">
        <v>1.359999422</v>
      </c>
      <c r="F121">
        <v>0.54313406900000005</v>
      </c>
      <c r="G121" s="61"/>
      <c r="H121" s="61">
        <v>0.23137724394627904</v>
      </c>
      <c r="I121" s="61">
        <v>132.83000000000001</v>
      </c>
      <c r="J121" s="61">
        <v>106.73099999999999</v>
      </c>
      <c r="K121" s="61">
        <v>144.03792000000001</v>
      </c>
      <c r="L121" s="61">
        <v>135.41615999999999</v>
      </c>
      <c r="M121" s="61">
        <v>78.624152620068656</v>
      </c>
      <c r="N121" s="62">
        <f t="shared" si="29"/>
        <v>68.606798397368109</v>
      </c>
      <c r="O121" s="61">
        <v>90.911000000000001</v>
      </c>
      <c r="P121">
        <v>64.471004300000004</v>
      </c>
      <c r="Q121">
        <v>71.386355800000004</v>
      </c>
      <c r="R121">
        <v>51.724808260000003</v>
      </c>
      <c r="S121">
        <v>70.558385819999998</v>
      </c>
      <c r="T121">
        <v>83.185789240000005</v>
      </c>
      <c r="U121">
        <v>26.919035999999998</v>
      </c>
      <c r="V121">
        <v>13.05165</v>
      </c>
      <c r="W121">
        <v>1805.6579999999999</v>
      </c>
      <c r="X121">
        <v>0.72379791699999996</v>
      </c>
      <c r="Y121">
        <v>72.259129999999999</v>
      </c>
      <c r="Z121" s="61">
        <v>9.4824999999999999</v>
      </c>
      <c r="AB121" s="61">
        <v>0.71083551661264988</v>
      </c>
      <c r="AC121" s="63">
        <f t="shared" si="30"/>
        <v>1.359999422E-2</v>
      </c>
      <c r="AD121" s="20">
        <f t="shared" si="57"/>
        <v>0.54313406900000005</v>
      </c>
      <c r="AE121" s="62" t="str">
        <f t="shared" si="31"/>
        <v/>
      </c>
      <c r="AF121" s="20">
        <f t="shared" si="56"/>
        <v>0.23137724394627904</v>
      </c>
      <c r="AG121" s="62">
        <f t="shared" si="32"/>
        <v>0.21665519479883999</v>
      </c>
      <c r="AH121" s="62">
        <f t="shared" si="33"/>
        <v>0.17408586611514709</v>
      </c>
      <c r="AI121" s="62">
        <f t="shared" si="47"/>
        <v>0.23493611093894248</v>
      </c>
      <c r="AJ121" s="62">
        <f t="shared" si="48"/>
        <v>0.22087340603561603</v>
      </c>
      <c r="AK121" s="62">
        <f t="shared" si="34"/>
        <v>1.4062704903326451E-2</v>
      </c>
      <c r="AL121" s="62">
        <f t="shared" si="40"/>
        <v>-7.6810812162052865E-3</v>
      </c>
      <c r="AM121" s="62">
        <f t="shared" si="52"/>
        <v>-5.6711992021533271E-3</v>
      </c>
      <c r="AN121" s="62">
        <f t="shared" si="53"/>
        <v>-4.5491782954498391E-3</v>
      </c>
      <c r="AO121" s="62">
        <f t="shared" si="54"/>
        <v>-4.2819516555715684E-2</v>
      </c>
      <c r="AP121" s="62">
        <f t="shared" si="55"/>
        <v>-6.6680413015561532E-2</v>
      </c>
      <c r="AQ121" s="62">
        <f t="shared" si="50"/>
        <v>-0.72391913177065004</v>
      </c>
      <c r="AR121" s="62">
        <f t="shared" si="35"/>
        <v>6.7747612155029868</v>
      </c>
      <c r="AS121" s="62">
        <f t="shared" si="36"/>
        <v>0.72379791699999996</v>
      </c>
      <c r="AT121" s="62">
        <f t="shared" si="37"/>
        <v>0.11785978985277949</v>
      </c>
      <c r="AU121" s="62">
        <f t="shared" si="51"/>
        <v>3.6453837438035749E-2</v>
      </c>
      <c r="AV121" s="62" t="str">
        <f t="shared" si="38"/>
        <v/>
      </c>
      <c r="AW121" s="62">
        <f t="shared" si="39"/>
        <v>0.71083551661264988</v>
      </c>
    </row>
    <row r="122" spans="1:49">
      <c r="A122" s="62">
        <v>1989</v>
      </c>
      <c r="B122" s="61">
        <v>1.1577999999999999</v>
      </c>
      <c r="C122" s="61">
        <v>27379</v>
      </c>
      <c r="D122" s="61">
        <v>657.72799999999995</v>
      </c>
      <c r="E122" s="62">
        <v>1.4200007320000001</v>
      </c>
      <c r="F122">
        <v>0.54706308100000001</v>
      </c>
      <c r="G122" s="61"/>
      <c r="H122" s="61">
        <v>0.23444797849566995</v>
      </c>
      <c r="I122" s="61">
        <v>141.36199999999999</v>
      </c>
      <c r="J122" s="61">
        <v>113.881</v>
      </c>
      <c r="K122" s="61">
        <v>144.24799999999999</v>
      </c>
      <c r="L122" s="61">
        <v>138.40625</v>
      </c>
      <c r="M122" s="61">
        <v>79.101965020685498</v>
      </c>
      <c r="N122" s="62">
        <f t="shared" si="29"/>
        <v>71.8636199718608</v>
      </c>
      <c r="O122" s="61">
        <v>95.452010000000001</v>
      </c>
      <c r="P122">
        <v>67.282686530000007</v>
      </c>
      <c r="Q122">
        <v>73.063589550000003</v>
      </c>
      <c r="R122">
        <v>54.643675180000002</v>
      </c>
      <c r="S122">
        <v>72.045061619999998</v>
      </c>
      <c r="T122">
        <v>83.239621700000001</v>
      </c>
      <c r="U122">
        <v>27.296517000000001</v>
      </c>
      <c r="V122">
        <v>13.314819999999999</v>
      </c>
      <c r="W122">
        <v>1799.5612000000001</v>
      </c>
      <c r="X122">
        <v>0.71436572099999995</v>
      </c>
      <c r="Y122">
        <v>78.067490000000006</v>
      </c>
      <c r="Z122" s="61">
        <v>12.054166670000001</v>
      </c>
      <c r="AB122" s="61">
        <v>0.72247087093753048</v>
      </c>
      <c r="AC122" s="63">
        <f t="shared" si="30"/>
        <v>1.4200007320000001E-2</v>
      </c>
      <c r="AD122" s="20">
        <f t="shared" si="57"/>
        <v>0.54706308100000001</v>
      </c>
      <c r="AE122" s="62" t="str">
        <f t="shared" si="31"/>
        <v/>
      </c>
      <c r="AF122" s="20">
        <f t="shared" si="56"/>
        <v>0.23444797849566995</v>
      </c>
      <c r="AG122" s="62">
        <f t="shared" si="32"/>
        <v>0.21492471051863385</v>
      </c>
      <c r="AH122" s="62">
        <f t="shared" si="33"/>
        <v>0.17314300136226526</v>
      </c>
      <c r="AI122" s="62">
        <f t="shared" si="47"/>
        <v>0.21931254257078914</v>
      </c>
      <c r="AJ122" s="62">
        <f t="shared" si="48"/>
        <v>0.21043083158995818</v>
      </c>
      <c r="AK122" s="62">
        <f t="shared" si="34"/>
        <v>8.8817109808309591E-3</v>
      </c>
      <c r="AL122" s="62">
        <f t="shared" si="40"/>
        <v>-3.6911554648122466E-3</v>
      </c>
      <c r="AM122" s="62">
        <f t="shared" si="52"/>
        <v>-2.3155128082046394E-2</v>
      </c>
      <c r="AN122" s="62">
        <f t="shared" si="53"/>
        <v>8.5174340688426459E-3</v>
      </c>
      <c r="AO122" s="62">
        <f t="shared" si="54"/>
        <v>-2.5527279584447133E-2</v>
      </c>
      <c r="AP122" s="62">
        <f t="shared" si="55"/>
        <v>-4.5731597941441757E-2</v>
      </c>
      <c r="AQ122" s="62">
        <f t="shared" si="50"/>
        <v>-0.71788141104754277</v>
      </c>
      <c r="AR122" s="62">
        <f t="shared" si="35"/>
        <v>6.777416725340303</v>
      </c>
      <c r="AS122" s="62">
        <f t="shared" si="36"/>
        <v>0.71436572099999995</v>
      </c>
      <c r="AT122" s="62">
        <f t="shared" si="37"/>
        <v>0.11869266626933932</v>
      </c>
      <c r="AU122" s="62">
        <f t="shared" si="51"/>
        <v>4.8446476068429521E-2</v>
      </c>
      <c r="AV122" s="62" t="str">
        <f t="shared" si="38"/>
        <v/>
      </c>
      <c r="AW122" s="62">
        <f t="shared" si="39"/>
        <v>0.72247087093753048</v>
      </c>
    </row>
    <row r="123" spans="1:49">
      <c r="A123" s="62">
        <v>1990</v>
      </c>
      <c r="B123" s="61">
        <v>1.1603000000000001</v>
      </c>
      <c r="C123" s="61">
        <v>27791</v>
      </c>
      <c r="D123" s="61">
        <v>679.92100000000005</v>
      </c>
      <c r="E123" s="62">
        <v>1.480000137</v>
      </c>
      <c r="F123">
        <v>0.55745313500000004</v>
      </c>
      <c r="G123" s="61"/>
      <c r="H123" s="61">
        <v>0.222019911136735</v>
      </c>
      <c r="I123" s="61">
        <v>154.78800000000001</v>
      </c>
      <c r="J123" s="61">
        <v>121.514</v>
      </c>
      <c r="K123" s="61">
        <v>148.91200000000001</v>
      </c>
      <c r="L123" s="61">
        <v>140.32926</v>
      </c>
      <c r="M123" s="61">
        <v>78.124565974619642</v>
      </c>
      <c r="N123" s="62">
        <f t="shared" si="29"/>
        <v>74.10274171321322</v>
      </c>
      <c r="O123" s="61">
        <v>100</v>
      </c>
      <c r="P123">
        <v>70.031235140000007</v>
      </c>
      <c r="Q123">
        <v>74.201123039999999</v>
      </c>
      <c r="R123">
        <v>57.9075311</v>
      </c>
      <c r="S123">
        <v>71.444963479999998</v>
      </c>
      <c r="T123">
        <v>84.236573129999996</v>
      </c>
      <c r="U123">
        <v>27.66244</v>
      </c>
      <c r="V123">
        <v>13.38758</v>
      </c>
      <c r="W123">
        <v>1791.8823</v>
      </c>
      <c r="X123">
        <v>0.693293512</v>
      </c>
      <c r="Y123">
        <v>82.517340000000004</v>
      </c>
      <c r="Z123" s="61">
        <v>12.80833333</v>
      </c>
      <c r="AB123" s="61">
        <v>0.75189911769161411</v>
      </c>
      <c r="AC123" s="63">
        <f t="shared" si="30"/>
        <v>1.480000137E-2</v>
      </c>
      <c r="AD123" s="20">
        <f t="shared" si="57"/>
        <v>0.55745313500000004</v>
      </c>
      <c r="AE123" s="62" t="str">
        <f t="shared" si="31"/>
        <v/>
      </c>
      <c r="AF123" s="20">
        <f t="shared" si="56"/>
        <v>0.222019911136735</v>
      </c>
      <c r="AG123" s="62">
        <f t="shared" si="32"/>
        <v>0.22765586001903163</v>
      </c>
      <c r="AH123" s="62">
        <f t="shared" si="33"/>
        <v>0.17871782162927749</v>
      </c>
      <c r="AI123" s="62">
        <f t="shared" si="47"/>
        <v>0.21901367953041603</v>
      </c>
      <c r="AJ123" s="62">
        <f t="shared" si="48"/>
        <v>0.20639053654762832</v>
      </c>
      <c r="AK123" s="62">
        <f t="shared" si="34"/>
        <v>1.2623142982787716E-2</v>
      </c>
      <c r="AL123" s="62">
        <f t="shared" si="40"/>
        <v>9.3560373138328375E-3</v>
      </c>
      <c r="AM123" s="62">
        <f t="shared" si="52"/>
        <v>-1.5233242367462027E-2</v>
      </c>
      <c r="AN123" s="62">
        <f t="shared" si="53"/>
        <v>2.7331596178335586E-2</v>
      </c>
      <c r="AO123" s="62">
        <f t="shared" si="54"/>
        <v>-3.9046743365219107E-2</v>
      </c>
      <c r="AP123" s="62">
        <f t="shared" si="55"/>
        <v>-1.8776645710371721E-2</v>
      </c>
      <c r="AQ123" s="62">
        <f t="shared" si="50"/>
        <v>-0.72574812489382479</v>
      </c>
      <c r="AR123" s="62">
        <f t="shared" si="35"/>
        <v>6.7652737856804013</v>
      </c>
      <c r="AS123" s="62">
        <f t="shared" si="36"/>
        <v>0.693293512</v>
      </c>
      <c r="AT123" s="62">
        <f t="shared" si="37"/>
        <v>0.12136312895174586</v>
      </c>
      <c r="AU123" s="62">
        <f t="shared" si="51"/>
        <v>8.9859290659713986E-2</v>
      </c>
      <c r="AV123" s="62" t="str">
        <f t="shared" si="38"/>
        <v/>
      </c>
      <c r="AW123" s="62">
        <f t="shared" si="39"/>
        <v>0.75189911769161411</v>
      </c>
    </row>
    <row r="124" spans="1:49">
      <c r="A124" s="62">
        <v>1991</v>
      </c>
      <c r="B124" s="61">
        <v>1.1556</v>
      </c>
      <c r="C124" s="61">
        <v>28148</v>
      </c>
      <c r="D124" s="61">
        <v>685.36699999999996</v>
      </c>
      <c r="E124" s="62">
        <v>1.540000056</v>
      </c>
      <c r="F124">
        <v>0.57227335499999998</v>
      </c>
      <c r="G124" s="61"/>
      <c r="H124" s="61">
        <v>0.2074873753769878</v>
      </c>
      <c r="I124" s="61">
        <v>163.74</v>
      </c>
      <c r="J124" s="61">
        <v>127.277</v>
      </c>
      <c r="K124" s="61">
        <v>145.65799999999999</v>
      </c>
      <c r="L124" s="61">
        <v>139.42697999999999</v>
      </c>
      <c r="M124" s="61">
        <v>75.569551666295695</v>
      </c>
      <c r="N124" s="62">
        <f t="shared" si="29"/>
        <v>76.242374766489775</v>
      </c>
      <c r="O124" s="61">
        <v>105.6152</v>
      </c>
      <c r="P124">
        <v>73.387000709999995</v>
      </c>
      <c r="Q124">
        <v>73.422600369999998</v>
      </c>
      <c r="R124">
        <v>60.577781029999997</v>
      </c>
      <c r="S124">
        <v>68.887375320000004</v>
      </c>
      <c r="T124">
        <v>82.750739120000006</v>
      </c>
      <c r="U124">
        <v>28.014102000000001</v>
      </c>
      <c r="V124">
        <v>13.174390000000001</v>
      </c>
      <c r="W124">
        <v>1768.9818</v>
      </c>
      <c r="X124">
        <v>0.688213348</v>
      </c>
      <c r="Y124">
        <v>83.249179999999996</v>
      </c>
      <c r="Z124" s="61">
        <v>8.7266666669999999</v>
      </c>
      <c r="AB124" s="61">
        <v>0.8233953487693455</v>
      </c>
      <c r="AC124" s="63">
        <f t="shared" si="30"/>
        <v>1.540000056E-2</v>
      </c>
      <c r="AD124" s="20">
        <f t="shared" si="57"/>
        <v>0.57227335499999998</v>
      </c>
      <c r="AE124" s="62" t="str">
        <f t="shared" si="31"/>
        <v/>
      </c>
      <c r="AF124" s="20">
        <f t="shared" si="56"/>
        <v>0.2074873753769878</v>
      </c>
      <c r="AG124" s="62">
        <f t="shared" si="32"/>
        <v>0.23890849719931076</v>
      </c>
      <c r="AH124" s="62">
        <f t="shared" si="33"/>
        <v>0.1857063441922357</v>
      </c>
      <c r="AI124" s="62">
        <f t="shared" si="47"/>
        <v>0.2125255520035251</v>
      </c>
      <c r="AJ124" s="62">
        <f t="shared" si="48"/>
        <v>0.20343404336654666</v>
      </c>
      <c r="AK124" s="62">
        <f t="shared" si="34"/>
        <v>9.0915086369784404E-3</v>
      </c>
      <c r="AL124" s="62">
        <f t="shared" si="40"/>
        <v>1.8340583453677839E-2</v>
      </c>
      <c r="AM124" s="62">
        <f t="shared" si="52"/>
        <v>-3.9012365822272063E-2</v>
      </c>
      <c r="AN124" s="62">
        <f t="shared" si="53"/>
        <v>1.6615853612073041E-2</v>
      </c>
      <c r="AO124" s="62">
        <f t="shared" si="54"/>
        <v>-6.4919358086696619E-2</v>
      </c>
      <c r="AP124" s="62">
        <f t="shared" si="55"/>
        <v>-4.6261116602523709E-2</v>
      </c>
      <c r="AQ124" s="62">
        <f t="shared" si="50"/>
        <v>-0.75443323270154083</v>
      </c>
      <c r="AR124" s="62">
        <f t="shared" si="35"/>
        <v>6.7237261731068454</v>
      </c>
      <c r="AS124" s="62">
        <f t="shared" si="36"/>
        <v>0.688213348</v>
      </c>
      <c r="AT124" s="62">
        <f t="shared" si="37"/>
        <v>0.12146657192423913</v>
      </c>
      <c r="AU124" s="62">
        <f t="shared" si="51"/>
        <v>9.9618457671415389E-2</v>
      </c>
      <c r="AV124" s="62" t="str">
        <f t="shared" si="38"/>
        <v/>
      </c>
      <c r="AW124" s="62">
        <f t="shared" si="39"/>
        <v>0.8233953487693455</v>
      </c>
    </row>
    <row r="125" spans="1:49">
      <c r="A125" s="62">
        <v>1992</v>
      </c>
      <c r="B125" s="61">
        <v>1.2710999999999999</v>
      </c>
      <c r="C125" s="61">
        <v>28487</v>
      </c>
      <c r="D125" s="61">
        <v>700.48</v>
      </c>
      <c r="E125" s="62">
        <v>1.580000904</v>
      </c>
      <c r="F125">
        <v>0.57684855999999995</v>
      </c>
      <c r="G125" s="61"/>
      <c r="H125" s="61">
        <v>0.19882366377341251</v>
      </c>
      <c r="I125" s="61">
        <v>167.26</v>
      </c>
      <c r="J125" s="61">
        <v>131.49100000000001</v>
      </c>
      <c r="K125" s="61">
        <v>162.596</v>
      </c>
      <c r="L125" s="61">
        <v>152.43485000000001</v>
      </c>
      <c r="M125" s="61">
        <v>75.145360887298338</v>
      </c>
      <c r="N125" s="62">
        <f t="shared" si="29"/>
        <v>77.430927833072943</v>
      </c>
      <c r="O125" s="61">
        <v>107.2056</v>
      </c>
      <c r="P125">
        <v>74.581587060000004</v>
      </c>
      <c r="Q125">
        <v>73.963598730000001</v>
      </c>
      <c r="R125">
        <v>62.604085529999999</v>
      </c>
      <c r="S125">
        <v>70.636264479999994</v>
      </c>
      <c r="T125">
        <v>86.014583830000007</v>
      </c>
      <c r="U125">
        <v>28.353843000000001</v>
      </c>
      <c r="V125">
        <v>13.000999999999999</v>
      </c>
      <c r="W125">
        <v>1767.1179</v>
      </c>
      <c r="X125">
        <v>0.70241862499999996</v>
      </c>
      <c r="Y125">
        <v>85.900040000000004</v>
      </c>
      <c r="Z125" s="61">
        <v>6.585</v>
      </c>
      <c r="AB125" s="61">
        <v>0.90231555504796701</v>
      </c>
      <c r="AC125" s="63">
        <f t="shared" si="30"/>
        <v>1.580000904E-2</v>
      </c>
      <c r="AD125" s="20">
        <f t="shared" si="57"/>
        <v>0.57684855999999995</v>
      </c>
      <c r="AE125" s="62" t="str">
        <f t="shared" si="31"/>
        <v/>
      </c>
      <c r="AF125" s="20">
        <f t="shared" si="56"/>
        <v>0.19882366377341251</v>
      </c>
      <c r="AG125" s="62">
        <f t="shared" si="32"/>
        <v>0.23877912288716308</v>
      </c>
      <c r="AH125" s="62">
        <f t="shared" si="33"/>
        <v>0.18771556646870718</v>
      </c>
      <c r="AI125" s="62">
        <f t="shared" si="47"/>
        <v>0.23212083142987666</v>
      </c>
      <c r="AJ125" s="62">
        <f t="shared" si="48"/>
        <v>0.21761484981726817</v>
      </c>
      <c r="AK125" s="62">
        <f t="shared" si="34"/>
        <v>1.4505981612608493E-2</v>
      </c>
      <c r="AL125" s="62">
        <f t="shared" si="40"/>
        <v>6.7795883435709295E-4</v>
      </c>
      <c r="AM125" s="62">
        <f t="shared" si="52"/>
        <v>-8.1276098171846525E-3</v>
      </c>
      <c r="AN125" s="62">
        <f t="shared" si="53"/>
        <v>1.7433486095809768E-2</v>
      </c>
      <c r="AO125" s="62">
        <f t="shared" si="54"/>
        <v>9.6018667447218143E-3</v>
      </c>
      <c r="AP125" s="62">
        <f t="shared" si="55"/>
        <v>2.3215037348851358E-2</v>
      </c>
      <c r="AQ125" s="62">
        <f t="shared" si="50"/>
        <v>-0.77973629896246088</v>
      </c>
      <c r="AR125" s="62">
        <f t="shared" si="35"/>
        <v>6.6973688943910998</v>
      </c>
      <c r="AS125" s="62">
        <f t="shared" si="36"/>
        <v>0.70241862499999996</v>
      </c>
      <c r="AT125" s="62">
        <f t="shared" si="37"/>
        <v>0.12263025354042942</v>
      </c>
      <c r="AU125" s="62">
        <f t="shared" si="51"/>
        <v>7.1797788904732082E-2</v>
      </c>
      <c r="AV125" s="62" t="str">
        <f t="shared" si="38"/>
        <v/>
      </c>
      <c r="AW125" s="62">
        <f t="shared" si="39"/>
        <v>0.90231555504796701</v>
      </c>
    </row>
    <row r="126" spans="1:49">
      <c r="A126" s="62">
        <v>1993</v>
      </c>
      <c r="B126" s="61">
        <v>1.3240000000000001</v>
      </c>
      <c r="C126" s="61">
        <v>28815</v>
      </c>
      <c r="D126" s="61">
        <v>727.18399999999997</v>
      </c>
      <c r="E126" s="62">
        <v>1.639999035</v>
      </c>
      <c r="F126">
        <v>0.57641320799999995</v>
      </c>
      <c r="G126" s="61"/>
      <c r="H126" s="61">
        <v>0.19166125767343617</v>
      </c>
      <c r="I126" s="61">
        <v>169.81299999999999</v>
      </c>
      <c r="J126" s="61">
        <v>130.23099999999999</v>
      </c>
      <c r="K126" s="61">
        <v>187.346</v>
      </c>
      <c r="L126" s="61">
        <v>175.04849999999999</v>
      </c>
      <c r="M126" s="61">
        <v>75.851395863422738</v>
      </c>
      <c r="N126" s="62">
        <f t="shared" si="29"/>
        <v>78.728092111847687</v>
      </c>
      <c r="O126" s="61">
        <v>109.1797</v>
      </c>
      <c r="P126">
        <v>76.122754259999994</v>
      </c>
      <c r="Q126">
        <v>74.610337749999999</v>
      </c>
      <c r="R126">
        <v>63.721900480000002</v>
      </c>
      <c r="S126">
        <v>73.753180420000007</v>
      </c>
      <c r="T126">
        <v>91.287212179999997</v>
      </c>
      <c r="U126">
        <v>28.680921000000001</v>
      </c>
      <c r="V126">
        <v>13.024990000000001</v>
      </c>
      <c r="W126">
        <v>1770.0305000000001</v>
      </c>
      <c r="X126">
        <v>0.66948050299999995</v>
      </c>
      <c r="Y126">
        <v>88.815269999999998</v>
      </c>
      <c r="Z126" s="61">
        <v>4.8433333330000004</v>
      </c>
      <c r="AB126" s="61">
        <v>0.96323763999207912</v>
      </c>
      <c r="AC126" s="63">
        <f t="shared" si="30"/>
        <v>1.6399990350000001E-2</v>
      </c>
      <c r="AD126" s="20">
        <f t="shared" si="57"/>
        <v>0.57641320799999995</v>
      </c>
      <c r="AE126" s="62" t="str">
        <f t="shared" si="31"/>
        <v/>
      </c>
      <c r="AF126" s="20">
        <f t="shared" si="56"/>
        <v>0.19166125767343617</v>
      </c>
      <c r="AG126" s="62">
        <f t="shared" si="32"/>
        <v>0.23352136460648198</v>
      </c>
      <c r="AH126" s="62">
        <f t="shared" si="33"/>
        <v>0.17908947391581773</v>
      </c>
      <c r="AI126" s="62">
        <f t="shared" si="47"/>
        <v>0.25763218112609743</v>
      </c>
      <c r="AJ126" s="62">
        <f t="shared" si="48"/>
        <v>0.24072105546876718</v>
      </c>
      <c r="AK126" s="62">
        <f t="shared" si="34"/>
        <v>1.6911125657330245E-2</v>
      </c>
      <c r="AL126" s="62">
        <f t="shared" si="40"/>
        <v>3.8398120057790688E-3</v>
      </c>
      <c r="AM126" s="62">
        <f t="shared" si="52"/>
        <v>-7.9077481843093378E-3</v>
      </c>
      <c r="AN126" s="62">
        <f t="shared" si="53"/>
        <v>1.0840116422319108E-3</v>
      </c>
      <c r="AO126" s="62">
        <f t="shared" si="54"/>
        <v>2.656668641144343E-2</v>
      </c>
      <c r="AP126" s="62">
        <f t="shared" si="55"/>
        <v>4.2880094342645891E-2</v>
      </c>
      <c r="AQ126" s="62">
        <f t="shared" si="50"/>
        <v>-0.78936230830170317</v>
      </c>
      <c r="AR126" s="62">
        <f t="shared" si="35"/>
        <v>6.6893897487561267</v>
      </c>
      <c r="AS126" s="62">
        <f t="shared" si="36"/>
        <v>0.66948050299999995</v>
      </c>
      <c r="AT126" s="62">
        <f t="shared" si="37"/>
        <v>0.12213589682941318</v>
      </c>
      <c r="AU126" s="62">
        <f t="shared" si="51"/>
        <v>4.9236241592606422E-2</v>
      </c>
      <c r="AV126" s="62" t="str">
        <f t="shared" si="38"/>
        <v/>
      </c>
      <c r="AW126" s="62">
        <f t="shared" si="39"/>
        <v>0.96323763999207912</v>
      </c>
    </row>
    <row r="127" spans="1:49">
      <c r="A127" s="62">
        <v>1994</v>
      </c>
      <c r="B127" s="61">
        <v>1.4028</v>
      </c>
      <c r="C127" s="61">
        <v>29126</v>
      </c>
      <c r="D127" s="61">
        <v>770.87300000000005</v>
      </c>
      <c r="E127" s="62">
        <v>1.6899999779999999</v>
      </c>
      <c r="F127">
        <v>0.56554417599999995</v>
      </c>
      <c r="G127" s="61"/>
      <c r="H127" s="61">
        <v>0.19924942240810095</v>
      </c>
      <c r="I127" s="61">
        <v>168.20599999999999</v>
      </c>
      <c r="J127" s="61">
        <v>133.26400000000001</v>
      </c>
      <c r="K127" s="61">
        <v>225.90761699999999</v>
      </c>
      <c r="L127" s="61">
        <v>206.62642399999999</v>
      </c>
      <c r="M127" s="61">
        <v>78.571344988910184</v>
      </c>
      <c r="N127" s="62">
        <f t="shared" si="29"/>
        <v>79.708642996318474</v>
      </c>
      <c r="O127" s="61">
        <v>109.38200000000001</v>
      </c>
      <c r="P127">
        <v>76.990351009999998</v>
      </c>
      <c r="Q127">
        <v>76.683953970000005</v>
      </c>
      <c r="R127">
        <v>64.834144850000001</v>
      </c>
      <c r="S127">
        <v>77.97897906</v>
      </c>
      <c r="T127">
        <v>97.063483099999999</v>
      </c>
      <c r="U127">
        <v>28.995822</v>
      </c>
      <c r="V127">
        <v>13.25427</v>
      </c>
      <c r="W127">
        <v>1778.5401999999999</v>
      </c>
      <c r="X127">
        <v>0.64485758500000001</v>
      </c>
      <c r="Y127">
        <v>94.576729999999998</v>
      </c>
      <c r="Z127" s="61">
        <v>5.5383333329999997</v>
      </c>
      <c r="AB127" s="61">
        <v>0.97961791371600748</v>
      </c>
      <c r="AC127" s="63">
        <f t="shared" si="30"/>
        <v>1.6899999779999998E-2</v>
      </c>
      <c r="AD127" s="20">
        <f t="shared" si="57"/>
        <v>0.56554417599999995</v>
      </c>
      <c r="AE127" s="62" t="str">
        <f t="shared" si="31"/>
        <v/>
      </c>
      <c r="AF127" s="20">
        <f t="shared" si="56"/>
        <v>0.19924942240810095</v>
      </c>
      <c r="AG127" s="62">
        <f t="shared" si="32"/>
        <v>0.21820196063424194</v>
      </c>
      <c r="AH127" s="62">
        <f t="shared" si="33"/>
        <v>0.17287413101769034</v>
      </c>
      <c r="AI127" s="62">
        <f t="shared" si="47"/>
        <v>0.29305426055913225</v>
      </c>
      <c r="AJ127" s="62">
        <f t="shared" si="48"/>
        <v>0.26804210810341</v>
      </c>
      <c r="AK127" s="62">
        <f t="shared" si="34"/>
        <v>2.5012152455722247E-2</v>
      </c>
      <c r="AL127" s="62">
        <f t="shared" si="40"/>
        <v>-1.0451029010047832E-3</v>
      </c>
      <c r="AM127" s="62">
        <f t="shared" si="52"/>
        <v>1.5035427616932703E-2</v>
      </c>
      <c r="AN127" s="62">
        <f t="shared" si="53"/>
        <v>4.9261007562095473E-3</v>
      </c>
      <c r="AO127" s="62">
        <f t="shared" si="54"/>
        <v>4.3337192069448444E-2</v>
      </c>
      <c r="AP127" s="62">
        <f t="shared" si="55"/>
        <v>4.897653489901399E-2</v>
      </c>
      <c r="AQ127" s="62">
        <f t="shared" si="50"/>
        <v>-0.78283198597478998</v>
      </c>
      <c r="AR127" s="62">
        <f t="shared" si="35"/>
        <v>6.7007162084756713</v>
      </c>
      <c r="AS127" s="62">
        <f t="shared" si="36"/>
        <v>0.64485758500000001</v>
      </c>
      <c r="AT127" s="62">
        <f t="shared" si="37"/>
        <v>0.12268782276717435</v>
      </c>
      <c r="AU127" s="62">
        <f t="shared" si="51"/>
        <v>3.6055352891154149E-2</v>
      </c>
      <c r="AV127" s="62" t="str">
        <f t="shared" si="38"/>
        <v/>
      </c>
      <c r="AW127" s="62">
        <f t="shared" si="39"/>
        <v>0.97961791371600748</v>
      </c>
    </row>
    <row r="128" spans="1:49">
      <c r="A128" s="62">
        <v>1995</v>
      </c>
      <c r="B128" s="61">
        <v>1.3652</v>
      </c>
      <c r="C128" s="61">
        <v>29431</v>
      </c>
      <c r="D128" s="61">
        <v>810.42600000000004</v>
      </c>
      <c r="E128" s="62">
        <v>1.6599997820000001</v>
      </c>
      <c r="F128">
        <v>0.55771386099999998</v>
      </c>
      <c r="G128" s="61"/>
      <c r="H128" s="61">
        <v>0.18827135358441116</v>
      </c>
      <c r="I128" s="61">
        <v>173.684</v>
      </c>
      <c r="J128" s="61">
        <v>142.19999999999999</v>
      </c>
      <c r="K128" s="61">
        <v>263.69654300000002</v>
      </c>
      <c r="L128" s="61">
        <v>224.97725589999999</v>
      </c>
      <c r="M128" s="61">
        <v>79.785920505554799</v>
      </c>
      <c r="N128" s="62">
        <f t="shared" si="29"/>
        <v>81.667582594319882</v>
      </c>
      <c r="O128" s="61">
        <v>111.75360000000001</v>
      </c>
      <c r="P128">
        <v>77.988330259999998</v>
      </c>
      <c r="Q128">
        <v>77.552204709999998</v>
      </c>
      <c r="R128">
        <v>65.662526999999997</v>
      </c>
      <c r="S128">
        <v>82.836179529999995</v>
      </c>
      <c r="T128">
        <v>100.4847109</v>
      </c>
      <c r="U128">
        <v>29.299478000000001</v>
      </c>
      <c r="V128">
        <v>13.44308</v>
      </c>
      <c r="W128">
        <v>1775.9295</v>
      </c>
      <c r="X128">
        <v>0.634419858</v>
      </c>
      <c r="Y128">
        <v>98.676349999999999</v>
      </c>
      <c r="Z128" s="61">
        <v>6.8925000000000001</v>
      </c>
      <c r="AB128" s="61">
        <v>1.016010098392697</v>
      </c>
      <c r="AC128" s="63">
        <f t="shared" si="30"/>
        <v>1.659999782E-2</v>
      </c>
      <c r="AD128" s="20">
        <f t="shared" si="57"/>
        <v>0.55771386099999998</v>
      </c>
      <c r="AE128" s="62" t="str">
        <f t="shared" si="31"/>
        <v/>
      </c>
      <c r="AF128" s="20">
        <f t="shared" si="56"/>
        <v>0.18827135358441116</v>
      </c>
      <c r="AG128" s="62">
        <f t="shared" si="32"/>
        <v>0.21431197913196268</v>
      </c>
      <c r="AH128" s="62">
        <f t="shared" si="33"/>
        <v>0.1754632748702534</v>
      </c>
      <c r="AI128" s="62">
        <f t="shared" si="47"/>
        <v>0.3253801617914529</v>
      </c>
      <c r="AJ128" s="62">
        <f t="shared" si="48"/>
        <v>0.27760369965919157</v>
      </c>
      <c r="AK128" s="62">
        <f t="shared" si="34"/>
        <v>4.7776462132261333E-2</v>
      </c>
      <c r="AL128" s="62">
        <f t="shared" si="40"/>
        <v>-1.1400012216199342E-2</v>
      </c>
      <c r="AM128" s="62">
        <f t="shared" si="52"/>
        <v>-1.3020275872672914E-2</v>
      </c>
      <c r="AN128" s="62">
        <f t="shared" si="53"/>
        <v>-1.1583107023453254E-2</v>
      </c>
      <c r="AO128" s="62">
        <f t="shared" si="54"/>
        <v>3.6146512445607543E-2</v>
      </c>
      <c r="AP128" s="62">
        <f t="shared" si="55"/>
        <v>1.0361242976412475E-2</v>
      </c>
      <c r="AQ128" s="62">
        <f t="shared" si="50"/>
        <v>-0.77910522465766074</v>
      </c>
      <c r="AR128" s="62">
        <f t="shared" si="35"/>
        <v>6.7029740021606035</v>
      </c>
      <c r="AS128" s="62">
        <f t="shared" si="36"/>
        <v>0.634419858</v>
      </c>
      <c r="AT128" s="62">
        <f t="shared" si="37"/>
        <v>0.12175861830691512</v>
      </c>
      <c r="AU128" s="62">
        <f t="shared" si="51"/>
        <v>3.1104220111583345E-2</v>
      </c>
      <c r="AV128" s="62" t="str">
        <f t="shared" si="38"/>
        <v/>
      </c>
      <c r="AW128" s="62">
        <f t="shared" si="39"/>
        <v>1.016010098392697</v>
      </c>
    </row>
    <row r="129" spans="1:49">
      <c r="A129" s="62">
        <v>1996</v>
      </c>
      <c r="B129" s="61">
        <v>1.3695999999999999</v>
      </c>
      <c r="C129" s="61">
        <v>29740</v>
      </c>
      <c r="D129" s="61">
        <v>836.86400000000003</v>
      </c>
      <c r="E129" s="62">
        <v>1.6100005449999999</v>
      </c>
      <c r="F129">
        <v>0.56305982200000004</v>
      </c>
      <c r="G129" s="61"/>
      <c r="H129" s="61">
        <v>0.19323211417864791</v>
      </c>
      <c r="I129" s="61">
        <v>167.2</v>
      </c>
      <c r="J129" s="61">
        <v>150.43600000000001</v>
      </c>
      <c r="K129" s="61">
        <v>274.88428199999998</v>
      </c>
      <c r="L129" s="61">
        <v>232.67248499999999</v>
      </c>
      <c r="M129" s="61">
        <v>80.085875990439476</v>
      </c>
      <c r="N129" s="62">
        <f t="shared" si="29"/>
        <v>83.142983547534328</v>
      </c>
      <c r="O129" s="61">
        <v>113.4975</v>
      </c>
      <c r="P129">
        <v>79.153276840000004</v>
      </c>
      <c r="Q129">
        <v>77.851769700000006</v>
      </c>
      <c r="R129">
        <v>66.364137549999995</v>
      </c>
      <c r="S129">
        <v>83.252033850000004</v>
      </c>
      <c r="T129">
        <v>99.190076790000006</v>
      </c>
      <c r="U129">
        <v>29.590952000000001</v>
      </c>
      <c r="V129">
        <v>13.55733</v>
      </c>
      <c r="W129">
        <v>1791.0052000000001</v>
      </c>
      <c r="X129">
        <v>0.62771290499999999</v>
      </c>
      <c r="Y129">
        <v>102.6524</v>
      </c>
      <c r="Z129" s="61">
        <v>4.2066666670000004</v>
      </c>
      <c r="AB129" s="61">
        <v>1.0171927577240745</v>
      </c>
      <c r="AC129" s="63">
        <f t="shared" si="30"/>
        <v>1.610000545E-2</v>
      </c>
      <c r="AD129" s="20">
        <f t="shared" si="57"/>
        <v>0.56305982200000004</v>
      </c>
      <c r="AE129" s="62" t="str">
        <f t="shared" si="31"/>
        <v/>
      </c>
      <c r="AF129" s="20">
        <f t="shared" si="56"/>
        <v>0.19323211417864791</v>
      </c>
      <c r="AG129" s="62">
        <f t="shared" si="32"/>
        <v>0.19979351483634136</v>
      </c>
      <c r="AH129" s="62">
        <f t="shared" si="33"/>
        <v>0.17976158611196086</v>
      </c>
      <c r="AI129" s="62">
        <f t="shared" si="47"/>
        <v>0.32846947891174666</v>
      </c>
      <c r="AJ129" s="62">
        <f t="shared" si="48"/>
        <v>0.27802902861157847</v>
      </c>
      <c r="AK129" s="62">
        <f t="shared" si="34"/>
        <v>5.0440450300168194E-2</v>
      </c>
      <c r="AL129" s="62">
        <f t="shared" si="40"/>
        <v>-3.0776993479954685E-3</v>
      </c>
      <c r="AM129" s="62">
        <f t="shared" si="52"/>
        <v>-1.4049370300634261E-2</v>
      </c>
      <c r="AN129" s="62">
        <f t="shared" si="53"/>
        <v>-7.2762657865238145E-3</v>
      </c>
      <c r="AO129" s="62">
        <f t="shared" si="54"/>
        <v>-1.2897039360403826E-2</v>
      </c>
      <c r="AP129" s="62">
        <f t="shared" si="55"/>
        <v>-3.0872290401251827E-2</v>
      </c>
      <c r="AQ129" s="62">
        <f t="shared" si="50"/>
        <v>-0.78054127845649746</v>
      </c>
      <c r="AR129" s="62">
        <f t="shared" si="35"/>
        <v>6.709991027005918</v>
      </c>
      <c r="AS129" s="62">
        <f t="shared" si="36"/>
        <v>0.62771290499999999</v>
      </c>
      <c r="AT129" s="62">
        <f t="shared" si="37"/>
        <v>0.12266318063628021</v>
      </c>
      <c r="AU129" s="62">
        <f t="shared" si="51"/>
        <v>5.102031824823855E-2</v>
      </c>
      <c r="AV129" s="62" t="str">
        <f t="shared" si="38"/>
        <v/>
      </c>
      <c r="AW129" s="62">
        <f t="shared" si="39"/>
        <v>1.0171927577240745</v>
      </c>
    </row>
    <row r="130" spans="1:49">
      <c r="A130" s="62">
        <v>1997</v>
      </c>
      <c r="B130" s="61">
        <v>1.4291</v>
      </c>
      <c r="C130" s="61">
        <v>30039</v>
      </c>
      <c r="D130" s="61">
        <v>882.73299999999995</v>
      </c>
      <c r="E130" s="62">
        <v>1.6199997930000001</v>
      </c>
      <c r="F130">
        <v>0.56766876399999999</v>
      </c>
      <c r="G130" s="61"/>
      <c r="H130" s="61">
        <v>0.20855909997700323</v>
      </c>
      <c r="I130" s="61">
        <v>160.435</v>
      </c>
      <c r="J130" s="61">
        <v>167.16399999999999</v>
      </c>
      <c r="K130" s="61">
        <v>296.92751099999998</v>
      </c>
      <c r="L130" s="61">
        <v>271.421987</v>
      </c>
      <c r="M130" s="61">
        <v>82.596426069830386</v>
      </c>
      <c r="N130" s="62">
        <f t="shared" si="29"/>
        <v>84.188011021574809</v>
      </c>
      <c r="O130" s="61">
        <v>114.637</v>
      </c>
      <c r="P130">
        <v>80.17027435</v>
      </c>
      <c r="Q130">
        <v>79.379468209999999</v>
      </c>
      <c r="R130">
        <v>67.421714429999994</v>
      </c>
      <c r="S130">
        <v>83.107289969999997</v>
      </c>
      <c r="T130">
        <v>99.871541429999994</v>
      </c>
      <c r="U130">
        <v>29.871092000000001</v>
      </c>
      <c r="V130">
        <v>13.84422</v>
      </c>
      <c r="W130">
        <v>1784.2171000000001</v>
      </c>
      <c r="X130">
        <v>0.627361536</v>
      </c>
      <c r="Y130">
        <v>109.6168</v>
      </c>
      <c r="Z130" s="61">
        <v>3.2583333329999999</v>
      </c>
      <c r="AB130" s="61">
        <v>0.96317912664418359</v>
      </c>
      <c r="AC130" s="63">
        <f t="shared" si="30"/>
        <v>1.6199997930000001E-2</v>
      </c>
      <c r="AD130" s="20">
        <f t="shared" si="57"/>
        <v>0.56766876399999999</v>
      </c>
      <c r="AE130" s="62" t="str">
        <f t="shared" si="31"/>
        <v/>
      </c>
      <c r="AF130" s="20">
        <f t="shared" si="56"/>
        <v>0.20855909997700323</v>
      </c>
      <c r="AG130" s="62">
        <f t="shared" si="32"/>
        <v>0.18174804839062322</v>
      </c>
      <c r="AH130" s="62">
        <f t="shared" si="33"/>
        <v>0.18937096494636543</v>
      </c>
      <c r="AI130" s="62">
        <f t="shared" si="47"/>
        <v>0.33637295875423256</v>
      </c>
      <c r="AJ130" s="62">
        <f t="shared" si="48"/>
        <v>0.30747914375014873</v>
      </c>
      <c r="AK130" s="62">
        <f t="shared" si="34"/>
        <v>2.8893815004083834E-2</v>
      </c>
      <c r="AL130" s="62">
        <f t="shared" si="40"/>
        <v>2.7591111595959186E-4</v>
      </c>
      <c r="AM130" s="62">
        <f t="shared" si="52"/>
        <v>6.9424126520469358E-3</v>
      </c>
      <c r="AN130" s="62">
        <f t="shared" si="53"/>
        <v>3.3196199579206835E-3</v>
      </c>
      <c r="AO130" s="62">
        <f t="shared" si="54"/>
        <v>-1.4230841095236903E-2</v>
      </c>
      <c r="AP130" s="62">
        <f t="shared" si="55"/>
        <v>-5.6439076147774053E-3</v>
      </c>
      <c r="AQ130" s="62">
        <f t="shared" si="50"/>
        <v>-0.76902337297188506</v>
      </c>
      <c r="AR130" s="62">
        <f t="shared" si="35"/>
        <v>6.7177116255892102</v>
      </c>
      <c r="AS130" s="62">
        <f t="shared" si="36"/>
        <v>0.627361536</v>
      </c>
      <c r="AT130" s="62">
        <f t="shared" si="37"/>
        <v>0.12417888534811773</v>
      </c>
      <c r="AU130" s="62">
        <f t="shared" si="51"/>
        <v>2.957596148299995E-2</v>
      </c>
      <c r="AV130" s="62" t="str">
        <f t="shared" si="38"/>
        <v/>
      </c>
      <c r="AW130" s="62">
        <f t="shared" si="39"/>
        <v>0.96317912664418359</v>
      </c>
    </row>
    <row r="131" spans="1:49">
      <c r="A131" s="62">
        <v>1998</v>
      </c>
      <c r="B131" s="61">
        <v>1.5305</v>
      </c>
      <c r="C131" s="61">
        <v>30297</v>
      </c>
      <c r="D131" s="61">
        <v>914.97299999999996</v>
      </c>
      <c r="E131" s="62">
        <v>1.719999069</v>
      </c>
      <c r="F131">
        <v>0.56914799400000005</v>
      </c>
      <c r="G131" s="61"/>
      <c r="H131" s="61">
        <v>0.21129366658906876</v>
      </c>
      <c r="I131" s="61">
        <v>164.166</v>
      </c>
      <c r="J131" s="61">
        <v>172.18</v>
      </c>
      <c r="K131" s="61">
        <v>317.90266200000002</v>
      </c>
      <c r="L131" s="61">
        <v>298.07600000000002</v>
      </c>
      <c r="M131" s="61">
        <v>85.060375195328078</v>
      </c>
      <c r="N131" s="62">
        <f t="shared" si="29"/>
        <v>84.013479381891173</v>
      </c>
      <c r="O131" s="61">
        <v>115.94499999999999</v>
      </c>
      <c r="P131">
        <v>81.249962379999999</v>
      </c>
      <c r="Q131">
        <v>80.354728499999993</v>
      </c>
      <c r="R131">
        <v>68.412130169999998</v>
      </c>
      <c r="S131">
        <v>82.61253327</v>
      </c>
      <c r="T131">
        <v>103.38924110000001</v>
      </c>
      <c r="U131">
        <v>30.145147999999999</v>
      </c>
      <c r="V131">
        <v>14.17337</v>
      </c>
      <c r="W131">
        <v>1780.1315999999999</v>
      </c>
      <c r="X131">
        <v>0.63690751800000001</v>
      </c>
      <c r="Y131">
        <v>117.55410000000001</v>
      </c>
      <c r="Z131" s="61">
        <v>4.7308333329999996</v>
      </c>
      <c r="AB131" s="61">
        <v>0.95164556768341801</v>
      </c>
      <c r="AC131" s="63">
        <f t="shared" si="30"/>
        <v>1.719999069E-2</v>
      </c>
      <c r="AD131" s="20">
        <f t="shared" si="57"/>
        <v>0.56914799400000005</v>
      </c>
      <c r="AE131" s="62" t="str">
        <f t="shared" si="31"/>
        <v/>
      </c>
      <c r="AF131" s="20">
        <f t="shared" si="56"/>
        <v>0.21129366658906876</v>
      </c>
      <c r="AG131" s="62">
        <f t="shared" si="32"/>
        <v>0.17942168785308418</v>
      </c>
      <c r="AH131" s="62">
        <f t="shared" si="33"/>
        <v>0.18818041625272003</v>
      </c>
      <c r="AI131" s="62">
        <f t="shared" si="47"/>
        <v>0.34744485574984185</v>
      </c>
      <c r="AJ131" s="62">
        <f t="shared" si="48"/>
        <v>0.32577573327300374</v>
      </c>
      <c r="AK131" s="62">
        <f t="shared" si="34"/>
        <v>2.166912247683811E-2</v>
      </c>
      <c r="AL131" s="62">
        <f t="shared" si="40"/>
        <v>1.545282543385133E-2</v>
      </c>
      <c r="AM131" s="62">
        <f t="shared" si="52"/>
        <v>1.4286460592144489E-2</v>
      </c>
      <c r="AN131" s="62">
        <f t="shared" si="53"/>
        <v>1.6658281379771756E-2</v>
      </c>
      <c r="AO131" s="62">
        <f t="shared" si="54"/>
        <v>-3.8957503729429425E-3</v>
      </c>
      <c r="AP131" s="62">
        <f t="shared" si="55"/>
        <v>3.6691400294291486E-2</v>
      </c>
      <c r="AQ131" s="62">
        <f t="shared" si="50"/>
        <v>-0.75465912971273441</v>
      </c>
      <c r="AR131" s="62">
        <f t="shared" si="35"/>
        <v>6.729783443424787</v>
      </c>
      <c r="AS131" s="62">
        <f t="shared" si="36"/>
        <v>0.63690751800000001</v>
      </c>
      <c r="AT131" s="62">
        <f t="shared" si="37"/>
        <v>0.12847821739002135</v>
      </c>
      <c r="AU131" s="62">
        <f t="shared" si="51"/>
        <v>3.4658602721532206E-2</v>
      </c>
      <c r="AV131" s="62" t="str">
        <f t="shared" si="38"/>
        <v/>
      </c>
      <c r="AW131" s="62">
        <f t="shared" si="39"/>
        <v>0.95164556768341801</v>
      </c>
    </row>
    <row r="132" spans="1:49">
      <c r="A132" s="62">
        <v>1999</v>
      </c>
      <c r="B132" s="61">
        <v>1.4433</v>
      </c>
      <c r="C132" s="61">
        <v>30541</v>
      </c>
      <c r="D132" s="61">
        <v>982.44100000000003</v>
      </c>
      <c r="E132" s="62">
        <v>1.7599989250000001</v>
      </c>
      <c r="F132">
        <v>0.56154894200000005</v>
      </c>
      <c r="G132" s="61"/>
      <c r="H132" s="61">
        <v>0.2071411921937297</v>
      </c>
      <c r="I132" s="61">
        <v>173.78399999999999</v>
      </c>
      <c r="J132" s="61">
        <v>182.81299999999999</v>
      </c>
      <c r="K132" s="61">
        <v>354.10755699999999</v>
      </c>
      <c r="L132" s="61">
        <v>319.00833999999998</v>
      </c>
      <c r="M132" s="61">
        <v>88.880228931264426</v>
      </c>
      <c r="N132" s="62">
        <f t="shared" ref="N132:N149" si="58">IF(OR(D132="",C132="",M132=""),"",D132*1000000000/C132/1000/(M132/100*$D$138*1000000000/$C$138/1000)*100)</f>
        <v>85.641777879557949</v>
      </c>
      <c r="O132" s="61">
        <v>118.6871</v>
      </c>
      <c r="P132">
        <v>82.560826289999994</v>
      </c>
      <c r="Q132">
        <v>80.296910609999998</v>
      </c>
      <c r="R132">
        <v>69.67263088</v>
      </c>
      <c r="S132">
        <v>83.533748560000006</v>
      </c>
      <c r="T132">
        <v>103.0743679</v>
      </c>
      <c r="U132">
        <v>30.420216</v>
      </c>
      <c r="V132">
        <v>14.54128</v>
      </c>
      <c r="W132">
        <v>1780.9196999999999</v>
      </c>
      <c r="X132">
        <v>0.62335020299999999</v>
      </c>
      <c r="Y132">
        <v>123.5493</v>
      </c>
      <c r="Z132" s="61">
        <v>4.7197500000000003</v>
      </c>
      <c r="AB132" s="61">
        <v>0.91369150921022224</v>
      </c>
      <c r="AC132" s="63">
        <f t="shared" ref="AC132:AC146" si="59">IF(E132="","",E132/100)</f>
        <v>1.759998925E-2</v>
      </c>
      <c r="AD132" s="20">
        <f t="shared" si="57"/>
        <v>0.56154894200000005</v>
      </c>
      <c r="AE132" s="62" t="str">
        <f t="shared" ref="AE132:AE146" si="60">IF(G132="","",G132/100)</f>
        <v/>
      </c>
      <c r="AF132" s="20">
        <f t="shared" si="56"/>
        <v>0.2071411921937297</v>
      </c>
      <c r="AG132" s="62">
        <f t="shared" ref="AG132:AG146" si="61">IF(OR(I132="",D132=""),"",I132/D132)</f>
        <v>0.17689001171571625</v>
      </c>
      <c r="AH132" s="62">
        <f t="shared" ref="AH132:AH146" si="62">IF(OR(J132="",D132=""),"",J132/D132)</f>
        <v>0.18608038548879779</v>
      </c>
      <c r="AI132" s="62">
        <f t="shared" si="47"/>
        <v>0.3604364608154586</v>
      </c>
      <c r="AJ132" s="62">
        <f t="shared" si="48"/>
        <v>0.32470992151182609</v>
      </c>
      <c r="AK132" s="62">
        <f t="shared" ref="AK132:AK146" si="63">IF(OR(AI132="",AJ132=""),"",AI132-AJ132)</f>
        <v>3.572653930363251E-2</v>
      </c>
      <c r="AL132" s="62">
        <f t="shared" si="40"/>
        <v>-3.1910167781270316E-3</v>
      </c>
      <c r="AM132" s="62">
        <f t="shared" si="52"/>
        <v>-1.9915760751322203E-2</v>
      </c>
      <c r="AN132" s="62">
        <f t="shared" si="53"/>
        <v>-9.3854884647990341E-4</v>
      </c>
      <c r="AO132" s="62">
        <f t="shared" si="54"/>
        <v>-8.1066475729404536E-3</v>
      </c>
      <c r="AP132" s="62">
        <f t="shared" si="55"/>
        <v>-2.2246127881550601E-2</v>
      </c>
      <c r="AQ132" s="62">
        <f t="shared" si="50"/>
        <v>-0.73811588615457902</v>
      </c>
      <c r="AR132" s="62">
        <f t="shared" ref="AR132:AR146" si="64">IF(OR(V132="",W132="",U132=""),"",LN(V132*W132/U132))</f>
        <v>6.7467693090888732</v>
      </c>
      <c r="AS132" s="62">
        <f t="shared" ref="AS132:AS146" si="65">IF(X132="","",X132)</f>
        <v>0.62335020299999999</v>
      </c>
      <c r="AT132" s="62">
        <f t="shared" ref="AT132:AT146" si="66">IF(OR(Y132="",D132=""),"",Y132/D132)</f>
        <v>0.12575747551252442</v>
      </c>
      <c r="AU132" s="62">
        <f t="shared" si="51"/>
        <v>2.8112364705500756E-2</v>
      </c>
      <c r="AV132" s="62" t="str">
        <f t="shared" ref="AV132:AV146" si="67">IF(OR(AA132="",Z132=""),"",(AA132-Z132)/100)</f>
        <v/>
      </c>
      <c r="AW132" s="62">
        <f t="shared" ref="AW132:AW146" si="68">IF(AB132="","",AB132)</f>
        <v>0.91369150921022224</v>
      </c>
    </row>
    <row r="133" spans="1:49">
      <c r="A133" s="62">
        <v>2000</v>
      </c>
      <c r="B133" s="61">
        <v>1.5002</v>
      </c>
      <c r="C133" s="61">
        <v>30823</v>
      </c>
      <c r="D133" s="61">
        <v>1075.566</v>
      </c>
      <c r="E133" s="62">
        <v>1.86000122</v>
      </c>
      <c r="F133">
        <v>0.54471910400000001</v>
      </c>
      <c r="G133" s="61"/>
      <c r="H133" s="61">
        <v>0.20154969569510378</v>
      </c>
      <c r="I133" s="61">
        <v>180.96899999999999</v>
      </c>
      <c r="J133" s="61">
        <v>201.83099999999999</v>
      </c>
      <c r="K133" s="61">
        <v>410.99350600000002</v>
      </c>
      <c r="L133" s="61">
        <v>354.727891</v>
      </c>
      <c r="M133" s="61">
        <v>92.587548485965215</v>
      </c>
      <c r="N133" s="62">
        <f t="shared" si="58"/>
        <v>89.181995826674694</v>
      </c>
      <c r="O133" s="61">
        <v>122.39960000000001</v>
      </c>
      <c r="P133">
        <v>84.370408370000007</v>
      </c>
      <c r="Q133">
        <v>81.066364410000006</v>
      </c>
      <c r="R133">
        <v>72.947947630000002</v>
      </c>
      <c r="S133">
        <v>88.803173810000004</v>
      </c>
      <c r="T133">
        <v>105.0872645</v>
      </c>
      <c r="U133">
        <v>30.701903000000001</v>
      </c>
      <c r="V133">
        <v>14.87158</v>
      </c>
      <c r="W133">
        <v>1779.1252999999999</v>
      </c>
      <c r="X133">
        <v>0.61274677499999997</v>
      </c>
      <c r="Y133">
        <v>131.9341</v>
      </c>
      <c r="Z133" s="61">
        <v>5.489833333</v>
      </c>
      <c r="AB133" s="61">
        <v>0.82126870627925375</v>
      </c>
      <c r="AC133" s="63">
        <f t="shared" si="59"/>
        <v>1.8600012200000002E-2</v>
      </c>
      <c r="AD133" s="20">
        <f t="shared" si="57"/>
        <v>0.54471910400000001</v>
      </c>
      <c r="AE133" s="62" t="str">
        <f t="shared" si="60"/>
        <v/>
      </c>
      <c r="AF133" s="20">
        <f t="shared" si="56"/>
        <v>0.20154969569510378</v>
      </c>
      <c r="AG133" s="62">
        <f t="shared" si="61"/>
        <v>0.16825466777492035</v>
      </c>
      <c r="AH133" s="62">
        <f t="shared" si="62"/>
        <v>0.18765096702573342</v>
      </c>
      <c r="AI133" s="62">
        <f t="shared" si="47"/>
        <v>0.3821183507102307</v>
      </c>
      <c r="AJ133" s="62">
        <f t="shared" si="48"/>
        <v>0.32980578690661472</v>
      </c>
      <c r="AK133" s="62">
        <f t="shared" si="63"/>
        <v>5.2312563803615986E-2</v>
      </c>
      <c r="AL133" s="62">
        <f t="shared" ref="AL133:AL146" si="69">IF(OR(P133="",P132="",N133="",N132=""),"",LN((P133/P132)/(N133/N132)))</f>
        <v>-1.8824536926527944E-2</v>
      </c>
      <c r="AM133" s="62">
        <f t="shared" ref="AM133:AP146" si="70">IF(OR(Q133="",Q132="",$N133="",$N132=""),"",LN((Q133/Q132)/($N133/$N132)))</f>
        <v>-3.0968969469040774E-2</v>
      </c>
      <c r="AN133" s="62">
        <f t="shared" si="70"/>
        <v>5.4326150164735187E-3</v>
      </c>
      <c r="AO133" s="62">
        <f t="shared" si="70"/>
        <v>2.0665710612231103E-2</v>
      </c>
      <c r="AP133" s="62">
        <f t="shared" si="70"/>
        <v>-2.1165605956254784E-2</v>
      </c>
      <c r="AQ133" s="62">
        <f t="shared" si="50"/>
        <v>-0.72487263061214346</v>
      </c>
      <c r="AR133" s="62">
        <f t="shared" si="64"/>
        <v>6.7590044874008477</v>
      </c>
      <c r="AS133" s="62">
        <f t="shared" si="65"/>
        <v>0.61274677499999997</v>
      </c>
      <c r="AT133" s="62">
        <f t="shared" si="66"/>
        <v>0.12266481089956358</v>
      </c>
      <c r="AU133" s="62">
        <f t="shared" si="51"/>
        <v>6.6915447208089271E-3</v>
      </c>
      <c r="AV133" s="62" t="str">
        <f t="shared" si="67"/>
        <v/>
      </c>
      <c r="AW133" s="62">
        <f t="shared" si="68"/>
        <v>0.82126870627925375</v>
      </c>
    </row>
    <row r="134" spans="1:49">
      <c r="A134" s="62">
        <v>2001</v>
      </c>
      <c r="B134" s="61">
        <v>1.5926</v>
      </c>
      <c r="C134" s="61">
        <v>31150</v>
      </c>
      <c r="D134" s="61">
        <v>1107.4590000000001</v>
      </c>
      <c r="E134" s="62">
        <v>2.0299995590000002</v>
      </c>
      <c r="F134">
        <v>0.550463857</v>
      </c>
      <c r="G134" s="61"/>
      <c r="H134" s="61">
        <v>0.20825962857315711</v>
      </c>
      <c r="I134" s="61">
        <v>186.631</v>
      </c>
      <c r="J134" s="61">
        <v>198.9</v>
      </c>
      <c r="K134" s="61">
        <v>402.17160899999999</v>
      </c>
      <c r="L134" s="61">
        <v>343.31066299999998</v>
      </c>
      <c r="M134" s="61">
        <v>93.284019074172662</v>
      </c>
      <c r="N134" s="62">
        <f t="shared" si="58"/>
        <v>90.184098911539081</v>
      </c>
      <c r="O134" s="61">
        <v>123.7081</v>
      </c>
      <c r="P134">
        <v>86.050100459999996</v>
      </c>
      <c r="Q134">
        <v>82.731021420000005</v>
      </c>
      <c r="R134">
        <v>74.549582189999995</v>
      </c>
      <c r="S134">
        <v>89.991241419999994</v>
      </c>
      <c r="T134">
        <v>107.67212600000001</v>
      </c>
      <c r="U134">
        <v>30.991344000000002</v>
      </c>
      <c r="V134">
        <v>15.05903</v>
      </c>
      <c r="W134">
        <v>1767.9896000000001</v>
      </c>
      <c r="X134">
        <v>0.61716228699999998</v>
      </c>
      <c r="Y134">
        <v>138.58160000000001</v>
      </c>
      <c r="Z134" s="61">
        <v>3.768583333</v>
      </c>
      <c r="AB134" s="61">
        <v>0.82659144730192191</v>
      </c>
      <c r="AC134" s="63">
        <f t="shared" si="59"/>
        <v>2.0299995590000001E-2</v>
      </c>
      <c r="AD134" s="20">
        <f t="shared" si="57"/>
        <v>0.550463857</v>
      </c>
      <c r="AE134" s="62" t="str">
        <f t="shared" si="60"/>
        <v/>
      </c>
      <c r="AF134" s="20">
        <f t="shared" ref="AF134:AF146" si="71">IF(H134="","",H134)</f>
        <v>0.20825962857315711</v>
      </c>
      <c r="AG134" s="62">
        <f t="shared" si="61"/>
        <v>0.16852181435159225</v>
      </c>
      <c r="AH134" s="62">
        <f t="shared" si="62"/>
        <v>0.17960032831915221</v>
      </c>
      <c r="AI134" s="62">
        <f t="shared" ref="AI134:AI146" si="72">IF(OR(K134="",D134=""),"",K134/D134)</f>
        <v>0.36314807952258277</v>
      </c>
      <c r="AJ134" s="62">
        <f t="shared" ref="AJ134:AJ146" si="73">IF(OR(L134="",D134=""),"",L134/D134)</f>
        <v>0.30999853087112023</v>
      </c>
      <c r="AK134" s="62">
        <f t="shared" si="63"/>
        <v>5.3149548651462541E-2</v>
      </c>
      <c r="AL134" s="62">
        <f t="shared" si="69"/>
        <v>8.5390159131159462E-3</v>
      </c>
      <c r="AM134" s="62">
        <f t="shared" si="70"/>
        <v>9.1525608209903023E-3</v>
      </c>
      <c r="AN134" s="62">
        <f t="shared" si="70"/>
        <v>1.0544350311663587E-2</v>
      </c>
      <c r="AO134" s="62">
        <f t="shared" si="70"/>
        <v>2.1160117648802799E-3</v>
      </c>
      <c r="AP134" s="62">
        <f t="shared" si="70"/>
        <v>1.3125697871008648E-2</v>
      </c>
      <c r="AQ134" s="62">
        <f t="shared" si="50"/>
        <v>-0.72173012842105855</v>
      </c>
      <c r="AR134" s="62">
        <f t="shared" si="64"/>
        <v>6.7558682324062875</v>
      </c>
      <c r="AS134" s="62">
        <f t="shared" si="65"/>
        <v>0.61716228699999998</v>
      </c>
      <c r="AT134" s="62">
        <f t="shared" si="66"/>
        <v>0.12513474539463765</v>
      </c>
      <c r="AU134" s="62">
        <f t="shared" si="51"/>
        <v>4.3724387518861207E-2</v>
      </c>
      <c r="AV134" s="62" t="str">
        <f t="shared" si="67"/>
        <v/>
      </c>
      <c r="AW134" s="62">
        <f t="shared" si="68"/>
        <v>0.82659144730192191</v>
      </c>
    </row>
    <row r="135" spans="1:49">
      <c r="A135" s="62">
        <v>2002</v>
      </c>
      <c r="B135" s="61">
        <v>1.5795999999999999</v>
      </c>
      <c r="C135" s="61">
        <v>31489</v>
      </c>
      <c r="D135" s="61">
        <v>1154.9490000000001</v>
      </c>
      <c r="E135" s="62">
        <v>1.9799996689999999</v>
      </c>
      <c r="F135">
        <v>0.55929050199999997</v>
      </c>
      <c r="G135" s="61"/>
      <c r="H135" s="61">
        <v>0.20644461357168151</v>
      </c>
      <c r="I135" s="61">
        <v>184.88800000000001</v>
      </c>
      <c r="J135" s="61">
        <v>194.76400000000001</v>
      </c>
      <c r="K135" s="61">
        <v>396.01967400000001</v>
      </c>
      <c r="L135" s="61">
        <v>348.19805100000002</v>
      </c>
      <c r="M135" s="61">
        <v>95.214092206050992</v>
      </c>
      <c r="N135" s="62">
        <f t="shared" si="58"/>
        <v>91.152864427853231</v>
      </c>
      <c r="O135" s="61">
        <v>128.43369999999999</v>
      </c>
      <c r="P135">
        <v>87.709198950000001</v>
      </c>
      <c r="Q135">
        <v>84.681939479999997</v>
      </c>
      <c r="R135">
        <v>77.065943000000004</v>
      </c>
      <c r="S135">
        <v>88.336076219999995</v>
      </c>
      <c r="T135">
        <v>108.24866919999999</v>
      </c>
      <c r="U135">
        <v>31.288571999999998</v>
      </c>
      <c r="V135">
        <v>15.45227</v>
      </c>
      <c r="W135">
        <v>1749.4672</v>
      </c>
      <c r="X135">
        <v>0.62049591500000001</v>
      </c>
      <c r="Y135">
        <v>145.0488</v>
      </c>
      <c r="Z135" s="61">
        <v>2.58575</v>
      </c>
      <c r="AB135" s="61">
        <v>0.80553991872704178</v>
      </c>
      <c r="AC135" s="63">
        <f t="shared" si="59"/>
        <v>1.9799996689999998E-2</v>
      </c>
      <c r="AD135" s="20">
        <f t="shared" ref="AD135:AD146" si="74">IF(F135="","",F135)</f>
        <v>0.55929050199999997</v>
      </c>
      <c r="AE135" s="62" t="str">
        <f t="shared" si="60"/>
        <v/>
      </c>
      <c r="AF135" s="20">
        <f t="shared" si="71"/>
        <v>0.20644461357168151</v>
      </c>
      <c r="AG135" s="62">
        <f t="shared" si="61"/>
        <v>0.16008325908763071</v>
      </c>
      <c r="AH135" s="62">
        <f t="shared" si="62"/>
        <v>0.16863428601609248</v>
      </c>
      <c r="AI135" s="62">
        <f t="shared" si="72"/>
        <v>0.34288931719062921</v>
      </c>
      <c r="AJ135" s="62">
        <f t="shared" si="73"/>
        <v>0.30148348628380994</v>
      </c>
      <c r="AK135" s="62">
        <f t="shared" si="63"/>
        <v>4.1405830906819263E-2</v>
      </c>
      <c r="AL135" s="62">
        <f t="shared" si="69"/>
        <v>8.4122933223798706E-3</v>
      </c>
      <c r="AM135" s="62">
        <f t="shared" si="70"/>
        <v>1.2622908544119755E-2</v>
      </c>
      <c r="AN135" s="62">
        <f t="shared" si="70"/>
        <v>2.2512219635665905E-2</v>
      </c>
      <c r="AO135" s="62">
        <f t="shared" si="70"/>
        <v>-2.9248561199323762E-2</v>
      </c>
      <c r="AP135" s="62">
        <f t="shared" si="70"/>
        <v>-5.3444676522719633E-3</v>
      </c>
      <c r="AQ135" s="62">
        <f t="shared" si="50"/>
        <v>-0.70549700093787826</v>
      </c>
      <c r="AR135" s="62">
        <f t="shared" si="64"/>
        <v>6.7615695624803394</v>
      </c>
      <c r="AS135" s="62">
        <f t="shared" si="65"/>
        <v>0.62049591500000001</v>
      </c>
      <c r="AT135" s="62">
        <f t="shared" si="66"/>
        <v>0.12558892210824893</v>
      </c>
      <c r="AU135" s="62">
        <f t="shared" si="51"/>
        <v>2.7001031786532119E-2</v>
      </c>
      <c r="AV135" s="62" t="str">
        <f t="shared" si="67"/>
        <v/>
      </c>
      <c r="AW135" s="62">
        <f t="shared" si="68"/>
        <v>0.80553991872704178</v>
      </c>
    </row>
    <row r="136" spans="1:49">
      <c r="A136" s="62">
        <v>2003</v>
      </c>
      <c r="B136" s="61">
        <v>1.2924</v>
      </c>
      <c r="C136" s="61">
        <v>31783</v>
      </c>
      <c r="D136" s="61">
        <v>1214.6010000000001</v>
      </c>
      <c r="E136" s="62">
        <v>1.9700012440000001</v>
      </c>
      <c r="F136">
        <v>0.55611020499999997</v>
      </c>
      <c r="G136" s="61"/>
      <c r="H136" s="61">
        <v>0.20673455727436418</v>
      </c>
      <c r="I136" s="61">
        <v>195.66800000000001</v>
      </c>
      <c r="J136" s="61">
        <v>200.85300000000001</v>
      </c>
      <c r="K136" s="61">
        <v>381.65450399999997</v>
      </c>
      <c r="L136" s="61">
        <v>334.33069399999999</v>
      </c>
      <c r="M136" s="61">
        <v>96.188133541465149</v>
      </c>
      <c r="N136" s="62">
        <f t="shared" si="58"/>
        <v>94.012339945055672</v>
      </c>
      <c r="O136" s="61">
        <v>130.62739999999999</v>
      </c>
      <c r="P136">
        <v>89.185437030000003</v>
      </c>
      <c r="Q136">
        <v>84.304971010000003</v>
      </c>
      <c r="R136">
        <v>79.531632860000002</v>
      </c>
      <c r="S136">
        <v>86.927926810000002</v>
      </c>
      <c r="T136">
        <v>100.9670455</v>
      </c>
      <c r="U136">
        <v>31.596592999999999</v>
      </c>
      <c r="V136">
        <v>15.847490000000001</v>
      </c>
      <c r="W136">
        <v>1732.1358</v>
      </c>
      <c r="X136">
        <v>0.61244714300000003</v>
      </c>
      <c r="Y136">
        <v>148.47059999999999</v>
      </c>
      <c r="Z136" s="61">
        <v>2.8700833330000002</v>
      </c>
      <c r="AB136" s="61">
        <v>0.7656183155768953</v>
      </c>
      <c r="AC136" s="63">
        <f t="shared" si="59"/>
        <v>1.9700012440000001E-2</v>
      </c>
      <c r="AD136" s="20">
        <f t="shared" si="74"/>
        <v>0.55611020499999997</v>
      </c>
      <c r="AE136" s="62" t="str">
        <f t="shared" si="60"/>
        <v/>
      </c>
      <c r="AF136" s="20">
        <f t="shared" si="71"/>
        <v>0.20673455727436418</v>
      </c>
      <c r="AG136" s="62">
        <f t="shared" si="61"/>
        <v>0.16109652470235081</v>
      </c>
      <c r="AH136" s="62">
        <f t="shared" si="62"/>
        <v>0.16536541629720378</v>
      </c>
      <c r="AI136" s="62">
        <f t="shared" si="72"/>
        <v>0.31422212232659114</v>
      </c>
      <c r="AJ136" s="62">
        <f t="shared" si="73"/>
        <v>0.27525968939594153</v>
      </c>
      <c r="AK136" s="62">
        <f t="shared" si="63"/>
        <v>3.8962432930649604E-2</v>
      </c>
      <c r="AL136" s="62">
        <f t="shared" si="69"/>
        <v>-1.4197144327126212E-2</v>
      </c>
      <c r="AM136" s="62">
        <f t="shared" si="70"/>
        <v>-3.5349641887578789E-2</v>
      </c>
      <c r="AN136" s="62">
        <f t="shared" si="70"/>
        <v>6.0525857708000684E-4</v>
      </c>
      <c r="AO136" s="62">
        <f t="shared" si="70"/>
        <v>-4.6957364140934044E-2</v>
      </c>
      <c r="AP136" s="62">
        <f t="shared" si="70"/>
        <v>-0.10052501522655657</v>
      </c>
      <c r="AQ136" s="62">
        <f t="shared" si="50"/>
        <v>-0.69003817016292857</v>
      </c>
      <c r="AR136" s="62">
        <f t="shared" si="64"/>
        <v>6.7670723223523384</v>
      </c>
      <c r="AS136" s="62">
        <f t="shared" si="65"/>
        <v>0.61244714300000003</v>
      </c>
      <c r="AT136" s="62">
        <f t="shared" si="66"/>
        <v>0.12223816710178896</v>
      </c>
      <c r="AU136" s="62">
        <f t="shared" si="51"/>
        <v>-5.0306236053906973E-3</v>
      </c>
      <c r="AV136" s="62" t="str">
        <f t="shared" si="67"/>
        <v/>
      </c>
      <c r="AW136" s="62">
        <f t="shared" si="68"/>
        <v>0.7656183155768953</v>
      </c>
    </row>
    <row r="137" spans="1:49">
      <c r="A137" s="62">
        <v>2004</v>
      </c>
      <c r="B137" s="61">
        <v>1.2036</v>
      </c>
      <c r="C137" s="61">
        <v>32082</v>
      </c>
      <c r="D137" s="61">
        <v>1290.1849999999999</v>
      </c>
      <c r="E137" s="62">
        <v>2.0000010829999999</v>
      </c>
      <c r="F137">
        <v>0.54628134100000003</v>
      </c>
      <c r="G137" s="61"/>
      <c r="H137" s="61">
        <v>0.21610854257335188</v>
      </c>
      <c r="I137" s="61">
        <v>198.49199999999999</v>
      </c>
      <c r="J137" s="61">
        <v>209.74</v>
      </c>
      <c r="K137" s="61">
        <v>395.89710000000002</v>
      </c>
      <c r="L137" s="61">
        <v>354.85914000000002</v>
      </c>
      <c r="M137" s="61">
        <v>97.894257547756254</v>
      </c>
      <c r="N137" s="62">
        <f t="shared" si="58"/>
        <v>97.207763323050017</v>
      </c>
      <c r="O137" s="61">
        <v>133.62270000000001</v>
      </c>
      <c r="P137">
        <v>90.599647270000006</v>
      </c>
      <c r="Q137">
        <v>86.263153900000006</v>
      </c>
      <c r="R137">
        <v>80.976557209999996</v>
      </c>
      <c r="S137">
        <v>88.788240830000007</v>
      </c>
      <c r="T137">
        <v>98.724265650000007</v>
      </c>
      <c r="U137">
        <v>31.918582000000001</v>
      </c>
      <c r="V137">
        <v>16.15945</v>
      </c>
      <c r="W137">
        <v>1751.0588</v>
      </c>
      <c r="X137">
        <v>0.60659223799999995</v>
      </c>
      <c r="Y137">
        <v>157.00839999999999</v>
      </c>
      <c r="Z137" s="61">
        <v>2.2199166670000001</v>
      </c>
      <c r="AB137" s="61">
        <v>0.72600716086221628</v>
      </c>
      <c r="AC137" s="63">
        <f t="shared" si="59"/>
        <v>2.0000010829999998E-2</v>
      </c>
      <c r="AD137" s="20">
        <f t="shared" si="74"/>
        <v>0.54628134100000003</v>
      </c>
      <c r="AE137" s="62" t="str">
        <f t="shared" si="60"/>
        <v/>
      </c>
      <c r="AF137" s="20">
        <f t="shared" si="71"/>
        <v>0.21610854257335188</v>
      </c>
      <c r="AG137" s="62">
        <f t="shared" si="61"/>
        <v>0.15384770401144021</v>
      </c>
      <c r="AH137" s="62">
        <f t="shared" si="62"/>
        <v>0.16256583358200569</v>
      </c>
      <c r="AI137" s="62">
        <f t="shared" si="72"/>
        <v>0.30685297069800072</v>
      </c>
      <c r="AJ137" s="62">
        <f t="shared" si="73"/>
        <v>0.27504516019020531</v>
      </c>
      <c r="AK137" s="62">
        <f t="shared" si="63"/>
        <v>3.1807810507795409E-2</v>
      </c>
      <c r="AL137" s="62">
        <f t="shared" si="69"/>
        <v>-1.7691972677910492E-2</v>
      </c>
      <c r="AM137" s="62">
        <f t="shared" si="70"/>
        <v>-1.0462806281150592E-2</v>
      </c>
      <c r="AN137" s="62">
        <f t="shared" si="70"/>
        <v>-1.5419672697770869E-2</v>
      </c>
      <c r="AO137" s="62">
        <f t="shared" si="70"/>
        <v>-1.2249657894221022E-2</v>
      </c>
      <c r="AP137" s="62">
        <f t="shared" si="70"/>
        <v>-5.5887940805600951E-2</v>
      </c>
      <c r="AQ137" s="62">
        <f t="shared" si="50"/>
        <v>-0.68068333017566329</v>
      </c>
      <c r="AR137" s="62">
        <f t="shared" si="64"/>
        <v>6.7872925823573311</v>
      </c>
      <c r="AS137" s="62">
        <f t="shared" si="65"/>
        <v>0.60659223799999995</v>
      </c>
      <c r="AT137" s="62">
        <f t="shared" si="66"/>
        <v>0.12169448567453504</v>
      </c>
      <c r="AU137" s="62">
        <f t="shared" si="51"/>
        <v>-4.7236948603994189E-3</v>
      </c>
      <c r="AV137" s="62" t="str">
        <f t="shared" si="67"/>
        <v/>
      </c>
      <c r="AW137" s="62">
        <f t="shared" si="68"/>
        <v>0.72600716086221628</v>
      </c>
    </row>
    <row r="138" spans="1:49">
      <c r="A138" s="62">
        <v>2005</v>
      </c>
      <c r="B138" s="61">
        <v>1.1645000000000001</v>
      </c>
      <c r="C138" s="61">
        <v>32388</v>
      </c>
      <c r="D138" s="61">
        <v>1368.7260000000001</v>
      </c>
      <c r="E138" s="62">
        <v>1.979999372</v>
      </c>
      <c r="F138">
        <v>0.54089359299999995</v>
      </c>
      <c r="G138" s="61"/>
      <c r="H138" s="61">
        <v>0.2269256902383962</v>
      </c>
      <c r="I138" s="61">
        <v>220.09</v>
      </c>
      <c r="J138" s="61">
        <v>221.37200000000001</v>
      </c>
      <c r="K138" s="61">
        <v>436.35070000000002</v>
      </c>
      <c r="L138" s="61">
        <v>380.85829999999999</v>
      </c>
      <c r="M138" s="61">
        <v>100</v>
      </c>
      <c r="N138" s="62">
        <f t="shared" si="58"/>
        <v>100</v>
      </c>
      <c r="O138" s="61">
        <v>136.70269999999999</v>
      </c>
      <c r="P138">
        <v>92.159982099999993</v>
      </c>
      <c r="Q138">
        <v>87.423883320000002</v>
      </c>
      <c r="R138">
        <v>83.911157160000002</v>
      </c>
      <c r="S138">
        <v>91.23940734</v>
      </c>
      <c r="T138">
        <v>97.994165159999994</v>
      </c>
      <c r="U138">
        <v>32.256332999999998</v>
      </c>
      <c r="V138">
        <v>16.437930000000001</v>
      </c>
      <c r="W138">
        <v>1739.1814999999999</v>
      </c>
      <c r="X138">
        <v>0.59875053199999995</v>
      </c>
      <c r="Y138">
        <v>167.17060000000001</v>
      </c>
      <c r="Z138" s="61">
        <v>2.7260833330000001</v>
      </c>
      <c r="AB138" s="61">
        <v>0.71608150846711238</v>
      </c>
      <c r="AC138" s="63">
        <f t="shared" si="59"/>
        <v>1.9799993719999999E-2</v>
      </c>
      <c r="AD138" s="20">
        <f t="shared" si="74"/>
        <v>0.54089359299999995</v>
      </c>
      <c r="AE138" s="62" t="str">
        <f t="shared" si="60"/>
        <v/>
      </c>
      <c r="AF138" s="20">
        <f t="shared" si="71"/>
        <v>0.2269256902383962</v>
      </c>
      <c r="AG138" s="62">
        <f t="shared" si="61"/>
        <v>0.1607991665241984</v>
      </c>
      <c r="AH138" s="62">
        <f t="shared" si="62"/>
        <v>0.16173580395199624</v>
      </c>
      <c r="AI138" s="62">
        <f t="shared" si="72"/>
        <v>0.31880062189218294</v>
      </c>
      <c r="AJ138" s="62">
        <f t="shared" si="73"/>
        <v>0.27825751830534379</v>
      </c>
      <c r="AK138" s="62">
        <f t="shared" si="63"/>
        <v>4.0543103586839158E-2</v>
      </c>
      <c r="AL138" s="62">
        <f t="shared" si="69"/>
        <v>-1.1243925186514394E-2</v>
      </c>
      <c r="AM138" s="62">
        <f t="shared" si="70"/>
        <v>-1.4953651538631754E-2</v>
      </c>
      <c r="AN138" s="62">
        <f t="shared" si="70"/>
        <v>7.2792825215853329E-3</v>
      </c>
      <c r="AO138" s="62">
        <f t="shared" si="70"/>
        <v>-1.0869244970943678E-3</v>
      </c>
      <c r="AP138" s="62">
        <f t="shared" si="70"/>
        <v>-3.574243922425685E-2</v>
      </c>
      <c r="AQ138" s="62">
        <f t="shared" si="50"/>
        <v>-0.67412292676468699</v>
      </c>
      <c r="AR138" s="62">
        <f t="shared" si="64"/>
        <v>6.787046952471167</v>
      </c>
      <c r="AS138" s="62">
        <f t="shared" si="65"/>
        <v>0.59875053199999995</v>
      </c>
      <c r="AT138" s="62">
        <f t="shared" si="66"/>
        <v>0.12213591325071635</v>
      </c>
      <c r="AU138" s="62">
        <f t="shared" si="51"/>
        <v>-6.1204414623991232E-3</v>
      </c>
      <c r="AV138" s="62" t="str">
        <f t="shared" si="67"/>
        <v/>
      </c>
      <c r="AW138" s="62">
        <f t="shared" si="68"/>
        <v>0.71608150846711238</v>
      </c>
    </row>
    <row r="139" spans="1:49">
      <c r="A139" s="62">
        <v>2006</v>
      </c>
      <c r="B139" s="61">
        <v>1.1653</v>
      </c>
      <c r="C139" s="61">
        <v>32716</v>
      </c>
      <c r="D139" s="61">
        <v>1439.2909999999999</v>
      </c>
      <c r="E139" s="62">
        <v>1.949999668</v>
      </c>
      <c r="F139">
        <v>0.54116703099999997</v>
      </c>
      <c r="G139" s="61"/>
      <c r="H139" s="61">
        <v>0.23811045723933327</v>
      </c>
      <c r="I139" s="61">
        <v>219.696</v>
      </c>
      <c r="J139" s="61">
        <v>232.41200000000001</v>
      </c>
      <c r="K139" s="61">
        <v>440.36509999999998</v>
      </c>
      <c r="L139" s="61">
        <v>397.04390000000001</v>
      </c>
      <c r="M139" s="61">
        <v>101.80891296208546</v>
      </c>
      <c r="N139" s="62">
        <f t="shared" si="58"/>
        <v>102.2516261059702</v>
      </c>
      <c r="O139" s="61">
        <v>138.60149999999999</v>
      </c>
      <c r="P139">
        <v>93.398919140000004</v>
      </c>
      <c r="Q139">
        <v>90.789696280000001</v>
      </c>
      <c r="R139">
        <v>87.078027689999999</v>
      </c>
      <c r="S139">
        <v>91.460729799999996</v>
      </c>
      <c r="T139">
        <v>97.212456020000005</v>
      </c>
      <c r="U139">
        <v>32.611435999999998</v>
      </c>
      <c r="V139">
        <v>16.787510000000001</v>
      </c>
      <c r="W139">
        <v>1733.231</v>
      </c>
      <c r="X139">
        <v>0.605504453</v>
      </c>
      <c r="Y139">
        <v>180.87360000000001</v>
      </c>
      <c r="Z139" s="61">
        <v>4.034166667</v>
      </c>
      <c r="AB139" s="61">
        <v>0.70255273527049344</v>
      </c>
      <c r="AC139" s="63">
        <f t="shared" si="59"/>
        <v>1.9499996679999999E-2</v>
      </c>
      <c r="AD139" s="20">
        <f t="shared" si="74"/>
        <v>0.54116703099999997</v>
      </c>
      <c r="AE139" s="62" t="str">
        <f t="shared" si="60"/>
        <v/>
      </c>
      <c r="AF139" s="20">
        <f t="shared" si="71"/>
        <v>0.23811045723933327</v>
      </c>
      <c r="AG139" s="62">
        <f t="shared" si="61"/>
        <v>0.15264182156353373</v>
      </c>
      <c r="AH139" s="62">
        <f t="shared" si="62"/>
        <v>0.16147672708298741</v>
      </c>
      <c r="AI139" s="62">
        <f t="shared" si="72"/>
        <v>0.30595973989971453</v>
      </c>
      <c r="AJ139" s="62">
        <f t="shared" si="73"/>
        <v>0.27586075366274093</v>
      </c>
      <c r="AK139" s="62">
        <f t="shared" si="63"/>
        <v>3.0098986236973602E-2</v>
      </c>
      <c r="AL139" s="62">
        <f t="shared" si="69"/>
        <v>-8.9127419744059189E-3</v>
      </c>
      <c r="AM139" s="62">
        <f t="shared" si="70"/>
        <v>1.551078016805648E-2</v>
      </c>
      <c r="AN139" s="62">
        <f t="shared" si="70"/>
        <v>1.4779488385059407E-2</v>
      </c>
      <c r="AO139" s="62">
        <f t="shared" si="70"/>
        <v>-1.9843716181730458E-2</v>
      </c>
      <c r="AP139" s="62">
        <f t="shared" si="70"/>
        <v>-3.0275598149603844E-2</v>
      </c>
      <c r="AQ139" s="62">
        <f t="shared" si="50"/>
        <v>-0.66402786687311177</v>
      </c>
      <c r="AR139" s="62">
        <f t="shared" si="64"/>
        <v>6.79371470882392</v>
      </c>
      <c r="AS139" s="62">
        <f t="shared" si="65"/>
        <v>0.605504453</v>
      </c>
      <c r="AT139" s="62">
        <f t="shared" si="66"/>
        <v>0.12566854096912997</v>
      </c>
      <c r="AU139" s="62">
        <f t="shared" si="51"/>
        <v>4.9943212847629453E-3</v>
      </c>
      <c r="AV139" s="62" t="str">
        <f t="shared" si="67"/>
        <v/>
      </c>
      <c r="AW139" s="62">
        <f t="shared" si="68"/>
        <v>0.70255273527049344</v>
      </c>
    </row>
    <row r="140" spans="1:49">
      <c r="A140" s="62">
        <v>2007</v>
      </c>
      <c r="B140" s="61">
        <v>0.98809999999999998</v>
      </c>
      <c r="C140" s="61">
        <v>33037</v>
      </c>
      <c r="D140" s="61">
        <v>1531.4269999999999</v>
      </c>
      <c r="E140" s="62">
        <v>1.909999628</v>
      </c>
      <c r="F140">
        <v>0.54432083799999997</v>
      </c>
      <c r="G140" s="61"/>
      <c r="H140" s="61">
        <v>0.23906414266404602</v>
      </c>
      <c r="I140" s="61">
        <v>230.779</v>
      </c>
      <c r="J140" s="61">
        <v>245.655</v>
      </c>
      <c r="K140" s="61">
        <v>450.32080000000002</v>
      </c>
      <c r="L140" s="61">
        <v>407.30090000000001</v>
      </c>
      <c r="M140" s="61">
        <v>102.90608018834766</v>
      </c>
      <c r="N140" s="62">
        <f t="shared" si="58"/>
        <v>106.59142644688716</v>
      </c>
      <c r="O140" s="61">
        <v>142.01939999999999</v>
      </c>
      <c r="P140">
        <v>94.896117250000003</v>
      </c>
      <c r="Q140">
        <v>93.769983679999996</v>
      </c>
      <c r="R140">
        <v>89.753239030000003</v>
      </c>
      <c r="S140">
        <v>92.183654970000006</v>
      </c>
      <c r="T140">
        <v>95.114708899999997</v>
      </c>
      <c r="U140">
        <v>32.982275000000001</v>
      </c>
      <c r="V140">
        <v>17.266950000000001</v>
      </c>
      <c r="W140">
        <v>1724.6893</v>
      </c>
      <c r="X140">
        <v>0.60598212500000004</v>
      </c>
      <c r="Y140">
        <v>194.5831</v>
      </c>
      <c r="Z140" s="61">
        <v>4.1516666669999998</v>
      </c>
      <c r="AB140" s="61">
        <v>0.66518260787701811</v>
      </c>
      <c r="AC140" s="63">
        <f t="shared" si="59"/>
        <v>1.909999628E-2</v>
      </c>
      <c r="AD140" s="20">
        <f t="shared" si="74"/>
        <v>0.54432083799999997</v>
      </c>
      <c r="AE140" s="62" t="str">
        <f t="shared" si="60"/>
        <v/>
      </c>
      <c r="AF140" s="20">
        <f t="shared" si="71"/>
        <v>0.23906414266404602</v>
      </c>
      <c r="AG140" s="62">
        <f t="shared" si="61"/>
        <v>0.15069539716878441</v>
      </c>
      <c r="AH140" s="62">
        <f t="shared" si="62"/>
        <v>0.16040921310646869</v>
      </c>
      <c r="AI140" s="62">
        <f t="shared" si="72"/>
        <v>0.29405306292758326</v>
      </c>
      <c r="AJ140" s="62">
        <f t="shared" si="73"/>
        <v>0.2659616814905314</v>
      </c>
      <c r="AK140" s="62">
        <f t="shared" si="63"/>
        <v>2.8091381437051866E-2</v>
      </c>
      <c r="AL140" s="62">
        <f t="shared" si="69"/>
        <v>-2.5663365268664948E-2</v>
      </c>
      <c r="AM140" s="62">
        <f t="shared" si="70"/>
        <v>-9.2673838235287145E-3</v>
      </c>
      <c r="AN140" s="62">
        <f t="shared" si="70"/>
        <v>-1.1306853655518352E-2</v>
      </c>
      <c r="AO140" s="62">
        <f t="shared" si="70"/>
        <v>-3.3693243914789048E-2</v>
      </c>
      <c r="AP140" s="62">
        <f t="shared" si="70"/>
        <v>-6.3381609436738637E-2</v>
      </c>
      <c r="AQ140" s="62">
        <f t="shared" si="50"/>
        <v>-0.64717602622398052</v>
      </c>
      <c r="AR140" s="62">
        <f t="shared" si="64"/>
        <v>6.8056261710766268</v>
      </c>
      <c r="AS140" s="62">
        <f t="shared" si="65"/>
        <v>0.60598212500000004</v>
      </c>
      <c r="AT140" s="62">
        <f t="shared" si="66"/>
        <v>0.12705999045334843</v>
      </c>
      <c r="AU140" s="62">
        <f t="shared" si="51"/>
        <v>-1.2247164664523219E-3</v>
      </c>
      <c r="AV140" s="62" t="str">
        <f t="shared" si="67"/>
        <v/>
      </c>
      <c r="AW140" s="62">
        <f t="shared" si="68"/>
        <v>0.66518260787701811</v>
      </c>
    </row>
    <row r="141" spans="1:49">
      <c r="A141" s="62">
        <v>2008</v>
      </c>
      <c r="B141" s="61">
        <v>1.2245999999999999</v>
      </c>
      <c r="C141" s="61">
        <v>33390</v>
      </c>
      <c r="D141" s="61">
        <v>1602.4739999999999</v>
      </c>
      <c r="E141" s="62">
        <v>1.8600001049999999</v>
      </c>
      <c r="F141">
        <v>0.54119323900000005</v>
      </c>
      <c r="G141" s="61"/>
      <c r="H141" s="61">
        <v>0.24120888378565586</v>
      </c>
      <c r="I141" s="61">
        <v>246.02699999999999</v>
      </c>
      <c r="J141" s="61">
        <v>244.00899999999999</v>
      </c>
      <c r="K141" s="61">
        <v>483.48809999999997</v>
      </c>
      <c r="L141" s="61">
        <v>433.99900000000002</v>
      </c>
      <c r="M141" s="61">
        <v>102.81678967756324</v>
      </c>
      <c r="N141" s="62">
        <f t="shared" si="58"/>
        <v>110.45316039868706</v>
      </c>
      <c r="O141" s="61">
        <v>145.64065910222212</v>
      </c>
      <c r="P141">
        <v>96.37958802</v>
      </c>
      <c r="Q141">
        <v>97.270674459999995</v>
      </c>
      <c r="R141">
        <v>92.717830480000003</v>
      </c>
      <c r="S141">
        <v>101.9268546</v>
      </c>
      <c r="T141">
        <v>100.8422405</v>
      </c>
      <c r="U141">
        <v>33.363256</v>
      </c>
      <c r="V141">
        <v>17.656580000000002</v>
      </c>
      <c r="W141">
        <v>1713.3909000000001</v>
      </c>
      <c r="X141">
        <v>0.596896231</v>
      </c>
      <c r="Y141">
        <v>209.7988</v>
      </c>
      <c r="Z141" s="61">
        <v>2.39</v>
      </c>
      <c r="AB141" s="61">
        <v>0.71114082541171431</v>
      </c>
      <c r="AC141" s="63">
        <f t="shared" si="59"/>
        <v>1.8600001049999999E-2</v>
      </c>
      <c r="AD141" s="20">
        <f t="shared" si="74"/>
        <v>0.54119323900000005</v>
      </c>
      <c r="AE141" s="62" t="str">
        <f t="shared" si="60"/>
        <v/>
      </c>
      <c r="AF141" s="20">
        <f t="shared" si="71"/>
        <v>0.24120888378565586</v>
      </c>
      <c r="AG141" s="62">
        <f t="shared" si="61"/>
        <v>0.15352948004148584</v>
      </c>
      <c r="AH141" s="62">
        <f t="shared" si="62"/>
        <v>0.15227017723844505</v>
      </c>
      <c r="AI141" s="62">
        <f t="shared" si="72"/>
        <v>0.30171353794195727</v>
      </c>
      <c r="AJ141" s="62">
        <f t="shared" si="73"/>
        <v>0.27083060317983321</v>
      </c>
      <c r="AK141" s="62">
        <f t="shared" si="63"/>
        <v>3.0882934762124059E-2</v>
      </c>
      <c r="AL141" s="62">
        <f t="shared" si="69"/>
        <v>-2.0076816121497428E-2</v>
      </c>
      <c r="AM141" s="62">
        <f t="shared" si="70"/>
        <v>1.0642872364926309E-3</v>
      </c>
      <c r="AN141" s="62">
        <f t="shared" si="70"/>
        <v>-3.0917781771985014E-3</v>
      </c>
      <c r="AO141" s="62">
        <f t="shared" si="70"/>
        <v>6.4884145280117766E-2</v>
      </c>
      <c r="AP141" s="62">
        <f t="shared" si="70"/>
        <v>2.2885233001393165E-2</v>
      </c>
      <c r="AQ141" s="62">
        <f t="shared" si="50"/>
        <v>-0.63634665620871356</v>
      </c>
      <c r="AR141" s="62">
        <f t="shared" si="64"/>
        <v>6.8098830122297365</v>
      </c>
      <c r="AS141" s="62">
        <f t="shared" si="65"/>
        <v>0.596896231</v>
      </c>
      <c r="AT141" s="62">
        <f t="shared" si="66"/>
        <v>0.13092181214796622</v>
      </c>
      <c r="AU141" s="62">
        <f t="shared" si="51"/>
        <v>5.9282045424879082E-3</v>
      </c>
      <c r="AV141" s="62" t="str">
        <f t="shared" si="67"/>
        <v/>
      </c>
      <c r="AW141" s="62">
        <f t="shared" si="68"/>
        <v>0.71114082541171431</v>
      </c>
    </row>
    <row r="142" spans="1:49">
      <c r="A142" s="62">
        <v>2009</v>
      </c>
      <c r="B142" s="61">
        <v>1.0466</v>
      </c>
      <c r="C142" s="61">
        <v>33774</v>
      </c>
      <c r="D142" s="61">
        <v>1527.67</v>
      </c>
      <c r="E142" s="62">
        <v>1.9200005899999999</v>
      </c>
      <c r="F142">
        <v>0.57191512200000005</v>
      </c>
      <c r="G142" s="61"/>
      <c r="H142" s="61">
        <v>0.22799426577729484</v>
      </c>
      <c r="I142" s="61">
        <v>256.05399999999997</v>
      </c>
      <c r="J142" s="61">
        <v>226.38499999999999</v>
      </c>
      <c r="K142" s="61">
        <v>357.3732</v>
      </c>
      <c r="L142" s="61">
        <v>365.35939999999999</v>
      </c>
      <c r="M142" s="61">
        <v>98.648263936647865</v>
      </c>
      <c r="N142" s="62">
        <f t="shared" si="58"/>
        <v>108.49887070057058</v>
      </c>
      <c r="O142" s="61">
        <v>146.07716754521437</v>
      </c>
      <c r="P142">
        <v>96.61980174</v>
      </c>
      <c r="Q142">
        <v>97.837141360000004</v>
      </c>
      <c r="R142">
        <v>95.458278480000004</v>
      </c>
      <c r="S142">
        <v>92.121027069999997</v>
      </c>
      <c r="T142">
        <v>100.0888047</v>
      </c>
      <c r="U142">
        <v>33.746558999999998</v>
      </c>
      <c r="V142">
        <v>17.435600000000001</v>
      </c>
      <c r="W142">
        <v>1678.5153</v>
      </c>
      <c r="X142">
        <v>0.631594718</v>
      </c>
      <c r="Y142">
        <v>217.44970000000001</v>
      </c>
      <c r="Z142" s="61">
        <v>0.35</v>
      </c>
      <c r="AB142" s="61">
        <v>0.83301405834589615</v>
      </c>
      <c r="AC142" s="63">
        <f t="shared" si="59"/>
        <v>1.9200005899999997E-2</v>
      </c>
      <c r="AD142" s="20">
        <f t="shared" si="74"/>
        <v>0.57191512200000005</v>
      </c>
      <c r="AE142" s="62" t="str">
        <f t="shared" si="60"/>
        <v/>
      </c>
      <c r="AF142" s="20">
        <f t="shared" si="71"/>
        <v>0.22799426577729484</v>
      </c>
      <c r="AG142" s="62">
        <f t="shared" si="61"/>
        <v>0.1676108059986777</v>
      </c>
      <c r="AH142" s="62">
        <f t="shared" si="62"/>
        <v>0.14818972683891155</v>
      </c>
      <c r="AI142" s="62">
        <f t="shared" si="72"/>
        <v>0.23393350658191886</v>
      </c>
      <c r="AJ142" s="62">
        <f t="shared" si="73"/>
        <v>0.23916120628146129</v>
      </c>
      <c r="AK142" s="62">
        <f t="shared" si="63"/>
        <v>-5.2276996995424263E-3</v>
      </c>
      <c r="AL142" s="62">
        <f t="shared" si="69"/>
        <v>2.034104916389104E-2</v>
      </c>
      <c r="AM142" s="62">
        <f t="shared" si="70"/>
        <v>2.3658501362086599E-2</v>
      </c>
      <c r="AN142" s="62">
        <f t="shared" si="70"/>
        <v>4.6980255996591939E-2</v>
      </c>
      <c r="AO142" s="62">
        <f t="shared" si="70"/>
        <v>-8.3300441459151151E-2</v>
      </c>
      <c r="AP142" s="62">
        <f t="shared" si="70"/>
        <v>1.0352297129639443E-2</v>
      </c>
      <c r="AQ142" s="62">
        <f t="shared" si="50"/>
        <v>-0.66036436349368899</v>
      </c>
      <c r="AR142" s="62">
        <f t="shared" si="64"/>
        <v>6.7653005681663583</v>
      </c>
      <c r="AS142" s="62">
        <f t="shared" si="65"/>
        <v>0.631594718</v>
      </c>
      <c r="AT142" s="62">
        <f t="shared" si="66"/>
        <v>0.14234075422047957</v>
      </c>
      <c r="AU142" s="62">
        <f t="shared" si="51"/>
        <v>4.1751778660617314E-2</v>
      </c>
      <c r="AV142" s="62" t="str">
        <f t="shared" si="67"/>
        <v/>
      </c>
      <c r="AW142" s="62">
        <f t="shared" si="68"/>
        <v>0.83301405834589615</v>
      </c>
    </row>
    <row r="143" spans="1:49">
      <c r="A143" s="62">
        <v>2010</v>
      </c>
      <c r="B143" s="61">
        <v>1.0008999999999999</v>
      </c>
      <c r="C143" s="61">
        <v>34154</v>
      </c>
      <c r="D143" s="61">
        <v>1621.529</v>
      </c>
      <c r="E143" s="62">
        <v>1.8299998909999999</v>
      </c>
      <c r="F143">
        <v>0.56458821100000001</v>
      </c>
      <c r="G143" s="61"/>
      <c r="H143" s="61">
        <v>0.23926785196696948</v>
      </c>
      <c r="I143" s="61">
        <v>279.77100000000002</v>
      </c>
      <c r="J143" s="61">
        <v>233.17099999999999</v>
      </c>
      <c r="K143" s="61">
        <v>398.85700000000003</v>
      </c>
      <c r="L143" s="61">
        <v>403.70119999999997</v>
      </c>
      <c r="M143" s="61">
        <v>100.56359649120606</v>
      </c>
      <c r="N143" s="62">
        <f t="shared" si="58"/>
        <v>111.71460719160126</v>
      </c>
      <c r="O143" s="61">
        <v>148.66175701030005</v>
      </c>
      <c r="P143">
        <v>97.921895340000006</v>
      </c>
      <c r="Q143">
        <v>98.367199929999998</v>
      </c>
      <c r="R143">
        <v>96.710048470000004</v>
      </c>
      <c r="S143">
        <v>93.459211049999993</v>
      </c>
      <c r="T143">
        <v>96.757527760000002</v>
      </c>
      <c r="U143">
        <v>34.126173000000001</v>
      </c>
      <c r="V143">
        <v>17.73948</v>
      </c>
      <c r="W143">
        <v>1685.5376000000001</v>
      </c>
      <c r="X143">
        <v>0.61235421899999998</v>
      </c>
      <c r="Y143">
        <v>221.15979999999999</v>
      </c>
      <c r="Z143" s="61">
        <v>0.59750000000000003</v>
      </c>
      <c r="AB143" s="61">
        <v>0.83953175165947735</v>
      </c>
      <c r="AC143" s="63">
        <f t="shared" si="59"/>
        <v>1.829999891E-2</v>
      </c>
      <c r="AD143" s="20">
        <f t="shared" si="74"/>
        <v>0.56458821100000001</v>
      </c>
      <c r="AE143" s="62" t="str">
        <f t="shared" si="60"/>
        <v/>
      </c>
      <c r="AF143" s="20">
        <f t="shared" si="71"/>
        <v>0.23926785196696948</v>
      </c>
      <c r="AG143" s="62">
        <f t="shared" si="61"/>
        <v>0.17253530464148345</v>
      </c>
      <c r="AH143" s="62">
        <f t="shared" si="62"/>
        <v>0.14379699653845229</v>
      </c>
      <c r="AI143" s="62">
        <f t="shared" si="72"/>
        <v>0.24597586598821239</v>
      </c>
      <c r="AJ143" s="62">
        <f t="shared" si="73"/>
        <v>0.24896329328676822</v>
      </c>
      <c r="AK143" s="62">
        <f t="shared" si="63"/>
        <v>-2.9874272985558337E-3</v>
      </c>
      <c r="AL143" s="62">
        <f t="shared" si="69"/>
        <v>-1.5821237109807557E-2</v>
      </c>
      <c r="AM143" s="62">
        <f t="shared" si="70"/>
        <v>-2.380456353213287E-2</v>
      </c>
      <c r="AN143" s="62">
        <f t="shared" si="70"/>
        <v>-1.6179671079712885E-2</v>
      </c>
      <c r="AO143" s="62">
        <f t="shared" si="70"/>
        <v>-1.4785833018161793E-2</v>
      </c>
      <c r="AP143" s="62">
        <f t="shared" si="70"/>
        <v>-6.3057408242959578E-2</v>
      </c>
      <c r="AQ143" s="62">
        <f t="shared" si="50"/>
        <v>-0.65427196237753138</v>
      </c>
      <c r="AR143" s="62">
        <f t="shared" si="64"/>
        <v>6.7755678799682642</v>
      </c>
      <c r="AS143" s="62">
        <f t="shared" si="65"/>
        <v>0.61235421899999998</v>
      </c>
      <c r="AT143" s="62">
        <f t="shared" si="66"/>
        <v>0.13638966678980147</v>
      </c>
      <c r="AU143" s="62">
        <f t="shared" si="51"/>
        <v>-2.5707704523361918E-2</v>
      </c>
      <c r="AV143" s="62" t="str">
        <f t="shared" si="67"/>
        <v/>
      </c>
      <c r="AW143" s="62">
        <f t="shared" si="68"/>
        <v>0.83953175165947735</v>
      </c>
    </row>
    <row r="144" spans="1:49">
      <c r="A144" s="62">
        <v>2011</v>
      </c>
      <c r="B144" s="61">
        <v>1.0209999999999999</v>
      </c>
      <c r="C144" s="61">
        <v>34499</v>
      </c>
      <c r="D144" s="61">
        <v>1718.6849999999999</v>
      </c>
      <c r="E144" s="62">
        <v>1.7900003440000001</v>
      </c>
      <c r="F144">
        <v>0.55415437400000001</v>
      </c>
      <c r="G144" s="61">
        <v>3.9</v>
      </c>
      <c r="H144" s="61">
        <v>0.23974073276739843</v>
      </c>
      <c r="I144" s="61">
        <v>275.572</v>
      </c>
      <c r="J144" s="61">
        <v>249.029</v>
      </c>
      <c r="K144" s="61">
        <v>447.50150000000002</v>
      </c>
      <c r="L144" s="61">
        <v>446.44190000000003</v>
      </c>
      <c r="M144" s="61">
        <v>102.70317919858287</v>
      </c>
      <c r="N144" s="62">
        <f t="shared" si="58"/>
        <v>114.78192553543268</v>
      </c>
      <c r="O144" s="61">
        <v>152.9580817878977</v>
      </c>
      <c r="P144">
        <v>100.000001</v>
      </c>
      <c r="Q144">
        <v>99.999997660000005</v>
      </c>
      <c r="R144">
        <v>100</v>
      </c>
      <c r="S144">
        <v>100</v>
      </c>
      <c r="T144">
        <v>99.999998219999995</v>
      </c>
      <c r="U144">
        <v>34.499904999999998</v>
      </c>
      <c r="V144">
        <v>18.076910000000002</v>
      </c>
      <c r="W144">
        <v>1683.5735999999999</v>
      </c>
      <c r="X144">
        <v>0.60744589599999999</v>
      </c>
      <c r="Y144">
        <v>230.6405</v>
      </c>
      <c r="Z144" s="61">
        <v>0.921666667</v>
      </c>
      <c r="AB144" s="61">
        <v>0.87881665342980253</v>
      </c>
      <c r="AC144" s="63">
        <f t="shared" si="59"/>
        <v>1.7900003439999999E-2</v>
      </c>
      <c r="AD144" s="20">
        <f t="shared" si="74"/>
        <v>0.55415437400000001</v>
      </c>
      <c r="AE144" s="62">
        <f t="shared" si="60"/>
        <v>3.9E-2</v>
      </c>
      <c r="AF144" s="20">
        <f t="shared" si="71"/>
        <v>0.23974073276739843</v>
      </c>
      <c r="AG144" s="62">
        <f t="shared" si="61"/>
        <v>0.16033886372430084</v>
      </c>
      <c r="AH144" s="62">
        <f t="shared" si="62"/>
        <v>0.14489507966846746</v>
      </c>
      <c r="AI144" s="62">
        <f t="shared" si="72"/>
        <v>0.26037435597564418</v>
      </c>
      <c r="AJ144" s="62">
        <f t="shared" si="73"/>
        <v>0.25975783811460507</v>
      </c>
      <c r="AK144" s="62">
        <f t="shared" si="63"/>
        <v>6.1651786103911199E-4</v>
      </c>
      <c r="AL144" s="62">
        <f t="shared" si="69"/>
        <v>-6.0865378523250416E-3</v>
      </c>
      <c r="AM144" s="62">
        <f t="shared" si="70"/>
        <v>-1.0623811116082927E-2</v>
      </c>
      <c r="AN144" s="62">
        <f t="shared" si="70"/>
        <v>6.3663158113996766E-3</v>
      </c>
      <c r="AO144" s="62">
        <f t="shared" si="70"/>
        <v>4.05585310719037E-2</v>
      </c>
      <c r="AP144" s="62">
        <f t="shared" si="70"/>
        <v>5.8754737412204452E-3</v>
      </c>
      <c r="AQ144" s="62">
        <f t="shared" si="50"/>
        <v>-0.64632113713222916</v>
      </c>
      <c r="AR144" s="62">
        <f t="shared" si="64"/>
        <v>6.782352818956995</v>
      </c>
      <c r="AS144" s="62">
        <f t="shared" si="65"/>
        <v>0.60744589599999999</v>
      </c>
      <c r="AT144" s="62">
        <f t="shared" si="66"/>
        <v>0.1341959114090133</v>
      </c>
      <c r="AU144" s="62">
        <f t="shared" si="51"/>
        <v>-2.1111559258823364E-2</v>
      </c>
      <c r="AV144" s="62" t="str">
        <f t="shared" si="67"/>
        <v/>
      </c>
      <c r="AW144" s="62">
        <f t="shared" si="68"/>
        <v>0.87881665342980253</v>
      </c>
    </row>
    <row r="145" spans="1:49">
      <c r="A145" s="62">
        <v>2012</v>
      </c>
      <c r="B145" s="61">
        <v>0.99519999999999997</v>
      </c>
      <c r="C145" s="61">
        <v>34896</v>
      </c>
      <c r="D145" s="61">
        <v>1817.604</v>
      </c>
      <c r="E145" s="62">
        <v>1.779999114</v>
      </c>
      <c r="F145">
        <v>0.55338275699999995</v>
      </c>
      <c r="G145" s="61">
        <v>3.9</v>
      </c>
      <c r="H145" s="61">
        <v>0.24167583626760564</v>
      </c>
      <c r="I145" s="61">
        <v>275.82900000000001</v>
      </c>
      <c r="J145" s="61">
        <v>255.67</v>
      </c>
      <c r="K145" s="61">
        <v>454.41590000000002</v>
      </c>
      <c r="L145" s="61">
        <v>462.02570000000003</v>
      </c>
      <c r="M145" s="61">
        <v>103.2696742710685</v>
      </c>
      <c r="N145" s="62">
        <f t="shared" si="58"/>
        <v>119.34890199583776</v>
      </c>
      <c r="O145" s="61">
        <v>155.29834043925254</v>
      </c>
      <c r="P145">
        <v>101.3405429</v>
      </c>
      <c r="Q145">
        <v>102.6267697</v>
      </c>
      <c r="R145">
        <v>102.24209430000001</v>
      </c>
      <c r="S145">
        <v>99.639749159999994</v>
      </c>
      <c r="T145">
        <v>100.6715864</v>
      </c>
      <c r="U145">
        <v>34.868150999999997</v>
      </c>
      <c r="V145">
        <v>18.33877</v>
      </c>
      <c r="W145">
        <v>1692.8548000000001</v>
      </c>
      <c r="X145">
        <v>0.61568212499999997</v>
      </c>
      <c r="Y145">
        <v>241.72380000000001</v>
      </c>
      <c r="Z145" s="61">
        <v>0.97250000000000003</v>
      </c>
      <c r="AB145" s="61">
        <v>0.88602797969194613</v>
      </c>
      <c r="AC145" s="63">
        <f t="shared" si="59"/>
        <v>1.7799991139999999E-2</v>
      </c>
      <c r="AD145" s="20">
        <f t="shared" si="74"/>
        <v>0.55338275699999995</v>
      </c>
      <c r="AE145" s="62">
        <f t="shared" si="60"/>
        <v>3.9E-2</v>
      </c>
      <c r="AF145" s="20">
        <f t="shared" si="71"/>
        <v>0.24167583626760564</v>
      </c>
      <c r="AG145" s="62">
        <f t="shared" si="61"/>
        <v>0.15175417747760239</v>
      </c>
      <c r="AH145" s="62">
        <f t="shared" si="62"/>
        <v>0.14066320276583896</v>
      </c>
      <c r="AI145" s="62">
        <f t="shared" si="72"/>
        <v>0.25000819760519893</v>
      </c>
      <c r="AJ145" s="62">
        <f t="shared" si="73"/>
        <v>0.25419491814498646</v>
      </c>
      <c r="AK145" s="62">
        <f t="shared" si="63"/>
        <v>-4.1867205397875251E-3</v>
      </c>
      <c r="AL145" s="62">
        <f t="shared" si="69"/>
        <v>-2.5700763197695684E-2</v>
      </c>
      <c r="AM145" s="62">
        <f t="shared" si="70"/>
        <v>-1.3088475084364682E-2</v>
      </c>
      <c r="AN145" s="62">
        <f t="shared" si="70"/>
        <v>-1.6843835870094019E-2</v>
      </c>
      <c r="AO145" s="62">
        <f t="shared" si="70"/>
        <v>-4.2626137516506346E-2</v>
      </c>
      <c r="AP145" s="62">
        <f t="shared" si="70"/>
        <v>-3.2323693608685831E-2</v>
      </c>
      <c r="AQ145" s="62">
        <f t="shared" si="50"/>
        <v>-0.64255643570029042</v>
      </c>
      <c r="AR145" s="62">
        <f t="shared" si="64"/>
        <v>6.7916151778404714</v>
      </c>
      <c r="AS145" s="62">
        <f t="shared" si="65"/>
        <v>0.61568212499999997</v>
      </c>
      <c r="AT145" s="62">
        <f t="shared" si="66"/>
        <v>0.13299035433460754</v>
      </c>
      <c r="AU145" s="62">
        <f t="shared" si="51"/>
        <v>-2.9800457786359452E-2</v>
      </c>
      <c r="AV145" s="62" t="str">
        <f t="shared" si="67"/>
        <v/>
      </c>
      <c r="AW145" s="62">
        <f t="shared" si="68"/>
        <v>0.88602797969194613</v>
      </c>
    </row>
    <row r="146" spans="1:49">
      <c r="A146" s="62">
        <v>2013</v>
      </c>
      <c r="B146" s="61">
        <v>1.0640000000000001</v>
      </c>
      <c r="C146" s="61">
        <v>35303</v>
      </c>
      <c r="D146" s="61">
        <v>1879.4780000000001</v>
      </c>
      <c r="E146" s="62">
        <v>1.7099999480000001</v>
      </c>
      <c r="F146">
        <v>0.55546349900000003</v>
      </c>
      <c r="G146" s="61">
        <v>3.9</v>
      </c>
      <c r="H146" s="61">
        <v>0.23740077042586247</v>
      </c>
      <c r="I146" s="61">
        <v>278.47800000000001</v>
      </c>
      <c r="J146" s="61">
        <v>266.19200000000001</v>
      </c>
      <c r="K146" s="61">
        <v>472.0249</v>
      </c>
      <c r="L146" s="61">
        <v>475.6859</v>
      </c>
      <c r="M146" s="61">
        <v>104.61591343106264</v>
      </c>
      <c r="N146" s="62">
        <f t="shared" si="58"/>
        <v>120.41913298138822</v>
      </c>
      <c r="O146" s="61">
        <v>156.73485008831562</v>
      </c>
      <c r="P146">
        <v>102.6555412</v>
      </c>
      <c r="Q146">
        <v>102.80282649999999</v>
      </c>
      <c r="R146">
        <v>105.069633</v>
      </c>
      <c r="S146">
        <v>100.969543</v>
      </c>
      <c r="T146">
        <v>101.9608649</v>
      </c>
      <c r="U146">
        <v>35.230612000000001</v>
      </c>
      <c r="V146">
        <v>18.665649999999999</v>
      </c>
      <c r="W146">
        <v>1682.7357</v>
      </c>
      <c r="X146">
        <v>0.61911797499999999</v>
      </c>
      <c r="Y146">
        <v>251.3562</v>
      </c>
      <c r="Z146" s="61">
        <v>0.96916666699999998</v>
      </c>
      <c r="AB146" s="61">
        <v>0.88322874755650238</v>
      </c>
      <c r="AC146" s="63">
        <f t="shared" si="59"/>
        <v>1.7099999480000003E-2</v>
      </c>
      <c r="AD146" s="20">
        <f t="shared" si="74"/>
        <v>0.55546349900000003</v>
      </c>
      <c r="AE146" s="62">
        <f t="shared" si="60"/>
        <v>3.9E-2</v>
      </c>
      <c r="AF146" s="20">
        <f t="shared" si="71"/>
        <v>0.23740077042586247</v>
      </c>
      <c r="AG146" s="62">
        <f t="shared" si="61"/>
        <v>0.1481677359351905</v>
      </c>
      <c r="AH146" s="62">
        <f t="shared" si="62"/>
        <v>0.14163081451339149</v>
      </c>
      <c r="AI146" s="62">
        <f t="shared" si="72"/>
        <v>0.25114680778386339</v>
      </c>
      <c r="AJ146" s="62">
        <f t="shared" si="73"/>
        <v>0.25309468905728078</v>
      </c>
      <c r="AK146" s="62">
        <f t="shared" si="63"/>
        <v>-1.9478812734173845E-3</v>
      </c>
      <c r="AL146" s="62">
        <f t="shared" si="69"/>
        <v>3.9652870718340115E-3</v>
      </c>
      <c r="AM146" s="62">
        <f t="shared" si="70"/>
        <v>-7.2132433607257299E-3</v>
      </c>
      <c r="AN146" s="62">
        <f t="shared" si="70"/>
        <v>1.8352548030830983E-2</v>
      </c>
      <c r="AO146" s="62">
        <f t="shared" si="70"/>
        <v>4.3304648012749752E-3</v>
      </c>
      <c r="AP146" s="62">
        <f t="shared" si="70"/>
        <v>3.7981839945934741E-3</v>
      </c>
      <c r="AQ146" s="62">
        <f t="shared" si="50"/>
        <v>-0.63523042746250147</v>
      </c>
      <c r="AR146" s="62">
        <f t="shared" si="64"/>
        <v>6.7929457133978586</v>
      </c>
      <c r="AS146" s="62">
        <f t="shared" si="65"/>
        <v>0.61911797499999999</v>
      </c>
      <c r="AT146" s="62">
        <f t="shared" si="66"/>
        <v>0.13373723980807437</v>
      </c>
      <c r="AU146" s="62">
        <f t="shared" si="51"/>
        <v>7.9772082009299354E-4</v>
      </c>
      <c r="AV146" s="62" t="str">
        <f t="shared" si="67"/>
        <v/>
      </c>
      <c r="AW146" s="62">
        <f t="shared" si="68"/>
        <v>0.88322874755650238</v>
      </c>
    </row>
    <row r="147" spans="1:49">
      <c r="A147" s="62">
        <v>2014</v>
      </c>
      <c r="B147" s="61">
        <v>1.1598999999999999</v>
      </c>
      <c r="C147" s="61">
        <v>35700</v>
      </c>
      <c r="D147" s="61">
        <v>1976.2280000000001</v>
      </c>
      <c r="E147" s="62">
        <v>1.7199995400000001</v>
      </c>
      <c r="F147">
        <v>0.55737698300000005</v>
      </c>
      <c r="G147" s="61">
        <v>3.9</v>
      </c>
      <c r="H147" s="61">
        <v>0.23659189466813074</v>
      </c>
      <c r="I147" s="61">
        <v>271.47300000000001</v>
      </c>
      <c r="J147" s="61">
        <v>277.613</v>
      </c>
      <c r="K147" s="61">
        <v>519.73479999999995</v>
      </c>
      <c r="L147" s="61">
        <v>515.31550000000004</v>
      </c>
      <c r="M147" s="61">
        <v>106.14321571506866</v>
      </c>
      <c r="N147" s="62">
        <f t="shared" si="58"/>
        <v>123.40825311803887</v>
      </c>
      <c r="O147" s="61">
        <v>159.7441592100113</v>
      </c>
      <c r="P147">
        <v>104.62363139999999</v>
      </c>
      <c r="Q147">
        <v>106.1147739</v>
      </c>
      <c r="R147">
        <v>107.4081147</v>
      </c>
      <c r="S147">
        <v>104.56053780000001</v>
      </c>
      <c r="T147">
        <v>106.9016915</v>
      </c>
      <c r="U147">
        <v>35.587792999999998</v>
      </c>
      <c r="V147">
        <v>18.828073499999999</v>
      </c>
      <c r="W147">
        <v>1687.784191</v>
      </c>
      <c r="X147" s="61">
        <v>0.61911797523498535</v>
      </c>
      <c r="Y147">
        <v>264.68263000000002</v>
      </c>
      <c r="Z147">
        <v>0.91083333300000002</v>
      </c>
      <c r="AB147" s="61">
        <v>0.86062387538279994</v>
      </c>
      <c r="AC147" s="63">
        <f t="shared" ref="AC147:AC150" si="75">IF(E147="","",E147/100)</f>
        <v>1.7199995400000001E-2</v>
      </c>
      <c r="AD147" s="20">
        <f t="shared" ref="AD147:AD150" si="76">IF(F147="","",F147)</f>
        <v>0.55737698300000005</v>
      </c>
      <c r="AE147" s="62">
        <f t="shared" ref="AE147:AE150" si="77">IF(G147="","",G147/100)</f>
        <v>3.9E-2</v>
      </c>
      <c r="AF147" s="20">
        <f t="shared" ref="AF147:AF150" si="78">IF(H147="","",H147)</f>
        <v>0.23659189466813074</v>
      </c>
      <c r="AG147" s="62">
        <f t="shared" ref="AG147:AG150" si="79">IF(OR(I147="",D147=""),"",I147/D147)</f>
        <v>0.13736927115697176</v>
      </c>
      <c r="AH147" s="62">
        <f t="shared" ref="AH147:AH150" si="80">IF(OR(J147="",D147=""),"",J147/D147)</f>
        <v>0.14047620011456169</v>
      </c>
      <c r="AI147" s="62">
        <f t="shared" ref="AI147:AI150" si="81">IF(OR(K147="",D147=""),"",K147/D147)</f>
        <v>0.2629933388252772</v>
      </c>
      <c r="AJ147" s="62">
        <f t="shared" ref="AJ147:AJ150" si="82">IF(OR(L147="",D147=""),"",L147/D147)</f>
        <v>0.26075710899754484</v>
      </c>
      <c r="AK147" s="62">
        <f t="shared" ref="AK147:AK150" si="83">IF(OR(AI147="",AJ147=""),"",AI147-AJ147)</f>
        <v>2.2362298277323611E-3</v>
      </c>
      <c r="AL147" s="62">
        <f t="shared" ref="AL147:AL150" si="84">IF(OR(P147="",P146="",N147="",N146=""),"",LN((P147/P146)/(N147/N146)))</f>
        <v>-5.5292339791071709E-3</v>
      </c>
      <c r="AM147" s="62">
        <f t="shared" ref="AM147:AM150" si="85">IF(OR(Q147="",Q146="",$N147="",$N146=""),"",LN((Q147/Q146)/($N147/$N146)))</f>
        <v>7.1888749977066756E-3</v>
      </c>
      <c r="AN147" s="62">
        <f t="shared" ref="AN147:AN150" si="86">IF(OR(R147="",R146="",$N147="",$N146=""),"",LN((R147/R146)/($N147/$N146)))</f>
        <v>-2.5071248997183349E-3</v>
      </c>
      <c r="AO147" s="62">
        <f t="shared" ref="AO147:AO150" si="87">IF(OR(S147="",S146="",$N147="",$N146=""),"",LN((S147/S146)/($N147/$N146)))</f>
        <v>1.0427737650804958E-2</v>
      </c>
      <c r="AP147" s="62">
        <f t="shared" ref="AP147:AP150" si="88">IF(OR(T147="",T146="",$N147="",$N146=""),"",LN((T147/T146)/($N147/$N146)))</f>
        <v>2.2801020693691429E-2</v>
      </c>
      <c r="AQ147" s="62">
        <f t="shared" ref="AQ147:AQ150" si="89">IF(OR(V147="",U147=""),"",LN(V147/U147))</f>
        <v>-0.63665365850658917</v>
      </c>
      <c r="AR147" s="62">
        <f t="shared" ref="AR147:AR150" si="90">IF(OR(V147="",W147="",U147=""),"",LN(V147*W147/U147))</f>
        <v>6.7945181595422923</v>
      </c>
      <c r="AS147" s="62">
        <f t="shared" ref="AS147:AS150" si="91">IF(X147="","",X147)</f>
        <v>0.61911797523498535</v>
      </c>
      <c r="AT147" s="62">
        <f t="shared" ref="AT147:AT150" si="92">IF(OR(Y147="",D147=""),"",Y147/D147)</f>
        <v>0.13393324555668679</v>
      </c>
      <c r="AU147" s="62">
        <f t="shared" ref="AU147:AU150" si="93">IF(OR(Z146="",N147="",N146=""),"",Z146/100-LN(N147/N146))</f>
        <v>-1.4827891531109092E-2</v>
      </c>
      <c r="AV147" s="62" t="str">
        <f t="shared" ref="AV147:AV150" si="94">IF(OR(AA147="",Z147=""),"",(AA147-Z147)/100)</f>
        <v/>
      </c>
      <c r="AW147" s="62">
        <f t="shared" ref="AW147:AW150" si="95">IF(AB147="","",AB147)</f>
        <v>0.86062387538279994</v>
      </c>
    </row>
    <row r="148" spans="1:49">
      <c r="A148" s="62">
        <v>2015</v>
      </c>
      <c r="B148" s="61">
        <v>1.3839999999999999</v>
      </c>
      <c r="C148" s="61">
        <v>36027</v>
      </c>
      <c r="D148" s="61">
        <v>1985.654</v>
      </c>
      <c r="E148" s="62">
        <v>1.6499998170000001</v>
      </c>
      <c r="G148" s="61">
        <v>3.9</v>
      </c>
      <c r="H148" s="61">
        <v>0.23478961549114896</v>
      </c>
      <c r="I148" s="61">
        <v>284.94499999999999</v>
      </c>
      <c r="J148" s="61">
        <v>284.08699999999999</v>
      </c>
      <c r="K148" s="61">
        <v>522.83680000000004</v>
      </c>
      <c r="L148" s="61">
        <v>541.35289999999998</v>
      </c>
      <c r="M148" s="61">
        <v>106.25418815229197</v>
      </c>
      <c r="N148" s="62">
        <f t="shared" si="58"/>
        <v>122.74308416192056</v>
      </c>
      <c r="O148" s="61">
        <v>161.55246309226862</v>
      </c>
      <c r="Z148">
        <v>0.50333333300000005</v>
      </c>
      <c r="AB148" s="61">
        <v>0.91390292568594522</v>
      </c>
      <c r="AC148" s="63">
        <f t="shared" si="75"/>
        <v>1.6499998170000002E-2</v>
      </c>
      <c r="AD148" s="20" t="str">
        <f t="shared" si="76"/>
        <v/>
      </c>
      <c r="AE148" s="62">
        <f t="shared" si="77"/>
        <v>3.9E-2</v>
      </c>
      <c r="AF148" s="20">
        <f t="shared" si="78"/>
        <v>0.23478961549114896</v>
      </c>
      <c r="AG148" s="62">
        <f t="shared" si="79"/>
        <v>0.14350183868891558</v>
      </c>
      <c r="AH148" s="62">
        <f t="shared" si="80"/>
        <v>0.1430697392395654</v>
      </c>
      <c r="AI148" s="62">
        <f t="shared" si="81"/>
        <v>0.26330710184150918</v>
      </c>
      <c r="AJ148" s="62">
        <f t="shared" si="82"/>
        <v>0.27263203962019567</v>
      </c>
      <c r="AK148" s="62">
        <f t="shared" si="83"/>
        <v>-9.3249377786864818E-3</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1.4512899338562155E-2</v>
      </c>
      <c r="AV148" s="62" t="str">
        <f t="shared" si="94"/>
        <v/>
      </c>
      <c r="AW148" s="62">
        <f t="shared" si="95"/>
        <v>0.91390292568594522</v>
      </c>
    </row>
    <row r="149" spans="1:49">
      <c r="A149" s="62">
        <v>2016</v>
      </c>
      <c r="B149" s="61">
        <v>1.3427</v>
      </c>
      <c r="C149" s="61">
        <v>36437</v>
      </c>
      <c r="D149" s="61">
        <v>2026.8330000000001</v>
      </c>
      <c r="E149" s="62">
        <v>1.600001059</v>
      </c>
      <c r="G149" s="61"/>
      <c r="H149" s="61">
        <v>0.22988114444724028</v>
      </c>
      <c r="I149" s="61">
        <v>297.66300000000001</v>
      </c>
      <c r="J149" s="61">
        <v>280.221</v>
      </c>
      <c r="K149" s="61">
        <v>515.9153</v>
      </c>
      <c r="L149" s="61">
        <v>535.2944</v>
      </c>
      <c r="M149" s="61">
        <v>106.52913550981727</v>
      </c>
      <c r="N149" s="62">
        <f t="shared" si="58"/>
        <v>123.55905123470446</v>
      </c>
      <c r="O149" s="61">
        <v>163.82873729723869</v>
      </c>
      <c r="Z149">
        <v>0.5</v>
      </c>
      <c r="AB149" s="61">
        <v>0.92327000000000004</v>
      </c>
      <c r="AC149" s="63">
        <f t="shared" si="75"/>
        <v>1.6000010589999999E-2</v>
      </c>
      <c r="AD149" s="20" t="str">
        <f t="shared" si="76"/>
        <v/>
      </c>
      <c r="AE149" s="62" t="str">
        <f t="shared" si="77"/>
        <v/>
      </c>
      <c r="AF149" s="20">
        <f t="shared" si="78"/>
        <v>0.22988114444724028</v>
      </c>
      <c r="AG149" s="62">
        <f t="shared" si="79"/>
        <v>0.14686113754808611</v>
      </c>
      <c r="AH149" s="62">
        <f t="shared" si="80"/>
        <v>0.13825559382544098</v>
      </c>
      <c r="AI149" s="62">
        <f t="shared" si="81"/>
        <v>0.25454257948237469</v>
      </c>
      <c r="AJ149" s="62">
        <f t="shared" si="82"/>
        <v>0.26410385068725445</v>
      </c>
      <c r="AK149" s="62">
        <f t="shared" si="83"/>
        <v>-9.5612712048797621E-3</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-1.592431863624919E-3</v>
      </c>
      <c r="AV149" s="62" t="str">
        <f t="shared" si="94"/>
        <v/>
      </c>
      <c r="AW149" s="62">
        <f t="shared" si="95"/>
        <v>0.92327000000000004</v>
      </c>
    </row>
    <row r="150" spans="1:49">
      <c r="A150" s="62">
        <v>2017</v>
      </c>
      <c r="E150" s="62">
        <v>1.5299998699999999</v>
      </c>
      <c r="G150" s="61"/>
      <c r="AC150" s="63">
        <f t="shared" si="75"/>
        <v>1.5299998699999999E-2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4FBA-5940-4C0E-9120-6909A7E55EBE}">
  <dimension ref="A1"/>
  <sheetViews>
    <sheetView workbookViewId="0">
      <selection activeCell="P6" sqref="P6"/>
    </sheetView>
  </sheetViews>
  <sheetFormatPr defaultRowHeight="14.4"/>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2530" r:id="rId4">
          <objectPr defaultSize="0" autoPict="0" r:id="rId5">
            <anchor moveWithCells="1">
              <from>
                <xdr:col>0</xdr:col>
                <xdr:colOff>19050</xdr:colOff>
                <xdr:row>0</xdr:row>
                <xdr:rowOff>19050</xdr:rowOff>
              </from>
              <to>
                <xdr:col>8</xdr:col>
                <xdr:colOff>152400</xdr:colOff>
                <xdr:row>41</xdr:row>
                <xdr:rowOff>152400</xdr:rowOff>
              </to>
            </anchor>
          </objectPr>
        </oleObject>
      </mc:Choice>
      <mc:Fallback>
        <oleObject progId="Word.Document.12" shapeId="22530"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00FC-E9B0-4C2E-8A28-BFBFFE6E307C}">
  <dimension ref="A1:AW151"/>
  <sheetViews>
    <sheetView workbookViewId="0">
      <pane ySplit="1" topLeftCell="A133"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643</v>
      </c>
      <c r="C1" s="62" t="s">
        <v>879</v>
      </c>
      <c r="D1" s="62" t="s">
        <v>644</v>
      </c>
      <c r="E1" s="3" t="s">
        <v>949</v>
      </c>
      <c r="F1" s="62" t="s">
        <v>645</v>
      </c>
      <c r="G1" s="3" t="s">
        <v>980</v>
      </c>
      <c r="H1" s="62" t="s">
        <v>646</v>
      </c>
      <c r="I1" s="62" t="s">
        <v>647</v>
      </c>
      <c r="J1" s="62" t="s">
        <v>929</v>
      </c>
      <c r="K1" s="62" t="s">
        <v>648</v>
      </c>
      <c r="L1" s="62" t="s">
        <v>649</v>
      </c>
      <c r="M1" s="62" t="s">
        <v>650</v>
      </c>
      <c r="N1" s="3" t="s">
        <v>651</v>
      </c>
      <c r="O1" s="62" t="s">
        <v>652</v>
      </c>
      <c r="P1" s="62" t="s">
        <v>653</v>
      </c>
      <c r="Q1" s="62" t="s">
        <v>654</v>
      </c>
      <c r="R1" s="62" t="s">
        <v>655</v>
      </c>
      <c r="S1" s="62" t="s">
        <v>656</v>
      </c>
      <c r="T1" s="62" t="s">
        <v>657</v>
      </c>
      <c r="U1" s="62" t="s">
        <v>658</v>
      </c>
      <c r="V1" s="62" t="s">
        <v>659</v>
      </c>
      <c r="W1" s="62" t="s">
        <v>660</v>
      </c>
      <c r="X1" s="62" t="s">
        <v>661</v>
      </c>
      <c r="Y1" s="62" t="s">
        <v>837</v>
      </c>
      <c r="Z1" s="62" t="s">
        <v>662</v>
      </c>
      <c r="AA1" s="62"/>
      <c r="AB1" s="62" t="s">
        <v>663</v>
      </c>
      <c r="AC1" s="69" t="s">
        <v>949</v>
      </c>
      <c r="AD1" s="20" t="s">
        <v>645</v>
      </c>
      <c r="AE1" s="3" t="s">
        <v>980</v>
      </c>
      <c r="AF1" s="1" t="s">
        <v>646</v>
      </c>
      <c r="AG1" s="3" t="s">
        <v>664</v>
      </c>
      <c r="AH1" s="3" t="s">
        <v>906</v>
      </c>
      <c r="AI1" s="3" t="s">
        <v>665</v>
      </c>
      <c r="AJ1" s="3" t="s">
        <v>666</v>
      </c>
      <c r="AK1" s="3" t="s">
        <v>667</v>
      </c>
      <c r="AL1" s="3" t="s">
        <v>668</v>
      </c>
      <c r="AM1" s="3" t="s">
        <v>669</v>
      </c>
      <c r="AN1" s="3" t="s">
        <v>670</v>
      </c>
      <c r="AO1" s="3" t="s">
        <v>671</v>
      </c>
      <c r="AP1" s="3" t="s">
        <v>672</v>
      </c>
      <c r="AQ1" s="3" t="s">
        <v>673</v>
      </c>
      <c r="AR1" s="3" t="s">
        <v>674</v>
      </c>
      <c r="AS1" s="3" t="s">
        <v>675</v>
      </c>
      <c r="AT1" s="3" t="s">
        <v>825</v>
      </c>
      <c r="AU1" s="3" t="s">
        <v>676</v>
      </c>
      <c r="AV1" s="3" t="s">
        <v>677</v>
      </c>
      <c r="AW1" s="3" t="s">
        <v>663</v>
      </c>
    </row>
    <row r="2" spans="1:49" s="61" customFormat="1"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1.0696000000000001</v>
      </c>
      <c r="C3" s="61">
        <v>34437</v>
      </c>
      <c r="D3" s="61"/>
      <c r="H3" s="61"/>
      <c r="I3" s="61">
        <v>2.0108000000000001E-2</v>
      </c>
      <c r="J3" s="61">
        <v>2.0958999999999998E-2</v>
      </c>
      <c r="K3" s="61">
        <v>1.4543E-2</v>
      </c>
      <c r="L3" s="61">
        <v>3.3742000000000001E-2</v>
      </c>
      <c r="M3" s="61">
        <v>3.2630848019999998</v>
      </c>
      <c r="N3" s="62" t="str">
        <f>IF(OR(D3="",C3="",M3=""),"",D3*1000000000/C3/1000/(M3/100*$D$138*1000000000/$C$138/1000)*100)</f>
        <v/>
      </c>
      <c r="O3" s="61">
        <v>1.8112188000000001E-2</v>
      </c>
      <c r="Z3" s="61"/>
      <c r="AB3" s="61"/>
      <c r="AC3" s="63" t="str">
        <f>IF(E3="","",E3/100)</f>
        <v/>
      </c>
      <c r="AD3" s="20" t="str">
        <f>IF(F3="","",F3)</f>
        <v/>
      </c>
      <c r="AE3" s="62" t="str">
        <f>IF(G3="","",G3/100)</f>
        <v/>
      </c>
      <c r="AF3" s="20" t="str">
        <f t="shared" ref="AF3:AF5" si="0">IF(H3="","",H3)</f>
        <v/>
      </c>
      <c r="AG3" s="62" t="str">
        <f>IF(OR(I3="",D3=""),"",I3/D3)</f>
        <v/>
      </c>
      <c r="AH3" s="62" t="str">
        <f>IF(OR(J3="",D3=""),"",J3/D3)</f>
        <v/>
      </c>
      <c r="AI3" s="62" t="str">
        <f>IF(OR(K3="",D3=""),"",K3/D3)</f>
        <v/>
      </c>
      <c r="AJ3" s="62" t="str">
        <f t="shared" ref="AJ3:AJ4" si="1">IF(OR(L3="",D3=""),"",L3/D3)</f>
        <v/>
      </c>
      <c r="AK3" s="62" t="str">
        <f>IF(OR(AI3="",AJ3=""),"",AI3-AJ3)</f>
        <v/>
      </c>
      <c r="AL3" s="62"/>
      <c r="AM3" s="62"/>
      <c r="AN3" s="62"/>
      <c r="AO3" s="62"/>
      <c r="AP3" s="62"/>
      <c r="AQ3" s="62"/>
      <c r="AR3" s="62" t="str">
        <f>IF(OR(V3="",W3="",U3=""),"",LN(V3*W3/U3))</f>
        <v/>
      </c>
      <c r="AS3" s="62" t="str">
        <f>IF(X3="","",X3)</f>
        <v/>
      </c>
      <c r="AT3" s="62" t="str">
        <f>IF(OR(Y3="",D3=""),"",Y3/D3)</f>
        <v/>
      </c>
      <c r="AU3" s="62"/>
      <c r="AV3" s="62" t="str">
        <f>IF(OR(AA3="",Z3=""),"",(AA3-Z3)/100)</f>
        <v/>
      </c>
      <c r="AW3" s="62" t="str">
        <f>IF(AB3="","",AB3)</f>
        <v/>
      </c>
    </row>
    <row r="4" spans="1:49">
      <c r="A4" s="62">
        <v>1871</v>
      </c>
      <c r="B4" s="61"/>
      <c r="C4" s="61">
        <v>34648</v>
      </c>
      <c r="D4" s="61"/>
      <c r="H4" s="61"/>
      <c r="I4" s="61">
        <v>1.9234999999999999E-2</v>
      </c>
      <c r="J4" s="61">
        <v>2.2145000000000001E-2</v>
      </c>
      <c r="K4" s="61">
        <v>1.7968999999999999E-2</v>
      </c>
      <c r="L4" s="61">
        <v>2.1916999999999999E-2</v>
      </c>
      <c r="M4" s="61">
        <v>3.28371624</v>
      </c>
      <c r="N4" s="62" t="str">
        <f t="shared" ref="N4:N67" si="2">IF(OR(D4="",C4="",M4=""),"",D4*1000000000/C4/1000/(M4/100*$D$138*1000000000/$C$138/1000)*100)</f>
        <v/>
      </c>
      <c r="O4" s="61">
        <v>1.5190623E-2</v>
      </c>
      <c r="Z4" s="61"/>
      <c r="AB4" s="61"/>
      <c r="AC4" s="63" t="str">
        <f t="shared" ref="AC4:AC67" si="3">IF(E4="","",E4/100)</f>
        <v/>
      </c>
      <c r="AD4" s="20" t="str">
        <f>IF(F4="","",F4)</f>
        <v/>
      </c>
      <c r="AE4" s="62" t="str">
        <f t="shared" ref="AE4:AE67" si="4">IF(G4="","",G4/100)</f>
        <v/>
      </c>
      <c r="AF4" s="20" t="str">
        <f t="shared" si="0"/>
        <v/>
      </c>
      <c r="AG4" s="62" t="str">
        <f t="shared" ref="AG4:AG67" si="5">IF(OR(I4="",D4=""),"",I4/D4)</f>
        <v/>
      </c>
      <c r="AH4" s="62" t="str">
        <f t="shared" ref="AH4:AH67" si="6">IF(OR(J4="",D4=""),"",J4/D4)</f>
        <v/>
      </c>
      <c r="AI4" s="62" t="str">
        <f>IF(OR(K4="",D4=""),"",K4/D4)</f>
        <v/>
      </c>
      <c r="AJ4" s="62" t="str">
        <f t="shared" si="1"/>
        <v/>
      </c>
      <c r="AK4" s="62" t="str">
        <f t="shared" ref="AK4:AK67" si="7">IF(OR(AI4="",AJ4=""),"",AI4-AJ4)</f>
        <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t="str">
        <f>IF(OR(Z3="",N4="",N3=""),"",Z3/100-LN(N4/N3))</f>
        <v/>
      </c>
      <c r="AV4" s="62" t="str">
        <f t="shared" ref="AV4:AV67" si="11">IF(OR(AA4="",Z4=""),"",(AA4-Z4)/100)</f>
        <v/>
      </c>
      <c r="AW4" s="62" t="str">
        <f t="shared" ref="AW4:AW67" si="12">IF(AB4="","",AB4)</f>
        <v/>
      </c>
    </row>
    <row r="5" spans="1:49">
      <c r="A5" s="62">
        <v>1872</v>
      </c>
      <c r="B5" s="61"/>
      <c r="C5" s="61">
        <v>34859</v>
      </c>
      <c r="D5" s="61"/>
      <c r="H5" s="61"/>
      <c r="I5" s="61">
        <v>5.7729999999999997E-2</v>
      </c>
      <c r="J5" s="61">
        <v>5.0444999999999997E-2</v>
      </c>
      <c r="K5" s="61">
        <v>1.7027E-2</v>
      </c>
      <c r="L5" s="61">
        <v>2.6175E-2</v>
      </c>
      <c r="M5" s="61">
        <v>3.3015484370000001</v>
      </c>
      <c r="N5" s="62" t="str">
        <f t="shared" si="2"/>
        <v/>
      </c>
      <c r="O5" s="61">
        <v>1.1103460000000001E-2</v>
      </c>
      <c r="Z5" s="61"/>
      <c r="AB5" s="61"/>
      <c r="AC5" s="63" t="str">
        <f t="shared" si="3"/>
        <v/>
      </c>
      <c r="AD5" s="20" t="str">
        <f>IF(F5="","",F5)</f>
        <v/>
      </c>
      <c r="AE5" s="62" t="str">
        <f t="shared" si="4"/>
        <v/>
      </c>
      <c r="AF5" s="20" t="str">
        <f t="shared" si="0"/>
        <v/>
      </c>
      <c r="AG5" s="62" t="str">
        <f t="shared" si="5"/>
        <v/>
      </c>
      <c r="AH5" s="62" t="str">
        <f t="shared" si="6"/>
        <v/>
      </c>
      <c r="AI5" s="62" t="str">
        <f>IF(OR(K5="",D5=""),"",K5/D5)</f>
        <v/>
      </c>
      <c r="AJ5" s="62" t="str">
        <f>IF(OR(L5="",D5=""),"",L5/D5)</f>
        <v/>
      </c>
      <c r="AK5" s="62" t="str">
        <f t="shared" si="7"/>
        <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t="str">
        <f t="shared" ref="AU5:AU68" si="18">IF(OR(Z4="",N5="",N4=""),"",Z4/100-LN(N5/N4))</f>
        <v/>
      </c>
      <c r="AV5" s="62" t="str">
        <f t="shared" si="11"/>
        <v/>
      </c>
      <c r="AW5" s="62" t="str">
        <f t="shared" si="12"/>
        <v/>
      </c>
    </row>
    <row r="6" spans="1:49">
      <c r="A6" s="62">
        <v>1873</v>
      </c>
      <c r="B6" s="61">
        <v>0.95389999999999997</v>
      </c>
      <c r="C6" s="61">
        <v>35070</v>
      </c>
      <c r="D6" s="61"/>
      <c r="H6" s="61"/>
      <c r="I6" s="61">
        <v>6.2678999999999999E-2</v>
      </c>
      <c r="J6" s="61">
        <v>8.5507E-2</v>
      </c>
      <c r="K6" s="61">
        <v>2.1635000000000001E-2</v>
      </c>
      <c r="L6" s="61">
        <v>2.8107E-2</v>
      </c>
      <c r="M6" s="61">
        <v>3.323838684</v>
      </c>
      <c r="N6" s="62" t="str">
        <f t="shared" si="2"/>
        <v/>
      </c>
      <c r="O6" s="61">
        <v>1.1269974E-2</v>
      </c>
      <c r="Z6" s="61"/>
      <c r="AB6" s="61"/>
      <c r="AC6" s="63" t="str">
        <f t="shared" si="3"/>
        <v/>
      </c>
      <c r="AD6" s="20"/>
      <c r="AE6" s="62" t="str">
        <f t="shared" si="4"/>
        <v/>
      </c>
      <c r="AF6" s="20" t="str">
        <f t="shared" ref="AF6:AF37" si="19">IF(H6="","",H6)</f>
        <v/>
      </c>
      <c r="AG6" s="62" t="str">
        <f t="shared" si="5"/>
        <v/>
      </c>
      <c r="AH6" s="62" t="str">
        <f t="shared" si="6"/>
        <v/>
      </c>
      <c r="AI6" s="62" t="str">
        <f t="shared" ref="AI6:AI69" si="20">IF(OR(K6="",D6=""),"",K6/D6)</f>
        <v/>
      </c>
      <c r="AJ6" s="62" t="str">
        <f t="shared" ref="AJ6:AJ69" si="21">IF(OR(L6="",D6=""),"",L6/D6)</f>
        <v/>
      </c>
      <c r="AK6" s="62" t="str">
        <f t="shared" si="7"/>
        <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t="str">
        <f t="shared" si="18"/>
        <v/>
      </c>
      <c r="AV6" s="62" t="str">
        <f t="shared" si="11"/>
        <v/>
      </c>
      <c r="AW6" s="62" t="str">
        <f t="shared" si="12"/>
        <v/>
      </c>
    </row>
    <row r="7" spans="1:49">
      <c r="A7" s="62">
        <v>1874</v>
      </c>
      <c r="B7" s="61">
        <v>0.98240000000000005</v>
      </c>
      <c r="C7" s="61">
        <v>35235</v>
      </c>
      <c r="D7" s="61"/>
      <c r="H7" s="61"/>
      <c r="I7" s="61">
        <v>8.2269999999999996E-2</v>
      </c>
      <c r="J7" s="61">
        <v>7.3445999999999997E-2</v>
      </c>
      <c r="K7" s="61">
        <v>1.9317000000000001E-2</v>
      </c>
      <c r="L7" s="61">
        <v>2.3462E-2</v>
      </c>
      <c r="M7" s="61">
        <v>3.3467509839999998</v>
      </c>
      <c r="N7" s="62" t="str">
        <f t="shared" si="2"/>
        <v/>
      </c>
      <c r="O7" s="61">
        <v>1.3097844000000001E-2</v>
      </c>
      <c r="Z7" s="61"/>
      <c r="AB7" s="61"/>
      <c r="AC7" s="63" t="str">
        <f t="shared" si="3"/>
        <v/>
      </c>
      <c r="AD7" s="20" t="str">
        <f t="shared" ref="AD7:AD38" si="22">IF(F7="","",F7)</f>
        <v/>
      </c>
      <c r="AE7" s="62" t="str">
        <f t="shared" si="4"/>
        <v/>
      </c>
      <c r="AF7" s="20" t="str">
        <f t="shared" si="19"/>
        <v/>
      </c>
      <c r="AG7" s="62" t="str">
        <f t="shared" si="5"/>
        <v/>
      </c>
      <c r="AH7" s="62" t="str">
        <f t="shared" si="6"/>
        <v/>
      </c>
      <c r="AI7" s="62" t="str">
        <f t="shared" si="20"/>
        <v/>
      </c>
      <c r="AJ7" s="62" t="str">
        <f t="shared" si="21"/>
        <v/>
      </c>
      <c r="AK7" s="62" t="str">
        <f t="shared" si="7"/>
        <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t="str">
        <f t="shared" si="18"/>
        <v/>
      </c>
      <c r="AV7" s="62" t="str">
        <f t="shared" si="11"/>
        <v/>
      </c>
      <c r="AW7" s="62" t="str">
        <f t="shared" si="12"/>
        <v/>
      </c>
    </row>
    <row r="8" spans="1:49">
      <c r="A8" s="62">
        <v>1875</v>
      </c>
      <c r="B8" s="61">
        <v>1.0029999999999999</v>
      </c>
      <c r="C8" s="61">
        <v>35436</v>
      </c>
      <c r="D8" s="61">
        <v>0.56167788500000004</v>
      </c>
      <c r="H8" s="61"/>
      <c r="I8" s="61">
        <v>6.9203000000000001E-2</v>
      </c>
      <c r="J8" s="61">
        <v>6.9483000000000003E-2</v>
      </c>
      <c r="K8" s="61">
        <v>1.8610999999999999E-2</v>
      </c>
      <c r="L8" s="61">
        <v>2.9975999999999999E-2</v>
      </c>
      <c r="M8" s="61">
        <v>3.5857231669999998</v>
      </c>
      <c r="N8" s="62">
        <f t="shared" si="2"/>
        <v>1.0783065731225778E-2</v>
      </c>
      <c r="O8" s="61">
        <v>1.4456447000000001E-2</v>
      </c>
      <c r="Z8" s="61"/>
      <c r="AB8" s="61">
        <v>0.103351851851852</v>
      </c>
      <c r="AC8" s="63" t="str">
        <f t="shared" si="3"/>
        <v/>
      </c>
      <c r="AD8" s="20" t="str">
        <f t="shared" si="22"/>
        <v/>
      </c>
      <c r="AE8" s="62" t="str">
        <f t="shared" si="4"/>
        <v/>
      </c>
      <c r="AF8" s="20" t="str">
        <f t="shared" si="19"/>
        <v/>
      </c>
      <c r="AG8" s="62">
        <f t="shared" si="5"/>
        <v>0.12320762815861977</v>
      </c>
      <c r="AH8" s="62">
        <f t="shared" si="6"/>
        <v>0.12370613452228051</v>
      </c>
      <c r="AI8" s="62">
        <f t="shared" si="20"/>
        <v>3.3134649764606623E-2</v>
      </c>
      <c r="AJ8" s="62">
        <f t="shared" si="21"/>
        <v>5.3368666989621637E-2</v>
      </c>
      <c r="AK8" s="62">
        <f t="shared" si="7"/>
        <v>-2.0234017225015014E-2</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t="str">
        <f t="shared" si="18"/>
        <v/>
      </c>
      <c r="AV8" s="62" t="str">
        <f t="shared" si="11"/>
        <v/>
      </c>
      <c r="AW8" s="62">
        <f t="shared" si="12"/>
        <v>0.103351851851852</v>
      </c>
    </row>
    <row r="9" spans="1:49">
      <c r="A9" s="62">
        <v>1876</v>
      </c>
      <c r="B9" s="61">
        <v>1.044</v>
      </c>
      <c r="C9" s="61">
        <v>35713</v>
      </c>
      <c r="D9" s="61">
        <v>0.55127644200000003</v>
      </c>
      <c r="H9" s="61"/>
      <c r="I9" s="61">
        <v>5.9309000000000001E-2</v>
      </c>
      <c r="J9" s="61">
        <v>5.9480999999999999E-2</v>
      </c>
      <c r="K9" s="61">
        <v>2.7712000000000001E-2</v>
      </c>
      <c r="L9" s="61">
        <v>2.3965E-2</v>
      </c>
      <c r="M9" s="61">
        <v>3.4728204740000002</v>
      </c>
      <c r="N9" s="62">
        <f t="shared" si="2"/>
        <v>1.084269259188513E-2</v>
      </c>
      <c r="O9" s="61">
        <v>1.209876E-2</v>
      </c>
      <c r="Z9" s="61"/>
      <c r="AB9" s="61">
        <v>0.10174905660377359</v>
      </c>
      <c r="AC9" s="63" t="str">
        <f t="shared" si="3"/>
        <v/>
      </c>
      <c r="AD9" s="20" t="str">
        <f t="shared" si="22"/>
        <v/>
      </c>
      <c r="AE9" s="62" t="str">
        <f t="shared" si="4"/>
        <v/>
      </c>
      <c r="AF9" s="20" t="str">
        <f t="shared" si="19"/>
        <v/>
      </c>
      <c r="AG9" s="62">
        <f t="shared" si="5"/>
        <v>0.10758486211533051</v>
      </c>
      <c r="AH9" s="62">
        <f t="shared" si="6"/>
        <v>0.10789686528995555</v>
      </c>
      <c r="AI9" s="62">
        <f t="shared" si="20"/>
        <v>5.0268790553542282E-2</v>
      </c>
      <c r="AJ9" s="62">
        <f t="shared" si="21"/>
        <v>4.3471837673774563E-2</v>
      </c>
      <c r="AK9" s="62">
        <f t="shared" si="7"/>
        <v>6.7969528797677189E-3</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t="str">
        <f t="shared" si="18"/>
        <v/>
      </c>
      <c r="AV9" s="62" t="str">
        <f t="shared" si="11"/>
        <v/>
      </c>
      <c r="AW9" s="62">
        <f t="shared" si="12"/>
        <v>0.10174905660377359</v>
      </c>
    </row>
    <row r="10" spans="1:49">
      <c r="A10" s="62">
        <v>1877</v>
      </c>
      <c r="B10" s="61">
        <v>1.0307999999999999</v>
      </c>
      <c r="C10" s="61">
        <v>36018</v>
      </c>
      <c r="D10" s="61">
        <v>0.52943341300000002</v>
      </c>
      <c r="H10" s="61"/>
      <c r="I10" s="61">
        <v>4.8427999999999999E-2</v>
      </c>
      <c r="J10" s="61">
        <v>5.2338000000000003E-2</v>
      </c>
      <c r="K10" s="61">
        <v>2.3349000000000002E-2</v>
      </c>
      <c r="L10" s="61">
        <v>2.7421000000000001E-2</v>
      </c>
      <c r="M10" s="61">
        <v>3.5535837410000002</v>
      </c>
      <c r="N10" s="62">
        <f t="shared" si="2"/>
        <v>1.0090241869966163E-2</v>
      </c>
      <c r="O10" s="61">
        <v>1.2484769999999999E-2</v>
      </c>
      <c r="Z10" s="61"/>
      <c r="AB10" s="61">
        <v>0.46795677799607072</v>
      </c>
      <c r="AC10" s="63" t="str">
        <f t="shared" si="3"/>
        <v/>
      </c>
      <c r="AD10" s="20" t="str">
        <f t="shared" si="22"/>
        <v/>
      </c>
      <c r="AE10" s="62" t="str">
        <f t="shared" si="4"/>
        <v/>
      </c>
      <c r="AF10" s="20" t="str">
        <f t="shared" si="19"/>
        <v/>
      </c>
      <c r="AG10" s="62">
        <f t="shared" si="5"/>
        <v>9.1471370734963406E-2</v>
      </c>
      <c r="AH10" s="62">
        <f t="shared" si="6"/>
        <v>9.8856624298474347E-2</v>
      </c>
      <c r="AI10" s="62">
        <f t="shared" si="20"/>
        <v>4.4101863287574559E-2</v>
      </c>
      <c r="AJ10" s="62">
        <f t="shared" si="21"/>
        <v>5.1793104338883122E-2</v>
      </c>
      <c r="AK10" s="62">
        <f t="shared" si="7"/>
        <v>-7.691241051308563E-3</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t="str">
        <f t="shared" si="18"/>
        <v/>
      </c>
      <c r="AV10" s="62" t="str">
        <f t="shared" si="11"/>
        <v/>
      </c>
      <c r="AW10" s="62">
        <f t="shared" si="12"/>
        <v>0.46795677799607072</v>
      </c>
    </row>
    <row r="11" spans="1:49">
      <c r="A11" s="62">
        <v>1878</v>
      </c>
      <c r="B11" s="61">
        <v>1.0801000000000001</v>
      </c>
      <c r="C11" s="61">
        <v>36315</v>
      </c>
      <c r="D11" s="61">
        <v>0.61680552899999996</v>
      </c>
      <c r="H11" s="61"/>
      <c r="I11" s="61">
        <v>6.0941000000000002E-2</v>
      </c>
      <c r="J11" s="61">
        <v>6.2444E-2</v>
      </c>
      <c r="K11" s="61">
        <v>2.5968000000000001E-2</v>
      </c>
      <c r="L11" s="61">
        <v>3.2875000000000001E-2</v>
      </c>
      <c r="M11" s="61">
        <v>3.5138759990000001</v>
      </c>
      <c r="N11" s="62">
        <f t="shared" si="2"/>
        <v>1.1791041175404225E-2</v>
      </c>
      <c r="O11" s="61">
        <v>1.3975827E-2</v>
      </c>
      <c r="Z11" s="61"/>
      <c r="AB11" s="61">
        <v>0.4255716694772344</v>
      </c>
      <c r="AC11" s="63" t="str">
        <f t="shared" si="3"/>
        <v/>
      </c>
      <c r="AD11" s="20" t="str">
        <f t="shared" si="22"/>
        <v/>
      </c>
      <c r="AE11" s="62" t="str">
        <f t="shared" si="4"/>
        <v/>
      </c>
      <c r="AF11" s="20" t="str">
        <f t="shared" si="19"/>
        <v/>
      </c>
      <c r="AG11" s="62">
        <f t="shared" si="5"/>
        <v>9.880099502156052E-2</v>
      </c>
      <c r="AH11" s="62">
        <f t="shared" si="6"/>
        <v>0.10123774360654281</v>
      </c>
      <c r="AI11" s="62">
        <f t="shared" si="20"/>
        <v>4.2100789923366598E-2</v>
      </c>
      <c r="AJ11" s="62">
        <f t="shared" si="21"/>
        <v>5.3298808869788848E-2</v>
      </c>
      <c r="AK11" s="62">
        <f t="shared" si="7"/>
        <v>-1.119801894642225E-2</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t="str">
        <f t="shared" si="18"/>
        <v/>
      </c>
      <c r="AV11" s="62" t="str">
        <f t="shared" si="11"/>
        <v/>
      </c>
      <c r="AW11" s="62">
        <f t="shared" si="12"/>
        <v>0.4255716694772344</v>
      </c>
    </row>
    <row r="12" spans="1:49">
      <c r="A12" s="62">
        <v>1879</v>
      </c>
      <c r="B12" s="61">
        <v>1.1214999999999999</v>
      </c>
      <c r="C12" s="61">
        <v>36557</v>
      </c>
      <c r="D12" s="61">
        <v>0.79154975999999999</v>
      </c>
      <c r="H12" s="61"/>
      <c r="I12" s="61">
        <v>6.0317999999999997E-2</v>
      </c>
      <c r="J12" s="61">
        <v>6.2151999999999999E-2</v>
      </c>
      <c r="K12" s="61">
        <v>2.8176E-2</v>
      </c>
      <c r="L12" s="61">
        <v>3.2953000000000003E-2</v>
      </c>
      <c r="M12" s="61">
        <v>3.699455264</v>
      </c>
      <c r="N12" s="62">
        <f t="shared" si="2"/>
        <v>1.4277306106282471E-2</v>
      </c>
      <c r="O12" s="61">
        <v>1.8630652000000001E-2</v>
      </c>
      <c r="Z12" s="61">
        <v>11.32</v>
      </c>
      <c r="AB12" s="61">
        <v>0.32877529566360059</v>
      </c>
      <c r="AC12" s="63" t="str">
        <f t="shared" si="3"/>
        <v/>
      </c>
      <c r="AD12" s="20" t="str">
        <f t="shared" si="22"/>
        <v/>
      </c>
      <c r="AE12" s="62" t="str">
        <f t="shared" si="4"/>
        <v/>
      </c>
      <c r="AF12" s="20" t="str">
        <f t="shared" si="19"/>
        <v/>
      </c>
      <c r="AG12" s="62">
        <f t="shared" si="5"/>
        <v>7.6202410825062974E-2</v>
      </c>
      <c r="AH12" s="62">
        <f t="shared" si="6"/>
        <v>7.8519384555179456E-2</v>
      </c>
      <c r="AI12" s="62">
        <f t="shared" si="20"/>
        <v>3.5595993358648735E-2</v>
      </c>
      <c r="AJ12" s="62">
        <f t="shared" si="21"/>
        <v>4.1630989819262915E-2</v>
      </c>
      <c r="AK12" s="62">
        <f t="shared" si="7"/>
        <v>-6.0349964606141795E-3</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t="str">
        <f t="shared" si="18"/>
        <v/>
      </c>
      <c r="AV12" s="62" t="str">
        <f t="shared" si="11"/>
        <v/>
      </c>
      <c r="AW12" s="62">
        <f t="shared" si="12"/>
        <v>0.32877529566360059</v>
      </c>
    </row>
    <row r="13" spans="1:49">
      <c r="A13" s="62">
        <v>1880</v>
      </c>
      <c r="B13" s="61">
        <v>1.0971</v>
      </c>
      <c r="C13" s="61">
        <v>36807</v>
      </c>
      <c r="D13" s="61">
        <v>0.76242572099999995</v>
      </c>
      <c r="H13" s="61"/>
      <c r="I13" s="61">
        <v>6.3141000000000003E-2</v>
      </c>
      <c r="J13" s="61">
        <v>6.3367000000000007E-2</v>
      </c>
      <c r="K13" s="61">
        <v>2.8395E-2</v>
      </c>
      <c r="L13" s="61">
        <v>3.6627E-2</v>
      </c>
      <c r="M13" s="61">
        <v>3.8242806470000001</v>
      </c>
      <c r="N13" s="62">
        <f t="shared" si="2"/>
        <v>1.3212765897673912E-2</v>
      </c>
      <c r="O13" s="61">
        <v>2.1344074000000001E-2</v>
      </c>
      <c r="Z13" s="61">
        <v>9.86</v>
      </c>
      <c r="AB13" s="61">
        <v>0.34016098226466585</v>
      </c>
      <c r="AC13" s="63" t="str">
        <f t="shared" si="3"/>
        <v/>
      </c>
      <c r="AD13" s="20" t="str">
        <f t="shared" si="22"/>
        <v/>
      </c>
      <c r="AE13" s="62" t="str">
        <f t="shared" si="4"/>
        <v/>
      </c>
      <c r="AF13" s="20" t="str">
        <f t="shared" si="19"/>
        <v/>
      </c>
      <c r="AG13" s="62">
        <f t="shared" si="5"/>
        <v>8.2815936373689059E-2</v>
      </c>
      <c r="AH13" s="62">
        <f t="shared" si="6"/>
        <v>8.3112358692316479E-2</v>
      </c>
      <c r="AI13" s="62">
        <f t="shared" si="20"/>
        <v>3.7242972289493366E-2</v>
      </c>
      <c r="AJ13" s="62">
        <f t="shared" si="21"/>
        <v>4.8040089665338036E-2</v>
      </c>
      <c r="AK13" s="62">
        <f t="shared" si="7"/>
        <v>-1.079711737584467E-2</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0.19068781539618207</v>
      </c>
      <c r="AV13" s="62" t="str">
        <f t="shared" si="11"/>
        <v/>
      </c>
      <c r="AW13" s="62">
        <f t="shared" si="12"/>
        <v>0.34016098226466585</v>
      </c>
    </row>
    <row r="14" spans="1:49">
      <c r="A14" s="62">
        <v>1881</v>
      </c>
      <c r="B14" s="61">
        <v>1.129943503</v>
      </c>
      <c r="C14" s="61">
        <v>37112</v>
      </c>
      <c r="D14" s="61">
        <v>0.82587451899999997</v>
      </c>
      <c r="H14" s="61"/>
      <c r="I14" s="61">
        <v>7.1459999999999996E-2</v>
      </c>
      <c r="J14" s="61">
        <v>7.1489999999999998E-2</v>
      </c>
      <c r="K14" s="61">
        <v>3.1059E-2</v>
      </c>
      <c r="L14" s="61">
        <v>3.1191E-2</v>
      </c>
      <c r="M14" s="61">
        <v>3.671981239</v>
      </c>
      <c r="N14" s="62">
        <f t="shared" si="2"/>
        <v>1.4783444383641398E-2</v>
      </c>
      <c r="O14" s="61">
        <v>2.3512541000000001E-2</v>
      </c>
      <c r="Z14" s="61">
        <v>10.95</v>
      </c>
      <c r="AB14" s="61">
        <v>0.30998362720403022</v>
      </c>
      <c r="AC14" s="63" t="str">
        <f t="shared" si="3"/>
        <v/>
      </c>
      <c r="AD14" s="20" t="str">
        <f t="shared" si="22"/>
        <v/>
      </c>
      <c r="AE14" s="62" t="str">
        <f t="shared" si="4"/>
        <v/>
      </c>
      <c r="AF14" s="20" t="str">
        <f t="shared" si="19"/>
        <v/>
      </c>
      <c r="AG14" s="62">
        <f t="shared" si="5"/>
        <v>8.6526461775968649E-2</v>
      </c>
      <c r="AH14" s="62">
        <f t="shared" si="6"/>
        <v>8.6562786906856967E-2</v>
      </c>
      <c r="AI14" s="62">
        <f t="shared" si="20"/>
        <v>3.7607408008673529E-2</v>
      </c>
      <c r="AJ14" s="62">
        <f t="shared" si="21"/>
        <v>3.776723858458212E-2</v>
      </c>
      <c r="AK14" s="62">
        <f t="shared" si="7"/>
        <v>-1.5983057590859134E-4</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-1.3724456218212944E-2</v>
      </c>
      <c r="AV14" s="62" t="str">
        <f t="shared" si="11"/>
        <v/>
      </c>
      <c r="AW14" s="62">
        <f t="shared" si="12"/>
        <v>0.30998362720403022</v>
      </c>
    </row>
    <row r="15" spans="1:49">
      <c r="A15" s="62">
        <v>1882</v>
      </c>
      <c r="B15" s="61">
        <v>1.136363636</v>
      </c>
      <c r="C15" s="61">
        <v>37414</v>
      </c>
      <c r="D15" s="61">
        <v>0.77802788499999997</v>
      </c>
      <c r="H15" s="61"/>
      <c r="I15" s="61">
        <v>7.3480000000000004E-2</v>
      </c>
      <c r="J15" s="61">
        <v>7.3508000000000004E-2</v>
      </c>
      <c r="K15" s="61">
        <v>3.7721999999999999E-2</v>
      </c>
      <c r="L15" s="61">
        <v>2.9447000000000001E-2</v>
      </c>
      <c r="M15" s="61">
        <v>3.7384372770000001</v>
      </c>
      <c r="N15" s="62">
        <f t="shared" si="2"/>
        <v>1.3568983060276778E-2</v>
      </c>
      <c r="O15" s="61">
        <v>2.1881459999999998E-2</v>
      </c>
      <c r="Z15" s="61">
        <v>8.4</v>
      </c>
      <c r="AB15" s="61">
        <v>0.32153877005347586</v>
      </c>
      <c r="AC15" s="63" t="str">
        <f t="shared" si="3"/>
        <v/>
      </c>
      <c r="AD15" s="20" t="str">
        <f t="shared" si="22"/>
        <v/>
      </c>
      <c r="AE15" s="62" t="str">
        <f t="shared" si="4"/>
        <v/>
      </c>
      <c r="AF15" s="20" t="str">
        <f t="shared" si="19"/>
        <v/>
      </c>
      <c r="AG15" s="62">
        <f t="shared" si="5"/>
        <v>9.4443915721606819E-2</v>
      </c>
      <c r="AH15" s="62">
        <f t="shared" si="6"/>
        <v>9.4479904148936783E-2</v>
      </c>
      <c r="AI15" s="62">
        <f t="shared" si="20"/>
        <v>4.8484123419303922E-2</v>
      </c>
      <c r="AJ15" s="62">
        <f t="shared" si="21"/>
        <v>3.7848257842326566E-2</v>
      </c>
      <c r="AK15" s="62">
        <f t="shared" si="7"/>
        <v>1.0635865576977356E-2</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0.19522140116825454</v>
      </c>
      <c r="AV15" s="62" t="str">
        <f t="shared" si="11"/>
        <v/>
      </c>
      <c r="AW15" s="62">
        <f t="shared" si="12"/>
        <v>0.32153877005347586</v>
      </c>
    </row>
    <row r="16" spans="1:49">
      <c r="A16" s="62">
        <v>1883</v>
      </c>
      <c r="B16" s="61">
        <v>1.1396011399999999</v>
      </c>
      <c r="C16" s="61">
        <v>37766</v>
      </c>
      <c r="D16" s="61">
        <v>0.738502404</v>
      </c>
      <c r="H16" s="61"/>
      <c r="I16" s="61">
        <v>8.3107E-2</v>
      </c>
      <c r="J16" s="61">
        <v>8.3107E-2</v>
      </c>
      <c r="K16" s="61">
        <v>3.6268000000000002E-2</v>
      </c>
      <c r="L16" s="61">
        <v>2.8445000000000002E-2</v>
      </c>
      <c r="M16" s="61">
        <v>3.7072309319999999</v>
      </c>
      <c r="N16" s="62">
        <f t="shared" si="2"/>
        <v>1.2867010713025932E-2</v>
      </c>
      <c r="O16" s="61">
        <v>1.880095E-2</v>
      </c>
      <c r="Z16" s="61">
        <v>10.220000000000001</v>
      </c>
      <c r="AB16" s="61">
        <v>0.32065070422535213</v>
      </c>
      <c r="AC16" s="63" t="str">
        <f t="shared" si="3"/>
        <v/>
      </c>
      <c r="AD16" s="20" t="str">
        <f t="shared" si="22"/>
        <v/>
      </c>
      <c r="AE16" s="62" t="str">
        <f t="shared" si="4"/>
        <v/>
      </c>
      <c r="AF16" s="20" t="str">
        <f t="shared" si="19"/>
        <v/>
      </c>
      <c r="AG16" s="62">
        <f t="shared" si="5"/>
        <v>0.1125345016480136</v>
      </c>
      <c r="AH16" s="62">
        <f t="shared" si="6"/>
        <v>0.1125345016480136</v>
      </c>
      <c r="AI16" s="62">
        <f t="shared" si="20"/>
        <v>4.9110198969643436E-2</v>
      </c>
      <c r="AJ16" s="62">
        <f t="shared" si="21"/>
        <v>3.8517139342988518E-2</v>
      </c>
      <c r="AK16" s="62">
        <f t="shared" si="7"/>
        <v>1.0593059626654917E-2</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0.13711980394997175</v>
      </c>
      <c r="AV16" s="62" t="str">
        <f t="shared" si="11"/>
        <v/>
      </c>
      <c r="AW16" s="62">
        <f t="shared" si="12"/>
        <v>0.32065070422535213</v>
      </c>
    </row>
    <row r="17" spans="1:49">
      <c r="A17" s="62">
        <v>1884</v>
      </c>
      <c r="B17" s="61">
        <v>1.1560693639999999</v>
      </c>
      <c r="C17" s="61">
        <v>38138</v>
      </c>
      <c r="D17" s="61">
        <v>0.77282716299999998</v>
      </c>
      <c r="H17" s="61"/>
      <c r="I17" s="61">
        <v>7.6662999999999995E-2</v>
      </c>
      <c r="J17" s="61">
        <v>7.6670000000000002E-2</v>
      </c>
      <c r="K17" s="61">
        <v>3.3870999999999998E-2</v>
      </c>
      <c r="L17" s="61">
        <v>2.9673000000000001E-2</v>
      </c>
      <c r="M17" s="61">
        <v>3.70049202</v>
      </c>
      <c r="N17" s="62">
        <f t="shared" si="2"/>
        <v>1.335799786481529E-2</v>
      </c>
      <c r="O17" s="61">
        <v>1.8187875999999999E-2</v>
      </c>
      <c r="Z17" s="61">
        <v>10.95</v>
      </c>
      <c r="AB17" s="61">
        <v>0.32551951547779273</v>
      </c>
      <c r="AC17" s="63" t="str">
        <f t="shared" si="3"/>
        <v/>
      </c>
      <c r="AD17" s="20" t="str">
        <f t="shared" si="22"/>
        <v/>
      </c>
      <c r="AE17" s="62" t="str">
        <f t="shared" si="4"/>
        <v/>
      </c>
      <c r="AF17" s="20" t="str">
        <f t="shared" si="19"/>
        <v/>
      </c>
      <c r="AG17" s="62">
        <f t="shared" si="5"/>
        <v>9.919811785911567E-2</v>
      </c>
      <c r="AH17" s="62">
        <f t="shared" si="6"/>
        <v>9.9207175511764459E-2</v>
      </c>
      <c r="AI17" s="62">
        <f t="shared" si="20"/>
        <v>4.382739326671415E-2</v>
      </c>
      <c r="AJ17" s="62">
        <f t="shared" si="21"/>
        <v>3.8395389578199907E-2</v>
      </c>
      <c r="AK17" s="62">
        <f t="shared" si="7"/>
        <v>5.4320036885142434E-3</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6.4751430339244215E-2</v>
      </c>
      <c r="AV17" s="62" t="str">
        <f t="shared" si="11"/>
        <v/>
      </c>
      <c r="AW17" s="62">
        <f t="shared" si="12"/>
        <v>0.32551951547779273</v>
      </c>
    </row>
    <row r="18" spans="1:49">
      <c r="A18" s="62">
        <v>1885</v>
      </c>
      <c r="B18" s="61">
        <v>1.22324159</v>
      </c>
      <c r="C18" s="61">
        <v>38427</v>
      </c>
      <c r="D18" s="61">
        <v>0.86539999999999995</v>
      </c>
      <c r="H18" s="61">
        <v>7.0719602977667495E-2</v>
      </c>
      <c r="I18" s="61">
        <v>6.1115000000000003E-2</v>
      </c>
      <c r="J18" s="61">
        <v>6.2156999999999997E-2</v>
      </c>
      <c r="K18" s="61">
        <v>3.7146999999999999E-2</v>
      </c>
      <c r="L18" s="61">
        <v>2.9357000000000001E-2</v>
      </c>
      <c r="M18" s="61">
        <v>3.8094550410000001</v>
      </c>
      <c r="N18" s="62">
        <f t="shared" si="2"/>
        <v>1.4420952160056292E-2</v>
      </c>
      <c r="O18" s="61">
        <v>1.8195445000000001E-2</v>
      </c>
      <c r="Z18" s="61">
        <v>9.1300000000000008</v>
      </c>
      <c r="AB18" s="61">
        <v>0.3060186104218362</v>
      </c>
      <c r="AC18" s="63" t="str">
        <f t="shared" si="3"/>
        <v/>
      </c>
      <c r="AD18" s="20" t="str">
        <f t="shared" si="22"/>
        <v/>
      </c>
      <c r="AE18" s="62" t="str">
        <f t="shared" si="4"/>
        <v/>
      </c>
      <c r="AF18" s="20">
        <f t="shared" si="19"/>
        <v>7.0719602977667495E-2</v>
      </c>
      <c r="AG18" s="62">
        <f t="shared" si="5"/>
        <v>7.062052230182575E-2</v>
      </c>
      <c r="AH18" s="62">
        <f t="shared" si="6"/>
        <v>7.1824589785070489E-2</v>
      </c>
      <c r="AI18" s="62">
        <f t="shared" si="20"/>
        <v>4.2924659117171256E-2</v>
      </c>
      <c r="AJ18" s="62">
        <f t="shared" si="21"/>
        <v>3.392304136815346E-2</v>
      </c>
      <c r="AK18" s="62">
        <f t="shared" si="7"/>
        <v>9.0016177490177957E-3</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3.2933136266323715E-2</v>
      </c>
      <c r="AV18" s="62" t="str">
        <f t="shared" si="11"/>
        <v/>
      </c>
      <c r="AW18" s="62">
        <f t="shared" si="12"/>
        <v>0.3060186104218362</v>
      </c>
    </row>
    <row r="19" spans="1:49">
      <c r="A19" s="62">
        <v>1886</v>
      </c>
      <c r="B19" s="61">
        <v>1.374570447</v>
      </c>
      <c r="C19" s="61">
        <v>38622</v>
      </c>
      <c r="D19" s="61">
        <v>0.86570000000000003</v>
      </c>
      <c r="H19" s="61">
        <v>0.12625</v>
      </c>
      <c r="I19" s="61">
        <v>8.3224000000000006E-2</v>
      </c>
      <c r="J19" s="61">
        <v>8.5325999999999999E-2</v>
      </c>
      <c r="K19" s="61">
        <v>4.8876000000000003E-2</v>
      </c>
      <c r="L19" s="61">
        <v>3.2168000000000002E-2</v>
      </c>
      <c r="M19" s="61">
        <v>4.114779586</v>
      </c>
      <c r="N19" s="62">
        <f t="shared" si="2"/>
        <v>1.3288086896310402E-2</v>
      </c>
      <c r="O19" s="61">
        <v>1.6045899999999998E-2</v>
      </c>
      <c r="Z19" s="61">
        <v>10.220000000000001</v>
      </c>
      <c r="AB19" s="61">
        <v>0.31226500000000001</v>
      </c>
      <c r="AC19" s="63" t="str">
        <f t="shared" si="3"/>
        <v/>
      </c>
      <c r="AD19" s="20" t="str">
        <f t="shared" si="22"/>
        <v/>
      </c>
      <c r="AE19" s="62" t="str">
        <f t="shared" si="4"/>
        <v/>
      </c>
      <c r="AF19" s="20">
        <f t="shared" si="19"/>
        <v>0.12625</v>
      </c>
      <c r="AG19" s="62">
        <f t="shared" si="5"/>
        <v>9.6134919718147166E-2</v>
      </c>
      <c r="AH19" s="62">
        <f t="shared" si="6"/>
        <v>9.856301259096685E-2</v>
      </c>
      <c r="AI19" s="62">
        <f t="shared" si="20"/>
        <v>5.6458357398636944E-2</v>
      </c>
      <c r="AJ19" s="62">
        <f t="shared" si="21"/>
        <v>3.7158368949982673E-2</v>
      </c>
      <c r="AK19" s="62">
        <f t="shared" si="7"/>
        <v>1.9299988448654271E-2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0.17311424844691722</v>
      </c>
      <c r="AV19" s="62" t="str">
        <f t="shared" si="11"/>
        <v/>
      </c>
      <c r="AW19" s="62">
        <f t="shared" si="12"/>
        <v>0.31226500000000001</v>
      </c>
    </row>
    <row r="20" spans="1:49">
      <c r="A20" s="62">
        <v>1887</v>
      </c>
      <c r="B20" s="61">
        <v>1.3698630140000001</v>
      </c>
      <c r="C20" s="61">
        <v>38866</v>
      </c>
      <c r="D20" s="61">
        <v>0.87390000000000001</v>
      </c>
      <c r="H20" s="61">
        <v>0.12224938875305623</v>
      </c>
      <c r="I20" s="61">
        <v>7.9452999999999996E-2</v>
      </c>
      <c r="J20" s="61">
        <v>8.8161000000000003E-2</v>
      </c>
      <c r="K20" s="61">
        <v>5.2408000000000003E-2</v>
      </c>
      <c r="L20" s="61">
        <v>4.4304000000000003E-2</v>
      </c>
      <c r="M20" s="61">
        <v>4.2619988920000003</v>
      </c>
      <c r="N20" s="62">
        <f t="shared" si="2"/>
        <v>1.2869300403868232E-2</v>
      </c>
      <c r="O20" s="61">
        <v>1.7063906E-2</v>
      </c>
      <c r="Z20" s="61">
        <v>10.29</v>
      </c>
      <c r="AB20" s="61">
        <v>0.3129046454767726</v>
      </c>
      <c r="AC20" s="63" t="str">
        <f t="shared" si="3"/>
        <v/>
      </c>
      <c r="AD20" s="20" t="str">
        <f t="shared" si="22"/>
        <v/>
      </c>
      <c r="AE20" s="62" t="str">
        <f t="shared" si="4"/>
        <v/>
      </c>
      <c r="AF20" s="20">
        <f t="shared" si="19"/>
        <v>0.12224938875305623</v>
      </c>
      <c r="AG20" s="62">
        <f t="shared" si="5"/>
        <v>9.0917725140176223E-2</v>
      </c>
      <c r="AH20" s="62">
        <f t="shared" si="6"/>
        <v>0.10088225197391006</v>
      </c>
      <c r="AI20" s="62">
        <f t="shared" si="20"/>
        <v>5.9970248312163868E-2</v>
      </c>
      <c r="AJ20" s="62">
        <f t="shared" si="21"/>
        <v>5.069687607277721E-2</v>
      </c>
      <c r="AK20" s="62">
        <f t="shared" si="7"/>
        <v>9.2733722393866583E-3</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0.13422325029029497</v>
      </c>
      <c r="AV20" s="62" t="str">
        <f t="shared" si="11"/>
        <v/>
      </c>
      <c r="AW20" s="62">
        <f t="shared" si="12"/>
        <v>0.3129046454767726</v>
      </c>
    </row>
    <row r="21" spans="1:49">
      <c r="A21" s="62">
        <v>1888</v>
      </c>
      <c r="B21" s="61">
        <v>1.3793103449999999</v>
      </c>
      <c r="C21" s="61">
        <v>39251</v>
      </c>
      <c r="D21" s="61">
        <v>0.86080000000000001</v>
      </c>
      <c r="H21" s="61">
        <v>0.1535796766743649</v>
      </c>
      <c r="I21" s="61">
        <v>8.1503999999999993E-2</v>
      </c>
      <c r="J21" s="61">
        <v>9.2956999999999998E-2</v>
      </c>
      <c r="K21" s="61">
        <v>6.5706000000000001E-2</v>
      </c>
      <c r="L21" s="61">
        <v>6.5454999999999999E-2</v>
      </c>
      <c r="M21" s="61">
        <v>4.0339126439999999</v>
      </c>
      <c r="N21" s="62">
        <f t="shared" si="2"/>
        <v>1.3261767856766665E-2</v>
      </c>
      <c r="O21" s="61">
        <v>1.6772506999999999E-2</v>
      </c>
      <c r="Z21" s="61">
        <v>10.220000000000001</v>
      </c>
      <c r="AB21" s="61">
        <v>0.29684757505773673</v>
      </c>
      <c r="AC21" s="63" t="str">
        <f t="shared" si="3"/>
        <v/>
      </c>
      <c r="AD21" s="20" t="str">
        <f t="shared" si="22"/>
        <v/>
      </c>
      <c r="AE21" s="62" t="str">
        <f t="shared" si="4"/>
        <v/>
      </c>
      <c r="AF21" s="20">
        <f t="shared" si="19"/>
        <v>0.1535796766743649</v>
      </c>
      <c r="AG21" s="62">
        <f t="shared" si="5"/>
        <v>9.4684014869888464E-2</v>
      </c>
      <c r="AH21" s="62">
        <f t="shared" si="6"/>
        <v>0.10798907992565056</v>
      </c>
      <c r="AI21" s="62">
        <f t="shared" si="20"/>
        <v>7.6331319702602235E-2</v>
      </c>
      <c r="AJ21" s="62">
        <f t="shared" si="21"/>
        <v>7.6039730483271367E-2</v>
      </c>
      <c r="AK21" s="62">
        <f t="shared" si="7"/>
        <v>2.9158921933086779E-4</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7.2859363054271709E-2</v>
      </c>
      <c r="AV21" s="62" t="str">
        <f t="shared" si="11"/>
        <v/>
      </c>
      <c r="AW21" s="62">
        <f t="shared" si="12"/>
        <v>0.29684757505773673</v>
      </c>
    </row>
    <row r="22" spans="1:49">
      <c r="A22" s="62">
        <v>1889</v>
      </c>
      <c r="B22" s="61">
        <v>1.360544218</v>
      </c>
      <c r="C22" s="61">
        <v>39688</v>
      </c>
      <c r="D22" s="61">
        <v>0.93810000000000004</v>
      </c>
      <c r="H22" s="61">
        <v>0.14764397905759163</v>
      </c>
      <c r="I22" s="61">
        <v>7.9713999999999993E-2</v>
      </c>
      <c r="J22" s="61">
        <v>9.6687999999999996E-2</v>
      </c>
      <c r="K22" s="61">
        <v>7.0060999999999998E-2</v>
      </c>
      <c r="L22" s="61">
        <v>6.6103999999999996E-2</v>
      </c>
      <c r="M22" s="61">
        <v>4.2032148449999998</v>
      </c>
      <c r="N22" s="62">
        <f t="shared" si="2"/>
        <v>1.3717807705860811E-2</v>
      </c>
      <c r="O22" s="61">
        <v>1.7760238000000001E-2</v>
      </c>
      <c r="Z22" s="61">
        <v>11.13</v>
      </c>
      <c r="AB22" s="61">
        <v>0.27230680628272252</v>
      </c>
      <c r="AC22" s="63" t="str">
        <f t="shared" si="3"/>
        <v/>
      </c>
      <c r="AD22" s="20" t="str">
        <f t="shared" si="22"/>
        <v/>
      </c>
      <c r="AE22" s="62" t="str">
        <f t="shared" si="4"/>
        <v/>
      </c>
      <c r="AF22" s="20">
        <f t="shared" si="19"/>
        <v>0.14764397905759163</v>
      </c>
      <c r="AG22" s="62">
        <f t="shared" si="5"/>
        <v>8.4973883381302628E-2</v>
      </c>
      <c r="AH22" s="62">
        <f t="shared" si="6"/>
        <v>0.10306790320861314</v>
      </c>
      <c r="AI22" s="62">
        <f t="shared" si="20"/>
        <v>7.4683935614540023E-2</v>
      </c>
      <c r="AJ22" s="62">
        <f t="shared" si="21"/>
        <v>7.0465835198806087E-2</v>
      </c>
      <c r="AK22" s="62">
        <f t="shared" si="7"/>
        <v>4.2181004157339358E-3</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6.8390477074800893E-2</v>
      </c>
      <c r="AV22" s="62" t="str">
        <f t="shared" si="11"/>
        <v/>
      </c>
      <c r="AW22" s="62">
        <f t="shared" si="12"/>
        <v>0.27230680628272252</v>
      </c>
    </row>
    <row r="23" spans="1:49">
      <c r="A23" s="62">
        <v>1890</v>
      </c>
      <c r="B23" s="61">
        <v>1.3377926419999999</v>
      </c>
      <c r="C23" s="61">
        <v>40077</v>
      </c>
      <c r="D23" s="61">
        <v>1.1733</v>
      </c>
      <c r="H23" s="61">
        <v>0.14488636363636365</v>
      </c>
      <c r="I23" s="61">
        <v>8.2125000000000004E-2</v>
      </c>
      <c r="J23" s="61">
        <v>0.10646899999999999</v>
      </c>
      <c r="K23" s="61">
        <v>5.7000000000000002E-2</v>
      </c>
      <c r="L23" s="61">
        <v>8.2000000000000003E-2</v>
      </c>
      <c r="M23" s="61">
        <v>4.5430633540000001</v>
      </c>
      <c r="N23" s="62">
        <f t="shared" si="2"/>
        <v>1.5719598557708714E-2</v>
      </c>
      <c r="O23" s="61">
        <v>1.8937189E-2</v>
      </c>
      <c r="Z23" s="61">
        <v>10.77</v>
      </c>
      <c r="AB23" s="61">
        <v>0.26064015151515146</v>
      </c>
      <c r="AC23" s="63" t="str">
        <f t="shared" si="3"/>
        <v/>
      </c>
      <c r="AD23" s="20" t="str">
        <f t="shared" si="22"/>
        <v/>
      </c>
      <c r="AE23" s="62" t="str">
        <f t="shared" si="4"/>
        <v/>
      </c>
      <c r="AF23" s="20">
        <f t="shared" si="19"/>
        <v>0.14488636363636365</v>
      </c>
      <c r="AG23" s="62">
        <f t="shared" si="5"/>
        <v>6.9994886218358476E-2</v>
      </c>
      <c r="AH23" s="62">
        <f t="shared" si="6"/>
        <v>9.0743202931901468E-2</v>
      </c>
      <c r="AI23" s="62">
        <f t="shared" si="20"/>
        <v>4.8580925594477117E-2</v>
      </c>
      <c r="AJ23" s="62">
        <f t="shared" si="21"/>
        <v>6.9888349100826724E-2</v>
      </c>
      <c r="AK23" s="62">
        <f t="shared" si="7"/>
        <v>-2.1307423506349607E-2</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-2.4913428305874841E-2</v>
      </c>
      <c r="AV23" s="62" t="str">
        <f t="shared" si="11"/>
        <v/>
      </c>
      <c r="AW23" s="62">
        <f t="shared" si="12"/>
        <v>0.26064015151515146</v>
      </c>
    </row>
    <row r="24" spans="1:49">
      <c r="A24" s="62">
        <v>1891</v>
      </c>
      <c r="B24" s="61">
        <v>1.3333333329999999</v>
      </c>
      <c r="C24" s="61">
        <v>40380</v>
      </c>
      <c r="D24" s="61">
        <v>1.0811999999999999</v>
      </c>
      <c r="H24" s="61">
        <v>0.14047410008779632</v>
      </c>
      <c r="I24" s="61">
        <v>8.3556000000000005E-2</v>
      </c>
      <c r="J24" s="61">
        <v>0.103231</v>
      </c>
      <c r="K24" s="61">
        <v>0.08</v>
      </c>
      <c r="L24" s="61">
        <v>6.3E-2</v>
      </c>
      <c r="M24" s="61">
        <v>4.292064806</v>
      </c>
      <c r="N24" s="62">
        <f t="shared" si="2"/>
        <v>1.5217728434545302E-2</v>
      </c>
      <c r="O24" s="61">
        <v>1.8142463000000001E-2</v>
      </c>
      <c r="Z24" s="61">
        <v>9.1300000000000008</v>
      </c>
      <c r="AB24" s="61">
        <v>0.24111150131694464</v>
      </c>
      <c r="AC24" s="63" t="str">
        <f t="shared" si="3"/>
        <v/>
      </c>
      <c r="AD24" s="20" t="str">
        <f t="shared" si="22"/>
        <v/>
      </c>
      <c r="AE24" s="62" t="str">
        <f t="shared" si="4"/>
        <v/>
      </c>
      <c r="AF24" s="20">
        <f t="shared" si="19"/>
        <v>0.14047410008779632</v>
      </c>
      <c r="AG24" s="62">
        <f t="shared" si="5"/>
        <v>7.7280799112097676E-2</v>
      </c>
      <c r="AH24" s="62">
        <f t="shared" si="6"/>
        <v>9.5478172401035899E-2</v>
      </c>
      <c r="AI24" s="62">
        <f t="shared" si="20"/>
        <v>7.399186089530152E-2</v>
      </c>
      <c r="AJ24" s="62">
        <f t="shared" si="21"/>
        <v>5.8268590455049951E-2</v>
      </c>
      <c r="AK24" s="62">
        <f t="shared" si="7"/>
        <v>1.5723270440251569E-2</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0.14014715705452699</v>
      </c>
      <c r="AV24" s="62" t="str">
        <f t="shared" si="11"/>
        <v/>
      </c>
      <c r="AW24" s="62">
        <f t="shared" si="12"/>
        <v>0.24111150131694464</v>
      </c>
    </row>
    <row r="25" spans="1:49">
      <c r="A25" s="62">
        <v>1892</v>
      </c>
      <c r="B25" s="61">
        <v>1.526717557</v>
      </c>
      <c r="C25" s="61">
        <v>40684</v>
      </c>
      <c r="D25" s="61">
        <v>1.1486000000000001</v>
      </c>
      <c r="H25" s="61">
        <v>0.13600000000000001</v>
      </c>
      <c r="I25" s="61">
        <v>7.6734999999999998E-2</v>
      </c>
      <c r="J25" s="61">
        <v>0.101462</v>
      </c>
      <c r="K25" s="61">
        <v>9.0999999999999998E-2</v>
      </c>
      <c r="L25" s="61">
        <v>7.0999999999999994E-2</v>
      </c>
      <c r="M25" s="61">
        <v>4.5485581589999997</v>
      </c>
      <c r="N25" s="62">
        <f t="shared" si="2"/>
        <v>1.5140764074769835E-2</v>
      </c>
      <c r="O25" s="61">
        <v>1.6916313999999998E-2</v>
      </c>
      <c r="Z25" s="61">
        <v>7.92</v>
      </c>
      <c r="AB25" s="61">
        <v>0.24701688888888892</v>
      </c>
      <c r="AC25" s="63" t="str">
        <f t="shared" si="3"/>
        <v/>
      </c>
      <c r="AD25" s="20" t="str">
        <f t="shared" si="22"/>
        <v/>
      </c>
      <c r="AE25" s="62" t="str">
        <f t="shared" si="4"/>
        <v/>
      </c>
      <c r="AF25" s="20">
        <f t="shared" si="19"/>
        <v>0.13600000000000001</v>
      </c>
      <c r="AG25" s="62">
        <f t="shared" si="5"/>
        <v>6.6807417725927215E-2</v>
      </c>
      <c r="AH25" s="62">
        <f t="shared" si="6"/>
        <v>8.8335364791920584E-2</v>
      </c>
      <c r="AI25" s="62">
        <f t="shared" si="20"/>
        <v>7.9226884903360606E-2</v>
      </c>
      <c r="AJ25" s="62">
        <f t="shared" si="21"/>
        <v>6.1814382726797831E-2</v>
      </c>
      <c r="AK25" s="62">
        <f t="shared" si="7"/>
        <v>1.7412502176562775E-2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9.6370378553205904E-2</v>
      </c>
      <c r="AV25" s="62" t="str">
        <f t="shared" si="11"/>
        <v/>
      </c>
      <c r="AW25" s="62">
        <f t="shared" si="12"/>
        <v>0.24701688888888892</v>
      </c>
    </row>
    <row r="26" spans="1:49">
      <c r="A26" s="62">
        <v>1893</v>
      </c>
      <c r="B26" s="61">
        <v>1.8348623850000001</v>
      </c>
      <c r="C26" s="61">
        <v>41001</v>
      </c>
      <c r="D26" s="61">
        <v>1.1682999999999999</v>
      </c>
      <c r="H26" s="61">
        <v>0.13784461152882205</v>
      </c>
      <c r="I26" s="61">
        <v>8.4582000000000004E-2</v>
      </c>
      <c r="J26" s="61">
        <v>0.113769</v>
      </c>
      <c r="K26" s="61">
        <v>0.09</v>
      </c>
      <c r="L26" s="61">
        <v>8.7999999999999995E-2</v>
      </c>
      <c r="M26" s="61">
        <v>4.5267862900000004</v>
      </c>
      <c r="N26" s="62">
        <f t="shared" si="2"/>
        <v>1.5354876003874357E-2</v>
      </c>
      <c r="O26" s="61">
        <v>1.7120672E-2</v>
      </c>
      <c r="Z26" s="61">
        <v>8.2100000000000009</v>
      </c>
      <c r="AB26" s="61">
        <v>0.22373767752715121</v>
      </c>
      <c r="AC26" s="63" t="str">
        <f t="shared" si="3"/>
        <v/>
      </c>
      <c r="AD26" s="20" t="str">
        <f t="shared" si="22"/>
        <v/>
      </c>
      <c r="AE26" s="62" t="str">
        <f t="shared" si="4"/>
        <v/>
      </c>
      <c r="AF26" s="20">
        <f t="shared" si="19"/>
        <v>0.13784461152882205</v>
      </c>
      <c r="AG26" s="62">
        <f t="shared" si="5"/>
        <v>7.2397500641958407E-2</v>
      </c>
      <c r="AH26" s="62">
        <f t="shared" si="6"/>
        <v>9.7379953778995124E-2</v>
      </c>
      <c r="AI26" s="62">
        <f t="shared" si="20"/>
        <v>7.7035008131473084E-2</v>
      </c>
      <c r="AJ26" s="62">
        <f t="shared" si="21"/>
        <v>7.5323119061884797E-2</v>
      </c>
      <c r="AK26" s="62">
        <f t="shared" si="7"/>
        <v>1.7118890695882877E-3</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6.5157635458746949E-2</v>
      </c>
      <c r="AV26" s="62" t="str">
        <f t="shared" si="11"/>
        <v/>
      </c>
      <c r="AW26" s="62">
        <f t="shared" si="12"/>
        <v>0.22373767752715121</v>
      </c>
    </row>
    <row r="27" spans="1:49">
      <c r="A27" s="62">
        <v>1894</v>
      </c>
      <c r="B27" s="61">
        <v>1.7467248909999999</v>
      </c>
      <c r="C27" s="61">
        <v>41350</v>
      </c>
      <c r="D27" s="61">
        <v>1.3893</v>
      </c>
      <c r="H27" s="61">
        <v>0.16442451420029897</v>
      </c>
      <c r="I27" s="61">
        <v>7.8129000000000004E-2</v>
      </c>
      <c r="J27" s="61">
        <v>9.8169999999999993E-2</v>
      </c>
      <c r="K27" s="61">
        <v>0.113</v>
      </c>
      <c r="L27" s="61">
        <v>0.11700000000000001</v>
      </c>
      <c r="M27" s="61">
        <v>5.0247400390000001</v>
      </c>
      <c r="N27" s="62">
        <f t="shared" si="2"/>
        <v>1.6311101939973819E-2</v>
      </c>
      <c r="O27" s="61">
        <v>1.7665627E-2</v>
      </c>
      <c r="Z27" s="61">
        <v>10.37</v>
      </c>
      <c r="AB27" s="61">
        <v>0.24374289985052314</v>
      </c>
      <c r="AC27" s="63" t="str">
        <f t="shared" si="3"/>
        <v/>
      </c>
      <c r="AD27" s="20" t="str">
        <f t="shared" si="22"/>
        <v/>
      </c>
      <c r="AE27" s="62" t="str">
        <f t="shared" si="4"/>
        <v/>
      </c>
      <c r="AF27" s="20">
        <f t="shared" si="19"/>
        <v>0.16442451420029897</v>
      </c>
      <c r="AG27" s="62">
        <f t="shared" si="5"/>
        <v>5.6236234074713891E-2</v>
      </c>
      <c r="AH27" s="62">
        <f t="shared" si="6"/>
        <v>7.0661484200676597E-2</v>
      </c>
      <c r="AI27" s="62">
        <f t="shared" si="20"/>
        <v>8.1335924566328377E-2</v>
      </c>
      <c r="AJ27" s="62">
        <f t="shared" si="21"/>
        <v>8.4215072338587785E-2</v>
      </c>
      <c r="AK27" s="62">
        <f t="shared" si="7"/>
        <v>-2.8791477722594078E-3</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2.1687101986222021E-2</v>
      </c>
      <c r="AV27" s="62" t="str">
        <f t="shared" si="11"/>
        <v/>
      </c>
      <c r="AW27" s="62">
        <f t="shared" si="12"/>
        <v>0.24374289985052314</v>
      </c>
    </row>
    <row r="28" spans="1:49">
      <c r="A28" s="62">
        <v>1895</v>
      </c>
      <c r="B28" s="61">
        <v>2.1390374329999999</v>
      </c>
      <c r="C28" s="61">
        <v>41775</v>
      </c>
      <c r="D28" s="61">
        <v>1.5253000000000001</v>
      </c>
      <c r="H28" s="61">
        <v>0.16172680412371135</v>
      </c>
      <c r="I28" s="61">
        <v>8.5317000000000004E-2</v>
      </c>
      <c r="J28" s="61">
        <v>0.118433</v>
      </c>
      <c r="K28" s="61">
        <v>0.13600000000000001</v>
      </c>
      <c r="L28" s="61">
        <v>0.129</v>
      </c>
      <c r="M28" s="61">
        <v>5.0423648859999997</v>
      </c>
      <c r="N28" s="62">
        <f t="shared" si="2"/>
        <v>1.7663669084928176E-2</v>
      </c>
      <c r="O28" s="61">
        <v>1.9334552000000001E-2</v>
      </c>
      <c r="Z28" s="61">
        <v>9.31</v>
      </c>
      <c r="AB28" s="61">
        <v>0.2639555412371134</v>
      </c>
      <c r="AC28" s="63" t="str">
        <f t="shared" si="3"/>
        <v/>
      </c>
      <c r="AD28" s="20" t="str">
        <f t="shared" si="22"/>
        <v/>
      </c>
      <c r="AE28" s="62" t="str">
        <f t="shared" si="4"/>
        <v/>
      </c>
      <c r="AF28" s="20">
        <f t="shared" si="19"/>
        <v>0.16172680412371135</v>
      </c>
      <c r="AG28" s="62">
        <f t="shared" si="5"/>
        <v>5.5934570248475708E-2</v>
      </c>
      <c r="AH28" s="62">
        <f t="shared" si="6"/>
        <v>7.7645709040844418E-2</v>
      </c>
      <c r="AI28" s="62">
        <f t="shared" si="20"/>
        <v>8.9162787648331479E-2</v>
      </c>
      <c r="AJ28" s="62">
        <f t="shared" si="21"/>
        <v>8.4573526519373235E-2</v>
      </c>
      <c r="AK28" s="62">
        <f t="shared" si="7"/>
        <v>4.5892611289582441E-3</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2.4036040531203853E-2</v>
      </c>
      <c r="AV28" s="62" t="str">
        <f t="shared" si="11"/>
        <v/>
      </c>
      <c r="AW28" s="62">
        <f t="shared" si="12"/>
        <v>0.2639555412371134</v>
      </c>
    </row>
    <row r="29" spans="1:49">
      <c r="A29" s="62">
        <v>1896</v>
      </c>
      <c r="B29" s="61">
        <v>2.01511335</v>
      </c>
      <c r="C29" s="61">
        <v>42196</v>
      </c>
      <c r="D29" s="61">
        <v>1.5871</v>
      </c>
      <c r="H29" s="61">
        <v>0.18187274909963985</v>
      </c>
      <c r="I29" s="61">
        <v>0.16885700000000001</v>
      </c>
      <c r="J29" s="61">
        <v>0.18701899999999999</v>
      </c>
      <c r="K29" s="61">
        <v>0.11799999999999999</v>
      </c>
      <c r="L29" s="61">
        <v>0.17199999999999999</v>
      </c>
      <c r="M29" s="61">
        <v>4.7173419829999998</v>
      </c>
      <c r="N29" s="62">
        <f t="shared" si="2"/>
        <v>1.9449660480256325E-2</v>
      </c>
      <c r="O29" s="61">
        <v>2.1275954999999999E-2</v>
      </c>
      <c r="Z29" s="61">
        <v>10.15</v>
      </c>
      <c r="AB29" s="61">
        <v>0.2462995198079232</v>
      </c>
      <c r="AC29" s="63" t="str">
        <f t="shared" si="3"/>
        <v/>
      </c>
      <c r="AD29" s="20" t="str">
        <f t="shared" si="22"/>
        <v/>
      </c>
      <c r="AE29" s="62" t="str">
        <f t="shared" si="4"/>
        <v/>
      </c>
      <c r="AF29" s="20">
        <f t="shared" si="19"/>
        <v>0.18187274909963985</v>
      </c>
      <c r="AG29" s="62">
        <f t="shared" si="5"/>
        <v>0.10639342196458951</v>
      </c>
      <c r="AH29" s="62">
        <f t="shared" si="6"/>
        <v>0.11783693529078193</v>
      </c>
      <c r="AI29" s="62">
        <f t="shared" si="20"/>
        <v>7.434944237918216E-2</v>
      </c>
      <c r="AJ29" s="62">
        <f t="shared" si="21"/>
        <v>0.10837376346796043</v>
      </c>
      <c r="AK29" s="62">
        <f t="shared" si="7"/>
        <v>-3.4024321088778273E-2</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-3.2196778344962124E-3</v>
      </c>
      <c r="AV29" s="62" t="str">
        <f t="shared" si="11"/>
        <v/>
      </c>
      <c r="AW29" s="62">
        <f t="shared" si="12"/>
        <v>0.2462995198079232</v>
      </c>
    </row>
    <row r="30" spans="1:49">
      <c r="A30" s="62">
        <v>1897</v>
      </c>
      <c r="B30" s="61">
        <v>2.0779220779999998</v>
      </c>
      <c r="C30" s="61">
        <v>42643</v>
      </c>
      <c r="D30" s="61">
        <v>1.91</v>
      </c>
      <c r="H30" s="61">
        <v>0.2054164537557486</v>
      </c>
      <c r="I30" s="61">
        <v>0.22367899999999999</v>
      </c>
      <c r="J30" s="61">
        <v>0.22639000000000001</v>
      </c>
      <c r="K30" s="61">
        <v>0.16700000000000001</v>
      </c>
      <c r="L30" s="61">
        <v>0.221</v>
      </c>
      <c r="M30" s="61">
        <v>4.7656547969999998</v>
      </c>
      <c r="N30" s="62">
        <f t="shared" si="2"/>
        <v>2.2926587342968704E-2</v>
      </c>
      <c r="O30" s="61">
        <v>2.3705546000000001E-2</v>
      </c>
      <c r="Z30" s="61">
        <v>11.06</v>
      </c>
      <c r="AB30" s="61">
        <v>0.21525038323965251</v>
      </c>
      <c r="AC30" s="63" t="str">
        <f t="shared" si="3"/>
        <v/>
      </c>
      <c r="AD30" s="20" t="str">
        <f t="shared" si="22"/>
        <v/>
      </c>
      <c r="AE30" s="62" t="str">
        <f t="shared" si="4"/>
        <v/>
      </c>
      <c r="AF30" s="20">
        <f t="shared" si="19"/>
        <v>0.2054164537557486</v>
      </c>
      <c r="AG30" s="62">
        <f t="shared" si="5"/>
        <v>0.11710942408376963</v>
      </c>
      <c r="AH30" s="62">
        <f t="shared" si="6"/>
        <v>0.11852879581151833</v>
      </c>
      <c r="AI30" s="62">
        <f t="shared" si="20"/>
        <v>8.7434554973821993E-2</v>
      </c>
      <c r="AJ30" s="62">
        <f t="shared" si="21"/>
        <v>0.11570680628272252</v>
      </c>
      <c r="AK30" s="62">
        <f t="shared" si="7"/>
        <v>-2.8272251308900528E-2</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-6.2967642557920367E-2</v>
      </c>
      <c r="AV30" s="62" t="str">
        <f t="shared" si="11"/>
        <v/>
      </c>
      <c r="AW30" s="62">
        <f t="shared" si="12"/>
        <v>0.21525038323965251</v>
      </c>
    </row>
    <row r="31" spans="1:49">
      <c r="A31" s="62">
        <v>1898</v>
      </c>
      <c r="B31" s="61">
        <v>2.0618556699999999</v>
      </c>
      <c r="C31" s="61">
        <v>43145</v>
      </c>
      <c r="D31" s="61">
        <v>2.4318</v>
      </c>
      <c r="H31" s="61">
        <v>0.19416590701914313</v>
      </c>
      <c r="I31" s="61">
        <v>0.21975800000000001</v>
      </c>
      <c r="J31" s="61">
        <v>0.220054</v>
      </c>
      <c r="K31" s="61">
        <v>0.17</v>
      </c>
      <c r="L31" s="61">
        <v>0.28199999999999997</v>
      </c>
      <c r="M31" s="61">
        <v>5.6174532570000002</v>
      </c>
      <c r="N31" s="62">
        <f t="shared" si="2"/>
        <v>2.4475653231154082E-2</v>
      </c>
      <c r="O31" s="61">
        <v>2.5711284000000001E-2</v>
      </c>
      <c r="Z31" s="61">
        <v>10.55</v>
      </c>
      <c r="AB31" s="61">
        <v>0.18835597082953509</v>
      </c>
      <c r="AC31" s="63" t="str">
        <f t="shared" si="3"/>
        <v/>
      </c>
      <c r="AD31" s="20" t="str">
        <f t="shared" si="22"/>
        <v/>
      </c>
      <c r="AE31" s="62" t="str">
        <f t="shared" si="4"/>
        <v/>
      </c>
      <c r="AF31" s="20">
        <f t="shared" si="19"/>
        <v>0.19416590701914313</v>
      </c>
      <c r="AG31" s="62">
        <f t="shared" si="5"/>
        <v>9.0368451352907317E-2</v>
      </c>
      <c r="AH31" s="62">
        <f t="shared" si="6"/>
        <v>9.049017188913562E-2</v>
      </c>
      <c r="AI31" s="62">
        <f t="shared" si="20"/>
        <v>6.9907064725717588E-2</v>
      </c>
      <c r="AJ31" s="62">
        <f t="shared" si="21"/>
        <v>0.11596348383913149</v>
      </c>
      <c r="AK31" s="62">
        <f t="shared" si="7"/>
        <v>-4.6056419113413904E-2</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4.5218378651151664E-2</v>
      </c>
      <c r="AV31" s="62" t="str">
        <f t="shared" si="11"/>
        <v/>
      </c>
      <c r="AW31" s="62">
        <f t="shared" si="12"/>
        <v>0.18835597082953509</v>
      </c>
    </row>
    <row r="32" spans="1:49">
      <c r="A32" s="62">
        <v>1899</v>
      </c>
      <c r="B32" s="61">
        <v>2.030456853</v>
      </c>
      <c r="C32" s="61">
        <v>43626</v>
      </c>
      <c r="D32" s="61">
        <v>2.1951999999999998</v>
      </c>
      <c r="H32" s="61">
        <v>0.16248919619706137</v>
      </c>
      <c r="I32" s="61">
        <v>0.254166</v>
      </c>
      <c r="J32" s="61">
        <v>0.25425500000000001</v>
      </c>
      <c r="K32" s="61">
        <v>0.223</v>
      </c>
      <c r="L32" s="61">
        <v>0.224</v>
      </c>
      <c r="M32" s="61">
        <v>5.138575812</v>
      </c>
      <c r="N32" s="62">
        <f t="shared" si="2"/>
        <v>2.3887038458388132E-2</v>
      </c>
      <c r="O32" s="61">
        <v>2.4261854999999999E-2</v>
      </c>
      <c r="Z32" s="61">
        <v>9.1999999999999993</v>
      </c>
      <c r="AB32" s="61">
        <v>0.2187411408815903</v>
      </c>
      <c r="AC32" s="63" t="str">
        <f t="shared" si="3"/>
        <v/>
      </c>
      <c r="AD32" s="20" t="str">
        <f t="shared" si="22"/>
        <v/>
      </c>
      <c r="AE32" s="62" t="str">
        <f t="shared" si="4"/>
        <v/>
      </c>
      <c r="AF32" s="20">
        <f t="shared" si="19"/>
        <v>0.16248919619706137</v>
      </c>
      <c r="AG32" s="62">
        <f t="shared" si="5"/>
        <v>0.11578261661807582</v>
      </c>
      <c r="AH32" s="62">
        <f t="shared" si="6"/>
        <v>0.11582315962099127</v>
      </c>
      <c r="AI32" s="62">
        <f t="shared" si="20"/>
        <v>0.10158527696793004</v>
      </c>
      <c r="AJ32" s="62">
        <f t="shared" si="21"/>
        <v>0.10204081632653063</v>
      </c>
      <c r="AK32" s="62">
        <f t="shared" si="7"/>
        <v>-4.5553935860058459E-4</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0.1298428898810686</v>
      </c>
      <c r="AV32" s="62" t="str">
        <f t="shared" si="11"/>
        <v/>
      </c>
      <c r="AW32" s="62">
        <f t="shared" si="12"/>
        <v>0.2187411408815903</v>
      </c>
    </row>
    <row r="33" spans="1:49">
      <c r="A33" s="62">
        <v>1900</v>
      </c>
      <c r="B33" s="61">
        <v>2.0408163269999999</v>
      </c>
      <c r="C33" s="61">
        <v>44103</v>
      </c>
      <c r="D33" s="61">
        <v>2.4927999999999999</v>
      </c>
      <c r="H33" s="61">
        <v>0.1619718309859155</v>
      </c>
      <c r="I33" s="61">
        <v>0.29275000000000001</v>
      </c>
      <c r="J33" s="61">
        <v>0.29585499999999998</v>
      </c>
      <c r="K33" s="61">
        <v>0.21299999999999999</v>
      </c>
      <c r="L33" s="61">
        <v>0.29199999999999998</v>
      </c>
      <c r="M33" s="61">
        <v>5.2988582390000003</v>
      </c>
      <c r="N33" s="62">
        <f t="shared" si="2"/>
        <v>2.6020364789056789E-2</v>
      </c>
      <c r="O33" s="61">
        <v>2.7259108000000001E-2</v>
      </c>
      <c r="Z33" s="61">
        <v>11.5</v>
      </c>
      <c r="AB33" s="61">
        <v>0.21489809444904717</v>
      </c>
      <c r="AC33" s="63" t="str">
        <f t="shared" si="3"/>
        <v/>
      </c>
      <c r="AD33" s="20" t="str">
        <f t="shared" si="22"/>
        <v/>
      </c>
      <c r="AE33" s="62" t="str">
        <f t="shared" si="4"/>
        <v/>
      </c>
      <c r="AF33" s="20">
        <f t="shared" si="19"/>
        <v>0.1619718309859155</v>
      </c>
      <c r="AG33" s="62">
        <f t="shared" si="5"/>
        <v>0.11743822207958922</v>
      </c>
      <c r="AH33" s="62">
        <f t="shared" si="6"/>
        <v>0.11868380937098845</v>
      </c>
      <c r="AI33" s="62">
        <f t="shared" si="20"/>
        <v>8.5446084724005139E-2</v>
      </c>
      <c r="AJ33" s="62">
        <f t="shared" si="21"/>
        <v>0.11713735558408216</v>
      </c>
      <c r="AK33" s="62">
        <f t="shared" si="7"/>
        <v>-3.1691270860077017E-2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6.4564953597007896E-3</v>
      </c>
      <c r="AV33" s="62" t="str">
        <f t="shared" si="11"/>
        <v/>
      </c>
      <c r="AW33" s="62">
        <f t="shared" si="12"/>
        <v>0.21489809444904717</v>
      </c>
    </row>
    <row r="34" spans="1:49">
      <c r="A34" s="62">
        <v>1901</v>
      </c>
      <c r="B34" s="61">
        <v>2.0356234099999999</v>
      </c>
      <c r="C34" s="61">
        <v>44662</v>
      </c>
      <c r="D34" s="61">
        <v>2.5196000000000001</v>
      </c>
      <c r="H34" s="61">
        <v>0.15257648953301128</v>
      </c>
      <c r="I34" s="61">
        <v>0.26685700000000001</v>
      </c>
      <c r="J34" s="61">
        <v>0.27435900000000002</v>
      </c>
      <c r="K34" s="61">
        <v>0.26100000000000001</v>
      </c>
      <c r="L34" s="61">
        <v>0.26300000000000001</v>
      </c>
      <c r="M34" s="61">
        <v>5.4195365989999997</v>
      </c>
      <c r="N34" s="62">
        <f t="shared" si="2"/>
        <v>2.5392628390314548E-2</v>
      </c>
      <c r="O34" s="61">
        <v>2.6664955000000001E-2</v>
      </c>
      <c r="Z34" s="61">
        <v>10.99</v>
      </c>
      <c r="AB34" s="61">
        <v>0.22887520128824476</v>
      </c>
      <c r="AC34" s="63" t="str">
        <f t="shared" si="3"/>
        <v/>
      </c>
      <c r="AD34" s="20" t="str">
        <f t="shared" si="22"/>
        <v/>
      </c>
      <c r="AE34" s="62" t="str">
        <f t="shared" si="4"/>
        <v/>
      </c>
      <c r="AF34" s="20">
        <f t="shared" si="19"/>
        <v>0.15257648953301128</v>
      </c>
      <c r="AG34" s="62">
        <f t="shared" si="5"/>
        <v>0.10591244642006668</v>
      </c>
      <c r="AH34" s="62">
        <f t="shared" si="6"/>
        <v>0.10888990315923162</v>
      </c>
      <c r="AI34" s="62">
        <f t="shared" si="20"/>
        <v>0.10358787109064931</v>
      </c>
      <c r="AJ34" s="62">
        <f t="shared" si="21"/>
        <v>0.10438164788061598</v>
      </c>
      <c r="AK34" s="62">
        <f t="shared" si="7"/>
        <v>-7.9377678996667145E-4</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0.13942058150163311</v>
      </c>
      <c r="AV34" s="62" t="str">
        <f t="shared" si="11"/>
        <v/>
      </c>
      <c r="AW34" s="62">
        <f t="shared" si="12"/>
        <v>0.22887520128824476</v>
      </c>
    </row>
    <row r="35" spans="1:49">
      <c r="A35" s="62">
        <v>1902</v>
      </c>
      <c r="B35" s="61">
        <v>2.0253164560000001</v>
      </c>
      <c r="C35" s="61">
        <v>45255</v>
      </c>
      <c r="D35" s="61">
        <v>2.4563999999999999</v>
      </c>
      <c r="H35" s="61">
        <v>0.13204572329523059</v>
      </c>
      <c r="I35" s="61">
        <v>0.28922700000000001</v>
      </c>
      <c r="J35" s="61">
        <v>0.29734100000000002</v>
      </c>
      <c r="K35" s="61">
        <v>0.26800000000000002</v>
      </c>
      <c r="L35" s="61">
        <v>0.27900000000000003</v>
      </c>
      <c r="M35" s="61">
        <v>5.0701499380000001</v>
      </c>
      <c r="N35" s="62">
        <f t="shared" si="2"/>
        <v>2.6114883619345188E-2</v>
      </c>
      <c r="O35" s="61">
        <v>2.7698099E-2</v>
      </c>
      <c r="Z35" s="61">
        <v>8.43</v>
      </c>
      <c r="AB35" s="61">
        <v>0.23043752463539616</v>
      </c>
      <c r="AC35" s="63" t="str">
        <f t="shared" si="3"/>
        <v/>
      </c>
      <c r="AD35" s="20" t="str">
        <f t="shared" si="22"/>
        <v/>
      </c>
      <c r="AE35" s="62" t="str">
        <f t="shared" si="4"/>
        <v/>
      </c>
      <c r="AF35" s="20">
        <f t="shared" si="19"/>
        <v>0.13204572329523059</v>
      </c>
      <c r="AG35" s="62">
        <f t="shared" si="5"/>
        <v>0.11774425989252565</v>
      </c>
      <c r="AH35" s="62">
        <f t="shared" si="6"/>
        <v>0.12104746783911416</v>
      </c>
      <c r="AI35" s="62">
        <f t="shared" si="20"/>
        <v>0.10910275199478914</v>
      </c>
      <c r="AJ35" s="62">
        <f t="shared" si="21"/>
        <v>0.113580850024426</v>
      </c>
      <c r="AK35" s="62">
        <f t="shared" si="7"/>
        <v>-4.4780980296368622E-3</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8.1853505637910717E-2</v>
      </c>
      <c r="AV35" s="62" t="str">
        <f t="shared" si="11"/>
        <v/>
      </c>
      <c r="AW35" s="62">
        <f t="shared" si="12"/>
        <v>0.23043752463539616</v>
      </c>
    </row>
    <row r="36" spans="1:49">
      <c r="A36" s="62">
        <v>1903</v>
      </c>
      <c r="B36" s="61">
        <v>2.0408163269999999</v>
      </c>
      <c r="C36" s="61">
        <v>45841</v>
      </c>
      <c r="D36" s="61">
        <v>2.8096999999999999</v>
      </c>
      <c r="H36" s="61">
        <v>0.1357566765578635</v>
      </c>
      <c r="I36" s="61">
        <v>0.24959600000000001</v>
      </c>
      <c r="J36" s="61">
        <v>0.26022099999999998</v>
      </c>
      <c r="K36" s="61">
        <v>0.30099999999999999</v>
      </c>
      <c r="L36" s="61">
        <v>0.32700000000000001</v>
      </c>
      <c r="M36" s="61">
        <v>5.3611672549999998</v>
      </c>
      <c r="N36" s="62">
        <f t="shared" si="2"/>
        <v>2.7888354493557931E-2</v>
      </c>
      <c r="O36" s="61">
        <v>2.9083193E-2</v>
      </c>
      <c r="Z36" s="61">
        <v>7.37</v>
      </c>
      <c r="AB36" s="61">
        <v>0.22897292284866469</v>
      </c>
      <c r="AC36" s="63" t="str">
        <f t="shared" si="3"/>
        <v/>
      </c>
      <c r="AD36" s="20" t="str">
        <f t="shared" si="22"/>
        <v/>
      </c>
      <c r="AE36" s="62" t="str">
        <f t="shared" si="4"/>
        <v/>
      </c>
      <c r="AF36" s="20">
        <f t="shared" si="19"/>
        <v>0.1357566765578635</v>
      </c>
      <c r="AG36" s="62">
        <f t="shared" si="5"/>
        <v>8.8833683311385567E-2</v>
      </c>
      <c r="AH36" s="62">
        <f t="shared" si="6"/>
        <v>9.2615225824821151E-2</v>
      </c>
      <c r="AI36" s="62">
        <f t="shared" si="20"/>
        <v>0.10712887496885788</v>
      </c>
      <c r="AJ36" s="62">
        <f t="shared" si="21"/>
        <v>0.11638253194291207</v>
      </c>
      <c r="AK36" s="62">
        <f t="shared" si="7"/>
        <v>-9.2536569740541835E-3</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1.8596205384193501E-2</v>
      </c>
      <c r="AV36" s="62" t="str">
        <f t="shared" si="11"/>
        <v/>
      </c>
      <c r="AW36" s="62">
        <f t="shared" si="12"/>
        <v>0.22897292284866469</v>
      </c>
    </row>
    <row r="37" spans="1:49">
      <c r="A37" s="62">
        <v>1904</v>
      </c>
      <c r="B37" s="61">
        <v>2.05655527</v>
      </c>
      <c r="C37" s="61">
        <v>46378</v>
      </c>
      <c r="D37" s="61">
        <v>2.9407000000000001</v>
      </c>
      <c r="H37" s="61">
        <v>0.1202113606340819</v>
      </c>
      <c r="I37" s="61">
        <v>0.277055</v>
      </c>
      <c r="J37" s="61">
        <v>0.32746700000000001</v>
      </c>
      <c r="K37" s="61">
        <v>0.32900000000000001</v>
      </c>
      <c r="L37" s="61">
        <v>0.38200000000000001</v>
      </c>
      <c r="M37" s="61">
        <v>5.337529226</v>
      </c>
      <c r="N37" s="62">
        <f t="shared" si="2"/>
        <v>2.8978427654778083E-2</v>
      </c>
      <c r="O37" s="61">
        <v>2.9756818000000001E-2</v>
      </c>
      <c r="Z37" s="61">
        <v>8.2100000000000009</v>
      </c>
      <c r="AB37" s="61">
        <v>0.35627344782034348</v>
      </c>
      <c r="AC37" s="63" t="str">
        <f t="shared" si="3"/>
        <v/>
      </c>
      <c r="AD37" s="20" t="str">
        <f t="shared" si="22"/>
        <v/>
      </c>
      <c r="AE37" s="62" t="str">
        <f t="shared" si="4"/>
        <v/>
      </c>
      <c r="AF37" s="20">
        <f t="shared" si="19"/>
        <v>0.1202113606340819</v>
      </c>
      <c r="AG37" s="62">
        <f t="shared" si="5"/>
        <v>9.4213962661951228E-2</v>
      </c>
      <c r="AH37" s="62">
        <f t="shared" si="6"/>
        <v>0.11135681980480838</v>
      </c>
      <c r="AI37" s="62">
        <f t="shared" si="20"/>
        <v>0.11187812425612949</v>
      </c>
      <c r="AJ37" s="62">
        <f t="shared" si="21"/>
        <v>0.129901043969123</v>
      </c>
      <c r="AK37" s="62">
        <f t="shared" si="7"/>
        <v>-1.802291971299351E-2</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3.5357520824630041E-2</v>
      </c>
      <c r="AV37" s="62" t="str">
        <f t="shared" si="11"/>
        <v/>
      </c>
      <c r="AW37" s="62">
        <f t="shared" si="12"/>
        <v>0.35627344782034348</v>
      </c>
    </row>
    <row r="38" spans="1:49">
      <c r="A38" s="62">
        <v>1905</v>
      </c>
      <c r="B38" s="61">
        <v>2.0356234099999999</v>
      </c>
      <c r="C38" s="61">
        <v>46829</v>
      </c>
      <c r="D38" s="61">
        <v>3.0587</v>
      </c>
      <c r="H38" s="61">
        <v>0.16763942931258105</v>
      </c>
      <c r="I38" s="61">
        <v>0.42074099999999998</v>
      </c>
      <c r="J38" s="61">
        <v>0.53525599999999995</v>
      </c>
      <c r="K38" s="61">
        <v>0.33500000000000002</v>
      </c>
      <c r="L38" s="61">
        <v>0.502</v>
      </c>
      <c r="M38" s="61">
        <v>5.1992260190000001</v>
      </c>
      <c r="N38" s="62">
        <f t="shared" si="2"/>
        <v>3.0645003829565597E-2</v>
      </c>
      <c r="O38" s="61">
        <v>3.0903495E-2</v>
      </c>
      <c r="Z38" s="61">
        <v>9.1999999999999993</v>
      </c>
      <c r="AB38" s="61">
        <v>0.68533916990920873</v>
      </c>
      <c r="AC38" s="63" t="str">
        <f t="shared" si="3"/>
        <v/>
      </c>
      <c r="AD38" s="20" t="str">
        <f t="shared" si="22"/>
        <v/>
      </c>
      <c r="AE38" s="62" t="str">
        <f t="shared" si="4"/>
        <v/>
      </c>
      <c r="AF38" s="20">
        <f t="shared" ref="AF38:AF69" si="27">IF(H38="","",H38)</f>
        <v>0.16763942931258105</v>
      </c>
      <c r="AG38" s="62">
        <f t="shared" si="5"/>
        <v>0.13755549743355019</v>
      </c>
      <c r="AH38" s="62">
        <f t="shared" si="6"/>
        <v>0.17499460555137802</v>
      </c>
      <c r="AI38" s="62">
        <f t="shared" si="20"/>
        <v>0.10952365383986662</v>
      </c>
      <c r="AJ38" s="62">
        <f t="shared" si="21"/>
        <v>0.16412201261974041</v>
      </c>
      <c r="AK38" s="62">
        <f t="shared" si="7"/>
        <v>-5.459835877987379E-2</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2.6182037298659637E-2</v>
      </c>
      <c r="AV38" s="62" t="str">
        <f t="shared" si="11"/>
        <v/>
      </c>
      <c r="AW38" s="62">
        <f t="shared" si="12"/>
        <v>0.68533916990920873</v>
      </c>
    </row>
    <row r="39" spans="1:49">
      <c r="A39" s="62">
        <v>1906</v>
      </c>
      <c r="B39" s="61">
        <v>2.030456853</v>
      </c>
      <c r="C39" s="61">
        <v>47227</v>
      </c>
      <c r="D39" s="61">
        <v>3.5638000000000001</v>
      </c>
      <c r="H39" s="61">
        <v>0.16353725015142337</v>
      </c>
      <c r="I39" s="61">
        <v>0.46427600000000002</v>
      </c>
      <c r="J39" s="61">
        <v>0.53044800000000003</v>
      </c>
      <c r="K39" s="61">
        <v>0.439</v>
      </c>
      <c r="L39" s="61">
        <v>0.437</v>
      </c>
      <c r="M39" s="61">
        <v>5.8347572459999997</v>
      </c>
      <c r="N39" s="62">
        <f t="shared" si="2"/>
        <v>3.1548342770845395E-2</v>
      </c>
      <c r="O39" s="61">
        <v>3.1512785000000001E-2</v>
      </c>
      <c r="Z39" s="61">
        <v>7.45</v>
      </c>
      <c r="AB39" s="61">
        <v>0.70474348879466986</v>
      </c>
      <c r="AC39" s="63" t="str">
        <f t="shared" si="3"/>
        <v/>
      </c>
      <c r="AD39" s="20" t="str">
        <f t="shared" ref="AD39:AD70" si="28">IF(F39="","",F39)</f>
        <v/>
      </c>
      <c r="AE39" s="62" t="str">
        <f t="shared" si="4"/>
        <v/>
      </c>
      <c r="AF39" s="20">
        <f t="shared" si="27"/>
        <v>0.16353725015142337</v>
      </c>
      <c r="AG39" s="62">
        <f t="shared" si="5"/>
        <v>0.13027554857174925</v>
      </c>
      <c r="AH39" s="62">
        <f t="shared" si="6"/>
        <v>0.14884336943711768</v>
      </c>
      <c r="AI39" s="62">
        <f t="shared" si="20"/>
        <v>0.12318311914248835</v>
      </c>
      <c r="AJ39" s="62">
        <f t="shared" si="21"/>
        <v>0.12262192042202144</v>
      </c>
      <c r="AK39" s="62">
        <f t="shared" si="7"/>
        <v>5.6119872046690722E-4</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6.294858136853608E-2</v>
      </c>
      <c r="AV39" s="62" t="str">
        <f t="shared" si="11"/>
        <v/>
      </c>
      <c r="AW39" s="62">
        <f t="shared" si="12"/>
        <v>0.70474348879466986</v>
      </c>
    </row>
    <row r="40" spans="1:49">
      <c r="A40" s="62">
        <v>1907</v>
      </c>
      <c r="B40" s="61">
        <v>2.030456853</v>
      </c>
      <c r="C40" s="61">
        <v>47691</v>
      </c>
      <c r="D40" s="61">
        <v>3.9906000000000001</v>
      </c>
      <c r="H40" s="61">
        <v>0.1693828479829014</v>
      </c>
      <c r="I40" s="61">
        <v>0.60240099999999996</v>
      </c>
      <c r="J40" s="61">
        <v>0.85708399999999996</v>
      </c>
      <c r="K40" s="61">
        <v>0.45200000000000001</v>
      </c>
      <c r="L40" s="61">
        <v>0.51200000000000001</v>
      </c>
      <c r="M40" s="61">
        <v>5.9632112739999998</v>
      </c>
      <c r="N40" s="62">
        <f t="shared" si="2"/>
        <v>3.4229294724236137E-2</v>
      </c>
      <c r="O40" s="61">
        <v>3.4809006000000003E-2</v>
      </c>
      <c r="Z40" s="61">
        <v>8.69</v>
      </c>
      <c r="AB40" s="61">
        <v>0.61582687683676196</v>
      </c>
      <c r="AC40" s="63" t="str">
        <f t="shared" si="3"/>
        <v/>
      </c>
      <c r="AD40" s="20" t="str">
        <f t="shared" si="28"/>
        <v/>
      </c>
      <c r="AE40" s="62" t="str">
        <f t="shared" si="4"/>
        <v/>
      </c>
      <c r="AF40" s="20">
        <f t="shared" si="27"/>
        <v>0.1693828479829014</v>
      </c>
      <c r="AG40" s="62">
        <f t="shared" si="5"/>
        <v>0.15095499423645567</v>
      </c>
      <c r="AH40" s="62">
        <f t="shared" si="6"/>
        <v>0.21477572294892996</v>
      </c>
      <c r="AI40" s="62">
        <f t="shared" si="20"/>
        <v>0.11326617551245427</v>
      </c>
      <c r="AJ40" s="62">
        <f t="shared" si="21"/>
        <v>0.12830150854508093</v>
      </c>
      <c r="AK40" s="62">
        <f t="shared" si="7"/>
        <v>-1.5035333032626663E-2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-7.0607877705944067E-3</v>
      </c>
      <c r="AV40" s="62" t="str">
        <f t="shared" si="11"/>
        <v/>
      </c>
      <c r="AW40" s="62">
        <f t="shared" si="12"/>
        <v>0.61582687683676196</v>
      </c>
    </row>
    <row r="41" spans="1:49">
      <c r="A41" s="62">
        <v>1908</v>
      </c>
      <c r="B41" s="61">
        <v>2.030456853</v>
      </c>
      <c r="C41" s="61">
        <v>48260</v>
      </c>
      <c r="D41" s="61">
        <v>4.0338000000000003</v>
      </c>
      <c r="H41" s="61">
        <v>0.17604885820499203</v>
      </c>
      <c r="I41" s="61">
        <v>0.63636099999999995</v>
      </c>
      <c r="J41" s="61">
        <v>0.794937</v>
      </c>
      <c r="K41" s="61">
        <v>0.39900000000000002</v>
      </c>
      <c r="L41" s="61">
        <v>0.46100000000000002</v>
      </c>
      <c r="M41" s="61">
        <v>5.9317975770000002</v>
      </c>
      <c r="N41" s="62">
        <f t="shared" si="2"/>
        <v>3.4372973230707926E-2</v>
      </c>
      <c r="O41" s="61">
        <v>3.3609347999999997E-2</v>
      </c>
      <c r="Z41" s="61">
        <v>9.1999999999999993</v>
      </c>
      <c r="AB41" s="61">
        <v>0.60881864046733936</v>
      </c>
      <c r="AC41" s="63" t="str">
        <f t="shared" si="3"/>
        <v/>
      </c>
      <c r="AD41" s="20" t="str">
        <f t="shared" si="28"/>
        <v/>
      </c>
      <c r="AE41" s="62" t="str">
        <f t="shared" si="4"/>
        <v/>
      </c>
      <c r="AF41" s="20">
        <f t="shared" si="27"/>
        <v>0.17604885820499203</v>
      </c>
      <c r="AG41" s="62">
        <f t="shared" si="5"/>
        <v>0.1577572016460905</v>
      </c>
      <c r="AH41" s="62">
        <f t="shared" si="6"/>
        <v>0.19706901680797262</v>
      </c>
      <c r="AI41" s="62">
        <f t="shared" si="20"/>
        <v>9.8914175219396105E-2</v>
      </c>
      <c r="AJ41" s="62">
        <f t="shared" si="21"/>
        <v>0.11428429768456543</v>
      </c>
      <c r="AK41" s="62">
        <f t="shared" si="7"/>
        <v>-1.537012246516932E-2</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8.2711254617906127E-2</v>
      </c>
      <c r="AV41" s="62" t="str">
        <f t="shared" si="11"/>
        <v/>
      </c>
      <c r="AW41" s="62">
        <f t="shared" si="12"/>
        <v>0.60881864046733936</v>
      </c>
    </row>
    <row r="42" spans="1:49">
      <c r="A42" s="62">
        <v>1909</v>
      </c>
      <c r="B42" s="61">
        <v>2.0253164560000001</v>
      </c>
      <c r="C42" s="61">
        <v>48869</v>
      </c>
      <c r="D42" s="61">
        <v>3.9339</v>
      </c>
      <c r="H42" s="61">
        <v>0.15793650793650793</v>
      </c>
      <c r="I42" s="61">
        <v>0.53289399999999998</v>
      </c>
      <c r="J42" s="61">
        <v>0.67754599999999998</v>
      </c>
      <c r="K42" s="61">
        <v>0.437</v>
      </c>
      <c r="L42" s="61">
        <v>0.43099999999999999</v>
      </c>
      <c r="M42" s="61">
        <v>5.845850532</v>
      </c>
      <c r="N42" s="62">
        <f t="shared" si="2"/>
        <v>3.3590659819407453E-2</v>
      </c>
      <c r="O42" s="61">
        <v>3.2303725999999998E-2</v>
      </c>
      <c r="Z42" s="61">
        <v>6.68</v>
      </c>
      <c r="AB42" s="61">
        <v>0.70138597883597886</v>
      </c>
      <c r="AC42" s="63" t="str">
        <f t="shared" si="3"/>
        <v/>
      </c>
      <c r="AD42" s="20" t="str">
        <f t="shared" si="28"/>
        <v/>
      </c>
      <c r="AE42" s="62" t="str">
        <f t="shared" si="4"/>
        <v/>
      </c>
      <c r="AF42" s="20">
        <f t="shared" si="27"/>
        <v>0.15793650793650793</v>
      </c>
      <c r="AG42" s="62">
        <f t="shared" si="5"/>
        <v>0.13546200971046543</v>
      </c>
      <c r="AH42" s="62">
        <f t="shared" si="6"/>
        <v>0.17223264444952846</v>
      </c>
      <c r="AI42" s="62">
        <f t="shared" si="20"/>
        <v>0.11108569104451053</v>
      </c>
      <c r="AJ42" s="62">
        <f t="shared" si="21"/>
        <v>0.10956048704847607</v>
      </c>
      <c r="AK42" s="62">
        <f t="shared" si="7"/>
        <v>1.525203996034466E-3</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0.11502254692740201</v>
      </c>
      <c r="AV42" s="62" t="str">
        <f t="shared" si="11"/>
        <v/>
      </c>
      <c r="AW42" s="62">
        <f t="shared" si="12"/>
        <v>0.70138597883597886</v>
      </c>
    </row>
    <row r="43" spans="1:49">
      <c r="A43" s="62">
        <v>1910</v>
      </c>
      <c r="B43" s="61">
        <v>2.030456853</v>
      </c>
      <c r="C43" s="61">
        <v>49518</v>
      </c>
      <c r="D43" s="61">
        <v>3.964</v>
      </c>
      <c r="H43" s="61">
        <v>0.17554140127388534</v>
      </c>
      <c r="I43" s="61">
        <v>0.56915400000000005</v>
      </c>
      <c r="J43" s="61">
        <v>0.67287399999999997</v>
      </c>
      <c r="K43" s="61">
        <v>0.502</v>
      </c>
      <c r="L43" s="61">
        <v>0.52</v>
      </c>
      <c r="M43" s="61">
        <v>5.860261435</v>
      </c>
      <c r="N43" s="62">
        <f t="shared" si="2"/>
        <v>3.332191386273179E-2</v>
      </c>
      <c r="O43" s="61">
        <v>3.2386984000000001E-2</v>
      </c>
      <c r="Z43" s="61">
        <v>5.62</v>
      </c>
      <c r="AB43" s="61">
        <v>0.70836713375796179</v>
      </c>
      <c r="AC43" s="63" t="str">
        <f t="shared" si="3"/>
        <v/>
      </c>
      <c r="AD43" s="20" t="str">
        <f t="shared" si="28"/>
        <v/>
      </c>
      <c r="AE43" s="62" t="str">
        <f t="shared" si="4"/>
        <v/>
      </c>
      <c r="AF43" s="20">
        <f t="shared" si="27"/>
        <v>0.17554140127388534</v>
      </c>
      <c r="AG43" s="62">
        <f t="shared" si="5"/>
        <v>0.14358072653884965</v>
      </c>
      <c r="AH43" s="62">
        <f t="shared" si="6"/>
        <v>0.16974621594349143</v>
      </c>
      <c r="AI43" s="62">
        <f t="shared" si="20"/>
        <v>0.12663975782038345</v>
      </c>
      <c r="AJ43" s="62">
        <f t="shared" si="21"/>
        <v>0.13118062563067609</v>
      </c>
      <c r="AK43" s="62">
        <f t="shared" si="7"/>
        <v>-4.5408678102926425E-3</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7.4832792253276464E-2</v>
      </c>
      <c r="AV43" s="62" t="str">
        <f t="shared" si="11"/>
        <v/>
      </c>
      <c r="AW43" s="62">
        <f t="shared" si="12"/>
        <v>0.70836713375796179</v>
      </c>
    </row>
    <row r="44" spans="1:49">
      <c r="A44" s="62">
        <v>1911</v>
      </c>
      <c r="B44" s="61">
        <v>2.030456853</v>
      </c>
      <c r="C44" s="61">
        <v>50215</v>
      </c>
      <c r="D44" s="61">
        <v>4.5940000000000003</v>
      </c>
      <c r="H44" s="61">
        <v>0.19269549630293525</v>
      </c>
      <c r="I44" s="61">
        <v>0.58537399999999995</v>
      </c>
      <c r="J44" s="61">
        <v>0.657192</v>
      </c>
      <c r="K44" s="61">
        <v>0.52300000000000002</v>
      </c>
      <c r="L44" s="61">
        <v>0.58099999999999996</v>
      </c>
      <c r="M44" s="61">
        <v>6.096745404</v>
      </c>
      <c r="N44" s="62">
        <f t="shared" si="2"/>
        <v>3.660461491037325E-2</v>
      </c>
      <c r="O44" s="61">
        <v>3.4801436999999998E-2</v>
      </c>
      <c r="Z44" s="61">
        <v>6.86</v>
      </c>
      <c r="AB44" s="61">
        <v>0.61441631189782653</v>
      </c>
      <c r="AC44" s="63" t="str">
        <f t="shared" si="3"/>
        <v/>
      </c>
      <c r="AD44" s="20" t="str">
        <f t="shared" si="28"/>
        <v/>
      </c>
      <c r="AE44" s="62" t="str">
        <f t="shared" si="4"/>
        <v/>
      </c>
      <c r="AF44" s="20">
        <f t="shared" si="27"/>
        <v>0.19269549630293525</v>
      </c>
      <c r="AG44" s="62">
        <f t="shared" si="5"/>
        <v>0.12742141924249017</v>
      </c>
      <c r="AH44" s="62">
        <f t="shared" si="6"/>
        <v>0.14305441880713973</v>
      </c>
      <c r="AI44" s="62">
        <f t="shared" si="20"/>
        <v>0.11384414453635176</v>
      </c>
      <c r="AJ44" s="62">
        <f t="shared" si="21"/>
        <v>0.12646930779277316</v>
      </c>
      <c r="AK44" s="62">
        <f t="shared" si="7"/>
        <v>-1.2625163256421393E-2</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-3.7759068399354084E-2</v>
      </c>
      <c r="AV44" s="62" t="str">
        <f t="shared" si="11"/>
        <v/>
      </c>
      <c r="AW44" s="62">
        <f t="shared" si="12"/>
        <v>0.61441631189782653</v>
      </c>
    </row>
    <row r="45" spans="1:49">
      <c r="A45" s="62">
        <v>1912</v>
      </c>
      <c r="B45" s="61">
        <v>2.030456853</v>
      </c>
      <c r="C45" s="61">
        <v>50941</v>
      </c>
      <c r="D45" s="61">
        <v>5.085</v>
      </c>
      <c r="H45" s="61">
        <v>0.17951403435274402</v>
      </c>
      <c r="I45" s="61">
        <v>0.59359600000000001</v>
      </c>
      <c r="J45" s="61">
        <v>0.687392</v>
      </c>
      <c r="K45" s="61">
        <v>0.61799999999999999</v>
      </c>
      <c r="L45" s="61">
        <v>0.68400000000000005</v>
      </c>
      <c r="M45" s="61">
        <v>6.2298648319999996</v>
      </c>
      <c r="N45" s="62">
        <f t="shared" si="2"/>
        <v>3.9086001574864679E-2</v>
      </c>
      <c r="O45" s="61">
        <v>3.6731487E-2</v>
      </c>
      <c r="Z45" s="61">
        <v>8.58</v>
      </c>
      <c r="AB45" s="61">
        <v>0.57617679095098451</v>
      </c>
      <c r="AC45" s="63" t="str">
        <f t="shared" si="3"/>
        <v/>
      </c>
      <c r="AD45" s="20" t="str">
        <f t="shared" si="28"/>
        <v/>
      </c>
      <c r="AE45" s="62" t="str">
        <f t="shared" si="4"/>
        <v/>
      </c>
      <c r="AF45" s="20">
        <f t="shared" si="27"/>
        <v>0.17951403435274402</v>
      </c>
      <c r="AG45" s="62">
        <f t="shared" si="5"/>
        <v>0.11673470993117011</v>
      </c>
      <c r="AH45" s="62">
        <f t="shared" si="6"/>
        <v>0.1351803343166175</v>
      </c>
      <c r="AI45" s="62">
        <f t="shared" si="20"/>
        <v>0.12153392330383481</v>
      </c>
      <c r="AJ45" s="62">
        <f t="shared" si="21"/>
        <v>0.13451327433628318</v>
      </c>
      <c r="AK45" s="62">
        <f t="shared" si="7"/>
        <v>-1.2979351032448377E-2</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3.0099360057646296E-3</v>
      </c>
      <c r="AV45" s="62" t="str">
        <f t="shared" si="11"/>
        <v/>
      </c>
      <c r="AW45" s="62">
        <f t="shared" si="12"/>
        <v>0.57617679095098451</v>
      </c>
    </row>
    <row r="46" spans="1:49">
      <c r="A46" s="62">
        <v>1913</v>
      </c>
      <c r="B46" s="61">
        <v>2.0356234099999999</v>
      </c>
      <c r="C46" s="61">
        <v>51672</v>
      </c>
      <c r="D46" s="61">
        <v>5.2930000000000001</v>
      </c>
      <c r="H46" s="61">
        <v>0.17175344105326151</v>
      </c>
      <c r="I46" s="61">
        <v>0.57363299999999995</v>
      </c>
      <c r="J46" s="61">
        <v>0.72197500000000003</v>
      </c>
      <c r="K46" s="61">
        <v>0.71599999999999997</v>
      </c>
      <c r="L46" s="61">
        <v>0.79500000000000004</v>
      </c>
      <c r="M46" s="61">
        <v>6.2407507669999998</v>
      </c>
      <c r="N46" s="62">
        <f t="shared" si="2"/>
        <v>4.003927100967597E-2</v>
      </c>
      <c r="O46" s="61">
        <v>3.7844102999999997E-2</v>
      </c>
      <c r="Z46" s="61">
        <v>8.58</v>
      </c>
      <c r="AB46" s="61">
        <v>0.5359094354677838</v>
      </c>
      <c r="AC46" s="63" t="str">
        <f t="shared" si="3"/>
        <v/>
      </c>
      <c r="AD46" s="20" t="str">
        <f t="shared" si="28"/>
        <v/>
      </c>
      <c r="AE46" s="62" t="str">
        <f t="shared" si="4"/>
        <v/>
      </c>
      <c r="AF46" s="20">
        <f t="shared" si="27"/>
        <v>0.17175344105326151</v>
      </c>
      <c r="AG46" s="62">
        <f t="shared" si="5"/>
        <v>0.10837577933119213</v>
      </c>
      <c r="AH46" s="62">
        <f t="shared" si="6"/>
        <v>0.13640185150198375</v>
      </c>
      <c r="AI46" s="62">
        <f t="shared" si="20"/>
        <v>0.13527300207821649</v>
      </c>
      <c r="AJ46" s="62">
        <f t="shared" si="21"/>
        <v>0.15019837521254487</v>
      </c>
      <c r="AK46" s="62">
        <f t="shared" si="7"/>
        <v>-1.4925373134328374E-2</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6.1703639170450769E-2</v>
      </c>
      <c r="AV46" s="62" t="str">
        <f t="shared" si="11"/>
        <v/>
      </c>
      <c r="AW46" s="62">
        <f t="shared" si="12"/>
        <v>0.5359094354677838</v>
      </c>
    </row>
    <row r="47" spans="1:49">
      <c r="A47" s="62">
        <v>1914</v>
      </c>
      <c r="B47" s="61">
        <v>2.0408163269999999</v>
      </c>
      <c r="C47" s="61">
        <v>52396</v>
      </c>
      <c r="D47" s="61">
        <v>4.8479999999999999</v>
      </c>
      <c r="H47" s="61">
        <v>0.16990291262135923</v>
      </c>
      <c r="I47" s="61">
        <v>0.64842</v>
      </c>
      <c r="J47" s="61">
        <v>0.73464799999999997</v>
      </c>
      <c r="K47" s="61">
        <v>0.67100000000000004</v>
      </c>
      <c r="L47" s="61">
        <v>0.67100000000000004</v>
      </c>
      <c r="M47" s="61">
        <v>5.9636259760000003</v>
      </c>
      <c r="N47" s="62">
        <f t="shared" si="2"/>
        <v>3.7846912662802552E-2</v>
      </c>
      <c r="O47" s="61">
        <v>3.4861987999999997E-2</v>
      </c>
      <c r="Z47" s="61">
        <v>8.61</v>
      </c>
      <c r="AB47" s="61">
        <v>0.55924841705360906</v>
      </c>
      <c r="AC47" s="63" t="str">
        <f t="shared" si="3"/>
        <v/>
      </c>
      <c r="AD47" s="20" t="str">
        <f t="shared" si="28"/>
        <v/>
      </c>
      <c r="AE47" s="62" t="str">
        <f t="shared" si="4"/>
        <v/>
      </c>
      <c r="AF47" s="20">
        <f t="shared" si="27"/>
        <v>0.16990291262135923</v>
      </c>
      <c r="AG47" s="62">
        <f t="shared" si="5"/>
        <v>0.13375000000000001</v>
      </c>
      <c r="AH47" s="62">
        <f t="shared" si="6"/>
        <v>0.15153630363036302</v>
      </c>
      <c r="AI47" s="62">
        <f t="shared" si="20"/>
        <v>0.13840759075907591</v>
      </c>
      <c r="AJ47" s="62">
        <f t="shared" si="21"/>
        <v>0.13840759075907591</v>
      </c>
      <c r="AK47" s="62">
        <f t="shared" si="7"/>
        <v>0</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0.14211133886655641</v>
      </c>
      <c r="AV47" s="62" t="str">
        <f t="shared" si="11"/>
        <v/>
      </c>
      <c r="AW47" s="62">
        <f t="shared" si="12"/>
        <v>0.55924841705360906</v>
      </c>
    </row>
    <row r="48" spans="1:49">
      <c r="A48" s="62">
        <v>1915</v>
      </c>
      <c r="B48" s="61">
        <v>2.0833333330000001</v>
      </c>
      <c r="C48" s="61">
        <v>53124</v>
      </c>
      <c r="D48" s="61">
        <v>5.1139999999999999</v>
      </c>
      <c r="H48" s="61">
        <v>0.15888599479062313</v>
      </c>
      <c r="I48" s="61">
        <v>0.58326900000000004</v>
      </c>
      <c r="J48" s="61">
        <v>0.70861499999999999</v>
      </c>
      <c r="K48" s="61">
        <v>0.79300000000000004</v>
      </c>
      <c r="L48" s="61">
        <v>0.63600000000000001</v>
      </c>
      <c r="M48" s="61">
        <v>6.4360755359999997</v>
      </c>
      <c r="N48" s="62">
        <f t="shared" si="2"/>
        <v>3.6485911571683835E-2</v>
      </c>
      <c r="O48" s="61">
        <v>3.2629185999999998E-2</v>
      </c>
      <c r="Z48" s="61">
        <v>5.91</v>
      </c>
      <c r="AB48" s="61">
        <v>0.53249469044279707</v>
      </c>
      <c r="AC48" s="63" t="str">
        <f t="shared" si="3"/>
        <v/>
      </c>
      <c r="AD48" s="20" t="str">
        <f t="shared" si="28"/>
        <v/>
      </c>
      <c r="AE48" s="62" t="str">
        <f t="shared" si="4"/>
        <v/>
      </c>
      <c r="AF48" s="20">
        <f t="shared" si="27"/>
        <v>0.15888599479062313</v>
      </c>
      <c r="AG48" s="62">
        <f t="shared" si="5"/>
        <v>0.11405338287055143</v>
      </c>
      <c r="AH48" s="62">
        <f t="shared" si="6"/>
        <v>0.13856374657802112</v>
      </c>
      <c r="AI48" s="62">
        <f t="shared" si="20"/>
        <v>0.15506452874462262</v>
      </c>
      <c r="AJ48" s="62">
        <f t="shared" si="21"/>
        <v>0.12436448963629254</v>
      </c>
      <c r="AK48" s="62">
        <f t="shared" si="7"/>
        <v>3.0700039108330079E-2</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0.53249469044279707</v>
      </c>
    </row>
    <row r="49" spans="1:49">
      <c r="A49" s="62">
        <v>1916</v>
      </c>
      <c r="B49" s="61">
        <v>1.97</v>
      </c>
      <c r="C49" s="61">
        <v>53815</v>
      </c>
      <c r="D49" s="61">
        <v>6.5759999999999996</v>
      </c>
      <c r="H49" s="61">
        <v>0.16842961757526445</v>
      </c>
      <c r="I49" s="61">
        <v>0.59079499999999996</v>
      </c>
      <c r="J49" s="61">
        <v>0.81330800000000003</v>
      </c>
      <c r="K49" s="61">
        <v>1.234</v>
      </c>
      <c r="L49" s="61">
        <v>0.879</v>
      </c>
      <c r="M49" s="61">
        <v>7.3480058250000004</v>
      </c>
      <c r="N49" s="62">
        <f t="shared" si="2"/>
        <v>4.0566295141772832E-2</v>
      </c>
      <c r="O49" s="61">
        <v>3.5251782000000002E-2</v>
      </c>
      <c r="Z49" s="61">
        <v>6.24</v>
      </c>
      <c r="AB49" s="61">
        <v>0.4330961288223813</v>
      </c>
      <c r="AC49" s="63" t="str">
        <f t="shared" si="3"/>
        <v/>
      </c>
      <c r="AD49" s="20" t="str">
        <f t="shared" si="28"/>
        <v/>
      </c>
      <c r="AE49" s="62" t="str">
        <f t="shared" si="4"/>
        <v/>
      </c>
      <c r="AF49" s="20">
        <f t="shared" si="27"/>
        <v>0.16842961757526445</v>
      </c>
      <c r="AG49" s="62">
        <f t="shared" si="5"/>
        <v>8.9841088807785893E-2</v>
      </c>
      <c r="AH49" s="62">
        <f t="shared" si="6"/>
        <v>0.12367822384428225</v>
      </c>
      <c r="AI49" s="62">
        <f t="shared" si="20"/>
        <v>0.18765206812652069</v>
      </c>
      <c r="AJ49" s="62">
        <f t="shared" si="21"/>
        <v>0.13366788321167883</v>
      </c>
      <c r="AK49" s="62">
        <f t="shared" si="7"/>
        <v>5.398418491484186E-2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0.4330961288223813</v>
      </c>
    </row>
    <row r="50" spans="1:49">
      <c r="A50" s="62">
        <v>1917</v>
      </c>
      <c r="B50" s="61">
        <v>1.95</v>
      </c>
      <c r="C50" s="61">
        <v>54437</v>
      </c>
      <c r="D50" s="61">
        <v>8.73</v>
      </c>
      <c r="H50" s="61">
        <v>0.21135940409683426</v>
      </c>
      <c r="I50" s="61">
        <v>0.73502400000000001</v>
      </c>
      <c r="J50" s="61">
        <v>1.0849580000000001</v>
      </c>
      <c r="K50" s="61">
        <v>1.752</v>
      </c>
      <c r="L50" s="61">
        <v>1.2010000000000001</v>
      </c>
      <c r="M50" s="61">
        <v>7.5122279230000002</v>
      </c>
      <c r="N50" s="62">
        <f t="shared" si="2"/>
        <v>5.2074808588184661E-2</v>
      </c>
      <c r="O50" s="61">
        <v>4.3244457E-2</v>
      </c>
      <c r="Z50" s="61">
        <v>6.46</v>
      </c>
      <c r="AB50" s="61">
        <v>0.33433321694599627</v>
      </c>
      <c r="AC50" s="63" t="str">
        <f t="shared" si="3"/>
        <v/>
      </c>
      <c r="AD50" s="20" t="str">
        <f t="shared" si="28"/>
        <v/>
      </c>
      <c r="AE50" s="62" t="str">
        <f t="shared" si="4"/>
        <v/>
      </c>
      <c r="AF50" s="20">
        <f t="shared" si="27"/>
        <v>0.21135940409683426</v>
      </c>
      <c r="AG50" s="62">
        <f t="shared" si="5"/>
        <v>8.4195189003436421E-2</v>
      </c>
      <c r="AH50" s="62">
        <f t="shared" si="6"/>
        <v>0.12427926689576174</v>
      </c>
      <c r="AI50" s="62">
        <f t="shared" si="20"/>
        <v>0.20068728522336768</v>
      </c>
      <c r="AJ50" s="62">
        <f t="shared" si="21"/>
        <v>0.13757159221076748</v>
      </c>
      <c r="AK50" s="62">
        <f t="shared" si="7"/>
        <v>6.3115693012600199E-2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0.33433321694599627</v>
      </c>
    </row>
    <row r="51" spans="1:49">
      <c r="A51" s="62">
        <v>1918</v>
      </c>
      <c r="B51" s="61">
        <v>1.89</v>
      </c>
      <c r="C51" s="61">
        <v>54886</v>
      </c>
      <c r="D51" s="61">
        <v>11.582000000000001</v>
      </c>
      <c r="H51" s="61">
        <v>0.22822873553509587</v>
      </c>
      <c r="I51" s="61">
        <v>1.0170349999999999</v>
      </c>
      <c r="J51" s="61">
        <v>1.479115</v>
      </c>
      <c r="K51" s="61">
        <v>2.1589999999999998</v>
      </c>
      <c r="L51" s="61">
        <v>1.9019999999999999</v>
      </c>
      <c r="M51" s="61">
        <v>7.5281939600000003</v>
      </c>
      <c r="N51" s="62">
        <f t="shared" si="2"/>
        <v>6.837660874808657E-2</v>
      </c>
      <c r="O51" s="61">
        <v>5.8208015000000002E-2</v>
      </c>
      <c r="Z51" s="61">
        <v>7.08</v>
      </c>
      <c r="AB51" s="61">
        <v>0.27495802010304926</v>
      </c>
      <c r="AC51" s="63" t="str">
        <f t="shared" si="3"/>
        <v/>
      </c>
      <c r="AD51" s="20" t="str">
        <f t="shared" si="28"/>
        <v/>
      </c>
      <c r="AE51" s="62" t="str">
        <f t="shared" si="4"/>
        <v/>
      </c>
      <c r="AF51" s="20">
        <f t="shared" si="27"/>
        <v>0.22822873553509587</v>
      </c>
      <c r="AG51" s="62">
        <f t="shared" si="5"/>
        <v>8.7811690554308403E-2</v>
      </c>
      <c r="AH51" s="62">
        <f t="shared" si="6"/>
        <v>0.12770808150578483</v>
      </c>
      <c r="AI51" s="62">
        <f t="shared" si="20"/>
        <v>0.18640994646865824</v>
      </c>
      <c r="AJ51" s="62">
        <f t="shared" si="21"/>
        <v>0.16422034190986012</v>
      </c>
      <c r="AK51" s="62">
        <f t="shared" si="7"/>
        <v>2.2189604558798121E-2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0.27495802010304926</v>
      </c>
    </row>
    <row r="52" spans="1:49">
      <c r="A52" s="62">
        <v>1919</v>
      </c>
      <c r="B52" s="61">
        <v>1.95</v>
      </c>
      <c r="C52" s="61">
        <v>55253</v>
      </c>
      <c r="D52" s="61">
        <v>15.659000000000001</v>
      </c>
      <c r="H52" s="61">
        <v>0.19006018248883713</v>
      </c>
      <c r="I52" s="61">
        <v>1.172328</v>
      </c>
      <c r="J52" s="61">
        <v>1.8086329999999999</v>
      </c>
      <c r="K52" s="61">
        <v>2.379</v>
      </c>
      <c r="L52" s="61">
        <v>2.5009999999999999</v>
      </c>
      <c r="M52" s="61">
        <v>8.2439700760000001</v>
      </c>
      <c r="N52" s="62">
        <f t="shared" si="2"/>
        <v>8.3858701268274383E-2</v>
      </c>
      <c r="O52" s="61">
        <v>7.7444173000000005E-2</v>
      </c>
      <c r="Z52" s="61">
        <v>9.27</v>
      </c>
      <c r="AB52" s="61">
        <v>0.22582948294829483</v>
      </c>
      <c r="AC52" s="63" t="str">
        <f t="shared" si="3"/>
        <v/>
      </c>
      <c r="AD52" s="20" t="str">
        <f t="shared" si="28"/>
        <v/>
      </c>
      <c r="AE52" s="62" t="str">
        <f t="shared" si="4"/>
        <v/>
      </c>
      <c r="AF52" s="20">
        <f t="shared" si="27"/>
        <v>0.19006018248883713</v>
      </c>
      <c r="AG52" s="62">
        <f t="shared" si="5"/>
        <v>7.4866083402516118E-2</v>
      </c>
      <c r="AH52" s="62">
        <f t="shared" si="6"/>
        <v>0.11550118142921002</v>
      </c>
      <c r="AI52" s="62">
        <f t="shared" si="20"/>
        <v>0.15192541030717158</v>
      </c>
      <c r="AJ52" s="62">
        <f t="shared" si="21"/>
        <v>0.15971645698959064</v>
      </c>
      <c r="AK52" s="62">
        <f t="shared" si="7"/>
        <v>-7.7910466824190616E-3</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0.22582948294829483</v>
      </c>
    </row>
    <row r="53" spans="1:49">
      <c r="A53" s="62">
        <v>1920</v>
      </c>
      <c r="B53" s="61">
        <v>1.99</v>
      </c>
      <c r="C53" s="61">
        <v>55818</v>
      </c>
      <c r="D53" s="61">
        <v>15.471</v>
      </c>
      <c r="H53" s="61">
        <v>0.22622043281328635</v>
      </c>
      <c r="I53" s="61">
        <v>1.3599779999999999</v>
      </c>
      <c r="J53" s="61">
        <v>2.0006520000000001</v>
      </c>
      <c r="K53" s="61">
        <v>2.2000000000000002</v>
      </c>
      <c r="L53" s="61">
        <v>2.681</v>
      </c>
      <c r="M53" s="61">
        <v>7.6449326490000002</v>
      </c>
      <c r="N53" s="62">
        <f t="shared" si="2"/>
        <v>8.8439612116610333E-2</v>
      </c>
      <c r="O53" s="61">
        <v>8.1009086999999994E-2</v>
      </c>
      <c r="Z53" s="61">
        <v>10.26</v>
      </c>
      <c r="AB53" s="61">
        <v>0.25581404126824359</v>
      </c>
      <c r="AC53" s="63" t="str">
        <f t="shared" si="3"/>
        <v/>
      </c>
      <c r="AD53" s="20" t="str">
        <f t="shared" si="28"/>
        <v/>
      </c>
      <c r="AE53" s="62" t="str">
        <f t="shared" si="4"/>
        <v/>
      </c>
      <c r="AF53" s="20">
        <f t="shared" si="27"/>
        <v>0.22622043281328635</v>
      </c>
      <c r="AG53" s="62">
        <f t="shared" si="5"/>
        <v>8.7904983517548954E-2</v>
      </c>
      <c r="AH53" s="62">
        <f t="shared" si="6"/>
        <v>0.1293162691487299</v>
      </c>
      <c r="AI53" s="62">
        <f t="shared" si="20"/>
        <v>0.14220153836209684</v>
      </c>
      <c r="AJ53" s="62">
        <f t="shared" si="21"/>
        <v>0.17329196561308255</v>
      </c>
      <c r="AK53" s="62">
        <f t="shared" si="7"/>
        <v>-3.1090427250985708E-2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0.25581404126824359</v>
      </c>
    </row>
    <row r="54" spans="1:49">
      <c r="A54" s="62">
        <v>1921</v>
      </c>
      <c r="B54" s="61">
        <v>2.0699999999999998</v>
      </c>
      <c r="C54" s="61">
        <v>56490</v>
      </c>
      <c r="D54" s="61">
        <v>15.188000000000001</v>
      </c>
      <c r="H54" s="61">
        <v>0.19266424828698106</v>
      </c>
      <c r="I54" s="61">
        <v>1.4898549999999999</v>
      </c>
      <c r="J54" s="61">
        <v>2.0657109999999999</v>
      </c>
      <c r="K54" s="61">
        <v>1.5029999999999999</v>
      </c>
      <c r="L54" s="61">
        <v>1.94</v>
      </c>
      <c r="M54" s="61">
        <v>8.3964768349999996</v>
      </c>
      <c r="N54" s="62">
        <f t="shared" si="2"/>
        <v>7.8110298529268596E-2</v>
      </c>
      <c r="O54" s="61">
        <v>7.4238777000000006E-2</v>
      </c>
      <c r="Z54" s="61">
        <v>9.1999999999999993</v>
      </c>
      <c r="AB54" s="61">
        <v>0.29092241031842003</v>
      </c>
      <c r="AC54" s="63" t="str">
        <f t="shared" si="3"/>
        <v/>
      </c>
      <c r="AD54" s="20" t="str">
        <f t="shared" si="28"/>
        <v/>
      </c>
      <c r="AE54" s="62" t="str">
        <f t="shared" si="4"/>
        <v/>
      </c>
      <c r="AF54" s="20">
        <f t="shared" si="27"/>
        <v>0.19266424828698106</v>
      </c>
      <c r="AG54" s="62">
        <f t="shared" si="5"/>
        <v>9.8094219120358164E-2</v>
      </c>
      <c r="AH54" s="62">
        <f t="shared" si="6"/>
        <v>0.13600941532789043</v>
      </c>
      <c r="AI54" s="62">
        <f t="shared" si="20"/>
        <v>9.895970503028706E-2</v>
      </c>
      <c r="AJ54" s="62">
        <f t="shared" si="21"/>
        <v>0.12773242033184093</v>
      </c>
      <c r="AK54" s="62">
        <f t="shared" si="7"/>
        <v>-2.8772715301553869E-2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0.29092241031842003</v>
      </c>
    </row>
    <row r="55" spans="1:49">
      <c r="A55" s="62">
        <v>1922</v>
      </c>
      <c r="B55" s="61">
        <v>2.09</v>
      </c>
      <c r="C55" s="61">
        <v>57209</v>
      </c>
      <c r="D55" s="61">
        <v>15.483000000000001</v>
      </c>
      <c r="H55" s="61">
        <v>0.19103576703268477</v>
      </c>
      <c r="I55" s="61">
        <v>1.429689</v>
      </c>
      <c r="J55" s="61">
        <v>2.087345</v>
      </c>
      <c r="K55" s="61">
        <v>1.88</v>
      </c>
      <c r="L55" s="61">
        <v>2.2160000000000002</v>
      </c>
      <c r="M55" s="61">
        <v>8.2628390290000002</v>
      </c>
      <c r="N55" s="62">
        <f t="shared" si="2"/>
        <v>7.9898355975235549E-2</v>
      </c>
      <c r="O55" s="61">
        <v>7.3111022999999997E-2</v>
      </c>
      <c r="Z55" s="61">
        <v>9.49</v>
      </c>
      <c r="AB55" s="61">
        <v>0.29550446285237264</v>
      </c>
      <c r="AC55" s="63" t="str">
        <f t="shared" si="3"/>
        <v/>
      </c>
      <c r="AD55" s="20" t="str">
        <f t="shared" si="28"/>
        <v/>
      </c>
      <c r="AE55" s="62" t="str">
        <f t="shared" si="4"/>
        <v/>
      </c>
      <c r="AF55" s="20">
        <f t="shared" si="27"/>
        <v>0.19103576703268477</v>
      </c>
      <c r="AG55" s="62">
        <f t="shared" si="5"/>
        <v>9.2339275334237553E-2</v>
      </c>
      <c r="AH55" s="62">
        <f t="shared" si="6"/>
        <v>0.13481528127623846</v>
      </c>
      <c r="AI55" s="62">
        <f t="shared" si="20"/>
        <v>0.12142349673835819</v>
      </c>
      <c r="AJ55" s="62">
        <f t="shared" si="21"/>
        <v>0.14312471743202224</v>
      </c>
      <c r="AK55" s="62">
        <f t="shared" si="7"/>
        <v>-2.170122069366405E-2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0.29550446285237264</v>
      </c>
    </row>
    <row r="56" spans="1:49">
      <c r="A56" s="62">
        <v>1923</v>
      </c>
      <c r="B56" s="61">
        <v>2.06</v>
      </c>
      <c r="C56" s="61">
        <v>57937</v>
      </c>
      <c r="D56" s="61">
        <v>15.727</v>
      </c>
      <c r="H56" s="61">
        <v>0.16751541141785045</v>
      </c>
      <c r="I56" s="61">
        <v>1.52105</v>
      </c>
      <c r="J56" s="61">
        <v>2.0452979999999998</v>
      </c>
      <c r="K56" s="61">
        <v>1.6859999999999999</v>
      </c>
      <c r="L56" s="61">
        <v>2.3929999999999998</v>
      </c>
      <c r="M56" s="61">
        <v>8.1678722100000005</v>
      </c>
      <c r="N56" s="62">
        <f t="shared" si="2"/>
        <v>8.1069468719435489E-2</v>
      </c>
      <c r="O56" s="61">
        <v>7.2452535999999998E-2</v>
      </c>
      <c r="Z56" s="61">
        <v>9.56</v>
      </c>
      <c r="AB56" s="61">
        <v>0.33837007504690431</v>
      </c>
      <c r="AC56" s="63" t="str">
        <f t="shared" si="3"/>
        <v/>
      </c>
      <c r="AD56" s="20" t="str">
        <f t="shared" si="28"/>
        <v/>
      </c>
      <c r="AE56" s="62" t="str">
        <f t="shared" si="4"/>
        <v/>
      </c>
      <c r="AF56" s="20">
        <f t="shared" si="27"/>
        <v>0.16751541141785045</v>
      </c>
      <c r="AG56" s="62">
        <f t="shared" si="5"/>
        <v>9.6715839002988496E-2</v>
      </c>
      <c r="AH56" s="62">
        <f t="shared" si="6"/>
        <v>0.13005010491511412</v>
      </c>
      <c r="AI56" s="62">
        <f t="shared" si="20"/>
        <v>0.10720417117059833</v>
      </c>
      <c r="AJ56" s="62">
        <f t="shared" si="21"/>
        <v>0.15215870795447317</v>
      </c>
      <c r="AK56" s="62">
        <f t="shared" si="7"/>
        <v>-4.4954536783874843E-2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0.33837007504690431</v>
      </c>
    </row>
    <row r="57" spans="1:49">
      <c r="A57" s="62">
        <v>1924</v>
      </c>
      <c r="B57" s="61">
        <v>2.4300000000000002</v>
      </c>
      <c r="C57" s="61">
        <v>58686</v>
      </c>
      <c r="D57" s="61">
        <v>16.530999999999999</v>
      </c>
      <c r="H57" s="61">
        <v>0.18804571135079609</v>
      </c>
      <c r="I57" s="61">
        <v>1.625024</v>
      </c>
      <c r="J57" s="61">
        <v>2.1273909999999998</v>
      </c>
      <c r="K57" s="61">
        <v>2.105</v>
      </c>
      <c r="L57" s="61">
        <v>2.9710000000000001</v>
      </c>
      <c r="M57" s="61">
        <v>8.2904167300000005</v>
      </c>
      <c r="N57" s="62">
        <f t="shared" si="2"/>
        <v>8.2882841763000981E-2</v>
      </c>
      <c r="O57" s="61">
        <v>7.3099670000000005E-2</v>
      </c>
      <c r="Z57" s="61">
        <v>9.42</v>
      </c>
      <c r="AB57" s="61">
        <v>0.33148504108885468</v>
      </c>
      <c r="AC57" s="63" t="str">
        <f t="shared" si="3"/>
        <v/>
      </c>
      <c r="AD57" s="20" t="str">
        <f t="shared" si="28"/>
        <v/>
      </c>
      <c r="AE57" s="62" t="str">
        <f t="shared" si="4"/>
        <v/>
      </c>
      <c r="AF57" s="20">
        <f t="shared" si="27"/>
        <v>0.18804571135079609</v>
      </c>
      <c r="AG57" s="62">
        <f t="shared" si="5"/>
        <v>9.8301615147299029E-2</v>
      </c>
      <c r="AH57" s="62">
        <f t="shared" si="6"/>
        <v>0.12869100477890025</v>
      </c>
      <c r="AI57" s="62">
        <f t="shared" si="20"/>
        <v>0.12733651926683201</v>
      </c>
      <c r="AJ57" s="62">
        <f t="shared" si="21"/>
        <v>0.17972294477043133</v>
      </c>
      <c r="AK57" s="62">
        <f t="shared" si="7"/>
        <v>-5.2386425503599315E-2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7.3478360017861177E-2</v>
      </c>
      <c r="AV57" s="62" t="str">
        <f t="shared" si="11"/>
        <v/>
      </c>
      <c r="AW57" s="62">
        <f t="shared" si="12"/>
        <v>0.33148504108885468</v>
      </c>
    </row>
    <row r="58" spans="1:49">
      <c r="A58" s="62">
        <v>1925</v>
      </c>
      <c r="B58" s="61">
        <v>2.44</v>
      </c>
      <c r="C58" s="61">
        <v>59522</v>
      </c>
      <c r="D58" s="61">
        <v>17.163</v>
      </c>
      <c r="H58" s="61">
        <v>0.16624654165385797</v>
      </c>
      <c r="I58" s="61">
        <v>1.524988</v>
      </c>
      <c r="J58" s="61">
        <v>2.0713689999999998</v>
      </c>
      <c r="K58" s="61">
        <v>2.67</v>
      </c>
      <c r="L58" s="61">
        <v>3.105</v>
      </c>
      <c r="M58" s="61">
        <v>8.5115567149999993</v>
      </c>
      <c r="N58" s="62">
        <f t="shared" si="2"/>
        <v>8.2638622187541602E-2</v>
      </c>
      <c r="O58" s="61">
        <v>7.3985222000000003E-2</v>
      </c>
      <c r="Z58" s="61">
        <v>9.02</v>
      </c>
      <c r="AB58" s="61">
        <v>0.33377423916384868</v>
      </c>
      <c r="AC58" s="63" t="str">
        <f t="shared" si="3"/>
        <v/>
      </c>
      <c r="AD58" s="20" t="str">
        <f t="shared" si="28"/>
        <v/>
      </c>
      <c r="AE58" s="62" t="str">
        <f t="shared" si="4"/>
        <v/>
      </c>
      <c r="AF58" s="20">
        <f t="shared" si="27"/>
        <v>0.16624654165385797</v>
      </c>
      <c r="AG58" s="62">
        <f t="shared" si="5"/>
        <v>8.8853230787158427E-2</v>
      </c>
      <c r="AH58" s="62">
        <f t="shared" si="6"/>
        <v>0.12068804987473052</v>
      </c>
      <c r="AI58" s="62">
        <f t="shared" si="20"/>
        <v>0.15556720852997727</v>
      </c>
      <c r="AJ58" s="62">
        <f t="shared" si="21"/>
        <v>0.18091242789722076</v>
      </c>
      <c r="AK58" s="62">
        <f t="shared" si="7"/>
        <v>-2.5345219367243488E-2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9.7150913396368804E-2</v>
      </c>
      <c r="AV58" s="62" t="str">
        <f t="shared" si="11"/>
        <v/>
      </c>
      <c r="AW58" s="62">
        <f t="shared" si="12"/>
        <v>0.33377423916384868</v>
      </c>
    </row>
    <row r="59" spans="1:49">
      <c r="A59" s="62">
        <v>1926</v>
      </c>
      <c r="B59" s="61">
        <v>2.12</v>
      </c>
      <c r="C59" s="61">
        <v>60490</v>
      </c>
      <c r="D59" s="61">
        <v>16.657</v>
      </c>
      <c r="H59" s="61">
        <v>0.17915492957746479</v>
      </c>
      <c r="I59" s="61">
        <v>1.5788260000000001</v>
      </c>
      <c r="J59" s="61">
        <v>2.0563609999999999</v>
      </c>
      <c r="K59" s="61">
        <v>2.4140000000000001</v>
      </c>
      <c r="L59" s="61">
        <v>2.9180000000000001</v>
      </c>
      <c r="M59" s="61">
        <v>8.4510101839999994</v>
      </c>
      <c r="N59" s="62">
        <f t="shared" si="2"/>
        <v>7.948422686029126E-2</v>
      </c>
      <c r="O59" s="61">
        <v>7.0628449999999995E-2</v>
      </c>
      <c r="Z59" s="61">
        <v>8.83</v>
      </c>
      <c r="AB59" s="61">
        <v>0.35226929577464794</v>
      </c>
      <c r="AC59" s="63" t="str">
        <f t="shared" si="3"/>
        <v/>
      </c>
      <c r="AD59" s="20" t="str">
        <f t="shared" si="28"/>
        <v/>
      </c>
      <c r="AE59" s="62" t="str">
        <f t="shared" si="4"/>
        <v/>
      </c>
      <c r="AF59" s="20">
        <f t="shared" si="27"/>
        <v>0.17915492957746479</v>
      </c>
      <c r="AG59" s="62">
        <f t="shared" si="5"/>
        <v>9.4784535030317585E-2</v>
      </c>
      <c r="AH59" s="62">
        <f t="shared" si="6"/>
        <v>0.12345326289247763</v>
      </c>
      <c r="AI59" s="62">
        <f t="shared" si="20"/>
        <v>0.14492405595245242</v>
      </c>
      <c r="AJ59" s="62">
        <f t="shared" si="21"/>
        <v>0.17518160533109203</v>
      </c>
      <c r="AK59" s="62">
        <f t="shared" si="7"/>
        <v>-3.0257549378639614E-2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0.12911855450550261</v>
      </c>
      <c r="AV59" s="62" t="str">
        <f t="shared" si="11"/>
        <v/>
      </c>
      <c r="AW59" s="62">
        <f t="shared" si="12"/>
        <v>0.35226929577464794</v>
      </c>
    </row>
    <row r="60" spans="1:49">
      <c r="A60" s="62">
        <v>1927</v>
      </c>
      <c r="B60" s="61">
        <v>2.11</v>
      </c>
      <c r="C60" s="61">
        <v>61430</v>
      </c>
      <c r="D60" s="61">
        <v>16.145</v>
      </c>
      <c r="H60" s="61">
        <v>0.17749953967961701</v>
      </c>
      <c r="I60" s="61">
        <v>1.7657229999999999</v>
      </c>
      <c r="J60" s="61">
        <v>2.0627550000000001</v>
      </c>
      <c r="K60" s="61">
        <v>2.383</v>
      </c>
      <c r="L60" s="61">
        <v>2.7120000000000002</v>
      </c>
      <c r="M60" s="61">
        <v>8.4418867340000006</v>
      </c>
      <c r="N60" s="62">
        <f t="shared" si="2"/>
        <v>7.5944161464699483E-2</v>
      </c>
      <c r="O60" s="61">
        <v>6.9546107999999995E-2</v>
      </c>
      <c r="Z60" s="61">
        <v>8.14</v>
      </c>
      <c r="AB60" s="61">
        <v>0.36737856748296815</v>
      </c>
      <c r="AC60" s="63" t="str">
        <f t="shared" si="3"/>
        <v/>
      </c>
      <c r="AD60" s="20" t="str">
        <f t="shared" si="28"/>
        <v/>
      </c>
      <c r="AE60" s="62" t="str">
        <f t="shared" si="4"/>
        <v/>
      </c>
      <c r="AF60" s="20">
        <f t="shared" si="27"/>
        <v>0.17749953967961701</v>
      </c>
      <c r="AG60" s="62">
        <f t="shared" si="5"/>
        <v>0.1093665531124187</v>
      </c>
      <c r="AH60" s="62">
        <f t="shared" si="6"/>
        <v>0.1277643233199133</v>
      </c>
      <c r="AI60" s="62">
        <f t="shared" si="20"/>
        <v>0.14759987612263858</v>
      </c>
      <c r="AJ60" s="62">
        <f t="shared" si="21"/>
        <v>0.16797770207494581</v>
      </c>
      <c r="AK60" s="62">
        <f t="shared" si="7"/>
        <v>-2.0377825952307221E-2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0.13386024502313046</v>
      </c>
      <c r="AV60" s="62" t="str">
        <f t="shared" si="11"/>
        <v/>
      </c>
      <c r="AW60" s="62">
        <f t="shared" si="12"/>
        <v>0.36737856748296815</v>
      </c>
    </row>
    <row r="61" spans="1:49">
      <c r="A61" s="62">
        <v>1928</v>
      </c>
      <c r="B61" s="61">
        <v>2.15</v>
      </c>
      <c r="C61" s="61">
        <v>62361</v>
      </c>
      <c r="D61" s="61">
        <v>16.969000000000001</v>
      </c>
      <c r="H61" s="61">
        <v>0.16618199442626924</v>
      </c>
      <c r="I61" s="61">
        <v>1.8148550000000001</v>
      </c>
      <c r="J61" s="61">
        <v>2.0056910000000001</v>
      </c>
      <c r="K61" s="61">
        <v>2.4</v>
      </c>
      <c r="L61" s="61">
        <v>2.7450000000000001</v>
      </c>
      <c r="M61" s="61">
        <v>9.0015274460000008</v>
      </c>
      <c r="N61" s="62">
        <f t="shared" si="2"/>
        <v>7.3740036279897475E-2</v>
      </c>
      <c r="O61" s="61">
        <v>6.690459E-2</v>
      </c>
      <c r="Z61" s="61">
        <v>7.23</v>
      </c>
      <c r="AB61" s="61">
        <v>0.39061880528292742</v>
      </c>
      <c r="AC61" s="63" t="str">
        <f t="shared" si="3"/>
        <v/>
      </c>
      <c r="AD61" s="20" t="str">
        <f t="shared" si="28"/>
        <v/>
      </c>
      <c r="AE61" s="62" t="str">
        <f t="shared" si="4"/>
        <v/>
      </c>
      <c r="AF61" s="20">
        <f t="shared" si="27"/>
        <v>0.16618199442626924</v>
      </c>
      <c r="AG61" s="62">
        <f t="shared" si="5"/>
        <v>0.10695120513878248</v>
      </c>
      <c r="AH61" s="62">
        <f t="shared" si="6"/>
        <v>0.11819735989156697</v>
      </c>
      <c r="AI61" s="62">
        <f t="shared" si="20"/>
        <v>0.14143438034062111</v>
      </c>
      <c r="AJ61" s="62">
        <f t="shared" si="21"/>
        <v>0.16176557251458543</v>
      </c>
      <c r="AK61" s="62">
        <f t="shared" si="7"/>
        <v>-2.0331192173964313E-2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0.11085246787595616</v>
      </c>
      <c r="AV61" s="62" t="str">
        <f t="shared" si="11"/>
        <v/>
      </c>
      <c r="AW61" s="62">
        <f t="shared" si="12"/>
        <v>0.39061880528292742</v>
      </c>
    </row>
    <row r="62" spans="1:49">
      <c r="A62" s="62">
        <v>1929</v>
      </c>
      <c r="B62" s="61">
        <v>2.17</v>
      </c>
      <c r="C62" s="61">
        <v>63244</v>
      </c>
      <c r="D62" s="61">
        <v>17.193000000000001</v>
      </c>
      <c r="G62" s="61"/>
      <c r="H62" s="61">
        <v>0.17284784477465306</v>
      </c>
      <c r="I62" s="61">
        <v>1.7363170000000001</v>
      </c>
      <c r="J62" s="61">
        <v>1.826444</v>
      </c>
      <c r="K62" s="61">
        <v>2.6040000000000001</v>
      </c>
      <c r="L62" s="61">
        <v>2.7650000000000001</v>
      </c>
      <c r="M62" s="61">
        <v>9.1579738759999998</v>
      </c>
      <c r="N62" s="62">
        <f t="shared" si="2"/>
        <v>7.2411794609853891E-2</v>
      </c>
      <c r="O62" s="61">
        <v>6.5371903999999995E-2</v>
      </c>
      <c r="Z62" s="61">
        <v>6.68</v>
      </c>
      <c r="AB62" s="61">
        <v>0.40379510008596337</v>
      </c>
      <c r="AC62" s="63" t="str">
        <f t="shared" si="3"/>
        <v/>
      </c>
      <c r="AD62" s="20" t="str">
        <f t="shared" si="28"/>
        <v/>
      </c>
      <c r="AE62" s="62" t="str">
        <f t="shared" si="4"/>
        <v/>
      </c>
      <c r="AF62" s="20">
        <f t="shared" si="27"/>
        <v>0.17284784477465306</v>
      </c>
      <c r="AG62" s="62">
        <f t="shared" si="5"/>
        <v>0.10098976327575175</v>
      </c>
      <c r="AH62" s="62">
        <f t="shared" si="6"/>
        <v>0.10623183853894025</v>
      </c>
      <c r="AI62" s="62">
        <f t="shared" si="20"/>
        <v>0.1514569883091956</v>
      </c>
      <c r="AJ62" s="62">
        <f t="shared" si="21"/>
        <v>0.16082126446809747</v>
      </c>
      <c r="AK62" s="62">
        <f t="shared" si="7"/>
        <v>-9.3642761589018686E-3</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9.04766897040752E-2</v>
      </c>
      <c r="AV62" s="62" t="str">
        <f t="shared" si="11"/>
        <v/>
      </c>
      <c r="AW62" s="62">
        <f t="shared" si="12"/>
        <v>0.40379510008596337</v>
      </c>
    </row>
    <row r="63" spans="1:49">
      <c r="A63" s="62">
        <v>1930</v>
      </c>
      <c r="B63" s="61">
        <v>2.02</v>
      </c>
      <c r="C63" s="61">
        <v>64203</v>
      </c>
      <c r="D63" s="61">
        <v>14.454000000000001</v>
      </c>
      <c r="G63" s="61"/>
      <c r="H63" s="61">
        <v>8.4981949458483752E-2</v>
      </c>
      <c r="I63" s="61">
        <v>1.557863</v>
      </c>
      <c r="J63" s="61">
        <v>1.5969720000000001</v>
      </c>
      <c r="K63" s="61">
        <v>1.871</v>
      </c>
      <c r="L63" s="61">
        <v>2.0049999999999999</v>
      </c>
      <c r="M63" s="61">
        <v>8.3521036930000001</v>
      </c>
      <c r="N63" s="62">
        <f t="shared" si="2"/>
        <v>6.5752645226101566E-2</v>
      </c>
      <c r="O63" s="61">
        <v>5.8730263999999997E-2</v>
      </c>
      <c r="Z63" s="61">
        <v>6.83</v>
      </c>
      <c r="AB63" s="61">
        <v>0.49406346570397114</v>
      </c>
      <c r="AC63" s="63" t="str">
        <f t="shared" si="3"/>
        <v/>
      </c>
      <c r="AD63" s="20" t="str">
        <f t="shared" si="28"/>
        <v/>
      </c>
      <c r="AE63" s="62" t="str">
        <f t="shared" si="4"/>
        <v/>
      </c>
      <c r="AF63" s="20">
        <f t="shared" si="27"/>
        <v>8.4981949458483752E-2</v>
      </c>
      <c r="AG63" s="62">
        <f t="shared" si="5"/>
        <v>0.10778075273280752</v>
      </c>
      <c r="AH63" s="62">
        <f t="shared" si="6"/>
        <v>0.11048650892486508</v>
      </c>
      <c r="AI63" s="62">
        <f t="shared" si="20"/>
        <v>0.12944513629445137</v>
      </c>
      <c r="AJ63" s="62">
        <f t="shared" si="21"/>
        <v>0.13871592638715924</v>
      </c>
      <c r="AK63" s="62">
        <f t="shared" si="7"/>
        <v>-9.2707900927078701E-3</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0.16326929327503192</v>
      </c>
      <c r="AV63" s="62" t="str">
        <f t="shared" si="11"/>
        <v/>
      </c>
      <c r="AW63" s="62">
        <f t="shared" si="12"/>
        <v>0.49406346570397114</v>
      </c>
    </row>
    <row r="64" spans="1:49">
      <c r="A64" s="62">
        <v>1931</v>
      </c>
      <c r="B64" s="61">
        <v>2.0499999999999998</v>
      </c>
      <c r="C64" s="61">
        <v>65205</v>
      </c>
      <c r="D64" s="61">
        <v>12.986000000000001</v>
      </c>
      <c r="G64" s="61"/>
      <c r="H64" s="61">
        <v>7.0926517571884978E-2</v>
      </c>
      <c r="I64" s="61">
        <v>1.4768749999999999</v>
      </c>
      <c r="J64" s="61">
        <v>1.5310820000000001</v>
      </c>
      <c r="K64" s="61">
        <v>1.48</v>
      </c>
      <c r="L64" s="61">
        <v>1.6859999999999999</v>
      </c>
      <c r="M64" s="61">
        <v>8.2935269970000007</v>
      </c>
      <c r="N64" s="62">
        <f t="shared" si="2"/>
        <v>5.8577605466769697E-2</v>
      </c>
      <c r="O64" s="61">
        <v>5.1959954000000003E-2</v>
      </c>
      <c r="Z64" s="61">
        <v>7.52</v>
      </c>
      <c r="AB64" s="61">
        <v>0.56336006389776361</v>
      </c>
      <c r="AC64" s="63" t="str">
        <f t="shared" si="3"/>
        <v/>
      </c>
      <c r="AD64" s="20" t="str">
        <f t="shared" si="28"/>
        <v/>
      </c>
      <c r="AE64" s="62" t="str">
        <f t="shared" si="4"/>
        <v/>
      </c>
      <c r="AF64" s="20">
        <f t="shared" si="27"/>
        <v>7.0926517571884978E-2</v>
      </c>
      <c r="AG64" s="62">
        <f t="shared" si="5"/>
        <v>0.11372824580317263</v>
      </c>
      <c r="AH64" s="62">
        <f t="shared" si="6"/>
        <v>0.11790251039581087</v>
      </c>
      <c r="AI64" s="62">
        <f t="shared" si="20"/>
        <v>0.11396888957338672</v>
      </c>
      <c r="AJ64" s="62">
        <f t="shared" si="21"/>
        <v>0.12983212690589865</v>
      </c>
      <c r="AK64" s="62">
        <f t="shared" si="7"/>
        <v>-1.5863237332511937E-2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0.18384743755293328</v>
      </c>
      <c r="AV64" s="62" t="str">
        <f t="shared" si="11"/>
        <v/>
      </c>
      <c r="AW64" s="62">
        <f t="shared" si="12"/>
        <v>0.56336006389776361</v>
      </c>
    </row>
    <row r="65" spans="1:49">
      <c r="A65" s="62">
        <v>1932</v>
      </c>
      <c r="B65" s="61">
        <v>3.56</v>
      </c>
      <c r="C65" s="61">
        <v>66189</v>
      </c>
      <c r="D65" s="61">
        <v>14.259</v>
      </c>
      <c r="G65" s="61"/>
      <c r="H65" s="61">
        <v>0.10572720999769991</v>
      </c>
      <c r="I65" s="61">
        <v>1.95014</v>
      </c>
      <c r="J65" s="61">
        <v>2.0452750000000002</v>
      </c>
      <c r="K65" s="61">
        <v>1.802</v>
      </c>
      <c r="L65" s="61">
        <v>1.9359999999999999</v>
      </c>
      <c r="M65" s="61">
        <v>8.8630168880000006</v>
      </c>
      <c r="N65" s="62">
        <f t="shared" si="2"/>
        <v>5.9292266304829526E-2</v>
      </c>
      <c r="O65" s="61">
        <v>5.2538967999999998E-2</v>
      </c>
      <c r="Z65" s="61">
        <v>6.61</v>
      </c>
      <c r="AB65" s="61">
        <v>0.60653292954074989</v>
      </c>
      <c r="AC65" s="63" t="str">
        <f t="shared" si="3"/>
        <v/>
      </c>
      <c r="AD65" s="20" t="str">
        <f t="shared" si="28"/>
        <v/>
      </c>
      <c r="AE65" s="62" t="str">
        <f t="shared" si="4"/>
        <v/>
      </c>
      <c r="AF65" s="20">
        <f t="shared" si="27"/>
        <v>0.10572720999769991</v>
      </c>
      <c r="AG65" s="62">
        <f t="shared" si="5"/>
        <v>0.13676555158145731</v>
      </c>
      <c r="AH65" s="62">
        <f t="shared" si="6"/>
        <v>0.14343747808401713</v>
      </c>
      <c r="AI65" s="62">
        <f t="shared" si="20"/>
        <v>0.12637632372536645</v>
      </c>
      <c r="AJ65" s="62">
        <f t="shared" si="21"/>
        <v>0.13577389718774108</v>
      </c>
      <c r="AK65" s="62">
        <f t="shared" si="7"/>
        <v>-9.397573462374631E-3</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6.3073583217342064E-2</v>
      </c>
      <c r="AV65" s="62" t="str">
        <f t="shared" si="11"/>
        <v/>
      </c>
      <c r="AW65" s="62">
        <f t="shared" si="12"/>
        <v>0.60653292954074989</v>
      </c>
    </row>
    <row r="66" spans="1:49">
      <c r="A66" s="62">
        <v>1933</v>
      </c>
      <c r="B66" s="61">
        <v>3.9</v>
      </c>
      <c r="C66" s="61">
        <v>67182</v>
      </c>
      <c r="D66" s="61">
        <v>16.161000000000001</v>
      </c>
      <c r="G66" s="61"/>
      <c r="H66" s="61">
        <v>0.12536626203432399</v>
      </c>
      <c r="I66" s="61">
        <v>2.2546620000000002</v>
      </c>
      <c r="J66" s="61">
        <v>2.3317589999999999</v>
      </c>
      <c r="K66" s="61">
        <v>2.351</v>
      </c>
      <c r="L66" s="61">
        <v>2.464</v>
      </c>
      <c r="M66" s="61">
        <v>9.6004611969999996</v>
      </c>
      <c r="N66" s="62">
        <f t="shared" si="2"/>
        <v>6.1122285214428147E-2</v>
      </c>
      <c r="O66" s="61">
        <v>5.4143558000000001E-2</v>
      </c>
      <c r="Z66" s="61">
        <v>6.06</v>
      </c>
      <c r="AB66" s="61">
        <v>0.62205762522673369</v>
      </c>
      <c r="AC66" s="63" t="str">
        <f t="shared" si="3"/>
        <v/>
      </c>
      <c r="AD66" s="20" t="str">
        <f t="shared" si="28"/>
        <v/>
      </c>
      <c r="AE66" s="62" t="str">
        <f t="shared" si="4"/>
        <v/>
      </c>
      <c r="AF66" s="20">
        <f t="shared" si="27"/>
        <v>0.12536626203432399</v>
      </c>
      <c r="AG66" s="62">
        <f t="shared" si="5"/>
        <v>0.13951253016521253</v>
      </c>
      <c r="AH66" s="62">
        <f t="shared" si="6"/>
        <v>0.14428308891776498</v>
      </c>
      <c r="AI66" s="62">
        <f t="shared" si="20"/>
        <v>0.14547367118371388</v>
      </c>
      <c r="AJ66" s="62">
        <f t="shared" si="21"/>
        <v>0.15246581275911142</v>
      </c>
      <c r="AK66" s="62">
        <f t="shared" si="7"/>
        <v>-6.9921415753975424E-3</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3.5702347915187026E-2</v>
      </c>
      <c r="AV66" s="62" t="str">
        <f t="shared" si="11"/>
        <v/>
      </c>
      <c r="AW66" s="62">
        <f t="shared" si="12"/>
        <v>0.62205762522673369</v>
      </c>
    </row>
    <row r="67" spans="1:49">
      <c r="A67" s="62">
        <v>1934</v>
      </c>
      <c r="B67" s="61">
        <v>3.37</v>
      </c>
      <c r="C67" s="61">
        <v>68090</v>
      </c>
      <c r="D67" s="61">
        <v>16.978000000000002</v>
      </c>
      <c r="G67" s="61"/>
      <c r="H67" s="61">
        <v>0.14331291475242472</v>
      </c>
      <c r="I67" s="61">
        <v>2.1630029999999998</v>
      </c>
      <c r="J67" s="61">
        <v>2.2469809999999999</v>
      </c>
      <c r="K67" s="61">
        <v>2.7890000000000001</v>
      </c>
      <c r="L67" s="61">
        <v>2.97</v>
      </c>
      <c r="M67" s="61">
        <v>9.4885952600000003</v>
      </c>
      <c r="N67" s="62">
        <f t="shared" si="2"/>
        <v>6.4102896126736669E-2</v>
      </c>
      <c r="O67" s="61">
        <v>5.4908009000000001E-2</v>
      </c>
      <c r="Z67" s="61">
        <v>5.44</v>
      </c>
      <c r="AB67" s="61">
        <v>0.62403030883103616</v>
      </c>
      <c r="AC67" s="63" t="str">
        <f t="shared" si="3"/>
        <v/>
      </c>
      <c r="AD67" s="20" t="str">
        <f t="shared" si="28"/>
        <v/>
      </c>
      <c r="AE67" s="62" t="str">
        <f t="shared" si="4"/>
        <v/>
      </c>
      <c r="AF67" s="20">
        <f t="shared" si="27"/>
        <v>0.14331291475242472</v>
      </c>
      <c r="AG67" s="62">
        <f t="shared" si="5"/>
        <v>0.12740034161856517</v>
      </c>
      <c r="AH67" s="62">
        <f t="shared" si="6"/>
        <v>0.1323466250441748</v>
      </c>
      <c r="AI67" s="62">
        <f t="shared" si="20"/>
        <v>0.16427141006007775</v>
      </c>
      <c r="AJ67" s="62">
        <f t="shared" si="21"/>
        <v>0.1749322652844858</v>
      </c>
      <c r="AK67" s="62">
        <f t="shared" si="7"/>
        <v>-1.0660855224408045E-2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1.2986988848508858E-2</v>
      </c>
      <c r="AV67" s="62" t="str">
        <f t="shared" si="11"/>
        <v/>
      </c>
      <c r="AW67" s="62">
        <f t="shared" si="12"/>
        <v>0.62403030883103616</v>
      </c>
    </row>
    <row r="68" spans="1:49">
      <c r="A68" s="62">
        <v>1935</v>
      </c>
      <c r="B68" s="61">
        <v>3.48</v>
      </c>
      <c r="C68" s="61">
        <v>69238</v>
      </c>
      <c r="D68" s="61">
        <v>18.103999999999999</v>
      </c>
      <c r="G68" s="61"/>
      <c r="H68" s="61">
        <v>0.1418668578941078</v>
      </c>
      <c r="I68" s="61">
        <v>2.206477</v>
      </c>
      <c r="J68" s="61">
        <v>2.2593209999999999</v>
      </c>
      <c r="K68" s="61">
        <v>3.2759999999999998</v>
      </c>
      <c r="L68" s="61">
        <v>3.2719999999999998</v>
      </c>
      <c r="M68" s="61">
        <v>9.5877091019999998</v>
      </c>
      <c r="N68" s="62">
        <f t="shared" ref="N68:N131" si="29">IF(OR(D68="",C68="",M68=""),"",D68*1000000000/C68/1000/(M68/100*$D$138*1000000000/$C$138/1000)*100)</f>
        <v>6.6526022114884495E-2</v>
      </c>
      <c r="O68" s="61">
        <v>5.6266613E-2</v>
      </c>
      <c r="Z68" s="61">
        <v>5.33</v>
      </c>
      <c r="AB68" s="61">
        <v>0.62896330823473157</v>
      </c>
      <c r="AC68" s="63" t="str">
        <f t="shared" ref="AC68:AC131" si="30">IF(E68="","",E68/100)</f>
        <v/>
      </c>
      <c r="AD68" s="20" t="str">
        <f t="shared" si="28"/>
        <v/>
      </c>
      <c r="AE68" s="62" t="str">
        <f t="shared" ref="AE68:AE131" si="31">IF(G68="","",G68/100)</f>
        <v/>
      </c>
      <c r="AF68" s="20">
        <f t="shared" si="27"/>
        <v>0.1418668578941078</v>
      </c>
      <c r="AG68" s="62">
        <f t="shared" ref="AG68:AG131" si="32">IF(OR(I68="",D68=""),"",I68/D68)</f>
        <v>0.12187787229341583</v>
      </c>
      <c r="AH68" s="62">
        <f t="shared" ref="AH68:AH131" si="33">IF(OR(J68="",D68=""),"",J68/D68)</f>
        <v>0.12479678524083075</v>
      </c>
      <c r="AI68" s="62">
        <f t="shared" si="20"/>
        <v>0.18095448519664162</v>
      </c>
      <c r="AJ68" s="62">
        <f t="shared" si="21"/>
        <v>0.18073353954927088</v>
      </c>
      <c r="AK68" s="62">
        <f t="shared" ref="AK68:AK131" si="34">IF(OR(AI68="",AJ68=""),"",AI68-AJ68)</f>
        <v>2.2094564737074052E-4</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1.7296363172042445E-2</v>
      </c>
      <c r="AV68" s="62" t="str">
        <f t="shared" ref="AV68:AV131" si="38">IF(OR(AA68="",Z68=""),"",(AA68-Z68)/100)</f>
        <v/>
      </c>
      <c r="AW68" s="62">
        <f t="shared" ref="AW68:AW131" si="39">IF(AB68="","",AB68)</f>
        <v>0.62896330823473157</v>
      </c>
    </row>
    <row r="69" spans="1:49">
      <c r="A69" s="62">
        <v>1936</v>
      </c>
      <c r="B69" s="61">
        <v>3.45</v>
      </c>
      <c r="C69" s="61">
        <v>70171</v>
      </c>
      <c r="D69" s="61">
        <v>19.902000000000001</v>
      </c>
      <c r="G69" s="61"/>
      <c r="H69" s="61">
        <v>0.14696629213483145</v>
      </c>
      <c r="I69" s="61">
        <v>2.2821750000000001</v>
      </c>
      <c r="J69" s="61">
        <v>2.3720979999999998</v>
      </c>
      <c r="K69" s="61">
        <v>3.585</v>
      </c>
      <c r="L69" s="61">
        <v>3.641</v>
      </c>
      <c r="M69" s="61">
        <v>10.158132070000001</v>
      </c>
      <c r="N69" s="62">
        <f t="shared" si="29"/>
        <v>6.8108541355202029E-2</v>
      </c>
      <c r="O69" s="61">
        <v>5.756845E-2</v>
      </c>
      <c r="Z69" s="61">
        <v>5.04</v>
      </c>
      <c r="AB69" s="61">
        <v>0.63496550561797749</v>
      </c>
      <c r="AC69" s="63" t="str">
        <f t="shared" si="30"/>
        <v/>
      </c>
      <c r="AD69" s="20" t="str">
        <f t="shared" si="28"/>
        <v/>
      </c>
      <c r="AE69" s="62" t="str">
        <f t="shared" si="31"/>
        <v/>
      </c>
      <c r="AF69" s="20">
        <f t="shared" si="27"/>
        <v>0.14696629213483145</v>
      </c>
      <c r="AG69" s="62">
        <f t="shared" si="32"/>
        <v>0.11467063611697316</v>
      </c>
      <c r="AH69" s="62">
        <f t="shared" si="33"/>
        <v>0.11918892573610691</v>
      </c>
      <c r="AI69" s="62">
        <f t="shared" si="20"/>
        <v>0.18013264998492612</v>
      </c>
      <c r="AJ69" s="62">
        <f t="shared" si="21"/>
        <v>0.18294643754396542</v>
      </c>
      <c r="AK69" s="62">
        <f t="shared" si="34"/>
        <v>-2.8137875590392991E-3</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2.9790552109619998E-2</v>
      </c>
      <c r="AV69" s="62" t="str">
        <f t="shared" si="38"/>
        <v/>
      </c>
      <c r="AW69" s="62">
        <f t="shared" si="39"/>
        <v>0.63496550561797749</v>
      </c>
    </row>
    <row r="70" spans="1:49">
      <c r="A70" s="62">
        <v>1937</v>
      </c>
      <c r="B70" s="61">
        <v>3.47</v>
      </c>
      <c r="C70" s="61">
        <v>71278</v>
      </c>
      <c r="D70" s="61">
        <v>23.318000000000001</v>
      </c>
      <c r="G70" s="61"/>
      <c r="H70" s="61">
        <v>0.16857338000512251</v>
      </c>
      <c r="I70" s="61">
        <v>2.7091569999999998</v>
      </c>
      <c r="J70" s="61">
        <v>2.9144700000000001</v>
      </c>
      <c r="K70" s="61">
        <v>4.1879999999999997</v>
      </c>
      <c r="L70" s="61">
        <v>4.7649999999999997</v>
      </c>
      <c r="M70" s="61">
        <v>10.48315498</v>
      </c>
      <c r="N70" s="62">
        <f t="shared" si="29"/>
        <v>7.6123748266280253E-2</v>
      </c>
      <c r="O70" s="61">
        <v>6.2060545000000002E-2</v>
      </c>
      <c r="Z70" s="61">
        <v>4.93</v>
      </c>
      <c r="AB70" s="61">
        <v>0.57010479808759496</v>
      </c>
      <c r="AC70" s="63" t="str">
        <f t="shared" si="30"/>
        <v/>
      </c>
      <c r="AD70" s="20" t="str">
        <f t="shared" si="28"/>
        <v/>
      </c>
      <c r="AE70" s="62" t="str">
        <f t="shared" si="31"/>
        <v/>
      </c>
      <c r="AF70" s="20">
        <f t="shared" ref="AF70:AF101" si="46">IF(H70="","",H70)</f>
        <v>0.16857338000512251</v>
      </c>
      <c r="AG70" s="62">
        <f t="shared" si="32"/>
        <v>0.11618307745089629</v>
      </c>
      <c r="AH70" s="62">
        <f t="shared" si="33"/>
        <v>0.12498799210910026</v>
      </c>
      <c r="AI70" s="62">
        <f t="shared" ref="AI70:AI133" si="47">IF(OR(K70="",D70=""),"",K70/D70)</f>
        <v>0.17960373960030876</v>
      </c>
      <c r="AJ70" s="62">
        <f t="shared" ref="AJ70:AJ133" si="48">IF(OR(L70="",D70=""),"",L70/D70)</f>
        <v>0.20434857191868941</v>
      </c>
      <c r="AK70" s="62">
        <f t="shared" si="34"/>
        <v>-2.474483231838065E-2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-6.0857653750318513E-2</v>
      </c>
      <c r="AV70" s="62" t="str">
        <f t="shared" si="38"/>
        <v/>
      </c>
      <c r="AW70" s="62">
        <f t="shared" si="39"/>
        <v>0.57010479808759496</v>
      </c>
    </row>
    <row r="71" spans="1:49">
      <c r="A71" s="62">
        <v>1938</v>
      </c>
      <c r="B71" s="61">
        <v>3.52</v>
      </c>
      <c r="C71" s="61">
        <v>71879</v>
      </c>
      <c r="D71" s="61">
        <v>27.225999999999999</v>
      </c>
      <c r="G71" s="61"/>
      <c r="H71" s="61">
        <v>0.19792483111260403</v>
      </c>
      <c r="I71" s="61">
        <v>3.2880289999999999</v>
      </c>
      <c r="J71" s="61">
        <v>3.5949779999999998</v>
      </c>
      <c r="K71" s="61">
        <v>3.9390000000000001</v>
      </c>
      <c r="L71" s="61">
        <v>3.794</v>
      </c>
      <c r="M71" s="61">
        <v>11.09442612</v>
      </c>
      <c r="N71" s="62">
        <f t="shared" si="29"/>
        <v>8.3282422496064171E-2</v>
      </c>
      <c r="O71" s="61">
        <v>6.8017206999999996E-2</v>
      </c>
      <c r="Z71" s="61">
        <v>4.71</v>
      </c>
      <c r="AB71" s="61">
        <v>0.66888608965028185</v>
      </c>
      <c r="AC71" s="63" t="str">
        <f t="shared" si="30"/>
        <v/>
      </c>
      <c r="AD71" s="20" t="str">
        <f t="shared" ref="AD71:AD102" si="49">IF(F71="","",F71)</f>
        <v/>
      </c>
      <c r="AE71" s="62" t="str">
        <f t="shared" si="31"/>
        <v/>
      </c>
      <c r="AF71" s="20">
        <f t="shared" si="46"/>
        <v>0.19792483111260403</v>
      </c>
      <c r="AG71" s="62">
        <f t="shared" si="32"/>
        <v>0.12076797913758906</v>
      </c>
      <c r="AH71" s="62">
        <f t="shared" si="33"/>
        <v>0.13204209211782855</v>
      </c>
      <c r="AI71" s="62">
        <f t="shared" si="47"/>
        <v>0.14467788143686183</v>
      </c>
      <c r="AJ71" s="62">
        <f t="shared" si="48"/>
        <v>0.13935208991405276</v>
      </c>
      <c r="AK71" s="62">
        <f t="shared" si="34"/>
        <v>5.3257915228090702E-3</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-4.0577229694123987E-2</v>
      </c>
      <c r="AV71" s="62" t="str">
        <f t="shared" si="38"/>
        <v/>
      </c>
      <c r="AW71" s="62">
        <f t="shared" si="39"/>
        <v>0.66888608965028185</v>
      </c>
    </row>
    <row r="72" spans="1:49">
      <c r="A72" s="62">
        <v>1939</v>
      </c>
      <c r="B72" s="61">
        <v>3.85</v>
      </c>
      <c r="C72" s="61">
        <v>72364</v>
      </c>
      <c r="D72" s="61">
        <v>33.817</v>
      </c>
      <c r="G72" s="61"/>
      <c r="H72" s="61">
        <v>0.22528186681981682</v>
      </c>
      <c r="I72" s="61">
        <v>4.4938330000000004</v>
      </c>
      <c r="J72" s="61">
        <v>4.9698570000000002</v>
      </c>
      <c r="K72" s="61">
        <v>5.1630000000000003</v>
      </c>
      <c r="L72" s="61">
        <v>4.165</v>
      </c>
      <c r="M72" s="61">
        <v>12.768268150000001</v>
      </c>
      <c r="N72" s="62">
        <f t="shared" si="29"/>
        <v>8.9280557964070875E-2</v>
      </c>
      <c r="O72" s="61">
        <v>7.6055293999999996E-2</v>
      </c>
      <c r="Z72" s="61"/>
      <c r="AB72" s="61">
        <v>0.7123225523682859</v>
      </c>
      <c r="AC72" s="63" t="str">
        <f t="shared" si="30"/>
        <v/>
      </c>
      <c r="AD72" s="20" t="str">
        <f t="shared" si="49"/>
        <v/>
      </c>
      <c r="AE72" s="62" t="str">
        <f t="shared" si="31"/>
        <v/>
      </c>
      <c r="AF72" s="20">
        <f t="shared" si="46"/>
        <v>0.22528186681981682</v>
      </c>
      <c r="AG72" s="62">
        <f t="shared" si="32"/>
        <v>0.13288680249578616</v>
      </c>
      <c r="AH72" s="62">
        <f t="shared" si="33"/>
        <v>0.14696327291007483</v>
      </c>
      <c r="AI72" s="62">
        <f t="shared" si="47"/>
        <v>0.15267469024455158</v>
      </c>
      <c r="AJ72" s="62">
        <f t="shared" si="48"/>
        <v>0.12316290623059407</v>
      </c>
      <c r="AK72" s="62">
        <f t="shared" si="34"/>
        <v>2.9511784013957501E-2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-2.2446235757936417E-2</v>
      </c>
      <c r="AV72" s="62" t="str">
        <f t="shared" si="38"/>
        <v/>
      </c>
      <c r="AW72" s="62">
        <f t="shared" si="39"/>
        <v>0.7123225523682859</v>
      </c>
    </row>
    <row r="73" spans="1:49">
      <c r="A73" s="62">
        <v>1940</v>
      </c>
      <c r="B73" s="61">
        <v>4.2699999999999996</v>
      </c>
      <c r="C73" s="61">
        <v>72967</v>
      </c>
      <c r="D73" s="61">
        <v>39.512999999999998</v>
      </c>
      <c r="G73" s="61"/>
      <c r="H73" s="61">
        <v>0.21065590415270585</v>
      </c>
      <c r="I73" s="61">
        <v>5.8602129999999999</v>
      </c>
      <c r="J73" s="61">
        <v>6.4449870000000002</v>
      </c>
      <c r="K73" s="61">
        <v>5.4180000000000001</v>
      </c>
      <c r="L73" s="61">
        <v>4.6529999999999996</v>
      </c>
      <c r="M73" s="61">
        <v>13.03606214</v>
      </c>
      <c r="N73" s="62">
        <f t="shared" si="29"/>
        <v>0.10133126625468311</v>
      </c>
      <c r="O73" s="61">
        <v>8.8422746999999996E-2</v>
      </c>
      <c r="Z73" s="61"/>
      <c r="AB73" s="61">
        <v>0.78695167022032697</v>
      </c>
      <c r="AC73" s="63" t="str">
        <f t="shared" si="30"/>
        <v/>
      </c>
      <c r="AD73" s="20" t="str">
        <f t="shared" si="49"/>
        <v/>
      </c>
      <c r="AE73" s="62" t="str">
        <f t="shared" si="31"/>
        <v/>
      </c>
      <c r="AF73" s="20">
        <f t="shared" si="46"/>
        <v>0.21065590415270585</v>
      </c>
      <c r="AG73" s="62">
        <f t="shared" si="32"/>
        <v>0.14831101156581378</v>
      </c>
      <c r="AH73" s="62">
        <f t="shared" si="33"/>
        <v>0.16311054589628732</v>
      </c>
      <c r="AI73" s="62">
        <f t="shared" si="47"/>
        <v>0.13711942904866753</v>
      </c>
      <c r="AJ73" s="62">
        <f t="shared" si="48"/>
        <v>0.11775871232252676</v>
      </c>
      <c r="AK73" s="62">
        <f t="shared" si="34"/>
        <v>1.9360716726140773E-2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t="str">
        <f t="shared" si="45"/>
        <v/>
      </c>
      <c r="AV73" s="62" t="str">
        <f t="shared" si="38"/>
        <v/>
      </c>
      <c r="AW73" s="62">
        <f t="shared" si="39"/>
        <v>0.78695167022032697</v>
      </c>
    </row>
    <row r="74" spans="1:49">
      <c r="A74" s="62">
        <v>1941</v>
      </c>
      <c r="B74" s="61">
        <v>4.2699999999999996</v>
      </c>
      <c r="C74" s="61">
        <v>74005</v>
      </c>
      <c r="D74" s="61">
        <v>45.029334149999997</v>
      </c>
      <c r="G74" s="61"/>
      <c r="H74" s="61">
        <v>0.20010691375623663</v>
      </c>
      <c r="I74" s="61">
        <v>8.1338910000000002</v>
      </c>
      <c r="J74" s="61">
        <v>8.6016949999999994</v>
      </c>
      <c r="K74" s="61">
        <v>4.3840000000000003</v>
      </c>
      <c r="L74" s="61">
        <v>4.0880000000000001</v>
      </c>
      <c r="M74" s="61">
        <v>13.027664420000001</v>
      </c>
      <c r="N74" s="62">
        <f t="shared" si="29"/>
        <v>0.11393162117083509</v>
      </c>
      <c r="O74" s="61">
        <v>8.9660248999999997E-2</v>
      </c>
      <c r="Z74" s="61"/>
      <c r="AB74" s="61">
        <v>0.93073699215965788</v>
      </c>
      <c r="AC74" s="63" t="str">
        <f t="shared" si="30"/>
        <v/>
      </c>
      <c r="AD74" s="20" t="str">
        <f t="shared" si="49"/>
        <v/>
      </c>
      <c r="AE74" s="62" t="str">
        <f t="shared" si="31"/>
        <v/>
      </c>
      <c r="AF74" s="20">
        <f t="shared" si="46"/>
        <v>0.20010691375623663</v>
      </c>
      <c r="AG74" s="62">
        <f t="shared" si="32"/>
        <v>0.18063538254651276</v>
      </c>
      <c r="AH74" s="62">
        <f t="shared" si="33"/>
        <v>0.19102425479680338</v>
      </c>
      <c r="AI74" s="62">
        <f t="shared" si="47"/>
        <v>9.7358756969316645E-2</v>
      </c>
      <c r="AJ74" s="62">
        <f t="shared" si="48"/>
        <v>9.078526425423504E-2</v>
      </c>
      <c r="AK74" s="62">
        <f t="shared" si="34"/>
        <v>6.5734927150816053E-3</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t="str">
        <f t="shared" si="45"/>
        <v/>
      </c>
      <c r="AV74" s="62" t="str">
        <f t="shared" si="38"/>
        <v/>
      </c>
      <c r="AW74" s="62">
        <f t="shared" si="39"/>
        <v>0.93073699215965788</v>
      </c>
    </row>
    <row r="75" spans="1:49">
      <c r="A75" s="62">
        <v>1942</v>
      </c>
      <c r="B75" s="61">
        <v>4.29</v>
      </c>
      <c r="C75" s="61">
        <v>75029</v>
      </c>
      <c r="D75" s="61">
        <v>54.545512029999998</v>
      </c>
      <c r="G75" s="61"/>
      <c r="H75" s="61">
        <v>0.17216460723742277</v>
      </c>
      <c r="I75" s="61">
        <v>8.2764749999999996</v>
      </c>
      <c r="J75" s="61">
        <v>9.1916080000000004</v>
      </c>
      <c r="K75" s="61">
        <v>3.5059999999999998</v>
      </c>
      <c r="L75" s="61">
        <v>2.9239999999999999</v>
      </c>
      <c r="M75" s="61">
        <v>12.792424560000001</v>
      </c>
      <c r="N75" s="62">
        <f t="shared" si="29"/>
        <v>0.13862877268100804</v>
      </c>
      <c r="O75" s="61">
        <v>9.2131468999999994E-2</v>
      </c>
      <c r="Z75" s="61"/>
      <c r="AB75" s="61">
        <v>1.0508991799058547</v>
      </c>
      <c r="AC75" s="63" t="str">
        <f t="shared" si="30"/>
        <v/>
      </c>
      <c r="AD75" s="20" t="str">
        <f t="shared" si="49"/>
        <v/>
      </c>
      <c r="AE75" s="62" t="str">
        <f t="shared" si="31"/>
        <v/>
      </c>
      <c r="AF75" s="20">
        <f t="shared" si="46"/>
        <v>0.17216460723742277</v>
      </c>
      <c r="AG75" s="62">
        <f t="shared" si="32"/>
        <v>0.15173521508878574</v>
      </c>
      <c r="AH75" s="62">
        <f t="shared" si="33"/>
        <v>0.1685126357406751</v>
      </c>
      <c r="AI75" s="62">
        <f t="shared" si="47"/>
        <v>6.4276598926630332E-2</v>
      </c>
      <c r="AJ75" s="62">
        <f t="shared" si="48"/>
        <v>5.3606610171553652E-2</v>
      </c>
      <c r="AK75" s="62">
        <f t="shared" si="34"/>
        <v>1.066998875507668E-2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t="str">
        <f t="shared" si="45"/>
        <v/>
      </c>
      <c r="AV75" s="62" t="str">
        <f t="shared" si="38"/>
        <v/>
      </c>
      <c r="AW75" s="62">
        <f t="shared" si="39"/>
        <v>1.0508991799058547</v>
      </c>
    </row>
    <row r="76" spans="1:49">
      <c r="A76" s="62">
        <v>1943</v>
      </c>
      <c r="B76" s="61">
        <v>4.29</v>
      </c>
      <c r="C76" s="61">
        <v>76005</v>
      </c>
      <c r="D76" s="61">
        <v>64.013547369999998</v>
      </c>
      <c r="G76" s="61"/>
      <c r="H76" s="61">
        <v>0.2107984457257458</v>
      </c>
      <c r="I76" s="61">
        <v>12.551812999999999</v>
      </c>
      <c r="J76" s="61">
        <v>14.009734</v>
      </c>
      <c r="K76" s="61">
        <v>3.0550000000000002</v>
      </c>
      <c r="L76" s="61">
        <v>2.9390000000000001</v>
      </c>
      <c r="M76" s="61">
        <v>12.78900327</v>
      </c>
      <c r="N76" s="62">
        <f t="shared" si="29"/>
        <v>0.16064581307704084</v>
      </c>
      <c r="O76" s="61">
        <v>9.7698336999999996E-2</v>
      </c>
      <c r="Z76" s="61"/>
      <c r="AB76" s="61">
        <v>1.3335886500376035</v>
      </c>
      <c r="AC76" s="63" t="str">
        <f t="shared" si="30"/>
        <v/>
      </c>
      <c r="AD76" s="20" t="str">
        <f t="shared" si="49"/>
        <v/>
      </c>
      <c r="AE76" s="62" t="str">
        <f t="shared" si="31"/>
        <v/>
      </c>
      <c r="AF76" s="20">
        <f t="shared" si="46"/>
        <v>0.2107984457257458</v>
      </c>
      <c r="AG76" s="62">
        <f t="shared" si="32"/>
        <v>0.19608057224903017</v>
      </c>
      <c r="AH76" s="62">
        <f t="shared" si="33"/>
        <v>0.21885576687421127</v>
      </c>
      <c r="AI76" s="62">
        <f t="shared" si="47"/>
        <v>4.7724272837779469E-2</v>
      </c>
      <c r="AJ76" s="62">
        <f t="shared" si="48"/>
        <v>4.5912156422335142E-2</v>
      </c>
      <c r="AK76" s="62">
        <f t="shared" si="34"/>
        <v>1.8121164154443273E-3</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t="str">
        <f t="shared" si="45"/>
        <v/>
      </c>
      <c r="AV76" s="62" t="str">
        <f t="shared" si="38"/>
        <v/>
      </c>
      <c r="AW76" s="62">
        <f t="shared" si="39"/>
        <v>1.3335886500376035</v>
      </c>
    </row>
    <row r="77" spans="1:49">
      <c r="A77" s="62">
        <v>1944</v>
      </c>
      <c r="B77" s="61">
        <v>4.29</v>
      </c>
      <c r="C77" s="61">
        <v>77178</v>
      </c>
      <c r="D77" s="61">
        <v>74.724262339999996</v>
      </c>
      <c r="G77" s="61"/>
      <c r="H77" s="61">
        <v>0.21804491094318348</v>
      </c>
      <c r="I77" s="61">
        <v>19.871946999999999</v>
      </c>
      <c r="J77" s="61">
        <v>21.040389000000001</v>
      </c>
      <c r="K77" s="61"/>
      <c r="L77" s="61"/>
      <c r="M77" s="61">
        <v>12.002002040000001</v>
      </c>
      <c r="N77" s="62">
        <f t="shared" si="29"/>
        <v>0.19678445950048365</v>
      </c>
      <c r="O77" s="61">
        <v>0.13217809899999999</v>
      </c>
      <c r="Z77" s="61"/>
      <c r="AB77" s="61">
        <v>2.0395356294377405</v>
      </c>
      <c r="AC77" s="63" t="str">
        <f t="shared" si="30"/>
        <v/>
      </c>
      <c r="AD77" s="20" t="str">
        <f t="shared" si="49"/>
        <v/>
      </c>
      <c r="AE77" s="62" t="str">
        <f t="shared" si="31"/>
        <v/>
      </c>
      <c r="AF77" s="20">
        <f t="shared" si="46"/>
        <v>0.21804491094318348</v>
      </c>
      <c r="AG77" s="62">
        <f t="shared" si="32"/>
        <v>0.26593701132279385</v>
      </c>
      <c r="AH77" s="62">
        <f t="shared" si="33"/>
        <v>0.28157372640582168</v>
      </c>
      <c r="AI77" s="62" t="str">
        <f t="shared" si="47"/>
        <v/>
      </c>
      <c r="AJ77" s="62" t="str">
        <f t="shared" si="48"/>
        <v/>
      </c>
      <c r="AK77" s="62" t="str">
        <f t="shared" si="34"/>
        <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t="str">
        <f t="shared" si="45"/>
        <v/>
      </c>
      <c r="AV77" s="62" t="str">
        <f t="shared" si="38"/>
        <v/>
      </c>
      <c r="AW77" s="62">
        <f t="shared" si="39"/>
        <v>2.0395356294377405</v>
      </c>
    </row>
    <row r="78" spans="1:49">
      <c r="A78" s="62">
        <v>1945</v>
      </c>
      <c r="B78" s="61">
        <v>6.9</v>
      </c>
      <c r="C78" s="61">
        <v>76224</v>
      </c>
      <c r="D78" s="61"/>
      <c r="G78" s="61"/>
      <c r="H78" s="61"/>
      <c r="I78" s="61">
        <v>21.496189000000001</v>
      </c>
      <c r="J78" s="61">
        <v>23.487487000000002</v>
      </c>
      <c r="K78" s="61"/>
      <c r="L78" s="61"/>
      <c r="M78" s="61">
        <v>9.3935247650000004</v>
      </c>
      <c r="N78" s="62" t="str">
        <f t="shared" si="29"/>
        <v/>
      </c>
      <c r="O78" s="61">
        <v>1.4217613280000001</v>
      </c>
      <c r="Z78" s="61"/>
      <c r="AB78" s="61"/>
      <c r="AC78" s="63" t="str">
        <f t="shared" si="30"/>
        <v/>
      </c>
      <c r="AD78" s="20" t="str">
        <f t="shared" si="49"/>
        <v/>
      </c>
      <c r="AE78" s="62" t="str">
        <f t="shared" si="31"/>
        <v/>
      </c>
      <c r="AF78" s="20" t="str">
        <f t="shared" si="46"/>
        <v/>
      </c>
      <c r="AG78" s="62" t="str">
        <f t="shared" si="32"/>
        <v/>
      </c>
      <c r="AH78" s="62" t="str">
        <f t="shared" si="33"/>
        <v/>
      </c>
      <c r="AI78" s="62" t="str">
        <f t="shared" si="47"/>
        <v/>
      </c>
      <c r="AJ78" s="62" t="str">
        <f t="shared" si="48"/>
        <v/>
      </c>
      <c r="AK78" s="62" t="str">
        <f t="shared" si="34"/>
        <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t="str">
        <f t="shared" si="45"/>
        <v/>
      </c>
      <c r="AV78" s="62" t="str">
        <f t="shared" si="38"/>
        <v/>
      </c>
      <c r="AW78" s="62" t="str">
        <f t="shared" si="39"/>
        <v/>
      </c>
    </row>
    <row r="79" spans="1:49">
      <c r="A79" s="62">
        <v>1946</v>
      </c>
      <c r="B79" s="61">
        <v>180</v>
      </c>
      <c r="C79" s="61">
        <v>77199</v>
      </c>
      <c r="D79" s="61">
        <v>489.5869548</v>
      </c>
      <c r="G79" s="61"/>
      <c r="H79" s="61">
        <v>0.15611814345991562</v>
      </c>
      <c r="I79" s="61">
        <v>115.20699999999999</v>
      </c>
      <c r="J79" s="61">
        <v>118.899</v>
      </c>
      <c r="K79" s="61">
        <v>2.2599999999999998</v>
      </c>
      <c r="L79" s="61">
        <v>4.069</v>
      </c>
      <c r="M79" s="61">
        <v>6.4727766859999996</v>
      </c>
      <c r="N79" s="62">
        <f t="shared" si="29"/>
        <v>2.3900331065565683</v>
      </c>
      <c r="O79" s="61">
        <v>2.7113445569999999</v>
      </c>
      <c r="Z79" s="61"/>
      <c r="AB79" s="61">
        <v>0.55979113924050639</v>
      </c>
      <c r="AC79" s="63" t="str">
        <f t="shared" si="30"/>
        <v/>
      </c>
      <c r="AD79" s="20" t="str">
        <f t="shared" si="49"/>
        <v/>
      </c>
      <c r="AE79" s="62" t="str">
        <f t="shared" si="31"/>
        <v/>
      </c>
      <c r="AF79" s="20">
        <f t="shared" si="46"/>
        <v>0.15611814345991562</v>
      </c>
      <c r="AG79" s="62">
        <f t="shared" si="32"/>
        <v>0.23531468490017862</v>
      </c>
      <c r="AH79" s="62">
        <f t="shared" si="33"/>
        <v>0.24285573550171727</v>
      </c>
      <c r="AI79" s="62">
        <f t="shared" si="47"/>
        <v>4.6161360670306812E-3</v>
      </c>
      <c r="AJ79" s="62">
        <f t="shared" si="48"/>
        <v>8.3110874587379834E-3</v>
      </c>
      <c r="AK79" s="62">
        <f t="shared" si="34"/>
        <v>-3.6949513917073021E-3</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t="str">
        <f t="shared" si="45"/>
        <v/>
      </c>
      <c r="AV79" s="62" t="str">
        <f t="shared" si="38"/>
        <v/>
      </c>
      <c r="AW79" s="62">
        <f t="shared" si="39"/>
        <v>0.55979113924050639</v>
      </c>
    </row>
    <row r="80" spans="1:49">
      <c r="A80" s="62">
        <v>1947</v>
      </c>
      <c r="B80" s="61">
        <v>238</v>
      </c>
      <c r="C80" s="61">
        <v>78119</v>
      </c>
      <c r="D80" s="61">
        <v>1352.044987</v>
      </c>
      <c r="G80" s="61"/>
      <c r="H80" s="61">
        <v>0.16730328495034377</v>
      </c>
      <c r="I80" s="61">
        <v>205.84100000000001</v>
      </c>
      <c r="J80" s="61">
        <v>214.46700000000001</v>
      </c>
      <c r="K80" s="61">
        <v>10.148</v>
      </c>
      <c r="L80" s="61">
        <v>20.265000000000001</v>
      </c>
      <c r="M80" s="61">
        <v>7.0457915460000002</v>
      </c>
      <c r="N80" s="62">
        <f t="shared" si="29"/>
        <v>5.9921276270837183</v>
      </c>
      <c r="O80" s="61">
        <v>6.1093855039999996</v>
      </c>
      <c r="Z80" s="61"/>
      <c r="AB80" s="61">
        <v>0.27549809014514898</v>
      </c>
      <c r="AC80" s="63" t="str">
        <f t="shared" si="30"/>
        <v/>
      </c>
      <c r="AD80" s="20" t="str">
        <f t="shared" si="49"/>
        <v/>
      </c>
      <c r="AE80" s="62" t="str">
        <f t="shared" si="31"/>
        <v/>
      </c>
      <c r="AF80" s="20">
        <f t="shared" si="46"/>
        <v>0.16730328495034377</v>
      </c>
      <c r="AG80" s="62">
        <f t="shared" si="32"/>
        <v>0.15224419451954227</v>
      </c>
      <c r="AH80" s="62">
        <f t="shared" si="33"/>
        <v>0.15862415974476743</v>
      </c>
      <c r="AI80" s="62">
        <f t="shared" si="47"/>
        <v>7.505667413121365E-3</v>
      </c>
      <c r="AJ80" s="62">
        <f t="shared" si="48"/>
        <v>1.4988406595083216E-2</v>
      </c>
      <c r="AK80" s="62">
        <f t="shared" si="34"/>
        <v>-7.4827391819618514E-3</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t="str">
        <f t="shared" si="45"/>
        <v/>
      </c>
      <c r="AV80" s="62" t="str">
        <f t="shared" si="38"/>
        <v/>
      </c>
      <c r="AW80" s="62">
        <f t="shared" si="39"/>
        <v>0.27549809014514898</v>
      </c>
    </row>
    <row r="81" spans="1:49">
      <c r="A81" s="62">
        <v>1948</v>
      </c>
      <c r="B81" s="61">
        <v>310</v>
      </c>
      <c r="C81" s="61">
        <v>80155</v>
      </c>
      <c r="D81" s="61">
        <v>2691.6953680000001</v>
      </c>
      <c r="G81" s="61"/>
      <c r="H81" s="61">
        <v>0.16999232540291634</v>
      </c>
      <c r="I81" s="61">
        <v>461.97399999999999</v>
      </c>
      <c r="J81" s="61">
        <v>508.03800000000001</v>
      </c>
      <c r="K81" s="61">
        <v>52.021999999999998</v>
      </c>
      <c r="L81" s="61">
        <v>60.286999999999999</v>
      </c>
      <c r="M81" s="61">
        <v>8.0131882640000001</v>
      </c>
      <c r="N81" s="62">
        <f t="shared" si="29"/>
        <v>10.222716582630929</v>
      </c>
      <c r="O81" s="61">
        <v>10.748084820000001</v>
      </c>
      <c r="Z81" s="61"/>
      <c r="AB81" s="61">
        <v>0.19670217554388597</v>
      </c>
      <c r="AC81" s="63" t="str">
        <f t="shared" si="30"/>
        <v/>
      </c>
      <c r="AD81" s="20" t="str">
        <f t="shared" si="49"/>
        <v/>
      </c>
      <c r="AE81" s="62" t="str">
        <f t="shared" si="31"/>
        <v/>
      </c>
      <c r="AF81" s="20">
        <f t="shared" si="46"/>
        <v>0.16999232540291634</v>
      </c>
      <c r="AG81" s="62">
        <f t="shared" si="32"/>
        <v>0.17162937734044501</v>
      </c>
      <c r="AH81" s="62">
        <f t="shared" si="33"/>
        <v>0.18874275523143078</v>
      </c>
      <c r="AI81" s="62">
        <f t="shared" si="47"/>
        <v>1.9326852740640447E-2</v>
      </c>
      <c r="AJ81" s="62">
        <f t="shared" si="48"/>
        <v>2.2397408234496763E-2</v>
      </c>
      <c r="AK81" s="62">
        <f t="shared" si="34"/>
        <v>-3.0705554938563161E-3</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t="str">
        <f t="shared" si="45"/>
        <v/>
      </c>
      <c r="AV81" s="62" t="str">
        <f t="shared" si="38"/>
        <v/>
      </c>
      <c r="AW81" s="62">
        <f t="shared" si="39"/>
        <v>0.19670217554388597</v>
      </c>
    </row>
    <row r="82" spans="1:49" ht="14.7" thickBot="1">
      <c r="A82" s="62">
        <v>1949</v>
      </c>
      <c r="B82" s="61">
        <v>595</v>
      </c>
      <c r="C82" s="61">
        <v>81971</v>
      </c>
      <c r="D82" s="61">
        <v>3485.9830649999999</v>
      </c>
      <c r="G82" s="61"/>
      <c r="H82" s="61">
        <v>0.16503703703703704</v>
      </c>
      <c r="I82" s="61">
        <v>699.44799999999998</v>
      </c>
      <c r="J82" s="61">
        <v>758.61199999999997</v>
      </c>
      <c r="K82" s="61">
        <v>169.84299999999999</v>
      </c>
      <c r="L82" s="61">
        <v>284.45499999999998</v>
      </c>
      <c r="M82" s="61">
        <v>8.1470334209999997</v>
      </c>
      <c r="N82" s="62">
        <f t="shared" si="29"/>
        <v>12.733327811506209</v>
      </c>
      <c r="O82" s="61">
        <v>14.17536791</v>
      </c>
      <c r="Z82" s="61"/>
      <c r="AB82" s="61">
        <v>0.18882518518518515</v>
      </c>
      <c r="AC82" s="63" t="str">
        <f t="shared" si="30"/>
        <v/>
      </c>
      <c r="AD82" s="20" t="str">
        <f t="shared" si="49"/>
        <v/>
      </c>
      <c r="AE82" s="62" t="str">
        <f t="shared" si="31"/>
        <v/>
      </c>
      <c r="AF82" s="20">
        <f t="shared" si="46"/>
        <v>0.16503703703703704</v>
      </c>
      <c r="AG82" s="62">
        <f t="shared" si="32"/>
        <v>0.20064583991316665</v>
      </c>
      <c r="AH82" s="62">
        <f t="shared" si="33"/>
        <v>0.21761780991325613</v>
      </c>
      <c r="AI82" s="62">
        <f t="shared" si="47"/>
        <v>4.872169394775875E-2</v>
      </c>
      <c r="AJ82" s="62">
        <f t="shared" si="48"/>
        <v>8.1599650570878493E-2</v>
      </c>
      <c r="AK82" s="62">
        <f t="shared" si="34"/>
        <v>-3.2877956623119743E-2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t="str">
        <f t="shared" si="45"/>
        <v/>
      </c>
      <c r="AV82" s="62" t="str">
        <f t="shared" si="38"/>
        <v/>
      </c>
      <c r="AW82" s="62">
        <f t="shared" si="39"/>
        <v>0.18882518518518515</v>
      </c>
    </row>
    <row r="83" spans="1:49" s="72" customFormat="1" ht="14.7" thickTop="1">
      <c r="A83" s="71">
        <v>1950</v>
      </c>
      <c r="B83" s="72">
        <v>425</v>
      </c>
      <c r="C83" s="61">
        <v>83805</v>
      </c>
      <c r="D83" s="72">
        <v>4076.7926389999998</v>
      </c>
      <c r="E83" s="62"/>
      <c r="F83" s="72">
        <v>0.59857378299999997</v>
      </c>
      <c r="G83" s="61"/>
      <c r="H83" s="61">
        <v>0.17582974410945021</v>
      </c>
      <c r="I83" s="72">
        <v>633.29499999999996</v>
      </c>
      <c r="J83" s="72">
        <v>716.79300000000001</v>
      </c>
      <c r="K83" s="72">
        <v>298</v>
      </c>
      <c r="L83" s="72">
        <v>348.2</v>
      </c>
      <c r="M83" s="72">
        <v>8.9619233789999999</v>
      </c>
      <c r="N83" s="71">
        <f t="shared" si="29"/>
        <v>13.241093224938327</v>
      </c>
      <c r="O83" s="72">
        <v>13.201987300000001</v>
      </c>
      <c r="P83" s="72">
        <v>14.42275321</v>
      </c>
      <c r="Q83" s="72">
        <v>29.33475688</v>
      </c>
      <c r="R83" s="72">
        <v>5.0046464569999998</v>
      </c>
      <c r="S83" s="72">
        <v>79.638255999999998</v>
      </c>
      <c r="T83" s="72">
        <v>49.981831569999997</v>
      </c>
      <c r="U83" s="72">
        <v>83.293042999999997</v>
      </c>
      <c r="V83" s="72">
        <v>38.192570000000003</v>
      </c>
      <c r="W83" s="72">
        <v>2130.9101000000001</v>
      </c>
      <c r="X83" s="72">
        <v>0.68590772200000005</v>
      </c>
      <c r="AB83" s="61">
        <v>0.1403615404104383</v>
      </c>
      <c r="AC83" s="63" t="str">
        <f t="shared" si="30"/>
        <v/>
      </c>
      <c r="AD83" s="20">
        <f t="shared" si="49"/>
        <v>0.59857378299999997</v>
      </c>
      <c r="AE83" s="62" t="str">
        <f t="shared" si="31"/>
        <v/>
      </c>
      <c r="AF83" s="20">
        <f t="shared" si="46"/>
        <v>0.17582974410945021</v>
      </c>
      <c r="AG83" s="62">
        <f t="shared" si="32"/>
        <v>0.15534147946149685</v>
      </c>
      <c r="AH83" s="62">
        <f t="shared" si="33"/>
        <v>0.17582277625379122</v>
      </c>
      <c r="AI83" s="62">
        <f t="shared" si="47"/>
        <v>7.3096678292937825E-2</v>
      </c>
      <c r="AJ83" s="62">
        <f t="shared" si="48"/>
        <v>8.5410279804030029E-2</v>
      </c>
      <c r="AK83" s="62">
        <f t="shared" si="34"/>
        <v>-1.2313601511092204E-2</v>
      </c>
      <c r="AL83" s="62" t="str">
        <f t="shared" si="40"/>
        <v/>
      </c>
      <c r="AM83" s="62" t="str">
        <f t="shared" si="41"/>
        <v/>
      </c>
      <c r="AN83" s="62" t="str">
        <f t="shared" si="42"/>
        <v/>
      </c>
      <c r="AO83" s="62" t="str">
        <f t="shared" si="43"/>
        <v/>
      </c>
      <c r="AP83" s="62" t="str">
        <f t="shared" si="44"/>
        <v/>
      </c>
      <c r="AQ83" s="62">
        <f>IF(OR(V83="",U83=""),"",LN(V83/U83))</f>
        <v>-0.77972403420142</v>
      </c>
      <c r="AR83" s="62">
        <f t="shared" si="35"/>
        <v>6.8845804102405346</v>
      </c>
      <c r="AS83" s="62">
        <f t="shared" si="36"/>
        <v>0.68590772200000005</v>
      </c>
      <c r="AT83" s="62" t="str">
        <f t="shared" si="37"/>
        <v/>
      </c>
      <c r="AU83" s="62" t="str">
        <f t="shared" si="45"/>
        <v/>
      </c>
      <c r="AV83" s="62" t="str">
        <f t="shared" si="38"/>
        <v/>
      </c>
      <c r="AW83" s="62">
        <f t="shared" si="39"/>
        <v>0.1403615404104383</v>
      </c>
    </row>
    <row r="84" spans="1:49">
      <c r="A84" s="62">
        <v>1951</v>
      </c>
      <c r="B84" s="61">
        <v>435</v>
      </c>
      <c r="C84" s="61">
        <v>85164</v>
      </c>
      <c r="D84" s="61">
        <v>5623.0197939999998</v>
      </c>
      <c r="F84">
        <v>0.55300356500000003</v>
      </c>
      <c r="G84" s="61"/>
      <c r="H84" s="61">
        <v>0.19011756061719323</v>
      </c>
      <c r="I84" s="61">
        <v>749.83799999999997</v>
      </c>
      <c r="J84" s="61">
        <v>895.48299999999995</v>
      </c>
      <c r="K84" s="61">
        <v>488</v>
      </c>
      <c r="L84" s="61">
        <v>718</v>
      </c>
      <c r="M84" s="61">
        <v>10.02501264</v>
      </c>
      <c r="N84" s="62">
        <f t="shared" si="29"/>
        <v>16.065898179141119</v>
      </c>
      <c r="O84" s="61">
        <v>15.574089750000001</v>
      </c>
      <c r="P84">
        <v>16.54820161</v>
      </c>
      <c r="Q84">
        <v>32.792504739999998</v>
      </c>
      <c r="R84">
        <v>6.6402835009999999</v>
      </c>
      <c r="S84">
        <v>110.20477649999999</v>
      </c>
      <c r="T84">
        <v>64.649552889999995</v>
      </c>
      <c r="U84">
        <v>84.643591000000001</v>
      </c>
      <c r="V84">
        <v>39.349609999999998</v>
      </c>
      <c r="W84">
        <v>2112.6246999999998</v>
      </c>
      <c r="X84">
        <v>0.68590772200000005</v>
      </c>
      <c r="Y84">
        <v>527.43679999999995</v>
      </c>
      <c r="Z84" s="61"/>
      <c r="AB84" s="61">
        <v>0.11856410727406316</v>
      </c>
      <c r="AC84" s="63" t="str">
        <f t="shared" si="30"/>
        <v/>
      </c>
      <c r="AD84" s="20">
        <f t="shared" si="49"/>
        <v>0.55300356500000003</v>
      </c>
      <c r="AE84" s="62" t="str">
        <f t="shared" si="31"/>
        <v/>
      </c>
      <c r="AF84" s="20">
        <f t="shared" si="46"/>
        <v>0.19011756061719323</v>
      </c>
      <c r="AG84" s="62">
        <f t="shared" si="32"/>
        <v>0.13335147793719468</v>
      </c>
      <c r="AH84" s="62">
        <f t="shared" si="33"/>
        <v>0.1592530406802975</v>
      </c>
      <c r="AI84" s="62">
        <f t="shared" si="47"/>
        <v>8.6786107443675847E-2</v>
      </c>
      <c r="AJ84" s="62">
        <f t="shared" si="48"/>
        <v>0.12768939578803126</v>
      </c>
      <c r="AK84" s="62">
        <f t="shared" si="34"/>
        <v>-4.0903288344355415E-2</v>
      </c>
      <c r="AL84" s="62">
        <f t="shared" si="40"/>
        <v>-5.5903394831180619E-2</v>
      </c>
      <c r="AM84" s="62">
        <f t="shared" si="41"/>
        <v>-8.1946862491313943E-2</v>
      </c>
      <c r="AN84" s="62">
        <f t="shared" si="42"/>
        <v>8.9414103089305183E-2</v>
      </c>
      <c r="AO84" s="62">
        <f t="shared" si="43"/>
        <v>0.1314718761757058</v>
      </c>
      <c r="AP84" s="62">
        <f t="shared" si="44"/>
        <v>6.3947835434411529E-2</v>
      </c>
      <c r="AQ84" s="62">
        <f t="shared" ref="AQ84:AQ146" si="50">IF(OR(V84="",U84=""),"",LN(V84/U84))</f>
        <v>-0.76596333019892293</v>
      </c>
      <c r="AR84" s="62">
        <f t="shared" si="35"/>
        <v>6.8897230568760275</v>
      </c>
      <c r="AS84" s="62">
        <f t="shared" si="36"/>
        <v>0.68590772200000005</v>
      </c>
      <c r="AT84" s="62">
        <f t="shared" si="37"/>
        <v>9.3799563103583117E-2</v>
      </c>
      <c r="AU84" s="62" t="str">
        <f t="shared" si="45"/>
        <v/>
      </c>
      <c r="AV84" s="62" t="str">
        <f t="shared" si="38"/>
        <v/>
      </c>
      <c r="AW84" s="62">
        <f t="shared" si="39"/>
        <v>0.11856410727406316</v>
      </c>
    </row>
    <row r="85" spans="1:49">
      <c r="A85" s="62">
        <v>1952</v>
      </c>
      <c r="B85" s="61">
        <v>415</v>
      </c>
      <c r="C85" s="61">
        <v>86459</v>
      </c>
      <c r="D85" s="61">
        <v>6421.439026</v>
      </c>
      <c r="F85">
        <v>0.58934861900000002</v>
      </c>
      <c r="G85" s="61"/>
      <c r="H85" s="61">
        <v>0.2055653852340357</v>
      </c>
      <c r="I85" s="61">
        <v>873.94200000000001</v>
      </c>
      <c r="J85" s="61">
        <v>1078.8050000000001</v>
      </c>
      <c r="K85" s="61">
        <v>458.2</v>
      </c>
      <c r="L85" s="61">
        <v>730.4</v>
      </c>
      <c r="M85" s="61">
        <v>10.922324679999999</v>
      </c>
      <c r="N85" s="62">
        <f t="shared" si="29"/>
        <v>16.587596052783486</v>
      </c>
      <c r="O85" s="61">
        <v>16.351157860000001</v>
      </c>
      <c r="P85">
        <v>17.23808107</v>
      </c>
      <c r="Q85">
        <v>36.573540819999998</v>
      </c>
      <c r="R85">
        <v>7.1704968359999999</v>
      </c>
      <c r="S85">
        <v>97.549382809999997</v>
      </c>
      <c r="T85">
        <v>59.297365120000002</v>
      </c>
      <c r="U85">
        <v>85.930852000000002</v>
      </c>
      <c r="V85">
        <v>40.541699999999999</v>
      </c>
      <c r="W85">
        <v>2094.4962</v>
      </c>
      <c r="X85">
        <v>0.68590772200000005</v>
      </c>
      <c r="Y85">
        <v>641.74080000000004</v>
      </c>
      <c r="Z85" s="61"/>
      <c r="AB85" s="61">
        <v>0.13199393262015008</v>
      </c>
      <c r="AC85" s="63" t="str">
        <f t="shared" si="30"/>
        <v/>
      </c>
      <c r="AD85" s="20">
        <f t="shared" si="49"/>
        <v>0.58934861900000002</v>
      </c>
      <c r="AE85" s="62" t="str">
        <f t="shared" si="31"/>
        <v/>
      </c>
      <c r="AF85" s="20">
        <f t="shared" si="46"/>
        <v>0.2055653852340357</v>
      </c>
      <c r="AG85" s="62">
        <f t="shared" si="32"/>
        <v>0.13609753148187878</v>
      </c>
      <c r="AH85" s="62">
        <f t="shared" si="33"/>
        <v>0.16800050512540676</v>
      </c>
      <c r="AI85" s="62">
        <f t="shared" si="47"/>
        <v>7.1354722538791882E-2</v>
      </c>
      <c r="AJ85" s="62">
        <f t="shared" si="48"/>
        <v>0.11374397499418068</v>
      </c>
      <c r="AK85" s="62">
        <f t="shared" si="34"/>
        <v>-4.2389252455388798E-2</v>
      </c>
      <c r="AL85" s="62">
        <f t="shared" si="40"/>
        <v>8.887230082008965E-3</v>
      </c>
      <c r="AM85" s="62">
        <f t="shared" si="41"/>
        <v>7.7168785057308745E-2</v>
      </c>
      <c r="AN85" s="62">
        <f t="shared" si="42"/>
        <v>4.4863997180491305E-2</v>
      </c>
      <c r="AO85" s="62">
        <f t="shared" si="43"/>
        <v>-0.15393778980336667</v>
      </c>
      <c r="AP85" s="62">
        <f t="shared" si="44"/>
        <v>-0.11837260761868006</v>
      </c>
      <c r="AQ85" s="62">
        <f t="shared" si="50"/>
        <v>-0.75121185228600451</v>
      </c>
      <c r="AR85" s="62">
        <f t="shared" si="35"/>
        <v>6.8958564738239554</v>
      </c>
      <c r="AS85" s="62">
        <f t="shared" si="36"/>
        <v>0.68590772200000005</v>
      </c>
      <c r="AT85" s="62">
        <f t="shared" si="37"/>
        <v>9.9937225503758914E-2</v>
      </c>
      <c r="AU85" s="62" t="str">
        <f t="shared" si="45"/>
        <v/>
      </c>
      <c r="AV85" s="62" t="str">
        <f t="shared" si="38"/>
        <v/>
      </c>
      <c r="AW85" s="62">
        <f t="shared" si="39"/>
        <v>0.13199393262015008</v>
      </c>
    </row>
    <row r="86" spans="1:49">
      <c r="A86" s="62">
        <v>1953</v>
      </c>
      <c r="B86" s="61">
        <v>435</v>
      </c>
      <c r="C86" s="61">
        <v>87655</v>
      </c>
      <c r="D86" s="61">
        <v>7246.7132389999997</v>
      </c>
      <c r="F86">
        <v>0.63168493800000003</v>
      </c>
      <c r="G86" s="61"/>
      <c r="H86" s="61">
        <v>0.22149372862029645</v>
      </c>
      <c r="I86" s="61">
        <v>1017.164</v>
      </c>
      <c r="J86" s="61">
        <v>1219.02</v>
      </c>
      <c r="K86" s="61">
        <v>458.9</v>
      </c>
      <c r="L86" s="61">
        <v>867</v>
      </c>
      <c r="M86" s="61">
        <v>11.390005159999999</v>
      </c>
      <c r="N86" s="62">
        <f t="shared" si="29"/>
        <v>17.705852389217281</v>
      </c>
      <c r="O86" s="61">
        <v>17.422694719999999</v>
      </c>
      <c r="P86">
        <v>18.45288407</v>
      </c>
      <c r="Q86">
        <v>38.020266710000001</v>
      </c>
      <c r="R86">
        <v>8.2288001309999999</v>
      </c>
      <c r="S86">
        <v>96.48318467</v>
      </c>
      <c r="T86">
        <v>52.90308435</v>
      </c>
      <c r="U86">
        <v>87.119688999999994</v>
      </c>
      <c r="V86">
        <v>41.769910000000003</v>
      </c>
      <c r="W86">
        <v>2076.5232000000001</v>
      </c>
      <c r="X86">
        <v>0.68590772200000005</v>
      </c>
      <c r="Y86">
        <v>714.62879999999996</v>
      </c>
      <c r="Z86" s="61"/>
      <c r="AB86" s="61">
        <v>0.12064266477675406</v>
      </c>
      <c r="AC86" s="63" t="str">
        <f t="shared" si="30"/>
        <v/>
      </c>
      <c r="AD86" s="20">
        <f t="shared" si="49"/>
        <v>0.63168493800000003</v>
      </c>
      <c r="AE86" s="62" t="str">
        <f t="shared" si="31"/>
        <v/>
      </c>
      <c r="AF86" s="20">
        <f t="shared" si="46"/>
        <v>0.22149372862029645</v>
      </c>
      <c r="AG86" s="62">
        <f t="shared" si="32"/>
        <v>0.14036211541059435</v>
      </c>
      <c r="AH86" s="62">
        <f t="shared" si="33"/>
        <v>0.16821695019468122</v>
      </c>
      <c r="AI86" s="62">
        <f t="shared" si="47"/>
        <v>6.3325259999293865E-2</v>
      </c>
      <c r="AJ86" s="62">
        <f t="shared" si="48"/>
        <v>0.11964044545519238</v>
      </c>
      <c r="AK86" s="62">
        <f t="shared" si="34"/>
        <v>-5.6315185455898517E-2</v>
      </c>
      <c r="AL86" s="62">
        <f t="shared" si="40"/>
        <v>2.8596861577544585E-3</v>
      </c>
      <c r="AM86" s="62">
        <f t="shared" si="41"/>
        <v>-2.6445736599097058E-2</v>
      </c>
      <c r="AN86" s="62">
        <f t="shared" si="42"/>
        <v>7.2425227949911797E-2</v>
      </c>
      <c r="AO86" s="62">
        <f t="shared" si="43"/>
        <v>-7.6230037176525531E-2</v>
      </c>
      <c r="AP86" s="62">
        <f t="shared" si="44"/>
        <v>-0.17934326758027433</v>
      </c>
      <c r="AQ86" s="62">
        <f t="shared" si="50"/>
        <v>-0.73510668497922549</v>
      </c>
      <c r="AR86" s="62">
        <f t="shared" si="35"/>
        <v>6.9033435506754488</v>
      </c>
      <c r="AS86" s="62">
        <f t="shared" si="36"/>
        <v>0.68590772200000005</v>
      </c>
      <c r="AT86" s="62">
        <f t="shared" si="37"/>
        <v>9.8614196040495483E-2</v>
      </c>
      <c r="AU86" s="62" t="str">
        <f t="shared" si="45"/>
        <v/>
      </c>
      <c r="AV86" s="62" t="str">
        <f t="shared" si="38"/>
        <v/>
      </c>
      <c r="AW86" s="62">
        <f t="shared" si="39"/>
        <v>0.12064266477675406</v>
      </c>
    </row>
    <row r="87" spans="1:49">
      <c r="A87" s="62">
        <v>1954</v>
      </c>
      <c r="B87" s="61">
        <v>424</v>
      </c>
      <c r="C87" s="61">
        <v>88754</v>
      </c>
      <c r="D87" s="61">
        <v>8053.3955420000002</v>
      </c>
      <c r="F87">
        <v>0.62780572599999995</v>
      </c>
      <c r="G87" s="61"/>
      <c r="H87" s="61">
        <v>0.21751955880466847</v>
      </c>
      <c r="I87" s="61">
        <v>1040.761</v>
      </c>
      <c r="J87" s="61">
        <v>1185.06</v>
      </c>
      <c r="K87" s="61">
        <v>586.5</v>
      </c>
      <c r="L87" s="61">
        <v>863.8</v>
      </c>
      <c r="M87" s="61">
        <v>11.94705398</v>
      </c>
      <c r="N87" s="62">
        <f t="shared" si="29"/>
        <v>18.527065927759963</v>
      </c>
      <c r="O87" s="61">
        <v>18.543311589999998</v>
      </c>
      <c r="P87">
        <v>19.454695439999998</v>
      </c>
      <c r="Q87">
        <v>36.57470344</v>
      </c>
      <c r="R87">
        <v>8.8964119109999995</v>
      </c>
      <c r="S87">
        <v>100.0677079</v>
      </c>
      <c r="T87">
        <v>50.933553869999997</v>
      </c>
      <c r="U87">
        <v>88.211702000000002</v>
      </c>
      <c r="V87">
        <v>42.303640000000001</v>
      </c>
      <c r="W87">
        <v>2108.3791999999999</v>
      </c>
      <c r="X87">
        <v>0.68590772200000005</v>
      </c>
      <c r="Y87">
        <v>742.31920000000002</v>
      </c>
      <c r="Z87" s="61"/>
      <c r="AB87" s="61">
        <v>0.11910828757502234</v>
      </c>
      <c r="AC87" s="63" t="str">
        <f t="shared" si="30"/>
        <v/>
      </c>
      <c r="AD87" s="20">
        <f t="shared" si="49"/>
        <v>0.62780572599999995</v>
      </c>
      <c r="AE87" s="62" t="str">
        <f t="shared" si="31"/>
        <v/>
      </c>
      <c r="AF87" s="20">
        <f t="shared" si="46"/>
        <v>0.21751955880466847</v>
      </c>
      <c r="AG87" s="62">
        <f t="shared" si="32"/>
        <v>0.12923256961268473</v>
      </c>
      <c r="AH87" s="62">
        <f t="shared" si="33"/>
        <v>0.14715035339065183</v>
      </c>
      <c r="AI87" s="62">
        <f t="shared" si="47"/>
        <v>7.2826424200983314E-2</v>
      </c>
      <c r="AJ87" s="62">
        <f t="shared" si="48"/>
        <v>0.10725910524264175</v>
      </c>
      <c r="AK87" s="62">
        <f t="shared" si="34"/>
        <v>-3.4432681041658433E-2</v>
      </c>
      <c r="AL87" s="62">
        <f t="shared" si="40"/>
        <v>7.5303176562463168E-3</v>
      </c>
      <c r="AM87" s="62">
        <f t="shared" si="41"/>
        <v>-8.4099971068067242E-2</v>
      </c>
      <c r="AN87" s="62">
        <f t="shared" si="42"/>
        <v>3.267036978029212E-2</v>
      </c>
      <c r="AO87" s="62">
        <f t="shared" si="43"/>
        <v>-8.8591628063226756E-3</v>
      </c>
      <c r="AP87" s="62">
        <f t="shared" si="44"/>
        <v>-8.3277182137177178E-2</v>
      </c>
      <c r="AQ87" s="62">
        <f t="shared" si="50"/>
        <v>-0.73486649558963313</v>
      </c>
      <c r="AR87" s="62">
        <f t="shared" si="35"/>
        <v>6.9188082840420542</v>
      </c>
      <c r="AS87" s="62">
        <f t="shared" si="36"/>
        <v>0.68590772200000005</v>
      </c>
      <c r="AT87" s="62">
        <f t="shared" si="37"/>
        <v>9.2174685339700899E-2</v>
      </c>
      <c r="AU87" s="62" t="str">
        <f t="shared" si="45"/>
        <v/>
      </c>
      <c r="AV87" s="62" t="str">
        <f t="shared" si="38"/>
        <v/>
      </c>
      <c r="AW87" s="62">
        <f t="shared" si="39"/>
        <v>0.11910828757502234</v>
      </c>
    </row>
    <row r="88" spans="1:49">
      <c r="A88" s="62">
        <v>1955</v>
      </c>
      <c r="B88" s="61">
        <v>401</v>
      </c>
      <c r="C88" s="61">
        <v>89815</v>
      </c>
      <c r="D88" s="61">
        <v>8878.6697550000008</v>
      </c>
      <c r="F88">
        <v>0.61158557700000005</v>
      </c>
      <c r="G88" s="61"/>
      <c r="H88" s="61">
        <v>0.19811540251279666</v>
      </c>
      <c r="I88" s="61">
        <v>1018.169</v>
      </c>
      <c r="J88" s="61">
        <v>1126.3869999999999</v>
      </c>
      <c r="K88" s="61">
        <v>723.8</v>
      </c>
      <c r="L88" s="61">
        <v>889.7</v>
      </c>
      <c r="M88" s="61">
        <v>12.895063370000001</v>
      </c>
      <c r="N88" s="62">
        <f t="shared" si="29"/>
        <v>18.700444329615603</v>
      </c>
      <c r="O88" s="61">
        <v>18.322457190000002</v>
      </c>
      <c r="P88">
        <v>19.246404399999999</v>
      </c>
      <c r="Q88">
        <v>36.37678262</v>
      </c>
      <c r="R88">
        <v>9.2882265000000004</v>
      </c>
      <c r="S88">
        <v>100.7248738</v>
      </c>
      <c r="T88">
        <v>51.273447699999998</v>
      </c>
      <c r="U88">
        <v>89.266391999999996</v>
      </c>
      <c r="V88">
        <v>43.659329999999997</v>
      </c>
      <c r="W88">
        <v>2135.2157999999999</v>
      </c>
      <c r="X88">
        <v>0.68590772200000005</v>
      </c>
      <c r="Y88">
        <v>806.30219999999997</v>
      </c>
      <c r="Z88" s="61"/>
      <c r="AB88" s="61">
        <v>0.12296153711952919</v>
      </c>
      <c r="AC88" s="63" t="str">
        <f t="shared" si="30"/>
        <v/>
      </c>
      <c r="AD88" s="20">
        <f t="shared" si="49"/>
        <v>0.61158557700000005</v>
      </c>
      <c r="AE88" s="62" t="str">
        <f t="shared" si="31"/>
        <v/>
      </c>
      <c r="AF88" s="20">
        <f t="shared" si="46"/>
        <v>0.19811540251279666</v>
      </c>
      <c r="AG88" s="62">
        <f t="shared" si="32"/>
        <v>0.11467584988467677</v>
      </c>
      <c r="AH88" s="62">
        <f t="shared" si="33"/>
        <v>0.12686438746814271</v>
      </c>
      <c r="AI88" s="62">
        <f t="shared" si="47"/>
        <v>8.1521221080713566E-2</v>
      </c>
      <c r="AJ88" s="62">
        <f t="shared" si="48"/>
        <v>0.10020645260501639</v>
      </c>
      <c r="AK88" s="62">
        <f t="shared" si="34"/>
        <v>-1.868523152430282E-2</v>
      </c>
      <c r="AL88" s="62">
        <f t="shared" si="40"/>
        <v>-2.0078791344107293E-2</v>
      </c>
      <c r="AM88" s="62">
        <f t="shared" si="41"/>
        <v>-1.4740706065839935E-2</v>
      </c>
      <c r="AN88" s="62">
        <f t="shared" si="42"/>
        <v>3.3784992532274981E-2</v>
      </c>
      <c r="AO88" s="62">
        <f t="shared" si="43"/>
        <v>-2.7688562027108478E-3</v>
      </c>
      <c r="AP88" s="62">
        <f t="shared" si="44"/>
        <v>-2.6634869652748553E-3</v>
      </c>
      <c r="AQ88" s="62">
        <f t="shared" si="50"/>
        <v>-0.71520806251143176</v>
      </c>
      <c r="AR88" s="62">
        <f t="shared" si="35"/>
        <v>6.951114935326701</v>
      </c>
      <c r="AS88" s="62">
        <f t="shared" si="36"/>
        <v>0.68590772200000005</v>
      </c>
      <c r="AT88" s="62">
        <f t="shared" si="37"/>
        <v>9.081340135958238E-2</v>
      </c>
      <c r="AU88" s="62" t="str">
        <f t="shared" si="45"/>
        <v/>
      </c>
      <c r="AV88" s="62" t="str">
        <f t="shared" si="38"/>
        <v/>
      </c>
      <c r="AW88" s="62">
        <f t="shared" si="39"/>
        <v>0.12296153711952919</v>
      </c>
    </row>
    <row r="89" spans="1:49">
      <c r="A89" s="62">
        <v>1956</v>
      </c>
      <c r="B89" s="61">
        <v>402</v>
      </c>
      <c r="C89" s="61">
        <v>90766</v>
      </c>
      <c r="D89" s="61">
        <v>10025.17085</v>
      </c>
      <c r="F89">
        <v>0.59849081900000001</v>
      </c>
      <c r="G89" s="61"/>
      <c r="H89" s="61">
        <v>0.23593653410261695</v>
      </c>
      <c r="I89" s="61">
        <v>1069.2049999999999</v>
      </c>
      <c r="J89" s="61">
        <v>1232.5139999999999</v>
      </c>
      <c r="K89" s="61">
        <v>900.2</v>
      </c>
      <c r="L89" s="61">
        <v>1162.7</v>
      </c>
      <c r="M89" s="61">
        <v>13.571028070000001</v>
      </c>
      <c r="N89" s="62">
        <f t="shared" si="29"/>
        <v>19.853277597632037</v>
      </c>
      <c r="O89" s="61">
        <v>18.404257220000002</v>
      </c>
      <c r="P89">
        <v>19.467716129999999</v>
      </c>
      <c r="Q89">
        <v>40.185157859999997</v>
      </c>
      <c r="R89">
        <v>9.6204205310000006</v>
      </c>
      <c r="S89">
        <v>105.0918798</v>
      </c>
      <c r="T89">
        <v>54.014920590000003</v>
      </c>
      <c r="U89">
        <v>90.211730000000003</v>
      </c>
      <c r="V89">
        <v>44.523969999999998</v>
      </c>
      <c r="W89">
        <v>2188.1633000000002</v>
      </c>
      <c r="X89">
        <v>0.68590772200000005</v>
      </c>
      <c r="Y89">
        <v>999.5172</v>
      </c>
      <c r="Z89" s="61"/>
      <c r="AB89" s="61">
        <v>0.10367735315152835</v>
      </c>
      <c r="AC89" s="63" t="str">
        <f t="shared" si="30"/>
        <v/>
      </c>
      <c r="AD89" s="20">
        <f t="shared" si="49"/>
        <v>0.59849081900000001</v>
      </c>
      <c r="AE89" s="62" t="str">
        <f t="shared" si="31"/>
        <v/>
      </c>
      <c r="AF89" s="20">
        <f t="shared" si="46"/>
        <v>0.23593653410261695</v>
      </c>
      <c r="AG89" s="62">
        <f t="shared" si="32"/>
        <v>0.10665204773043842</v>
      </c>
      <c r="AH89" s="62">
        <f t="shared" si="33"/>
        <v>0.12294194467518724</v>
      </c>
      <c r="AI89" s="62">
        <f t="shared" si="47"/>
        <v>8.9793980917542163E-2</v>
      </c>
      <c r="AJ89" s="62">
        <f t="shared" si="48"/>
        <v>0.11597807333128891</v>
      </c>
      <c r="AK89" s="62">
        <f t="shared" si="34"/>
        <v>-2.6184092413746751E-2</v>
      </c>
      <c r="AL89" s="62">
        <f t="shared" si="40"/>
        <v>-4.8388575622248665E-2</v>
      </c>
      <c r="AM89" s="62">
        <f t="shared" si="41"/>
        <v>3.9745161711141987E-2</v>
      </c>
      <c r="AN89" s="62">
        <f t="shared" si="42"/>
        <v>-2.4681479690848909E-2</v>
      </c>
      <c r="AO89" s="62">
        <f t="shared" si="43"/>
        <v>-1.7379592168795564E-2</v>
      </c>
      <c r="AP89" s="62">
        <f t="shared" si="44"/>
        <v>-7.7345411178439865E-3</v>
      </c>
      <c r="AQ89" s="62">
        <f t="shared" si="50"/>
        <v>-0.70613176712259962</v>
      </c>
      <c r="AR89" s="62">
        <f t="shared" si="35"/>
        <v>6.9846860280035532</v>
      </c>
      <c r="AS89" s="62">
        <f t="shared" si="36"/>
        <v>0.68590772200000005</v>
      </c>
      <c r="AT89" s="62">
        <f t="shared" si="37"/>
        <v>9.970076470068337E-2</v>
      </c>
      <c r="AU89" s="62" t="str">
        <f t="shared" si="45"/>
        <v/>
      </c>
      <c r="AV89" s="62" t="str">
        <f t="shared" si="38"/>
        <v/>
      </c>
      <c r="AW89" s="62">
        <f t="shared" si="39"/>
        <v>0.10367735315152835</v>
      </c>
    </row>
    <row r="90" spans="1:49">
      <c r="A90" s="62">
        <v>1957</v>
      </c>
      <c r="B90" s="61">
        <v>400</v>
      </c>
      <c r="C90" s="61">
        <v>91563</v>
      </c>
      <c r="D90" s="61">
        <v>11438.155989999999</v>
      </c>
      <c r="F90">
        <v>0.581633815</v>
      </c>
      <c r="G90" s="61"/>
      <c r="H90" s="61">
        <v>0.2662091385226657</v>
      </c>
      <c r="I90" s="61">
        <v>1187.6759999999999</v>
      </c>
      <c r="J90" s="61">
        <v>1399.8579999999999</v>
      </c>
      <c r="K90" s="61">
        <v>1028.9000000000001</v>
      </c>
      <c r="L90" s="61">
        <v>1543.1</v>
      </c>
      <c r="M90" s="61">
        <v>14.468340100000001</v>
      </c>
      <c r="N90" s="62">
        <f t="shared" si="29"/>
        <v>21.061712030867792</v>
      </c>
      <c r="O90" s="61">
        <v>18.976830929999998</v>
      </c>
      <c r="P90">
        <v>20.168798110000001</v>
      </c>
      <c r="Q90">
        <v>43.945663860000003</v>
      </c>
      <c r="R90">
        <v>10.429452469999999</v>
      </c>
      <c r="S90">
        <v>106.75361700000001</v>
      </c>
      <c r="T90">
        <v>56.433287460000003</v>
      </c>
      <c r="U90">
        <v>91.003660999999994</v>
      </c>
      <c r="V90">
        <v>45.698180000000001</v>
      </c>
      <c r="W90">
        <v>2212.3815</v>
      </c>
      <c r="X90">
        <v>0.68590772200000005</v>
      </c>
      <c r="Y90">
        <v>1251.412</v>
      </c>
      <c r="Z90" s="61">
        <v>11.7742</v>
      </c>
      <c r="AB90" s="61">
        <v>8.7696152420892806E-2</v>
      </c>
      <c r="AC90" s="63" t="str">
        <f t="shared" si="30"/>
        <v/>
      </c>
      <c r="AD90" s="20">
        <f t="shared" si="49"/>
        <v>0.581633815</v>
      </c>
      <c r="AE90" s="62" t="str">
        <f t="shared" si="31"/>
        <v/>
      </c>
      <c r="AF90" s="20">
        <f t="shared" si="46"/>
        <v>0.2662091385226657</v>
      </c>
      <c r="AG90" s="62">
        <f t="shared" si="32"/>
        <v>0.10383456922937104</v>
      </c>
      <c r="AH90" s="62">
        <f t="shared" si="33"/>
        <v>0.1223849369796888</v>
      </c>
      <c r="AI90" s="62">
        <f t="shared" si="47"/>
        <v>8.9953310734661535E-2</v>
      </c>
      <c r="AJ90" s="62">
        <f t="shared" si="48"/>
        <v>0.13490810943206938</v>
      </c>
      <c r="AK90" s="62">
        <f t="shared" si="34"/>
        <v>-4.4954798697407844E-2</v>
      </c>
      <c r="AL90" s="62">
        <f t="shared" si="40"/>
        <v>-2.3708432956008677E-2</v>
      </c>
      <c r="AM90" s="62">
        <f t="shared" si="41"/>
        <v>3.0368553880506223E-2</v>
      </c>
      <c r="AN90" s="62">
        <f t="shared" si="42"/>
        <v>2.1658109341770194E-2</v>
      </c>
      <c r="AO90" s="62">
        <f t="shared" si="43"/>
        <v>-4.3399163447903302E-2</v>
      </c>
      <c r="AP90" s="62">
        <f t="shared" si="44"/>
        <v>-1.5288812670689024E-2</v>
      </c>
      <c r="AQ90" s="62">
        <f t="shared" si="50"/>
        <v>-0.68884126431501558</v>
      </c>
      <c r="AR90" s="62">
        <f t="shared" si="35"/>
        <v>7.0129835518106836</v>
      </c>
      <c r="AS90" s="62">
        <f t="shared" si="36"/>
        <v>0.68590772200000005</v>
      </c>
      <c r="AT90" s="62">
        <f t="shared" si="37"/>
        <v>0.10940679608619328</v>
      </c>
      <c r="AU90" s="62" t="str">
        <f t="shared" si="45"/>
        <v/>
      </c>
      <c r="AV90" s="62" t="str">
        <f t="shared" si="38"/>
        <v/>
      </c>
      <c r="AW90" s="62">
        <f t="shared" si="39"/>
        <v>8.7696152420892806E-2</v>
      </c>
    </row>
    <row r="91" spans="1:49">
      <c r="A91" s="62">
        <v>1958</v>
      </c>
      <c r="B91" s="61">
        <v>391</v>
      </c>
      <c r="C91" s="61">
        <v>92389</v>
      </c>
      <c r="D91" s="61">
        <v>11896.756429999999</v>
      </c>
      <c r="F91">
        <v>0.58676014499999996</v>
      </c>
      <c r="G91" s="61"/>
      <c r="H91" s="61">
        <v>0.25516582740059041</v>
      </c>
      <c r="I91" s="61">
        <v>1331.5619999999999</v>
      </c>
      <c r="J91" s="61">
        <v>1453.7470000000001</v>
      </c>
      <c r="K91" s="61">
        <v>1034.2</v>
      </c>
      <c r="L91" s="61">
        <v>1091.9000000000001</v>
      </c>
      <c r="M91" s="61">
        <v>15.252853119999999</v>
      </c>
      <c r="N91" s="62">
        <f t="shared" si="29"/>
        <v>20.593662620362668</v>
      </c>
      <c r="O91" s="61">
        <v>18.895034689999999</v>
      </c>
      <c r="P91">
        <v>20.340046000000001</v>
      </c>
      <c r="Q91">
        <v>39.612697470000001</v>
      </c>
      <c r="R91">
        <v>10.78955041</v>
      </c>
      <c r="S91">
        <v>100.86126590000001</v>
      </c>
      <c r="T91">
        <v>47.99260383</v>
      </c>
      <c r="U91">
        <v>91.824376999999998</v>
      </c>
      <c r="V91">
        <v>45.879649999999998</v>
      </c>
      <c r="W91">
        <v>2238.7258999999999</v>
      </c>
      <c r="X91">
        <v>0.68590772200000005</v>
      </c>
      <c r="Y91">
        <v>1308.941</v>
      </c>
      <c r="Z91" s="61">
        <v>9.6883300000000006</v>
      </c>
      <c r="AB91" s="61">
        <v>9.0794168052612464E-2</v>
      </c>
      <c r="AC91" s="63" t="str">
        <f t="shared" si="30"/>
        <v/>
      </c>
      <c r="AD91" s="20">
        <f t="shared" si="49"/>
        <v>0.58676014499999996</v>
      </c>
      <c r="AE91" s="62" t="str">
        <f t="shared" si="31"/>
        <v/>
      </c>
      <c r="AF91" s="20">
        <f t="shared" si="46"/>
        <v>0.25516582740059041</v>
      </c>
      <c r="AG91" s="62">
        <f t="shared" si="32"/>
        <v>0.11192647406331743</v>
      </c>
      <c r="AH91" s="62">
        <f t="shared" si="33"/>
        <v>0.12219692052651364</v>
      </c>
      <c r="AI91" s="62">
        <f t="shared" si="47"/>
        <v>8.6931257783177132E-2</v>
      </c>
      <c r="AJ91" s="62">
        <f t="shared" si="48"/>
        <v>9.1781319254932422E-2</v>
      </c>
      <c r="AK91" s="62">
        <f t="shared" si="34"/>
        <v>-4.8500614717552903E-3</v>
      </c>
      <c r="AL91" s="62">
        <f t="shared" si="40"/>
        <v>3.0928297721652277E-2</v>
      </c>
      <c r="AM91" s="62">
        <f t="shared" si="41"/>
        <v>-8.1330840726918319E-2</v>
      </c>
      <c r="AN91" s="62">
        <f t="shared" si="42"/>
        <v>5.6417746907112161E-2</v>
      </c>
      <c r="AO91" s="62">
        <f t="shared" si="43"/>
        <v>-3.4304159069102155E-2</v>
      </c>
      <c r="AP91" s="62">
        <f t="shared" si="44"/>
        <v>-0.13953886769490192</v>
      </c>
      <c r="AQ91" s="62">
        <f t="shared" si="50"/>
        <v>-0.69385614340227686</v>
      </c>
      <c r="AR91" s="62">
        <f t="shared" si="35"/>
        <v>7.0198060449789121</v>
      </c>
      <c r="AS91" s="62">
        <f t="shared" si="36"/>
        <v>0.68590772200000005</v>
      </c>
      <c r="AT91" s="62">
        <f t="shared" si="37"/>
        <v>0.11002503141942531</v>
      </c>
      <c r="AU91" s="62">
        <f t="shared" si="45"/>
        <v>0.1402154077389085</v>
      </c>
      <c r="AV91" s="62" t="str">
        <f t="shared" si="38"/>
        <v/>
      </c>
      <c r="AW91" s="62">
        <f t="shared" si="39"/>
        <v>9.0794168052612464E-2</v>
      </c>
    </row>
    <row r="92" spans="1:49">
      <c r="A92" s="62">
        <v>1959</v>
      </c>
      <c r="B92" s="61">
        <v>402</v>
      </c>
      <c r="C92" s="61">
        <v>93297</v>
      </c>
      <c r="D92" s="61">
        <v>13358.2871</v>
      </c>
      <c r="F92">
        <v>0.57489645300000003</v>
      </c>
      <c r="G92" s="61"/>
      <c r="H92" s="61">
        <v>0.26559962885641381</v>
      </c>
      <c r="I92" s="61">
        <v>1495.04</v>
      </c>
      <c r="J92" s="61">
        <v>1597.213</v>
      </c>
      <c r="K92" s="61">
        <v>1244.3</v>
      </c>
      <c r="L92" s="61">
        <v>1295.8</v>
      </c>
      <c r="M92" s="61">
        <v>16.410805530000001</v>
      </c>
      <c r="N92" s="62">
        <f t="shared" si="29"/>
        <v>21.28283965743158</v>
      </c>
      <c r="O92" s="61">
        <v>19.058630959999999</v>
      </c>
      <c r="P92">
        <v>21.022353979999998</v>
      </c>
      <c r="Q92">
        <v>41.020418249999999</v>
      </c>
      <c r="R92">
        <v>10.97057614</v>
      </c>
      <c r="S92">
        <v>104.0925756</v>
      </c>
      <c r="T92">
        <v>47.174656149999997</v>
      </c>
      <c r="U92">
        <v>92.726622000000006</v>
      </c>
      <c r="V92">
        <v>46.274619999999999</v>
      </c>
      <c r="W92">
        <v>2262.9690999999998</v>
      </c>
      <c r="X92">
        <v>0.68590772200000005</v>
      </c>
      <c r="Y92">
        <v>1479.7049999999999</v>
      </c>
      <c r="Z92" s="61">
        <v>8.3533299999999997</v>
      </c>
      <c r="AB92" s="61">
        <v>9.0161185867453406E-2</v>
      </c>
      <c r="AC92" s="63" t="str">
        <f t="shared" si="30"/>
        <v/>
      </c>
      <c r="AD92" s="20">
        <f t="shared" si="49"/>
        <v>0.57489645300000003</v>
      </c>
      <c r="AE92" s="62" t="str">
        <f t="shared" si="31"/>
        <v/>
      </c>
      <c r="AF92" s="20">
        <f t="shared" si="46"/>
        <v>0.26559962885641381</v>
      </c>
      <c r="AG92" s="62">
        <f t="shared" si="32"/>
        <v>0.11191854081351493</v>
      </c>
      <c r="AH92" s="62">
        <f t="shared" si="33"/>
        <v>0.11956720109721253</v>
      </c>
      <c r="AI92" s="62">
        <f t="shared" si="47"/>
        <v>9.3148170172207181E-2</v>
      </c>
      <c r="AJ92" s="62">
        <f t="shared" si="48"/>
        <v>9.7003454881576842E-2</v>
      </c>
      <c r="AK92" s="62">
        <f t="shared" si="34"/>
        <v>-3.8552847093696607E-3</v>
      </c>
      <c r="AL92" s="62">
        <f t="shared" si="40"/>
        <v>7.6985195273520033E-5</v>
      </c>
      <c r="AM92" s="62">
        <f t="shared" si="41"/>
        <v>2.0025293480059707E-3</v>
      </c>
      <c r="AN92" s="62">
        <f t="shared" si="42"/>
        <v>-1.627902805324315E-2</v>
      </c>
      <c r="AO92" s="62">
        <f t="shared" si="43"/>
        <v>-1.38302388064594E-3</v>
      </c>
      <c r="AP92" s="62">
        <f t="shared" si="44"/>
        <v>-5.0107819193235571E-2</v>
      </c>
      <c r="AQ92" s="62">
        <f t="shared" si="50"/>
        <v>-0.69506196915983687</v>
      </c>
      <c r="AR92" s="62">
        <f t="shared" si="35"/>
        <v>7.0293710219394701</v>
      </c>
      <c r="AS92" s="62">
        <f t="shared" si="36"/>
        <v>0.68590772200000005</v>
      </c>
      <c r="AT92" s="62">
        <f t="shared" si="37"/>
        <v>0.11077056428889</v>
      </c>
      <c r="AU92" s="62">
        <f t="shared" si="45"/>
        <v>6.3965590557232943E-2</v>
      </c>
      <c r="AV92" s="62" t="str">
        <f t="shared" si="38"/>
        <v/>
      </c>
      <c r="AW92" s="62">
        <f t="shared" si="39"/>
        <v>9.0161185867453406E-2</v>
      </c>
    </row>
    <row r="93" spans="1:49">
      <c r="A93" s="62">
        <v>1960</v>
      </c>
      <c r="B93" s="61">
        <v>380</v>
      </c>
      <c r="C93" s="61">
        <v>94092</v>
      </c>
      <c r="D93" s="61">
        <v>16009.7</v>
      </c>
      <c r="F93">
        <v>0.54597927599999996</v>
      </c>
      <c r="G93" s="61"/>
      <c r="H93" s="61">
        <v>0.3032258064516129</v>
      </c>
      <c r="I93" s="61">
        <v>1743.1479999999999</v>
      </c>
      <c r="J93" s="61">
        <v>1961.0250000000001</v>
      </c>
      <c r="K93" s="61">
        <v>1459.7</v>
      </c>
      <c r="L93" s="61">
        <v>1616.8</v>
      </c>
      <c r="M93" s="61">
        <v>18.15017052</v>
      </c>
      <c r="N93" s="62">
        <f t="shared" si="29"/>
        <v>22.867893580588113</v>
      </c>
      <c r="O93" s="61">
        <v>19.794800949999999</v>
      </c>
      <c r="P93">
        <v>21.822121280000001</v>
      </c>
      <c r="Q93">
        <v>43.19819545</v>
      </c>
      <c r="R93">
        <v>12.058197399999999</v>
      </c>
      <c r="S93">
        <v>106.7791019</v>
      </c>
      <c r="T93">
        <v>47.040163049999997</v>
      </c>
      <c r="U93">
        <v>93.516840000000002</v>
      </c>
      <c r="V93">
        <v>47.352760000000004</v>
      </c>
      <c r="W93">
        <v>2280.4477000000002</v>
      </c>
      <c r="X93">
        <v>0.68590772200000005</v>
      </c>
      <c r="Y93">
        <v>1801.4580000000001</v>
      </c>
      <c r="Z93" s="61">
        <v>8.4</v>
      </c>
      <c r="AB93" s="61">
        <v>8.0349807560879102E-2</v>
      </c>
      <c r="AC93" s="63" t="str">
        <f t="shared" si="30"/>
        <v/>
      </c>
      <c r="AD93" s="20">
        <f t="shared" si="49"/>
        <v>0.54597927599999996</v>
      </c>
      <c r="AE93" s="62" t="str">
        <f t="shared" si="31"/>
        <v/>
      </c>
      <c r="AF93" s="20">
        <f t="shared" si="46"/>
        <v>0.3032258064516129</v>
      </c>
      <c r="AG93" s="62">
        <f t="shared" si="32"/>
        <v>0.10888074105073799</v>
      </c>
      <c r="AH93" s="62">
        <f t="shared" si="33"/>
        <v>0.12248980305689676</v>
      </c>
      <c r="AI93" s="62">
        <f t="shared" si="47"/>
        <v>9.1175974565419718E-2</v>
      </c>
      <c r="AJ93" s="62">
        <f t="shared" si="48"/>
        <v>0.10098877555481989</v>
      </c>
      <c r="AK93" s="62">
        <f t="shared" si="34"/>
        <v>-9.8128009894001694E-3</v>
      </c>
      <c r="AL93" s="62">
        <f t="shared" si="40"/>
        <v>-3.4494955530802736E-2</v>
      </c>
      <c r="AM93" s="62">
        <f t="shared" si="41"/>
        <v>-2.0104028083986734E-2</v>
      </c>
      <c r="AN93" s="62">
        <f t="shared" si="42"/>
        <v>2.2695116667531823E-2</v>
      </c>
      <c r="AO93" s="62">
        <f t="shared" si="43"/>
        <v>-4.6351222540070333E-2</v>
      </c>
      <c r="AP93" s="62">
        <f t="shared" si="44"/>
        <v>-7.4687834259326374E-2</v>
      </c>
      <c r="AQ93" s="62">
        <f t="shared" si="50"/>
        <v>-0.68051641976113186</v>
      </c>
      <c r="AR93" s="62">
        <f t="shared" si="35"/>
        <v>7.051610642560445</v>
      </c>
      <c r="AS93" s="62">
        <f t="shared" si="36"/>
        <v>0.68590772200000005</v>
      </c>
      <c r="AT93" s="62">
        <f t="shared" si="37"/>
        <v>0.11252290798703286</v>
      </c>
      <c r="AU93" s="62">
        <f t="shared" si="45"/>
        <v>1.1700498367150147E-2</v>
      </c>
      <c r="AV93" s="62" t="str">
        <f t="shared" si="38"/>
        <v/>
      </c>
      <c r="AW93" s="62">
        <f t="shared" si="39"/>
        <v>8.0349807560879102E-2</v>
      </c>
    </row>
    <row r="94" spans="1:49">
      <c r="A94" s="62">
        <v>1961</v>
      </c>
      <c r="B94" s="61">
        <v>373</v>
      </c>
      <c r="C94" s="61">
        <v>94943</v>
      </c>
      <c r="D94" s="61">
        <v>19336.5</v>
      </c>
      <c r="F94">
        <v>0.53073426999999995</v>
      </c>
      <c r="G94" s="61"/>
      <c r="H94" s="61">
        <v>0.33333333333333337</v>
      </c>
      <c r="I94" s="61">
        <v>2063.4679999999998</v>
      </c>
      <c r="J94" s="61">
        <v>2515.9319999999998</v>
      </c>
      <c r="K94" s="61">
        <v>1524.8</v>
      </c>
      <c r="L94" s="61">
        <v>2091.6999999999998</v>
      </c>
      <c r="M94" s="61">
        <v>20.172673490000001</v>
      </c>
      <c r="N94" s="62">
        <f t="shared" si="29"/>
        <v>24.627925769308913</v>
      </c>
      <c r="O94" s="61">
        <v>20.858155910000001</v>
      </c>
      <c r="P94">
        <v>23.2079527</v>
      </c>
      <c r="Q94">
        <v>46.30903635</v>
      </c>
      <c r="R94">
        <v>13.249505940000001</v>
      </c>
      <c r="S94">
        <v>106.0465701</v>
      </c>
      <c r="T94">
        <v>47.601400290000001</v>
      </c>
      <c r="U94">
        <v>94.363291000000004</v>
      </c>
      <c r="V94">
        <v>48.014580000000002</v>
      </c>
      <c r="W94">
        <v>2282.982</v>
      </c>
      <c r="X94">
        <v>0.68590772200000005</v>
      </c>
      <c r="Y94">
        <v>2309.357</v>
      </c>
      <c r="Z94" s="61">
        <v>8.2908299999999997</v>
      </c>
      <c r="AB94" s="61">
        <v>6.0629523866182797E-2</v>
      </c>
      <c r="AC94" s="63" t="str">
        <f t="shared" si="30"/>
        <v/>
      </c>
      <c r="AD94" s="20">
        <f t="shared" si="49"/>
        <v>0.53073426999999995</v>
      </c>
      <c r="AE94" s="62" t="str">
        <f t="shared" si="31"/>
        <v/>
      </c>
      <c r="AF94" s="20">
        <f t="shared" si="46"/>
        <v>0.33333333333333337</v>
      </c>
      <c r="AG94" s="62">
        <f t="shared" si="32"/>
        <v>0.10671362449254</v>
      </c>
      <c r="AH94" s="62">
        <f t="shared" si="33"/>
        <v>0.13011310216430066</v>
      </c>
      <c r="AI94" s="62">
        <f t="shared" si="47"/>
        <v>7.8856049440177906E-2</v>
      </c>
      <c r="AJ94" s="62">
        <f t="shared" si="48"/>
        <v>0.10817366121066375</v>
      </c>
      <c r="AK94" s="62">
        <f t="shared" si="34"/>
        <v>-2.9317611770485849E-2</v>
      </c>
      <c r="AL94" s="62">
        <f t="shared" si="40"/>
        <v>-1.2576277400026415E-2</v>
      </c>
      <c r="AM94" s="62">
        <f t="shared" si="41"/>
        <v>-4.6087040065288147E-3</v>
      </c>
      <c r="AN94" s="62">
        <f t="shared" si="42"/>
        <v>2.0068460167337408E-2</v>
      </c>
      <c r="AO94" s="62">
        <f t="shared" si="43"/>
        <v>-8.1030987304501756E-2</v>
      </c>
      <c r="AP94" s="62">
        <f t="shared" si="44"/>
        <v>-6.2286684336728633E-2</v>
      </c>
      <c r="AQ94" s="62">
        <f t="shared" si="50"/>
        <v>-0.6756474162126378</v>
      </c>
      <c r="AR94" s="62">
        <f t="shared" si="35"/>
        <v>7.0575903459233951</v>
      </c>
      <c r="AS94" s="62">
        <f t="shared" si="36"/>
        <v>0.68590772200000005</v>
      </c>
      <c r="AT94" s="62">
        <f t="shared" si="37"/>
        <v>0.11942993819977762</v>
      </c>
      <c r="AU94" s="62">
        <f t="shared" si="45"/>
        <v>9.8529067847946544E-3</v>
      </c>
      <c r="AV94" s="62" t="str">
        <f t="shared" si="38"/>
        <v/>
      </c>
      <c r="AW94" s="62">
        <f t="shared" si="39"/>
        <v>6.0629523866182797E-2</v>
      </c>
    </row>
    <row r="95" spans="1:49">
      <c r="A95" s="62">
        <v>1962</v>
      </c>
      <c r="B95" s="61">
        <v>398.5</v>
      </c>
      <c r="C95" s="61">
        <v>95832</v>
      </c>
      <c r="D95" s="61">
        <v>21942.7</v>
      </c>
      <c r="F95">
        <v>0.53648952299999997</v>
      </c>
      <c r="G95" s="61"/>
      <c r="H95" s="61">
        <v>0.32420091324200911</v>
      </c>
      <c r="I95" s="61">
        <v>2556.6170000000002</v>
      </c>
      <c r="J95" s="61">
        <v>2947.623</v>
      </c>
      <c r="K95" s="61">
        <v>1769.8</v>
      </c>
      <c r="L95" s="61">
        <v>2029.1</v>
      </c>
      <c r="M95" s="61">
        <v>21.780992560000001</v>
      </c>
      <c r="N95" s="62">
        <f t="shared" si="29"/>
        <v>25.64355459379043</v>
      </c>
      <c r="O95" s="61">
        <v>22.248699640000002</v>
      </c>
      <c r="P95">
        <v>24.75290429</v>
      </c>
      <c r="Q95">
        <v>44.945096499999998</v>
      </c>
      <c r="R95">
        <v>14.4984632</v>
      </c>
      <c r="S95">
        <v>104.3937325</v>
      </c>
      <c r="T95">
        <v>46.598244389999998</v>
      </c>
      <c r="U95">
        <v>95.246329000000003</v>
      </c>
      <c r="V95">
        <v>48.633719999999997</v>
      </c>
      <c r="W95">
        <v>2259.2489999999998</v>
      </c>
      <c r="X95">
        <v>0.68590772200000005</v>
      </c>
      <c r="Y95">
        <v>2666.9810000000002</v>
      </c>
      <c r="Z95" s="61">
        <v>8.8375000000000004</v>
      </c>
      <c r="AB95" s="61">
        <v>5.735480634875139E-2</v>
      </c>
      <c r="AC95" s="63" t="str">
        <f t="shared" si="30"/>
        <v/>
      </c>
      <c r="AD95" s="20">
        <f t="shared" si="49"/>
        <v>0.53648952299999997</v>
      </c>
      <c r="AE95" s="62" t="str">
        <f t="shared" si="31"/>
        <v/>
      </c>
      <c r="AF95" s="20">
        <f t="shared" si="46"/>
        <v>0.32420091324200911</v>
      </c>
      <c r="AG95" s="62">
        <f t="shared" si="32"/>
        <v>0.11651332789492634</v>
      </c>
      <c r="AH95" s="62">
        <f t="shared" si="33"/>
        <v>0.13433273936206575</v>
      </c>
      <c r="AI95" s="62">
        <f t="shared" si="47"/>
        <v>8.0655525527852087E-2</v>
      </c>
      <c r="AJ95" s="62">
        <f t="shared" si="48"/>
        <v>9.2472667447488222E-2</v>
      </c>
      <c r="AK95" s="62">
        <f t="shared" si="34"/>
        <v>-1.1817141919636134E-2</v>
      </c>
      <c r="AL95" s="62">
        <f t="shared" si="40"/>
        <v>2.4036554274628884E-2</v>
      </c>
      <c r="AM95" s="62">
        <f t="shared" si="41"/>
        <v>-7.0306708683300662E-2</v>
      </c>
      <c r="AN95" s="62">
        <f t="shared" si="42"/>
        <v>4.9671129233362248E-2</v>
      </c>
      <c r="AO95" s="62">
        <f t="shared" si="43"/>
        <v>-5.6119962254217608E-2</v>
      </c>
      <c r="AP95" s="62">
        <f t="shared" si="44"/>
        <v>-6.1710576453710766E-2</v>
      </c>
      <c r="AQ95" s="62">
        <f t="shared" si="50"/>
        <v>-0.67214935510152962</v>
      </c>
      <c r="AR95" s="62">
        <f t="shared" si="35"/>
        <v>7.0506383810556725</v>
      </c>
      <c r="AS95" s="62">
        <f t="shared" si="36"/>
        <v>0.68590772200000005</v>
      </c>
      <c r="AT95" s="62">
        <f t="shared" si="37"/>
        <v>0.12154297328952227</v>
      </c>
      <c r="AU95" s="62">
        <f t="shared" si="45"/>
        <v>4.2497035820528654E-2</v>
      </c>
      <c r="AV95" s="62" t="str">
        <f t="shared" si="38"/>
        <v/>
      </c>
      <c r="AW95" s="62">
        <f t="shared" si="39"/>
        <v>5.735480634875139E-2</v>
      </c>
    </row>
    <row r="96" spans="1:49">
      <c r="A96" s="62">
        <v>1963</v>
      </c>
      <c r="B96" s="61">
        <v>381</v>
      </c>
      <c r="C96" s="61">
        <v>96812</v>
      </c>
      <c r="D96" s="61">
        <v>25113.200000000001</v>
      </c>
      <c r="F96">
        <v>0.54725922900000001</v>
      </c>
      <c r="G96" s="61"/>
      <c r="H96" s="61">
        <v>0.3147410358565737</v>
      </c>
      <c r="I96" s="61">
        <v>3044.2919999999999</v>
      </c>
      <c r="J96" s="61">
        <v>3231.2139999999999</v>
      </c>
      <c r="K96" s="61">
        <v>1962.8</v>
      </c>
      <c r="L96" s="61">
        <v>2424.9</v>
      </c>
      <c r="M96" s="61">
        <v>23.403929890000001</v>
      </c>
      <c r="N96" s="62">
        <f t="shared" si="29"/>
        <v>27.037121509260135</v>
      </c>
      <c r="O96" s="61">
        <v>23.966432130000001</v>
      </c>
      <c r="P96">
        <v>26.564350009999998</v>
      </c>
      <c r="Q96">
        <v>45.163192899999999</v>
      </c>
      <c r="R96">
        <v>15.973289019999999</v>
      </c>
      <c r="S96">
        <v>107.02578080000001</v>
      </c>
      <c r="T96">
        <v>47.392472820000002</v>
      </c>
      <c r="U96">
        <v>96.220528000000002</v>
      </c>
      <c r="V96">
        <v>49.05003</v>
      </c>
      <c r="W96">
        <v>2252.5612000000001</v>
      </c>
      <c r="X96">
        <v>0.68590772200000005</v>
      </c>
      <c r="Y96">
        <v>3034.4850000000001</v>
      </c>
      <c r="Z96" s="61">
        <v>7.5441700000000003</v>
      </c>
      <c r="AB96" s="61">
        <v>4.5163066271169644E-2</v>
      </c>
      <c r="AC96" s="63" t="str">
        <f t="shared" si="30"/>
        <v/>
      </c>
      <c r="AD96" s="20">
        <f t="shared" si="49"/>
        <v>0.54725922900000001</v>
      </c>
      <c r="AE96" s="62" t="str">
        <f t="shared" si="31"/>
        <v/>
      </c>
      <c r="AF96" s="20">
        <f t="shared" si="46"/>
        <v>0.3147410358565737</v>
      </c>
      <c r="AG96" s="62">
        <f t="shared" si="32"/>
        <v>0.12122278323750059</v>
      </c>
      <c r="AH96" s="62">
        <f t="shared" si="33"/>
        <v>0.12866596053071691</v>
      </c>
      <c r="AI96" s="62">
        <f t="shared" si="47"/>
        <v>7.8158100122644666E-2</v>
      </c>
      <c r="AJ96" s="62">
        <f t="shared" si="48"/>
        <v>9.655878183584729E-2</v>
      </c>
      <c r="AK96" s="62">
        <f t="shared" si="34"/>
        <v>-1.8400681713202624E-2</v>
      </c>
      <c r="AL96" s="62">
        <f t="shared" si="40"/>
        <v>1.7708729212301044E-2</v>
      </c>
      <c r="AM96" s="62">
        <f t="shared" si="41"/>
        <v>-4.8077763662419871E-2</v>
      </c>
      <c r="AN96" s="62">
        <f t="shared" si="42"/>
        <v>4.3956698023980882E-2</v>
      </c>
      <c r="AO96" s="62">
        <f t="shared" si="43"/>
        <v>-2.8018427926990636E-2</v>
      </c>
      <c r="AP96" s="62">
        <f t="shared" si="44"/>
        <v>-3.601798686417524E-2</v>
      </c>
      <c r="AQ96" s="62">
        <f t="shared" si="50"/>
        <v>-0.67380192604892342</v>
      </c>
      <c r="AR96" s="62">
        <f t="shared" si="35"/>
        <v>7.0460212328757974</v>
      </c>
      <c r="AS96" s="62">
        <f t="shared" si="36"/>
        <v>0.68590772200000005</v>
      </c>
      <c r="AT96" s="62">
        <f t="shared" si="37"/>
        <v>0.12083227147476228</v>
      </c>
      <c r="AU96" s="62">
        <f>IF(OR(Z95="",N96="",N95=""),"",Z95/100-LN(N96/N95))</f>
        <v>3.5456464698453857E-2</v>
      </c>
      <c r="AV96" s="62" t="str">
        <f t="shared" si="38"/>
        <v/>
      </c>
      <c r="AW96" s="62">
        <f t="shared" si="39"/>
        <v>4.5163066271169644E-2</v>
      </c>
    </row>
    <row r="97" spans="1:49">
      <c r="A97" s="62">
        <v>1964</v>
      </c>
      <c r="B97" s="61">
        <v>380</v>
      </c>
      <c r="C97" s="61">
        <v>97826</v>
      </c>
      <c r="D97" s="61">
        <v>29541.3</v>
      </c>
      <c r="F97">
        <v>0.536266464</v>
      </c>
      <c r="G97" s="61"/>
      <c r="H97" s="61">
        <v>0.3186440677966102</v>
      </c>
      <c r="I97" s="61">
        <v>3310.9690000000001</v>
      </c>
      <c r="J97" s="61">
        <v>3446.7689999999998</v>
      </c>
      <c r="K97" s="61">
        <v>2402.3000000000002</v>
      </c>
      <c r="L97" s="61">
        <v>2857.5</v>
      </c>
      <c r="M97" s="61">
        <v>25.891521449999999</v>
      </c>
      <c r="N97" s="62">
        <f t="shared" si="29"/>
        <v>28.450775821877645</v>
      </c>
      <c r="O97" s="61">
        <v>24.8661946</v>
      </c>
      <c r="P97">
        <v>27.640701270000001</v>
      </c>
      <c r="Q97">
        <v>46.698937809999997</v>
      </c>
      <c r="R97">
        <v>17.62580926</v>
      </c>
      <c r="S97">
        <v>108.7522412</v>
      </c>
      <c r="T97">
        <v>48.131337930000001</v>
      </c>
      <c r="U97">
        <v>97.228651999999997</v>
      </c>
      <c r="V97">
        <v>49.6905</v>
      </c>
      <c r="W97">
        <v>2260.1192000000001</v>
      </c>
      <c r="X97">
        <v>0.68590772200000005</v>
      </c>
      <c r="Y97">
        <v>3521.7280000000001</v>
      </c>
      <c r="Z97" s="61">
        <v>10.0242</v>
      </c>
      <c r="AB97" s="61">
        <v>4.4382378773474736E-2</v>
      </c>
      <c r="AC97" s="63" t="str">
        <f t="shared" si="30"/>
        <v/>
      </c>
      <c r="AD97" s="20">
        <f t="shared" si="49"/>
        <v>0.536266464</v>
      </c>
      <c r="AE97" s="62" t="str">
        <f t="shared" si="31"/>
        <v/>
      </c>
      <c r="AF97" s="20">
        <f t="shared" si="46"/>
        <v>0.3186440677966102</v>
      </c>
      <c r="AG97" s="62">
        <f t="shared" si="32"/>
        <v>0.11207932623141162</v>
      </c>
      <c r="AH97" s="62">
        <f t="shared" si="33"/>
        <v>0.1166762803261874</v>
      </c>
      <c r="AI97" s="62">
        <f t="shared" si="47"/>
        <v>8.1320050234756094E-2</v>
      </c>
      <c r="AJ97" s="62">
        <f t="shared" si="48"/>
        <v>9.6728986198982445E-2</v>
      </c>
      <c r="AK97" s="62">
        <f t="shared" si="34"/>
        <v>-1.540893596422635E-2</v>
      </c>
      <c r="AL97" s="62">
        <f t="shared" si="40"/>
        <v>-1.1245358968072569E-2</v>
      </c>
      <c r="AM97" s="62">
        <f t="shared" si="41"/>
        <v>-1.7525656696504327E-2</v>
      </c>
      <c r="AN97" s="62">
        <f t="shared" si="42"/>
        <v>4.7481734763036645E-2</v>
      </c>
      <c r="AO97" s="62">
        <f t="shared" si="43"/>
        <v>-3.4962106418018508E-2</v>
      </c>
      <c r="AP97" s="62">
        <f t="shared" si="44"/>
        <v>-3.5494571055553308E-2</v>
      </c>
      <c r="AQ97" s="62">
        <f t="shared" si="50"/>
        <v>-0.67125167374132266</v>
      </c>
      <c r="AR97" s="62">
        <f t="shared" si="35"/>
        <v>7.0519211604969581</v>
      </c>
      <c r="AS97" s="62">
        <f t="shared" si="36"/>
        <v>0.68590772200000005</v>
      </c>
      <c r="AT97" s="62">
        <f t="shared" si="37"/>
        <v>0.11921371097412775</v>
      </c>
      <c r="AU97" s="62">
        <f t="shared" ref="AU97:AU146" si="51">IF(OR(Z96="",N97="",N96=""),"",Z96/100-LN(N97/N96))</f>
        <v>2.4477062586018276E-2</v>
      </c>
      <c r="AV97" s="62" t="str">
        <f t="shared" si="38"/>
        <v/>
      </c>
      <c r="AW97" s="62">
        <f t="shared" si="39"/>
        <v>4.4382378773474736E-2</v>
      </c>
    </row>
    <row r="98" spans="1:49">
      <c r="A98" s="62">
        <v>1965</v>
      </c>
      <c r="B98" s="61">
        <v>386</v>
      </c>
      <c r="C98" s="61">
        <v>98883</v>
      </c>
      <c r="D98" s="61">
        <v>32866</v>
      </c>
      <c r="F98">
        <v>0.54460822900000005</v>
      </c>
      <c r="G98" s="61"/>
      <c r="H98" s="61">
        <v>0.29787234042553196</v>
      </c>
      <c r="I98" s="61">
        <v>3723.0169999999998</v>
      </c>
      <c r="J98" s="61">
        <v>3535.5</v>
      </c>
      <c r="K98" s="61">
        <v>3042.4</v>
      </c>
      <c r="L98" s="61">
        <v>2941</v>
      </c>
      <c r="M98" s="61">
        <v>27.118625460000001</v>
      </c>
      <c r="N98" s="62">
        <f t="shared" si="29"/>
        <v>29.897434423981927</v>
      </c>
      <c r="O98" s="61">
        <v>26.50212707</v>
      </c>
      <c r="P98">
        <v>29.52858561</v>
      </c>
      <c r="Q98">
        <v>46.04133367</v>
      </c>
      <c r="R98">
        <v>19.55676592</v>
      </c>
      <c r="S98">
        <v>108.2273016</v>
      </c>
      <c r="T98">
        <v>47.81128709</v>
      </c>
      <c r="U98">
        <v>98.278465999999995</v>
      </c>
      <c r="V98">
        <v>50.491100000000003</v>
      </c>
      <c r="W98">
        <v>2240.8013000000001</v>
      </c>
      <c r="X98">
        <v>0.68590772200000005</v>
      </c>
      <c r="Y98">
        <v>3895.2759999999998</v>
      </c>
      <c r="Z98" s="61">
        <v>6.9675000000000002</v>
      </c>
      <c r="AB98" s="61">
        <v>5.2328100150154142E-2</v>
      </c>
      <c r="AC98" s="63" t="str">
        <f t="shared" si="30"/>
        <v/>
      </c>
      <c r="AD98" s="20">
        <f t="shared" si="49"/>
        <v>0.54460822900000005</v>
      </c>
      <c r="AE98" s="62" t="str">
        <f t="shared" si="31"/>
        <v/>
      </c>
      <c r="AF98" s="20">
        <f t="shared" si="46"/>
        <v>0.29787234042553196</v>
      </c>
      <c r="AG98" s="62">
        <f t="shared" si="32"/>
        <v>0.11327867705227286</v>
      </c>
      <c r="AH98" s="62">
        <f t="shared" si="33"/>
        <v>0.10757317592648938</v>
      </c>
      <c r="AI98" s="62">
        <f t="shared" si="47"/>
        <v>9.2569829002616691E-2</v>
      </c>
      <c r="AJ98" s="62">
        <f t="shared" si="48"/>
        <v>8.9484573723604938E-2</v>
      </c>
      <c r="AK98" s="62">
        <f t="shared" si="34"/>
        <v>3.0852552790117532E-3</v>
      </c>
      <c r="AL98" s="62">
        <f t="shared" si="40"/>
        <v>1.6472186118116461E-2</v>
      </c>
      <c r="AM98" s="62">
        <f t="shared" si="41"/>
        <v>-6.3779110012192303E-2</v>
      </c>
      <c r="AN98" s="62">
        <f t="shared" si="42"/>
        <v>5.4359804682864221E-2</v>
      </c>
      <c r="AO98" s="62">
        <f t="shared" si="43"/>
        <v>-5.4435860219749839E-2</v>
      </c>
      <c r="AP98" s="62">
        <f t="shared" si="44"/>
        <v>-5.6268979605544965E-2</v>
      </c>
      <c r="AQ98" s="62">
        <f t="shared" si="50"/>
        <v>-0.66600785593967959</v>
      </c>
      <c r="AR98" s="62">
        <f t="shared" si="35"/>
        <v>7.0485809481559976</v>
      </c>
      <c r="AS98" s="62">
        <f t="shared" si="36"/>
        <v>0.68590772200000005</v>
      </c>
      <c r="AT98" s="62">
        <f t="shared" si="37"/>
        <v>0.11851992941033286</v>
      </c>
      <c r="AU98" s="62">
        <f t="shared" si="51"/>
        <v>5.0644758365142956E-2</v>
      </c>
      <c r="AV98" s="62" t="str">
        <f t="shared" si="38"/>
        <v/>
      </c>
      <c r="AW98" s="62">
        <f t="shared" si="39"/>
        <v>5.2328100150154142E-2</v>
      </c>
    </row>
    <row r="99" spans="1:49">
      <c r="A99" s="62">
        <v>1966</v>
      </c>
      <c r="B99" s="61">
        <v>384</v>
      </c>
      <c r="C99" s="61">
        <v>99790</v>
      </c>
      <c r="D99" s="61">
        <v>38170</v>
      </c>
      <c r="F99">
        <v>0.53968544299999999</v>
      </c>
      <c r="G99" s="61"/>
      <c r="H99" s="61">
        <v>0.30366492146596857</v>
      </c>
      <c r="I99" s="61">
        <v>4459.1959999999999</v>
      </c>
      <c r="J99" s="61">
        <v>3933.7</v>
      </c>
      <c r="K99" s="61">
        <v>3519.5</v>
      </c>
      <c r="L99" s="61">
        <v>3428.1</v>
      </c>
      <c r="M99" s="61">
        <v>29.754887780000001</v>
      </c>
      <c r="N99" s="62">
        <f t="shared" si="29"/>
        <v>31.358349682921986</v>
      </c>
      <c r="O99" s="61">
        <v>27.89267079</v>
      </c>
      <c r="P99">
        <v>30.887741309999999</v>
      </c>
      <c r="Q99">
        <v>48.024371899999998</v>
      </c>
      <c r="R99">
        <v>21.245967650000001</v>
      </c>
      <c r="S99">
        <v>108.10435529999999</v>
      </c>
      <c r="T99">
        <v>48.907556030000002</v>
      </c>
      <c r="U99">
        <v>99.180695999999998</v>
      </c>
      <c r="V99">
        <v>51.526539999999997</v>
      </c>
      <c r="W99">
        <v>2249.0137</v>
      </c>
      <c r="X99">
        <v>0.68590772200000005</v>
      </c>
      <c r="Y99">
        <v>4467.607</v>
      </c>
      <c r="Z99" s="61">
        <v>5.84</v>
      </c>
      <c r="AB99" s="61">
        <v>6.7061656620208618E-2</v>
      </c>
      <c r="AC99" s="63" t="str">
        <f t="shared" si="30"/>
        <v/>
      </c>
      <c r="AD99" s="20">
        <f t="shared" si="49"/>
        <v>0.53968544299999999</v>
      </c>
      <c r="AE99" s="62" t="str">
        <f t="shared" si="31"/>
        <v/>
      </c>
      <c r="AF99" s="20">
        <f t="shared" si="46"/>
        <v>0.30366492146596857</v>
      </c>
      <c r="AG99" s="62">
        <f t="shared" si="32"/>
        <v>0.1168246266701598</v>
      </c>
      <c r="AH99" s="62">
        <f t="shared" si="33"/>
        <v>0.1030573749017553</v>
      </c>
      <c r="AI99" s="62">
        <f t="shared" si="47"/>
        <v>9.2205920880272463E-2</v>
      </c>
      <c r="AJ99" s="62">
        <f t="shared" si="48"/>
        <v>8.9811370186009959E-2</v>
      </c>
      <c r="AK99" s="62">
        <f t="shared" si="34"/>
        <v>2.3945506942625039E-3</v>
      </c>
      <c r="AL99" s="62">
        <f t="shared" si="40"/>
        <v>-2.70731175728033E-3</v>
      </c>
      <c r="AM99" s="62">
        <f t="shared" si="41"/>
        <v>-5.5388188002411997E-3</v>
      </c>
      <c r="AN99" s="62">
        <f t="shared" si="42"/>
        <v>3.5137912600665892E-2</v>
      </c>
      <c r="AO99" s="62">
        <f t="shared" si="43"/>
        <v>-4.8844544220376346E-2</v>
      </c>
      <c r="AP99" s="62">
        <f t="shared" si="44"/>
        <v>-2.5037736321435244E-2</v>
      </c>
      <c r="AQ99" s="62">
        <f t="shared" si="50"/>
        <v>-0.65484638384666383</v>
      </c>
      <c r="AR99" s="62">
        <f t="shared" si="35"/>
        <v>7.0634006596903633</v>
      </c>
      <c r="AS99" s="62">
        <f t="shared" si="36"/>
        <v>0.68590772200000005</v>
      </c>
      <c r="AT99" s="62">
        <f t="shared" si="37"/>
        <v>0.11704498297091957</v>
      </c>
      <c r="AU99" s="62">
        <f t="shared" si="51"/>
        <v>2.1967102306522955E-2</v>
      </c>
      <c r="AV99" s="62" t="str">
        <f t="shared" si="38"/>
        <v/>
      </c>
      <c r="AW99" s="62">
        <f t="shared" si="39"/>
        <v>6.7061656620208618E-2</v>
      </c>
    </row>
    <row r="100" spans="1:49">
      <c r="A100" s="62">
        <v>1967</v>
      </c>
      <c r="B100" s="61">
        <v>386</v>
      </c>
      <c r="C100" s="61">
        <v>100825</v>
      </c>
      <c r="D100" s="61">
        <v>44730.5</v>
      </c>
      <c r="F100">
        <v>0.52839804800000001</v>
      </c>
      <c r="G100" s="61"/>
      <c r="H100" s="61">
        <v>0.31991051454138703</v>
      </c>
      <c r="I100" s="61">
        <v>5113.0349999999999</v>
      </c>
      <c r="J100" s="61">
        <v>4738.3</v>
      </c>
      <c r="K100" s="61">
        <v>3759.1</v>
      </c>
      <c r="L100" s="61">
        <v>4198.6000000000004</v>
      </c>
      <c r="M100" s="61">
        <v>32.773609270000001</v>
      </c>
      <c r="N100" s="62">
        <f t="shared" si="29"/>
        <v>33.020802863352387</v>
      </c>
      <c r="O100" s="61">
        <v>28.956029539999999</v>
      </c>
      <c r="P100">
        <v>32.103533179999999</v>
      </c>
      <c r="Q100">
        <v>50.995898339999997</v>
      </c>
      <c r="R100">
        <v>22.934970939999999</v>
      </c>
      <c r="S100">
        <v>108.2870921</v>
      </c>
      <c r="T100">
        <v>48.85827579</v>
      </c>
      <c r="U100">
        <v>100.20935</v>
      </c>
      <c r="V100">
        <v>52.519289999999998</v>
      </c>
      <c r="W100">
        <v>2263.3117000000002</v>
      </c>
      <c r="X100">
        <v>0.68590772200000005</v>
      </c>
      <c r="Y100">
        <v>5277.4440000000004</v>
      </c>
      <c r="Z100" s="61">
        <v>6.39</v>
      </c>
      <c r="AB100" s="61">
        <v>8.2212813324893316E-2</v>
      </c>
      <c r="AC100" s="63" t="str">
        <f t="shared" si="30"/>
        <v/>
      </c>
      <c r="AD100" s="20">
        <f t="shared" si="49"/>
        <v>0.52839804800000001</v>
      </c>
      <c r="AE100" s="62" t="str">
        <f t="shared" si="31"/>
        <v/>
      </c>
      <c r="AF100" s="20">
        <f t="shared" si="46"/>
        <v>0.31991051454138703</v>
      </c>
      <c r="AG100" s="62">
        <f t="shared" si="32"/>
        <v>0.11430757536803747</v>
      </c>
      <c r="AH100" s="62">
        <f t="shared" si="33"/>
        <v>0.10592995830585396</v>
      </c>
      <c r="AI100" s="62">
        <f t="shared" si="47"/>
        <v>8.4038854920021014E-2</v>
      </c>
      <c r="AJ100" s="62">
        <f t="shared" si="48"/>
        <v>9.3864365477694195E-2</v>
      </c>
      <c r="AK100" s="62">
        <f t="shared" si="34"/>
        <v>-9.825510557673181E-3</v>
      </c>
      <c r="AL100" s="62">
        <f t="shared" si="40"/>
        <v>-1.3050475300233266E-2</v>
      </c>
      <c r="AM100" s="62">
        <f t="shared" si="41"/>
        <v>8.3793913577930295E-3</v>
      </c>
      <c r="AN100" s="62">
        <f t="shared" si="42"/>
        <v>2.4838557809936785E-2</v>
      </c>
      <c r="AO100" s="62">
        <f t="shared" si="43"/>
        <v>-4.9968236457746985E-2</v>
      </c>
      <c r="AP100" s="62">
        <f t="shared" si="44"/>
        <v>-5.2665311624294338E-2</v>
      </c>
      <c r="AQ100" s="62">
        <f t="shared" si="50"/>
        <v>-0.64608096698693673</v>
      </c>
      <c r="AR100" s="62">
        <f t="shared" si="35"/>
        <v>7.0785034066782311</v>
      </c>
      <c r="AS100" s="62">
        <f t="shared" si="36"/>
        <v>0.68590772200000005</v>
      </c>
      <c r="AT100" s="62">
        <f t="shared" si="37"/>
        <v>0.11798312113658467</v>
      </c>
      <c r="AU100" s="62">
        <f t="shared" si="51"/>
        <v>6.7428165377910743E-3</v>
      </c>
      <c r="AV100" s="62" t="str">
        <f t="shared" si="38"/>
        <v/>
      </c>
      <c r="AW100" s="62">
        <f t="shared" si="39"/>
        <v>8.2212813324893316E-2</v>
      </c>
    </row>
    <row r="101" spans="1:49">
      <c r="A101" s="62">
        <v>1968</v>
      </c>
      <c r="B101" s="61">
        <v>373</v>
      </c>
      <c r="C101" s="61">
        <v>101961</v>
      </c>
      <c r="D101" s="61">
        <v>52974.9</v>
      </c>
      <c r="F101">
        <v>0.50883429300000005</v>
      </c>
      <c r="G101" s="61"/>
      <c r="H101" s="61">
        <v>0.33207547169811324</v>
      </c>
      <c r="I101" s="61">
        <v>5937.0820000000003</v>
      </c>
      <c r="J101" s="61">
        <v>5648.3</v>
      </c>
      <c r="K101" s="61">
        <v>4669.7</v>
      </c>
      <c r="L101" s="61">
        <v>4675.5</v>
      </c>
      <c r="M101" s="61">
        <v>36.886315349999997</v>
      </c>
      <c r="N101" s="62">
        <f t="shared" si="29"/>
        <v>34.359525888197915</v>
      </c>
      <c r="O101" s="61">
        <v>30.51016576</v>
      </c>
      <c r="P101">
        <v>33.732130329999997</v>
      </c>
      <c r="Q101">
        <v>51.997622710000002</v>
      </c>
      <c r="R101">
        <v>25.27804759</v>
      </c>
      <c r="S101">
        <v>108.449071</v>
      </c>
      <c r="T101">
        <v>49.23066111</v>
      </c>
      <c r="U101">
        <v>101.3378</v>
      </c>
      <c r="V101">
        <v>53.39461</v>
      </c>
      <c r="W101">
        <v>2267.2671999999998</v>
      </c>
      <c r="X101">
        <v>0.68590772200000005</v>
      </c>
      <c r="Y101">
        <v>6183.6859999999997</v>
      </c>
      <c r="Z101" s="61">
        <v>7.88</v>
      </c>
      <c r="AB101" s="61">
        <v>8.7099095492019579E-2</v>
      </c>
      <c r="AC101" s="63" t="str">
        <f t="shared" si="30"/>
        <v/>
      </c>
      <c r="AD101" s="20">
        <f t="shared" si="49"/>
        <v>0.50883429300000005</v>
      </c>
      <c r="AE101" s="62" t="str">
        <f t="shared" si="31"/>
        <v/>
      </c>
      <c r="AF101" s="20">
        <f t="shared" si="46"/>
        <v>0.33207547169811324</v>
      </c>
      <c r="AG101" s="62">
        <f t="shared" si="32"/>
        <v>0.11207349140819521</v>
      </c>
      <c r="AH101" s="62">
        <f t="shared" si="33"/>
        <v>0.10662219277431387</v>
      </c>
      <c r="AI101" s="62">
        <f t="shared" si="47"/>
        <v>8.8149293344583934E-2</v>
      </c>
      <c r="AJ101" s="62">
        <f t="shared" si="48"/>
        <v>8.8258779157676562E-2</v>
      </c>
      <c r="AK101" s="62">
        <f t="shared" si="34"/>
        <v>-1.0948581309262739E-4</v>
      </c>
      <c r="AL101" s="62">
        <f t="shared" si="40"/>
        <v>9.7431673999152195E-3</v>
      </c>
      <c r="AM101" s="62">
        <f t="shared" ref="AM101:AM132" si="52">IF(OR(Q101="",Q100="",$N101="",$N100=""),"",LN((Q101/Q100)/($N101/$N100)))</f>
        <v>-2.0288750366785513E-2</v>
      </c>
      <c r="AN101" s="62">
        <f t="shared" ref="AN101:AN132" si="53">IF(OR(R101="",R100="",$N101="",$N100=""),"",LN((R101/R100)/($N101/$N100)))</f>
        <v>5.7531927895111759E-2</v>
      </c>
      <c r="AO101" s="62">
        <f t="shared" ref="AO101:AO132" si="54">IF(OR(S101="",S100="",$N101="",$N100=""),"",LN((S101/S100)/($N101/$N100)))</f>
        <v>-3.8246835311630908E-2</v>
      </c>
      <c r="AP101" s="62">
        <f t="shared" ref="AP101:AP132" si="55">IF(OR(T101="",T100="",$N101="",$N100=""),"",LN((T101/T100)/($N101/$N100)))</f>
        <v>-3.2148699739570741E-2</v>
      </c>
      <c r="AQ101" s="62">
        <f t="shared" si="50"/>
        <v>-0.64074968617188521</v>
      </c>
      <c r="AR101" s="62">
        <f t="shared" si="35"/>
        <v>7.0855808224099581</v>
      </c>
      <c r="AS101" s="62">
        <f t="shared" si="36"/>
        <v>0.68590772200000005</v>
      </c>
      <c r="AT101" s="62">
        <f t="shared" si="37"/>
        <v>0.11672860165852129</v>
      </c>
      <c r="AU101" s="62">
        <f t="shared" si="51"/>
        <v>2.4158453996434223E-2</v>
      </c>
      <c r="AV101" s="62" t="str">
        <f t="shared" si="38"/>
        <v/>
      </c>
      <c r="AW101" s="62">
        <f t="shared" si="39"/>
        <v>8.7099095492019579E-2</v>
      </c>
    </row>
    <row r="102" spans="1:49">
      <c r="A102" s="62">
        <v>1969</v>
      </c>
      <c r="B102" s="61">
        <v>376</v>
      </c>
      <c r="C102" s="61">
        <v>103172</v>
      </c>
      <c r="D102" s="61">
        <v>62228.9</v>
      </c>
      <c r="F102">
        <v>0.49784434500000002</v>
      </c>
      <c r="G102" s="61"/>
      <c r="H102" s="61">
        <v>0.34405144694533757</v>
      </c>
      <c r="I102" s="61">
        <v>6917.8379999999997</v>
      </c>
      <c r="J102" s="61">
        <v>6666.3</v>
      </c>
      <c r="K102" s="61">
        <v>5756.4</v>
      </c>
      <c r="L102" s="61">
        <v>5408.3</v>
      </c>
      <c r="M102" s="61">
        <v>40.718475339999998</v>
      </c>
      <c r="N102" s="62">
        <f t="shared" si="29"/>
        <v>36.133925500880629</v>
      </c>
      <c r="O102" s="61">
        <v>32.146098219999999</v>
      </c>
      <c r="P102">
        <v>35.13614965</v>
      </c>
      <c r="Q102">
        <v>53.289369059999999</v>
      </c>
      <c r="R102">
        <v>28.1468037</v>
      </c>
      <c r="S102">
        <v>110.076027</v>
      </c>
      <c r="T102">
        <v>50.655401660000003</v>
      </c>
      <c r="U102">
        <v>102.54156</v>
      </c>
      <c r="V102">
        <v>53.800240000000002</v>
      </c>
      <c r="W102">
        <v>2253.2791999999999</v>
      </c>
      <c r="X102">
        <v>0.68590772200000005</v>
      </c>
      <c r="Y102">
        <v>7331.9219999999996</v>
      </c>
      <c r="Z102" s="61">
        <v>7.7</v>
      </c>
      <c r="AB102" s="61">
        <v>0.11963314653542653</v>
      </c>
      <c r="AC102" s="63" t="str">
        <f t="shared" si="30"/>
        <v/>
      </c>
      <c r="AD102" s="20">
        <f t="shared" si="49"/>
        <v>0.49784434500000002</v>
      </c>
      <c r="AE102" s="62" t="str">
        <f t="shared" si="31"/>
        <v/>
      </c>
      <c r="AF102" s="20">
        <f t="shared" ref="AF102:AF133" si="56">IF(H102="","",H102)</f>
        <v>0.34405144694533757</v>
      </c>
      <c r="AG102" s="62">
        <f t="shared" si="32"/>
        <v>0.1111676086191464</v>
      </c>
      <c r="AH102" s="62">
        <f t="shared" si="33"/>
        <v>0.10712546742751358</v>
      </c>
      <c r="AI102" s="62">
        <f t="shared" si="47"/>
        <v>9.250364380537017E-2</v>
      </c>
      <c r="AJ102" s="62">
        <f t="shared" si="48"/>
        <v>8.6909779861125622E-2</v>
      </c>
      <c r="AK102" s="62">
        <f t="shared" si="34"/>
        <v>5.5938639442445481E-3</v>
      </c>
      <c r="AL102" s="62">
        <f t="shared" si="40"/>
        <v>-9.5731903002951816E-3</v>
      </c>
      <c r="AM102" s="62">
        <f t="shared" si="52"/>
        <v>-2.5814033874660476E-2</v>
      </c>
      <c r="AN102" s="62">
        <f t="shared" si="53"/>
        <v>5.7144578010456928E-2</v>
      </c>
      <c r="AO102" s="62">
        <f t="shared" si="54"/>
        <v>-3.5462279423593347E-2</v>
      </c>
      <c r="AP102" s="62">
        <f t="shared" si="55"/>
        <v>-2.1823640834093352E-2</v>
      </c>
      <c r="AQ102" s="62">
        <f t="shared" si="50"/>
        <v>-0.64499025169068791</v>
      </c>
      <c r="AR102" s="62">
        <f t="shared" si="35"/>
        <v>7.0751516047210004</v>
      </c>
      <c r="AS102" s="62">
        <f t="shared" si="36"/>
        <v>0.68590772200000005</v>
      </c>
      <c r="AT102" s="62">
        <f t="shared" si="37"/>
        <v>0.1178218159086855</v>
      </c>
      <c r="AU102" s="62">
        <f t="shared" si="51"/>
        <v>2.8447110052515295E-2</v>
      </c>
      <c r="AV102" s="62" t="str">
        <f t="shared" si="38"/>
        <v/>
      </c>
      <c r="AW102" s="62">
        <f t="shared" si="39"/>
        <v>0.11963314653542653</v>
      </c>
    </row>
    <row r="103" spans="1:49">
      <c r="A103" s="62">
        <v>1970</v>
      </c>
      <c r="B103" s="61">
        <v>380</v>
      </c>
      <c r="C103" s="61">
        <v>104345</v>
      </c>
      <c r="D103" s="61">
        <v>73344.899999999994</v>
      </c>
      <c r="F103">
        <v>0.48622948900000001</v>
      </c>
      <c r="G103" s="61"/>
      <c r="H103" s="61">
        <v>0.35470668485675311</v>
      </c>
      <c r="I103" s="61">
        <v>8187.6970000000001</v>
      </c>
      <c r="J103" s="61">
        <v>8046.2</v>
      </c>
      <c r="K103" s="61">
        <v>6954.3</v>
      </c>
      <c r="L103" s="61">
        <v>6797.3</v>
      </c>
      <c r="M103" s="61">
        <v>44.615950939999998</v>
      </c>
      <c r="N103" s="62">
        <f t="shared" si="29"/>
        <v>38.431249214627755</v>
      </c>
      <c r="O103" s="61">
        <v>34.600000700000002</v>
      </c>
      <c r="P103">
        <v>37.66408362</v>
      </c>
      <c r="Q103">
        <v>54.771159590000003</v>
      </c>
      <c r="R103">
        <v>32.138965110000001</v>
      </c>
      <c r="S103">
        <v>113.18445130000001</v>
      </c>
      <c r="T103">
        <v>51.850978400000002</v>
      </c>
      <c r="U103">
        <v>103.70753999999999</v>
      </c>
      <c r="V103">
        <v>54.376669999999997</v>
      </c>
      <c r="W103">
        <v>2243</v>
      </c>
      <c r="X103">
        <v>0.68590772200000005</v>
      </c>
      <c r="Y103">
        <v>8982.6980000000003</v>
      </c>
      <c r="Z103" s="61">
        <v>8.2841699999999996</v>
      </c>
      <c r="AB103" s="61">
        <v>0.10951000000000001</v>
      </c>
      <c r="AC103" s="63" t="str">
        <f t="shared" si="30"/>
        <v/>
      </c>
      <c r="AD103" s="20">
        <f t="shared" ref="AD103:AD134" si="57">IF(F103="","",F103)</f>
        <v>0.48622948900000001</v>
      </c>
      <c r="AE103" s="62" t="str">
        <f t="shared" si="31"/>
        <v/>
      </c>
      <c r="AF103" s="20">
        <f t="shared" si="56"/>
        <v>0.35470668485675311</v>
      </c>
      <c r="AG103" s="62">
        <f t="shared" si="32"/>
        <v>0.11163280609831087</v>
      </c>
      <c r="AH103" s="62">
        <f t="shared" si="33"/>
        <v>0.10970360584035155</v>
      </c>
      <c r="AI103" s="62">
        <f t="shared" si="47"/>
        <v>9.4816408502840704E-2</v>
      </c>
      <c r="AJ103" s="62">
        <f t="shared" si="48"/>
        <v>9.2675837038430769E-2</v>
      </c>
      <c r="AK103" s="62">
        <f t="shared" si="34"/>
        <v>2.140571464409935E-3</v>
      </c>
      <c r="AL103" s="62">
        <f t="shared" si="40"/>
        <v>7.8377245102279249E-3</v>
      </c>
      <c r="AM103" s="62">
        <f t="shared" si="52"/>
        <v>-3.4211807610302923E-2</v>
      </c>
      <c r="AN103" s="62">
        <f t="shared" si="53"/>
        <v>7.099663582516362E-2</v>
      </c>
      <c r="AO103" s="62">
        <f t="shared" si="54"/>
        <v>-3.3791202952717155E-2</v>
      </c>
      <c r="AP103" s="62">
        <f t="shared" si="55"/>
        <v>-3.8310789165720505E-2</v>
      </c>
      <c r="AQ103" s="62">
        <f t="shared" si="50"/>
        <v>-0.64563962075098758</v>
      </c>
      <c r="AR103" s="62">
        <f t="shared" si="35"/>
        <v>7.0699299137692213</v>
      </c>
      <c r="AS103" s="62">
        <f t="shared" si="36"/>
        <v>0.68590772200000005</v>
      </c>
      <c r="AT103" s="62">
        <f t="shared" si="37"/>
        <v>0.12247201918606476</v>
      </c>
      <c r="AU103" s="62">
        <f t="shared" si="51"/>
        <v>1.536127832003209E-2</v>
      </c>
      <c r="AV103" s="62" t="str">
        <f t="shared" si="38"/>
        <v/>
      </c>
      <c r="AW103" s="62">
        <f t="shared" si="39"/>
        <v>0.10951000000000001</v>
      </c>
    </row>
    <row r="104" spans="1:49">
      <c r="A104" s="62">
        <v>1971</v>
      </c>
      <c r="B104" s="61">
        <v>314.8</v>
      </c>
      <c r="C104" s="61">
        <v>105697</v>
      </c>
      <c r="D104" s="61">
        <v>80701.3</v>
      </c>
      <c r="F104">
        <v>0.49828708100000002</v>
      </c>
      <c r="G104" s="61"/>
      <c r="H104" s="61">
        <v>0.34200743494423791</v>
      </c>
      <c r="I104" s="61">
        <v>9561.1309999999994</v>
      </c>
      <c r="J104" s="61">
        <v>8651.7000000000007</v>
      </c>
      <c r="K104" s="61">
        <v>8392.7000000000007</v>
      </c>
      <c r="L104" s="61">
        <v>6909.8</v>
      </c>
      <c r="M104" s="61">
        <v>46.134279620000001</v>
      </c>
      <c r="N104" s="62">
        <f t="shared" si="29"/>
        <v>40.371092698302277</v>
      </c>
      <c r="O104" s="61">
        <v>36.700000260000003</v>
      </c>
      <c r="P104">
        <v>40.258779509999997</v>
      </c>
      <c r="Q104">
        <v>54.748288690000003</v>
      </c>
      <c r="R104">
        <v>35.015258070000002</v>
      </c>
      <c r="S104">
        <v>116.36658509999999</v>
      </c>
      <c r="T104">
        <v>50.304411469999998</v>
      </c>
      <c r="U104">
        <v>105.14287</v>
      </c>
      <c r="V104">
        <v>54.808059999999998</v>
      </c>
      <c r="W104">
        <v>2239</v>
      </c>
      <c r="X104">
        <v>0.68590772200000005</v>
      </c>
      <c r="Y104">
        <v>9781.8140000000003</v>
      </c>
      <c r="Z104" s="61">
        <v>6.4141700000000004</v>
      </c>
      <c r="AB104" s="61">
        <v>0.12137299999999999</v>
      </c>
      <c r="AC104" s="63" t="str">
        <f t="shared" si="30"/>
        <v/>
      </c>
      <c r="AD104" s="20">
        <f t="shared" si="57"/>
        <v>0.49828708100000002</v>
      </c>
      <c r="AE104" s="62" t="str">
        <f t="shared" si="31"/>
        <v/>
      </c>
      <c r="AF104" s="20">
        <f t="shared" si="56"/>
        <v>0.34200743494423791</v>
      </c>
      <c r="AG104" s="62">
        <f t="shared" si="32"/>
        <v>0.11847555119929913</v>
      </c>
      <c r="AH104" s="62">
        <f t="shared" si="33"/>
        <v>0.1072064514450201</v>
      </c>
      <c r="AI104" s="62">
        <f t="shared" si="47"/>
        <v>0.10399708554880777</v>
      </c>
      <c r="AJ104" s="62">
        <f t="shared" si="48"/>
        <v>8.5621916871227596E-2</v>
      </c>
      <c r="AK104" s="62">
        <f t="shared" si="34"/>
        <v>1.837516867758017E-2</v>
      </c>
      <c r="AL104" s="62">
        <f t="shared" si="40"/>
        <v>1.7378062016683557E-2</v>
      </c>
      <c r="AM104" s="62">
        <f t="shared" si="52"/>
        <v>-4.9660750460693417E-2</v>
      </c>
      <c r="AN104" s="62">
        <f t="shared" si="53"/>
        <v>3.6471659697528289E-2</v>
      </c>
      <c r="AO104" s="62">
        <f t="shared" si="54"/>
        <v>-2.1516467132141719E-2</v>
      </c>
      <c r="AP104" s="62">
        <f t="shared" si="55"/>
        <v>-7.9524119175047495E-2</v>
      </c>
      <c r="AQ104" s="62">
        <f t="shared" si="50"/>
        <v>-0.65148282852546924</v>
      </c>
      <c r="AR104" s="62">
        <f t="shared" si="35"/>
        <v>7.0623017880732855</v>
      </c>
      <c r="AS104" s="62">
        <f t="shared" si="36"/>
        <v>0.68590772200000005</v>
      </c>
      <c r="AT104" s="62">
        <f t="shared" si="37"/>
        <v>0.1212101168134838</v>
      </c>
      <c r="AU104" s="62">
        <f t="shared" si="51"/>
        <v>3.3598608698326378E-2</v>
      </c>
      <c r="AV104" s="62" t="str">
        <f t="shared" si="38"/>
        <v/>
      </c>
      <c r="AW104" s="62">
        <f t="shared" si="39"/>
        <v>0.12137299999999999</v>
      </c>
    </row>
    <row r="105" spans="1:49">
      <c r="A105" s="62">
        <v>1972</v>
      </c>
      <c r="B105" s="61">
        <v>302</v>
      </c>
      <c r="C105" s="61">
        <v>107188</v>
      </c>
      <c r="D105" s="61">
        <v>92394.4</v>
      </c>
      <c r="F105">
        <v>0.50234937899999998</v>
      </c>
      <c r="G105" s="61"/>
      <c r="H105" s="61">
        <v>0.34090909090909088</v>
      </c>
      <c r="I105" s="61">
        <v>11932.172</v>
      </c>
      <c r="J105" s="61">
        <v>10537.3</v>
      </c>
      <c r="K105" s="61">
        <v>8806.1</v>
      </c>
      <c r="L105" s="61">
        <v>7228.9</v>
      </c>
      <c r="M105" s="61">
        <v>49.36512132</v>
      </c>
      <c r="N105" s="62">
        <f t="shared" si="29"/>
        <v>42.594708585753224</v>
      </c>
      <c r="O105" s="61">
        <v>38.399999000000001</v>
      </c>
      <c r="P105">
        <v>42.678797490000001</v>
      </c>
      <c r="Q105">
        <v>56.700974449999997</v>
      </c>
      <c r="R105">
        <v>39.15334017</v>
      </c>
      <c r="S105">
        <v>115.6270573</v>
      </c>
      <c r="T105">
        <v>47.975030289999999</v>
      </c>
      <c r="U105">
        <v>106.61653</v>
      </c>
      <c r="V105">
        <v>55.087890000000002</v>
      </c>
      <c r="W105">
        <v>2228</v>
      </c>
      <c r="X105">
        <v>0.68590772200000005</v>
      </c>
      <c r="Y105">
        <v>10900</v>
      </c>
      <c r="Z105" s="61">
        <v>4.7228300000000001</v>
      </c>
      <c r="AB105" s="61">
        <v>0.16058499999999998</v>
      </c>
      <c r="AC105" s="63" t="str">
        <f t="shared" si="30"/>
        <v/>
      </c>
      <c r="AD105" s="20">
        <f t="shared" si="57"/>
        <v>0.50234937899999998</v>
      </c>
      <c r="AE105" s="62" t="str">
        <f t="shared" si="31"/>
        <v/>
      </c>
      <c r="AF105" s="20">
        <f t="shared" si="56"/>
        <v>0.34090909090909088</v>
      </c>
      <c r="AG105" s="62">
        <f t="shared" si="32"/>
        <v>0.12914388750833386</v>
      </c>
      <c r="AH105" s="62">
        <f t="shared" si="33"/>
        <v>0.1140469552267237</v>
      </c>
      <c r="AI105" s="62">
        <f t="shared" si="47"/>
        <v>9.5309888911016258E-2</v>
      </c>
      <c r="AJ105" s="62">
        <f t="shared" si="48"/>
        <v>7.8239590278198684E-2</v>
      </c>
      <c r="AK105" s="62">
        <f t="shared" si="34"/>
        <v>1.7070298632817574E-2</v>
      </c>
      <c r="AL105" s="62">
        <f t="shared" si="40"/>
        <v>4.7581140894177084E-3</v>
      </c>
      <c r="AM105" s="62">
        <f t="shared" si="52"/>
        <v>-1.8570747124249429E-2</v>
      </c>
      <c r="AN105" s="62">
        <f t="shared" si="53"/>
        <v>5.8085792315834356E-2</v>
      </c>
      <c r="AO105" s="62">
        <f t="shared" si="54"/>
        <v>-5.9991468331027406E-2</v>
      </c>
      <c r="AP105" s="62">
        <f t="shared" si="55"/>
        <v>-0.10102813554968237</v>
      </c>
      <c r="AQ105" s="62">
        <f t="shared" si="50"/>
        <v>-0.66030865558728524</v>
      </c>
      <c r="AR105" s="62">
        <f t="shared" si="35"/>
        <v>7.0485509454598896</v>
      </c>
      <c r="AS105" s="62">
        <f t="shared" si="36"/>
        <v>0.68590772200000005</v>
      </c>
      <c r="AT105" s="62">
        <f t="shared" si="37"/>
        <v>0.11797251781493251</v>
      </c>
      <c r="AU105" s="62">
        <f t="shared" si="51"/>
        <v>1.0525667627156739E-2</v>
      </c>
      <c r="AV105" s="62" t="str">
        <f t="shared" si="38"/>
        <v/>
      </c>
      <c r="AW105" s="62">
        <f t="shared" si="39"/>
        <v>0.16058499999999998</v>
      </c>
    </row>
    <row r="106" spans="1:49">
      <c r="A106" s="62">
        <v>1973</v>
      </c>
      <c r="B106" s="61">
        <v>280</v>
      </c>
      <c r="C106" s="61">
        <v>108707</v>
      </c>
      <c r="D106" s="61">
        <v>112498.1</v>
      </c>
      <c r="F106">
        <v>0.498737496</v>
      </c>
      <c r="G106" s="61"/>
      <c r="H106" s="61">
        <v>0.36517857142857141</v>
      </c>
      <c r="I106" s="61">
        <v>14778.303</v>
      </c>
      <c r="J106" s="61">
        <v>14430.4</v>
      </c>
      <c r="K106" s="61">
        <v>10031.4</v>
      </c>
      <c r="L106" s="61">
        <v>10404.4</v>
      </c>
      <c r="M106" s="61">
        <v>52.920052839999997</v>
      </c>
      <c r="N106" s="62">
        <f t="shared" si="29"/>
        <v>47.702790601208171</v>
      </c>
      <c r="O106" s="61">
        <v>42.800000420000003</v>
      </c>
      <c r="P106">
        <v>47.408819600000001</v>
      </c>
      <c r="Q106">
        <v>66.128181949999998</v>
      </c>
      <c r="R106">
        <v>46.014902130000003</v>
      </c>
      <c r="S106">
        <v>126.8590354</v>
      </c>
      <c r="T106">
        <v>56.837231180000003</v>
      </c>
      <c r="U106">
        <v>108.08573</v>
      </c>
      <c r="V106">
        <v>56.311030000000002</v>
      </c>
      <c r="W106">
        <v>2201</v>
      </c>
      <c r="X106">
        <v>0.68590772200000005</v>
      </c>
      <c r="Y106">
        <v>11900</v>
      </c>
      <c r="Z106" s="61">
        <v>7.1607500000000002</v>
      </c>
      <c r="AB106" s="61">
        <v>0.157251</v>
      </c>
      <c r="AC106" s="63" t="str">
        <f t="shared" si="30"/>
        <v/>
      </c>
      <c r="AD106" s="20">
        <f t="shared" si="57"/>
        <v>0.498737496</v>
      </c>
      <c r="AE106" s="62" t="str">
        <f t="shared" si="31"/>
        <v/>
      </c>
      <c r="AF106" s="20">
        <f t="shared" si="56"/>
        <v>0.36517857142857141</v>
      </c>
      <c r="AG106" s="62">
        <f t="shared" si="32"/>
        <v>0.13136491194073499</v>
      </c>
      <c r="AH106" s="62">
        <f t="shared" si="33"/>
        <v>0.12827238860034079</v>
      </c>
      <c r="AI106" s="62">
        <f t="shared" si="47"/>
        <v>8.9169505973878668E-2</v>
      </c>
      <c r="AJ106" s="62">
        <f t="shared" si="48"/>
        <v>9.2485117526429322E-2</v>
      </c>
      <c r="AK106" s="62">
        <f t="shared" si="34"/>
        <v>-3.3156115525506541E-3</v>
      </c>
      <c r="AL106" s="62">
        <f t="shared" si="40"/>
        <v>-8.1538375046786363E-3</v>
      </c>
      <c r="AM106" s="62">
        <f t="shared" si="52"/>
        <v>4.0543747199871888E-2</v>
      </c>
      <c r="AN106" s="62">
        <f t="shared" si="53"/>
        <v>4.8219701939892903E-2</v>
      </c>
      <c r="AO106" s="62">
        <f t="shared" si="54"/>
        <v>-2.0553341414541799E-2</v>
      </c>
      <c r="AP106" s="62">
        <f t="shared" si="55"/>
        <v>5.6251050857300068E-2</v>
      </c>
      <c r="AQ106" s="62">
        <f t="shared" si="50"/>
        <v>-0.65203427783155488</v>
      </c>
      <c r="AR106" s="62">
        <f t="shared" si="35"/>
        <v>7.0446328036949071</v>
      </c>
      <c r="AS106" s="62">
        <f t="shared" si="36"/>
        <v>0.68590772200000005</v>
      </c>
      <c r="AT106" s="62">
        <f t="shared" si="37"/>
        <v>0.10577956427708557</v>
      </c>
      <c r="AU106" s="62">
        <f t="shared" si="51"/>
        <v>-6.6031565394646594E-2</v>
      </c>
      <c r="AV106" s="62" t="str">
        <f t="shared" si="38"/>
        <v/>
      </c>
      <c r="AW106" s="62">
        <f t="shared" si="39"/>
        <v>0.157251</v>
      </c>
    </row>
    <row r="107" spans="1:49">
      <c r="A107" s="62">
        <v>1974</v>
      </c>
      <c r="B107" s="61">
        <v>300.95</v>
      </c>
      <c r="C107" s="61">
        <v>110162</v>
      </c>
      <c r="D107" s="61">
        <v>134243.79999999999</v>
      </c>
      <c r="F107">
        <v>0.50496598699999995</v>
      </c>
      <c r="G107" s="61"/>
      <c r="H107" s="61">
        <v>0.34850746268656718</v>
      </c>
      <c r="I107" s="61">
        <v>19099.793000000001</v>
      </c>
      <c r="J107" s="61">
        <v>16741.400000000001</v>
      </c>
      <c r="K107" s="61">
        <v>16220.3</v>
      </c>
      <c r="L107" s="61">
        <v>18066.5</v>
      </c>
      <c r="M107" s="61">
        <v>51.251705610000002</v>
      </c>
      <c r="N107" s="62">
        <f t="shared" si="29"/>
        <v>58.000332103582629</v>
      </c>
      <c r="O107" s="61">
        <v>53.30000201</v>
      </c>
      <c r="P107">
        <v>57.36546826</v>
      </c>
      <c r="Q107">
        <v>82.683701209999995</v>
      </c>
      <c r="R107">
        <v>60.582131140000001</v>
      </c>
      <c r="S107">
        <v>166.57855309999999</v>
      </c>
      <c r="T107">
        <v>93.2930779</v>
      </c>
      <c r="U107">
        <v>109.49505000000001</v>
      </c>
      <c r="V107">
        <v>56.054810000000003</v>
      </c>
      <c r="W107">
        <v>2137</v>
      </c>
      <c r="X107">
        <v>0.68590772200000005</v>
      </c>
      <c r="Y107">
        <v>14400</v>
      </c>
      <c r="Z107" s="61">
        <v>12.539099999999999</v>
      </c>
      <c r="AB107" s="61">
        <v>0.16538599999999998</v>
      </c>
      <c r="AC107" s="63" t="str">
        <f t="shared" si="30"/>
        <v/>
      </c>
      <c r="AD107" s="20">
        <f t="shared" si="57"/>
        <v>0.50496598699999995</v>
      </c>
      <c r="AE107" s="62" t="str">
        <f t="shared" si="31"/>
        <v/>
      </c>
      <c r="AF107" s="20">
        <f t="shared" si="56"/>
        <v>0.34850746268656718</v>
      </c>
      <c r="AG107" s="62">
        <f t="shared" si="32"/>
        <v>0.14227690962264181</v>
      </c>
      <c r="AH107" s="62">
        <f t="shared" si="33"/>
        <v>0.12470892510492107</v>
      </c>
      <c r="AI107" s="62">
        <f t="shared" si="47"/>
        <v>0.12082718159050922</v>
      </c>
      <c r="AJ107" s="62">
        <f t="shared" si="48"/>
        <v>0.13457977202671559</v>
      </c>
      <c r="AK107" s="62">
        <f t="shared" si="34"/>
        <v>-1.3752590436206372E-2</v>
      </c>
      <c r="AL107" s="62">
        <f t="shared" si="40"/>
        <v>-4.8245919691580425E-3</v>
      </c>
      <c r="AM107" s="62">
        <f t="shared" si="52"/>
        <v>2.7968652944601428E-2</v>
      </c>
      <c r="AN107" s="62">
        <f t="shared" si="53"/>
        <v>7.9575843443017436E-2</v>
      </c>
      <c r="AO107" s="62">
        <f t="shared" si="54"/>
        <v>7.6931638932696889E-2</v>
      </c>
      <c r="AP107" s="62">
        <f t="shared" si="55"/>
        <v>0.30009548662986602</v>
      </c>
      <c r="AQ107" s="62">
        <f t="shared" si="50"/>
        <v>-0.66954938068363457</v>
      </c>
      <c r="AR107" s="62">
        <f t="shared" si="35"/>
        <v>6.997608874635513</v>
      </c>
      <c r="AS107" s="62">
        <f t="shared" si="36"/>
        <v>0.68590772200000005</v>
      </c>
      <c r="AT107" s="62">
        <f t="shared" si="37"/>
        <v>0.1072675237143168</v>
      </c>
      <c r="AU107" s="62">
        <f t="shared" si="51"/>
        <v>-0.12385133710083031</v>
      </c>
      <c r="AV107" s="62" t="str">
        <f t="shared" si="38"/>
        <v/>
      </c>
      <c r="AW107" s="62">
        <f t="shared" si="39"/>
        <v>0.16538599999999998</v>
      </c>
    </row>
    <row r="108" spans="1:49">
      <c r="A108" s="62">
        <v>1975</v>
      </c>
      <c r="B108" s="61">
        <v>305.14999999999998</v>
      </c>
      <c r="C108" s="61">
        <v>111573</v>
      </c>
      <c r="D108" s="61">
        <v>148327.1</v>
      </c>
      <c r="F108">
        <v>0.53142226699999995</v>
      </c>
      <c r="G108" s="61"/>
      <c r="H108" s="61">
        <v>0.32500000000000001</v>
      </c>
      <c r="I108" s="61">
        <v>20860.879000000001</v>
      </c>
      <c r="J108" s="61">
        <v>15618</v>
      </c>
      <c r="K108" s="61">
        <v>16572</v>
      </c>
      <c r="L108" s="61">
        <v>17175.5</v>
      </c>
      <c r="M108" s="61">
        <v>52.008951959999997</v>
      </c>
      <c r="N108" s="62">
        <f t="shared" si="29"/>
        <v>62.353332692557238</v>
      </c>
      <c r="O108" s="61">
        <v>59.600000700000002</v>
      </c>
      <c r="P108">
        <v>63.888206160000003</v>
      </c>
      <c r="Q108">
        <v>84.643424569999993</v>
      </c>
      <c r="R108">
        <v>65.455644539999994</v>
      </c>
      <c r="S108">
        <v>174.85309169999999</v>
      </c>
      <c r="T108">
        <v>102.17195959999999</v>
      </c>
      <c r="U108">
        <v>110.80452</v>
      </c>
      <c r="V108">
        <v>55.870150000000002</v>
      </c>
      <c r="W108">
        <v>2112</v>
      </c>
      <c r="X108">
        <v>0.68590772200000005</v>
      </c>
      <c r="Y108">
        <v>16500</v>
      </c>
      <c r="Z108" s="61">
        <v>10.6713</v>
      </c>
      <c r="AB108" s="61">
        <v>0.20910599999999999</v>
      </c>
      <c r="AC108" s="63" t="str">
        <f t="shared" si="30"/>
        <v/>
      </c>
      <c r="AD108" s="20">
        <f t="shared" si="57"/>
        <v>0.53142226699999995</v>
      </c>
      <c r="AE108" s="62" t="str">
        <f t="shared" si="31"/>
        <v/>
      </c>
      <c r="AF108" s="20">
        <f t="shared" si="56"/>
        <v>0.32500000000000001</v>
      </c>
      <c r="AG108" s="62">
        <f t="shared" si="32"/>
        <v>0.14064104941039096</v>
      </c>
      <c r="AH108" s="62">
        <f t="shared" si="33"/>
        <v>0.10529431236773321</v>
      </c>
      <c r="AI108" s="62">
        <f t="shared" si="47"/>
        <v>0.11172604331912374</v>
      </c>
      <c r="AJ108" s="62">
        <f t="shared" si="48"/>
        <v>0.11579475362223086</v>
      </c>
      <c r="AK108" s="62">
        <f t="shared" si="34"/>
        <v>-4.0687103031071259E-3</v>
      </c>
      <c r="AL108" s="62">
        <f t="shared" si="40"/>
        <v>3.5323867569992284E-2</v>
      </c>
      <c r="AM108" s="62">
        <f t="shared" si="52"/>
        <v>-4.894345718880113E-2</v>
      </c>
      <c r="AN108" s="62">
        <f t="shared" si="53"/>
        <v>5.0043611289196602E-3</v>
      </c>
      <c r="AO108" s="62">
        <f t="shared" si="54"/>
        <v>-2.3889228794478041E-2</v>
      </c>
      <c r="AP108" s="62">
        <f t="shared" si="55"/>
        <v>1.8542973363167608E-2</v>
      </c>
      <c r="AQ108" s="62">
        <f t="shared" si="50"/>
        <v>-0.68473731943348581</v>
      </c>
      <c r="AR108" s="62">
        <f t="shared" si="35"/>
        <v>6.9706533253926661</v>
      </c>
      <c r="AS108" s="62">
        <f t="shared" si="36"/>
        <v>0.68590772200000005</v>
      </c>
      <c r="AT108" s="62">
        <f t="shared" si="37"/>
        <v>0.11124062966241502</v>
      </c>
      <c r="AU108" s="62">
        <f t="shared" si="51"/>
        <v>5.3022614392102749E-2</v>
      </c>
      <c r="AV108" s="62" t="str">
        <f t="shared" si="38"/>
        <v/>
      </c>
      <c r="AW108" s="62">
        <f t="shared" si="39"/>
        <v>0.20910599999999999</v>
      </c>
    </row>
    <row r="109" spans="1:49">
      <c r="A109" s="62">
        <v>1976</v>
      </c>
      <c r="B109" s="61">
        <v>292.8</v>
      </c>
      <c r="C109" s="61">
        <v>112775</v>
      </c>
      <c r="D109" s="61">
        <v>166573.29999999999</v>
      </c>
      <c r="F109">
        <v>0.53479972499999995</v>
      </c>
      <c r="G109" s="61"/>
      <c r="H109" s="61">
        <v>0.31077844311377245</v>
      </c>
      <c r="I109" s="61">
        <v>24467.612000000001</v>
      </c>
      <c r="J109" s="61">
        <v>18023.3</v>
      </c>
      <c r="K109" s="61">
        <v>19929.599999999999</v>
      </c>
      <c r="L109" s="61">
        <v>19229.2</v>
      </c>
      <c r="M109" s="61">
        <v>53.690258630000002</v>
      </c>
      <c r="N109" s="62">
        <f t="shared" si="29"/>
        <v>67.107867127112925</v>
      </c>
      <c r="O109" s="61">
        <v>65.200000790000004</v>
      </c>
      <c r="P109">
        <v>70.143724480000003</v>
      </c>
      <c r="Q109">
        <v>89.07770807</v>
      </c>
      <c r="R109">
        <v>69.239956620000001</v>
      </c>
      <c r="S109">
        <v>178.3999397</v>
      </c>
      <c r="T109">
        <v>107.561302</v>
      </c>
      <c r="U109">
        <v>111.99285999999999</v>
      </c>
      <c r="V109">
        <v>56.324710000000003</v>
      </c>
      <c r="W109">
        <v>2128</v>
      </c>
      <c r="X109">
        <v>0.68590772200000005</v>
      </c>
      <c r="Y109">
        <v>17900</v>
      </c>
      <c r="Z109" s="61">
        <v>6.9770000000000003</v>
      </c>
      <c r="AB109" s="61">
        <v>0.26700600000000002</v>
      </c>
      <c r="AC109" s="63" t="str">
        <f t="shared" si="30"/>
        <v/>
      </c>
      <c r="AD109" s="20">
        <f t="shared" si="57"/>
        <v>0.53479972499999995</v>
      </c>
      <c r="AE109" s="62" t="str">
        <f t="shared" si="31"/>
        <v/>
      </c>
      <c r="AF109" s="20">
        <f t="shared" si="56"/>
        <v>0.31077844311377245</v>
      </c>
      <c r="AG109" s="62">
        <f t="shared" si="32"/>
        <v>0.14688795863442702</v>
      </c>
      <c r="AH109" s="62">
        <f t="shared" si="33"/>
        <v>0.10820041387185102</v>
      </c>
      <c r="AI109" s="62">
        <f t="shared" si="47"/>
        <v>0.11964462491887956</v>
      </c>
      <c r="AJ109" s="62">
        <f t="shared" si="48"/>
        <v>0.11543986941484621</v>
      </c>
      <c r="AK109" s="62">
        <f t="shared" si="34"/>
        <v>4.2047555040333473E-3</v>
      </c>
      <c r="AL109" s="62">
        <f t="shared" si="40"/>
        <v>1.9927406886712747E-2</v>
      </c>
      <c r="AM109" s="62">
        <f t="shared" si="52"/>
        <v>-2.2422474407926701E-2</v>
      </c>
      <c r="AN109" s="62">
        <f t="shared" si="53"/>
        <v>-1.727878672137045E-2</v>
      </c>
      <c r="AO109" s="62">
        <f t="shared" si="54"/>
        <v>-5.340242308347809E-2</v>
      </c>
      <c r="AP109" s="62">
        <f t="shared" si="55"/>
        <v>-2.2080495877309227E-2</v>
      </c>
      <c r="AQ109" s="62">
        <f t="shared" si="50"/>
        <v>-0.68730178164855782</v>
      </c>
      <c r="AR109" s="62">
        <f t="shared" si="35"/>
        <v>6.9756360688129773</v>
      </c>
      <c r="AS109" s="62">
        <f t="shared" si="36"/>
        <v>0.68590772200000005</v>
      </c>
      <c r="AT109" s="62">
        <f t="shared" si="37"/>
        <v>0.10746019920359386</v>
      </c>
      <c r="AU109" s="62">
        <f t="shared" si="51"/>
        <v>3.3228840141368385E-2</v>
      </c>
      <c r="AV109" s="62" t="str">
        <f t="shared" si="38"/>
        <v/>
      </c>
      <c r="AW109" s="62">
        <f t="shared" si="39"/>
        <v>0.26700600000000002</v>
      </c>
    </row>
    <row r="110" spans="1:49">
      <c r="A110" s="62">
        <v>1977</v>
      </c>
      <c r="B110" s="61">
        <v>240</v>
      </c>
      <c r="C110" s="61">
        <v>113872</v>
      </c>
      <c r="D110" s="61">
        <v>185622</v>
      </c>
      <c r="F110">
        <v>0.53648293999999996</v>
      </c>
      <c r="G110" s="61"/>
      <c r="H110" s="61">
        <v>0.30107526881720431</v>
      </c>
      <c r="I110" s="61">
        <v>29059.842000000001</v>
      </c>
      <c r="J110" s="61">
        <v>20006.099999999999</v>
      </c>
      <c r="K110" s="61">
        <v>21648.1</v>
      </c>
      <c r="L110" s="61">
        <v>19131.8</v>
      </c>
      <c r="M110" s="61">
        <v>55.527493360000001</v>
      </c>
      <c r="N110" s="62">
        <f t="shared" si="29"/>
        <v>71.611176435697473</v>
      </c>
      <c r="O110" s="61">
        <v>70.400000059999996</v>
      </c>
      <c r="P110">
        <v>75.368731560000001</v>
      </c>
      <c r="Q110">
        <v>93.337321360000004</v>
      </c>
      <c r="R110">
        <v>73.858032609999995</v>
      </c>
      <c r="S110">
        <v>171.86957290000001</v>
      </c>
      <c r="T110">
        <v>103.4344845</v>
      </c>
      <c r="U110">
        <v>113.06785000000001</v>
      </c>
      <c r="V110">
        <v>56.992919999999998</v>
      </c>
      <c r="W110">
        <v>2129</v>
      </c>
      <c r="X110">
        <v>0.68590772200000005</v>
      </c>
      <c r="Y110">
        <v>18600</v>
      </c>
      <c r="Z110" s="61">
        <v>5.6797500000000003</v>
      </c>
      <c r="AB110" s="61">
        <v>0.31826199999999999</v>
      </c>
      <c r="AC110" s="63" t="str">
        <f t="shared" si="30"/>
        <v/>
      </c>
      <c r="AD110" s="20">
        <f t="shared" si="57"/>
        <v>0.53648293999999996</v>
      </c>
      <c r="AE110" s="62" t="str">
        <f t="shared" si="31"/>
        <v/>
      </c>
      <c r="AF110" s="20">
        <f t="shared" si="56"/>
        <v>0.30107526881720431</v>
      </c>
      <c r="AG110" s="62">
        <f t="shared" si="32"/>
        <v>0.15655386753725314</v>
      </c>
      <c r="AH110" s="62">
        <f t="shared" si="33"/>
        <v>0.10777871157513656</v>
      </c>
      <c r="AI110" s="62">
        <f t="shared" si="47"/>
        <v>0.11662464578552111</v>
      </c>
      <c r="AJ110" s="62">
        <f t="shared" si="48"/>
        <v>0.10306860178211634</v>
      </c>
      <c r="AK110" s="62">
        <f t="shared" si="34"/>
        <v>1.3556044003404766E-2</v>
      </c>
      <c r="AL110" s="62">
        <f t="shared" si="40"/>
        <v>6.8962689127146639E-3</v>
      </c>
      <c r="AM110" s="62">
        <f t="shared" si="52"/>
        <v>-1.8238946052577976E-2</v>
      </c>
      <c r="AN110" s="62">
        <f t="shared" si="53"/>
        <v>-3.8320680209964026E-4</v>
      </c>
      <c r="AO110" s="62">
        <f t="shared" si="54"/>
        <v>-0.10224186540881609</v>
      </c>
      <c r="AP110" s="62">
        <f t="shared" si="55"/>
        <v>-0.10407239925797279</v>
      </c>
      <c r="AQ110" s="62">
        <f t="shared" si="50"/>
        <v>-0.685061031403291</v>
      </c>
      <c r="AR110" s="62">
        <f t="shared" si="35"/>
        <v>6.9783466334901885</v>
      </c>
      <c r="AS110" s="62">
        <f t="shared" si="36"/>
        <v>0.68590772200000005</v>
      </c>
      <c r="AT110" s="62">
        <f t="shared" si="37"/>
        <v>0.10020363965478229</v>
      </c>
      <c r="AU110" s="62">
        <f t="shared" si="51"/>
        <v>4.8201246647889967E-3</v>
      </c>
      <c r="AV110" s="62" t="str">
        <f t="shared" si="38"/>
        <v/>
      </c>
      <c r="AW110" s="62">
        <f t="shared" si="39"/>
        <v>0.31826199999999999</v>
      </c>
    </row>
    <row r="111" spans="1:49">
      <c r="A111" s="62">
        <v>1978</v>
      </c>
      <c r="B111" s="61">
        <v>194.6</v>
      </c>
      <c r="C111" s="61">
        <v>114913</v>
      </c>
      <c r="D111" s="61">
        <v>204404.1</v>
      </c>
      <c r="F111">
        <v>0.53622497599999996</v>
      </c>
      <c r="G111" s="61"/>
      <c r="H111" s="61">
        <v>0.30441176470588238</v>
      </c>
      <c r="I111" s="61">
        <v>34096.03</v>
      </c>
      <c r="J111" s="61">
        <v>24989.9</v>
      </c>
      <c r="K111" s="61">
        <v>20525.900000000001</v>
      </c>
      <c r="L111" s="61">
        <v>16727.5</v>
      </c>
      <c r="M111" s="61">
        <v>57.950184010000001</v>
      </c>
      <c r="N111" s="62">
        <f t="shared" si="29"/>
        <v>74.875890189091024</v>
      </c>
      <c r="O111" s="61">
        <v>73.100002739999994</v>
      </c>
      <c r="P111">
        <v>78.836720389999996</v>
      </c>
      <c r="Q111">
        <v>95.786976490000001</v>
      </c>
      <c r="R111">
        <v>76.009043210000002</v>
      </c>
      <c r="S111">
        <v>161.1113671</v>
      </c>
      <c r="T111">
        <v>87.224668260000001</v>
      </c>
      <c r="U111">
        <v>114.05459</v>
      </c>
      <c r="V111">
        <v>57.525390000000002</v>
      </c>
      <c r="W111">
        <v>2123</v>
      </c>
      <c r="X111">
        <v>0.68590772200000005</v>
      </c>
      <c r="Y111">
        <v>19100</v>
      </c>
      <c r="Z111" s="61">
        <v>4.3570000000000002</v>
      </c>
      <c r="AB111" s="61">
        <v>0.40265200000000001</v>
      </c>
      <c r="AC111" s="63" t="str">
        <f t="shared" si="30"/>
        <v/>
      </c>
      <c r="AD111" s="20">
        <f t="shared" si="57"/>
        <v>0.53622497599999996</v>
      </c>
      <c r="AE111" s="62" t="str">
        <f t="shared" si="31"/>
        <v/>
      </c>
      <c r="AF111" s="20">
        <f t="shared" si="56"/>
        <v>0.30441176470588238</v>
      </c>
      <c r="AG111" s="62">
        <f t="shared" si="32"/>
        <v>0.16680697696376931</v>
      </c>
      <c r="AH111" s="62">
        <f t="shared" si="33"/>
        <v>0.12225733241162971</v>
      </c>
      <c r="AI111" s="62">
        <f t="shared" si="47"/>
        <v>0.10041824014293256</v>
      </c>
      <c r="AJ111" s="62">
        <f t="shared" si="48"/>
        <v>8.1835442635446162E-2</v>
      </c>
      <c r="AK111" s="62">
        <f t="shared" si="34"/>
        <v>1.8582797507486398E-2</v>
      </c>
      <c r="AL111" s="62">
        <f t="shared" si="40"/>
        <v>4.05606800711561E-4</v>
      </c>
      <c r="AM111" s="62">
        <f t="shared" si="52"/>
        <v>-1.8674099602959144E-2</v>
      </c>
      <c r="AN111" s="62">
        <f t="shared" si="53"/>
        <v>-1.5873237623786649E-2</v>
      </c>
      <c r="AO111" s="62">
        <f t="shared" si="54"/>
        <v>-0.10922083320629276</v>
      </c>
      <c r="AP111" s="62">
        <f t="shared" si="55"/>
        <v>-0.21503201659036497</v>
      </c>
      <c r="AQ111" s="62">
        <f t="shared" si="50"/>
        <v>-0.68445077786746056</v>
      </c>
      <c r="AR111" s="62">
        <f t="shared" si="35"/>
        <v>6.976134683835796</v>
      </c>
      <c r="AS111" s="62">
        <f t="shared" si="36"/>
        <v>0.68590772200000005</v>
      </c>
      <c r="AT111" s="62">
        <f t="shared" si="37"/>
        <v>9.3442352672964968E-2</v>
      </c>
      <c r="AU111" s="62">
        <f t="shared" si="51"/>
        <v>1.2216711887779744E-2</v>
      </c>
      <c r="AV111" s="62" t="str">
        <f t="shared" si="38"/>
        <v/>
      </c>
      <c r="AW111" s="62">
        <f t="shared" si="39"/>
        <v>0.40265200000000001</v>
      </c>
    </row>
    <row r="112" spans="1:49">
      <c r="A112" s="62">
        <v>1979</v>
      </c>
      <c r="B112" s="61">
        <v>239.7</v>
      </c>
      <c r="C112" s="61">
        <v>115890</v>
      </c>
      <c r="D112" s="61">
        <v>221546.6</v>
      </c>
      <c r="F112">
        <v>0.54641443000000001</v>
      </c>
      <c r="G112" s="61"/>
      <c r="H112" s="61">
        <v>0.31621621621621621</v>
      </c>
      <c r="I112" s="61">
        <v>38789.830999999998</v>
      </c>
      <c r="J112" s="61">
        <v>26923.5</v>
      </c>
      <c r="K112" s="61">
        <v>22531.5</v>
      </c>
      <c r="L112" s="61">
        <v>24245.3</v>
      </c>
      <c r="M112" s="61">
        <v>60.637973090000003</v>
      </c>
      <c r="N112" s="62">
        <f t="shared" si="29"/>
        <v>76.904336337980212</v>
      </c>
      <c r="O112" s="61">
        <v>75.700002380000001</v>
      </c>
      <c r="P112">
        <v>81.71052632</v>
      </c>
      <c r="Q112">
        <v>102.57657709999999</v>
      </c>
      <c r="R112">
        <v>79.346042920000002</v>
      </c>
      <c r="S112">
        <v>174.1626454</v>
      </c>
      <c r="T112">
        <v>111.3130819</v>
      </c>
      <c r="U112">
        <v>114.99327</v>
      </c>
      <c r="V112">
        <v>58.101010000000002</v>
      </c>
      <c r="W112">
        <v>2126</v>
      </c>
      <c r="X112">
        <v>0.68590772200000005</v>
      </c>
      <c r="Y112">
        <v>20100</v>
      </c>
      <c r="Z112" s="61">
        <v>5.8571900000000001</v>
      </c>
      <c r="AB112" s="61">
        <v>0.44944099999999998</v>
      </c>
      <c r="AC112" s="63" t="str">
        <f t="shared" si="30"/>
        <v/>
      </c>
      <c r="AD112" s="20">
        <f t="shared" si="57"/>
        <v>0.54641443000000001</v>
      </c>
      <c r="AE112" s="62" t="str">
        <f t="shared" si="31"/>
        <v/>
      </c>
      <c r="AF112" s="20">
        <f t="shared" si="56"/>
        <v>0.31621621621621621</v>
      </c>
      <c r="AG112" s="62">
        <f t="shared" si="32"/>
        <v>0.17508655515363358</v>
      </c>
      <c r="AH112" s="62">
        <f t="shared" si="33"/>
        <v>0.12152522313590007</v>
      </c>
      <c r="AI112" s="62">
        <f t="shared" si="47"/>
        <v>0.10170095140254917</v>
      </c>
      <c r="AJ112" s="62">
        <f t="shared" si="48"/>
        <v>0.1094365700037825</v>
      </c>
      <c r="AK112" s="62">
        <f t="shared" si="34"/>
        <v>-7.7356186012333267E-3</v>
      </c>
      <c r="AL112" s="62">
        <f t="shared" si="40"/>
        <v>9.0736327093003406E-3</v>
      </c>
      <c r="AM112" s="62">
        <f t="shared" si="52"/>
        <v>4.1752563482266546E-2</v>
      </c>
      <c r="AN112" s="62">
        <f t="shared" si="53"/>
        <v>1.6235935368499675E-2</v>
      </c>
      <c r="AO112" s="62">
        <f t="shared" si="54"/>
        <v>5.1163440453688147E-2</v>
      </c>
      <c r="AP112" s="62">
        <f t="shared" si="55"/>
        <v>0.21712928599846085</v>
      </c>
      <c r="AQ112" s="62">
        <f t="shared" si="50"/>
        <v>-0.68269055738388884</v>
      </c>
      <c r="AR112" s="62">
        <f t="shared" si="35"/>
        <v>6.9793070015180048</v>
      </c>
      <c r="AS112" s="62">
        <f t="shared" si="36"/>
        <v>0.68590772200000005</v>
      </c>
      <c r="AT112" s="62">
        <f t="shared" si="37"/>
        <v>9.0725833752357293E-2</v>
      </c>
      <c r="AU112" s="62">
        <f t="shared" si="51"/>
        <v>1.6839681135508208E-2</v>
      </c>
      <c r="AV112" s="62" t="str">
        <f t="shared" si="38"/>
        <v/>
      </c>
      <c r="AW112" s="62">
        <f t="shared" si="39"/>
        <v>0.44944099999999998</v>
      </c>
    </row>
    <row r="113" spans="1:49">
      <c r="A113" s="62">
        <v>1980</v>
      </c>
      <c r="B113" s="61">
        <v>203</v>
      </c>
      <c r="C113" s="61">
        <v>116807</v>
      </c>
      <c r="D113" s="61">
        <v>242838.7</v>
      </c>
      <c r="F113">
        <v>0.54726166300000001</v>
      </c>
      <c r="G113" s="61"/>
      <c r="H113" s="61">
        <v>0.3158333333333333</v>
      </c>
      <c r="I113" s="61">
        <v>43405.025999999998</v>
      </c>
      <c r="J113" s="61">
        <v>30840.2</v>
      </c>
      <c r="K113" s="61">
        <v>29382.400000000001</v>
      </c>
      <c r="L113" s="61">
        <v>31995.4</v>
      </c>
      <c r="M113" s="61">
        <v>61.869224119999998</v>
      </c>
      <c r="N113" s="62">
        <f t="shared" si="29"/>
        <v>81.969207774849039</v>
      </c>
      <c r="O113" s="61">
        <v>81.800002539999994</v>
      </c>
      <c r="P113">
        <v>87.825520830000002</v>
      </c>
      <c r="Q113">
        <v>111.3803771</v>
      </c>
      <c r="R113">
        <v>84.406183260000006</v>
      </c>
      <c r="S113">
        <v>191.0506063</v>
      </c>
      <c r="T113">
        <v>153.03467610000001</v>
      </c>
      <c r="U113">
        <v>115.9121</v>
      </c>
      <c r="V113">
        <v>58.507539999999999</v>
      </c>
      <c r="W113">
        <v>2121</v>
      </c>
      <c r="X113">
        <v>0.68590772200000005</v>
      </c>
      <c r="Y113">
        <v>22700</v>
      </c>
      <c r="Z113" s="61">
        <v>10.9298</v>
      </c>
      <c r="AB113" s="61">
        <v>0.50129600000000007</v>
      </c>
      <c r="AC113" s="63" t="str">
        <f t="shared" si="30"/>
        <v/>
      </c>
      <c r="AD113" s="20">
        <f t="shared" si="57"/>
        <v>0.54726166300000001</v>
      </c>
      <c r="AE113" s="62" t="str">
        <f t="shared" si="31"/>
        <v/>
      </c>
      <c r="AF113" s="20">
        <f t="shared" si="56"/>
        <v>0.3158333333333333</v>
      </c>
      <c r="AG113" s="62">
        <f t="shared" si="32"/>
        <v>0.17874015138443747</v>
      </c>
      <c r="AH113" s="62">
        <f t="shared" si="33"/>
        <v>0.1269987032544648</v>
      </c>
      <c r="AI113" s="62">
        <f t="shared" si="47"/>
        <v>0.12099554148494453</v>
      </c>
      <c r="AJ113" s="62">
        <f t="shared" si="48"/>
        <v>0.13175577039409286</v>
      </c>
      <c r="AK113" s="62">
        <f t="shared" si="34"/>
        <v>-1.0760228909148337E-2</v>
      </c>
      <c r="AL113" s="62">
        <f t="shared" si="40"/>
        <v>8.3878961898726061E-3</v>
      </c>
      <c r="AM113" s="62">
        <f t="shared" si="52"/>
        <v>1.8560152993250388E-2</v>
      </c>
      <c r="AN113" s="62">
        <f t="shared" si="53"/>
        <v>-1.959314320728408E-3</v>
      </c>
      <c r="AO113" s="62">
        <f t="shared" si="54"/>
        <v>2.8767343543110065E-2</v>
      </c>
      <c r="AP113" s="62">
        <f t="shared" si="55"/>
        <v>0.25453635066084834</v>
      </c>
      <c r="AQ113" s="62">
        <f t="shared" si="50"/>
        <v>-0.68367651042025379</v>
      </c>
      <c r="AR113" s="62">
        <f t="shared" si="35"/>
        <v>6.9759664441444285</v>
      </c>
      <c r="AS113" s="62">
        <f t="shared" si="36"/>
        <v>0.68590772200000005</v>
      </c>
      <c r="AT113" s="62">
        <f t="shared" si="37"/>
        <v>9.3477687040821739E-2</v>
      </c>
      <c r="AU113" s="62">
        <f t="shared" si="51"/>
        <v>-5.2094975676799452E-3</v>
      </c>
      <c r="AV113" s="62" t="str">
        <f t="shared" si="38"/>
        <v/>
      </c>
      <c r="AW113" s="62">
        <f t="shared" si="39"/>
        <v>0.50129600000000007</v>
      </c>
    </row>
    <row r="114" spans="1:49">
      <c r="A114" s="62">
        <v>1981</v>
      </c>
      <c r="B114" s="61">
        <v>219.9</v>
      </c>
      <c r="C114" s="61">
        <v>117648</v>
      </c>
      <c r="D114" s="61">
        <v>261068.2</v>
      </c>
      <c r="E114" s="62">
        <v>2.0469381869999999</v>
      </c>
      <c r="F114">
        <v>0.54150943399999996</v>
      </c>
      <c r="G114" s="61"/>
      <c r="H114" s="61">
        <v>0.30581395348837209</v>
      </c>
      <c r="I114" s="61">
        <v>46921.154000000002</v>
      </c>
      <c r="J114" s="61">
        <v>33625.5</v>
      </c>
      <c r="K114" s="61">
        <v>33469</v>
      </c>
      <c r="L114" s="61">
        <v>31464.1</v>
      </c>
      <c r="M114" s="61">
        <v>63.225300539999999</v>
      </c>
      <c r="N114" s="62">
        <f t="shared" si="29"/>
        <v>85.615993729191786</v>
      </c>
      <c r="O114" s="61">
        <v>85.799999360000001</v>
      </c>
      <c r="P114">
        <v>91.810620599999993</v>
      </c>
      <c r="Q114">
        <v>112.4264503</v>
      </c>
      <c r="R114">
        <v>86.006336329999996</v>
      </c>
      <c r="S114">
        <v>194.43109860000001</v>
      </c>
      <c r="T114">
        <v>153.6442993</v>
      </c>
      <c r="U114">
        <v>116.82156999999999</v>
      </c>
      <c r="V114">
        <v>58.991329999999998</v>
      </c>
      <c r="W114">
        <v>2106</v>
      </c>
      <c r="X114">
        <v>0.68849349000000004</v>
      </c>
      <c r="Y114">
        <v>25900</v>
      </c>
      <c r="Z114" s="61">
        <v>7.4341200000000001</v>
      </c>
      <c r="AB114" s="61">
        <v>0.54655500000000001</v>
      </c>
      <c r="AC114" s="63">
        <f t="shared" si="30"/>
        <v>2.0469381869999997E-2</v>
      </c>
      <c r="AD114" s="20">
        <f t="shared" si="57"/>
        <v>0.54150943399999996</v>
      </c>
      <c r="AE114" s="62" t="str">
        <f t="shared" si="31"/>
        <v/>
      </c>
      <c r="AF114" s="20">
        <f t="shared" si="56"/>
        <v>0.30581395348837209</v>
      </c>
      <c r="AG114" s="62">
        <f t="shared" si="32"/>
        <v>0.17972757310158802</v>
      </c>
      <c r="AH114" s="62">
        <f t="shared" si="33"/>
        <v>0.1287996776321283</v>
      </c>
      <c r="AI114" s="62">
        <f t="shared" si="47"/>
        <v>0.12820021741445339</v>
      </c>
      <c r="AJ114" s="62">
        <f t="shared" si="48"/>
        <v>0.12052061491977957</v>
      </c>
      <c r="AK114" s="62">
        <f t="shared" si="34"/>
        <v>7.6796024946738234E-3</v>
      </c>
      <c r="AL114" s="62">
        <f t="shared" si="40"/>
        <v>8.4740876919499287E-4</v>
      </c>
      <c r="AM114" s="62">
        <f t="shared" si="52"/>
        <v>-3.4180377658691426E-2</v>
      </c>
      <c r="AN114" s="62">
        <f t="shared" si="53"/>
        <v>-2.4748135023157956E-2</v>
      </c>
      <c r="AO114" s="62">
        <f t="shared" si="54"/>
        <v>-2.5988942473825074E-2</v>
      </c>
      <c r="AP114" s="62">
        <f t="shared" si="55"/>
        <v>-3.9552797381871202E-2</v>
      </c>
      <c r="AQ114" s="62">
        <f t="shared" si="50"/>
        <v>-0.68325724404630295</v>
      </c>
      <c r="AR114" s="62">
        <f t="shared" si="35"/>
        <v>6.9692884486476174</v>
      </c>
      <c r="AS114" s="62">
        <f t="shared" si="36"/>
        <v>0.68849349000000004</v>
      </c>
      <c r="AT114" s="62">
        <f t="shared" si="37"/>
        <v>9.9207793212654771E-2</v>
      </c>
      <c r="AU114" s="62">
        <f t="shared" si="51"/>
        <v>6.5769553474465559E-2</v>
      </c>
      <c r="AV114" s="62" t="str">
        <f t="shared" si="38"/>
        <v/>
      </c>
      <c r="AW114" s="62">
        <f t="shared" si="39"/>
        <v>0.54655500000000001</v>
      </c>
    </row>
    <row r="115" spans="1:49">
      <c r="A115" s="62">
        <v>1982</v>
      </c>
      <c r="B115" s="61">
        <v>235</v>
      </c>
      <c r="C115" s="61">
        <v>118455</v>
      </c>
      <c r="D115" s="61">
        <v>274086.59999999998</v>
      </c>
      <c r="E115" s="62">
        <v>2.128541539</v>
      </c>
      <c r="F115">
        <v>0.55355859100000004</v>
      </c>
      <c r="G115" s="61"/>
      <c r="H115" s="61">
        <v>0.2944649446494465</v>
      </c>
      <c r="I115" s="61">
        <v>47245.063999999998</v>
      </c>
      <c r="J115" s="61">
        <v>35281.199999999997</v>
      </c>
      <c r="K115" s="61">
        <v>34432.5</v>
      </c>
      <c r="L115" s="61">
        <v>32656.3</v>
      </c>
      <c r="M115" s="61">
        <v>64.542602299999999</v>
      </c>
      <c r="N115" s="62">
        <f t="shared" si="29"/>
        <v>87.450905914475698</v>
      </c>
      <c r="O115" s="61">
        <v>88.100001230000004</v>
      </c>
      <c r="P115">
        <v>94.189602449999995</v>
      </c>
      <c r="Q115">
        <v>113.1947009</v>
      </c>
      <c r="R115">
        <v>87.410961119999996</v>
      </c>
      <c r="S115">
        <v>198.49418990000001</v>
      </c>
      <c r="T115">
        <v>160.77518929999999</v>
      </c>
      <c r="U115">
        <v>117.70892000000001</v>
      </c>
      <c r="V115">
        <v>59.51688</v>
      </c>
      <c r="W115">
        <v>2104</v>
      </c>
      <c r="X115">
        <v>0.69079106999999995</v>
      </c>
      <c r="Y115">
        <v>28800</v>
      </c>
      <c r="Z115" s="61">
        <v>6.9352499999999999</v>
      </c>
      <c r="AB115" s="61">
        <v>0.58573700000000006</v>
      </c>
      <c r="AC115" s="63">
        <f t="shared" si="30"/>
        <v>2.128541539E-2</v>
      </c>
      <c r="AD115" s="20">
        <f t="shared" si="57"/>
        <v>0.55355859100000004</v>
      </c>
      <c r="AE115" s="62" t="str">
        <f t="shared" si="31"/>
        <v/>
      </c>
      <c r="AF115" s="20">
        <f t="shared" si="56"/>
        <v>0.2944649446494465</v>
      </c>
      <c r="AG115" s="62">
        <f t="shared" si="32"/>
        <v>0.17237276101786808</v>
      </c>
      <c r="AH115" s="62">
        <f t="shared" si="33"/>
        <v>0.12872281972194191</v>
      </c>
      <c r="AI115" s="62">
        <f t="shared" si="47"/>
        <v>0.12562635313072584</v>
      </c>
      <c r="AJ115" s="62">
        <f t="shared" si="48"/>
        <v>0.11914591957432433</v>
      </c>
      <c r="AK115" s="62">
        <f t="shared" si="34"/>
        <v>6.4804335564015159E-3</v>
      </c>
      <c r="AL115" s="62">
        <f t="shared" si="40"/>
        <v>4.3763620434690668E-3</v>
      </c>
      <c r="AM115" s="62">
        <f t="shared" si="52"/>
        <v>-1.4395332206581707E-2</v>
      </c>
      <c r="AN115" s="62">
        <f t="shared" si="53"/>
        <v>-5.005736038274311E-3</v>
      </c>
      <c r="AO115" s="62">
        <f t="shared" si="54"/>
        <v>-5.2347409396475547E-4</v>
      </c>
      <c r="AP115" s="62">
        <f t="shared" si="55"/>
        <v>2.4161411095482671E-2</v>
      </c>
      <c r="AQ115" s="62">
        <f t="shared" si="50"/>
        <v>-0.68195482749491632</v>
      </c>
      <c r="AR115" s="62">
        <f t="shared" si="35"/>
        <v>6.9696407463626837</v>
      </c>
      <c r="AS115" s="62">
        <f t="shared" si="36"/>
        <v>0.69079106999999995</v>
      </c>
      <c r="AT115" s="62">
        <f t="shared" si="37"/>
        <v>0.10507627881114948</v>
      </c>
      <c r="AU115" s="62">
        <f t="shared" si="51"/>
        <v>5.3135747686724008E-2</v>
      </c>
      <c r="AV115" s="62" t="str">
        <f t="shared" si="38"/>
        <v/>
      </c>
      <c r="AW115" s="62">
        <f t="shared" si="39"/>
        <v>0.58573700000000006</v>
      </c>
    </row>
    <row r="116" spans="1:49">
      <c r="A116" s="62">
        <v>1983</v>
      </c>
      <c r="B116" s="61">
        <v>232.2</v>
      </c>
      <c r="C116" s="61">
        <v>119270</v>
      </c>
      <c r="D116" s="61">
        <v>285058.3</v>
      </c>
      <c r="E116" s="62">
        <v>2.2421597040000001</v>
      </c>
      <c r="F116">
        <v>0.56066367100000003</v>
      </c>
      <c r="G116" s="61"/>
      <c r="H116" s="61">
        <v>0.27978723404255323</v>
      </c>
      <c r="I116" s="61">
        <v>50635.307000000001</v>
      </c>
      <c r="J116" s="61">
        <v>37322.699999999997</v>
      </c>
      <c r="K116" s="61">
        <v>34910.1</v>
      </c>
      <c r="L116" s="61">
        <v>30014.9</v>
      </c>
      <c r="M116" s="61">
        <v>65.141536049999999</v>
      </c>
      <c r="N116" s="62">
        <f t="shared" si="29"/>
        <v>89.499550578146497</v>
      </c>
      <c r="O116" s="61">
        <v>89.700000709999998</v>
      </c>
      <c r="P116">
        <v>96.033155710000003</v>
      </c>
      <c r="Q116">
        <v>112.7263092</v>
      </c>
      <c r="R116">
        <v>87.664705830000003</v>
      </c>
      <c r="S116">
        <v>188.7780449</v>
      </c>
      <c r="T116">
        <v>152.7610061</v>
      </c>
      <c r="U116">
        <v>118.5521</v>
      </c>
      <c r="V116">
        <v>60.434759999999997</v>
      </c>
      <c r="W116">
        <v>2095</v>
      </c>
      <c r="X116">
        <v>0.69471257900000005</v>
      </c>
      <c r="Y116">
        <v>31800</v>
      </c>
      <c r="Z116" s="61">
        <v>6.3922600000000003</v>
      </c>
      <c r="AB116" s="61">
        <v>0.64083900000000005</v>
      </c>
      <c r="AC116" s="63">
        <f t="shared" si="30"/>
        <v>2.2421597040000001E-2</v>
      </c>
      <c r="AD116" s="20">
        <f t="shared" si="57"/>
        <v>0.56066367100000003</v>
      </c>
      <c r="AE116" s="62" t="str">
        <f t="shared" si="31"/>
        <v/>
      </c>
      <c r="AF116" s="20">
        <f t="shared" si="56"/>
        <v>0.27978723404255323</v>
      </c>
      <c r="AG116" s="62">
        <f t="shared" si="32"/>
        <v>0.17763140732965854</v>
      </c>
      <c r="AH116" s="62">
        <f t="shared" si="33"/>
        <v>0.13093005886865949</v>
      </c>
      <c r="AI116" s="62">
        <f t="shared" si="47"/>
        <v>0.12246652702271781</v>
      </c>
      <c r="AJ116" s="62">
        <f t="shared" si="48"/>
        <v>0.10529389952862275</v>
      </c>
      <c r="AK116" s="62">
        <f t="shared" si="34"/>
        <v>1.7172627494095052E-2</v>
      </c>
      <c r="AL116" s="62">
        <f t="shared" si="40"/>
        <v>-3.7723374380919869E-3</v>
      </c>
      <c r="AM116" s="62">
        <f t="shared" si="52"/>
        <v>-2.7302557647262027E-2</v>
      </c>
      <c r="AN116" s="62">
        <f t="shared" si="53"/>
        <v>-2.0257354925049636E-2</v>
      </c>
      <c r="AO116" s="62">
        <f t="shared" si="54"/>
        <v>-7.3343913486311918E-2</v>
      </c>
      <c r="AP116" s="62">
        <f t="shared" si="55"/>
        <v>-7.4288444114434679E-2</v>
      </c>
      <c r="AQ116" s="62">
        <f t="shared" si="50"/>
        <v>-0.67378809030443121</v>
      </c>
      <c r="AR116" s="62">
        <f t="shared" si="35"/>
        <v>6.9735207420518073</v>
      </c>
      <c r="AS116" s="62">
        <f t="shared" si="36"/>
        <v>0.69471257900000005</v>
      </c>
      <c r="AT116" s="62">
        <f t="shared" si="37"/>
        <v>0.11155612729045251</v>
      </c>
      <c r="AU116" s="62">
        <f t="shared" si="51"/>
        <v>4.6196456843828566E-2</v>
      </c>
      <c r="AV116" s="62" t="str">
        <f t="shared" si="38"/>
        <v/>
      </c>
      <c r="AW116" s="62">
        <f t="shared" si="39"/>
        <v>0.64083900000000005</v>
      </c>
    </row>
    <row r="117" spans="1:49">
      <c r="A117" s="62">
        <v>1984</v>
      </c>
      <c r="B117" s="61">
        <v>251.1</v>
      </c>
      <c r="C117" s="61">
        <v>120035</v>
      </c>
      <c r="D117" s="61">
        <v>302974.90000000002</v>
      </c>
      <c r="E117" s="62">
        <v>2.3319601510000001</v>
      </c>
      <c r="F117">
        <v>0.55447154499999995</v>
      </c>
      <c r="G117" s="61"/>
      <c r="H117" s="61">
        <v>0.27674418604651163</v>
      </c>
      <c r="I117" s="61">
        <v>51480.623</v>
      </c>
      <c r="J117" s="61">
        <v>40016.9</v>
      </c>
      <c r="K117" s="61">
        <v>40325</v>
      </c>
      <c r="L117" s="61">
        <v>32320</v>
      </c>
      <c r="M117" s="61">
        <v>66.758667549999998</v>
      </c>
      <c r="N117" s="62">
        <f t="shared" si="29"/>
        <v>92.228994125740357</v>
      </c>
      <c r="O117" s="61">
        <v>91.700001009999994</v>
      </c>
      <c r="P117">
        <v>98.101265819999995</v>
      </c>
      <c r="Q117">
        <v>113.13838010000001</v>
      </c>
      <c r="R117">
        <v>88.788273419999996</v>
      </c>
      <c r="S117">
        <v>187.86663770000001</v>
      </c>
      <c r="T117">
        <v>148.71692530000001</v>
      </c>
      <c r="U117">
        <v>119.31892000000001</v>
      </c>
      <c r="V117">
        <v>60.643999999999998</v>
      </c>
      <c r="W117">
        <v>2108</v>
      </c>
      <c r="X117">
        <v>0.68549114499999997</v>
      </c>
      <c r="Y117">
        <v>33200</v>
      </c>
      <c r="Z117" s="61">
        <v>6.0999800000000004</v>
      </c>
      <c r="AB117" s="61">
        <v>0.65577099999999999</v>
      </c>
      <c r="AC117" s="63">
        <f t="shared" si="30"/>
        <v>2.3319601509999999E-2</v>
      </c>
      <c r="AD117" s="20">
        <f t="shared" si="57"/>
        <v>0.55447154499999995</v>
      </c>
      <c r="AE117" s="62" t="str">
        <f t="shared" si="31"/>
        <v/>
      </c>
      <c r="AF117" s="20">
        <f t="shared" si="56"/>
        <v>0.27674418604651163</v>
      </c>
      <c r="AG117" s="62">
        <f t="shared" si="32"/>
        <v>0.16991712184738733</v>
      </c>
      <c r="AH117" s="62">
        <f t="shared" si="33"/>
        <v>0.13207991817143927</v>
      </c>
      <c r="AI117" s="62">
        <f t="shared" si="47"/>
        <v>0.13309683409417744</v>
      </c>
      <c r="AJ117" s="62">
        <f t="shared" si="48"/>
        <v>0.10667550348230166</v>
      </c>
      <c r="AK117" s="62">
        <f t="shared" si="34"/>
        <v>2.6421330611875779E-2</v>
      </c>
      <c r="AL117" s="62">
        <f t="shared" si="40"/>
        <v>-8.7341812105326284E-3</v>
      </c>
      <c r="AM117" s="62">
        <f t="shared" si="52"/>
        <v>-2.6392113434540634E-2</v>
      </c>
      <c r="AN117" s="62">
        <f t="shared" si="53"/>
        <v>-1.7305738347151579E-2</v>
      </c>
      <c r="AO117" s="62">
        <f t="shared" si="54"/>
        <v>-3.4880569417190602E-2</v>
      </c>
      <c r="AP117" s="62">
        <f t="shared" si="55"/>
        <v>-5.6870926948782478E-2</v>
      </c>
      <c r="AQ117" s="62">
        <f t="shared" si="50"/>
        <v>-0.67677920609560249</v>
      </c>
      <c r="AR117" s="62">
        <f t="shared" si="35"/>
        <v>6.9767157035656506</v>
      </c>
      <c r="AS117" s="62">
        <f t="shared" si="36"/>
        <v>0.68549114499999997</v>
      </c>
      <c r="AT117" s="62">
        <f t="shared" si="37"/>
        <v>0.10958003451771087</v>
      </c>
      <c r="AU117" s="62">
        <f t="shared" si="51"/>
        <v>3.3881652757312988E-2</v>
      </c>
      <c r="AV117" s="62" t="str">
        <f t="shared" si="38"/>
        <v/>
      </c>
      <c r="AW117" s="62">
        <f t="shared" si="39"/>
        <v>0.65577099999999999</v>
      </c>
    </row>
    <row r="118" spans="1:49">
      <c r="A118" s="62">
        <v>1985</v>
      </c>
      <c r="B118" s="61">
        <v>200.5</v>
      </c>
      <c r="C118" s="61">
        <v>120754</v>
      </c>
      <c r="D118" s="61">
        <v>325401.90000000002</v>
      </c>
      <c r="E118" s="62">
        <v>2.4797884570000002</v>
      </c>
      <c r="F118">
        <v>0.54586739299999998</v>
      </c>
      <c r="G118" s="61"/>
      <c r="H118" s="61">
        <v>0.27500000000000002</v>
      </c>
      <c r="I118" s="61">
        <v>53005</v>
      </c>
      <c r="J118" s="61">
        <v>42758.9</v>
      </c>
      <c r="K118" s="61">
        <v>41959</v>
      </c>
      <c r="L118" s="61">
        <v>31076</v>
      </c>
      <c r="M118" s="61">
        <v>69.742243020000004</v>
      </c>
      <c r="N118" s="62">
        <f t="shared" si="29"/>
        <v>94.253834144175414</v>
      </c>
      <c r="O118" s="61">
        <v>93.500002800000004</v>
      </c>
      <c r="P118">
        <v>99.668325039999999</v>
      </c>
      <c r="Q118">
        <v>112.68732610000001</v>
      </c>
      <c r="R118">
        <v>91.382913669999994</v>
      </c>
      <c r="S118">
        <v>183.55706979999999</v>
      </c>
      <c r="T118">
        <v>145.66399910000001</v>
      </c>
      <c r="U118">
        <v>119.98866</v>
      </c>
      <c r="V118">
        <v>60.949469999999998</v>
      </c>
      <c r="W118">
        <v>2093</v>
      </c>
      <c r="X118">
        <v>0.67291224000000005</v>
      </c>
      <c r="Y118">
        <v>34900</v>
      </c>
      <c r="Z118" s="61">
        <v>7.3148299999999997</v>
      </c>
      <c r="AB118" s="61">
        <v>0.65897400000000006</v>
      </c>
      <c r="AC118" s="63">
        <f t="shared" si="30"/>
        <v>2.4797884570000001E-2</v>
      </c>
      <c r="AD118" s="20">
        <f t="shared" si="57"/>
        <v>0.54586739299999998</v>
      </c>
      <c r="AE118" s="62" t="str">
        <f t="shared" si="31"/>
        <v/>
      </c>
      <c r="AF118" s="20">
        <f t="shared" si="56"/>
        <v>0.27500000000000002</v>
      </c>
      <c r="AG118" s="62">
        <f t="shared" si="32"/>
        <v>0.16289087433109639</v>
      </c>
      <c r="AH118" s="62">
        <f t="shared" si="33"/>
        <v>0.13140335074872028</v>
      </c>
      <c r="AI118" s="62">
        <f t="shared" si="47"/>
        <v>0.12894515981621496</v>
      </c>
      <c r="AJ118" s="62">
        <f t="shared" si="48"/>
        <v>9.5500364318708647E-2</v>
      </c>
      <c r="AK118" s="62">
        <f t="shared" si="34"/>
        <v>3.3444795497506313E-2</v>
      </c>
      <c r="AL118" s="62">
        <f t="shared" si="40"/>
        <v>-5.8693011083408471E-3</v>
      </c>
      <c r="AM118" s="62">
        <f t="shared" si="52"/>
        <v>-2.5711669434224923E-2</v>
      </c>
      <c r="AN118" s="62">
        <f t="shared" si="53"/>
        <v>7.0869805967438554E-3</v>
      </c>
      <c r="AO118" s="62">
        <f t="shared" si="54"/>
        <v>-4.4923665980449327E-2</v>
      </c>
      <c r="AP118" s="62">
        <f t="shared" si="55"/>
        <v>-4.2459030370412175E-2</v>
      </c>
      <c r="AQ118" s="62">
        <f t="shared" si="50"/>
        <v>-0.6773520780793405</v>
      </c>
      <c r="AR118" s="62">
        <f t="shared" si="35"/>
        <v>6.9690016443666591</v>
      </c>
      <c r="AS118" s="62">
        <f t="shared" si="36"/>
        <v>0.67291224000000005</v>
      </c>
      <c r="AT118" s="62">
        <f t="shared" si="37"/>
        <v>0.10725198592878529</v>
      </c>
      <c r="AU118" s="62">
        <f t="shared" si="51"/>
        <v>3.9282844962172006E-2</v>
      </c>
      <c r="AV118" s="62" t="str">
        <f t="shared" si="38"/>
        <v/>
      </c>
      <c r="AW118" s="62">
        <f t="shared" si="39"/>
        <v>0.65897400000000006</v>
      </c>
    </row>
    <row r="119" spans="1:49">
      <c r="A119" s="62">
        <v>1986</v>
      </c>
      <c r="B119" s="61">
        <v>159.1</v>
      </c>
      <c r="C119" s="61">
        <v>121492</v>
      </c>
      <c r="D119" s="61">
        <v>340559.5</v>
      </c>
      <c r="E119" s="62">
        <v>2.444094378</v>
      </c>
      <c r="F119">
        <v>0.54311342600000001</v>
      </c>
      <c r="G119" s="61"/>
      <c r="H119" s="61">
        <v>0.27253731343283583</v>
      </c>
      <c r="I119" s="61">
        <v>53640</v>
      </c>
      <c r="J119" s="61">
        <v>45556.1</v>
      </c>
      <c r="K119" s="61">
        <v>35291</v>
      </c>
      <c r="L119" s="61">
        <v>21551</v>
      </c>
      <c r="M119" s="61">
        <v>71.379487580000003</v>
      </c>
      <c r="N119" s="62">
        <f t="shared" si="29"/>
        <v>95.796197395853355</v>
      </c>
      <c r="O119" s="61">
        <v>94.100002129999993</v>
      </c>
      <c r="P119">
        <v>100.0533049</v>
      </c>
      <c r="Q119">
        <v>111.1994297</v>
      </c>
      <c r="R119">
        <v>92.456710580000006</v>
      </c>
      <c r="S119">
        <v>159.44946379999999</v>
      </c>
      <c r="T119">
        <v>98.997743400000004</v>
      </c>
      <c r="U119">
        <v>120.55145</v>
      </c>
      <c r="V119">
        <v>61.174759999999999</v>
      </c>
      <c r="W119">
        <v>2097</v>
      </c>
      <c r="X119">
        <v>0.66583871800000005</v>
      </c>
      <c r="Y119">
        <v>38000</v>
      </c>
      <c r="Z119" s="61">
        <v>4.9613199999999997</v>
      </c>
      <c r="AB119" s="61">
        <v>0.69120199999999998</v>
      </c>
      <c r="AC119" s="63">
        <f t="shared" si="30"/>
        <v>2.4440943779999998E-2</v>
      </c>
      <c r="AD119" s="20">
        <f t="shared" si="57"/>
        <v>0.54311342600000001</v>
      </c>
      <c r="AE119" s="62" t="str">
        <f t="shared" si="31"/>
        <v/>
      </c>
      <c r="AF119" s="20">
        <f t="shared" si="56"/>
        <v>0.27253731343283583</v>
      </c>
      <c r="AG119" s="62">
        <f t="shared" si="32"/>
        <v>0.15750551665714801</v>
      </c>
      <c r="AH119" s="62">
        <f t="shared" si="33"/>
        <v>0.13376840170366705</v>
      </c>
      <c r="AI119" s="62">
        <f t="shared" si="47"/>
        <v>0.10362653222124181</v>
      </c>
      <c r="AJ119" s="62">
        <f t="shared" si="48"/>
        <v>6.3281159386245275E-2</v>
      </c>
      <c r="AK119" s="62">
        <f t="shared" si="34"/>
        <v>4.0345372834996535E-2</v>
      </c>
      <c r="AL119" s="62">
        <f t="shared" si="40"/>
        <v>-1.2376315773126824E-2</v>
      </c>
      <c r="AM119" s="62">
        <f t="shared" si="52"/>
        <v>-2.9523189509964531E-2</v>
      </c>
      <c r="AN119" s="62">
        <f t="shared" si="53"/>
        <v>-4.5494645456326845E-3</v>
      </c>
      <c r="AO119" s="62">
        <f t="shared" si="54"/>
        <v>-0.15703008054525702</v>
      </c>
      <c r="AP119" s="62">
        <f t="shared" si="55"/>
        <v>-0.40243702246933899</v>
      </c>
      <c r="AQ119" s="62">
        <f t="shared" si="50"/>
        <v>-0.67834194660909686</v>
      </c>
      <c r="AR119" s="62">
        <f t="shared" si="35"/>
        <v>6.9699210842928228</v>
      </c>
      <c r="AS119" s="62">
        <f t="shared" si="36"/>
        <v>0.66583871800000005</v>
      </c>
      <c r="AT119" s="62">
        <f t="shared" si="37"/>
        <v>0.11158108935442999</v>
      </c>
      <c r="AU119" s="62">
        <f t="shared" si="51"/>
        <v>5.6916815040404321E-2</v>
      </c>
      <c r="AV119" s="62" t="str">
        <f t="shared" si="38"/>
        <v/>
      </c>
      <c r="AW119" s="62">
        <f t="shared" si="39"/>
        <v>0.69120199999999998</v>
      </c>
    </row>
    <row r="120" spans="1:49">
      <c r="A120" s="62">
        <v>1987</v>
      </c>
      <c r="B120" s="61">
        <v>123.5</v>
      </c>
      <c r="C120" s="61">
        <v>122091</v>
      </c>
      <c r="D120" s="61">
        <v>354170.2</v>
      </c>
      <c r="E120" s="62">
        <v>2.5009868480000002</v>
      </c>
      <c r="F120">
        <v>0.54659248999999999</v>
      </c>
      <c r="G120" s="61"/>
      <c r="H120" s="61">
        <v>0.28505747126436781</v>
      </c>
      <c r="I120" s="61">
        <v>57731</v>
      </c>
      <c r="J120" s="61">
        <v>50196.2</v>
      </c>
      <c r="K120" s="61">
        <v>33316</v>
      </c>
      <c r="L120" s="61">
        <v>21739</v>
      </c>
      <c r="M120" s="61">
        <v>73.736344250000002</v>
      </c>
      <c r="N120" s="62">
        <f t="shared" si="29"/>
        <v>95.967270285861588</v>
      </c>
      <c r="O120" s="61">
        <v>94.200001389999997</v>
      </c>
      <c r="P120">
        <v>100.3575077</v>
      </c>
      <c r="Q120">
        <v>110.51155799999999</v>
      </c>
      <c r="R120">
        <v>92.792628489999998</v>
      </c>
      <c r="S120">
        <v>151.7380976</v>
      </c>
      <c r="T120">
        <v>93.893964330000003</v>
      </c>
      <c r="U120">
        <v>121.02182999999999</v>
      </c>
      <c r="V120">
        <v>61.354100000000003</v>
      </c>
      <c r="W120">
        <v>2096</v>
      </c>
      <c r="X120">
        <v>0.657512188</v>
      </c>
      <c r="Y120">
        <v>39700</v>
      </c>
      <c r="Z120" s="61">
        <v>3.66879</v>
      </c>
      <c r="AB120" s="61">
        <v>0.71618700000000002</v>
      </c>
      <c r="AC120" s="63">
        <f t="shared" si="30"/>
        <v>2.5009868480000003E-2</v>
      </c>
      <c r="AD120" s="20">
        <f t="shared" si="57"/>
        <v>0.54659248999999999</v>
      </c>
      <c r="AE120" s="62" t="str">
        <f t="shared" si="31"/>
        <v/>
      </c>
      <c r="AF120" s="20">
        <f t="shared" si="56"/>
        <v>0.28505747126436781</v>
      </c>
      <c r="AG120" s="62">
        <f t="shared" si="32"/>
        <v>0.16300355027046318</v>
      </c>
      <c r="AH120" s="62">
        <f t="shared" si="33"/>
        <v>0.14172903310329327</v>
      </c>
      <c r="AI120" s="62">
        <f t="shared" si="47"/>
        <v>9.406776741803799E-2</v>
      </c>
      <c r="AJ120" s="62">
        <f t="shared" si="48"/>
        <v>6.1380093525655176E-2</v>
      </c>
      <c r="AK120" s="62">
        <f t="shared" si="34"/>
        <v>3.2687673892382814E-2</v>
      </c>
      <c r="AL120" s="62">
        <f t="shared" si="40"/>
        <v>1.2515868437943695E-3</v>
      </c>
      <c r="AM120" s="62">
        <f t="shared" si="52"/>
        <v>-7.9893482123322632E-3</v>
      </c>
      <c r="AN120" s="62">
        <f t="shared" si="53"/>
        <v>1.8424532375870594E-3</v>
      </c>
      <c r="AO120" s="62">
        <f t="shared" si="54"/>
        <v>-5.135524582324541E-2</v>
      </c>
      <c r="AP120" s="62">
        <f t="shared" si="55"/>
        <v>-5.4715157201956216E-2</v>
      </c>
      <c r="AQ120" s="62">
        <f t="shared" si="50"/>
        <v>-0.67930894395760366</v>
      </c>
      <c r="AR120" s="62">
        <f t="shared" si="35"/>
        <v>6.9684771014833293</v>
      </c>
      <c r="AS120" s="62">
        <f t="shared" si="36"/>
        <v>0.657512188</v>
      </c>
      <c r="AT120" s="62">
        <f t="shared" si="37"/>
        <v>0.11209299935454761</v>
      </c>
      <c r="AU120" s="62">
        <f t="shared" si="51"/>
        <v>4.7828992220915273E-2</v>
      </c>
      <c r="AV120" s="62" t="str">
        <f t="shared" si="38"/>
        <v/>
      </c>
      <c r="AW120" s="62">
        <f t="shared" si="39"/>
        <v>0.71618700000000002</v>
      </c>
    </row>
    <row r="121" spans="1:49">
      <c r="A121" s="62">
        <v>1988</v>
      </c>
      <c r="B121" s="61">
        <v>125.85</v>
      </c>
      <c r="C121" s="61">
        <v>122613</v>
      </c>
      <c r="D121" s="61">
        <v>380742.9</v>
      </c>
      <c r="E121" s="62">
        <v>2.52307412</v>
      </c>
      <c r="F121">
        <v>0.53700828199999995</v>
      </c>
      <c r="G121" s="61"/>
      <c r="H121" s="61">
        <v>0.29919137466307277</v>
      </c>
      <c r="I121" s="61">
        <v>61471</v>
      </c>
      <c r="J121" s="61">
        <v>55117.4</v>
      </c>
      <c r="K121" s="61">
        <v>33928</v>
      </c>
      <c r="L121" s="61">
        <v>24007</v>
      </c>
      <c r="M121" s="61">
        <v>78.409209410000003</v>
      </c>
      <c r="N121" s="62">
        <f t="shared" si="29"/>
        <v>96.606110697482805</v>
      </c>
      <c r="O121" s="61">
        <v>94.899999980000004</v>
      </c>
      <c r="P121">
        <v>100.7770763</v>
      </c>
      <c r="Q121">
        <v>110.56074769999999</v>
      </c>
      <c r="R121">
        <v>93.241253490000005</v>
      </c>
      <c r="S121">
        <v>147.1306984</v>
      </c>
      <c r="T121">
        <v>90.161037190000002</v>
      </c>
      <c r="U121">
        <v>121.43294</v>
      </c>
      <c r="V121">
        <v>62.012279999999997</v>
      </c>
      <c r="W121">
        <v>2092</v>
      </c>
      <c r="X121">
        <v>0.64753580099999997</v>
      </c>
      <c r="Y121">
        <v>40900</v>
      </c>
      <c r="Z121" s="61">
        <v>3.8347799999999999</v>
      </c>
      <c r="AB121" s="61">
        <v>0.69539000000000006</v>
      </c>
      <c r="AC121" s="63">
        <f t="shared" si="30"/>
        <v>2.52307412E-2</v>
      </c>
      <c r="AD121" s="20">
        <f t="shared" si="57"/>
        <v>0.53700828199999995</v>
      </c>
      <c r="AE121" s="62" t="str">
        <f t="shared" si="31"/>
        <v/>
      </c>
      <c r="AF121" s="20">
        <f t="shared" si="56"/>
        <v>0.29919137466307277</v>
      </c>
      <c r="AG121" s="62">
        <f t="shared" si="32"/>
        <v>0.16145015442178962</v>
      </c>
      <c r="AH121" s="62">
        <f t="shared" si="33"/>
        <v>0.14476277824222067</v>
      </c>
      <c r="AI121" s="62">
        <f t="shared" si="47"/>
        <v>8.9110000475386406E-2</v>
      </c>
      <c r="AJ121" s="62">
        <f t="shared" si="48"/>
        <v>6.3053047082427538E-2</v>
      </c>
      <c r="AK121" s="62">
        <f t="shared" si="34"/>
        <v>2.6056953392958868E-2</v>
      </c>
      <c r="AL121" s="62">
        <f t="shared" si="40"/>
        <v>-2.4627736171274361E-3</v>
      </c>
      <c r="AM121" s="62">
        <f t="shared" si="52"/>
        <v>-6.1897880742935989E-3</v>
      </c>
      <c r="AN121" s="62">
        <f t="shared" si="53"/>
        <v>-1.8117426327226539E-3</v>
      </c>
      <c r="AO121" s="62">
        <f t="shared" si="54"/>
        <v>-3.7469494216995393E-2</v>
      </c>
      <c r="AP121" s="62">
        <f t="shared" si="55"/>
        <v>-4.7203531106728744E-2</v>
      </c>
      <c r="AQ121" s="62">
        <f t="shared" si="50"/>
        <v>-0.67202974630346557</v>
      </c>
      <c r="AR121" s="62">
        <f t="shared" si="35"/>
        <v>6.9738460788813477</v>
      </c>
      <c r="AS121" s="62">
        <f t="shared" si="36"/>
        <v>0.64753580099999997</v>
      </c>
      <c r="AT121" s="62">
        <f t="shared" si="37"/>
        <v>0.10742156977845155</v>
      </c>
      <c r="AU121" s="62">
        <f t="shared" si="51"/>
        <v>3.0053101858470616E-2</v>
      </c>
      <c r="AV121" s="62" t="str">
        <f t="shared" si="38"/>
        <v/>
      </c>
      <c r="AW121" s="62">
        <f t="shared" si="39"/>
        <v>0.69539000000000006</v>
      </c>
    </row>
    <row r="122" spans="1:49">
      <c r="A122" s="62">
        <v>1989</v>
      </c>
      <c r="B122" s="61">
        <v>143.44999999999999</v>
      </c>
      <c r="C122" s="61">
        <v>123108</v>
      </c>
      <c r="D122" s="61">
        <v>410122.2</v>
      </c>
      <c r="E122" s="62">
        <v>2.62781128</v>
      </c>
      <c r="F122">
        <v>0.53315713600000003</v>
      </c>
      <c r="G122" s="61"/>
      <c r="H122" s="61">
        <v>0.31060606060606061</v>
      </c>
      <c r="I122" s="61">
        <v>65859</v>
      </c>
      <c r="J122" s="61">
        <v>60111.7</v>
      </c>
      <c r="K122" s="61">
        <v>37823</v>
      </c>
      <c r="L122" s="61">
        <v>28981</v>
      </c>
      <c r="M122" s="61">
        <v>82.236081949999999</v>
      </c>
      <c r="N122" s="62">
        <f t="shared" si="29"/>
        <v>98.819117225020392</v>
      </c>
      <c r="O122" s="61">
        <v>96.999999549999998</v>
      </c>
      <c r="P122">
        <v>102.7790644</v>
      </c>
      <c r="Q122">
        <v>113.2705479</v>
      </c>
      <c r="R122">
        <v>96.457193680000003</v>
      </c>
      <c r="S122">
        <v>151.7839175</v>
      </c>
      <c r="T122">
        <v>94.327455389999997</v>
      </c>
      <c r="U122">
        <v>121.83114</v>
      </c>
      <c r="V122">
        <v>62.87885</v>
      </c>
      <c r="W122">
        <v>2070</v>
      </c>
      <c r="X122">
        <v>0.64445823400000002</v>
      </c>
      <c r="Y122">
        <v>43700</v>
      </c>
      <c r="Z122" s="61">
        <v>5.1170999999999998</v>
      </c>
      <c r="AB122" s="61">
        <v>0.66521299999999994</v>
      </c>
      <c r="AC122" s="63">
        <f t="shared" si="30"/>
        <v>2.62781128E-2</v>
      </c>
      <c r="AD122" s="20">
        <f t="shared" si="57"/>
        <v>0.53315713600000003</v>
      </c>
      <c r="AE122" s="62" t="str">
        <f t="shared" si="31"/>
        <v/>
      </c>
      <c r="AF122" s="20">
        <f t="shared" si="56"/>
        <v>0.31060606060606061</v>
      </c>
      <c r="AG122" s="62">
        <f t="shared" si="32"/>
        <v>0.16058384549775651</v>
      </c>
      <c r="AH122" s="62">
        <f t="shared" si="33"/>
        <v>0.14657021736448306</v>
      </c>
      <c r="AI122" s="62">
        <f t="shared" si="47"/>
        <v>9.2223732341238776E-2</v>
      </c>
      <c r="AJ122" s="62">
        <f t="shared" si="48"/>
        <v>7.0664304443895015E-2</v>
      </c>
      <c r="AK122" s="62">
        <f t="shared" si="34"/>
        <v>2.1559427897343761E-2</v>
      </c>
      <c r="AL122" s="62">
        <f t="shared" si="40"/>
        <v>-2.978316791787298E-3</v>
      </c>
      <c r="AM122" s="62">
        <f t="shared" si="52"/>
        <v>1.5649802146823746E-3</v>
      </c>
      <c r="AN122" s="62">
        <f t="shared" si="53"/>
        <v>1.1259980090242611E-2</v>
      </c>
      <c r="AO122" s="62">
        <f t="shared" si="54"/>
        <v>8.4875342441041168E-3</v>
      </c>
      <c r="AP122" s="62">
        <f t="shared" si="55"/>
        <v>2.2525839872158275E-2</v>
      </c>
      <c r="AQ122" s="62">
        <f t="shared" si="50"/>
        <v>-0.66142612847405657</v>
      </c>
      <c r="AR122" s="62">
        <f t="shared" si="35"/>
        <v>6.9738777577853579</v>
      </c>
      <c r="AS122" s="62">
        <f t="shared" si="36"/>
        <v>0.64445823400000002</v>
      </c>
      <c r="AT122" s="62">
        <f t="shared" si="37"/>
        <v>0.10655360768083269</v>
      </c>
      <c r="AU122" s="62">
        <f t="shared" si="51"/>
        <v>1.5698716739097202E-2</v>
      </c>
      <c r="AV122" s="62" t="str">
        <f t="shared" si="38"/>
        <v/>
      </c>
      <c r="AW122" s="62">
        <f t="shared" si="39"/>
        <v>0.66521299999999994</v>
      </c>
    </row>
    <row r="123" spans="1:49">
      <c r="A123" s="62">
        <v>1990</v>
      </c>
      <c r="B123" s="61">
        <v>134.4</v>
      </c>
      <c r="C123" s="61">
        <v>123537</v>
      </c>
      <c r="D123" s="61">
        <v>442781</v>
      </c>
      <c r="E123" s="62">
        <v>2.8799534950000001</v>
      </c>
      <c r="F123">
        <v>0.53271027999999998</v>
      </c>
      <c r="G123" s="61"/>
      <c r="H123" s="61">
        <v>0.32258064516129031</v>
      </c>
      <c r="I123" s="61">
        <v>69269</v>
      </c>
      <c r="J123" s="61">
        <v>65846.100000000006</v>
      </c>
      <c r="K123" s="61">
        <v>41457</v>
      </c>
      <c r="L123" s="61">
        <v>33854</v>
      </c>
      <c r="M123" s="61">
        <v>86.232464039999996</v>
      </c>
      <c r="N123" s="62">
        <f t="shared" si="29"/>
        <v>101.39055683921434</v>
      </c>
      <c r="O123" s="61">
        <v>100</v>
      </c>
      <c r="P123">
        <v>105.4161162</v>
      </c>
      <c r="Q123">
        <v>116.4274322</v>
      </c>
      <c r="R123">
        <v>100.1149561</v>
      </c>
      <c r="S123">
        <v>153.63939049999999</v>
      </c>
      <c r="T123">
        <v>100.9452539</v>
      </c>
      <c r="U123">
        <v>122.24929</v>
      </c>
      <c r="V123">
        <v>63.924349999999997</v>
      </c>
      <c r="W123">
        <v>2031</v>
      </c>
      <c r="X123">
        <v>0.64043593399999998</v>
      </c>
      <c r="Y123">
        <v>45800</v>
      </c>
      <c r="Z123" s="61">
        <v>7.3978999999999999</v>
      </c>
      <c r="AB123" s="61">
        <v>0.66268899999999997</v>
      </c>
      <c r="AC123" s="63">
        <f t="shared" si="30"/>
        <v>2.879953495E-2</v>
      </c>
      <c r="AD123" s="20">
        <f t="shared" si="57"/>
        <v>0.53271027999999998</v>
      </c>
      <c r="AE123" s="62" t="str">
        <f t="shared" si="31"/>
        <v/>
      </c>
      <c r="AF123" s="20">
        <f t="shared" si="56"/>
        <v>0.32258064516129031</v>
      </c>
      <c r="AG123" s="62">
        <f t="shared" si="32"/>
        <v>0.1564407686870033</v>
      </c>
      <c r="AH123" s="62">
        <f t="shared" si="33"/>
        <v>0.14871031051467884</v>
      </c>
      <c r="AI123" s="62">
        <f t="shared" si="47"/>
        <v>9.3628678737344193E-2</v>
      </c>
      <c r="AJ123" s="62">
        <f t="shared" si="48"/>
        <v>7.6457661914129102E-2</v>
      </c>
      <c r="AK123" s="62">
        <f t="shared" si="34"/>
        <v>1.7171016823215091E-2</v>
      </c>
      <c r="AL123" s="62">
        <f t="shared" si="40"/>
        <v>-3.5502782794528742E-4</v>
      </c>
      <c r="AM123" s="62">
        <f t="shared" si="52"/>
        <v>1.8001142512071155E-3</v>
      </c>
      <c r="AN123" s="62">
        <f t="shared" si="53"/>
        <v>1.1530886841343709E-2</v>
      </c>
      <c r="AO123" s="62">
        <f t="shared" si="54"/>
        <v>-1.3538556407580808E-2</v>
      </c>
      <c r="AP123" s="62">
        <f t="shared" si="55"/>
        <v>4.2117153824276811E-2</v>
      </c>
      <c r="AQ123" s="62">
        <f t="shared" si="50"/>
        <v>-0.64836196760742026</v>
      </c>
      <c r="AR123" s="62">
        <f t="shared" si="35"/>
        <v>6.9679215939729646</v>
      </c>
      <c r="AS123" s="62">
        <f t="shared" si="36"/>
        <v>0.64043593399999998</v>
      </c>
      <c r="AT123" s="62">
        <f t="shared" si="37"/>
        <v>0.10343713935331462</v>
      </c>
      <c r="AU123" s="62">
        <f t="shared" si="51"/>
        <v>2.5482121214586709E-2</v>
      </c>
      <c r="AV123" s="62" t="str">
        <f t="shared" si="38"/>
        <v/>
      </c>
      <c r="AW123" s="62">
        <f t="shared" si="39"/>
        <v>0.66268899999999997</v>
      </c>
    </row>
    <row r="124" spans="1:49">
      <c r="A124" s="62">
        <v>1991</v>
      </c>
      <c r="B124" s="61">
        <v>125.2</v>
      </c>
      <c r="C124" s="61">
        <v>124028</v>
      </c>
      <c r="D124" s="61">
        <v>469421.8</v>
      </c>
      <c r="E124" s="62">
        <v>2.8499534729999998</v>
      </c>
      <c r="F124">
        <v>0.52791771600000004</v>
      </c>
      <c r="G124" s="61"/>
      <c r="H124" s="61">
        <v>0.31887201735357917</v>
      </c>
      <c r="I124" s="61">
        <v>70547</v>
      </c>
      <c r="J124" s="61">
        <v>67498.100000000006</v>
      </c>
      <c r="K124" s="61">
        <v>42359</v>
      </c>
      <c r="L124" s="61">
        <v>31900</v>
      </c>
      <c r="M124" s="61">
        <v>88.853797080000007</v>
      </c>
      <c r="N124" s="62">
        <f t="shared" si="29"/>
        <v>103.90678326557563</v>
      </c>
      <c r="O124" s="61">
        <v>103.30000200000001</v>
      </c>
      <c r="P124">
        <v>108.4051724</v>
      </c>
      <c r="Q124">
        <v>118.90007749999999</v>
      </c>
      <c r="R124">
        <v>102.8105219</v>
      </c>
      <c r="S124">
        <v>148.55553699999999</v>
      </c>
      <c r="T124">
        <v>95.790487310000003</v>
      </c>
      <c r="U124">
        <v>122.70253</v>
      </c>
      <c r="V124">
        <v>65.241650000000007</v>
      </c>
      <c r="W124">
        <v>1998</v>
      </c>
      <c r="X124">
        <v>0.64929014399999996</v>
      </c>
      <c r="Y124">
        <v>50100</v>
      </c>
      <c r="Z124" s="61">
        <v>7.5253399999999999</v>
      </c>
      <c r="AB124" s="61">
        <v>0.65722399999999992</v>
      </c>
      <c r="AC124" s="63">
        <f t="shared" si="30"/>
        <v>2.8499534729999998E-2</v>
      </c>
      <c r="AD124" s="20">
        <f t="shared" si="57"/>
        <v>0.52791771600000004</v>
      </c>
      <c r="AE124" s="62" t="str">
        <f t="shared" si="31"/>
        <v/>
      </c>
      <c r="AF124" s="20">
        <f t="shared" si="56"/>
        <v>0.31887201735357917</v>
      </c>
      <c r="AG124" s="62">
        <f t="shared" si="32"/>
        <v>0.15028488238083532</v>
      </c>
      <c r="AH124" s="62">
        <f t="shared" si="33"/>
        <v>0.14378987085814934</v>
      </c>
      <c r="AI124" s="62">
        <f t="shared" si="47"/>
        <v>9.023654206089278E-2</v>
      </c>
      <c r="AJ124" s="62">
        <f t="shared" si="48"/>
        <v>6.7955940691292988E-2</v>
      </c>
      <c r="AK124" s="62">
        <f t="shared" si="34"/>
        <v>2.2280601369599792E-2</v>
      </c>
      <c r="AL124" s="62">
        <f t="shared" si="40"/>
        <v>3.4460507375188285E-3</v>
      </c>
      <c r="AM124" s="62">
        <f t="shared" si="52"/>
        <v>-3.4989473026512054E-3</v>
      </c>
      <c r="AN124" s="62">
        <f t="shared" si="53"/>
        <v>2.0543906923806651E-3</v>
      </c>
      <c r="AO124" s="62">
        <f t="shared" si="54"/>
        <v>-5.8163584999773241E-2</v>
      </c>
      <c r="AP124" s="62">
        <f t="shared" si="55"/>
        <v>-7.6929170088999452E-2</v>
      </c>
      <c r="AQ124" s="62">
        <f t="shared" si="50"/>
        <v>-0.63166490223582383</v>
      </c>
      <c r="AR124" s="62">
        <f t="shared" si="35"/>
        <v>6.9682370569726748</v>
      </c>
      <c r="AS124" s="62">
        <f t="shared" si="36"/>
        <v>0.64929014399999996</v>
      </c>
      <c r="AT124" s="62">
        <f t="shared" si="37"/>
        <v>0.10672704164996172</v>
      </c>
      <c r="AU124" s="62">
        <f t="shared" si="51"/>
        <v>4.9464776544984886E-2</v>
      </c>
      <c r="AV124" s="62" t="str">
        <f t="shared" si="38"/>
        <v/>
      </c>
      <c r="AW124" s="62">
        <f t="shared" si="39"/>
        <v>0.65722399999999992</v>
      </c>
    </row>
    <row r="125" spans="1:49">
      <c r="A125" s="62">
        <v>1992</v>
      </c>
      <c r="B125" s="61">
        <v>124.75</v>
      </c>
      <c r="C125" s="61">
        <v>124467</v>
      </c>
      <c r="D125" s="61">
        <v>480782.8</v>
      </c>
      <c r="E125" s="62">
        <v>2.8099505599999999</v>
      </c>
      <c r="F125">
        <v>0.535040984</v>
      </c>
      <c r="G125" s="61"/>
      <c r="H125" s="61">
        <v>0.30590717299578057</v>
      </c>
      <c r="I125" s="61">
        <v>70497</v>
      </c>
      <c r="J125" s="61">
        <v>62236.2</v>
      </c>
      <c r="K125" s="61">
        <v>43011</v>
      </c>
      <c r="L125" s="61">
        <v>29527</v>
      </c>
      <c r="M125" s="61">
        <v>89.496585589999995</v>
      </c>
      <c r="N125" s="62">
        <f t="shared" si="29"/>
        <v>105.28454187677332</v>
      </c>
      <c r="O125" s="61">
        <v>105.0000008</v>
      </c>
      <c r="P125">
        <v>110.21528069999999</v>
      </c>
      <c r="Q125">
        <v>119.6787149</v>
      </c>
      <c r="R125">
        <v>105.6504941</v>
      </c>
      <c r="S125">
        <v>144.21350290000001</v>
      </c>
      <c r="T125">
        <v>91.322045599999996</v>
      </c>
      <c r="U125">
        <v>123.18035999999999</v>
      </c>
      <c r="V125">
        <v>66.013109999999998</v>
      </c>
      <c r="W125">
        <v>1965</v>
      </c>
      <c r="X125">
        <v>0.65791946599999995</v>
      </c>
      <c r="Y125">
        <v>56600</v>
      </c>
      <c r="Z125" s="61">
        <v>4.6598100000000002</v>
      </c>
      <c r="AB125" s="61">
        <v>0.703982</v>
      </c>
      <c r="AC125" s="63">
        <f t="shared" si="30"/>
        <v>2.8099505599999998E-2</v>
      </c>
      <c r="AD125" s="20">
        <f t="shared" si="57"/>
        <v>0.535040984</v>
      </c>
      <c r="AE125" s="62" t="str">
        <f t="shared" si="31"/>
        <v/>
      </c>
      <c r="AF125" s="20">
        <f t="shared" si="56"/>
        <v>0.30590717299578057</v>
      </c>
      <c r="AG125" s="62">
        <f t="shared" si="32"/>
        <v>0.14662962152556205</v>
      </c>
      <c r="AH125" s="62">
        <f t="shared" si="33"/>
        <v>0.12944764246973894</v>
      </c>
      <c r="AI125" s="62">
        <f t="shared" si="47"/>
        <v>8.9460355070938483E-2</v>
      </c>
      <c r="AJ125" s="62">
        <f t="shared" si="48"/>
        <v>6.1414426639222537E-2</v>
      </c>
      <c r="AK125" s="62">
        <f t="shared" si="34"/>
        <v>2.8045928431715945E-2</v>
      </c>
      <c r="AL125" s="62">
        <f t="shared" si="40"/>
        <v>3.387321594758136E-3</v>
      </c>
      <c r="AM125" s="62">
        <f t="shared" si="52"/>
        <v>-6.6451042532794649E-3</v>
      </c>
      <c r="AN125" s="62">
        <f t="shared" si="53"/>
        <v>1.4076294801615475E-2</v>
      </c>
      <c r="AO125" s="62">
        <f t="shared" si="54"/>
        <v>-4.2836439425329206E-2</v>
      </c>
      <c r="AP125" s="62">
        <f t="shared" si="55"/>
        <v>-6.094358601120721E-2</v>
      </c>
      <c r="AQ125" s="62">
        <f t="shared" si="50"/>
        <v>-0.62379626414251743</v>
      </c>
      <c r="AR125" s="62">
        <f t="shared" si="35"/>
        <v>6.9594512601608445</v>
      </c>
      <c r="AS125" s="62">
        <f t="shared" si="36"/>
        <v>0.65791946599999995</v>
      </c>
      <c r="AT125" s="62">
        <f t="shared" si="37"/>
        <v>0.1177246773387068</v>
      </c>
      <c r="AU125" s="62">
        <f t="shared" si="51"/>
        <v>6.208097488377206E-2</v>
      </c>
      <c r="AV125" s="62" t="str">
        <f t="shared" si="38"/>
        <v/>
      </c>
      <c r="AW125" s="62">
        <f t="shared" si="39"/>
        <v>0.703982</v>
      </c>
    </row>
    <row r="126" spans="1:49">
      <c r="A126" s="62">
        <v>1993</v>
      </c>
      <c r="B126" s="61">
        <v>111.85</v>
      </c>
      <c r="C126" s="61">
        <v>124870</v>
      </c>
      <c r="D126" s="61">
        <v>483711.8</v>
      </c>
      <c r="E126" s="62">
        <v>2.7699464599999999</v>
      </c>
      <c r="F126">
        <v>0.54288042400000003</v>
      </c>
      <c r="G126" s="61"/>
      <c r="H126" s="61">
        <v>0.29350104821802936</v>
      </c>
      <c r="I126" s="61">
        <v>75102</v>
      </c>
      <c r="J126" s="61">
        <v>64020.2</v>
      </c>
      <c r="K126" s="61">
        <v>40200</v>
      </c>
      <c r="L126" s="61">
        <v>26824</v>
      </c>
      <c r="M126" s="61">
        <v>89.497000299999996</v>
      </c>
      <c r="N126" s="62">
        <f t="shared" si="29"/>
        <v>105.58360083875635</v>
      </c>
      <c r="O126" s="61">
        <v>106.4000017</v>
      </c>
      <c r="P126">
        <v>111.3664856</v>
      </c>
      <c r="Q126">
        <v>118.8069594</v>
      </c>
      <c r="R126">
        <v>106.6866256</v>
      </c>
      <c r="S126">
        <v>134.03133249999999</v>
      </c>
      <c r="T126">
        <v>83.615647429999996</v>
      </c>
      <c r="U126">
        <v>123.65885</v>
      </c>
      <c r="V126">
        <v>66.328680000000006</v>
      </c>
      <c r="W126">
        <v>1905</v>
      </c>
      <c r="X126">
        <v>0.66563016200000003</v>
      </c>
      <c r="Y126">
        <v>61800</v>
      </c>
      <c r="Z126" s="61">
        <v>3.0593499999999998</v>
      </c>
      <c r="AB126" s="61">
        <v>0.76374500000000001</v>
      </c>
      <c r="AC126" s="63">
        <f t="shared" si="30"/>
        <v>2.7699464599999998E-2</v>
      </c>
      <c r="AD126" s="20">
        <f t="shared" si="57"/>
        <v>0.54288042400000003</v>
      </c>
      <c r="AE126" s="62" t="str">
        <f t="shared" si="31"/>
        <v/>
      </c>
      <c r="AF126" s="20">
        <f t="shared" si="56"/>
        <v>0.29350104821802936</v>
      </c>
      <c r="AG126" s="62">
        <f t="shared" si="32"/>
        <v>0.15526187287554283</v>
      </c>
      <c r="AH126" s="62">
        <f t="shared" si="33"/>
        <v>0.13235195006613443</v>
      </c>
      <c r="AI126" s="62">
        <f t="shared" si="47"/>
        <v>8.3107337881771756E-2</v>
      </c>
      <c r="AJ126" s="62">
        <f t="shared" si="48"/>
        <v>5.5454508242304613E-2</v>
      </c>
      <c r="AK126" s="62">
        <f t="shared" si="34"/>
        <v>2.7652829639467143E-2</v>
      </c>
      <c r="AL126" s="62">
        <f t="shared" si="40"/>
        <v>7.5544278356003041E-3</v>
      </c>
      <c r="AM126" s="62">
        <f t="shared" si="52"/>
        <v>-1.0147246898711184E-2</v>
      </c>
      <c r="AN126" s="62">
        <f t="shared" si="53"/>
        <v>6.9229272559747056E-3</v>
      </c>
      <c r="AO126" s="62">
        <f t="shared" si="54"/>
        <v>-7.6057719856881714E-2</v>
      </c>
      <c r="AP126" s="62">
        <f t="shared" si="55"/>
        <v>-9.0998005521152822E-2</v>
      </c>
      <c r="AQ126" s="62">
        <f t="shared" si="50"/>
        <v>-0.62290418155253979</v>
      </c>
      <c r="AR126" s="62">
        <f t="shared" si="35"/>
        <v>6.9293331060082615</v>
      </c>
      <c r="AS126" s="62">
        <f t="shared" si="36"/>
        <v>0.66563016200000003</v>
      </c>
      <c r="AT126" s="62">
        <f t="shared" si="37"/>
        <v>0.127762026892873</v>
      </c>
      <c r="AU126" s="62">
        <f t="shared" si="51"/>
        <v>4.3761643448166368E-2</v>
      </c>
      <c r="AV126" s="62" t="str">
        <f t="shared" si="38"/>
        <v/>
      </c>
      <c r="AW126" s="62">
        <f t="shared" si="39"/>
        <v>0.76374500000000001</v>
      </c>
    </row>
    <row r="127" spans="1:49">
      <c r="A127" s="62">
        <v>1994</v>
      </c>
      <c r="B127" s="61">
        <v>99.74</v>
      </c>
      <c r="C127" s="61">
        <v>125217</v>
      </c>
      <c r="D127" s="61">
        <v>495743.4</v>
      </c>
      <c r="E127" s="62">
        <v>2.7099481089999999</v>
      </c>
      <c r="F127">
        <v>0.55275368199999997</v>
      </c>
      <c r="G127" s="61"/>
      <c r="H127" s="61">
        <v>0.28364389233954451</v>
      </c>
      <c r="I127" s="61">
        <v>73614</v>
      </c>
      <c r="J127" s="61">
        <v>60930.9</v>
      </c>
      <c r="K127" s="61">
        <v>40470</v>
      </c>
      <c r="L127" s="61">
        <v>28050.6</v>
      </c>
      <c r="M127" s="61">
        <v>90.174831150000003</v>
      </c>
      <c r="N127" s="62">
        <f t="shared" si="29"/>
        <v>107.09882020730781</v>
      </c>
      <c r="O127" s="61">
        <v>107.1000003</v>
      </c>
      <c r="P127">
        <v>111.9738455</v>
      </c>
      <c r="Q127">
        <v>117.8965225</v>
      </c>
      <c r="R127">
        <v>106.9511462</v>
      </c>
      <c r="S127">
        <v>129.49409109999999</v>
      </c>
      <c r="T127">
        <v>79.700620560000004</v>
      </c>
      <c r="U127">
        <v>124.10155</v>
      </c>
      <c r="V127">
        <v>66.476799999999997</v>
      </c>
      <c r="W127">
        <v>1898</v>
      </c>
      <c r="X127">
        <v>0.67454606299999997</v>
      </c>
      <c r="Y127">
        <v>68500</v>
      </c>
      <c r="Z127" s="61">
        <v>2.1957100000000001</v>
      </c>
      <c r="AB127" s="61">
        <v>0.85221500000000006</v>
      </c>
      <c r="AC127" s="63">
        <f t="shared" si="30"/>
        <v>2.7099481089999999E-2</v>
      </c>
      <c r="AD127" s="20">
        <f t="shared" si="57"/>
        <v>0.55275368199999997</v>
      </c>
      <c r="AE127" s="62" t="str">
        <f t="shared" si="31"/>
        <v/>
      </c>
      <c r="AF127" s="20">
        <f t="shared" si="56"/>
        <v>0.28364389233954451</v>
      </c>
      <c r="AG127" s="62">
        <f t="shared" si="32"/>
        <v>0.1484921433144647</v>
      </c>
      <c r="AH127" s="62">
        <f t="shared" si="33"/>
        <v>0.12290814159099243</v>
      </c>
      <c r="AI127" s="62">
        <f t="shared" si="47"/>
        <v>8.1634974868046647E-2</v>
      </c>
      <c r="AJ127" s="62">
        <f t="shared" si="48"/>
        <v>5.6582901557539644E-2</v>
      </c>
      <c r="AK127" s="62">
        <f t="shared" si="34"/>
        <v>2.5052073310507003E-2</v>
      </c>
      <c r="AL127" s="62">
        <f t="shared" si="40"/>
        <v>-8.8100105928260401E-3</v>
      </c>
      <c r="AM127" s="62">
        <f t="shared" si="52"/>
        <v>-2.1941571710687401E-2</v>
      </c>
      <c r="AN127" s="62">
        <f t="shared" si="53"/>
        <v>-1.1772549456448169E-2</v>
      </c>
      <c r="AO127" s="62">
        <f t="shared" si="54"/>
        <v>-4.8687243181060984E-2</v>
      </c>
      <c r="AP127" s="62">
        <f t="shared" si="55"/>
        <v>-6.22021982908572E-2</v>
      </c>
      <c r="AQ127" s="62">
        <f t="shared" si="50"/>
        <v>-0.62424716744874031</v>
      </c>
      <c r="AR127" s="62">
        <f t="shared" si="35"/>
        <v>6.9243088117211329</v>
      </c>
      <c r="AS127" s="62">
        <f t="shared" si="36"/>
        <v>0.67454606299999997</v>
      </c>
      <c r="AT127" s="62">
        <f t="shared" si="37"/>
        <v>0.13817632267015556</v>
      </c>
      <c r="AU127" s="62">
        <f t="shared" si="51"/>
        <v>1.6344602536849724E-2</v>
      </c>
      <c r="AV127" s="62" t="str">
        <f t="shared" si="38"/>
        <v/>
      </c>
      <c r="AW127" s="62">
        <f t="shared" si="39"/>
        <v>0.85221500000000006</v>
      </c>
    </row>
    <row r="128" spans="1:49">
      <c r="A128" s="62">
        <v>1995</v>
      </c>
      <c r="B128" s="61">
        <v>102.83</v>
      </c>
      <c r="C128" s="61">
        <v>125537</v>
      </c>
      <c r="D128" s="61">
        <v>501706.9</v>
      </c>
      <c r="E128" s="62">
        <v>2.8099455930000001</v>
      </c>
      <c r="F128">
        <v>0.55351803899999996</v>
      </c>
      <c r="G128" s="61"/>
      <c r="H128" s="61">
        <v>0.27755102040816326</v>
      </c>
      <c r="I128" s="61">
        <v>75939</v>
      </c>
      <c r="J128" s="61">
        <v>62489.1</v>
      </c>
      <c r="K128" s="61">
        <v>41531.599999999999</v>
      </c>
      <c r="L128" s="61">
        <v>31534</v>
      </c>
      <c r="M128" s="61">
        <v>91.542000860000002</v>
      </c>
      <c r="N128" s="62">
        <f t="shared" si="29"/>
        <v>106.49624752220812</v>
      </c>
      <c r="O128" s="61">
        <v>107.00000110000001</v>
      </c>
      <c r="P128">
        <v>111.6157556</v>
      </c>
      <c r="Q128">
        <v>116.2407255</v>
      </c>
      <c r="R128">
        <v>107.21624559999999</v>
      </c>
      <c r="S128">
        <v>126.4976958</v>
      </c>
      <c r="T128">
        <v>79.473686099999995</v>
      </c>
      <c r="U128">
        <v>124.48331</v>
      </c>
      <c r="V128">
        <v>66.761489999999995</v>
      </c>
      <c r="W128">
        <v>1884</v>
      </c>
      <c r="X128">
        <v>0.67011994100000005</v>
      </c>
      <c r="Y128">
        <v>70700</v>
      </c>
      <c r="Z128" s="61">
        <v>1.21346</v>
      </c>
      <c r="AB128" s="61">
        <v>0.93060599999999993</v>
      </c>
      <c r="AC128" s="63">
        <f t="shared" si="30"/>
        <v>2.8099455930000003E-2</v>
      </c>
      <c r="AD128" s="20">
        <f t="shared" si="57"/>
        <v>0.55351803899999996</v>
      </c>
      <c r="AE128" s="62" t="str">
        <f t="shared" si="31"/>
        <v/>
      </c>
      <c r="AF128" s="20">
        <f t="shared" si="56"/>
        <v>0.27755102040816326</v>
      </c>
      <c r="AG128" s="62">
        <f t="shared" si="32"/>
        <v>0.15136128285259778</v>
      </c>
      <c r="AH128" s="62">
        <f t="shared" si="33"/>
        <v>0.12455300096530464</v>
      </c>
      <c r="AI128" s="62">
        <f t="shared" si="47"/>
        <v>8.2780603575513909E-2</v>
      </c>
      <c r="AJ128" s="62">
        <f t="shared" si="48"/>
        <v>6.2853430957397635E-2</v>
      </c>
      <c r="AK128" s="62">
        <f t="shared" si="34"/>
        <v>1.9927172618116273E-2</v>
      </c>
      <c r="AL128" s="62">
        <f t="shared" si="40"/>
        <v>2.4391090835243702E-3</v>
      </c>
      <c r="AM128" s="62">
        <f t="shared" si="52"/>
        <v>-8.5018395408660088E-3</v>
      </c>
      <c r="AN128" s="62">
        <f t="shared" si="53"/>
        <v>8.1178408953092029E-3</v>
      </c>
      <c r="AO128" s="62">
        <f t="shared" si="54"/>
        <v>-1.7768946952457964E-2</v>
      </c>
      <c r="AP128" s="62">
        <f t="shared" si="55"/>
        <v>2.7908140460374173E-3</v>
      </c>
      <c r="AQ128" s="62">
        <f t="shared" si="50"/>
        <v>-0.62304523339520457</v>
      </c>
      <c r="AR128" s="62">
        <f t="shared" si="35"/>
        <v>6.9181072217411037</v>
      </c>
      <c r="AS128" s="62">
        <f t="shared" si="36"/>
        <v>0.67011994100000005</v>
      </c>
      <c r="AT128" s="62">
        <f t="shared" si="37"/>
        <v>0.14091893095351091</v>
      </c>
      <c r="AU128" s="62">
        <f t="shared" si="51"/>
        <v>2.7599311592774282E-2</v>
      </c>
      <c r="AV128" s="62" t="str">
        <f t="shared" si="38"/>
        <v/>
      </c>
      <c r="AW128" s="62">
        <f t="shared" si="39"/>
        <v>0.93060599999999993</v>
      </c>
    </row>
    <row r="129" spans="1:49">
      <c r="A129" s="62">
        <v>1996</v>
      </c>
      <c r="B129" s="61">
        <v>116</v>
      </c>
      <c r="C129" s="61">
        <v>125812</v>
      </c>
      <c r="D129" s="61">
        <v>511934.8</v>
      </c>
      <c r="E129" s="62">
        <v>2.690000537</v>
      </c>
      <c r="F129">
        <v>0.55499120899999999</v>
      </c>
      <c r="G129" s="61"/>
      <c r="H129" s="61">
        <v>0.28429423459244535</v>
      </c>
      <c r="I129" s="61">
        <v>77821.899999999994</v>
      </c>
      <c r="J129" s="61">
        <v>63339</v>
      </c>
      <c r="K129" s="61">
        <v>44729</v>
      </c>
      <c r="L129" s="61">
        <v>37992</v>
      </c>
      <c r="M129" s="61">
        <v>93.660611070000002</v>
      </c>
      <c r="N129" s="62">
        <f t="shared" si="29"/>
        <v>105.97708694305639</v>
      </c>
      <c r="O129" s="61">
        <v>107.1000003</v>
      </c>
      <c r="P129">
        <v>111.6306483</v>
      </c>
      <c r="Q129">
        <v>114.81191219999999</v>
      </c>
      <c r="R129">
        <v>107.9394872</v>
      </c>
      <c r="S129">
        <v>130.6354479</v>
      </c>
      <c r="T129">
        <v>85.152730680000005</v>
      </c>
      <c r="U129">
        <v>124.79482</v>
      </c>
      <c r="V129">
        <v>66.840789999999998</v>
      </c>
      <c r="W129">
        <v>1892</v>
      </c>
      <c r="X129">
        <v>0.65927791599999996</v>
      </c>
      <c r="Y129">
        <v>73500</v>
      </c>
      <c r="Z129" s="61">
        <v>0.46982000000000002</v>
      </c>
      <c r="AB129" s="61">
        <v>0.99595299999999998</v>
      </c>
      <c r="AC129" s="63">
        <f t="shared" si="30"/>
        <v>2.6900005370000001E-2</v>
      </c>
      <c r="AD129" s="20">
        <f t="shared" si="57"/>
        <v>0.55499120899999999</v>
      </c>
      <c r="AE129" s="62" t="str">
        <f t="shared" si="31"/>
        <v/>
      </c>
      <c r="AF129" s="20">
        <f t="shared" si="56"/>
        <v>0.28429423459244535</v>
      </c>
      <c r="AG129" s="62">
        <f t="shared" si="32"/>
        <v>0.15201525663033652</v>
      </c>
      <c r="AH129" s="62">
        <f t="shared" si="33"/>
        <v>0.12372473994735267</v>
      </c>
      <c r="AI129" s="62">
        <f t="shared" si="47"/>
        <v>8.737245446099777E-2</v>
      </c>
      <c r="AJ129" s="62">
        <f t="shared" si="48"/>
        <v>7.4212575507662304E-2</v>
      </c>
      <c r="AK129" s="62">
        <f t="shared" si="34"/>
        <v>1.3159878953335466E-2</v>
      </c>
      <c r="AL129" s="62">
        <f t="shared" si="40"/>
        <v>5.0202595586566461E-3</v>
      </c>
      <c r="AM129" s="62">
        <f t="shared" si="52"/>
        <v>-7.4811771649214293E-3</v>
      </c>
      <c r="AN129" s="62">
        <f t="shared" si="53"/>
        <v>1.1609824624770693E-2</v>
      </c>
      <c r="AO129" s="62">
        <f t="shared" si="54"/>
        <v>3.7073350626165263E-2</v>
      </c>
      <c r="AP129" s="62">
        <f t="shared" si="55"/>
        <v>7.3907341395847176E-2</v>
      </c>
      <c r="AQ129" s="62">
        <f t="shared" si="50"/>
        <v>-0.62435742573641195</v>
      </c>
      <c r="AR129" s="62">
        <f t="shared" si="35"/>
        <v>6.9210323238754121</v>
      </c>
      <c r="AS129" s="62">
        <f t="shared" si="36"/>
        <v>0.65927791599999996</v>
      </c>
      <c r="AT129" s="62">
        <f t="shared" si="37"/>
        <v>0.14357297062047744</v>
      </c>
      <c r="AU129" s="62">
        <f t="shared" si="51"/>
        <v>1.7021440164104992E-2</v>
      </c>
      <c r="AV129" s="62" t="str">
        <f t="shared" si="38"/>
        <v/>
      </c>
      <c r="AW129" s="62">
        <f t="shared" si="39"/>
        <v>0.99595299999999998</v>
      </c>
    </row>
    <row r="130" spans="1:49">
      <c r="A130" s="62">
        <v>1997</v>
      </c>
      <c r="B130" s="61">
        <v>129.94999999999999</v>
      </c>
      <c r="C130" s="61">
        <v>126112</v>
      </c>
      <c r="D130" s="61">
        <v>523198.3</v>
      </c>
      <c r="E130" s="62">
        <v>2.7699999160000002</v>
      </c>
      <c r="F130">
        <v>0.55428134600000001</v>
      </c>
      <c r="G130" s="61"/>
      <c r="H130" s="61">
        <v>0.275390625</v>
      </c>
      <c r="I130" s="61">
        <v>79374.600000000006</v>
      </c>
      <c r="J130" s="61">
        <v>63657</v>
      </c>
      <c r="K130" s="61">
        <v>50938.1</v>
      </c>
      <c r="L130" s="61">
        <v>40956.300000000003</v>
      </c>
      <c r="M130" s="61">
        <v>94.715406290000004</v>
      </c>
      <c r="N130" s="62">
        <f t="shared" si="29"/>
        <v>106.84781920309534</v>
      </c>
      <c r="O130" s="61">
        <v>109.0000014</v>
      </c>
      <c r="P130">
        <v>112.9283489</v>
      </c>
      <c r="Q130">
        <v>115.0352388</v>
      </c>
      <c r="R130">
        <v>109.331993</v>
      </c>
      <c r="S130">
        <v>132.9642298</v>
      </c>
      <c r="T130">
        <v>89.844569579999998</v>
      </c>
      <c r="U130">
        <v>125.04841999999999</v>
      </c>
      <c r="V130">
        <v>67.293509999999998</v>
      </c>
      <c r="W130">
        <v>1865</v>
      </c>
      <c r="X130">
        <v>0.65582585299999996</v>
      </c>
      <c r="Y130">
        <v>77300</v>
      </c>
      <c r="Z130" s="61">
        <v>0.48404000000000003</v>
      </c>
      <c r="AB130" s="61">
        <v>1.068689</v>
      </c>
      <c r="AC130" s="63">
        <f t="shared" si="30"/>
        <v>2.7699999160000002E-2</v>
      </c>
      <c r="AD130" s="20">
        <f t="shared" si="57"/>
        <v>0.55428134600000001</v>
      </c>
      <c r="AE130" s="62" t="str">
        <f t="shared" si="31"/>
        <v/>
      </c>
      <c r="AF130" s="20">
        <f t="shared" si="56"/>
        <v>0.275390625</v>
      </c>
      <c r="AG130" s="62">
        <f t="shared" si="32"/>
        <v>0.15171035532798943</v>
      </c>
      <c r="AH130" s="62">
        <f t="shared" si="33"/>
        <v>0.12166897331279555</v>
      </c>
      <c r="AI130" s="62">
        <f t="shared" si="47"/>
        <v>9.7359070165174463E-2</v>
      </c>
      <c r="AJ130" s="62">
        <f t="shared" si="48"/>
        <v>7.8280644260503143E-2</v>
      </c>
      <c r="AK130" s="62">
        <f t="shared" si="34"/>
        <v>1.907842590467132E-2</v>
      </c>
      <c r="AL130" s="62">
        <f t="shared" si="40"/>
        <v>3.3752366448781658E-3</v>
      </c>
      <c r="AM130" s="62">
        <f t="shared" si="52"/>
        <v>-6.2393993719337387E-3</v>
      </c>
      <c r="AN130" s="62">
        <f t="shared" si="53"/>
        <v>4.6356322687866923E-3</v>
      </c>
      <c r="AO130" s="62">
        <f t="shared" si="54"/>
        <v>9.4868778983375653E-3</v>
      </c>
      <c r="AP130" s="62">
        <f t="shared" si="55"/>
        <v>4.5452035188725107E-2</v>
      </c>
      <c r="AQ130" s="62">
        <f t="shared" si="50"/>
        <v>-0.61963722417530565</v>
      </c>
      <c r="AR130" s="62">
        <f t="shared" si="35"/>
        <v>6.9113791079026106</v>
      </c>
      <c r="AS130" s="62">
        <f t="shared" si="36"/>
        <v>0.65582585299999996</v>
      </c>
      <c r="AT130" s="62">
        <f t="shared" si="37"/>
        <v>0.14774512837675505</v>
      </c>
      <c r="AU130" s="62">
        <f t="shared" si="51"/>
        <v>-3.4844618340247628E-3</v>
      </c>
      <c r="AV130" s="62" t="str">
        <f t="shared" si="38"/>
        <v/>
      </c>
      <c r="AW130" s="62">
        <f t="shared" si="39"/>
        <v>1.068689</v>
      </c>
    </row>
    <row r="131" spans="1:49">
      <c r="A131" s="62">
        <v>1998</v>
      </c>
      <c r="B131" s="61">
        <v>115.6</v>
      </c>
      <c r="C131" s="61">
        <v>126451</v>
      </c>
      <c r="D131" s="61">
        <v>512438.6</v>
      </c>
      <c r="E131" s="62">
        <v>2.870000943</v>
      </c>
      <c r="F131">
        <v>0.56108508999999995</v>
      </c>
      <c r="G131" s="61"/>
      <c r="H131" s="61">
        <v>0.25844930417495032</v>
      </c>
      <c r="I131" s="61">
        <v>80860.100000000006</v>
      </c>
      <c r="J131" s="61">
        <v>60627.4</v>
      </c>
      <c r="K131" s="61">
        <v>50644</v>
      </c>
      <c r="L131" s="61">
        <v>36653</v>
      </c>
      <c r="M131" s="61">
        <v>92.812337580000005</v>
      </c>
      <c r="N131" s="62">
        <f t="shared" si="29"/>
        <v>106.50996326366166</v>
      </c>
      <c r="O131" s="61">
        <v>109.7</v>
      </c>
      <c r="P131">
        <v>112.833595</v>
      </c>
      <c r="Q131">
        <v>113.30508469999999</v>
      </c>
      <c r="R131">
        <v>109.2503408</v>
      </c>
      <c r="S131">
        <v>134.44856609999999</v>
      </c>
      <c r="T131">
        <v>87.02431129</v>
      </c>
      <c r="U131">
        <v>125.2664</v>
      </c>
      <c r="V131">
        <v>66.474140000000006</v>
      </c>
      <c r="W131">
        <v>1842</v>
      </c>
      <c r="X131">
        <v>0.664878368</v>
      </c>
      <c r="Y131">
        <v>77900</v>
      </c>
      <c r="Z131" s="61">
        <v>0.37147999999999998</v>
      </c>
      <c r="AB131" s="61">
        <v>1.18075</v>
      </c>
      <c r="AC131" s="63">
        <f t="shared" si="30"/>
        <v>2.8700009429999999E-2</v>
      </c>
      <c r="AD131" s="20">
        <f t="shared" si="57"/>
        <v>0.56108508999999995</v>
      </c>
      <c r="AE131" s="62" t="str">
        <f t="shared" si="31"/>
        <v/>
      </c>
      <c r="AF131" s="20">
        <f t="shared" si="56"/>
        <v>0.25844930417495032</v>
      </c>
      <c r="AG131" s="62">
        <f t="shared" si="32"/>
        <v>0.15779470945397167</v>
      </c>
      <c r="AH131" s="62">
        <f t="shared" si="33"/>
        <v>0.11831154015329838</v>
      </c>
      <c r="AI131" s="62">
        <f t="shared" si="47"/>
        <v>9.8829401219970553E-2</v>
      </c>
      <c r="AJ131" s="62">
        <f t="shared" si="48"/>
        <v>7.1526618018236718E-2</v>
      </c>
      <c r="AK131" s="62">
        <f t="shared" si="34"/>
        <v>2.7302783201733835E-2</v>
      </c>
      <c r="AL131" s="62">
        <f t="shared" si="40"/>
        <v>2.3276247890312682E-3</v>
      </c>
      <c r="AM131" s="62">
        <f t="shared" si="52"/>
        <v>-1.198742142615433E-2</v>
      </c>
      <c r="AN131" s="62">
        <f t="shared" si="53"/>
        <v>2.4199320472214889E-3</v>
      </c>
      <c r="AO131" s="62">
        <f t="shared" si="54"/>
        <v>1.4268613670597379E-2</v>
      </c>
      <c r="AP131" s="62">
        <f t="shared" si="55"/>
        <v>-2.872661381831116E-2</v>
      </c>
      <c r="AQ131" s="62">
        <f t="shared" si="50"/>
        <v>-0.63362966966611534</v>
      </c>
      <c r="AR131" s="62">
        <f t="shared" si="35"/>
        <v>6.8849775471491368</v>
      </c>
      <c r="AS131" s="62">
        <f t="shared" si="36"/>
        <v>0.664878368</v>
      </c>
      <c r="AT131" s="62">
        <f t="shared" si="37"/>
        <v>0.15201821252341258</v>
      </c>
      <c r="AU131" s="62">
        <f t="shared" si="51"/>
        <v>8.0074391201350736E-3</v>
      </c>
      <c r="AV131" s="62" t="str">
        <f t="shared" si="38"/>
        <v/>
      </c>
      <c r="AW131" s="62">
        <f t="shared" si="39"/>
        <v>1.18075</v>
      </c>
    </row>
    <row r="132" spans="1:49">
      <c r="A132" s="62">
        <v>1999</v>
      </c>
      <c r="B132" s="61">
        <v>102.2</v>
      </c>
      <c r="C132" s="61">
        <v>126689</v>
      </c>
      <c r="D132" s="61">
        <v>504903.2</v>
      </c>
      <c r="E132" s="62">
        <v>2.8900007369999998</v>
      </c>
      <c r="F132">
        <v>0.57219251299999996</v>
      </c>
      <c r="G132" s="61"/>
      <c r="H132" s="61">
        <v>0.25454545454545452</v>
      </c>
      <c r="I132" s="61">
        <v>82698.3</v>
      </c>
      <c r="J132" s="61">
        <v>58251.8</v>
      </c>
      <c r="K132" s="61">
        <v>47549</v>
      </c>
      <c r="L132" s="61">
        <v>35270</v>
      </c>
      <c r="M132" s="61">
        <v>92.43174458</v>
      </c>
      <c r="N132" s="62">
        <f t="shared" ref="N132:N149" si="58">IF(OR(D132="",C132="",M132=""),"",D132*1000000000/C132/1000/(M132/100*$D$138*1000000000/$C$138/1000)*100)</f>
        <v>105.17788732507928</v>
      </c>
      <c r="O132" s="61">
        <v>109.4000022</v>
      </c>
      <c r="P132">
        <v>112.0201629</v>
      </c>
      <c r="Q132">
        <v>111.5178571</v>
      </c>
      <c r="R132">
        <v>107.38331669999999</v>
      </c>
      <c r="S132">
        <v>122.8337235</v>
      </c>
      <c r="T132">
        <v>79.941627870000005</v>
      </c>
      <c r="U132">
        <v>125.48105</v>
      </c>
      <c r="V132">
        <v>65.55198</v>
      </c>
      <c r="W132">
        <v>1810</v>
      </c>
      <c r="X132">
        <v>0.652776837</v>
      </c>
      <c r="Y132">
        <v>78200</v>
      </c>
      <c r="Z132" s="61">
        <v>5.8560000000000001E-2</v>
      </c>
      <c r="AB132" s="61">
        <v>1.3176060000000001</v>
      </c>
      <c r="AC132" s="63">
        <f t="shared" ref="AC132:AC146" si="59">IF(E132="","",E132/100)</f>
        <v>2.8900007369999998E-2</v>
      </c>
      <c r="AD132" s="20">
        <f t="shared" si="57"/>
        <v>0.57219251299999996</v>
      </c>
      <c r="AE132" s="62" t="str">
        <f t="shared" ref="AE132:AE146" si="60">IF(G132="","",G132/100)</f>
        <v/>
      </c>
      <c r="AF132" s="20">
        <f t="shared" si="56"/>
        <v>0.25454545454545452</v>
      </c>
      <c r="AG132" s="62">
        <f t="shared" ref="AG132:AG146" si="61">IF(OR(I132="",D132=""),"",I132/D132)</f>
        <v>0.16379040576490703</v>
      </c>
      <c r="AH132" s="62">
        <f t="shared" ref="AH132:AH146" si="62">IF(OR(J132="",D132=""),"",J132/D132)</f>
        <v>0.11537221392140118</v>
      </c>
      <c r="AI132" s="62">
        <f t="shared" si="47"/>
        <v>9.4174487307666102E-2</v>
      </c>
      <c r="AJ132" s="62">
        <f t="shared" si="48"/>
        <v>6.9854974181189577E-2</v>
      </c>
      <c r="AK132" s="62">
        <f t="shared" ref="AK132:AK146" si="63">IF(OR(AI132="",AJ132=""),"",AI132-AJ132)</f>
        <v>2.4319513126476525E-2</v>
      </c>
      <c r="AL132" s="62">
        <f t="shared" si="40"/>
        <v>5.3502091147498631E-3</v>
      </c>
      <c r="AM132" s="62">
        <f t="shared" si="52"/>
        <v>-3.3138629205148175E-3</v>
      </c>
      <c r="AN132" s="62">
        <f t="shared" si="53"/>
        <v>-4.6516705361939782E-3</v>
      </c>
      <c r="AO132" s="62">
        <f t="shared" si="54"/>
        <v>-7.7764667514092722E-2</v>
      </c>
      <c r="AP132" s="62">
        <f t="shared" si="55"/>
        <v>-7.2305352144133653E-2</v>
      </c>
      <c r="AQ132" s="62">
        <f t="shared" si="50"/>
        <v>-0.64931133545168107</v>
      </c>
      <c r="AR132" s="62">
        <f t="shared" ref="AR132:AR146" si="64">IF(OR(V132="",W132="",U132=""),"",LN(V132*W132/U132))</f>
        <v>6.8517707888081905</v>
      </c>
      <c r="AS132" s="62">
        <f t="shared" ref="AS132:AS146" si="65">IF(X132="","",X132)</f>
        <v>0.652776837</v>
      </c>
      <c r="AT132" s="62">
        <f t="shared" ref="AT132:AT146" si="66">IF(OR(Y132="",D132=""),"",Y132/D132)</f>
        <v>0.15488117326251843</v>
      </c>
      <c r="AU132" s="62">
        <f t="shared" si="51"/>
        <v>1.6300250865698567E-2</v>
      </c>
      <c r="AV132" s="62" t="str">
        <f t="shared" ref="AV132:AV146" si="67">IF(OR(AA132="",Z132=""),"",(AA132-Z132)/100)</f>
        <v/>
      </c>
      <c r="AW132" s="62">
        <f t="shared" ref="AW132:AW146" si="68">IF(AB132="","",AB132)</f>
        <v>1.3176060000000001</v>
      </c>
    </row>
    <row r="133" spans="1:49">
      <c r="A133" s="62">
        <v>2000</v>
      </c>
      <c r="B133" s="61">
        <v>114.9</v>
      </c>
      <c r="C133" s="61">
        <v>126933</v>
      </c>
      <c r="D133" s="61">
        <v>509860</v>
      </c>
      <c r="E133" s="62">
        <v>2.909998876</v>
      </c>
      <c r="F133">
        <v>0.56520886400000003</v>
      </c>
      <c r="G133" s="61"/>
      <c r="H133" s="61">
        <v>0.25349301397205587</v>
      </c>
      <c r="I133" s="61">
        <v>85739</v>
      </c>
      <c r="J133" s="61">
        <v>62610.7</v>
      </c>
      <c r="K133" s="61">
        <v>51649</v>
      </c>
      <c r="L133" s="61">
        <v>40915</v>
      </c>
      <c r="M133" s="61">
        <v>94.987658330000002</v>
      </c>
      <c r="N133" s="62">
        <f t="shared" si="58"/>
        <v>103.15388610754567</v>
      </c>
      <c r="O133" s="61">
        <v>108.60000049999999</v>
      </c>
      <c r="P133">
        <v>111.3171109</v>
      </c>
      <c r="Q133">
        <v>110.24978470000001</v>
      </c>
      <c r="R133">
        <v>106.61533849999999</v>
      </c>
      <c r="S133">
        <v>117.832627</v>
      </c>
      <c r="T133">
        <v>80.1341489</v>
      </c>
      <c r="U133">
        <v>125.71467</v>
      </c>
      <c r="V133">
        <v>65.060929999999999</v>
      </c>
      <c r="W133">
        <v>1821</v>
      </c>
      <c r="X133">
        <v>0.64104467600000004</v>
      </c>
      <c r="Y133">
        <v>79800</v>
      </c>
      <c r="Z133" s="61">
        <v>0.10838</v>
      </c>
      <c r="AB133" s="61">
        <v>1.391799</v>
      </c>
      <c r="AC133" s="63">
        <f t="shared" si="59"/>
        <v>2.9099988760000001E-2</v>
      </c>
      <c r="AD133" s="20">
        <f t="shared" si="57"/>
        <v>0.56520886400000003</v>
      </c>
      <c r="AE133" s="62" t="str">
        <f t="shared" si="60"/>
        <v/>
      </c>
      <c r="AF133" s="20">
        <f t="shared" si="56"/>
        <v>0.25349301397205587</v>
      </c>
      <c r="AG133" s="62">
        <f t="shared" si="61"/>
        <v>0.16816184835052761</v>
      </c>
      <c r="AH133" s="62">
        <f t="shared" si="62"/>
        <v>0.12279978817714667</v>
      </c>
      <c r="AI133" s="62">
        <f t="shared" si="47"/>
        <v>0.10130035696073432</v>
      </c>
      <c r="AJ133" s="62">
        <f t="shared" si="48"/>
        <v>8.0247518926764211E-2</v>
      </c>
      <c r="AK133" s="62">
        <f t="shared" si="63"/>
        <v>2.1052838033970109E-2</v>
      </c>
      <c r="AL133" s="62">
        <f t="shared" ref="AL133:AL146" si="69">IF(OR(P133="",P132="",N133="",N132=""),"",LN((P133/P132)/(N133/N132)))</f>
        <v>1.3135270765530088E-2</v>
      </c>
      <c r="AM133" s="62">
        <f t="shared" ref="AM133:AP146" si="70">IF(OR(Q133="",Q132="",$N133="",$N132=""),"",LN((Q133/Q132)/($N133/$N132)))</f>
        <v>7.9949985883796971E-3</v>
      </c>
      <c r="AN133" s="62">
        <f t="shared" si="70"/>
        <v>1.2253726266812783E-2</v>
      </c>
      <c r="AO133" s="62">
        <f t="shared" si="70"/>
        <v>-2.2135228500730485E-2</v>
      </c>
      <c r="AP133" s="62">
        <f t="shared" si="70"/>
        <v>2.183654337622597E-2</v>
      </c>
      <c r="AQ133" s="62">
        <f t="shared" si="50"/>
        <v>-0.65869059979002154</v>
      </c>
      <c r="AR133" s="62">
        <f t="shared" si="64"/>
        <v>6.8484504799375863</v>
      </c>
      <c r="AS133" s="62">
        <f t="shared" si="65"/>
        <v>0.64104467600000004</v>
      </c>
      <c r="AT133" s="62">
        <f t="shared" si="66"/>
        <v>0.15651355273996784</v>
      </c>
      <c r="AU133" s="62">
        <f t="shared" si="51"/>
        <v>2.0016768538019585E-2</v>
      </c>
      <c r="AV133" s="62" t="str">
        <f t="shared" si="67"/>
        <v/>
      </c>
      <c r="AW133" s="62">
        <f t="shared" si="68"/>
        <v>1.391799</v>
      </c>
    </row>
    <row r="134" spans="1:49">
      <c r="A134" s="62">
        <v>2001</v>
      </c>
      <c r="B134" s="61">
        <v>131.80000000000001</v>
      </c>
      <c r="C134" s="61">
        <v>127234</v>
      </c>
      <c r="D134" s="61">
        <v>505543.2</v>
      </c>
      <c r="E134" s="62">
        <v>2.9700004760000001</v>
      </c>
      <c r="F134">
        <v>0.57329376899999995</v>
      </c>
      <c r="G134" s="61"/>
      <c r="H134" s="61">
        <v>0.24748490945674045</v>
      </c>
      <c r="I134" s="61">
        <v>87663.8</v>
      </c>
      <c r="J134" s="61">
        <v>60049.9</v>
      </c>
      <c r="K134" s="61">
        <v>49010</v>
      </c>
      <c r="L134" s="61">
        <v>42402</v>
      </c>
      <c r="M134" s="61">
        <v>95.144312119999995</v>
      </c>
      <c r="N134" s="62">
        <f t="shared" si="58"/>
        <v>101.87054738902168</v>
      </c>
      <c r="O134" s="61">
        <v>107.79744650000001</v>
      </c>
      <c r="P134">
        <v>110.1901141</v>
      </c>
      <c r="Q134">
        <v>107.6182137</v>
      </c>
      <c r="R134">
        <v>106.3094851</v>
      </c>
      <c r="S134">
        <v>120.61783800000001</v>
      </c>
      <c r="T134">
        <v>81.937785309999995</v>
      </c>
      <c r="U134">
        <v>125.9743</v>
      </c>
      <c r="V134">
        <v>64.786649999999995</v>
      </c>
      <c r="W134">
        <v>1809</v>
      </c>
      <c r="X134">
        <v>0.64083176900000005</v>
      </c>
      <c r="Y134">
        <v>80000</v>
      </c>
      <c r="Z134" s="61">
        <v>5.7970000000000001E-2</v>
      </c>
      <c r="AB134" s="61">
        <v>1.4850509999999999</v>
      </c>
      <c r="AC134" s="63">
        <f t="shared" si="59"/>
        <v>2.9700004759999999E-2</v>
      </c>
      <c r="AD134" s="20">
        <f t="shared" si="57"/>
        <v>0.57329376899999995</v>
      </c>
      <c r="AE134" s="62" t="str">
        <f t="shared" si="60"/>
        <v/>
      </c>
      <c r="AF134" s="20">
        <f t="shared" ref="AF134:AF146" si="71">IF(H134="","",H134)</f>
        <v>0.24748490945674045</v>
      </c>
      <c r="AG134" s="62">
        <f t="shared" si="61"/>
        <v>0.17340516102283643</v>
      </c>
      <c r="AH134" s="62">
        <f t="shared" si="62"/>
        <v>0.11878292498049622</v>
      </c>
      <c r="AI134" s="62">
        <f t="shared" ref="AI134:AI146" si="72">IF(OR(K134="",D134=""),"",K134/D134)</f>
        <v>9.6945226441578089E-2</v>
      </c>
      <c r="AJ134" s="62">
        <f t="shared" ref="AJ134:AJ146" si="73">IF(OR(L134="",D134=""),"",L134/D134)</f>
        <v>8.3874137759146997E-2</v>
      </c>
      <c r="AK134" s="62">
        <f t="shared" si="63"/>
        <v>1.3071088682431092E-2</v>
      </c>
      <c r="AL134" s="62">
        <f t="shared" si="69"/>
        <v>2.3432499170713428E-3</v>
      </c>
      <c r="AM134" s="62">
        <f t="shared" si="70"/>
        <v>-1.1639606636501074E-2</v>
      </c>
      <c r="AN134" s="62">
        <f t="shared" si="70"/>
        <v>9.6461703041922798E-3</v>
      </c>
      <c r="AO134" s="62">
        <f t="shared" si="70"/>
        <v>3.588103064141792E-2</v>
      </c>
      <c r="AP134" s="62">
        <f t="shared" si="70"/>
        <v>3.4777201146817448E-2</v>
      </c>
      <c r="AQ134" s="62">
        <f t="shared" si="50"/>
        <v>-0.6649783542781762</v>
      </c>
      <c r="AR134" s="62">
        <f t="shared" si="64"/>
        <v>6.8355511311171187</v>
      </c>
      <c r="AS134" s="62">
        <f t="shared" si="65"/>
        <v>0.64083176900000005</v>
      </c>
      <c r="AT134" s="62">
        <f t="shared" si="66"/>
        <v>0.15824562569529171</v>
      </c>
      <c r="AU134" s="62">
        <f t="shared" si="51"/>
        <v>1.360284914650374E-2</v>
      </c>
      <c r="AV134" s="62" t="str">
        <f t="shared" si="67"/>
        <v/>
      </c>
      <c r="AW134" s="62">
        <f t="shared" si="68"/>
        <v>1.4850509999999999</v>
      </c>
    </row>
    <row r="135" spans="1:49">
      <c r="A135" s="62">
        <v>2002</v>
      </c>
      <c r="B135" s="61">
        <v>119.9</v>
      </c>
      <c r="C135" s="61">
        <v>127503</v>
      </c>
      <c r="D135" s="61">
        <v>499147</v>
      </c>
      <c r="E135" s="62">
        <v>3.0100010250000002</v>
      </c>
      <c r="F135">
        <v>0.57904227600000002</v>
      </c>
      <c r="G135" s="61"/>
      <c r="H135" s="61">
        <v>0.23265306122448978</v>
      </c>
      <c r="I135" s="61">
        <v>87680.8</v>
      </c>
      <c r="J135" s="61">
        <v>54196.4</v>
      </c>
      <c r="K135" s="61">
        <v>52109</v>
      </c>
      <c r="L135" s="61">
        <v>42177</v>
      </c>
      <c r="M135" s="61">
        <v>95.049241620000004</v>
      </c>
      <c r="N135" s="62">
        <f t="shared" si="58"/>
        <v>100.46985694460795</v>
      </c>
      <c r="O135" s="61">
        <v>106.8013981</v>
      </c>
      <c r="P135">
        <v>108.5649887</v>
      </c>
      <c r="Q135">
        <v>105.258216</v>
      </c>
      <c r="R135">
        <v>105.52472520000001</v>
      </c>
      <c r="S135">
        <v>118.87074629999999</v>
      </c>
      <c r="T135">
        <v>81.460688219999994</v>
      </c>
      <c r="U135">
        <v>126.24951</v>
      </c>
      <c r="V135">
        <v>64.037949999999995</v>
      </c>
      <c r="W135">
        <v>1798</v>
      </c>
      <c r="X135">
        <v>0.62955004000000003</v>
      </c>
      <c r="Y135">
        <v>79400</v>
      </c>
      <c r="Z135" s="61">
        <v>1.094E-2</v>
      </c>
      <c r="AB135" s="61">
        <v>1.5863999999999998</v>
      </c>
      <c r="AC135" s="63">
        <f t="shared" si="59"/>
        <v>3.0100010250000003E-2</v>
      </c>
      <c r="AD135" s="20">
        <f t="shared" ref="AD135:AD146" si="74">IF(F135="","",F135)</f>
        <v>0.57904227600000002</v>
      </c>
      <c r="AE135" s="62" t="str">
        <f t="shared" si="60"/>
        <v/>
      </c>
      <c r="AF135" s="20">
        <f t="shared" si="71"/>
        <v>0.23265306122448978</v>
      </c>
      <c r="AG135" s="62">
        <f t="shared" si="61"/>
        <v>0.17566127814050772</v>
      </c>
      <c r="AH135" s="62">
        <f t="shared" si="62"/>
        <v>0.10857803412621933</v>
      </c>
      <c r="AI135" s="62">
        <f t="shared" si="72"/>
        <v>0.10439609974616697</v>
      </c>
      <c r="AJ135" s="62">
        <f t="shared" si="73"/>
        <v>8.4498153850468896E-2</v>
      </c>
      <c r="AK135" s="62">
        <f t="shared" si="63"/>
        <v>1.9897945895698071E-2</v>
      </c>
      <c r="AL135" s="62">
        <f t="shared" si="69"/>
        <v>-1.0131037390978118E-3</v>
      </c>
      <c r="AM135" s="62">
        <f t="shared" si="70"/>
        <v>-8.3282620504307233E-3</v>
      </c>
      <c r="AN135" s="62">
        <f t="shared" si="70"/>
        <v>6.4358890202974818E-3</v>
      </c>
      <c r="AO135" s="62">
        <f t="shared" si="70"/>
        <v>-7.4533415954965675E-4</v>
      </c>
      <c r="AP135" s="62">
        <f t="shared" si="70"/>
        <v>8.0054195697883846E-3</v>
      </c>
      <c r="AQ135" s="62">
        <f t="shared" si="50"/>
        <v>-0.67878431058664868</v>
      </c>
      <c r="AR135" s="62">
        <f t="shared" si="64"/>
        <v>6.8156459044449171</v>
      </c>
      <c r="AS135" s="62">
        <f t="shared" si="65"/>
        <v>0.62955004000000003</v>
      </c>
      <c r="AT135" s="62">
        <f t="shared" si="66"/>
        <v>0.1590713757670586</v>
      </c>
      <c r="AU135" s="62">
        <f t="shared" si="51"/>
        <v>1.4424812383595879E-2</v>
      </c>
      <c r="AV135" s="62" t="str">
        <f t="shared" si="67"/>
        <v/>
      </c>
      <c r="AW135" s="62">
        <f t="shared" si="68"/>
        <v>1.5863999999999998</v>
      </c>
    </row>
    <row r="136" spans="1:49">
      <c r="A136" s="62">
        <v>2003</v>
      </c>
      <c r="B136" s="61">
        <v>107.1</v>
      </c>
      <c r="C136" s="61">
        <v>127737</v>
      </c>
      <c r="D136" s="61">
        <v>498854.8</v>
      </c>
      <c r="E136" s="62">
        <v>3.0400007680000001</v>
      </c>
      <c r="F136">
        <v>0.57626778899999997</v>
      </c>
      <c r="G136" s="61"/>
      <c r="H136" s="61">
        <v>0.22810590631364563</v>
      </c>
      <c r="I136" s="61">
        <v>88613.3</v>
      </c>
      <c r="J136" s="61">
        <v>52695.7</v>
      </c>
      <c r="K136" s="61">
        <v>54548.5</v>
      </c>
      <c r="L136" s="61">
        <v>44319.3</v>
      </c>
      <c r="M136" s="61">
        <v>96.533461040000006</v>
      </c>
      <c r="N136" s="62">
        <f t="shared" si="58"/>
        <v>98.686090353536713</v>
      </c>
      <c r="O136" s="61">
        <v>106.5258505</v>
      </c>
      <c r="P136">
        <v>107.4766355</v>
      </c>
      <c r="Q136">
        <v>103.1394275</v>
      </c>
      <c r="R136">
        <v>103.623729</v>
      </c>
      <c r="S136">
        <v>114.4914304</v>
      </c>
      <c r="T136">
        <v>80.741094540000006</v>
      </c>
      <c r="U136">
        <v>126.52388000000001</v>
      </c>
      <c r="V136">
        <v>64.119839999999996</v>
      </c>
      <c r="W136">
        <v>1799</v>
      </c>
      <c r="X136">
        <v>0.621649444</v>
      </c>
      <c r="Y136">
        <v>79200</v>
      </c>
      <c r="Z136" s="61">
        <v>1.3600000000000001E-3</v>
      </c>
      <c r="AB136" s="61">
        <v>1.6412799999999999</v>
      </c>
      <c r="AC136" s="63">
        <f t="shared" si="59"/>
        <v>3.040000768E-2</v>
      </c>
      <c r="AD136" s="20">
        <f t="shared" si="74"/>
        <v>0.57626778899999997</v>
      </c>
      <c r="AE136" s="62" t="str">
        <f t="shared" si="60"/>
        <v/>
      </c>
      <c r="AF136" s="20">
        <f t="shared" si="71"/>
        <v>0.22810590631364563</v>
      </c>
      <c r="AG136" s="62">
        <f t="shared" si="61"/>
        <v>0.17763345165767674</v>
      </c>
      <c r="AH136" s="62">
        <f t="shared" si="62"/>
        <v>0.10563334260790916</v>
      </c>
      <c r="AI136" s="62">
        <f t="shared" si="72"/>
        <v>0.10934744939810141</v>
      </c>
      <c r="AJ136" s="62">
        <f t="shared" si="73"/>
        <v>8.8842083908985153E-2</v>
      </c>
      <c r="AK136" s="62">
        <f t="shared" si="63"/>
        <v>2.0505365489116259E-2</v>
      </c>
      <c r="AL136" s="62">
        <f t="shared" si="69"/>
        <v>7.8382555373389083E-3</v>
      </c>
      <c r="AM136" s="62">
        <f t="shared" si="70"/>
        <v>-2.4210497349603372E-3</v>
      </c>
      <c r="AN136" s="62">
        <f t="shared" si="70"/>
        <v>-2.6519590370508892E-4</v>
      </c>
      <c r="AO136" s="62">
        <f t="shared" si="70"/>
        <v>-1.9623017095826107E-2</v>
      </c>
      <c r="AP136" s="62">
        <f t="shared" si="70"/>
        <v>9.0408645773044673E-3</v>
      </c>
      <c r="AQ136" s="62">
        <f t="shared" si="50"/>
        <v>-0.67967723263846369</v>
      </c>
      <c r="AR136" s="62">
        <f t="shared" si="64"/>
        <v>6.8153090013120696</v>
      </c>
      <c r="AS136" s="62">
        <f t="shared" si="65"/>
        <v>0.621649444</v>
      </c>
      <c r="AT136" s="62">
        <f t="shared" si="66"/>
        <v>0.15876363222324413</v>
      </c>
      <c r="AU136" s="62">
        <f t="shared" si="51"/>
        <v>1.8023143638957989E-2</v>
      </c>
      <c r="AV136" s="62" t="str">
        <f t="shared" si="67"/>
        <v/>
      </c>
      <c r="AW136" s="62">
        <f t="shared" si="68"/>
        <v>1.6412799999999999</v>
      </c>
    </row>
    <row r="137" spans="1:49">
      <c r="A137" s="62">
        <v>2004</v>
      </c>
      <c r="B137" s="61">
        <v>104.12</v>
      </c>
      <c r="C137" s="61">
        <v>127837</v>
      </c>
      <c r="D137" s="61">
        <v>503725</v>
      </c>
      <c r="E137" s="62">
        <v>3.0299998750000001</v>
      </c>
      <c r="F137">
        <v>0.572960095</v>
      </c>
      <c r="G137" s="61"/>
      <c r="H137" s="61">
        <v>0.22192069085314409</v>
      </c>
      <c r="I137" s="61">
        <v>89785.1</v>
      </c>
      <c r="J137" s="61">
        <v>55449.8</v>
      </c>
      <c r="K137" s="61">
        <v>61170</v>
      </c>
      <c r="L137" s="61">
        <v>49146.8</v>
      </c>
      <c r="M137" s="61">
        <v>98.72329637</v>
      </c>
      <c r="N137" s="62">
        <f t="shared" si="58"/>
        <v>97.36293680122354</v>
      </c>
      <c r="O137" s="61">
        <v>106.5151979</v>
      </c>
      <c r="P137">
        <v>106.6518847</v>
      </c>
      <c r="Q137">
        <v>102.1621622</v>
      </c>
      <c r="R137">
        <v>102.7022515</v>
      </c>
      <c r="S137">
        <v>112.86727809999999</v>
      </c>
      <c r="T137">
        <v>83.18243502</v>
      </c>
      <c r="U137">
        <v>126.77307999999999</v>
      </c>
      <c r="V137">
        <v>64.54128</v>
      </c>
      <c r="W137">
        <v>1787</v>
      </c>
      <c r="X137">
        <v>0.60388493499999996</v>
      </c>
      <c r="Y137">
        <v>79900</v>
      </c>
      <c r="Z137" s="61">
        <v>8.5083299999999995E-4</v>
      </c>
      <c r="AB137" s="61">
        <v>1.746785</v>
      </c>
      <c r="AC137" s="63">
        <f t="shared" si="59"/>
        <v>3.0299998750000001E-2</v>
      </c>
      <c r="AD137" s="20">
        <f t="shared" si="74"/>
        <v>0.572960095</v>
      </c>
      <c r="AE137" s="62" t="str">
        <f t="shared" si="60"/>
        <v/>
      </c>
      <c r="AF137" s="20">
        <f t="shared" si="71"/>
        <v>0.22192069085314409</v>
      </c>
      <c r="AG137" s="62">
        <f t="shared" si="61"/>
        <v>0.17824229490297286</v>
      </c>
      <c r="AH137" s="62">
        <f t="shared" si="62"/>
        <v>0.11007950766787435</v>
      </c>
      <c r="AI137" s="62">
        <f t="shared" si="72"/>
        <v>0.12143530696312473</v>
      </c>
      <c r="AJ137" s="62">
        <f t="shared" si="73"/>
        <v>9.7566727877314019E-2</v>
      </c>
      <c r="AK137" s="62">
        <f t="shared" si="63"/>
        <v>2.3868579085810707E-2</v>
      </c>
      <c r="AL137" s="62">
        <f t="shared" si="69"/>
        <v>5.795032222976333E-3</v>
      </c>
      <c r="AM137" s="62">
        <f t="shared" si="70"/>
        <v>3.9780338371872143E-3</v>
      </c>
      <c r="AN137" s="62">
        <f t="shared" si="70"/>
        <v>4.5660871679055349E-3</v>
      </c>
      <c r="AO137" s="62">
        <f t="shared" si="70"/>
        <v>-7.8898280539730747E-4</v>
      </c>
      <c r="AP137" s="62">
        <f t="shared" si="70"/>
        <v>4.328693170104287E-2</v>
      </c>
      <c r="AQ137" s="62">
        <f t="shared" si="50"/>
        <v>-0.67509369753550452</v>
      </c>
      <c r="AR137" s="62">
        <f t="shared" si="64"/>
        <v>6.8131998176239232</v>
      </c>
      <c r="AS137" s="62">
        <f t="shared" si="65"/>
        <v>0.60388493499999996</v>
      </c>
      <c r="AT137" s="62">
        <f t="shared" si="66"/>
        <v>0.15861829371184674</v>
      </c>
      <c r="AU137" s="62">
        <f t="shared" si="51"/>
        <v>1.3511995397039726E-2</v>
      </c>
      <c r="AV137" s="62" t="str">
        <f t="shared" si="67"/>
        <v/>
      </c>
      <c r="AW137" s="62">
        <f t="shared" si="68"/>
        <v>1.746785</v>
      </c>
    </row>
    <row r="138" spans="1:49">
      <c r="A138" s="62">
        <v>2005</v>
      </c>
      <c r="B138" s="61">
        <v>117.97</v>
      </c>
      <c r="C138" s="61">
        <v>127855</v>
      </c>
      <c r="D138" s="61">
        <v>524132.8</v>
      </c>
      <c r="E138" s="62">
        <v>3.1800002580000002</v>
      </c>
      <c r="F138">
        <v>0.57769398699999996</v>
      </c>
      <c r="G138" s="61"/>
      <c r="H138" s="61">
        <v>0.22340410753656953</v>
      </c>
      <c r="I138" s="61">
        <v>92431.3</v>
      </c>
      <c r="J138" s="61">
        <v>61142</v>
      </c>
      <c r="K138" s="61">
        <v>65656.5</v>
      </c>
      <c r="L138" s="61">
        <v>56852.4</v>
      </c>
      <c r="M138" s="61">
        <v>100</v>
      </c>
      <c r="N138" s="62">
        <f t="shared" si="58"/>
        <v>100</v>
      </c>
      <c r="O138" s="61">
        <v>106.21162959999999</v>
      </c>
      <c r="P138">
        <v>105.9701493</v>
      </c>
      <c r="Q138">
        <v>102.2583559</v>
      </c>
      <c r="R138">
        <v>102.517875</v>
      </c>
      <c r="S138">
        <v>115.1479013</v>
      </c>
      <c r="T138">
        <v>91.567096289999995</v>
      </c>
      <c r="U138">
        <v>126.97875000000001</v>
      </c>
      <c r="V138">
        <v>65.105320000000006</v>
      </c>
      <c r="W138">
        <v>1775</v>
      </c>
      <c r="X138">
        <v>0.60233622799999997</v>
      </c>
      <c r="Y138">
        <v>81200</v>
      </c>
      <c r="Z138" s="61">
        <v>1.2383299999999999E-3</v>
      </c>
      <c r="AB138" s="61">
        <v>1.792405</v>
      </c>
      <c r="AC138" s="63">
        <f t="shared" si="59"/>
        <v>3.180000258E-2</v>
      </c>
      <c r="AD138" s="20">
        <f t="shared" si="74"/>
        <v>0.57769398699999996</v>
      </c>
      <c r="AE138" s="62" t="str">
        <f t="shared" si="60"/>
        <v/>
      </c>
      <c r="AF138" s="20">
        <f t="shared" si="71"/>
        <v>0.22340410753656953</v>
      </c>
      <c r="AG138" s="62">
        <f t="shared" si="61"/>
        <v>0.17635091717213652</v>
      </c>
      <c r="AH138" s="62">
        <f t="shared" si="62"/>
        <v>0.11665364197775831</v>
      </c>
      <c r="AI138" s="62">
        <f t="shared" si="72"/>
        <v>0.12526691708666202</v>
      </c>
      <c r="AJ138" s="62">
        <f t="shared" si="73"/>
        <v>0.108469456595733</v>
      </c>
      <c r="AK138" s="62">
        <f t="shared" si="63"/>
        <v>1.679746049092902E-2</v>
      </c>
      <c r="AL138" s="62">
        <f t="shared" si="69"/>
        <v>-3.3137245922526551E-2</v>
      </c>
      <c r="AM138" s="62">
        <f t="shared" si="70"/>
        <v>-2.5783437875040886E-2</v>
      </c>
      <c r="AN138" s="62">
        <f t="shared" si="70"/>
        <v>-2.8521439565624033E-2</v>
      </c>
      <c r="AO138" s="62">
        <f t="shared" si="70"/>
        <v>-6.7197714273000107E-3</v>
      </c>
      <c r="AP138" s="62">
        <f t="shared" si="70"/>
        <v>6.931121493727857E-2</v>
      </c>
      <c r="AQ138" s="62">
        <f t="shared" si="50"/>
        <v>-0.66801348331821986</v>
      </c>
      <c r="AR138" s="62">
        <f t="shared" si="64"/>
        <v>6.8135422185912962</v>
      </c>
      <c r="AS138" s="62">
        <f t="shared" si="65"/>
        <v>0.60233622799999997</v>
      </c>
      <c r="AT138" s="62">
        <f t="shared" si="66"/>
        <v>0.15492256924199363</v>
      </c>
      <c r="AU138" s="62">
        <f t="shared" si="51"/>
        <v>-2.671606508264987E-2</v>
      </c>
      <c r="AV138" s="62" t="str">
        <f t="shared" si="67"/>
        <v/>
      </c>
      <c r="AW138" s="62">
        <f t="shared" si="68"/>
        <v>1.792405</v>
      </c>
    </row>
    <row r="139" spans="1:49">
      <c r="A139" s="62">
        <v>2006</v>
      </c>
      <c r="B139" s="61">
        <v>118.95</v>
      </c>
      <c r="C139" s="61">
        <v>127849</v>
      </c>
      <c r="D139" s="61">
        <v>526879.69999999995</v>
      </c>
      <c r="E139" s="62">
        <v>3.279999594</v>
      </c>
      <c r="F139">
        <v>0.57904085299999997</v>
      </c>
      <c r="G139" s="61"/>
      <c r="H139" s="61">
        <v>0.22675932084304512</v>
      </c>
      <c r="I139" s="61">
        <v>91938.5</v>
      </c>
      <c r="J139" s="61">
        <v>75930.8</v>
      </c>
      <c r="K139" s="61">
        <v>75246.2</v>
      </c>
      <c r="L139" s="61">
        <v>67407.600000000006</v>
      </c>
      <c r="M139" s="61">
        <v>101.3557313</v>
      </c>
      <c r="N139" s="62">
        <f t="shared" si="58"/>
        <v>99.184132044815229</v>
      </c>
      <c r="O139" s="61">
        <v>106.4792829</v>
      </c>
      <c r="P139">
        <v>105.61555079999999</v>
      </c>
      <c r="Q139">
        <v>102.8648165</v>
      </c>
      <c r="R139">
        <v>101.9335375</v>
      </c>
      <c r="S139">
        <v>119.0005628</v>
      </c>
      <c r="T139">
        <v>101.8005344</v>
      </c>
      <c r="U139">
        <v>127.13658</v>
      </c>
      <c r="V139">
        <v>65.497529999999998</v>
      </c>
      <c r="W139">
        <v>1784</v>
      </c>
      <c r="X139">
        <v>0.60038942100000003</v>
      </c>
      <c r="Y139">
        <v>83300</v>
      </c>
      <c r="Z139" s="61">
        <v>0.124527</v>
      </c>
      <c r="AB139" s="61">
        <v>1.788689</v>
      </c>
      <c r="AC139" s="63">
        <f t="shared" si="59"/>
        <v>3.279999594E-2</v>
      </c>
      <c r="AD139" s="20">
        <f t="shared" si="74"/>
        <v>0.57904085299999997</v>
      </c>
      <c r="AE139" s="62" t="str">
        <f t="shared" si="60"/>
        <v/>
      </c>
      <c r="AF139" s="20">
        <f t="shared" si="71"/>
        <v>0.22675932084304512</v>
      </c>
      <c r="AG139" s="62">
        <f t="shared" si="61"/>
        <v>0.17449618954763299</v>
      </c>
      <c r="AH139" s="62">
        <f t="shared" si="62"/>
        <v>0.14411411181717573</v>
      </c>
      <c r="AI139" s="62">
        <f t="shared" si="72"/>
        <v>0.14281476397743167</v>
      </c>
      <c r="AJ139" s="62">
        <f t="shared" si="73"/>
        <v>0.12793736407001449</v>
      </c>
      <c r="AK139" s="62">
        <f t="shared" si="63"/>
        <v>1.4877399907417183E-2</v>
      </c>
      <c r="AL139" s="62">
        <f t="shared" si="69"/>
        <v>4.8403214366052952E-3</v>
      </c>
      <c r="AM139" s="62">
        <f t="shared" si="70"/>
        <v>1.4105296873464939E-2</v>
      </c>
      <c r="AN139" s="62">
        <f t="shared" si="70"/>
        <v>2.4759778675506518E-3</v>
      </c>
      <c r="AO139" s="62">
        <f t="shared" si="70"/>
        <v>4.1102965921711108E-2</v>
      </c>
      <c r="AP139" s="62">
        <f t="shared" si="70"/>
        <v>0.11413550098867528</v>
      </c>
      <c r="AQ139" s="62">
        <f t="shared" si="50"/>
        <v>-0.66324950965907292</v>
      </c>
      <c r="AR139" s="62">
        <f t="shared" si="64"/>
        <v>6.8233638034808815</v>
      </c>
      <c r="AS139" s="62">
        <f t="shared" si="65"/>
        <v>0.60038942100000003</v>
      </c>
      <c r="AT139" s="62">
        <f t="shared" si="66"/>
        <v>0.15810060626742692</v>
      </c>
      <c r="AU139" s="62">
        <f t="shared" si="51"/>
        <v>8.204527017758553E-3</v>
      </c>
      <c r="AV139" s="62" t="str">
        <f t="shared" si="67"/>
        <v/>
      </c>
      <c r="AW139" s="62">
        <f t="shared" si="68"/>
        <v>1.788689</v>
      </c>
    </row>
    <row r="140" spans="1:49">
      <c r="A140" s="62">
        <v>2007</v>
      </c>
      <c r="B140" s="61">
        <v>114</v>
      </c>
      <c r="C140" s="61">
        <v>127860</v>
      </c>
      <c r="D140" s="61">
        <v>531688.19999999995</v>
      </c>
      <c r="E140" s="62">
        <v>3.3399998950000001</v>
      </c>
      <c r="F140">
        <v>0.57329434700000004</v>
      </c>
      <c r="G140" s="61"/>
      <c r="H140" s="61">
        <v>0.22570495638188995</v>
      </c>
      <c r="I140" s="61">
        <v>93255.6</v>
      </c>
      <c r="J140" s="61">
        <v>63564</v>
      </c>
      <c r="K140" s="61">
        <v>83931.4</v>
      </c>
      <c r="L140" s="61">
        <v>72854</v>
      </c>
      <c r="M140" s="61">
        <v>102.9141164</v>
      </c>
      <c r="N140" s="62">
        <f t="shared" si="58"/>
        <v>98.565232401362351</v>
      </c>
      <c r="O140" s="61">
        <v>106.54530010000001</v>
      </c>
      <c r="P140">
        <v>104.92329650000001</v>
      </c>
      <c r="Q140">
        <v>103.2541777</v>
      </c>
      <c r="R140">
        <v>101.7192962</v>
      </c>
      <c r="S140">
        <v>121.6311834</v>
      </c>
      <c r="T140">
        <v>108.4302469</v>
      </c>
      <c r="U140">
        <v>127.25001</v>
      </c>
      <c r="V140">
        <v>65.80941</v>
      </c>
      <c r="W140">
        <v>1785</v>
      </c>
      <c r="X140">
        <v>0.58918535699999997</v>
      </c>
      <c r="Y140">
        <v>85900</v>
      </c>
      <c r="Z140" s="61">
        <v>0.47265200000000002</v>
      </c>
      <c r="AB140" s="61">
        <v>1.7657119999999999</v>
      </c>
      <c r="AC140" s="63">
        <f t="shared" si="59"/>
        <v>3.3399998950000002E-2</v>
      </c>
      <c r="AD140" s="20">
        <f t="shared" si="74"/>
        <v>0.57329434700000004</v>
      </c>
      <c r="AE140" s="62" t="str">
        <f t="shared" si="60"/>
        <v/>
      </c>
      <c r="AF140" s="20">
        <f t="shared" si="71"/>
        <v>0.22570495638188995</v>
      </c>
      <c r="AG140" s="62">
        <f t="shared" si="61"/>
        <v>0.17539527866144108</v>
      </c>
      <c r="AH140" s="62">
        <f t="shared" si="62"/>
        <v>0.11955127083881117</v>
      </c>
      <c r="AI140" s="62">
        <f t="shared" si="72"/>
        <v>0.1578583086854288</v>
      </c>
      <c r="AJ140" s="62">
        <f t="shared" si="73"/>
        <v>0.13702391740121372</v>
      </c>
      <c r="AK140" s="62">
        <f t="shared" si="63"/>
        <v>2.0834391284215076E-2</v>
      </c>
      <c r="AL140" s="62">
        <f t="shared" si="69"/>
        <v>-3.1659270587219948E-4</v>
      </c>
      <c r="AM140" s="62">
        <f t="shared" si="70"/>
        <v>1.0037483381374106E-2</v>
      </c>
      <c r="AN140" s="62">
        <f t="shared" si="70"/>
        <v>4.1554691751396018E-3</v>
      </c>
      <c r="AO140" s="62">
        <f t="shared" si="70"/>
        <v>2.8124611984844717E-2</v>
      </c>
      <c r="AP140" s="62">
        <f t="shared" si="70"/>
        <v>6.9351182321530161E-2</v>
      </c>
      <c r="AQ140" s="62">
        <f t="shared" si="50"/>
        <v>-0.65939089679110741</v>
      </c>
      <c r="AR140" s="62">
        <f t="shared" si="64"/>
        <v>6.8277827974226319</v>
      </c>
      <c r="AS140" s="62">
        <f t="shared" si="65"/>
        <v>0.58918535699999997</v>
      </c>
      <c r="AT140" s="62">
        <f t="shared" si="66"/>
        <v>0.1615608546512787</v>
      </c>
      <c r="AU140" s="62">
        <f t="shared" si="51"/>
        <v>7.504725406418499E-3</v>
      </c>
      <c r="AV140" s="62" t="str">
        <f t="shared" si="67"/>
        <v/>
      </c>
      <c r="AW140" s="62">
        <f t="shared" si="68"/>
        <v>1.7657119999999999</v>
      </c>
    </row>
    <row r="141" spans="1:49">
      <c r="A141" s="62">
        <v>2008</v>
      </c>
      <c r="B141" s="61">
        <v>90.75</v>
      </c>
      <c r="C141" s="61">
        <v>127795</v>
      </c>
      <c r="D141" s="61">
        <v>520715.7</v>
      </c>
      <c r="E141" s="62">
        <v>3.3399992649999999</v>
      </c>
      <c r="F141">
        <v>0.58280127699999995</v>
      </c>
      <c r="G141" s="61"/>
      <c r="H141" s="61">
        <v>0.22438144566438353</v>
      </c>
      <c r="I141" s="61">
        <v>92895</v>
      </c>
      <c r="J141" s="61">
        <v>66243.100000000006</v>
      </c>
      <c r="K141" s="61">
        <v>81018.100000000006</v>
      </c>
      <c r="L141" s="61">
        <v>78959</v>
      </c>
      <c r="M141" s="61">
        <v>101.7394925</v>
      </c>
      <c r="N141" s="62">
        <f t="shared" si="58"/>
        <v>97.69528878633426</v>
      </c>
      <c r="O141" s="61">
        <v>108.0230834</v>
      </c>
      <c r="P141">
        <v>105.1854519</v>
      </c>
      <c r="Q141">
        <v>104.44242970000001</v>
      </c>
      <c r="R141">
        <v>102.0964044</v>
      </c>
      <c r="S141">
        <v>116.9458934</v>
      </c>
      <c r="T141">
        <v>115.1859843</v>
      </c>
      <c r="U141">
        <v>127.31789999999999</v>
      </c>
      <c r="V141">
        <v>65.52619</v>
      </c>
      <c r="W141">
        <v>1771</v>
      </c>
      <c r="X141">
        <v>0.60361641600000004</v>
      </c>
      <c r="Y141">
        <v>88400</v>
      </c>
      <c r="Z141" s="61">
        <v>0.46141700000000002</v>
      </c>
      <c r="AB141" s="61">
        <v>1.8462670000000001</v>
      </c>
      <c r="AC141" s="63">
        <f t="shared" si="59"/>
        <v>3.3399992650000002E-2</v>
      </c>
      <c r="AD141" s="20">
        <f t="shared" si="74"/>
        <v>0.58280127699999995</v>
      </c>
      <c r="AE141" s="62" t="str">
        <f t="shared" si="60"/>
        <v/>
      </c>
      <c r="AF141" s="20">
        <f t="shared" si="71"/>
        <v>0.22438144566438353</v>
      </c>
      <c r="AG141" s="62">
        <f t="shared" si="61"/>
        <v>0.17839869241507408</v>
      </c>
      <c r="AH141" s="62">
        <f t="shared" si="62"/>
        <v>0.12721548438044022</v>
      </c>
      <c r="AI141" s="62">
        <f t="shared" si="72"/>
        <v>0.15558989291085329</v>
      </c>
      <c r="AJ141" s="62">
        <f t="shared" si="73"/>
        <v>0.15163552779376538</v>
      </c>
      <c r="AK141" s="62">
        <f t="shared" si="63"/>
        <v>3.9543651170879102E-3</v>
      </c>
      <c r="AL141" s="62">
        <f t="shared" si="69"/>
        <v>1.1360677337791884E-2</v>
      </c>
      <c r="AM141" s="62">
        <f t="shared" si="70"/>
        <v>2.0307564830026804E-2</v>
      </c>
      <c r="AN141" s="62">
        <f t="shared" si="70"/>
        <v>1.2565736762068276E-2</v>
      </c>
      <c r="AO141" s="62">
        <f t="shared" si="70"/>
        <v>-3.0416750625525055E-2</v>
      </c>
      <c r="AP141" s="62">
        <f t="shared" si="70"/>
        <v>6.930624647370856E-2</v>
      </c>
      <c r="AQ141" s="62">
        <f t="shared" si="50"/>
        <v>-0.6642371983523524</v>
      </c>
      <c r="AR141" s="62">
        <f t="shared" si="64"/>
        <v>6.8150624394304815</v>
      </c>
      <c r="AS141" s="62">
        <f t="shared" si="65"/>
        <v>0.60361641600000004</v>
      </c>
      <c r="AT141" s="62">
        <f t="shared" si="66"/>
        <v>0.16976634274710747</v>
      </c>
      <c r="AU141" s="62">
        <f t="shared" si="51"/>
        <v>1.3591770202686326E-2</v>
      </c>
      <c r="AV141" s="62" t="str">
        <f t="shared" si="67"/>
        <v/>
      </c>
      <c r="AW141" s="62">
        <f t="shared" si="68"/>
        <v>1.8462670000000001</v>
      </c>
    </row>
    <row r="142" spans="1:49">
      <c r="A142" s="62">
        <v>2009</v>
      </c>
      <c r="B142" s="61">
        <v>92.06</v>
      </c>
      <c r="C142" s="61">
        <v>127654</v>
      </c>
      <c r="D142" s="61">
        <v>489501</v>
      </c>
      <c r="E142" s="62">
        <v>3.2300003639999999</v>
      </c>
      <c r="F142">
        <v>0.600509446</v>
      </c>
      <c r="G142" s="61"/>
      <c r="H142" s="61">
        <v>0.20798745168623273</v>
      </c>
      <c r="I142" s="61">
        <v>94238.8</v>
      </c>
      <c r="J142" s="61">
        <v>55580</v>
      </c>
      <c r="K142" s="61">
        <v>54170.6</v>
      </c>
      <c r="L142" s="61">
        <v>51365.9</v>
      </c>
      <c r="M142" s="61">
        <v>96.240166439999996</v>
      </c>
      <c r="N142" s="62">
        <f t="shared" si="58"/>
        <v>97.193935626916883</v>
      </c>
      <c r="O142" s="61">
        <v>106.5636915</v>
      </c>
      <c r="P142">
        <v>102.5371511</v>
      </c>
      <c r="Q142">
        <v>101.81524159999999</v>
      </c>
      <c r="R142">
        <v>100.68773710000001</v>
      </c>
      <c r="S142">
        <v>103.95112899999999</v>
      </c>
      <c r="T142">
        <v>90.413108410000007</v>
      </c>
      <c r="U142">
        <v>127.34088</v>
      </c>
      <c r="V142">
        <v>64.576710000000006</v>
      </c>
      <c r="W142">
        <v>1714</v>
      </c>
      <c r="X142">
        <v>0.60697054900000003</v>
      </c>
      <c r="Y142">
        <v>86000</v>
      </c>
      <c r="Z142" s="61">
        <v>0.10525</v>
      </c>
      <c r="AB142" s="61">
        <v>2.0236000000000001</v>
      </c>
      <c r="AC142" s="63">
        <f t="shared" si="59"/>
        <v>3.2300003639999998E-2</v>
      </c>
      <c r="AD142" s="20">
        <f t="shared" si="74"/>
        <v>0.600509446</v>
      </c>
      <c r="AE142" s="62" t="str">
        <f t="shared" si="60"/>
        <v/>
      </c>
      <c r="AF142" s="20">
        <f t="shared" si="71"/>
        <v>0.20798745168623273</v>
      </c>
      <c r="AG142" s="62">
        <f t="shared" si="61"/>
        <v>0.19252013785467242</v>
      </c>
      <c r="AH142" s="62">
        <f t="shared" si="62"/>
        <v>0.11354420113544202</v>
      </c>
      <c r="AI142" s="62">
        <f t="shared" si="72"/>
        <v>0.11066494246181315</v>
      </c>
      <c r="AJ142" s="62">
        <f t="shared" si="73"/>
        <v>0.1049352299586722</v>
      </c>
      <c r="AK142" s="62">
        <f t="shared" si="63"/>
        <v>5.7297125031409435E-3</v>
      </c>
      <c r="AL142" s="62">
        <f t="shared" si="69"/>
        <v>-2.0354800340414255E-2</v>
      </c>
      <c r="AM142" s="62">
        <f t="shared" si="70"/>
        <v>-2.0331175893638278E-2</v>
      </c>
      <c r="AN142" s="62">
        <f t="shared" si="70"/>
        <v>-8.7484745401595568E-3</v>
      </c>
      <c r="AO142" s="62">
        <f t="shared" si="70"/>
        <v>-0.11264548521562961</v>
      </c>
      <c r="AP142" s="62">
        <f t="shared" si="70"/>
        <v>-0.23701379756543803</v>
      </c>
      <c r="AQ142" s="62">
        <f t="shared" si="50"/>
        <v>-0.67901376573042194</v>
      </c>
      <c r="AR142" s="62">
        <f t="shared" si="64"/>
        <v>6.7675713334273029</v>
      </c>
      <c r="AS142" s="62">
        <f t="shared" si="65"/>
        <v>0.60697054900000003</v>
      </c>
      <c r="AT142" s="62">
        <f t="shared" si="66"/>
        <v>0.17568912014480051</v>
      </c>
      <c r="AU142" s="62">
        <f t="shared" si="51"/>
        <v>9.7591878107927636E-3</v>
      </c>
      <c r="AV142" s="62" t="str">
        <f t="shared" si="67"/>
        <v/>
      </c>
      <c r="AW142" s="62">
        <f t="shared" si="68"/>
        <v>2.0236000000000001</v>
      </c>
    </row>
    <row r="143" spans="1:49">
      <c r="A143" s="62">
        <v>2010</v>
      </c>
      <c r="B143" s="61">
        <v>81.45</v>
      </c>
      <c r="C143" s="61">
        <v>127529</v>
      </c>
      <c r="D143" s="61">
        <v>500353.9</v>
      </c>
      <c r="E143" s="62">
        <v>3.1399992390000002</v>
      </c>
      <c r="F143">
        <v>0.59229335000000005</v>
      </c>
      <c r="G143" s="61"/>
      <c r="H143" s="61">
        <v>0.19990505489402632</v>
      </c>
      <c r="I143" s="61">
        <v>89716.9</v>
      </c>
      <c r="J143" s="61">
        <v>52438.400000000001</v>
      </c>
      <c r="K143" s="61">
        <v>67399.600000000006</v>
      </c>
      <c r="L143" s="61">
        <v>60622.7</v>
      </c>
      <c r="M143" s="61">
        <v>100.2568241</v>
      </c>
      <c r="N143" s="62">
        <f t="shared" si="58"/>
        <v>95.462052986351395</v>
      </c>
      <c r="O143" s="61">
        <v>105.7974986</v>
      </c>
      <c r="P143">
        <v>100.84656080000001</v>
      </c>
      <c r="Q143">
        <v>100.5673024</v>
      </c>
      <c r="R143">
        <v>100.1938869</v>
      </c>
      <c r="S143">
        <v>102.2925262</v>
      </c>
      <c r="T143">
        <v>94.483477070000006</v>
      </c>
      <c r="U143">
        <v>127.3198</v>
      </c>
      <c r="V143">
        <v>64.352909999999994</v>
      </c>
      <c r="W143">
        <v>1733</v>
      </c>
      <c r="X143">
        <v>0.59341675000000005</v>
      </c>
      <c r="Y143">
        <v>85200</v>
      </c>
      <c r="Z143" s="61">
        <v>9.35E-2</v>
      </c>
      <c r="AB143" s="61">
        <v>2.0819649999999998</v>
      </c>
      <c r="AC143" s="63">
        <f t="shared" si="59"/>
        <v>3.1399992389999999E-2</v>
      </c>
      <c r="AD143" s="20">
        <f t="shared" si="74"/>
        <v>0.59229335000000005</v>
      </c>
      <c r="AE143" s="62" t="str">
        <f t="shared" si="60"/>
        <v/>
      </c>
      <c r="AF143" s="20">
        <f t="shared" si="71"/>
        <v>0.19990505489402632</v>
      </c>
      <c r="AG143" s="62">
        <f t="shared" si="61"/>
        <v>0.17930688658567465</v>
      </c>
      <c r="AH143" s="62">
        <f t="shared" si="62"/>
        <v>0.10480262070506495</v>
      </c>
      <c r="AI143" s="62">
        <f t="shared" si="72"/>
        <v>0.13470385661029124</v>
      </c>
      <c r="AJ143" s="62">
        <f t="shared" si="73"/>
        <v>0.12115964320453981</v>
      </c>
      <c r="AK143" s="62">
        <f t="shared" si="63"/>
        <v>1.3544213405751432E-2</v>
      </c>
      <c r="AL143" s="62">
        <f t="shared" si="69"/>
        <v>1.3544802781428875E-3</v>
      </c>
      <c r="AM143" s="62">
        <f t="shared" si="70"/>
        <v>5.6468663142073697E-3</v>
      </c>
      <c r="AN143" s="62">
        <f t="shared" si="70"/>
        <v>1.3062663319314535E-2</v>
      </c>
      <c r="AO143" s="62">
        <f t="shared" si="70"/>
        <v>1.8952386361338659E-3</v>
      </c>
      <c r="AP143" s="62">
        <f t="shared" si="70"/>
        <v>6.2015213227698311E-2</v>
      </c>
      <c r="AQ143" s="62">
        <f t="shared" si="50"/>
        <v>-0.68231987710264541</v>
      </c>
      <c r="AR143" s="62">
        <f t="shared" si="64"/>
        <v>6.7752894126129606</v>
      </c>
      <c r="AS143" s="62">
        <f t="shared" si="65"/>
        <v>0.59341675000000005</v>
      </c>
      <c r="AT143" s="62">
        <f t="shared" si="66"/>
        <v>0.17027947618675501</v>
      </c>
      <c r="AU143" s="62">
        <f t="shared" si="51"/>
        <v>1.9032001256806909E-2</v>
      </c>
      <c r="AV143" s="62" t="str">
        <f t="shared" si="67"/>
        <v/>
      </c>
      <c r="AW143" s="62">
        <f t="shared" si="68"/>
        <v>2.0819649999999998</v>
      </c>
    </row>
    <row r="144" spans="1:49">
      <c r="A144" s="62">
        <v>2011</v>
      </c>
      <c r="B144" s="61">
        <v>77.72</v>
      </c>
      <c r="C144" s="61">
        <v>127419</v>
      </c>
      <c r="D144" s="61">
        <v>491408.5</v>
      </c>
      <c r="E144" s="62">
        <v>3.2400012390000001</v>
      </c>
      <c r="F144">
        <v>0.60262934700000004</v>
      </c>
      <c r="G144" s="61"/>
      <c r="H144" s="61">
        <v>0.2060359295666768</v>
      </c>
      <c r="I144" s="61">
        <v>95062.8</v>
      </c>
      <c r="J144" s="61">
        <v>54133.1</v>
      </c>
      <c r="K144" s="61">
        <v>73342.7</v>
      </c>
      <c r="L144" s="61">
        <v>76011.100000000006</v>
      </c>
      <c r="M144" s="61">
        <v>100.32672530000001</v>
      </c>
      <c r="N144" s="62">
        <f t="shared" si="58"/>
        <v>93.77092778983473</v>
      </c>
      <c r="O144" s="61">
        <v>105.5086714</v>
      </c>
      <c r="P144">
        <v>100</v>
      </c>
      <c r="Q144">
        <v>99.999995799999994</v>
      </c>
      <c r="R144">
        <v>99.999995839999997</v>
      </c>
      <c r="S144">
        <v>100.0000028</v>
      </c>
      <c r="T144">
        <v>100.000004</v>
      </c>
      <c r="U144">
        <v>127.2529</v>
      </c>
      <c r="V144">
        <v>64.248620000000003</v>
      </c>
      <c r="W144">
        <v>1728</v>
      </c>
      <c r="X144">
        <v>0.60811024899999999</v>
      </c>
      <c r="Y144">
        <v>85200</v>
      </c>
      <c r="Z144" s="61">
        <v>7.775E-2</v>
      </c>
      <c r="AB144" s="61">
        <v>2.2228240000000001</v>
      </c>
      <c r="AC144" s="63">
        <f t="shared" si="59"/>
        <v>3.2400012390000003E-2</v>
      </c>
      <c r="AD144" s="20">
        <f t="shared" si="74"/>
        <v>0.60262934700000004</v>
      </c>
      <c r="AE144" s="62" t="str">
        <f t="shared" si="60"/>
        <v/>
      </c>
      <c r="AF144" s="20">
        <f t="shared" si="71"/>
        <v>0.2060359295666768</v>
      </c>
      <c r="AG144" s="62">
        <f t="shared" si="61"/>
        <v>0.19344964525440647</v>
      </c>
      <c r="AH144" s="62">
        <f t="shared" si="62"/>
        <v>0.11015906318266777</v>
      </c>
      <c r="AI144" s="62">
        <f t="shared" si="72"/>
        <v>0.14924996209874269</v>
      </c>
      <c r="AJ144" s="62">
        <f t="shared" si="73"/>
        <v>0.15468006760159828</v>
      </c>
      <c r="AK144" s="62">
        <f t="shared" si="63"/>
        <v>-5.4301055028555811E-3</v>
      </c>
      <c r="AL144" s="62">
        <f t="shared" si="69"/>
        <v>9.4439721981666187E-3</v>
      </c>
      <c r="AM144" s="62">
        <f t="shared" si="70"/>
        <v>1.2216912896656201E-2</v>
      </c>
      <c r="AN144" s="62">
        <f t="shared" si="70"/>
        <v>1.5936914477411968E-2</v>
      </c>
      <c r="AO144" s="62">
        <f t="shared" si="70"/>
        <v>-4.7924507302125104E-3</v>
      </c>
      <c r="AP144" s="62">
        <f t="shared" si="70"/>
        <v>7.4619200492737833E-2</v>
      </c>
      <c r="AQ144" s="62">
        <f t="shared" si="50"/>
        <v>-0.68341620000939984</v>
      </c>
      <c r="AR144" s="62">
        <f t="shared" si="64"/>
        <v>6.7713037493546011</v>
      </c>
      <c r="AS144" s="62">
        <f t="shared" si="65"/>
        <v>0.60811024899999999</v>
      </c>
      <c r="AT144" s="62">
        <f t="shared" si="66"/>
        <v>0.17337917435290598</v>
      </c>
      <c r="AU144" s="62">
        <f t="shared" si="51"/>
        <v>1.8808947896926161E-2</v>
      </c>
      <c r="AV144" s="62" t="str">
        <f t="shared" si="67"/>
        <v/>
      </c>
      <c r="AW144" s="62">
        <f t="shared" si="68"/>
        <v>2.2228240000000001</v>
      </c>
    </row>
    <row r="145" spans="1:49">
      <c r="A145" s="62">
        <v>2012</v>
      </c>
      <c r="B145" s="61">
        <v>86.55</v>
      </c>
      <c r="C145" s="61">
        <v>127141</v>
      </c>
      <c r="D145" s="61">
        <v>494957.2</v>
      </c>
      <c r="E145" s="62">
        <v>3.2099997619999998</v>
      </c>
      <c r="F145">
        <v>0.60635388199999996</v>
      </c>
      <c r="G145" s="61">
        <v>2.2999999999999998</v>
      </c>
      <c r="H145" s="61">
        <v>0.21051966912925427</v>
      </c>
      <c r="I145" s="61">
        <v>93272.6</v>
      </c>
      <c r="J145" s="61">
        <v>56413</v>
      </c>
      <c r="K145" s="61">
        <v>71990.3</v>
      </c>
      <c r="L145" s="61">
        <v>79645.399999999994</v>
      </c>
      <c r="M145" s="61">
        <v>101.9893965</v>
      </c>
      <c r="N145" s="62">
        <f t="shared" si="58"/>
        <v>93.111512064227071</v>
      </c>
      <c r="O145" s="61">
        <v>105.4485315</v>
      </c>
      <c r="P145">
        <v>99.140006880000001</v>
      </c>
      <c r="Q145">
        <v>99.627997019999995</v>
      </c>
      <c r="R145">
        <v>99.412454710000006</v>
      </c>
      <c r="S145">
        <v>98.037580039999995</v>
      </c>
      <c r="T145">
        <v>99.497726689999993</v>
      </c>
      <c r="U145">
        <v>127.13982</v>
      </c>
      <c r="V145">
        <v>64.25264</v>
      </c>
      <c r="W145">
        <v>1745</v>
      </c>
      <c r="X145">
        <v>0.60279303799999995</v>
      </c>
      <c r="Y145">
        <v>85500</v>
      </c>
      <c r="Z145" s="61">
        <v>8.2583299999999998E-2</v>
      </c>
      <c r="AB145" s="61">
        <v>2.2857699999999999</v>
      </c>
      <c r="AC145" s="63">
        <f t="shared" si="59"/>
        <v>3.2099997620000001E-2</v>
      </c>
      <c r="AD145" s="20">
        <f t="shared" si="74"/>
        <v>0.60635388199999996</v>
      </c>
      <c r="AE145" s="62">
        <f t="shared" si="60"/>
        <v>2.3E-2</v>
      </c>
      <c r="AF145" s="20">
        <f t="shared" si="71"/>
        <v>0.21051966912925427</v>
      </c>
      <c r="AG145" s="62">
        <f t="shared" si="61"/>
        <v>0.18844578884800545</v>
      </c>
      <c r="AH145" s="62">
        <f t="shared" si="62"/>
        <v>0.11397551141795695</v>
      </c>
      <c r="AI145" s="62">
        <f t="shared" si="72"/>
        <v>0.14544752556382654</v>
      </c>
      <c r="AJ145" s="62">
        <f t="shared" si="73"/>
        <v>0.16091371132695917</v>
      </c>
      <c r="AK145" s="62">
        <f t="shared" si="63"/>
        <v>-1.5466185763132634E-2</v>
      </c>
      <c r="AL145" s="62">
        <f t="shared" si="69"/>
        <v>-1.580083617792961E-3</v>
      </c>
      <c r="AM145" s="62">
        <f t="shared" si="70"/>
        <v>3.3301160621566259E-3</v>
      </c>
      <c r="AN145" s="62">
        <f t="shared" si="70"/>
        <v>1.164300699607739E-3</v>
      </c>
      <c r="AO145" s="62">
        <f t="shared" si="70"/>
        <v>-1.2762298646291626E-2</v>
      </c>
      <c r="AP145" s="62">
        <f t="shared" si="70"/>
        <v>2.0216109598291485E-3</v>
      </c>
      <c r="AQ145" s="62">
        <f t="shared" si="50"/>
        <v>-0.68246461331976616</v>
      </c>
      <c r="AR145" s="62">
        <f t="shared" si="64"/>
        <v>6.7820452213167615</v>
      </c>
      <c r="AS145" s="62">
        <f t="shared" si="65"/>
        <v>0.60279303799999995</v>
      </c>
      <c r="AT145" s="62">
        <f t="shared" si="66"/>
        <v>0.17274220882128799</v>
      </c>
      <c r="AU145" s="62">
        <f t="shared" si="51"/>
        <v>7.8345403810604116E-3</v>
      </c>
      <c r="AV145" s="62" t="str">
        <f t="shared" si="67"/>
        <v/>
      </c>
      <c r="AW145" s="62">
        <f t="shared" si="68"/>
        <v>2.2857699999999999</v>
      </c>
    </row>
    <row r="146" spans="1:49">
      <c r="A146" s="62">
        <v>2013</v>
      </c>
      <c r="B146" s="61">
        <v>105.3</v>
      </c>
      <c r="C146" s="61">
        <v>126923</v>
      </c>
      <c r="D146" s="61">
        <v>503175.6</v>
      </c>
      <c r="E146" s="62">
        <v>3.319998687</v>
      </c>
      <c r="F146">
        <v>0.61133097300000006</v>
      </c>
      <c r="G146" s="61">
        <v>2.2999999999999998</v>
      </c>
      <c r="H146" s="61">
        <v>0.22119063905644343</v>
      </c>
      <c r="I146" s="61">
        <v>95516.9</v>
      </c>
      <c r="J146" s="61">
        <v>61209.2</v>
      </c>
      <c r="K146" s="61">
        <v>80082.399999999994</v>
      </c>
      <c r="L146" s="61">
        <v>91739.6</v>
      </c>
      <c r="M146" s="61">
        <v>104.1798776</v>
      </c>
      <c r="N146" s="62">
        <f t="shared" si="58"/>
        <v>92.82645807264214</v>
      </c>
      <c r="O146" s="61">
        <v>105.81022</v>
      </c>
      <c r="P146">
        <v>98.888140160000006</v>
      </c>
      <c r="Q146">
        <v>100.39603959999999</v>
      </c>
      <c r="R146">
        <v>99.180957489999997</v>
      </c>
      <c r="S146">
        <v>107.3362458</v>
      </c>
      <c r="T146">
        <v>111.1792358</v>
      </c>
      <c r="U146">
        <v>126.98496</v>
      </c>
      <c r="V146">
        <v>64.604590000000002</v>
      </c>
      <c r="W146">
        <v>1734</v>
      </c>
      <c r="X146">
        <v>0.60279303799999995</v>
      </c>
      <c r="Y146">
        <v>87300</v>
      </c>
      <c r="Z146" s="61">
        <v>7.4999999999999997E-2</v>
      </c>
      <c r="AB146" s="61">
        <v>2.3277190000000001</v>
      </c>
      <c r="AC146" s="63">
        <f t="shared" si="59"/>
        <v>3.3199986870000003E-2</v>
      </c>
      <c r="AD146" s="20">
        <f t="shared" si="74"/>
        <v>0.61133097300000006</v>
      </c>
      <c r="AE146" s="62">
        <f t="shared" si="60"/>
        <v>2.3E-2</v>
      </c>
      <c r="AF146" s="20">
        <f t="shared" si="71"/>
        <v>0.22119063905644343</v>
      </c>
      <c r="AG146" s="62">
        <f t="shared" si="61"/>
        <v>0.189828163368812</v>
      </c>
      <c r="AH146" s="62">
        <f t="shared" si="62"/>
        <v>0.12164580317487574</v>
      </c>
      <c r="AI146" s="62">
        <f t="shared" si="72"/>
        <v>0.15915398123438418</v>
      </c>
      <c r="AJ146" s="62">
        <f t="shared" si="73"/>
        <v>0.18232124133205188</v>
      </c>
      <c r="AK146" s="62">
        <f t="shared" si="63"/>
        <v>-2.3167260097667702E-2</v>
      </c>
      <c r="AL146" s="62">
        <f t="shared" si="69"/>
        <v>5.2237357413565831E-4</v>
      </c>
      <c r="AM146" s="62">
        <f t="shared" si="70"/>
        <v>1.0745662213081358E-2</v>
      </c>
      <c r="AN146" s="62">
        <f t="shared" si="70"/>
        <v>7.3475198887002619E-4</v>
      </c>
      <c r="AO146" s="62">
        <f t="shared" si="70"/>
        <v>9.3681637947828147E-2</v>
      </c>
      <c r="AP146" s="62">
        <f t="shared" si="70"/>
        <v>0.11407496101423627</v>
      </c>
      <c r="AQ146" s="62">
        <f t="shared" si="50"/>
        <v>-0.67578319335290704</v>
      </c>
      <c r="AR146" s="62">
        <f t="shared" si="64"/>
        <v>6.7824029639875798</v>
      </c>
      <c r="AS146" s="62">
        <f t="shared" si="65"/>
        <v>0.60279303799999995</v>
      </c>
      <c r="AT146" s="62">
        <f t="shared" si="66"/>
        <v>0.17349807900065106</v>
      </c>
      <c r="AU146" s="62">
        <f t="shared" si="51"/>
        <v>3.8919546178011735E-3</v>
      </c>
      <c r="AV146" s="62" t="str">
        <f t="shared" si="67"/>
        <v/>
      </c>
      <c r="AW146" s="62">
        <f t="shared" si="68"/>
        <v>2.3277190000000001</v>
      </c>
    </row>
    <row r="147" spans="1:49">
      <c r="A147" s="62">
        <v>2014</v>
      </c>
      <c r="B147">
        <v>120.64</v>
      </c>
      <c r="C147" s="61">
        <v>126710</v>
      </c>
      <c r="D147">
        <v>513698</v>
      </c>
      <c r="E147" s="62">
        <v>3.4000000560000001</v>
      </c>
      <c r="F147">
        <v>0.60602953199999998</v>
      </c>
      <c r="G147" s="61">
        <v>2.2999999999999998</v>
      </c>
      <c r="H147" s="61">
        <v>0.2147817322094368</v>
      </c>
      <c r="I147">
        <v>94329</v>
      </c>
      <c r="J147" s="61">
        <v>67368</v>
      </c>
      <c r="K147">
        <v>90135.4</v>
      </c>
      <c r="L147">
        <v>102803.3</v>
      </c>
      <c r="M147">
        <v>104.6683695</v>
      </c>
      <c r="N147" s="62">
        <f t="shared" si="58"/>
        <v>94.483919978962405</v>
      </c>
      <c r="O147">
        <v>108.730582</v>
      </c>
      <c r="P147">
        <v>100.8188332</v>
      </c>
      <c r="Q147">
        <v>102.4038462</v>
      </c>
      <c r="R147">
        <v>100.88123520000001</v>
      </c>
      <c r="S147">
        <v>110.2546688</v>
      </c>
      <c r="T147">
        <v>115.28202880000001</v>
      </c>
      <c r="U147">
        <v>126.79456399999999</v>
      </c>
      <c r="V147">
        <v>64.985366819999996</v>
      </c>
      <c r="W147">
        <v>1729</v>
      </c>
      <c r="X147">
        <v>0.60279303799999995</v>
      </c>
      <c r="Y147">
        <v>90100</v>
      </c>
      <c r="Z147">
        <v>6.7916667E-2</v>
      </c>
      <c r="AB147" s="61">
        <v>2.361043</v>
      </c>
      <c r="AC147" s="63">
        <f t="shared" ref="AC147:AC150" si="75">IF(E147="","",E147/100)</f>
        <v>3.400000056E-2</v>
      </c>
      <c r="AD147" s="20">
        <f t="shared" ref="AD147:AD150" si="76">IF(F147="","",F147)</f>
        <v>0.60602953199999998</v>
      </c>
      <c r="AE147" s="62">
        <f t="shared" ref="AE147:AE150" si="77">IF(G147="","",G147/100)</f>
        <v>2.3E-2</v>
      </c>
      <c r="AF147" s="20">
        <f t="shared" ref="AF147:AF150" si="78">IF(H147="","",H147)</f>
        <v>0.2147817322094368</v>
      </c>
      <c r="AG147" s="62">
        <f t="shared" ref="AG147:AG150" si="79">IF(OR(I147="",D147=""),"",I147/D147)</f>
        <v>0.18362734524954349</v>
      </c>
      <c r="AH147" s="62">
        <f t="shared" ref="AH147:AH150" si="80">IF(OR(J147="",D147=""),"",J147/D147)</f>
        <v>0.13114320086899306</v>
      </c>
      <c r="AI147" s="62">
        <f t="shared" ref="AI147:AI150" si="81">IF(OR(K147="",D147=""),"",K147/D147)</f>
        <v>0.17546379390225383</v>
      </c>
      <c r="AJ147" s="62">
        <f t="shared" ref="AJ147:AJ150" si="82">IF(OR(L147="",D147=""),"",L147/D147)</f>
        <v>0.20012400281877679</v>
      </c>
      <c r="AK147" s="62">
        <f t="shared" ref="AK147:AK150" si="83">IF(OR(AI147="",AJ147=""),"",AI147-AJ147)</f>
        <v>-2.4660208916522958E-2</v>
      </c>
      <c r="AL147" s="62">
        <f t="shared" ref="AL147:AL150" si="84">IF(OR(P147="",P146="",N147="",N146=""),"",LN((P147/P146)/(N147/N146)))</f>
        <v>1.6379081709675513E-3</v>
      </c>
      <c r="AM147" s="62">
        <f t="shared" ref="AM147:AM150" si="85">IF(OR(Q147="",Q146="",$N147="",$N146=""),"",LN((Q147/Q146)/($N147/$N146)))</f>
        <v>2.103558812035371E-3</v>
      </c>
      <c r="AN147" s="62">
        <f t="shared" ref="AN147:AN150" si="86">IF(OR(R147="",R146="",$N147="",$N146=""),"",LN((R147/R146)/($N147/$N146)))</f>
        <v>-7.0005261580864144E-4</v>
      </c>
      <c r="AO147" s="62">
        <f t="shared" ref="AO147:AO150" si="87">IF(OR(S147="",S146="",$N147="",$N146=""),"",LN((S147/S146)/($N147/$N146)))</f>
        <v>9.1285161614538483E-3</v>
      </c>
      <c r="AP147" s="62">
        <f t="shared" ref="AP147:AP150" si="88">IF(OR(T147="",T146="",$N147="",$N146=""),"",LN((T147/T146)/($N147/$N146)))</f>
        <v>1.8539961092373155E-2</v>
      </c>
      <c r="AQ147" s="62">
        <f t="shared" ref="AQ147:AQ150" si="89">IF(OR(V147="",U147=""),"",LN(V147/U147))</f>
        <v>-0.66840605171683576</v>
      </c>
      <c r="AR147" s="62">
        <f t="shared" ref="AR147:AR150" si="90">IF(OR(V147="",W147="",U147=""),"",LN(V147*W147/U147))</f>
        <v>6.7868924339664547</v>
      </c>
      <c r="AS147" s="62">
        <f t="shared" ref="AS147:AS150" si="91">IF(X147="","",X147)</f>
        <v>0.60279303799999995</v>
      </c>
      <c r="AT147" s="62">
        <f t="shared" ref="AT147:AT150" si="92">IF(OR(Y147="",D147=""),"",Y147/D147)</f>
        <v>0.1753948818177217</v>
      </c>
      <c r="AU147" s="62">
        <f t="shared" ref="AU147:AU150" si="93">IF(OR(Z146="",N147="",N146=""),"",Z146/100-LN(N147/N146))</f>
        <v>-1.6947953370400521E-2</v>
      </c>
      <c r="AV147" s="62" t="str">
        <f t="shared" ref="AV147:AV150" si="94">IF(OR(AA147="",Z147=""),"",(AA147-Z147)/100)</f>
        <v/>
      </c>
      <c r="AW147" s="62">
        <f t="shared" ref="AW147:AW150" si="95">IF(AB147="","",AB147)</f>
        <v>2.361043</v>
      </c>
    </row>
    <row r="148" spans="1:49">
      <c r="A148" s="62">
        <v>2015</v>
      </c>
      <c r="B148">
        <v>120.5</v>
      </c>
      <c r="C148" s="61">
        <v>126527</v>
      </c>
      <c r="D148">
        <v>529953.6</v>
      </c>
      <c r="E148" s="62">
        <v>3.2799993600000001</v>
      </c>
      <c r="G148" s="61">
        <v>2.2000000000000002</v>
      </c>
      <c r="H148" s="61">
        <v>0.21466488576991877</v>
      </c>
      <c r="I148">
        <v>94019.8</v>
      </c>
      <c r="J148" s="61">
        <v>70304.899999999994</v>
      </c>
      <c r="K148">
        <v>93566.3</v>
      </c>
      <c r="L148">
        <v>95280</v>
      </c>
      <c r="M148">
        <v>106.0572291</v>
      </c>
      <c r="N148" s="62">
        <f t="shared" si="58"/>
        <v>96.336471956658428</v>
      </c>
      <c r="O148">
        <v>109.5928155</v>
      </c>
      <c r="Z148">
        <v>7.2833333E-2</v>
      </c>
      <c r="AB148" s="61">
        <v>2.37968</v>
      </c>
      <c r="AC148" s="63">
        <f t="shared" si="75"/>
        <v>3.2799993600000001E-2</v>
      </c>
      <c r="AD148" s="20" t="str">
        <f t="shared" si="76"/>
        <v/>
      </c>
      <c r="AE148" s="62">
        <f t="shared" si="77"/>
        <v>2.2000000000000002E-2</v>
      </c>
      <c r="AF148" s="20">
        <f t="shared" si="78"/>
        <v>0.21466488576991877</v>
      </c>
      <c r="AG148" s="62">
        <f t="shared" si="79"/>
        <v>0.17741138092089573</v>
      </c>
      <c r="AH148" s="62">
        <f t="shared" si="80"/>
        <v>0.13266236893192157</v>
      </c>
      <c r="AI148" s="62">
        <f t="shared" si="81"/>
        <v>0.17655564562633408</v>
      </c>
      <c r="AJ148" s="62">
        <f t="shared" si="82"/>
        <v>0.17978932495222225</v>
      </c>
      <c r="AK148" s="62">
        <f t="shared" si="83"/>
        <v>-3.2336793258881669E-3</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-1.8738152040302797E-2</v>
      </c>
      <c r="AV148" s="62" t="str">
        <f t="shared" si="94"/>
        <v/>
      </c>
      <c r="AW148" s="62">
        <f t="shared" si="95"/>
        <v>2.37968</v>
      </c>
    </row>
    <row r="149" spans="1:49">
      <c r="A149" s="62">
        <v>2016</v>
      </c>
      <c r="B149">
        <v>116.8</v>
      </c>
      <c r="C149" s="61">
        <v>126310</v>
      </c>
      <c r="D149">
        <v>536965.30000000005</v>
      </c>
      <c r="E149" s="62">
        <v>3.140808152</v>
      </c>
      <c r="G149" s="61"/>
      <c r="H149" s="61">
        <v>0.2196656436432845</v>
      </c>
      <c r="I149">
        <v>93880.7</v>
      </c>
      <c r="J149" s="61">
        <v>69124.5</v>
      </c>
      <c r="K149">
        <v>86639.6</v>
      </c>
      <c r="L149">
        <v>81374</v>
      </c>
      <c r="M149">
        <v>107.2749307</v>
      </c>
      <c r="N149" s="62">
        <f t="shared" si="58"/>
        <v>96.668865486320826</v>
      </c>
      <c r="O149">
        <v>109.4678797</v>
      </c>
      <c r="Z149">
        <v>-2.6249999999999999E-2</v>
      </c>
      <c r="AB149" s="61">
        <v>2.389697</v>
      </c>
      <c r="AC149" s="63">
        <f t="shared" si="75"/>
        <v>3.1408081519999999E-2</v>
      </c>
      <c r="AD149" s="20" t="str">
        <f t="shared" si="76"/>
        <v/>
      </c>
      <c r="AE149" s="62" t="str">
        <f t="shared" si="77"/>
        <v/>
      </c>
      <c r="AF149" s="20">
        <f t="shared" si="78"/>
        <v>0.2196656436432845</v>
      </c>
      <c r="AG149" s="62">
        <f t="shared" si="79"/>
        <v>0.17483569236224386</v>
      </c>
      <c r="AH149" s="62">
        <f t="shared" si="80"/>
        <v>0.1287317821095702</v>
      </c>
      <c r="AI149" s="62">
        <f t="shared" si="81"/>
        <v>0.16135046342845619</v>
      </c>
      <c r="AJ149" s="62">
        <f t="shared" si="82"/>
        <v>0.15154424317549009</v>
      </c>
      <c r="AK149" s="62">
        <f t="shared" si="83"/>
        <v>9.8062202529660969E-3</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-2.7160673553857824E-3</v>
      </c>
      <c r="AV149" s="62" t="str">
        <f t="shared" si="94"/>
        <v/>
      </c>
      <c r="AW149" s="62">
        <f t="shared" si="95"/>
        <v>2.389697</v>
      </c>
    </row>
    <row r="150" spans="1:49">
      <c r="A150" s="62">
        <v>2017</v>
      </c>
      <c r="E150" s="62">
        <v>3.140808152</v>
      </c>
      <c r="G150" s="61"/>
      <c r="AC150" s="63">
        <f t="shared" si="75"/>
        <v>3.1408081519999999E-2</v>
      </c>
      <c r="AD150" s="20" t="str">
        <f t="shared" si="76"/>
        <v/>
      </c>
      <c r="AE150" s="62" t="str">
        <f t="shared" si="77"/>
        <v/>
      </c>
      <c r="AF150" s="20" t="str">
        <f t="shared" si="78"/>
        <v/>
      </c>
      <c r="AG150" s="62" t="str">
        <f t="shared" si="79"/>
        <v/>
      </c>
      <c r="AH150" s="62" t="str">
        <f t="shared" si="80"/>
        <v/>
      </c>
      <c r="AI150" s="62" t="str">
        <f t="shared" si="81"/>
        <v/>
      </c>
      <c r="AJ150" s="62" t="str">
        <f t="shared" si="82"/>
        <v/>
      </c>
      <c r="AK150" s="62" t="str">
        <f t="shared" si="83"/>
        <v/>
      </c>
      <c r="AL150" s="62" t="str">
        <f t="shared" si="84"/>
        <v/>
      </c>
      <c r="AM150" s="62" t="str">
        <f t="shared" si="85"/>
        <v/>
      </c>
      <c r="AN150" s="62" t="str">
        <f t="shared" si="86"/>
        <v/>
      </c>
      <c r="AO150" s="62" t="str">
        <f t="shared" si="87"/>
        <v/>
      </c>
      <c r="AP150" s="62" t="str">
        <f t="shared" si="88"/>
        <v/>
      </c>
      <c r="AQ150" s="62" t="str">
        <f t="shared" si="89"/>
        <v/>
      </c>
      <c r="AR150" s="62" t="str">
        <f t="shared" si="90"/>
        <v/>
      </c>
      <c r="AS150" s="62" t="str">
        <f t="shared" si="91"/>
        <v/>
      </c>
      <c r="AT150" s="62" t="str">
        <f t="shared" si="92"/>
        <v/>
      </c>
      <c r="AU150" s="62" t="str">
        <f t="shared" si="93"/>
        <v/>
      </c>
      <c r="AV150" s="62" t="str">
        <f t="shared" si="94"/>
        <v/>
      </c>
      <c r="AW150" s="62" t="str">
        <f t="shared" si="95"/>
        <v/>
      </c>
    </row>
    <row r="151" spans="1:49">
      <c r="A151" s="6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76C43-2176-4DAB-A187-3A8E6AFB2759}">
  <dimension ref="A1:AW151"/>
  <sheetViews>
    <sheetView workbookViewId="0">
      <pane ySplit="1" topLeftCell="A133" activePane="bottomLeft" state="frozen"/>
      <selection pane="bottomLeft" activeCell="N1" activeCellId="3" sqref="B1:B1048576 C1:C1048576 D1:D1048576 N1:N1048576"/>
    </sheetView>
  </sheetViews>
  <sheetFormatPr defaultRowHeight="14.4"/>
  <cols>
    <col min="1" max="1" width="8.62890625" style="61"/>
    <col min="5" max="5" width="8.734375" style="62"/>
    <col min="7" max="7" width="8.734375" style="62"/>
    <col min="10" max="10" width="8.7890625" style="6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678</v>
      </c>
      <c r="C1" s="62" t="s">
        <v>880</v>
      </c>
      <c r="D1" s="62" t="s">
        <v>679</v>
      </c>
      <c r="E1" s="3" t="s">
        <v>950</v>
      </c>
      <c r="F1" s="62" t="s">
        <v>680</v>
      </c>
      <c r="G1" s="3" t="s">
        <v>981</v>
      </c>
      <c r="H1" s="62" t="s">
        <v>681</v>
      </c>
      <c r="I1" s="62" t="s">
        <v>682</v>
      </c>
      <c r="J1" s="62" t="s">
        <v>930</v>
      </c>
      <c r="K1" s="62" t="s">
        <v>683</v>
      </c>
      <c r="L1" s="62" t="s">
        <v>684</v>
      </c>
      <c r="M1" s="62" t="s">
        <v>685</v>
      </c>
      <c r="N1" s="3" t="s">
        <v>686</v>
      </c>
      <c r="O1" s="62" t="s">
        <v>687</v>
      </c>
      <c r="P1" s="62" t="s">
        <v>688</v>
      </c>
      <c r="Q1" s="62" t="s">
        <v>689</v>
      </c>
      <c r="R1" s="62" t="s">
        <v>690</v>
      </c>
      <c r="S1" s="62" t="s">
        <v>691</v>
      </c>
      <c r="T1" s="62" t="s">
        <v>692</v>
      </c>
      <c r="U1" s="62" t="s">
        <v>693</v>
      </c>
      <c r="V1" s="62" t="s">
        <v>694</v>
      </c>
      <c r="W1" s="62" t="s">
        <v>695</v>
      </c>
      <c r="X1" s="62" t="s">
        <v>696</v>
      </c>
      <c r="Y1" s="62" t="s">
        <v>838</v>
      </c>
      <c r="Z1" s="62" t="s">
        <v>697</v>
      </c>
      <c r="AA1" s="62"/>
      <c r="AB1" s="62" t="s">
        <v>698</v>
      </c>
      <c r="AC1" s="69" t="s">
        <v>950</v>
      </c>
      <c r="AD1" s="20" t="s">
        <v>680</v>
      </c>
      <c r="AE1" s="3" t="s">
        <v>981</v>
      </c>
      <c r="AF1" s="1" t="s">
        <v>681</v>
      </c>
      <c r="AG1" s="3" t="s">
        <v>699</v>
      </c>
      <c r="AH1" s="3" t="s">
        <v>907</v>
      </c>
      <c r="AI1" s="3" t="s">
        <v>700</v>
      </c>
      <c r="AJ1" s="3" t="s">
        <v>701</v>
      </c>
      <c r="AK1" s="3" t="s">
        <v>702</v>
      </c>
      <c r="AL1" s="3" t="s">
        <v>703</v>
      </c>
      <c r="AM1" s="3" t="s">
        <v>704</v>
      </c>
      <c r="AN1" s="3" t="s">
        <v>705</v>
      </c>
      <c r="AO1" s="3" t="s">
        <v>706</v>
      </c>
      <c r="AP1" s="3" t="s">
        <v>707</v>
      </c>
      <c r="AQ1" s="3" t="s">
        <v>708</v>
      </c>
      <c r="AR1" s="3" t="s">
        <v>709</v>
      </c>
      <c r="AS1" s="3" t="s">
        <v>710</v>
      </c>
      <c r="AT1" s="3" t="s">
        <v>826</v>
      </c>
      <c r="AU1" s="3" t="s">
        <v>711</v>
      </c>
      <c r="AV1" s="3" t="s">
        <v>712</v>
      </c>
      <c r="AW1" s="3" t="s">
        <v>698</v>
      </c>
    </row>
    <row r="2" spans="1:49" s="61" customFormat="1" ht="15.6">
      <c r="A2" s="34" t="s">
        <v>0</v>
      </c>
      <c r="B2" s="62" t="s">
        <v>289</v>
      </c>
      <c r="C2" s="62" t="s">
        <v>865</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3.2100666666666666</v>
      </c>
      <c r="C3" s="61">
        <v>1735</v>
      </c>
      <c r="D3" s="61">
        <v>0.54200000000000004</v>
      </c>
      <c r="H3" s="61">
        <v>0.121771218</v>
      </c>
      <c r="I3" s="61">
        <v>1.9800000000000002E-2</v>
      </c>
      <c r="J3" s="61">
        <v>2.0199999999999999E-2</v>
      </c>
      <c r="K3" s="61">
        <v>8.1000000000000003E-2</v>
      </c>
      <c r="L3" s="61">
        <v>0.10299999999999999</v>
      </c>
      <c r="M3" s="61">
        <v>4.8730513000000002</v>
      </c>
      <c r="N3" s="62">
        <f>IF(OR(D3="",C3="",M3=""),"",D3*1000000000/C3/1000/(M3/100*$D$138*1000000000/$C$138/1000)*100)</f>
        <v>1.5132203259598436</v>
      </c>
      <c r="O3" s="61">
        <v>2.5229344479591731</v>
      </c>
      <c r="Z3" s="61">
        <v>4.99</v>
      </c>
      <c r="AB3" s="61"/>
      <c r="AC3" s="63" t="str">
        <f>IF(E3="","",E3/100)</f>
        <v/>
      </c>
      <c r="AD3" s="20" t="str">
        <f>IF(F3="","",F3)</f>
        <v/>
      </c>
      <c r="AE3" s="62" t="str">
        <f>IF(G3="","",G3/100)</f>
        <v/>
      </c>
      <c r="AF3" s="20">
        <f t="shared" ref="AF3:AF5" si="0">IF(H3="","",H3)</f>
        <v>0.121771218</v>
      </c>
      <c r="AG3" s="62">
        <f t="shared" ref="AG3:AG34" si="1">IF(OR(I3="",D3=""),"",I3/D3)</f>
        <v>3.6531365313653134E-2</v>
      </c>
      <c r="AH3" s="62">
        <f t="shared" ref="AH3:AH34" si="2">IF(OR(J3="",D3=""),"",J3/D3)</f>
        <v>3.7269372693726932E-2</v>
      </c>
      <c r="AI3" s="62">
        <f t="shared" ref="AI3:AI34" si="3">IF(OR(K3="",D3=""),"",K3/D3)</f>
        <v>0.14944649446494465</v>
      </c>
      <c r="AJ3" s="62">
        <f t="shared" ref="AJ3:AJ34" si="4">IF(OR(L3="",D3=""),"",L3/D3)</f>
        <v>0.19003690036900367</v>
      </c>
      <c r="AK3" s="62">
        <f>IF(OR(AI3="",AJ3=""),"",AI3-AJ3)</f>
        <v>-4.0590405904059018E-2</v>
      </c>
      <c r="AL3" s="62"/>
      <c r="AM3" s="62"/>
      <c r="AN3" s="62"/>
      <c r="AO3" s="62"/>
      <c r="AP3" s="62"/>
      <c r="AQ3" s="62"/>
      <c r="AR3" s="62" t="str">
        <f t="shared" ref="AR3:AR34" si="5">IF(OR(V3="",W3="",U3=""),"",LN(V3*W3/U3))</f>
        <v/>
      </c>
      <c r="AS3" s="62" t="str">
        <f t="shared" ref="AS3:AS34" si="6">IF(X3="","",X3)</f>
        <v/>
      </c>
      <c r="AT3" s="62" t="str">
        <f t="shared" ref="AT3:AT34" si="7">IF(OR(Y3="",D3=""),"",Y3/D3)</f>
        <v/>
      </c>
      <c r="AU3" s="62"/>
      <c r="AV3" s="62" t="str">
        <f t="shared" ref="AV3:AV34" si="8">IF(OR(AA3="",Z3=""),"",(AA3-Z3)/100)</f>
        <v/>
      </c>
      <c r="AW3" s="62" t="str">
        <f t="shared" ref="AW3:AW34" si="9">IF(AB3="","",AB3)</f>
        <v/>
      </c>
    </row>
    <row r="4" spans="1:49">
      <c r="A4" s="62">
        <v>1871</v>
      </c>
      <c r="B4" s="61">
        <v>3.2762266666666666</v>
      </c>
      <c r="C4" s="61">
        <v>1745</v>
      </c>
      <c r="D4" s="61">
        <v>0.56200000000000006</v>
      </c>
      <c r="H4" s="61">
        <v>0.12455516</v>
      </c>
      <c r="I4" s="61">
        <v>2.1999999999999999E-2</v>
      </c>
      <c r="J4" s="61">
        <v>2.0799999999999999E-2</v>
      </c>
      <c r="K4" s="61">
        <v>8.1000000000000003E-2</v>
      </c>
      <c r="L4" s="61">
        <v>0.10199999999999999</v>
      </c>
      <c r="M4" s="61">
        <v>4.9320825639999999</v>
      </c>
      <c r="N4" s="62">
        <f t="shared" ref="N4:N67" si="10">IF(OR(D4="",C4="",M4=""),"",D4*1000000000/C4/1000/(M4/100*$D$138*1000000000/$C$138/1000)*100)</f>
        <v>1.541394795513539</v>
      </c>
      <c r="O4" s="61">
        <v>2.5481843207906683</v>
      </c>
      <c r="Z4" s="61">
        <v>4.3099999999999996</v>
      </c>
      <c r="AB4" s="61"/>
      <c r="AC4" s="63" t="str">
        <f t="shared" ref="AC4:AC67" si="11">IF(E4="","",E4/100)</f>
        <v/>
      </c>
      <c r="AD4" s="20" t="str">
        <f>IF(F4="","",F4)</f>
        <v/>
      </c>
      <c r="AE4" s="62" t="str">
        <f t="shared" ref="AE4:AE67" si="12">IF(G4="","",G4/100)</f>
        <v/>
      </c>
      <c r="AF4" s="20">
        <f t="shared" si="0"/>
        <v>0.12455516</v>
      </c>
      <c r="AG4" s="62">
        <f t="shared" si="1"/>
        <v>3.91459074733096E-2</v>
      </c>
      <c r="AH4" s="62">
        <f t="shared" si="2"/>
        <v>3.7010676156583627E-2</v>
      </c>
      <c r="AI4" s="62">
        <f t="shared" si="3"/>
        <v>0.14412811387900354</v>
      </c>
      <c r="AJ4" s="62">
        <f t="shared" si="4"/>
        <v>0.18149466192170816</v>
      </c>
      <c r="AK4" s="62">
        <f t="shared" ref="AK4:AK67" si="13">IF(OR(AI4="",AJ4=""),"",AI4-AJ4)</f>
        <v>-3.7366548042704617E-2</v>
      </c>
      <c r="AL4" s="62" t="str">
        <f>IF(OR(P4="",P3="",$N4="",$N3=""),"",LN((P4/P3)/($N4/$N3)))</f>
        <v/>
      </c>
      <c r="AM4" s="62" t="str">
        <f>IF(OR(Q4="",Q3="",$N4="",$N3=""),"",LN((Q4/Q3)/($N4/$N3)))</f>
        <v/>
      </c>
      <c r="AN4" s="62" t="str">
        <f>IF(OR(R4="",R3="",$N4="",$N3=""),"",LN((R4/R3)/($N4/$N3)))</f>
        <v/>
      </c>
      <c r="AO4" s="62" t="str">
        <f>IF(OR(S4="",S3="",$N4="",$N3=""),"",LN((S4/S3)/($N4/$N3)))</f>
        <v/>
      </c>
      <c r="AP4" s="62" t="str">
        <f>IF(OR(T4="",T3="",$N4="",$N3=""),"",LN((T4/T3)/($N4/$N3)))</f>
        <v/>
      </c>
      <c r="AQ4" s="62"/>
      <c r="AR4" s="62" t="str">
        <f t="shared" si="5"/>
        <v/>
      </c>
      <c r="AS4" s="62" t="str">
        <f t="shared" si="6"/>
        <v/>
      </c>
      <c r="AT4" s="62" t="str">
        <f t="shared" si="7"/>
        <v/>
      </c>
      <c r="AU4" s="62">
        <f t="shared" ref="AU4:AU47" si="14">IF(OR(Z3="",N4="",N3=""),"",Z3/100-LN(N4/N3))</f>
        <v>3.145232823208706E-2</v>
      </c>
      <c r="AV4" s="62" t="str">
        <f t="shared" si="8"/>
        <v/>
      </c>
      <c r="AW4" s="62" t="str">
        <f t="shared" si="9"/>
        <v/>
      </c>
    </row>
    <row r="5" spans="1:49">
      <c r="A5" s="62">
        <v>1872</v>
      </c>
      <c r="B5" s="61">
        <v>3.3188466666666665</v>
      </c>
      <c r="C5" s="61">
        <v>1755</v>
      </c>
      <c r="D5" s="61">
        <v>0.64</v>
      </c>
      <c r="H5" s="61">
        <v>0.15</v>
      </c>
      <c r="I5" s="61">
        <v>2.12E-2</v>
      </c>
      <c r="J5" s="61">
        <v>2.2100000000000002E-2</v>
      </c>
      <c r="K5" s="61">
        <v>0.105</v>
      </c>
      <c r="L5" s="61">
        <v>0.13700000000000001</v>
      </c>
      <c r="M5" s="61">
        <v>5.2234469429999999</v>
      </c>
      <c r="N5" s="62">
        <f t="shared" si="10"/>
        <v>1.6479688849866618</v>
      </c>
      <c r="O5" s="61">
        <v>2.7054515105353505</v>
      </c>
      <c r="Z5" s="61">
        <v>3.95</v>
      </c>
      <c r="AB5" s="61"/>
      <c r="AC5" s="63" t="str">
        <f t="shared" si="11"/>
        <v/>
      </c>
      <c r="AD5" s="20" t="str">
        <f>IF(F5="","",F5)</f>
        <v/>
      </c>
      <c r="AE5" s="62" t="str">
        <f t="shared" si="12"/>
        <v/>
      </c>
      <c r="AF5" s="20">
        <f t="shared" si="0"/>
        <v>0.15</v>
      </c>
      <c r="AG5" s="62">
        <f t="shared" si="1"/>
        <v>3.3125000000000002E-2</v>
      </c>
      <c r="AH5" s="62">
        <f t="shared" si="2"/>
        <v>3.4531249999999999E-2</v>
      </c>
      <c r="AI5" s="62">
        <f t="shared" si="3"/>
        <v>0.1640625</v>
      </c>
      <c r="AJ5" s="62">
        <f t="shared" si="4"/>
        <v>0.21406250000000002</v>
      </c>
      <c r="AK5" s="62">
        <f t="shared" si="13"/>
        <v>-5.0000000000000017E-2</v>
      </c>
      <c r="AL5" s="62" t="str">
        <f t="shared" ref="AL5:AL36" si="15">IF(OR(P5="",P4="",N5="",N4=""),"",LN((P5/P4)/(N5/N4)))</f>
        <v/>
      </c>
      <c r="AM5" s="62" t="str">
        <f t="shared" ref="AM5:AM36" si="16">IF(OR(Q5="",Q4="",$N5="",$N4=""),"",LN((Q5/Q4)/($N5/$N4)))</f>
        <v/>
      </c>
      <c r="AN5" s="62" t="str">
        <f t="shared" ref="AN5:AN36" si="17">IF(OR(R5="",R4="",$N5="",$N4=""),"",LN((R5/R4)/($N5/$N4)))</f>
        <v/>
      </c>
      <c r="AO5" s="62" t="str">
        <f t="shared" ref="AO5:AO36" si="18">IF(OR(S5="",S4="",$N5="",$N4=""),"",LN((S5/S4)/($N5/$N4)))</f>
        <v/>
      </c>
      <c r="AP5" s="62" t="str">
        <f t="shared" ref="AP5:AP36" si="19">IF(OR(T5="",T4="",$N5="",$N4=""),"",LN((T5/T4)/($N5/$N4)))</f>
        <v/>
      </c>
      <c r="AQ5" s="62"/>
      <c r="AR5" s="62" t="str">
        <f t="shared" si="5"/>
        <v/>
      </c>
      <c r="AS5" s="62" t="str">
        <f t="shared" si="6"/>
        <v/>
      </c>
      <c r="AT5" s="62" t="str">
        <f t="shared" si="7"/>
        <v/>
      </c>
      <c r="AU5" s="62">
        <f t="shared" si="14"/>
        <v>-2.3755832950874883E-2</v>
      </c>
      <c r="AV5" s="62" t="str">
        <f t="shared" si="8"/>
        <v/>
      </c>
      <c r="AW5" s="62" t="str">
        <f t="shared" si="9"/>
        <v/>
      </c>
    </row>
    <row r="6" spans="1:49">
      <c r="A6" s="62">
        <v>1873</v>
      </c>
      <c r="B6" s="61">
        <v>3.2574199999999998</v>
      </c>
      <c r="C6" s="61">
        <v>1767</v>
      </c>
      <c r="D6" s="61">
        <v>0.72899999999999998</v>
      </c>
      <c r="H6" s="61">
        <v>0.16872428</v>
      </c>
      <c r="I6" s="61">
        <v>2.23E-2</v>
      </c>
      <c r="J6" s="61">
        <v>2.4500000000000001E-2</v>
      </c>
      <c r="K6" s="61">
        <v>0.121</v>
      </c>
      <c r="L6" s="61">
        <v>0.16700000000000001</v>
      </c>
      <c r="M6" s="61">
        <v>5.309534202</v>
      </c>
      <c r="N6" s="62">
        <f t="shared" si="10"/>
        <v>1.8341628730646313</v>
      </c>
      <c r="O6" s="61">
        <v>2.8171340076004148</v>
      </c>
      <c r="Z6" s="61">
        <v>4.33</v>
      </c>
      <c r="AB6" s="61"/>
      <c r="AC6" s="63" t="str">
        <f t="shared" si="11"/>
        <v/>
      </c>
      <c r="AD6" s="20"/>
      <c r="AE6" s="62" t="str">
        <f t="shared" si="12"/>
        <v/>
      </c>
      <c r="AF6" s="20">
        <f t="shared" ref="AF6:AF37" si="20">IF(H6="","",H6)</f>
        <v>0.16872428</v>
      </c>
      <c r="AG6" s="62">
        <f t="shared" si="1"/>
        <v>3.058984910836763E-2</v>
      </c>
      <c r="AH6" s="62">
        <f t="shared" si="2"/>
        <v>3.3607681755829906E-2</v>
      </c>
      <c r="AI6" s="62">
        <f t="shared" si="3"/>
        <v>0.16598079561042525</v>
      </c>
      <c r="AJ6" s="62">
        <f t="shared" si="4"/>
        <v>0.22908093278463651</v>
      </c>
      <c r="AK6" s="62">
        <f t="shared" si="13"/>
        <v>-6.3100137174211257E-2</v>
      </c>
      <c r="AL6" s="62" t="str">
        <f t="shared" si="15"/>
        <v/>
      </c>
      <c r="AM6" s="62" t="str">
        <f t="shared" si="16"/>
        <v/>
      </c>
      <c r="AN6" s="62" t="str">
        <f t="shared" si="17"/>
        <v/>
      </c>
      <c r="AO6" s="62" t="str">
        <f t="shared" si="18"/>
        <v/>
      </c>
      <c r="AP6" s="62" t="str">
        <f t="shared" si="19"/>
        <v/>
      </c>
      <c r="AQ6" s="62"/>
      <c r="AR6" s="62" t="str">
        <f t="shared" si="5"/>
        <v/>
      </c>
      <c r="AS6" s="62" t="str">
        <f t="shared" si="6"/>
        <v/>
      </c>
      <c r="AT6" s="62" t="str">
        <f t="shared" si="7"/>
        <v/>
      </c>
      <c r="AU6" s="62">
        <f t="shared" si="14"/>
        <v>-6.7544626611109271E-2</v>
      </c>
      <c r="AV6" s="62" t="str">
        <f t="shared" si="8"/>
        <v/>
      </c>
      <c r="AW6" s="62" t="str">
        <f t="shared" si="9"/>
        <v/>
      </c>
    </row>
    <row r="7" spans="1:49">
      <c r="A7" s="62">
        <v>1874</v>
      </c>
      <c r="B7" s="61">
        <v>3.3640500000000002</v>
      </c>
      <c r="C7" s="61">
        <v>1783</v>
      </c>
      <c r="D7" s="61">
        <v>0.79</v>
      </c>
      <c r="H7" s="61">
        <v>0.18354430399999999</v>
      </c>
      <c r="I7" s="61">
        <v>3.1199999999999999E-2</v>
      </c>
      <c r="J7" s="61">
        <v>2.69E-2</v>
      </c>
      <c r="K7" s="61">
        <v>0.121</v>
      </c>
      <c r="L7" s="61">
        <v>0.186</v>
      </c>
      <c r="M7" s="61">
        <v>5.4583421789999997</v>
      </c>
      <c r="N7" s="62">
        <f t="shared" si="10"/>
        <v>1.9161007131274956</v>
      </c>
      <c r="O7" s="61">
        <v>2.9630050241751986</v>
      </c>
      <c r="Z7" s="61">
        <v>4.93</v>
      </c>
      <c r="AB7" s="61"/>
      <c r="AC7" s="63" t="str">
        <f t="shared" si="11"/>
        <v/>
      </c>
      <c r="AD7" s="20" t="str">
        <f t="shared" ref="AD7:AD38" si="21">IF(F7="","",F7)</f>
        <v/>
      </c>
      <c r="AE7" s="62" t="str">
        <f t="shared" si="12"/>
        <v/>
      </c>
      <c r="AF7" s="20">
        <f t="shared" si="20"/>
        <v>0.18354430399999999</v>
      </c>
      <c r="AG7" s="62">
        <f t="shared" si="1"/>
        <v>3.9493670886075943E-2</v>
      </c>
      <c r="AH7" s="62">
        <f t="shared" si="2"/>
        <v>3.4050632911392403E-2</v>
      </c>
      <c r="AI7" s="62">
        <f t="shared" si="3"/>
        <v>0.1531645569620253</v>
      </c>
      <c r="AJ7" s="62">
        <f t="shared" si="4"/>
        <v>0.23544303797468352</v>
      </c>
      <c r="AK7" s="62">
        <f t="shared" si="13"/>
        <v>-8.2278481012658222E-2</v>
      </c>
      <c r="AL7" s="62" t="str">
        <f t="shared" si="15"/>
        <v/>
      </c>
      <c r="AM7" s="62" t="str">
        <f t="shared" si="16"/>
        <v/>
      </c>
      <c r="AN7" s="62" t="str">
        <f t="shared" si="17"/>
        <v/>
      </c>
      <c r="AO7" s="62" t="str">
        <f t="shared" si="18"/>
        <v/>
      </c>
      <c r="AP7" s="62" t="str">
        <f t="shared" si="19"/>
        <v/>
      </c>
      <c r="AQ7" s="62"/>
      <c r="AR7" s="62" t="str">
        <f t="shared" si="5"/>
        <v/>
      </c>
      <c r="AS7" s="62" t="str">
        <f t="shared" si="6"/>
        <v/>
      </c>
      <c r="AT7" s="62" t="str">
        <f t="shared" si="7"/>
        <v/>
      </c>
      <c r="AU7" s="62">
        <f t="shared" si="14"/>
        <v>-4.0406497910883826E-4</v>
      </c>
      <c r="AV7" s="62" t="str">
        <f t="shared" si="8"/>
        <v/>
      </c>
      <c r="AW7" s="62" t="str">
        <f t="shared" si="9"/>
        <v/>
      </c>
    </row>
    <row r="8" spans="1:49">
      <c r="A8" s="62">
        <v>1875</v>
      </c>
      <c r="B8" s="61">
        <v>3.2395808333333336</v>
      </c>
      <c r="C8" s="61">
        <v>1803</v>
      </c>
      <c r="D8" s="61">
        <v>0.77100000000000002</v>
      </c>
      <c r="H8" s="61">
        <v>0.181582361</v>
      </c>
      <c r="I8" s="61">
        <v>3.7699999999999997E-2</v>
      </c>
      <c r="J8" s="61">
        <v>2.7699999999999999E-2</v>
      </c>
      <c r="K8" s="61">
        <v>0.10299999999999999</v>
      </c>
      <c r="L8" s="61">
        <v>0.17699999999999999</v>
      </c>
      <c r="M8" s="61">
        <v>5.554370467</v>
      </c>
      <c r="N8" s="62">
        <f t="shared" si="10"/>
        <v>1.8173021918872105</v>
      </c>
      <c r="O8" s="61">
        <v>2.9060241583256703</v>
      </c>
      <c r="Z8" s="61">
        <v>5.89</v>
      </c>
      <c r="AB8" s="61"/>
      <c r="AC8" s="63" t="str">
        <f t="shared" si="11"/>
        <v/>
      </c>
      <c r="AD8" s="20" t="str">
        <f t="shared" si="21"/>
        <v/>
      </c>
      <c r="AE8" s="62" t="str">
        <f t="shared" si="12"/>
        <v/>
      </c>
      <c r="AF8" s="20">
        <f t="shared" si="20"/>
        <v>0.181582361</v>
      </c>
      <c r="AG8" s="62">
        <f t="shared" si="1"/>
        <v>4.8897535667963676E-2</v>
      </c>
      <c r="AH8" s="62">
        <f t="shared" si="2"/>
        <v>3.5927367055771722E-2</v>
      </c>
      <c r="AI8" s="62">
        <f t="shared" si="3"/>
        <v>0.13359273670557717</v>
      </c>
      <c r="AJ8" s="62">
        <f t="shared" si="4"/>
        <v>0.22957198443579765</v>
      </c>
      <c r="AK8" s="62">
        <f t="shared" si="13"/>
        <v>-9.5979247730220485E-2</v>
      </c>
      <c r="AL8" s="62" t="str">
        <f t="shared" si="15"/>
        <v/>
      </c>
      <c r="AM8" s="62" t="str">
        <f t="shared" si="16"/>
        <v/>
      </c>
      <c r="AN8" s="62" t="str">
        <f t="shared" si="17"/>
        <v/>
      </c>
      <c r="AO8" s="62" t="str">
        <f t="shared" si="18"/>
        <v/>
      </c>
      <c r="AP8" s="62" t="str">
        <f t="shared" si="19"/>
        <v/>
      </c>
      <c r="AQ8" s="62"/>
      <c r="AR8" s="62" t="str">
        <f t="shared" si="5"/>
        <v/>
      </c>
      <c r="AS8" s="62" t="str">
        <f t="shared" si="6"/>
        <v/>
      </c>
      <c r="AT8" s="62" t="str">
        <f t="shared" si="7"/>
        <v/>
      </c>
      <c r="AU8" s="62">
        <f t="shared" si="14"/>
        <v>0.10223915320271446</v>
      </c>
      <c r="AV8" s="62" t="str">
        <f t="shared" si="8"/>
        <v/>
      </c>
      <c r="AW8" s="62" t="str">
        <f t="shared" si="9"/>
        <v/>
      </c>
    </row>
    <row r="9" spans="1:49">
      <c r="A9" s="62">
        <v>1876</v>
      </c>
      <c r="B9" s="61">
        <v>3.35608</v>
      </c>
      <c r="C9" s="61">
        <v>1829</v>
      </c>
      <c r="D9" s="61">
        <v>0.79900000000000004</v>
      </c>
      <c r="H9" s="61">
        <v>0.17021276599999999</v>
      </c>
      <c r="I9" s="61">
        <v>4.3799999999999999E-2</v>
      </c>
      <c r="J9" s="61">
        <v>2.8400000000000002E-2</v>
      </c>
      <c r="K9" s="61">
        <v>0.11799999999999999</v>
      </c>
      <c r="L9" s="61">
        <v>0.16700000000000001</v>
      </c>
      <c r="M9" s="61">
        <v>5.6469142699999999</v>
      </c>
      <c r="N9" s="62">
        <f t="shared" si="10"/>
        <v>1.8261027964743801</v>
      </c>
      <c r="O9" s="61">
        <v>2.8262509461363332</v>
      </c>
      <c r="Z9" s="61">
        <v>5.76</v>
      </c>
      <c r="AB9" s="61"/>
      <c r="AC9" s="63" t="str">
        <f t="shared" si="11"/>
        <v/>
      </c>
      <c r="AD9" s="20" t="str">
        <f t="shared" si="21"/>
        <v/>
      </c>
      <c r="AE9" s="62" t="str">
        <f t="shared" si="12"/>
        <v/>
      </c>
      <c r="AF9" s="20">
        <f t="shared" si="20"/>
        <v>0.17021276599999999</v>
      </c>
      <c r="AG9" s="62">
        <f t="shared" si="1"/>
        <v>5.4818523153942422E-2</v>
      </c>
      <c r="AH9" s="62">
        <f t="shared" si="2"/>
        <v>3.5544430538172717E-2</v>
      </c>
      <c r="AI9" s="62">
        <f t="shared" si="3"/>
        <v>0.14768460575719647</v>
      </c>
      <c r="AJ9" s="62">
        <f t="shared" si="4"/>
        <v>0.20901126408010012</v>
      </c>
      <c r="AK9" s="62">
        <f t="shared" si="13"/>
        <v>-6.1326658322903654E-2</v>
      </c>
      <c r="AL9" s="62" t="str">
        <f t="shared" si="15"/>
        <v/>
      </c>
      <c r="AM9" s="62" t="str">
        <f t="shared" si="16"/>
        <v/>
      </c>
      <c r="AN9" s="62" t="str">
        <f t="shared" si="17"/>
        <v/>
      </c>
      <c r="AO9" s="62" t="str">
        <f t="shared" si="18"/>
        <v/>
      </c>
      <c r="AP9" s="62" t="str">
        <f t="shared" si="19"/>
        <v/>
      </c>
      <c r="AQ9" s="62"/>
      <c r="AR9" s="62" t="str">
        <f t="shared" si="5"/>
        <v/>
      </c>
      <c r="AS9" s="62" t="str">
        <f t="shared" si="6"/>
        <v/>
      </c>
      <c r="AT9" s="62" t="str">
        <f t="shared" si="7"/>
        <v/>
      </c>
      <c r="AU9" s="62">
        <f t="shared" si="14"/>
        <v>5.4069012650909479E-2</v>
      </c>
      <c r="AV9" s="62" t="str">
        <f t="shared" si="8"/>
        <v/>
      </c>
      <c r="AW9" s="62" t="str">
        <f t="shared" si="9"/>
        <v/>
      </c>
    </row>
    <row r="10" spans="1:49">
      <c r="A10" s="62">
        <v>1877</v>
      </c>
      <c r="B10" s="61">
        <v>3.5853999999999999</v>
      </c>
      <c r="C10" s="61">
        <v>1852</v>
      </c>
      <c r="D10" s="61">
        <v>0.79700000000000004</v>
      </c>
      <c r="H10" s="61">
        <v>0.17063990000000001</v>
      </c>
      <c r="I10" s="61">
        <v>5.0099999999999999E-2</v>
      </c>
      <c r="J10" s="61">
        <v>3.0700000000000002E-2</v>
      </c>
      <c r="K10" s="61">
        <v>0.109</v>
      </c>
      <c r="L10" s="61">
        <v>0.19</v>
      </c>
      <c r="M10" s="61">
        <v>5.6198582750000003</v>
      </c>
      <c r="N10" s="62">
        <f t="shared" si="10"/>
        <v>1.8075708032969806</v>
      </c>
      <c r="O10" s="61">
        <v>2.8490432924761424</v>
      </c>
      <c r="Z10" s="61">
        <v>5.99</v>
      </c>
      <c r="AB10" s="61"/>
      <c r="AC10" s="63" t="str">
        <f t="shared" si="11"/>
        <v/>
      </c>
      <c r="AD10" s="20" t="str">
        <f t="shared" si="21"/>
        <v/>
      </c>
      <c r="AE10" s="62" t="str">
        <f t="shared" si="12"/>
        <v/>
      </c>
      <c r="AF10" s="20">
        <f t="shared" si="20"/>
        <v>0.17063990000000001</v>
      </c>
      <c r="AG10" s="62">
        <f t="shared" si="1"/>
        <v>6.2860727728983684E-2</v>
      </c>
      <c r="AH10" s="62">
        <f t="shared" si="2"/>
        <v>3.8519447929736515E-2</v>
      </c>
      <c r="AI10" s="62">
        <f t="shared" si="3"/>
        <v>0.13676286072772897</v>
      </c>
      <c r="AJ10" s="62">
        <f t="shared" si="4"/>
        <v>0.23839397741530741</v>
      </c>
      <c r="AK10" s="62">
        <f t="shared" si="13"/>
        <v>-0.10163111668757843</v>
      </c>
      <c r="AL10" s="62" t="str">
        <f t="shared" si="15"/>
        <v/>
      </c>
      <c r="AM10" s="62" t="str">
        <f t="shared" si="16"/>
        <v/>
      </c>
      <c r="AN10" s="62" t="str">
        <f t="shared" si="17"/>
        <v/>
      </c>
      <c r="AO10" s="62" t="str">
        <f t="shared" si="18"/>
        <v/>
      </c>
      <c r="AP10" s="62" t="str">
        <f t="shared" si="19"/>
        <v/>
      </c>
      <c r="AQ10" s="62"/>
      <c r="AR10" s="62" t="str">
        <f t="shared" si="5"/>
        <v/>
      </c>
      <c r="AS10" s="62" t="str">
        <f t="shared" si="6"/>
        <v/>
      </c>
      <c r="AT10" s="62" t="str">
        <f t="shared" si="7"/>
        <v/>
      </c>
      <c r="AU10" s="62">
        <f t="shared" si="14"/>
        <v>6.7800230344258056E-2</v>
      </c>
      <c r="AV10" s="62" t="str">
        <f t="shared" si="8"/>
        <v/>
      </c>
      <c r="AW10" s="62" t="str">
        <f t="shared" si="9"/>
        <v/>
      </c>
    </row>
    <row r="11" spans="1:49">
      <c r="A11" s="62">
        <v>1878</v>
      </c>
      <c r="B11" s="61">
        <v>3.7300799999999996</v>
      </c>
      <c r="C11" s="61">
        <v>1877</v>
      </c>
      <c r="D11" s="61">
        <v>0.70599999999999996</v>
      </c>
      <c r="H11" s="61">
        <v>0.157223796</v>
      </c>
      <c r="I11" s="61">
        <v>2.5499999999999998E-2</v>
      </c>
      <c r="J11" s="61">
        <v>1.66E-2</v>
      </c>
      <c r="K11" s="61">
        <v>9.1999999999999998E-2</v>
      </c>
      <c r="L11" s="61">
        <v>0.14000000000000001</v>
      </c>
      <c r="M11" s="61">
        <v>5.3462237720000001</v>
      </c>
      <c r="N11" s="62">
        <f t="shared" si="10"/>
        <v>1.6607208489936667</v>
      </c>
      <c r="O11" s="61">
        <v>2.712289214437289</v>
      </c>
      <c r="Z11" s="61">
        <v>6.29</v>
      </c>
      <c r="AB11" s="61"/>
      <c r="AC11" s="63" t="str">
        <f t="shared" si="11"/>
        <v/>
      </c>
      <c r="AD11" s="20" t="str">
        <f t="shared" si="21"/>
        <v/>
      </c>
      <c r="AE11" s="62" t="str">
        <f t="shared" si="12"/>
        <v/>
      </c>
      <c r="AF11" s="20">
        <f t="shared" si="20"/>
        <v>0.157223796</v>
      </c>
      <c r="AG11" s="62">
        <f t="shared" si="1"/>
        <v>3.6118980169971671E-2</v>
      </c>
      <c r="AH11" s="62">
        <f t="shared" si="2"/>
        <v>2.3512747875354109E-2</v>
      </c>
      <c r="AI11" s="62">
        <f t="shared" si="3"/>
        <v>0.13031161473087818</v>
      </c>
      <c r="AJ11" s="62">
        <f t="shared" si="4"/>
        <v>0.19830028328611901</v>
      </c>
      <c r="AK11" s="62">
        <f t="shared" si="13"/>
        <v>-6.7988668555240828E-2</v>
      </c>
      <c r="AL11" s="62" t="str">
        <f t="shared" si="15"/>
        <v/>
      </c>
      <c r="AM11" s="62" t="str">
        <f t="shared" si="16"/>
        <v/>
      </c>
      <c r="AN11" s="62" t="str">
        <f t="shared" si="17"/>
        <v/>
      </c>
      <c r="AO11" s="62" t="str">
        <f t="shared" si="18"/>
        <v/>
      </c>
      <c r="AP11" s="62" t="str">
        <f t="shared" si="19"/>
        <v/>
      </c>
      <c r="AQ11" s="62"/>
      <c r="AR11" s="62" t="str">
        <f t="shared" si="5"/>
        <v/>
      </c>
      <c r="AS11" s="62" t="str">
        <f t="shared" si="6"/>
        <v/>
      </c>
      <c r="AT11" s="62" t="str">
        <f t="shared" si="7"/>
        <v/>
      </c>
      <c r="AU11" s="62">
        <f t="shared" si="14"/>
        <v>0.14463209173961383</v>
      </c>
      <c r="AV11" s="62" t="str">
        <f t="shared" si="8"/>
        <v/>
      </c>
      <c r="AW11" s="62" t="str">
        <f t="shared" si="9"/>
        <v/>
      </c>
    </row>
    <row r="12" spans="1:49">
      <c r="A12" s="62">
        <v>1879</v>
      </c>
      <c r="B12" s="61">
        <v>3.73272</v>
      </c>
      <c r="C12" s="61">
        <v>1902</v>
      </c>
      <c r="D12" s="61">
        <v>0.66200000000000003</v>
      </c>
      <c r="H12" s="61">
        <v>0.14803625400000001</v>
      </c>
      <c r="I12" s="61">
        <v>4.8599999999999997E-2</v>
      </c>
      <c r="J12" s="61">
        <v>2.8000000000000001E-2</v>
      </c>
      <c r="K12" s="61">
        <v>8.8999999999999996E-2</v>
      </c>
      <c r="L12" s="61">
        <v>0.13200000000000001</v>
      </c>
      <c r="M12" s="61">
        <v>5.3215249269999996</v>
      </c>
      <c r="N12" s="62">
        <f t="shared" si="10"/>
        <v>1.5438841839625581</v>
      </c>
      <c r="O12" s="61">
        <v>2.5413466168887289</v>
      </c>
      <c r="Z12" s="61">
        <v>5.49</v>
      </c>
      <c r="AB12" s="61"/>
      <c r="AC12" s="63" t="str">
        <f t="shared" si="11"/>
        <v/>
      </c>
      <c r="AD12" s="20" t="str">
        <f t="shared" si="21"/>
        <v/>
      </c>
      <c r="AE12" s="62" t="str">
        <f t="shared" si="12"/>
        <v/>
      </c>
      <c r="AF12" s="20">
        <f t="shared" si="20"/>
        <v>0.14803625400000001</v>
      </c>
      <c r="AG12" s="62">
        <f t="shared" si="1"/>
        <v>7.3413897280966756E-2</v>
      </c>
      <c r="AH12" s="62">
        <f t="shared" si="2"/>
        <v>4.2296072507552872E-2</v>
      </c>
      <c r="AI12" s="62">
        <f t="shared" si="3"/>
        <v>0.13444108761329304</v>
      </c>
      <c r="AJ12" s="62">
        <f t="shared" si="4"/>
        <v>0.19939577039274925</v>
      </c>
      <c r="AK12" s="62">
        <f t="shared" si="13"/>
        <v>-6.4954682779456208E-2</v>
      </c>
      <c r="AL12" s="62" t="str">
        <f t="shared" si="15"/>
        <v/>
      </c>
      <c r="AM12" s="62" t="str">
        <f t="shared" si="16"/>
        <v/>
      </c>
      <c r="AN12" s="62" t="str">
        <f t="shared" si="17"/>
        <v/>
      </c>
      <c r="AO12" s="62" t="str">
        <f t="shared" si="18"/>
        <v/>
      </c>
      <c r="AP12" s="62" t="str">
        <f t="shared" si="19"/>
        <v/>
      </c>
      <c r="AQ12" s="62"/>
      <c r="AR12" s="62" t="str">
        <f t="shared" si="5"/>
        <v/>
      </c>
      <c r="AS12" s="62" t="str">
        <f t="shared" si="6"/>
        <v/>
      </c>
      <c r="AT12" s="62" t="str">
        <f t="shared" si="7"/>
        <v/>
      </c>
      <c r="AU12" s="62">
        <f t="shared" si="14"/>
        <v>0.13585031609028467</v>
      </c>
      <c r="AV12" s="62" t="str">
        <f t="shared" si="8"/>
        <v/>
      </c>
      <c r="AW12" s="62" t="str">
        <f t="shared" si="9"/>
        <v/>
      </c>
    </row>
    <row r="13" spans="1:49">
      <c r="A13" s="62">
        <v>1880</v>
      </c>
      <c r="B13" s="61">
        <v>3.7399680000000002</v>
      </c>
      <c r="C13" s="61">
        <v>1919</v>
      </c>
      <c r="D13" s="61">
        <v>0.72</v>
      </c>
      <c r="H13" s="61">
        <v>0.14722222200000001</v>
      </c>
      <c r="I13" s="61">
        <v>4.4200000000000003E-2</v>
      </c>
      <c r="J13" s="61">
        <v>3.4000000000000002E-2</v>
      </c>
      <c r="K13" s="61">
        <v>0.109</v>
      </c>
      <c r="L13" s="61">
        <v>0.151</v>
      </c>
      <c r="M13" s="61">
        <v>5.4449166660000001</v>
      </c>
      <c r="N13" s="62">
        <f t="shared" si="10"/>
        <v>1.6265582716272247</v>
      </c>
      <c r="O13" s="61">
        <v>2.6347952368819438</v>
      </c>
      <c r="Z13" s="61">
        <v>4.57</v>
      </c>
      <c r="AB13" s="61">
        <v>0.15770000000000001</v>
      </c>
      <c r="AC13" s="63" t="str">
        <f t="shared" si="11"/>
        <v/>
      </c>
      <c r="AD13" s="20" t="str">
        <f t="shared" si="21"/>
        <v/>
      </c>
      <c r="AE13" s="62" t="str">
        <f t="shared" si="12"/>
        <v/>
      </c>
      <c r="AF13" s="20">
        <f t="shared" si="20"/>
        <v>0.14722222200000001</v>
      </c>
      <c r="AG13" s="62">
        <f t="shared" si="1"/>
        <v>6.1388888888888896E-2</v>
      </c>
      <c r="AH13" s="62">
        <f t="shared" si="2"/>
        <v>4.7222222222222228E-2</v>
      </c>
      <c r="AI13" s="62">
        <f t="shared" si="3"/>
        <v>0.15138888888888891</v>
      </c>
      <c r="AJ13" s="62">
        <f t="shared" si="4"/>
        <v>0.20972222222222223</v>
      </c>
      <c r="AK13" s="62">
        <f t="shared" si="13"/>
        <v>-5.833333333333332E-2</v>
      </c>
      <c r="AL13" s="62" t="str">
        <f t="shared" si="15"/>
        <v/>
      </c>
      <c r="AM13" s="62" t="str">
        <f t="shared" si="16"/>
        <v/>
      </c>
      <c r="AN13" s="62" t="str">
        <f t="shared" si="17"/>
        <v/>
      </c>
      <c r="AO13" s="62" t="str">
        <f t="shared" si="18"/>
        <v/>
      </c>
      <c r="AP13" s="62" t="str">
        <f t="shared" si="19"/>
        <v/>
      </c>
      <c r="AQ13" s="62"/>
      <c r="AR13" s="62" t="str">
        <f t="shared" si="5"/>
        <v/>
      </c>
      <c r="AS13" s="62" t="str">
        <f t="shared" si="6"/>
        <v/>
      </c>
      <c r="AT13" s="62" t="str">
        <f t="shared" si="7"/>
        <v/>
      </c>
      <c r="AU13" s="62">
        <f t="shared" si="14"/>
        <v>2.7351457203097507E-3</v>
      </c>
      <c r="AV13" s="62" t="str">
        <f t="shared" si="8"/>
        <v/>
      </c>
      <c r="AW13" s="62">
        <f t="shared" si="9"/>
        <v>0.15770000000000001</v>
      </c>
    </row>
    <row r="14" spans="1:49">
      <c r="A14" s="62">
        <v>1881</v>
      </c>
      <c r="B14" s="61">
        <v>3.7673999999999999</v>
      </c>
      <c r="C14" s="61">
        <v>1923</v>
      </c>
      <c r="D14" s="61">
        <v>0.73899999999999999</v>
      </c>
      <c r="H14" s="61">
        <v>0.14614343699999999</v>
      </c>
      <c r="I14" s="61">
        <v>4.4400000000000002E-2</v>
      </c>
      <c r="J14" s="61">
        <v>3.5200000000000002E-2</v>
      </c>
      <c r="K14" s="61">
        <v>0.121</v>
      </c>
      <c r="L14" s="61">
        <v>0.16500000000000001</v>
      </c>
      <c r="M14" s="61">
        <v>5.4851932049999998</v>
      </c>
      <c r="N14" s="62">
        <f t="shared" si="10"/>
        <v>1.6537755503400604</v>
      </c>
      <c r="O14" s="61">
        <v>2.6393537061499033</v>
      </c>
      <c r="Z14" s="61">
        <v>4.42</v>
      </c>
      <c r="AB14" s="61">
        <v>0.15540000000000001</v>
      </c>
      <c r="AC14" s="63" t="str">
        <f t="shared" si="11"/>
        <v/>
      </c>
      <c r="AD14" s="20" t="str">
        <f t="shared" si="21"/>
        <v/>
      </c>
      <c r="AE14" s="62" t="str">
        <f t="shared" si="12"/>
        <v/>
      </c>
      <c r="AF14" s="20">
        <f t="shared" si="20"/>
        <v>0.14614343699999999</v>
      </c>
      <c r="AG14" s="62">
        <f t="shared" si="1"/>
        <v>6.0081190798376184E-2</v>
      </c>
      <c r="AH14" s="62">
        <f t="shared" si="2"/>
        <v>4.7631935047361303E-2</v>
      </c>
      <c r="AI14" s="62">
        <f t="shared" si="3"/>
        <v>0.16373477672530445</v>
      </c>
      <c r="AJ14" s="62">
        <f t="shared" si="4"/>
        <v>0.2232746955345061</v>
      </c>
      <c r="AK14" s="62">
        <f t="shared" si="13"/>
        <v>-5.9539918809201647E-2</v>
      </c>
      <c r="AL14" s="62" t="str">
        <f t="shared" si="15"/>
        <v/>
      </c>
      <c r="AM14" s="62" t="str">
        <f t="shared" si="16"/>
        <v/>
      </c>
      <c r="AN14" s="62" t="str">
        <f t="shared" si="17"/>
        <v/>
      </c>
      <c r="AO14" s="62" t="str">
        <f t="shared" si="18"/>
        <v/>
      </c>
      <c r="AP14" s="62" t="str">
        <f t="shared" si="19"/>
        <v/>
      </c>
      <c r="AQ14" s="62"/>
      <c r="AR14" s="62" t="str">
        <f t="shared" si="5"/>
        <v/>
      </c>
      <c r="AS14" s="62" t="str">
        <f t="shared" si="6"/>
        <v/>
      </c>
      <c r="AT14" s="62" t="str">
        <f t="shared" si="7"/>
        <v/>
      </c>
      <c r="AU14" s="62">
        <f t="shared" si="14"/>
        <v>2.910540641315178E-2</v>
      </c>
      <c r="AV14" s="62" t="str">
        <f t="shared" si="8"/>
        <v/>
      </c>
      <c r="AW14" s="62">
        <f t="shared" si="9"/>
        <v>0.15540000000000001</v>
      </c>
    </row>
    <row r="15" spans="1:49">
      <c r="A15" s="62">
        <v>1882</v>
      </c>
      <c r="B15" s="61">
        <v>3.722089</v>
      </c>
      <c r="C15" s="61">
        <v>1920</v>
      </c>
      <c r="D15" s="61">
        <v>0.76</v>
      </c>
      <c r="H15" s="61">
        <v>0.15</v>
      </c>
      <c r="I15" s="61">
        <v>4.5999999999999999E-2</v>
      </c>
      <c r="J15" s="61">
        <v>3.9399999999999998E-2</v>
      </c>
      <c r="K15" s="61">
        <v>0.123</v>
      </c>
      <c r="L15" s="61">
        <v>0.16</v>
      </c>
      <c r="M15" s="61">
        <v>5.4840658720000004</v>
      </c>
      <c r="N15" s="62">
        <f t="shared" si="10"/>
        <v>1.7037781448123457</v>
      </c>
      <c r="O15" s="61">
        <v>2.6484706446858217</v>
      </c>
      <c r="Z15" s="61">
        <v>4.83</v>
      </c>
      <c r="AB15" s="61">
        <v>0.1497</v>
      </c>
      <c r="AC15" s="63" t="str">
        <f t="shared" si="11"/>
        <v/>
      </c>
      <c r="AD15" s="20" t="str">
        <f t="shared" si="21"/>
        <v/>
      </c>
      <c r="AE15" s="62" t="str">
        <f t="shared" si="12"/>
        <v/>
      </c>
      <c r="AF15" s="20">
        <f t="shared" si="20"/>
        <v>0.15</v>
      </c>
      <c r="AG15" s="62">
        <f t="shared" si="1"/>
        <v>6.0526315789473685E-2</v>
      </c>
      <c r="AH15" s="62">
        <f t="shared" si="2"/>
        <v>5.1842105263157891E-2</v>
      </c>
      <c r="AI15" s="62">
        <f t="shared" si="3"/>
        <v>0.1618421052631579</v>
      </c>
      <c r="AJ15" s="62">
        <f t="shared" si="4"/>
        <v>0.21052631578947367</v>
      </c>
      <c r="AK15" s="62">
        <f t="shared" si="13"/>
        <v>-4.8684210526315774E-2</v>
      </c>
      <c r="AL15" s="62" t="str">
        <f t="shared" si="15"/>
        <v/>
      </c>
      <c r="AM15" s="62" t="str">
        <f t="shared" si="16"/>
        <v/>
      </c>
      <c r="AN15" s="62" t="str">
        <f t="shared" si="17"/>
        <v/>
      </c>
      <c r="AO15" s="62" t="str">
        <f t="shared" si="18"/>
        <v/>
      </c>
      <c r="AP15" s="62" t="str">
        <f t="shared" si="19"/>
        <v/>
      </c>
      <c r="AQ15" s="62"/>
      <c r="AR15" s="62" t="str">
        <f t="shared" si="5"/>
        <v/>
      </c>
      <c r="AS15" s="62" t="str">
        <f t="shared" si="6"/>
        <v/>
      </c>
      <c r="AT15" s="62" t="str">
        <f t="shared" si="7"/>
        <v/>
      </c>
      <c r="AU15" s="62">
        <f t="shared" si="14"/>
        <v>1.4412663044331631E-2</v>
      </c>
      <c r="AV15" s="62" t="str">
        <f t="shared" si="8"/>
        <v/>
      </c>
      <c r="AW15" s="62">
        <f t="shared" si="9"/>
        <v>0.1497</v>
      </c>
    </row>
    <row r="16" spans="1:49">
      <c r="A16" s="62">
        <v>1883</v>
      </c>
      <c r="B16" s="61">
        <v>3.7404679999999999</v>
      </c>
      <c r="C16" s="61">
        <v>1919</v>
      </c>
      <c r="D16" s="61">
        <v>0.75</v>
      </c>
      <c r="H16" s="61">
        <v>0.150666667</v>
      </c>
      <c r="I16" s="61">
        <v>4.3299999999999998E-2</v>
      </c>
      <c r="J16" s="61">
        <v>4.2700000000000002E-2</v>
      </c>
      <c r="K16" s="61">
        <v>0.11600000000000001</v>
      </c>
      <c r="L16" s="61">
        <v>0.161</v>
      </c>
      <c r="M16" s="61">
        <v>5.4647987230000004</v>
      </c>
      <c r="N16" s="62">
        <f t="shared" si="10"/>
        <v>1.6881672078120371</v>
      </c>
      <c r="O16" s="61">
        <v>2.6712629910256309</v>
      </c>
      <c r="Z16" s="61">
        <v>4.5599999999999996</v>
      </c>
      <c r="AB16" s="61">
        <v>0.1492</v>
      </c>
      <c r="AC16" s="63" t="str">
        <f t="shared" si="11"/>
        <v/>
      </c>
      <c r="AD16" s="20" t="str">
        <f t="shared" si="21"/>
        <v/>
      </c>
      <c r="AE16" s="62" t="str">
        <f t="shared" si="12"/>
        <v/>
      </c>
      <c r="AF16" s="20">
        <f t="shared" si="20"/>
        <v>0.150666667</v>
      </c>
      <c r="AG16" s="62">
        <f t="shared" si="1"/>
        <v>5.7733333333333331E-2</v>
      </c>
      <c r="AH16" s="62">
        <f t="shared" si="2"/>
        <v>5.6933333333333336E-2</v>
      </c>
      <c r="AI16" s="62">
        <f t="shared" si="3"/>
        <v>0.15466666666666667</v>
      </c>
      <c r="AJ16" s="62">
        <f t="shared" si="4"/>
        <v>0.21466666666666667</v>
      </c>
      <c r="AK16" s="62">
        <f t="shared" si="13"/>
        <v>-0.06</v>
      </c>
      <c r="AL16" s="62" t="str">
        <f t="shared" si="15"/>
        <v/>
      </c>
      <c r="AM16" s="62" t="str">
        <f t="shared" si="16"/>
        <v/>
      </c>
      <c r="AN16" s="62" t="str">
        <f t="shared" si="17"/>
        <v/>
      </c>
      <c r="AO16" s="62" t="str">
        <f t="shared" si="18"/>
        <v/>
      </c>
      <c r="AP16" s="62" t="str">
        <f t="shared" si="19"/>
        <v/>
      </c>
      <c r="AQ16" s="62"/>
      <c r="AR16" s="62" t="str">
        <f t="shared" si="5"/>
        <v/>
      </c>
      <c r="AS16" s="62" t="str">
        <f t="shared" si="6"/>
        <v/>
      </c>
      <c r="AT16" s="62" t="str">
        <f t="shared" si="7"/>
        <v/>
      </c>
      <c r="AU16" s="62">
        <f t="shared" si="14"/>
        <v>5.7504775195773294E-2</v>
      </c>
      <c r="AV16" s="62" t="str">
        <f t="shared" si="8"/>
        <v/>
      </c>
      <c r="AW16" s="62">
        <f t="shared" si="9"/>
        <v>0.1492</v>
      </c>
    </row>
    <row r="17" spans="1:49">
      <c r="A17" s="62">
        <v>1884</v>
      </c>
      <c r="B17" s="61">
        <v>3.7553799999999997</v>
      </c>
      <c r="C17" s="61">
        <v>1929</v>
      </c>
      <c r="D17" s="61">
        <v>0.72099999999999997</v>
      </c>
      <c r="H17" s="61">
        <v>0.14701803099999999</v>
      </c>
      <c r="I17" s="61">
        <v>4.2200000000000001E-2</v>
      </c>
      <c r="J17" s="61">
        <v>4.0500000000000001E-2</v>
      </c>
      <c r="K17" s="61">
        <v>0.112</v>
      </c>
      <c r="L17" s="61">
        <v>0.159</v>
      </c>
      <c r="M17" s="61">
        <v>5.5344884089999997</v>
      </c>
      <c r="N17" s="62">
        <f t="shared" si="10"/>
        <v>1.5941489483284457</v>
      </c>
      <c r="O17" s="61">
        <v>2.5686974324964971</v>
      </c>
      <c r="Z17" s="61">
        <v>4.55</v>
      </c>
      <c r="AB17" s="61">
        <v>0.15740000000000001</v>
      </c>
      <c r="AC17" s="63" t="str">
        <f t="shared" si="11"/>
        <v/>
      </c>
      <c r="AD17" s="20" t="str">
        <f t="shared" si="21"/>
        <v/>
      </c>
      <c r="AE17" s="62" t="str">
        <f t="shared" si="12"/>
        <v/>
      </c>
      <c r="AF17" s="20">
        <f t="shared" si="20"/>
        <v>0.14701803099999999</v>
      </c>
      <c r="AG17" s="62">
        <f t="shared" si="1"/>
        <v>5.8529819694868243E-2</v>
      </c>
      <c r="AH17" s="62">
        <f t="shared" si="2"/>
        <v>5.6171983356449379E-2</v>
      </c>
      <c r="AI17" s="62">
        <f t="shared" si="3"/>
        <v>0.15533980582524273</v>
      </c>
      <c r="AJ17" s="62">
        <f t="shared" si="4"/>
        <v>0.22052704576976423</v>
      </c>
      <c r="AK17" s="62">
        <f t="shared" si="13"/>
        <v>-6.5187239944521497E-2</v>
      </c>
      <c r="AL17" s="62" t="str">
        <f t="shared" si="15"/>
        <v/>
      </c>
      <c r="AM17" s="62" t="str">
        <f t="shared" si="16"/>
        <v/>
      </c>
      <c r="AN17" s="62" t="str">
        <f t="shared" si="17"/>
        <v/>
      </c>
      <c r="AO17" s="62" t="str">
        <f t="shared" si="18"/>
        <v/>
      </c>
      <c r="AP17" s="62" t="str">
        <f t="shared" si="19"/>
        <v/>
      </c>
      <c r="AQ17" s="62"/>
      <c r="AR17" s="62" t="str">
        <f t="shared" si="5"/>
        <v/>
      </c>
      <c r="AS17" s="62" t="str">
        <f t="shared" si="6"/>
        <v/>
      </c>
      <c r="AT17" s="62" t="str">
        <f t="shared" si="7"/>
        <v/>
      </c>
      <c r="AU17" s="62">
        <f t="shared" si="14"/>
        <v>0.10290342890919951</v>
      </c>
      <c r="AV17" s="62" t="str">
        <f t="shared" si="8"/>
        <v/>
      </c>
      <c r="AW17" s="62">
        <f t="shared" si="9"/>
        <v>0.15740000000000001</v>
      </c>
    </row>
    <row r="18" spans="1:49">
      <c r="A18" s="62">
        <v>1885</v>
      </c>
      <c r="B18" s="61">
        <v>3.7412030000000005</v>
      </c>
      <c r="C18" s="61">
        <v>1944</v>
      </c>
      <c r="D18" s="61">
        <v>0.67900000000000005</v>
      </c>
      <c r="H18" s="61">
        <v>0.14285714299999999</v>
      </c>
      <c r="I18" s="61">
        <v>4.1200000000000001E-2</v>
      </c>
      <c r="J18" s="61">
        <v>4.4600000000000001E-2</v>
      </c>
      <c r="K18" s="61">
        <v>0.10199999999999999</v>
      </c>
      <c r="L18" s="61">
        <v>0.14599999999999999</v>
      </c>
      <c r="M18" s="61">
        <v>5.5429946499999998</v>
      </c>
      <c r="N18" s="62">
        <f t="shared" si="10"/>
        <v>1.4874158204564805</v>
      </c>
      <c r="O18" s="61">
        <v>2.4592941700654123</v>
      </c>
      <c r="Z18" s="61">
        <v>4.5199999999999996</v>
      </c>
      <c r="AB18" s="61">
        <v>0.1666</v>
      </c>
      <c r="AC18" s="63" t="str">
        <f t="shared" si="11"/>
        <v/>
      </c>
      <c r="AD18" s="20" t="str">
        <f t="shared" si="21"/>
        <v/>
      </c>
      <c r="AE18" s="62" t="str">
        <f t="shared" si="12"/>
        <v/>
      </c>
      <c r="AF18" s="20">
        <f t="shared" si="20"/>
        <v>0.14285714299999999</v>
      </c>
      <c r="AG18" s="62">
        <f t="shared" si="1"/>
        <v>6.0677466863033873E-2</v>
      </c>
      <c r="AH18" s="62">
        <f t="shared" si="2"/>
        <v>6.5684830633284244E-2</v>
      </c>
      <c r="AI18" s="62">
        <f t="shared" si="3"/>
        <v>0.15022091310751101</v>
      </c>
      <c r="AJ18" s="62">
        <f t="shared" si="4"/>
        <v>0.21502209131075106</v>
      </c>
      <c r="AK18" s="62">
        <f t="shared" si="13"/>
        <v>-6.4801178203240051E-2</v>
      </c>
      <c r="AL18" s="62" t="str">
        <f t="shared" si="15"/>
        <v/>
      </c>
      <c r="AM18" s="62" t="str">
        <f t="shared" si="16"/>
        <v/>
      </c>
      <c r="AN18" s="62" t="str">
        <f t="shared" si="17"/>
        <v/>
      </c>
      <c r="AO18" s="62" t="str">
        <f t="shared" si="18"/>
        <v/>
      </c>
      <c r="AP18" s="62" t="str">
        <f t="shared" si="19"/>
        <v/>
      </c>
      <c r="AQ18" s="62"/>
      <c r="AR18" s="62" t="str">
        <f t="shared" si="5"/>
        <v/>
      </c>
      <c r="AS18" s="62" t="str">
        <f t="shared" si="6"/>
        <v/>
      </c>
      <c r="AT18" s="62" t="str">
        <f t="shared" si="7"/>
        <v/>
      </c>
      <c r="AU18" s="62">
        <f t="shared" si="14"/>
        <v>0.11479975357291505</v>
      </c>
      <c r="AV18" s="62" t="str">
        <f t="shared" si="8"/>
        <v/>
      </c>
      <c r="AW18" s="62">
        <f t="shared" si="9"/>
        <v>0.1666</v>
      </c>
    </row>
    <row r="19" spans="1:49">
      <c r="A19" s="62">
        <v>1886</v>
      </c>
      <c r="B19" s="61">
        <v>3.7293409999999998</v>
      </c>
      <c r="C19" s="61">
        <v>1958</v>
      </c>
      <c r="D19" s="61">
        <v>0.66700000000000004</v>
      </c>
      <c r="H19" s="61">
        <v>0.13793103400000001</v>
      </c>
      <c r="I19" s="61">
        <v>4.2500000000000003E-2</v>
      </c>
      <c r="J19" s="61">
        <v>4.3499999999999997E-2</v>
      </c>
      <c r="K19" s="61">
        <v>0.10299999999999999</v>
      </c>
      <c r="L19" s="61">
        <v>0.13500000000000001</v>
      </c>
      <c r="M19" s="61">
        <v>5.5323362280000001</v>
      </c>
      <c r="N19" s="62">
        <f t="shared" si="10"/>
        <v>1.453476190956668</v>
      </c>
      <c r="O19" s="61">
        <v>2.3612870808042263</v>
      </c>
      <c r="Z19" s="61">
        <v>4.5999999999999996</v>
      </c>
      <c r="AB19" s="61">
        <v>0.17469999999999999</v>
      </c>
      <c r="AC19" s="63" t="str">
        <f t="shared" si="11"/>
        <v/>
      </c>
      <c r="AD19" s="20" t="str">
        <f t="shared" si="21"/>
        <v/>
      </c>
      <c r="AE19" s="62" t="str">
        <f t="shared" si="12"/>
        <v/>
      </c>
      <c r="AF19" s="20">
        <f t="shared" si="20"/>
        <v>0.13793103400000001</v>
      </c>
      <c r="AG19" s="62">
        <f t="shared" si="1"/>
        <v>6.3718140929535233E-2</v>
      </c>
      <c r="AH19" s="62">
        <f t="shared" si="2"/>
        <v>6.5217391304347824E-2</v>
      </c>
      <c r="AI19" s="62">
        <f t="shared" si="3"/>
        <v>0.15442278860569714</v>
      </c>
      <c r="AJ19" s="62">
        <f t="shared" si="4"/>
        <v>0.20239880059970014</v>
      </c>
      <c r="AK19" s="62">
        <f t="shared" si="13"/>
        <v>-4.7976011994003004E-2</v>
      </c>
      <c r="AL19" s="62" t="str">
        <f t="shared" si="15"/>
        <v/>
      </c>
      <c r="AM19" s="62" t="str">
        <f t="shared" si="16"/>
        <v/>
      </c>
      <c r="AN19" s="62" t="str">
        <f t="shared" si="17"/>
        <v/>
      </c>
      <c r="AO19" s="62" t="str">
        <f t="shared" si="18"/>
        <v/>
      </c>
      <c r="AP19" s="62" t="str">
        <f t="shared" si="19"/>
        <v/>
      </c>
      <c r="AQ19" s="62"/>
      <c r="AR19" s="62" t="str">
        <f t="shared" si="5"/>
        <v/>
      </c>
      <c r="AS19" s="62" t="str">
        <f t="shared" si="6"/>
        <v/>
      </c>
      <c r="AT19" s="62" t="str">
        <f t="shared" si="7"/>
        <v/>
      </c>
      <c r="AU19" s="62">
        <f t="shared" si="14"/>
        <v>6.8282205154675923E-2</v>
      </c>
      <c r="AV19" s="62" t="str">
        <f t="shared" si="8"/>
        <v/>
      </c>
      <c r="AW19" s="62">
        <f t="shared" si="9"/>
        <v>0.17469999999999999</v>
      </c>
    </row>
    <row r="20" spans="1:49">
      <c r="A20" s="62">
        <v>1887</v>
      </c>
      <c r="B20" s="61">
        <v>3.7365930000000001</v>
      </c>
      <c r="C20" s="61">
        <v>1970</v>
      </c>
      <c r="D20" s="61">
        <v>0.65900000000000003</v>
      </c>
      <c r="H20" s="61">
        <v>0.14264036399999999</v>
      </c>
      <c r="I20" s="61">
        <v>4.3200000000000002E-2</v>
      </c>
      <c r="J20" s="61">
        <v>4.2999999999999997E-2</v>
      </c>
      <c r="K20" s="61">
        <v>0.107</v>
      </c>
      <c r="L20" s="61">
        <v>0.13400000000000001</v>
      </c>
      <c r="M20" s="61">
        <v>5.5702556159999999</v>
      </c>
      <c r="N20" s="62">
        <f t="shared" si="10"/>
        <v>1.4175794388786194</v>
      </c>
      <c r="O20" s="61">
        <v>2.3088646842226694</v>
      </c>
      <c r="Z20" s="61">
        <v>4.2699999999999996</v>
      </c>
      <c r="AB20" s="61">
        <v>0.17510000000000001</v>
      </c>
      <c r="AC20" s="63" t="str">
        <f t="shared" si="11"/>
        <v/>
      </c>
      <c r="AD20" s="20" t="str">
        <f t="shared" si="21"/>
        <v/>
      </c>
      <c r="AE20" s="62" t="str">
        <f t="shared" si="12"/>
        <v/>
      </c>
      <c r="AF20" s="20">
        <f t="shared" si="20"/>
        <v>0.14264036399999999</v>
      </c>
      <c r="AG20" s="62">
        <f t="shared" si="1"/>
        <v>6.5553869499241274E-2</v>
      </c>
      <c r="AH20" s="62">
        <f t="shared" si="2"/>
        <v>6.525037936267071E-2</v>
      </c>
      <c r="AI20" s="62">
        <f t="shared" si="3"/>
        <v>0.16236722306525037</v>
      </c>
      <c r="AJ20" s="62">
        <f t="shared" si="4"/>
        <v>0.20333839150227617</v>
      </c>
      <c r="AK20" s="62">
        <f t="shared" si="13"/>
        <v>-4.0971168437025807E-2</v>
      </c>
      <c r="AL20" s="62" t="str">
        <f t="shared" si="15"/>
        <v/>
      </c>
      <c r="AM20" s="62" t="str">
        <f t="shared" si="16"/>
        <v/>
      </c>
      <c r="AN20" s="62" t="str">
        <f t="shared" si="17"/>
        <v/>
      </c>
      <c r="AO20" s="62" t="str">
        <f t="shared" si="18"/>
        <v/>
      </c>
      <c r="AP20" s="62" t="str">
        <f t="shared" si="19"/>
        <v/>
      </c>
      <c r="AQ20" s="62"/>
      <c r="AR20" s="62" t="str">
        <f t="shared" si="5"/>
        <v/>
      </c>
      <c r="AS20" s="62" t="str">
        <f t="shared" si="6"/>
        <v/>
      </c>
      <c r="AT20" s="62" t="str">
        <f t="shared" si="7"/>
        <v/>
      </c>
      <c r="AU20" s="62">
        <f t="shared" si="14"/>
        <v>7.1007263805416679E-2</v>
      </c>
      <c r="AV20" s="62" t="str">
        <f t="shared" si="8"/>
        <v/>
      </c>
      <c r="AW20" s="62">
        <f t="shared" si="9"/>
        <v>0.17510000000000001</v>
      </c>
    </row>
    <row r="21" spans="1:49">
      <c r="A21" s="62">
        <v>1888</v>
      </c>
      <c r="B21" s="61">
        <v>3.7323539999999999</v>
      </c>
      <c r="C21" s="61">
        <v>1977</v>
      </c>
      <c r="D21" s="61">
        <v>0.71</v>
      </c>
      <c r="H21" s="61">
        <v>0.14647887300000001</v>
      </c>
      <c r="I21" s="61">
        <v>4.5199999999999997E-2</v>
      </c>
      <c r="J21" s="61">
        <v>4.4400000000000002E-2</v>
      </c>
      <c r="K21" s="61">
        <v>0.122</v>
      </c>
      <c r="L21" s="61">
        <v>0.158</v>
      </c>
      <c r="M21" s="61">
        <v>5.810992487</v>
      </c>
      <c r="N21" s="62">
        <f t="shared" si="10"/>
        <v>1.4588300734386215</v>
      </c>
      <c r="O21" s="61">
        <v>2.3270985612945188</v>
      </c>
      <c r="Z21" s="61">
        <v>3.67</v>
      </c>
      <c r="AB21" s="61">
        <v>0.17780000000000001</v>
      </c>
      <c r="AC21" s="63" t="str">
        <f t="shared" si="11"/>
        <v/>
      </c>
      <c r="AD21" s="20" t="str">
        <f t="shared" si="21"/>
        <v/>
      </c>
      <c r="AE21" s="62" t="str">
        <f t="shared" si="12"/>
        <v/>
      </c>
      <c r="AF21" s="20">
        <f t="shared" si="20"/>
        <v>0.14647887300000001</v>
      </c>
      <c r="AG21" s="62">
        <f t="shared" si="1"/>
        <v>6.3661971830985917E-2</v>
      </c>
      <c r="AH21" s="62">
        <f t="shared" si="2"/>
        <v>6.2535211267605639E-2</v>
      </c>
      <c r="AI21" s="62">
        <f t="shared" si="3"/>
        <v>0.17183098591549295</v>
      </c>
      <c r="AJ21" s="62">
        <f t="shared" si="4"/>
        <v>0.22253521126760564</v>
      </c>
      <c r="AK21" s="62">
        <f t="shared" si="13"/>
        <v>-5.0704225352112692E-2</v>
      </c>
      <c r="AL21" s="62" t="str">
        <f t="shared" si="15"/>
        <v/>
      </c>
      <c r="AM21" s="62" t="str">
        <f t="shared" si="16"/>
        <v/>
      </c>
      <c r="AN21" s="62" t="str">
        <f t="shared" si="17"/>
        <v/>
      </c>
      <c r="AO21" s="62" t="str">
        <f t="shared" si="18"/>
        <v/>
      </c>
      <c r="AP21" s="62" t="str">
        <f t="shared" si="19"/>
        <v/>
      </c>
      <c r="AQ21" s="62"/>
      <c r="AR21" s="62" t="str">
        <f t="shared" si="5"/>
        <v/>
      </c>
      <c r="AS21" s="62" t="str">
        <f t="shared" si="6"/>
        <v/>
      </c>
      <c r="AT21" s="62" t="str">
        <f t="shared" si="7"/>
        <v/>
      </c>
      <c r="AU21" s="62">
        <f t="shared" si="14"/>
        <v>1.4016001656925969E-2</v>
      </c>
      <c r="AV21" s="62" t="str">
        <f t="shared" si="8"/>
        <v/>
      </c>
      <c r="AW21" s="62">
        <f t="shared" si="9"/>
        <v>0.17780000000000001</v>
      </c>
    </row>
    <row r="22" spans="1:49">
      <c r="A22" s="62">
        <v>1889</v>
      </c>
      <c r="B22" s="61">
        <v>3.7280099999999998</v>
      </c>
      <c r="C22" s="61">
        <v>1984</v>
      </c>
      <c r="D22" s="61">
        <v>0.77</v>
      </c>
      <c r="H22" s="61">
        <v>0.16363636400000001</v>
      </c>
      <c r="I22" s="61">
        <v>4.36E-2</v>
      </c>
      <c r="J22" s="61">
        <v>4.48E-2</v>
      </c>
      <c r="K22" s="61">
        <v>0.13300000000000001</v>
      </c>
      <c r="L22" s="61">
        <v>0.192</v>
      </c>
      <c r="M22" s="61">
        <v>6.0126826380000002</v>
      </c>
      <c r="N22" s="62">
        <f t="shared" si="10"/>
        <v>1.5236461479400352</v>
      </c>
      <c r="O22" s="61">
        <v>2.3612870808042263</v>
      </c>
      <c r="Z22" s="61">
        <v>3.55</v>
      </c>
      <c r="AB22" s="61">
        <v>0.16159999999999999</v>
      </c>
      <c r="AC22" s="63" t="str">
        <f t="shared" si="11"/>
        <v/>
      </c>
      <c r="AD22" s="20" t="str">
        <f t="shared" si="21"/>
        <v/>
      </c>
      <c r="AE22" s="62" t="str">
        <f t="shared" si="12"/>
        <v/>
      </c>
      <c r="AF22" s="20">
        <f t="shared" si="20"/>
        <v>0.16363636400000001</v>
      </c>
      <c r="AG22" s="62">
        <f t="shared" si="1"/>
        <v>5.6623376623376624E-2</v>
      </c>
      <c r="AH22" s="62">
        <f t="shared" si="2"/>
        <v>5.8181818181818182E-2</v>
      </c>
      <c r="AI22" s="62">
        <f t="shared" si="3"/>
        <v>0.17272727272727273</v>
      </c>
      <c r="AJ22" s="62">
        <f t="shared" si="4"/>
        <v>0.24935064935064935</v>
      </c>
      <c r="AK22" s="62">
        <f t="shared" si="13"/>
        <v>-7.6623376623376621E-2</v>
      </c>
      <c r="AL22" s="62" t="str">
        <f t="shared" si="15"/>
        <v/>
      </c>
      <c r="AM22" s="62" t="str">
        <f t="shared" si="16"/>
        <v/>
      </c>
      <c r="AN22" s="62" t="str">
        <f t="shared" si="17"/>
        <v/>
      </c>
      <c r="AO22" s="62" t="str">
        <f t="shared" si="18"/>
        <v/>
      </c>
      <c r="AP22" s="62" t="str">
        <f t="shared" si="19"/>
        <v/>
      </c>
      <c r="AQ22" s="62"/>
      <c r="AR22" s="62" t="str">
        <f t="shared" si="5"/>
        <v/>
      </c>
      <c r="AS22" s="62" t="str">
        <f t="shared" si="6"/>
        <v/>
      </c>
      <c r="AT22" s="62" t="str">
        <f t="shared" si="7"/>
        <v/>
      </c>
      <c r="AU22" s="62">
        <f t="shared" si="14"/>
        <v>-6.7714489844476339E-3</v>
      </c>
      <c r="AV22" s="62" t="str">
        <f t="shared" si="8"/>
        <v/>
      </c>
      <c r="AW22" s="62">
        <f t="shared" si="9"/>
        <v>0.16159999999999999</v>
      </c>
    </row>
    <row r="23" spans="1:49">
      <c r="A23" s="62">
        <v>1890</v>
      </c>
      <c r="B23" s="61">
        <v>3.7396259999999999</v>
      </c>
      <c r="C23" s="61">
        <v>1997</v>
      </c>
      <c r="D23" s="61">
        <v>0.78</v>
      </c>
      <c r="H23" s="61">
        <v>0.17820512799999999</v>
      </c>
      <c r="I23" s="61">
        <v>4.5499999999999999E-2</v>
      </c>
      <c r="J23" s="61">
        <v>5.0299999999999997E-2</v>
      </c>
      <c r="K23" s="61">
        <v>0.13100000000000001</v>
      </c>
      <c r="L23" s="61">
        <v>0.20899999999999999</v>
      </c>
      <c r="M23" s="61">
        <v>6.1382265570000003</v>
      </c>
      <c r="N23" s="62">
        <f t="shared" si="10"/>
        <v>1.502024325261879</v>
      </c>
      <c r="O23" s="61">
        <v>2.3954756003139455</v>
      </c>
      <c r="Z23" s="61">
        <v>3.72</v>
      </c>
      <c r="AB23" s="61">
        <v>0.16189999999999999</v>
      </c>
      <c r="AC23" s="63" t="str">
        <f t="shared" si="11"/>
        <v/>
      </c>
      <c r="AD23" s="20" t="str">
        <f t="shared" si="21"/>
        <v/>
      </c>
      <c r="AE23" s="62" t="str">
        <f t="shared" si="12"/>
        <v/>
      </c>
      <c r="AF23" s="20">
        <f t="shared" si="20"/>
        <v>0.17820512799999999</v>
      </c>
      <c r="AG23" s="62">
        <f t="shared" si="1"/>
        <v>5.8333333333333327E-2</v>
      </c>
      <c r="AH23" s="62">
        <f t="shared" si="2"/>
        <v>6.4487179487179483E-2</v>
      </c>
      <c r="AI23" s="62">
        <f t="shared" si="3"/>
        <v>0.16794871794871796</v>
      </c>
      <c r="AJ23" s="62">
        <f t="shared" si="4"/>
        <v>0.26794871794871794</v>
      </c>
      <c r="AK23" s="62">
        <f t="shared" si="13"/>
        <v>-9.9999999999999978E-2</v>
      </c>
      <c r="AL23" s="62" t="str">
        <f t="shared" si="15"/>
        <v/>
      </c>
      <c r="AM23" s="62" t="str">
        <f t="shared" si="16"/>
        <v/>
      </c>
      <c r="AN23" s="62" t="str">
        <f t="shared" si="17"/>
        <v/>
      </c>
      <c r="AO23" s="62" t="str">
        <f t="shared" si="18"/>
        <v/>
      </c>
      <c r="AP23" s="62" t="str">
        <f t="shared" si="19"/>
        <v/>
      </c>
      <c r="AQ23" s="62"/>
      <c r="AR23" s="62" t="str">
        <f t="shared" si="5"/>
        <v/>
      </c>
      <c r="AS23" s="62" t="str">
        <f t="shared" si="6"/>
        <v/>
      </c>
      <c r="AT23" s="62" t="str">
        <f t="shared" si="7"/>
        <v/>
      </c>
      <c r="AU23" s="62">
        <f t="shared" si="14"/>
        <v>4.9792495455577596E-2</v>
      </c>
      <c r="AV23" s="62" t="str">
        <f t="shared" si="8"/>
        <v/>
      </c>
      <c r="AW23" s="62">
        <f t="shared" si="9"/>
        <v>0.16189999999999999</v>
      </c>
    </row>
    <row r="24" spans="1:49">
      <c r="A24" s="62">
        <v>1891</v>
      </c>
      <c r="B24" s="61">
        <v>3.731398</v>
      </c>
      <c r="C24" s="61">
        <v>2013</v>
      </c>
      <c r="D24" s="61">
        <v>0.80200000000000005</v>
      </c>
      <c r="H24" s="61">
        <v>0.17206982500000001</v>
      </c>
      <c r="I24" s="61">
        <v>5.2900000000000003E-2</v>
      </c>
      <c r="J24" s="61">
        <v>5.1400000000000001E-2</v>
      </c>
      <c r="K24" s="61">
        <v>0.13</v>
      </c>
      <c r="L24" s="61">
        <v>0.223</v>
      </c>
      <c r="M24" s="61">
        <v>6.1497048589999999</v>
      </c>
      <c r="N24" s="62">
        <f t="shared" si="10"/>
        <v>1.5292541306473995</v>
      </c>
      <c r="O24" s="61">
        <v>2.5094373320129901</v>
      </c>
      <c r="Z24" s="61">
        <v>4.9800000000000004</v>
      </c>
      <c r="AB24" s="61">
        <v>0.1681</v>
      </c>
      <c r="AC24" s="63" t="str">
        <f t="shared" si="11"/>
        <v/>
      </c>
      <c r="AD24" s="20" t="str">
        <f t="shared" si="21"/>
        <v/>
      </c>
      <c r="AE24" s="62" t="str">
        <f t="shared" si="12"/>
        <v/>
      </c>
      <c r="AF24" s="20">
        <f t="shared" si="20"/>
        <v>0.17206982500000001</v>
      </c>
      <c r="AG24" s="62">
        <f t="shared" si="1"/>
        <v>6.5960099750623447E-2</v>
      </c>
      <c r="AH24" s="62">
        <f t="shared" si="2"/>
        <v>6.4089775561097254E-2</v>
      </c>
      <c r="AI24" s="62">
        <f t="shared" si="3"/>
        <v>0.16209476309226933</v>
      </c>
      <c r="AJ24" s="62">
        <f t="shared" si="4"/>
        <v>0.27805486284289277</v>
      </c>
      <c r="AK24" s="62">
        <f t="shared" si="13"/>
        <v>-0.11596009975062344</v>
      </c>
      <c r="AL24" s="62" t="str">
        <f t="shared" si="15"/>
        <v/>
      </c>
      <c r="AM24" s="62" t="str">
        <f t="shared" si="16"/>
        <v/>
      </c>
      <c r="AN24" s="62" t="str">
        <f t="shared" si="17"/>
        <v/>
      </c>
      <c r="AO24" s="62" t="str">
        <f t="shared" si="18"/>
        <v/>
      </c>
      <c r="AP24" s="62" t="str">
        <f t="shared" si="19"/>
        <v/>
      </c>
      <c r="AQ24" s="62"/>
      <c r="AR24" s="62" t="str">
        <f t="shared" si="5"/>
        <v/>
      </c>
      <c r="AS24" s="62" t="str">
        <f t="shared" si="6"/>
        <v/>
      </c>
      <c r="AT24" s="62" t="str">
        <f t="shared" si="7"/>
        <v/>
      </c>
      <c r="AU24" s="62">
        <f t="shared" si="14"/>
        <v>1.9233628227893741E-2</v>
      </c>
      <c r="AV24" s="62" t="str">
        <f t="shared" si="8"/>
        <v/>
      </c>
      <c r="AW24" s="62">
        <f t="shared" si="9"/>
        <v>0.1681</v>
      </c>
    </row>
    <row r="25" spans="1:49">
      <c r="A25" s="62">
        <v>1892</v>
      </c>
      <c r="B25" s="61">
        <v>3.7182240000000002</v>
      </c>
      <c r="C25" s="61">
        <v>2026</v>
      </c>
      <c r="D25" s="61">
        <v>0.79900000000000004</v>
      </c>
      <c r="H25" s="61">
        <v>0.16270337900000001</v>
      </c>
      <c r="I25" s="61">
        <v>5.2400000000000002E-2</v>
      </c>
      <c r="J25" s="61">
        <v>5.11E-2</v>
      </c>
      <c r="K25" s="61">
        <v>0.126</v>
      </c>
      <c r="L25" s="61">
        <v>0.2</v>
      </c>
      <c r="M25" s="61">
        <v>6.2258510889999998</v>
      </c>
      <c r="N25" s="62">
        <f t="shared" si="10"/>
        <v>1.4952435975766696</v>
      </c>
      <c r="O25" s="61">
        <v>2.4706903432353116</v>
      </c>
      <c r="Z25" s="61">
        <v>5.52</v>
      </c>
      <c r="AB25" s="61">
        <v>0.16919999999999999</v>
      </c>
      <c r="AC25" s="63" t="str">
        <f t="shared" si="11"/>
        <v/>
      </c>
      <c r="AD25" s="20" t="str">
        <f t="shared" si="21"/>
        <v/>
      </c>
      <c r="AE25" s="62" t="str">
        <f t="shared" si="12"/>
        <v/>
      </c>
      <c r="AF25" s="20">
        <f t="shared" si="20"/>
        <v>0.16270337900000001</v>
      </c>
      <c r="AG25" s="62">
        <f t="shared" si="1"/>
        <v>6.5581977471839803E-2</v>
      </c>
      <c r="AH25" s="62">
        <f t="shared" si="2"/>
        <v>6.3954943679599502E-2</v>
      </c>
      <c r="AI25" s="62">
        <f t="shared" si="3"/>
        <v>0.15769712140175218</v>
      </c>
      <c r="AJ25" s="62">
        <f t="shared" si="4"/>
        <v>0.25031289111389238</v>
      </c>
      <c r="AK25" s="62">
        <f t="shared" si="13"/>
        <v>-9.2615769712140195E-2</v>
      </c>
      <c r="AL25" s="62" t="str">
        <f t="shared" si="15"/>
        <v/>
      </c>
      <c r="AM25" s="62" t="str">
        <f t="shared" si="16"/>
        <v/>
      </c>
      <c r="AN25" s="62" t="str">
        <f t="shared" si="17"/>
        <v/>
      </c>
      <c r="AO25" s="62" t="str">
        <f t="shared" si="18"/>
        <v/>
      </c>
      <c r="AP25" s="62" t="str">
        <f t="shared" si="19"/>
        <v/>
      </c>
      <c r="AQ25" s="62"/>
      <c r="AR25" s="62" t="str">
        <f t="shared" si="5"/>
        <v/>
      </c>
      <c r="AS25" s="62" t="str">
        <f t="shared" si="6"/>
        <v/>
      </c>
      <c r="AT25" s="62" t="str">
        <f t="shared" si="7"/>
        <v/>
      </c>
      <c r="AU25" s="62">
        <f t="shared" si="14"/>
        <v>7.2290985138519281E-2</v>
      </c>
      <c r="AV25" s="62" t="str">
        <f t="shared" si="8"/>
        <v/>
      </c>
      <c r="AW25" s="62">
        <f t="shared" si="9"/>
        <v>0.16919999999999999</v>
      </c>
    </row>
    <row r="26" spans="1:49">
      <c r="A26" s="62">
        <v>1893</v>
      </c>
      <c r="B26" s="61">
        <v>3.729584</v>
      </c>
      <c r="C26" s="61">
        <v>2038</v>
      </c>
      <c r="D26" s="61">
        <v>0.80900000000000005</v>
      </c>
      <c r="H26" s="61">
        <v>0.16316439999999999</v>
      </c>
      <c r="I26" s="61">
        <v>6.0299999999999999E-2</v>
      </c>
      <c r="J26" s="61">
        <v>5.2499999999999998E-2</v>
      </c>
      <c r="K26" s="61">
        <v>0.13600000000000001</v>
      </c>
      <c r="L26" s="61">
        <v>0.20499999999999999</v>
      </c>
      <c r="M26" s="61">
        <v>6.3550844629999999</v>
      </c>
      <c r="N26" s="62">
        <f t="shared" si="10"/>
        <v>1.4744374632382664</v>
      </c>
      <c r="O26" s="61">
        <v>2.343053203732389</v>
      </c>
      <c r="Z26" s="61">
        <v>5</v>
      </c>
      <c r="AB26" s="61">
        <v>0.21460000000000001</v>
      </c>
      <c r="AC26" s="63" t="str">
        <f t="shared" si="11"/>
        <v/>
      </c>
      <c r="AD26" s="20" t="str">
        <f t="shared" si="21"/>
        <v/>
      </c>
      <c r="AE26" s="62" t="str">
        <f t="shared" si="12"/>
        <v/>
      </c>
      <c r="AF26" s="20">
        <f t="shared" si="20"/>
        <v>0.16316439999999999</v>
      </c>
      <c r="AG26" s="62">
        <f t="shared" si="1"/>
        <v>7.4536464771322614E-2</v>
      </c>
      <c r="AH26" s="62">
        <f t="shared" si="2"/>
        <v>6.4894932014833123E-2</v>
      </c>
      <c r="AI26" s="62">
        <f t="shared" si="3"/>
        <v>0.1681087762669963</v>
      </c>
      <c r="AJ26" s="62">
        <f t="shared" si="4"/>
        <v>0.25339925834363408</v>
      </c>
      <c r="AK26" s="62">
        <f t="shared" si="13"/>
        <v>-8.529048207663778E-2</v>
      </c>
      <c r="AL26" s="62" t="str">
        <f t="shared" si="15"/>
        <v/>
      </c>
      <c r="AM26" s="62" t="str">
        <f t="shared" si="16"/>
        <v/>
      </c>
      <c r="AN26" s="62" t="str">
        <f t="shared" si="17"/>
        <v/>
      </c>
      <c r="AO26" s="62" t="str">
        <f t="shared" si="18"/>
        <v/>
      </c>
      <c r="AP26" s="62" t="str">
        <f t="shared" si="19"/>
        <v/>
      </c>
      <c r="AQ26" s="62"/>
      <c r="AR26" s="62" t="str">
        <f t="shared" si="5"/>
        <v/>
      </c>
      <c r="AS26" s="62" t="str">
        <f t="shared" si="6"/>
        <v/>
      </c>
      <c r="AT26" s="62" t="str">
        <f t="shared" si="7"/>
        <v/>
      </c>
      <c r="AU26" s="62">
        <f t="shared" si="14"/>
        <v>6.9212598899781486E-2</v>
      </c>
      <c r="AV26" s="62" t="str">
        <f t="shared" si="8"/>
        <v/>
      </c>
      <c r="AW26" s="62">
        <f t="shared" si="9"/>
        <v>0.21460000000000001</v>
      </c>
    </row>
    <row r="27" spans="1:49">
      <c r="A27" s="62">
        <v>1894</v>
      </c>
      <c r="B27" s="61">
        <v>3.7145999999999999</v>
      </c>
      <c r="C27" s="61">
        <v>2057</v>
      </c>
      <c r="D27" s="61">
        <v>0.81599999999999995</v>
      </c>
      <c r="H27" s="61">
        <v>0.164215686</v>
      </c>
      <c r="I27" s="61">
        <v>6.1199999999999997E-2</v>
      </c>
      <c r="J27" s="61">
        <v>5.3600000000000002E-2</v>
      </c>
      <c r="K27" s="61">
        <v>0.13200000000000001</v>
      </c>
      <c r="L27" s="61">
        <v>0.20599999999999999</v>
      </c>
      <c r="M27" s="61">
        <v>6.3349974360000001</v>
      </c>
      <c r="N27" s="62">
        <f t="shared" si="10"/>
        <v>1.4781304570106069</v>
      </c>
      <c r="O27" s="61">
        <v>2.2792346339809217</v>
      </c>
      <c r="Z27" s="61">
        <v>4.5</v>
      </c>
      <c r="AB27" s="61">
        <v>0.18990000000000001</v>
      </c>
      <c r="AC27" s="63" t="str">
        <f t="shared" si="11"/>
        <v/>
      </c>
      <c r="AD27" s="20" t="str">
        <f t="shared" si="21"/>
        <v/>
      </c>
      <c r="AE27" s="62" t="str">
        <f t="shared" si="12"/>
        <v/>
      </c>
      <c r="AF27" s="20">
        <f t="shared" si="20"/>
        <v>0.164215686</v>
      </c>
      <c r="AG27" s="62">
        <f t="shared" si="1"/>
        <v>7.4999999999999997E-2</v>
      </c>
      <c r="AH27" s="62">
        <f t="shared" si="2"/>
        <v>6.5686274509803924E-2</v>
      </c>
      <c r="AI27" s="62">
        <f t="shared" si="3"/>
        <v>0.16176470588235295</v>
      </c>
      <c r="AJ27" s="62">
        <f t="shared" si="4"/>
        <v>0.25245098039215685</v>
      </c>
      <c r="AK27" s="62">
        <f t="shared" si="13"/>
        <v>-9.0686274509803905E-2</v>
      </c>
      <c r="AL27" s="62" t="str">
        <f t="shared" si="15"/>
        <v/>
      </c>
      <c r="AM27" s="62" t="str">
        <f t="shared" si="16"/>
        <v/>
      </c>
      <c r="AN27" s="62" t="str">
        <f t="shared" si="17"/>
        <v/>
      </c>
      <c r="AO27" s="62" t="str">
        <f t="shared" si="18"/>
        <v/>
      </c>
      <c r="AP27" s="62" t="str">
        <f t="shared" si="19"/>
        <v/>
      </c>
      <c r="AQ27" s="62"/>
      <c r="AR27" s="62" t="str">
        <f t="shared" si="5"/>
        <v/>
      </c>
      <c r="AS27" s="62" t="str">
        <f t="shared" si="6"/>
        <v/>
      </c>
      <c r="AT27" s="62" t="str">
        <f t="shared" si="7"/>
        <v/>
      </c>
      <c r="AU27" s="62">
        <f t="shared" si="14"/>
        <v>4.749845165435073E-2</v>
      </c>
      <c r="AV27" s="62" t="str">
        <f t="shared" si="8"/>
        <v/>
      </c>
      <c r="AW27" s="62">
        <f t="shared" si="9"/>
        <v>0.18990000000000001</v>
      </c>
    </row>
    <row r="28" spans="1:49">
      <c r="A28" s="62">
        <v>1895</v>
      </c>
      <c r="B28" s="61">
        <v>3.7134899999999997</v>
      </c>
      <c r="C28" s="61">
        <v>2083</v>
      </c>
      <c r="D28" s="61">
        <v>0.83199999999999996</v>
      </c>
      <c r="H28" s="61">
        <v>0.16826923099999999</v>
      </c>
      <c r="I28" s="61">
        <v>6.2399999999999997E-2</v>
      </c>
      <c r="J28" s="61">
        <v>5.4800000000000001E-2</v>
      </c>
      <c r="K28" s="61">
        <v>0.13700000000000001</v>
      </c>
      <c r="L28" s="61">
        <v>0.223</v>
      </c>
      <c r="M28" s="61">
        <v>6.3301806489999999</v>
      </c>
      <c r="N28" s="62">
        <f t="shared" si="10"/>
        <v>1.4894341065103345</v>
      </c>
      <c r="O28" s="61">
        <v>2.2792346339809217</v>
      </c>
      <c r="Z28" s="61">
        <v>3.83</v>
      </c>
      <c r="AB28" s="61">
        <v>0.20519999999999999</v>
      </c>
      <c r="AC28" s="63" t="str">
        <f t="shared" si="11"/>
        <v/>
      </c>
      <c r="AD28" s="20" t="str">
        <f t="shared" si="21"/>
        <v/>
      </c>
      <c r="AE28" s="62" t="str">
        <f t="shared" si="12"/>
        <v/>
      </c>
      <c r="AF28" s="20">
        <f t="shared" si="20"/>
        <v>0.16826923099999999</v>
      </c>
      <c r="AG28" s="62">
        <f t="shared" si="1"/>
        <v>7.4999999999999997E-2</v>
      </c>
      <c r="AH28" s="62">
        <f t="shared" si="2"/>
        <v>6.5865384615384617E-2</v>
      </c>
      <c r="AI28" s="62">
        <f t="shared" si="3"/>
        <v>0.16466346153846156</v>
      </c>
      <c r="AJ28" s="62">
        <f t="shared" si="4"/>
        <v>0.26802884615384615</v>
      </c>
      <c r="AK28" s="62">
        <f t="shared" si="13"/>
        <v>-0.10336538461538458</v>
      </c>
      <c r="AL28" s="62" t="str">
        <f t="shared" si="15"/>
        <v/>
      </c>
      <c r="AM28" s="62" t="str">
        <f t="shared" si="16"/>
        <v/>
      </c>
      <c r="AN28" s="62" t="str">
        <f t="shared" si="17"/>
        <v/>
      </c>
      <c r="AO28" s="62" t="str">
        <f t="shared" si="18"/>
        <v/>
      </c>
      <c r="AP28" s="62" t="str">
        <f t="shared" si="19"/>
        <v/>
      </c>
      <c r="AQ28" s="62"/>
      <c r="AR28" s="62" t="str">
        <f t="shared" si="5"/>
        <v/>
      </c>
      <c r="AS28" s="62" t="str">
        <f t="shared" si="6"/>
        <v/>
      </c>
      <c r="AT28" s="62" t="str">
        <f t="shared" si="7"/>
        <v/>
      </c>
      <c r="AU28" s="62">
        <f t="shared" si="14"/>
        <v>3.73818310089606E-2</v>
      </c>
      <c r="AV28" s="62" t="str">
        <f t="shared" si="8"/>
        <v/>
      </c>
      <c r="AW28" s="62">
        <f t="shared" si="9"/>
        <v>0.20519999999999999</v>
      </c>
    </row>
    <row r="29" spans="1:49">
      <c r="A29" s="62">
        <v>1896</v>
      </c>
      <c r="B29" s="61">
        <v>3.7303010000000008</v>
      </c>
      <c r="C29" s="61">
        <v>2112</v>
      </c>
      <c r="D29" s="61">
        <v>0.875</v>
      </c>
      <c r="H29" s="61">
        <v>0.16342857099999999</v>
      </c>
      <c r="I29" s="61">
        <v>7.1400000000000005E-2</v>
      </c>
      <c r="J29" s="61">
        <v>5.7099999999999998E-2</v>
      </c>
      <c r="K29" s="61">
        <v>0.14799999999999999</v>
      </c>
      <c r="L29" s="61">
        <v>0.24</v>
      </c>
      <c r="M29" s="61">
        <v>6.4231343919999997</v>
      </c>
      <c r="N29" s="62">
        <f t="shared" si="10"/>
        <v>1.5225461744421505</v>
      </c>
      <c r="O29" s="61">
        <v>2.3248193266605397</v>
      </c>
      <c r="Z29" s="61">
        <v>4.04</v>
      </c>
      <c r="AB29" s="61">
        <v>0.2223</v>
      </c>
      <c r="AC29" s="63" t="str">
        <f t="shared" si="11"/>
        <v/>
      </c>
      <c r="AD29" s="20" t="str">
        <f t="shared" si="21"/>
        <v/>
      </c>
      <c r="AE29" s="62" t="str">
        <f t="shared" si="12"/>
        <v/>
      </c>
      <c r="AF29" s="20">
        <f t="shared" si="20"/>
        <v>0.16342857099999999</v>
      </c>
      <c r="AG29" s="62">
        <f t="shared" si="1"/>
        <v>8.1600000000000006E-2</v>
      </c>
      <c r="AH29" s="62">
        <f t="shared" si="2"/>
        <v>6.5257142857142861E-2</v>
      </c>
      <c r="AI29" s="62">
        <f t="shared" si="3"/>
        <v>0.16914285714285712</v>
      </c>
      <c r="AJ29" s="62">
        <f t="shared" si="4"/>
        <v>0.2742857142857143</v>
      </c>
      <c r="AK29" s="62">
        <f t="shared" si="13"/>
        <v>-0.10514285714285718</v>
      </c>
      <c r="AL29" s="62" t="str">
        <f t="shared" si="15"/>
        <v/>
      </c>
      <c r="AM29" s="62" t="str">
        <f t="shared" si="16"/>
        <v/>
      </c>
      <c r="AN29" s="62" t="str">
        <f t="shared" si="17"/>
        <v/>
      </c>
      <c r="AO29" s="62" t="str">
        <f t="shared" si="18"/>
        <v/>
      </c>
      <c r="AP29" s="62" t="str">
        <f t="shared" si="19"/>
        <v/>
      </c>
      <c r="AQ29" s="62"/>
      <c r="AR29" s="62" t="str">
        <f t="shared" si="5"/>
        <v/>
      </c>
      <c r="AS29" s="62" t="str">
        <f t="shared" si="6"/>
        <v/>
      </c>
      <c r="AT29" s="62" t="str">
        <f t="shared" si="7"/>
        <v/>
      </c>
      <c r="AU29" s="62">
        <f t="shared" si="14"/>
        <v>1.6312205346034024E-2</v>
      </c>
      <c r="AV29" s="62" t="str">
        <f t="shared" si="8"/>
        <v/>
      </c>
      <c r="AW29" s="62">
        <f t="shared" si="9"/>
        <v>0.2223</v>
      </c>
    </row>
    <row r="30" spans="1:49">
      <c r="A30" s="62">
        <v>1897</v>
      </c>
      <c r="B30" s="61">
        <v>3.7316399999999996</v>
      </c>
      <c r="C30" s="61">
        <v>2142</v>
      </c>
      <c r="D30" s="61">
        <v>0.91900000000000004</v>
      </c>
      <c r="H30" s="61">
        <v>0.176278564</v>
      </c>
      <c r="I30" s="61">
        <v>7.8200000000000006E-2</v>
      </c>
      <c r="J30" s="61">
        <v>6.5100000000000005E-2</v>
      </c>
      <c r="K30" s="61">
        <v>0.16800000000000001</v>
      </c>
      <c r="L30" s="61">
        <v>0.26400000000000001</v>
      </c>
      <c r="M30" s="61">
        <v>6.672377504</v>
      </c>
      <c r="N30" s="62">
        <f t="shared" si="10"/>
        <v>1.5178147801546891</v>
      </c>
      <c r="O30" s="61">
        <v>2.2837931032488812</v>
      </c>
      <c r="Z30" s="61">
        <v>4.63</v>
      </c>
      <c r="AB30" s="61">
        <v>0.21229999999999999</v>
      </c>
      <c r="AC30" s="63" t="str">
        <f t="shared" si="11"/>
        <v/>
      </c>
      <c r="AD30" s="20" t="str">
        <f t="shared" si="21"/>
        <v/>
      </c>
      <c r="AE30" s="62" t="str">
        <f t="shared" si="12"/>
        <v/>
      </c>
      <c r="AF30" s="20">
        <f t="shared" si="20"/>
        <v>0.176278564</v>
      </c>
      <c r="AG30" s="62">
        <f t="shared" si="1"/>
        <v>8.5092491838955384E-2</v>
      </c>
      <c r="AH30" s="62">
        <f t="shared" si="2"/>
        <v>7.0837867247007621E-2</v>
      </c>
      <c r="AI30" s="62">
        <f t="shared" si="3"/>
        <v>0.18280739934711643</v>
      </c>
      <c r="AJ30" s="62">
        <f t="shared" si="4"/>
        <v>0.28726877040261156</v>
      </c>
      <c r="AK30" s="62">
        <f t="shared" si="13"/>
        <v>-0.10446137105549513</v>
      </c>
      <c r="AL30" s="62" t="str">
        <f t="shared" si="15"/>
        <v/>
      </c>
      <c r="AM30" s="62" t="str">
        <f t="shared" si="16"/>
        <v/>
      </c>
      <c r="AN30" s="62" t="str">
        <f t="shared" si="17"/>
        <v/>
      </c>
      <c r="AO30" s="62" t="str">
        <f t="shared" si="18"/>
        <v/>
      </c>
      <c r="AP30" s="62" t="str">
        <f t="shared" si="19"/>
        <v/>
      </c>
      <c r="AQ30" s="62"/>
      <c r="AR30" s="62" t="str">
        <f t="shared" si="5"/>
        <v/>
      </c>
      <c r="AS30" s="62" t="str">
        <f t="shared" si="6"/>
        <v/>
      </c>
      <c r="AT30" s="62" t="str">
        <f t="shared" si="7"/>
        <v/>
      </c>
      <c r="AU30" s="62">
        <f t="shared" si="14"/>
        <v>4.3512392362308049E-2</v>
      </c>
      <c r="AV30" s="62" t="str">
        <f t="shared" si="8"/>
        <v/>
      </c>
      <c r="AW30" s="62">
        <f t="shared" si="9"/>
        <v>0.21229999999999999</v>
      </c>
    </row>
    <row r="31" spans="1:49">
      <c r="A31" s="62">
        <v>1898</v>
      </c>
      <c r="B31" s="61">
        <v>3.762912</v>
      </c>
      <c r="C31" s="61">
        <v>2174</v>
      </c>
      <c r="D31" s="61">
        <v>0.998</v>
      </c>
      <c r="H31" s="61">
        <v>0.18937875800000001</v>
      </c>
      <c r="I31" s="61">
        <v>8.1000000000000003E-2</v>
      </c>
      <c r="J31" s="61">
        <v>7.3800000000000004E-2</v>
      </c>
      <c r="K31" s="61">
        <v>0.159</v>
      </c>
      <c r="L31" s="61">
        <v>0.28000000000000003</v>
      </c>
      <c r="M31" s="61">
        <v>6.6277966020000001</v>
      </c>
      <c r="N31" s="62">
        <f t="shared" si="10"/>
        <v>1.6349526202510085</v>
      </c>
      <c r="O31" s="61">
        <v>2.3476116730003485</v>
      </c>
      <c r="Z31" s="61">
        <v>4.29</v>
      </c>
      <c r="AB31" s="61">
        <v>0.2137</v>
      </c>
      <c r="AC31" s="63" t="str">
        <f t="shared" si="11"/>
        <v/>
      </c>
      <c r="AD31" s="20" t="str">
        <f t="shared" si="21"/>
        <v/>
      </c>
      <c r="AE31" s="62" t="str">
        <f t="shared" si="12"/>
        <v/>
      </c>
      <c r="AF31" s="20">
        <f t="shared" si="20"/>
        <v>0.18937875800000001</v>
      </c>
      <c r="AG31" s="62">
        <f t="shared" si="1"/>
        <v>8.1162324649298595E-2</v>
      </c>
      <c r="AH31" s="62">
        <f t="shared" si="2"/>
        <v>7.3947895791583174E-2</v>
      </c>
      <c r="AI31" s="62">
        <f t="shared" si="3"/>
        <v>0.15931863727454909</v>
      </c>
      <c r="AJ31" s="62">
        <f t="shared" si="4"/>
        <v>0.28056112224448898</v>
      </c>
      <c r="AK31" s="62">
        <f t="shared" si="13"/>
        <v>-0.12124248496993989</v>
      </c>
      <c r="AL31" s="62" t="str">
        <f t="shared" si="15"/>
        <v/>
      </c>
      <c r="AM31" s="62" t="str">
        <f t="shared" si="16"/>
        <v/>
      </c>
      <c r="AN31" s="62" t="str">
        <f t="shared" si="17"/>
        <v/>
      </c>
      <c r="AO31" s="62" t="str">
        <f t="shared" si="18"/>
        <v/>
      </c>
      <c r="AP31" s="62" t="str">
        <f t="shared" si="19"/>
        <v/>
      </c>
      <c r="AQ31" s="62"/>
      <c r="AR31" s="62" t="str">
        <f t="shared" si="5"/>
        <v/>
      </c>
      <c r="AS31" s="62" t="str">
        <f t="shared" si="6"/>
        <v/>
      </c>
      <c r="AT31" s="62" t="str">
        <f t="shared" si="7"/>
        <v/>
      </c>
      <c r="AU31" s="62">
        <f t="shared" si="14"/>
        <v>-2.804216966904078E-2</v>
      </c>
      <c r="AV31" s="62" t="str">
        <f t="shared" si="8"/>
        <v/>
      </c>
      <c r="AW31" s="62">
        <f t="shared" si="9"/>
        <v>0.2137</v>
      </c>
    </row>
    <row r="32" spans="1:49">
      <c r="A32" s="62">
        <v>1899</v>
      </c>
      <c r="B32" s="61">
        <v>3.7645359999999997</v>
      </c>
      <c r="C32" s="61">
        <v>2204</v>
      </c>
      <c r="D32" s="61">
        <v>1.0649999999999999</v>
      </c>
      <c r="H32" s="61">
        <v>0.20657276999999999</v>
      </c>
      <c r="I32" s="61">
        <v>9.06E-2</v>
      </c>
      <c r="J32" s="61">
        <v>8.2500000000000004E-2</v>
      </c>
      <c r="K32" s="61">
        <v>0.159</v>
      </c>
      <c r="L32" s="61">
        <v>0.31</v>
      </c>
      <c r="M32" s="61">
        <v>6.739607554</v>
      </c>
      <c r="N32" s="62">
        <f t="shared" si="10"/>
        <v>1.6924145537744109</v>
      </c>
      <c r="O32" s="61">
        <v>2.4729695778692911</v>
      </c>
      <c r="Z32" s="61">
        <v>6</v>
      </c>
      <c r="AB32" s="61">
        <v>0.2266</v>
      </c>
      <c r="AC32" s="63" t="str">
        <f t="shared" si="11"/>
        <v/>
      </c>
      <c r="AD32" s="20" t="str">
        <f t="shared" si="21"/>
        <v/>
      </c>
      <c r="AE32" s="62" t="str">
        <f t="shared" si="12"/>
        <v/>
      </c>
      <c r="AF32" s="20">
        <f t="shared" si="20"/>
        <v>0.20657276999999999</v>
      </c>
      <c r="AG32" s="62">
        <f t="shared" si="1"/>
        <v>8.5070422535211271E-2</v>
      </c>
      <c r="AH32" s="62">
        <f t="shared" si="2"/>
        <v>7.7464788732394374E-2</v>
      </c>
      <c r="AI32" s="62">
        <f t="shared" si="3"/>
        <v>0.14929577464788735</v>
      </c>
      <c r="AJ32" s="62">
        <f t="shared" si="4"/>
        <v>0.29107981220657281</v>
      </c>
      <c r="AK32" s="62">
        <f t="shared" si="13"/>
        <v>-0.14178403755868546</v>
      </c>
      <c r="AL32" s="62" t="str">
        <f t="shared" si="15"/>
        <v/>
      </c>
      <c r="AM32" s="62" t="str">
        <f t="shared" si="16"/>
        <v/>
      </c>
      <c r="AN32" s="62" t="str">
        <f t="shared" si="17"/>
        <v/>
      </c>
      <c r="AO32" s="62" t="str">
        <f t="shared" si="18"/>
        <v/>
      </c>
      <c r="AP32" s="62" t="str">
        <f t="shared" si="19"/>
        <v/>
      </c>
      <c r="AQ32" s="62"/>
      <c r="AR32" s="62" t="str">
        <f t="shared" si="5"/>
        <v/>
      </c>
      <c r="AS32" s="62" t="str">
        <f t="shared" si="6"/>
        <v/>
      </c>
      <c r="AT32" s="62" t="str">
        <f t="shared" si="7"/>
        <v/>
      </c>
      <c r="AU32" s="62">
        <f t="shared" si="14"/>
        <v>8.3575861742400601E-3</v>
      </c>
      <c r="AV32" s="62" t="str">
        <f t="shared" si="8"/>
        <v/>
      </c>
      <c r="AW32" s="62">
        <f t="shared" si="9"/>
        <v>0.2266</v>
      </c>
    </row>
    <row r="33" spans="1:49">
      <c r="A33" s="62">
        <v>1900</v>
      </c>
      <c r="B33" s="61">
        <v>3.7378080000000002</v>
      </c>
      <c r="C33" s="61">
        <v>2230</v>
      </c>
      <c r="D33" s="61">
        <v>1.115</v>
      </c>
      <c r="H33" s="61">
        <v>0.186547085</v>
      </c>
      <c r="I33" s="61">
        <v>7.6899999999999996E-2</v>
      </c>
      <c r="J33" s="61">
        <v>6.4500000000000002E-2</v>
      </c>
      <c r="K33" s="61">
        <v>0.17299999999999999</v>
      </c>
      <c r="L33" s="61">
        <v>0.311</v>
      </c>
      <c r="M33" s="61">
        <v>6.7439119170000001</v>
      </c>
      <c r="N33" s="62">
        <f t="shared" si="10"/>
        <v>1.7500943277128311</v>
      </c>
      <c r="O33" s="61">
        <v>2.5778143710324164</v>
      </c>
      <c r="Z33" s="61">
        <v>6.5</v>
      </c>
      <c r="AB33" s="61">
        <v>0.21790000000000001</v>
      </c>
      <c r="AC33" s="63" t="str">
        <f t="shared" si="11"/>
        <v/>
      </c>
      <c r="AD33" s="20" t="str">
        <f t="shared" si="21"/>
        <v/>
      </c>
      <c r="AE33" s="62" t="str">
        <f t="shared" si="12"/>
        <v/>
      </c>
      <c r="AF33" s="20">
        <f t="shared" si="20"/>
        <v>0.186547085</v>
      </c>
      <c r="AG33" s="62">
        <f t="shared" si="1"/>
        <v>6.8968609865470848E-2</v>
      </c>
      <c r="AH33" s="62">
        <f t="shared" si="2"/>
        <v>5.7847533632287E-2</v>
      </c>
      <c r="AI33" s="62">
        <f t="shared" si="3"/>
        <v>0.15515695067264573</v>
      </c>
      <c r="AJ33" s="62">
        <f t="shared" si="4"/>
        <v>0.2789237668161435</v>
      </c>
      <c r="AK33" s="62">
        <f t="shared" si="13"/>
        <v>-0.12376681614349777</v>
      </c>
      <c r="AL33" s="62" t="str">
        <f t="shared" si="15"/>
        <v/>
      </c>
      <c r="AM33" s="62" t="str">
        <f t="shared" si="16"/>
        <v/>
      </c>
      <c r="AN33" s="62" t="str">
        <f t="shared" si="17"/>
        <v/>
      </c>
      <c r="AO33" s="62" t="str">
        <f t="shared" si="18"/>
        <v/>
      </c>
      <c r="AP33" s="62" t="str">
        <f t="shared" si="19"/>
        <v/>
      </c>
      <c r="AQ33" s="62"/>
      <c r="AR33" s="62" t="str">
        <f t="shared" si="5"/>
        <v/>
      </c>
      <c r="AS33" s="62" t="str">
        <f t="shared" si="6"/>
        <v/>
      </c>
      <c r="AT33" s="62" t="str">
        <f t="shared" si="7"/>
        <v/>
      </c>
      <c r="AU33" s="62">
        <f t="shared" si="14"/>
        <v>2.6486551282367876E-2</v>
      </c>
      <c r="AV33" s="62" t="str">
        <f t="shared" si="8"/>
        <v/>
      </c>
      <c r="AW33" s="62">
        <f t="shared" si="9"/>
        <v>0.21790000000000001</v>
      </c>
    </row>
    <row r="34" spans="1:49">
      <c r="A34" s="62">
        <v>1901</v>
      </c>
      <c r="B34" s="61">
        <v>3.7223280000000001</v>
      </c>
      <c r="C34" s="61">
        <v>2255</v>
      </c>
      <c r="D34" s="61">
        <v>1.101</v>
      </c>
      <c r="H34" s="61">
        <v>0.17620345100000001</v>
      </c>
      <c r="I34" s="61">
        <v>0.1104</v>
      </c>
      <c r="J34" s="61">
        <v>8.3099999999999993E-2</v>
      </c>
      <c r="K34" s="61">
        <v>0.16500000000000001</v>
      </c>
      <c r="L34" s="61">
        <v>0.28699999999999998</v>
      </c>
      <c r="M34" s="61">
        <v>6.8380954779999996</v>
      </c>
      <c r="N34" s="62">
        <f t="shared" si="10"/>
        <v>1.6854231486554503</v>
      </c>
      <c r="O34" s="61">
        <v>2.5276712090848394</v>
      </c>
      <c r="Z34" s="61">
        <v>5.63</v>
      </c>
      <c r="AB34" s="61">
        <v>0.25069999999999998</v>
      </c>
      <c r="AC34" s="63" t="str">
        <f t="shared" si="11"/>
        <v/>
      </c>
      <c r="AD34" s="20" t="str">
        <f t="shared" si="21"/>
        <v/>
      </c>
      <c r="AE34" s="62" t="str">
        <f t="shared" si="12"/>
        <v/>
      </c>
      <c r="AF34" s="20">
        <f t="shared" si="20"/>
        <v>0.17620345100000001</v>
      </c>
      <c r="AG34" s="62">
        <f t="shared" si="1"/>
        <v>0.10027247956403269</v>
      </c>
      <c r="AH34" s="62">
        <f t="shared" si="2"/>
        <v>7.5476839237057211E-2</v>
      </c>
      <c r="AI34" s="62">
        <f t="shared" si="3"/>
        <v>0.14986376021798367</v>
      </c>
      <c r="AJ34" s="62">
        <f t="shared" si="4"/>
        <v>0.26067211625794728</v>
      </c>
      <c r="AK34" s="62">
        <f t="shared" si="13"/>
        <v>-0.11080835603996361</v>
      </c>
      <c r="AL34" s="62" t="str">
        <f t="shared" si="15"/>
        <v/>
      </c>
      <c r="AM34" s="62" t="str">
        <f t="shared" si="16"/>
        <v/>
      </c>
      <c r="AN34" s="62" t="str">
        <f t="shared" si="17"/>
        <v/>
      </c>
      <c r="AO34" s="62" t="str">
        <f t="shared" si="18"/>
        <v/>
      </c>
      <c r="AP34" s="62" t="str">
        <f t="shared" si="19"/>
        <v/>
      </c>
      <c r="AQ34" s="62"/>
      <c r="AR34" s="62" t="str">
        <f t="shared" si="5"/>
        <v/>
      </c>
      <c r="AS34" s="62" t="str">
        <f t="shared" si="6"/>
        <v/>
      </c>
      <c r="AT34" s="62" t="str">
        <f t="shared" si="7"/>
        <v/>
      </c>
      <c r="AU34" s="62">
        <f t="shared" si="14"/>
        <v>0.10265302895722</v>
      </c>
      <c r="AV34" s="62" t="str">
        <f t="shared" si="8"/>
        <v/>
      </c>
      <c r="AW34" s="62">
        <f t="shared" si="9"/>
        <v>0.25069999999999998</v>
      </c>
    </row>
    <row r="35" spans="1:49">
      <c r="A35" s="62">
        <v>1902</v>
      </c>
      <c r="B35" s="61">
        <v>3.7323539999999999</v>
      </c>
      <c r="C35" s="61">
        <v>2275</v>
      </c>
      <c r="D35" s="61">
        <v>1.0880000000000001</v>
      </c>
      <c r="H35" s="61">
        <v>0.16819852900000001</v>
      </c>
      <c r="I35" s="61">
        <v>0.1051</v>
      </c>
      <c r="J35" s="61">
        <v>8.5800000000000001E-2</v>
      </c>
      <c r="K35" s="61">
        <v>0.18099999999999999</v>
      </c>
      <c r="L35" s="61">
        <v>0.28999999999999998</v>
      </c>
      <c r="M35" s="61">
        <v>6.8807291690000003</v>
      </c>
      <c r="N35" s="62">
        <f t="shared" si="10"/>
        <v>1.6406516231324795</v>
      </c>
      <c r="O35" s="61">
        <v>2.5504635554246478</v>
      </c>
      <c r="Z35" s="61">
        <v>4.58</v>
      </c>
      <c r="AB35" s="61">
        <v>0.253</v>
      </c>
      <c r="AC35" s="63" t="str">
        <f t="shared" si="11"/>
        <v/>
      </c>
      <c r="AD35" s="20" t="str">
        <f t="shared" si="21"/>
        <v/>
      </c>
      <c r="AE35" s="62" t="str">
        <f t="shared" si="12"/>
        <v/>
      </c>
      <c r="AF35" s="20">
        <f t="shared" si="20"/>
        <v>0.16819852900000001</v>
      </c>
      <c r="AG35" s="62">
        <f t="shared" ref="AG35:AG66" si="22">IF(OR(I35="",D35=""),"",I35/D35)</f>
        <v>9.6599264705882343E-2</v>
      </c>
      <c r="AH35" s="62">
        <f t="shared" ref="AH35:AH66" si="23">IF(OR(J35="",D35=""),"",J35/D35)</f>
        <v>7.8860294117647056E-2</v>
      </c>
      <c r="AI35" s="62">
        <f t="shared" ref="AI35:AI66" si="24">IF(OR(K35="",D35=""),"",K35/D35)</f>
        <v>0.16636029411764705</v>
      </c>
      <c r="AJ35" s="62">
        <f t="shared" ref="AJ35:AJ66" si="25">IF(OR(L35="",D35=""),"",L35/D35)</f>
        <v>0.26654411764705876</v>
      </c>
      <c r="AK35" s="62">
        <f t="shared" si="13"/>
        <v>-0.10018382352941171</v>
      </c>
      <c r="AL35" s="62" t="str">
        <f t="shared" si="15"/>
        <v/>
      </c>
      <c r="AM35" s="62" t="str">
        <f t="shared" si="16"/>
        <v/>
      </c>
      <c r="AN35" s="62" t="str">
        <f t="shared" si="17"/>
        <v/>
      </c>
      <c r="AO35" s="62" t="str">
        <f t="shared" si="18"/>
        <v/>
      </c>
      <c r="AP35" s="62" t="str">
        <f t="shared" si="19"/>
        <v/>
      </c>
      <c r="AQ35" s="62"/>
      <c r="AR35" s="62" t="str">
        <f t="shared" ref="AR35:AR66" si="26">IF(OR(V35="",W35="",U35=""),"",LN(V35*W35/U35))</f>
        <v/>
      </c>
      <c r="AS35" s="62" t="str">
        <f t="shared" ref="AS35:AS66" si="27">IF(X35="","",X35)</f>
        <v/>
      </c>
      <c r="AT35" s="62" t="str">
        <f t="shared" ref="AT35:AT66" si="28">IF(OR(Y35="",D35=""),"",Y35/D35)</f>
        <v/>
      </c>
      <c r="AU35" s="62">
        <f t="shared" si="14"/>
        <v>8.3223164976436947E-2</v>
      </c>
      <c r="AV35" s="62" t="str">
        <f t="shared" ref="AV35:AV66" si="29">IF(OR(AA35="",Z35=""),"",(AA35-Z35)/100)</f>
        <v/>
      </c>
      <c r="AW35" s="62">
        <f t="shared" ref="AW35:AW66" si="30">IF(AB35="","",AB35)</f>
        <v>0.253</v>
      </c>
    </row>
    <row r="36" spans="1:49">
      <c r="A36" s="62">
        <v>1903</v>
      </c>
      <c r="B36" s="61">
        <v>3.7398640000000003</v>
      </c>
      <c r="C36" s="61">
        <v>2288</v>
      </c>
      <c r="D36" s="61">
        <v>1.081</v>
      </c>
      <c r="H36" s="61">
        <v>0.15911193300000001</v>
      </c>
      <c r="I36" s="61">
        <v>0.1052</v>
      </c>
      <c r="J36" s="61">
        <v>8.3500000000000005E-2</v>
      </c>
      <c r="K36" s="61">
        <v>0.193</v>
      </c>
      <c r="L36" s="61">
        <v>0.29299999999999998</v>
      </c>
      <c r="M36" s="61">
        <v>6.8001760899999999</v>
      </c>
      <c r="N36" s="62">
        <f t="shared" si="10"/>
        <v>1.6400340207301987</v>
      </c>
      <c r="O36" s="61">
        <v>2.6097236559081551</v>
      </c>
      <c r="Z36" s="61">
        <v>5.21</v>
      </c>
      <c r="AB36" s="61">
        <v>0.26169999999999999</v>
      </c>
      <c r="AC36" s="63" t="str">
        <f t="shared" si="11"/>
        <v/>
      </c>
      <c r="AD36" s="20" t="str">
        <f t="shared" si="21"/>
        <v/>
      </c>
      <c r="AE36" s="62" t="str">
        <f t="shared" si="12"/>
        <v/>
      </c>
      <c r="AF36" s="20">
        <f t="shared" si="20"/>
        <v>0.15911193300000001</v>
      </c>
      <c r="AG36" s="62">
        <f t="shared" si="22"/>
        <v>9.7317298797409815E-2</v>
      </c>
      <c r="AH36" s="62">
        <f t="shared" si="23"/>
        <v>7.7243293246993527E-2</v>
      </c>
      <c r="AI36" s="62">
        <f t="shared" si="24"/>
        <v>0.17853839037927846</v>
      </c>
      <c r="AJ36" s="62">
        <f t="shared" si="25"/>
        <v>0.27104532839962997</v>
      </c>
      <c r="AK36" s="62">
        <f t="shared" si="13"/>
        <v>-9.2506938020351509E-2</v>
      </c>
      <c r="AL36" s="62" t="str">
        <f t="shared" si="15"/>
        <v/>
      </c>
      <c r="AM36" s="62" t="str">
        <f t="shared" si="16"/>
        <v/>
      </c>
      <c r="AN36" s="62" t="str">
        <f t="shared" si="17"/>
        <v/>
      </c>
      <c r="AO36" s="62" t="str">
        <f t="shared" si="18"/>
        <v/>
      </c>
      <c r="AP36" s="62" t="str">
        <f t="shared" si="19"/>
        <v/>
      </c>
      <c r="AQ36" s="62"/>
      <c r="AR36" s="62" t="str">
        <f t="shared" si="26"/>
        <v/>
      </c>
      <c r="AS36" s="62" t="str">
        <f t="shared" si="27"/>
        <v/>
      </c>
      <c r="AT36" s="62" t="str">
        <f t="shared" si="28"/>
        <v/>
      </c>
      <c r="AU36" s="62">
        <f t="shared" si="14"/>
        <v>4.6176508130690366E-2</v>
      </c>
      <c r="AV36" s="62" t="str">
        <f t="shared" si="29"/>
        <v/>
      </c>
      <c r="AW36" s="62">
        <f t="shared" si="30"/>
        <v>0.26169999999999999</v>
      </c>
    </row>
    <row r="37" spans="1:49">
      <c r="A37" s="62">
        <v>1904</v>
      </c>
      <c r="B37" s="61">
        <v>3.7239019999999998</v>
      </c>
      <c r="C37" s="61">
        <v>2297</v>
      </c>
      <c r="D37" s="61">
        <v>1.081</v>
      </c>
      <c r="H37" s="61">
        <v>0.16836262699999999</v>
      </c>
      <c r="I37" s="61">
        <v>0.1013</v>
      </c>
      <c r="J37" s="61">
        <v>8.5599999999999996E-2</v>
      </c>
      <c r="K37" s="61">
        <v>0.193</v>
      </c>
      <c r="L37" s="61">
        <v>0.29199999999999998</v>
      </c>
      <c r="M37" s="61">
        <v>6.7841884569999999</v>
      </c>
      <c r="N37" s="62">
        <f t="shared" si="10"/>
        <v>1.6374578790550092</v>
      </c>
      <c r="O37" s="61">
        <v>2.5983274827382448</v>
      </c>
      <c r="Z37" s="61">
        <v>4.92</v>
      </c>
      <c r="AB37" s="61">
        <v>0.29809999999999998</v>
      </c>
      <c r="AC37" s="63" t="str">
        <f t="shared" si="11"/>
        <v/>
      </c>
      <c r="AD37" s="20" t="str">
        <f t="shared" si="21"/>
        <v/>
      </c>
      <c r="AE37" s="62" t="str">
        <f t="shared" si="12"/>
        <v/>
      </c>
      <c r="AF37" s="20">
        <f t="shared" si="20"/>
        <v>0.16836262699999999</v>
      </c>
      <c r="AG37" s="62">
        <f t="shared" si="22"/>
        <v>9.3709528214616103E-2</v>
      </c>
      <c r="AH37" s="62">
        <f t="shared" si="23"/>
        <v>7.9185938945420906E-2</v>
      </c>
      <c r="AI37" s="62">
        <f t="shared" si="24"/>
        <v>0.17853839037927846</v>
      </c>
      <c r="AJ37" s="62">
        <f t="shared" si="25"/>
        <v>0.27012025901942643</v>
      </c>
      <c r="AK37" s="62">
        <f t="shared" si="13"/>
        <v>-9.1581868640147973E-2</v>
      </c>
      <c r="AL37" s="62" t="str">
        <f t="shared" ref="AL37:AL68" si="31">IF(OR(P37="",P36="",N37="",N36=""),"",LN((P37/P36)/(N37/N36)))</f>
        <v/>
      </c>
      <c r="AM37" s="62" t="str">
        <f t="shared" ref="AM37:AM68" si="32">IF(OR(Q37="",Q36="",$N37="",$N36=""),"",LN((Q37/Q36)/($N37/$N36)))</f>
        <v/>
      </c>
      <c r="AN37" s="62" t="str">
        <f t="shared" ref="AN37:AN68" si="33">IF(OR(R37="",R36="",$N37="",$N36=""),"",LN((R37/R36)/($N37/$N36)))</f>
        <v/>
      </c>
      <c r="AO37" s="62" t="str">
        <f t="shared" ref="AO37:AO68" si="34">IF(OR(S37="",S36="",$N37="",$N36=""),"",LN((S37/S36)/($N37/$N36)))</f>
        <v/>
      </c>
      <c r="AP37" s="62" t="str">
        <f t="shared" ref="AP37:AP68" si="35">IF(OR(T37="",T36="",$N37="",$N36=""),"",LN((T37/T36)/($N37/$N36)))</f>
        <v/>
      </c>
      <c r="AQ37" s="62"/>
      <c r="AR37" s="62" t="str">
        <f t="shared" si="26"/>
        <v/>
      </c>
      <c r="AS37" s="62" t="str">
        <f t="shared" si="27"/>
        <v/>
      </c>
      <c r="AT37" s="62" t="str">
        <f t="shared" si="28"/>
        <v/>
      </c>
      <c r="AU37" s="62">
        <f t="shared" si="14"/>
        <v>5.3672020486691167E-2</v>
      </c>
      <c r="AV37" s="62" t="str">
        <f t="shared" si="29"/>
        <v/>
      </c>
      <c r="AW37" s="62">
        <f t="shared" si="30"/>
        <v>0.29809999999999998</v>
      </c>
    </row>
    <row r="38" spans="1:49">
      <c r="A38" s="62">
        <v>1905</v>
      </c>
      <c r="B38" s="61">
        <v>3.7357520000000006</v>
      </c>
      <c r="C38" s="61">
        <v>2309</v>
      </c>
      <c r="D38" s="61">
        <v>1.105</v>
      </c>
      <c r="H38" s="61">
        <v>0.15746606299999999</v>
      </c>
      <c r="I38" s="61">
        <v>9.7299999999999998E-2</v>
      </c>
      <c r="J38" s="61">
        <v>8.2600000000000007E-2</v>
      </c>
      <c r="K38" s="61">
        <v>0.218</v>
      </c>
      <c r="L38" s="61">
        <v>0.312</v>
      </c>
      <c r="M38" s="61">
        <v>6.8029431809999998</v>
      </c>
      <c r="N38" s="62">
        <f t="shared" si="10"/>
        <v>1.6605228017263232</v>
      </c>
      <c r="O38" s="61">
        <v>2.6758214602936019</v>
      </c>
      <c r="Z38" s="61">
        <v>4.88</v>
      </c>
      <c r="AB38" s="61">
        <v>0.32469999999999999</v>
      </c>
      <c r="AC38" s="63" t="str">
        <f t="shared" si="11"/>
        <v/>
      </c>
      <c r="AD38" s="20" t="str">
        <f t="shared" si="21"/>
        <v/>
      </c>
      <c r="AE38" s="62" t="str">
        <f t="shared" si="12"/>
        <v/>
      </c>
      <c r="AF38" s="20">
        <f t="shared" ref="AF38:AF69" si="36">IF(H38="","",H38)</f>
        <v>0.15746606299999999</v>
      </c>
      <c r="AG38" s="62">
        <f t="shared" si="22"/>
        <v>8.8054298642533932E-2</v>
      </c>
      <c r="AH38" s="62">
        <f t="shared" si="23"/>
        <v>7.4751131221719461E-2</v>
      </c>
      <c r="AI38" s="62">
        <f t="shared" si="24"/>
        <v>0.19728506787330316</v>
      </c>
      <c r="AJ38" s="62">
        <f t="shared" si="25"/>
        <v>0.28235294117647058</v>
      </c>
      <c r="AK38" s="62">
        <f t="shared" si="13"/>
        <v>-8.5067873303167424E-2</v>
      </c>
      <c r="AL38" s="62" t="str">
        <f t="shared" si="31"/>
        <v/>
      </c>
      <c r="AM38" s="62" t="str">
        <f t="shared" si="32"/>
        <v/>
      </c>
      <c r="AN38" s="62" t="str">
        <f t="shared" si="33"/>
        <v/>
      </c>
      <c r="AO38" s="62" t="str">
        <f t="shared" si="34"/>
        <v/>
      </c>
      <c r="AP38" s="62" t="str">
        <f t="shared" si="35"/>
        <v/>
      </c>
      <c r="AQ38" s="62"/>
      <c r="AR38" s="62" t="str">
        <f t="shared" si="26"/>
        <v/>
      </c>
      <c r="AS38" s="62" t="str">
        <f t="shared" si="27"/>
        <v/>
      </c>
      <c r="AT38" s="62" t="str">
        <f t="shared" si="28"/>
        <v/>
      </c>
      <c r="AU38" s="62">
        <f t="shared" si="14"/>
        <v>3.5212471897938483E-2</v>
      </c>
      <c r="AV38" s="62" t="str">
        <f t="shared" si="29"/>
        <v/>
      </c>
      <c r="AW38" s="62">
        <f t="shared" si="30"/>
        <v>0.32469999999999999</v>
      </c>
    </row>
    <row r="39" spans="1:49">
      <c r="A39" s="62">
        <v>1906</v>
      </c>
      <c r="B39" s="61">
        <v>3.765447</v>
      </c>
      <c r="C39" s="61">
        <v>2319</v>
      </c>
      <c r="D39" s="61">
        <v>1.1870000000000001</v>
      </c>
      <c r="H39" s="61">
        <v>0.173546757</v>
      </c>
      <c r="I39" s="61">
        <v>0.1013</v>
      </c>
      <c r="J39" s="61">
        <v>9.1600000000000001E-2</v>
      </c>
      <c r="K39" s="61">
        <v>0.246</v>
      </c>
      <c r="L39" s="61">
        <v>0.34399999999999997</v>
      </c>
      <c r="M39" s="61">
        <v>7.0537235660000004</v>
      </c>
      <c r="N39" s="62">
        <f t="shared" si="10"/>
        <v>1.7129113091383332</v>
      </c>
      <c r="O39" s="61">
        <v>2.6575875832217526</v>
      </c>
      <c r="Z39" s="61">
        <v>5.17</v>
      </c>
      <c r="AB39" s="61">
        <v>0.29699999999999999</v>
      </c>
      <c r="AC39" s="63" t="str">
        <f t="shared" si="11"/>
        <v/>
      </c>
      <c r="AD39" s="20" t="str">
        <f t="shared" ref="AD39:AD70" si="37">IF(F39="","",F39)</f>
        <v/>
      </c>
      <c r="AE39" s="62" t="str">
        <f t="shared" si="12"/>
        <v/>
      </c>
      <c r="AF39" s="20">
        <f t="shared" si="36"/>
        <v>0.173546757</v>
      </c>
      <c r="AG39" s="62">
        <f t="shared" si="22"/>
        <v>8.5341196293176075E-2</v>
      </c>
      <c r="AH39" s="62">
        <f t="shared" si="23"/>
        <v>7.7169334456613309E-2</v>
      </c>
      <c r="AI39" s="62">
        <f t="shared" si="24"/>
        <v>0.20724515585509687</v>
      </c>
      <c r="AJ39" s="62">
        <f t="shared" si="25"/>
        <v>0.2898062342038753</v>
      </c>
      <c r="AK39" s="62">
        <f t="shared" si="13"/>
        <v>-8.2561078348778433E-2</v>
      </c>
      <c r="AL39" s="62" t="str">
        <f t="shared" si="31"/>
        <v/>
      </c>
      <c r="AM39" s="62" t="str">
        <f t="shared" si="32"/>
        <v/>
      </c>
      <c r="AN39" s="62" t="str">
        <f t="shared" si="33"/>
        <v/>
      </c>
      <c r="AO39" s="62" t="str">
        <f t="shared" si="34"/>
        <v/>
      </c>
      <c r="AP39" s="62" t="str">
        <f t="shared" si="35"/>
        <v/>
      </c>
      <c r="AQ39" s="62"/>
      <c r="AR39" s="62" t="str">
        <f t="shared" si="26"/>
        <v/>
      </c>
      <c r="AS39" s="62" t="str">
        <f t="shared" si="27"/>
        <v/>
      </c>
      <c r="AT39" s="62" t="str">
        <f t="shared" si="28"/>
        <v/>
      </c>
      <c r="AU39" s="62">
        <f t="shared" si="14"/>
        <v>1.7738050749743689E-2</v>
      </c>
      <c r="AV39" s="62" t="str">
        <f t="shared" si="29"/>
        <v/>
      </c>
      <c r="AW39" s="62">
        <f t="shared" si="30"/>
        <v>0.29699999999999999</v>
      </c>
    </row>
    <row r="40" spans="1:49">
      <c r="A40" s="62">
        <v>1907</v>
      </c>
      <c r="B40" s="61">
        <v>3.7805460000000002</v>
      </c>
      <c r="C40" s="61">
        <v>2329</v>
      </c>
      <c r="D40" s="61">
        <v>1.2649999999999999</v>
      </c>
      <c r="H40" s="61">
        <v>0.19209486200000001</v>
      </c>
      <c r="I40" s="61">
        <v>0.1108</v>
      </c>
      <c r="J40" s="61">
        <v>9.9000000000000005E-2</v>
      </c>
      <c r="K40" s="61">
        <v>0.22900000000000001</v>
      </c>
      <c r="L40" s="61">
        <v>0.36199999999999999</v>
      </c>
      <c r="M40" s="61">
        <v>7.330330129</v>
      </c>
      <c r="N40" s="62">
        <f t="shared" si="10"/>
        <v>1.7490444436302612</v>
      </c>
      <c r="O40" s="61">
        <v>2.7236853876071989</v>
      </c>
      <c r="Z40" s="61">
        <v>5.21</v>
      </c>
      <c r="AB40" s="61">
        <v>0.27539999999999998</v>
      </c>
      <c r="AC40" s="63" t="str">
        <f t="shared" si="11"/>
        <v/>
      </c>
      <c r="AD40" s="20" t="str">
        <f t="shared" si="37"/>
        <v/>
      </c>
      <c r="AE40" s="62" t="str">
        <f t="shared" si="12"/>
        <v/>
      </c>
      <c r="AF40" s="20">
        <f t="shared" si="36"/>
        <v>0.19209486200000001</v>
      </c>
      <c r="AG40" s="62">
        <f t="shared" si="22"/>
        <v>8.7588932806324113E-2</v>
      </c>
      <c r="AH40" s="62">
        <f t="shared" si="23"/>
        <v>7.8260869565217397E-2</v>
      </c>
      <c r="AI40" s="62">
        <f t="shared" si="24"/>
        <v>0.18102766798418973</v>
      </c>
      <c r="AJ40" s="62">
        <f t="shared" si="25"/>
        <v>0.28616600790513835</v>
      </c>
      <c r="AK40" s="62">
        <f t="shared" si="13"/>
        <v>-0.10513833992094862</v>
      </c>
      <c r="AL40" s="62" t="str">
        <f t="shared" si="31"/>
        <v/>
      </c>
      <c r="AM40" s="62" t="str">
        <f t="shared" si="32"/>
        <v/>
      </c>
      <c r="AN40" s="62" t="str">
        <f t="shared" si="33"/>
        <v/>
      </c>
      <c r="AO40" s="62" t="str">
        <f t="shared" si="34"/>
        <v/>
      </c>
      <c r="AP40" s="62" t="str">
        <f t="shared" si="35"/>
        <v/>
      </c>
      <c r="AQ40" s="62"/>
      <c r="AR40" s="62" t="str">
        <f t="shared" si="26"/>
        <v/>
      </c>
      <c r="AS40" s="62" t="str">
        <f t="shared" si="27"/>
        <v/>
      </c>
      <c r="AT40" s="62" t="str">
        <f t="shared" si="28"/>
        <v/>
      </c>
      <c r="AU40" s="62">
        <f t="shared" si="14"/>
        <v>3.082483623998835E-2</v>
      </c>
      <c r="AV40" s="62" t="str">
        <f t="shared" si="29"/>
        <v/>
      </c>
      <c r="AW40" s="62">
        <f t="shared" si="30"/>
        <v>0.27539999999999998</v>
      </c>
    </row>
    <row r="41" spans="1:49">
      <c r="A41" s="62">
        <v>1908</v>
      </c>
      <c r="B41" s="61">
        <v>3.7400999999999995</v>
      </c>
      <c r="C41" s="61">
        <v>2346</v>
      </c>
      <c r="D41" s="61">
        <v>1.2989999999999999</v>
      </c>
      <c r="H41" s="61">
        <v>0.19091608900000001</v>
      </c>
      <c r="I41" s="61">
        <v>0.1081</v>
      </c>
      <c r="J41" s="61">
        <v>0.1066</v>
      </c>
      <c r="K41" s="61">
        <v>0.219</v>
      </c>
      <c r="L41" s="61">
        <v>0.35499999999999998</v>
      </c>
      <c r="M41" s="61">
        <v>7.5111133729999997</v>
      </c>
      <c r="N41" s="62">
        <f t="shared" si="10"/>
        <v>1.7401238848290657</v>
      </c>
      <c r="O41" s="61">
        <v>2.716847683705248</v>
      </c>
      <c r="Z41" s="61">
        <v>5.29</v>
      </c>
      <c r="AB41" s="61">
        <v>0.2671</v>
      </c>
      <c r="AC41" s="63" t="str">
        <f t="shared" si="11"/>
        <v/>
      </c>
      <c r="AD41" s="20" t="str">
        <f t="shared" si="37"/>
        <v/>
      </c>
      <c r="AE41" s="62" t="str">
        <f t="shared" si="12"/>
        <v/>
      </c>
      <c r="AF41" s="20">
        <f t="shared" si="36"/>
        <v>0.19091608900000001</v>
      </c>
      <c r="AG41" s="62">
        <f t="shared" si="22"/>
        <v>8.3217859892224799E-2</v>
      </c>
      <c r="AH41" s="62">
        <f t="shared" si="23"/>
        <v>8.2063125481139337E-2</v>
      </c>
      <c r="AI41" s="62">
        <f t="shared" si="24"/>
        <v>0.16859122401847576</v>
      </c>
      <c r="AJ41" s="62">
        <f t="shared" si="25"/>
        <v>0.27328714395688991</v>
      </c>
      <c r="AK41" s="62">
        <f t="shared" si="13"/>
        <v>-0.10469591993841415</v>
      </c>
      <c r="AL41" s="62" t="str">
        <f t="shared" si="31"/>
        <v/>
      </c>
      <c r="AM41" s="62" t="str">
        <f t="shared" si="32"/>
        <v/>
      </c>
      <c r="AN41" s="62" t="str">
        <f t="shared" si="33"/>
        <v/>
      </c>
      <c r="AO41" s="62" t="str">
        <f t="shared" si="34"/>
        <v/>
      </c>
      <c r="AP41" s="62" t="str">
        <f t="shared" si="35"/>
        <v/>
      </c>
      <c r="AQ41" s="62"/>
      <c r="AR41" s="62" t="str">
        <f t="shared" si="26"/>
        <v/>
      </c>
      <c r="AS41" s="62" t="str">
        <f t="shared" si="27"/>
        <v/>
      </c>
      <c r="AT41" s="62" t="str">
        <f t="shared" si="28"/>
        <v/>
      </c>
      <c r="AU41" s="62">
        <f t="shared" si="14"/>
        <v>5.7213297724674934E-2</v>
      </c>
      <c r="AV41" s="62" t="str">
        <f t="shared" si="29"/>
        <v/>
      </c>
      <c r="AW41" s="62">
        <f t="shared" si="30"/>
        <v>0.2671</v>
      </c>
    </row>
    <row r="42" spans="1:49">
      <c r="A42" s="62">
        <v>1909</v>
      </c>
      <c r="B42" s="61">
        <v>3.7366920000000001</v>
      </c>
      <c r="C42" s="61">
        <v>2367</v>
      </c>
      <c r="D42" s="61">
        <v>1.3160000000000001</v>
      </c>
      <c r="H42" s="61">
        <v>0.17325228000000001</v>
      </c>
      <c r="I42" s="61">
        <v>0.13750000000000001</v>
      </c>
      <c r="J42" s="61">
        <v>0.1343</v>
      </c>
      <c r="K42" s="61">
        <v>0.24299999999999999</v>
      </c>
      <c r="L42" s="61">
        <v>0.36599999999999999</v>
      </c>
      <c r="M42" s="61">
        <v>7.6049894800000004</v>
      </c>
      <c r="N42" s="62">
        <f t="shared" si="10"/>
        <v>1.7256883048916278</v>
      </c>
      <c r="O42" s="61">
        <v>2.6416329407838823</v>
      </c>
      <c r="Z42" s="61">
        <v>4.54</v>
      </c>
      <c r="AB42" s="61">
        <v>0.26669999999999999</v>
      </c>
      <c r="AC42" s="63" t="str">
        <f t="shared" si="11"/>
        <v/>
      </c>
      <c r="AD42" s="20" t="str">
        <f t="shared" si="37"/>
        <v/>
      </c>
      <c r="AE42" s="62" t="str">
        <f t="shared" si="12"/>
        <v/>
      </c>
      <c r="AF42" s="20">
        <f t="shared" si="36"/>
        <v>0.17325228000000001</v>
      </c>
      <c r="AG42" s="62">
        <f t="shared" si="22"/>
        <v>0.10448328267477204</v>
      </c>
      <c r="AH42" s="62">
        <f t="shared" si="23"/>
        <v>0.10205167173252279</v>
      </c>
      <c r="AI42" s="62">
        <f t="shared" si="24"/>
        <v>0.18465045592705165</v>
      </c>
      <c r="AJ42" s="62">
        <f t="shared" si="25"/>
        <v>0.27811550151975684</v>
      </c>
      <c r="AK42" s="62">
        <f t="shared" si="13"/>
        <v>-9.3465045592705187E-2</v>
      </c>
      <c r="AL42" s="62" t="str">
        <f t="shared" si="31"/>
        <v/>
      </c>
      <c r="AM42" s="62" t="str">
        <f t="shared" si="32"/>
        <v/>
      </c>
      <c r="AN42" s="62" t="str">
        <f t="shared" si="33"/>
        <v/>
      </c>
      <c r="AO42" s="62" t="str">
        <f t="shared" si="34"/>
        <v/>
      </c>
      <c r="AP42" s="62" t="str">
        <f t="shared" si="35"/>
        <v/>
      </c>
      <c r="AQ42" s="62"/>
      <c r="AR42" s="62" t="str">
        <f t="shared" si="26"/>
        <v/>
      </c>
      <c r="AS42" s="62" t="str">
        <f t="shared" si="27"/>
        <v/>
      </c>
      <c r="AT42" s="62" t="str">
        <f t="shared" si="28"/>
        <v/>
      </c>
      <c r="AU42" s="62">
        <f t="shared" si="14"/>
        <v>6.1230320644032776E-2</v>
      </c>
      <c r="AV42" s="62" t="str">
        <f t="shared" si="29"/>
        <v/>
      </c>
      <c r="AW42" s="62">
        <f t="shared" si="30"/>
        <v>0.26669999999999999</v>
      </c>
    </row>
    <row r="43" spans="1:49">
      <c r="A43" s="62">
        <v>1910</v>
      </c>
      <c r="B43" s="61">
        <v>3.7378080000000002</v>
      </c>
      <c r="C43" s="61">
        <v>2384</v>
      </c>
      <c r="D43" s="61">
        <v>1.4350000000000001</v>
      </c>
      <c r="H43" s="61">
        <v>0.18327526099999999</v>
      </c>
      <c r="I43" s="61">
        <v>0.1167</v>
      </c>
      <c r="J43" s="61">
        <v>0.11559999999999999</v>
      </c>
      <c r="K43" s="61">
        <v>0.28299999999999997</v>
      </c>
      <c r="L43" s="61">
        <v>0.40200000000000002</v>
      </c>
      <c r="M43" s="61">
        <v>7.8657108940000002</v>
      </c>
      <c r="N43" s="62">
        <f t="shared" si="10"/>
        <v>1.8063878870494876</v>
      </c>
      <c r="O43" s="61">
        <v>2.7373607954110772</v>
      </c>
      <c r="Z43" s="61">
        <v>4.5</v>
      </c>
      <c r="AB43" s="61">
        <v>0.26929999999999998</v>
      </c>
      <c r="AC43" s="63" t="str">
        <f t="shared" si="11"/>
        <v/>
      </c>
      <c r="AD43" s="20" t="str">
        <f t="shared" si="37"/>
        <v/>
      </c>
      <c r="AE43" s="62" t="str">
        <f t="shared" si="12"/>
        <v/>
      </c>
      <c r="AF43" s="20">
        <f t="shared" si="36"/>
        <v>0.18327526099999999</v>
      </c>
      <c r="AG43" s="62">
        <f t="shared" si="22"/>
        <v>8.1324041811846687E-2</v>
      </c>
      <c r="AH43" s="62">
        <f t="shared" si="23"/>
        <v>8.0557491289198604E-2</v>
      </c>
      <c r="AI43" s="62">
        <f t="shared" si="24"/>
        <v>0.19721254355400694</v>
      </c>
      <c r="AJ43" s="62">
        <f t="shared" si="25"/>
        <v>0.28013937282229967</v>
      </c>
      <c r="AK43" s="62">
        <f t="shared" si="13"/>
        <v>-8.2926829268292729E-2</v>
      </c>
      <c r="AL43" s="62" t="str">
        <f t="shared" si="31"/>
        <v/>
      </c>
      <c r="AM43" s="62" t="str">
        <f t="shared" si="32"/>
        <v/>
      </c>
      <c r="AN43" s="62" t="str">
        <f t="shared" si="33"/>
        <v/>
      </c>
      <c r="AO43" s="62" t="str">
        <f t="shared" si="34"/>
        <v/>
      </c>
      <c r="AP43" s="62" t="str">
        <f t="shared" si="35"/>
        <v/>
      </c>
      <c r="AQ43" s="62"/>
      <c r="AR43" s="62" t="str">
        <f t="shared" si="26"/>
        <v/>
      </c>
      <c r="AS43" s="62" t="str">
        <f t="shared" si="27"/>
        <v/>
      </c>
      <c r="AT43" s="62" t="str">
        <f t="shared" si="28"/>
        <v/>
      </c>
      <c r="AU43" s="62">
        <f t="shared" si="14"/>
        <v>-3.0322059031194504E-4</v>
      </c>
      <c r="AV43" s="62" t="str">
        <f t="shared" si="29"/>
        <v/>
      </c>
      <c r="AW43" s="62">
        <f t="shared" si="30"/>
        <v>0.26929999999999998</v>
      </c>
    </row>
    <row r="44" spans="1:49">
      <c r="A44" s="62">
        <v>1911</v>
      </c>
      <c r="B44" s="61">
        <v>3.745797</v>
      </c>
      <c r="C44" s="61">
        <v>2401</v>
      </c>
      <c r="D44" s="61">
        <v>1.53</v>
      </c>
      <c r="H44" s="61">
        <v>0.207189542</v>
      </c>
      <c r="I44" s="61">
        <v>0.12089999999999999</v>
      </c>
      <c r="J44" s="61">
        <v>0.123</v>
      </c>
      <c r="K44" s="61">
        <v>0.29799999999999999</v>
      </c>
      <c r="L44" s="61">
        <v>0.46899999999999997</v>
      </c>
      <c r="M44" s="61">
        <v>8.1157738849999994</v>
      </c>
      <c r="N44" s="62">
        <f t="shared" si="10"/>
        <v>1.8534150034869017</v>
      </c>
      <c r="O44" s="61">
        <v>2.7935773209373598</v>
      </c>
      <c r="Z44" s="61">
        <v>4.67</v>
      </c>
      <c r="AB44" s="61">
        <v>0.25109999999999999</v>
      </c>
      <c r="AC44" s="63" t="str">
        <f t="shared" si="11"/>
        <v/>
      </c>
      <c r="AD44" s="20" t="str">
        <f t="shared" si="37"/>
        <v/>
      </c>
      <c r="AE44" s="62" t="str">
        <f t="shared" si="12"/>
        <v/>
      </c>
      <c r="AF44" s="20">
        <f t="shared" si="36"/>
        <v>0.207189542</v>
      </c>
      <c r="AG44" s="62">
        <f t="shared" si="22"/>
        <v>7.9019607843137246E-2</v>
      </c>
      <c r="AH44" s="62">
        <f t="shared" si="23"/>
        <v>8.039215686274509E-2</v>
      </c>
      <c r="AI44" s="62">
        <f t="shared" si="24"/>
        <v>0.19477124183006536</v>
      </c>
      <c r="AJ44" s="62">
        <f t="shared" si="25"/>
        <v>0.30653594771241827</v>
      </c>
      <c r="AK44" s="62">
        <f t="shared" si="13"/>
        <v>-0.1117647058823529</v>
      </c>
      <c r="AL44" s="62" t="str">
        <f t="shared" si="31"/>
        <v/>
      </c>
      <c r="AM44" s="62" t="str">
        <f t="shared" si="32"/>
        <v/>
      </c>
      <c r="AN44" s="62" t="str">
        <f t="shared" si="33"/>
        <v/>
      </c>
      <c r="AO44" s="62" t="str">
        <f t="shared" si="34"/>
        <v/>
      </c>
      <c r="AP44" s="62" t="str">
        <f t="shared" si="35"/>
        <v/>
      </c>
      <c r="AQ44" s="62"/>
      <c r="AR44" s="62" t="str">
        <f t="shared" si="26"/>
        <v/>
      </c>
      <c r="AS44" s="62" t="str">
        <f t="shared" si="27"/>
        <v/>
      </c>
      <c r="AT44" s="62" t="str">
        <f t="shared" si="28"/>
        <v/>
      </c>
      <c r="AU44" s="62">
        <f t="shared" si="14"/>
        <v>1.9299323562771652E-2</v>
      </c>
      <c r="AV44" s="62" t="str">
        <f t="shared" si="29"/>
        <v/>
      </c>
      <c r="AW44" s="62">
        <f t="shared" si="30"/>
        <v>0.25109999999999999</v>
      </c>
    </row>
    <row r="45" spans="1:49">
      <c r="A45" s="62">
        <v>1912</v>
      </c>
      <c r="B45" s="61">
        <v>3.7421549999999999</v>
      </c>
      <c r="C45" s="61">
        <v>2423</v>
      </c>
      <c r="D45" s="61">
        <v>1.68</v>
      </c>
      <c r="H45" s="61">
        <v>0.21369047599999999</v>
      </c>
      <c r="I45" s="61">
        <v>0.13300000000000001</v>
      </c>
      <c r="J45" s="61">
        <v>0.1313</v>
      </c>
      <c r="K45" s="61">
        <v>0.33600000000000002</v>
      </c>
      <c r="L45" s="61">
        <v>0.52600000000000002</v>
      </c>
      <c r="M45" s="61">
        <v>8.4390110469999993</v>
      </c>
      <c r="N45" s="62">
        <f t="shared" si="10"/>
        <v>1.9394011747730195</v>
      </c>
      <c r="O45" s="61">
        <v>2.9665552005265976</v>
      </c>
      <c r="Z45" s="61">
        <v>5.42</v>
      </c>
      <c r="AB45" s="61">
        <v>0.2266</v>
      </c>
      <c r="AC45" s="63" t="str">
        <f t="shared" si="11"/>
        <v/>
      </c>
      <c r="AD45" s="20" t="str">
        <f t="shared" si="37"/>
        <v/>
      </c>
      <c r="AE45" s="62" t="str">
        <f t="shared" si="12"/>
        <v/>
      </c>
      <c r="AF45" s="20">
        <f t="shared" si="36"/>
        <v>0.21369047599999999</v>
      </c>
      <c r="AG45" s="62">
        <f t="shared" si="22"/>
        <v>7.9166666666666677E-2</v>
      </c>
      <c r="AH45" s="62">
        <f t="shared" si="23"/>
        <v>7.8154761904761907E-2</v>
      </c>
      <c r="AI45" s="62">
        <f t="shared" si="24"/>
        <v>0.2</v>
      </c>
      <c r="AJ45" s="62">
        <f t="shared" si="25"/>
        <v>0.31309523809523809</v>
      </c>
      <c r="AK45" s="62">
        <f t="shared" si="13"/>
        <v>-0.11309523809523808</v>
      </c>
      <c r="AL45" s="62" t="str">
        <f t="shared" si="31"/>
        <v/>
      </c>
      <c r="AM45" s="62" t="str">
        <f t="shared" si="32"/>
        <v/>
      </c>
      <c r="AN45" s="62" t="str">
        <f t="shared" si="33"/>
        <v/>
      </c>
      <c r="AO45" s="62" t="str">
        <f t="shared" si="34"/>
        <v/>
      </c>
      <c r="AP45" s="62" t="str">
        <f t="shared" si="35"/>
        <v/>
      </c>
      <c r="AQ45" s="62"/>
      <c r="AR45" s="62" t="str">
        <f t="shared" si="26"/>
        <v/>
      </c>
      <c r="AS45" s="62" t="str">
        <f t="shared" si="27"/>
        <v/>
      </c>
      <c r="AT45" s="62" t="str">
        <f t="shared" si="28"/>
        <v/>
      </c>
      <c r="AU45" s="62">
        <f t="shared" si="14"/>
        <v>1.3506326245285305E-3</v>
      </c>
      <c r="AV45" s="62" t="str">
        <f t="shared" si="29"/>
        <v/>
      </c>
      <c r="AW45" s="62">
        <f t="shared" si="30"/>
        <v>0.2266</v>
      </c>
    </row>
    <row r="46" spans="1:49">
      <c r="A46" s="62">
        <v>1913</v>
      </c>
      <c r="B46" s="61">
        <v>3.7423879999999996</v>
      </c>
      <c r="C46" s="61">
        <v>2447</v>
      </c>
      <c r="D46" s="61">
        <v>1.857</v>
      </c>
      <c r="H46" s="61">
        <v>0.20678513700000001</v>
      </c>
      <c r="I46" s="61">
        <v>0.15329999999999999</v>
      </c>
      <c r="J46" s="61">
        <v>0.14319999999999999</v>
      </c>
      <c r="K46" s="61">
        <v>0.39300000000000002</v>
      </c>
      <c r="L46" s="61">
        <v>0.55200000000000005</v>
      </c>
      <c r="M46" s="61">
        <v>8.8131831700000003</v>
      </c>
      <c r="N46" s="62">
        <f t="shared" si="10"/>
        <v>2.0325838947213186</v>
      </c>
      <c r="O46" s="61">
        <v>3.0789903897893565</v>
      </c>
      <c r="Z46" s="61">
        <v>5.5</v>
      </c>
      <c r="AB46" s="61">
        <v>0.19689999999999999</v>
      </c>
      <c r="AC46" s="63" t="str">
        <f t="shared" si="11"/>
        <v/>
      </c>
      <c r="AD46" s="20" t="str">
        <f t="shared" si="37"/>
        <v/>
      </c>
      <c r="AE46" s="62" t="str">
        <f t="shared" si="12"/>
        <v/>
      </c>
      <c r="AF46" s="20">
        <f t="shared" si="36"/>
        <v>0.20678513700000001</v>
      </c>
      <c r="AG46" s="62">
        <f t="shared" si="22"/>
        <v>8.2552504038772206E-2</v>
      </c>
      <c r="AH46" s="62">
        <f t="shared" si="23"/>
        <v>7.7113624124932681E-2</v>
      </c>
      <c r="AI46" s="62">
        <f t="shared" si="24"/>
        <v>0.21163166397415187</v>
      </c>
      <c r="AJ46" s="62">
        <f t="shared" si="25"/>
        <v>0.29725363489499196</v>
      </c>
      <c r="AK46" s="62">
        <f t="shared" si="13"/>
        <v>-8.562197092084009E-2</v>
      </c>
      <c r="AL46" s="62" t="str">
        <f t="shared" si="31"/>
        <v/>
      </c>
      <c r="AM46" s="62" t="str">
        <f t="shared" si="32"/>
        <v/>
      </c>
      <c r="AN46" s="62" t="str">
        <f t="shared" si="33"/>
        <v/>
      </c>
      <c r="AO46" s="62" t="str">
        <f t="shared" si="34"/>
        <v/>
      </c>
      <c r="AP46" s="62" t="str">
        <f t="shared" si="35"/>
        <v/>
      </c>
      <c r="AQ46" s="62"/>
      <c r="AR46" s="62" t="str">
        <f t="shared" si="26"/>
        <v/>
      </c>
      <c r="AS46" s="62" t="str">
        <f t="shared" si="27"/>
        <v/>
      </c>
      <c r="AT46" s="62" t="str">
        <f t="shared" si="28"/>
        <v/>
      </c>
      <c r="AU46" s="62">
        <f t="shared" si="14"/>
        <v>7.2714144249431747E-3</v>
      </c>
      <c r="AV46" s="62" t="str">
        <f t="shared" si="29"/>
        <v/>
      </c>
      <c r="AW46" s="62">
        <f t="shared" si="30"/>
        <v>0.19689999999999999</v>
      </c>
    </row>
    <row r="47" spans="1:49">
      <c r="A47" s="62">
        <v>1914</v>
      </c>
      <c r="B47" s="61">
        <v>3.9201239999999999</v>
      </c>
      <c r="C47" s="61">
        <v>2472</v>
      </c>
      <c r="D47" s="61">
        <v>1.919</v>
      </c>
      <c r="H47" s="61">
        <v>0.20635747800000001</v>
      </c>
      <c r="I47" s="61">
        <v>0.123</v>
      </c>
      <c r="J47" s="61">
        <v>0.1022</v>
      </c>
      <c r="K47" s="61">
        <v>0.41</v>
      </c>
      <c r="L47" s="61">
        <v>0.56699999999999995</v>
      </c>
      <c r="M47" s="61">
        <v>8.9028573990000002</v>
      </c>
      <c r="N47" s="62">
        <f t="shared" si="10"/>
        <v>2.0582609441967512</v>
      </c>
      <c r="O47" s="61">
        <v>3.1135846855400637</v>
      </c>
      <c r="Z47" s="61">
        <v>5.04</v>
      </c>
      <c r="AB47" s="61">
        <v>0.1862</v>
      </c>
      <c r="AC47" s="63" t="str">
        <f t="shared" si="11"/>
        <v/>
      </c>
      <c r="AD47" s="20" t="str">
        <f t="shared" si="37"/>
        <v/>
      </c>
      <c r="AE47" s="62" t="str">
        <f t="shared" si="12"/>
        <v/>
      </c>
      <c r="AF47" s="20">
        <f t="shared" si="36"/>
        <v>0.20635747800000001</v>
      </c>
      <c r="AG47" s="62">
        <f t="shared" si="22"/>
        <v>6.4095883272537776E-2</v>
      </c>
      <c r="AH47" s="62">
        <f t="shared" si="23"/>
        <v>5.3256904637832204E-2</v>
      </c>
      <c r="AI47" s="62">
        <f t="shared" si="24"/>
        <v>0.21365294424179257</v>
      </c>
      <c r="AJ47" s="62">
        <f t="shared" si="25"/>
        <v>0.29546638874413755</v>
      </c>
      <c r="AK47" s="62">
        <f t="shared" si="13"/>
        <v>-8.1813444502344984E-2</v>
      </c>
      <c r="AL47" s="62" t="str">
        <f t="shared" si="31"/>
        <v/>
      </c>
      <c r="AM47" s="62" t="str">
        <f t="shared" si="32"/>
        <v/>
      </c>
      <c r="AN47" s="62" t="str">
        <f t="shared" si="33"/>
        <v/>
      </c>
      <c r="AO47" s="62" t="str">
        <f t="shared" si="34"/>
        <v/>
      </c>
      <c r="AP47" s="62" t="str">
        <f t="shared" si="35"/>
        <v/>
      </c>
      <c r="AQ47" s="62"/>
      <c r="AR47" s="62" t="str">
        <f t="shared" si="26"/>
        <v/>
      </c>
      <c r="AS47" s="62" t="str">
        <f t="shared" si="27"/>
        <v/>
      </c>
      <c r="AT47" s="62" t="str">
        <f t="shared" si="28"/>
        <v/>
      </c>
      <c r="AU47" s="62">
        <f t="shared" si="14"/>
        <v>4.2446413787428319E-2</v>
      </c>
      <c r="AV47" s="62" t="str">
        <f t="shared" si="29"/>
        <v/>
      </c>
      <c r="AW47" s="62">
        <f t="shared" si="30"/>
        <v>0.1862</v>
      </c>
    </row>
    <row r="48" spans="1:49">
      <c r="A48" s="62">
        <v>1915</v>
      </c>
      <c r="B48" s="61">
        <v>3.69</v>
      </c>
      <c r="C48" s="61">
        <v>2498</v>
      </c>
      <c r="D48" s="61">
        <v>2.5939999999999999</v>
      </c>
      <c r="H48" s="61">
        <v>0.19776407100000001</v>
      </c>
      <c r="I48" s="61">
        <v>0.16500000000000001</v>
      </c>
      <c r="J48" s="61">
        <v>0.11210000000000001</v>
      </c>
      <c r="K48" s="61">
        <v>0.67700000000000005</v>
      </c>
      <c r="L48" s="61">
        <v>0.86799999999999999</v>
      </c>
      <c r="M48" s="61">
        <v>9.2034454120000007</v>
      </c>
      <c r="N48" s="62">
        <f t="shared" si="10"/>
        <v>2.6633634720333608</v>
      </c>
      <c r="O48" s="61">
        <v>3.5633254563859755</v>
      </c>
      <c r="Z48" s="61">
        <v>5.21</v>
      </c>
      <c r="AB48" s="61">
        <v>0.16239999999999999</v>
      </c>
      <c r="AC48" s="63" t="str">
        <f t="shared" si="11"/>
        <v/>
      </c>
      <c r="AD48" s="20" t="str">
        <f t="shared" si="37"/>
        <v/>
      </c>
      <c r="AE48" s="62" t="str">
        <f t="shared" si="12"/>
        <v/>
      </c>
      <c r="AF48" s="20">
        <f t="shared" si="36"/>
        <v>0.19776407100000001</v>
      </c>
      <c r="AG48" s="62">
        <f t="shared" si="22"/>
        <v>6.3608326908249815E-2</v>
      </c>
      <c r="AH48" s="62">
        <f t="shared" si="23"/>
        <v>4.3215111796453355E-2</v>
      </c>
      <c r="AI48" s="62">
        <f t="shared" si="24"/>
        <v>0.2609868928296068</v>
      </c>
      <c r="AJ48" s="62">
        <f t="shared" si="25"/>
        <v>0.3346183500385505</v>
      </c>
      <c r="AK48" s="62">
        <f t="shared" si="13"/>
        <v>-7.3631457208943707E-2</v>
      </c>
      <c r="AL48" s="62" t="str">
        <f t="shared" si="31"/>
        <v/>
      </c>
      <c r="AM48" s="62" t="str">
        <f t="shared" si="32"/>
        <v/>
      </c>
      <c r="AN48" s="62" t="str">
        <f t="shared" si="33"/>
        <v/>
      </c>
      <c r="AO48" s="62" t="str">
        <f t="shared" si="34"/>
        <v/>
      </c>
      <c r="AP48" s="62" t="str">
        <f t="shared" si="35"/>
        <v/>
      </c>
      <c r="AQ48" s="62"/>
      <c r="AR48" s="62" t="str">
        <f t="shared" si="26"/>
        <v/>
      </c>
      <c r="AS48" s="62" t="str">
        <f t="shared" si="27"/>
        <v/>
      </c>
      <c r="AT48" s="62" t="str">
        <f t="shared" si="28"/>
        <v/>
      </c>
      <c r="AU48" s="62"/>
      <c r="AV48" s="62" t="str">
        <f t="shared" si="29"/>
        <v/>
      </c>
      <c r="AW48" s="62">
        <f t="shared" si="30"/>
        <v>0.16239999999999999</v>
      </c>
    </row>
    <row r="49" spans="1:49">
      <c r="A49" s="62">
        <v>1916</v>
      </c>
      <c r="B49" s="61">
        <v>3.64</v>
      </c>
      <c r="C49" s="61">
        <v>2522</v>
      </c>
      <c r="D49" s="61">
        <v>3.871</v>
      </c>
      <c r="H49" s="61">
        <v>0.20950658699999999</v>
      </c>
      <c r="I49" s="61">
        <v>0.158</v>
      </c>
      <c r="J49" s="61">
        <v>0.14419999999999999</v>
      </c>
      <c r="K49" s="61">
        <v>0.98799999999999999</v>
      </c>
      <c r="L49" s="61">
        <v>1.3540000000000001</v>
      </c>
      <c r="M49" s="61">
        <v>9.4697010069999994</v>
      </c>
      <c r="N49" s="62">
        <f t="shared" si="10"/>
        <v>3.8260017494379697</v>
      </c>
      <c r="O49" s="61">
        <v>4.2465846451425104</v>
      </c>
      <c r="Z49" s="61">
        <v>5.04</v>
      </c>
      <c r="AB49" s="61">
        <v>0.10929999999999999</v>
      </c>
      <c r="AC49" s="63" t="str">
        <f t="shared" si="11"/>
        <v/>
      </c>
      <c r="AD49" s="20" t="str">
        <f t="shared" si="37"/>
        <v/>
      </c>
      <c r="AE49" s="62" t="str">
        <f t="shared" si="12"/>
        <v/>
      </c>
      <c r="AF49" s="20">
        <f t="shared" si="36"/>
        <v>0.20950658699999999</v>
      </c>
      <c r="AG49" s="62">
        <f t="shared" si="22"/>
        <v>4.0816326530612249E-2</v>
      </c>
      <c r="AH49" s="62">
        <f t="shared" si="23"/>
        <v>3.7251356238698012E-2</v>
      </c>
      <c r="AI49" s="62">
        <f t="shared" si="24"/>
        <v>0.25523120640661329</v>
      </c>
      <c r="AJ49" s="62">
        <f t="shared" si="25"/>
        <v>0.34978041849651254</v>
      </c>
      <c r="AK49" s="62">
        <f t="shared" si="13"/>
        <v>-9.4549212089899248E-2</v>
      </c>
      <c r="AL49" s="62" t="str">
        <f t="shared" si="31"/>
        <v/>
      </c>
      <c r="AM49" s="62" t="str">
        <f t="shared" si="32"/>
        <v/>
      </c>
      <c r="AN49" s="62" t="str">
        <f t="shared" si="33"/>
        <v/>
      </c>
      <c r="AO49" s="62" t="str">
        <f t="shared" si="34"/>
        <v/>
      </c>
      <c r="AP49" s="62" t="str">
        <f t="shared" si="35"/>
        <v/>
      </c>
      <c r="AQ49" s="62"/>
      <c r="AR49" s="62" t="str">
        <f t="shared" si="26"/>
        <v/>
      </c>
      <c r="AS49" s="62" t="str">
        <f t="shared" si="27"/>
        <v/>
      </c>
      <c r="AT49" s="62" t="str">
        <f t="shared" si="28"/>
        <v/>
      </c>
      <c r="AU49" s="62"/>
      <c r="AV49" s="62" t="str">
        <f t="shared" si="29"/>
        <v/>
      </c>
      <c r="AW49" s="62">
        <f t="shared" si="30"/>
        <v>0.10929999999999999</v>
      </c>
    </row>
    <row r="50" spans="1:49">
      <c r="A50" s="62">
        <v>1917</v>
      </c>
      <c r="B50" s="61">
        <v>3.06</v>
      </c>
      <c r="C50" s="61">
        <v>2551</v>
      </c>
      <c r="D50" s="61">
        <v>4.4889999999999999</v>
      </c>
      <c r="H50" s="61">
        <v>0.24192470499999999</v>
      </c>
      <c r="I50" s="61">
        <v>0.23400000000000001</v>
      </c>
      <c r="J50" s="61">
        <v>0.2427</v>
      </c>
      <c r="K50" s="61">
        <v>0.79100000000000004</v>
      </c>
      <c r="L50" s="61">
        <v>1.661</v>
      </c>
      <c r="M50" s="61">
        <v>8.5006044309999993</v>
      </c>
      <c r="N50" s="62">
        <f t="shared" si="10"/>
        <v>4.8864412529442456</v>
      </c>
      <c r="O50" s="61">
        <v>5.2757974548673392</v>
      </c>
      <c r="Z50" s="61">
        <v>5.54</v>
      </c>
      <c r="AB50" s="61">
        <v>0.10150000000000001</v>
      </c>
      <c r="AC50" s="63" t="str">
        <f t="shared" si="11"/>
        <v/>
      </c>
      <c r="AD50" s="20" t="str">
        <f t="shared" si="37"/>
        <v/>
      </c>
      <c r="AE50" s="62" t="str">
        <f t="shared" si="12"/>
        <v/>
      </c>
      <c r="AF50" s="20">
        <f t="shared" si="36"/>
        <v>0.24192470499999999</v>
      </c>
      <c r="AG50" s="62">
        <f t="shared" si="22"/>
        <v>5.2127422588549792E-2</v>
      </c>
      <c r="AH50" s="62">
        <f t="shared" si="23"/>
        <v>5.406549342838049E-2</v>
      </c>
      <c r="AI50" s="62">
        <f t="shared" si="24"/>
        <v>0.1762085096903542</v>
      </c>
      <c r="AJ50" s="62">
        <f t="shared" si="25"/>
        <v>0.37001559367342396</v>
      </c>
      <c r="AK50" s="62">
        <f t="shared" si="13"/>
        <v>-0.19380708398306976</v>
      </c>
      <c r="AL50" s="62" t="str">
        <f t="shared" si="31"/>
        <v/>
      </c>
      <c r="AM50" s="62" t="str">
        <f t="shared" si="32"/>
        <v/>
      </c>
      <c r="AN50" s="62" t="str">
        <f t="shared" si="33"/>
        <v/>
      </c>
      <c r="AO50" s="62" t="str">
        <f t="shared" si="34"/>
        <v/>
      </c>
      <c r="AP50" s="62" t="str">
        <f t="shared" si="35"/>
        <v/>
      </c>
      <c r="AQ50" s="62"/>
      <c r="AR50" s="62" t="str">
        <f t="shared" si="26"/>
        <v/>
      </c>
      <c r="AS50" s="62" t="str">
        <f t="shared" si="27"/>
        <v/>
      </c>
      <c r="AT50" s="62" t="str">
        <f t="shared" si="28"/>
        <v/>
      </c>
      <c r="AU50" s="62"/>
      <c r="AV50" s="62" t="str">
        <f t="shared" si="29"/>
        <v/>
      </c>
      <c r="AW50" s="62">
        <f t="shared" si="30"/>
        <v>0.10150000000000001</v>
      </c>
    </row>
    <row r="51" spans="1:49">
      <c r="A51" s="62">
        <v>1918</v>
      </c>
      <c r="B51" s="61">
        <v>3.57</v>
      </c>
      <c r="C51" s="61">
        <v>2578</v>
      </c>
      <c r="D51" s="61">
        <v>5.048</v>
      </c>
      <c r="H51" s="61">
        <v>0.15689381899999999</v>
      </c>
      <c r="I51" s="61">
        <v>0.502</v>
      </c>
      <c r="J51" s="61">
        <v>0.44259999999999999</v>
      </c>
      <c r="K51" s="61">
        <v>0.755</v>
      </c>
      <c r="L51" s="61">
        <v>1.2529999999999999</v>
      </c>
      <c r="M51" s="61">
        <v>8.0691432859999992</v>
      </c>
      <c r="N51" s="62">
        <f t="shared" si="10"/>
        <v>5.7281231706698366</v>
      </c>
      <c r="O51" s="61">
        <v>7.4120618434137429</v>
      </c>
      <c r="Z51" s="61">
        <v>6</v>
      </c>
      <c r="AB51" s="61">
        <v>0.1459</v>
      </c>
      <c r="AC51" s="63" t="str">
        <f t="shared" si="11"/>
        <v/>
      </c>
      <c r="AD51" s="20" t="str">
        <f t="shared" si="37"/>
        <v/>
      </c>
      <c r="AE51" s="62" t="str">
        <f t="shared" si="12"/>
        <v/>
      </c>
      <c r="AF51" s="20">
        <f t="shared" si="36"/>
        <v>0.15689381899999999</v>
      </c>
      <c r="AG51" s="62">
        <f t="shared" si="22"/>
        <v>9.9445324881141051E-2</v>
      </c>
      <c r="AH51" s="62">
        <f t="shared" si="23"/>
        <v>8.7678288431061804E-2</v>
      </c>
      <c r="AI51" s="62">
        <f t="shared" si="24"/>
        <v>0.14956418383518225</v>
      </c>
      <c r="AJ51" s="62">
        <f t="shared" si="25"/>
        <v>0.2482171156893819</v>
      </c>
      <c r="AK51" s="62">
        <f t="shared" si="13"/>
        <v>-9.8652931854199655E-2</v>
      </c>
      <c r="AL51" s="62" t="str">
        <f t="shared" si="31"/>
        <v/>
      </c>
      <c r="AM51" s="62" t="str">
        <f t="shared" si="32"/>
        <v/>
      </c>
      <c r="AN51" s="62" t="str">
        <f t="shared" si="33"/>
        <v/>
      </c>
      <c r="AO51" s="62" t="str">
        <f t="shared" si="34"/>
        <v/>
      </c>
      <c r="AP51" s="62" t="str">
        <f t="shared" si="35"/>
        <v/>
      </c>
      <c r="AQ51" s="62"/>
      <c r="AR51" s="62" t="str">
        <f t="shared" si="26"/>
        <v/>
      </c>
      <c r="AS51" s="62" t="str">
        <f t="shared" si="27"/>
        <v/>
      </c>
      <c r="AT51" s="62" t="str">
        <f t="shared" si="28"/>
        <v/>
      </c>
      <c r="AU51" s="62"/>
      <c r="AV51" s="62" t="str">
        <f t="shared" si="29"/>
        <v/>
      </c>
      <c r="AW51" s="62">
        <f t="shared" si="30"/>
        <v>0.1459</v>
      </c>
    </row>
    <row r="52" spans="1:49">
      <c r="A52" s="62">
        <v>1919</v>
      </c>
      <c r="B52" s="61">
        <v>4.88</v>
      </c>
      <c r="C52" s="61">
        <v>2603</v>
      </c>
      <c r="D52" s="61">
        <v>6.1950000000000003</v>
      </c>
      <c r="H52" s="61">
        <v>0.35803067</v>
      </c>
      <c r="I52" s="61">
        <v>0.61899999999999999</v>
      </c>
      <c r="J52" s="61">
        <v>0.4884</v>
      </c>
      <c r="K52" s="61">
        <v>0.78200000000000003</v>
      </c>
      <c r="L52" s="61">
        <v>2.5840000000000001</v>
      </c>
      <c r="M52" s="61">
        <v>9.3730578100000006</v>
      </c>
      <c r="N52" s="62">
        <f t="shared" si="10"/>
        <v>5.9936197825331234</v>
      </c>
      <c r="O52" s="61">
        <v>7.9266693173812595</v>
      </c>
      <c r="Z52" s="61">
        <v>5.71</v>
      </c>
      <c r="AB52" s="61">
        <v>0.16270000000000001</v>
      </c>
      <c r="AC52" s="63" t="str">
        <f t="shared" si="11"/>
        <v/>
      </c>
      <c r="AD52" s="20" t="str">
        <f t="shared" si="37"/>
        <v/>
      </c>
      <c r="AE52" s="62" t="str">
        <f t="shared" si="12"/>
        <v/>
      </c>
      <c r="AF52" s="20">
        <f t="shared" si="36"/>
        <v>0.35803067</v>
      </c>
      <c r="AG52" s="62">
        <f t="shared" si="22"/>
        <v>9.9919289749798218E-2</v>
      </c>
      <c r="AH52" s="62">
        <f t="shared" si="23"/>
        <v>7.8837772397094427E-2</v>
      </c>
      <c r="AI52" s="62">
        <f t="shared" si="24"/>
        <v>0.12623083131557708</v>
      </c>
      <c r="AJ52" s="62">
        <f t="shared" si="25"/>
        <v>0.41711057304277643</v>
      </c>
      <c r="AK52" s="62">
        <f t="shared" si="13"/>
        <v>-0.29087974172719933</v>
      </c>
      <c r="AL52" s="62" t="str">
        <f t="shared" si="31"/>
        <v/>
      </c>
      <c r="AM52" s="62" t="str">
        <f t="shared" si="32"/>
        <v/>
      </c>
      <c r="AN52" s="62" t="str">
        <f t="shared" si="33"/>
        <v/>
      </c>
      <c r="AO52" s="62" t="str">
        <f t="shared" si="34"/>
        <v/>
      </c>
      <c r="AP52" s="62" t="str">
        <f t="shared" si="35"/>
        <v/>
      </c>
      <c r="AQ52" s="62"/>
      <c r="AR52" s="62" t="str">
        <f t="shared" si="26"/>
        <v/>
      </c>
      <c r="AS52" s="62" t="str">
        <f t="shared" si="27"/>
        <v/>
      </c>
      <c r="AT52" s="62" t="str">
        <f t="shared" si="28"/>
        <v/>
      </c>
      <c r="AU52" s="62"/>
      <c r="AV52" s="62" t="str">
        <f t="shared" si="29"/>
        <v/>
      </c>
      <c r="AW52" s="62">
        <f t="shared" si="30"/>
        <v>0.16270000000000001</v>
      </c>
    </row>
    <row r="53" spans="1:49">
      <c r="A53" s="62">
        <v>1920</v>
      </c>
      <c r="B53" s="61">
        <v>6.81</v>
      </c>
      <c r="C53" s="61">
        <v>2635</v>
      </c>
      <c r="D53" s="61">
        <v>7.5</v>
      </c>
      <c r="H53" s="61">
        <v>0.30626666699999999</v>
      </c>
      <c r="I53" s="61">
        <v>0.64800000000000002</v>
      </c>
      <c r="J53" s="61">
        <v>0.56220000000000003</v>
      </c>
      <c r="K53" s="61">
        <v>1.2470000000000001</v>
      </c>
      <c r="L53" s="61">
        <v>3.0329999999999999</v>
      </c>
      <c r="M53" s="61">
        <v>9.8736962170000009</v>
      </c>
      <c r="N53" s="62">
        <f t="shared" si="10"/>
        <v>6.8046254447159589</v>
      </c>
      <c r="O53" s="61">
        <v>9.2369690311578658</v>
      </c>
      <c r="Z53" s="61">
        <v>6.58</v>
      </c>
      <c r="AB53" s="61">
        <v>0.15060000000000001</v>
      </c>
      <c r="AC53" s="63" t="str">
        <f t="shared" si="11"/>
        <v/>
      </c>
      <c r="AD53" s="20" t="str">
        <f t="shared" si="37"/>
        <v/>
      </c>
      <c r="AE53" s="62" t="str">
        <f t="shared" si="12"/>
        <v/>
      </c>
      <c r="AF53" s="20">
        <f t="shared" si="36"/>
        <v>0.30626666699999999</v>
      </c>
      <c r="AG53" s="62">
        <f t="shared" si="22"/>
        <v>8.6400000000000005E-2</v>
      </c>
      <c r="AH53" s="62">
        <f t="shared" si="23"/>
        <v>7.4959999999999999E-2</v>
      </c>
      <c r="AI53" s="62">
        <f t="shared" si="24"/>
        <v>0.16626666666666667</v>
      </c>
      <c r="AJ53" s="62">
        <f t="shared" si="25"/>
        <v>0.40439999999999998</v>
      </c>
      <c r="AK53" s="62">
        <f t="shared" si="13"/>
        <v>-0.23813333333333331</v>
      </c>
      <c r="AL53" s="62" t="str">
        <f t="shared" si="31"/>
        <v/>
      </c>
      <c r="AM53" s="62" t="str">
        <f t="shared" si="32"/>
        <v/>
      </c>
      <c r="AN53" s="62" t="str">
        <f t="shared" si="33"/>
        <v/>
      </c>
      <c r="AO53" s="62" t="str">
        <f t="shared" si="34"/>
        <v/>
      </c>
      <c r="AP53" s="62" t="str">
        <f t="shared" si="35"/>
        <v/>
      </c>
      <c r="AQ53" s="62"/>
      <c r="AR53" s="62" t="str">
        <f t="shared" si="26"/>
        <v/>
      </c>
      <c r="AS53" s="62" t="str">
        <f t="shared" si="27"/>
        <v/>
      </c>
      <c r="AT53" s="62" t="str">
        <f t="shared" si="28"/>
        <v/>
      </c>
      <c r="AU53" s="62"/>
      <c r="AV53" s="62" t="str">
        <f t="shared" si="29"/>
        <v/>
      </c>
      <c r="AW53" s="62">
        <f t="shared" si="30"/>
        <v>0.15060000000000001</v>
      </c>
    </row>
    <row r="54" spans="1:49">
      <c r="A54" s="62">
        <v>1921</v>
      </c>
      <c r="B54" s="61">
        <v>6.6</v>
      </c>
      <c r="C54" s="61">
        <v>2668</v>
      </c>
      <c r="D54" s="61">
        <v>5.4480000000000004</v>
      </c>
      <c r="H54" s="61">
        <v>0.236784141</v>
      </c>
      <c r="I54" s="61">
        <v>0.746</v>
      </c>
      <c r="J54" s="61">
        <v>0.44840000000000002</v>
      </c>
      <c r="K54" s="61">
        <v>0.63800000000000001</v>
      </c>
      <c r="L54" s="61">
        <v>1.464</v>
      </c>
      <c r="M54" s="61">
        <v>8.7919688100000002</v>
      </c>
      <c r="N54" s="62">
        <f t="shared" si="10"/>
        <v>5.4823717011121094</v>
      </c>
      <c r="O54" s="61">
        <v>8.5623578817864594</v>
      </c>
      <c r="Z54" s="61">
        <v>6.75</v>
      </c>
      <c r="AB54" s="61">
        <v>0.2185</v>
      </c>
      <c r="AC54" s="63" t="str">
        <f t="shared" si="11"/>
        <v/>
      </c>
      <c r="AD54" s="20" t="str">
        <f t="shared" si="37"/>
        <v/>
      </c>
      <c r="AE54" s="62" t="str">
        <f t="shared" si="12"/>
        <v/>
      </c>
      <c r="AF54" s="20">
        <f t="shared" si="36"/>
        <v>0.236784141</v>
      </c>
      <c r="AG54" s="62">
        <f t="shared" si="22"/>
        <v>0.13693098384728339</v>
      </c>
      <c r="AH54" s="62">
        <f t="shared" si="23"/>
        <v>8.2305433186490459E-2</v>
      </c>
      <c r="AI54" s="62">
        <f t="shared" si="24"/>
        <v>0.11710719530102789</v>
      </c>
      <c r="AJ54" s="62">
        <f t="shared" si="25"/>
        <v>0.2687224669603524</v>
      </c>
      <c r="AK54" s="62">
        <f t="shared" si="13"/>
        <v>-0.15161527165932451</v>
      </c>
      <c r="AL54" s="62" t="str">
        <f t="shared" si="31"/>
        <v/>
      </c>
      <c r="AM54" s="62" t="str">
        <f t="shared" si="32"/>
        <v/>
      </c>
      <c r="AN54" s="62" t="str">
        <f t="shared" si="33"/>
        <v/>
      </c>
      <c r="AO54" s="62" t="str">
        <f t="shared" si="34"/>
        <v/>
      </c>
      <c r="AP54" s="62" t="str">
        <f t="shared" si="35"/>
        <v/>
      </c>
      <c r="AQ54" s="62"/>
      <c r="AR54" s="62" t="str">
        <f t="shared" si="26"/>
        <v/>
      </c>
      <c r="AS54" s="62" t="str">
        <f t="shared" si="27"/>
        <v/>
      </c>
      <c r="AT54" s="62" t="str">
        <f t="shared" si="28"/>
        <v/>
      </c>
      <c r="AU54" s="62"/>
      <c r="AV54" s="62" t="str">
        <f t="shared" si="29"/>
        <v/>
      </c>
      <c r="AW54" s="62">
        <f t="shared" si="30"/>
        <v>0.2185</v>
      </c>
    </row>
    <row r="55" spans="1:49">
      <c r="A55" s="62">
        <v>1922</v>
      </c>
      <c r="B55" s="61">
        <v>5.3</v>
      </c>
      <c r="C55" s="61">
        <v>2695</v>
      </c>
      <c r="D55" s="61">
        <v>4.9800000000000004</v>
      </c>
      <c r="H55" s="61">
        <v>0.19297188800000001</v>
      </c>
      <c r="I55" s="61">
        <v>0.58499999999999996</v>
      </c>
      <c r="J55" s="61">
        <v>0.37169999999999997</v>
      </c>
      <c r="K55" s="61">
        <v>0.78700000000000003</v>
      </c>
      <c r="L55" s="61">
        <v>1.3140000000000001</v>
      </c>
      <c r="M55" s="61">
        <v>9.6471022519999998</v>
      </c>
      <c r="N55" s="62">
        <f t="shared" si="10"/>
        <v>4.5214427231391463</v>
      </c>
      <c r="O55" s="61">
        <v>7.1785434117082101</v>
      </c>
      <c r="Z55" s="61">
        <v>5.46</v>
      </c>
      <c r="AB55" s="61">
        <v>0.25750000000000001</v>
      </c>
      <c r="AC55" s="63" t="str">
        <f t="shared" si="11"/>
        <v/>
      </c>
      <c r="AD55" s="20" t="str">
        <f t="shared" si="37"/>
        <v/>
      </c>
      <c r="AE55" s="62" t="str">
        <f t="shared" si="12"/>
        <v/>
      </c>
      <c r="AF55" s="20">
        <f t="shared" si="36"/>
        <v>0.19297188800000001</v>
      </c>
      <c r="AG55" s="62">
        <f t="shared" si="22"/>
        <v>0.11746987951807228</v>
      </c>
      <c r="AH55" s="62">
        <f t="shared" si="23"/>
        <v>7.4638554216867464E-2</v>
      </c>
      <c r="AI55" s="62">
        <f t="shared" si="24"/>
        <v>0.15803212851405621</v>
      </c>
      <c r="AJ55" s="62">
        <f t="shared" si="25"/>
        <v>0.26385542168674697</v>
      </c>
      <c r="AK55" s="62">
        <f t="shared" si="13"/>
        <v>-0.10582329317269076</v>
      </c>
      <c r="AL55" s="62" t="str">
        <f t="shared" si="31"/>
        <v/>
      </c>
      <c r="AM55" s="62" t="str">
        <f t="shared" si="32"/>
        <v/>
      </c>
      <c r="AN55" s="62" t="str">
        <f t="shared" si="33"/>
        <v/>
      </c>
      <c r="AO55" s="62" t="str">
        <f t="shared" si="34"/>
        <v/>
      </c>
      <c r="AP55" s="62" t="str">
        <f t="shared" si="35"/>
        <v/>
      </c>
      <c r="AQ55" s="62"/>
      <c r="AR55" s="62" t="str">
        <f t="shared" si="26"/>
        <v/>
      </c>
      <c r="AS55" s="62" t="str">
        <f t="shared" si="27"/>
        <v/>
      </c>
      <c r="AT55" s="62" t="str">
        <f t="shared" si="28"/>
        <v/>
      </c>
      <c r="AU55" s="62"/>
      <c r="AV55" s="62" t="str">
        <f t="shared" si="29"/>
        <v/>
      </c>
      <c r="AW55" s="62">
        <f t="shared" si="30"/>
        <v>0.25750000000000001</v>
      </c>
    </row>
    <row r="56" spans="1:49">
      <c r="A56" s="62">
        <v>1923</v>
      </c>
      <c r="B56" s="61">
        <v>6.71</v>
      </c>
      <c r="C56" s="61">
        <v>2713</v>
      </c>
      <c r="D56" s="61">
        <v>4.9969999999999999</v>
      </c>
      <c r="H56" s="61">
        <v>0.192315389</v>
      </c>
      <c r="I56" s="61">
        <v>0.55000000000000004</v>
      </c>
      <c r="J56" s="61">
        <v>0.31730000000000003</v>
      </c>
      <c r="K56" s="61">
        <v>0.83099999999999996</v>
      </c>
      <c r="L56" s="61">
        <v>1.343</v>
      </c>
      <c r="M56" s="61">
        <v>9.8420284040000006</v>
      </c>
      <c r="N56" s="62">
        <f t="shared" si="10"/>
        <v>4.417517552084421</v>
      </c>
      <c r="O56" s="61">
        <v>6.7461008578427597</v>
      </c>
      <c r="Z56" s="61">
        <v>5.83</v>
      </c>
      <c r="AB56" s="61">
        <v>0.27900000000000003</v>
      </c>
      <c r="AC56" s="63" t="str">
        <f t="shared" si="11"/>
        <v/>
      </c>
      <c r="AD56" s="20" t="str">
        <f t="shared" si="37"/>
        <v/>
      </c>
      <c r="AE56" s="62" t="str">
        <f t="shared" si="12"/>
        <v/>
      </c>
      <c r="AF56" s="20">
        <f t="shared" si="36"/>
        <v>0.192315389</v>
      </c>
      <c r="AG56" s="62">
        <f t="shared" si="22"/>
        <v>0.11006603962377427</v>
      </c>
      <c r="AH56" s="62">
        <f t="shared" si="23"/>
        <v>6.3498098859315594E-2</v>
      </c>
      <c r="AI56" s="62">
        <f t="shared" si="24"/>
        <v>0.16629977986792074</v>
      </c>
      <c r="AJ56" s="62">
        <f t="shared" si="25"/>
        <v>0.26876125675405244</v>
      </c>
      <c r="AK56" s="62">
        <f t="shared" si="13"/>
        <v>-0.10246147688613169</v>
      </c>
      <c r="AL56" s="62" t="str">
        <f t="shared" si="31"/>
        <v/>
      </c>
      <c r="AM56" s="62" t="str">
        <f t="shared" si="32"/>
        <v/>
      </c>
      <c r="AN56" s="62" t="str">
        <f t="shared" si="33"/>
        <v/>
      </c>
      <c r="AO56" s="62" t="str">
        <f t="shared" si="34"/>
        <v/>
      </c>
      <c r="AP56" s="62" t="str">
        <f t="shared" si="35"/>
        <v/>
      </c>
      <c r="AQ56" s="62"/>
      <c r="AR56" s="62" t="str">
        <f t="shared" si="26"/>
        <v/>
      </c>
      <c r="AS56" s="62" t="str">
        <f t="shared" si="27"/>
        <v/>
      </c>
      <c r="AT56" s="62" t="str">
        <f t="shared" si="28"/>
        <v/>
      </c>
      <c r="AU56" s="62"/>
      <c r="AV56" s="62" t="str">
        <f t="shared" si="29"/>
        <v/>
      </c>
      <c r="AW56" s="62">
        <f t="shared" si="30"/>
        <v>0.27900000000000003</v>
      </c>
    </row>
    <row r="57" spans="1:49">
      <c r="A57" s="62">
        <v>1924</v>
      </c>
      <c r="B57" s="61">
        <v>6.65</v>
      </c>
      <c r="C57" s="61">
        <v>2729</v>
      </c>
      <c r="D57" s="61">
        <v>5.5759999999999996</v>
      </c>
      <c r="H57" s="61">
        <v>0.18292682900000001</v>
      </c>
      <c r="I57" s="61">
        <v>0.47799999999999998</v>
      </c>
      <c r="J57" s="61">
        <v>0.31340000000000001</v>
      </c>
      <c r="K57" s="61">
        <v>1.0660000000000001</v>
      </c>
      <c r="L57" s="61">
        <v>1.5369999999999999</v>
      </c>
      <c r="M57" s="61">
        <v>9.7816648369999992</v>
      </c>
      <c r="N57" s="62">
        <f t="shared" si="10"/>
        <v>4.9307137857618226</v>
      </c>
      <c r="O57" s="61">
        <v>7.3947636264332948</v>
      </c>
      <c r="Z57" s="61">
        <v>6.92</v>
      </c>
      <c r="AB57" s="61">
        <v>0.27800000000000002</v>
      </c>
      <c r="AC57" s="63" t="str">
        <f t="shared" si="11"/>
        <v/>
      </c>
      <c r="AD57" s="20" t="str">
        <f t="shared" si="37"/>
        <v/>
      </c>
      <c r="AE57" s="62" t="str">
        <f t="shared" si="12"/>
        <v/>
      </c>
      <c r="AF57" s="20">
        <f t="shared" si="36"/>
        <v>0.18292682900000001</v>
      </c>
      <c r="AG57" s="62">
        <f t="shared" si="22"/>
        <v>8.5724533715925394E-2</v>
      </c>
      <c r="AH57" s="62">
        <f t="shared" si="23"/>
        <v>5.6205164992826406E-2</v>
      </c>
      <c r="AI57" s="62">
        <f t="shared" si="24"/>
        <v>0.19117647058823531</v>
      </c>
      <c r="AJ57" s="62">
        <f t="shared" si="25"/>
        <v>0.27564562410329985</v>
      </c>
      <c r="AK57" s="62">
        <f t="shared" si="13"/>
        <v>-8.4469153515064538E-2</v>
      </c>
      <c r="AL57" s="62" t="str">
        <f t="shared" si="31"/>
        <v/>
      </c>
      <c r="AM57" s="62" t="str">
        <f t="shared" si="32"/>
        <v/>
      </c>
      <c r="AN57" s="62" t="str">
        <f t="shared" si="33"/>
        <v/>
      </c>
      <c r="AO57" s="62" t="str">
        <f t="shared" si="34"/>
        <v/>
      </c>
      <c r="AP57" s="62" t="str">
        <f t="shared" si="35"/>
        <v/>
      </c>
      <c r="AQ57" s="62"/>
      <c r="AR57" s="62" t="str">
        <f t="shared" si="26"/>
        <v/>
      </c>
      <c r="AS57" s="62" t="str">
        <f t="shared" si="27"/>
        <v/>
      </c>
      <c r="AT57" s="62" t="str">
        <f t="shared" si="28"/>
        <v/>
      </c>
      <c r="AU57" s="62">
        <f t="shared" ref="AU57:AU88" si="38">IF(OR(Z56="",N57="",N56=""),"",Z56/100-LN(N57/N56))</f>
        <v>-5.1605863193585087E-2</v>
      </c>
      <c r="AV57" s="62" t="str">
        <f t="shared" si="29"/>
        <v/>
      </c>
      <c r="AW57" s="62">
        <f t="shared" si="30"/>
        <v>0.27800000000000002</v>
      </c>
    </row>
    <row r="58" spans="1:49">
      <c r="A58" s="62">
        <v>1925</v>
      </c>
      <c r="B58" s="61">
        <v>4.93</v>
      </c>
      <c r="C58" s="61">
        <v>2747</v>
      </c>
      <c r="D58" s="61">
        <v>5.633</v>
      </c>
      <c r="H58" s="61">
        <v>0.18675661299999999</v>
      </c>
      <c r="I58" s="61">
        <v>0.48599999999999999</v>
      </c>
      <c r="J58" s="61">
        <v>0.37809999999999999</v>
      </c>
      <c r="K58" s="61">
        <v>1.048</v>
      </c>
      <c r="L58" s="61">
        <v>1.379</v>
      </c>
      <c r="M58" s="61">
        <v>10.318377910000001</v>
      </c>
      <c r="N58" s="62">
        <f t="shared" si="10"/>
        <v>4.6910817802356268</v>
      </c>
      <c r="O58" s="61">
        <v>7.5244970326765035</v>
      </c>
      <c r="Z58" s="61">
        <v>5.79</v>
      </c>
      <c r="AB58" s="61">
        <v>0.30740000000000001</v>
      </c>
      <c r="AC58" s="63" t="str">
        <f t="shared" si="11"/>
        <v/>
      </c>
      <c r="AD58" s="20" t="str">
        <f t="shared" si="37"/>
        <v/>
      </c>
      <c r="AE58" s="62" t="str">
        <f t="shared" si="12"/>
        <v/>
      </c>
      <c r="AF58" s="20">
        <f t="shared" si="36"/>
        <v>0.18675661299999999</v>
      </c>
      <c r="AG58" s="62">
        <f t="shared" si="22"/>
        <v>8.6277294514468306E-2</v>
      </c>
      <c r="AH58" s="62">
        <f t="shared" si="23"/>
        <v>6.7122314929877511E-2</v>
      </c>
      <c r="AI58" s="62">
        <f t="shared" si="24"/>
        <v>0.18604651162790697</v>
      </c>
      <c r="AJ58" s="62">
        <f t="shared" si="25"/>
        <v>0.24480738505236996</v>
      </c>
      <c r="AK58" s="62">
        <f t="shared" si="13"/>
        <v>-5.8760873424462984E-2</v>
      </c>
      <c r="AL58" s="62" t="str">
        <f t="shared" si="31"/>
        <v/>
      </c>
      <c r="AM58" s="62" t="str">
        <f t="shared" si="32"/>
        <v/>
      </c>
      <c r="AN58" s="62" t="str">
        <f t="shared" si="33"/>
        <v/>
      </c>
      <c r="AO58" s="62" t="str">
        <f t="shared" si="34"/>
        <v/>
      </c>
      <c r="AP58" s="62" t="str">
        <f t="shared" si="35"/>
        <v/>
      </c>
      <c r="AQ58" s="62"/>
      <c r="AR58" s="62" t="str">
        <f t="shared" si="26"/>
        <v/>
      </c>
      <c r="AS58" s="62" t="str">
        <f t="shared" si="27"/>
        <v/>
      </c>
      <c r="AT58" s="62" t="str">
        <f t="shared" si="28"/>
        <v/>
      </c>
      <c r="AU58" s="62">
        <f t="shared" si="38"/>
        <v>0.11902054907691129</v>
      </c>
      <c r="AV58" s="62" t="str">
        <f t="shared" si="29"/>
        <v/>
      </c>
      <c r="AW58" s="62">
        <f t="shared" si="30"/>
        <v>0.30740000000000001</v>
      </c>
    </row>
    <row r="59" spans="1:49">
      <c r="A59" s="62">
        <v>1926</v>
      </c>
      <c r="B59" s="61">
        <v>3.9649999999999999</v>
      </c>
      <c r="C59" s="61">
        <v>2763</v>
      </c>
      <c r="D59" s="61">
        <v>4.6459999999999999</v>
      </c>
      <c r="H59" s="61">
        <v>0.17154541500000001</v>
      </c>
      <c r="I59" s="61">
        <v>0.44500000000000001</v>
      </c>
      <c r="J59" s="61">
        <v>0.37130000000000002</v>
      </c>
      <c r="K59" s="61">
        <v>0.81200000000000006</v>
      </c>
      <c r="L59" s="61">
        <v>1.093</v>
      </c>
      <c r="M59" s="61">
        <v>10.411946560000001</v>
      </c>
      <c r="N59" s="62">
        <f t="shared" si="10"/>
        <v>3.8121478181189556</v>
      </c>
      <c r="O59" s="61">
        <v>6.4001472506693782</v>
      </c>
      <c r="Z59" s="61">
        <v>5.33</v>
      </c>
      <c r="AB59" s="61">
        <v>0.34670000000000001</v>
      </c>
      <c r="AC59" s="63" t="str">
        <f t="shared" si="11"/>
        <v/>
      </c>
      <c r="AD59" s="20" t="str">
        <f t="shared" si="37"/>
        <v/>
      </c>
      <c r="AE59" s="62" t="str">
        <f t="shared" si="12"/>
        <v/>
      </c>
      <c r="AF59" s="20">
        <f t="shared" si="36"/>
        <v>0.17154541500000001</v>
      </c>
      <c r="AG59" s="62">
        <f t="shared" si="22"/>
        <v>9.5781317262161006E-2</v>
      </c>
      <c r="AH59" s="62">
        <f t="shared" si="23"/>
        <v>7.9918209212225574E-2</v>
      </c>
      <c r="AI59" s="62">
        <f t="shared" si="24"/>
        <v>0.17477399913904434</v>
      </c>
      <c r="AJ59" s="62">
        <f t="shared" si="25"/>
        <v>0.23525613430908307</v>
      </c>
      <c r="AK59" s="62">
        <f t="shared" si="13"/>
        <v>-6.0482135170038726E-2</v>
      </c>
      <c r="AL59" s="62" t="str">
        <f t="shared" si="31"/>
        <v/>
      </c>
      <c r="AM59" s="62" t="str">
        <f t="shared" si="32"/>
        <v/>
      </c>
      <c r="AN59" s="62" t="str">
        <f t="shared" si="33"/>
        <v/>
      </c>
      <c r="AO59" s="62" t="str">
        <f t="shared" si="34"/>
        <v/>
      </c>
      <c r="AP59" s="62" t="str">
        <f t="shared" si="35"/>
        <v/>
      </c>
      <c r="AQ59" s="62"/>
      <c r="AR59" s="62" t="str">
        <f t="shared" si="26"/>
        <v/>
      </c>
      <c r="AS59" s="62" t="str">
        <f t="shared" si="27"/>
        <v/>
      </c>
      <c r="AT59" s="62" t="str">
        <f t="shared" si="28"/>
        <v/>
      </c>
      <c r="AU59" s="62">
        <f t="shared" si="38"/>
        <v>0.26537045053637603</v>
      </c>
      <c r="AV59" s="62" t="str">
        <f t="shared" si="29"/>
        <v/>
      </c>
      <c r="AW59" s="62">
        <f t="shared" si="30"/>
        <v>0.34670000000000001</v>
      </c>
    </row>
    <row r="60" spans="1:49">
      <c r="A60" s="62">
        <v>1927</v>
      </c>
      <c r="B60" s="61">
        <v>3.758</v>
      </c>
      <c r="C60" s="61">
        <v>2775</v>
      </c>
      <c r="D60" s="61">
        <v>4.218</v>
      </c>
      <c r="H60" s="61">
        <v>0.162399241</v>
      </c>
      <c r="I60" s="61">
        <v>0.39500000000000002</v>
      </c>
      <c r="J60" s="61">
        <v>0.36249999999999999</v>
      </c>
      <c r="K60" s="61">
        <v>0.68500000000000005</v>
      </c>
      <c r="L60" s="61">
        <v>0.97699999999999998</v>
      </c>
      <c r="M60" s="61">
        <v>10.761317350000001</v>
      </c>
      <c r="N60" s="62">
        <f t="shared" si="10"/>
        <v>3.3341220308228765</v>
      </c>
      <c r="O60" s="61">
        <v>5.7514844820788324</v>
      </c>
      <c r="Z60" s="61">
        <v>4.58</v>
      </c>
      <c r="AB60" s="61">
        <v>0.37180000000000002</v>
      </c>
      <c r="AC60" s="63" t="str">
        <f t="shared" si="11"/>
        <v/>
      </c>
      <c r="AD60" s="20" t="str">
        <f t="shared" si="37"/>
        <v/>
      </c>
      <c r="AE60" s="62" t="str">
        <f t="shared" si="12"/>
        <v/>
      </c>
      <c r="AF60" s="20">
        <f t="shared" si="36"/>
        <v>0.162399241</v>
      </c>
      <c r="AG60" s="62">
        <f t="shared" si="22"/>
        <v>9.3646277856804183E-2</v>
      </c>
      <c r="AH60" s="62">
        <f t="shared" si="23"/>
        <v>8.5941204362256995E-2</v>
      </c>
      <c r="AI60" s="62">
        <f t="shared" si="24"/>
        <v>0.16239924134660977</v>
      </c>
      <c r="AJ60" s="62">
        <f t="shared" si="25"/>
        <v>0.23162636320531058</v>
      </c>
      <c r="AK60" s="62">
        <f t="shared" si="13"/>
        <v>-6.9227121858700807E-2</v>
      </c>
      <c r="AL60" s="62" t="str">
        <f t="shared" si="31"/>
        <v/>
      </c>
      <c r="AM60" s="62" t="str">
        <f t="shared" si="32"/>
        <v/>
      </c>
      <c r="AN60" s="62" t="str">
        <f t="shared" si="33"/>
        <v/>
      </c>
      <c r="AO60" s="62" t="str">
        <f t="shared" si="34"/>
        <v/>
      </c>
      <c r="AP60" s="62" t="str">
        <f t="shared" si="35"/>
        <v/>
      </c>
      <c r="AQ60" s="62"/>
      <c r="AR60" s="62" t="str">
        <f t="shared" si="26"/>
        <v/>
      </c>
      <c r="AS60" s="62" t="str">
        <f t="shared" si="27"/>
        <v/>
      </c>
      <c r="AT60" s="62" t="str">
        <f t="shared" si="28"/>
        <v/>
      </c>
      <c r="AU60" s="62">
        <f t="shared" si="38"/>
        <v>0.18728337650604221</v>
      </c>
      <c r="AV60" s="62" t="str">
        <f t="shared" si="29"/>
        <v/>
      </c>
      <c r="AW60" s="62">
        <f t="shared" si="30"/>
        <v>0.37180000000000002</v>
      </c>
    </row>
    <row r="61" spans="1:49">
      <c r="A61" s="62">
        <v>1928</v>
      </c>
      <c r="B61" s="61">
        <v>3.75</v>
      </c>
      <c r="C61" s="61">
        <v>2785</v>
      </c>
      <c r="D61" s="61">
        <v>4.2210000000000001</v>
      </c>
      <c r="H61" s="61">
        <v>0.187870173</v>
      </c>
      <c r="I61" s="61">
        <v>0.39700000000000002</v>
      </c>
      <c r="J61" s="61">
        <v>0.36330000000000001</v>
      </c>
      <c r="K61" s="61">
        <v>0.68300000000000005</v>
      </c>
      <c r="L61" s="61">
        <v>1.0229999999999999</v>
      </c>
      <c r="M61" s="61">
        <v>11.197390309999999</v>
      </c>
      <c r="N61" s="62">
        <f t="shared" si="10"/>
        <v>3.1950427837039199</v>
      </c>
      <c r="O61" s="61">
        <v>5.3622864015594214</v>
      </c>
      <c r="Z61" s="61">
        <v>5.5</v>
      </c>
      <c r="AB61" s="61">
        <v>0.38729999999999998</v>
      </c>
      <c r="AC61" s="63" t="str">
        <f t="shared" si="11"/>
        <v/>
      </c>
      <c r="AD61" s="20" t="str">
        <f t="shared" si="37"/>
        <v/>
      </c>
      <c r="AE61" s="62" t="str">
        <f t="shared" si="12"/>
        <v/>
      </c>
      <c r="AF61" s="20">
        <f t="shared" si="36"/>
        <v>0.187870173</v>
      </c>
      <c r="AG61" s="62">
        <f t="shared" si="22"/>
        <v>9.4053541814735853E-2</v>
      </c>
      <c r="AH61" s="62">
        <f t="shared" si="23"/>
        <v>8.6069651741293537E-2</v>
      </c>
      <c r="AI61" s="62">
        <f t="shared" si="24"/>
        <v>0.16180999763089315</v>
      </c>
      <c r="AJ61" s="62">
        <f t="shared" si="25"/>
        <v>0.2423596304193319</v>
      </c>
      <c r="AK61" s="62">
        <f t="shared" si="13"/>
        <v>-8.0549632788438741E-2</v>
      </c>
      <c r="AL61" s="62" t="str">
        <f t="shared" si="31"/>
        <v/>
      </c>
      <c r="AM61" s="62" t="str">
        <f t="shared" si="32"/>
        <v/>
      </c>
      <c r="AN61" s="62" t="str">
        <f t="shared" si="33"/>
        <v/>
      </c>
      <c r="AO61" s="62" t="str">
        <f t="shared" si="34"/>
        <v/>
      </c>
      <c r="AP61" s="62" t="str">
        <f t="shared" si="35"/>
        <v/>
      </c>
      <c r="AQ61" s="62"/>
      <c r="AR61" s="62" t="str">
        <f t="shared" si="26"/>
        <v/>
      </c>
      <c r="AS61" s="62" t="str">
        <f t="shared" si="27"/>
        <v/>
      </c>
      <c r="AT61" s="62" t="str">
        <f t="shared" si="28"/>
        <v/>
      </c>
      <c r="AU61" s="62">
        <f t="shared" si="38"/>
        <v>8.8408907014756177E-2</v>
      </c>
      <c r="AV61" s="62" t="str">
        <f t="shared" si="29"/>
        <v/>
      </c>
      <c r="AW61" s="62">
        <f t="shared" si="30"/>
        <v>0.38729999999999998</v>
      </c>
    </row>
    <row r="62" spans="1:49">
      <c r="A62" s="62">
        <v>1929</v>
      </c>
      <c r="B62" s="61">
        <v>3.73</v>
      </c>
      <c r="C62" s="61">
        <v>2795</v>
      </c>
      <c r="D62" s="61">
        <v>4.3449999999999998</v>
      </c>
      <c r="G62" s="61"/>
      <c r="H62" s="61">
        <v>0.19493670900000001</v>
      </c>
      <c r="I62" s="61">
        <v>0.38700000000000001</v>
      </c>
      <c r="J62" s="61">
        <v>0.3508</v>
      </c>
      <c r="K62" s="61">
        <v>0.752</v>
      </c>
      <c r="L62" s="61">
        <v>1.073</v>
      </c>
      <c r="M62" s="61">
        <v>12.21414234</v>
      </c>
      <c r="N62" s="62">
        <f t="shared" si="10"/>
        <v>3.0043348381903248</v>
      </c>
      <c r="O62" s="61">
        <v>5.1460640486241438</v>
      </c>
      <c r="Z62" s="61">
        <v>5.54</v>
      </c>
      <c r="AB62" s="61">
        <v>0.3634</v>
      </c>
      <c r="AC62" s="63" t="str">
        <f t="shared" si="11"/>
        <v/>
      </c>
      <c r="AD62" s="20" t="str">
        <f t="shared" si="37"/>
        <v/>
      </c>
      <c r="AE62" s="62" t="str">
        <f t="shared" si="12"/>
        <v/>
      </c>
      <c r="AF62" s="20">
        <f t="shared" si="36"/>
        <v>0.19493670900000001</v>
      </c>
      <c r="AG62" s="62">
        <f t="shared" si="22"/>
        <v>8.906789413118528E-2</v>
      </c>
      <c r="AH62" s="62">
        <f t="shared" si="23"/>
        <v>8.0736478711162254E-2</v>
      </c>
      <c r="AI62" s="62">
        <f t="shared" si="24"/>
        <v>0.17307249712313005</v>
      </c>
      <c r="AJ62" s="62">
        <f t="shared" si="25"/>
        <v>0.2469505178365938</v>
      </c>
      <c r="AK62" s="62">
        <f t="shared" si="13"/>
        <v>-7.3878020713463749E-2</v>
      </c>
      <c r="AL62" s="62" t="str">
        <f t="shared" si="31"/>
        <v/>
      </c>
      <c r="AM62" s="62" t="str">
        <f t="shared" si="32"/>
        <v/>
      </c>
      <c r="AN62" s="62" t="str">
        <f t="shared" si="33"/>
        <v/>
      </c>
      <c r="AO62" s="62" t="str">
        <f t="shared" si="34"/>
        <v/>
      </c>
      <c r="AP62" s="62" t="str">
        <f t="shared" si="35"/>
        <v/>
      </c>
      <c r="AQ62" s="62"/>
      <c r="AR62" s="62" t="str">
        <f t="shared" si="26"/>
        <v/>
      </c>
      <c r="AS62" s="62" t="str">
        <f t="shared" si="27"/>
        <v/>
      </c>
      <c r="AT62" s="62" t="str">
        <f t="shared" si="28"/>
        <v/>
      </c>
      <c r="AU62" s="62">
        <f t="shared" si="38"/>
        <v>0.11654428676897054</v>
      </c>
      <c r="AV62" s="62" t="str">
        <f t="shared" si="29"/>
        <v/>
      </c>
      <c r="AW62" s="62">
        <f t="shared" si="30"/>
        <v>0.3634</v>
      </c>
    </row>
    <row r="63" spans="1:49">
      <c r="A63" s="62">
        <v>1930</v>
      </c>
      <c r="B63" s="61">
        <v>3.74</v>
      </c>
      <c r="C63" s="61">
        <v>2807</v>
      </c>
      <c r="D63" s="61">
        <v>4.3769999999999998</v>
      </c>
      <c r="G63" s="61"/>
      <c r="H63" s="61">
        <v>0.22960932100000001</v>
      </c>
      <c r="I63" s="61">
        <v>0.376</v>
      </c>
      <c r="J63" s="61">
        <v>0.35580000000000001</v>
      </c>
      <c r="K63" s="61">
        <v>0.68400000000000005</v>
      </c>
      <c r="L63" s="61">
        <v>1.0649999999999999</v>
      </c>
      <c r="M63" s="61">
        <v>13.08075408</v>
      </c>
      <c r="N63" s="62">
        <f t="shared" si="10"/>
        <v>2.8138743145331535</v>
      </c>
      <c r="O63" s="61">
        <v>4.9730861690349064</v>
      </c>
      <c r="Z63" s="61">
        <v>4.5</v>
      </c>
      <c r="AB63" s="61">
        <v>0.35759999999999997</v>
      </c>
      <c r="AC63" s="63" t="str">
        <f t="shared" si="11"/>
        <v/>
      </c>
      <c r="AD63" s="20" t="str">
        <f t="shared" si="37"/>
        <v/>
      </c>
      <c r="AE63" s="62" t="str">
        <f t="shared" si="12"/>
        <v/>
      </c>
      <c r="AF63" s="20">
        <f t="shared" si="36"/>
        <v>0.22960932100000001</v>
      </c>
      <c r="AG63" s="62">
        <f t="shared" si="22"/>
        <v>8.5903586931688369E-2</v>
      </c>
      <c r="AH63" s="62">
        <f t="shared" si="23"/>
        <v>8.128855380397533E-2</v>
      </c>
      <c r="AI63" s="62">
        <f t="shared" si="24"/>
        <v>0.15627141877998632</v>
      </c>
      <c r="AJ63" s="62">
        <f t="shared" si="25"/>
        <v>0.2433173406442769</v>
      </c>
      <c r="AK63" s="62">
        <f t="shared" si="13"/>
        <v>-8.7045921864290582E-2</v>
      </c>
      <c r="AL63" s="62" t="str">
        <f t="shared" si="31"/>
        <v/>
      </c>
      <c r="AM63" s="62" t="str">
        <f t="shared" si="32"/>
        <v/>
      </c>
      <c r="AN63" s="62" t="str">
        <f t="shared" si="33"/>
        <v/>
      </c>
      <c r="AO63" s="62" t="str">
        <f t="shared" si="34"/>
        <v/>
      </c>
      <c r="AP63" s="62" t="str">
        <f t="shared" si="35"/>
        <v/>
      </c>
      <c r="AQ63" s="62"/>
      <c r="AR63" s="62" t="str">
        <f t="shared" si="26"/>
        <v/>
      </c>
      <c r="AS63" s="62" t="str">
        <f t="shared" si="27"/>
        <v/>
      </c>
      <c r="AT63" s="62" t="str">
        <f t="shared" si="28"/>
        <v/>
      </c>
      <c r="AU63" s="62">
        <f t="shared" si="38"/>
        <v>0.12089389845180915</v>
      </c>
      <c r="AV63" s="62" t="str">
        <f t="shared" si="29"/>
        <v/>
      </c>
      <c r="AW63" s="62">
        <f t="shared" si="30"/>
        <v>0.35759999999999997</v>
      </c>
    </row>
    <row r="64" spans="1:49">
      <c r="A64" s="62">
        <v>1931</v>
      </c>
      <c r="B64" s="61">
        <v>5.4329999999999998</v>
      </c>
      <c r="C64" s="61">
        <v>2824</v>
      </c>
      <c r="D64" s="61">
        <v>3.8420000000000001</v>
      </c>
      <c r="G64" s="61"/>
      <c r="H64" s="61">
        <v>0.19286829799999999</v>
      </c>
      <c r="I64" s="61">
        <v>0.374</v>
      </c>
      <c r="J64" s="61">
        <v>0.33029999999999998</v>
      </c>
      <c r="K64" s="61">
        <v>0.46700000000000003</v>
      </c>
      <c r="L64" s="61">
        <v>0.86099999999999999</v>
      </c>
      <c r="M64" s="61">
        <v>11.98160425</v>
      </c>
      <c r="N64" s="62">
        <f t="shared" si="10"/>
        <v>2.6802853924490897</v>
      </c>
      <c r="O64" s="61">
        <v>4.713621494758681</v>
      </c>
      <c r="Z64" s="61">
        <v>4.83</v>
      </c>
      <c r="AB64" s="61">
        <v>0.39510000000000001</v>
      </c>
      <c r="AC64" s="63" t="str">
        <f t="shared" si="11"/>
        <v/>
      </c>
      <c r="AD64" s="20" t="str">
        <f t="shared" si="37"/>
        <v/>
      </c>
      <c r="AE64" s="62" t="str">
        <f t="shared" si="12"/>
        <v/>
      </c>
      <c r="AF64" s="20">
        <f t="shared" si="36"/>
        <v>0.19286829799999999</v>
      </c>
      <c r="AG64" s="62">
        <f t="shared" si="22"/>
        <v>9.7345132743362831E-2</v>
      </c>
      <c r="AH64" s="62">
        <f t="shared" si="23"/>
        <v>8.5970848516397705E-2</v>
      </c>
      <c r="AI64" s="62">
        <f t="shared" si="24"/>
        <v>0.12155127537740761</v>
      </c>
      <c r="AJ64" s="62">
        <f t="shared" si="25"/>
        <v>0.22410203019260802</v>
      </c>
      <c r="AK64" s="62">
        <f t="shared" si="13"/>
        <v>-0.10255075481520042</v>
      </c>
      <c r="AL64" s="62" t="str">
        <f t="shared" si="31"/>
        <v/>
      </c>
      <c r="AM64" s="62" t="str">
        <f t="shared" si="32"/>
        <v/>
      </c>
      <c r="AN64" s="62" t="str">
        <f t="shared" si="33"/>
        <v/>
      </c>
      <c r="AO64" s="62" t="str">
        <f t="shared" si="34"/>
        <v/>
      </c>
      <c r="AP64" s="62" t="str">
        <f t="shared" si="35"/>
        <v/>
      </c>
      <c r="AQ64" s="62"/>
      <c r="AR64" s="62" t="str">
        <f t="shared" si="26"/>
        <v/>
      </c>
      <c r="AS64" s="62" t="str">
        <f t="shared" si="27"/>
        <v/>
      </c>
      <c r="AT64" s="62" t="str">
        <f t="shared" si="28"/>
        <v/>
      </c>
      <c r="AU64" s="62">
        <f t="shared" si="38"/>
        <v>9.3639014776762675E-2</v>
      </c>
      <c r="AV64" s="62" t="str">
        <f t="shared" si="29"/>
        <v/>
      </c>
      <c r="AW64" s="62">
        <f t="shared" si="30"/>
        <v>0.39510000000000001</v>
      </c>
    </row>
    <row r="65" spans="1:49">
      <c r="A65" s="62">
        <v>1932</v>
      </c>
      <c r="B65" s="61">
        <v>5.95</v>
      </c>
      <c r="C65" s="61">
        <v>2842</v>
      </c>
      <c r="D65" s="61">
        <v>3.8620000000000001</v>
      </c>
      <c r="G65" s="61"/>
      <c r="H65" s="61">
        <v>0.168047644</v>
      </c>
      <c r="I65" s="61">
        <v>0.36099999999999999</v>
      </c>
      <c r="J65" s="61">
        <v>0.31709999999999999</v>
      </c>
      <c r="K65" s="61">
        <v>0.56899999999999995</v>
      </c>
      <c r="L65" s="61">
        <v>0.69</v>
      </c>
      <c r="M65" s="61">
        <v>12.50232969</v>
      </c>
      <c r="N65" s="62">
        <f t="shared" si="10"/>
        <v>2.5656687873678368</v>
      </c>
      <c r="O65" s="61">
        <v>4.627132548066613</v>
      </c>
      <c r="Z65" s="61">
        <v>4.63</v>
      </c>
      <c r="AB65" s="61">
        <v>0.39510000000000001</v>
      </c>
      <c r="AC65" s="63" t="str">
        <f t="shared" si="11"/>
        <v/>
      </c>
      <c r="AD65" s="20" t="str">
        <f t="shared" si="37"/>
        <v/>
      </c>
      <c r="AE65" s="62" t="str">
        <f t="shared" si="12"/>
        <v/>
      </c>
      <c r="AF65" s="20">
        <f t="shared" si="36"/>
        <v>0.168047644</v>
      </c>
      <c r="AG65" s="62">
        <f t="shared" si="22"/>
        <v>9.3474883480062138E-2</v>
      </c>
      <c r="AH65" s="62">
        <f t="shared" si="23"/>
        <v>8.2107716209218015E-2</v>
      </c>
      <c r="AI65" s="62">
        <f t="shared" si="24"/>
        <v>0.147332988089073</v>
      </c>
      <c r="AJ65" s="62">
        <f t="shared" si="25"/>
        <v>0.17866390471258414</v>
      </c>
      <c r="AK65" s="62">
        <f t="shared" si="13"/>
        <v>-3.1330916623511146E-2</v>
      </c>
      <c r="AL65" s="62" t="str">
        <f t="shared" si="31"/>
        <v/>
      </c>
      <c r="AM65" s="62" t="str">
        <f t="shared" si="32"/>
        <v/>
      </c>
      <c r="AN65" s="62" t="str">
        <f t="shared" si="33"/>
        <v/>
      </c>
      <c r="AO65" s="62" t="str">
        <f t="shared" si="34"/>
        <v/>
      </c>
      <c r="AP65" s="62" t="str">
        <f t="shared" si="35"/>
        <v/>
      </c>
      <c r="AQ65" s="62"/>
      <c r="AR65" s="62" t="str">
        <f t="shared" si="26"/>
        <v/>
      </c>
      <c r="AS65" s="62" t="str">
        <f t="shared" si="27"/>
        <v/>
      </c>
      <c r="AT65" s="62" t="str">
        <f t="shared" si="28"/>
        <v/>
      </c>
      <c r="AU65" s="62">
        <f t="shared" si="38"/>
        <v>9.2004098119969013E-2</v>
      </c>
      <c r="AV65" s="62" t="str">
        <f t="shared" si="29"/>
        <v/>
      </c>
      <c r="AW65" s="62">
        <f t="shared" si="30"/>
        <v>0.39510000000000001</v>
      </c>
    </row>
    <row r="66" spans="1:49">
      <c r="A66" s="62">
        <v>1933</v>
      </c>
      <c r="B66" s="61">
        <v>3.92</v>
      </c>
      <c r="C66" s="61">
        <v>2858</v>
      </c>
      <c r="D66" s="61">
        <v>3.8660000000000001</v>
      </c>
      <c r="G66" s="61"/>
      <c r="H66" s="61">
        <v>0.16916709799999999</v>
      </c>
      <c r="I66" s="61">
        <v>0.309</v>
      </c>
      <c r="J66" s="61">
        <v>0.25850000000000001</v>
      </c>
      <c r="K66" s="61">
        <v>0.55800000000000005</v>
      </c>
      <c r="L66" s="61">
        <v>0.66500000000000004</v>
      </c>
      <c r="M66" s="61">
        <v>12.74173425</v>
      </c>
      <c r="N66" s="62">
        <f t="shared" si="10"/>
        <v>2.5059616730665253</v>
      </c>
      <c r="O66" s="61">
        <v>4.5838880885154847</v>
      </c>
      <c r="Z66" s="61">
        <v>3.67</v>
      </c>
      <c r="AB66" s="61">
        <v>0.40429999999999999</v>
      </c>
      <c r="AC66" s="63" t="str">
        <f t="shared" si="11"/>
        <v/>
      </c>
      <c r="AD66" s="20" t="str">
        <f t="shared" si="37"/>
        <v/>
      </c>
      <c r="AE66" s="62" t="str">
        <f t="shared" si="12"/>
        <v/>
      </c>
      <c r="AF66" s="20">
        <f t="shared" si="36"/>
        <v>0.16916709799999999</v>
      </c>
      <c r="AG66" s="62">
        <f t="shared" si="22"/>
        <v>7.992757371960682E-2</v>
      </c>
      <c r="AH66" s="62">
        <f t="shared" si="23"/>
        <v>6.6864976720124161E-2</v>
      </c>
      <c r="AI66" s="62">
        <f t="shared" si="24"/>
        <v>0.14433523021210554</v>
      </c>
      <c r="AJ66" s="62">
        <f t="shared" si="25"/>
        <v>0.17201241593378169</v>
      </c>
      <c r="AK66" s="62">
        <f t="shared" si="13"/>
        <v>-2.7677185721676156E-2</v>
      </c>
      <c r="AL66" s="62" t="str">
        <f t="shared" si="31"/>
        <v/>
      </c>
      <c r="AM66" s="62" t="str">
        <f t="shared" si="32"/>
        <v/>
      </c>
      <c r="AN66" s="62" t="str">
        <f t="shared" si="33"/>
        <v/>
      </c>
      <c r="AO66" s="62" t="str">
        <f t="shared" si="34"/>
        <v/>
      </c>
      <c r="AP66" s="62" t="str">
        <f t="shared" si="35"/>
        <v/>
      </c>
      <c r="AQ66" s="62"/>
      <c r="AR66" s="62" t="str">
        <f t="shared" si="26"/>
        <v/>
      </c>
      <c r="AS66" s="62" t="str">
        <f t="shared" si="27"/>
        <v/>
      </c>
      <c r="AT66" s="62" t="str">
        <f t="shared" si="28"/>
        <v/>
      </c>
      <c r="AU66" s="62">
        <f t="shared" si="38"/>
        <v>6.9846618163684648E-2</v>
      </c>
      <c r="AV66" s="62" t="str">
        <f t="shared" si="29"/>
        <v/>
      </c>
      <c r="AW66" s="62">
        <f t="shared" si="30"/>
        <v>0.40429999999999999</v>
      </c>
    </row>
    <row r="67" spans="1:49">
      <c r="A67" s="62">
        <v>1934</v>
      </c>
      <c r="B67" s="61">
        <v>4.0449999999999999</v>
      </c>
      <c r="C67" s="61">
        <v>2874</v>
      </c>
      <c r="D67" s="61">
        <v>4.0679999999999996</v>
      </c>
      <c r="G67" s="61"/>
      <c r="H67" s="61">
        <v>0.18952802399999999</v>
      </c>
      <c r="I67" s="61">
        <v>0.30199999999999999</v>
      </c>
      <c r="J67" s="61">
        <v>0.27779999999999999</v>
      </c>
      <c r="K67" s="61">
        <v>0.57799999999999996</v>
      </c>
      <c r="L67" s="61">
        <v>0.73699999999999999</v>
      </c>
      <c r="M67" s="61">
        <v>13.1211331</v>
      </c>
      <c r="N67" s="62">
        <f t="shared" si="10"/>
        <v>2.5463973967957987</v>
      </c>
      <c r="O67" s="61">
        <v>4.5838880885154847</v>
      </c>
      <c r="Z67" s="61">
        <v>3.5</v>
      </c>
      <c r="AB67" s="61">
        <v>0.37509999999999999</v>
      </c>
      <c r="AC67" s="63" t="str">
        <f t="shared" si="11"/>
        <v/>
      </c>
      <c r="AD67" s="20" t="str">
        <f t="shared" si="37"/>
        <v/>
      </c>
      <c r="AE67" s="62" t="str">
        <f t="shared" si="12"/>
        <v/>
      </c>
      <c r="AF67" s="20">
        <f t="shared" si="36"/>
        <v>0.18952802399999999</v>
      </c>
      <c r="AG67" s="62">
        <f t="shared" ref="AG67:AG98" si="39">IF(OR(I67="",D67=""),"",I67/D67)</f>
        <v>7.4237954768928222E-2</v>
      </c>
      <c r="AH67" s="62">
        <f t="shared" ref="AH67:AH98" si="40">IF(OR(J67="",D67=""),"",J67/D67)</f>
        <v>6.8289085545722716E-2</v>
      </c>
      <c r="AI67" s="62">
        <f t="shared" ref="AI67:AI98" si="41">IF(OR(K67="",D67=""),"",K67/D67)</f>
        <v>0.14208456243854475</v>
      </c>
      <c r="AJ67" s="62">
        <f t="shared" ref="AJ67:AJ98" si="42">IF(OR(L67="",D67=""),"",L67/D67)</f>
        <v>0.18117010816125861</v>
      </c>
      <c r="AK67" s="62">
        <f t="shared" si="13"/>
        <v>-3.908554572271386E-2</v>
      </c>
      <c r="AL67" s="62" t="str">
        <f t="shared" si="31"/>
        <v/>
      </c>
      <c r="AM67" s="62" t="str">
        <f t="shared" si="32"/>
        <v/>
      </c>
      <c r="AN67" s="62" t="str">
        <f t="shared" si="33"/>
        <v/>
      </c>
      <c r="AO67" s="62" t="str">
        <f t="shared" si="34"/>
        <v/>
      </c>
      <c r="AP67" s="62" t="str">
        <f t="shared" si="35"/>
        <v/>
      </c>
      <c r="AQ67" s="62"/>
      <c r="AR67" s="62" t="str">
        <f t="shared" ref="AR67:AR98" si="43">IF(OR(V67="",W67="",U67=""),"",LN(V67*W67/U67))</f>
        <v/>
      </c>
      <c r="AS67" s="62" t="str">
        <f t="shared" ref="AS67:AS98" si="44">IF(X67="","",X67)</f>
        <v/>
      </c>
      <c r="AT67" s="62" t="str">
        <f t="shared" ref="AT67:AT98" si="45">IF(OR(Y67="",D67=""),"",Y67/D67)</f>
        <v/>
      </c>
      <c r="AU67" s="62">
        <f t="shared" si="38"/>
        <v>2.0692987611720649E-2</v>
      </c>
      <c r="AV67" s="62" t="str">
        <f t="shared" ref="AV67:AV98" si="46">IF(OR(AA67="",Z67=""),"",(AA67-Z67)/100)</f>
        <v/>
      </c>
      <c r="AW67" s="62">
        <f t="shared" ref="AW67:AW98" si="47">IF(AB67="","",AB67)</f>
        <v>0.37509999999999999</v>
      </c>
    </row>
    <row r="68" spans="1:49">
      <c r="A68" s="62">
        <v>1935</v>
      </c>
      <c r="B68" s="61">
        <v>4.0579999999999998</v>
      </c>
      <c r="C68" s="61">
        <v>2889</v>
      </c>
      <c r="D68" s="61">
        <v>4.3620000000000001</v>
      </c>
      <c r="G68" s="61"/>
      <c r="H68" s="61">
        <v>0.211600183</v>
      </c>
      <c r="I68" s="61">
        <v>0.34100000000000003</v>
      </c>
      <c r="J68" s="61">
        <v>0.29270000000000002</v>
      </c>
      <c r="K68" s="61">
        <v>0.60499999999999998</v>
      </c>
      <c r="L68" s="61">
        <v>0.82499999999999996</v>
      </c>
      <c r="M68" s="61">
        <v>13.70703889</v>
      </c>
      <c r="N68" s="62">
        <f t="shared" ref="N68:N131" si="48">IF(OR(D68="",C68="",M68=""),"",D68*1000000000/C68/1000/(M68/100*$D$138*1000000000/$C$138/1000)*100)</f>
        <v>2.6001464908576075</v>
      </c>
      <c r="O68" s="61">
        <v>4.6703770214126532</v>
      </c>
      <c r="Z68" s="61">
        <v>3.5</v>
      </c>
      <c r="AB68" s="61">
        <v>0.35589999999999999</v>
      </c>
      <c r="AC68" s="63" t="str">
        <f t="shared" ref="AC68:AC131" si="49">IF(E68="","",E68/100)</f>
        <v/>
      </c>
      <c r="AD68" s="20" t="str">
        <f t="shared" si="37"/>
        <v/>
      </c>
      <c r="AE68" s="62" t="str">
        <f t="shared" ref="AE68:AE131" si="50">IF(G68="","",G68/100)</f>
        <v/>
      </c>
      <c r="AF68" s="20">
        <f t="shared" si="36"/>
        <v>0.211600183</v>
      </c>
      <c r="AG68" s="62">
        <f t="shared" si="39"/>
        <v>7.8175149014213671E-2</v>
      </c>
      <c r="AH68" s="62">
        <f t="shared" si="40"/>
        <v>6.710224667583678E-2</v>
      </c>
      <c r="AI68" s="62">
        <f t="shared" si="41"/>
        <v>0.13869784502521779</v>
      </c>
      <c r="AJ68" s="62">
        <f t="shared" si="42"/>
        <v>0.18913342503438788</v>
      </c>
      <c r="AK68" s="62">
        <f t="shared" ref="AK68:AK131" si="51">IF(OR(AI68="",AJ68=""),"",AI68-AJ68)</f>
        <v>-5.0435580009170089E-2</v>
      </c>
      <c r="AL68" s="62" t="str">
        <f t="shared" si="31"/>
        <v/>
      </c>
      <c r="AM68" s="62" t="str">
        <f t="shared" si="32"/>
        <v/>
      </c>
      <c r="AN68" s="62" t="str">
        <f t="shared" si="33"/>
        <v/>
      </c>
      <c r="AO68" s="62" t="str">
        <f t="shared" si="34"/>
        <v/>
      </c>
      <c r="AP68" s="62" t="str">
        <f t="shared" si="35"/>
        <v/>
      </c>
      <c r="AQ68" s="62"/>
      <c r="AR68" s="62" t="str">
        <f t="shared" si="43"/>
        <v/>
      </c>
      <c r="AS68" s="62" t="str">
        <f t="shared" si="44"/>
        <v/>
      </c>
      <c r="AT68" s="62" t="str">
        <f t="shared" si="45"/>
        <v/>
      </c>
      <c r="AU68" s="62">
        <f t="shared" si="38"/>
        <v>1.4111788599782033E-2</v>
      </c>
      <c r="AV68" s="62" t="str">
        <f t="shared" si="46"/>
        <v/>
      </c>
      <c r="AW68" s="62">
        <f t="shared" si="47"/>
        <v>0.35589999999999999</v>
      </c>
    </row>
    <row r="69" spans="1:49">
      <c r="A69" s="62">
        <v>1936</v>
      </c>
      <c r="B69" s="61">
        <v>4.0730000000000004</v>
      </c>
      <c r="C69" s="61">
        <v>2904</v>
      </c>
      <c r="D69" s="61">
        <v>4.8499999999999996</v>
      </c>
      <c r="G69" s="61"/>
      <c r="H69" s="61">
        <v>0.22288659799999999</v>
      </c>
      <c r="I69" s="61">
        <v>0.38400000000000001</v>
      </c>
      <c r="J69" s="61">
        <v>0.34989999999999999</v>
      </c>
      <c r="K69" s="61">
        <v>0.68500000000000005</v>
      </c>
      <c r="L69" s="61">
        <v>0.92700000000000005</v>
      </c>
      <c r="M69" s="61">
        <v>14.56432452</v>
      </c>
      <c r="N69" s="62">
        <f t="shared" si="48"/>
        <v>2.7068121764861806</v>
      </c>
      <c r="O69" s="61">
        <v>4.8001104414507623</v>
      </c>
      <c r="Z69" s="61">
        <v>3.54</v>
      </c>
      <c r="AB69" s="61">
        <v>0.3201</v>
      </c>
      <c r="AC69" s="63" t="str">
        <f t="shared" si="49"/>
        <v/>
      </c>
      <c r="AD69" s="20" t="str">
        <f t="shared" si="37"/>
        <v/>
      </c>
      <c r="AE69" s="62" t="str">
        <f t="shared" si="50"/>
        <v/>
      </c>
      <c r="AF69" s="20">
        <f t="shared" si="36"/>
        <v>0.22288659799999999</v>
      </c>
      <c r="AG69" s="62">
        <f t="shared" si="39"/>
        <v>7.917525773195877E-2</v>
      </c>
      <c r="AH69" s="62">
        <f t="shared" si="40"/>
        <v>7.2144329896907222E-2</v>
      </c>
      <c r="AI69" s="62">
        <f t="shared" si="41"/>
        <v>0.14123711340206188</v>
      </c>
      <c r="AJ69" s="62">
        <f t="shared" si="42"/>
        <v>0.19113402061855672</v>
      </c>
      <c r="AK69" s="62">
        <f t="shared" si="51"/>
        <v>-4.989690721649484E-2</v>
      </c>
      <c r="AL69" s="62" t="str">
        <f t="shared" ref="AL69:AL100" si="52">IF(OR(P69="",P68="",N69="",N68=""),"",LN((P69/P68)/(N69/N68)))</f>
        <v/>
      </c>
      <c r="AM69" s="62" t="str">
        <f t="shared" ref="AM69:AM100" si="53">IF(OR(Q69="",Q68="",$N69="",$N68=""),"",LN((Q69/Q68)/($N69/$N68)))</f>
        <v/>
      </c>
      <c r="AN69" s="62" t="str">
        <f t="shared" ref="AN69:AN100" si="54">IF(OR(R69="",R68="",$N69="",$N68=""),"",LN((R69/R68)/($N69/$N68)))</f>
        <v/>
      </c>
      <c r="AO69" s="62" t="str">
        <f t="shared" ref="AO69:AO100" si="55">IF(OR(S69="",S68="",$N69="",$N68=""),"",LN((S69/S68)/($N69/$N68)))</f>
        <v/>
      </c>
      <c r="AP69" s="62" t="str">
        <f t="shared" ref="AP69:AP100" si="56">IF(OR(T69="",T68="",$N69="",$N68=""),"",LN((T69/T68)/($N69/$N68)))</f>
        <v/>
      </c>
      <c r="AQ69" s="62"/>
      <c r="AR69" s="62" t="str">
        <f t="shared" si="43"/>
        <v/>
      </c>
      <c r="AS69" s="62" t="str">
        <f t="shared" si="44"/>
        <v/>
      </c>
      <c r="AT69" s="62" t="str">
        <f t="shared" si="45"/>
        <v/>
      </c>
      <c r="AU69" s="62">
        <f t="shared" si="38"/>
        <v>-5.2038377682150638E-3</v>
      </c>
      <c r="AV69" s="62" t="str">
        <f t="shared" si="46"/>
        <v/>
      </c>
      <c r="AW69" s="62">
        <f t="shared" si="47"/>
        <v>0.3201</v>
      </c>
    </row>
    <row r="70" spans="1:49">
      <c r="A70" s="62">
        <v>1937</v>
      </c>
      <c r="B70" s="61">
        <v>4.0010000000000003</v>
      </c>
      <c r="C70" s="61">
        <v>2919</v>
      </c>
      <c r="D70" s="61">
        <v>5.5810000000000004</v>
      </c>
      <c r="G70" s="61"/>
      <c r="H70" s="61">
        <v>0.25335961299999998</v>
      </c>
      <c r="I70" s="61">
        <v>0.42199999999999999</v>
      </c>
      <c r="J70" s="61">
        <v>0.41320000000000001</v>
      </c>
      <c r="K70" s="61">
        <v>0.82299999999999995</v>
      </c>
      <c r="L70" s="61">
        <v>1.2929999999999999</v>
      </c>
      <c r="M70" s="61">
        <v>15.136087399999999</v>
      </c>
      <c r="N70" s="62">
        <f t="shared" si="48"/>
        <v>2.9817253861013744</v>
      </c>
      <c r="O70" s="61">
        <v>5.1460640486241447</v>
      </c>
      <c r="Z70" s="61">
        <v>4</v>
      </c>
      <c r="AB70" s="61">
        <v>0.2802</v>
      </c>
      <c r="AC70" s="63" t="str">
        <f t="shared" si="49"/>
        <v/>
      </c>
      <c r="AD70" s="20" t="str">
        <f t="shared" si="37"/>
        <v/>
      </c>
      <c r="AE70" s="62" t="str">
        <f t="shared" si="50"/>
        <v/>
      </c>
      <c r="AF70" s="20">
        <f t="shared" ref="AF70:AF101" si="57">IF(H70="","",H70)</f>
        <v>0.25335961299999998</v>
      </c>
      <c r="AG70" s="62">
        <f t="shared" si="39"/>
        <v>7.5613689302992282E-2</v>
      </c>
      <c r="AH70" s="62">
        <f t="shared" si="40"/>
        <v>7.4036910947858803E-2</v>
      </c>
      <c r="AI70" s="62">
        <f t="shared" si="41"/>
        <v>0.14746461207668873</v>
      </c>
      <c r="AJ70" s="62">
        <f t="shared" si="42"/>
        <v>0.23167891058950005</v>
      </c>
      <c r="AK70" s="62">
        <f t="shared" si="51"/>
        <v>-8.4214298512811314E-2</v>
      </c>
      <c r="AL70" s="62" t="str">
        <f t="shared" si="52"/>
        <v/>
      </c>
      <c r="AM70" s="62" t="str">
        <f t="shared" si="53"/>
        <v/>
      </c>
      <c r="AN70" s="62" t="str">
        <f t="shared" si="54"/>
        <v/>
      </c>
      <c r="AO70" s="62" t="str">
        <f t="shared" si="55"/>
        <v/>
      </c>
      <c r="AP70" s="62" t="str">
        <f t="shared" si="56"/>
        <v/>
      </c>
      <c r="AQ70" s="62"/>
      <c r="AR70" s="62" t="str">
        <f t="shared" si="43"/>
        <v/>
      </c>
      <c r="AS70" s="62" t="str">
        <f t="shared" si="44"/>
        <v/>
      </c>
      <c r="AT70" s="62" t="str">
        <f t="shared" si="45"/>
        <v/>
      </c>
      <c r="AU70" s="62">
        <f t="shared" si="38"/>
        <v>-6.1330497746685225E-2</v>
      </c>
      <c r="AV70" s="62" t="str">
        <f t="shared" si="46"/>
        <v/>
      </c>
      <c r="AW70" s="62">
        <f t="shared" si="47"/>
        <v>0.2802</v>
      </c>
    </row>
    <row r="71" spans="1:49">
      <c r="A71" s="62">
        <v>1938</v>
      </c>
      <c r="B71" s="61">
        <v>4.2779999999999996</v>
      </c>
      <c r="C71" s="61">
        <v>2936</v>
      </c>
      <c r="D71" s="61">
        <v>5.827</v>
      </c>
      <c r="G71" s="61"/>
      <c r="H71" s="61">
        <v>0.25278874200000001</v>
      </c>
      <c r="I71" s="61">
        <v>0.47199999999999998</v>
      </c>
      <c r="J71" s="61">
        <v>0.47349999999999998</v>
      </c>
      <c r="K71" s="61">
        <v>0.78700000000000003</v>
      </c>
      <c r="L71" s="61">
        <v>1.1930000000000001</v>
      </c>
      <c r="M71" s="61">
        <v>15.386867779999999</v>
      </c>
      <c r="N71" s="62">
        <f t="shared" si="48"/>
        <v>3.0446830333402506</v>
      </c>
      <c r="O71" s="61">
        <v>5.3190419282133821</v>
      </c>
      <c r="Z71" s="61">
        <v>3.5</v>
      </c>
      <c r="AB71" s="61">
        <v>0.25669999999999998</v>
      </c>
      <c r="AC71" s="63" t="str">
        <f t="shared" si="49"/>
        <v/>
      </c>
      <c r="AD71" s="20" t="str">
        <f t="shared" ref="AD71:AD102" si="58">IF(F71="","",F71)</f>
        <v/>
      </c>
      <c r="AE71" s="62" t="str">
        <f t="shared" si="50"/>
        <v/>
      </c>
      <c r="AF71" s="20">
        <f t="shared" si="57"/>
        <v>0.25278874200000001</v>
      </c>
      <c r="AG71" s="62">
        <f t="shared" si="39"/>
        <v>8.100223099365024E-2</v>
      </c>
      <c r="AH71" s="62">
        <f t="shared" si="40"/>
        <v>8.1259653337909729E-2</v>
      </c>
      <c r="AI71" s="62">
        <f t="shared" si="41"/>
        <v>0.13506092328814143</v>
      </c>
      <c r="AJ71" s="62">
        <f t="shared" si="42"/>
        <v>0.20473657113437446</v>
      </c>
      <c r="AK71" s="62">
        <f t="shared" si="51"/>
        <v>-6.9675647846233035E-2</v>
      </c>
      <c r="AL71" s="62" t="str">
        <f t="shared" si="52"/>
        <v/>
      </c>
      <c r="AM71" s="62" t="str">
        <f t="shared" si="53"/>
        <v/>
      </c>
      <c r="AN71" s="62" t="str">
        <f t="shared" si="54"/>
        <v/>
      </c>
      <c r="AO71" s="62" t="str">
        <f t="shared" si="55"/>
        <v/>
      </c>
      <c r="AP71" s="62" t="str">
        <f t="shared" si="56"/>
        <v/>
      </c>
      <c r="AQ71" s="62"/>
      <c r="AR71" s="62" t="str">
        <f t="shared" si="43"/>
        <v/>
      </c>
      <c r="AS71" s="62" t="str">
        <f t="shared" si="44"/>
        <v/>
      </c>
      <c r="AT71" s="62" t="str">
        <f t="shared" si="45"/>
        <v/>
      </c>
      <c r="AU71" s="62">
        <f t="shared" si="38"/>
        <v>1.9105319990134831E-2</v>
      </c>
      <c r="AV71" s="62" t="str">
        <f t="shared" si="46"/>
        <v/>
      </c>
      <c r="AW71" s="62">
        <f t="shared" si="47"/>
        <v>0.25669999999999998</v>
      </c>
    </row>
    <row r="72" spans="1:49">
      <c r="A72" s="62">
        <v>1939</v>
      </c>
      <c r="B72" s="61">
        <v>4.4000000000000004</v>
      </c>
      <c r="C72" s="61">
        <v>2954</v>
      </c>
      <c r="D72" s="61">
        <v>6.2530000000000001</v>
      </c>
      <c r="G72" s="61"/>
      <c r="H72" s="61">
        <v>0.25587717900000001</v>
      </c>
      <c r="I72" s="61">
        <v>0.56699999999999995</v>
      </c>
      <c r="J72" s="61">
        <v>0.53290000000000004</v>
      </c>
      <c r="K72" s="61">
        <v>0.80800000000000005</v>
      </c>
      <c r="L72" s="61">
        <v>1.3660000000000001</v>
      </c>
      <c r="M72" s="61">
        <v>16.03170235</v>
      </c>
      <c r="N72" s="62">
        <f t="shared" si="48"/>
        <v>3.116747636756549</v>
      </c>
      <c r="O72" s="61">
        <v>5.3622864015594223</v>
      </c>
      <c r="Z72" s="61">
        <v>3.83</v>
      </c>
      <c r="AB72" s="61">
        <v>0.24440000000000001</v>
      </c>
      <c r="AC72" s="63" t="str">
        <f t="shared" si="49"/>
        <v/>
      </c>
      <c r="AD72" s="20" t="str">
        <f t="shared" si="58"/>
        <v/>
      </c>
      <c r="AE72" s="62" t="str">
        <f t="shared" si="50"/>
        <v/>
      </c>
      <c r="AF72" s="20">
        <f t="shared" si="57"/>
        <v>0.25587717900000001</v>
      </c>
      <c r="AG72" s="62">
        <f t="shared" si="39"/>
        <v>9.0676475291859904E-2</v>
      </c>
      <c r="AH72" s="62">
        <f t="shared" si="40"/>
        <v>8.5223092915400617E-2</v>
      </c>
      <c r="AI72" s="62">
        <f t="shared" si="41"/>
        <v>0.12921797537182153</v>
      </c>
      <c r="AJ72" s="62">
        <f t="shared" si="42"/>
        <v>0.21845514153206463</v>
      </c>
      <c r="AK72" s="62">
        <f t="shared" si="51"/>
        <v>-8.9237166160243103E-2</v>
      </c>
      <c r="AL72" s="62" t="str">
        <f t="shared" si="52"/>
        <v/>
      </c>
      <c r="AM72" s="62" t="str">
        <f t="shared" si="53"/>
        <v/>
      </c>
      <c r="AN72" s="62" t="str">
        <f t="shared" si="54"/>
        <v/>
      </c>
      <c r="AO72" s="62" t="str">
        <f t="shared" si="55"/>
        <v/>
      </c>
      <c r="AP72" s="62" t="str">
        <f t="shared" si="56"/>
        <v/>
      </c>
      <c r="AQ72" s="62"/>
      <c r="AR72" s="62" t="str">
        <f t="shared" si="43"/>
        <v/>
      </c>
      <c r="AS72" s="62" t="str">
        <f t="shared" si="44"/>
        <v/>
      </c>
      <c r="AT72" s="62" t="str">
        <f t="shared" si="45"/>
        <v/>
      </c>
      <c r="AU72" s="62">
        <f t="shared" si="38"/>
        <v>1.1606767599553584E-2</v>
      </c>
      <c r="AV72" s="62" t="str">
        <f t="shared" si="46"/>
        <v/>
      </c>
      <c r="AW72" s="62">
        <f t="shared" si="47"/>
        <v>0.24440000000000001</v>
      </c>
    </row>
    <row r="73" spans="1:49">
      <c r="A73" s="62">
        <v>1940</v>
      </c>
      <c r="B73" s="61">
        <v>4.393432336331311</v>
      </c>
      <c r="C73" s="61">
        <v>2973</v>
      </c>
      <c r="D73" s="61"/>
      <c r="G73" s="61"/>
      <c r="H73" s="61"/>
      <c r="I73" s="61">
        <v>0.71399999999999997</v>
      </c>
      <c r="J73" s="61">
        <v>0.56240000000000001</v>
      </c>
      <c r="K73" s="61">
        <v>0.61199999999999999</v>
      </c>
      <c r="L73" s="61">
        <v>0.94799999999999995</v>
      </c>
      <c r="M73" s="61">
        <v>14.57098603</v>
      </c>
      <c r="N73" s="62" t="str">
        <f t="shared" si="48"/>
        <v/>
      </c>
      <c r="O73" s="61">
        <v>6.2704138306312718</v>
      </c>
      <c r="Z73" s="61">
        <v>3.5</v>
      </c>
      <c r="AB73" s="61"/>
      <c r="AC73" s="63" t="str">
        <f t="shared" si="49"/>
        <v/>
      </c>
      <c r="AD73" s="20" t="str">
        <f t="shared" si="58"/>
        <v/>
      </c>
      <c r="AE73" s="62" t="str">
        <f t="shared" si="50"/>
        <v/>
      </c>
      <c r="AF73" s="20" t="str">
        <f t="shared" si="57"/>
        <v/>
      </c>
      <c r="AG73" s="62" t="str">
        <f t="shared" si="39"/>
        <v/>
      </c>
      <c r="AH73" s="62" t="str">
        <f t="shared" si="40"/>
        <v/>
      </c>
      <c r="AI73" s="62" t="str">
        <f t="shared" si="41"/>
        <v/>
      </c>
      <c r="AJ73" s="62" t="str">
        <f t="shared" si="42"/>
        <v/>
      </c>
      <c r="AK73" s="62" t="str">
        <f t="shared" si="51"/>
        <v/>
      </c>
      <c r="AL73" s="62" t="str">
        <f t="shared" si="52"/>
        <v/>
      </c>
      <c r="AM73" s="62" t="str">
        <f t="shared" si="53"/>
        <v/>
      </c>
      <c r="AN73" s="62" t="str">
        <f t="shared" si="54"/>
        <v/>
      </c>
      <c r="AO73" s="62" t="str">
        <f t="shared" si="55"/>
        <v/>
      </c>
      <c r="AP73" s="62" t="str">
        <f t="shared" si="56"/>
        <v/>
      </c>
      <c r="AQ73" s="62"/>
      <c r="AR73" s="62" t="str">
        <f t="shared" si="43"/>
        <v/>
      </c>
      <c r="AS73" s="62" t="str">
        <f t="shared" si="44"/>
        <v/>
      </c>
      <c r="AT73" s="62" t="str">
        <f t="shared" si="45"/>
        <v/>
      </c>
      <c r="AU73" s="62" t="str">
        <f t="shared" si="38"/>
        <v/>
      </c>
      <c r="AV73" s="62" t="str">
        <f t="shared" si="46"/>
        <v/>
      </c>
      <c r="AW73" s="62" t="str">
        <f t="shared" si="47"/>
        <v/>
      </c>
    </row>
    <row r="74" spans="1:49">
      <c r="A74" s="62">
        <v>1941</v>
      </c>
      <c r="B74" s="61">
        <v>4.3878724516466283</v>
      </c>
      <c r="C74" s="61">
        <v>2990</v>
      </c>
      <c r="D74" s="61"/>
      <c r="G74" s="61"/>
      <c r="H74" s="61"/>
      <c r="I74" s="61">
        <v>1.1319999999999999</v>
      </c>
      <c r="J74" s="61">
        <v>0.94040000000000001</v>
      </c>
      <c r="K74" s="61">
        <v>0.57499999999999996</v>
      </c>
      <c r="L74" s="61">
        <v>1.125</v>
      </c>
      <c r="M74" s="61">
        <v>14.840111200000001</v>
      </c>
      <c r="N74" s="62" t="str">
        <f t="shared" si="48"/>
        <v/>
      </c>
      <c r="O74" s="61">
        <v>7.3561616563806433</v>
      </c>
      <c r="Z74" s="61">
        <v>3</v>
      </c>
      <c r="AB74" s="61"/>
      <c r="AC74" s="63" t="str">
        <f t="shared" si="49"/>
        <v/>
      </c>
      <c r="AD74" s="20" t="str">
        <f t="shared" si="58"/>
        <v/>
      </c>
      <c r="AE74" s="62" t="str">
        <f t="shared" si="50"/>
        <v/>
      </c>
      <c r="AF74" s="20" t="str">
        <f t="shared" si="57"/>
        <v/>
      </c>
      <c r="AG74" s="62" t="str">
        <f t="shared" si="39"/>
        <v/>
      </c>
      <c r="AH74" s="62" t="str">
        <f t="shared" si="40"/>
        <v/>
      </c>
      <c r="AI74" s="62" t="str">
        <f t="shared" si="41"/>
        <v/>
      </c>
      <c r="AJ74" s="62" t="str">
        <f t="shared" si="42"/>
        <v/>
      </c>
      <c r="AK74" s="62" t="str">
        <f t="shared" si="51"/>
        <v/>
      </c>
      <c r="AL74" s="62" t="str">
        <f t="shared" si="52"/>
        <v/>
      </c>
      <c r="AM74" s="62" t="str">
        <f t="shared" si="53"/>
        <v/>
      </c>
      <c r="AN74" s="62" t="str">
        <f t="shared" si="54"/>
        <v/>
      </c>
      <c r="AO74" s="62" t="str">
        <f t="shared" si="55"/>
        <v/>
      </c>
      <c r="AP74" s="62" t="str">
        <f t="shared" si="56"/>
        <v/>
      </c>
      <c r="AQ74" s="62"/>
      <c r="AR74" s="62" t="str">
        <f t="shared" si="43"/>
        <v/>
      </c>
      <c r="AS74" s="62" t="str">
        <f t="shared" si="44"/>
        <v/>
      </c>
      <c r="AT74" s="62" t="str">
        <f t="shared" si="45"/>
        <v/>
      </c>
      <c r="AU74" s="62" t="str">
        <f t="shared" si="38"/>
        <v/>
      </c>
      <c r="AV74" s="62" t="str">
        <f t="shared" si="46"/>
        <v/>
      </c>
      <c r="AW74" s="62" t="str">
        <f t="shared" si="47"/>
        <v/>
      </c>
    </row>
    <row r="75" spans="1:49">
      <c r="A75" s="62">
        <v>1942</v>
      </c>
      <c r="B75" s="61">
        <v>4.3805541035023525</v>
      </c>
      <c r="C75" s="61">
        <v>3009</v>
      </c>
      <c r="D75" s="61"/>
      <c r="G75" s="61"/>
      <c r="H75" s="61"/>
      <c r="I75" s="61">
        <v>2.0419999999999998</v>
      </c>
      <c r="J75" s="61">
        <v>1.2197</v>
      </c>
      <c r="K75" s="61">
        <v>0.49199999999999999</v>
      </c>
      <c r="L75" s="61">
        <v>0.94399999999999995</v>
      </c>
      <c r="M75" s="61">
        <v>14.17088524</v>
      </c>
      <c r="N75" s="62" t="str">
        <f t="shared" si="48"/>
        <v/>
      </c>
      <c r="O75" s="61">
        <v>7.8140553454111021</v>
      </c>
      <c r="Z75" s="61">
        <v>3</v>
      </c>
      <c r="AB75" s="61"/>
      <c r="AC75" s="63" t="str">
        <f t="shared" si="49"/>
        <v/>
      </c>
      <c r="AD75" s="20" t="str">
        <f t="shared" si="58"/>
        <v/>
      </c>
      <c r="AE75" s="62" t="str">
        <f t="shared" si="50"/>
        <v/>
      </c>
      <c r="AF75" s="20" t="str">
        <f t="shared" si="57"/>
        <v/>
      </c>
      <c r="AG75" s="62" t="str">
        <f t="shared" si="39"/>
        <v/>
      </c>
      <c r="AH75" s="62" t="str">
        <f t="shared" si="40"/>
        <v/>
      </c>
      <c r="AI75" s="62" t="str">
        <f t="shared" si="41"/>
        <v/>
      </c>
      <c r="AJ75" s="62" t="str">
        <f t="shared" si="42"/>
        <v/>
      </c>
      <c r="AK75" s="62" t="str">
        <f t="shared" si="51"/>
        <v/>
      </c>
      <c r="AL75" s="62" t="str">
        <f t="shared" si="52"/>
        <v/>
      </c>
      <c r="AM75" s="62" t="str">
        <f t="shared" si="53"/>
        <v/>
      </c>
      <c r="AN75" s="62" t="str">
        <f t="shared" si="54"/>
        <v/>
      </c>
      <c r="AO75" s="62" t="str">
        <f t="shared" si="55"/>
        <v/>
      </c>
      <c r="AP75" s="62" t="str">
        <f t="shared" si="56"/>
        <v/>
      </c>
      <c r="AQ75" s="62"/>
      <c r="AR75" s="62" t="str">
        <f t="shared" si="43"/>
        <v/>
      </c>
      <c r="AS75" s="62" t="str">
        <f t="shared" si="44"/>
        <v/>
      </c>
      <c r="AT75" s="62" t="str">
        <f t="shared" si="45"/>
        <v/>
      </c>
      <c r="AU75" s="62" t="str">
        <f t="shared" si="38"/>
        <v/>
      </c>
      <c r="AV75" s="62" t="str">
        <f t="shared" si="46"/>
        <v/>
      </c>
      <c r="AW75" s="62" t="str">
        <f t="shared" si="47"/>
        <v/>
      </c>
    </row>
    <row r="76" spans="1:49">
      <c r="A76" s="62">
        <v>1943</v>
      </c>
      <c r="B76" s="61">
        <v>4.3805541035023525</v>
      </c>
      <c r="C76" s="61">
        <v>3032</v>
      </c>
      <c r="D76" s="61"/>
      <c r="G76" s="61"/>
      <c r="H76" s="61"/>
      <c r="I76" s="61">
        <v>1.8959999999999999</v>
      </c>
      <c r="J76" s="61">
        <v>1.4055</v>
      </c>
      <c r="K76" s="61">
        <v>0.53900000000000003</v>
      </c>
      <c r="L76" s="61">
        <v>1.008</v>
      </c>
      <c r="M76" s="61">
        <v>13.77734349</v>
      </c>
      <c r="N76" s="62" t="str">
        <f t="shared" si="48"/>
        <v/>
      </c>
      <c r="O76" s="61">
        <v>7.9932311367708486</v>
      </c>
      <c r="Z76" s="61">
        <v>3</v>
      </c>
      <c r="AB76" s="61"/>
      <c r="AC76" s="63" t="str">
        <f t="shared" si="49"/>
        <v/>
      </c>
      <c r="AD76" s="20" t="str">
        <f t="shared" si="58"/>
        <v/>
      </c>
      <c r="AE76" s="62" t="str">
        <f t="shared" si="50"/>
        <v/>
      </c>
      <c r="AF76" s="20" t="str">
        <f t="shared" si="57"/>
        <v/>
      </c>
      <c r="AG76" s="62" t="str">
        <f t="shared" si="39"/>
        <v/>
      </c>
      <c r="AH76" s="62" t="str">
        <f t="shared" si="40"/>
        <v/>
      </c>
      <c r="AI76" s="62" t="str">
        <f t="shared" si="41"/>
        <v/>
      </c>
      <c r="AJ76" s="62" t="str">
        <f t="shared" si="42"/>
        <v/>
      </c>
      <c r="AK76" s="62" t="str">
        <f t="shared" si="51"/>
        <v/>
      </c>
      <c r="AL76" s="62" t="str">
        <f t="shared" si="52"/>
        <v/>
      </c>
      <c r="AM76" s="62" t="str">
        <f t="shared" si="53"/>
        <v/>
      </c>
      <c r="AN76" s="62" t="str">
        <f t="shared" si="54"/>
        <v/>
      </c>
      <c r="AO76" s="62" t="str">
        <f t="shared" si="55"/>
        <v/>
      </c>
      <c r="AP76" s="62" t="str">
        <f t="shared" si="56"/>
        <v/>
      </c>
      <c r="AQ76" s="62"/>
      <c r="AR76" s="62" t="str">
        <f t="shared" si="43"/>
        <v/>
      </c>
      <c r="AS76" s="62" t="str">
        <f t="shared" si="44"/>
        <v/>
      </c>
      <c r="AT76" s="62" t="str">
        <f t="shared" si="45"/>
        <v/>
      </c>
      <c r="AU76" s="62" t="str">
        <f t="shared" si="38"/>
        <v/>
      </c>
      <c r="AV76" s="62" t="str">
        <f t="shared" si="46"/>
        <v/>
      </c>
      <c r="AW76" s="62" t="str">
        <f t="shared" si="47"/>
        <v/>
      </c>
    </row>
    <row r="77" spans="1:49">
      <c r="A77" s="62">
        <v>1944</v>
      </c>
      <c r="B77" s="61">
        <v>4.3805541035023525</v>
      </c>
      <c r="C77" s="61">
        <v>3060</v>
      </c>
      <c r="D77" s="61"/>
      <c r="G77" s="61"/>
      <c r="H77" s="61"/>
      <c r="I77" s="61">
        <v>2.274</v>
      </c>
      <c r="J77" s="74"/>
      <c r="K77" s="61">
        <v>0.51700000000000002</v>
      </c>
      <c r="L77" s="61">
        <v>0.72199999999999998</v>
      </c>
      <c r="M77" s="61">
        <v>12.931741130000001</v>
      </c>
      <c r="N77" s="62" t="str">
        <f t="shared" si="48"/>
        <v/>
      </c>
      <c r="O77" s="61">
        <v>8.0927732430818153</v>
      </c>
      <c r="Z77" s="61">
        <v>3</v>
      </c>
      <c r="AB77" s="61"/>
      <c r="AC77" s="63" t="str">
        <f t="shared" si="49"/>
        <v/>
      </c>
      <c r="AD77" s="20" t="str">
        <f t="shared" si="58"/>
        <v/>
      </c>
      <c r="AE77" s="62" t="str">
        <f t="shared" si="50"/>
        <v/>
      </c>
      <c r="AF77" s="20" t="str">
        <f t="shared" si="57"/>
        <v/>
      </c>
      <c r="AG77" s="62" t="str">
        <f t="shared" si="39"/>
        <v/>
      </c>
      <c r="AH77" s="62" t="str">
        <f t="shared" si="40"/>
        <v/>
      </c>
      <c r="AI77" s="62" t="str">
        <f t="shared" si="41"/>
        <v/>
      </c>
      <c r="AJ77" s="62" t="str">
        <f t="shared" si="42"/>
        <v/>
      </c>
      <c r="AK77" s="62" t="str">
        <f t="shared" si="51"/>
        <v/>
      </c>
      <c r="AL77" s="62" t="str">
        <f t="shared" si="52"/>
        <v/>
      </c>
      <c r="AM77" s="62" t="str">
        <f t="shared" si="53"/>
        <v/>
      </c>
      <c r="AN77" s="62" t="str">
        <f t="shared" si="54"/>
        <v/>
      </c>
      <c r="AO77" s="62" t="str">
        <f t="shared" si="55"/>
        <v/>
      </c>
      <c r="AP77" s="62" t="str">
        <f t="shared" si="56"/>
        <v/>
      </c>
      <c r="AQ77" s="62"/>
      <c r="AR77" s="62" t="str">
        <f t="shared" si="43"/>
        <v/>
      </c>
      <c r="AS77" s="62" t="str">
        <f t="shared" si="44"/>
        <v/>
      </c>
      <c r="AT77" s="62" t="str">
        <f t="shared" si="45"/>
        <v/>
      </c>
      <c r="AU77" s="62" t="str">
        <f t="shared" si="38"/>
        <v/>
      </c>
      <c r="AV77" s="62" t="str">
        <f t="shared" si="46"/>
        <v/>
      </c>
      <c r="AW77" s="62" t="str">
        <f t="shared" si="47"/>
        <v/>
      </c>
    </row>
    <row r="78" spans="1:49">
      <c r="A78" s="62">
        <v>1945</v>
      </c>
      <c r="B78" s="61">
        <v>4.7179371692376986</v>
      </c>
      <c r="C78" s="61">
        <v>3091</v>
      </c>
      <c r="D78" s="61"/>
      <c r="G78" s="61"/>
      <c r="H78" s="61"/>
      <c r="I78" s="61">
        <v>1.224</v>
      </c>
      <c r="J78" s="74"/>
      <c r="K78" s="61">
        <v>0.32600000000000001</v>
      </c>
      <c r="L78" s="61">
        <v>1.206</v>
      </c>
      <c r="M78" s="61">
        <v>14.36027721</v>
      </c>
      <c r="N78" s="62" t="str">
        <f t="shared" si="48"/>
        <v/>
      </c>
      <c r="O78" s="61">
        <v>8.2420864025482707</v>
      </c>
      <c r="Z78" s="61">
        <v>3</v>
      </c>
      <c r="AB78" s="61"/>
      <c r="AC78" s="63" t="str">
        <f t="shared" si="49"/>
        <v/>
      </c>
      <c r="AD78" s="20" t="str">
        <f t="shared" si="58"/>
        <v/>
      </c>
      <c r="AE78" s="62" t="str">
        <f t="shared" si="50"/>
        <v/>
      </c>
      <c r="AF78" s="20" t="str">
        <f t="shared" si="57"/>
        <v/>
      </c>
      <c r="AG78" s="62" t="str">
        <f t="shared" si="39"/>
        <v/>
      </c>
      <c r="AH78" s="62" t="str">
        <f t="shared" si="40"/>
        <v/>
      </c>
      <c r="AI78" s="62" t="str">
        <f t="shared" si="41"/>
        <v/>
      </c>
      <c r="AJ78" s="62" t="str">
        <f t="shared" si="42"/>
        <v/>
      </c>
      <c r="AK78" s="62" t="str">
        <f t="shared" si="51"/>
        <v/>
      </c>
      <c r="AL78" s="62" t="str">
        <f t="shared" si="52"/>
        <v/>
      </c>
      <c r="AM78" s="62" t="str">
        <f t="shared" si="53"/>
        <v/>
      </c>
      <c r="AN78" s="62" t="str">
        <f t="shared" si="54"/>
        <v/>
      </c>
      <c r="AO78" s="62" t="str">
        <f t="shared" si="55"/>
        <v/>
      </c>
      <c r="AP78" s="62" t="str">
        <f t="shared" si="56"/>
        <v/>
      </c>
      <c r="AQ78" s="62"/>
      <c r="AR78" s="62" t="str">
        <f t="shared" si="43"/>
        <v/>
      </c>
      <c r="AS78" s="62" t="str">
        <f t="shared" si="44"/>
        <v/>
      </c>
      <c r="AT78" s="62" t="str">
        <f t="shared" si="45"/>
        <v/>
      </c>
      <c r="AU78" s="62" t="str">
        <f t="shared" si="38"/>
        <v/>
      </c>
      <c r="AV78" s="62" t="str">
        <f t="shared" si="46"/>
        <v/>
      </c>
      <c r="AW78" s="62" t="str">
        <f t="shared" si="47"/>
        <v/>
      </c>
    </row>
    <row r="79" spans="1:49">
      <c r="A79" s="62">
        <v>1946</v>
      </c>
      <c r="B79" s="61">
        <v>7</v>
      </c>
      <c r="C79" s="61">
        <v>3127</v>
      </c>
      <c r="D79" s="61">
        <v>10.778</v>
      </c>
      <c r="G79" s="61"/>
      <c r="H79" s="61">
        <v>0.31053998900000002</v>
      </c>
      <c r="I79" s="61">
        <v>2.2749999999999999</v>
      </c>
      <c r="K79" s="61">
        <v>1.202</v>
      </c>
      <c r="L79" s="61">
        <v>2.1970000000000001</v>
      </c>
      <c r="M79" s="61">
        <v>15.65937495</v>
      </c>
      <c r="N79" s="62">
        <f t="shared" si="48"/>
        <v>5.1956419794524882</v>
      </c>
      <c r="O79" s="61">
        <v>8.4411706151702113</v>
      </c>
      <c r="Z79" s="61">
        <v>2.5</v>
      </c>
      <c r="AB79" s="61"/>
      <c r="AC79" s="63" t="str">
        <f t="shared" si="49"/>
        <v/>
      </c>
      <c r="AD79" s="20" t="str">
        <f t="shared" si="58"/>
        <v/>
      </c>
      <c r="AE79" s="62" t="str">
        <f t="shared" si="50"/>
        <v/>
      </c>
      <c r="AF79" s="20">
        <f t="shared" si="57"/>
        <v>0.31053998900000002</v>
      </c>
      <c r="AG79" s="62">
        <f t="shared" si="39"/>
        <v>0.21107812210057522</v>
      </c>
      <c r="AH79" s="62" t="str">
        <f t="shared" si="40"/>
        <v/>
      </c>
      <c r="AI79" s="62">
        <f t="shared" si="41"/>
        <v>0.11152347374280942</v>
      </c>
      <c r="AJ79" s="62">
        <f t="shared" si="42"/>
        <v>0.20384115791426979</v>
      </c>
      <c r="AK79" s="62">
        <f t="shared" si="51"/>
        <v>-9.2317684171460371E-2</v>
      </c>
      <c r="AL79" s="62" t="str">
        <f t="shared" si="52"/>
        <v/>
      </c>
      <c r="AM79" s="62" t="str">
        <f t="shared" si="53"/>
        <v/>
      </c>
      <c r="AN79" s="62" t="str">
        <f t="shared" si="54"/>
        <v/>
      </c>
      <c r="AO79" s="62" t="str">
        <f t="shared" si="55"/>
        <v/>
      </c>
      <c r="AP79" s="62" t="str">
        <f t="shared" si="56"/>
        <v/>
      </c>
      <c r="AQ79" s="62"/>
      <c r="AR79" s="62" t="str">
        <f t="shared" si="43"/>
        <v/>
      </c>
      <c r="AS79" s="62" t="str">
        <f t="shared" si="44"/>
        <v/>
      </c>
      <c r="AT79" s="62" t="str">
        <f t="shared" si="45"/>
        <v/>
      </c>
      <c r="AU79" s="62" t="str">
        <f t="shared" si="38"/>
        <v/>
      </c>
      <c r="AV79" s="62" t="str">
        <f t="shared" si="46"/>
        <v/>
      </c>
      <c r="AW79" s="62" t="str">
        <f t="shared" si="47"/>
        <v/>
      </c>
    </row>
    <row r="80" spans="1:49">
      <c r="A80" s="62">
        <v>1947</v>
      </c>
      <c r="B80" s="61">
        <v>8</v>
      </c>
      <c r="C80" s="61">
        <v>3165</v>
      </c>
      <c r="D80" s="61">
        <v>12.686999999999999</v>
      </c>
      <c r="G80" s="61"/>
      <c r="H80" s="61">
        <v>0.37211318700000001</v>
      </c>
      <c r="I80" s="61">
        <v>2.95</v>
      </c>
      <c r="K80" s="61">
        <v>1.82</v>
      </c>
      <c r="L80" s="61">
        <v>3.82</v>
      </c>
      <c r="M80" s="61">
        <v>17.592341380000001</v>
      </c>
      <c r="N80" s="62">
        <f t="shared" si="48"/>
        <v>5.3785464514049472</v>
      </c>
      <c r="O80" s="61">
        <v>8.4809874576945994</v>
      </c>
      <c r="Z80" s="61">
        <v>2.5</v>
      </c>
      <c r="AB80" s="61">
        <v>0.53049999999999997</v>
      </c>
      <c r="AC80" s="63" t="str">
        <f t="shared" si="49"/>
        <v/>
      </c>
      <c r="AD80" s="20" t="str">
        <f t="shared" si="58"/>
        <v/>
      </c>
      <c r="AE80" s="62" t="str">
        <f t="shared" si="50"/>
        <v/>
      </c>
      <c r="AF80" s="20">
        <f t="shared" si="57"/>
        <v>0.37211318700000001</v>
      </c>
      <c r="AG80" s="62">
        <f t="shared" si="39"/>
        <v>0.23252147867896275</v>
      </c>
      <c r="AH80" s="62" t="str">
        <f t="shared" si="40"/>
        <v/>
      </c>
      <c r="AI80" s="62">
        <f t="shared" si="41"/>
        <v>0.14345392921888547</v>
      </c>
      <c r="AJ80" s="62">
        <f t="shared" si="42"/>
        <v>0.30109560967919918</v>
      </c>
      <c r="AK80" s="62">
        <f t="shared" si="51"/>
        <v>-0.15764168046031371</v>
      </c>
      <c r="AL80" s="62" t="str">
        <f t="shared" si="52"/>
        <v/>
      </c>
      <c r="AM80" s="62" t="str">
        <f t="shared" si="53"/>
        <v/>
      </c>
      <c r="AN80" s="62" t="str">
        <f t="shared" si="54"/>
        <v/>
      </c>
      <c r="AO80" s="62" t="str">
        <f t="shared" si="55"/>
        <v/>
      </c>
      <c r="AP80" s="62" t="str">
        <f t="shared" si="56"/>
        <v/>
      </c>
      <c r="AQ80" s="62"/>
      <c r="AR80" s="62" t="str">
        <f t="shared" si="43"/>
        <v/>
      </c>
      <c r="AS80" s="62" t="str">
        <f t="shared" si="44"/>
        <v/>
      </c>
      <c r="AT80" s="62" t="str">
        <f t="shared" si="45"/>
        <v/>
      </c>
      <c r="AU80" s="62">
        <f t="shared" si="38"/>
        <v>-9.5979680239695955E-3</v>
      </c>
      <c r="AV80" s="62" t="str">
        <f t="shared" si="46"/>
        <v/>
      </c>
      <c r="AW80" s="62">
        <f t="shared" si="47"/>
        <v>0.53049999999999997</v>
      </c>
    </row>
    <row r="81" spans="1:49">
      <c r="A81" s="62">
        <v>1948</v>
      </c>
      <c r="B81" s="61">
        <v>9.25</v>
      </c>
      <c r="C81" s="61">
        <v>3201</v>
      </c>
      <c r="D81" s="61">
        <v>13.904</v>
      </c>
      <c r="G81" s="61"/>
      <c r="H81" s="61">
        <v>0.36521864199999998</v>
      </c>
      <c r="I81" s="61">
        <v>3.4860000000000002</v>
      </c>
      <c r="K81" s="61">
        <v>2.0609999999999999</v>
      </c>
      <c r="L81" s="61">
        <v>3.722</v>
      </c>
      <c r="M81" s="61">
        <v>18.61514</v>
      </c>
      <c r="N81" s="62">
        <f t="shared" si="48"/>
        <v>5.5079643458403815</v>
      </c>
      <c r="O81" s="61">
        <v>8.4212621939080172</v>
      </c>
      <c r="Z81" s="61">
        <v>2.5</v>
      </c>
      <c r="AB81" s="61">
        <v>0.45540000000000003</v>
      </c>
      <c r="AC81" s="63" t="str">
        <f t="shared" si="49"/>
        <v/>
      </c>
      <c r="AD81" s="20" t="str">
        <f t="shared" si="58"/>
        <v/>
      </c>
      <c r="AE81" s="62" t="str">
        <f t="shared" si="50"/>
        <v/>
      </c>
      <c r="AF81" s="20">
        <f t="shared" si="57"/>
        <v>0.36521864199999998</v>
      </c>
      <c r="AG81" s="62">
        <f t="shared" si="39"/>
        <v>0.25071921749136938</v>
      </c>
      <c r="AH81" s="62" t="str">
        <f t="shared" si="40"/>
        <v/>
      </c>
      <c r="AI81" s="62">
        <f t="shared" si="41"/>
        <v>0.1482307249712313</v>
      </c>
      <c r="AJ81" s="62">
        <f t="shared" si="42"/>
        <v>0.26769275028768702</v>
      </c>
      <c r="AK81" s="62">
        <f t="shared" si="51"/>
        <v>-0.11946202531645572</v>
      </c>
      <c r="AL81" s="62" t="str">
        <f t="shared" si="52"/>
        <v/>
      </c>
      <c r="AM81" s="62" t="str">
        <f t="shared" si="53"/>
        <v/>
      </c>
      <c r="AN81" s="62" t="str">
        <f t="shared" si="54"/>
        <v/>
      </c>
      <c r="AO81" s="62" t="str">
        <f t="shared" si="55"/>
        <v/>
      </c>
      <c r="AP81" s="62" t="str">
        <f t="shared" si="56"/>
        <v/>
      </c>
      <c r="AQ81" s="62"/>
      <c r="AR81" s="62" t="str">
        <f t="shared" si="43"/>
        <v/>
      </c>
      <c r="AS81" s="62" t="str">
        <f t="shared" si="44"/>
        <v/>
      </c>
      <c r="AT81" s="62" t="str">
        <f t="shared" si="45"/>
        <v/>
      </c>
      <c r="AU81" s="62">
        <f t="shared" si="38"/>
        <v>1.2230536642279417E-3</v>
      </c>
      <c r="AV81" s="62" t="str">
        <f t="shared" si="46"/>
        <v/>
      </c>
      <c r="AW81" s="62">
        <f t="shared" si="47"/>
        <v>0.45540000000000003</v>
      </c>
    </row>
    <row r="82" spans="1:49" ht="14.7" thickBot="1">
      <c r="A82" s="62">
        <v>1949</v>
      </c>
      <c r="B82" s="61">
        <v>9.1999999999999993</v>
      </c>
      <c r="C82" s="61">
        <v>3234</v>
      </c>
      <c r="D82" s="61">
        <v>14.917</v>
      </c>
      <c r="G82" s="61"/>
      <c r="H82" s="61">
        <v>0.37943286199999998</v>
      </c>
      <c r="I82" s="61">
        <v>4.0019999999999998</v>
      </c>
      <c r="J82" s="61">
        <v>6.2</v>
      </c>
      <c r="K82" s="61">
        <v>2.1360000000000001</v>
      </c>
      <c r="L82" s="61">
        <v>4.2210000000000001</v>
      </c>
      <c r="M82" s="61">
        <v>18.918495109999999</v>
      </c>
      <c r="N82" s="62">
        <f t="shared" si="48"/>
        <v>5.7551709622236293</v>
      </c>
      <c r="O82" s="61">
        <v>8.4511248258013083</v>
      </c>
      <c r="Z82" s="61">
        <v>2.5</v>
      </c>
      <c r="AB82" s="61">
        <v>0.4168</v>
      </c>
      <c r="AC82" s="63" t="str">
        <f t="shared" si="49"/>
        <v/>
      </c>
      <c r="AD82" s="20" t="str">
        <f t="shared" si="58"/>
        <v/>
      </c>
      <c r="AE82" s="62" t="str">
        <f t="shared" si="50"/>
        <v/>
      </c>
      <c r="AF82" s="20">
        <f t="shared" si="57"/>
        <v>0.37943286199999998</v>
      </c>
      <c r="AG82" s="62">
        <f t="shared" si="39"/>
        <v>0.26828450760876849</v>
      </c>
      <c r="AH82" s="62">
        <f t="shared" si="40"/>
        <v>0.415633170208487</v>
      </c>
      <c r="AI82" s="62">
        <f t="shared" si="41"/>
        <v>0.14319233089763359</v>
      </c>
      <c r="AJ82" s="62">
        <f t="shared" si="42"/>
        <v>0.28296574378226186</v>
      </c>
      <c r="AK82" s="62">
        <f t="shared" si="51"/>
        <v>-0.13977341288462827</v>
      </c>
      <c r="AL82" s="62" t="str">
        <f t="shared" si="52"/>
        <v/>
      </c>
      <c r="AM82" s="62" t="str">
        <f t="shared" si="53"/>
        <v/>
      </c>
      <c r="AN82" s="62" t="str">
        <f t="shared" si="54"/>
        <v/>
      </c>
      <c r="AO82" s="62" t="str">
        <f t="shared" si="55"/>
        <v/>
      </c>
      <c r="AP82" s="62" t="str">
        <f t="shared" si="56"/>
        <v/>
      </c>
      <c r="AQ82" s="62"/>
      <c r="AR82" s="62" t="str">
        <f t="shared" si="43"/>
        <v/>
      </c>
      <c r="AS82" s="62" t="str">
        <f t="shared" si="44"/>
        <v/>
      </c>
      <c r="AT82" s="62" t="str">
        <f t="shared" si="45"/>
        <v/>
      </c>
      <c r="AU82" s="62">
        <f t="shared" si="38"/>
        <v>-1.8903640774817723E-2</v>
      </c>
      <c r="AV82" s="62" t="str">
        <f t="shared" si="46"/>
        <v/>
      </c>
      <c r="AW82" s="62">
        <f t="shared" si="47"/>
        <v>0.4168</v>
      </c>
    </row>
    <row r="83" spans="1:49" s="72" customFormat="1" ht="14.7" thickTop="1">
      <c r="A83" s="71">
        <v>1950</v>
      </c>
      <c r="B83" s="61">
        <v>9.6999999999999993</v>
      </c>
      <c r="C83" s="61">
        <v>3265</v>
      </c>
      <c r="D83" s="72">
        <v>16.425000000000001</v>
      </c>
      <c r="E83" s="62"/>
      <c r="F83" s="72">
        <v>0.61978128499999996</v>
      </c>
      <c r="G83" s="61"/>
      <c r="H83" s="72">
        <v>0.35403348600000001</v>
      </c>
      <c r="I83" s="72">
        <v>4.7389999999999999</v>
      </c>
      <c r="J83" s="72">
        <v>4.4180000000000001</v>
      </c>
      <c r="K83" s="72">
        <v>2.7890000000000001</v>
      </c>
      <c r="L83" s="72">
        <v>4.8460000000000001</v>
      </c>
      <c r="M83" s="72">
        <v>19.65905051</v>
      </c>
      <c r="N83" s="71">
        <f t="shared" si="48"/>
        <v>6.0403624104543976</v>
      </c>
      <c r="O83" s="61">
        <v>8.8791558829384787</v>
      </c>
      <c r="P83" s="72">
        <v>6.4952715059999999</v>
      </c>
      <c r="Q83" s="72">
        <v>5.2612274899999996</v>
      </c>
      <c r="R83" s="72">
        <v>3.0713362850000001</v>
      </c>
      <c r="S83" s="72">
        <v>8.8078832289999998</v>
      </c>
      <c r="T83" s="72">
        <v>12.020688209999999</v>
      </c>
      <c r="U83" s="72">
        <v>3.2637220999999998</v>
      </c>
      <c r="V83" s="72">
        <v>1.5344420000000001</v>
      </c>
      <c r="W83" s="72">
        <v>2129.3546999999999</v>
      </c>
      <c r="X83" s="72">
        <v>0.67389553800000002</v>
      </c>
      <c r="Z83" s="61">
        <v>2.5</v>
      </c>
      <c r="AB83" s="61">
        <v>0.2898</v>
      </c>
      <c r="AC83" s="63" t="str">
        <f t="shared" si="49"/>
        <v/>
      </c>
      <c r="AD83" s="20">
        <f t="shared" si="58"/>
        <v>0.61978128499999996</v>
      </c>
      <c r="AE83" s="62" t="str">
        <f t="shared" si="50"/>
        <v/>
      </c>
      <c r="AF83" s="20">
        <f t="shared" si="57"/>
        <v>0.35403348600000001</v>
      </c>
      <c r="AG83" s="62">
        <f t="shared" si="39"/>
        <v>0.28852359208523592</v>
      </c>
      <c r="AH83" s="62">
        <f t="shared" si="40"/>
        <v>0.26898021308980213</v>
      </c>
      <c r="AI83" s="62">
        <f t="shared" si="41"/>
        <v>0.16980213089802132</v>
      </c>
      <c r="AJ83" s="62">
        <f t="shared" si="42"/>
        <v>0.2950380517503805</v>
      </c>
      <c r="AK83" s="62">
        <f t="shared" si="51"/>
        <v>-0.12523592085235918</v>
      </c>
      <c r="AL83" s="62" t="str">
        <f t="shared" si="52"/>
        <v/>
      </c>
      <c r="AM83" s="62" t="str">
        <f t="shared" si="53"/>
        <v/>
      </c>
      <c r="AN83" s="62" t="str">
        <f t="shared" si="54"/>
        <v/>
      </c>
      <c r="AO83" s="62" t="str">
        <f t="shared" si="55"/>
        <v/>
      </c>
      <c r="AP83" s="62" t="str">
        <f t="shared" si="56"/>
        <v/>
      </c>
      <c r="AQ83" s="62">
        <f t="shared" ref="AQ83:AQ114" si="59">IF(OR(V83="",U83=""),"",LN(V83/U83))</f>
        <v>-0.75470149551059618</v>
      </c>
      <c r="AR83" s="62">
        <f t="shared" si="43"/>
        <v>6.9088727595454262</v>
      </c>
      <c r="AS83" s="62">
        <f t="shared" si="44"/>
        <v>0.67389553800000002</v>
      </c>
      <c r="AT83" s="62" t="str">
        <f t="shared" si="45"/>
        <v/>
      </c>
      <c r="AU83" s="62">
        <f t="shared" si="38"/>
        <v>-2.336526341624922E-2</v>
      </c>
      <c r="AV83" s="62" t="str">
        <f t="shared" si="46"/>
        <v/>
      </c>
      <c r="AW83" s="62">
        <f t="shared" si="47"/>
        <v>0.2898</v>
      </c>
    </row>
    <row r="84" spans="1:49">
      <c r="A84" s="62">
        <v>1951</v>
      </c>
      <c r="B84" s="61">
        <v>8.8000000000000007</v>
      </c>
      <c r="C84" s="61">
        <v>3296</v>
      </c>
      <c r="D84" s="61">
        <v>20.456</v>
      </c>
      <c r="F84">
        <v>0.56344477699999995</v>
      </c>
      <c r="G84" s="61"/>
      <c r="H84" s="61">
        <v>0.34781971099999998</v>
      </c>
      <c r="I84" s="61">
        <v>4.5970000000000004</v>
      </c>
      <c r="J84" s="61">
        <v>5.0119999999999996</v>
      </c>
      <c r="K84" s="61">
        <v>4.4269999999999996</v>
      </c>
      <c r="L84" s="61">
        <v>6.266</v>
      </c>
      <c r="M84" s="61">
        <v>20.539087760000001</v>
      </c>
      <c r="N84" s="62">
        <f t="shared" si="48"/>
        <v>7.1327286676148338</v>
      </c>
      <c r="O84" s="61">
        <v>10.272745371292052</v>
      </c>
      <c r="P84">
        <v>7.240700124</v>
      </c>
      <c r="Q84">
        <v>6.5257241710000002</v>
      </c>
      <c r="R84">
        <v>3.469490145</v>
      </c>
      <c r="S84">
        <v>12.043422229999999</v>
      </c>
      <c r="T84">
        <v>14.59239028</v>
      </c>
      <c r="U84">
        <v>3.294454</v>
      </c>
      <c r="V84">
        <v>1.5340769999999999</v>
      </c>
      <c r="W84">
        <v>2118.5718999999999</v>
      </c>
      <c r="X84">
        <v>0.67389553800000002</v>
      </c>
      <c r="Y84">
        <v>2.677556</v>
      </c>
      <c r="Z84" s="61">
        <v>2.5</v>
      </c>
      <c r="AB84" s="61">
        <v>0.24110000000000001</v>
      </c>
      <c r="AC84" s="63" t="str">
        <f t="shared" si="49"/>
        <v/>
      </c>
      <c r="AD84" s="20">
        <f t="shared" si="58"/>
        <v>0.56344477699999995</v>
      </c>
      <c r="AE84" s="62" t="str">
        <f t="shared" si="50"/>
        <v/>
      </c>
      <c r="AF84" s="20">
        <f t="shared" si="57"/>
        <v>0.34781971099999998</v>
      </c>
      <c r="AG84" s="62">
        <f t="shared" si="39"/>
        <v>0.22472624168947988</v>
      </c>
      <c r="AH84" s="62">
        <f t="shared" si="40"/>
        <v>0.245013687915526</v>
      </c>
      <c r="AI84" s="62">
        <f t="shared" si="41"/>
        <v>0.21641572154868985</v>
      </c>
      <c r="AJ84" s="62">
        <f t="shared" si="42"/>
        <v>0.30631599530700038</v>
      </c>
      <c r="AK84" s="62">
        <f t="shared" si="51"/>
        <v>-8.9900273758310528E-2</v>
      </c>
      <c r="AL84" s="62">
        <f t="shared" si="52"/>
        <v>-5.7586399293192092E-2</v>
      </c>
      <c r="AM84" s="62">
        <f t="shared" si="53"/>
        <v>4.9157716802167246E-2</v>
      </c>
      <c r="AN84" s="62">
        <f t="shared" si="54"/>
        <v>-4.4334939663264038E-2</v>
      </c>
      <c r="AO84" s="62">
        <f t="shared" si="55"/>
        <v>0.14664164424478579</v>
      </c>
      <c r="AP84" s="62">
        <f t="shared" si="56"/>
        <v>2.7641144593831893E-2</v>
      </c>
      <c r="AQ84" s="62">
        <f t="shared" si="59"/>
        <v>-0.76431155135675699</v>
      </c>
      <c r="AR84" s="62">
        <f t="shared" si="43"/>
        <v>6.8941859572417981</v>
      </c>
      <c r="AS84" s="62">
        <f t="shared" si="44"/>
        <v>0.67389553800000002</v>
      </c>
      <c r="AT84" s="62">
        <f t="shared" si="45"/>
        <v>0.13089342980054752</v>
      </c>
      <c r="AU84" s="62">
        <f t="shared" si="38"/>
        <v>-0.14122985166706498</v>
      </c>
      <c r="AV84" s="62" t="str">
        <f t="shared" si="46"/>
        <v/>
      </c>
      <c r="AW84" s="62">
        <f t="shared" si="47"/>
        <v>0.24110000000000001</v>
      </c>
    </row>
    <row r="85" spans="1:49">
      <c r="A85" s="62">
        <v>1952</v>
      </c>
      <c r="B85" s="61">
        <v>7.79</v>
      </c>
      <c r="C85" s="61">
        <v>3328</v>
      </c>
      <c r="D85" s="61">
        <v>22.564</v>
      </c>
      <c r="F85">
        <v>0.56869858699999998</v>
      </c>
      <c r="G85" s="61"/>
      <c r="H85" s="61">
        <v>0.34710157800000002</v>
      </c>
      <c r="I85" s="61">
        <v>5.0220000000000002</v>
      </c>
      <c r="J85" s="61">
        <v>4.3899999999999997</v>
      </c>
      <c r="K85" s="61">
        <v>4.0389999999999997</v>
      </c>
      <c r="L85" s="61">
        <v>6.2389999999999999</v>
      </c>
      <c r="M85" s="61">
        <v>21.064425020000002</v>
      </c>
      <c r="N85" s="62">
        <f t="shared" si="48"/>
        <v>7.5977763703912817</v>
      </c>
      <c r="O85" s="61">
        <v>11.198486959984068</v>
      </c>
      <c r="P85">
        <v>7.8204232999999999</v>
      </c>
      <c r="Q85">
        <v>6.7560660290000003</v>
      </c>
      <c r="R85">
        <v>3.9067251440000001</v>
      </c>
      <c r="S85">
        <v>12.23642596</v>
      </c>
      <c r="T85">
        <v>15.44029842</v>
      </c>
      <c r="U85">
        <v>3.3262972999999998</v>
      </c>
      <c r="V85">
        <v>1.5337130000000001</v>
      </c>
      <c r="W85">
        <v>2107.8436999999999</v>
      </c>
      <c r="X85">
        <v>0.67389553800000002</v>
      </c>
      <c r="Y85">
        <v>3.1582050000000002</v>
      </c>
      <c r="Z85" s="61">
        <v>2.5</v>
      </c>
      <c r="AB85" s="61">
        <v>0.216</v>
      </c>
      <c r="AC85" s="63" t="str">
        <f t="shared" si="49"/>
        <v/>
      </c>
      <c r="AD85" s="20">
        <f t="shared" si="58"/>
        <v>0.56869858699999998</v>
      </c>
      <c r="AE85" s="62" t="str">
        <f t="shared" si="50"/>
        <v/>
      </c>
      <c r="AF85" s="20">
        <f t="shared" si="57"/>
        <v>0.34710157800000002</v>
      </c>
      <c r="AG85" s="62">
        <f t="shared" si="39"/>
        <v>0.22256692075873072</v>
      </c>
      <c r="AH85" s="62">
        <f t="shared" si="40"/>
        <v>0.19455770253501151</v>
      </c>
      <c r="AI85" s="62">
        <f t="shared" si="41"/>
        <v>0.17900195000886365</v>
      </c>
      <c r="AJ85" s="62">
        <f t="shared" si="42"/>
        <v>0.27650239319269632</v>
      </c>
      <c r="AK85" s="62">
        <f t="shared" si="51"/>
        <v>-9.7500443183832664E-2</v>
      </c>
      <c r="AL85" s="62">
        <f t="shared" si="52"/>
        <v>1.3859021501085922E-2</v>
      </c>
      <c r="AM85" s="62">
        <f t="shared" si="53"/>
        <v>-2.8472916921075724E-2</v>
      </c>
      <c r="AN85" s="62">
        <f t="shared" si="54"/>
        <v>5.5530054989199946E-2</v>
      </c>
      <c r="AO85" s="62">
        <f t="shared" si="55"/>
        <v>-4.7263158245592324E-2</v>
      </c>
      <c r="AP85" s="62">
        <f t="shared" si="56"/>
        <v>-6.6810651002297107E-3</v>
      </c>
      <c r="AQ85" s="62">
        <f t="shared" si="59"/>
        <v>-0.77416817055400056</v>
      </c>
      <c r="AR85" s="62">
        <f t="shared" si="43"/>
        <v>6.8792525902482371</v>
      </c>
      <c r="AS85" s="62">
        <f t="shared" si="44"/>
        <v>0.67389553800000002</v>
      </c>
      <c r="AT85" s="62">
        <f t="shared" si="45"/>
        <v>0.13996653962063466</v>
      </c>
      <c r="AU85" s="62">
        <f t="shared" si="38"/>
        <v>-3.8161758093704985E-2</v>
      </c>
      <c r="AV85" s="62" t="str">
        <f t="shared" si="46"/>
        <v/>
      </c>
      <c r="AW85" s="62">
        <f t="shared" si="47"/>
        <v>0.216</v>
      </c>
    </row>
    <row r="86" spans="1:49">
      <c r="A86" s="62">
        <v>1953</v>
      </c>
      <c r="B86" s="61">
        <v>7.79</v>
      </c>
      <c r="C86" s="61">
        <v>3361</v>
      </c>
      <c r="D86" s="61">
        <v>22.884</v>
      </c>
      <c r="F86">
        <v>0.58897382099999995</v>
      </c>
      <c r="G86" s="61"/>
      <c r="H86" s="61">
        <v>0.352779234</v>
      </c>
      <c r="I86" s="61">
        <v>4.8899999999999997</v>
      </c>
      <c r="J86" s="61">
        <v>4.7190000000000003</v>
      </c>
      <c r="K86" s="61">
        <v>3.6320000000000001</v>
      </c>
      <c r="L86" s="61">
        <v>6.5140000000000002</v>
      </c>
      <c r="M86" s="61">
        <v>21.69111977</v>
      </c>
      <c r="N86" s="62">
        <f t="shared" si="48"/>
        <v>7.4094299485334778</v>
      </c>
      <c r="O86" s="61">
        <v>11.447342225761494</v>
      </c>
      <c r="P86">
        <v>7.8904001170000004</v>
      </c>
      <c r="Q86">
        <v>6.2435597349999998</v>
      </c>
      <c r="R86">
        <v>3.9882271469999999</v>
      </c>
      <c r="S86">
        <v>10.45086869</v>
      </c>
      <c r="T86">
        <v>14.62880168</v>
      </c>
      <c r="U86">
        <v>3.3594430000000002</v>
      </c>
      <c r="V86">
        <v>1.5333479999999999</v>
      </c>
      <c r="W86">
        <v>2097.1698999999999</v>
      </c>
      <c r="X86">
        <v>0.67389553800000002</v>
      </c>
      <c r="Y86">
        <v>3.290492</v>
      </c>
      <c r="Z86" s="61">
        <v>2.5</v>
      </c>
      <c r="AB86" s="61">
        <v>0.2382</v>
      </c>
      <c r="AC86" s="63" t="str">
        <f t="shared" si="49"/>
        <v/>
      </c>
      <c r="AD86" s="20">
        <f t="shared" si="58"/>
        <v>0.58897382099999995</v>
      </c>
      <c r="AE86" s="62" t="str">
        <f t="shared" si="50"/>
        <v/>
      </c>
      <c r="AF86" s="20">
        <f t="shared" si="57"/>
        <v>0.352779234</v>
      </c>
      <c r="AG86" s="62">
        <f t="shared" si="39"/>
        <v>0.21368641845831146</v>
      </c>
      <c r="AH86" s="62">
        <f t="shared" si="40"/>
        <v>0.20621394861038281</v>
      </c>
      <c r="AI86" s="62">
        <f t="shared" si="41"/>
        <v>0.15871351162384198</v>
      </c>
      <c r="AJ86" s="62">
        <f t="shared" si="42"/>
        <v>0.28465303268659325</v>
      </c>
      <c r="AK86" s="62">
        <f t="shared" si="51"/>
        <v>-0.12593952106275128</v>
      </c>
      <c r="AL86" s="62">
        <f t="shared" si="52"/>
        <v>3.4010277270854379E-2</v>
      </c>
      <c r="AM86" s="62">
        <f t="shared" si="53"/>
        <v>-5.3788166894802092E-2</v>
      </c>
      <c r="AN86" s="62">
        <f t="shared" si="54"/>
        <v>4.5749459443090834E-2</v>
      </c>
      <c r="AO86" s="62">
        <f t="shared" si="55"/>
        <v>-0.13263001921521705</v>
      </c>
      <c r="AP86" s="62">
        <f t="shared" si="56"/>
        <v>-2.8886453548020032E-2</v>
      </c>
      <c r="AQ86" s="62">
        <f t="shared" si="59"/>
        <v>-0.78432160642500792</v>
      </c>
      <c r="AR86" s="62">
        <f t="shared" si="43"/>
        <v>6.8640224417004125</v>
      </c>
      <c r="AS86" s="62">
        <f t="shared" si="44"/>
        <v>0.67389553800000002</v>
      </c>
      <c r="AT86" s="62">
        <f t="shared" si="45"/>
        <v>0.14379007166579269</v>
      </c>
      <c r="AU86" s="62">
        <f t="shared" si="38"/>
        <v>5.0102115312065335E-2</v>
      </c>
      <c r="AV86" s="62" t="str">
        <f t="shared" si="46"/>
        <v/>
      </c>
      <c r="AW86" s="62">
        <f t="shared" si="47"/>
        <v>0.2382</v>
      </c>
    </row>
    <row r="87" spans="1:49">
      <c r="A87" s="62">
        <v>1954</v>
      </c>
      <c r="B87" s="61">
        <v>7.93</v>
      </c>
      <c r="C87" s="61">
        <v>3394</v>
      </c>
      <c r="D87" s="61">
        <v>24.806000000000001</v>
      </c>
      <c r="F87">
        <v>0.58211929600000001</v>
      </c>
      <c r="G87" s="61"/>
      <c r="H87" s="61">
        <v>0.36845924400000002</v>
      </c>
      <c r="I87" s="61">
        <v>5.2229999999999999</v>
      </c>
      <c r="J87" s="61">
        <v>5.0830000000000002</v>
      </c>
      <c r="K87" s="61">
        <v>4.1669999999999998</v>
      </c>
      <c r="L87" s="61">
        <v>7.2770000000000001</v>
      </c>
      <c r="M87" s="61">
        <v>22.570644600000001</v>
      </c>
      <c r="N87" s="62">
        <f t="shared" si="48"/>
        <v>7.6437113986617344</v>
      </c>
      <c r="O87" s="61">
        <v>11.915190125423052</v>
      </c>
      <c r="P87">
        <v>8.2368833499999994</v>
      </c>
      <c r="Q87">
        <v>6.8032831920000003</v>
      </c>
      <c r="R87">
        <v>4.0796858150000004</v>
      </c>
      <c r="S87">
        <v>10.229997989999999</v>
      </c>
      <c r="T87">
        <v>14.533523669999999</v>
      </c>
      <c r="U87">
        <v>3.3927866999999998</v>
      </c>
      <c r="V87">
        <v>1.5329839999999999</v>
      </c>
      <c r="W87">
        <v>2086.5500999999999</v>
      </c>
      <c r="X87">
        <v>0.67389553800000002</v>
      </c>
      <c r="Y87">
        <v>3.9668909999999999</v>
      </c>
      <c r="Z87" s="61">
        <v>2.5</v>
      </c>
      <c r="AB87" s="61">
        <v>0.24079999999999999</v>
      </c>
      <c r="AC87" s="63" t="str">
        <f t="shared" si="49"/>
        <v/>
      </c>
      <c r="AD87" s="20">
        <f t="shared" si="58"/>
        <v>0.58211929600000001</v>
      </c>
      <c r="AE87" s="62" t="str">
        <f t="shared" si="50"/>
        <v/>
      </c>
      <c r="AF87" s="20">
        <f t="shared" si="57"/>
        <v>0.36845924400000002</v>
      </c>
      <c r="AG87" s="62">
        <f t="shared" si="39"/>
        <v>0.21055389825042328</v>
      </c>
      <c r="AH87" s="62">
        <f t="shared" si="40"/>
        <v>0.20491010239458196</v>
      </c>
      <c r="AI87" s="62">
        <f t="shared" si="41"/>
        <v>0.16798355236636298</v>
      </c>
      <c r="AJ87" s="62">
        <f t="shared" si="42"/>
        <v>0.29335644602112393</v>
      </c>
      <c r="AK87" s="62">
        <f t="shared" si="51"/>
        <v>-0.12537289365476095</v>
      </c>
      <c r="AL87" s="62">
        <f t="shared" si="52"/>
        <v>1.1845428601774916E-2</v>
      </c>
      <c r="AM87" s="62">
        <f t="shared" si="53"/>
        <v>5.4725063874341888E-2</v>
      </c>
      <c r="AN87" s="62">
        <f t="shared" si="54"/>
        <v>-8.4565928388475355E-3</v>
      </c>
      <c r="AO87" s="62">
        <f t="shared" si="55"/>
        <v>-5.2490483764854275E-2</v>
      </c>
      <c r="AP87" s="62">
        <f t="shared" si="56"/>
        <v>-3.7664109171127703E-2</v>
      </c>
      <c r="AQ87" s="62">
        <f t="shared" si="59"/>
        <v>-0.79443545632086054</v>
      </c>
      <c r="AR87" s="62">
        <f t="shared" si="43"/>
        <v>6.8488318549249909</v>
      </c>
      <c r="AS87" s="62">
        <f t="shared" si="44"/>
        <v>0.67389553800000002</v>
      </c>
      <c r="AT87" s="62">
        <f t="shared" si="45"/>
        <v>0.15991659275981618</v>
      </c>
      <c r="AU87" s="62">
        <f t="shared" si="38"/>
        <v>-6.1297640619063475E-3</v>
      </c>
      <c r="AV87" s="62" t="str">
        <f t="shared" si="46"/>
        <v/>
      </c>
      <c r="AW87" s="62">
        <f t="shared" si="47"/>
        <v>0.24079999999999999</v>
      </c>
    </row>
    <row r="88" spans="1:49">
      <c r="A88" s="62">
        <v>1955</v>
      </c>
      <c r="B88" s="61">
        <v>7.64</v>
      </c>
      <c r="C88" s="61">
        <v>3427</v>
      </c>
      <c r="D88" s="61">
        <v>26.376000000000001</v>
      </c>
      <c r="F88">
        <v>0.57452625999999996</v>
      </c>
      <c r="G88" s="61"/>
      <c r="H88" s="61">
        <v>0.366810737</v>
      </c>
      <c r="I88" s="61">
        <v>5.5519999999999996</v>
      </c>
      <c r="J88" s="61">
        <v>5.3339999999999996</v>
      </c>
      <c r="K88" s="61">
        <v>4.5279999999999996</v>
      </c>
      <c r="L88" s="61">
        <v>7.7830000000000004</v>
      </c>
      <c r="M88" s="61">
        <v>22.843151769999999</v>
      </c>
      <c r="N88" s="62">
        <f t="shared" si="48"/>
        <v>7.9532044461511946</v>
      </c>
      <c r="O88" s="61">
        <v>12.034640652996215</v>
      </c>
      <c r="P88">
        <v>8.3930230990000005</v>
      </c>
      <c r="Q88">
        <v>6.8208393039999997</v>
      </c>
      <c r="R88">
        <v>4.2201578489999996</v>
      </c>
      <c r="S88">
        <v>10.98781026</v>
      </c>
      <c r="T88">
        <v>14.77226301</v>
      </c>
      <c r="U88">
        <v>3.4259352999999999</v>
      </c>
      <c r="V88">
        <v>1.532619</v>
      </c>
      <c r="W88">
        <v>2075.9839999999999</v>
      </c>
      <c r="X88">
        <v>0.67389553800000002</v>
      </c>
      <c r="Y88">
        <v>4.3431009999999999</v>
      </c>
      <c r="Z88" s="61">
        <v>3.42</v>
      </c>
      <c r="AB88" s="61">
        <v>0.26769999999999999</v>
      </c>
      <c r="AC88" s="63" t="str">
        <f t="shared" si="49"/>
        <v/>
      </c>
      <c r="AD88" s="20">
        <f t="shared" si="58"/>
        <v>0.57452625999999996</v>
      </c>
      <c r="AE88" s="62" t="str">
        <f t="shared" si="50"/>
        <v/>
      </c>
      <c r="AF88" s="20">
        <f t="shared" si="57"/>
        <v>0.366810737</v>
      </c>
      <c r="AG88" s="62">
        <f t="shared" si="39"/>
        <v>0.21049438883833785</v>
      </c>
      <c r="AH88" s="62">
        <f t="shared" si="40"/>
        <v>0.20222929936305731</v>
      </c>
      <c r="AI88" s="62">
        <f t="shared" si="41"/>
        <v>0.1716712162572035</v>
      </c>
      <c r="AJ88" s="62">
        <f t="shared" si="42"/>
        <v>0.29507885956930541</v>
      </c>
      <c r="AK88" s="62">
        <f t="shared" si="51"/>
        <v>-0.12340764331210191</v>
      </c>
      <c r="AL88" s="62">
        <f t="shared" si="52"/>
        <v>-2.0912912930887685E-2</v>
      </c>
      <c r="AM88" s="62">
        <f t="shared" si="53"/>
        <v>-3.7114440680421606E-2</v>
      </c>
      <c r="AN88" s="62">
        <f t="shared" si="54"/>
        <v>-5.8390990515690905E-3</v>
      </c>
      <c r="AO88" s="62">
        <f t="shared" si="55"/>
        <v>3.1770464619959533E-2</v>
      </c>
      <c r="AP88" s="62">
        <f t="shared" si="56"/>
        <v>-2.339830875130345E-2</v>
      </c>
      <c r="AQ88" s="62">
        <f t="shared" si="59"/>
        <v>-0.80439647801574188</v>
      </c>
      <c r="AR88" s="62">
        <f t="shared" si="43"/>
        <v>6.8337940591112432</v>
      </c>
      <c r="AS88" s="62">
        <f t="shared" si="44"/>
        <v>0.67389553800000002</v>
      </c>
      <c r="AT88" s="62">
        <f t="shared" si="45"/>
        <v>0.16466109341825902</v>
      </c>
      <c r="AU88" s="62">
        <f t="shared" si="38"/>
        <v>-1.4691652052748604E-2</v>
      </c>
      <c r="AV88" s="62" t="str">
        <f t="shared" si="46"/>
        <v/>
      </c>
      <c r="AW88" s="62">
        <f t="shared" si="47"/>
        <v>0.26769999999999999</v>
      </c>
    </row>
    <row r="89" spans="1:49">
      <c r="A89" s="62">
        <v>1956</v>
      </c>
      <c r="B89" s="61">
        <v>7.52</v>
      </c>
      <c r="C89" s="61">
        <v>3460</v>
      </c>
      <c r="D89" s="61">
        <v>29.747</v>
      </c>
      <c r="F89">
        <v>0.54713805599999998</v>
      </c>
      <c r="G89" s="61"/>
      <c r="H89" s="61">
        <v>0.35953205399999999</v>
      </c>
      <c r="I89" s="61">
        <v>6.2169999999999996</v>
      </c>
      <c r="J89" s="61">
        <v>6.9560000000000004</v>
      </c>
      <c r="K89" s="61">
        <v>5.5170000000000003</v>
      </c>
      <c r="L89" s="61">
        <v>8.6530000000000005</v>
      </c>
      <c r="M89" s="61">
        <v>23.845145980000002</v>
      </c>
      <c r="N89" s="62">
        <f t="shared" si="48"/>
        <v>8.5108009087681715</v>
      </c>
      <c r="O89" s="61">
        <v>12.492534342026673</v>
      </c>
      <c r="P89">
        <v>8.7055872040000004</v>
      </c>
      <c r="Q89">
        <v>7.4866676390000002</v>
      </c>
      <c r="R89">
        <v>4.6056525239999999</v>
      </c>
      <c r="S89">
        <v>12.107780760000001</v>
      </c>
      <c r="T89">
        <v>15.32687896</v>
      </c>
      <c r="U89">
        <v>3.4585043</v>
      </c>
      <c r="V89">
        <v>1.5322549999999999</v>
      </c>
      <c r="W89">
        <v>2065.4715000000001</v>
      </c>
      <c r="X89">
        <v>0.67389553800000002</v>
      </c>
      <c r="Y89">
        <v>5.1146839999999996</v>
      </c>
      <c r="Z89" s="61">
        <v>3.5</v>
      </c>
      <c r="AB89" s="61">
        <v>0.2702</v>
      </c>
      <c r="AC89" s="63" t="str">
        <f t="shared" si="49"/>
        <v/>
      </c>
      <c r="AD89" s="20">
        <f t="shared" si="58"/>
        <v>0.54713805599999998</v>
      </c>
      <c r="AE89" s="62" t="str">
        <f t="shared" si="50"/>
        <v/>
      </c>
      <c r="AF89" s="20">
        <f t="shared" si="57"/>
        <v>0.35953205399999999</v>
      </c>
      <c r="AG89" s="62">
        <f t="shared" si="39"/>
        <v>0.20899586512925672</v>
      </c>
      <c r="AH89" s="62">
        <f t="shared" si="40"/>
        <v>0.23383870642417726</v>
      </c>
      <c r="AI89" s="62">
        <f t="shared" si="41"/>
        <v>0.18546408041147008</v>
      </c>
      <c r="AJ89" s="62">
        <f t="shared" si="42"/>
        <v>0.29088647594715433</v>
      </c>
      <c r="AK89" s="62">
        <f t="shared" si="51"/>
        <v>-0.10542239553568425</v>
      </c>
      <c r="AL89" s="62">
        <f t="shared" si="52"/>
        <v>-3.1196879936111959E-2</v>
      </c>
      <c r="AM89" s="62">
        <f t="shared" si="53"/>
        <v>2.5380131576652205E-2</v>
      </c>
      <c r="AN89" s="62">
        <f t="shared" si="54"/>
        <v>1.9650696812298859E-2</v>
      </c>
      <c r="AO89" s="62">
        <f t="shared" si="55"/>
        <v>2.9300654248843105E-2</v>
      </c>
      <c r="AP89" s="62">
        <f t="shared" si="56"/>
        <v>-3.090434920626961E-2</v>
      </c>
      <c r="AQ89" s="62">
        <f t="shared" si="59"/>
        <v>-0.81409570581785551</v>
      </c>
      <c r="AR89" s="62">
        <f t="shared" si="43"/>
        <v>6.8190181028119321</v>
      </c>
      <c r="AS89" s="62">
        <f t="shared" si="44"/>
        <v>0.67389553800000002</v>
      </c>
      <c r="AT89" s="62">
        <f t="shared" si="45"/>
        <v>0.17193948969643996</v>
      </c>
      <c r="AU89" s="62">
        <f t="shared" ref="AU89:AU120" si="60">IF(OR(Z88="",N89="",N88=""),"",Z88/100-LN(N89/N88))</f>
        <v>-3.3561129554739368E-2</v>
      </c>
      <c r="AV89" s="62" t="str">
        <f t="shared" si="46"/>
        <v/>
      </c>
      <c r="AW89" s="62">
        <f t="shared" si="47"/>
        <v>0.2702</v>
      </c>
    </row>
    <row r="90" spans="1:49">
      <c r="A90" s="62">
        <v>1957</v>
      </c>
      <c r="B90" s="61">
        <v>7.45</v>
      </c>
      <c r="C90" s="61">
        <v>3492</v>
      </c>
      <c r="D90" s="61">
        <v>31.774999999999999</v>
      </c>
      <c r="F90">
        <v>0.54325219400000002</v>
      </c>
      <c r="G90" s="61"/>
      <c r="H90" s="61">
        <v>0.36081825299999998</v>
      </c>
      <c r="I90" s="61">
        <v>7.375</v>
      </c>
      <c r="J90" s="61">
        <v>7.359</v>
      </c>
      <c r="K90" s="61">
        <v>5.867</v>
      </c>
      <c r="L90" s="61">
        <v>9.1029999999999998</v>
      </c>
      <c r="M90" s="61">
        <v>24.34967881</v>
      </c>
      <c r="N90" s="62">
        <f t="shared" si="48"/>
        <v>8.8210732692809461</v>
      </c>
      <c r="O90" s="61">
        <v>12.850885924746164</v>
      </c>
      <c r="P90">
        <v>8.8981115870000007</v>
      </c>
      <c r="Q90">
        <v>7.6230035129999996</v>
      </c>
      <c r="R90">
        <v>4.8815292169999998</v>
      </c>
      <c r="S90">
        <v>12.532496800000001</v>
      </c>
      <c r="T90">
        <v>16.180854199999999</v>
      </c>
      <c r="U90">
        <v>3.4904367000000001</v>
      </c>
      <c r="V90">
        <v>1.533317</v>
      </c>
      <c r="W90">
        <v>2055.0122000000001</v>
      </c>
      <c r="X90">
        <v>0.67389553800000002</v>
      </c>
      <c r="Y90">
        <v>5.5445270000000004</v>
      </c>
      <c r="Z90" s="61">
        <v>3.5</v>
      </c>
      <c r="AB90" s="61">
        <v>0.26900000000000002</v>
      </c>
      <c r="AC90" s="63" t="str">
        <f t="shared" si="49"/>
        <v/>
      </c>
      <c r="AD90" s="20">
        <f t="shared" si="58"/>
        <v>0.54325219400000002</v>
      </c>
      <c r="AE90" s="62" t="str">
        <f t="shared" si="50"/>
        <v/>
      </c>
      <c r="AF90" s="20">
        <f t="shared" si="57"/>
        <v>0.36081825299999998</v>
      </c>
      <c r="AG90" s="62">
        <f t="shared" si="39"/>
        <v>0.23210070810385525</v>
      </c>
      <c r="AH90" s="62">
        <f t="shared" si="40"/>
        <v>0.23159716758457907</v>
      </c>
      <c r="AI90" s="62">
        <f t="shared" si="41"/>
        <v>0.18464201416207712</v>
      </c>
      <c r="AJ90" s="62">
        <f t="shared" si="42"/>
        <v>0.28648308418568058</v>
      </c>
      <c r="AK90" s="62">
        <f t="shared" si="51"/>
        <v>-0.10184107002360346</v>
      </c>
      <c r="AL90" s="62">
        <f t="shared" si="52"/>
        <v>-1.3933450380888238E-2</v>
      </c>
      <c r="AM90" s="62">
        <f t="shared" si="53"/>
        <v>-1.7760833148736995E-2</v>
      </c>
      <c r="AN90" s="62">
        <f t="shared" si="54"/>
        <v>2.2366679744956906E-2</v>
      </c>
      <c r="AO90" s="62">
        <f t="shared" si="55"/>
        <v>-1.3307656189477312E-3</v>
      </c>
      <c r="AP90" s="62">
        <f t="shared" si="56"/>
        <v>1.8413125519015278E-2</v>
      </c>
      <c r="AQ90" s="62">
        <f t="shared" si="59"/>
        <v>-0.82259349472989929</v>
      </c>
      <c r="AR90" s="62">
        <f t="shared" si="43"/>
        <v>6.805443568922473</v>
      </c>
      <c r="AS90" s="62">
        <f t="shared" si="44"/>
        <v>0.67389553800000002</v>
      </c>
      <c r="AT90" s="62">
        <f t="shared" si="45"/>
        <v>0.1744933752950433</v>
      </c>
      <c r="AU90" s="62">
        <f t="shared" si="60"/>
        <v>-8.0749647944263619E-4</v>
      </c>
      <c r="AV90" s="62" t="str">
        <f t="shared" si="46"/>
        <v/>
      </c>
      <c r="AW90" s="62">
        <f t="shared" si="47"/>
        <v>0.26900000000000002</v>
      </c>
    </row>
    <row r="91" spans="1:49">
      <c r="A91" s="62">
        <v>1958</v>
      </c>
      <c r="B91" s="61">
        <v>7.1499999990000003</v>
      </c>
      <c r="C91" s="61">
        <v>3523</v>
      </c>
      <c r="D91" s="61">
        <v>31.919</v>
      </c>
      <c r="F91">
        <v>0.56116864600000005</v>
      </c>
      <c r="G91" s="61"/>
      <c r="H91" s="61">
        <v>0.37733011700000002</v>
      </c>
      <c r="I91" s="61">
        <v>7.4720000000000004</v>
      </c>
      <c r="J91" s="61">
        <v>7.0730000000000004</v>
      </c>
      <c r="K91" s="61">
        <v>5.3150000000000004</v>
      </c>
      <c r="L91" s="61">
        <v>9.359</v>
      </c>
      <c r="M91" s="61">
        <v>24.133128360000001</v>
      </c>
      <c r="N91" s="62">
        <f t="shared" si="48"/>
        <v>8.8618899575112522</v>
      </c>
      <c r="O91" s="61">
        <v>13.497909615767465</v>
      </c>
      <c r="P91">
        <v>9.2178044230000005</v>
      </c>
      <c r="Q91">
        <v>7.6218492519999996</v>
      </c>
      <c r="R91">
        <v>4.9963555599999996</v>
      </c>
      <c r="S91">
        <v>11.15211264</v>
      </c>
      <c r="T91">
        <v>15.6543618</v>
      </c>
      <c r="U91">
        <v>3.5214783999999999</v>
      </c>
      <c r="V91">
        <v>1.5173890000000001</v>
      </c>
      <c r="W91">
        <v>2044.6059</v>
      </c>
      <c r="X91">
        <v>0.67389553800000002</v>
      </c>
      <c r="Y91">
        <v>5.874403</v>
      </c>
      <c r="Z91" s="61">
        <v>3.5</v>
      </c>
      <c r="AB91" s="61">
        <v>0.28760000000000002</v>
      </c>
      <c r="AC91" s="63" t="str">
        <f t="shared" si="49"/>
        <v/>
      </c>
      <c r="AD91" s="20">
        <f t="shared" si="58"/>
        <v>0.56116864600000005</v>
      </c>
      <c r="AE91" s="62" t="str">
        <f t="shared" si="50"/>
        <v/>
      </c>
      <c r="AF91" s="20">
        <f t="shared" si="57"/>
        <v>0.37733011700000002</v>
      </c>
      <c r="AG91" s="62">
        <f t="shared" si="39"/>
        <v>0.23409254675898369</v>
      </c>
      <c r="AH91" s="62">
        <f t="shared" si="40"/>
        <v>0.22159215514270497</v>
      </c>
      <c r="AI91" s="62">
        <f t="shared" si="41"/>
        <v>0.16651524170556722</v>
      </c>
      <c r="AJ91" s="62">
        <f t="shared" si="42"/>
        <v>0.29321094019236194</v>
      </c>
      <c r="AK91" s="62">
        <f t="shared" si="51"/>
        <v>-0.12669569848679471</v>
      </c>
      <c r="AL91" s="62">
        <f t="shared" si="52"/>
        <v>3.0681297343736261E-2</v>
      </c>
      <c r="AM91" s="62">
        <f t="shared" si="53"/>
        <v>-4.7679364858212656E-3</v>
      </c>
      <c r="AN91" s="62">
        <f t="shared" si="54"/>
        <v>1.8633716867314923E-2</v>
      </c>
      <c r="AO91" s="62">
        <f t="shared" si="55"/>
        <v>-0.12131256730445059</v>
      </c>
      <c r="AP91" s="62">
        <f t="shared" si="56"/>
        <v>-3.7695623272662591E-2</v>
      </c>
      <c r="AQ91" s="62">
        <f t="shared" si="59"/>
        <v>-0.84188980678125691</v>
      </c>
      <c r="AR91" s="62">
        <f t="shared" si="43"/>
        <v>6.781070529187498</v>
      </c>
      <c r="AS91" s="62">
        <f t="shared" si="44"/>
        <v>0.67389553800000002</v>
      </c>
      <c r="AT91" s="62">
        <f t="shared" si="45"/>
        <v>0.18404094739810145</v>
      </c>
      <c r="AU91" s="62">
        <f t="shared" si="60"/>
        <v>3.0383493117337054E-2</v>
      </c>
      <c r="AV91" s="62" t="str">
        <f t="shared" si="46"/>
        <v/>
      </c>
      <c r="AW91" s="62">
        <f t="shared" si="47"/>
        <v>0.28760000000000002</v>
      </c>
    </row>
    <row r="92" spans="1:49">
      <c r="A92" s="62">
        <v>1959</v>
      </c>
      <c r="B92" s="61">
        <v>7.1549999990000002</v>
      </c>
      <c r="C92" s="61">
        <v>3553</v>
      </c>
      <c r="D92" s="61">
        <v>33.945999999999998</v>
      </c>
      <c r="F92">
        <v>0.56383712699999999</v>
      </c>
      <c r="G92" s="61"/>
      <c r="H92" s="61">
        <v>0.35597714000000003</v>
      </c>
      <c r="I92" s="61">
        <v>8.1240000000000006</v>
      </c>
      <c r="J92" s="61">
        <v>8.0869999999999997</v>
      </c>
      <c r="K92" s="61">
        <v>5.7889999999999997</v>
      </c>
      <c r="L92" s="61">
        <v>9.4489999999999998</v>
      </c>
      <c r="M92" s="61">
        <v>24.94583308</v>
      </c>
      <c r="N92" s="62">
        <f t="shared" si="48"/>
        <v>9.0406307078382078</v>
      </c>
      <c r="O92" s="61">
        <v>13.806490145331468</v>
      </c>
      <c r="P92">
        <v>9.3894852229999994</v>
      </c>
      <c r="Q92">
        <v>7.766559108</v>
      </c>
      <c r="R92">
        <v>5.1736083229999998</v>
      </c>
      <c r="S92">
        <v>10.886127200000001</v>
      </c>
      <c r="T92">
        <v>15.320520139999999</v>
      </c>
      <c r="U92">
        <v>3.5513233999999998</v>
      </c>
      <c r="V92">
        <v>1.516327</v>
      </c>
      <c r="W92">
        <v>2034.2523000000001</v>
      </c>
      <c r="X92">
        <v>0.67389553800000002</v>
      </c>
      <c r="Y92">
        <v>6.2315319999999996</v>
      </c>
      <c r="Z92" s="61">
        <v>3.5</v>
      </c>
      <c r="AB92" s="61">
        <v>0.29270000000000002</v>
      </c>
      <c r="AC92" s="63" t="str">
        <f t="shared" si="49"/>
        <v/>
      </c>
      <c r="AD92" s="20">
        <f t="shared" si="58"/>
        <v>0.56383712699999999</v>
      </c>
      <c r="AE92" s="62" t="str">
        <f t="shared" si="50"/>
        <v/>
      </c>
      <c r="AF92" s="20">
        <f t="shared" si="57"/>
        <v>0.35597714000000003</v>
      </c>
      <c r="AG92" s="62">
        <f t="shared" si="39"/>
        <v>0.23932127496612268</v>
      </c>
      <c r="AH92" s="62">
        <f t="shared" si="40"/>
        <v>0.23823130854887176</v>
      </c>
      <c r="AI92" s="62">
        <f t="shared" si="41"/>
        <v>0.17053555647204383</v>
      </c>
      <c r="AJ92" s="62">
        <f t="shared" si="42"/>
        <v>0.27835385612443292</v>
      </c>
      <c r="AK92" s="62">
        <f t="shared" si="51"/>
        <v>-0.10781829965238909</v>
      </c>
      <c r="AL92" s="62">
        <f t="shared" si="52"/>
        <v>-1.5152925080396439E-3</v>
      </c>
      <c r="AM92" s="62">
        <f t="shared" si="53"/>
        <v>-1.1606863715633649E-3</v>
      </c>
      <c r="AN92" s="62">
        <f t="shared" si="54"/>
        <v>1.489273604846722E-2</v>
      </c>
      <c r="AO92" s="62">
        <f t="shared" si="55"/>
        <v>-4.4108594899937216E-2</v>
      </c>
      <c r="AP92" s="62">
        <f t="shared" si="56"/>
        <v>-4.1525357164687103E-2</v>
      </c>
      <c r="AQ92" s="62">
        <f t="shared" si="59"/>
        <v>-0.8510293595823698</v>
      </c>
      <c r="AR92" s="62">
        <f t="shared" si="43"/>
        <v>6.7668542506315852</v>
      </c>
      <c r="AS92" s="62">
        <f t="shared" si="44"/>
        <v>0.67389553800000002</v>
      </c>
      <c r="AT92" s="62">
        <f t="shared" si="45"/>
        <v>0.18357190832498674</v>
      </c>
      <c r="AU92" s="62">
        <f t="shared" si="60"/>
        <v>1.5031114821211451E-2</v>
      </c>
      <c r="AV92" s="62" t="str">
        <f t="shared" si="46"/>
        <v/>
      </c>
      <c r="AW92" s="62">
        <f t="shared" si="47"/>
        <v>0.29270000000000002</v>
      </c>
    </row>
    <row r="93" spans="1:49">
      <c r="A93" s="62">
        <v>1960</v>
      </c>
      <c r="B93" s="61">
        <v>7.1474999989999999</v>
      </c>
      <c r="C93" s="61">
        <v>3581</v>
      </c>
      <c r="D93" s="61">
        <v>33.058</v>
      </c>
      <c r="F93">
        <v>0.563138896</v>
      </c>
      <c r="G93" s="61"/>
      <c r="H93" s="61">
        <v>0.28958194700000001</v>
      </c>
      <c r="I93" s="61">
        <v>8.5739999999999998</v>
      </c>
      <c r="J93" s="61">
        <v>9.2469999999999999</v>
      </c>
      <c r="K93" s="61">
        <v>6.2910000000000004</v>
      </c>
      <c r="L93" s="61">
        <v>10.446</v>
      </c>
      <c r="M93" s="61">
        <v>26.150132339999999</v>
      </c>
      <c r="N93" s="62">
        <f t="shared" si="48"/>
        <v>8.3330062084350569</v>
      </c>
      <c r="O93" s="61">
        <v>13.856261198486955</v>
      </c>
      <c r="P93">
        <v>9.4078754389999997</v>
      </c>
      <c r="Q93">
        <v>8.3899992500000007</v>
      </c>
      <c r="R93">
        <v>5.2905878900000003</v>
      </c>
      <c r="S93">
        <v>10.68284688</v>
      </c>
      <c r="T93">
        <v>15.11408651</v>
      </c>
      <c r="U93">
        <v>3.5796991999999999</v>
      </c>
      <c r="V93">
        <v>1.529069</v>
      </c>
      <c r="W93">
        <v>2023.9511</v>
      </c>
      <c r="X93">
        <v>0.67389553800000002</v>
      </c>
      <c r="Y93">
        <v>6.9828749999999999</v>
      </c>
      <c r="Z93" s="61">
        <v>3.5</v>
      </c>
      <c r="AB93" s="61">
        <v>0.29780000000000001</v>
      </c>
      <c r="AC93" s="63" t="str">
        <f t="shared" si="49"/>
        <v/>
      </c>
      <c r="AD93" s="20">
        <f t="shared" si="58"/>
        <v>0.563138896</v>
      </c>
      <c r="AE93" s="62" t="str">
        <f t="shared" si="50"/>
        <v/>
      </c>
      <c r="AF93" s="20">
        <f t="shared" si="57"/>
        <v>0.28958194700000001</v>
      </c>
      <c r="AG93" s="62">
        <f t="shared" si="39"/>
        <v>0.25936233286950211</v>
      </c>
      <c r="AH93" s="62">
        <f t="shared" si="40"/>
        <v>0.27972049125778936</v>
      </c>
      <c r="AI93" s="62">
        <f t="shared" si="41"/>
        <v>0.19030189364147862</v>
      </c>
      <c r="AJ93" s="62">
        <f t="shared" si="42"/>
        <v>0.31599007804464879</v>
      </c>
      <c r="AK93" s="62">
        <f t="shared" si="51"/>
        <v>-0.12568818440317017</v>
      </c>
      <c r="AL93" s="62">
        <f t="shared" si="52"/>
        <v>8.346134137549252E-2</v>
      </c>
      <c r="AM93" s="62">
        <f t="shared" si="53"/>
        <v>0.15871786812943645</v>
      </c>
      <c r="AN93" s="62">
        <f t="shared" si="54"/>
        <v>0.10386365222200865</v>
      </c>
      <c r="AO93" s="62">
        <f t="shared" si="55"/>
        <v>6.2654775226835935E-2</v>
      </c>
      <c r="AP93" s="62">
        <f t="shared" si="56"/>
        <v>6.7938735075872989E-2</v>
      </c>
      <c r="AQ93" s="62">
        <f t="shared" si="59"/>
        <v>-0.85061972107312023</v>
      </c>
      <c r="AR93" s="62">
        <f t="shared" si="43"/>
        <v>6.7621871489633252</v>
      </c>
      <c r="AS93" s="62">
        <f t="shared" si="44"/>
        <v>0.67389553800000002</v>
      </c>
      <c r="AT93" s="62">
        <f t="shared" si="45"/>
        <v>0.21123101821041806</v>
      </c>
      <c r="AU93" s="62">
        <f t="shared" si="60"/>
        <v>0.11650466009474461</v>
      </c>
      <c r="AV93" s="62" t="str">
        <f t="shared" si="46"/>
        <v/>
      </c>
      <c r="AW93" s="62">
        <f t="shared" si="47"/>
        <v>0.29780000000000001</v>
      </c>
    </row>
    <row r="94" spans="1:49">
      <c r="A94" s="62">
        <v>1961</v>
      </c>
      <c r="B94" s="61">
        <v>7.1349999989999997</v>
      </c>
      <c r="C94" s="61">
        <v>3610</v>
      </c>
      <c r="D94" s="61">
        <v>36.061999999999998</v>
      </c>
      <c r="F94">
        <v>0.56211999899999998</v>
      </c>
      <c r="G94" s="61"/>
      <c r="H94" s="61">
        <v>0.30006655199999999</v>
      </c>
      <c r="I94" s="61">
        <v>9.3849999999999998</v>
      </c>
      <c r="J94" s="61">
        <v>10.210000000000001</v>
      </c>
      <c r="K94" s="61">
        <v>6.6520000000000001</v>
      </c>
      <c r="L94" s="61">
        <v>11.542999999999999</v>
      </c>
      <c r="M94" s="61">
        <v>27.580615640000001</v>
      </c>
      <c r="N94" s="62">
        <f t="shared" si="48"/>
        <v>8.5495251311086129</v>
      </c>
      <c r="O94" s="61">
        <v>14.154887517419867</v>
      </c>
      <c r="P94">
        <v>9.6797942460000002</v>
      </c>
      <c r="Q94">
        <v>8.5377306070000003</v>
      </c>
      <c r="R94">
        <v>5.4183761700000002</v>
      </c>
      <c r="S94">
        <v>10.485545739999999</v>
      </c>
      <c r="T94">
        <v>14.881467260000001</v>
      </c>
      <c r="U94">
        <v>3.6082481</v>
      </c>
      <c r="V94">
        <v>1.5494559999999999</v>
      </c>
      <c r="W94">
        <v>2009.367</v>
      </c>
      <c r="X94">
        <v>0.67389553800000002</v>
      </c>
      <c r="Y94">
        <v>7.3472479999999996</v>
      </c>
      <c r="Z94" s="61">
        <v>3.5</v>
      </c>
      <c r="AB94" s="61">
        <v>0.27679999999999999</v>
      </c>
      <c r="AC94" s="63" t="str">
        <f t="shared" si="49"/>
        <v/>
      </c>
      <c r="AD94" s="20">
        <f t="shared" si="58"/>
        <v>0.56211999899999998</v>
      </c>
      <c r="AE94" s="62" t="str">
        <f t="shared" si="50"/>
        <v/>
      </c>
      <c r="AF94" s="20">
        <f t="shared" si="57"/>
        <v>0.30006655199999999</v>
      </c>
      <c r="AG94" s="62">
        <f t="shared" si="39"/>
        <v>0.26024624258221951</v>
      </c>
      <c r="AH94" s="62">
        <f t="shared" si="40"/>
        <v>0.28312350951139709</v>
      </c>
      <c r="AI94" s="62">
        <f t="shared" si="41"/>
        <v>0.18446009650047143</v>
      </c>
      <c r="AJ94" s="62">
        <f t="shared" si="42"/>
        <v>0.32008762686484388</v>
      </c>
      <c r="AK94" s="62">
        <f t="shared" si="51"/>
        <v>-0.13562753036437245</v>
      </c>
      <c r="AL94" s="62">
        <f t="shared" si="52"/>
        <v>2.8420335744201958E-3</v>
      </c>
      <c r="AM94" s="62">
        <f t="shared" si="53"/>
        <v>-8.1966562292854206E-3</v>
      </c>
      <c r="AN94" s="62">
        <f t="shared" si="54"/>
        <v>-1.7846618322256492E-3</v>
      </c>
      <c r="AO94" s="62">
        <f t="shared" si="55"/>
        <v>-4.4293107957746859E-2</v>
      </c>
      <c r="AP94" s="62">
        <f t="shared" si="56"/>
        <v>-4.1162020431122388E-2</v>
      </c>
      <c r="AQ94" s="62">
        <f t="shared" si="59"/>
        <v>-0.84531846210871708</v>
      </c>
      <c r="AR94" s="62">
        <f t="shared" si="43"/>
        <v>6.7602565639718613</v>
      </c>
      <c r="AS94" s="62">
        <f t="shared" si="44"/>
        <v>0.67389553800000002</v>
      </c>
      <c r="AT94" s="62">
        <f t="shared" si="45"/>
        <v>0.20373933780710998</v>
      </c>
      <c r="AU94" s="62">
        <f t="shared" si="60"/>
        <v>9.3485392567618439E-3</v>
      </c>
      <c r="AV94" s="62" t="str">
        <f t="shared" si="46"/>
        <v/>
      </c>
      <c r="AW94" s="62">
        <f t="shared" si="47"/>
        <v>0.27679999999999999</v>
      </c>
    </row>
    <row r="95" spans="1:49">
      <c r="A95" s="62">
        <v>1962</v>
      </c>
      <c r="B95" s="61">
        <v>7.1499999990000003</v>
      </c>
      <c r="C95" s="61">
        <v>3639</v>
      </c>
      <c r="D95" s="61">
        <v>38.843000000000004</v>
      </c>
      <c r="F95">
        <v>0.56174601099999999</v>
      </c>
      <c r="G95" s="61"/>
      <c r="H95" s="61">
        <v>0.29176428199999999</v>
      </c>
      <c r="I95" s="61">
        <v>10.544</v>
      </c>
      <c r="J95" s="61">
        <v>11.015000000000001</v>
      </c>
      <c r="K95" s="61">
        <v>6.9420000000000002</v>
      </c>
      <c r="L95" s="61">
        <v>11.885</v>
      </c>
      <c r="M95" s="61">
        <v>28.134751130000001</v>
      </c>
      <c r="N95" s="62">
        <f t="shared" si="48"/>
        <v>8.9555234103335817</v>
      </c>
      <c r="O95" s="61">
        <v>14.901453314752137</v>
      </c>
      <c r="P95">
        <v>10.108562040000001</v>
      </c>
      <c r="Q95">
        <v>8.7855632700000008</v>
      </c>
      <c r="R95">
        <v>6.0569160520000001</v>
      </c>
      <c r="S95">
        <v>10.266490900000001</v>
      </c>
      <c r="T95">
        <v>14.549527510000001</v>
      </c>
      <c r="U95">
        <v>3.6373546000000001</v>
      </c>
      <c r="V95">
        <v>1.5579499999999999</v>
      </c>
      <c r="W95">
        <v>1994.8880999999999</v>
      </c>
      <c r="X95">
        <v>0.67389553800000002</v>
      </c>
      <c r="Y95">
        <v>7.8078510000000003</v>
      </c>
      <c r="Z95" s="61">
        <v>3.5</v>
      </c>
      <c r="AB95" s="61">
        <v>0.26740000000000003</v>
      </c>
      <c r="AC95" s="63" t="str">
        <f t="shared" si="49"/>
        <v/>
      </c>
      <c r="AD95" s="20">
        <f t="shared" si="58"/>
        <v>0.56174601099999999</v>
      </c>
      <c r="AE95" s="62" t="str">
        <f t="shared" si="50"/>
        <v/>
      </c>
      <c r="AF95" s="20">
        <f t="shared" si="57"/>
        <v>0.29176428199999999</v>
      </c>
      <c r="AG95" s="62">
        <f t="shared" si="39"/>
        <v>0.27145174162654789</v>
      </c>
      <c r="AH95" s="62">
        <f t="shared" si="40"/>
        <v>0.28357747856756688</v>
      </c>
      <c r="AI95" s="62">
        <f t="shared" si="41"/>
        <v>0.17871946039183378</v>
      </c>
      <c r="AJ95" s="62">
        <f t="shared" si="42"/>
        <v>0.30597533661148724</v>
      </c>
      <c r="AK95" s="62">
        <f t="shared" si="51"/>
        <v>-0.12725587621965345</v>
      </c>
      <c r="AL95" s="62">
        <f t="shared" si="52"/>
        <v>-3.052595589585354E-3</v>
      </c>
      <c r="AM95" s="62">
        <f t="shared" si="53"/>
        <v>-1.7780140340024699E-2</v>
      </c>
      <c r="AN95" s="62">
        <f t="shared" si="54"/>
        <v>6.5009855736602784E-2</v>
      </c>
      <c r="AO95" s="62">
        <f t="shared" si="55"/>
        <v>-6.7507173127047904E-2</v>
      </c>
      <c r="AP95" s="62">
        <f t="shared" si="56"/>
        <v>-6.8952852743802431E-2</v>
      </c>
      <c r="AQ95" s="62">
        <f t="shared" si="59"/>
        <v>-0.84788580468270169</v>
      </c>
      <c r="AR95" s="62">
        <f t="shared" si="43"/>
        <v>6.750457432842583</v>
      </c>
      <c r="AS95" s="62">
        <f t="shared" si="44"/>
        <v>0.67389553800000002</v>
      </c>
      <c r="AT95" s="62">
        <f t="shared" si="45"/>
        <v>0.20101050382308266</v>
      </c>
      <c r="AU95" s="62">
        <f t="shared" si="60"/>
        <v>-1.1394741568036791E-2</v>
      </c>
      <c r="AV95" s="62" t="str">
        <f t="shared" si="46"/>
        <v/>
      </c>
      <c r="AW95" s="62">
        <f t="shared" si="47"/>
        <v>0.26740000000000003</v>
      </c>
    </row>
    <row r="96" spans="1:49">
      <c r="A96" s="62">
        <v>1963</v>
      </c>
      <c r="B96" s="61">
        <v>7.1624999989999996</v>
      </c>
      <c r="C96" s="61">
        <v>3667</v>
      </c>
      <c r="D96" s="61">
        <v>41.682000000000002</v>
      </c>
      <c r="F96">
        <v>0.55724310700000002</v>
      </c>
      <c r="G96" s="61"/>
      <c r="H96" s="61">
        <v>0.294995442</v>
      </c>
      <c r="I96" s="61">
        <v>11.507999999999999</v>
      </c>
      <c r="J96" s="61">
        <v>12.154</v>
      </c>
      <c r="K96" s="61">
        <v>7.6639999999999997</v>
      </c>
      <c r="L96" s="61">
        <v>13.013</v>
      </c>
      <c r="M96" s="61">
        <v>28.997263480000001</v>
      </c>
      <c r="N96" s="62">
        <f t="shared" si="48"/>
        <v>9.2530299249113153</v>
      </c>
      <c r="O96" s="61">
        <v>15.269759108102726</v>
      </c>
      <c r="P96">
        <v>10.40768643</v>
      </c>
      <c r="Q96">
        <v>9.3485606840000006</v>
      </c>
      <c r="R96">
        <v>6.2548516019999996</v>
      </c>
      <c r="S96">
        <v>10.394821990000001</v>
      </c>
      <c r="T96">
        <v>14.891462730000001</v>
      </c>
      <c r="U96">
        <v>3.6649634999999998</v>
      </c>
      <c r="V96">
        <v>1.564346</v>
      </c>
      <c r="W96">
        <v>1985.8886</v>
      </c>
      <c r="X96">
        <v>0.67389553800000002</v>
      </c>
      <c r="Y96">
        <v>8.646827</v>
      </c>
      <c r="Z96" s="61">
        <v>3.5</v>
      </c>
      <c r="AB96" s="61">
        <v>0.25280000000000002</v>
      </c>
      <c r="AC96" s="63" t="str">
        <f t="shared" si="49"/>
        <v/>
      </c>
      <c r="AD96" s="20">
        <f t="shared" si="58"/>
        <v>0.55724310700000002</v>
      </c>
      <c r="AE96" s="62" t="str">
        <f t="shared" si="50"/>
        <v/>
      </c>
      <c r="AF96" s="20">
        <f t="shared" si="57"/>
        <v>0.294995442</v>
      </c>
      <c r="AG96" s="62">
        <f t="shared" si="39"/>
        <v>0.27609039873326613</v>
      </c>
      <c r="AH96" s="62">
        <f t="shared" si="40"/>
        <v>0.29158869536010745</v>
      </c>
      <c r="AI96" s="62">
        <f t="shared" si="41"/>
        <v>0.18386833645218559</v>
      </c>
      <c r="AJ96" s="62">
        <f t="shared" si="42"/>
        <v>0.31219711146298162</v>
      </c>
      <c r="AK96" s="62">
        <f t="shared" si="51"/>
        <v>-0.12832877501079604</v>
      </c>
      <c r="AL96" s="62">
        <f t="shared" si="52"/>
        <v>-3.5187530777325894E-3</v>
      </c>
      <c r="AM96" s="62">
        <f t="shared" si="53"/>
        <v>2.9431982496701169E-2</v>
      </c>
      <c r="AN96" s="62">
        <f t="shared" si="54"/>
        <v>-5.2392388430895791E-4</v>
      </c>
      <c r="AO96" s="62">
        <f t="shared" si="55"/>
        <v>-2.0258059036019616E-2</v>
      </c>
      <c r="AP96" s="62">
        <f t="shared" si="56"/>
        <v>-9.4510165361704843E-3</v>
      </c>
      <c r="AQ96" s="62">
        <f t="shared" si="59"/>
        <v>-0.85135053093933633</v>
      </c>
      <c r="AR96" s="62">
        <f t="shared" si="43"/>
        <v>6.7424712194439902</v>
      </c>
      <c r="AS96" s="62">
        <f t="shared" si="44"/>
        <v>0.67389553800000002</v>
      </c>
      <c r="AT96" s="62">
        <f t="shared" si="45"/>
        <v>0.20744750731730721</v>
      </c>
      <c r="AU96" s="62">
        <f t="shared" si="60"/>
        <v>2.319425414753995E-3</v>
      </c>
      <c r="AV96" s="62" t="str">
        <f t="shared" si="46"/>
        <v/>
      </c>
      <c r="AW96" s="62">
        <f t="shared" si="47"/>
        <v>0.25280000000000002</v>
      </c>
    </row>
    <row r="97" spans="1:49">
      <c r="A97" s="62">
        <v>1964</v>
      </c>
      <c r="B97" s="61">
        <v>7.1599999990000001</v>
      </c>
      <c r="C97" s="61">
        <v>3694</v>
      </c>
      <c r="D97" s="61">
        <v>45.837000000000003</v>
      </c>
      <c r="F97">
        <v>0.55014319199999995</v>
      </c>
      <c r="G97" s="61"/>
      <c r="H97" s="61">
        <v>0.27879224200000002</v>
      </c>
      <c r="I97" s="61">
        <v>12.766</v>
      </c>
      <c r="J97" s="61">
        <v>13.859</v>
      </c>
      <c r="K97" s="61">
        <v>9.2189999999999994</v>
      </c>
      <c r="L97" s="61">
        <v>14.169</v>
      </c>
      <c r="M97" s="61">
        <v>30.220727409999999</v>
      </c>
      <c r="N97" s="62">
        <f t="shared" si="48"/>
        <v>9.6920963557595812</v>
      </c>
      <c r="O97" s="61">
        <v>16.165638064901451</v>
      </c>
      <c r="P97">
        <v>10.89247804</v>
      </c>
      <c r="Q97">
        <v>9.2912523819999997</v>
      </c>
      <c r="R97">
        <v>6.5246897920000002</v>
      </c>
      <c r="S97">
        <v>11.050004879999999</v>
      </c>
      <c r="T97">
        <v>15.192427670000001</v>
      </c>
      <c r="U97">
        <v>3.6927506000000001</v>
      </c>
      <c r="V97">
        <v>1.568743</v>
      </c>
      <c r="W97">
        <v>1995.8879999999999</v>
      </c>
      <c r="X97">
        <v>0.67389553800000002</v>
      </c>
      <c r="Y97">
        <v>8.8388770000000001</v>
      </c>
      <c r="Z97" s="61">
        <v>3.5</v>
      </c>
      <c r="AB97" s="61">
        <v>0.23730000000000001</v>
      </c>
      <c r="AC97" s="63" t="str">
        <f t="shared" si="49"/>
        <v/>
      </c>
      <c r="AD97" s="20">
        <f t="shared" si="58"/>
        <v>0.55014319199999995</v>
      </c>
      <c r="AE97" s="62" t="str">
        <f t="shared" si="50"/>
        <v/>
      </c>
      <c r="AF97" s="20">
        <f t="shared" si="57"/>
        <v>0.27879224200000002</v>
      </c>
      <c r="AG97" s="62">
        <f t="shared" si="39"/>
        <v>0.278508628400637</v>
      </c>
      <c r="AH97" s="62">
        <f t="shared" si="40"/>
        <v>0.3023539934987019</v>
      </c>
      <c r="AI97" s="62">
        <f t="shared" si="41"/>
        <v>0.20112572812356827</v>
      </c>
      <c r="AJ97" s="62">
        <f t="shared" si="42"/>
        <v>0.309117088814713</v>
      </c>
      <c r="AK97" s="62">
        <f t="shared" si="51"/>
        <v>-0.10799136069114473</v>
      </c>
      <c r="AL97" s="62">
        <f t="shared" si="52"/>
        <v>-8.3183737811695863E-4</v>
      </c>
      <c r="AM97" s="62">
        <f t="shared" si="53"/>
        <v>-5.2508727832724644E-2</v>
      </c>
      <c r="AN97" s="62">
        <f t="shared" si="54"/>
        <v>-4.1236956639211743E-3</v>
      </c>
      <c r="AO97" s="62">
        <f t="shared" si="55"/>
        <v>1.476338565898992E-2</v>
      </c>
      <c r="AP97" s="62">
        <f t="shared" si="56"/>
        <v>-2.6350640834911326E-2</v>
      </c>
      <c r="AQ97" s="62">
        <f t="shared" si="59"/>
        <v>-0.85609693868248804</v>
      </c>
      <c r="AR97" s="62">
        <f t="shared" si="43"/>
        <v>6.7427474043901228</v>
      </c>
      <c r="AS97" s="62">
        <f t="shared" si="44"/>
        <v>0.67389553800000002</v>
      </c>
      <c r="AT97" s="62">
        <f t="shared" si="45"/>
        <v>0.192832798830639</v>
      </c>
      <c r="AU97" s="62">
        <f t="shared" si="60"/>
        <v>-1.1359687349409259E-2</v>
      </c>
      <c r="AV97" s="62" t="str">
        <f t="shared" si="46"/>
        <v/>
      </c>
      <c r="AW97" s="62">
        <f t="shared" si="47"/>
        <v>0.23730000000000001</v>
      </c>
    </row>
    <row r="98" spans="1:49">
      <c r="A98" s="62">
        <v>1965</v>
      </c>
      <c r="B98" s="61">
        <v>7.1499999990000003</v>
      </c>
      <c r="C98" s="61">
        <v>3723</v>
      </c>
      <c r="D98" s="61">
        <v>50.563000000000002</v>
      </c>
      <c r="F98">
        <v>0.53257136999999999</v>
      </c>
      <c r="G98" s="61"/>
      <c r="H98" s="61">
        <v>0.28232106499999998</v>
      </c>
      <c r="I98" s="61">
        <v>14.429</v>
      </c>
      <c r="J98" s="61">
        <v>15.516999999999999</v>
      </c>
      <c r="K98" s="61">
        <v>10.308999999999999</v>
      </c>
      <c r="L98" s="61">
        <v>15.787000000000001</v>
      </c>
      <c r="M98" s="61">
        <v>31.589719800000001</v>
      </c>
      <c r="N98" s="62">
        <f t="shared" si="48"/>
        <v>10.148395072158815</v>
      </c>
      <c r="O98" s="61">
        <v>16.842524387816042</v>
      </c>
      <c r="P98">
        <v>11.35265826</v>
      </c>
      <c r="Q98">
        <v>9.6800320889999991</v>
      </c>
      <c r="R98">
        <v>6.8423262359999999</v>
      </c>
      <c r="S98">
        <v>11.449659110000001</v>
      </c>
      <c r="T98">
        <v>15.52098958</v>
      </c>
      <c r="U98">
        <v>3.7215522999999999</v>
      </c>
      <c r="V98">
        <v>1.5827329999999999</v>
      </c>
      <c r="W98">
        <v>1950.8905</v>
      </c>
      <c r="X98">
        <v>0.67389553800000002</v>
      </c>
      <c r="Y98">
        <v>9.6831790000000009</v>
      </c>
      <c r="Z98" s="61">
        <v>4.8166666666666673</v>
      </c>
      <c r="AB98" s="61">
        <v>0.22639083915115796</v>
      </c>
      <c r="AC98" s="63" t="str">
        <f t="shared" si="49"/>
        <v/>
      </c>
      <c r="AD98" s="20">
        <f t="shared" si="58"/>
        <v>0.53257136999999999</v>
      </c>
      <c r="AE98" s="62" t="str">
        <f t="shared" si="50"/>
        <v/>
      </c>
      <c r="AF98" s="20">
        <f t="shared" si="57"/>
        <v>0.28232106499999998</v>
      </c>
      <c r="AG98" s="62">
        <f t="shared" si="39"/>
        <v>0.28536677016790934</v>
      </c>
      <c r="AH98" s="62">
        <f t="shared" si="40"/>
        <v>0.30688448074679109</v>
      </c>
      <c r="AI98" s="62">
        <f t="shared" si="41"/>
        <v>0.20388426319640843</v>
      </c>
      <c r="AJ98" s="62">
        <f t="shared" si="42"/>
        <v>0.31222435377647689</v>
      </c>
      <c r="AK98" s="62">
        <f t="shared" si="51"/>
        <v>-0.10834009058006847</v>
      </c>
      <c r="AL98" s="62">
        <f t="shared" si="52"/>
        <v>-4.6253658348482827E-3</v>
      </c>
      <c r="AM98" s="62">
        <f t="shared" si="53"/>
        <v>-5.0129644932965884E-3</v>
      </c>
      <c r="AN98" s="62">
        <f t="shared" si="54"/>
        <v>1.5295288476655342E-3</v>
      </c>
      <c r="AO98" s="62">
        <f t="shared" si="55"/>
        <v>-1.0475739416025394E-2</v>
      </c>
      <c r="AP98" s="62">
        <f t="shared" si="56"/>
        <v>-2.4608677122005328E-2</v>
      </c>
      <c r="AQ98" s="62">
        <f t="shared" si="59"/>
        <v>-0.85498776660696696</v>
      </c>
      <c r="AR98" s="62">
        <f t="shared" si="43"/>
        <v>6.7210534473770043</v>
      </c>
      <c r="AS98" s="62">
        <f t="shared" si="44"/>
        <v>0.67389553800000002</v>
      </c>
      <c r="AT98" s="62">
        <f t="shared" si="45"/>
        <v>0.1915072088285901</v>
      </c>
      <c r="AU98" s="62">
        <f t="shared" si="60"/>
        <v>-1.1004827328052406E-2</v>
      </c>
      <c r="AV98" s="62" t="str">
        <f t="shared" si="46"/>
        <v/>
      </c>
      <c r="AW98" s="62">
        <f t="shared" si="47"/>
        <v>0.22639083915115796</v>
      </c>
    </row>
    <row r="99" spans="1:49">
      <c r="A99" s="62">
        <v>1966</v>
      </c>
      <c r="B99" s="61">
        <v>7.1549999990000002</v>
      </c>
      <c r="C99" s="61">
        <v>3754</v>
      </c>
      <c r="D99" s="61">
        <v>54.567999999999998</v>
      </c>
      <c r="F99">
        <v>0.52889594799999995</v>
      </c>
      <c r="G99" s="61"/>
      <c r="H99" s="61">
        <v>0.28650491099999997</v>
      </c>
      <c r="I99" s="61">
        <v>16.213000000000001</v>
      </c>
      <c r="J99" s="61">
        <v>17.202999999999999</v>
      </c>
      <c r="K99" s="61">
        <v>11.167999999999999</v>
      </c>
      <c r="L99" s="61">
        <v>17.169</v>
      </c>
      <c r="M99" s="61">
        <v>32.531247950000001</v>
      </c>
      <c r="N99" s="62">
        <f t="shared" si="48"/>
        <v>10.547423558715273</v>
      </c>
      <c r="O99" s="61">
        <v>17.390005972526378</v>
      </c>
      <c r="P99">
        <v>11.745159879999999</v>
      </c>
      <c r="Q99">
        <v>9.9389423669999992</v>
      </c>
      <c r="R99">
        <v>7.3617208820000002</v>
      </c>
      <c r="S99">
        <v>11.72674451</v>
      </c>
      <c r="T99">
        <v>15.80911423</v>
      </c>
      <c r="U99">
        <v>3.7520140999999998</v>
      </c>
      <c r="V99">
        <v>1.589129</v>
      </c>
      <c r="W99">
        <v>1951.8905</v>
      </c>
      <c r="X99">
        <v>0.67389553800000002</v>
      </c>
      <c r="Y99">
        <v>10.49592</v>
      </c>
      <c r="Z99" s="61"/>
      <c r="AB99" s="61">
        <v>0.22252968772907197</v>
      </c>
      <c r="AC99" s="63" t="str">
        <f t="shared" si="49"/>
        <v/>
      </c>
      <c r="AD99" s="20">
        <f t="shared" si="58"/>
        <v>0.52889594799999995</v>
      </c>
      <c r="AE99" s="62" t="str">
        <f t="shared" si="50"/>
        <v/>
      </c>
      <c r="AF99" s="20">
        <f t="shared" si="57"/>
        <v>0.28650491099999997</v>
      </c>
      <c r="AG99" s="62">
        <f t="shared" ref="AG99:AG130" si="61">IF(OR(I99="",D99=""),"",I99/D99)</f>
        <v>0.29711552558275917</v>
      </c>
      <c r="AH99" s="62">
        <f t="shared" ref="AH99:AH130" si="62">IF(OR(J99="",D99=""),"",J99/D99)</f>
        <v>0.31525802668230463</v>
      </c>
      <c r="AI99" s="62">
        <f t="shared" ref="AI99:AI133" si="63">IF(OR(K99="",D99=""),"",K99/D99)</f>
        <v>0.20466207300982261</v>
      </c>
      <c r="AJ99" s="62">
        <f t="shared" ref="AJ99:AJ133" si="64">IF(OR(L99="",D99=""),"",L99/D99)</f>
        <v>0.31463495088696675</v>
      </c>
      <c r="AK99" s="62">
        <f t="shared" si="51"/>
        <v>-0.10997287787714413</v>
      </c>
      <c r="AL99" s="62">
        <f t="shared" si="52"/>
        <v>-4.5767394527271889E-3</v>
      </c>
      <c r="AM99" s="62">
        <f t="shared" si="53"/>
        <v>-1.2170648602700392E-2</v>
      </c>
      <c r="AN99" s="62">
        <f t="shared" si="54"/>
        <v>3.4599908463400456E-2</v>
      </c>
      <c r="AO99" s="62">
        <f t="shared" si="55"/>
        <v>-1.4653914376234383E-2</v>
      </c>
      <c r="AP99" s="62">
        <f t="shared" si="56"/>
        <v>-2.0172696238938817E-2</v>
      </c>
      <c r="AQ99" s="62">
        <f t="shared" si="59"/>
        <v>-0.85910672173919933</v>
      </c>
      <c r="AR99" s="62">
        <f t="shared" ref="AR99:AR131" si="65">IF(OR(V99="",W99="",U99=""),"",LN(V99*W99/U99))</f>
        <v>6.7174469473489058</v>
      </c>
      <c r="AS99" s="62">
        <f t="shared" ref="AS99:AS131" si="66">IF(X99="","",X99)</f>
        <v>0.67389553800000002</v>
      </c>
      <c r="AT99" s="62">
        <f t="shared" ref="AT99:AT131" si="67">IF(OR(Y99="",D99=""),"",Y99/D99)</f>
        <v>0.19234569711186045</v>
      </c>
      <c r="AU99" s="62">
        <f t="shared" si="60"/>
        <v>9.6006210291387575E-3</v>
      </c>
      <c r="AV99" s="62" t="str">
        <f t="shared" ref="AV99:AV131" si="68">IF(OR(AA99="",Z99=""),"",(AA99-Z99)/100)</f>
        <v/>
      </c>
      <c r="AW99" s="62">
        <f t="shared" ref="AW99:AW131" si="69">IF(AB99="","",AB99)</f>
        <v>0.22252968772907197</v>
      </c>
    </row>
    <row r="100" spans="1:49">
      <c r="A100" s="62">
        <v>1967</v>
      </c>
      <c r="B100" s="61">
        <v>7.1499999990000003</v>
      </c>
      <c r="C100" s="61">
        <v>3786</v>
      </c>
      <c r="D100" s="61">
        <v>59.7</v>
      </c>
      <c r="F100">
        <v>0.52470056300000001</v>
      </c>
      <c r="G100" s="61"/>
      <c r="H100" s="61">
        <v>0.29653266299999997</v>
      </c>
      <c r="I100" s="61">
        <v>18.852</v>
      </c>
      <c r="J100" s="61">
        <v>19.952999999999999</v>
      </c>
      <c r="K100" s="61">
        <v>12.411</v>
      </c>
      <c r="L100" s="61">
        <v>19.626999999999999</v>
      </c>
      <c r="M100" s="61">
        <v>34.290400099999999</v>
      </c>
      <c r="N100" s="62">
        <f t="shared" si="48"/>
        <v>10.854867114052274</v>
      </c>
      <c r="O100" s="61">
        <v>18.186342823014133</v>
      </c>
      <c r="P100">
        <v>12.2768221</v>
      </c>
      <c r="Q100">
        <v>9.6454804270000007</v>
      </c>
      <c r="R100">
        <v>7.6698792899999999</v>
      </c>
      <c r="S100">
        <v>12.15711976</v>
      </c>
      <c r="T100">
        <v>16.01442346</v>
      </c>
      <c r="U100">
        <v>3.7843912999999998</v>
      </c>
      <c r="V100">
        <v>1.5986229999999999</v>
      </c>
      <c r="W100">
        <v>1935.8914</v>
      </c>
      <c r="X100">
        <v>0.67389553800000002</v>
      </c>
      <c r="Y100">
        <v>10.971730000000001</v>
      </c>
      <c r="Z100" s="61">
        <v>4.5500000000000007</v>
      </c>
      <c r="AB100" s="61">
        <v>0.2310217755443886</v>
      </c>
      <c r="AC100" s="63" t="str">
        <f t="shared" si="49"/>
        <v/>
      </c>
      <c r="AD100" s="20">
        <f t="shared" si="58"/>
        <v>0.52470056300000001</v>
      </c>
      <c r="AE100" s="62" t="str">
        <f t="shared" si="50"/>
        <v/>
      </c>
      <c r="AF100" s="20">
        <f t="shared" si="57"/>
        <v>0.29653266299999997</v>
      </c>
      <c r="AG100" s="62">
        <f t="shared" si="61"/>
        <v>0.31577889447236179</v>
      </c>
      <c r="AH100" s="62">
        <f t="shared" si="62"/>
        <v>0.33422110552763817</v>
      </c>
      <c r="AI100" s="62">
        <f t="shared" si="63"/>
        <v>0.20788944723618089</v>
      </c>
      <c r="AJ100" s="62">
        <f t="shared" si="64"/>
        <v>0.32876046901172523</v>
      </c>
      <c r="AK100" s="62">
        <f t="shared" si="51"/>
        <v>-0.12087102177554435</v>
      </c>
      <c r="AL100" s="62">
        <f t="shared" si="52"/>
        <v>1.5539928273011663E-2</v>
      </c>
      <c r="AM100" s="62">
        <f t="shared" si="53"/>
        <v>-5.8703100880500285E-2</v>
      </c>
      <c r="AN100" s="62">
        <f t="shared" si="54"/>
        <v>1.2275212725302713E-2</v>
      </c>
      <c r="AO100" s="62">
        <f t="shared" si="55"/>
        <v>7.3109541831155199E-3</v>
      </c>
      <c r="AP100" s="62">
        <f t="shared" si="56"/>
        <v>-1.5828784996469066E-2</v>
      </c>
      <c r="AQ100" s="62">
        <f t="shared" si="59"/>
        <v>-0.86174242123876776</v>
      </c>
      <c r="AR100" s="62">
        <f t="shared" si="65"/>
        <v>6.706580749983047</v>
      </c>
      <c r="AS100" s="62">
        <f t="shared" si="66"/>
        <v>0.67389553800000002</v>
      </c>
      <c r="AT100" s="62">
        <f t="shared" si="67"/>
        <v>0.18378107202680066</v>
      </c>
      <c r="AU100" s="62" t="str">
        <f t="shared" si="60"/>
        <v/>
      </c>
      <c r="AV100" s="62" t="str">
        <f t="shared" si="68"/>
        <v/>
      </c>
      <c r="AW100" s="62">
        <f t="shared" si="69"/>
        <v>0.2310217755443886</v>
      </c>
    </row>
    <row r="101" spans="1:49">
      <c r="A101" s="62">
        <v>1968</v>
      </c>
      <c r="B101" s="61">
        <v>7.1499999990000003</v>
      </c>
      <c r="C101" s="61">
        <v>3819</v>
      </c>
      <c r="D101" s="61">
        <v>63.749000000000002</v>
      </c>
      <c r="F101">
        <v>0.52520150200000004</v>
      </c>
      <c r="G101" s="61"/>
      <c r="H101" s="61">
        <v>0.26858460499999998</v>
      </c>
      <c r="I101" s="61">
        <v>20.881</v>
      </c>
      <c r="J101" s="61">
        <v>22.652000000000001</v>
      </c>
      <c r="K101" s="61">
        <v>13.840999999999999</v>
      </c>
      <c r="L101" s="61">
        <v>19.331</v>
      </c>
      <c r="M101" s="61">
        <v>34.770951480000001</v>
      </c>
      <c r="N101" s="62">
        <f t="shared" si="48"/>
        <v>11.332102272648893</v>
      </c>
      <c r="O101" s="61">
        <v>18.813458092773239</v>
      </c>
      <c r="P101">
        <v>12.657266030000001</v>
      </c>
      <c r="Q101">
        <v>9.6117487379999993</v>
      </c>
      <c r="R101">
        <v>8.0855139000000005</v>
      </c>
      <c r="S101">
        <v>12.407690909999999</v>
      </c>
      <c r="T101">
        <v>15.71692309</v>
      </c>
      <c r="U101">
        <v>3.8173411000000002</v>
      </c>
      <c r="V101">
        <v>1.6001209999999999</v>
      </c>
      <c r="W101">
        <v>1896.8936000000001</v>
      </c>
      <c r="X101">
        <v>0.67389553800000002</v>
      </c>
      <c r="Y101">
        <v>11.23812</v>
      </c>
      <c r="Z101" s="61">
        <v>4.875</v>
      </c>
      <c r="AB101" s="61">
        <v>0.23090558283267187</v>
      </c>
      <c r="AC101" s="63" t="str">
        <f t="shared" si="49"/>
        <v/>
      </c>
      <c r="AD101" s="20">
        <f t="shared" si="58"/>
        <v>0.52520150200000004</v>
      </c>
      <c r="AE101" s="62" t="str">
        <f t="shared" si="50"/>
        <v/>
      </c>
      <c r="AF101" s="20">
        <f t="shared" si="57"/>
        <v>0.26858460499999998</v>
      </c>
      <c r="AG101" s="62">
        <f t="shared" si="61"/>
        <v>0.32755023608213463</v>
      </c>
      <c r="AH101" s="62">
        <f t="shared" si="62"/>
        <v>0.35533106401669046</v>
      </c>
      <c r="AI101" s="62">
        <f t="shared" si="63"/>
        <v>0.21711713124911761</v>
      </c>
      <c r="AJ101" s="62">
        <f t="shared" si="64"/>
        <v>0.30323612919418341</v>
      </c>
      <c r="AK101" s="62">
        <f t="shared" si="51"/>
        <v>-8.6118997945065806E-2</v>
      </c>
      <c r="AL101" s="62">
        <f t="shared" ref="AL101:AL132" si="70">IF(OR(P101="",P100="",N101="",N100=""),"",LN((P101/P100)/(N101/N100)))</f>
        <v>-1.250770828739764E-2</v>
      </c>
      <c r="AM101" s="62">
        <f t="shared" ref="AM101:AM132" si="71">IF(OR(Q101="",Q100="",$N101="",$N100=""),"",LN((Q101/Q100)/($N101/$N100)))</f>
        <v>-4.6529324726807583E-2</v>
      </c>
      <c r="AN101" s="62">
        <f t="shared" ref="AN101:AN132" si="72">IF(OR(R101="",R100="",$N101="",$N100=""),"",LN((R101/R100)/($N101/$N100)))</f>
        <v>9.7471301433120442E-3</v>
      </c>
      <c r="AO101" s="62">
        <f t="shared" ref="AO101:AO132" si="73">IF(OR(S101="",S100="",$N101="",$N100=""),"",LN((S101/S100)/($N101/$N100)))</f>
        <v>-2.2624517319948034E-2</v>
      </c>
      <c r="AP101" s="62">
        <f t="shared" ref="AP101:AP132" si="74">IF(OR(T101="",T100="",$N101="",$N100=""),"",LN((T101/T100)/($N101/$N100)))</f>
        <v>-6.1777792460992853E-2</v>
      </c>
      <c r="AQ101" s="62">
        <f t="shared" si="59"/>
        <v>-0.86947488175849263</v>
      </c>
      <c r="AR101" s="62">
        <f t="shared" si="65"/>
        <v>6.678497998042614</v>
      </c>
      <c r="AS101" s="62">
        <f t="shared" si="66"/>
        <v>0.67389553800000002</v>
      </c>
      <c r="AT101" s="62">
        <f t="shared" si="67"/>
        <v>0.17628700058040125</v>
      </c>
      <c r="AU101" s="62">
        <f t="shared" si="60"/>
        <v>2.473954297392382E-3</v>
      </c>
      <c r="AV101" s="62" t="str">
        <f t="shared" si="68"/>
        <v/>
      </c>
      <c r="AW101" s="62">
        <f t="shared" si="69"/>
        <v>0.23090558283267187</v>
      </c>
    </row>
    <row r="102" spans="1:49">
      <c r="A102" s="62">
        <v>1969</v>
      </c>
      <c r="B102" s="61">
        <v>7.1499999990000003</v>
      </c>
      <c r="C102" s="61">
        <v>3851</v>
      </c>
      <c r="D102" s="61">
        <v>69.418000000000006</v>
      </c>
      <c r="F102">
        <v>0.53764847100000002</v>
      </c>
      <c r="G102" s="61"/>
      <c r="H102" s="61">
        <v>0.24296292</v>
      </c>
      <c r="I102" s="61">
        <v>23.756</v>
      </c>
      <c r="J102" s="61">
        <v>25.347000000000001</v>
      </c>
      <c r="K102" s="61">
        <v>15.741</v>
      </c>
      <c r="L102" s="61">
        <v>21.010999999999999</v>
      </c>
      <c r="M102" s="61">
        <v>36.055701339999999</v>
      </c>
      <c r="N102" s="62">
        <f t="shared" si="48"/>
        <v>11.801248974663316</v>
      </c>
      <c r="O102" s="61">
        <v>19.370893888114669</v>
      </c>
      <c r="P102">
        <v>13.103790740000001</v>
      </c>
      <c r="Q102">
        <v>10.493222790000001</v>
      </c>
      <c r="R102">
        <v>8.5269281439999993</v>
      </c>
      <c r="S102">
        <v>12.585613690000001</v>
      </c>
      <c r="T102">
        <v>16.40828565</v>
      </c>
      <c r="U102">
        <v>3.8493211999999999</v>
      </c>
      <c r="V102">
        <v>1.614212</v>
      </c>
      <c r="W102">
        <v>1848.8963000000001</v>
      </c>
      <c r="X102">
        <v>0.67389553800000002</v>
      </c>
      <c r="Y102">
        <v>12.44153</v>
      </c>
      <c r="Z102" s="61">
        <v>5.7724999999999991</v>
      </c>
      <c r="AB102" s="61">
        <v>0.22795240427554814</v>
      </c>
      <c r="AC102" s="63" t="str">
        <f t="shared" si="49"/>
        <v/>
      </c>
      <c r="AD102" s="20">
        <f t="shared" si="58"/>
        <v>0.53764847100000002</v>
      </c>
      <c r="AE102" s="62" t="str">
        <f t="shared" si="50"/>
        <v/>
      </c>
      <c r="AF102" s="20">
        <f t="shared" ref="AF102:AF133" si="75">IF(H102="","",H102)</f>
        <v>0.24296292</v>
      </c>
      <c r="AG102" s="62">
        <f t="shared" si="61"/>
        <v>0.34221671612550059</v>
      </c>
      <c r="AH102" s="62">
        <f t="shared" si="62"/>
        <v>0.36513584372929209</v>
      </c>
      <c r="AI102" s="62">
        <f t="shared" si="63"/>
        <v>0.22675674897000775</v>
      </c>
      <c r="AJ102" s="62">
        <f t="shared" si="64"/>
        <v>0.30267365812901548</v>
      </c>
      <c r="AK102" s="62">
        <f t="shared" si="51"/>
        <v>-7.5916909159007728E-2</v>
      </c>
      <c r="AL102" s="62">
        <f t="shared" si="70"/>
        <v>-5.8956463189994953E-3</v>
      </c>
      <c r="AM102" s="62">
        <f t="shared" si="71"/>
        <v>4.717765898305562E-2</v>
      </c>
      <c r="AN102" s="62">
        <f t="shared" si="72"/>
        <v>1.2589355549593638E-2</v>
      </c>
      <c r="AO102" s="62">
        <f t="shared" si="73"/>
        <v>-2.6327888150808647E-2</v>
      </c>
      <c r="AP102" s="62">
        <f t="shared" si="74"/>
        <v>2.4826300201871445E-3</v>
      </c>
      <c r="AQ102" s="62">
        <f t="shared" si="59"/>
        <v>-0.8690499091631001</v>
      </c>
      <c r="AR102" s="62">
        <f t="shared" si="65"/>
        <v>6.6532942362813081</v>
      </c>
      <c r="AS102" s="62">
        <f t="shared" si="66"/>
        <v>0.67389553800000002</v>
      </c>
      <c r="AT102" s="62">
        <f t="shared" si="67"/>
        <v>0.17922628136794491</v>
      </c>
      <c r="AU102" s="62">
        <f t="shared" si="60"/>
        <v>8.1842358657278763E-3</v>
      </c>
      <c r="AV102" s="62" t="str">
        <f t="shared" si="68"/>
        <v/>
      </c>
      <c r="AW102" s="62">
        <f t="shared" si="69"/>
        <v>0.22795240427554814</v>
      </c>
    </row>
    <row r="103" spans="1:49">
      <c r="A103" s="62">
        <v>1970</v>
      </c>
      <c r="B103" s="61">
        <v>7.1399999989999996</v>
      </c>
      <c r="C103" s="61">
        <v>3877</v>
      </c>
      <c r="D103" s="61">
        <v>91.53</v>
      </c>
      <c r="F103">
        <v>0.51285487900000004</v>
      </c>
      <c r="G103" s="61"/>
      <c r="H103" s="61">
        <v>0.32906151</v>
      </c>
      <c r="I103" s="61">
        <v>28.402000000000001</v>
      </c>
      <c r="J103" s="61">
        <v>31.745999999999999</v>
      </c>
      <c r="K103" s="61">
        <v>17.548999999999999</v>
      </c>
      <c r="L103" s="61">
        <v>26.443000000000001</v>
      </c>
      <c r="M103" s="61">
        <v>36.509196729999999</v>
      </c>
      <c r="N103" s="62">
        <f t="shared" si="48"/>
        <v>15.264012947083867</v>
      </c>
      <c r="O103" s="61">
        <v>21.431415488751739</v>
      </c>
      <c r="P103">
        <v>14.384498669999999</v>
      </c>
      <c r="Q103">
        <v>12.009081520000001</v>
      </c>
      <c r="R103">
        <v>9.3011738459999993</v>
      </c>
      <c r="S103">
        <v>14.30066485</v>
      </c>
      <c r="T103">
        <v>17.855451769999998</v>
      </c>
      <c r="U103">
        <v>3.8757190000000001</v>
      </c>
      <c r="V103">
        <v>1.6402950000000001</v>
      </c>
      <c r="W103">
        <v>1834.8969999999999</v>
      </c>
      <c r="X103">
        <v>0.67389553800000002</v>
      </c>
      <c r="Y103">
        <v>14.799189999999999</v>
      </c>
      <c r="Z103" s="61">
        <v>6.2399999999999984</v>
      </c>
      <c r="AB103" s="61">
        <v>0.20762353044683216</v>
      </c>
      <c r="AC103" s="63" t="str">
        <f t="shared" si="49"/>
        <v/>
      </c>
      <c r="AD103" s="20">
        <f t="shared" ref="AD103:AD134" si="76">IF(F103="","",F103)</f>
        <v>0.51285487900000004</v>
      </c>
      <c r="AE103" s="62" t="str">
        <f t="shared" si="50"/>
        <v/>
      </c>
      <c r="AF103" s="20">
        <f t="shared" si="75"/>
        <v>0.32906151</v>
      </c>
      <c r="AG103" s="62">
        <f t="shared" si="61"/>
        <v>0.31030263301649735</v>
      </c>
      <c r="AH103" s="62">
        <f t="shared" si="62"/>
        <v>0.34683710258931494</v>
      </c>
      <c r="AI103" s="62">
        <f t="shared" si="63"/>
        <v>0.19172948759969408</v>
      </c>
      <c r="AJ103" s="62">
        <f t="shared" si="64"/>
        <v>0.28889981426854583</v>
      </c>
      <c r="AK103" s="62">
        <f t="shared" si="51"/>
        <v>-9.7170326668851753E-2</v>
      </c>
      <c r="AL103" s="62">
        <f t="shared" si="70"/>
        <v>-0.16404300403876293</v>
      </c>
      <c r="AM103" s="62">
        <f t="shared" si="71"/>
        <v>-0.12235903503792848</v>
      </c>
      <c r="AN103" s="62">
        <f t="shared" si="72"/>
        <v>-0.17038115238608731</v>
      </c>
      <c r="AO103" s="62">
        <f t="shared" si="73"/>
        <v>-0.12954095354889622</v>
      </c>
      <c r="AP103" s="62">
        <f t="shared" si="74"/>
        <v>-0.17277013866174573</v>
      </c>
      <c r="AQ103" s="62">
        <f t="shared" si="59"/>
        <v>-0.85985509027166318</v>
      </c>
      <c r="AR103" s="62">
        <f t="shared" si="65"/>
        <v>6.6548885378514253</v>
      </c>
      <c r="AS103" s="62">
        <f t="shared" si="66"/>
        <v>0.67389553800000002</v>
      </c>
      <c r="AT103" s="62">
        <f t="shared" si="67"/>
        <v>0.16168676936523543</v>
      </c>
      <c r="AU103" s="62">
        <f t="shared" si="60"/>
        <v>-0.19956759173514202</v>
      </c>
      <c r="AV103" s="62" t="str">
        <f t="shared" si="68"/>
        <v/>
      </c>
      <c r="AW103" s="62">
        <f t="shared" si="69"/>
        <v>0.20762353044683216</v>
      </c>
    </row>
    <row r="104" spans="1:49">
      <c r="A104" s="62">
        <v>1971</v>
      </c>
      <c r="B104" s="61">
        <v>6.7099999989999999</v>
      </c>
      <c r="C104" s="61">
        <v>3903</v>
      </c>
      <c r="D104" s="61">
        <v>102.89700000000001</v>
      </c>
      <c r="F104">
        <v>0.51249864199999995</v>
      </c>
      <c r="G104" s="61"/>
      <c r="H104" s="61">
        <v>0.34146768100000002</v>
      </c>
      <c r="I104" s="61">
        <v>34.521000000000001</v>
      </c>
      <c r="J104" s="61">
        <v>34.17</v>
      </c>
      <c r="K104" s="61">
        <v>18.003</v>
      </c>
      <c r="L104" s="61">
        <v>28.713999999999999</v>
      </c>
      <c r="M104" s="61">
        <v>38.296737180000001</v>
      </c>
      <c r="N104" s="62">
        <f t="shared" si="48"/>
        <v>16.24971429096599</v>
      </c>
      <c r="O104" s="61">
        <v>22.765279713318726</v>
      </c>
      <c r="P104">
        <v>15.30327877</v>
      </c>
      <c r="Q104">
        <v>12.587779230000001</v>
      </c>
      <c r="R104">
        <v>10.24890145</v>
      </c>
      <c r="S104">
        <v>15.09063767</v>
      </c>
      <c r="T104">
        <v>18.908925360000001</v>
      </c>
      <c r="U104">
        <v>3.9047499999999999</v>
      </c>
      <c r="V104">
        <v>1.6557249999999999</v>
      </c>
      <c r="W104">
        <v>1813.3648000000001</v>
      </c>
      <c r="X104">
        <v>0.67389553800000002</v>
      </c>
      <c r="Y104">
        <v>16.83342</v>
      </c>
      <c r="Z104" s="61">
        <v>5.083333333333333</v>
      </c>
      <c r="AB104" s="61">
        <v>0.21199068000704874</v>
      </c>
      <c r="AC104" s="63" t="str">
        <f t="shared" si="49"/>
        <v/>
      </c>
      <c r="AD104" s="20">
        <f t="shared" si="76"/>
        <v>0.51249864199999995</v>
      </c>
      <c r="AE104" s="62" t="str">
        <f t="shared" si="50"/>
        <v/>
      </c>
      <c r="AF104" s="20">
        <f t="shared" si="75"/>
        <v>0.34146768100000002</v>
      </c>
      <c r="AG104" s="62">
        <f t="shared" si="61"/>
        <v>0.33549083063646168</v>
      </c>
      <c r="AH104" s="62">
        <f t="shared" si="62"/>
        <v>0.33207965246800197</v>
      </c>
      <c r="AI104" s="62">
        <f t="shared" si="63"/>
        <v>0.17496136913612642</v>
      </c>
      <c r="AJ104" s="62">
        <f t="shared" si="64"/>
        <v>0.27905575478391009</v>
      </c>
      <c r="AK104" s="62">
        <f t="shared" si="51"/>
        <v>-0.10409438564778367</v>
      </c>
      <c r="AL104" s="62">
        <f t="shared" si="70"/>
        <v>-6.6140498813669507E-4</v>
      </c>
      <c r="AM104" s="62">
        <f t="shared" si="71"/>
        <v>-1.5514079591633293E-2</v>
      </c>
      <c r="AN104" s="62">
        <f t="shared" si="72"/>
        <v>3.4452548426021634E-2</v>
      </c>
      <c r="AO104" s="62">
        <f t="shared" si="73"/>
        <v>-8.808863129339331E-3</v>
      </c>
      <c r="AP104" s="62">
        <f t="shared" si="74"/>
        <v>-5.2521946287409265E-3</v>
      </c>
      <c r="AQ104" s="62">
        <f t="shared" si="59"/>
        <v>-0.85795478138451309</v>
      </c>
      <c r="AR104" s="62">
        <f t="shared" si="65"/>
        <v>6.6449846225879821</v>
      </c>
      <c r="AS104" s="62">
        <f t="shared" si="66"/>
        <v>0.67389553800000002</v>
      </c>
      <c r="AT104" s="62">
        <f t="shared" si="67"/>
        <v>0.16359485699291523</v>
      </c>
      <c r="AU104" s="62">
        <f t="shared" si="60"/>
        <v>-1.7736361078707352E-4</v>
      </c>
      <c r="AV104" s="62" t="str">
        <f t="shared" si="68"/>
        <v/>
      </c>
      <c r="AW104" s="62">
        <f t="shared" si="69"/>
        <v>0.21199068000704874</v>
      </c>
    </row>
    <row r="105" spans="1:49">
      <c r="A105" s="62">
        <v>1972</v>
      </c>
      <c r="B105" s="61">
        <v>6.6399999989999996</v>
      </c>
      <c r="C105" s="61">
        <v>3933</v>
      </c>
      <c r="D105" s="61">
        <v>114.36199999999999</v>
      </c>
      <c r="F105">
        <v>0.50685946199999998</v>
      </c>
      <c r="G105" s="61"/>
      <c r="H105" s="61">
        <v>0.31152830500000001</v>
      </c>
      <c r="I105" s="61">
        <v>39.337000000000003</v>
      </c>
      <c r="J105" s="61">
        <v>40.078000000000003</v>
      </c>
      <c r="K105" s="61">
        <v>21.625</v>
      </c>
      <c r="L105" s="61">
        <v>28.808</v>
      </c>
      <c r="M105" s="61">
        <v>40.032522780000001</v>
      </c>
      <c r="N105" s="62">
        <f t="shared" si="48"/>
        <v>17.145421970751471</v>
      </c>
      <c r="O105" s="61">
        <v>24.417678678080822</v>
      </c>
      <c r="P105">
        <v>16.36144178</v>
      </c>
      <c r="Q105">
        <v>13.50601857</v>
      </c>
      <c r="R105">
        <v>11.087642730000001</v>
      </c>
      <c r="S105">
        <v>14.842976419999999</v>
      </c>
      <c r="T105">
        <v>19.419902780000001</v>
      </c>
      <c r="U105">
        <v>3.9329450000000001</v>
      </c>
      <c r="V105">
        <v>1.673975</v>
      </c>
      <c r="W105">
        <v>1780.4791</v>
      </c>
      <c r="X105">
        <v>0.67389553800000002</v>
      </c>
      <c r="Y105">
        <v>19.513339999999999</v>
      </c>
      <c r="Z105" s="61">
        <v>5.3999999999999995</v>
      </c>
      <c r="AB105" s="61">
        <v>0.22627988153162681</v>
      </c>
      <c r="AC105" s="63" t="str">
        <f t="shared" si="49"/>
        <v/>
      </c>
      <c r="AD105" s="20">
        <f t="shared" si="76"/>
        <v>0.50685946199999998</v>
      </c>
      <c r="AE105" s="62" t="str">
        <f t="shared" si="50"/>
        <v/>
      </c>
      <c r="AF105" s="20">
        <f t="shared" si="75"/>
        <v>0.31152830500000001</v>
      </c>
      <c r="AG105" s="62">
        <f t="shared" si="61"/>
        <v>0.34396915059197991</v>
      </c>
      <c r="AH105" s="62">
        <f t="shared" si="62"/>
        <v>0.35044857557580317</v>
      </c>
      <c r="AI105" s="62">
        <f t="shared" si="63"/>
        <v>0.1890925307357339</v>
      </c>
      <c r="AJ105" s="62">
        <f t="shared" si="64"/>
        <v>0.25190185551144612</v>
      </c>
      <c r="AK105" s="62">
        <f t="shared" si="51"/>
        <v>-6.2809324775712216E-2</v>
      </c>
      <c r="AL105" s="62">
        <f t="shared" si="70"/>
        <v>1.3204480551613806E-2</v>
      </c>
      <c r="AM105" s="62">
        <f t="shared" si="71"/>
        <v>1.6753094210108285E-2</v>
      </c>
      <c r="AN105" s="62">
        <f t="shared" si="72"/>
        <v>2.5004825407884252E-2</v>
      </c>
      <c r="AO105" s="62">
        <f t="shared" si="73"/>
        <v>-7.0203615629060037E-2</v>
      </c>
      <c r="AP105" s="62">
        <f t="shared" si="74"/>
        <v>-2.699146616242518E-2</v>
      </c>
      <c r="AQ105" s="62">
        <f t="shared" si="59"/>
        <v>-0.85418747144930196</v>
      </c>
      <c r="AR105" s="62">
        <f t="shared" si="65"/>
        <v>6.6304502929238716</v>
      </c>
      <c r="AS105" s="62">
        <f t="shared" si="66"/>
        <v>0.67389553800000002</v>
      </c>
      <c r="AT105" s="62">
        <f t="shared" si="67"/>
        <v>0.17062783092285899</v>
      </c>
      <c r="AU105" s="62">
        <f t="shared" si="60"/>
        <v>-2.822537635920816E-3</v>
      </c>
      <c r="AV105" s="62" t="str">
        <f t="shared" si="68"/>
        <v/>
      </c>
      <c r="AW105" s="62">
        <f t="shared" si="69"/>
        <v>0.22627988153162681</v>
      </c>
    </row>
    <row r="106" spans="1:49">
      <c r="A106" s="62">
        <v>1973</v>
      </c>
      <c r="B106" s="61">
        <v>5.727499999</v>
      </c>
      <c r="C106" s="61">
        <v>3961</v>
      </c>
      <c r="D106" s="61">
        <v>129.928</v>
      </c>
      <c r="F106">
        <v>0.49647240399999998</v>
      </c>
      <c r="G106" s="61"/>
      <c r="H106" s="61">
        <v>0.33200695800000002</v>
      </c>
      <c r="I106" s="61">
        <v>46.08</v>
      </c>
      <c r="J106" s="61">
        <v>45.886000000000003</v>
      </c>
      <c r="K106" s="61">
        <v>27.085000000000001</v>
      </c>
      <c r="L106" s="61">
        <v>36.040999999999997</v>
      </c>
      <c r="M106" s="61">
        <v>41.552885269999997</v>
      </c>
      <c r="N106" s="62">
        <f t="shared" si="48"/>
        <v>18.633741579205861</v>
      </c>
      <c r="O106" s="61">
        <v>26.229345012940467</v>
      </c>
      <c r="P106">
        <v>17.57267993</v>
      </c>
      <c r="Q106">
        <v>14.338327400000001</v>
      </c>
      <c r="R106">
        <v>12.116747370000001</v>
      </c>
      <c r="S106">
        <v>16.751349390000001</v>
      </c>
      <c r="T106">
        <v>21.171371610000001</v>
      </c>
      <c r="U106">
        <v>3.959705</v>
      </c>
      <c r="V106">
        <v>1.6856139999999999</v>
      </c>
      <c r="W106">
        <v>1766.0873999999999</v>
      </c>
      <c r="X106">
        <v>0.67389553800000002</v>
      </c>
      <c r="Y106">
        <v>21.30921</v>
      </c>
      <c r="Z106" s="61">
        <v>6.1999999999999993</v>
      </c>
      <c r="AB106" s="61">
        <v>0.22916650494104129</v>
      </c>
      <c r="AC106" s="63" t="str">
        <f t="shared" si="49"/>
        <v/>
      </c>
      <c r="AD106" s="20">
        <f t="shared" si="76"/>
        <v>0.49647240399999998</v>
      </c>
      <c r="AE106" s="62" t="str">
        <f t="shared" si="50"/>
        <v/>
      </c>
      <c r="AF106" s="20">
        <f t="shared" si="75"/>
        <v>0.33200695800000002</v>
      </c>
      <c r="AG106" s="62">
        <f t="shared" si="61"/>
        <v>0.3546579644110584</v>
      </c>
      <c r="AH106" s="62">
        <f t="shared" si="62"/>
        <v>0.35316482975186259</v>
      </c>
      <c r="AI106" s="62">
        <f t="shared" si="63"/>
        <v>0.20846160950680379</v>
      </c>
      <c r="AJ106" s="62">
        <f t="shared" si="64"/>
        <v>0.27739209408287663</v>
      </c>
      <c r="AK106" s="62">
        <f t="shared" si="51"/>
        <v>-6.8930484576072842E-2</v>
      </c>
      <c r="AL106" s="62">
        <f t="shared" si="70"/>
        <v>-1.1824839539028598E-2</v>
      </c>
      <c r="AM106" s="62">
        <f t="shared" si="71"/>
        <v>-2.3442019695693903E-2</v>
      </c>
      <c r="AN106" s="62">
        <f t="shared" si="72"/>
        <v>5.514552008350747E-3</v>
      </c>
      <c r="AO106" s="62">
        <f t="shared" si="73"/>
        <v>3.7709227414030218E-2</v>
      </c>
      <c r="AP106" s="62">
        <f t="shared" si="74"/>
        <v>3.1086134502733417E-3</v>
      </c>
      <c r="AQ106" s="62">
        <f t="shared" si="59"/>
        <v>-0.85403963842081665</v>
      </c>
      <c r="AR106" s="62">
        <f t="shared" si="65"/>
        <v>6.6224822318922065</v>
      </c>
      <c r="AS106" s="62">
        <f t="shared" si="66"/>
        <v>0.67389553800000002</v>
      </c>
      <c r="AT106" s="62">
        <f t="shared" si="67"/>
        <v>0.16400783510867559</v>
      </c>
      <c r="AU106" s="62">
        <f t="shared" si="60"/>
        <v>-2.9242803195499545E-2</v>
      </c>
      <c r="AV106" s="62" t="str">
        <f t="shared" si="68"/>
        <v/>
      </c>
      <c r="AW106" s="62">
        <f t="shared" si="69"/>
        <v>0.22916650494104129</v>
      </c>
    </row>
    <row r="107" spans="1:49">
      <c r="A107" s="62">
        <v>1974</v>
      </c>
      <c r="B107" s="61">
        <v>5.204999999</v>
      </c>
      <c r="C107" s="61">
        <v>3985</v>
      </c>
      <c r="D107" s="61">
        <v>150.37899999999999</v>
      </c>
      <c r="F107">
        <v>0.485218343</v>
      </c>
      <c r="G107" s="61"/>
      <c r="H107" s="61">
        <v>0.36498447299999998</v>
      </c>
      <c r="I107" s="61">
        <v>51.805</v>
      </c>
      <c r="J107" s="61">
        <v>50.6</v>
      </c>
      <c r="K107" s="61">
        <v>34.731999999999999</v>
      </c>
      <c r="L107" s="61">
        <v>46.555999999999997</v>
      </c>
      <c r="M107" s="61">
        <v>42.873402339999998</v>
      </c>
      <c r="N107" s="62">
        <f t="shared" si="48"/>
        <v>20.776589510410055</v>
      </c>
      <c r="O107" s="61">
        <v>28.697989249452512</v>
      </c>
      <c r="P107">
        <v>19.279098560000001</v>
      </c>
      <c r="Q107">
        <v>16.653550379999999</v>
      </c>
      <c r="R107">
        <v>13.71017483</v>
      </c>
      <c r="S107">
        <v>20.492390390000001</v>
      </c>
      <c r="T107">
        <v>26.424993709999999</v>
      </c>
      <c r="U107">
        <v>3.9842909999999998</v>
      </c>
      <c r="V107">
        <v>1.707586</v>
      </c>
      <c r="W107">
        <v>1744.8925999999999</v>
      </c>
      <c r="X107">
        <v>0.67389553800000002</v>
      </c>
      <c r="Y107">
        <v>25.679130000000001</v>
      </c>
      <c r="Z107" s="61">
        <v>7.5166666666666675</v>
      </c>
      <c r="AB107" s="61">
        <v>0.22798285913865829</v>
      </c>
      <c r="AC107" s="63" t="str">
        <f t="shared" si="49"/>
        <v/>
      </c>
      <c r="AD107" s="20">
        <f t="shared" si="76"/>
        <v>0.485218343</v>
      </c>
      <c r="AE107" s="62" t="str">
        <f t="shared" si="50"/>
        <v/>
      </c>
      <c r="AF107" s="20">
        <f t="shared" si="75"/>
        <v>0.36498447299999998</v>
      </c>
      <c r="AG107" s="62">
        <f t="shared" si="61"/>
        <v>0.34449623950152614</v>
      </c>
      <c r="AH107" s="62">
        <f t="shared" si="62"/>
        <v>0.33648315256784528</v>
      </c>
      <c r="AI107" s="62">
        <f t="shared" si="63"/>
        <v>0.23096309990091701</v>
      </c>
      <c r="AJ107" s="62">
        <f t="shared" si="64"/>
        <v>0.30959109982111865</v>
      </c>
      <c r="AK107" s="62">
        <f t="shared" si="51"/>
        <v>-7.8627999920201641E-2</v>
      </c>
      <c r="AL107" s="62">
        <f t="shared" si="70"/>
        <v>-1.6176734260142763E-2</v>
      </c>
      <c r="AM107" s="62">
        <f t="shared" si="71"/>
        <v>4.0834392282028439E-2</v>
      </c>
      <c r="AN107" s="62">
        <f t="shared" si="72"/>
        <v>1.469682183391011E-2</v>
      </c>
      <c r="AO107" s="62">
        <f t="shared" si="73"/>
        <v>9.2721953268434174E-2</v>
      </c>
      <c r="AP107" s="62">
        <f t="shared" si="74"/>
        <v>0.11280757255397407</v>
      </c>
      <c r="AQ107" s="62">
        <f t="shared" si="59"/>
        <v>-0.84727870199688415</v>
      </c>
      <c r="AR107" s="62">
        <f t="shared" si="65"/>
        <v>6.6171695834675948</v>
      </c>
      <c r="AS107" s="62">
        <f t="shared" si="66"/>
        <v>0.67389553800000002</v>
      </c>
      <c r="AT107" s="62">
        <f t="shared" si="67"/>
        <v>0.17076273947825163</v>
      </c>
      <c r="AU107" s="62">
        <f t="shared" si="60"/>
        <v>-4.6852847852908476E-2</v>
      </c>
      <c r="AV107" s="62" t="str">
        <f t="shared" si="68"/>
        <v/>
      </c>
      <c r="AW107" s="62">
        <f t="shared" si="69"/>
        <v>0.22798285913865829</v>
      </c>
    </row>
    <row r="108" spans="1:49">
      <c r="A108" s="62">
        <v>1975</v>
      </c>
      <c r="B108" s="61">
        <v>5.5849999989999999</v>
      </c>
      <c r="C108" s="61">
        <v>4007</v>
      </c>
      <c r="D108" s="61">
        <v>171.84899999999999</v>
      </c>
      <c r="F108">
        <v>0.49646850799999998</v>
      </c>
      <c r="G108" s="61"/>
      <c r="H108" s="61">
        <v>0.37446246399999999</v>
      </c>
      <c r="I108" s="61">
        <v>61.133000000000003</v>
      </c>
      <c r="J108" s="61">
        <v>57.512</v>
      </c>
      <c r="K108" s="61">
        <v>37.921999999999997</v>
      </c>
      <c r="L108" s="61">
        <v>50.545000000000002</v>
      </c>
      <c r="M108" s="61">
        <v>44.779825189999997</v>
      </c>
      <c r="N108" s="62">
        <f t="shared" si="48"/>
        <v>22.607295715415578</v>
      </c>
      <c r="O108" s="61">
        <v>32.052558232132178</v>
      </c>
      <c r="P108">
        <v>21.421684809999999</v>
      </c>
      <c r="Q108">
        <v>18.8468947</v>
      </c>
      <c r="R108">
        <v>15.40924961</v>
      </c>
      <c r="S108">
        <v>20.444912209999998</v>
      </c>
      <c r="T108">
        <v>28.549337179999998</v>
      </c>
      <c r="U108">
        <v>4.006221</v>
      </c>
      <c r="V108">
        <v>1.7365269999999999</v>
      </c>
      <c r="W108">
        <v>1727.9480000000001</v>
      </c>
      <c r="X108">
        <v>0.67389553800000002</v>
      </c>
      <c r="Y108">
        <v>31.672550000000001</v>
      </c>
      <c r="Z108" s="61">
        <v>7.4833333333333343</v>
      </c>
      <c r="AB108" s="61">
        <v>0.24135378541760907</v>
      </c>
      <c r="AC108" s="63" t="str">
        <f t="shared" si="49"/>
        <v/>
      </c>
      <c r="AD108" s="20">
        <f t="shared" si="76"/>
        <v>0.49646850799999998</v>
      </c>
      <c r="AE108" s="62" t="str">
        <f t="shared" si="50"/>
        <v/>
      </c>
      <c r="AF108" s="20">
        <f t="shared" si="75"/>
        <v>0.37446246399999999</v>
      </c>
      <c r="AG108" s="62">
        <f t="shared" si="61"/>
        <v>0.35573672235509085</v>
      </c>
      <c r="AH108" s="62">
        <f t="shared" si="62"/>
        <v>0.33466589855047169</v>
      </c>
      <c r="AI108" s="62">
        <f t="shared" si="63"/>
        <v>0.22067047233326931</v>
      </c>
      <c r="AJ108" s="62">
        <f t="shared" si="64"/>
        <v>0.294124493014216</v>
      </c>
      <c r="AK108" s="62">
        <f t="shared" si="51"/>
        <v>-7.3454020680946697E-2</v>
      </c>
      <c r="AL108" s="62">
        <f t="shared" si="70"/>
        <v>2.0936360047758694E-2</v>
      </c>
      <c r="AM108" s="62">
        <f t="shared" si="71"/>
        <v>3.9278908286829714E-2</v>
      </c>
      <c r="AN108" s="62">
        <f t="shared" si="72"/>
        <v>3.2383882739340786E-2</v>
      </c>
      <c r="AO108" s="62">
        <f t="shared" si="73"/>
        <v>-8.6765381801666333E-2</v>
      </c>
      <c r="AP108" s="62">
        <f t="shared" si="74"/>
        <v>-7.1223989087162978E-3</v>
      </c>
      <c r="AQ108" s="62">
        <f t="shared" si="59"/>
        <v>-0.83596126137284921</v>
      </c>
      <c r="AR108" s="62">
        <f t="shared" si="65"/>
        <v>6.6187285949457682</v>
      </c>
      <c r="AS108" s="62">
        <f t="shared" si="66"/>
        <v>0.67389553800000002</v>
      </c>
      <c r="AT108" s="62">
        <f t="shared" si="67"/>
        <v>0.18430453479508174</v>
      </c>
      <c r="AU108" s="62">
        <f t="shared" si="60"/>
        <v>-9.2791582383801724E-3</v>
      </c>
      <c r="AV108" s="62" t="str">
        <f t="shared" si="68"/>
        <v/>
      </c>
      <c r="AW108" s="62">
        <f t="shared" si="69"/>
        <v>0.24135378541760907</v>
      </c>
    </row>
    <row r="109" spans="1:49">
      <c r="A109" s="62">
        <v>1976</v>
      </c>
      <c r="B109" s="61">
        <v>5.1849999990000004</v>
      </c>
      <c r="C109" s="61">
        <v>4026</v>
      </c>
      <c r="D109" s="61">
        <v>196.119</v>
      </c>
      <c r="F109">
        <v>0.50079268399999999</v>
      </c>
      <c r="G109" s="61"/>
      <c r="H109" s="61">
        <v>0.38887614199999998</v>
      </c>
      <c r="I109" s="61">
        <v>68.716999999999999</v>
      </c>
      <c r="J109" s="61">
        <v>65.721999999999994</v>
      </c>
      <c r="K109" s="61">
        <v>43.33</v>
      </c>
      <c r="L109" s="61">
        <v>60.533000000000001</v>
      </c>
      <c r="M109" s="61">
        <v>47.166491970000003</v>
      </c>
      <c r="N109" s="62">
        <f t="shared" si="48"/>
        <v>24.378987525775837</v>
      </c>
      <c r="O109" s="61">
        <v>34.989050368305776</v>
      </c>
      <c r="P109">
        <v>23.258987210000001</v>
      </c>
      <c r="Q109">
        <v>20.79970677</v>
      </c>
      <c r="R109">
        <v>17.235544770000001</v>
      </c>
      <c r="S109">
        <v>20.71746297</v>
      </c>
      <c r="T109">
        <v>30.523227439999999</v>
      </c>
      <c r="U109">
        <v>4.0252970000000001</v>
      </c>
      <c r="V109">
        <v>1.794619</v>
      </c>
      <c r="W109">
        <v>1674.4108000000001</v>
      </c>
      <c r="X109">
        <v>0.67389553800000002</v>
      </c>
      <c r="Y109">
        <v>37.707140000000003</v>
      </c>
      <c r="Z109" s="61">
        <v>8.1125000000000007</v>
      </c>
      <c r="AB109" s="61">
        <v>0.30943390394551795</v>
      </c>
      <c r="AC109" s="63" t="str">
        <f t="shared" si="49"/>
        <v/>
      </c>
      <c r="AD109" s="20">
        <f t="shared" si="76"/>
        <v>0.50079268399999999</v>
      </c>
      <c r="AE109" s="62" t="str">
        <f t="shared" si="50"/>
        <v/>
      </c>
      <c r="AF109" s="20">
        <f t="shared" si="75"/>
        <v>0.38887614199999998</v>
      </c>
      <c r="AG109" s="62">
        <f t="shared" si="61"/>
        <v>0.35038420550788041</v>
      </c>
      <c r="AH109" s="62">
        <f t="shared" si="62"/>
        <v>0.33511286514820082</v>
      </c>
      <c r="AI109" s="62">
        <f t="shared" si="63"/>
        <v>0.22093728807509724</v>
      </c>
      <c r="AJ109" s="62">
        <f t="shared" si="64"/>
        <v>0.3086544393964889</v>
      </c>
      <c r="AK109" s="62">
        <f t="shared" si="51"/>
        <v>-8.7717151321391656E-2</v>
      </c>
      <c r="AL109" s="62">
        <f t="shared" si="70"/>
        <v>6.8389652987237122E-3</v>
      </c>
      <c r="AM109" s="62">
        <f t="shared" si="71"/>
        <v>2.3141805232986083E-2</v>
      </c>
      <c r="AN109" s="62">
        <f t="shared" si="72"/>
        <v>3.6556933825280177E-2</v>
      </c>
      <c r="AO109" s="62">
        <f t="shared" si="73"/>
        <v>-6.220601434230752E-2</v>
      </c>
      <c r="AP109" s="62">
        <f t="shared" si="74"/>
        <v>-8.5946913893815789E-3</v>
      </c>
      <c r="AQ109" s="62">
        <f t="shared" si="59"/>
        <v>-0.80780595382485831</v>
      </c>
      <c r="AR109" s="62">
        <f t="shared" si="65"/>
        <v>6.6154106673577973</v>
      </c>
      <c r="AS109" s="62">
        <f t="shared" si="66"/>
        <v>0.67389553800000002</v>
      </c>
      <c r="AT109" s="62">
        <f t="shared" si="67"/>
        <v>0.19226663403341851</v>
      </c>
      <c r="AU109" s="62">
        <f t="shared" si="60"/>
        <v>-6.1558752263353445E-4</v>
      </c>
      <c r="AV109" s="62" t="str">
        <f t="shared" si="68"/>
        <v/>
      </c>
      <c r="AW109" s="62">
        <f t="shared" si="69"/>
        <v>0.30943390394551795</v>
      </c>
    </row>
    <row r="110" spans="1:49">
      <c r="A110" s="62">
        <v>1977</v>
      </c>
      <c r="B110" s="61">
        <v>5.1394999989999999</v>
      </c>
      <c r="C110" s="61">
        <v>4043</v>
      </c>
      <c r="D110" s="61">
        <v>220.96799999999999</v>
      </c>
      <c r="F110">
        <v>0.51355040900000004</v>
      </c>
      <c r="G110" s="61"/>
      <c r="H110" s="61">
        <v>0.38106422600000001</v>
      </c>
      <c r="I110" s="61">
        <v>71.930999999999997</v>
      </c>
      <c r="J110" s="61">
        <v>72.430999999999997</v>
      </c>
      <c r="K110" s="61">
        <v>47.262999999999998</v>
      </c>
      <c r="L110" s="61">
        <v>68.578999999999994</v>
      </c>
      <c r="M110" s="61">
        <v>48.900535339999998</v>
      </c>
      <c r="N110" s="62">
        <f t="shared" si="48"/>
        <v>26.382465086131479</v>
      </c>
      <c r="O110" s="61">
        <v>38.174397770256803</v>
      </c>
      <c r="P110">
        <v>25.279585879999999</v>
      </c>
      <c r="Q110">
        <v>22.829506670000001</v>
      </c>
      <c r="R110">
        <v>18.893860759999999</v>
      </c>
      <c r="S110">
        <v>21.698703139999999</v>
      </c>
      <c r="T110">
        <v>32.959727870000002</v>
      </c>
      <c r="U110">
        <v>4.0417889999999996</v>
      </c>
      <c r="V110">
        <v>1.844354</v>
      </c>
      <c r="W110">
        <v>1638.3152</v>
      </c>
      <c r="X110">
        <v>0.67389553800000002</v>
      </c>
      <c r="Y110">
        <v>43.998519999999999</v>
      </c>
      <c r="Z110" s="61">
        <v>11.716666666666667</v>
      </c>
      <c r="AB110" s="61">
        <v>0.35164086262492283</v>
      </c>
      <c r="AC110" s="63" t="str">
        <f t="shared" si="49"/>
        <v/>
      </c>
      <c r="AD110" s="20">
        <f t="shared" si="76"/>
        <v>0.51355040900000004</v>
      </c>
      <c r="AE110" s="62" t="str">
        <f t="shared" si="50"/>
        <v/>
      </c>
      <c r="AF110" s="20">
        <f t="shared" si="75"/>
        <v>0.38106422600000001</v>
      </c>
      <c r="AG110" s="62">
        <f t="shared" si="61"/>
        <v>0.32552677310741829</v>
      </c>
      <c r="AH110" s="62">
        <f t="shared" si="62"/>
        <v>0.32778954418739364</v>
      </c>
      <c r="AI110" s="62">
        <f t="shared" si="63"/>
        <v>0.21389069910575287</v>
      </c>
      <c r="AJ110" s="62">
        <f t="shared" si="64"/>
        <v>0.31035715578726331</v>
      </c>
      <c r="AK110" s="62">
        <f t="shared" si="51"/>
        <v>-9.6466456681510437E-2</v>
      </c>
      <c r="AL110" s="62">
        <f t="shared" si="70"/>
        <v>4.3275899207289165E-3</v>
      </c>
      <c r="AM110" s="62">
        <f t="shared" si="71"/>
        <v>1.413696856395405E-2</v>
      </c>
      <c r="AN110" s="62">
        <f t="shared" si="72"/>
        <v>1.2885240075576062E-2</v>
      </c>
      <c r="AO110" s="62">
        <f t="shared" si="73"/>
        <v>-3.2702464619278795E-2</v>
      </c>
      <c r="AP110" s="62">
        <f t="shared" si="74"/>
        <v>-2.1794944357169917E-3</v>
      </c>
      <c r="AQ110" s="62">
        <f t="shared" si="59"/>
        <v>-0.78455833505921746</v>
      </c>
      <c r="AR110" s="62">
        <f t="shared" si="65"/>
        <v>6.6168653406339892</v>
      </c>
      <c r="AS110" s="62">
        <f t="shared" si="66"/>
        <v>0.67389553800000002</v>
      </c>
      <c r="AT110" s="62">
        <f t="shared" si="67"/>
        <v>0.1991171572354368</v>
      </c>
      <c r="AU110" s="62">
        <f t="shared" si="60"/>
        <v>2.1470061154776204E-3</v>
      </c>
      <c r="AV110" s="62" t="str">
        <f t="shared" si="68"/>
        <v/>
      </c>
      <c r="AW110" s="62">
        <f t="shared" si="69"/>
        <v>0.35164086262492283</v>
      </c>
    </row>
    <row r="111" spans="1:49">
      <c r="A111" s="62">
        <v>1978</v>
      </c>
      <c r="B111" s="61">
        <v>5.0224999989999999</v>
      </c>
      <c r="C111" s="61">
        <v>4059</v>
      </c>
      <c r="D111" s="61">
        <v>243.88800000000001</v>
      </c>
      <c r="F111">
        <v>0.49490915600000002</v>
      </c>
      <c r="G111" s="61"/>
      <c r="H111" s="61">
        <v>0.29938332299999998</v>
      </c>
      <c r="I111" s="61">
        <v>83.242999999999995</v>
      </c>
      <c r="J111" s="61">
        <v>80.703999999999994</v>
      </c>
      <c r="K111" s="61">
        <v>57.084000000000003</v>
      </c>
      <c r="L111" s="61">
        <v>60.168999999999997</v>
      </c>
      <c r="M111" s="61">
        <v>50.620640770000001</v>
      </c>
      <c r="N111" s="62">
        <f t="shared" si="48"/>
        <v>28.018642170971908</v>
      </c>
      <c r="O111" s="61">
        <v>41.290065697790148</v>
      </c>
      <c r="P111">
        <v>27.31170432</v>
      </c>
      <c r="Q111">
        <v>23.849815920000001</v>
      </c>
      <c r="R111">
        <v>20.50717989</v>
      </c>
      <c r="S111">
        <v>22.85255974</v>
      </c>
      <c r="T111">
        <v>35.46892089</v>
      </c>
      <c r="U111">
        <v>4.0562800000000001</v>
      </c>
      <c r="V111">
        <v>1.875894</v>
      </c>
      <c r="W111">
        <v>1601.8864000000001</v>
      </c>
      <c r="X111">
        <v>0.67389553800000002</v>
      </c>
      <c r="Y111">
        <v>47.371389999999998</v>
      </c>
      <c r="Z111" s="61">
        <v>11.4</v>
      </c>
      <c r="AB111" s="61">
        <v>0.4024649084261232</v>
      </c>
      <c r="AC111" s="63" t="str">
        <f t="shared" si="49"/>
        <v/>
      </c>
      <c r="AD111" s="20">
        <f t="shared" si="76"/>
        <v>0.49490915600000002</v>
      </c>
      <c r="AE111" s="62" t="str">
        <f t="shared" si="50"/>
        <v/>
      </c>
      <c r="AF111" s="20">
        <f t="shared" si="75"/>
        <v>0.29938332299999998</v>
      </c>
      <c r="AG111" s="62">
        <f t="shared" si="61"/>
        <v>0.34131650593715146</v>
      </c>
      <c r="AH111" s="62">
        <f t="shared" si="62"/>
        <v>0.33090598963458634</v>
      </c>
      <c r="AI111" s="62">
        <f t="shared" si="63"/>
        <v>0.23405825624876994</v>
      </c>
      <c r="AJ111" s="62">
        <f t="shared" si="64"/>
        <v>0.24670750508430098</v>
      </c>
      <c r="AK111" s="62">
        <f t="shared" si="51"/>
        <v>-1.2649248835531035E-2</v>
      </c>
      <c r="AL111" s="62">
        <f t="shared" si="70"/>
        <v>1.7147659902965431E-2</v>
      </c>
      <c r="AM111" s="62">
        <f t="shared" si="71"/>
        <v>-1.6447844659257579E-2</v>
      </c>
      <c r="AN111" s="62">
        <f t="shared" si="72"/>
        <v>2.1767529312657869E-2</v>
      </c>
      <c r="AO111" s="62">
        <f t="shared" si="73"/>
        <v>-8.3598531930715436E-3</v>
      </c>
      <c r="AP111" s="62">
        <f t="shared" si="74"/>
        <v>1.3199904247789216E-2</v>
      </c>
      <c r="AQ111" s="62">
        <f t="shared" si="59"/>
        <v>-0.77118095164737677</v>
      </c>
      <c r="AR111" s="62">
        <f t="shared" si="65"/>
        <v>6.6077562621057995</v>
      </c>
      <c r="AS111" s="62">
        <f t="shared" si="66"/>
        <v>0.67389553800000002</v>
      </c>
      <c r="AT111" s="62">
        <f t="shared" si="67"/>
        <v>0.19423419766450173</v>
      </c>
      <c r="AU111" s="62">
        <f t="shared" si="60"/>
        <v>5.699617440206093E-2</v>
      </c>
      <c r="AV111" s="62" t="str">
        <f t="shared" si="68"/>
        <v/>
      </c>
      <c r="AW111" s="62">
        <f t="shared" si="69"/>
        <v>0.4024649084261232</v>
      </c>
    </row>
    <row r="112" spans="1:49">
      <c r="A112" s="62">
        <v>1979</v>
      </c>
      <c r="B112" s="61">
        <v>4.9259999990000001</v>
      </c>
      <c r="C112" s="61">
        <v>4073</v>
      </c>
      <c r="D112" s="61">
        <v>269.06700000000001</v>
      </c>
      <c r="F112">
        <v>0.49256183999999997</v>
      </c>
      <c r="G112" s="61"/>
      <c r="H112" s="61">
        <v>0.28601798099999998</v>
      </c>
      <c r="I112" s="61">
        <v>92.152000000000001</v>
      </c>
      <c r="J112" s="61">
        <v>88.218000000000004</v>
      </c>
      <c r="K112" s="61">
        <v>68.527000000000001</v>
      </c>
      <c r="L112" s="61">
        <v>69.338999999999999</v>
      </c>
      <c r="M112" s="61">
        <v>52.675256689999998</v>
      </c>
      <c r="N112" s="62">
        <f t="shared" si="48"/>
        <v>29.603475975809058</v>
      </c>
      <c r="O112" s="61">
        <v>43.241090981485151</v>
      </c>
      <c r="P112">
        <v>28.776147099999999</v>
      </c>
      <c r="Q112">
        <v>24.508733200000002</v>
      </c>
      <c r="R112">
        <v>21.106856730000001</v>
      </c>
      <c r="S112">
        <v>26.86431756</v>
      </c>
      <c r="T112">
        <v>40.196780490000002</v>
      </c>
      <c r="U112">
        <v>4.0696260000000004</v>
      </c>
      <c r="V112">
        <v>1.9016489999999999</v>
      </c>
      <c r="W112">
        <v>1580.0399</v>
      </c>
      <c r="X112">
        <v>0.62901288300000002</v>
      </c>
      <c r="Y112">
        <v>49.517449999999997</v>
      </c>
      <c r="Z112" s="61">
        <v>10.222222222222221</v>
      </c>
      <c r="AB112" s="61">
        <v>0.42399999999999999</v>
      </c>
      <c r="AC112" s="63" t="str">
        <f t="shared" si="49"/>
        <v/>
      </c>
      <c r="AD112" s="20">
        <f t="shared" si="76"/>
        <v>0.49256183999999997</v>
      </c>
      <c r="AE112" s="62" t="str">
        <f t="shared" si="50"/>
        <v/>
      </c>
      <c r="AF112" s="20">
        <f t="shared" si="75"/>
        <v>0.28601798099999998</v>
      </c>
      <c r="AG112" s="62">
        <f t="shared" si="61"/>
        <v>0.34248718720616056</v>
      </c>
      <c r="AH112" s="62">
        <f t="shared" si="62"/>
        <v>0.32786629352540447</v>
      </c>
      <c r="AI112" s="62">
        <f t="shared" si="63"/>
        <v>0.25468377764645977</v>
      </c>
      <c r="AJ112" s="62">
        <f t="shared" si="64"/>
        <v>0.257701613352808</v>
      </c>
      <c r="AK112" s="62">
        <f t="shared" si="51"/>
        <v>-3.0178357063482264E-3</v>
      </c>
      <c r="AL112" s="62">
        <f t="shared" si="70"/>
        <v>-2.7902272999268188E-3</v>
      </c>
      <c r="AM112" s="62">
        <f t="shared" si="71"/>
        <v>-2.7768693483836523E-2</v>
      </c>
      <c r="AN112" s="62">
        <f t="shared" si="72"/>
        <v>-2.6198817757873381E-2</v>
      </c>
      <c r="AO112" s="62">
        <f t="shared" si="73"/>
        <v>0.10671408099526609</v>
      </c>
      <c r="AP112" s="62">
        <f t="shared" si="74"/>
        <v>7.0108354360109884E-2</v>
      </c>
      <c r="AQ112" s="62">
        <f t="shared" si="59"/>
        <v>-0.76082969883392382</v>
      </c>
      <c r="AR112" s="62">
        <f t="shared" si="65"/>
        <v>6.6043756800327893</v>
      </c>
      <c r="AS112" s="62">
        <f t="shared" si="66"/>
        <v>0.62901288300000002</v>
      </c>
      <c r="AT112" s="62">
        <f t="shared" si="67"/>
        <v>0.18403390233659273</v>
      </c>
      <c r="AU112" s="62">
        <f t="shared" si="60"/>
        <v>5.8978294403949888E-2</v>
      </c>
      <c r="AV112" s="62" t="str">
        <f t="shared" si="68"/>
        <v/>
      </c>
      <c r="AW112" s="62">
        <f t="shared" si="69"/>
        <v>0.42399999999999999</v>
      </c>
    </row>
    <row r="113" spans="1:49">
      <c r="A113" s="62">
        <v>1980</v>
      </c>
      <c r="B113" s="61">
        <v>5.1799999989999996</v>
      </c>
      <c r="C113" s="61">
        <v>4086</v>
      </c>
      <c r="D113" s="61">
        <v>318.279</v>
      </c>
      <c r="F113">
        <v>0.46560168899999999</v>
      </c>
      <c r="G113" s="61"/>
      <c r="H113" s="61">
        <v>0.28288074299999999</v>
      </c>
      <c r="I113" s="61">
        <v>106.56399999999999</v>
      </c>
      <c r="J113" s="61">
        <v>100.36</v>
      </c>
      <c r="K113" s="61">
        <v>91.671999999999997</v>
      </c>
      <c r="L113" s="61">
        <v>83.602000000000004</v>
      </c>
      <c r="M113" s="61">
        <v>54.876118470000002</v>
      </c>
      <c r="N113" s="62">
        <f t="shared" si="48"/>
        <v>33.506539715149962</v>
      </c>
      <c r="O113" s="61">
        <v>47.95938682062512</v>
      </c>
      <c r="P113">
        <v>31.514115220000001</v>
      </c>
      <c r="Q113">
        <v>26.913995419999999</v>
      </c>
      <c r="R113">
        <v>23.124523719999999</v>
      </c>
      <c r="S113">
        <v>33.078790470000001</v>
      </c>
      <c r="T113">
        <v>46.05790863</v>
      </c>
      <c r="U113">
        <v>4.0825250000000004</v>
      </c>
      <c r="V113">
        <v>1.947524</v>
      </c>
      <c r="W113">
        <v>1579.7628999999999</v>
      </c>
      <c r="X113">
        <v>0.59171658800000004</v>
      </c>
      <c r="Y113">
        <v>53.669879999999999</v>
      </c>
      <c r="Z113" s="61">
        <v>12.266666666666666</v>
      </c>
      <c r="AB113" s="61">
        <v>0.39200000000000002</v>
      </c>
      <c r="AC113" s="63" t="str">
        <f t="shared" si="49"/>
        <v/>
      </c>
      <c r="AD113" s="20">
        <f t="shared" si="76"/>
        <v>0.46560168899999999</v>
      </c>
      <c r="AE113" s="62" t="str">
        <f t="shared" si="50"/>
        <v/>
      </c>
      <c r="AF113" s="20">
        <f t="shared" si="75"/>
        <v>0.28288074299999999</v>
      </c>
      <c r="AG113" s="62">
        <f t="shared" si="61"/>
        <v>0.33481316706411668</v>
      </c>
      <c r="AH113" s="62">
        <f t="shared" si="62"/>
        <v>0.31532083486500839</v>
      </c>
      <c r="AI113" s="62">
        <f t="shared" si="63"/>
        <v>0.28802402923221448</v>
      </c>
      <c r="AJ113" s="62">
        <f t="shared" si="64"/>
        <v>0.26266891626528927</v>
      </c>
      <c r="AK113" s="62">
        <f t="shared" si="51"/>
        <v>2.535511296692522E-2</v>
      </c>
      <c r="AL113" s="62">
        <f t="shared" si="70"/>
        <v>-3.2960119699026555E-2</v>
      </c>
      <c r="AM113" s="62">
        <f t="shared" si="71"/>
        <v>-3.0231933136063271E-2</v>
      </c>
      <c r="AN113" s="62">
        <f t="shared" si="72"/>
        <v>-3.2553113011382792E-2</v>
      </c>
      <c r="AO113" s="62">
        <f t="shared" si="73"/>
        <v>8.4244535306562465E-2</v>
      </c>
      <c r="AP113" s="62">
        <f t="shared" si="74"/>
        <v>1.2263733810487175E-2</v>
      </c>
      <c r="AQ113" s="62">
        <f t="shared" si="59"/>
        <v>-0.74015684736395881</v>
      </c>
      <c r="AR113" s="62">
        <f t="shared" si="65"/>
        <v>6.6248732041052918</v>
      </c>
      <c r="AS113" s="62">
        <f t="shared" si="66"/>
        <v>0.59171658800000004</v>
      </c>
      <c r="AT113" s="62">
        <f t="shared" si="67"/>
        <v>0.16862526274117992</v>
      </c>
      <c r="AU113" s="62">
        <f t="shared" si="60"/>
        <v>-2.1626626883733832E-2</v>
      </c>
      <c r="AV113" s="62" t="str">
        <f t="shared" si="68"/>
        <v/>
      </c>
      <c r="AW113" s="62">
        <f t="shared" si="69"/>
        <v>0.39200000000000002</v>
      </c>
    </row>
    <row r="114" spans="1:49">
      <c r="A114" s="62">
        <v>1981</v>
      </c>
      <c r="B114" s="61">
        <v>5.807499999</v>
      </c>
      <c r="C114" s="61">
        <v>4100</v>
      </c>
      <c r="D114" s="61">
        <v>365.01299999999998</v>
      </c>
      <c r="E114" s="62">
        <v>1.1544257360000001</v>
      </c>
      <c r="F114">
        <v>0.46019737599999999</v>
      </c>
      <c r="G114" s="61"/>
      <c r="H114" s="61">
        <v>0.27768873999999999</v>
      </c>
      <c r="I114" s="61">
        <v>122.304</v>
      </c>
      <c r="J114" s="61">
        <v>116.55</v>
      </c>
      <c r="K114" s="61">
        <v>104.265</v>
      </c>
      <c r="L114" s="61">
        <v>89.688000000000002</v>
      </c>
      <c r="M114" s="61">
        <v>55.510089639999997</v>
      </c>
      <c r="N114" s="62">
        <f t="shared" si="48"/>
        <v>37.857845017671785</v>
      </c>
      <c r="O114" s="61">
        <v>54.509257415886914</v>
      </c>
      <c r="P114">
        <v>35.601788239999998</v>
      </c>
      <c r="Q114">
        <v>29.634959330000001</v>
      </c>
      <c r="R114">
        <v>25.505466380000001</v>
      </c>
      <c r="S114">
        <v>37.310726180000003</v>
      </c>
      <c r="T114">
        <v>50.402966409999998</v>
      </c>
      <c r="U114">
        <v>4.0951769999999996</v>
      </c>
      <c r="V114">
        <v>1.971821</v>
      </c>
      <c r="W114">
        <v>1570.191</v>
      </c>
      <c r="X114">
        <v>0.58894145499999995</v>
      </c>
      <c r="Y114">
        <v>61.110309999999998</v>
      </c>
      <c r="Z114" s="61">
        <v>12.275</v>
      </c>
      <c r="AB114" s="61">
        <v>0.35399999999999998</v>
      </c>
      <c r="AC114" s="63">
        <f t="shared" si="49"/>
        <v>1.1544257360000001E-2</v>
      </c>
      <c r="AD114" s="20">
        <f t="shared" si="76"/>
        <v>0.46019737599999999</v>
      </c>
      <c r="AE114" s="62" t="str">
        <f t="shared" si="50"/>
        <v/>
      </c>
      <c r="AF114" s="20">
        <f t="shared" si="75"/>
        <v>0.27768873999999999</v>
      </c>
      <c r="AG114" s="62">
        <f t="shared" si="61"/>
        <v>0.33506751814318947</v>
      </c>
      <c r="AH114" s="62">
        <f t="shared" si="62"/>
        <v>0.31930369603274406</v>
      </c>
      <c r="AI114" s="62">
        <f t="shared" si="63"/>
        <v>0.28564736050496836</v>
      </c>
      <c r="AJ114" s="62">
        <f t="shared" si="64"/>
        <v>0.24571179656614972</v>
      </c>
      <c r="AK114" s="62">
        <f t="shared" si="51"/>
        <v>3.9935563938818641E-2</v>
      </c>
      <c r="AL114" s="62">
        <f t="shared" si="70"/>
        <v>-1.372688678174439E-4</v>
      </c>
      <c r="AM114" s="62">
        <f t="shared" si="71"/>
        <v>-2.5789293511504094E-2</v>
      </c>
      <c r="AN114" s="62">
        <f t="shared" si="72"/>
        <v>-2.4098479499411445E-2</v>
      </c>
      <c r="AO114" s="62">
        <f t="shared" si="73"/>
        <v>-1.709044482891613E-3</v>
      </c>
      <c r="AP114" s="62">
        <f t="shared" si="74"/>
        <v>-3.1947046573185992E-2</v>
      </c>
      <c r="AQ114" s="62">
        <f t="shared" si="59"/>
        <v>-0.73085245854469882</v>
      </c>
      <c r="AR114" s="62">
        <f t="shared" si="65"/>
        <v>6.6281000884491128</v>
      </c>
      <c r="AS114" s="62">
        <f t="shared" si="66"/>
        <v>0.58894145499999995</v>
      </c>
      <c r="AT114" s="62">
        <f t="shared" si="67"/>
        <v>0.16741954396144795</v>
      </c>
      <c r="AU114" s="62">
        <f t="shared" si="60"/>
        <v>5.690774277390398E-4</v>
      </c>
      <c r="AV114" s="62" t="str">
        <f t="shared" si="68"/>
        <v/>
      </c>
      <c r="AW114" s="62">
        <f t="shared" si="69"/>
        <v>0.35399999999999998</v>
      </c>
    </row>
    <row r="115" spans="1:49">
      <c r="A115" s="62">
        <v>1982</v>
      </c>
      <c r="B115" s="61">
        <v>7.0539999990000002</v>
      </c>
      <c r="C115" s="61">
        <v>4115</v>
      </c>
      <c r="D115" s="61">
        <v>404.32499999999999</v>
      </c>
      <c r="E115" s="62">
        <v>1.2248804529999999</v>
      </c>
      <c r="F115">
        <v>0.46814336899999998</v>
      </c>
      <c r="G115" s="61"/>
      <c r="H115" s="61">
        <v>0.28761268800000001</v>
      </c>
      <c r="I115" s="61">
        <v>138.03100000000001</v>
      </c>
      <c r="J115" s="61">
        <v>127.66</v>
      </c>
      <c r="K115" s="61">
        <v>113.236</v>
      </c>
      <c r="L115" s="61">
        <v>99.747</v>
      </c>
      <c r="M115" s="61">
        <v>55.361384149999999</v>
      </c>
      <c r="N115" s="62">
        <f t="shared" si="48"/>
        <v>41.894514120078938</v>
      </c>
      <c r="O115" s="61">
        <v>60.680868007167014</v>
      </c>
      <c r="P115">
        <v>39.612739570000002</v>
      </c>
      <c r="Q115">
        <v>32.774345629999999</v>
      </c>
      <c r="R115">
        <v>28.175131270000001</v>
      </c>
      <c r="S115">
        <v>39.512552999999997</v>
      </c>
      <c r="T115">
        <v>53.578173820000004</v>
      </c>
      <c r="U115">
        <v>4.1076550000000003</v>
      </c>
      <c r="V115">
        <v>1.9715769999999999</v>
      </c>
      <c r="W115">
        <v>1558.9263000000001</v>
      </c>
      <c r="X115">
        <v>0.59013348799999998</v>
      </c>
      <c r="Y115">
        <v>70.543589999999995</v>
      </c>
      <c r="Z115" s="61">
        <v>14.54</v>
      </c>
      <c r="AB115" s="61">
        <v>0.31900000000000001</v>
      </c>
      <c r="AC115" s="63">
        <f t="shared" si="49"/>
        <v>1.2248804529999999E-2</v>
      </c>
      <c r="AD115" s="20">
        <f t="shared" si="76"/>
        <v>0.46814336899999998</v>
      </c>
      <c r="AE115" s="62" t="str">
        <f t="shared" si="50"/>
        <v/>
      </c>
      <c r="AF115" s="20">
        <f t="shared" si="75"/>
        <v>0.28761268800000001</v>
      </c>
      <c r="AG115" s="62">
        <f t="shared" si="61"/>
        <v>0.34138626105237124</v>
      </c>
      <c r="AH115" s="62">
        <f t="shared" si="62"/>
        <v>0.31573610338218017</v>
      </c>
      <c r="AI115" s="62">
        <f t="shared" si="63"/>
        <v>0.28006183144747421</v>
      </c>
      <c r="AJ115" s="62">
        <f t="shared" si="64"/>
        <v>0.24670005564830275</v>
      </c>
      <c r="AK115" s="62">
        <f t="shared" si="51"/>
        <v>3.3361775799171461E-2</v>
      </c>
      <c r="AL115" s="62">
        <f t="shared" si="70"/>
        <v>5.438238741061821E-3</v>
      </c>
      <c r="AM115" s="62">
        <f t="shared" si="71"/>
        <v>-6.253249861756351E-4</v>
      </c>
      <c r="AN115" s="62">
        <f t="shared" si="72"/>
        <v>-1.7697440631088399E-3</v>
      </c>
      <c r="AO115" s="62">
        <f t="shared" si="73"/>
        <v>-4.3979097608802628E-2</v>
      </c>
      <c r="AP115" s="62">
        <f t="shared" si="74"/>
        <v>-4.0224916429989259E-2</v>
      </c>
      <c r="AQ115" s="62">
        <f t="shared" ref="AQ115:AQ146" si="77">IF(OR(V115="",U115=""),"",LN(V115/U115))</f>
        <v>-0.73401857593758435</v>
      </c>
      <c r="AR115" s="62">
        <f t="shared" si="65"/>
        <v>6.6177340181092248</v>
      </c>
      <c r="AS115" s="62">
        <f t="shared" si="66"/>
        <v>0.59013348799999998</v>
      </c>
      <c r="AT115" s="62">
        <f t="shared" si="67"/>
        <v>0.17447249118901872</v>
      </c>
      <c r="AU115" s="62">
        <f t="shared" si="60"/>
        <v>2.1433333960977116E-2</v>
      </c>
      <c r="AV115" s="62" t="str">
        <f t="shared" si="68"/>
        <v/>
      </c>
      <c r="AW115" s="62">
        <f t="shared" si="69"/>
        <v>0.31900000000000001</v>
      </c>
    </row>
    <row r="116" spans="1:49">
      <c r="A116" s="62">
        <v>1983</v>
      </c>
      <c r="B116" s="61">
        <v>7.7221799999999998</v>
      </c>
      <c r="C116" s="61">
        <v>4128</v>
      </c>
      <c r="D116" s="61">
        <v>449.65699999999998</v>
      </c>
      <c r="E116" s="62">
        <v>1.265587496</v>
      </c>
      <c r="F116">
        <v>0.46563849299999999</v>
      </c>
      <c r="G116" s="61"/>
      <c r="H116" s="61">
        <v>0.26378995500000002</v>
      </c>
      <c r="I116" s="61">
        <v>153.136</v>
      </c>
      <c r="J116" s="61">
        <v>140.91300000000001</v>
      </c>
      <c r="K116" s="61">
        <v>131.39699999999999</v>
      </c>
      <c r="L116" s="61">
        <v>98.408000000000001</v>
      </c>
      <c r="M116" s="61">
        <v>57.336881779999999</v>
      </c>
      <c r="N116" s="62">
        <f t="shared" si="48"/>
        <v>44.84468127319726</v>
      </c>
      <c r="O116" s="61">
        <v>65.787378060919764</v>
      </c>
      <c r="P116">
        <v>42.923115850000002</v>
      </c>
      <c r="Q116">
        <v>35.265468329999997</v>
      </c>
      <c r="R116">
        <v>30.34896912</v>
      </c>
      <c r="S116">
        <v>41.356214610000002</v>
      </c>
      <c r="T116">
        <v>57.276453500000002</v>
      </c>
      <c r="U116">
        <v>4.1203859999999999</v>
      </c>
      <c r="V116">
        <v>1.966161</v>
      </c>
      <c r="W116">
        <v>1553.2098000000001</v>
      </c>
      <c r="X116">
        <v>0.57296419099999996</v>
      </c>
      <c r="Y116">
        <v>79.572620000000001</v>
      </c>
      <c r="Z116" s="61">
        <v>13.5375</v>
      </c>
      <c r="AB116" s="61">
        <v>0.29499999999999998</v>
      </c>
      <c r="AC116" s="63">
        <f t="shared" si="49"/>
        <v>1.2655874960000001E-2</v>
      </c>
      <c r="AD116" s="20">
        <f t="shared" si="76"/>
        <v>0.46563849299999999</v>
      </c>
      <c r="AE116" s="62" t="str">
        <f t="shared" si="50"/>
        <v/>
      </c>
      <c r="AF116" s="20">
        <f t="shared" si="75"/>
        <v>0.26378995500000002</v>
      </c>
      <c r="AG116" s="62">
        <f t="shared" si="61"/>
        <v>0.34056180599879465</v>
      </c>
      <c r="AH116" s="62">
        <f t="shared" si="62"/>
        <v>0.31337886433437045</v>
      </c>
      <c r="AI116" s="62">
        <f t="shared" si="63"/>
        <v>0.29221606691322494</v>
      </c>
      <c r="AJ116" s="62">
        <f t="shared" si="64"/>
        <v>0.21885125773645248</v>
      </c>
      <c r="AK116" s="62">
        <f t="shared" si="51"/>
        <v>7.3364809176772461E-2</v>
      </c>
      <c r="AL116" s="62">
        <f t="shared" si="70"/>
        <v>1.2209637170182686E-2</v>
      </c>
      <c r="AM116" s="62">
        <f t="shared" si="71"/>
        <v>5.2080851386287052E-3</v>
      </c>
      <c r="AN116" s="62">
        <f t="shared" si="72"/>
        <v>6.272729714979163E-3</v>
      </c>
      <c r="AO116" s="62">
        <f t="shared" si="73"/>
        <v>-2.2445817657508117E-2</v>
      </c>
      <c r="AP116" s="62">
        <f t="shared" si="74"/>
        <v>-1.3022765253002809E-3</v>
      </c>
      <c r="AQ116" s="62">
        <f t="shared" si="77"/>
        <v>-0.73986393775442238</v>
      </c>
      <c r="AR116" s="62">
        <f t="shared" si="65"/>
        <v>6.6082149696376531</v>
      </c>
      <c r="AS116" s="62">
        <f t="shared" si="66"/>
        <v>0.57296419099999996</v>
      </c>
      <c r="AT116" s="62">
        <f t="shared" si="67"/>
        <v>0.17696292952183554</v>
      </c>
      <c r="AU116" s="62">
        <f t="shared" si="60"/>
        <v>7.7349898188364033E-2</v>
      </c>
      <c r="AV116" s="62" t="str">
        <f t="shared" si="68"/>
        <v/>
      </c>
      <c r="AW116" s="62">
        <f t="shared" si="69"/>
        <v>0.29499999999999998</v>
      </c>
    </row>
    <row r="117" spans="1:49">
      <c r="A117" s="62">
        <v>1984</v>
      </c>
      <c r="B117" s="61">
        <v>9.0869999999999997</v>
      </c>
      <c r="C117" s="61">
        <v>4140</v>
      </c>
      <c r="D117" s="61">
        <v>506.48599999999999</v>
      </c>
      <c r="E117" s="62">
        <v>1.3477964870000001</v>
      </c>
      <c r="F117">
        <v>0.45313627200000001</v>
      </c>
      <c r="G117" s="61"/>
      <c r="H117" s="61">
        <v>0.27526328500000002</v>
      </c>
      <c r="I117" s="61">
        <v>166.67</v>
      </c>
      <c r="J117" s="61">
        <v>159.048</v>
      </c>
      <c r="K117" s="61">
        <v>154.035</v>
      </c>
      <c r="L117" s="61">
        <v>113.102</v>
      </c>
      <c r="M117" s="61">
        <v>60.557775100000001</v>
      </c>
      <c r="N117" s="62">
        <f t="shared" si="48"/>
        <v>47.687058622509994</v>
      </c>
      <c r="O117" s="61">
        <v>69.938283894087192</v>
      </c>
      <c r="P117">
        <v>45.522888170000002</v>
      </c>
      <c r="Q117">
        <v>37.231495410000001</v>
      </c>
      <c r="R117">
        <v>32.303759890000002</v>
      </c>
      <c r="S117">
        <v>44.230834440000002</v>
      </c>
      <c r="T117">
        <v>61.06889013</v>
      </c>
      <c r="U117">
        <v>4.1338330000000001</v>
      </c>
      <c r="V117">
        <v>1.9819979999999999</v>
      </c>
      <c r="W117">
        <v>1548.2571</v>
      </c>
      <c r="X117">
        <v>0.55515086700000005</v>
      </c>
      <c r="Y117">
        <v>87.23845</v>
      </c>
      <c r="Z117" s="61">
        <v>13.156000000000001</v>
      </c>
      <c r="AB117" s="61">
        <v>0.29899999999999999</v>
      </c>
      <c r="AC117" s="63">
        <f t="shared" si="49"/>
        <v>1.3477964870000001E-2</v>
      </c>
      <c r="AD117" s="20">
        <f t="shared" si="76"/>
        <v>0.45313627200000001</v>
      </c>
      <c r="AE117" s="62" t="str">
        <f t="shared" si="50"/>
        <v/>
      </c>
      <c r="AF117" s="20">
        <f t="shared" si="75"/>
        <v>0.27526328500000002</v>
      </c>
      <c r="AG117" s="62">
        <f t="shared" si="61"/>
        <v>0.32907128726164198</v>
      </c>
      <c r="AH117" s="62">
        <f t="shared" si="62"/>
        <v>0.31402250012833527</v>
      </c>
      <c r="AI117" s="62">
        <f t="shared" si="63"/>
        <v>0.30412489190224407</v>
      </c>
      <c r="AJ117" s="62">
        <f t="shared" si="64"/>
        <v>0.22330725824603248</v>
      </c>
      <c r="AK117" s="62">
        <f t="shared" si="51"/>
        <v>8.0817633656211585E-2</v>
      </c>
      <c r="AL117" s="62">
        <f t="shared" si="70"/>
        <v>-2.6503367726844625E-3</v>
      </c>
      <c r="AM117" s="62">
        <f t="shared" si="71"/>
        <v>-7.2042581326179321E-3</v>
      </c>
      <c r="AN117" s="62">
        <f t="shared" si="72"/>
        <v>9.6601704732420142E-4</v>
      </c>
      <c r="AO117" s="62">
        <f t="shared" si="73"/>
        <v>5.7443934544066967E-3</v>
      </c>
      <c r="AP117" s="62">
        <f t="shared" si="74"/>
        <v>2.6579066195708849E-3</v>
      </c>
      <c r="AQ117" s="62">
        <f t="shared" si="77"/>
        <v>-0.73509963690784808</v>
      </c>
      <c r="AR117" s="62">
        <f t="shared" si="65"/>
        <v>6.6097854887225109</v>
      </c>
      <c r="AS117" s="62">
        <f t="shared" si="66"/>
        <v>0.55515086700000005</v>
      </c>
      <c r="AT117" s="62">
        <f t="shared" si="67"/>
        <v>0.17224256938987456</v>
      </c>
      <c r="AU117" s="62">
        <f t="shared" si="60"/>
        <v>7.3919938866666535E-2</v>
      </c>
      <c r="AV117" s="62" t="str">
        <f t="shared" si="68"/>
        <v/>
      </c>
      <c r="AW117" s="62">
        <f t="shared" si="69"/>
        <v>0.29899999999999999</v>
      </c>
    </row>
    <row r="118" spans="1:49">
      <c r="A118" s="62">
        <v>1985</v>
      </c>
      <c r="B118" s="61">
        <v>7.5824999999999996</v>
      </c>
      <c r="C118" s="61">
        <v>4152</v>
      </c>
      <c r="D118" s="61">
        <v>562.40200000000004</v>
      </c>
      <c r="E118" s="62">
        <v>1.4420109219999999</v>
      </c>
      <c r="F118">
        <v>0.47253984100000002</v>
      </c>
      <c r="G118" s="61"/>
      <c r="H118" s="61">
        <v>0.27499902199999998</v>
      </c>
      <c r="I118" s="61">
        <v>182.42400000000001</v>
      </c>
      <c r="J118" s="61">
        <v>180.97399999999999</v>
      </c>
      <c r="K118" s="61">
        <v>170.733</v>
      </c>
      <c r="L118" s="61">
        <v>132.56299999999999</v>
      </c>
      <c r="M118" s="61">
        <v>63.646258009999997</v>
      </c>
      <c r="N118" s="62">
        <f t="shared" si="48"/>
        <v>50.236569918066763</v>
      </c>
      <c r="O118" s="61">
        <v>73.89010551463268</v>
      </c>
      <c r="P118">
        <v>48.1766899</v>
      </c>
      <c r="Q118">
        <v>40.177965090000001</v>
      </c>
      <c r="R118">
        <v>34.377856229999999</v>
      </c>
      <c r="S118">
        <v>45.501848590000002</v>
      </c>
      <c r="T118">
        <v>64.611964659999998</v>
      </c>
      <c r="U118">
        <v>4.1483549999999996</v>
      </c>
      <c r="V118">
        <v>2.0380029999999998</v>
      </c>
      <c r="W118">
        <v>1542.1976</v>
      </c>
      <c r="X118">
        <v>0.56168317800000001</v>
      </c>
      <c r="Y118">
        <v>103.6468</v>
      </c>
      <c r="Z118" s="61">
        <v>13.435714285714285</v>
      </c>
      <c r="AB118" s="61">
        <v>0.32500000000000001</v>
      </c>
      <c r="AC118" s="63">
        <f t="shared" si="49"/>
        <v>1.442010922E-2</v>
      </c>
      <c r="AD118" s="20">
        <f t="shared" si="76"/>
        <v>0.47253984100000002</v>
      </c>
      <c r="AE118" s="62" t="str">
        <f t="shared" si="50"/>
        <v/>
      </c>
      <c r="AF118" s="20">
        <f t="shared" si="75"/>
        <v>0.27499902199999998</v>
      </c>
      <c r="AG118" s="62">
        <f t="shared" si="61"/>
        <v>0.32436584507167471</v>
      </c>
      <c r="AH118" s="62">
        <f t="shared" si="62"/>
        <v>0.32178761810946616</v>
      </c>
      <c r="AI118" s="62">
        <f t="shared" si="63"/>
        <v>0.30357822340603341</v>
      </c>
      <c r="AJ118" s="62">
        <f t="shared" si="64"/>
        <v>0.23570862123534408</v>
      </c>
      <c r="AK118" s="62">
        <f t="shared" si="51"/>
        <v>6.7869602170689325E-2</v>
      </c>
      <c r="AL118" s="62">
        <f t="shared" si="70"/>
        <v>4.5768633398573441E-3</v>
      </c>
      <c r="AM118" s="62">
        <f t="shared" si="71"/>
        <v>2.4080466851350218E-2</v>
      </c>
      <c r="AN118" s="62">
        <f t="shared" si="72"/>
        <v>1.0145821619162968E-2</v>
      </c>
      <c r="AO118" s="62">
        <f t="shared" si="73"/>
        <v>-2.3752396672968384E-2</v>
      </c>
      <c r="AP118" s="62">
        <f t="shared" si="74"/>
        <v>4.3138392334662592E-3</v>
      </c>
      <c r="AQ118" s="62">
        <f t="shared" si="77"/>
        <v>-0.71074146328806986</v>
      </c>
      <c r="AR118" s="62">
        <f t="shared" si="65"/>
        <v>6.6302222278911902</v>
      </c>
      <c r="AS118" s="62">
        <f t="shared" si="66"/>
        <v>0.56168317800000001</v>
      </c>
      <c r="AT118" s="62">
        <f t="shared" si="67"/>
        <v>0.18429308572871361</v>
      </c>
      <c r="AU118" s="62">
        <f t="shared" si="60"/>
        <v>7.9476807474166827E-2</v>
      </c>
      <c r="AV118" s="62" t="str">
        <f t="shared" si="68"/>
        <v/>
      </c>
      <c r="AW118" s="62">
        <f t="shared" si="69"/>
        <v>0.32500000000000001</v>
      </c>
    </row>
    <row r="119" spans="1:49">
      <c r="A119" s="62">
        <v>1986</v>
      </c>
      <c r="B119" s="61">
        <v>7.4</v>
      </c>
      <c r="C119" s="61">
        <v>4167</v>
      </c>
      <c r="D119" s="61">
        <v>581.91300000000001</v>
      </c>
      <c r="E119" s="62">
        <v>1.522325103</v>
      </c>
      <c r="F119">
        <v>0.51395197400000003</v>
      </c>
      <c r="G119" s="61"/>
      <c r="H119" s="61">
        <v>0.32891686599999997</v>
      </c>
      <c r="I119" s="61">
        <v>203.33799999999999</v>
      </c>
      <c r="J119" s="61">
        <v>214.23099999999999</v>
      </c>
      <c r="K119" s="61">
        <v>133.84700000000001</v>
      </c>
      <c r="L119" s="61">
        <v>150.05199999999999</v>
      </c>
      <c r="M119" s="61">
        <v>65.964669889999996</v>
      </c>
      <c r="N119" s="62">
        <f t="shared" si="48"/>
        <v>49.971974278064174</v>
      </c>
      <c r="O119" s="61">
        <v>79.205653991638471</v>
      </c>
      <c r="P119">
        <v>51.545946790000002</v>
      </c>
      <c r="Q119">
        <v>42.922641859999999</v>
      </c>
      <c r="R119">
        <v>36.965683419999998</v>
      </c>
      <c r="S119">
        <v>36.834763629999998</v>
      </c>
      <c r="T119">
        <v>63.645288450000002</v>
      </c>
      <c r="U119">
        <v>4.1641659999999998</v>
      </c>
      <c r="V119">
        <v>2.1057709999999998</v>
      </c>
      <c r="W119">
        <v>1538.2279000000001</v>
      </c>
      <c r="X119">
        <v>0.63196831899999995</v>
      </c>
      <c r="Y119">
        <v>111.7756</v>
      </c>
      <c r="Z119" s="61">
        <v>13.8</v>
      </c>
      <c r="AB119" s="61">
        <v>0.40899999999999997</v>
      </c>
      <c r="AC119" s="63">
        <f t="shared" si="49"/>
        <v>1.5223251030000001E-2</v>
      </c>
      <c r="AD119" s="20">
        <f t="shared" si="76"/>
        <v>0.51395197400000003</v>
      </c>
      <c r="AE119" s="62" t="str">
        <f t="shared" si="50"/>
        <v/>
      </c>
      <c r="AF119" s="20">
        <f t="shared" si="75"/>
        <v>0.32891686599999997</v>
      </c>
      <c r="AG119" s="62">
        <f t="shared" si="61"/>
        <v>0.34943024129036471</v>
      </c>
      <c r="AH119" s="62">
        <f t="shared" si="62"/>
        <v>0.36814953438056891</v>
      </c>
      <c r="AI119" s="62">
        <f t="shared" si="63"/>
        <v>0.23001204647430115</v>
      </c>
      <c r="AJ119" s="62">
        <f t="shared" si="64"/>
        <v>0.2578598519022603</v>
      </c>
      <c r="AK119" s="62">
        <f t="shared" si="51"/>
        <v>-2.7847805427959144E-2</v>
      </c>
      <c r="AL119" s="62">
        <f t="shared" si="70"/>
        <v>7.2879200619108214E-2</v>
      </c>
      <c r="AM119" s="62">
        <f t="shared" si="71"/>
        <v>7.1361667797013834E-2</v>
      </c>
      <c r="AN119" s="62">
        <f t="shared" si="72"/>
        <v>7.7858276338557644E-2</v>
      </c>
      <c r="AO119" s="62">
        <f t="shared" si="73"/>
        <v>-0.20602997830090641</v>
      </c>
      <c r="AP119" s="62">
        <f t="shared" si="74"/>
        <v>-9.7933935485229554E-3</v>
      </c>
      <c r="AQ119" s="62">
        <f t="shared" si="77"/>
        <v>-0.68183434461461934</v>
      </c>
      <c r="AR119" s="62">
        <f t="shared" si="65"/>
        <v>6.6565519739273151</v>
      </c>
      <c r="AS119" s="62">
        <f t="shared" si="66"/>
        <v>0.63196831899999995</v>
      </c>
      <c r="AT119" s="62">
        <f t="shared" si="67"/>
        <v>0.19208300897213157</v>
      </c>
      <c r="AU119" s="62">
        <f t="shared" si="60"/>
        <v>0.13963805491999864</v>
      </c>
      <c r="AV119" s="62" t="str">
        <f t="shared" si="68"/>
        <v/>
      </c>
      <c r="AW119" s="62">
        <f t="shared" si="69"/>
        <v>0.40899999999999997</v>
      </c>
    </row>
    <row r="120" spans="1:49">
      <c r="A120" s="62">
        <v>1987</v>
      </c>
      <c r="B120" s="61">
        <v>6.2324999999999999</v>
      </c>
      <c r="C120" s="61">
        <v>4186</v>
      </c>
      <c r="D120" s="61">
        <v>634.875</v>
      </c>
      <c r="E120" s="62">
        <v>1.607039522</v>
      </c>
      <c r="F120">
        <v>0.50663001299999999</v>
      </c>
      <c r="G120" s="61"/>
      <c r="H120" s="61">
        <v>0.31490293400000002</v>
      </c>
      <c r="I120" s="61">
        <v>227.79400000000001</v>
      </c>
      <c r="J120" s="61">
        <v>242.87</v>
      </c>
      <c r="K120" s="61">
        <v>144.54300000000001</v>
      </c>
      <c r="L120" s="61">
        <v>152.041</v>
      </c>
      <c r="M120" s="61">
        <v>66.842554960000001</v>
      </c>
      <c r="N120" s="62">
        <f t="shared" si="48"/>
        <v>53.559843847501909</v>
      </c>
      <c r="O120" s="61">
        <v>86.113876169619758</v>
      </c>
      <c r="P120">
        <v>55.773020950000003</v>
      </c>
      <c r="Q120">
        <v>46.972149369999997</v>
      </c>
      <c r="R120">
        <v>40.616214370000002</v>
      </c>
      <c r="S120">
        <v>37.578298289999999</v>
      </c>
      <c r="T120">
        <v>68.147228040000002</v>
      </c>
      <c r="U120">
        <v>4.1813260000000003</v>
      </c>
      <c r="V120">
        <v>2.1475240000000002</v>
      </c>
      <c r="W120">
        <v>1510.7679000000001</v>
      </c>
      <c r="X120">
        <v>0.64766758700000004</v>
      </c>
      <c r="Y120">
        <v>122.0397</v>
      </c>
      <c r="Z120" s="61">
        <v>14.100000000000001</v>
      </c>
      <c r="AB120" s="61">
        <v>0.33899999999999997</v>
      </c>
      <c r="AC120" s="63">
        <f t="shared" si="49"/>
        <v>1.6070395219999999E-2</v>
      </c>
      <c r="AD120" s="20">
        <f t="shared" si="76"/>
        <v>0.50663001299999999</v>
      </c>
      <c r="AE120" s="62" t="str">
        <f t="shared" si="50"/>
        <v/>
      </c>
      <c r="AF120" s="20">
        <f t="shared" si="75"/>
        <v>0.31490293400000002</v>
      </c>
      <c r="AG120" s="62">
        <f t="shared" si="61"/>
        <v>0.35880133884622961</v>
      </c>
      <c r="AH120" s="62">
        <f t="shared" si="62"/>
        <v>0.38254774561921639</v>
      </c>
      <c r="AI120" s="62">
        <f t="shared" si="63"/>
        <v>0.22767158889545186</v>
      </c>
      <c r="AJ120" s="62">
        <f t="shared" si="64"/>
        <v>0.23948178775349477</v>
      </c>
      <c r="AK120" s="62">
        <f t="shared" si="51"/>
        <v>-1.1810198858042908E-2</v>
      </c>
      <c r="AL120" s="62">
        <f t="shared" si="70"/>
        <v>9.4794048366705266E-3</v>
      </c>
      <c r="AM120" s="62">
        <f t="shared" si="71"/>
        <v>2.0818118979434065E-2</v>
      </c>
      <c r="AN120" s="62">
        <f t="shared" si="72"/>
        <v>2.4840076954900869E-2</v>
      </c>
      <c r="AO120" s="62">
        <f t="shared" si="73"/>
        <v>-4.9352623998102578E-2</v>
      </c>
      <c r="AP120" s="62">
        <f t="shared" si="74"/>
        <v>-9.9208806980048843E-4</v>
      </c>
      <c r="AQ120" s="62">
        <f t="shared" si="77"/>
        <v>-0.66631287051225163</v>
      </c>
      <c r="AR120" s="62">
        <f t="shared" si="65"/>
        <v>6.6540604730788839</v>
      </c>
      <c r="AS120" s="62">
        <f t="shared" si="66"/>
        <v>0.64766758700000004</v>
      </c>
      <c r="AT120" s="62">
        <f t="shared" si="67"/>
        <v>0.19222634376845835</v>
      </c>
      <c r="AU120" s="62">
        <f t="shared" si="60"/>
        <v>6.8662728492362698E-2</v>
      </c>
      <c r="AV120" s="62" t="str">
        <f t="shared" si="68"/>
        <v/>
      </c>
      <c r="AW120" s="62">
        <f t="shared" si="69"/>
        <v>0.33899999999999997</v>
      </c>
    </row>
    <row r="121" spans="1:49">
      <c r="A121" s="62">
        <v>1988</v>
      </c>
      <c r="B121" s="61">
        <v>6.57</v>
      </c>
      <c r="C121" s="61">
        <v>4209</v>
      </c>
      <c r="D121" s="61">
        <v>664.08399999999995</v>
      </c>
      <c r="E121" s="62">
        <v>1.6172142599999999</v>
      </c>
      <c r="F121">
        <v>0.50151694000000002</v>
      </c>
      <c r="G121" s="61"/>
      <c r="H121" s="61">
        <v>0.30379289399999998</v>
      </c>
      <c r="I121" s="61">
        <v>249.393</v>
      </c>
      <c r="J121" s="61">
        <v>263.84100000000001</v>
      </c>
      <c r="K121" s="61">
        <v>146.166</v>
      </c>
      <c r="L121" s="61">
        <v>151.101</v>
      </c>
      <c r="M121" s="61">
        <v>66.348373100000003</v>
      </c>
      <c r="N121" s="62">
        <f t="shared" si="48"/>
        <v>56.132858016642942</v>
      </c>
      <c r="O121" s="61">
        <v>91.867409914393818</v>
      </c>
      <c r="P121">
        <v>59.033883199999998</v>
      </c>
      <c r="Q121">
        <v>50.358382540000001</v>
      </c>
      <c r="R121">
        <v>42.797039130000002</v>
      </c>
      <c r="S121">
        <v>37.807930650000003</v>
      </c>
      <c r="T121">
        <v>71.052436119999996</v>
      </c>
      <c r="U121">
        <v>4.1998170000000004</v>
      </c>
      <c r="V121">
        <v>2.133473</v>
      </c>
      <c r="W121">
        <v>1513.329</v>
      </c>
      <c r="X121">
        <v>0.64868146199999999</v>
      </c>
      <c r="Y121">
        <v>133.1249</v>
      </c>
      <c r="Z121" s="61">
        <v>14.365000000000002</v>
      </c>
      <c r="AB121" s="61">
        <v>0.33</v>
      </c>
      <c r="AC121" s="63">
        <f t="shared" si="49"/>
        <v>1.6172142599999998E-2</v>
      </c>
      <c r="AD121" s="20">
        <f t="shared" si="76"/>
        <v>0.50151694000000002</v>
      </c>
      <c r="AE121" s="62" t="str">
        <f t="shared" si="50"/>
        <v/>
      </c>
      <c r="AF121" s="20">
        <f t="shared" si="75"/>
        <v>0.30379289399999998</v>
      </c>
      <c r="AG121" s="62">
        <f t="shared" si="61"/>
        <v>0.3755443588461701</v>
      </c>
      <c r="AH121" s="62">
        <f t="shared" si="62"/>
        <v>0.39730064268978027</v>
      </c>
      <c r="AI121" s="62">
        <f t="shared" si="63"/>
        <v>0.22010167388462906</v>
      </c>
      <c r="AJ121" s="62">
        <f t="shared" si="64"/>
        <v>0.2275329626974901</v>
      </c>
      <c r="AK121" s="62">
        <f t="shared" si="51"/>
        <v>-7.4312888128610366E-3</v>
      </c>
      <c r="AL121" s="62">
        <f t="shared" si="70"/>
        <v>9.8995735258295362E-3</v>
      </c>
      <c r="AM121" s="62">
        <f t="shared" si="71"/>
        <v>2.2688491115118753E-2</v>
      </c>
      <c r="AN121" s="62">
        <f t="shared" si="72"/>
        <v>5.3798252715742366E-3</v>
      </c>
      <c r="AO121" s="62">
        <f t="shared" si="73"/>
        <v>-4.0829564571166273E-2</v>
      </c>
      <c r="AP121" s="62">
        <f t="shared" si="74"/>
        <v>-5.1740816791910815E-3</v>
      </c>
      <c r="AQ121" s="62">
        <f t="shared" si="77"/>
        <v>-0.67728978460695777</v>
      </c>
      <c r="AR121" s="62">
        <f t="shared" si="65"/>
        <v>6.6447773543201034</v>
      </c>
      <c r="AS121" s="62">
        <f t="shared" si="66"/>
        <v>0.64868146199999999</v>
      </c>
      <c r="AT121" s="62">
        <f t="shared" si="67"/>
        <v>0.20046394733196404</v>
      </c>
      <c r="AU121" s="62">
        <f t="shared" ref="AU121:AU146" si="78">IF(OR(Z120="",N121="",N120=""),"",Z120/100-LN(N121/N120))</f>
        <v>9.4078259882860255E-2</v>
      </c>
      <c r="AV121" s="62" t="str">
        <f t="shared" si="68"/>
        <v/>
      </c>
      <c r="AW121" s="62">
        <f t="shared" si="69"/>
        <v>0.33</v>
      </c>
    </row>
    <row r="122" spans="1:49">
      <c r="A122" s="62">
        <v>1989</v>
      </c>
      <c r="B122" s="61">
        <v>6.6150000000000002</v>
      </c>
      <c r="C122" s="61">
        <v>4226</v>
      </c>
      <c r="D122" s="61">
        <v>708.63499999999999</v>
      </c>
      <c r="E122" s="62">
        <v>1.6274523519999999</v>
      </c>
      <c r="F122">
        <v>0.489957684</v>
      </c>
      <c r="G122" s="61"/>
      <c r="H122" s="61">
        <v>0.27391534400000001</v>
      </c>
      <c r="I122" s="61">
        <v>270</v>
      </c>
      <c r="J122" s="61">
        <v>274.75700000000001</v>
      </c>
      <c r="K122" s="61">
        <v>187.14599999999999</v>
      </c>
      <c r="L122" s="61">
        <v>163.38</v>
      </c>
      <c r="M122" s="61">
        <v>66.737405530000004</v>
      </c>
      <c r="N122" s="62">
        <f t="shared" si="48"/>
        <v>59.309891422557456</v>
      </c>
      <c r="O122" s="61">
        <v>96.038224168823419</v>
      </c>
      <c r="P122">
        <v>61.90577949</v>
      </c>
      <c r="Q122">
        <v>52.059987139999997</v>
      </c>
      <c r="R122">
        <v>44.477027329999999</v>
      </c>
      <c r="S122">
        <v>41.832361509999998</v>
      </c>
      <c r="T122">
        <v>76.045758789999994</v>
      </c>
      <c r="U122">
        <v>4.2195320000000001</v>
      </c>
      <c r="V122">
        <v>2.0737510000000001</v>
      </c>
      <c r="W122">
        <v>1510.4457</v>
      </c>
      <c r="X122">
        <v>0.60508322699999995</v>
      </c>
      <c r="Y122">
        <v>140.5677</v>
      </c>
      <c r="Z122" s="61">
        <v>11.502499999999998</v>
      </c>
      <c r="AB122" s="61">
        <v>0.33</v>
      </c>
      <c r="AC122" s="63">
        <f t="shared" si="49"/>
        <v>1.627452352E-2</v>
      </c>
      <c r="AD122" s="20">
        <f t="shared" si="76"/>
        <v>0.489957684</v>
      </c>
      <c r="AE122" s="62" t="str">
        <f t="shared" si="50"/>
        <v/>
      </c>
      <c r="AF122" s="20">
        <f t="shared" si="75"/>
        <v>0.27391534400000001</v>
      </c>
      <c r="AG122" s="62">
        <f t="shared" si="61"/>
        <v>0.38101420336280312</v>
      </c>
      <c r="AH122" s="62">
        <f t="shared" si="62"/>
        <v>0.38772710916056929</v>
      </c>
      <c r="AI122" s="62">
        <f t="shared" si="63"/>
        <v>0.26409364482420428</v>
      </c>
      <c r="AJ122" s="62">
        <f t="shared" si="64"/>
        <v>0.23055592794598065</v>
      </c>
      <c r="AK122" s="62">
        <f t="shared" si="51"/>
        <v>3.3537716878223628E-2</v>
      </c>
      <c r="AL122" s="62">
        <f t="shared" si="70"/>
        <v>-7.5527767872549867E-3</v>
      </c>
      <c r="AM122" s="62">
        <f t="shared" si="71"/>
        <v>-2.1823187870746674E-2</v>
      </c>
      <c r="AN122" s="62">
        <f t="shared" si="72"/>
        <v>-1.6550854594738797E-2</v>
      </c>
      <c r="AO122" s="62">
        <f t="shared" si="73"/>
        <v>4.6096602917375523E-2</v>
      </c>
      <c r="AP122" s="62">
        <f t="shared" si="74"/>
        <v>1.2862357381953226E-2</v>
      </c>
      <c r="AQ122" s="62">
        <f t="shared" si="77"/>
        <v>-0.71036517668346988</v>
      </c>
      <c r="AR122" s="62">
        <f t="shared" si="65"/>
        <v>6.6097948751356288</v>
      </c>
      <c r="AS122" s="62">
        <f t="shared" si="66"/>
        <v>0.60508322699999995</v>
      </c>
      <c r="AT122" s="62">
        <f t="shared" si="67"/>
        <v>0.19836403790385743</v>
      </c>
      <c r="AU122" s="62">
        <f t="shared" si="78"/>
        <v>8.8595250295130157E-2</v>
      </c>
      <c r="AV122" s="62" t="str">
        <f t="shared" si="68"/>
        <v/>
      </c>
      <c r="AW122" s="62">
        <f t="shared" si="69"/>
        <v>0.33</v>
      </c>
    </row>
    <row r="123" spans="1:49">
      <c r="A123" s="62">
        <v>1990</v>
      </c>
      <c r="B123" s="61">
        <v>5.9074999999999998</v>
      </c>
      <c r="C123" s="61">
        <v>4242</v>
      </c>
      <c r="D123" s="61">
        <v>749.86</v>
      </c>
      <c r="E123" s="62">
        <v>1.61122498</v>
      </c>
      <c r="F123">
        <v>0.48765121</v>
      </c>
      <c r="G123" s="61"/>
      <c r="H123" s="61">
        <v>0.245839223</v>
      </c>
      <c r="I123" s="61">
        <v>295.38</v>
      </c>
      <c r="J123" s="61">
        <v>291.42399999999998</v>
      </c>
      <c r="K123" s="61">
        <v>211.57900000000001</v>
      </c>
      <c r="L123" s="61">
        <v>169.99799999999999</v>
      </c>
      <c r="M123" s="61">
        <v>67.775269420000001</v>
      </c>
      <c r="N123" s="62">
        <f t="shared" si="48"/>
        <v>61.566095665257578</v>
      </c>
      <c r="O123" s="61">
        <v>100</v>
      </c>
      <c r="P123">
        <v>64.746512710000005</v>
      </c>
      <c r="Q123">
        <v>52.50869926</v>
      </c>
      <c r="R123">
        <v>45.633030830000003</v>
      </c>
      <c r="S123">
        <v>43.070116830000003</v>
      </c>
      <c r="T123">
        <v>76.941730100000001</v>
      </c>
      <c r="U123">
        <v>4.2403750000000002</v>
      </c>
      <c r="V123">
        <v>2.058208</v>
      </c>
      <c r="W123">
        <v>1502.5743</v>
      </c>
      <c r="X123">
        <v>0.59003174300000005</v>
      </c>
      <c r="Y123">
        <v>138.64009999999999</v>
      </c>
      <c r="Z123" s="61">
        <v>11.782727272727273</v>
      </c>
      <c r="AB123" s="61">
        <v>0.29499999999999998</v>
      </c>
      <c r="AC123" s="63">
        <f t="shared" si="49"/>
        <v>1.6112249799999999E-2</v>
      </c>
      <c r="AD123" s="20">
        <f t="shared" si="76"/>
        <v>0.48765121</v>
      </c>
      <c r="AE123" s="62" t="str">
        <f t="shared" si="50"/>
        <v/>
      </c>
      <c r="AF123" s="20">
        <f t="shared" si="75"/>
        <v>0.245839223</v>
      </c>
      <c r="AG123" s="62">
        <f t="shared" si="61"/>
        <v>0.39391353052569811</v>
      </c>
      <c r="AH123" s="62">
        <f t="shared" si="62"/>
        <v>0.38863787907075986</v>
      </c>
      <c r="AI123" s="62">
        <f t="shared" si="63"/>
        <v>0.28215800282719439</v>
      </c>
      <c r="AJ123" s="62">
        <f t="shared" si="64"/>
        <v>0.22670631851278902</v>
      </c>
      <c r="AK123" s="62">
        <f t="shared" si="51"/>
        <v>5.5451684314405364E-2</v>
      </c>
      <c r="AL123" s="62">
        <f t="shared" si="70"/>
        <v>7.5310690622921355E-3</v>
      </c>
      <c r="AM123" s="62">
        <f t="shared" si="71"/>
        <v>-2.8753025282295824E-2</v>
      </c>
      <c r="AN123" s="62">
        <f t="shared" si="72"/>
        <v>-1.1676230294098302E-2</v>
      </c>
      <c r="AO123" s="62">
        <f t="shared" si="73"/>
        <v>-8.176055973815155E-3</v>
      </c>
      <c r="AP123" s="62">
        <f t="shared" si="74"/>
        <v>-2.562209382090044E-2</v>
      </c>
      <c r="AQ123" s="62">
        <f t="shared" si="77"/>
        <v>-0.72281600742544738</v>
      </c>
      <c r="AR123" s="62">
        <f t="shared" si="65"/>
        <v>6.5921191086764006</v>
      </c>
      <c r="AS123" s="62">
        <f t="shared" si="66"/>
        <v>0.59003174300000005</v>
      </c>
      <c r="AT123" s="62">
        <f t="shared" si="67"/>
        <v>0.18488797908943</v>
      </c>
      <c r="AU123" s="62">
        <f t="shared" si="78"/>
        <v>7.7689771200132693E-2</v>
      </c>
      <c r="AV123" s="62" t="str">
        <f t="shared" si="68"/>
        <v/>
      </c>
      <c r="AW123" s="62">
        <f t="shared" si="69"/>
        <v>0.29499999999999998</v>
      </c>
    </row>
    <row r="124" spans="1:49">
      <c r="A124" s="62">
        <v>1991</v>
      </c>
      <c r="B124" s="61">
        <v>5.9729999999999999</v>
      </c>
      <c r="C124" s="61">
        <v>4262</v>
      </c>
      <c r="D124" s="61">
        <v>790.08699999999999</v>
      </c>
      <c r="E124" s="62">
        <v>1.5999987369999999</v>
      </c>
      <c r="F124">
        <v>0.48978748100000002</v>
      </c>
      <c r="G124" s="61"/>
      <c r="H124" s="61">
        <v>0.221721152</v>
      </c>
      <c r="I124" s="61">
        <v>314.649</v>
      </c>
      <c r="J124" s="61">
        <v>296.17700000000002</v>
      </c>
      <c r="K124" s="61">
        <v>220.316</v>
      </c>
      <c r="L124" s="61">
        <v>165.18100000000001</v>
      </c>
      <c r="M124" s="61">
        <v>69.552663870000003</v>
      </c>
      <c r="N124" s="62">
        <f t="shared" si="48"/>
        <v>62.914542759220183</v>
      </c>
      <c r="O124" s="61">
        <v>103.42424845709735</v>
      </c>
      <c r="P124">
        <v>67.137092839999994</v>
      </c>
      <c r="Q124">
        <v>52.642473619999997</v>
      </c>
      <c r="R124">
        <v>47.04699205</v>
      </c>
      <c r="S124">
        <v>42.558754780000001</v>
      </c>
      <c r="T124">
        <v>76.596836300000007</v>
      </c>
      <c r="U124">
        <v>4.2623670000000002</v>
      </c>
      <c r="V124">
        <v>2.038303</v>
      </c>
      <c r="W124">
        <v>1500.2943</v>
      </c>
      <c r="X124">
        <v>0.58619624400000003</v>
      </c>
      <c r="Y124">
        <v>137.91290000000001</v>
      </c>
      <c r="Z124" s="61">
        <v>10.476666666666668</v>
      </c>
      <c r="AB124" s="61">
        <v>0.27800000000000002</v>
      </c>
      <c r="AC124" s="63">
        <f t="shared" si="49"/>
        <v>1.599998737E-2</v>
      </c>
      <c r="AD124" s="20">
        <f t="shared" si="76"/>
        <v>0.48978748100000002</v>
      </c>
      <c r="AE124" s="62" t="str">
        <f t="shared" si="50"/>
        <v/>
      </c>
      <c r="AF124" s="20">
        <f t="shared" si="75"/>
        <v>0.221721152</v>
      </c>
      <c r="AG124" s="62">
        <f t="shared" si="61"/>
        <v>0.39824601594507947</v>
      </c>
      <c r="AH124" s="62">
        <f t="shared" si="62"/>
        <v>0.37486631219093597</v>
      </c>
      <c r="AI124" s="62">
        <f t="shared" si="63"/>
        <v>0.27885030382730003</v>
      </c>
      <c r="AJ124" s="62">
        <f t="shared" si="64"/>
        <v>0.20906684960010735</v>
      </c>
      <c r="AK124" s="62">
        <f t="shared" si="51"/>
        <v>6.9783454227192676E-2</v>
      </c>
      <c r="AL124" s="62">
        <f t="shared" si="70"/>
        <v>1.4590831825679208E-2</v>
      </c>
      <c r="AM124" s="62">
        <f t="shared" si="71"/>
        <v>-1.9121596336768173E-2</v>
      </c>
      <c r="AN124" s="62">
        <f t="shared" si="72"/>
        <v>8.8491010082402885E-3</v>
      </c>
      <c r="AO124" s="62">
        <f t="shared" si="73"/>
        <v>-3.360984245652307E-2</v>
      </c>
      <c r="AP124" s="62">
        <f t="shared" si="74"/>
        <v>-2.615862654718357E-2</v>
      </c>
      <c r="AQ124" s="62">
        <f t="shared" si="77"/>
        <v>-0.73770704085557881</v>
      </c>
      <c r="AR124" s="62">
        <f t="shared" si="65"/>
        <v>6.5757095269900194</v>
      </c>
      <c r="AS124" s="62">
        <f t="shared" si="66"/>
        <v>0.58619624400000003</v>
      </c>
      <c r="AT124" s="62">
        <f t="shared" si="67"/>
        <v>0.17455406809629828</v>
      </c>
      <c r="AU124" s="62">
        <f t="shared" si="78"/>
        <v>9.616125527739347E-2</v>
      </c>
      <c r="AV124" s="62" t="str">
        <f t="shared" si="68"/>
        <v/>
      </c>
      <c r="AW124" s="62">
        <f t="shared" si="69"/>
        <v>0.27800000000000002</v>
      </c>
    </row>
    <row r="125" spans="1:49">
      <c r="A125" s="62">
        <v>1992</v>
      </c>
      <c r="B125" s="61">
        <v>6.9245000000000001</v>
      </c>
      <c r="C125" s="61">
        <v>4287</v>
      </c>
      <c r="D125" s="61">
        <v>813.09299999999996</v>
      </c>
      <c r="E125" s="62">
        <v>1.6308659510000001</v>
      </c>
      <c r="F125">
        <v>0.49879226300000001</v>
      </c>
      <c r="G125" s="61"/>
      <c r="H125" s="61">
        <v>0.21511069499999999</v>
      </c>
      <c r="I125" s="61">
        <v>332.95499999999998</v>
      </c>
      <c r="J125" s="61">
        <v>309.93599999999998</v>
      </c>
      <c r="K125" s="61">
        <v>218.375</v>
      </c>
      <c r="L125" s="61">
        <v>161.93100000000001</v>
      </c>
      <c r="M125" s="61">
        <v>71.584323190000006</v>
      </c>
      <c r="N125" s="62">
        <f t="shared" si="48"/>
        <v>62.54205651379786</v>
      </c>
      <c r="O125" s="61">
        <v>105.85307585108501</v>
      </c>
      <c r="P125">
        <v>68.651973490000003</v>
      </c>
      <c r="Q125">
        <v>52.909828109999999</v>
      </c>
      <c r="R125">
        <v>47.721746580000001</v>
      </c>
      <c r="S125">
        <v>39.584717499999996</v>
      </c>
      <c r="T125">
        <v>75.19248374</v>
      </c>
      <c r="U125">
        <v>4.2855040000000004</v>
      </c>
      <c r="V125">
        <v>2.033595</v>
      </c>
      <c r="W125">
        <v>1510.0777</v>
      </c>
      <c r="X125">
        <v>0.59383726100000001</v>
      </c>
      <c r="Y125">
        <v>135.37</v>
      </c>
      <c r="Z125" s="61">
        <v>10.833333333333334</v>
      </c>
      <c r="AB125" s="61">
        <v>0.32400000000000001</v>
      </c>
      <c r="AC125" s="63">
        <f t="shared" si="49"/>
        <v>1.630865951E-2</v>
      </c>
      <c r="AD125" s="20">
        <f t="shared" si="76"/>
        <v>0.49879226300000001</v>
      </c>
      <c r="AE125" s="62" t="str">
        <f t="shared" si="50"/>
        <v/>
      </c>
      <c r="AF125" s="20">
        <f t="shared" si="75"/>
        <v>0.21511069499999999</v>
      </c>
      <c r="AG125" s="62">
        <f t="shared" si="61"/>
        <v>0.40949190314023121</v>
      </c>
      <c r="AH125" s="62">
        <f t="shared" si="62"/>
        <v>0.38118148846441918</v>
      </c>
      <c r="AI125" s="62">
        <f t="shared" si="63"/>
        <v>0.26857321364222791</v>
      </c>
      <c r="AJ125" s="62">
        <f t="shared" si="64"/>
        <v>0.19915434027841836</v>
      </c>
      <c r="AK125" s="62">
        <f t="shared" si="51"/>
        <v>6.9418873363809558E-2</v>
      </c>
      <c r="AL125" s="62">
        <f t="shared" si="70"/>
        <v>2.8251295036962276E-2</v>
      </c>
      <c r="AM125" s="62">
        <f t="shared" si="71"/>
        <v>1.100393776940051E-2</v>
      </c>
      <c r="AN125" s="62">
        <f t="shared" si="72"/>
        <v>2.0178370840805974E-2</v>
      </c>
      <c r="AO125" s="62">
        <f t="shared" si="73"/>
        <v>-6.650435780304019E-2</v>
      </c>
      <c r="AP125" s="62">
        <f t="shared" si="74"/>
        <v>-1.2566391875265643E-2</v>
      </c>
      <c r="AQ125" s="62">
        <f t="shared" si="77"/>
        <v>-0.74543300198027906</v>
      </c>
      <c r="AR125" s="62">
        <f t="shared" si="65"/>
        <v>6.5744833834584702</v>
      </c>
      <c r="AS125" s="62">
        <f t="shared" si="66"/>
        <v>0.59383726100000001</v>
      </c>
      <c r="AT125" s="62">
        <f t="shared" si="67"/>
        <v>0.16648772034687301</v>
      </c>
      <c r="AU125" s="62">
        <f t="shared" si="78"/>
        <v>0.1107047734239579</v>
      </c>
      <c r="AV125" s="62" t="str">
        <f t="shared" si="68"/>
        <v/>
      </c>
      <c r="AW125" s="62">
        <f t="shared" si="69"/>
        <v>0.32400000000000001</v>
      </c>
    </row>
    <row r="126" spans="1:49">
      <c r="A126" s="62">
        <v>1993</v>
      </c>
      <c r="B126" s="61">
        <v>7.5179999999999998</v>
      </c>
      <c r="C126" s="61">
        <v>4313</v>
      </c>
      <c r="D126" s="61">
        <v>855.4</v>
      </c>
      <c r="E126" s="62">
        <v>1.6699993120000001</v>
      </c>
      <c r="F126">
        <v>0.49712008499999999</v>
      </c>
      <c r="G126" s="61"/>
      <c r="H126" s="61">
        <v>0.220247837</v>
      </c>
      <c r="I126" s="61">
        <v>338.74700000000001</v>
      </c>
      <c r="J126" s="61">
        <v>318.83600000000001</v>
      </c>
      <c r="K126" s="61">
        <v>226.626</v>
      </c>
      <c r="L126" s="61">
        <v>170.99199999999999</v>
      </c>
      <c r="M126" s="61">
        <v>73.1613598</v>
      </c>
      <c r="N126" s="62">
        <f t="shared" si="48"/>
        <v>63.989889632097508</v>
      </c>
      <c r="O126" s="61">
        <v>108.27194903444156</v>
      </c>
      <c r="P126">
        <v>70.354986229999994</v>
      </c>
      <c r="Q126">
        <v>53.911586710000002</v>
      </c>
      <c r="R126">
        <v>48.497548039999998</v>
      </c>
      <c r="S126">
        <v>40.397527189999998</v>
      </c>
      <c r="T126">
        <v>76.358618609999994</v>
      </c>
      <c r="U126">
        <v>4.3096059999999996</v>
      </c>
      <c r="V126">
        <v>2.047879</v>
      </c>
      <c r="W126">
        <v>1506.8339000000001</v>
      </c>
      <c r="X126">
        <v>0.58184009800000003</v>
      </c>
      <c r="Y126">
        <v>137.52010000000001</v>
      </c>
      <c r="Z126" s="61">
        <v>7.0099999999999989</v>
      </c>
      <c r="AB126" s="61">
        <v>0.40799999999999997</v>
      </c>
      <c r="AC126" s="63">
        <f t="shared" si="49"/>
        <v>1.6699993119999999E-2</v>
      </c>
      <c r="AD126" s="20">
        <f t="shared" si="76"/>
        <v>0.49712008499999999</v>
      </c>
      <c r="AE126" s="62" t="str">
        <f t="shared" si="50"/>
        <v/>
      </c>
      <c r="AF126" s="20">
        <f t="shared" si="75"/>
        <v>0.220247837</v>
      </c>
      <c r="AG126" s="62">
        <f t="shared" si="61"/>
        <v>0.39601005377601123</v>
      </c>
      <c r="AH126" s="62">
        <f t="shared" si="62"/>
        <v>0.37273322422258592</v>
      </c>
      <c r="AI126" s="62">
        <f t="shared" si="63"/>
        <v>0.2649357025952771</v>
      </c>
      <c r="AJ126" s="62">
        <f t="shared" si="64"/>
        <v>0.19989712415244329</v>
      </c>
      <c r="AK126" s="62">
        <f t="shared" si="51"/>
        <v>6.5038578442833811E-2</v>
      </c>
      <c r="AL126" s="62">
        <f t="shared" si="70"/>
        <v>1.6179178773038985E-3</v>
      </c>
      <c r="AM126" s="62">
        <f t="shared" si="71"/>
        <v>-4.1295483005814567E-3</v>
      </c>
      <c r="AN126" s="62">
        <f t="shared" si="72"/>
        <v>-6.7598180748500982E-3</v>
      </c>
      <c r="AO126" s="62">
        <f t="shared" si="73"/>
        <v>-2.5604088481426305E-3</v>
      </c>
      <c r="AP126" s="62">
        <f t="shared" si="74"/>
        <v>-7.496229210289718E-3</v>
      </c>
      <c r="AQ126" s="62">
        <f t="shared" si="77"/>
        <v>-0.74404186122319749</v>
      </c>
      <c r="AR126" s="62">
        <f t="shared" si="65"/>
        <v>6.5737241123506376</v>
      </c>
      <c r="AS126" s="62">
        <f t="shared" si="66"/>
        <v>0.58184009800000003</v>
      </c>
      <c r="AT126" s="62">
        <f t="shared" si="67"/>
        <v>0.16076700958615855</v>
      </c>
      <c r="AU126" s="62">
        <f t="shared" si="78"/>
        <v>8.54474716160121E-2</v>
      </c>
      <c r="AV126" s="62" t="str">
        <f t="shared" si="68"/>
        <v/>
      </c>
      <c r="AW126" s="62">
        <f t="shared" si="69"/>
        <v>0.40799999999999997</v>
      </c>
    </row>
    <row r="127" spans="1:49">
      <c r="A127" s="62">
        <v>1994</v>
      </c>
      <c r="B127" s="61">
        <v>6.7619999999999996</v>
      </c>
      <c r="C127" s="61">
        <v>4337</v>
      </c>
      <c r="D127" s="61">
        <v>897.24300000000005</v>
      </c>
      <c r="E127" s="62">
        <v>1.6594950589999999</v>
      </c>
      <c r="F127">
        <v>0.49508367800000003</v>
      </c>
      <c r="G127" s="61"/>
      <c r="H127" s="61">
        <v>0.229263421</v>
      </c>
      <c r="I127" s="61">
        <v>347.74</v>
      </c>
      <c r="J127" s="61">
        <v>342.71</v>
      </c>
      <c r="K127" s="61">
        <v>244.477</v>
      </c>
      <c r="L127" s="61">
        <v>192.964</v>
      </c>
      <c r="M127" s="61">
        <v>76.474796920000003</v>
      </c>
      <c r="N127" s="62">
        <f t="shared" si="48"/>
        <v>63.85658166443995</v>
      </c>
      <c r="O127" s="61">
        <v>109.7849890503683</v>
      </c>
      <c r="P127">
        <v>71.05211181</v>
      </c>
      <c r="Q127">
        <v>54.5506332</v>
      </c>
      <c r="R127">
        <v>49.35330459</v>
      </c>
      <c r="S127">
        <v>39.267425500000002</v>
      </c>
      <c r="T127">
        <v>76.918524640000001</v>
      </c>
      <c r="U127">
        <v>4.3344339999999999</v>
      </c>
      <c r="V127">
        <v>2.0759439999999998</v>
      </c>
      <c r="W127">
        <v>1504.9843000000001</v>
      </c>
      <c r="X127">
        <v>0.58730799</v>
      </c>
      <c r="Y127">
        <v>139.97139999999999</v>
      </c>
      <c r="Z127" s="61">
        <v>5.3466666666666667</v>
      </c>
      <c r="AB127" s="61">
        <v>0.37200000000000005</v>
      </c>
      <c r="AC127" s="63">
        <f t="shared" si="49"/>
        <v>1.6594950590000001E-2</v>
      </c>
      <c r="AD127" s="20">
        <f t="shared" si="76"/>
        <v>0.49508367800000003</v>
      </c>
      <c r="AE127" s="62" t="str">
        <f t="shared" si="50"/>
        <v/>
      </c>
      <c r="AF127" s="20">
        <f t="shared" si="75"/>
        <v>0.229263421</v>
      </c>
      <c r="AG127" s="62">
        <f t="shared" si="61"/>
        <v>0.38756501861814469</v>
      </c>
      <c r="AH127" s="62">
        <f t="shared" si="62"/>
        <v>0.38195895649227685</v>
      </c>
      <c r="AI127" s="62">
        <f t="shared" si="63"/>
        <v>0.27247579529737204</v>
      </c>
      <c r="AJ127" s="62">
        <f t="shared" si="64"/>
        <v>0.21506325488189931</v>
      </c>
      <c r="AK127" s="62">
        <f t="shared" si="51"/>
        <v>5.7412540415472724E-2</v>
      </c>
      <c r="AL127" s="62">
        <f t="shared" si="70"/>
        <v>1.1945357568998406E-2</v>
      </c>
      <c r="AM127" s="62">
        <f t="shared" si="71"/>
        <v>1.3869337422704648E-2</v>
      </c>
      <c r="AN127" s="62">
        <f t="shared" si="72"/>
        <v>1.9576924273377705E-2</v>
      </c>
      <c r="AO127" s="62">
        <f t="shared" si="73"/>
        <v>-2.6287828320618281E-2</v>
      </c>
      <c r="AP127" s="62">
        <f t="shared" si="74"/>
        <v>9.3912710027962663E-3</v>
      </c>
      <c r="AQ127" s="62">
        <f t="shared" si="77"/>
        <v>-0.73617504655290722</v>
      </c>
      <c r="AR127" s="62">
        <f t="shared" si="65"/>
        <v>6.5803626986819683</v>
      </c>
      <c r="AS127" s="62">
        <f t="shared" si="66"/>
        <v>0.58730799</v>
      </c>
      <c r="AT127" s="62">
        <f t="shared" si="67"/>
        <v>0.15600166287170808</v>
      </c>
      <c r="AU127" s="62">
        <f t="shared" si="78"/>
        <v>7.218543911488963E-2</v>
      </c>
      <c r="AV127" s="62" t="str">
        <f t="shared" si="68"/>
        <v/>
      </c>
      <c r="AW127" s="62">
        <f t="shared" si="69"/>
        <v>0.37200000000000005</v>
      </c>
    </row>
    <row r="128" spans="1:49">
      <c r="A128" s="62">
        <v>1995</v>
      </c>
      <c r="B128" s="61">
        <v>6.319</v>
      </c>
      <c r="C128" s="61">
        <v>4360</v>
      </c>
      <c r="D128" s="61">
        <v>963.12400000000002</v>
      </c>
      <c r="E128" s="62">
        <v>1.6500004340000001</v>
      </c>
      <c r="F128">
        <v>0.48894223399999998</v>
      </c>
      <c r="G128" s="61"/>
      <c r="H128" s="61">
        <v>0.239655538</v>
      </c>
      <c r="I128" s="61">
        <v>377.82600000000002</v>
      </c>
      <c r="J128" s="61">
        <v>408.60399999999998</v>
      </c>
      <c r="K128" s="61">
        <v>265.88299999999998</v>
      </c>
      <c r="L128" s="61">
        <v>208.62700000000001</v>
      </c>
      <c r="M128" s="61">
        <v>79.288722960000001</v>
      </c>
      <c r="N128" s="62">
        <f t="shared" si="48"/>
        <v>65.763911305940113</v>
      </c>
      <c r="O128" s="61">
        <v>112.47262592076447</v>
      </c>
      <c r="P128">
        <v>72.744450420000007</v>
      </c>
      <c r="Q128">
        <v>55.98938691</v>
      </c>
      <c r="R128">
        <v>51.166808580000001</v>
      </c>
      <c r="S128">
        <v>39.977422330000003</v>
      </c>
      <c r="T128">
        <v>77.398841160000003</v>
      </c>
      <c r="U128">
        <v>4.359788</v>
      </c>
      <c r="V128">
        <v>2.1203340000000002</v>
      </c>
      <c r="W128">
        <v>1487.7577000000001</v>
      </c>
      <c r="X128">
        <v>0.58387255699999996</v>
      </c>
      <c r="Y128">
        <v>145.09989999999999</v>
      </c>
      <c r="Z128" s="61">
        <v>5.4558333333333335</v>
      </c>
      <c r="AB128" s="61">
        <v>0.34799999999999998</v>
      </c>
      <c r="AC128" s="63">
        <f t="shared" si="49"/>
        <v>1.6500004339999999E-2</v>
      </c>
      <c r="AD128" s="20">
        <f t="shared" si="76"/>
        <v>0.48894223399999998</v>
      </c>
      <c r="AE128" s="62" t="str">
        <f t="shared" si="50"/>
        <v/>
      </c>
      <c r="AF128" s="20">
        <f t="shared" si="75"/>
        <v>0.239655538</v>
      </c>
      <c r="AG128" s="62">
        <f t="shared" si="61"/>
        <v>0.39229216591010091</v>
      </c>
      <c r="AH128" s="62">
        <f t="shared" si="62"/>
        <v>0.42424859104331319</v>
      </c>
      <c r="AI128" s="62">
        <f t="shared" si="63"/>
        <v>0.27606310298570069</v>
      </c>
      <c r="AJ128" s="62">
        <f t="shared" si="64"/>
        <v>0.21661489070981516</v>
      </c>
      <c r="AK128" s="62">
        <f t="shared" si="51"/>
        <v>5.9448212275885537E-2</v>
      </c>
      <c r="AL128" s="62">
        <f t="shared" si="70"/>
        <v>-5.8925269260792935E-3</v>
      </c>
      <c r="AM128" s="62">
        <f t="shared" si="71"/>
        <v>-3.3987368100735949E-3</v>
      </c>
      <c r="AN128" s="62">
        <f t="shared" si="72"/>
        <v>6.6547557493543772E-3</v>
      </c>
      <c r="AO128" s="62">
        <f t="shared" si="73"/>
        <v>-1.1512024692044253E-2</v>
      </c>
      <c r="AP128" s="62">
        <f t="shared" si="74"/>
        <v>-2.3206501907623366E-2</v>
      </c>
      <c r="AQ128" s="62">
        <f t="shared" si="77"/>
        <v>-0.72084980888107364</v>
      </c>
      <c r="AR128" s="62">
        <f t="shared" si="65"/>
        <v>6.5841755572312337</v>
      </c>
      <c r="AS128" s="62">
        <f t="shared" si="66"/>
        <v>0.58387255699999996</v>
      </c>
      <c r="AT128" s="62">
        <f t="shared" si="67"/>
        <v>0.1506554711542854</v>
      </c>
      <c r="AU128" s="62">
        <f t="shared" si="78"/>
        <v>2.4035096457882023E-2</v>
      </c>
      <c r="AV128" s="62" t="str">
        <f t="shared" si="68"/>
        <v/>
      </c>
      <c r="AW128" s="62">
        <f t="shared" si="69"/>
        <v>0.34799999999999998</v>
      </c>
    </row>
    <row r="129" spans="1:49">
      <c r="A129" s="62">
        <v>1996</v>
      </c>
      <c r="B129" s="61">
        <v>6.4424999999999999</v>
      </c>
      <c r="C129" s="61">
        <v>4382</v>
      </c>
      <c r="D129" s="61">
        <v>1054.6569999999999</v>
      </c>
      <c r="E129" s="62">
        <v>1.6223348230000001</v>
      </c>
      <c r="F129">
        <v>0.48071553099999997</v>
      </c>
      <c r="G129" s="61"/>
      <c r="H129" s="61">
        <v>0.22662344300000001</v>
      </c>
      <c r="I129" s="61">
        <v>391.75200000000001</v>
      </c>
      <c r="J129" s="61">
        <v>458.38600000000002</v>
      </c>
      <c r="K129" s="61">
        <v>320.13</v>
      </c>
      <c r="L129" s="61">
        <v>229.72</v>
      </c>
      <c r="M129" s="61">
        <v>82.929496639999996</v>
      </c>
      <c r="N129" s="62">
        <f t="shared" si="48"/>
        <v>68.506720702982761</v>
      </c>
      <c r="O129" s="61">
        <v>113.87616961974915</v>
      </c>
      <c r="P129">
        <v>73.697769260000001</v>
      </c>
      <c r="Q129">
        <v>57.141562030000003</v>
      </c>
      <c r="R129">
        <v>52.948431509999999</v>
      </c>
      <c r="S129">
        <v>42.74076737</v>
      </c>
      <c r="T129">
        <v>77.998127060000002</v>
      </c>
      <c r="U129">
        <v>4.3859510000000004</v>
      </c>
      <c r="V129">
        <v>2.165308</v>
      </c>
      <c r="W129">
        <v>1482.5896</v>
      </c>
      <c r="X129">
        <v>0.566955388</v>
      </c>
      <c r="Y129">
        <v>151.15700000000001</v>
      </c>
      <c r="Z129" s="61">
        <v>4.6583333333333332</v>
      </c>
      <c r="AB129" s="61">
        <v>0.314</v>
      </c>
      <c r="AC129" s="63">
        <f t="shared" si="49"/>
        <v>1.622334823E-2</v>
      </c>
      <c r="AD129" s="20">
        <f t="shared" si="76"/>
        <v>0.48071553099999997</v>
      </c>
      <c r="AE129" s="62" t="str">
        <f t="shared" si="50"/>
        <v/>
      </c>
      <c r="AF129" s="20">
        <f t="shared" si="75"/>
        <v>0.22662344300000001</v>
      </c>
      <c r="AG129" s="62">
        <f t="shared" si="61"/>
        <v>0.37144967510764165</v>
      </c>
      <c r="AH129" s="62">
        <f t="shared" si="62"/>
        <v>0.43463040590447893</v>
      </c>
      <c r="AI129" s="62">
        <f t="shared" si="63"/>
        <v>0.30353944457771581</v>
      </c>
      <c r="AJ129" s="62">
        <f t="shared" si="64"/>
        <v>0.21781489147656538</v>
      </c>
      <c r="AK129" s="62">
        <f t="shared" si="51"/>
        <v>8.572455310115043E-2</v>
      </c>
      <c r="AL129" s="62">
        <f t="shared" si="70"/>
        <v>-2.7840714792677045E-2</v>
      </c>
      <c r="AM129" s="62">
        <f t="shared" si="71"/>
        <v>-2.0491045420920714E-2</v>
      </c>
      <c r="AN129" s="62">
        <f t="shared" si="72"/>
        <v>-6.6332278253952472E-3</v>
      </c>
      <c r="AO129" s="62">
        <f t="shared" si="73"/>
        <v>2.5977725666426667E-2</v>
      </c>
      <c r="AP129" s="62">
        <f t="shared" si="74"/>
        <v>-3.3147619472525362E-2</v>
      </c>
      <c r="AQ129" s="62">
        <f t="shared" si="77"/>
        <v>-0.70584386340722738</v>
      </c>
      <c r="AR129" s="62">
        <f t="shared" si="65"/>
        <v>6.5957017040868902</v>
      </c>
      <c r="AS129" s="62">
        <f t="shared" si="66"/>
        <v>0.566955388</v>
      </c>
      <c r="AT129" s="62">
        <f t="shared" si="67"/>
        <v>0.14332337432928433</v>
      </c>
      <c r="AU129" s="62">
        <f t="shared" si="78"/>
        <v>1.3697707901367435E-2</v>
      </c>
      <c r="AV129" s="62" t="str">
        <f t="shared" si="68"/>
        <v/>
      </c>
      <c r="AW129" s="62">
        <f t="shared" si="69"/>
        <v>0.314</v>
      </c>
    </row>
    <row r="130" spans="1:49">
      <c r="A130" s="62">
        <v>1997</v>
      </c>
      <c r="B130" s="61">
        <v>7.3156999999999996</v>
      </c>
      <c r="C130" s="61">
        <v>4406</v>
      </c>
      <c r="D130" s="61">
        <v>1141.3240000000001</v>
      </c>
      <c r="E130" s="62">
        <v>1.5900009150000001</v>
      </c>
      <c r="F130">
        <v>0.46905348499999999</v>
      </c>
      <c r="G130" s="61"/>
      <c r="H130" s="61">
        <v>0.24927189799999999</v>
      </c>
      <c r="I130" s="61">
        <v>405.45699999999999</v>
      </c>
      <c r="J130" s="61">
        <v>492.13799999999998</v>
      </c>
      <c r="K130" s="61">
        <v>342.42099999999999</v>
      </c>
      <c r="L130" s="61">
        <v>252.232</v>
      </c>
      <c r="M130" s="61">
        <v>86.9568431</v>
      </c>
      <c r="N130" s="62">
        <f t="shared" si="48"/>
        <v>70.317599192486739</v>
      </c>
      <c r="O130" s="61">
        <v>116.81266175592278</v>
      </c>
      <c r="P130">
        <v>75.481893560000003</v>
      </c>
      <c r="Q130">
        <v>57.88165669</v>
      </c>
      <c r="R130">
        <v>54.616465410000004</v>
      </c>
      <c r="S130">
        <v>43.583246039999999</v>
      </c>
      <c r="T130">
        <v>78.249881819999999</v>
      </c>
      <c r="U130">
        <v>4.4129579999999997</v>
      </c>
      <c r="V130">
        <v>2.2296809999999998</v>
      </c>
      <c r="W130">
        <v>1477.5596</v>
      </c>
      <c r="X130">
        <v>0.56676262600000005</v>
      </c>
      <c r="Y130">
        <v>161.00280000000001</v>
      </c>
      <c r="Z130" s="61">
        <v>3.541666666666667</v>
      </c>
      <c r="AB130" s="61">
        <v>0.27899999999999997</v>
      </c>
      <c r="AC130" s="63">
        <f t="shared" si="49"/>
        <v>1.5900009150000002E-2</v>
      </c>
      <c r="AD130" s="20">
        <f t="shared" si="76"/>
        <v>0.46905348499999999</v>
      </c>
      <c r="AE130" s="62" t="str">
        <f t="shared" si="50"/>
        <v/>
      </c>
      <c r="AF130" s="20">
        <f t="shared" si="75"/>
        <v>0.24927189799999999</v>
      </c>
      <c r="AG130" s="62">
        <f t="shared" si="61"/>
        <v>0.35525144481321691</v>
      </c>
      <c r="AH130" s="62">
        <f t="shared" si="62"/>
        <v>0.43119920373180615</v>
      </c>
      <c r="AI130" s="62">
        <f t="shared" si="63"/>
        <v>0.30002085297426495</v>
      </c>
      <c r="AJ130" s="62">
        <f t="shared" si="64"/>
        <v>0.22099947079006485</v>
      </c>
      <c r="AK130" s="62">
        <f t="shared" si="51"/>
        <v>7.9021382184200101E-2</v>
      </c>
      <c r="AL130" s="62">
        <f t="shared" si="70"/>
        <v>-2.1699825085738701E-3</v>
      </c>
      <c r="AM130" s="62">
        <f t="shared" si="71"/>
        <v>-1.3221467836895593E-2</v>
      </c>
      <c r="AN130" s="62">
        <f t="shared" si="72"/>
        <v>4.9266933527620958E-3</v>
      </c>
      <c r="AO130" s="62">
        <f t="shared" si="73"/>
        <v>-6.5706514465958066E-3</v>
      </c>
      <c r="AP130" s="62">
        <f t="shared" si="74"/>
        <v>-2.2867753928520158E-2</v>
      </c>
      <c r="AQ130" s="62">
        <f t="shared" si="77"/>
        <v>-0.6826866869948317</v>
      </c>
      <c r="AR130" s="62">
        <f t="shared" si="65"/>
        <v>6.6154603998813251</v>
      </c>
      <c r="AS130" s="62">
        <f t="shared" si="66"/>
        <v>0.56676262600000005</v>
      </c>
      <c r="AT130" s="62">
        <f t="shared" si="67"/>
        <v>0.1410666909659308</v>
      </c>
      <c r="AU130" s="62">
        <f t="shared" si="78"/>
        <v>2.0493074623246729E-2</v>
      </c>
      <c r="AV130" s="62" t="str">
        <f t="shared" si="68"/>
        <v/>
      </c>
      <c r="AW130" s="62">
        <f t="shared" si="69"/>
        <v>0.27899999999999997</v>
      </c>
    </row>
    <row r="131" spans="1:49">
      <c r="A131" s="62">
        <v>1998</v>
      </c>
      <c r="B131" s="61">
        <v>7.6</v>
      </c>
      <c r="C131" s="61">
        <v>4432</v>
      </c>
      <c r="D131" s="61">
        <v>1163.192</v>
      </c>
      <c r="E131" s="62">
        <v>1.5994143409999999</v>
      </c>
      <c r="F131">
        <v>0.48525006999999998</v>
      </c>
      <c r="G131" s="61"/>
      <c r="H131" s="61">
        <v>0.28167920699999999</v>
      </c>
      <c r="I131" s="61">
        <v>432.01600000000002</v>
      </c>
      <c r="J131" s="61">
        <v>485.60500000000002</v>
      </c>
      <c r="K131" s="61">
        <v>304.654</v>
      </c>
      <c r="L131" s="61">
        <v>282.63900000000001</v>
      </c>
      <c r="M131" s="61">
        <v>88.785377479999994</v>
      </c>
      <c r="N131" s="62">
        <f t="shared" si="48"/>
        <v>69.777202144385171</v>
      </c>
      <c r="O131" s="61">
        <v>119.46048178379452</v>
      </c>
      <c r="P131">
        <v>77.404148460000002</v>
      </c>
      <c r="Q131">
        <v>59.16570909</v>
      </c>
      <c r="R131">
        <v>57.485387969999998</v>
      </c>
      <c r="S131">
        <v>40.151058290000002</v>
      </c>
      <c r="T131">
        <v>79.208122779999997</v>
      </c>
      <c r="U131">
        <v>4.4401089999999996</v>
      </c>
      <c r="V131">
        <v>2.2888099999999998</v>
      </c>
      <c r="W131">
        <v>1475.5404000000001</v>
      </c>
      <c r="X131">
        <v>0.61546784600000004</v>
      </c>
      <c r="Y131">
        <v>172.6396</v>
      </c>
      <c r="Z131" s="61">
        <v>5.9408333333333339</v>
      </c>
      <c r="AB131" s="61">
        <v>0.26800000000000002</v>
      </c>
      <c r="AC131" s="63">
        <f t="shared" si="49"/>
        <v>1.5994143409999998E-2</v>
      </c>
      <c r="AD131" s="20">
        <f t="shared" si="76"/>
        <v>0.48525006999999998</v>
      </c>
      <c r="AE131" s="62" t="str">
        <f t="shared" si="50"/>
        <v/>
      </c>
      <c r="AF131" s="20">
        <f t="shared" si="75"/>
        <v>0.28167920699999999</v>
      </c>
      <c r="AG131" s="62">
        <f t="shared" ref="AG131:AG146" si="79">IF(OR(I131="",D131=""),"",I131/D131)</f>
        <v>0.37140558050605577</v>
      </c>
      <c r="AH131" s="62">
        <f t="shared" ref="AH131:AH146" si="80">IF(OR(J131="",D131=""),"",J131/D131)</f>
        <v>0.41747622060674422</v>
      </c>
      <c r="AI131" s="62">
        <f t="shared" si="63"/>
        <v>0.26191204891367892</v>
      </c>
      <c r="AJ131" s="62">
        <f t="shared" si="64"/>
        <v>0.24298568078184857</v>
      </c>
      <c r="AK131" s="62">
        <f t="shared" si="51"/>
        <v>1.8926368131830351E-2</v>
      </c>
      <c r="AL131" s="62">
        <f t="shared" si="70"/>
        <v>3.2862341780726008E-2</v>
      </c>
      <c r="AM131" s="62">
        <f t="shared" si="71"/>
        <v>2.9656383571057182E-2</v>
      </c>
      <c r="AN131" s="62">
        <f t="shared" si="72"/>
        <v>5.8910163715746103E-2</v>
      </c>
      <c r="AO131" s="62">
        <f t="shared" si="73"/>
        <v>-7.430924087418736E-2</v>
      </c>
      <c r="AP131" s="62">
        <f t="shared" si="74"/>
        <v>1.9886306826427922E-2</v>
      </c>
      <c r="AQ131" s="62">
        <f t="shared" si="77"/>
        <v>-0.66264689384641606</v>
      </c>
      <c r="AR131" s="62">
        <f t="shared" si="65"/>
        <v>6.6341326807107039</v>
      </c>
      <c r="AS131" s="62">
        <f t="shared" si="66"/>
        <v>0.61546784600000004</v>
      </c>
      <c r="AT131" s="62">
        <f t="shared" si="67"/>
        <v>0.14841883369211617</v>
      </c>
      <c r="AU131" s="62">
        <f t="shared" si="78"/>
        <v>4.3131438709714719E-2</v>
      </c>
      <c r="AV131" s="62" t="str">
        <f t="shared" si="68"/>
        <v/>
      </c>
      <c r="AW131" s="62">
        <f t="shared" si="69"/>
        <v>0.26800000000000002</v>
      </c>
    </row>
    <row r="132" spans="1:49">
      <c r="A132" s="62">
        <v>1999</v>
      </c>
      <c r="B132" s="61">
        <v>8.0395000000000003</v>
      </c>
      <c r="C132" s="61">
        <v>4462</v>
      </c>
      <c r="D132" s="61">
        <v>1265.701</v>
      </c>
      <c r="E132" s="62">
        <v>1.609998783</v>
      </c>
      <c r="F132">
        <v>0.47170856300000003</v>
      </c>
      <c r="G132" s="61"/>
      <c r="H132" s="61">
        <v>0.244583831</v>
      </c>
      <c r="I132" s="61">
        <v>455.90499999999997</v>
      </c>
      <c r="J132" s="61">
        <v>540.38900000000001</v>
      </c>
      <c r="K132" s="61">
        <v>355.17099999999999</v>
      </c>
      <c r="L132" s="61">
        <v>266.67200000000003</v>
      </c>
      <c r="M132" s="61">
        <v>89.951039960000003</v>
      </c>
      <c r="N132" s="62">
        <f t="shared" ref="N132:N149" si="81">IF(OR(D132="",C132="",M132=""),"",D132*1000000000/C132/1000/(M132/100*$D$138*1000000000/$C$138/1000)*100)</f>
        <v>74.438688117517543</v>
      </c>
      <c r="O132" s="61">
        <v>122.24766076050169</v>
      </c>
      <c r="P132">
        <v>78.928164820000006</v>
      </c>
      <c r="Q132">
        <v>60.343957629999998</v>
      </c>
      <c r="R132">
        <v>59.671066449999998</v>
      </c>
      <c r="S132">
        <v>44.43350161</v>
      </c>
      <c r="T132">
        <v>78.29958877</v>
      </c>
      <c r="U132">
        <v>4.4664679999999999</v>
      </c>
      <c r="V132">
        <v>2.3075969999999999</v>
      </c>
      <c r="W132">
        <v>1474.3984</v>
      </c>
      <c r="X132">
        <v>0.59692484099999998</v>
      </c>
      <c r="Y132">
        <v>181.66739999999999</v>
      </c>
      <c r="Z132" s="61">
        <v>6.5733333333333324</v>
      </c>
      <c r="AB132" s="61">
        <v>0.27899999999999997</v>
      </c>
      <c r="AC132" s="63">
        <f t="shared" ref="AC132:AC146" si="82">IF(E132="","",E132/100)</f>
        <v>1.6099987829999999E-2</v>
      </c>
      <c r="AD132" s="20">
        <f t="shared" si="76"/>
        <v>0.47170856300000003</v>
      </c>
      <c r="AE132" s="62" t="str">
        <f t="shared" ref="AE132:AE146" si="83">IF(G132="","",G132/100)</f>
        <v/>
      </c>
      <c r="AF132" s="20">
        <f t="shared" si="75"/>
        <v>0.244583831</v>
      </c>
      <c r="AG132" s="62">
        <f t="shared" si="79"/>
        <v>0.36019960480397817</v>
      </c>
      <c r="AH132" s="62">
        <f t="shared" si="80"/>
        <v>0.42694838670428481</v>
      </c>
      <c r="AI132" s="62">
        <f t="shared" si="63"/>
        <v>0.28061208768895657</v>
      </c>
      <c r="AJ132" s="62">
        <f t="shared" si="64"/>
        <v>0.21069115059559881</v>
      </c>
      <c r="AK132" s="62">
        <f t="shared" ref="AK132:AK146" si="84">IF(OR(AI132="",AJ132=""),"",AI132-AJ132)</f>
        <v>6.9920937093357755E-2</v>
      </c>
      <c r="AL132" s="62">
        <f t="shared" si="70"/>
        <v>-4.5170712802084852E-2</v>
      </c>
      <c r="AM132" s="62">
        <f t="shared" si="71"/>
        <v>-4.494978400180441E-2</v>
      </c>
      <c r="AN132" s="62">
        <f t="shared" si="72"/>
        <v>-2.7352008098200788E-2</v>
      </c>
      <c r="AO132" s="62">
        <f t="shared" si="73"/>
        <v>3.6676458539999478E-2</v>
      </c>
      <c r="AP132" s="62">
        <f t="shared" si="74"/>
        <v>-7.6204971601365884E-2</v>
      </c>
      <c r="AQ132" s="62">
        <f t="shared" si="77"/>
        <v>-0.66039121633990727</v>
      </c>
      <c r="AR132" s="62">
        <f t="shared" ref="AR132:AR146" si="85">IF(OR(V132="",W132="",U132=""),"",LN(V132*W132/U132))</f>
        <v>6.6356141048279227</v>
      </c>
      <c r="AS132" s="62">
        <f t="shared" ref="AS132:AS146" si="86">IF(X132="","",X132)</f>
        <v>0.59692484099999998</v>
      </c>
      <c r="AT132" s="62">
        <f t="shared" ref="AT132:AT146" si="87">IF(OR(Y132="",D132=""),"",Y132/D132)</f>
        <v>0.14353105512281336</v>
      </c>
      <c r="AU132" s="62">
        <f t="shared" si="78"/>
        <v>-5.2601353564705883E-3</v>
      </c>
      <c r="AV132" s="62" t="str">
        <f t="shared" ref="AV132:AV146" si="88">IF(OR(AA132="",Z132=""),"",(AA132-Z132)/100)</f>
        <v/>
      </c>
      <c r="AW132" s="62">
        <f t="shared" ref="AW132:AW146" si="89">IF(AB132="","",AB132)</f>
        <v>0.27899999999999997</v>
      </c>
    </row>
    <row r="133" spans="1:49">
      <c r="A133" s="62">
        <v>2000</v>
      </c>
      <c r="B133" s="61">
        <v>8.8484999999999996</v>
      </c>
      <c r="C133" s="61">
        <v>4492</v>
      </c>
      <c r="D133" s="61">
        <v>1507.886</v>
      </c>
      <c r="E133" s="62">
        <v>1.583679265</v>
      </c>
      <c r="F133">
        <v>0.42444190100000001</v>
      </c>
      <c r="G133" s="61"/>
      <c r="H133" s="61">
        <v>0.217444157</v>
      </c>
      <c r="I133" s="61">
        <v>490.77199999999999</v>
      </c>
      <c r="J133" s="61">
        <v>723.59</v>
      </c>
      <c r="K133" s="61">
        <v>529.81200000000001</v>
      </c>
      <c r="L133" s="61">
        <v>302.83999999999997</v>
      </c>
      <c r="M133" s="61">
        <v>92.333709830000004</v>
      </c>
      <c r="N133" s="62">
        <f t="shared" si="81"/>
        <v>85.816701625387196</v>
      </c>
      <c r="O133" s="61">
        <v>126.02030658968742</v>
      </c>
      <c r="P133">
        <v>81.22089545</v>
      </c>
      <c r="Q133">
        <v>63.386751869999998</v>
      </c>
      <c r="R133">
        <v>62.527395130000002</v>
      </c>
      <c r="S133">
        <v>60.756052879999999</v>
      </c>
      <c r="T133">
        <v>84.172054360000004</v>
      </c>
      <c r="U133">
        <v>4.4915719999999997</v>
      </c>
      <c r="V133">
        <v>2.319572</v>
      </c>
      <c r="W133">
        <v>1456.5677000000001</v>
      </c>
      <c r="X133">
        <v>0.51449704200000002</v>
      </c>
      <c r="Y133">
        <v>195.50989999999999</v>
      </c>
      <c r="Z133" s="61">
        <v>6.3650000000000002</v>
      </c>
      <c r="AB133" s="61">
        <v>0.28360469363189383</v>
      </c>
      <c r="AC133" s="63">
        <f t="shared" si="82"/>
        <v>1.5836792650000001E-2</v>
      </c>
      <c r="AD133" s="20">
        <f t="shared" si="76"/>
        <v>0.42444190100000001</v>
      </c>
      <c r="AE133" s="62" t="str">
        <f t="shared" si="83"/>
        <v/>
      </c>
      <c r="AF133" s="20">
        <f t="shared" si="75"/>
        <v>0.217444157</v>
      </c>
      <c r="AG133" s="62">
        <f t="shared" si="79"/>
        <v>0.32547022785542146</v>
      </c>
      <c r="AH133" s="62">
        <f t="shared" si="80"/>
        <v>0.47987049418855277</v>
      </c>
      <c r="AI133" s="62">
        <f t="shared" si="63"/>
        <v>0.35136077926315384</v>
      </c>
      <c r="AJ133" s="62">
        <f t="shared" si="64"/>
        <v>0.20083746384010462</v>
      </c>
      <c r="AK133" s="62">
        <f t="shared" si="84"/>
        <v>0.15052331542304923</v>
      </c>
      <c r="AL133" s="62">
        <f t="shared" ref="AL133:AL146" si="90">IF(OR(P133="",P132="",N133="",N132=""),"",LN((P133/P132)/(N133/N132)))</f>
        <v>-0.11360342245480338</v>
      </c>
      <c r="AM133" s="62">
        <f t="shared" ref="AM133:AP146" si="91">IF(OR(Q133="",Q132="",$N133="",$N132=""),"",LN((Q133/Q132)/($N133/$N132)))</f>
        <v>-9.3043778767763929E-2</v>
      </c>
      <c r="AN133" s="62">
        <f t="shared" si="91"/>
        <v>-9.548030797671965E-2</v>
      </c>
      <c r="AO133" s="62">
        <f t="shared" si="91"/>
        <v>0.17063515053642231</v>
      </c>
      <c r="AP133" s="62">
        <f t="shared" si="91"/>
        <v>-6.9917217731277612E-2</v>
      </c>
      <c r="AQ133" s="62">
        <f t="shared" si="77"/>
        <v>-0.66082006593749665</v>
      </c>
      <c r="AR133" s="62">
        <f t="shared" si="85"/>
        <v>6.6230179906725368</v>
      </c>
      <c r="AS133" s="62">
        <f t="shared" si="86"/>
        <v>0.51449704200000002</v>
      </c>
      <c r="AT133" s="62">
        <f t="shared" si="87"/>
        <v>0.12965827655406309</v>
      </c>
      <c r="AU133" s="62">
        <f t="shared" si="78"/>
        <v>-7.6504503591175735E-2</v>
      </c>
      <c r="AV133" s="62" t="str">
        <f t="shared" si="88"/>
        <v/>
      </c>
      <c r="AW133" s="62">
        <f t="shared" si="89"/>
        <v>0.28360469363189383</v>
      </c>
    </row>
    <row r="134" spans="1:49">
      <c r="A134" s="62">
        <v>2001</v>
      </c>
      <c r="B134" s="61">
        <v>9.0115999999999996</v>
      </c>
      <c r="C134" s="61">
        <v>4514</v>
      </c>
      <c r="D134" s="61">
        <v>1564.585</v>
      </c>
      <c r="E134" s="62">
        <v>1.5600006019999999</v>
      </c>
      <c r="F134">
        <v>0.426673527</v>
      </c>
      <c r="G134" s="61"/>
      <c r="H134" s="61">
        <v>0.20480574700000001</v>
      </c>
      <c r="I134" s="61">
        <v>519.02700000000004</v>
      </c>
      <c r="J134" s="61">
        <v>736.08900000000006</v>
      </c>
      <c r="K134" s="61">
        <v>532.26199999999994</v>
      </c>
      <c r="L134" s="61">
        <v>296.11099999999999</v>
      </c>
      <c r="M134" s="61">
        <v>93.711925859999994</v>
      </c>
      <c r="N134" s="62">
        <f t="shared" si="81"/>
        <v>87.306401150419774</v>
      </c>
      <c r="O134" s="61">
        <v>129.82281505076648</v>
      </c>
      <c r="P134">
        <v>83.015807460000005</v>
      </c>
      <c r="Q134">
        <v>65.097116670000005</v>
      </c>
      <c r="R134">
        <v>66.274291410000004</v>
      </c>
      <c r="S134">
        <v>59.412400519999998</v>
      </c>
      <c r="T134">
        <v>84.075880209999994</v>
      </c>
      <c r="U134">
        <v>4.514907</v>
      </c>
      <c r="V134">
        <v>2.327852</v>
      </c>
      <c r="W134">
        <v>1431.0508</v>
      </c>
      <c r="X134">
        <v>0.52513223899999995</v>
      </c>
      <c r="Y134">
        <v>204.94300000000001</v>
      </c>
      <c r="Z134" s="61">
        <v>7.0216666666666665</v>
      </c>
      <c r="AB134" s="61">
        <v>0.2742280987476633</v>
      </c>
      <c r="AC134" s="63">
        <f t="shared" si="82"/>
        <v>1.560000602E-2</v>
      </c>
      <c r="AD134" s="20">
        <f t="shared" si="76"/>
        <v>0.426673527</v>
      </c>
      <c r="AE134" s="62" t="str">
        <f t="shared" si="83"/>
        <v/>
      </c>
      <c r="AF134" s="20">
        <f t="shared" ref="AF134:AF146" si="92">IF(H134="","",H134)</f>
        <v>0.20480574700000001</v>
      </c>
      <c r="AG134" s="62">
        <f t="shared" si="79"/>
        <v>0.33173461333196985</v>
      </c>
      <c r="AH134" s="62">
        <f t="shared" si="80"/>
        <v>0.47046916594496307</v>
      </c>
      <c r="AI134" s="62">
        <f t="shared" ref="AI134:AI146" si="93">IF(OR(K134="",D134=""),"",K134/D134)</f>
        <v>0.34019372549270249</v>
      </c>
      <c r="AJ134" s="62">
        <f t="shared" ref="AJ134:AJ146" si="94">IF(OR(L134="",D134=""),"",L134/D134)</f>
        <v>0.18925849346631854</v>
      </c>
      <c r="AK134" s="62">
        <f t="shared" si="84"/>
        <v>0.15093523202638395</v>
      </c>
      <c r="AL134" s="62">
        <f t="shared" si="90"/>
        <v>4.6483552271355593E-3</v>
      </c>
      <c r="AM134" s="62">
        <f t="shared" si="91"/>
        <v>9.4152403134855501E-3</v>
      </c>
      <c r="AN134" s="62">
        <f t="shared" si="91"/>
        <v>4.0987139097123447E-2</v>
      </c>
      <c r="AO134" s="62">
        <f t="shared" si="91"/>
        <v>-3.957388416849094E-2</v>
      </c>
      <c r="AP134" s="62">
        <f t="shared" si="91"/>
        <v>-1.8353381852244315E-2</v>
      </c>
      <c r="AQ134" s="62">
        <f t="shared" si="77"/>
        <v>-0.6624386346850375</v>
      </c>
      <c r="AR134" s="62">
        <f t="shared" si="85"/>
        <v>6.6037256438919094</v>
      </c>
      <c r="AS134" s="62">
        <f t="shared" si="86"/>
        <v>0.52513223899999995</v>
      </c>
      <c r="AT134" s="62">
        <f t="shared" si="87"/>
        <v>0.13098872864050212</v>
      </c>
      <c r="AU134" s="62">
        <f t="shared" si="78"/>
        <v>4.6439861430008347E-2</v>
      </c>
      <c r="AV134" s="62" t="str">
        <f t="shared" si="88"/>
        <v/>
      </c>
      <c r="AW134" s="62">
        <f t="shared" si="89"/>
        <v>0.2742280987476633</v>
      </c>
    </row>
    <row r="135" spans="1:49">
      <c r="A135" s="62">
        <v>2002</v>
      </c>
      <c r="B135" s="61">
        <v>6.9657</v>
      </c>
      <c r="C135" s="61">
        <v>4539</v>
      </c>
      <c r="D135" s="61">
        <v>1560.181</v>
      </c>
      <c r="E135" s="62">
        <v>1.630000151</v>
      </c>
      <c r="F135">
        <v>0.44739873099999999</v>
      </c>
      <c r="G135" s="61"/>
      <c r="H135" s="61">
        <v>0.204692917</v>
      </c>
      <c r="I135" s="61">
        <v>600.83299999999997</v>
      </c>
      <c r="J135" s="61">
        <v>741.19299999999998</v>
      </c>
      <c r="K135" s="61">
        <v>472.95400000000001</v>
      </c>
      <c r="L135" s="61">
        <v>276.43299999999999</v>
      </c>
      <c r="M135" s="61">
        <v>94.610922810000005</v>
      </c>
      <c r="N135" s="62">
        <f t="shared" si="81"/>
        <v>85.758438678042509</v>
      </c>
      <c r="O135" s="61">
        <v>131.49512243679078</v>
      </c>
      <c r="P135">
        <v>84.163982160000003</v>
      </c>
      <c r="Q135">
        <v>65.120564229999999</v>
      </c>
      <c r="R135">
        <v>68.815838080000006</v>
      </c>
      <c r="S135">
        <v>53.381878610000001</v>
      </c>
      <c r="T135">
        <v>79.905861729999998</v>
      </c>
      <c r="U135">
        <v>4.5372399999999997</v>
      </c>
      <c r="V135">
        <v>2.3357839999999999</v>
      </c>
      <c r="W135">
        <v>1416.5098</v>
      </c>
      <c r="X135">
        <v>0.55345952499999995</v>
      </c>
      <c r="Y135">
        <v>207.23609999999999</v>
      </c>
      <c r="Z135" s="61">
        <v>6.8066666666666666</v>
      </c>
      <c r="AB135" s="61">
        <v>0.34206337241819035</v>
      </c>
      <c r="AC135" s="63">
        <f t="shared" si="82"/>
        <v>1.6300001509999999E-2</v>
      </c>
      <c r="AD135" s="20">
        <f t="shared" ref="AD135:AD146" si="95">IF(F135="","",F135)</f>
        <v>0.44739873099999999</v>
      </c>
      <c r="AE135" s="62" t="str">
        <f t="shared" si="83"/>
        <v/>
      </c>
      <c r="AF135" s="20">
        <f t="shared" si="92"/>
        <v>0.204692917</v>
      </c>
      <c r="AG135" s="62">
        <f t="shared" si="79"/>
        <v>0.38510467695735301</v>
      </c>
      <c r="AH135" s="62">
        <f t="shared" si="80"/>
        <v>0.47506859781012584</v>
      </c>
      <c r="AI135" s="62">
        <f t="shared" si="93"/>
        <v>0.30314046895840929</v>
      </c>
      <c r="AJ135" s="62">
        <f t="shared" si="94"/>
        <v>0.17718008359286519</v>
      </c>
      <c r="AK135" s="62">
        <f t="shared" si="84"/>
        <v>0.1259603853655441</v>
      </c>
      <c r="AL135" s="62">
        <f t="shared" si="90"/>
        <v>3.1625315737055064E-2</v>
      </c>
      <c r="AM135" s="62">
        <f t="shared" si="91"/>
        <v>1.8249420987574455E-2</v>
      </c>
      <c r="AN135" s="62">
        <f t="shared" si="91"/>
        <v>5.5521154958497736E-2</v>
      </c>
      <c r="AO135" s="62">
        <f t="shared" si="91"/>
        <v>-8.9142338727522266E-2</v>
      </c>
      <c r="AP135" s="62">
        <f t="shared" si="91"/>
        <v>-3.2981221188474179E-2</v>
      </c>
      <c r="AQ135" s="62">
        <f t="shared" si="77"/>
        <v>-0.66397130273642901</v>
      </c>
      <c r="AR135" s="62">
        <f t="shared" si="85"/>
        <v>6.5919799349712056</v>
      </c>
      <c r="AS135" s="62">
        <f t="shared" si="86"/>
        <v>0.55345952499999995</v>
      </c>
      <c r="AT135" s="62">
        <f t="shared" si="87"/>
        <v>0.13282824236418722</v>
      </c>
      <c r="AU135" s="62">
        <f t="shared" si="78"/>
        <v>8.8105958982138216E-2</v>
      </c>
      <c r="AV135" s="62" t="str">
        <f t="shared" si="88"/>
        <v/>
      </c>
      <c r="AW135" s="62">
        <f t="shared" si="89"/>
        <v>0.34206337241819035</v>
      </c>
    </row>
    <row r="136" spans="1:49">
      <c r="A136" s="62">
        <v>2003</v>
      </c>
      <c r="B136" s="61">
        <v>6.68</v>
      </c>
      <c r="C136" s="61">
        <v>4565</v>
      </c>
      <c r="D136" s="61">
        <v>1619.6130000000001</v>
      </c>
      <c r="E136" s="62">
        <v>1.680000092</v>
      </c>
      <c r="F136">
        <v>0.45736913699999998</v>
      </c>
      <c r="G136" s="61"/>
      <c r="H136" s="61">
        <v>0.19584184600000001</v>
      </c>
      <c r="I136" s="61">
        <v>615.38300000000004</v>
      </c>
      <c r="J136" s="61">
        <v>748.72799999999995</v>
      </c>
      <c r="K136" s="61">
        <v>482.93200000000002</v>
      </c>
      <c r="L136" s="61">
        <v>283.26799999999997</v>
      </c>
      <c r="M136" s="61">
        <v>95.000467659999998</v>
      </c>
      <c r="N136" s="62">
        <f t="shared" si="81"/>
        <v>88.155227612822813</v>
      </c>
      <c r="O136" s="61">
        <v>134.75014931315945</v>
      </c>
      <c r="P136">
        <v>86.551595980000002</v>
      </c>
      <c r="Q136">
        <v>65.994539970000005</v>
      </c>
      <c r="R136">
        <v>71.554262300000005</v>
      </c>
      <c r="S136">
        <v>54.453086740000003</v>
      </c>
      <c r="T136">
        <v>80.987803740000004</v>
      </c>
      <c r="U136">
        <v>4.5609469999999996</v>
      </c>
      <c r="V136">
        <v>2.306292</v>
      </c>
      <c r="W136">
        <v>1404.2175</v>
      </c>
      <c r="X136">
        <v>0.54618591100000002</v>
      </c>
      <c r="Y136">
        <v>210.68129999999999</v>
      </c>
      <c r="Z136" s="61">
        <v>4.105833333333333</v>
      </c>
      <c r="AB136" s="61">
        <v>0.42046791807888689</v>
      </c>
      <c r="AC136" s="63">
        <f t="shared" si="82"/>
        <v>1.6800000919999999E-2</v>
      </c>
      <c r="AD136" s="20">
        <f t="shared" si="95"/>
        <v>0.45736913699999998</v>
      </c>
      <c r="AE136" s="62" t="str">
        <f t="shared" si="83"/>
        <v/>
      </c>
      <c r="AF136" s="20">
        <f t="shared" si="92"/>
        <v>0.19584184600000001</v>
      </c>
      <c r="AG136" s="62">
        <f t="shared" si="79"/>
        <v>0.37995681684451782</v>
      </c>
      <c r="AH136" s="62">
        <f t="shared" si="80"/>
        <v>0.46228821329539832</v>
      </c>
      <c r="AI136" s="62">
        <f t="shared" si="93"/>
        <v>0.29817740410826538</v>
      </c>
      <c r="AJ136" s="62">
        <f t="shared" si="94"/>
        <v>0.17489857144885843</v>
      </c>
      <c r="AK136" s="62">
        <f t="shared" si="84"/>
        <v>0.12327883265940695</v>
      </c>
      <c r="AL136" s="62">
        <f t="shared" si="90"/>
        <v>4.0893777183945428E-4</v>
      </c>
      <c r="AM136" s="62">
        <f t="shared" si="91"/>
        <v>-1.4233094492649721E-2</v>
      </c>
      <c r="AN136" s="62">
        <f t="shared" si="91"/>
        <v>1.1457432812841705E-2</v>
      </c>
      <c r="AO136" s="62">
        <f t="shared" si="91"/>
        <v>-7.6965185359011597E-3</v>
      </c>
      <c r="AP136" s="62">
        <f t="shared" si="91"/>
        <v>-1.4115360433397905E-2</v>
      </c>
      <c r="AQ136" s="62">
        <f t="shared" si="77"/>
        <v>-0.68188923738034346</v>
      </c>
      <c r="AR136" s="62">
        <f t="shared" si="85"/>
        <v>6.5653462497373107</v>
      </c>
      <c r="AS136" s="62">
        <f t="shared" si="86"/>
        <v>0.54618591100000002</v>
      </c>
      <c r="AT136" s="62">
        <f t="shared" si="87"/>
        <v>0.13008126015288837</v>
      </c>
      <c r="AU136" s="62">
        <f t="shared" si="78"/>
        <v>4.0501947419341752E-2</v>
      </c>
      <c r="AV136" s="62" t="str">
        <f t="shared" si="88"/>
        <v/>
      </c>
      <c r="AW136" s="62">
        <f t="shared" si="89"/>
        <v>0.42046791807888689</v>
      </c>
    </row>
    <row r="137" spans="1:49">
      <c r="A137" s="62">
        <v>2004</v>
      </c>
      <c r="B137" s="61">
        <v>6.04</v>
      </c>
      <c r="C137" s="61">
        <v>4592</v>
      </c>
      <c r="D137" s="61">
        <v>1752.81</v>
      </c>
      <c r="E137" s="62">
        <v>1.5499987129999999</v>
      </c>
      <c r="F137">
        <v>0.443542889</v>
      </c>
      <c r="G137" s="61"/>
      <c r="H137" s="61">
        <v>0.216572455</v>
      </c>
      <c r="I137" s="61">
        <v>641.96699999999998</v>
      </c>
      <c r="J137" s="61">
        <v>847.08500000000004</v>
      </c>
      <c r="K137" s="61">
        <v>554.89599999999996</v>
      </c>
      <c r="L137" s="61">
        <v>326.10199999999998</v>
      </c>
      <c r="M137" s="61">
        <v>98.142550139999997</v>
      </c>
      <c r="N137" s="62">
        <f t="shared" si="81"/>
        <v>91.807670210692322</v>
      </c>
      <c r="O137" s="61">
        <v>135.3772645829186</v>
      </c>
      <c r="P137">
        <v>87.578285800000003</v>
      </c>
      <c r="Q137">
        <v>69.031897430000001</v>
      </c>
      <c r="R137">
        <v>73.608394090000004</v>
      </c>
      <c r="S137">
        <v>61.495176010000002</v>
      </c>
      <c r="T137">
        <v>84.776673829999993</v>
      </c>
      <c r="U137">
        <v>4.5892410000000003</v>
      </c>
      <c r="V137">
        <v>2.3218890000000001</v>
      </c>
      <c r="W137">
        <v>1424.1080999999999</v>
      </c>
      <c r="X137">
        <v>0.51583266299999997</v>
      </c>
      <c r="Y137">
        <v>223.74199999999999</v>
      </c>
      <c r="Z137" s="61">
        <v>1.9024999999999999</v>
      </c>
      <c r="AB137" s="61">
        <v>0.43610255977252554</v>
      </c>
      <c r="AC137" s="63">
        <f t="shared" si="82"/>
        <v>1.5499987129999998E-2</v>
      </c>
      <c r="AD137" s="20">
        <f t="shared" si="95"/>
        <v>0.443542889</v>
      </c>
      <c r="AE137" s="62" t="str">
        <f t="shared" si="83"/>
        <v/>
      </c>
      <c r="AF137" s="20">
        <f t="shared" si="92"/>
        <v>0.216572455</v>
      </c>
      <c r="AG137" s="62">
        <f t="shared" si="79"/>
        <v>0.36625019254796581</v>
      </c>
      <c r="AH137" s="62">
        <f t="shared" si="80"/>
        <v>0.48327257375300237</v>
      </c>
      <c r="AI137" s="62">
        <f t="shared" si="93"/>
        <v>0.31657509941180162</v>
      </c>
      <c r="AJ137" s="62">
        <f t="shared" si="94"/>
        <v>0.18604526446106537</v>
      </c>
      <c r="AK137" s="62">
        <f t="shared" si="84"/>
        <v>0.13052983495073625</v>
      </c>
      <c r="AL137" s="62">
        <f t="shared" si="90"/>
        <v>-2.8804270147719503E-2</v>
      </c>
      <c r="AM137" s="62">
        <f t="shared" si="91"/>
        <v>4.4000315567601306E-3</v>
      </c>
      <c r="AN137" s="62">
        <f t="shared" si="91"/>
        <v>-1.2293642728584247E-2</v>
      </c>
      <c r="AO137" s="62">
        <f t="shared" si="91"/>
        <v>8.102255872369854E-2</v>
      </c>
      <c r="AP137" s="62">
        <f t="shared" si="91"/>
        <v>5.1252230361532158E-3</v>
      </c>
      <c r="AQ137" s="62">
        <f t="shared" si="77"/>
        <v>-0.68133357240644454</v>
      </c>
      <c r="AR137" s="62">
        <f t="shared" si="85"/>
        <v>6.5799674296055848</v>
      </c>
      <c r="AS137" s="62">
        <f t="shared" si="86"/>
        <v>0.51583266299999997</v>
      </c>
      <c r="AT137" s="62">
        <f t="shared" si="87"/>
        <v>0.12764760584432996</v>
      </c>
      <c r="AU137" s="62">
        <f t="shared" si="78"/>
        <v>4.6169639487386033E-4</v>
      </c>
      <c r="AV137" s="62" t="str">
        <f t="shared" si="88"/>
        <v/>
      </c>
      <c r="AW137" s="62">
        <f t="shared" si="89"/>
        <v>0.43610255977252554</v>
      </c>
    </row>
    <row r="138" spans="1:49">
      <c r="A138" s="62">
        <v>2005</v>
      </c>
      <c r="B138" s="61">
        <v>6.77</v>
      </c>
      <c r="C138" s="61">
        <v>4624</v>
      </c>
      <c r="D138" s="61">
        <v>1958.91</v>
      </c>
      <c r="E138" s="62">
        <v>1.4800008229999999</v>
      </c>
      <c r="F138">
        <v>0.41962762100000001</v>
      </c>
      <c r="G138" s="61"/>
      <c r="H138" s="61">
        <v>0.22593217900000001</v>
      </c>
      <c r="I138" s="61">
        <v>675.81399999999996</v>
      </c>
      <c r="J138" s="61">
        <v>970.91099999999994</v>
      </c>
      <c r="K138" s="61">
        <v>668.75900000000001</v>
      </c>
      <c r="L138" s="61">
        <v>357.65800000000002</v>
      </c>
      <c r="M138" s="61">
        <v>100</v>
      </c>
      <c r="N138" s="62">
        <f t="shared" si="81"/>
        <v>100</v>
      </c>
      <c r="O138" s="61">
        <v>137.43778618355566</v>
      </c>
      <c r="P138">
        <v>88.577743369999993</v>
      </c>
      <c r="Q138">
        <v>72.627950299999995</v>
      </c>
      <c r="R138">
        <v>75.376392749999994</v>
      </c>
      <c r="S138">
        <v>72.167665310000004</v>
      </c>
      <c r="T138">
        <v>86.085499749999997</v>
      </c>
      <c r="U138">
        <v>4.6243879999999997</v>
      </c>
      <c r="V138">
        <v>2.3537520000000001</v>
      </c>
      <c r="W138">
        <v>1427.5762</v>
      </c>
      <c r="X138">
        <v>0.48613184700000001</v>
      </c>
      <c r="Y138">
        <v>236.85</v>
      </c>
      <c r="Z138" s="61">
        <v>1.9475</v>
      </c>
      <c r="AB138" s="61">
        <v>0.42333265438328621</v>
      </c>
      <c r="AC138" s="63">
        <f t="shared" si="82"/>
        <v>1.480000823E-2</v>
      </c>
      <c r="AD138" s="20">
        <f t="shared" si="95"/>
        <v>0.41962762100000001</v>
      </c>
      <c r="AE138" s="62" t="str">
        <f t="shared" si="83"/>
        <v/>
      </c>
      <c r="AF138" s="20">
        <f t="shared" si="92"/>
        <v>0.22593217900000001</v>
      </c>
      <c r="AG138" s="62">
        <f t="shared" si="79"/>
        <v>0.34499492064464421</v>
      </c>
      <c r="AH138" s="62">
        <f t="shared" si="80"/>
        <v>0.4956383907377061</v>
      </c>
      <c r="AI138" s="62">
        <f t="shared" si="93"/>
        <v>0.34139342797780398</v>
      </c>
      <c r="AJ138" s="62">
        <f t="shared" si="94"/>
        <v>0.18258010832554838</v>
      </c>
      <c r="AK138" s="62">
        <f t="shared" si="84"/>
        <v>0.15881331965225559</v>
      </c>
      <c r="AL138" s="62">
        <f t="shared" si="90"/>
        <v>-7.4126804023220694E-2</v>
      </c>
      <c r="AM138" s="62">
        <f t="shared" si="91"/>
        <v>-3.469317963180571E-2</v>
      </c>
      <c r="AN138" s="62">
        <f t="shared" si="91"/>
        <v>-6.1739275237561966E-2</v>
      </c>
      <c r="AO138" s="62">
        <f t="shared" si="91"/>
        <v>7.4559025459687164E-2</v>
      </c>
      <c r="AP138" s="62">
        <f t="shared" si="91"/>
        <v>-7.015378503734597E-2</v>
      </c>
      <c r="AQ138" s="62">
        <f t="shared" si="77"/>
        <v>-0.67533338718765135</v>
      </c>
      <c r="AR138" s="62">
        <f t="shared" si="85"/>
        <v>6.5883999329528766</v>
      </c>
      <c r="AS138" s="62">
        <f t="shared" si="86"/>
        <v>0.48613184700000001</v>
      </c>
      <c r="AT138" s="62">
        <f t="shared" si="87"/>
        <v>0.12090907698669157</v>
      </c>
      <c r="AU138" s="62">
        <f t="shared" si="78"/>
        <v>-6.6449338358664803E-2</v>
      </c>
      <c r="AV138" s="62" t="str">
        <f t="shared" si="88"/>
        <v/>
      </c>
      <c r="AW138" s="62">
        <f t="shared" si="89"/>
        <v>0.42333265438328621</v>
      </c>
    </row>
    <row r="139" spans="1:49">
      <c r="A139" s="62">
        <v>2006</v>
      </c>
      <c r="B139" s="61">
        <v>6.26</v>
      </c>
      <c r="C139" s="61">
        <v>4661</v>
      </c>
      <c r="D139" s="61">
        <v>2180.8000000000002</v>
      </c>
      <c r="E139" s="62">
        <v>1.459998951</v>
      </c>
      <c r="F139">
        <v>0.40263989900000002</v>
      </c>
      <c r="G139" s="61"/>
      <c r="H139" s="61">
        <v>0.24171448500000001</v>
      </c>
      <c r="I139" s="61">
        <v>732.53700000000003</v>
      </c>
      <c r="J139" s="61">
        <v>1133.086</v>
      </c>
      <c r="K139" s="61">
        <v>782.94299999999998</v>
      </c>
      <c r="L139" s="61">
        <v>411.75599999999997</v>
      </c>
      <c r="M139" s="61">
        <v>101.5737219</v>
      </c>
      <c r="N139" s="62">
        <f t="shared" si="81"/>
        <v>108.73233422243689</v>
      </c>
      <c r="O139" s="61">
        <v>140.64304200676887</v>
      </c>
      <c r="P139">
        <v>90.190709170000005</v>
      </c>
      <c r="Q139">
        <v>77.074914910000004</v>
      </c>
      <c r="R139">
        <v>78.885175840000002</v>
      </c>
      <c r="S139">
        <v>83.347393530000005</v>
      </c>
      <c r="T139">
        <v>88.861433390000002</v>
      </c>
      <c r="U139">
        <v>4.6671050000000003</v>
      </c>
      <c r="V139">
        <v>2.436474</v>
      </c>
      <c r="W139">
        <v>1425.3728000000001</v>
      </c>
      <c r="X139">
        <v>0.47526288</v>
      </c>
      <c r="Y139">
        <v>259.62639999999999</v>
      </c>
      <c r="Z139" s="61">
        <v>2.8075000000000001</v>
      </c>
      <c r="AB139" s="61">
        <v>0.53311708261456103</v>
      </c>
      <c r="AC139" s="63">
        <f t="shared" si="82"/>
        <v>1.459998951E-2</v>
      </c>
      <c r="AD139" s="20">
        <f t="shared" si="95"/>
        <v>0.40263989900000002</v>
      </c>
      <c r="AE139" s="62" t="str">
        <f t="shared" si="83"/>
        <v/>
      </c>
      <c r="AF139" s="20">
        <f t="shared" si="92"/>
        <v>0.24171448500000001</v>
      </c>
      <c r="AG139" s="62">
        <f t="shared" si="79"/>
        <v>0.33590287967718269</v>
      </c>
      <c r="AH139" s="62">
        <f t="shared" si="80"/>
        <v>0.51957355099046221</v>
      </c>
      <c r="AI139" s="62">
        <f t="shared" si="93"/>
        <v>0.35901641599413053</v>
      </c>
      <c r="AJ139" s="62">
        <f t="shared" si="94"/>
        <v>0.18880961115187084</v>
      </c>
      <c r="AK139" s="62">
        <f t="shared" si="84"/>
        <v>0.1702068048422597</v>
      </c>
      <c r="AL139" s="62">
        <f t="shared" si="90"/>
        <v>-6.5673230195360782E-2</v>
      </c>
      <c r="AM139" s="62">
        <f t="shared" si="91"/>
        <v>-2.4290995170763025E-2</v>
      </c>
      <c r="AN139" s="62">
        <f t="shared" si="91"/>
        <v>-3.8219834567660552E-2</v>
      </c>
      <c r="AO139" s="62">
        <f t="shared" si="91"/>
        <v>6.0306213775930186E-2</v>
      </c>
      <c r="AP139" s="62">
        <f t="shared" si="91"/>
        <v>-5.1981784116236919E-2</v>
      </c>
      <c r="AQ139" s="62">
        <f t="shared" si="77"/>
        <v>-0.64998705290760883</v>
      </c>
      <c r="AR139" s="62">
        <f t="shared" si="85"/>
        <v>6.6122016196152451</v>
      </c>
      <c r="AS139" s="62">
        <f t="shared" si="86"/>
        <v>0.47526288</v>
      </c>
      <c r="AT139" s="62">
        <f t="shared" si="87"/>
        <v>0.11905099046221569</v>
      </c>
      <c r="AU139" s="62">
        <f t="shared" si="78"/>
        <v>-6.4244026853642805E-2</v>
      </c>
      <c r="AV139" s="62" t="str">
        <f t="shared" si="88"/>
        <v/>
      </c>
      <c r="AW139" s="62">
        <f t="shared" si="89"/>
        <v>0.53311708261456103</v>
      </c>
    </row>
    <row r="140" spans="1:49">
      <c r="A140" s="62">
        <v>2007</v>
      </c>
      <c r="B140" s="61">
        <v>5.41</v>
      </c>
      <c r="C140" s="61">
        <v>4710</v>
      </c>
      <c r="D140" s="61">
        <v>2306.4499999999998</v>
      </c>
      <c r="E140" s="62">
        <v>1.560001041</v>
      </c>
      <c r="F140">
        <v>0.404827349</v>
      </c>
      <c r="G140" s="61"/>
      <c r="H140" s="61">
        <v>0.27289997199999999</v>
      </c>
      <c r="I140" s="61">
        <v>778.94299999999998</v>
      </c>
      <c r="J140" s="61">
        <v>1191.652</v>
      </c>
      <c r="K140" s="61">
        <v>795.36500000000001</v>
      </c>
      <c r="L140" s="61">
        <v>468.91899999999998</v>
      </c>
      <c r="M140" s="61">
        <v>103.528942</v>
      </c>
      <c r="N140" s="62">
        <f t="shared" si="81"/>
        <v>111.65153635699167</v>
      </c>
      <c r="O140" s="61">
        <v>141.66832570177186</v>
      </c>
      <c r="P140">
        <v>91.332535750000005</v>
      </c>
      <c r="Q140">
        <v>83.393406569999996</v>
      </c>
      <c r="R140">
        <v>82.836550070000001</v>
      </c>
      <c r="S140">
        <v>84.565794490000002</v>
      </c>
      <c r="T140">
        <v>92.366986699999998</v>
      </c>
      <c r="U140">
        <v>4.7165840000000001</v>
      </c>
      <c r="V140">
        <v>2.5380310000000001</v>
      </c>
      <c r="W140">
        <v>1434.4893</v>
      </c>
      <c r="X140">
        <v>0.50232052800000004</v>
      </c>
      <c r="Y140">
        <v>289.59480000000002</v>
      </c>
      <c r="Z140" s="61">
        <v>4.5791666666666666</v>
      </c>
      <c r="AB140" s="61">
        <v>0.5030857431736967</v>
      </c>
      <c r="AC140" s="63">
        <f t="shared" si="82"/>
        <v>1.560001041E-2</v>
      </c>
      <c r="AD140" s="20">
        <f t="shared" si="95"/>
        <v>0.404827349</v>
      </c>
      <c r="AE140" s="62" t="str">
        <f t="shared" si="83"/>
        <v/>
      </c>
      <c r="AF140" s="20">
        <f t="shared" si="92"/>
        <v>0.27289997199999999</v>
      </c>
      <c r="AG140" s="62">
        <f t="shared" si="79"/>
        <v>0.33772377463201025</v>
      </c>
      <c r="AH140" s="62">
        <f t="shared" si="80"/>
        <v>0.51666066899347485</v>
      </c>
      <c r="AI140" s="62">
        <f t="shared" si="93"/>
        <v>0.34484380758308225</v>
      </c>
      <c r="AJ140" s="62">
        <f t="shared" si="94"/>
        <v>0.20330768063474172</v>
      </c>
      <c r="AK140" s="62">
        <f t="shared" si="84"/>
        <v>0.14153612694834053</v>
      </c>
      <c r="AL140" s="62">
        <f t="shared" si="90"/>
        <v>-1.3912860020346399E-2</v>
      </c>
      <c r="AM140" s="62">
        <f t="shared" si="91"/>
        <v>5.2297852719424824E-2</v>
      </c>
      <c r="AN140" s="62">
        <f t="shared" si="91"/>
        <v>2.2382539358673643E-2</v>
      </c>
      <c r="AO140" s="62">
        <f t="shared" si="91"/>
        <v>-1.198099874304819E-2</v>
      </c>
      <c r="AP140" s="62">
        <f t="shared" si="91"/>
        <v>1.219787392688838E-2</v>
      </c>
      <c r="AQ140" s="62">
        <f t="shared" si="77"/>
        <v>-0.61969622520617629</v>
      </c>
      <c r="AR140" s="62">
        <f t="shared" si="85"/>
        <v>6.6488679511424609</v>
      </c>
      <c r="AS140" s="62">
        <f t="shared" si="86"/>
        <v>0.50232052800000004</v>
      </c>
      <c r="AT140" s="62">
        <f t="shared" si="87"/>
        <v>0.12555867241865207</v>
      </c>
      <c r="AU140" s="62">
        <f t="shared" si="78"/>
        <v>1.5814741756186128E-3</v>
      </c>
      <c r="AV140" s="62" t="str">
        <f t="shared" si="88"/>
        <v/>
      </c>
      <c r="AW140" s="62">
        <f t="shared" si="89"/>
        <v>0.5030857431736967</v>
      </c>
    </row>
    <row r="141" spans="1:49">
      <c r="A141" s="62">
        <v>2008</v>
      </c>
      <c r="B141" s="61">
        <v>7</v>
      </c>
      <c r="C141" s="61">
        <v>4769</v>
      </c>
      <c r="D141" s="61">
        <v>2559.91</v>
      </c>
      <c r="E141" s="62">
        <v>1.5500008999999999</v>
      </c>
      <c r="F141">
        <v>0.38413475200000002</v>
      </c>
      <c r="G141" s="61"/>
      <c r="H141" s="61">
        <v>0.26017932100000002</v>
      </c>
      <c r="I141" s="61">
        <v>833.00400000000002</v>
      </c>
      <c r="J141" s="61">
        <v>1347.0160000000001</v>
      </c>
      <c r="K141" s="61">
        <v>953.15300000000002</v>
      </c>
      <c r="L141" s="61">
        <v>504.48</v>
      </c>
      <c r="M141" s="61">
        <v>102.73822800000001</v>
      </c>
      <c r="N141" s="62">
        <f t="shared" si="81"/>
        <v>123.32997564307216</v>
      </c>
      <c r="O141" s="61">
        <v>147.00378260003987</v>
      </c>
      <c r="P141">
        <v>94.508406930000007</v>
      </c>
      <c r="Q141">
        <v>87.668845680000004</v>
      </c>
      <c r="R141">
        <v>88.724493609999996</v>
      </c>
      <c r="S141">
        <v>99.351607290000004</v>
      </c>
      <c r="T141">
        <v>96.252543529999997</v>
      </c>
      <c r="U141">
        <v>4.7716329999999996</v>
      </c>
      <c r="V141">
        <v>2.6178430000000001</v>
      </c>
      <c r="W141">
        <v>1438.5174</v>
      </c>
      <c r="X141">
        <v>0.489302605</v>
      </c>
      <c r="Y141">
        <v>320.99489999999997</v>
      </c>
      <c r="Z141" s="61">
        <v>5.2649999999999988</v>
      </c>
      <c r="AB141" s="61">
        <v>0.48091685892572955</v>
      </c>
      <c r="AC141" s="63">
        <f t="shared" si="82"/>
        <v>1.5500008999999999E-2</v>
      </c>
      <c r="AD141" s="20">
        <f t="shared" si="95"/>
        <v>0.38413475200000002</v>
      </c>
      <c r="AE141" s="62" t="str">
        <f t="shared" si="83"/>
        <v/>
      </c>
      <c r="AF141" s="20">
        <f t="shared" si="92"/>
        <v>0.26017932100000002</v>
      </c>
      <c r="AG141" s="62">
        <f t="shared" si="79"/>
        <v>0.32540362747127832</v>
      </c>
      <c r="AH141" s="62">
        <f t="shared" si="80"/>
        <v>0.52619662410006607</v>
      </c>
      <c r="AI141" s="62">
        <f t="shared" si="93"/>
        <v>0.37233848064971037</v>
      </c>
      <c r="AJ141" s="62">
        <f t="shared" si="94"/>
        <v>0.19706942822208595</v>
      </c>
      <c r="AK141" s="62">
        <f t="shared" si="84"/>
        <v>0.17526905242762442</v>
      </c>
      <c r="AL141" s="62">
        <f t="shared" si="90"/>
        <v>-6.5299045670401387E-2</v>
      </c>
      <c r="AM141" s="62">
        <f t="shared" si="91"/>
        <v>-4.9483402877453134E-2</v>
      </c>
      <c r="AN141" s="62">
        <f t="shared" si="91"/>
        <v>-3.0814152269703105E-2</v>
      </c>
      <c r="AO141" s="62">
        <f t="shared" si="91"/>
        <v>6.1654529103062239E-2</v>
      </c>
      <c r="AP141" s="62">
        <f t="shared" si="91"/>
        <v>-5.8274982322347214E-2</v>
      </c>
      <c r="AQ141" s="62">
        <f t="shared" si="77"/>
        <v>-0.60033789807378035</v>
      </c>
      <c r="AR141" s="62">
        <f t="shared" si="85"/>
        <v>6.671030380777931</v>
      </c>
      <c r="AS141" s="62">
        <f t="shared" si="86"/>
        <v>0.489302605</v>
      </c>
      <c r="AT141" s="62">
        <f t="shared" si="87"/>
        <v>0.12539304116160332</v>
      </c>
      <c r="AU141" s="62">
        <f t="shared" si="78"/>
        <v>-5.3689086751153185E-2</v>
      </c>
      <c r="AV141" s="62" t="str">
        <f t="shared" si="88"/>
        <v/>
      </c>
      <c r="AW141" s="62">
        <f t="shared" si="89"/>
        <v>0.48091685892572955</v>
      </c>
    </row>
    <row r="142" spans="1:49">
      <c r="A142" s="62">
        <v>2009</v>
      </c>
      <c r="B142" s="61">
        <v>5.78</v>
      </c>
      <c r="C142" s="61">
        <v>4829</v>
      </c>
      <c r="D142" s="61">
        <v>2382.33</v>
      </c>
      <c r="E142" s="62">
        <v>1.720000725</v>
      </c>
      <c r="F142">
        <v>0.42225535800000003</v>
      </c>
      <c r="G142" s="61"/>
      <c r="H142" s="61">
        <v>0.247814749</v>
      </c>
      <c r="I142" s="61">
        <v>895.34</v>
      </c>
      <c r="J142" s="61">
        <v>1169.8599999999999</v>
      </c>
      <c r="K142" s="61">
        <v>731.30600000000004</v>
      </c>
      <c r="L142" s="61">
        <v>430.36200000000002</v>
      </c>
      <c r="M142" s="61">
        <v>99.735128209999999</v>
      </c>
      <c r="N142" s="62">
        <f t="shared" si="81"/>
        <v>116.76156467865928</v>
      </c>
      <c r="O142" s="61">
        <v>150.18913000199089</v>
      </c>
      <c r="P142">
        <v>96.872316060000003</v>
      </c>
      <c r="Q142">
        <v>89.595457350000004</v>
      </c>
      <c r="R142">
        <v>92.610990540000003</v>
      </c>
      <c r="S142">
        <v>82.460828699999993</v>
      </c>
      <c r="T142">
        <v>95.991083829999994</v>
      </c>
      <c r="U142">
        <v>4.8303710000000004</v>
      </c>
      <c r="V142">
        <v>2.6048450000000001</v>
      </c>
      <c r="W142">
        <v>1416.8905999999999</v>
      </c>
      <c r="X142">
        <v>0.54778844100000001</v>
      </c>
      <c r="Y142">
        <v>341.50720000000001</v>
      </c>
      <c r="Z142" s="61">
        <v>1.7599999999999998</v>
      </c>
      <c r="AB142" s="61">
        <v>0.42839585615762721</v>
      </c>
      <c r="AC142" s="63">
        <f t="shared" si="82"/>
        <v>1.720000725E-2</v>
      </c>
      <c r="AD142" s="20">
        <f t="shared" si="95"/>
        <v>0.42225535800000003</v>
      </c>
      <c r="AE142" s="62" t="str">
        <f t="shared" si="83"/>
        <v/>
      </c>
      <c r="AF142" s="20">
        <f t="shared" si="92"/>
        <v>0.247814749</v>
      </c>
      <c r="AG142" s="62">
        <f t="shared" si="79"/>
        <v>0.37582534745396318</v>
      </c>
      <c r="AH142" s="62">
        <f t="shared" si="80"/>
        <v>0.4910570743767656</v>
      </c>
      <c r="AI142" s="62">
        <f t="shared" si="93"/>
        <v>0.30697090663342191</v>
      </c>
      <c r="AJ142" s="62">
        <f t="shared" si="94"/>
        <v>0.18064751734646334</v>
      </c>
      <c r="AK142" s="62">
        <f t="shared" si="84"/>
        <v>0.12632338928695858</v>
      </c>
      <c r="AL142" s="62">
        <f t="shared" si="90"/>
        <v>7.9434534714697816E-2</v>
      </c>
      <c r="AM142" s="62">
        <f t="shared" si="91"/>
        <v>7.6467565987823477E-2</v>
      </c>
      <c r="AN142" s="62">
        <f t="shared" si="91"/>
        <v>9.7601377217523669E-2</v>
      </c>
      <c r="AO142" s="62">
        <f t="shared" si="91"/>
        <v>-0.13161222459790808</v>
      </c>
      <c r="AP142" s="62">
        <f t="shared" si="91"/>
        <v>5.2009456656343579E-2</v>
      </c>
      <c r="AQ142" s="62">
        <f t="shared" si="77"/>
        <v>-0.61755010383343967</v>
      </c>
      <c r="AR142" s="62">
        <f t="shared" si="85"/>
        <v>6.638669927513309</v>
      </c>
      <c r="AS142" s="62">
        <f t="shared" si="86"/>
        <v>0.54778844100000001</v>
      </c>
      <c r="AT142" s="62">
        <f t="shared" si="87"/>
        <v>0.1433500816427615</v>
      </c>
      <c r="AU142" s="62">
        <f t="shared" si="78"/>
        <v>0.10737954537709476</v>
      </c>
      <c r="AV142" s="62" t="str">
        <f t="shared" si="88"/>
        <v/>
      </c>
      <c r="AW142" s="62">
        <f t="shared" si="89"/>
        <v>0.42839585615762721</v>
      </c>
    </row>
    <row r="143" spans="1:49">
      <c r="A143" s="62">
        <v>2010</v>
      </c>
      <c r="B143" s="61">
        <v>5.86</v>
      </c>
      <c r="C143" s="61">
        <v>4890</v>
      </c>
      <c r="D143" s="61">
        <v>2587.6729999999998</v>
      </c>
      <c r="E143" s="62">
        <v>1.649999623</v>
      </c>
      <c r="F143">
        <v>0.41973731399999997</v>
      </c>
      <c r="G143" s="61"/>
      <c r="H143" s="61">
        <v>0.25353877800000002</v>
      </c>
      <c r="I143" s="61">
        <v>928.46299999999997</v>
      </c>
      <c r="J143" s="61">
        <v>1236.0450000000001</v>
      </c>
      <c r="K143" s="61">
        <v>788.12</v>
      </c>
      <c r="L143" s="61">
        <v>467.28500000000003</v>
      </c>
      <c r="M143" s="61">
        <v>99.181758650000006</v>
      </c>
      <c r="N143" s="62">
        <f t="shared" si="81"/>
        <v>125.94243118853913</v>
      </c>
      <c r="O143" s="61">
        <v>153.79255425044795</v>
      </c>
      <c r="P143">
        <v>98.901694719999995</v>
      </c>
      <c r="Q143">
        <v>95.401735380000005</v>
      </c>
      <c r="R143">
        <v>95.503420669999997</v>
      </c>
      <c r="S143">
        <v>88.672589299999999</v>
      </c>
      <c r="T143">
        <v>96.760941970000005</v>
      </c>
      <c r="U143">
        <v>4.8912509999999996</v>
      </c>
      <c r="V143">
        <v>2.5909740000000001</v>
      </c>
      <c r="W143">
        <v>1426.0467000000001</v>
      </c>
      <c r="X143">
        <v>0.52836006899999999</v>
      </c>
      <c r="Y143">
        <v>353.55880000000002</v>
      </c>
      <c r="Z143" s="61">
        <v>2.0166666666666671</v>
      </c>
      <c r="AB143" s="61">
        <v>0.42539636185839058</v>
      </c>
      <c r="AC143" s="63">
        <f t="shared" si="82"/>
        <v>1.6499996230000001E-2</v>
      </c>
      <c r="AD143" s="20">
        <f t="shared" si="95"/>
        <v>0.41973731399999997</v>
      </c>
      <c r="AE143" s="62" t="str">
        <f t="shared" si="83"/>
        <v/>
      </c>
      <c r="AF143" s="20">
        <f t="shared" si="92"/>
        <v>0.25353877800000002</v>
      </c>
      <c r="AG143" s="62">
        <f t="shared" si="79"/>
        <v>0.35880229070674696</v>
      </c>
      <c r="AH143" s="62">
        <f t="shared" si="80"/>
        <v>0.47766661398097837</v>
      </c>
      <c r="AI143" s="62">
        <f t="shared" si="93"/>
        <v>0.30456707628823276</v>
      </c>
      <c r="AJ143" s="62">
        <f t="shared" si="94"/>
        <v>0.18058116307586008</v>
      </c>
      <c r="AK143" s="62">
        <f t="shared" si="84"/>
        <v>0.12398591321237268</v>
      </c>
      <c r="AL143" s="62">
        <f t="shared" si="90"/>
        <v>-5.495836843525595E-2</v>
      </c>
      <c r="AM143" s="62">
        <f t="shared" si="91"/>
        <v>-1.2898811129162038E-2</v>
      </c>
      <c r="AN143" s="62">
        <f t="shared" si="91"/>
        <v>-4.49367180740241E-2</v>
      </c>
      <c r="AO143" s="62">
        <f t="shared" si="91"/>
        <v>-3.0635229571049634E-3</v>
      </c>
      <c r="AP143" s="62">
        <f t="shared" si="91"/>
        <v>-6.7702850078538906E-2</v>
      </c>
      <c r="AQ143" s="62">
        <f t="shared" si="77"/>
        <v>-0.6354142321951789</v>
      </c>
      <c r="AR143" s="62">
        <f t="shared" si="85"/>
        <v>6.627247117190934</v>
      </c>
      <c r="AS143" s="62">
        <f t="shared" si="86"/>
        <v>0.52836006899999999</v>
      </c>
      <c r="AT143" s="62">
        <f t="shared" si="87"/>
        <v>0.1366319469268335</v>
      </c>
      <c r="AU143" s="62">
        <f t="shared" si="78"/>
        <v>-5.8090960507108373E-2</v>
      </c>
      <c r="AV143" s="62" t="str">
        <f t="shared" si="88"/>
        <v/>
      </c>
      <c r="AW143" s="62">
        <f t="shared" si="89"/>
        <v>0.42539636185839058</v>
      </c>
    </row>
    <row r="144" spans="1:49">
      <c r="A144" s="62">
        <v>2011</v>
      </c>
      <c r="B144" s="61">
        <v>5.99</v>
      </c>
      <c r="C144" s="61">
        <v>4954</v>
      </c>
      <c r="D144" s="61">
        <v>2792.0279999999998</v>
      </c>
      <c r="E144" s="62">
        <v>1.6299987840000001</v>
      </c>
      <c r="F144">
        <v>0.40292402500000002</v>
      </c>
      <c r="G144" s="61"/>
      <c r="H144" s="61">
        <v>0.25835744100000002</v>
      </c>
      <c r="I144" s="61">
        <v>985.95600000000002</v>
      </c>
      <c r="J144" s="61">
        <v>1380.934</v>
      </c>
      <c r="K144" s="61">
        <v>898.59299999999996</v>
      </c>
      <c r="L144" s="61">
        <v>508.62799999999999</v>
      </c>
      <c r="M144" s="61">
        <v>98.85505028</v>
      </c>
      <c r="N144" s="62">
        <f t="shared" si="81"/>
        <v>134.57619591745603</v>
      </c>
      <c r="O144" s="61">
        <v>155.79636603221275</v>
      </c>
      <c r="P144">
        <v>100</v>
      </c>
      <c r="Q144">
        <v>100.0000028</v>
      </c>
      <c r="R144">
        <v>99.999996589999995</v>
      </c>
      <c r="S144">
        <v>100</v>
      </c>
      <c r="T144">
        <v>99.999998739999995</v>
      </c>
      <c r="U144">
        <v>4.953945</v>
      </c>
      <c r="V144">
        <v>2.6292420000000001</v>
      </c>
      <c r="W144">
        <v>1430.1521</v>
      </c>
      <c r="X144">
        <v>0.51819223199999997</v>
      </c>
      <c r="Y144">
        <v>375.2851</v>
      </c>
      <c r="Z144" s="61">
        <v>2.1883333333333335</v>
      </c>
      <c r="AB144" s="61">
        <v>0.27904420599095314</v>
      </c>
      <c r="AC144" s="63">
        <f t="shared" si="82"/>
        <v>1.6299987840000002E-2</v>
      </c>
      <c r="AD144" s="20">
        <f t="shared" si="95"/>
        <v>0.40292402500000002</v>
      </c>
      <c r="AE144" s="62" t="str">
        <f t="shared" si="83"/>
        <v/>
      </c>
      <c r="AF144" s="20">
        <f t="shared" si="92"/>
        <v>0.25835744100000002</v>
      </c>
      <c r="AG144" s="62">
        <f t="shared" si="79"/>
        <v>0.35313256170783391</v>
      </c>
      <c r="AH144" s="62">
        <f t="shared" si="80"/>
        <v>0.49459890803387363</v>
      </c>
      <c r="AI144" s="62">
        <f t="shared" si="93"/>
        <v>0.32184240272662024</v>
      </c>
      <c r="AJ144" s="62">
        <f t="shared" si="94"/>
        <v>0.18217152550046062</v>
      </c>
      <c r="AK144" s="62">
        <f t="shared" si="84"/>
        <v>0.13967087722615962</v>
      </c>
      <c r="AL144" s="62">
        <f t="shared" si="90"/>
        <v>-5.526183200419775E-2</v>
      </c>
      <c r="AM144" s="62">
        <f t="shared" si="91"/>
        <v>-1.923219868455953E-2</v>
      </c>
      <c r="AN144" s="62">
        <f t="shared" si="91"/>
        <v>-2.0297557308975193E-2</v>
      </c>
      <c r="AO144" s="62">
        <f t="shared" si="91"/>
        <v>5.3913727670937037E-2</v>
      </c>
      <c r="AP144" s="62">
        <f t="shared" si="91"/>
        <v>-3.3378891241984843E-2</v>
      </c>
      <c r="AQ144" s="62">
        <f t="shared" si="77"/>
        <v>-0.63348863714526482</v>
      </c>
      <c r="AR144" s="62">
        <f t="shared" si="85"/>
        <v>6.6320474440888413</v>
      </c>
      <c r="AS144" s="62">
        <f t="shared" si="86"/>
        <v>0.51819223199999997</v>
      </c>
      <c r="AT144" s="62">
        <f t="shared" si="87"/>
        <v>0.13441308611518224</v>
      </c>
      <c r="AU144" s="62">
        <f t="shared" si="78"/>
        <v>-4.6138977151151603E-2</v>
      </c>
      <c r="AV144" s="62" t="str">
        <f t="shared" si="88"/>
        <v/>
      </c>
      <c r="AW144" s="62">
        <f t="shared" si="89"/>
        <v>0.27904420599095314</v>
      </c>
    </row>
    <row r="145" spans="1:49">
      <c r="A145" s="62">
        <v>2012</v>
      </c>
      <c r="B145" s="61">
        <v>5.57</v>
      </c>
      <c r="C145" s="61">
        <v>5019</v>
      </c>
      <c r="D145" s="61">
        <v>2962.413</v>
      </c>
      <c r="E145" s="62">
        <v>1.6199996290000001</v>
      </c>
      <c r="F145">
        <v>0.39673743</v>
      </c>
      <c r="G145" s="61">
        <v>3.1</v>
      </c>
      <c r="H145" s="61">
        <v>0.26527616300000001</v>
      </c>
      <c r="I145" s="61">
        <v>1031.3389999999999</v>
      </c>
      <c r="J145" s="61">
        <v>1459.0129999999999</v>
      </c>
      <c r="K145" s="61">
        <v>935.72</v>
      </c>
      <c r="L145" s="61">
        <v>507.649</v>
      </c>
      <c r="M145" s="61">
        <v>100.22049610000001</v>
      </c>
      <c r="N145" s="62">
        <f t="shared" si="81"/>
        <v>139.01933384743063</v>
      </c>
      <c r="O145" s="61">
        <v>156.79827192309517</v>
      </c>
      <c r="P145">
        <v>101.0548833</v>
      </c>
      <c r="Q145">
        <v>103.7382562</v>
      </c>
      <c r="R145">
        <v>103.7915452</v>
      </c>
      <c r="S145">
        <v>102.86759790000001</v>
      </c>
      <c r="T145">
        <v>100.0515839</v>
      </c>
      <c r="U145">
        <v>5.0183669999999996</v>
      </c>
      <c r="V145">
        <v>2.6825359999999998</v>
      </c>
      <c r="W145">
        <v>1428.0127</v>
      </c>
      <c r="X145">
        <v>0.52096366900000002</v>
      </c>
      <c r="Y145">
        <v>394.55849999999998</v>
      </c>
      <c r="Z145" s="61">
        <v>1.5250000000000001</v>
      </c>
      <c r="AB145" s="61">
        <v>0.29376202549051622</v>
      </c>
      <c r="AC145" s="63">
        <f t="shared" si="82"/>
        <v>1.6199996290000001E-2</v>
      </c>
      <c r="AD145" s="20">
        <f t="shared" si="95"/>
        <v>0.39673743</v>
      </c>
      <c r="AE145" s="62">
        <f t="shared" si="83"/>
        <v>3.1E-2</v>
      </c>
      <c r="AF145" s="20">
        <f t="shared" si="92"/>
        <v>0.26527616300000001</v>
      </c>
      <c r="AG145" s="62">
        <f t="shared" si="79"/>
        <v>0.34814153192009351</v>
      </c>
      <c r="AH145" s="62">
        <f t="shared" si="80"/>
        <v>0.49250830319742722</v>
      </c>
      <c r="AI145" s="62">
        <f t="shared" si="93"/>
        <v>0.31586412833051974</v>
      </c>
      <c r="AJ145" s="62">
        <f t="shared" si="94"/>
        <v>0.1713633446788142</v>
      </c>
      <c r="AK145" s="62">
        <f t="shared" si="84"/>
        <v>0.14450078365170554</v>
      </c>
      <c r="AL145" s="62">
        <f t="shared" si="90"/>
        <v>-2.1988882578737341E-2</v>
      </c>
      <c r="AM145" s="62">
        <f t="shared" si="91"/>
        <v>4.218280608836885E-3</v>
      </c>
      <c r="AN145" s="62">
        <f t="shared" si="91"/>
        <v>4.731897878376236E-3</v>
      </c>
      <c r="AO145" s="62">
        <f t="shared" si="91"/>
        <v>-4.209946802961822E-3</v>
      </c>
      <c r="AP145" s="62">
        <f t="shared" si="91"/>
        <v>-3.1966746253229379E-2</v>
      </c>
      <c r="AQ145" s="62">
        <f t="shared" si="77"/>
        <v>-0.62634196622819027</v>
      </c>
      <c r="AR145" s="62">
        <f t="shared" si="85"/>
        <v>6.6376970701892146</v>
      </c>
      <c r="AS145" s="62">
        <f t="shared" si="86"/>
        <v>0.52096366900000002</v>
      </c>
      <c r="AT145" s="62">
        <f t="shared" si="87"/>
        <v>0.13318821514758408</v>
      </c>
      <c r="AU145" s="62">
        <f t="shared" si="78"/>
        <v>-1.0599131520694773E-2</v>
      </c>
      <c r="AV145" s="62" t="str">
        <f t="shared" si="88"/>
        <v/>
      </c>
      <c r="AW145" s="62">
        <f t="shared" si="89"/>
        <v>0.29376202549051622</v>
      </c>
    </row>
    <row r="146" spans="1:49">
      <c r="A146" s="62">
        <v>2013</v>
      </c>
      <c r="B146" s="61">
        <v>6.08</v>
      </c>
      <c r="C146" s="61">
        <v>5080</v>
      </c>
      <c r="D146" s="61">
        <v>3069.2629999999999</v>
      </c>
      <c r="E146" s="62">
        <v>1.6500000100000001</v>
      </c>
      <c r="F146">
        <v>0.40144780400000002</v>
      </c>
      <c r="G146" s="61">
        <v>3.2</v>
      </c>
      <c r="H146" s="61">
        <v>0.28292450400000002</v>
      </c>
      <c r="I146" s="61">
        <v>1092.7639999999999</v>
      </c>
      <c r="J146" s="61">
        <v>1447.2760000000001</v>
      </c>
      <c r="K146" s="61">
        <v>899.351</v>
      </c>
      <c r="L146" s="61">
        <v>528.78300000000002</v>
      </c>
      <c r="M146" s="61">
        <v>100.0500973</v>
      </c>
      <c r="N146" s="62">
        <f t="shared" si="81"/>
        <v>142.54638845403883</v>
      </c>
      <c r="O146" s="61">
        <v>160.13795822603649</v>
      </c>
      <c r="P146">
        <v>103.1469914</v>
      </c>
      <c r="Q146">
        <v>106.06118309999999</v>
      </c>
      <c r="R146">
        <v>108.3413058</v>
      </c>
      <c r="S146">
        <v>104.55141949999999</v>
      </c>
      <c r="T146">
        <v>101.6874991</v>
      </c>
      <c r="U146">
        <v>5.08345</v>
      </c>
      <c r="V146">
        <v>2.7158609999999999</v>
      </c>
      <c r="W146">
        <v>1420.2583999999999</v>
      </c>
      <c r="X146">
        <v>0.53361409900000001</v>
      </c>
      <c r="Y146">
        <v>414.62060000000002</v>
      </c>
      <c r="Z146" s="61">
        <v>1.4858333333333333</v>
      </c>
      <c r="AB146" s="61">
        <v>0.29808350426670333</v>
      </c>
      <c r="AC146" s="63">
        <f t="shared" si="82"/>
        <v>1.6500000100000002E-2</v>
      </c>
      <c r="AD146" s="20">
        <f t="shared" si="95"/>
        <v>0.40144780400000002</v>
      </c>
      <c r="AE146" s="62">
        <f t="shared" si="83"/>
        <v>3.2000000000000001E-2</v>
      </c>
      <c r="AF146" s="20">
        <f t="shared" si="92"/>
        <v>0.28292450400000002</v>
      </c>
      <c r="AG146" s="62">
        <f t="shared" si="79"/>
        <v>0.35603465717991578</v>
      </c>
      <c r="AH146" s="62">
        <f t="shared" si="80"/>
        <v>0.47153860715096757</v>
      </c>
      <c r="AI146" s="62">
        <f t="shared" si="93"/>
        <v>0.29301855201069443</v>
      </c>
      <c r="AJ146" s="62">
        <f t="shared" si="94"/>
        <v>0.17228337877855368</v>
      </c>
      <c r="AK146" s="62">
        <f t="shared" si="84"/>
        <v>0.12073517323214075</v>
      </c>
      <c r="AL146" s="62">
        <f t="shared" si="90"/>
        <v>-4.5631602630136336E-3</v>
      </c>
      <c r="AM146" s="62">
        <f t="shared" si="91"/>
        <v>-2.9092966569230524E-3</v>
      </c>
      <c r="AN146" s="62">
        <f t="shared" si="91"/>
        <v>1.7847504474039797E-2</v>
      </c>
      <c r="AO146" s="62">
        <f t="shared" si="91"/>
        <v>-8.8181648802469655E-3</v>
      </c>
      <c r="AP146" s="62">
        <f t="shared" si="91"/>
        <v>-8.8359797196131806E-3</v>
      </c>
      <c r="AQ146" s="62">
        <f t="shared" si="77"/>
        <v>-0.6268811347580564</v>
      </c>
      <c r="AR146" s="62">
        <f t="shared" si="85"/>
        <v>6.6317129711133704</v>
      </c>
      <c r="AS146" s="62">
        <f t="shared" si="86"/>
        <v>0.53361409900000001</v>
      </c>
      <c r="AT146" s="62">
        <f t="shared" si="87"/>
        <v>0.13508799995308321</v>
      </c>
      <c r="AU146" s="62">
        <f t="shared" si="78"/>
        <v>-9.8044638593344172E-3</v>
      </c>
      <c r="AV146" s="62" t="str">
        <f t="shared" si="88"/>
        <v/>
      </c>
      <c r="AW146" s="62">
        <f t="shared" si="89"/>
        <v>0.29808350426670333</v>
      </c>
    </row>
    <row r="147" spans="1:49">
      <c r="A147" s="62">
        <v>2014</v>
      </c>
      <c r="B147" s="61">
        <v>7.43</v>
      </c>
      <c r="C147" s="61">
        <v>5138</v>
      </c>
      <c r="D147">
        <v>3149.9389999999999</v>
      </c>
      <c r="E147" s="62">
        <v>1.7100004879999999</v>
      </c>
      <c r="F147">
        <v>0.40597107799999999</v>
      </c>
      <c r="G147" s="61">
        <v>3.1</v>
      </c>
      <c r="H147">
        <v>0.28425831099999999</v>
      </c>
      <c r="I147">
        <v>1171.2860000000001</v>
      </c>
      <c r="J147" s="61">
        <v>1469.741</v>
      </c>
      <c r="K147">
        <v>894.51300000000003</v>
      </c>
      <c r="L147">
        <v>553.73800000000006</v>
      </c>
      <c r="M147">
        <v>100.8820808</v>
      </c>
      <c r="N147" s="62">
        <f t="shared" si="81"/>
        <v>143.4489436052406</v>
      </c>
      <c r="O147" s="61">
        <v>163.47764452897781</v>
      </c>
      <c r="P147">
        <v>105.3090967</v>
      </c>
      <c r="Q147">
        <v>108.595225</v>
      </c>
      <c r="R147">
        <v>111.5800127</v>
      </c>
      <c r="S147">
        <v>103.5823098</v>
      </c>
      <c r="T147">
        <v>106.3624014</v>
      </c>
      <c r="U147">
        <v>5.1479699999999999</v>
      </c>
      <c r="V147">
        <v>2.748095036</v>
      </c>
      <c r="W147">
        <v>1426.8656719999999</v>
      </c>
      <c r="X147" s="61">
        <v>0.53361409902572632</v>
      </c>
      <c r="Y147">
        <v>431.39666</v>
      </c>
      <c r="Z147" s="61">
        <v>1.4683333333333335</v>
      </c>
      <c r="AB147" s="61">
        <v>0.28208</v>
      </c>
      <c r="AC147" s="63">
        <f t="shared" ref="AC147:AC150" si="96">IF(E147="","",E147/100)</f>
        <v>1.7100004879999998E-2</v>
      </c>
      <c r="AD147" s="20">
        <f t="shared" ref="AD147:AD150" si="97">IF(F147="","",F147)</f>
        <v>0.40597107799999999</v>
      </c>
      <c r="AE147" s="62">
        <f t="shared" ref="AE147:AE150" si="98">IF(G147="","",G147/100)</f>
        <v>3.1E-2</v>
      </c>
      <c r="AF147" s="20">
        <f t="shared" ref="AF147:AF150" si="99">IF(H147="","",H147)</f>
        <v>0.28425831099999999</v>
      </c>
      <c r="AG147" s="62">
        <f t="shared" ref="AG147:AG150" si="100">IF(OR(I147="",D147=""),"",I147/D147)</f>
        <v>0.37184402618590395</v>
      </c>
      <c r="AH147" s="62">
        <f t="shared" ref="AH147:AH150" si="101">IF(OR(J147="",D147=""),"",J147/D147)</f>
        <v>0.46659348006421714</v>
      </c>
      <c r="AI147" s="62">
        <f t="shared" ref="AI147:AI150" si="102">IF(OR(K147="",D147=""),"",K147/D147)</f>
        <v>0.28397788020656911</v>
      </c>
      <c r="AJ147" s="62">
        <f t="shared" ref="AJ147:AJ150" si="103">IF(OR(L147="",D147=""),"",L147/D147)</f>
        <v>0.17579324551999265</v>
      </c>
      <c r="AK147" s="62">
        <f t="shared" ref="AK147:AK150" si="104">IF(OR(AI147="",AJ147=""),"",AI147-AJ147)</f>
        <v>0.10818463468657646</v>
      </c>
      <c r="AL147" s="62">
        <f t="shared" ref="AL147:AL150" si="105">IF(OR(P147="",P146="",N147="",N146=""),"",LN((P147/P146)/(N147/N146)))</f>
        <v>1.443303350976799E-2</v>
      </c>
      <c r="AM147" s="62">
        <f t="shared" ref="AM147:AM150" si="106">IF(OR(Q147="",Q146="",$N147="",$N146=""),"",LN((Q147/Q146)/($N147/$N146)))</f>
        <v>1.7299612734117169E-2</v>
      </c>
      <c r="AN147" s="62">
        <f t="shared" ref="AN147:AN150" si="107">IF(OR(R147="",R146="",$N147="",$N146=""),"",LN((R147/R146)/($N147/$N146)))</f>
        <v>2.314375482993725E-2</v>
      </c>
      <c r="AO147" s="62">
        <f t="shared" ref="AO147:AO150" si="108">IF(OR(S147="",S146="",$N147="",$N146=""),"",LN((S147/S146)/($N147/$N146)))</f>
        <v>-1.5624141052632382E-2</v>
      </c>
      <c r="AP147" s="62">
        <f t="shared" ref="AP147:AP150" si="109">IF(OR(T147="",T146="",$N147="",$N146=""),"",LN((T147/T146)/($N147/$N146)))</f>
        <v>3.8636069574933672E-2</v>
      </c>
      <c r="AQ147" s="62">
        <f t="shared" ref="AQ147:AQ150" si="110">IF(OR(V147="",U147=""),"",LN(V147/U147))</f>
        <v>-0.6276945047517376</v>
      </c>
      <c r="AR147" s="62">
        <f t="shared" ref="AR147:AR150" si="111">IF(OR(V147="",W147="",U147=""),"",LN(V147*W147/U147))</f>
        <v>6.6355409751478351</v>
      </c>
      <c r="AS147" s="62">
        <f t="shared" ref="AS147:AS150" si="112">IF(X147="","",X147)</f>
        <v>0.53361409902572632</v>
      </c>
      <c r="AT147" s="62">
        <f t="shared" ref="AT147:AT150" si="113">IF(OR(Y147="",D147=""),"",Y147/D147)</f>
        <v>0.13695397275947249</v>
      </c>
      <c r="AU147" s="62">
        <f t="shared" ref="AU147:AU150" si="114">IF(OR(Z146="",N147="",N146=""),"",Z146/100-LN(N147/N146))</f>
        <v>8.5466348800832814E-3</v>
      </c>
      <c r="AV147" s="62" t="str">
        <f t="shared" ref="AV147:AV150" si="115">IF(OR(AA147="",Z147=""),"",(AA147-Z147)/100)</f>
        <v/>
      </c>
      <c r="AW147" s="62">
        <f t="shared" ref="AW147:AW150" si="116">IF(AB147="","",AB147)</f>
        <v>0.28208</v>
      </c>
    </row>
    <row r="148" spans="1:49">
      <c r="A148" s="62">
        <v>2015</v>
      </c>
      <c r="B148" s="61">
        <v>8.81</v>
      </c>
      <c r="C148" s="61">
        <v>5189</v>
      </c>
      <c r="D148">
        <v>3119.6680000000001</v>
      </c>
      <c r="E148" s="62">
        <v>1.9300002460000001</v>
      </c>
      <c r="G148" s="61">
        <v>3.2</v>
      </c>
      <c r="H148">
        <v>0.28208</v>
      </c>
      <c r="I148">
        <v>1241.385</v>
      </c>
      <c r="J148" s="61">
        <v>1440.1110000000001</v>
      </c>
      <c r="K148">
        <v>832.34400000000005</v>
      </c>
      <c r="L148">
        <v>609.69299999999998</v>
      </c>
      <c r="M148">
        <v>101.8189677</v>
      </c>
      <c r="N148" s="62">
        <f t="shared" si="81"/>
        <v>139.37964692444785</v>
      </c>
      <c r="O148" s="61">
        <v>166.98431514706618</v>
      </c>
      <c r="Z148" s="61">
        <v>1.0058333333333334</v>
      </c>
      <c r="AB148" s="61">
        <v>0.33203000000000005</v>
      </c>
      <c r="AC148" s="63">
        <f t="shared" si="96"/>
        <v>1.930000246E-2</v>
      </c>
      <c r="AD148" s="20" t="str">
        <f t="shared" si="97"/>
        <v/>
      </c>
      <c r="AE148" s="62">
        <f t="shared" si="98"/>
        <v>3.2000000000000001E-2</v>
      </c>
      <c r="AF148" s="20">
        <f t="shared" si="99"/>
        <v>0.28208</v>
      </c>
      <c r="AG148" s="62">
        <f t="shared" si="100"/>
        <v>0.39792215069039394</v>
      </c>
      <c r="AH148" s="62">
        <f t="shared" si="101"/>
        <v>0.46162315990034841</v>
      </c>
      <c r="AI148" s="62">
        <f t="shared" si="102"/>
        <v>0.26680531389878664</v>
      </c>
      <c r="AJ148" s="62">
        <f t="shared" si="103"/>
        <v>0.19543521938872982</v>
      </c>
      <c r="AK148" s="62">
        <f t="shared" si="104"/>
        <v>7.1370094510056825E-2</v>
      </c>
      <c r="AL148" s="62" t="str">
        <f t="shared" si="105"/>
        <v/>
      </c>
      <c r="AM148" s="62" t="str">
        <f t="shared" si="106"/>
        <v/>
      </c>
      <c r="AN148" s="62" t="str">
        <f t="shared" si="107"/>
        <v/>
      </c>
      <c r="AO148" s="62" t="str">
        <f t="shared" si="108"/>
        <v/>
      </c>
      <c r="AP148" s="62" t="str">
        <f t="shared" si="109"/>
        <v/>
      </c>
      <c r="AQ148" s="62" t="str">
        <f t="shared" si="110"/>
        <v/>
      </c>
      <c r="AR148" s="62" t="str">
        <f t="shared" si="111"/>
        <v/>
      </c>
      <c r="AS148" s="62" t="str">
        <f t="shared" si="112"/>
        <v/>
      </c>
      <c r="AT148" s="62" t="str">
        <f t="shared" si="113"/>
        <v/>
      </c>
      <c r="AU148" s="62">
        <f t="shared" si="114"/>
        <v>4.346102871117654E-2</v>
      </c>
      <c r="AV148" s="62" t="str">
        <f t="shared" si="115"/>
        <v/>
      </c>
      <c r="AW148" s="62">
        <f t="shared" si="116"/>
        <v>0.33203000000000005</v>
      </c>
    </row>
    <row r="149" spans="1:49">
      <c r="A149" s="62">
        <v>2016</v>
      </c>
      <c r="B149" s="61">
        <v>8.6199999999999992</v>
      </c>
      <c r="C149" s="61">
        <v>5236</v>
      </c>
      <c r="D149">
        <v>3111.962</v>
      </c>
      <c r="E149" s="62">
        <v>2.0300005759999999</v>
      </c>
      <c r="G149" s="61"/>
      <c r="H149">
        <v>0.29078999999999999</v>
      </c>
      <c r="I149">
        <v>1289.796</v>
      </c>
      <c r="J149" s="61">
        <v>1426.4359999999999</v>
      </c>
      <c r="K149">
        <v>739.31001000000003</v>
      </c>
      <c r="L149">
        <v>603.9778</v>
      </c>
      <c r="M149">
        <v>102.02776540000001</v>
      </c>
      <c r="N149" s="62">
        <f t="shared" si="81"/>
        <v>137.50535593429913</v>
      </c>
      <c r="O149" s="61">
        <v>172.99575049236057</v>
      </c>
      <c r="Z149" s="61">
        <v>0.54583333333333328</v>
      </c>
      <c r="AB149" s="61">
        <v>0.33100000000000002</v>
      </c>
      <c r="AC149" s="63">
        <f t="shared" si="96"/>
        <v>2.030000576E-2</v>
      </c>
      <c r="AD149" s="20" t="str">
        <f t="shared" si="97"/>
        <v/>
      </c>
      <c r="AE149" s="62" t="str">
        <f t="shared" si="98"/>
        <v/>
      </c>
      <c r="AF149" s="20">
        <f t="shared" si="99"/>
        <v>0.29078999999999999</v>
      </c>
      <c r="AG149" s="62">
        <f t="shared" si="100"/>
        <v>0.41446392982947738</v>
      </c>
      <c r="AH149" s="62">
        <f t="shared" si="101"/>
        <v>0.45837192099389384</v>
      </c>
      <c r="AI149" s="62">
        <f t="shared" si="102"/>
        <v>0.2375703848568845</v>
      </c>
      <c r="AJ149" s="62">
        <f t="shared" si="103"/>
        <v>0.19408263982657886</v>
      </c>
      <c r="AK149" s="62">
        <f t="shared" si="104"/>
        <v>4.3487745030305641E-2</v>
      </c>
      <c r="AL149" s="62" t="str">
        <f t="shared" si="105"/>
        <v/>
      </c>
      <c r="AM149" s="62" t="str">
        <f t="shared" si="106"/>
        <v/>
      </c>
      <c r="AN149" s="62" t="str">
        <f t="shared" si="107"/>
        <v/>
      </c>
      <c r="AO149" s="62" t="str">
        <f t="shared" si="108"/>
        <v/>
      </c>
      <c r="AP149" s="62" t="str">
        <f t="shared" si="109"/>
        <v/>
      </c>
      <c r="AQ149" s="62" t="str">
        <f t="shared" si="110"/>
        <v/>
      </c>
      <c r="AR149" s="62" t="str">
        <f t="shared" si="111"/>
        <v/>
      </c>
      <c r="AS149" s="62" t="str">
        <f t="shared" si="112"/>
        <v/>
      </c>
      <c r="AT149" s="62" t="str">
        <f t="shared" si="113"/>
        <v/>
      </c>
      <c r="AU149" s="62">
        <f t="shared" si="114"/>
        <v>2.3596947556414984E-2</v>
      </c>
      <c r="AV149" s="62" t="str">
        <f t="shared" si="115"/>
        <v/>
      </c>
      <c r="AW149" s="62">
        <f t="shared" si="116"/>
        <v>0.33100000000000002</v>
      </c>
    </row>
    <row r="150" spans="1:49">
      <c r="A150" s="62">
        <v>2017</v>
      </c>
      <c r="E150" s="62">
        <v>2.1099993829999999</v>
      </c>
      <c r="G150" s="61"/>
      <c r="AC150" s="63">
        <f t="shared" si="96"/>
        <v>2.109999383E-2</v>
      </c>
      <c r="AD150" s="20" t="str">
        <f t="shared" si="97"/>
        <v/>
      </c>
      <c r="AE150" s="62" t="str">
        <f t="shared" si="98"/>
        <v/>
      </c>
      <c r="AF150" s="20" t="str">
        <f t="shared" si="99"/>
        <v/>
      </c>
      <c r="AG150" s="62" t="str">
        <f t="shared" si="100"/>
        <v/>
      </c>
      <c r="AH150" s="62" t="str">
        <f t="shared" si="101"/>
        <v/>
      </c>
      <c r="AI150" s="62" t="str">
        <f t="shared" si="102"/>
        <v/>
      </c>
      <c r="AJ150" s="62" t="str">
        <f t="shared" si="103"/>
        <v/>
      </c>
      <c r="AK150" s="62" t="str">
        <f t="shared" si="104"/>
        <v/>
      </c>
      <c r="AL150" s="62" t="str">
        <f t="shared" si="105"/>
        <v/>
      </c>
      <c r="AM150" s="62" t="str">
        <f t="shared" si="106"/>
        <v/>
      </c>
      <c r="AN150" s="62" t="str">
        <f t="shared" si="107"/>
        <v/>
      </c>
      <c r="AO150" s="62" t="str">
        <f t="shared" si="108"/>
        <v/>
      </c>
      <c r="AP150" s="62" t="str">
        <f t="shared" si="109"/>
        <v/>
      </c>
      <c r="AQ150" s="62" t="str">
        <f t="shared" si="110"/>
        <v/>
      </c>
      <c r="AR150" s="62" t="str">
        <f t="shared" si="111"/>
        <v/>
      </c>
      <c r="AS150" s="62" t="str">
        <f t="shared" si="112"/>
        <v/>
      </c>
      <c r="AT150" s="62" t="str">
        <f t="shared" si="113"/>
        <v/>
      </c>
      <c r="AU150" s="62" t="str">
        <f t="shared" si="114"/>
        <v/>
      </c>
      <c r="AV150" s="62" t="str">
        <f t="shared" si="115"/>
        <v/>
      </c>
      <c r="AW150" s="62" t="str">
        <f t="shared" si="116"/>
        <v/>
      </c>
    </row>
    <row r="151" spans="1:49">
      <c r="A151" s="6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06C6-CF85-4748-9C78-C27D92444513}">
  <dimension ref="A1:AW151"/>
  <sheetViews>
    <sheetView workbookViewId="0">
      <pane ySplit="1" topLeftCell="A2" activePane="bottomLeft" state="frozen"/>
      <selection pane="bottomLeft" activeCell="C1" sqref="C1:C1048576"/>
    </sheetView>
  </sheetViews>
  <sheetFormatPr defaultRowHeight="14.4"/>
  <cols>
    <col min="1" max="1" width="8.62890625" style="61"/>
    <col min="5" max="5" width="8.734375" style="62"/>
    <col min="7" max="7" width="8.734375" style="62"/>
    <col min="10" max="10" width="8.7890625" style="61"/>
    <col min="21" max="21" width="8.83984375" customWidth="1"/>
    <col min="29" max="29" width="8.734375" style="63"/>
    <col min="30" max="30" width="8.62890625" style="75"/>
    <col min="31" max="31" width="8.734375" style="62"/>
    <col min="34" max="34" width="8.7890625" style="62"/>
    <col min="46" max="46" width="8.62890625" style="61"/>
  </cols>
  <sheetData>
    <row r="1" spans="1:49" s="61" customFormat="1" ht="28.8">
      <c r="A1" s="34" t="s">
        <v>66</v>
      </c>
      <c r="B1" s="62" t="s">
        <v>713</v>
      </c>
      <c r="C1" s="62" t="s">
        <v>963</v>
      </c>
      <c r="D1" s="62" t="s">
        <v>714</v>
      </c>
      <c r="E1" s="3" t="s">
        <v>951</v>
      </c>
      <c r="F1" s="62" t="s">
        <v>715</v>
      </c>
      <c r="G1" s="3" t="s">
        <v>982</v>
      </c>
      <c r="H1" s="62" t="s">
        <v>716</v>
      </c>
      <c r="I1" s="62" t="s">
        <v>717</v>
      </c>
      <c r="J1" s="62" t="s">
        <v>931</v>
      </c>
      <c r="K1" s="62" t="s">
        <v>718</v>
      </c>
      <c r="L1" s="62" t="s">
        <v>719</v>
      </c>
      <c r="M1" s="62" t="s">
        <v>720</v>
      </c>
      <c r="N1" s="3" t="s">
        <v>721</v>
      </c>
      <c r="O1" s="62" t="s">
        <v>722</v>
      </c>
      <c r="P1" s="62" t="s">
        <v>723</v>
      </c>
      <c r="Q1" s="62" t="s">
        <v>724</v>
      </c>
      <c r="R1" s="62" t="s">
        <v>725</v>
      </c>
      <c r="S1" s="62" t="s">
        <v>726</v>
      </c>
      <c r="T1" s="62" t="s">
        <v>727</v>
      </c>
      <c r="U1" s="62" t="s">
        <v>728</v>
      </c>
      <c r="V1" s="62" t="s">
        <v>729</v>
      </c>
      <c r="W1" s="62" t="s">
        <v>730</v>
      </c>
      <c r="X1" s="62" t="s">
        <v>731</v>
      </c>
      <c r="Y1" s="62" t="s">
        <v>839</v>
      </c>
      <c r="Z1" s="62" t="s">
        <v>732</v>
      </c>
      <c r="AA1" s="62"/>
      <c r="AB1" s="62" t="s">
        <v>733</v>
      </c>
      <c r="AC1" s="69" t="s">
        <v>951</v>
      </c>
      <c r="AD1" s="20" t="s">
        <v>715</v>
      </c>
      <c r="AE1" s="3" t="s">
        <v>982</v>
      </c>
      <c r="AF1" s="1" t="s">
        <v>716</v>
      </c>
      <c r="AG1" s="3" t="s">
        <v>734</v>
      </c>
      <c r="AH1" s="3" t="s">
        <v>908</v>
      </c>
      <c r="AI1" s="3" t="s">
        <v>735</v>
      </c>
      <c r="AJ1" s="3" t="s">
        <v>736</v>
      </c>
      <c r="AK1" s="3" t="s">
        <v>737</v>
      </c>
      <c r="AL1" s="3" t="s">
        <v>738</v>
      </c>
      <c r="AM1" s="3" t="s">
        <v>739</v>
      </c>
      <c r="AN1" s="3" t="s">
        <v>740</v>
      </c>
      <c r="AO1" s="3" t="s">
        <v>741</v>
      </c>
      <c r="AP1" s="3" t="s">
        <v>742</v>
      </c>
      <c r="AQ1" s="3" t="s">
        <v>743</v>
      </c>
      <c r="AR1" s="3" t="s">
        <v>744</v>
      </c>
      <c r="AS1" s="3" t="s">
        <v>745</v>
      </c>
      <c r="AT1" s="3" t="s">
        <v>827</v>
      </c>
      <c r="AU1" s="3" t="s">
        <v>746</v>
      </c>
      <c r="AV1" s="3" t="s">
        <v>747</v>
      </c>
      <c r="AW1" s="3" t="s">
        <v>733</v>
      </c>
    </row>
    <row r="2" spans="1:49" s="61" customFormat="1" ht="15.6">
      <c r="A2" s="34" t="s">
        <v>0</v>
      </c>
      <c r="B2" s="62" t="s">
        <v>289</v>
      </c>
      <c r="C2" s="62" t="s">
        <v>71</v>
      </c>
      <c r="D2" s="62" t="s">
        <v>290</v>
      </c>
      <c r="E2" s="61" t="s">
        <v>961</v>
      </c>
      <c r="F2" s="62" t="s">
        <v>246</v>
      </c>
      <c r="G2" s="61" t="s">
        <v>960</v>
      </c>
      <c r="H2" s="62" t="s">
        <v>72</v>
      </c>
      <c r="I2" s="62" t="s">
        <v>305</v>
      </c>
      <c r="J2" s="62" t="s">
        <v>915</v>
      </c>
      <c r="K2" s="62" t="s">
        <v>306</v>
      </c>
      <c r="L2" s="62" t="s">
        <v>307</v>
      </c>
      <c r="M2" s="62" t="s">
        <v>93</v>
      </c>
      <c r="N2" s="62" t="s">
        <v>154</v>
      </c>
      <c r="O2" s="62" t="s">
        <v>85</v>
      </c>
      <c r="P2" s="62" t="s">
        <v>241</v>
      </c>
      <c r="Q2" s="62" t="s">
        <v>245</v>
      </c>
      <c r="R2" s="62" t="s">
        <v>107</v>
      </c>
      <c r="S2" s="62" t="s">
        <v>108</v>
      </c>
      <c r="T2" s="62" t="s">
        <v>109</v>
      </c>
      <c r="U2" s="62" t="s">
        <v>111</v>
      </c>
      <c r="V2" s="62" t="s">
        <v>118</v>
      </c>
      <c r="W2" s="62" t="s">
        <v>117</v>
      </c>
      <c r="X2" s="26" t="s">
        <v>114</v>
      </c>
      <c r="Y2" s="29" t="s">
        <v>809</v>
      </c>
      <c r="Z2" s="34" t="s">
        <v>94</v>
      </c>
      <c r="AA2" s="34" t="s">
        <v>141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29" t="s">
        <v>815</v>
      </c>
      <c r="AU2" s="62" t="s">
        <v>186</v>
      </c>
      <c r="AV2" s="62" t="s">
        <v>202</v>
      </c>
      <c r="AW2" s="34" t="s">
        <v>201</v>
      </c>
    </row>
    <row r="3" spans="1:49">
      <c r="A3" s="62">
        <v>1870</v>
      </c>
      <c r="B3" s="61">
        <v>4.4984489999999999</v>
      </c>
      <c r="C3" s="61">
        <v>2655</v>
      </c>
      <c r="D3" s="61">
        <v>1.4117872060000001</v>
      </c>
      <c r="H3" s="61">
        <v>8.1032041866406765E-2</v>
      </c>
      <c r="I3" s="61"/>
      <c r="J3" s="61">
        <v>9.1999999999999998E-3</v>
      </c>
      <c r="K3" s="61"/>
      <c r="L3" s="61"/>
      <c r="M3" s="61">
        <v>13.98100142</v>
      </c>
      <c r="N3" s="62">
        <f>IF(OR(D3="",C3="",M3=""),"",D3*1000000000/C3/1000/(M3/100*$D$138*1000000000/$C$138/1000)*100)</f>
        <v>5.6744504670323659</v>
      </c>
      <c r="O3" s="61">
        <v>12.835699999999999</v>
      </c>
      <c r="Z3" s="61">
        <v>4.75</v>
      </c>
      <c r="AB3" s="61"/>
      <c r="AC3" s="63" t="str">
        <f>IF(E3="","",E3/100)</f>
        <v/>
      </c>
      <c r="AD3" s="20" t="str">
        <f>IF(F3="","",F3)</f>
        <v/>
      </c>
      <c r="AE3" s="62" t="str">
        <f>IF(G3="","",G3/100)</f>
        <v/>
      </c>
      <c r="AF3" s="20">
        <f t="shared" ref="AF3:AF5" si="0">IF(H3="","",H3)</f>
        <v>8.1032041866406765E-2</v>
      </c>
      <c r="AG3" s="62" t="str">
        <f>IF(OR(I3="",D3=""),"",I3/D3)</f>
        <v/>
      </c>
      <c r="AH3" s="62">
        <f>IF(OR(J3="",D3=""),"",J3/D3)</f>
        <v>6.5165628084038604E-3</v>
      </c>
      <c r="AI3" s="62" t="str">
        <f>IF(OR(K3="",D3=""),"",K3/D3)</f>
        <v/>
      </c>
      <c r="AJ3" s="62" t="str">
        <f t="shared" ref="AJ3:AJ4" si="1">IF(OR(L3="",D3=""),"",L3/D3)</f>
        <v/>
      </c>
      <c r="AK3" s="62" t="str">
        <f>IF(OR(AI3="",AJ3=""),"",AI3-AJ3)</f>
        <v/>
      </c>
      <c r="AL3" s="62"/>
      <c r="AM3" s="62"/>
      <c r="AN3" s="62"/>
      <c r="AO3" s="62"/>
      <c r="AP3" s="62"/>
      <c r="AQ3" s="62"/>
      <c r="AR3" s="62" t="str">
        <f>IF(OR(V3="",W3="",U3=""),"",LN(V3*W3/U3))</f>
        <v/>
      </c>
      <c r="AS3" s="62" t="str">
        <f>IF(X3="","",X3)</f>
        <v/>
      </c>
      <c r="AT3" s="62" t="str">
        <f>IF(OR(Y3="",D3=""),"",Y3/D3)</f>
        <v/>
      </c>
      <c r="AU3" s="62"/>
      <c r="AV3" s="62" t="str">
        <f>IF(OR(AA3="",Z3=""),"",(AA3-Z3)/100)</f>
        <v/>
      </c>
      <c r="AW3" s="62" t="str">
        <f>IF(AB3="","",AB3)</f>
        <v/>
      </c>
    </row>
    <row r="4" spans="1:49">
      <c r="A4" s="62">
        <v>1871</v>
      </c>
      <c r="B4" s="61">
        <v>4.6248839999999998</v>
      </c>
      <c r="C4" s="61">
        <v>2680</v>
      </c>
      <c r="D4" s="61">
        <v>1.5938727640000001</v>
      </c>
      <c r="H4" s="61">
        <v>6.895155151778605E-2</v>
      </c>
      <c r="I4" s="61">
        <v>0.01</v>
      </c>
      <c r="J4" s="61">
        <v>1.2999999999999999E-2</v>
      </c>
      <c r="K4" s="61"/>
      <c r="L4" s="61"/>
      <c r="M4" s="61">
        <v>15.22568261</v>
      </c>
      <c r="N4" s="62">
        <f t="shared" ref="N4:N67" si="2">IF(OR(D4="",C4="",M4=""),"",D4*1000000000/C4/1000/(M4/100*$D$138*1000000000/$C$138/1000)*100)</f>
        <v>5.8277304454166776</v>
      </c>
      <c r="O4" s="61">
        <v>14.089270000000001</v>
      </c>
      <c r="Z4" s="61">
        <v>3.82</v>
      </c>
      <c r="AB4" s="61"/>
      <c r="AC4" s="63" t="str">
        <f t="shared" ref="AC4:AC67" si="3">IF(E4="","",E4/100)</f>
        <v/>
      </c>
      <c r="AD4" s="20" t="str">
        <f>IF(F4="","",F4)</f>
        <v/>
      </c>
      <c r="AE4" s="62" t="str">
        <f t="shared" ref="AE4:AE67" si="4">IF(G4="","",G4/100)</f>
        <v/>
      </c>
      <c r="AF4" s="20">
        <f t="shared" si="0"/>
        <v>6.895155151778605E-2</v>
      </c>
      <c r="AG4" s="62">
        <f t="shared" ref="AG4:AG67" si="5">IF(OR(I4="",D4=""),"",I4/D4)</f>
        <v>6.274026525745941E-3</v>
      </c>
      <c r="AH4" s="62">
        <f t="shared" ref="AH4:AH67" si="6">IF(OR(J4="",D4=""),"",J4/D4)</f>
        <v>8.1562344834697226E-3</v>
      </c>
      <c r="AI4" s="62" t="str">
        <f>IF(OR(K4="",D4=""),"",K4/D4)</f>
        <v/>
      </c>
      <c r="AJ4" s="62" t="str">
        <f t="shared" si="1"/>
        <v/>
      </c>
      <c r="AK4" s="62" t="str">
        <f t="shared" ref="AK4:AK67" si="7">IF(OR(AI4="",AJ4=""),"",AI4-AJ4)</f>
        <v/>
      </c>
      <c r="AL4" s="62" t="str">
        <f>IF(OR(P4="",P3="",$N4="",$N3=""),"",LN((P4/P3)/($N4/$N3)))</f>
        <v/>
      </c>
      <c r="AM4" s="62" t="str">
        <f>IF(OR(Q4="",Q3="",$N4="",$N3=""),"",LN((Q4/Q3)/($N4/$N3)))</f>
        <v/>
      </c>
      <c r="AN4" s="62" t="str">
        <f>IF(OR(R4="",R3="",$N4="",$N3=""),"",LN((R4/R3)/($N4/$N3)))</f>
        <v/>
      </c>
      <c r="AO4" s="62" t="str">
        <f>IF(OR(S4="",S3="",$N4="",$N3=""),"",LN((S4/S3)/($N4/$N3)))</f>
        <v/>
      </c>
      <c r="AP4" s="62" t="str">
        <f>IF(OR(T4="",T3="",$N4="",$N3=""),"",LN((T4/T3)/($N4/$N3)))</f>
        <v/>
      </c>
      <c r="AQ4" s="62"/>
      <c r="AR4" s="62" t="str">
        <f t="shared" ref="AR4:AR67" si="8">IF(OR(V4="",W4="",U4=""),"",LN(V4*W4/U4))</f>
        <v/>
      </c>
      <c r="AS4" s="62" t="str">
        <f t="shared" ref="AS4:AS67" si="9">IF(X4="","",X4)</f>
        <v/>
      </c>
      <c r="AT4" s="62" t="str">
        <f t="shared" ref="AT4:AT67" si="10">IF(OR(Y4="",D4=""),"",Y4/D4)</f>
        <v/>
      </c>
      <c r="AU4" s="62">
        <f>IF(OR(Z3="",N4="",N3=""),"",Z3/100-LN(N4/N3))</f>
        <v>2.0846089056684843E-2</v>
      </c>
      <c r="AV4" s="62" t="str">
        <f t="shared" ref="AV4:AV67" si="11">IF(OR(AA4="",Z4=""),"",(AA4-Z4)/100)</f>
        <v/>
      </c>
      <c r="AW4" s="62" t="str">
        <f t="shared" ref="AW4:AW67" si="12">IF(AB4="","",AB4)</f>
        <v/>
      </c>
    </row>
    <row r="5" spans="1:49">
      <c r="A5" s="62">
        <v>1872</v>
      </c>
      <c r="B5" s="61">
        <v>4.6520187999999996</v>
      </c>
      <c r="C5" s="61">
        <v>2697</v>
      </c>
      <c r="D5" s="61">
        <v>1.7126430640000001</v>
      </c>
      <c r="H5" s="61">
        <v>0.11047252282458815</v>
      </c>
      <c r="I5" s="61">
        <v>1.0999999999999999E-2</v>
      </c>
      <c r="J5" s="61">
        <v>1.2999999999999999E-2</v>
      </c>
      <c r="K5" s="61"/>
      <c r="L5" s="61"/>
      <c r="M5" s="61">
        <v>15.093204419999999</v>
      </c>
      <c r="N5" s="62">
        <f t="shared" si="2"/>
        <v>6.2771402503025628</v>
      </c>
      <c r="O5" s="61">
        <v>16.988980000000002</v>
      </c>
      <c r="Z5" s="61">
        <v>4.49</v>
      </c>
      <c r="AB5" s="61"/>
      <c r="AC5" s="63" t="str">
        <f t="shared" si="3"/>
        <v/>
      </c>
      <c r="AD5" s="20" t="str">
        <f>IF(F5="","",F5)</f>
        <v/>
      </c>
      <c r="AE5" s="62" t="str">
        <f t="shared" si="4"/>
        <v/>
      </c>
      <c r="AF5" s="20">
        <f t="shared" si="0"/>
        <v>0.11047252282458815</v>
      </c>
      <c r="AG5" s="62">
        <f t="shared" si="5"/>
        <v>6.4228210951958161E-3</v>
      </c>
      <c r="AH5" s="62">
        <f t="shared" si="6"/>
        <v>7.5906067488677835E-3</v>
      </c>
      <c r="AI5" s="62" t="str">
        <f>IF(OR(K5="",D5=""),"",K5/D5)</f>
        <v/>
      </c>
      <c r="AJ5" s="62" t="str">
        <f>IF(OR(L5="",D5=""),"",L5/D5)</f>
        <v/>
      </c>
      <c r="AK5" s="62" t="str">
        <f t="shared" si="7"/>
        <v/>
      </c>
      <c r="AL5" s="62" t="str">
        <f t="shared" ref="AL5:AL68" si="13">IF(OR(P5="",P4="",N5="",N4=""),"",LN((P5/P4)/(N5/N4)))</f>
        <v/>
      </c>
      <c r="AM5" s="62" t="str">
        <f t="shared" ref="AM5:AM36" si="14">IF(OR(Q5="",Q4="",$N5="",$N4=""),"",LN((Q5/Q4)/($N5/$N4)))</f>
        <v/>
      </c>
      <c r="AN5" s="62" t="str">
        <f t="shared" ref="AN5:AN36" si="15">IF(OR(R5="",R4="",$N5="",$N4=""),"",LN((R5/R4)/($N5/$N4)))</f>
        <v/>
      </c>
      <c r="AO5" s="62" t="str">
        <f t="shared" ref="AO5:AO36" si="16">IF(OR(S5="",S4="",$N5="",$N4=""),"",LN((S5/S4)/($N5/$N4)))</f>
        <v/>
      </c>
      <c r="AP5" s="62" t="str">
        <f t="shared" ref="AP5:AP36" si="17">IF(OR(T5="",T4="",$N5="",$N4=""),"",LN((T5/T4)/($N5/$N4)))</f>
        <v/>
      </c>
      <c r="AQ5" s="62"/>
      <c r="AR5" s="62" t="str">
        <f t="shared" si="8"/>
        <v/>
      </c>
      <c r="AS5" s="62" t="str">
        <f t="shared" si="9"/>
        <v/>
      </c>
      <c r="AT5" s="62" t="str">
        <f t="shared" si="10"/>
        <v/>
      </c>
      <c r="AU5" s="62">
        <f t="shared" ref="AU5:AU68" si="18">IF(OR(Z4="",N5="",N4=""),"",Z4/100-LN(N5/N4))</f>
        <v>-3.6086866991207139E-2</v>
      </c>
      <c r="AV5" s="62" t="str">
        <f t="shared" si="11"/>
        <v/>
      </c>
      <c r="AW5" s="62" t="str">
        <f t="shared" si="12"/>
        <v/>
      </c>
    </row>
    <row r="6" spans="1:49">
      <c r="A6" s="62">
        <v>1873</v>
      </c>
      <c r="B6" s="61">
        <v>4.5707852999999998</v>
      </c>
      <c r="C6" s="61">
        <v>2715</v>
      </c>
      <c r="D6" s="61">
        <v>1.850162485</v>
      </c>
      <c r="H6" s="61">
        <v>0.14366305778117491</v>
      </c>
      <c r="I6" s="61">
        <v>1.4E-2</v>
      </c>
      <c r="J6" s="61">
        <v>1.4999999999999999E-2</v>
      </c>
      <c r="K6" s="61"/>
      <c r="L6" s="61"/>
      <c r="M6" s="61">
        <v>15.5276715</v>
      </c>
      <c r="N6" s="62">
        <f t="shared" si="2"/>
        <v>6.5477347062876143</v>
      </c>
      <c r="O6" s="61">
        <v>18.058720000000001</v>
      </c>
      <c r="Z6" s="61">
        <v>5.4</v>
      </c>
      <c r="AB6" s="61"/>
      <c r="AC6" s="63" t="str">
        <f t="shared" si="3"/>
        <v/>
      </c>
      <c r="AD6" s="20"/>
      <c r="AE6" s="62" t="str">
        <f t="shared" si="4"/>
        <v/>
      </c>
      <c r="AF6" s="20">
        <f t="shared" ref="AF6:AF37" si="19">IF(H6="","",H6)</f>
        <v>0.14366305778117491</v>
      </c>
      <c r="AG6" s="62">
        <f t="shared" si="5"/>
        <v>7.5669029685249507E-3</v>
      </c>
      <c r="AH6" s="62">
        <f t="shared" si="6"/>
        <v>8.1073960377053035E-3</v>
      </c>
      <c r="AI6" s="62" t="str">
        <f t="shared" ref="AI6:AI69" si="20">IF(OR(K6="",D6=""),"",K6/D6)</f>
        <v/>
      </c>
      <c r="AJ6" s="62" t="str">
        <f t="shared" ref="AJ6:AJ69" si="21">IF(OR(L6="",D6=""),"",L6/D6)</f>
        <v/>
      </c>
      <c r="AK6" s="62" t="str">
        <f t="shared" si="7"/>
        <v/>
      </c>
      <c r="AL6" s="62" t="str">
        <f t="shared" si="13"/>
        <v/>
      </c>
      <c r="AM6" s="62" t="str">
        <f t="shared" si="14"/>
        <v/>
      </c>
      <c r="AN6" s="62" t="str">
        <f t="shared" si="15"/>
        <v/>
      </c>
      <c r="AO6" s="62" t="str">
        <f t="shared" si="16"/>
        <v/>
      </c>
      <c r="AP6" s="62" t="str">
        <f t="shared" si="17"/>
        <v/>
      </c>
      <c r="AQ6" s="62"/>
      <c r="AR6" s="62" t="str">
        <f t="shared" si="8"/>
        <v/>
      </c>
      <c r="AS6" s="62" t="str">
        <f t="shared" si="9"/>
        <v/>
      </c>
      <c r="AT6" s="62" t="str">
        <f t="shared" si="10"/>
        <v/>
      </c>
      <c r="AU6" s="62">
        <f t="shared" si="18"/>
        <v>2.6953591499568053E-3</v>
      </c>
      <c r="AV6" s="62" t="str">
        <f t="shared" si="11"/>
        <v/>
      </c>
      <c r="AW6" s="62" t="str">
        <f t="shared" si="12"/>
        <v/>
      </c>
    </row>
    <row r="7" spans="1:49">
      <c r="A7" s="62">
        <v>1874</v>
      </c>
      <c r="B7" s="61">
        <v>4.6532745000000002</v>
      </c>
      <c r="C7" s="61">
        <v>2733</v>
      </c>
      <c r="D7" s="61">
        <v>1.8860743090000001</v>
      </c>
      <c r="H7" s="61">
        <v>0.19050150795396165</v>
      </c>
      <c r="I7" s="61">
        <v>1.4999999999999999E-2</v>
      </c>
      <c r="J7" s="61">
        <v>1.6E-2</v>
      </c>
      <c r="K7" s="61"/>
      <c r="L7" s="61"/>
      <c r="M7" s="61">
        <v>16.337578709999999</v>
      </c>
      <c r="N7" s="62">
        <f t="shared" si="2"/>
        <v>6.3021516214937234</v>
      </c>
      <c r="O7" s="61">
        <v>15.09038</v>
      </c>
      <c r="Z7" s="61">
        <v>4.63</v>
      </c>
      <c r="AB7" s="61"/>
      <c r="AC7" s="63" t="str">
        <f t="shared" si="3"/>
        <v/>
      </c>
      <c r="AD7" s="20" t="str">
        <f t="shared" ref="AD7:AD38" si="22">IF(F7="","",F7)</f>
        <v/>
      </c>
      <c r="AE7" s="62" t="str">
        <f t="shared" si="4"/>
        <v/>
      </c>
      <c r="AF7" s="20">
        <f t="shared" si="19"/>
        <v>0.19050150795396165</v>
      </c>
      <c r="AG7" s="62">
        <f t="shared" si="5"/>
        <v>7.9530270511733048E-3</v>
      </c>
      <c r="AH7" s="62">
        <f t="shared" si="6"/>
        <v>8.4832288545848584E-3</v>
      </c>
      <c r="AI7" s="62" t="str">
        <f t="shared" si="20"/>
        <v/>
      </c>
      <c r="AJ7" s="62" t="str">
        <f t="shared" si="21"/>
        <v/>
      </c>
      <c r="AK7" s="62" t="str">
        <f t="shared" si="7"/>
        <v/>
      </c>
      <c r="AL7" s="62" t="str">
        <f t="shared" si="13"/>
        <v/>
      </c>
      <c r="AM7" s="62" t="str">
        <f t="shared" si="14"/>
        <v/>
      </c>
      <c r="AN7" s="62" t="str">
        <f t="shared" si="15"/>
        <v/>
      </c>
      <c r="AO7" s="62" t="str">
        <f t="shared" si="16"/>
        <v/>
      </c>
      <c r="AP7" s="62" t="str">
        <f t="shared" si="17"/>
        <v/>
      </c>
      <c r="AQ7" s="62"/>
      <c r="AR7" s="62" t="str">
        <f t="shared" si="8"/>
        <v/>
      </c>
      <c r="AS7" s="62" t="str">
        <f t="shared" si="9"/>
        <v/>
      </c>
      <c r="AT7" s="62" t="str">
        <f t="shared" si="10"/>
        <v/>
      </c>
      <c r="AU7" s="62">
        <f t="shared" si="18"/>
        <v>9.22280411486429E-2</v>
      </c>
      <c r="AV7" s="62" t="str">
        <f t="shared" si="11"/>
        <v/>
      </c>
      <c r="AW7" s="62" t="str">
        <f t="shared" si="12"/>
        <v/>
      </c>
    </row>
    <row r="8" spans="1:49">
      <c r="A8" s="62">
        <v>1875</v>
      </c>
      <c r="B8" s="61">
        <v>4.5072066</v>
      </c>
      <c r="C8" s="61">
        <v>2750</v>
      </c>
      <c r="D8" s="61">
        <v>2.0211931079999998</v>
      </c>
      <c r="H8" s="61">
        <v>0.19107526063831695</v>
      </c>
      <c r="I8" s="61">
        <v>1.9E-2</v>
      </c>
      <c r="J8" s="61">
        <v>1.9E-2</v>
      </c>
      <c r="K8" s="61"/>
      <c r="L8" s="61"/>
      <c r="M8" s="61">
        <v>17.72445656</v>
      </c>
      <c r="N8" s="62">
        <f t="shared" si="2"/>
        <v>6.1867071521707109</v>
      </c>
      <c r="O8" s="61">
        <v>14.21081</v>
      </c>
      <c r="Z8" s="61">
        <v>4.18</v>
      </c>
      <c r="AB8" s="61"/>
      <c r="AC8" s="63" t="str">
        <f t="shared" si="3"/>
        <v/>
      </c>
      <c r="AD8" s="20" t="str">
        <f t="shared" si="22"/>
        <v/>
      </c>
      <c r="AE8" s="62" t="str">
        <f t="shared" si="4"/>
        <v/>
      </c>
      <c r="AF8" s="20">
        <f t="shared" si="19"/>
        <v>0.19107526063831695</v>
      </c>
      <c r="AG8" s="62">
        <f t="shared" si="5"/>
        <v>9.4003882779912992E-3</v>
      </c>
      <c r="AH8" s="62">
        <f t="shared" si="6"/>
        <v>9.4003882779912992E-3</v>
      </c>
      <c r="AI8" s="62" t="str">
        <f t="shared" si="20"/>
        <v/>
      </c>
      <c r="AJ8" s="62" t="str">
        <f t="shared" si="21"/>
        <v/>
      </c>
      <c r="AK8" s="62" t="str">
        <f t="shared" si="7"/>
        <v/>
      </c>
      <c r="AL8" s="62" t="str">
        <f t="shared" si="13"/>
        <v/>
      </c>
      <c r="AM8" s="62" t="str">
        <f t="shared" si="14"/>
        <v/>
      </c>
      <c r="AN8" s="62" t="str">
        <f t="shared" si="15"/>
        <v/>
      </c>
      <c r="AO8" s="62" t="str">
        <f t="shared" si="16"/>
        <v/>
      </c>
      <c r="AP8" s="62" t="str">
        <f t="shared" si="17"/>
        <v/>
      </c>
      <c r="AQ8" s="62"/>
      <c r="AR8" s="62" t="str">
        <f t="shared" si="8"/>
        <v/>
      </c>
      <c r="AS8" s="62" t="str">
        <f t="shared" si="9"/>
        <v/>
      </c>
      <c r="AT8" s="62" t="str">
        <f t="shared" si="10"/>
        <v/>
      </c>
      <c r="AU8" s="62">
        <f t="shared" si="18"/>
        <v>6.4788119649923245E-2</v>
      </c>
      <c r="AV8" s="62" t="str">
        <f t="shared" si="11"/>
        <v/>
      </c>
      <c r="AW8" s="62" t="str">
        <f t="shared" si="12"/>
        <v/>
      </c>
    </row>
    <row r="9" spans="1:49">
      <c r="A9" s="62">
        <v>1876</v>
      </c>
      <c r="B9" s="61">
        <v>4.6487239999999996</v>
      </c>
      <c r="C9" s="61">
        <v>2768</v>
      </c>
      <c r="D9" s="61">
        <v>2.089989594</v>
      </c>
      <c r="H9" s="61">
        <v>0.16741710154265382</v>
      </c>
      <c r="I9" s="61">
        <v>0.02</v>
      </c>
      <c r="J9" s="61">
        <v>1.9E-2</v>
      </c>
      <c r="K9" s="61"/>
      <c r="L9" s="61"/>
      <c r="M9" s="61">
        <v>17.503284480000001</v>
      </c>
      <c r="N9" s="62">
        <f t="shared" si="2"/>
        <v>6.4359973897817708</v>
      </c>
      <c r="O9" s="61">
        <v>15.394399999999999</v>
      </c>
      <c r="Z9" s="61">
        <v>3.53</v>
      </c>
      <c r="AB9" s="61"/>
      <c r="AC9" s="63" t="str">
        <f t="shared" si="3"/>
        <v/>
      </c>
      <c r="AD9" s="20" t="str">
        <f t="shared" si="22"/>
        <v/>
      </c>
      <c r="AE9" s="62" t="str">
        <f t="shared" si="4"/>
        <v/>
      </c>
      <c r="AF9" s="20">
        <f t="shared" si="19"/>
        <v>0.16741710154265382</v>
      </c>
      <c r="AG9" s="62">
        <f t="shared" si="5"/>
        <v>9.5694256360972108E-3</v>
      </c>
      <c r="AH9" s="62">
        <f t="shared" si="6"/>
        <v>9.090954354292349E-3</v>
      </c>
      <c r="AI9" s="62" t="str">
        <f t="shared" si="20"/>
        <v/>
      </c>
      <c r="AJ9" s="62" t="str">
        <f t="shared" si="21"/>
        <v/>
      </c>
      <c r="AK9" s="62" t="str">
        <f t="shared" si="7"/>
        <v/>
      </c>
      <c r="AL9" s="62" t="str">
        <f t="shared" si="13"/>
        <v/>
      </c>
      <c r="AM9" s="62" t="str">
        <f t="shared" si="14"/>
        <v/>
      </c>
      <c r="AN9" s="62" t="str">
        <f t="shared" si="15"/>
        <v/>
      </c>
      <c r="AO9" s="62" t="str">
        <f t="shared" si="16"/>
        <v/>
      </c>
      <c r="AP9" s="62" t="str">
        <f t="shared" si="17"/>
        <v/>
      </c>
      <c r="AQ9" s="62"/>
      <c r="AR9" s="62" t="str">
        <f t="shared" si="8"/>
        <v/>
      </c>
      <c r="AS9" s="62" t="str">
        <f t="shared" si="9"/>
        <v/>
      </c>
      <c r="AT9" s="62" t="str">
        <f t="shared" si="10"/>
        <v/>
      </c>
      <c r="AU9" s="62">
        <f t="shared" si="18"/>
        <v>2.2961590968826467E-3</v>
      </c>
      <c r="AV9" s="62" t="str">
        <f t="shared" si="11"/>
        <v/>
      </c>
      <c r="AW9" s="62" t="str">
        <f t="shared" si="12"/>
        <v/>
      </c>
    </row>
    <row r="10" spans="1:49">
      <c r="A10" s="62">
        <v>1877</v>
      </c>
      <c r="B10" s="61">
        <v>4.9573080000000003</v>
      </c>
      <c r="C10" s="61">
        <v>2786</v>
      </c>
      <c r="D10" s="61">
        <v>1.918360509</v>
      </c>
      <c r="H10" s="61">
        <v>0.14387285322392698</v>
      </c>
      <c r="I10" s="61">
        <v>0.02</v>
      </c>
      <c r="J10" s="61">
        <v>1.9E-2</v>
      </c>
      <c r="K10" s="61"/>
      <c r="L10" s="61"/>
      <c r="M10" s="61">
        <v>15.588744459999999</v>
      </c>
      <c r="N10" s="62">
        <f t="shared" si="2"/>
        <v>6.5901507357748992</v>
      </c>
      <c r="O10" s="61">
        <v>15.525639999999999</v>
      </c>
      <c r="Z10" s="61">
        <v>3.65</v>
      </c>
      <c r="AB10" s="61"/>
      <c r="AC10" s="63" t="str">
        <f t="shared" si="3"/>
        <v/>
      </c>
      <c r="AD10" s="20" t="str">
        <f t="shared" si="22"/>
        <v/>
      </c>
      <c r="AE10" s="62" t="str">
        <f t="shared" si="4"/>
        <v/>
      </c>
      <c r="AF10" s="20">
        <f t="shared" si="19"/>
        <v>0.14387285322392698</v>
      </c>
      <c r="AG10" s="62">
        <f t="shared" si="5"/>
        <v>1.0425569076390948E-2</v>
      </c>
      <c r="AH10" s="62">
        <f t="shared" si="6"/>
        <v>9.9042906225714003E-3</v>
      </c>
      <c r="AI10" s="62" t="str">
        <f t="shared" si="20"/>
        <v/>
      </c>
      <c r="AJ10" s="62" t="str">
        <f t="shared" si="21"/>
        <v/>
      </c>
      <c r="AK10" s="62" t="str">
        <f t="shared" si="7"/>
        <v/>
      </c>
      <c r="AL10" s="62" t="str">
        <f t="shared" si="13"/>
        <v/>
      </c>
      <c r="AM10" s="62" t="str">
        <f t="shared" si="14"/>
        <v/>
      </c>
      <c r="AN10" s="62" t="str">
        <f t="shared" si="15"/>
        <v/>
      </c>
      <c r="AO10" s="62" t="str">
        <f t="shared" si="16"/>
        <v/>
      </c>
      <c r="AP10" s="62" t="str">
        <f t="shared" si="17"/>
        <v/>
      </c>
      <c r="AQ10" s="62"/>
      <c r="AR10" s="62" t="str">
        <f t="shared" si="8"/>
        <v/>
      </c>
      <c r="AS10" s="62" t="str">
        <f t="shared" si="9"/>
        <v/>
      </c>
      <c r="AT10" s="62" t="str">
        <f t="shared" si="10"/>
        <v/>
      </c>
      <c r="AU10" s="62">
        <f t="shared" si="18"/>
        <v>1.1630601901482424E-2</v>
      </c>
      <c r="AV10" s="62" t="str">
        <f t="shared" si="11"/>
        <v/>
      </c>
      <c r="AW10" s="62" t="str">
        <f t="shared" si="12"/>
        <v/>
      </c>
    </row>
    <row r="11" spans="1:49">
      <c r="A11" s="62">
        <v>1878</v>
      </c>
      <c r="B11" s="61">
        <v>5.1589214999999999</v>
      </c>
      <c r="C11" s="61">
        <v>2803</v>
      </c>
      <c r="D11" s="61">
        <v>1.818147894</v>
      </c>
      <c r="H11" s="61">
        <v>0.12743737777249892</v>
      </c>
      <c r="I11" s="61">
        <v>0.02</v>
      </c>
      <c r="J11" s="61">
        <v>0.02</v>
      </c>
      <c r="K11" s="61"/>
      <c r="L11" s="61"/>
      <c r="M11" s="61">
        <v>15.3122282</v>
      </c>
      <c r="N11" s="62">
        <f t="shared" si="2"/>
        <v>6.3201165809984774</v>
      </c>
      <c r="O11" s="61">
        <v>13.881309999999999</v>
      </c>
      <c r="Z11" s="61">
        <v>3.85</v>
      </c>
      <c r="AB11" s="61"/>
      <c r="AC11" s="63" t="str">
        <f t="shared" si="3"/>
        <v/>
      </c>
      <c r="AD11" s="20" t="str">
        <f t="shared" si="22"/>
        <v/>
      </c>
      <c r="AE11" s="62" t="str">
        <f t="shared" si="4"/>
        <v/>
      </c>
      <c r="AF11" s="20">
        <f t="shared" si="19"/>
        <v>0.12743737777249892</v>
      </c>
      <c r="AG11" s="62">
        <f t="shared" si="5"/>
        <v>1.1000205245129525E-2</v>
      </c>
      <c r="AH11" s="62">
        <f t="shared" si="6"/>
        <v>1.1000205245129525E-2</v>
      </c>
      <c r="AI11" s="62" t="str">
        <f t="shared" si="20"/>
        <v/>
      </c>
      <c r="AJ11" s="62" t="str">
        <f t="shared" si="21"/>
        <v/>
      </c>
      <c r="AK11" s="62" t="str">
        <f t="shared" si="7"/>
        <v/>
      </c>
      <c r="AL11" s="62" t="str">
        <f t="shared" si="13"/>
        <v/>
      </c>
      <c r="AM11" s="62" t="str">
        <f t="shared" si="14"/>
        <v/>
      </c>
      <c r="AN11" s="62" t="str">
        <f t="shared" si="15"/>
        <v/>
      </c>
      <c r="AO11" s="62" t="str">
        <f t="shared" si="16"/>
        <v/>
      </c>
      <c r="AP11" s="62" t="str">
        <f t="shared" si="17"/>
        <v/>
      </c>
      <c r="AQ11" s="62"/>
      <c r="AR11" s="62" t="str">
        <f t="shared" si="8"/>
        <v/>
      </c>
      <c r="AS11" s="62" t="str">
        <f t="shared" si="9"/>
        <v/>
      </c>
      <c r="AT11" s="62" t="str">
        <f t="shared" si="10"/>
        <v/>
      </c>
      <c r="AU11" s="62">
        <f t="shared" si="18"/>
        <v>7.8338567314125834E-2</v>
      </c>
      <c r="AV11" s="62" t="str">
        <f t="shared" si="11"/>
        <v/>
      </c>
      <c r="AW11" s="62" t="str">
        <f t="shared" si="12"/>
        <v/>
      </c>
    </row>
    <row r="12" spans="1:49">
      <c r="A12" s="62">
        <v>1879</v>
      </c>
      <c r="B12" s="61">
        <v>5.2027359999999998</v>
      </c>
      <c r="C12" s="61">
        <v>2821</v>
      </c>
      <c r="D12" s="61">
        <v>1.7659815839999999</v>
      </c>
      <c r="H12" s="61">
        <v>0.10639975054230241</v>
      </c>
      <c r="I12" s="61">
        <v>0.02</v>
      </c>
      <c r="J12" s="61">
        <v>2.1999999999999999E-2</v>
      </c>
      <c r="K12" s="61"/>
      <c r="L12" s="61"/>
      <c r="M12" s="61">
        <v>14.86200696</v>
      </c>
      <c r="N12" s="62">
        <f t="shared" si="2"/>
        <v>6.2843880852924912</v>
      </c>
      <c r="O12" s="61">
        <v>13.17633</v>
      </c>
      <c r="Z12" s="61">
        <v>3.35</v>
      </c>
      <c r="AB12" s="61"/>
      <c r="AC12" s="63" t="str">
        <f t="shared" si="3"/>
        <v/>
      </c>
      <c r="AD12" s="20" t="str">
        <f t="shared" si="22"/>
        <v/>
      </c>
      <c r="AE12" s="62" t="str">
        <f t="shared" si="4"/>
        <v/>
      </c>
      <c r="AF12" s="20">
        <f t="shared" si="19"/>
        <v>0.10639975054230241</v>
      </c>
      <c r="AG12" s="62">
        <f t="shared" si="5"/>
        <v>1.1325146412172325E-2</v>
      </c>
      <c r="AH12" s="62">
        <f t="shared" si="6"/>
        <v>1.2457661053389557E-2</v>
      </c>
      <c r="AI12" s="62" t="str">
        <f t="shared" si="20"/>
        <v/>
      </c>
      <c r="AJ12" s="62" t="str">
        <f t="shared" si="21"/>
        <v/>
      </c>
      <c r="AK12" s="62" t="str">
        <f t="shared" si="7"/>
        <v/>
      </c>
      <c r="AL12" s="62" t="str">
        <f t="shared" si="13"/>
        <v/>
      </c>
      <c r="AM12" s="62" t="str">
        <f t="shared" si="14"/>
        <v/>
      </c>
      <c r="AN12" s="62" t="str">
        <f t="shared" si="15"/>
        <v/>
      </c>
      <c r="AO12" s="62" t="str">
        <f t="shared" si="16"/>
        <v/>
      </c>
      <c r="AP12" s="62" t="str">
        <f t="shared" si="17"/>
        <v/>
      </c>
      <c r="AQ12" s="62"/>
      <c r="AR12" s="62" t="str">
        <f t="shared" si="8"/>
        <v/>
      </c>
      <c r="AS12" s="62" t="str">
        <f t="shared" si="9"/>
        <v/>
      </c>
      <c r="AT12" s="62" t="str">
        <f t="shared" si="10"/>
        <v/>
      </c>
      <c r="AU12" s="62">
        <f t="shared" si="18"/>
        <v>4.4169178177712959E-2</v>
      </c>
      <c r="AV12" s="62" t="str">
        <f t="shared" si="11"/>
        <v/>
      </c>
      <c r="AW12" s="62" t="str">
        <f t="shared" si="12"/>
        <v/>
      </c>
    </row>
    <row r="13" spans="1:49">
      <c r="A13" s="62">
        <v>1880</v>
      </c>
      <c r="B13" s="61">
        <v>5.2169663999999996</v>
      </c>
      <c r="C13" s="61">
        <v>2839</v>
      </c>
      <c r="D13" s="61">
        <v>1.848195037</v>
      </c>
      <c r="H13" s="61">
        <v>0.10810547374182608</v>
      </c>
      <c r="I13" s="61">
        <v>2.1999999999999999E-2</v>
      </c>
      <c r="J13" s="61">
        <v>2.3E-2</v>
      </c>
      <c r="K13" s="61"/>
      <c r="L13" s="61"/>
      <c r="M13" s="61">
        <v>16.020551749999999</v>
      </c>
      <c r="N13" s="62">
        <f t="shared" si="2"/>
        <v>6.0626474006967968</v>
      </c>
      <c r="O13" s="61">
        <v>13.18473</v>
      </c>
      <c r="Z13" s="61">
        <v>2.97</v>
      </c>
      <c r="AB13" s="61">
        <v>2.0959230999999998E-2</v>
      </c>
      <c r="AC13" s="63" t="str">
        <f t="shared" si="3"/>
        <v/>
      </c>
      <c r="AD13" s="20" t="str">
        <f t="shared" si="22"/>
        <v/>
      </c>
      <c r="AE13" s="62" t="str">
        <f t="shared" si="4"/>
        <v/>
      </c>
      <c r="AF13" s="20">
        <f t="shared" si="19"/>
        <v>0.10810547374182608</v>
      </c>
      <c r="AG13" s="62">
        <f t="shared" si="5"/>
        <v>1.1903505614705316E-2</v>
      </c>
      <c r="AH13" s="62">
        <f t="shared" si="6"/>
        <v>1.2444574051737376E-2</v>
      </c>
      <c r="AI13" s="62" t="str">
        <f t="shared" si="20"/>
        <v/>
      </c>
      <c r="AJ13" s="62" t="str">
        <f t="shared" si="21"/>
        <v/>
      </c>
      <c r="AK13" s="62" t="str">
        <f t="shared" si="7"/>
        <v/>
      </c>
      <c r="AL13" s="62" t="str">
        <f t="shared" si="13"/>
        <v/>
      </c>
      <c r="AM13" s="62" t="str">
        <f t="shared" si="14"/>
        <v/>
      </c>
      <c r="AN13" s="62" t="str">
        <f t="shared" si="15"/>
        <v/>
      </c>
      <c r="AO13" s="62" t="str">
        <f t="shared" si="16"/>
        <v/>
      </c>
      <c r="AP13" s="62" t="str">
        <f t="shared" si="17"/>
        <v/>
      </c>
      <c r="AQ13" s="62"/>
      <c r="AR13" s="62" t="str">
        <f t="shared" si="8"/>
        <v/>
      </c>
      <c r="AS13" s="62" t="str">
        <f t="shared" si="9"/>
        <v/>
      </c>
      <c r="AT13" s="62" t="str">
        <f t="shared" si="10"/>
        <v/>
      </c>
      <c r="AU13" s="62">
        <f t="shared" si="18"/>
        <v>6.9421906686409435E-2</v>
      </c>
      <c r="AV13" s="62" t="str">
        <f t="shared" si="11"/>
        <v/>
      </c>
      <c r="AW13" s="62">
        <f t="shared" si="12"/>
        <v>2.0959230999999998E-2</v>
      </c>
    </row>
    <row r="14" spans="1:49">
      <c r="A14" s="62">
        <v>1881</v>
      </c>
      <c r="B14" s="61">
        <v>5.2348229999999996</v>
      </c>
      <c r="C14" s="61">
        <v>2853</v>
      </c>
      <c r="D14" s="61">
        <v>1.837882877</v>
      </c>
      <c r="H14" s="61">
        <v>0.1034342298685406</v>
      </c>
      <c r="I14" s="61">
        <v>2.3E-2</v>
      </c>
      <c r="J14" s="61">
        <v>2.3E-2</v>
      </c>
      <c r="K14" s="61"/>
      <c r="L14" s="61"/>
      <c r="M14" s="61">
        <v>15.839890370000001</v>
      </c>
      <c r="N14" s="62">
        <f t="shared" si="2"/>
        <v>6.0676603352092835</v>
      </c>
      <c r="O14" s="61">
        <v>12.502190000000001</v>
      </c>
      <c r="Z14" s="61">
        <v>4.13</v>
      </c>
      <c r="AB14" s="61">
        <v>2.2126608999999998E-2</v>
      </c>
      <c r="AC14" s="63" t="str">
        <f t="shared" si="3"/>
        <v/>
      </c>
      <c r="AD14" s="20" t="str">
        <f t="shared" si="22"/>
        <v/>
      </c>
      <c r="AE14" s="62" t="str">
        <f t="shared" si="4"/>
        <v/>
      </c>
      <c r="AF14" s="20">
        <f t="shared" si="19"/>
        <v>0.1034342298685406</v>
      </c>
      <c r="AG14" s="62">
        <f t="shared" si="5"/>
        <v>1.2514399196940775E-2</v>
      </c>
      <c r="AH14" s="62">
        <f t="shared" si="6"/>
        <v>1.2514399196940775E-2</v>
      </c>
      <c r="AI14" s="62" t="str">
        <f t="shared" si="20"/>
        <v/>
      </c>
      <c r="AJ14" s="62" t="str">
        <f t="shared" si="21"/>
        <v/>
      </c>
      <c r="AK14" s="62" t="str">
        <f t="shared" si="7"/>
        <v/>
      </c>
      <c r="AL14" s="62" t="str">
        <f t="shared" si="13"/>
        <v/>
      </c>
      <c r="AM14" s="62" t="str">
        <f t="shared" si="14"/>
        <v/>
      </c>
      <c r="AN14" s="62" t="str">
        <f t="shared" si="15"/>
        <v/>
      </c>
      <c r="AO14" s="62" t="str">
        <f t="shared" si="16"/>
        <v/>
      </c>
      <c r="AP14" s="62" t="str">
        <f t="shared" si="17"/>
        <v/>
      </c>
      <c r="AQ14" s="62"/>
      <c r="AR14" s="62" t="str">
        <f t="shared" si="8"/>
        <v/>
      </c>
      <c r="AS14" s="62" t="str">
        <f t="shared" si="9"/>
        <v/>
      </c>
      <c r="AT14" s="62" t="str">
        <f t="shared" si="10"/>
        <v/>
      </c>
      <c r="AU14" s="62">
        <f t="shared" si="18"/>
        <v>2.8873485964742537E-2</v>
      </c>
      <c r="AV14" s="62" t="str">
        <f t="shared" si="11"/>
        <v/>
      </c>
      <c r="AW14" s="62">
        <f t="shared" si="12"/>
        <v>2.2126608999999998E-2</v>
      </c>
    </row>
    <row r="15" spans="1:49">
      <c r="A15" s="62">
        <v>1882</v>
      </c>
      <c r="B15" s="61">
        <v>5.1754077000000001</v>
      </c>
      <c r="C15" s="61">
        <v>2863</v>
      </c>
      <c r="D15" s="61">
        <v>1.7738107949999999</v>
      </c>
      <c r="H15" s="61">
        <v>9.2005303203660377E-2</v>
      </c>
      <c r="I15" s="61">
        <v>2.3E-2</v>
      </c>
      <c r="J15" s="61">
        <v>2.3E-2</v>
      </c>
      <c r="K15" s="61"/>
      <c r="L15" s="61"/>
      <c r="M15" s="61">
        <v>15.43007753</v>
      </c>
      <c r="N15" s="62">
        <f t="shared" si="2"/>
        <v>5.990667423253087</v>
      </c>
      <c r="O15" s="61">
        <v>12.53848</v>
      </c>
      <c r="Z15" s="61">
        <v>4.51</v>
      </c>
      <c r="AB15" s="61">
        <v>2.4013545000000001E-2</v>
      </c>
      <c r="AC15" s="63" t="str">
        <f t="shared" si="3"/>
        <v/>
      </c>
      <c r="AD15" s="20" t="str">
        <f t="shared" si="22"/>
        <v/>
      </c>
      <c r="AE15" s="62" t="str">
        <f t="shared" si="4"/>
        <v/>
      </c>
      <c r="AF15" s="20">
        <f t="shared" si="19"/>
        <v>9.2005303203660377E-2</v>
      </c>
      <c r="AG15" s="62">
        <f t="shared" si="5"/>
        <v>1.2966433660699422E-2</v>
      </c>
      <c r="AH15" s="62">
        <f t="shared" si="6"/>
        <v>1.2966433660699422E-2</v>
      </c>
      <c r="AI15" s="62" t="str">
        <f t="shared" si="20"/>
        <v/>
      </c>
      <c r="AJ15" s="62" t="str">
        <f t="shared" si="21"/>
        <v/>
      </c>
      <c r="AK15" s="62" t="str">
        <f t="shared" si="7"/>
        <v/>
      </c>
      <c r="AL15" s="62" t="str">
        <f t="shared" si="13"/>
        <v/>
      </c>
      <c r="AM15" s="62" t="str">
        <f t="shared" si="14"/>
        <v/>
      </c>
      <c r="AN15" s="62" t="str">
        <f t="shared" si="15"/>
        <v/>
      </c>
      <c r="AO15" s="62" t="str">
        <f t="shared" si="16"/>
        <v/>
      </c>
      <c r="AP15" s="62" t="str">
        <f t="shared" si="17"/>
        <v/>
      </c>
      <c r="AQ15" s="62"/>
      <c r="AR15" s="62" t="str">
        <f t="shared" si="8"/>
        <v/>
      </c>
      <c r="AS15" s="62" t="str">
        <f t="shared" si="9"/>
        <v/>
      </c>
      <c r="AT15" s="62" t="str">
        <f t="shared" si="10"/>
        <v/>
      </c>
      <c r="AU15" s="62">
        <f t="shared" si="18"/>
        <v>5.4070254686297337E-2</v>
      </c>
      <c r="AV15" s="62" t="str">
        <f t="shared" si="11"/>
        <v/>
      </c>
      <c r="AW15" s="62">
        <f t="shared" si="12"/>
        <v>2.4013545000000001E-2</v>
      </c>
    </row>
    <row r="16" spans="1:49">
      <c r="A16" s="62">
        <v>1883</v>
      </c>
      <c r="B16" s="61">
        <v>5.2016011999999998</v>
      </c>
      <c r="C16" s="61">
        <v>2874</v>
      </c>
      <c r="D16" s="61">
        <v>1.7565503389999999</v>
      </c>
      <c r="H16" s="61">
        <v>9.2510869988744984E-2</v>
      </c>
      <c r="I16" s="61">
        <v>2.4E-2</v>
      </c>
      <c r="J16" s="61">
        <v>2.5000000000000001E-2</v>
      </c>
      <c r="K16" s="61"/>
      <c r="L16" s="61"/>
      <c r="M16" s="61">
        <v>14.984255170000001</v>
      </c>
      <c r="N16" s="62">
        <f t="shared" si="2"/>
        <v>6.0854969494535114</v>
      </c>
      <c r="O16" s="61">
        <v>11.987270000000001</v>
      </c>
      <c r="Z16" s="61">
        <v>3.03</v>
      </c>
      <c r="AB16" s="61">
        <v>2.1997935999999999E-2</v>
      </c>
      <c r="AC16" s="63" t="str">
        <f t="shared" si="3"/>
        <v/>
      </c>
      <c r="AD16" s="20" t="str">
        <f t="shared" si="22"/>
        <v/>
      </c>
      <c r="AE16" s="62" t="str">
        <f t="shared" si="4"/>
        <v/>
      </c>
      <c r="AF16" s="20">
        <f t="shared" si="19"/>
        <v>9.2510869988744984E-2</v>
      </c>
      <c r="AG16" s="62">
        <f t="shared" si="5"/>
        <v>1.3663143871904716E-2</v>
      </c>
      <c r="AH16" s="62">
        <f t="shared" si="6"/>
        <v>1.423244153323408E-2</v>
      </c>
      <c r="AI16" s="62" t="str">
        <f t="shared" si="20"/>
        <v/>
      </c>
      <c r="AJ16" s="62" t="str">
        <f t="shared" si="21"/>
        <v/>
      </c>
      <c r="AK16" s="62" t="str">
        <f t="shared" si="7"/>
        <v/>
      </c>
      <c r="AL16" s="62" t="str">
        <f t="shared" si="13"/>
        <v/>
      </c>
      <c r="AM16" s="62" t="str">
        <f t="shared" si="14"/>
        <v/>
      </c>
      <c r="AN16" s="62" t="str">
        <f t="shared" si="15"/>
        <v/>
      </c>
      <c r="AO16" s="62" t="str">
        <f t="shared" si="16"/>
        <v/>
      </c>
      <c r="AP16" s="62" t="str">
        <f t="shared" si="17"/>
        <v/>
      </c>
      <c r="AQ16" s="62"/>
      <c r="AR16" s="62" t="str">
        <f t="shared" si="8"/>
        <v/>
      </c>
      <c r="AS16" s="62" t="str">
        <f t="shared" si="9"/>
        <v/>
      </c>
      <c r="AT16" s="62" t="str">
        <f t="shared" si="10"/>
        <v/>
      </c>
      <c r="AU16" s="62">
        <f t="shared" si="18"/>
        <v>2.9394437782799647E-2</v>
      </c>
      <c r="AV16" s="62" t="str">
        <f t="shared" si="11"/>
        <v/>
      </c>
      <c r="AW16" s="62">
        <f t="shared" si="12"/>
        <v>2.1997935999999999E-2</v>
      </c>
    </row>
    <row r="17" spans="1:49">
      <c r="A17" s="62">
        <v>1884</v>
      </c>
      <c r="B17" s="61">
        <v>5.1965560000000002</v>
      </c>
      <c r="C17" s="61">
        <v>2885</v>
      </c>
      <c r="D17" s="61">
        <v>1.7990806050000001</v>
      </c>
      <c r="H17" s="61">
        <v>8.0318802612113771E-2</v>
      </c>
      <c r="I17" s="61">
        <v>2.5000000000000001E-2</v>
      </c>
      <c r="J17" s="61">
        <v>2.5999999999999999E-2</v>
      </c>
      <c r="K17" s="61"/>
      <c r="L17" s="61"/>
      <c r="M17" s="61">
        <v>16.27456205</v>
      </c>
      <c r="N17" s="62">
        <f t="shared" si="2"/>
        <v>5.7167982563549504</v>
      </c>
      <c r="O17" s="61">
        <v>10.773490000000001</v>
      </c>
      <c r="Z17" s="61">
        <v>2.91</v>
      </c>
      <c r="AB17" s="61">
        <v>2.1135389000000001E-2</v>
      </c>
      <c r="AC17" s="63" t="str">
        <f t="shared" si="3"/>
        <v/>
      </c>
      <c r="AD17" s="20" t="str">
        <f t="shared" si="22"/>
        <v/>
      </c>
      <c r="AE17" s="62" t="str">
        <f t="shared" si="4"/>
        <v/>
      </c>
      <c r="AF17" s="20">
        <f t="shared" si="19"/>
        <v>8.0318802612113771E-2</v>
      </c>
      <c r="AG17" s="62">
        <f t="shared" si="5"/>
        <v>1.3895986611450353E-2</v>
      </c>
      <c r="AH17" s="62">
        <f t="shared" si="6"/>
        <v>1.4451826075908366E-2</v>
      </c>
      <c r="AI17" s="62" t="str">
        <f t="shared" si="20"/>
        <v/>
      </c>
      <c r="AJ17" s="62" t="str">
        <f t="shared" si="21"/>
        <v/>
      </c>
      <c r="AK17" s="62" t="str">
        <f t="shared" si="7"/>
        <v/>
      </c>
      <c r="AL17" s="62" t="str">
        <f t="shared" si="13"/>
        <v/>
      </c>
      <c r="AM17" s="62" t="str">
        <f t="shared" si="14"/>
        <v/>
      </c>
      <c r="AN17" s="62" t="str">
        <f t="shared" si="15"/>
        <v/>
      </c>
      <c r="AO17" s="62" t="str">
        <f t="shared" si="16"/>
        <v/>
      </c>
      <c r="AP17" s="62" t="str">
        <f t="shared" si="17"/>
        <v/>
      </c>
      <c r="AQ17" s="62"/>
      <c r="AR17" s="62" t="str">
        <f t="shared" si="8"/>
        <v/>
      </c>
      <c r="AS17" s="62" t="str">
        <f t="shared" si="9"/>
        <v/>
      </c>
      <c r="AT17" s="62" t="str">
        <f t="shared" si="10"/>
        <v/>
      </c>
      <c r="AU17" s="62">
        <f t="shared" si="18"/>
        <v>9.2799487767910971E-2</v>
      </c>
      <c r="AV17" s="62" t="str">
        <f t="shared" si="11"/>
        <v/>
      </c>
      <c r="AW17" s="62">
        <f t="shared" si="12"/>
        <v>2.1135389000000001E-2</v>
      </c>
    </row>
    <row r="18" spans="1:49">
      <c r="A18" s="62">
        <v>1885</v>
      </c>
      <c r="B18" s="61">
        <v>5.2119467000000004</v>
      </c>
      <c r="C18" s="61">
        <v>2896</v>
      </c>
      <c r="D18" s="61">
        <v>1.7949363679999999</v>
      </c>
      <c r="H18" s="61">
        <v>7.8554316751789102E-2</v>
      </c>
      <c r="I18" s="61">
        <v>2.5000000000000001E-2</v>
      </c>
      <c r="J18" s="61">
        <v>2.7E-2</v>
      </c>
      <c r="K18" s="61">
        <v>0.66600000000000004</v>
      </c>
      <c r="L18" s="61">
        <v>0.75600000000000001</v>
      </c>
      <c r="M18" s="61">
        <v>16.98002121</v>
      </c>
      <c r="N18" s="62">
        <f t="shared" si="2"/>
        <v>5.4458997681050896</v>
      </c>
      <c r="O18" s="61">
        <v>9.6563420000000004</v>
      </c>
      <c r="Z18" s="61">
        <v>3.11</v>
      </c>
      <c r="AB18" s="61">
        <v>2.2938607E-2</v>
      </c>
      <c r="AC18" s="63" t="str">
        <f t="shared" si="3"/>
        <v/>
      </c>
      <c r="AD18" s="20" t="str">
        <f t="shared" si="22"/>
        <v/>
      </c>
      <c r="AE18" s="62" t="str">
        <f t="shared" si="4"/>
        <v/>
      </c>
      <c r="AF18" s="20">
        <f t="shared" si="19"/>
        <v>7.8554316751789102E-2</v>
      </c>
      <c r="AG18" s="62">
        <f t="shared" si="5"/>
        <v>1.3928070345945547E-2</v>
      </c>
      <c r="AH18" s="62">
        <f t="shared" si="6"/>
        <v>1.5042315973621189E-2</v>
      </c>
      <c r="AI18" s="62">
        <f t="shared" si="20"/>
        <v>0.37104379401598936</v>
      </c>
      <c r="AJ18" s="62">
        <f t="shared" si="21"/>
        <v>0.42118484726139332</v>
      </c>
      <c r="AK18" s="62">
        <f t="shared" si="7"/>
        <v>-5.0141053245403966E-2</v>
      </c>
      <c r="AL18" s="62" t="str">
        <f t="shared" si="13"/>
        <v/>
      </c>
      <c r="AM18" s="62" t="str">
        <f t="shared" si="14"/>
        <v/>
      </c>
      <c r="AN18" s="62" t="str">
        <f t="shared" si="15"/>
        <v/>
      </c>
      <c r="AO18" s="62" t="str">
        <f t="shared" si="16"/>
        <v/>
      </c>
      <c r="AP18" s="62" t="str">
        <f t="shared" si="17"/>
        <v/>
      </c>
      <c r="AQ18" s="62"/>
      <c r="AR18" s="62" t="str">
        <f t="shared" si="8"/>
        <v/>
      </c>
      <c r="AS18" s="62" t="str">
        <f t="shared" si="9"/>
        <v/>
      </c>
      <c r="AT18" s="62" t="str">
        <f t="shared" si="10"/>
        <v/>
      </c>
      <c r="AU18" s="62">
        <f t="shared" si="18"/>
        <v>7.7645913882481224E-2</v>
      </c>
      <c r="AV18" s="62" t="str">
        <f t="shared" si="11"/>
        <v/>
      </c>
      <c r="AW18" s="62">
        <f t="shared" si="12"/>
        <v>2.2938607E-2</v>
      </c>
    </row>
    <row r="19" spans="1:49">
      <c r="A19" s="62">
        <v>1886</v>
      </c>
      <c r="B19" s="61">
        <v>5.1984503999999996</v>
      </c>
      <c r="C19" s="61">
        <v>2907</v>
      </c>
      <c r="D19" s="61">
        <v>1.7925089590000001</v>
      </c>
      <c r="H19" s="61">
        <v>9.3779168667741789E-2</v>
      </c>
      <c r="I19" s="61">
        <v>2.5000000000000001E-2</v>
      </c>
      <c r="J19" s="61">
        <v>2.8000000000000001E-2</v>
      </c>
      <c r="K19" s="61">
        <v>0.66700000000000004</v>
      </c>
      <c r="L19" s="61">
        <v>0.79900000000000004</v>
      </c>
      <c r="M19" s="61">
        <v>17.5387825</v>
      </c>
      <c r="N19" s="62">
        <f t="shared" si="2"/>
        <v>5.2453471178813595</v>
      </c>
      <c r="O19" s="61">
        <v>9.2575640000000003</v>
      </c>
      <c r="Z19" s="61">
        <v>3.02</v>
      </c>
      <c r="AB19" s="61">
        <v>2.3585264000000002E-2</v>
      </c>
      <c r="AC19" s="63" t="str">
        <f t="shared" si="3"/>
        <v/>
      </c>
      <c r="AD19" s="20" t="str">
        <f t="shared" si="22"/>
        <v/>
      </c>
      <c r="AE19" s="62" t="str">
        <f t="shared" si="4"/>
        <v/>
      </c>
      <c r="AF19" s="20">
        <f t="shared" si="19"/>
        <v>9.3779168667741789E-2</v>
      </c>
      <c r="AG19" s="62">
        <f t="shared" si="5"/>
        <v>1.3946931687274206E-2</v>
      </c>
      <c r="AH19" s="62">
        <f t="shared" si="6"/>
        <v>1.562056348974711E-2</v>
      </c>
      <c r="AI19" s="62">
        <f t="shared" si="20"/>
        <v>0.3721041374164758</v>
      </c>
      <c r="AJ19" s="62">
        <f t="shared" si="21"/>
        <v>0.44574393672528362</v>
      </c>
      <c r="AK19" s="62">
        <f t="shared" si="7"/>
        <v>-7.3639799308807818E-2</v>
      </c>
      <c r="AL19" s="62" t="str">
        <f t="shared" si="13"/>
        <v/>
      </c>
      <c r="AM19" s="62" t="str">
        <f t="shared" si="14"/>
        <v/>
      </c>
      <c r="AN19" s="62" t="str">
        <f t="shared" si="15"/>
        <v/>
      </c>
      <c r="AO19" s="62" t="str">
        <f t="shared" si="16"/>
        <v/>
      </c>
      <c r="AP19" s="62" t="str">
        <f t="shared" si="17"/>
        <v/>
      </c>
      <c r="AQ19" s="62"/>
      <c r="AR19" s="62" t="str">
        <f t="shared" si="8"/>
        <v/>
      </c>
      <c r="AS19" s="62" t="str">
        <f t="shared" si="9"/>
        <v/>
      </c>
      <c r="AT19" s="62" t="str">
        <f t="shared" si="10"/>
        <v/>
      </c>
      <c r="AU19" s="62">
        <f t="shared" si="18"/>
        <v>6.8621569021439718E-2</v>
      </c>
      <c r="AV19" s="62" t="str">
        <f t="shared" si="11"/>
        <v/>
      </c>
      <c r="AW19" s="62">
        <f t="shared" si="12"/>
        <v>2.3585264000000002E-2</v>
      </c>
    </row>
    <row r="20" spans="1:49">
      <c r="A20" s="62">
        <v>1887</v>
      </c>
      <c r="B20" s="61">
        <v>5.2211312999999997</v>
      </c>
      <c r="C20" s="61">
        <v>2918</v>
      </c>
      <c r="D20" s="61">
        <v>1.8129677719999999</v>
      </c>
      <c r="H20" s="61">
        <v>8.8584034703400941E-2</v>
      </c>
      <c r="I20" s="61">
        <v>2.8000000000000001E-2</v>
      </c>
      <c r="J20" s="61">
        <v>3.1E-2</v>
      </c>
      <c r="K20" s="61">
        <v>0.67100000000000004</v>
      </c>
      <c r="L20" s="61">
        <v>0.83699999999999997</v>
      </c>
      <c r="M20" s="61">
        <v>17.480778529999998</v>
      </c>
      <c r="N20" s="62">
        <f t="shared" si="2"/>
        <v>5.3027530022250486</v>
      </c>
      <c r="O20" s="61">
        <v>9.4559940000000005</v>
      </c>
      <c r="Z20" s="61">
        <v>2.99</v>
      </c>
      <c r="AB20" s="61">
        <v>2.1380033999999999E-2</v>
      </c>
      <c r="AC20" s="63" t="str">
        <f t="shared" si="3"/>
        <v/>
      </c>
      <c r="AD20" s="20" t="str">
        <f t="shared" si="22"/>
        <v/>
      </c>
      <c r="AE20" s="62" t="str">
        <f t="shared" si="4"/>
        <v/>
      </c>
      <c r="AF20" s="20">
        <f t="shared" si="19"/>
        <v>8.8584034703400941E-2</v>
      </c>
      <c r="AG20" s="62">
        <f t="shared" si="5"/>
        <v>1.5444289982668264E-2</v>
      </c>
      <c r="AH20" s="62">
        <f t="shared" si="6"/>
        <v>1.7099035337954149E-2</v>
      </c>
      <c r="AI20" s="62">
        <f t="shared" si="20"/>
        <v>0.37011137779894304</v>
      </c>
      <c r="AJ20" s="62">
        <f t="shared" si="21"/>
        <v>0.46167395412476203</v>
      </c>
      <c r="AK20" s="62">
        <f t="shared" si="7"/>
        <v>-9.156257632581899E-2</v>
      </c>
      <c r="AL20" s="62" t="str">
        <f t="shared" si="13"/>
        <v/>
      </c>
      <c r="AM20" s="62" t="str">
        <f t="shared" si="14"/>
        <v/>
      </c>
      <c r="AN20" s="62" t="str">
        <f t="shared" si="15"/>
        <v/>
      </c>
      <c r="AO20" s="62" t="str">
        <f t="shared" si="16"/>
        <v/>
      </c>
      <c r="AP20" s="62" t="str">
        <f t="shared" si="17"/>
        <v/>
      </c>
      <c r="AQ20" s="62"/>
      <c r="AR20" s="62" t="str">
        <f t="shared" si="8"/>
        <v/>
      </c>
      <c r="AS20" s="62" t="str">
        <f t="shared" si="9"/>
        <v/>
      </c>
      <c r="AT20" s="62" t="str">
        <f t="shared" si="10"/>
        <v/>
      </c>
      <c r="AU20" s="62">
        <f t="shared" si="18"/>
        <v>1.9315300298538354E-2</v>
      </c>
      <c r="AV20" s="62" t="str">
        <f t="shared" si="11"/>
        <v/>
      </c>
      <c r="AW20" s="62">
        <f t="shared" si="12"/>
        <v>2.1380033999999999E-2</v>
      </c>
    </row>
    <row r="21" spans="1:49">
      <c r="A21" s="62">
        <v>1888</v>
      </c>
      <c r="B21" s="61">
        <v>5.2055867999999998</v>
      </c>
      <c r="C21" s="61">
        <v>2929</v>
      </c>
      <c r="D21" s="61">
        <v>1.8478818100000001</v>
      </c>
      <c r="H21" s="61">
        <v>0.10752852205484086</v>
      </c>
      <c r="I21" s="61">
        <v>3.1E-2</v>
      </c>
      <c r="J21" s="61">
        <v>3.3000000000000002E-2</v>
      </c>
      <c r="K21" s="61">
        <v>0.67300000000000004</v>
      </c>
      <c r="L21" s="61">
        <v>0.82699999999999996</v>
      </c>
      <c r="M21" s="61">
        <v>17.629317790000002</v>
      </c>
      <c r="N21" s="62">
        <f t="shared" si="2"/>
        <v>5.3392060930518088</v>
      </c>
      <c r="O21" s="61">
        <v>9.3017830000000004</v>
      </c>
      <c r="Z21" s="61">
        <v>3.16</v>
      </c>
      <c r="AB21" s="61">
        <v>1.9073638E-2</v>
      </c>
      <c r="AC21" s="63" t="str">
        <f t="shared" si="3"/>
        <v/>
      </c>
      <c r="AD21" s="20" t="str">
        <f t="shared" si="22"/>
        <v/>
      </c>
      <c r="AE21" s="62" t="str">
        <f t="shared" si="4"/>
        <v/>
      </c>
      <c r="AF21" s="20">
        <f t="shared" si="19"/>
        <v>0.10752852205484086</v>
      </c>
      <c r="AG21" s="62">
        <f t="shared" si="5"/>
        <v>1.6775964692244034E-2</v>
      </c>
      <c r="AH21" s="62">
        <f t="shared" si="6"/>
        <v>1.7858284994969456E-2</v>
      </c>
      <c r="AI21" s="62">
        <f t="shared" si="20"/>
        <v>0.36420078186710436</v>
      </c>
      <c r="AJ21" s="62">
        <f t="shared" si="21"/>
        <v>0.44753944517696181</v>
      </c>
      <c r="AK21" s="62">
        <f t="shared" si="7"/>
        <v>-8.3338663309857453E-2</v>
      </c>
      <c r="AL21" s="62" t="str">
        <f t="shared" si="13"/>
        <v/>
      </c>
      <c r="AM21" s="62" t="str">
        <f t="shared" si="14"/>
        <v/>
      </c>
      <c r="AN21" s="62" t="str">
        <f t="shared" si="15"/>
        <v/>
      </c>
      <c r="AO21" s="62" t="str">
        <f t="shared" si="16"/>
        <v/>
      </c>
      <c r="AP21" s="62" t="str">
        <f t="shared" si="17"/>
        <v/>
      </c>
      <c r="AQ21" s="62"/>
      <c r="AR21" s="62" t="str">
        <f t="shared" si="8"/>
        <v/>
      </c>
      <c r="AS21" s="62" t="str">
        <f t="shared" si="9"/>
        <v/>
      </c>
      <c r="AT21" s="62" t="str">
        <f t="shared" si="10"/>
        <v/>
      </c>
      <c r="AU21" s="62">
        <f t="shared" si="18"/>
        <v>2.3049149874596206E-2</v>
      </c>
      <c r="AV21" s="62" t="str">
        <f t="shared" si="11"/>
        <v/>
      </c>
      <c r="AW21" s="62">
        <f t="shared" si="12"/>
        <v>1.9073638E-2</v>
      </c>
    </row>
    <row r="22" spans="1:49">
      <c r="A22" s="62">
        <v>1889</v>
      </c>
      <c r="B22" s="61">
        <v>5.1949768000000001</v>
      </c>
      <c r="C22" s="61">
        <v>2940</v>
      </c>
      <c r="D22" s="61">
        <v>1.9349123619999999</v>
      </c>
      <c r="H22" s="61">
        <v>0.11168464485316884</v>
      </c>
      <c r="I22" s="61">
        <v>3.4000000000000002E-2</v>
      </c>
      <c r="J22" s="61">
        <v>3.5000000000000003E-2</v>
      </c>
      <c r="K22" s="61">
        <v>0.69499999999999995</v>
      </c>
      <c r="L22" s="61">
        <v>0.90700000000000003</v>
      </c>
      <c r="M22" s="61">
        <v>18.080868930000001</v>
      </c>
      <c r="N22" s="62">
        <f t="shared" si="2"/>
        <v>5.4306528734868253</v>
      </c>
      <c r="O22" s="61">
        <v>10.02392</v>
      </c>
      <c r="Z22" s="61">
        <v>3.75</v>
      </c>
      <c r="AB22" s="61">
        <v>3.2694994999999998E-2</v>
      </c>
      <c r="AC22" s="63" t="str">
        <f t="shared" si="3"/>
        <v/>
      </c>
      <c r="AD22" s="20" t="str">
        <f t="shared" si="22"/>
        <v/>
      </c>
      <c r="AE22" s="62" t="str">
        <f t="shared" si="4"/>
        <v/>
      </c>
      <c r="AF22" s="20">
        <f t="shared" si="19"/>
        <v>0.11168464485316884</v>
      </c>
      <c r="AG22" s="62">
        <f t="shared" si="5"/>
        <v>1.7571855277650039E-2</v>
      </c>
      <c r="AH22" s="62">
        <f t="shared" si="6"/>
        <v>1.8088674550522099E-2</v>
      </c>
      <c r="AI22" s="62">
        <f t="shared" si="20"/>
        <v>0.35918939464608163</v>
      </c>
      <c r="AJ22" s="62">
        <f t="shared" si="21"/>
        <v>0.4687550804949584</v>
      </c>
      <c r="AK22" s="62">
        <f t="shared" si="7"/>
        <v>-0.10956568584887677</v>
      </c>
      <c r="AL22" s="62" t="str">
        <f t="shared" si="13"/>
        <v/>
      </c>
      <c r="AM22" s="62" t="str">
        <f t="shared" si="14"/>
        <v/>
      </c>
      <c r="AN22" s="62" t="str">
        <f t="shared" si="15"/>
        <v/>
      </c>
      <c r="AO22" s="62" t="str">
        <f t="shared" si="16"/>
        <v/>
      </c>
      <c r="AP22" s="62" t="str">
        <f t="shared" si="17"/>
        <v/>
      </c>
      <c r="AQ22" s="62"/>
      <c r="AR22" s="62" t="str">
        <f t="shared" si="8"/>
        <v/>
      </c>
      <c r="AS22" s="62" t="str">
        <f t="shared" si="9"/>
        <v/>
      </c>
      <c r="AT22" s="62" t="str">
        <f t="shared" si="10"/>
        <v/>
      </c>
      <c r="AU22" s="62">
        <f t="shared" si="18"/>
        <v>1.4617608960011408E-2</v>
      </c>
      <c r="AV22" s="62" t="str">
        <f t="shared" si="11"/>
        <v/>
      </c>
      <c r="AW22" s="62">
        <f t="shared" si="12"/>
        <v>3.2694994999999998E-2</v>
      </c>
    </row>
    <row r="23" spans="1:49">
      <c r="A23" s="62">
        <v>1890</v>
      </c>
      <c r="B23" s="61">
        <v>5.2003016999999998</v>
      </c>
      <c r="C23" s="61">
        <v>2951</v>
      </c>
      <c r="D23" s="61">
        <v>2.1485452870000001</v>
      </c>
      <c r="H23" s="61">
        <v>0.12883135471485541</v>
      </c>
      <c r="I23" s="61">
        <v>3.7999999999999999E-2</v>
      </c>
      <c r="J23" s="61">
        <v>3.9E-2</v>
      </c>
      <c r="K23" s="61">
        <v>0.70299999999999996</v>
      </c>
      <c r="L23" s="61">
        <v>0.95399999999999996</v>
      </c>
      <c r="M23" s="61">
        <v>19.421711899999998</v>
      </c>
      <c r="N23" s="62">
        <f t="shared" si="2"/>
        <v>5.5930044881746115</v>
      </c>
      <c r="O23" s="61">
        <v>10.463469999999999</v>
      </c>
      <c r="Z23" s="61">
        <v>3.92</v>
      </c>
      <c r="AB23" s="61">
        <v>3.8157721999999998E-2</v>
      </c>
      <c r="AC23" s="63" t="str">
        <f t="shared" si="3"/>
        <v/>
      </c>
      <c r="AD23" s="20" t="str">
        <f t="shared" si="22"/>
        <v/>
      </c>
      <c r="AE23" s="62" t="str">
        <f t="shared" si="4"/>
        <v/>
      </c>
      <c r="AF23" s="20">
        <f t="shared" si="19"/>
        <v>0.12883135471485541</v>
      </c>
      <c r="AG23" s="62">
        <f t="shared" si="5"/>
        <v>1.7686385402217494E-2</v>
      </c>
      <c r="AH23" s="62">
        <f t="shared" si="6"/>
        <v>1.815181659701269E-2</v>
      </c>
      <c r="AI23" s="62">
        <f t="shared" si="20"/>
        <v>0.32719812994102365</v>
      </c>
      <c r="AJ23" s="62">
        <f t="shared" si="21"/>
        <v>0.44402135983461816</v>
      </c>
      <c r="AK23" s="62">
        <f t="shared" si="7"/>
        <v>-0.1168232298935945</v>
      </c>
      <c r="AL23" s="62" t="str">
        <f t="shared" si="13"/>
        <v/>
      </c>
      <c r="AM23" s="62" t="str">
        <f t="shared" si="14"/>
        <v/>
      </c>
      <c r="AN23" s="62" t="str">
        <f t="shared" si="15"/>
        <v/>
      </c>
      <c r="AO23" s="62" t="str">
        <f t="shared" si="16"/>
        <v/>
      </c>
      <c r="AP23" s="62" t="str">
        <f t="shared" si="17"/>
        <v/>
      </c>
      <c r="AQ23" s="62"/>
      <c r="AR23" s="62" t="str">
        <f t="shared" si="8"/>
        <v/>
      </c>
      <c r="AS23" s="62" t="str">
        <f t="shared" si="9"/>
        <v/>
      </c>
      <c r="AT23" s="62" t="str">
        <f t="shared" si="10"/>
        <v/>
      </c>
      <c r="AU23" s="62">
        <f t="shared" si="18"/>
        <v>8.0427429442535732E-3</v>
      </c>
      <c r="AV23" s="62" t="str">
        <f t="shared" si="11"/>
        <v/>
      </c>
      <c r="AW23" s="62">
        <f t="shared" si="12"/>
        <v>3.8157721999999998E-2</v>
      </c>
    </row>
    <row r="24" spans="1:49">
      <c r="A24" s="62">
        <v>1891</v>
      </c>
      <c r="B24" s="61">
        <v>5.2085296999999997</v>
      </c>
      <c r="C24" s="61">
        <v>2965</v>
      </c>
      <c r="D24" s="61">
        <v>2.1363440630000001</v>
      </c>
      <c r="H24" s="61">
        <v>0.14300131018995821</v>
      </c>
      <c r="I24" s="61">
        <v>4.2999999999999997E-2</v>
      </c>
      <c r="J24" s="61">
        <v>3.9E-2</v>
      </c>
      <c r="K24" s="61">
        <v>0.67200000000000004</v>
      </c>
      <c r="L24" s="61">
        <v>0.93200000000000005</v>
      </c>
      <c r="M24" s="61">
        <v>18.11370715</v>
      </c>
      <c r="N24" s="62">
        <f t="shared" si="2"/>
        <v>5.9346694013569703</v>
      </c>
      <c r="O24" s="61">
        <v>10.745279999999999</v>
      </c>
      <c r="Z24" s="61">
        <v>3.95</v>
      </c>
      <c r="AB24" s="61">
        <v>3.3543714000000002E-2</v>
      </c>
      <c r="AC24" s="63" t="str">
        <f t="shared" si="3"/>
        <v/>
      </c>
      <c r="AD24" s="20" t="str">
        <f t="shared" si="22"/>
        <v/>
      </c>
      <c r="AE24" s="62" t="str">
        <f t="shared" si="4"/>
        <v/>
      </c>
      <c r="AF24" s="20">
        <f t="shared" si="19"/>
        <v>0.14300131018995821</v>
      </c>
      <c r="AG24" s="62">
        <f t="shared" si="5"/>
        <v>2.012784398577468E-2</v>
      </c>
      <c r="AH24" s="62">
        <f t="shared" si="6"/>
        <v>1.8255486405702619E-2</v>
      </c>
      <c r="AI24" s="62">
        <f t="shared" si="20"/>
        <v>0.31455607345210668</v>
      </c>
      <c r="AJ24" s="62">
        <f t="shared" si="21"/>
        <v>0.43625931615679081</v>
      </c>
      <c r="AK24" s="62">
        <f t="shared" si="7"/>
        <v>-0.12170324270468413</v>
      </c>
      <c r="AL24" s="62" t="str">
        <f t="shared" si="13"/>
        <v/>
      </c>
      <c r="AM24" s="62" t="str">
        <f t="shared" si="14"/>
        <v/>
      </c>
      <c r="AN24" s="62" t="str">
        <f t="shared" si="15"/>
        <v/>
      </c>
      <c r="AO24" s="62" t="str">
        <f t="shared" si="16"/>
        <v/>
      </c>
      <c r="AP24" s="62" t="str">
        <f t="shared" si="17"/>
        <v/>
      </c>
      <c r="AQ24" s="62"/>
      <c r="AR24" s="62" t="str">
        <f t="shared" si="8"/>
        <v/>
      </c>
      <c r="AS24" s="62" t="str">
        <f t="shared" si="9"/>
        <v/>
      </c>
      <c r="AT24" s="62" t="str">
        <f t="shared" si="10"/>
        <v/>
      </c>
      <c r="AU24" s="62">
        <f t="shared" si="18"/>
        <v>-2.0094704982742226E-2</v>
      </c>
      <c r="AV24" s="62" t="str">
        <f t="shared" si="11"/>
        <v/>
      </c>
      <c r="AW24" s="62">
        <f t="shared" si="12"/>
        <v>3.3543714000000002E-2</v>
      </c>
    </row>
    <row r="25" spans="1:49">
      <c r="A25" s="62">
        <v>1892</v>
      </c>
      <c r="B25" s="61">
        <v>5.174118</v>
      </c>
      <c r="C25" s="61">
        <v>3002</v>
      </c>
      <c r="D25" s="61">
        <v>2.2531637760000001</v>
      </c>
      <c r="H25" s="61">
        <v>0.12906296611018475</v>
      </c>
      <c r="I25" s="61">
        <v>5.3999999999999999E-2</v>
      </c>
      <c r="J25" s="61">
        <v>4.2999999999999997E-2</v>
      </c>
      <c r="K25" s="61">
        <v>0.65800000000000003</v>
      </c>
      <c r="L25" s="61">
        <v>0.86899999999999999</v>
      </c>
      <c r="M25" s="61">
        <v>19.43838676</v>
      </c>
      <c r="N25" s="62">
        <f t="shared" si="2"/>
        <v>5.7607526248501415</v>
      </c>
      <c r="O25" s="61">
        <v>10.59825</v>
      </c>
      <c r="Z25" s="61">
        <v>3.12</v>
      </c>
      <c r="AB25" s="61">
        <v>3.2860623999999998E-2</v>
      </c>
      <c r="AC25" s="63" t="str">
        <f t="shared" si="3"/>
        <v/>
      </c>
      <c r="AD25" s="20" t="str">
        <f t="shared" si="22"/>
        <v/>
      </c>
      <c r="AE25" s="62" t="str">
        <f t="shared" si="4"/>
        <v/>
      </c>
      <c r="AF25" s="20">
        <f t="shared" si="19"/>
        <v>0.12906296611018475</v>
      </c>
      <c r="AG25" s="62">
        <f t="shared" si="5"/>
        <v>2.3966300441712763E-2</v>
      </c>
      <c r="AH25" s="62">
        <f t="shared" si="6"/>
        <v>1.9084276277660163E-2</v>
      </c>
      <c r="AI25" s="62">
        <f t="shared" si="20"/>
        <v>0.29203380908605553</v>
      </c>
      <c r="AJ25" s="62">
        <f t="shared" si="21"/>
        <v>0.38567990896015542</v>
      </c>
      <c r="AK25" s="62">
        <f t="shared" si="7"/>
        <v>-9.3646099874099886E-2</v>
      </c>
      <c r="AL25" s="62" t="str">
        <f t="shared" si="13"/>
        <v/>
      </c>
      <c r="AM25" s="62" t="str">
        <f t="shared" si="14"/>
        <v/>
      </c>
      <c r="AN25" s="62" t="str">
        <f t="shared" si="15"/>
        <v/>
      </c>
      <c r="AO25" s="62" t="str">
        <f t="shared" si="16"/>
        <v/>
      </c>
      <c r="AP25" s="62" t="str">
        <f t="shared" si="17"/>
        <v/>
      </c>
      <c r="AQ25" s="62"/>
      <c r="AR25" s="62" t="str">
        <f t="shared" si="8"/>
        <v/>
      </c>
      <c r="AS25" s="62" t="str">
        <f t="shared" si="9"/>
        <v/>
      </c>
      <c r="AT25" s="62" t="str">
        <f t="shared" si="10"/>
        <v/>
      </c>
      <c r="AU25" s="62">
        <f t="shared" si="18"/>
        <v>6.9243193076220649E-2</v>
      </c>
      <c r="AV25" s="62" t="str">
        <f t="shared" si="11"/>
        <v/>
      </c>
      <c r="AW25" s="62">
        <f t="shared" si="12"/>
        <v>3.2860623999999998E-2</v>
      </c>
    </row>
    <row r="26" spans="1:49">
      <c r="A26" s="62">
        <v>1893</v>
      </c>
      <c r="B26" s="61">
        <v>5.1897551999999996</v>
      </c>
      <c r="C26" s="61">
        <v>3040</v>
      </c>
      <c r="D26" s="61">
        <v>2.2894331330000002</v>
      </c>
      <c r="H26" s="61">
        <v>0.13715185451261858</v>
      </c>
      <c r="I26" s="61">
        <v>5.3999999999999999E-2</v>
      </c>
      <c r="J26" s="61">
        <v>4.5999999999999999E-2</v>
      </c>
      <c r="K26" s="61">
        <v>0.64600000000000002</v>
      </c>
      <c r="L26" s="61">
        <v>0.82799999999999996</v>
      </c>
      <c r="M26" s="61">
        <v>20.059141709999999</v>
      </c>
      <c r="N26" s="62">
        <f t="shared" si="2"/>
        <v>5.6014363618897045</v>
      </c>
      <c r="O26" s="61">
        <v>10.37565</v>
      </c>
      <c r="Z26" s="61">
        <v>3.39</v>
      </c>
      <c r="AB26" s="61">
        <v>3.2545853999999999E-2</v>
      </c>
      <c r="AC26" s="63" t="str">
        <f t="shared" si="3"/>
        <v/>
      </c>
      <c r="AD26" s="20" t="str">
        <f t="shared" si="22"/>
        <v/>
      </c>
      <c r="AE26" s="62" t="str">
        <f t="shared" si="4"/>
        <v/>
      </c>
      <c r="AF26" s="20">
        <f t="shared" si="19"/>
        <v>0.13715185451261858</v>
      </c>
      <c r="AG26" s="62">
        <f t="shared" si="5"/>
        <v>2.3586624663389982E-2</v>
      </c>
      <c r="AH26" s="62">
        <f t="shared" si="6"/>
        <v>2.0092309898443319E-2</v>
      </c>
      <c r="AI26" s="62">
        <f t="shared" si="20"/>
        <v>0.28216591726944312</v>
      </c>
      <c r="AJ26" s="62">
        <f t="shared" si="21"/>
        <v>0.36166157817197969</v>
      </c>
      <c r="AK26" s="62">
        <f t="shared" si="7"/>
        <v>-7.9495660902536569E-2</v>
      </c>
      <c r="AL26" s="62" t="str">
        <f t="shared" si="13"/>
        <v/>
      </c>
      <c r="AM26" s="62" t="str">
        <f t="shared" si="14"/>
        <v/>
      </c>
      <c r="AN26" s="62" t="str">
        <f t="shared" si="15"/>
        <v/>
      </c>
      <c r="AO26" s="62" t="str">
        <f t="shared" si="16"/>
        <v/>
      </c>
      <c r="AP26" s="62" t="str">
        <f t="shared" si="17"/>
        <v/>
      </c>
      <c r="AQ26" s="62"/>
      <c r="AR26" s="62" t="str">
        <f t="shared" si="8"/>
        <v/>
      </c>
      <c r="AS26" s="62" t="str">
        <f t="shared" si="9"/>
        <v/>
      </c>
      <c r="AT26" s="62" t="str">
        <f t="shared" si="10"/>
        <v/>
      </c>
      <c r="AU26" s="62">
        <f t="shared" si="18"/>
        <v>5.9245072161543191E-2</v>
      </c>
      <c r="AV26" s="62" t="str">
        <f t="shared" si="11"/>
        <v/>
      </c>
      <c r="AW26" s="62">
        <f t="shared" si="12"/>
        <v>3.2545853999999999E-2</v>
      </c>
    </row>
    <row r="27" spans="1:49">
      <c r="A27" s="62">
        <v>1894</v>
      </c>
      <c r="B27" s="61">
        <v>5.1660000000000004</v>
      </c>
      <c r="C27" s="61">
        <v>3077</v>
      </c>
      <c r="D27" s="61">
        <v>2.286063929</v>
      </c>
      <c r="H27" s="61">
        <v>0.14054725065713941</v>
      </c>
      <c r="I27" s="61">
        <v>4.8000000000000001E-2</v>
      </c>
      <c r="J27" s="61">
        <v>4.9000000000000002E-2</v>
      </c>
      <c r="K27" s="61">
        <v>0.621</v>
      </c>
      <c r="L27" s="61">
        <v>0.82599999999999996</v>
      </c>
      <c r="M27" s="61">
        <v>19.28381182</v>
      </c>
      <c r="N27" s="62">
        <f t="shared" si="2"/>
        <v>5.7481138685102913</v>
      </c>
      <c r="O27" s="61">
        <v>10.31382</v>
      </c>
      <c r="Z27" s="61">
        <v>3.63</v>
      </c>
      <c r="AB27" s="61">
        <v>4.4312793000000003E-2</v>
      </c>
      <c r="AC27" s="63" t="str">
        <f t="shared" si="3"/>
        <v/>
      </c>
      <c r="AD27" s="20" t="str">
        <f t="shared" si="22"/>
        <v/>
      </c>
      <c r="AE27" s="62" t="str">
        <f t="shared" si="4"/>
        <v/>
      </c>
      <c r="AF27" s="20">
        <f t="shared" si="19"/>
        <v>0.14054725065713941</v>
      </c>
      <c r="AG27" s="62">
        <f t="shared" si="5"/>
        <v>2.0996788143626759E-2</v>
      </c>
      <c r="AH27" s="62">
        <f t="shared" si="6"/>
        <v>2.1434221229952314E-2</v>
      </c>
      <c r="AI27" s="62">
        <f t="shared" si="20"/>
        <v>0.27164594660817115</v>
      </c>
      <c r="AJ27" s="62">
        <f t="shared" si="21"/>
        <v>0.36131972930491041</v>
      </c>
      <c r="AK27" s="62">
        <f t="shared" si="7"/>
        <v>-8.9673782696739257E-2</v>
      </c>
      <c r="AL27" s="62" t="str">
        <f t="shared" si="13"/>
        <v/>
      </c>
      <c r="AM27" s="62" t="str">
        <f t="shared" si="14"/>
        <v/>
      </c>
      <c r="AN27" s="62" t="str">
        <f t="shared" si="15"/>
        <v/>
      </c>
      <c r="AO27" s="62" t="str">
        <f t="shared" si="16"/>
        <v/>
      </c>
      <c r="AP27" s="62" t="str">
        <f t="shared" si="17"/>
        <v/>
      </c>
      <c r="AQ27" s="62"/>
      <c r="AR27" s="62" t="str">
        <f t="shared" si="8"/>
        <v/>
      </c>
      <c r="AS27" s="62" t="str">
        <f t="shared" si="9"/>
        <v/>
      </c>
      <c r="AT27" s="62" t="str">
        <f t="shared" si="10"/>
        <v/>
      </c>
      <c r="AU27" s="62">
        <f t="shared" si="18"/>
        <v>8.0512799167230253E-3</v>
      </c>
      <c r="AV27" s="62" t="str">
        <f t="shared" si="11"/>
        <v/>
      </c>
      <c r="AW27" s="62">
        <f t="shared" si="12"/>
        <v>4.4312793000000003E-2</v>
      </c>
    </row>
    <row r="28" spans="1:49">
      <c r="A28" s="62">
        <v>1895</v>
      </c>
      <c r="B28" s="61">
        <v>5.1696282</v>
      </c>
      <c r="C28" s="61">
        <v>3114</v>
      </c>
      <c r="D28" s="61">
        <v>2.481259595</v>
      </c>
      <c r="H28" s="61">
        <v>0.14948053026478533</v>
      </c>
      <c r="I28" s="61">
        <v>4.7E-2</v>
      </c>
      <c r="J28" s="61">
        <v>5.0999999999999997E-2</v>
      </c>
      <c r="K28" s="61">
        <v>0.66300000000000003</v>
      </c>
      <c r="L28" s="61">
        <v>0.91600000000000004</v>
      </c>
      <c r="M28" s="61">
        <v>21.150168659999999</v>
      </c>
      <c r="N28" s="62">
        <f t="shared" si="2"/>
        <v>5.6207870652735341</v>
      </c>
      <c r="O28" s="61">
        <v>10.04175</v>
      </c>
      <c r="Z28" s="61">
        <v>3.8</v>
      </c>
      <c r="AB28" s="61">
        <v>3.9594086000000001E-2</v>
      </c>
      <c r="AC28" s="63" t="str">
        <f t="shared" si="3"/>
        <v/>
      </c>
      <c r="AD28" s="20" t="str">
        <f t="shared" si="22"/>
        <v/>
      </c>
      <c r="AE28" s="62" t="str">
        <f t="shared" si="4"/>
        <v/>
      </c>
      <c r="AF28" s="20">
        <f t="shared" si="19"/>
        <v>0.14948053026478533</v>
      </c>
      <c r="AG28" s="62">
        <f t="shared" si="5"/>
        <v>1.8941992242452164E-2</v>
      </c>
      <c r="AH28" s="62">
        <f t="shared" si="6"/>
        <v>2.0554076688618306E-2</v>
      </c>
      <c r="AI28" s="62">
        <f t="shared" si="20"/>
        <v>0.26720299695203797</v>
      </c>
      <c r="AJ28" s="62">
        <f t="shared" si="21"/>
        <v>0.36916733817204644</v>
      </c>
      <c r="AK28" s="62">
        <f t="shared" si="7"/>
        <v>-0.10196434122000847</v>
      </c>
      <c r="AL28" s="62" t="str">
        <f t="shared" si="13"/>
        <v/>
      </c>
      <c r="AM28" s="62" t="str">
        <f t="shared" si="14"/>
        <v/>
      </c>
      <c r="AN28" s="62" t="str">
        <f t="shared" si="15"/>
        <v/>
      </c>
      <c r="AO28" s="62" t="str">
        <f t="shared" si="16"/>
        <v/>
      </c>
      <c r="AP28" s="62" t="str">
        <f t="shared" si="17"/>
        <v/>
      </c>
      <c r="AQ28" s="62"/>
      <c r="AR28" s="62" t="str">
        <f t="shared" si="8"/>
        <v/>
      </c>
      <c r="AS28" s="62" t="str">
        <f t="shared" si="9"/>
        <v/>
      </c>
      <c r="AT28" s="62" t="str">
        <f t="shared" si="10"/>
        <v/>
      </c>
      <c r="AU28" s="62">
        <f t="shared" si="18"/>
        <v>5.8700076828612523E-2</v>
      </c>
      <c r="AV28" s="62" t="str">
        <f t="shared" si="11"/>
        <v/>
      </c>
      <c r="AW28" s="62">
        <f t="shared" si="12"/>
        <v>3.9594086000000001E-2</v>
      </c>
    </row>
    <row r="29" spans="1:49">
      <c r="A29" s="62">
        <v>1896</v>
      </c>
      <c r="B29" s="61">
        <v>5.1877256999999997</v>
      </c>
      <c r="C29" s="61">
        <v>3151</v>
      </c>
      <c r="D29" s="61">
        <v>2.64460841</v>
      </c>
      <c r="H29" s="61">
        <v>0.17125408747651952</v>
      </c>
      <c r="I29" s="61">
        <v>4.8000000000000001E-2</v>
      </c>
      <c r="J29" s="61">
        <v>5.5E-2</v>
      </c>
      <c r="K29" s="61">
        <v>0.68799999999999994</v>
      </c>
      <c r="L29" s="61">
        <v>0.99399999999999999</v>
      </c>
      <c r="M29" s="61">
        <v>21.3015723</v>
      </c>
      <c r="N29" s="62">
        <f t="shared" si="2"/>
        <v>5.878393896389233</v>
      </c>
      <c r="O29" s="61">
        <v>9.9180810000000008</v>
      </c>
      <c r="Z29" s="61">
        <v>4.08</v>
      </c>
      <c r="AB29" s="61">
        <v>3.7066055000000001E-2</v>
      </c>
      <c r="AC29" s="63" t="str">
        <f t="shared" si="3"/>
        <v/>
      </c>
      <c r="AD29" s="20" t="str">
        <f t="shared" si="22"/>
        <v/>
      </c>
      <c r="AE29" s="62" t="str">
        <f t="shared" si="4"/>
        <v/>
      </c>
      <c r="AF29" s="20">
        <f t="shared" si="19"/>
        <v>0.17125408747651952</v>
      </c>
      <c r="AG29" s="62">
        <f t="shared" si="5"/>
        <v>1.815013512718883E-2</v>
      </c>
      <c r="AH29" s="62">
        <f t="shared" si="6"/>
        <v>2.07970298332372E-2</v>
      </c>
      <c r="AI29" s="62">
        <f t="shared" si="20"/>
        <v>0.26015193682303989</v>
      </c>
      <c r="AJ29" s="62">
        <f t="shared" si="21"/>
        <v>0.37585904825886868</v>
      </c>
      <c r="AK29" s="62">
        <f t="shared" si="7"/>
        <v>-0.11570711143582879</v>
      </c>
      <c r="AL29" s="62" t="str">
        <f t="shared" si="13"/>
        <v/>
      </c>
      <c r="AM29" s="62" t="str">
        <f t="shared" si="14"/>
        <v/>
      </c>
      <c r="AN29" s="62" t="str">
        <f t="shared" si="15"/>
        <v/>
      </c>
      <c r="AO29" s="62" t="str">
        <f t="shared" si="16"/>
        <v/>
      </c>
      <c r="AP29" s="62" t="str">
        <f t="shared" si="17"/>
        <v/>
      </c>
      <c r="AQ29" s="62"/>
      <c r="AR29" s="62" t="str">
        <f t="shared" si="8"/>
        <v/>
      </c>
      <c r="AS29" s="62" t="str">
        <f t="shared" si="9"/>
        <v/>
      </c>
      <c r="AT29" s="62" t="str">
        <f t="shared" si="10"/>
        <v/>
      </c>
      <c r="AU29" s="62">
        <f t="shared" si="18"/>
        <v>-6.8118764249523317E-3</v>
      </c>
      <c r="AV29" s="62" t="str">
        <f t="shared" si="11"/>
        <v/>
      </c>
      <c r="AW29" s="62">
        <f t="shared" si="12"/>
        <v>3.7066055000000001E-2</v>
      </c>
    </row>
    <row r="30" spans="1:49">
      <c r="A30" s="62">
        <v>1897</v>
      </c>
      <c r="B30" s="61">
        <v>5.1936616000000004</v>
      </c>
      <c r="C30" s="61">
        <v>3188</v>
      </c>
      <c r="D30" s="61">
        <v>2.8287087569999998</v>
      </c>
      <c r="H30" s="61">
        <v>0.17972864782096648</v>
      </c>
      <c r="I30" s="61">
        <v>5.1999999999999998E-2</v>
      </c>
      <c r="J30" s="61">
        <v>5.6000000000000001E-2</v>
      </c>
      <c r="K30" s="61">
        <v>0.69299999999999995</v>
      </c>
      <c r="L30" s="61">
        <v>1.0269999999999999</v>
      </c>
      <c r="M30" s="61">
        <v>22.054191639999999</v>
      </c>
      <c r="N30" s="62">
        <f t="shared" si="2"/>
        <v>6.0025550383433472</v>
      </c>
      <c r="O30" s="61">
        <v>10.06648</v>
      </c>
      <c r="Z30" s="61">
        <v>4.1500000000000004</v>
      </c>
      <c r="AB30" s="61">
        <v>3.5889407999999998E-2</v>
      </c>
      <c r="AC30" s="63" t="str">
        <f t="shared" si="3"/>
        <v/>
      </c>
      <c r="AD30" s="20" t="str">
        <f t="shared" si="22"/>
        <v/>
      </c>
      <c r="AE30" s="62" t="str">
        <f t="shared" si="4"/>
        <v/>
      </c>
      <c r="AF30" s="20">
        <f t="shared" si="19"/>
        <v>0.17972864782096648</v>
      </c>
      <c r="AG30" s="62">
        <f t="shared" si="5"/>
        <v>1.8382945883459859E-2</v>
      </c>
      <c r="AH30" s="62">
        <f t="shared" si="6"/>
        <v>1.9797018643726003E-2</v>
      </c>
      <c r="AI30" s="62">
        <f t="shared" si="20"/>
        <v>0.24498810571610924</v>
      </c>
      <c r="AJ30" s="62">
        <f t="shared" si="21"/>
        <v>0.3630631811983322</v>
      </c>
      <c r="AK30" s="62">
        <f t="shared" si="7"/>
        <v>-0.11807507548222296</v>
      </c>
      <c r="AL30" s="62" t="str">
        <f t="shared" si="13"/>
        <v/>
      </c>
      <c r="AM30" s="62" t="str">
        <f t="shared" si="14"/>
        <v/>
      </c>
      <c r="AN30" s="62" t="str">
        <f t="shared" si="15"/>
        <v/>
      </c>
      <c r="AO30" s="62" t="str">
        <f t="shared" si="16"/>
        <v/>
      </c>
      <c r="AP30" s="62" t="str">
        <f t="shared" si="17"/>
        <v/>
      </c>
      <c r="AQ30" s="62"/>
      <c r="AR30" s="62" t="str">
        <f t="shared" si="8"/>
        <v/>
      </c>
      <c r="AS30" s="62" t="str">
        <f t="shared" si="9"/>
        <v/>
      </c>
      <c r="AT30" s="62" t="str">
        <f t="shared" si="10"/>
        <v/>
      </c>
      <c r="AU30" s="62">
        <f t="shared" si="18"/>
        <v>1.9898359418611376E-2</v>
      </c>
      <c r="AV30" s="62" t="str">
        <f t="shared" si="11"/>
        <v/>
      </c>
      <c r="AW30" s="62">
        <f t="shared" si="12"/>
        <v>3.5889407999999998E-2</v>
      </c>
    </row>
    <row r="31" spans="1:49">
      <c r="A31" s="62">
        <v>1898</v>
      </c>
      <c r="B31" s="61">
        <v>5.2373380999999997</v>
      </c>
      <c r="C31" s="61">
        <v>3226</v>
      </c>
      <c r="D31" s="61">
        <v>2.919150133</v>
      </c>
      <c r="H31" s="61">
        <v>0.18841100146326356</v>
      </c>
      <c r="I31" s="61">
        <v>5.6000000000000001E-2</v>
      </c>
      <c r="J31" s="61">
        <v>5.7000000000000002E-2</v>
      </c>
      <c r="K31" s="61">
        <v>0.72399999999999998</v>
      </c>
      <c r="L31" s="61">
        <v>1.0649999999999999</v>
      </c>
      <c r="M31" s="61">
        <v>22.07884589</v>
      </c>
      <c r="N31" s="62">
        <f t="shared" si="2"/>
        <v>6.1146706938440927</v>
      </c>
      <c r="O31" s="61">
        <v>10.44985</v>
      </c>
      <c r="Z31" s="61">
        <v>4.38</v>
      </c>
      <c r="AB31" s="61">
        <v>3.4700513000000002E-2</v>
      </c>
      <c r="AC31" s="63" t="str">
        <f t="shared" si="3"/>
        <v/>
      </c>
      <c r="AD31" s="20" t="str">
        <f t="shared" si="22"/>
        <v/>
      </c>
      <c r="AE31" s="62" t="str">
        <f t="shared" si="4"/>
        <v/>
      </c>
      <c r="AF31" s="20">
        <f t="shared" si="19"/>
        <v>0.18841100146326356</v>
      </c>
      <c r="AG31" s="62">
        <f t="shared" si="5"/>
        <v>1.918366560422468E-2</v>
      </c>
      <c r="AH31" s="62">
        <f t="shared" si="6"/>
        <v>1.9526231061442977E-2</v>
      </c>
      <c r="AI31" s="62">
        <f t="shared" si="20"/>
        <v>0.24801739102604764</v>
      </c>
      <c r="AJ31" s="62">
        <f t="shared" si="21"/>
        <v>0.36483221193748722</v>
      </c>
      <c r="AK31" s="62">
        <f t="shared" si="7"/>
        <v>-0.11681482091143958</v>
      </c>
      <c r="AL31" s="62" t="str">
        <f t="shared" si="13"/>
        <v/>
      </c>
      <c r="AM31" s="62" t="str">
        <f t="shared" si="14"/>
        <v/>
      </c>
      <c r="AN31" s="62" t="str">
        <f t="shared" si="15"/>
        <v/>
      </c>
      <c r="AO31" s="62" t="str">
        <f t="shared" si="16"/>
        <v/>
      </c>
      <c r="AP31" s="62" t="str">
        <f t="shared" si="17"/>
        <v/>
      </c>
      <c r="AQ31" s="62"/>
      <c r="AR31" s="62" t="str">
        <f t="shared" si="8"/>
        <v/>
      </c>
      <c r="AS31" s="62" t="str">
        <f t="shared" si="9"/>
        <v/>
      </c>
      <c r="AT31" s="62" t="str">
        <f t="shared" si="10"/>
        <v/>
      </c>
      <c r="AU31" s="62">
        <f t="shared" si="18"/>
        <v>2.2994302811187865E-2</v>
      </c>
      <c r="AV31" s="62" t="str">
        <f t="shared" si="11"/>
        <v/>
      </c>
      <c r="AW31" s="62">
        <f t="shared" si="12"/>
        <v>3.4700513000000002E-2</v>
      </c>
    </row>
    <row r="32" spans="1:49">
      <c r="A32" s="62">
        <v>1899</v>
      </c>
      <c r="B32" s="61">
        <v>5.214016</v>
      </c>
      <c r="C32" s="61">
        <v>3263</v>
      </c>
      <c r="D32" s="61">
        <v>2.9785155740000002</v>
      </c>
      <c r="H32" s="61">
        <v>0.19633941319780782</v>
      </c>
      <c r="I32" s="61">
        <v>5.8999999999999997E-2</v>
      </c>
      <c r="J32" s="61">
        <v>6.2E-2</v>
      </c>
      <c r="K32" s="61">
        <v>0.79600000000000004</v>
      </c>
      <c r="L32" s="61">
        <v>1.1599999999999999</v>
      </c>
      <c r="M32" s="61">
        <v>22.984914870000001</v>
      </c>
      <c r="N32" s="62">
        <f t="shared" si="2"/>
        <v>5.9251216942859495</v>
      </c>
      <c r="O32" s="61">
        <v>10.128310000000001</v>
      </c>
      <c r="Z32" s="61">
        <v>4.8499999999999996</v>
      </c>
      <c r="AB32" s="61">
        <v>3.5917933999999999E-2</v>
      </c>
      <c r="AC32" s="63" t="str">
        <f t="shared" si="3"/>
        <v/>
      </c>
      <c r="AD32" s="20" t="str">
        <f t="shared" si="22"/>
        <v/>
      </c>
      <c r="AE32" s="62" t="str">
        <f t="shared" si="4"/>
        <v/>
      </c>
      <c r="AF32" s="20">
        <f t="shared" si="19"/>
        <v>0.19633941319780782</v>
      </c>
      <c r="AG32" s="62">
        <f t="shared" si="5"/>
        <v>1.9808524929337837E-2</v>
      </c>
      <c r="AH32" s="62">
        <f t="shared" si="6"/>
        <v>2.0815738061338067E-2</v>
      </c>
      <c r="AI32" s="62">
        <f t="shared" si="20"/>
        <v>0.26724721769072746</v>
      </c>
      <c r="AJ32" s="62">
        <f t="shared" si="21"/>
        <v>0.38945574437342184</v>
      </c>
      <c r="AK32" s="62">
        <f t="shared" si="7"/>
        <v>-0.12220852668269439</v>
      </c>
      <c r="AL32" s="62" t="str">
        <f t="shared" si="13"/>
        <v/>
      </c>
      <c r="AM32" s="62" t="str">
        <f t="shared" si="14"/>
        <v/>
      </c>
      <c r="AN32" s="62" t="str">
        <f t="shared" si="15"/>
        <v/>
      </c>
      <c r="AO32" s="62" t="str">
        <f t="shared" si="16"/>
        <v/>
      </c>
      <c r="AP32" s="62" t="str">
        <f t="shared" si="17"/>
        <v/>
      </c>
      <c r="AQ32" s="62"/>
      <c r="AR32" s="62" t="str">
        <f t="shared" si="8"/>
        <v/>
      </c>
      <c r="AS32" s="62" t="str">
        <f t="shared" si="9"/>
        <v/>
      </c>
      <c r="AT32" s="62" t="str">
        <f t="shared" si="10"/>
        <v/>
      </c>
      <c r="AU32" s="62">
        <f t="shared" si="18"/>
        <v>7.5289689566493956E-2</v>
      </c>
      <c r="AV32" s="62" t="str">
        <f t="shared" si="11"/>
        <v/>
      </c>
      <c r="AW32" s="62">
        <f t="shared" si="12"/>
        <v>3.5917933999999999E-2</v>
      </c>
    </row>
    <row r="33" spans="1:49">
      <c r="A33" s="62">
        <v>1900</v>
      </c>
      <c r="B33" s="61">
        <v>5.2010632000000001</v>
      </c>
      <c r="C33" s="61">
        <v>3300</v>
      </c>
      <c r="D33" s="61">
        <v>3.072681819</v>
      </c>
      <c r="H33" s="61">
        <v>0.18430154287744671</v>
      </c>
      <c r="I33" s="61">
        <v>0.06</v>
      </c>
      <c r="J33" s="61">
        <v>5.8999999999999997E-2</v>
      </c>
      <c r="K33" s="61">
        <v>0.83599999999999997</v>
      </c>
      <c r="L33" s="61">
        <v>1.111</v>
      </c>
      <c r="M33" s="61">
        <v>22.901847459999999</v>
      </c>
      <c r="N33" s="62">
        <f t="shared" si="2"/>
        <v>6.0658337877354205</v>
      </c>
      <c r="O33" s="61">
        <v>9.7573150000000002</v>
      </c>
      <c r="Z33" s="61">
        <v>4.75</v>
      </c>
      <c r="AB33" s="61">
        <v>3.6872696000000003E-2</v>
      </c>
      <c r="AC33" s="63" t="str">
        <f t="shared" si="3"/>
        <v/>
      </c>
      <c r="AD33" s="20" t="str">
        <f t="shared" si="22"/>
        <v/>
      </c>
      <c r="AE33" s="62" t="str">
        <f t="shared" si="4"/>
        <v/>
      </c>
      <c r="AF33" s="20">
        <f t="shared" si="19"/>
        <v>0.18430154287744671</v>
      </c>
      <c r="AG33" s="62">
        <f t="shared" si="5"/>
        <v>1.9526916073440665E-2</v>
      </c>
      <c r="AH33" s="62">
        <f t="shared" si="6"/>
        <v>1.9201467472216651E-2</v>
      </c>
      <c r="AI33" s="62">
        <f t="shared" si="20"/>
        <v>0.27207503062327326</v>
      </c>
      <c r="AJ33" s="62">
        <f t="shared" si="21"/>
        <v>0.36157339595987631</v>
      </c>
      <c r="AK33" s="62">
        <f t="shared" si="7"/>
        <v>-8.9498365336603047E-2</v>
      </c>
      <c r="AL33" s="62" t="str">
        <f t="shared" si="13"/>
        <v/>
      </c>
      <c r="AM33" s="62" t="str">
        <f t="shared" si="14"/>
        <v/>
      </c>
      <c r="AN33" s="62" t="str">
        <f t="shared" si="15"/>
        <v/>
      </c>
      <c r="AO33" s="62" t="str">
        <f t="shared" si="16"/>
        <v/>
      </c>
      <c r="AP33" s="62" t="str">
        <f t="shared" si="17"/>
        <v/>
      </c>
      <c r="AQ33" s="62"/>
      <c r="AR33" s="62" t="str">
        <f t="shared" si="8"/>
        <v/>
      </c>
      <c r="AS33" s="62" t="str">
        <f t="shared" si="9"/>
        <v/>
      </c>
      <c r="AT33" s="62" t="str">
        <f t="shared" si="10"/>
        <v/>
      </c>
      <c r="AU33" s="62">
        <f t="shared" si="18"/>
        <v>2.5029217676365147E-2</v>
      </c>
      <c r="AV33" s="62" t="str">
        <f t="shared" si="11"/>
        <v/>
      </c>
      <c r="AW33" s="62">
        <f t="shared" si="12"/>
        <v>3.6872696000000003E-2</v>
      </c>
    </row>
    <row r="34" spans="1:49">
      <c r="A34" s="62">
        <v>1901</v>
      </c>
      <c r="B34" s="61">
        <v>5.1761699999999999</v>
      </c>
      <c r="C34" s="61">
        <v>3341</v>
      </c>
      <c r="D34" s="61">
        <v>3.0744998419999998</v>
      </c>
      <c r="H34" s="61">
        <v>0.17596358036960513</v>
      </c>
      <c r="I34" s="61">
        <v>6.0999999999999999E-2</v>
      </c>
      <c r="J34" s="61">
        <v>5.8000000000000003E-2</v>
      </c>
      <c r="K34" s="61">
        <v>0.83699999999999997</v>
      </c>
      <c r="L34" s="61">
        <v>1.05</v>
      </c>
      <c r="M34" s="61">
        <v>22.324774510000001</v>
      </c>
      <c r="N34" s="62">
        <f t="shared" si="2"/>
        <v>6.1499033574812652</v>
      </c>
      <c r="O34" s="61">
        <v>9.8809810000000002</v>
      </c>
      <c r="Z34" s="61">
        <v>4.1900000000000004</v>
      </c>
      <c r="AB34" s="61">
        <v>3.5554917999999998E-2</v>
      </c>
      <c r="AC34" s="63" t="str">
        <f t="shared" si="3"/>
        <v/>
      </c>
      <c r="AD34" s="20" t="str">
        <f t="shared" si="22"/>
        <v/>
      </c>
      <c r="AE34" s="62" t="str">
        <f t="shared" si="4"/>
        <v/>
      </c>
      <c r="AF34" s="20">
        <f t="shared" si="19"/>
        <v>0.17596358036960513</v>
      </c>
      <c r="AG34" s="62">
        <f t="shared" si="5"/>
        <v>1.9840625511406352E-2</v>
      </c>
      <c r="AH34" s="62">
        <f t="shared" si="6"/>
        <v>1.886485704363227E-2</v>
      </c>
      <c r="AI34" s="62">
        <f t="shared" si="20"/>
        <v>0.27223940250896916</v>
      </c>
      <c r="AJ34" s="62">
        <f t="shared" si="21"/>
        <v>0.34151896372092905</v>
      </c>
      <c r="AK34" s="62">
        <f t="shared" si="7"/>
        <v>-6.9279561211959884E-2</v>
      </c>
      <c r="AL34" s="62" t="str">
        <f t="shared" si="13"/>
        <v/>
      </c>
      <c r="AM34" s="62" t="str">
        <f t="shared" si="14"/>
        <v/>
      </c>
      <c r="AN34" s="62" t="str">
        <f t="shared" si="15"/>
        <v/>
      </c>
      <c r="AO34" s="62" t="str">
        <f t="shared" si="16"/>
        <v/>
      </c>
      <c r="AP34" s="62" t="str">
        <f t="shared" si="17"/>
        <v/>
      </c>
      <c r="AQ34" s="62"/>
      <c r="AR34" s="62" t="str">
        <f t="shared" si="8"/>
        <v/>
      </c>
      <c r="AS34" s="62" t="str">
        <f t="shared" si="9"/>
        <v/>
      </c>
      <c r="AT34" s="62" t="str">
        <f t="shared" si="10"/>
        <v/>
      </c>
      <c r="AU34" s="62">
        <f t="shared" si="18"/>
        <v>3.373564078962827E-2</v>
      </c>
      <c r="AV34" s="62" t="str">
        <f t="shared" si="11"/>
        <v/>
      </c>
      <c r="AW34" s="62">
        <f t="shared" si="12"/>
        <v>3.5554917999999998E-2</v>
      </c>
    </row>
    <row r="35" spans="1:49">
      <c r="A35" s="62">
        <v>1902</v>
      </c>
      <c r="B35" s="61">
        <v>5.1852621000000001</v>
      </c>
      <c r="C35" s="61">
        <v>3384</v>
      </c>
      <c r="D35" s="61">
        <v>3.20938167</v>
      </c>
      <c r="H35" s="61">
        <v>0.15448458642352919</v>
      </c>
      <c r="I35" s="61">
        <v>6.0999999999999999E-2</v>
      </c>
      <c r="J35" s="61">
        <v>6.2E-2</v>
      </c>
      <c r="K35" s="61">
        <v>0.874</v>
      </c>
      <c r="L35" s="61">
        <v>1.129</v>
      </c>
      <c r="M35" s="61">
        <v>22.557404170000002</v>
      </c>
      <c r="N35" s="62">
        <f t="shared" si="2"/>
        <v>6.2727685753008675</v>
      </c>
      <c r="O35" s="61">
        <v>9.9428149999999995</v>
      </c>
      <c r="Z35" s="61">
        <v>3.99</v>
      </c>
      <c r="AB35" s="61">
        <v>3.5226155000000002E-2</v>
      </c>
      <c r="AC35" s="63" t="str">
        <f t="shared" si="3"/>
        <v/>
      </c>
      <c r="AD35" s="20" t="str">
        <f t="shared" si="22"/>
        <v/>
      </c>
      <c r="AE35" s="62" t="str">
        <f t="shared" si="4"/>
        <v/>
      </c>
      <c r="AF35" s="20">
        <f t="shared" si="19"/>
        <v>0.15448458642352919</v>
      </c>
      <c r="AG35" s="62">
        <f t="shared" si="5"/>
        <v>1.9006776467318704E-2</v>
      </c>
      <c r="AH35" s="62">
        <f t="shared" si="6"/>
        <v>1.9318362966782944E-2</v>
      </c>
      <c r="AI35" s="62">
        <f t="shared" si="20"/>
        <v>0.27232660053174668</v>
      </c>
      <c r="AJ35" s="62">
        <f t="shared" si="21"/>
        <v>0.35178115789512815</v>
      </c>
      <c r="AK35" s="62">
        <f t="shared" si="7"/>
        <v>-7.9454557363381473E-2</v>
      </c>
      <c r="AL35" s="62" t="str">
        <f t="shared" si="13"/>
        <v/>
      </c>
      <c r="AM35" s="62" t="str">
        <f t="shared" si="14"/>
        <v/>
      </c>
      <c r="AN35" s="62" t="str">
        <f t="shared" si="15"/>
        <v/>
      </c>
      <c r="AO35" s="62" t="str">
        <f t="shared" si="16"/>
        <v/>
      </c>
      <c r="AP35" s="62" t="str">
        <f t="shared" si="17"/>
        <v/>
      </c>
      <c r="AQ35" s="62"/>
      <c r="AR35" s="62" t="str">
        <f t="shared" si="8"/>
        <v/>
      </c>
      <c r="AS35" s="62" t="str">
        <f t="shared" si="9"/>
        <v/>
      </c>
      <c r="AT35" s="62" t="str">
        <f t="shared" si="10"/>
        <v/>
      </c>
      <c r="AU35" s="62">
        <f t="shared" si="18"/>
        <v>2.2118551218802608E-2</v>
      </c>
      <c r="AV35" s="62" t="str">
        <f t="shared" si="11"/>
        <v/>
      </c>
      <c r="AW35" s="62">
        <f t="shared" si="12"/>
        <v>3.5226155000000002E-2</v>
      </c>
    </row>
    <row r="36" spans="1:49">
      <c r="A36" s="62">
        <v>1903</v>
      </c>
      <c r="B36" s="61">
        <v>5.1774192000000001</v>
      </c>
      <c r="C36" s="61">
        <v>3428</v>
      </c>
      <c r="D36" s="61">
        <v>3.2451477089999998</v>
      </c>
      <c r="H36" s="61">
        <v>0.14097971526770062</v>
      </c>
      <c r="I36" s="61">
        <v>6.3E-2</v>
      </c>
      <c r="J36" s="61">
        <v>6.6000000000000003E-2</v>
      </c>
      <c r="K36" s="61">
        <v>0.88900000000000001</v>
      </c>
      <c r="L36" s="61">
        <v>1.196</v>
      </c>
      <c r="M36" s="61">
        <v>21.857571499999999</v>
      </c>
      <c r="N36" s="62">
        <f t="shared" si="2"/>
        <v>6.461734668439167</v>
      </c>
      <c r="O36" s="61">
        <v>10.14068</v>
      </c>
      <c r="Z36" s="61">
        <v>3.97</v>
      </c>
      <c r="AB36" s="61">
        <v>4.6841222000000002E-2</v>
      </c>
      <c r="AC36" s="63" t="str">
        <f t="shared" si="3"/>
        <v/>
      </c>
      <c r="AD36" s="20" t="str">
        <f t="shared" si="22"/>
        <v/>
      </c>
      <c r="AE36" s="62" t="str">
        <f t="shared" si="4"/>
        <v/>
      </c>
      <c r="AF36" s="20">
        <f t="shared" si="19"/>
        <v>0.14097971526770062</v>
      </c>
      <c r="AG36" s="62">
        <f t="shared" si="5"/>
        <v>1.9413600134526265E-2</v>
      </c>
      <c r="AH36" s="62">
        <f t="shared" si="6"/>
        <v>2.0338057283789422E-2</v>
      </c>
      <c r="AI36" s="62">
        <f t="shared" si="20"/>
        <v>0.27394746856498176</v>
      </c>
      <c r="AJ36" s="62">
        <f t="shared" si="21"/>
        <v>0.36855025017291132</v>
      </c>
      <c r="AK36" s="62">
        <f t="shared" si="7"/>
        <v>-9.4602781607929565E-2</v>
      </c>
      <c r="AL36" s="62" t="str">
        <f t="shared" si="13"/>
        <v/>
      </c>
      <c r="AM36" s="62" t="str">
        <f t="shared" si="14"/>
        <v/>
      </c>
      <c r="AN36" s="62" t="str">
        <f t="shared" si="15"/>
        <v/>
      </c>
      <c r="AO36" s="62" t="str">
        <f t="shared" si="16"/>
        <v/>
      </c>
      <c r="AP36" s="62" t="str">
        <f t="shared" si="17"/>
        <v/>
      </c>
      <c r="AQ36" s="62"/>
      <c r="AR36" s="62" t="str">
        <f t="shared" si="8"/>
        <v/>
      </c>
      <c r="AS36" s="62" t="str">
        <f t="shared" si="9"/>
        <v/>
      </c>
      <c r="AT36" s="62" t="str">
        <f t="shared" si="10"/>
        <v/>
      </c>
      <c r="AU36" s="62">
        <f t="shared" si="18"/>
        <v>1.0220009971026203E-2</v>
      </c>
      <c r="AV36" s="62" t="str">
        <f t="shared" si="11"/>
        <v/>
      </c>
      <c r="AW36" s="62">
        <f t="shared" si="12"/>
        <v>4.6841222000000002E-2</v>
      </c>
    </row>
    <row r="37" spans="1:49">
      <c r="A37" s="62">
        <v>1904</v>
      </c>
      <c r="B37" s="61">
        <v>5.1801880000000002</v>
      </c>
      <c r="C37" s="61">
        <v>3472</v>
      </c>
      <c r="D37" s="61">
        <v>3.445133861</v>
      </c>
      <c r="H37" s="61">
        <v>0.14524834742084944</v>
      </c>
      <c r="I37" s="61">
        <v>6.6000000000000003E-2</v>
      </c>
      <c r="J37" s="61">
        <v>6.6000000000000003E-2</v>
      </c>
      <c r="K37" s="61">
        <v>0.89100000000000001</v>
      </c>
      <c r="L37" s="61">
        <v>1.24</v>
      </c>
      <c r="M37" s="61">
        <v>22.576329619999999</v>
      </c>
      <c r="N37" s="62">
        <f t="shared" si="2"/>
        <v>6.5573810315471981</v>
      </c>
      <c r="O37" s="61">
        <v>10.14068</v>
      </c>
      <c r="Z37" s="61">
        <v>3.89</v>
      </c>
      <c r="AB37" s="61">
        <v>3.7879819000000002E-2</v>
      </c>
      <c r="AC37" s="63" t="str">
        <f t="shared" si="3"/>
        <v/>
      </c>
      <c r="AD37" s="20" t="str">
        <f t="shared" si="22"/>
        <v/>
      </c>
      <c r="AE37" s="62" t="str">
        <f t="shared" si="4"/>
        <v/>
      </c>
      <c r="AF37" s="20">
        <f t="shared" si="19"/>
        <v>0.14524834742084944</v>
      </c>
      <c r="AG37" s="62">
        <f t="shared" si="5"/>
        <v>1.9157455896602678E-2</v>
      </c>
      <c r="AH37" s="62">
        <f t="shared" si="6"/>
        <v>1.9157455896602678E-2</v>
      </c>
      <c r="AI37" s="62">
        <f t="shared" si="20"/>
        <v>0.25862565460413617</v>
      </c>
      <c r="AJ37" s="62">
        <f t="shared" si="21"/>
        <v>0.35992795926950488</v>
      </c>
      <c r="AK37" s="62">
        <f t="shared" si="7"/>
        <v>-0.10130230466536871</v>
      </c>
      <c r="AL37" s="62" t="str">
        <f t="shared" si="13"/>
        <v/>
      </c>
      <c r="AM37" s="62" t="str">
        <f t="shared" ref="AM37:AM68" si="23">IF(OR(Q37="",Q36="",$N37="",$N36=""),"",LN((Q37/Q36)/($N37/$N36)))</f>
        <v/>
      </c>
      <c r="AN37" s="62" t="str">
        <f t="shared" ref="AN37:AN68" si="24">IF(OR(R37="",R36="",$N37="",$N36=""),"",LN((R37/R36)/($N37/$N36)))</f>
        <v/>
      </c>
      <c r="AO37" s="62" t="str">
        <f t="shared" ref="AO37:AO68" si="25">IF(OR(S37="",S36="",$N37="",$N36=""),"",LN((S37/S36)/($N37/$N36)))</f>
        <v/>
      </c>
      <c r="AP37" s="62" t="str">
        <f t="shared" ref="AP37:AP68" si="26">IF(OR(T37="",T36="",$N37="",$N36=""),"",LN((T37/T36)/($N37/$N36)))</f>
        <v/>
      </c>
      <c r="AQ37" s="62"/>
      <c r="AR37" s="62" t="str">
        <f t="shared" si="8"/>
        <v/>
      </c>
      <c r="AS37" s="62" t="str">
        <f t="shared" si="9"/>
        <v/>
      </c>
      <c r="AT37" s="62" t="str">
        <f t="shared" si="10"/>
        <v/>
      </c>
      <c r="AU37" s="62">
        <f t="shared" si="18"/>
        <v>2.5006516029005457E-2</v>
      </c>
      <c r="AV37" s="62" t="str">
        <f t="shared" si="11"/>
        <v/>
      </c>
      <c r="AW37" s="62">
        <f t="shared" si="12"/>
        <v>3.7879819000000002E-2</v>
      </c>
    </row>
    <row r="38" spans="1:49">
      <c r="A38" s="62">
        <v>1905</v>
      </c>
      <c r="B38" s="61">
        <v>5.1790640000000003</v>
      </c>
      <c r="C38" s="61">
        <v>3461</v>
      </c>
      <c r="D38" s="61">
        <v>3.6612391930000001</v>
      </c>
      <c r="H38" s="61">
        <v>0.15726915660763452</v>
      </c>
      <c r="I38" s="61">
        <v>6.6000000000000003E-2</v>
      </c>
      <c r="J38" s="61">
        <v>7.8E-2</v>
      </c>
      <c r="K38" s="61">
        <v>0.96899999999999997</v>
      </c>
      <c r="L38" s="61">
        <v>1.38</v>
      </c>
      <c r="M38" s="61">
        <v>23.162200349999999</v>
      </c>
      <c r="N38" s="62">
        <f t="shared" si="2"/>
        <v>6.8140303296193681</v>
      </c>
      <c r="O38" s="61">
        <v>10.48695</v>
      </c>
      <c r="Z38" s="61">
        <v>4.04</v>
      </c>
      <c r="AB38" s="61">
        <v>3.6835707000000002E-2</v>
      </c>
      <c r="AC38" s="63" t="str">
        <f t="shared" si="3"/>
        <v/>
      </c>
      <c r="AD38" s="20" t="str">
        <f t="shared" si="22"/>
        <v/>
      </c>
      <c r="AE38" s="62" t="str">
        <f t="shared" si="4"/>
        <v/>
      </c>
      <c r="AF38" s="20">
        <f t="shared" ref="AF38:AF69" si="27">IF(H38="","",H38)</f>
        <v>0.15726915660763452</v>
      </c>
      <c r="AG38" s="62">
        <f t="shared" si="5"/>
        <v>1.8026683459028511E-2</v>
      </c>
      <c r="AH38" s="62">
        <f t="shared" si="6"/>
        <v>2.1304262269760968E-2</v>
      </c>
      <c r="AI38" s="62">
        <f t="shared" si="20"/>
        <v>0.26466448896664585</v>
      </c>
      <c r="AJ38" s="62">
        <f t="shared" si="21"/>
        <v>0.37692156323423248</v>
      </c>
      <c r="AK38" s="62">
        <f t="shared" si="7"/>
        <v>-0.11225707426758663</v>
      </c>
      <c r="AL38" s="62" t="str">
        <f t="shared" si="13"/>
        <v/>
      </c>
      <c r="AM38" s="62" t="str">
        <f t="shared" si="23"/>
        <v/>
      </c>
      <c r="AN38" s="62" t="str">
        <f t="shared" si="24"/>
        <v/>
      </c>
      <c r="AO38" s="62" t="str">
        <f t="shared" si="25"/>
        <v/>
      </c>
      <c r="AP38" s="62" t="str">
        <f t="shared" si="26"/>
        <v/>
      </c>
      <c r="AQ38" s="62"/>
      <c r="AR38" s="62" t="str">
        <f t="shared" si="8"/>
        <v/>
      </c>
      <c r="AS38" s="62" t="str">
        <f t="shared" si="9"/>
        <v/>
      </c>
      <c r="AT38" s="62" t="str">
        <f t="shared" si="10"/>
        <v/>
      </c>
      <c r="AU38" s="62">
        <f t="shared" si="18"/>
        <v>5.0751994239918441E-4</v>
      </c>
      <c r="AV38" s="62" t="str">
        <f t="shared" si="11"/>
        <v/>
      </c>
      <c r="AW38" s="62">
        <f t="shared" si="12"/>
        <v>3.6835707000000002E-2</v>
      </c>
    </row>
    <row r="39" spans="1:49">
      <c r="A39" s="62">
        <v>1906</v>
      </c>
      <c r="B39" s="61">
        <v>5.1914528999999998</v>
      </c>
      <c r="C39" s="61">
        <v>3560</v>
      </c>
      <c r="D39" s="61">
        <v>4.0406232610000004</v>
      </c>
      <c r="H39" s="61">
        <v>0.1768291557599018</v>
      </c>
      <c r="I39" s="61">
        <v>7.1999999999999995E-2</v>
      </c>
      <c r="J39" s="61">
        <v>7.6999999999999999E-2</v>
      </c>
      <c r="K39" s="61">
        <v>1.071</v>
      </c>
      <c r="L39" s="61">
        <v>1.4690000000000001</v>
      </c>
      <c r="M39" s="61">
        <v>24.90518368</v>
      </c>
      <c r="N39" s="62">
        <f t="shared" si="2"/>
        <v>6.7993278941717152</v>
      </c>
      <c r="O39" s="61">
        <v>10.78375</v>
      </c>
      <c r="Z39" s="61">
        <v>4.59</v>
      </c>
      <c r="AB39" s="61">
        <v>3.2059058000000001E-2</v>
      </c>
      <c r="AC39" s="63" t="str">
        <f t="shared" si="3"/>
        <v/>
      </c>
      <c r="AD39" s="20" t="str">
        <f t="shared" ref="AD39:AD70" si="28">IF(F39="","",F39)</f>
        <v/>
      </c>
      <c r="AE39" s="62" t="str">
        <f t="shared" si="4"/>
        <v/>
      </c>
      <c r="AF39" s="20">
        <f t="shared" si="27"/>
        <v>0.1768291557599018</v>
      </c>
      <c r="AG39" s="62">
        <f t="shared" si="5"/>
        <v>1.7819033190978797E-2</v>
      </c>
      <c r="AH39" s="62">
        <f t="shared" si="6"/>
        <v>1.9056466051463439E-2</v>
      </c>
      <c r="AI39" s="62">
        <f t="shared" si="20"/>
        <v>0.26505811871580964</v>
      </c>
      <c r="AJ39" s="62">
        <f t="shared" si="21"/>
        <v>0.36355777441038695</v>
      </c>
      <c r="AK39" s="62">
        <f t="shared" si="7"/>
        <v>-9.8499655694577304E-2</v>
      </c>
      <c r="AL39" s="62" t="str">
        <f t="shared" si="13"/>
        <v/>
      </c>
      <c r="AM39" s="62" t="str">
        <f t="shared" si="23"/>
        <v/>
      </c>
      <c r="AN39" s="62" t="str">
        <f t="shared" si="24"/>
        <v/>
      </c>
      <c r="AO39" s="62" t="str">
        <f t="shared" si="25"/>
        <v/>
      </c>
      <c r="AP39" s="62" t="str">
        <f t="shared" si="26"/>
        <v/>
      </c>
      <c r="AQ39" s="62"/>
      <c r="AR39" s="62" t="str">
        <f t="shared" si="8"/>
        <v/>
      </c>
      <c r="AS39" s="62" t="str">
        <f t="shared" si="9"/>
        <v/>
      </c>
      <c r="AT39" s="62" t="str">
        <f t="shared" si="10"/>
        <v/>
      </c>
      <c r="AU39" s="62">
        <f t="shared" si="18"/>
        <v>4.2560002098273764E-2</v>
      </c>
      <c r="AV39" s="62" t="str">
        <f t="shared" si="11"/>
        <v/>
      </c>
      <c r="AW39" s="62">
        <f t="shared" si="12"/>
        <v>3.2059058000000001E-2</v>
      </c>
    </row>
    <row r="40" spans="1:49">
      <c r="A40" s="62">
        <v>1907</v>
      </c>
      <c r="B40" s="61">
        <v>5.1906876000000004</v>
      </c>
      <c r="C40" s="61">
        <v>3604</v>
      </c>
      <c r="D40" s="61">
        <v>4.265064733</v>
      </c>
      <c r="H40" s="61">
        <v>0.19500290194500999</v>
      </c>
      <c r="I40" s="61">
        <v>8.1000000000000003E-2</v>
      </c>
      <c r="J40" s="61">
        <v>8.6999999999999994E-2</v>
      </c>
      <c r="K40" s="61">
        <v>1.153</v>
      </c>
      <c r="L40" s="61">
        <v>1.6870000000000001</v>
      </c>
      <c r="M40" s="61">
        <v>24.7263637</v>
      </c>
      <c r="N40" s="62">
        <f t="shared" si="2"/>
        <v>7.1406535823907245</v>
      </c>
      <c r="O40" s="61">
        <v>11.092919999999999</v>
      </c>
      <c r="Z40" s="61">
        <v>5.5</v>
      </c>
      <c r="AB40" s="61">
        <v>2.9588119999999999E-2</v>
      </c>
      <c r="AC40" s="63" t="str">
        <f t="shared" si="3"/>
        <v/>
      </c>
      <c r="AD40" s="20" t="str">
        <f t="shared" si="28"/>
        <v/>
      </c>
      <c r="AE40" s="62" t="str">
        <f t="shared" si="4"/>
        <v/>
      </c>
      <c r="AF40" s="20">
        <f t="shared" si="27"/>
        <v>0.19500290194500999</v>
      </c>
      <c r="AG40" s="62">
        <f t="shared" si="5"/>
        <v>1.8991505421542685E-2</v>
      </c>
      <c r="AH40" s="62">
        <f t="shared" si="6"/>
        <v>2.0398283600916216E-2</v>
      </c>
      <c r="AI40" s="62">
        <f t="shared" si="20"/>
        <v>0.27033587346961374</v>
      </c>
      <c r="AJ40" s="62">
        <f t="shared" si="21"/>
        <v>0.39553913143385816</v>
      </c>
      <c r="AK40" s="62">
        <f t="shared" si="7"/>
        <v>-0.12520325796424442</v>
      </c>
      <c r="AL40" s="62" t="str">
        <f t="shared" si="13"/>
        <v/>
      </c>
      <c r="AM40" s="62" t="str">
        <f t="shared" si="23"/>
        <v/>
      </c>
      <c r="AN40" s="62" t="str">
        <f t="shared" si="24"/>
        <v/>
      </c>
      <c r="AO40" s="62" t="str">
        <f t="shared" si="25"/>
        <v/>
      </c>
      <c r="AP40" s="62" t="str">
        <f t="shared" si="26"/>
        <v/>
      </c>
      <c r="AQ40" s="62"/>
      <c r="AR40" s="62" t="str">
        <f t="shared" si="8"/>
        <v/>
      </c>
      <c r="AS40" s="62" t="str">
        <f t="shared" si="9"/>
        <v/>
      </c>
      <c r="AT40" s="62" t="str">
        <f t="shared" si="10"/>
        <v/>
      </c>
      <c r="AU40" s="62">
        <f t="shared" si="18"/>
        <v>-3.0805421073323708E-3</v>
      </c>
      <c r="AV40" s="62" t="str">
        <f t="shared" si="11"/>
        <v/>
      </c>
      <c r="AW40" s="62">
        <f t="shared" si="12"/>
        <v>2.9588119999999999E-2</v>
      </c>
    </row>
    <row r="41" spans="1:49">
      <c r="A41" s="62">
        <v>1908</v>
      </c>
      <c r="B41" s="61">
        <v>5.1701744999999999</v>
      </c>
      <c r="C41" s="61">
        <v>3647</v>
      </c>
      <c r="D41" s="61">
        <v>4.2895408340000003</v>
      </c>
      <c r="H41" s="61">
        <v>0.20114040950218603</v>
      </c>
      <c r="I41" s="61">
        <v>8.7999999999999995E-2</v>
      </c>
      <c r="J41" s="61">
        <v>8.5000000000000006E-2</v>
      </c>
      <c r="K41" s="61">
        <v>1.038</v>
      </c>
      <c r="L41" s="61">
        <v>1.4870000000000001</v>
      </c>
      <c r="M41" s="61">
        <v>24.02213214</v>
      </c>
      <c r="N41" s="62">
        <f t="shared" si="2"/>
        <v>7.3050108316155242</v>
      </c>
      <c r="O41" s="61">
        <v>11.24132</v>
      </c>
      <c r="Z41" s="61">
        <v>3.5</v>
      </c>
      <c r="AB41" s="61">
        <v>3.0352917E-2</v>
      </c>
      <c r="AC41" s="63" t="str">
        <f t="shared" si="3"/>
        <v/>
      </c>
      <c r="AD41" s="20" t="str">
        <f t="shared" si="28"/>
        <v/>
      </c>
      <c r="AE41" s="62" t="str">
        <f t="shared" si="4"/>
        <v/>
      </c>
      <c r="AF41" s="20">
        <f t="shared" si="27"/>
        <v>0.20114040950218603</v>
      </c>
      <c r="AG41" s="62">
        <f t="shared" si="5"/>
        <v>2.0515016269920881E-2</v>
      </c>
      <c r="AH41" s="62">
        <f t="shared" si="6"/>
        <v>1.9815640715264492E-2</v>
      </c>
      <c r="AI41" s="62">
        <f t="shared" si="20"/>
        <v>0.24198394191111225</v>
      </c>
      <c r="AJ41" s="62">
        <f t="shared" si="21"/>
        <v>0.34665714992468588</v>
      </c>
      <c r="AK41" s="62">
        <f t="shared" si="7"/>
        <v>-0.10467320801357363</v>
      </c>
      <c r="AL41" s="62" t="str">
        <f t="shared" si="13"/>
        <v/>
      </c>
      <c r="AM41" s="62" t="str">
        <f t="shared" si="23"/>
        <v/>
      </c>
      <c r="AN41" s="62" t="str">
        <f t="shared" si="24"/>
        <v/>
      </c>
      <c r="AO41" s="62" t="str">
        <f t="shared" si="25"/>
        <v/>
      </c>
      <c r="AP41" s="62" t="str">
        <f t="shared" si="26"/>
        <v/>
      </c>
      <c r="AQ41" s="62"/>
      <c r="AR41" s="62" t="str">
        <f t="shared" si="8"/>
        <v/>
      </c>
      <c r="AS41" s="62" t="str">
        <f t="shared" si="9"/>
        <v/>
      </c>
      <c r="AT41" s="62" t="str">
        <f t="shared" si="10"/>
        <v/>
      </c>
      <c r="AU41" s="62">
        <f t="shared" si="18"/>
        <v>3.2243782343175584E-2</v>
      </c>
      <c r="AV41" s="62" t="str">
        <f t="shared" si="11"/>
        <v/>
      </c>
      <c r="AW41" s="62">
        <f t="shared" si="12"/>
        <v>3.0352917E-2</v>
      </c>
    </row>
    <row r="42" spans="1:49">
      <c r="A42" s="62">
        <v>1909</v>
      </c>
      <c r="B42" s="61">
        <v>5.1681672000000001</v>
      </c>
      <c r="C42" s="61">
        <v>3691</v>
      </c>
      <c r="D42" s="61">
        <v>4.5868096239999998</v>
      </c>
      <c r="H42" s="61">
        <v>0.16907176525195369</v>
      </c>
      <c r="I42" s="61">
        <v>9.4E-2</v>
      </c>
      <c r="J42" s="61">
        <v>9.0999999999999998E-2</v>
      </c>
      <c r="K42" s="61">
        <v>1.0980000000000001</v>
      </c>
      <c r="L42" s="61">
        <v>1.6020000000000001</v>
      </c>
      <c r="M42" s="61">
        <v>24.958277249999998</v>
      </c>
      <c r="N42" s="62">
        <f t="shared" si="2"/>
        <v>7.4286421437653543</v>
      </c>
      <c r="O42" s="61">
        <v>11.426819999999999</v>
      </c>
      <c r="Z42" s="61">
        <v>4</v>
      </c>
      <c r="AB42" s="61">
        <v>3.5498846000000001E-2</v>
      </c>
      <c r="AC42" s="63" t="str">
        <f t="shared" si="3"/>
        <v/>
      </c>
      <c r="AD42" s="20" t="str">
        <f t="shared" si="28"/>
        <v/>
      </c>
      <c r="AE42" s="62" t="str">
        <f t="shared" si="4"/>
        <v/>
      </c>
      <c r="AF42" s="20">
        <f t="shared" si="27"/>
        <v>0.16907176525195369</v>
      </c>
      <c r="AG42" s="62">
        <f t="shared" si="5"/>
        <v>2.0493547303152691E-2</v>
      </c>
      <c r="AH42" s="62">
        <f t="shared" si="6"/>
        <v>1.9839497921137178E-2</v>
      </c>
      <c r="AI42" s="62">
        <f t="shared" si="20"/>
        <v>0.23938207381767718</v>
      </c>
      <c r="AJ42" s="62">
        <f t="shared" si="21"/>
        <v>0.34926236999628307</v>
      </c>
      <c r="AK42" s="62">
        <f t="shared" si="7"/>
        <v>-0.1098802961786059</v>
      </c>
      <c r="AL42" s="62" t="str">
        <f t="shared" si="13"/>
        <v/>
      </c>
      <c r="AM42" s="62" t="str">
        <f t="shared" si="23"/>
        <v/>
      </c>
      <c r="AN42" s="62" t="str">
        <f t="shared" si="24"/>
        <v/>
      </c>
      <c r="AO42" s="62" t="str">
        <f t="shared" si="25"/>
        <v/>
      </c>
      <c r="AP42" s="62" t="str">
        <f t="shared" si="26"/>
        <v/>
      </c>
      <c r="AQ42" s="62"/>
      <c r="AR42" s="62" t="str">
        <f t="shared" si="8"/>
        <v/>
      </c>
      <c r="AS42" s="62" t="str">
        <f t="shared" si="9"/>
        <v/>
      </c>
      <c r="AT42" s="62" t="str">
        <f t="shared" si="10"/>
        <v/>
      </c>
      <c r="AU42" s="62">
        <f t="shared" si="18"/>
        <v>1.8217439135084255E-2</v>
      </c>
      <c r="AV42" s="62" t="str">
        <f t="shared" si="11"/>
        <v/>
      </c>
      <c r="AW42" s="62">
        <f t="shared" si="12"/>
        <v>3.5498846000000001E-2</v>
      </c>
    </row>
    <row r="43" spans="1:49">
      <c r="A43" s="62">
        <v>1910</v>
      </c>
      <c r="B43" s="61">
        <v>5.1938671999999997</v>
      </c>
      <c r="C43" s="61">
        <v>3735</v>
      </c>
      <c r="D43" s="61">
        <v>4.8171948860000002</v>
      </c>
      <c r="H43" s="61">
        <v>0.17840258081350965</v>
      </c>
      <c r="I43" s="61">
        <v>9.0999999999999998E-2</v>
      </c>
      <c r="J43" s="61">
        <v>9.6000000000000002E-2</v>
      </c>
      <c r="K43" s="61">
        <v>1.196</v>
      </c>
      <c r="L43" s="61">
        <v>1.7450000000000001</v>
      </c>
      <c r="M43" s="61">
        <v>25.551718170000001</v>
      </c>
      <c r="N43" s="62">
        <f t="shared" si="2"/>
        <v>7.530795848908328</v>
      </c>
      <c r="O43" s="61">
        <v>11.90912</v>
      </c>
      <c r="Z43" s="61">
        <v>4.5</v>
      </c>
      <c r="AB43" s="61">
        <v>3.2895571999999998E-2</v>
      </c>
      <c r="AC43" s="63" t="str">
        <f t="shared" si="3"/>
        <v/>
      </c>
      <c r="AD43" s="20" t="str">
        <f t="shared" si="28"/>
        <v/>
      </c>
      <c r="AE43" s="62" t="str">
        <f t="shared" si="4"/>
        <v/>
      </c>
      <c r="AF43" s="20">
        <f t="shared" si="27"/>
        <v>0.17840258081350965</v>
      </c>
      <c r="AG43" s="62">
        <f t="shared" si="5"/>
        <v>1.889066192120839E-2</v>
      </c>
      <c r="AH43" s="62">
        <f t="shared" si="6"/>
        <v>1.9928610378417644E-2</v>
      </c>
      <c r="AI43" s="62">
        <f t="shared" si="20"/>
        <v>0.24827727096445312</v>
      </c>
      <c r="AJ43" s="62">
        <f t="shared" si="21"/>
        <v>0.36224401156602903</v>
      </c>
      <c r="AK43" s="62">
        <f t="shared" si="7"/>
        <v>-0.11396674060157591</v>
      </c>
      <c r="AL43" s="62" t="str">
        <f t="shared" si="13"/>
        <v/>
      </c>
      <c r="AM43" s="62" t="str">
        <f t="shared" si="23"/>
        <v/>
      </c>
      <c r="AN43" s="62" t="str">
        <f t="shared" si="24"/>
        <v/>
      </c>
      <c r="AO43" s="62" t="str">
        <f t="shared" si="25"/>
        <v/>
      </c>
      <c r="AP43" s="62" t="str">
        <f t="shared" si="26"/>
        <v/>
      </c>
      <c r="AQ43" s="62"/>
      <c r="AR43" s="62" t="str">
        <f t="shared" si="8"/>
        <v/>
      </c>
      <c r="AS43" s="62" t="str">
        <f t="shared" si="9"/>
        <v/>
      </c>
      <c r="AT43" s="62" t="str">
        <f t="shared" si="10"/>
        <v/>
      </c>
      <c r="AU43" s="62">
        <f t="shared" si="18"/>
        <v>2.6342362180798291E-2</v>
      </c>
      <c r="AV43" s="62" t="str">
        <f t="shared" si="11"/>
        <v/>
      </c>
      <c r="AW43" s="62">
        <f t="shared" si="12"/>
        <v>3.2895571999999998E-2</v>
      </c>
    </row>
    <row r="44" spans="1:49">
      <c r="A44" s="62">
        <v>1911</v>
      </c>
      <c r="B44" s="61">
        <v>5.1986561</v>
      </c>
      <c r="C44" s="61">
        <v>3776</v>
      </c>
      <c r="D44" s="61">
        <v>4.9889990979999999</v>
      </c>
      <c r="H44" s="61">
        <v>0.18075769955879159</v>
      </c>
      <c r="I44" s="61">
        <v>9.9000000000000005E-2</v>
      </c>
      <c r="J44" s="61">
        <v>9.9000000000000005E-2</v>
      </c>
      <c r="K44" s="61">
        <v>1.2569999999999999</v>
      </c>
      <c r="L44" s="61">
        <v>1.802</v>
      </c>
      <c r="M44" s="61">
        <v>25.828132119999999</v>
      </c>
      <c r="N44" s="62">
        <f t="shared" si="2"/>
        <v>7.6321309488094009</v>
      </c>
      <c r="O44" s="61">
        <v>12.19355</v>
      </c>
      <c r="Z44" s="61">
        <v>4</v>
      </c>
      <c r="AB44" s="61">
        <v>3.0265845999999999E-2</v>
      </c>
      <c r="AC44" s="63" t="str">
        <f t="shared" si="3"/>
        <v/>
      </c>
      <c r="AD44" s="20" t="str">
        <f t="shared" si="28"/>
        <v/>
      </c>
      <c r="AE44" s="62" t="str">
        <f t="shared" si="4"/>
        <v/>
      </c>
      <c r="AF44" s="20">
        <f t="shared" si="27"/>
        <v>0.18075769955879159</v>
      </c>
      <c r="AG44" s="62">
        <f t="shared" si="5"/>
        <v>1.9843659630984365E-2</v>
      </c>
      <c r="AH44" s="62">
        <f t="shared" si="6"/>
        <v>1.9843659630984365E-2</v>
      </c>
      <c r="AI44" s="62">
        <f t="shared" si="20"/>
        <v>0.25195434501158931</v>
      </c>
      <c r="AJ44" s="62">
        <f t="shared" si="21"/>
        <v>0.36119469348519012</v>
      </c>
      <c r="AK44" s="62">
        <f t="shared" si="7"/>
        <v>-0.10924034847360081</v>
      </c>
      <c r="AL44" s="62" t="str">
        <f t="shared" si="13"/>
        <v/>
      </c>
      <c r="AM44" s="62" t="str">
        <f t="shared" si="23"/>
        <v/>
      </c>
      <c r="AN44" s="62" t="str">
        <f t="shared" si="24"/>
        <v/>
      </c>
      <c r="AO44" s="62" t="str">
        <f t="shared" si="25"/>
        <v/>
      </c>
      <c r="AP44" s="62" t="str">
        <f t="shared" si="26"/>
        <v/>
      </c>
      <c r="AQ44" s="62"/>
      <c r="AR44" s="62" t="str">
        <f t="shared" si="8"/>
        <v/>
      </c>
      <c r="AS44" s="62" t="str">
        <f t="shared" si="9"/>
        <v/>
      </c>
      <c r="AT44" s="62" t="str">
        <f t="shared" si="10"/>
        <v/>
      </c>
      <c r="AU44" s="62">
        <f t="shared" si="18"/>
        <v>3.163363479137745E-2</v>
      </c>
      <c r="AV44" s="62" t="str">
        <f t="shared" si="11"/>
        <v/>
      </c>
      <c r="AW44" s="62">
        <f t="shared" si="12"/>
        <v>3.0265845999999999E-2</v>
      </c>
    </row>
    <row r="45" spans="1:49">
      <c r="A45" s="62">
        <v>1912</v>
      </c>
      <c r="B45" s="61">
        <v>5.1993555000000002</v>
      </c>
      <c r="C45" s="61">
        <v>3819</v>
      </c>
      <c r="D45" s="61">
        <v>5.1840990219999998</v>
      </c>
      <c r="H45" s="61">
        <v>0.18103435060349557</v>
      </c>
      <c r="I45" s="61">
        <v>0.10100000000000001</v>
      </c>
      <c r="J45" s="61">
        <v>0.10299999999999999</v>
      </c>
      <c r="K45" s="61">
        <v>1.3580000000000001</v>
      </c>
      <c r="L45" s="61">
        <v>1.9790000000000001</v>
      </c>
      <c r="M45" s="61">
        <v>25.84143109</v>
      </c>
      <c r="N45" s="62">
        <f t="shared" si="2"/>
        <v>7.8372633753707825</v>
      </c>
      <c r="O45" s="61">
        <v>12.63875</v>
      </c>
      <c r="Z45" s="61">
        <v>5</v>
      </c>
      <c r="AB45" s="61">
        <v>2.8669796000000001E-2</v>
      </c>
      <c r="AC45" s="63" t="str">
        <f t="shared" si="3"/>
        <v/>
      </c>
      <c r="AD45" s="20" t="str">
        <f t="shared" si="28"/>
        <v/>
      </c>
      <c r="AE45" s="62" t="str">
        <f t="shared" si="4"/>
        <v/>
      </c>
      <c r="AF45" s="20">
        <f t="shared" si="27"/>
        <v>0.18103435060349557</v>
      </c>
      <c r="AG45" s="62">
        <f t="shared" si="5"/>
        <v>1.9482652544131902E-2</v>
      </c>
      <c r="AH45" s="62">
        <f t="shared" si="6"/>
        <v>1.9868447644015699E-2</v>
      </c>
      <c r="AI45" s="62">
        <f t="shared" si="20"/>
        <v>0.26195487282110025</v>
      </c>
      <c r="AJ45" s="62">
        <f t="shared" si="21"/>
        <v>0.38174425133502016</v>
      </c>
      <c r="AK45" s="62">
        <f t="shared" si="7"/>
        <v>-0.11978937851391991</v>
      </c>
      <c r="AL45" s="62" t="str">
        <f t="shared" si="13"/>
        <v/>
      </c>
      <c r="AM45" s="62" t="str">
        <f t="shared" si="23"/>
        <v/>
      </c>
      <c r="AN45" s="62" t="str">
        <f t="shared" si="24"/>
        <v/>
      </c>
      <c r="AO45" s="62" t="str">
        <f t="shared" si="25"/>
        <v/>
      </c>
      <c r="AP45" s="62" t="str">
        <f t="shared" si="26"/>
        <v/>
      </c>
      <c r="AQ45" s="62"/>
      <c r="AR45" s="62" t="str">
        <f t="shared" si="8"/>
        <v/>
      </c>
      <c r="AS45" s="62" t="str">
        <f t="shared" si="9"/>
        <v/>
      </c>
      <c r="AT45" s="62" t="str">
        <f t="shared" si="10"/>
        <v/>
      </c>
      <c r="AU45" s="62">
        <f t="shared" si="18"/>
        <v>1.3477377698637605E-2</v>
      </c>
      <c r="AV45" s="62" t="str">
        <f t="shared" si="11"/>
        <v/>
      </c>
      <c r="AW45" s="62">
        <f t="shared" si="12"/>
        <v>2.8669796000000001E-2</v>
      </c>
    </row>
    <row r="46" spans="1:49">
      <c r="A46" s="62">
        <v>1913</v>
      </c>
      <c r="B46" s="61">
        <v>5.1978524000000004</v>
      </c>
      <c r="C46" s="61">
        <v>3864</v>
      </c>
      <c r="D46" s="61">
        <v>5.1924022760000001</v>
      </c>
      <c r="H46" s="61">
        <v>0.1933401817867762</v>
      </c>
      <c r="I46" s="61">
        <v>0.1212</v>
      </c>
      <c r="J46" s="61">
        <v>0.10440000000000001</v>
      </c>
      <c r="K46" s="61">
        <v>1.3759999999999999</v>
      </c>
      <c r="L46" s="61">
        <v>1.92</v>
      </c>
      <c r="M46" s="61">
        <v>25.08727725</v>
      </c>
      <c r="N46" s="62">
        <f t="shared" si="2"/>
        <v>7.991624270605441</v>
      </c>
      <c r="O46" s="61">
        <v>12.366680000000001</v>
      </c>
      <c r="Z46" s="61">
        <v>4.5</v>
      </c>
      <c r="AB46" s="61">
        <v>2.9182744E-2</v>
      </c>
      <c r="AC46" s="63" t="str">
        <f t="shared" si="3"/>
        <v/>
      </c>
      <c r="AD46" s="20" t="str">
        <f t="shared" si="28"/>
        <v/>
      </c>
      <c r="AE46" s="62" t="str">
        <f t="shared" si="4"/>
        <v/>
      </c>
      <c r="AF46" s="20">
        <f t="shared" si="27"/>
        <v>0.1933401817867762</v>
      </c>
      <c r="AG46" s="62">
        <f t="shared" si="5"/>
        <v>2.3341797025281174E-2</v>
      </c>
      <c r="AH46" s="62">
        <f t="shared" si="6"/>
        <v>2.0106300407915469E-2</v>
      </c>
      <c r="AI46" s="62">
        <f t="shared" si="20"/>
        <v>0.26500258008900074</v>
      </c>
      <c r="AJ46" s="62">
        <f t="shared" si="21"/>
        <v>0.36977104198465227</v>
      </c>
      <c r="AK46" s="62">
        <f t="shared" si="7"/>
        <v>-0.10476846189565153</v>
      </c>
      <c r="AL46" s="62" t="str">
        <f t="shared" si="13"/>
        <v/>
      </c>
      <c r="AM46" s="62" t="str">
        <f t="shared" si="23"/>
        <v/>
      </c>
      <c r="AN46" s="62" t="str">
        <f t="shared" si="24"/>
        <v/>
      </c>
      <c r="AO46" s="62" t="str">
        <f t="shared" si="25"/>
        <v/>
      </c>
      <c r="AP46" s="62" t="str">
        <f t="shared" si="26"/>
        <v/>
      </c>
      <c r="AQ46" s="62"/>
      <c r="AR46" s="62" t="str">
        <f t="shared" si="8"/>
        <v/>
      </c>
      <c r="AS46" s="62" t="str">
        <f t="shared" si="9"/>
        <v/>
      </c>
      <c r="AT46" s="62" t="str">
        <f t="shared" si="10"/>
        <v/>
      </c>
      <c r="AU46" s="62">
        <f t="shared" si="18"/>
        <v>3.0495687109429997E-2</v>
      </c>
      <c r="AV46" s="62" t="str">
        <f t="shared" si="11"/>
        <v/>
      </c>
      <c r="AW46" s="62">
        <f t="shared" si="12"/>
        <v>2.9182744E-2</v>
      </c>
    </row>
    <row r="47" spans="1:49">
      <c r="A47" s="62">
        <v>1914</v>
      </c>
      <c r="B47" s="61">
        <v>5.1146159999999998</v>
      </c>
      <c r="C47" s="61">
        <v>3897</v>
      </c>
      <c r="D47" s="61">
        <v>4.858708719</v>
      </c>
      <c r="H47" s="61"/>
      <c r="I47" s="61">
        <v>0.22389999999999999</v>
      </c>
      <c r="J47" s="61">
        <v>8.2500000000000004E-2</v>
      </c>
      <c r="K47" s="61">
        <v>1.1870000000000001</v>
      </c>
      <c r="L47" s="61">
        <v>1.478</v>
      </c>
      <c r="M47" s="61">
        <v>24.312356560000001</v>
      </c>
      <c r="N47" s="62">
        <f t="shared" si="2"/>
        <v>7.6510453170212021</v>
      </c>
      <c r="O47" s="61">
        <v>12.58929</v>
      </c>
      <c r="Z47" s="61">
        <v>5</v>
      </c>
      <c r="AB47" s="61">
        <v>6.8125095999999996E-2</v>
      </c>
      <c r="AC47" s="63" t="str">
        <f t="shared" si="3"/>
        <v/>
      </c>
      <c r="AD47" s="20" t="str">
        <f t="shared" si="28"/>
        <v/>
      </c>
      <c r="AE47" s="62" t="str">
        <f t="shared" si="4"/>
        <v/>
      </c>
      <c r="AF47" s="20" t="str">
        <f t="shared" si="27"/>
        <v/>
      </c>
      <c r="AG47" s="62">
        <f t="shared" si="5"/>
        <v>4.6082202689870691E-2</v>
      </c>
      <c r="AH47" s="62">
        <f t="shared" si="6"/>
        <v>1.6979820106808097E-2</v>
      </c>
      <c r="AI47" s="62">
        <f t="shared" si="20"/>
        <v>0.24430359353674191</v>
      </c>
      <c r="AJ47" s="62">
        <f t="shared" si="21"/>
        <v>0.3041960499134832</v>
      </c>
      <c r="AK47" s="62">
        <f t="shared" si="7"/>
        <v>-5.9892456376741288E-2</v>
      </c>
      <c r="AL47" s="62" t="str">
        <f t="shared" si="13"/>
        <v/>
      </c>
      <c r="AM47" s="62" t="str">
        <f t="shared" si="23"/>
        <v/>
      </c>
      <c r="AN47" s="62" t="str">
        <f t="shared" si="24"/>
        <v/>
      </c>
      <c r="AO47" s="62" t="str">
        <f t="shared" si="25"/>
        <v/>
      </c>
      <c r="AP47" s="62" t="str">
        <f t="shared" si="26"/>
        <v/>
      </c>
      <c r="AQ47" s="62"/>
      <c r="AR47" s="62" t="str">
        <f t="shared" si="8"/>
        <v/>
      </c>
      <c r="AS47" s="62" t="str">
        <f t="shared" si="9"/>
        <v/>
      </c>
      <c r="AT47" s="62" t="str">
        <f t="shared" si="10"/>
        <v/>
      </c>
      <c r="AU47" s="62">
        <f t="shared" si="18"/>
        <v>8.8551745802046333E-2</v>
      </c>
      <c r="AV47" s="62" t="str">
        <f t="shared" si="11"/>
        <v/>
      </c>
      <c r="AW47" s="62">
        <f t="shared" si="12"/>
        <v>6.8125095999999996E-2</v>
      </c>
    </row>
    <row r="48" spans="1:49">
      <c r="A48" s="62">
        <v>1915</v>
      </c>
      <c r="B48" s="61">
        <v>5.3273999999999999</v>
      </c>
      <c r="C48" s="61">
        <v>3883</v>
      </c>
      <c r="D48" s="61">
        <v>5.2227113080000001</v>
      </c>
      <c r="H48" s="61"/>
      <c r="I48" s="61">
        <v>0.30030000000000001</v>
      </c>
      <c r="J48" s="61">
        <v>8.43E-2</v>
      </c>
      <c r="K48" s="61">
        <v>1.67</v>
      </c>
      <c r="L48" s="61">
        <v>1.68</v>
      </c>
      <c r="M48" s="61">
        <v>25.15950088</v>
      </c>
      <c r="N48" s="62">
        <f t="shared" si="2"/>
        <v>7.9759786219462461</v>
      </c>
      <c r="O48" s="61">
        <v>14.477679999999999</v>
      </c>
      <c r="Z48" s="61">
        <v>4.5</v>
      </c>
      <c r="AB48" s="61">
        <v>0.115265801</v>
      </c>
      <c r="AC48" s="63" t="str">
        <f t="shared" si="3"/>
        <v/>
      </c>
      <c r="AD48" s="20" t="str">
        <f t="shared" si="28"/>
        <v/>
      </c>
      <c r="AE48" s="62" t="str">
        <f t="shared" si="4"/>
        <v/>
      </c>
      <c r="AF48" s="20" t="str">
        <f t="shared" si="27"/>
        <v/>
      </c>
      <c r="AG48" s="62">
        <f t="shared" si="5"/>
        <v>5.7498870278356963E-2</v>
      </c>
      <c r="AH48" s="62">
        <f t="shared" si="6"/>
        <v>1.6141041506711595E-2</v>
      </c>
      <c r="AI48" s="62">
        <f t="shared" si="20"/>
        <v>0.31975728726225811</v>
      </c>
      <c r="AJ48" s="62">
        <f t="shared" si="21"/>
        <v>0.32167200155724174</v>
      </c>
      <c r="AK48" s="62">
        <f t="shared" si="7"/>
        <v>-1.9147142949836327E-3</v>
      </c>
      <c r="AL48" s="62" t="str">
        <f t="shared" si="13"/>
        <v/>
      </c>
      <c r="AM48" s="62" t="str">
        <f t="shared" si="23"/>
        <v/>
      </c>
      <c r="AN48" s="62" t="str">
        <f t="shared" si="24"/>
        <v/>
      </c>
      <c r="AO48" s="62" t="str">
        <f t="shared" si="25"/>
        <v/>
      </c>
      <c r="AP48" s="62" t="str">
        <f t="shared" si="26"/>
        <v/>
      </c>
      <c r="AQ48" s="62"/>
      <c r="AR48" s="62" t="str">
        <f t="shared" si="8"/>
        <v/>
      </c>
      <c r="AS48" s="62" t="str">
        <f t="shared" si="9"/>
        <v/>
      </c>
      <c r="AT48" s="62" t="str">
        <f t="shared" si="10"/>
        <v/>
      </c>
      <c r="AU48" s="62"/>
      <c r="AV48" s="62" t="str">
        <f t="shared" si="11"/>
        <v/>
      </c>
      <c r="AW48" s="62">
        <f t="shared" si="12"/>
        <v>0.115265801</v>
      </c>
    </row>
    <row r="49" spans="1:49">
      <c r="A49" s="62">
        <v>1916</v>
      </c>
      <c r="B49" s="61">
        <v>5.2202000000000002</v>
      </c>
      <c r="C49" s="61">
        <v>3883</v>
      </c>
      <c r="D49" s="61">
        <v>6.5376275579999996</v>
      </c>
      <c r="H49" s="61"/>
      <c r="I49" s="61">
        <v>0.3463</v>
      </c>
      <c r="J49" s="61">
        <v>0.1988</v>
      </c>
      <c r="K49" s="61">
        <v>2.448</v>
      </c>
      <c r="L49" s="61">
        <v>2.379</v>
      </c>
      <c r="M49" s="61">
        <v>25.29463887</v>
      </c>
      <c r="N49" s="62">
        <f t="shared" si="2"/>
        <v>9.9307414354409556</v>
      </c>
      <c r="O49" s="61">
        <v>16.86964</v>
      </c>
      <c r="Z49" s="61">
        <v>4.5</v>
      </c>
      <c r="AB49" s="61">
        <v>0.14057087099999999</v>
      </c>
      <c r="AC49" s="63" t="str">
        <f t="shared" si="3"/>
        <v/>
      </c>
      <c r="AD49" s="20" t="str">
        <f t="shared" si="28"/>
        <v/>
      </c>
      <c r="AE49" s="62" t="str">
        <f t="shared" si="4"/>
        <v/>
      </c>
      <c r="AF49" s="20" t="str">
        <f t="shared" si="27"/>
        <v/>
      </c>
      <c r="AG49" s="62">
        <f t="shared" si="5"/>
        <v>5.2970285769221852E-2</v>
      </c>
      <c r="AH49" s="62">
        <f t="shared" si="6"/>
        <v>3.0408584495874399E-2</v>
      </c>
      <c r="AI49" s="62">
        <f t="shared" si="20"/>
        <v>0.37444776079426823</v>
      </c>
      <c r="AJ49" s="62">
        <f t="shared" si="21"/>
        <v>0.36389347341893963</v>
      </c>
      <c r="AK49" s="62">
        <f t="shared" si="7"/>
        <v>1.0554287375328597E-2</v>
      </c>
      <c r="AL49" s="62" t="str">
        <f t="shared" si="13"/>
        <v/>
      </c>
      <c r="AM49" s="62" t="str">
        <f t="shared" si="23"/>
        <v/>
      </c>
      <c r="AN49" s="62" t="str">
        <f t="shared" si="24"/>
        <v/>
      </c>
      <c r="AO49" s="62" t="str">
        <f t="shared" si="25"/>
        <v/>
      </c>
      <c r="AP49" s="62" t="str">
        <f t="shared" si="26"/>
        <v/>
      </c>
      <c r="AQ49" s="62"/>
      <c r="AR49" s="62" t="str">
        <f t="shared" si="8"/>
        <v/>
      </c>
      <c r="AS49" s="62" t="str">
        <f t="shared" si="9"/>
        <v/>
      </c>
      <c r="AT49" s="62" t="str">
        <f t="shared" si="10"/>
        <v/>
      </c>
      <c r="AU49" s="62"/>
      <c r="AV49" s="62" t="str">
        <f t="shared" si="11"/>
        <v/>
      </c>
      <c r="AW49" s="62">
        <f t="shared" si="12"/>
        <v>0.14057087099999999</v>
      </c>
    </row>
    <row r="50" spans="1:49">
      <c r="A50" s="62">
        <v>1917</v>
      </c>
      <c r="B50" s="61">
        <v>4.7686999999999999</v>
      </c>
      <c r="C50" s="61">
        <v>3888</v>
      </c>
      <c r="D50" s="61">
        <v>7.915569605</v>
      </c>
      <c r="H50" s="61"/>
      <c r="I50" s="61">
        <v>0.46550000000000002</v>
      </c>
      <c r="J50" s="61">
        <v>0.24460000000000001</v>
      </c>
      <c r="K50" s="61">
        <v>2.323</v>
      </c>
      <c r="L50" s="61">
        <v>2.4049999999999998</v>
      </c>
      <c r="M50" s="61">
        <v>23.373449359999999</v>
      </c>
      <c r="N50" s="62">
        <f t="shared" si="2"/>
        <v>12.995424788375532</v>
      </c>
      <c r="O50" s="61">
        <v>21.52768</v>
      </c>
      <c r="Z50" s="61">
        <v>4.5</v>
      </c>
      <c r="AB50" s="61">
        <v>0.15336862200000001</v>
      </c>
      <c r="AC50" s="63" t="str">
        <f t="shared" si="3"/>
        <v/>
      </c>
      <c r="AD50" s="20" t="str">
        <f t="shared" si="28"/>
        <v/>
      </c>
      <c r="AE50" s="62" t="str">
        <f t="shared" si="4"/>
        <v/>
      </c>
      <c r="AF50" s="20" t="str">
        <f t="shared" si="27"/>
        <v/>
      </c>
      <c r="AG50" s="62">
        <f t="shared" si="5"/>
        <v>5.8808149410493372E-2</v>
      </c>
      <c r="AH50" s="62">
        <f t="shared" si="6"/>
        <v>3.090112426596494E-2</v>
      </c>
      <c r="AI50" s="62">
        <f t="shared" si="20"/>
        <v>0.29347224721928272</v>
      </c>
      <c r="AJ50" s="62">
        <f t="shared" si="21"/>
        <v>0.3038315775128605</v>
      </c>
      <c r="AK50" s="62">
        <f t="shared" si="7"/>
        <v>-1.0359330293577773E-2</v>
      </c>
      <c r="AL50" s="62" t="str">
        <f t="shared" si="13"/>
        <v/>
      </c>
      <c r="AM50" s="62" t="str">
        <f t="shared" si="23"/>
        <v/>
      </c>
      <c r="AN50" s="62" t="str">
        <f t="shared" si="24"/>
        <v/>
      </c>
      <c r="AO50" s="62" t="str">
        <f t="shared" si="25"/>
        <v/>
      </c>
      <c r="AP50" s="62" t="str">
        <f t="shared" si="26"/>
        <v/>
      </c>
      <c r="AQ50" s="62"/>
      <c r="AR50" s="62" t="str">
        <f t="shared" si="8"/>
        <v/>
      </c>
      <c r="AS50" s="62" t="str">
        <f t="shared" si="9"/>
        <v/>
      </c>
      <c r="AT50" s="62" t="str">
        <f t="shared" si="10"/>
        <v/>
      </c>
      <c r="AU50" s="62"/>
      <c r="AV50" s="62" t="str">
        <f t="shared" si="11"/>
        <v/>
      </c>
      <c r="AW50" s="62">
        <f t="shared" si="12"/>
        <v>0.15336862200000001</v>
      </c>
    </row>
    <row r="51" spans="1:49">
      <c r="A51" s="62">
        <v>1918</v>
      </c>
      <c r="B51" s="61">
        <v>4.3792999999999997</v>
      </c>
      <c r="C51" s="61">
        <v>3880</v>
      </c>
      <c r="D51" s="61">
        <v>9.5689957579999998</v>
      </c>
      <c r="H51" s="61"/>
      <c r="I51" s="61">
        <v>0.54710000000000003</v>
      </c>
      <c r="J51" s="61">
        <v>0.30359999999999998</v>
      </c>
      <c r="K51" s="61">
        <v>1.9630000000000001</v>
      </c>
      <c r="L51" s="61">
        <v>2.4009999999999998</v>
      </c>
      <c r="M51" s="61">
        <v>20.895237649999999</v>
      </c>
      <c r="N51" s="62">
        <f t="shared" si="2"/>
        <v>17.609405499451075</v>
      </c>
      <c r="O51" s="61">
        <v>25.68214</v>
      </c>
      <c r="Z51" s="61">
        <v>5.5</v>
      </c>
      <c r="AB51" s="61">
        <v>0.169505771</v>
      </c>
      <c r="AC51" s="63" t="str">
        <f t="shared" si="3"/>
        <v/>
      </c>
      <c r="AD51" s="20" t="str">
        <f t="shared" si="28"/>
        <v/>
      </c>
      <c r="AE51" s="62" t="str">
        <f t="shared" si="4"/>
        <v/>
      </c>
      <c r="AF51" s="20" t="str">
        <f t="shared" si="27"/>
        <v/>
      </c>
      <c r="AG51" s="62">
        <f t="shared" si="5"/>
        <v>5.7174233726941116E-2</v>
      </c>
      <c r="AH51" s="62">
        <f t="shared" si="6"/>
        <v>3.1727467299395573E-2</v>
      </c>
      <c r="AI51" s="62">
        <f t="shared" si="20"/>
        <v>0.20514169403397076</v>
      </c>
      <c r="AJ51" s="62">
        <f t="shared" si="21"/>
        <v>0.25091452235128053</v>
      </c>
      <c r="AK51" s="62">
        <f t="shared" si="7"/>
        <v>-4.5772828317309777E-2</v>
      </c>
      <c r="AL51" s="62" t="str">
        <f t="shared" si="13"/>
        <v/>
      </c>
      <c r="AM51" s="62" t="str">
        <f t="shared" si="23"/>
        <v/>
      </c>
      <c r="AN51" s="62" t="str">
        <f t="shared" si="24"/>
        <v/>
      </c>
      <c r="AO51" s="62" t="str">
        <f t="shared" si="25"/>
        <v/>
      </c>
      <c r="AP51" s="62" t="str">
        <f t="shared" si="26"/>
        <v/>
      </c>
      <c r="AQ51" s="62"/>
      <c r="AR51" s="62" t="str">
        <f t="shared" si="8"/>
        <v/>
      </c>
      <c r="AS51" s="62" t="str">
        <f t="shared" si="9"/>
        <v/>
      </c>
      <c r="AT51" s="62" t="str">
        <f t="shared" si="10"/>
        <v/>
      </c>
      <c r="AU51" s="62"/>
      <c r="AV51" s="62" t="str">
        <f t="shared" si="11"/>
        <v/>
      </c>
      <c r="AW51" s="62">
        <f t="shared" si="12"/>
        <v>0.169505771</v>
      </c>
    </row>
    <row r="52" spans="1:49">
      <c r="A52" s="62">
        <v>1919</v>
      </c>
      <c r="B52" s="61">
        <v>5.2679</v>
      </c>
      <c r="C52" s="61">
        <v>3869</v>
      </c>
      <c r="D52" s="61">
        <v>9.7582660049999994</v>
      </c>
      <c r="H52" s="61"/>
      <c r="I52" s="61">
        <v>0.57299999999999995</v>
      </c>
      <c r="J52" s="61">
        <v>0.35759999999999997</v>
      </c>
      <c r="K52" s="61">
        <v>3.298</v>
      </c>
      <c r="L52" s="61">
        <v>3.5329999999999999</v>
      </c>
      <c r="M52" s="61">
        <v>22.210403379999999</v>
      </c>
      <c r="N52" s="62">
        <f t="shared" si="2"/>
        <v>16.942396817699969</v>
      </c>
      <c r="O52" s="61">
        <v>27.94821</v>
      </c>
      <c r="Z52" s="61">
        <v>5</v>
      </c>
      <c r="AB52" s="61">
        <v>0.20280242400000001</v>
      </c>
      <c r="AC52" s="63" t="str">
        <f t="shared" si="3"/>
        <v/>
      </c>
      <c r="AD52" s="20" t="str">
        <f t="shared" si="28"/>
        <v/>
      </c>
      <c r="AE52" s="62" t="str">
        <f t="shared" si="4"/>
        <v/>
      </c>
      <c r="AF52" s="20" t="str">
        <f t="shared" si="27"/>
        <v/>
      </c>
      <c r="AG52" s="62">
        <f t="shared" si="5"/>
        <v>5.8719448691642834E-2</v>
      </c>
      <c r="AH52" s="62">
        <f t="shared" si="6"/>
        <v>3.6645854890281812E-2</v>
      </c>
      <c r="AI52" s="62">
        <f t="shared" si="20"/>
        <v>0.33796988095120084</v>
      </c>
      <c r="AJ52" s="62">
        <f t="shared" si="21"/>
        <v>0.3620520283203737</v>
      </c>
      <c r="AK52" s="62">
        <f t="shared" si="7"/>
        <v>-2.4082147369172857E-2</v>
      </c>
      <c r="AL52" s="62" t="str">
        <f t="shared" si="13"/>
        <v/>
      </c>
      <c r="AM52" s="62" t="str">
        <f t="shared" si="23"/>
        <v/>
      </c>
      <c r="AN52" s="62" t="str">
        <f t="shared" si="24"/>
        <v/>
      </c>
      <c r="AO52" s="62" t="str">
        <f t="shared" si="25"/>
        <v/>
      </c>
      <c r="AP52" s="62" t="str">
        <f t="shared" si="26"/>
        <v/>
      </c>
      <c r="AQ52" s="62"/>
      <c r="AR52" s="62" t="str">
        <f t="shared" si="8"/>
        <v/>
      </c>
      <c r="AS52" s="62" t="str">
        <f t="shared" si="9"/>
        <v/>
      </c>
      <c r="AT52" s="62" t="str">
        <f t="shared" si="10"/>
        <v/>
      </c>
      <c r="AU52" s="62"/>
      <c r="AV52" s="62" t="str">
        <f t="shared" si="11"/>
        <v/>
      </c>
      <c r="AW52" s="62">
        <f t="shared" si="12"/>
        <v>0.20280242400000001</v>
      </c>
    </row>
    <row r="53" spans="1:49">
      <c r="A53" s="62">
        <v>1920</v>
      </c>
      <c r="B53" s="61">
        <v>5.9161000000000001</v>
      </c>
      <c r="C53" s="61">
        <v>3877</v>
      </c>
      <c r="D53" s="61">
        <v>11.072696909999999</v>
      </c>
      <c r="H53" s="61"/>
      <c r="I53" s="61">
        <v>0.61629999999999996</v>
      </c>
      <c r="J53" s="61">
        <v>0.43940000000000001</v>
      </c>
      <c r="K53" s="61">
        <v>3.2770000000000001</v>
      </c>
      <c r="L53" s="61">
        <v>4.2430000000000003</v>
      </c>
      <c r="M53" s="61">
        <v>24.114099629999998</v>
      </c>
      <c r="N53" s="62">
        <f t="shared" si="2"/>
        <v>17.670300414062606</v>
      </c>
      <c r="O53" s="61">
        <v>28.2</v>
      </c>
      <c r="Z53" s="61">
        <v>5</v>
      </c>
      <c r="AB53" s="61">
        <v>0.18793976000000001</v>
      </c>
      <c r="AC53" s="63" t="str">
        <f t="shared" si="3"/>
        <v/>
      </c>
      <c r="AD53" s="20" t="str">
        <f t="shared" si="28"/>
        <v/>
      </c>
      <c r="AE53" s="62" t="str">
        <f t="shared" si="4"/>
        <v/>
      </c>
      <c r="AF53" s="20" t="str">
        <f t="shared" si="27"/>
        <v/>
      </c>
      <c r="AG53" s="62">
        <f t="shared" si="5"/>
        <v>5.5659430128842925E-2</v>
      </c>
      <c r="AH53" s="62">
        <f t="shared" si="6"/>
        <v>3.968319584392923E-2</v>
      </c>
      <c r="AI53" s="62">
        <f t="shared" si="20"/>
        <v>0.29595319249102431</v>
      </c>
      <c r="AJ53" s="62">
        <f t="shared" si="21"/>
        <v>0.38319481102820147</v>
      </c>
      <c r="AK53" s="62">
        <f t="shared" si="7"/>
        <v>-8.7241618537177157E-2</v>
      </c>
      <c r="AL53" s="62" t="str">
        <f t="shared" si="13"/>
        <v/>
      </c>
      <c r="AM53" s="62" t="str">
        <f t="shared" si="23"/>
        <v/>
      </c>
      <c r="AN53" s="62" t="str">
        <f t="shared" si="24"/>
        <v/>
      </c>
      <c r="AO53" s="62" t="str">
        <f t="shared" si="25"/>
        <v/>
      </c>
      <c r="AP53" s="62" t="str">
        <f t="shared" si="26"/>
        <v/>
      </c>
      <c r="AQ53" s="62"/>
      <c r="AR53" s="62" t="str">
        <f t="shared" si="8"/>
        <v/>
      </c>
      <c r="AS53" s="62" t="str">
        <f t="shared" si="9"/>
        <v/>
      </c>
      <c r="AT53" s="62" t="str">
        <f t="shared" si="10"/>
        <v/>
      </c>
      <c r="AU53" s="62"/>
      <c r="AV53" s="62" t="str">
        <f t="shared" si="11"/>
        <v/>
      </c>
      <c r="AW53" s="62">
        <f t="shared" si="12"/>
        <v>0.18793976000000001</v>
      </c>
    </row>
    <row r="54" spans="1:49">
      <c r="A54" s="62">
        <v>1921</v>
      </c>
      <c r="B54" s="61">
        <v>5.7624000000000004</v>
      </c>
      <c r="C54" s="61">
        <v>3876</v>
      </c>
      <c r="D54" s="61">
        <v>8.2447444399999998</v>
      </c>
      <c r="H54" s="61"/>
      <c r="I54" s="61">
        <v>0.53979999999999995</v>
      </c>
      <c r="J54" s="61">
        <v>0.3125</v>
      </c>
      <c r="K54" s="61">
        <v>2.14</v>
      </c>
      <c r="L54" s="61">
        <v>2.2959999999999998</v>
      </c>
      <c r="M54" s="61">
        <v>22.572135329999998</v>
      </c>
      <c r="N54" s="62">
        <f t="shared" si="2"/>
        <v>14.059768096113274</v>
      </c>
      <c r="O54" s="61">
        <v>25.178570000000001</v>
      </c>
      <c r="Z54" s="61">
        <v>4</v>
      </c>
      <c r="AB54" s="61">
        <v>0.26004444599999998</v>
      </c>
      <c r="AC54" s="63" t="str">
        <f t="shared" si="3"/>
        <v/>
      </c>
      <c r="AD54" s="20" t="str">
        <f t="shared" si="28"/>
        <v/>
      </c>
      <c r="AE54" s="62" t="str">
        <f t="shared" si="4"/>
        <v/>
      </c>
      <c r="AF54" s="20" t="str">
        <f t="shared" si="27"/>
        <v/>
      </c>
      <c r="AG54" s="62">
        <f t="shared" si="5"/>
        <v>6.5472011161573362E-2</v>
      </c>
      <c r="AH54" s="62">
        <f t="shared" si="6"/>
        <v>3.7902933471640754E-2</v>
      </c>
      <c r="AI54" s="62">
        <f t="shared" si="20"/>
        <v>0.25955928841379589</v>
      </c>
      <c r="AJ54" s="62">
        <f t="shared" si="21"/>
        <v>0.27848043280283891</v>
      </c>
      <c r="AK54" s="62">
        <f t="shared" si="7"/>
        <v>-1.8921144389043021E-2</v>
      </c>
      <c r="AL54" s="62" t="str">
        <f t="shared" si="13"/>
        <v/>
      </c>
      <c r="AM54" s="62" t="str">
        <f t="shared" si="23"/>
        <v/>
      </c>
      <c r="AN54" s="62" t="str">
        <f t="shared" si="24"/>
        <v/>
      </c>
      <c r="AO54" s="62" t="str">
        <f t="shared" si="25"/>
        <v/>
      </c>
      <c r="AP54" s="62" t="str">
        <f t="shared" si="26"/>
        <v/>
      </c>
      <c r="AQ54" s="62"/>
      <c r="AR54" s="62" t="str">
        <f t="shared" si="8"/>
        <v/>
      </c>
      <c r="AS54" s="62" t="str">
        <f t="shared" si="9"/>
        <v/>
      </c>
      <c r="AT54" s="62" t="str">
        <f t="shared" si="10"/>
        <v/>
      </c>
      <c r="AU54" s="62"/>
      <c r="AV54" s="62" t="str">
        <f t="shared" si="11"/>
        <v/>
      </c>
      <c r="AW54" s="62">
        <f t="shared" si="12"/>
        <v>0.26004444599999998</v>
      </c>
    </row>
    <row r="55" spans="1:49">
      <c r="A55" s="62">
        <v>1922</v>
      </c>
      <c r="B55" s="61">
        <v>5.2451999999999996</v>
      </c>
      <c r="C55" s="61">
        <v>3874</v>
      </c>
      <c r="D55" s="61">
        <v>7.6999310769999996</v>
      </c>
      <c r="H55" s="61"/>
      <c r="I55" s="61">
        <v>0.42620000000000002</v>
      </c>
      <c r="J55" s="61">
        <v>0.38240000000000002</v>
      </c>
      <c r="K55" s="61">
        <v>1.762</v>
      </c>
      <c r="L55" s="61">
        <v>1.9139999999999999</v>
      </c>
      <c r="M55" s="61">
        <v>24.758997319999999</v>
      </c>
      <c r="N55" s="62">
        <f t="shared" si="2"/>
        <v>11.977096295333416</v>
      </c>
      <c r="O55" s="61">
        <v>20.646429999999999</v>
      </c>
      <c r="Z55" s="61">
        <v>3</v>
      </c>
      <c r="AB55" s="61">
        <v>0.28753504099999999</v>
      </c>
      <c r="AC55" s="63" t="str">
        <f t="shared" si="3"/>
        <v/>
      </c>
      <c r="AD55" s="20" t="str">
        <f t="shared" si="28"/>
        <v/>
      </c>
      <c r="AE55" s="62" t="str">
        <f t="shared" si="4"/>
        <v/>
      </c>
      <c r="AF55" s="20" t="str">
        <f t="shared" si="27"/>
        <v/>
      </c>
      <c r="AG55" s="62">
        <f t="shared" si="5"/>
        <v>5.5351144800903009E-2</v>
      </c>
      <c r="AH55" s="62">
        <f t="shared" si="6"/>
        <v>4.9662782195836017E-2</v>
      </c>
      <c r="AI55" s="62">
        <f t="shared" si="20"/>
        <v>0.22883321712621091</v>
      </c>
      <c r="AJ55" s="62">
        <f t="shared" si="21"/>
        <v>0.2485736535638863</v>
      </c>
      <c r="AK55" s="62">
        <f t="shared" si="7"/>
        <v>-1.9740436437675396E-2</v>
      </c>
      <c r="AL55" s="62" t="str">
        <f t="shared" si="13"/>
        <v/>
      </c>
      <c r="AM55" s="62" t="str">
        <f t="shared" si="23"/>
        <v/>
      </c>
      <c r="AN55" s="62" t="str">
        <f t="shared" si="24"/>
        <v/>
      </c>
      <c r="AO55" s="62" t="str">
        <f t="shared" si="25"/>
        <v/>
      </c>
      <c r="AP55" s="62" t="str">
        <f t="shared" si="26"/>
        <v/>
      </c>
      <c r="AQ55" s="62"/>
      <c r="AR55" s="62" t="str">
        <f t="shared" si="8"/>
        <v/>
      </c>
      <c r="AS55" s="62" t="str">
        <f t="shared" si="9"/>
        <v/>
      </c>
      <c r="AT55" s="62" t="str">
        <f t="shared" si="10"/>
        <v/>
      </c>
      <c r="AU55" s="62"/>
      <c r="AV55" s="62" t="str">
        <f t="shared" si="11"/>
        <v/>
      </c>
      <c r="AW55" s="62">
        <f t="shared" si="12"/>
        <v>0.28753504099999999</v>
      </c>
    </row>
    <row r="56" spans="1:49">
      <c r="A56" s="62">
        <v>1923</v>
      </c>
      <c r="B56" s="61">
        <v>5.5370999999999997</v>
      </c>
      <c r="C56" s="61">
        <v>3883</v>
      </c>
      <c r="D56" s="61">
        <v>8.3570407590000002</v>
      </c>
      <c r="H56" s="61"/>
      <c r="I56" s="61">
        <v>0.4279</v>
      </c>
      <c r="J56" s="61">
        <v>0.33879999999999999</v>
      </c>
      <c r="K56" s="61">
        <v>1.76</v>
      </c>
      <c r="L56" s="61">
        <v>2.2429999999999999</v>
      </c>
      <c r="M56" s="61">
        <v>26.65450959</v>
      </c>
      <c r="N56" s="62">
        <f t="shared" si="2"/>
        <v>12.046802933343399</v>
      </c>
      <c r="O56" s="61">
        <v>20.646429999999999</v>
      </c>
      <c r="Z56" s="61">
        <v>4</v>
      </c>
      <c r="AB56" s="61">
        <v>0.278447846</v>
      </c>
      <c r="AC56" s="63" t="str">
        <f t="shared" si="3"/>
        <v/>
      </c>
      <c r="AD56" s="20" t="str">
        <f t="shared" si="28"/>
        <v/>
      </c>
      <c r="AE56" s="62" t="str">
        <f t="shared" si="4"/>
        <v/>
      </c>
      <c r="AF56" s="20" t="str">
        <f t="shared" si="27"/>
        <v/>
      </c>
      <c r="AG56" s="62">
        <f t="shared" si="5"/>
        <v>5.1202334934070885E-2</v>
      </c>
      <c r="AH56" s="62">
        <f t="shared" si="6"/>
        <v>4.0540666220292627E-2</v>
      </c>
      <c r="AI56" s="62">
        <f t="shared" si="20"/>
        <v>0.21060086348203963</v>
      </c>
      <c r="AJ56" s="62">
        <f t="shared" si="21"/>
        <v>0.26839644135807667</v>
      </c>
      <c r="AK56" s="62">
        <f t="shared" si="7"/>
        <v>-5.7795577876037035E-2</v>
      </c>
      <c r="AL56" s="62" t="str">
        <f t="shared" si="13"/>
        <v/>
      </c>
      <c r="AM56" s="62" t="str">
        <f t="shared" si="23"/>
        <v/>
      </c>
      <c r="AN56" s="62" t="str">
        <f t="shared" si="24"/>
        <v/>
      </c>
      <c r="AO56" s="62" t="str">
        <f t="shared" si="25"/>
        <v/>
      </c>
      <c r="AP56" s="62" t="str">
        <f t="shared" si="26"/>
        <v/>
      </c>
      <c r="AQ56" s="62"/>
      <c r="AR56" s="62" t="str">
        <f t="shared" si="8"/>
        <v/>
      </c>
      <c r="AS56" s="62" t="str">
        <f t="shared" si="9"/>
        <v/>
      </c>
      <c r="AT56" s="62" t="str">
        <f t="shared" si="10"/>
        <v/>
      </c>
      <c r="AU56" s="62"/>
      <c r="AV56" s="62" t="str">
        <f t="shared" si="11"/>
        <v/>
      </c>
      <c r="AW56" s="62">
        <f t="shared" si="12"/>
        <v>0.278447846</v>
      </c>
    </row>
    <row r="57" spans="1:49">
      <c r="A57" s="62">
        <v>1924</v>
      </c>
      <c r="B57" s="61">
        <v>5.4875999999999996</v>
      </c>
      <c r="C57" s="61">
        <v>3896</v>
      </c>
      <c r="D57" s="61">
        <v>9.0690190170000005</v>
      </c>
      <c r="H57" s="61"/>
      <c r="I57" s="61">
        <v>0.37630000000000002</v>
      </c>
      <c r="J57" s="61">
        <v>0.37569999999999998</v>
      </c>
      <c r="K57" s="61">
        <v>2.0699999999999998</v>
      </c>
      <c r="L57" s="61">
        <v>2.5049999999999999</v>
      </c>
      <c r="M57" s="61">
        <v>27.561294669999999</v>
      </c>
      <c r="N57" s="62">
        <f t="shared" si="2"/>
        <v>12.600829137336374</v>
      </c>
      <c r="O57" s="61">
        <v>21.27589</v>
      </c>
      <c r="Z57" s="61">
        <v>4</v>
      </c>
      <c r="AB57" s="61">
        <v>0.25846235400000001</v>
      </c>
      <c r="AC57" s="63" t="str">
        <f t="shared" si="3"/>
        <v/>
      </c>
      <c r="AD57" s="20" t="str">
        <f t="shared" si="28"/>
        <v/>
      </c>
      <c r="AE57" s="62" t="str">
        <f t="shared" si="4"/>
        <v/>
      </c>
      <c r="AF57" s="20" t="str">
        <f t="shared" si="27"/>
        <v/>
      </c>
      <c r="AG57" s="62">
        <f t="shared" si="5"/>
        <v>4.1492911118018443E-2</v>
      </c>
      <c r="AH57" s="62">
        <f t="shared" si="6"/>
        <v>4.1426751812488782E-2</v>
      </c>
      <c r="AI57" s="62">
        <f t="shared" si="20"/>
        <v>0.22824960407732706</v>
      </c>
      <c r="AJ57" s="62">
        <f t="shared" si="21"/>
        <v>0.27621510058633059</v>
      </c>
      <c r="AK57" s="62">
        <f t="shared" si="7"/>
        <v>-4.796549650900353E-2</v>
      </c>
      <c r="AL57" s="62" t="str">
        <f t="shared" si="13"/>
        <v/>
      </c>
      <c r="AM57" s="62" t="str">
        <f t="shared" si="23"/>
        <v/>
      </c>
      <c r="AN57" s="62" t="str">
        <f t="shared" si="24"/>
        <v/>
      </c>
      <c r="AO57" s="62" t="str">
        <f t="shared" si="25"/>
        <v/>
      </c>
      <c r="AP57" s="62" t="str">
        <f t="shared" si="26"/>
        <v/>
      </c>
      <c r="AQ57" s="62"/>
      <c r="AR57" s="62" t="str">
        <f t="shared" si="8"/>
        <v/>
      </c>
      <c r="AS57" s="62" t="str">
        <f t="shared" si="9"/>
        <v/>
      </c>
      <c r="AT57" s="62" t="str">
        <f t="shared" si="10"/>
        <v/>
      </c>
      <c r="AU57" s="62">
        <f t="shared" si="18"/>
        <v>-4.9633083439491396E-3</v>
      </c>
      <c r="AV57" s="62" t="str">
        <f t="shared" si="11"/>
        <v/>
      </c>
      <c r="AW57" s="62">
        <f t="shared" si="12"/>
        <v>0.25846235400000001</v>
      </c>
    </row>
    <row r="58" spans="1:49">
      <c r="A58" s="62">
        <v>1925</v>
      </c>
      <c r="B58" s="61">
        <v>5.1741999999999999</v>
      </c>
      <c r="C58" s="61">
        <v>3910</v>
      </c>
      <c r="D58" s="61">
        <v>9.2851000159999995</v>
      </c>
      <c r="H58" s="61"/>
      <c r="I58" s="61">
        <v>0.3765</v>
      </c>
      <c r="J58" s="61">
        <v>0.39140000000000003</v>
      </c>
      <c r="K58" s="61">
        <v>2.0390000000000001</v>
      </c>
      <c r="L58" s="61">
        <v>2.633</v>
      </c>
      <c r="M58" s="61">
        <v>28.173251839999999</v>
      </c>
      <c r="N58" s="62">
        <f t="shared" si="2"/>
        <v>12.575643695939956</v>
      </c>
      <c r="O58" s="61">
        <v>21.15</v>
      </c>
      <c r="Z58" s="61">
        <v>3.5</v>
      </c>
      <c r="AB58" s="61">
        <v>0.24792409300000001</v>
      </c>
      <c r="AC58" s="63" t="str">
        <f t="shared" si="3"/>
        <v/>
      </c>
      <c r="AD58" s="20" t="str">
        <f t="shared" si="28"/>
        <v/>
      </c>
      <c r="AE58" s="62" t="str">
        <f t="shared" si="4"/>
        <v/>
      </c>
      <c r="AF58" s="20" t="str">
        <f t="shared" si="27"/>
        <v/>
      </c>
      <c r="AG58" s="62">
        <f t="shared" si="5"/>
        <v>4.0548836237759275E-2</v>
      </c>
      <c r="AH58" s="62">
        <f t="shared" si="6"/>
        <v>4.2153557778111507E-2</v>
      </c>
      <c r="AI58" s="62">
        <f t="shared" si="20"/>
        <v>0.21959914233410668</v>
      </c>
      <c r="AJ58" s="62">
        <f t="shared" si="21"/>
        <v>0.2835726050837189</v>
      </c>
      <c r="AK58" s="62">
        <f t="shared" si="7"/>
        <v>-6.3973462749612214E-2</v>
      </c>
      <c r="AL58" s="62" t="str">
        <f t="shared" si="13"/>
        <v/>
      </c>
      <c r="AM58" s="62" t="str">
        <f t="shared" si="23"/>
        <v/>
      </c>
      <c r="AN58" s="62" t="str">
        <f t="shared" si="24"/>
        <v/>
      </c>
      <c r="AO58" s="62" t="str">
        <f t="shared" si="25"/>
        <v/>
      </c>
      <c r="AP58" s="62" t="str">
        <f t="shared" si="26"/>
        <v/>
      </c>
      <c r="AQ58" s="62"/>
      <c r="AR58" s="62" t="str">
        <f t="shared" si="8"/>
        <v/>
      </c>
      <c r="AS58" s="62" t="str">
        <f t="shared" si="9"/>
        <v/>
      </c>
      <c r="AT58" s="62" t="str">
        <f t="shared" si="10"/>
        <v/>
      </c>
      <c r="AU58" s="62">
        <f t="shared" si="18"/>
        <v>4.2000713123266815E-2</v>
      </c>
      <c r="AV58" s="62" t="str">
        <f t="shared" si="11"/>
        <v/>
      </c>
      <c r="AW58" s="62">
        <f t="shared" si="12"/>
        <v>0.24792409300000001</v>
      </c>
    </row>
    <row r="59" spans="1:49">
      <c r="A59" s="62">
        <v>1926</v>
      </c>
      <c r="B59" s="61">
        <v>5.1779000000000002</v>
      </c>
      <c r="C59" s="61">
        <v>3932</v>
      </c>
      <c r="D59" s="61">
        <v>9.1958523149999998</v>
      </c>
      <c r="H59" s="61"/>
      <c r="I59" s="61">
        <v>0.38279999999999997</v>
      </c>
      <c r="J59" s="61">
        <v>0.45669999999999999</v>
      </c>
      <c r="K59" s="61">
        <v>1.8360000000000001</v>
      </c>
      <c r="L59" s="61">
        <v>2.415</v>
      </c>
      <c r="M59" s="61">
        <v>28.84505437</v>
      </c>
      <c r="N59" s="62">
        <f t="shared" si="2"/>
        <v>12.096632576067226</v>
      </c>
      <c r="O59" s="61">
        <v>20.394639999999999</v>
      </c>
      <c r="Z59" s="61">
        <v>3.5</v>
      </c>
      <c r="AB59" s="61">
        <v>0.24456678100000001</v>
      </c>
      <c r="AC59" s="63" t="str">
        <f t="shared" si="3"/>
        <v/>
      </c>
      <c r="AD59" s="20" t="str">
        <f t="shared" si="28"/>
        <v/>
      </c>
      <c r="AE59" s="62" t="str">
        <f t="shared" si="4"/>
        <v/>
      </c>
      <c r="AF59" s="20" t="str">
        <f t="shared" si="27"/>
        <v/>
      </c>
      <c r="AG59" s="62">
        <f t="shared" si="5"/>
        <v>4.1627462782931828E-2</v>
      </c>
      <c r="AH59" s="62">
        <f t="shared" si="6"/>
        <v>4.9663694495728751E-2</v>
      </c>
      <c r="AI59" s="62">
        <f t="shared" si="20"/>
        <v>0.19965522902158528</v>
      </c>
      <c r="AJ59" s="62">
        <f t="shared" si="21"/>
        <v>0.26261839765094142</v>
      </c>
      <c r="AK59" s="62">
        <f t="shared" si="7"/>
        <v>-6.2963168629356137E-2</v>
      </c>
      <c r="AL59" s="62" t="str">
        <f t="shared" si="13"/>
        <v/>
      </c>
      <c r="AM59" s="62" t="str">
        <f t="shared" si="23"/>
        <v/>
      </c>
      <c r="AN59" s="62" t="str">
        <f t="shared" si="24"/>
        <v/>
      </c>
      <c r="AO59" s="62" t="str">
        <f t="shared" si="25"/>
        <v/>
      </c>
      <c r="AP59" s="62" t="str">
        <f t="shared" si="26"/>
        <v/>
      </c>
      <c r="AQ59" s="62"/>
      <c r="AR59" s="62" t="str">
        <f t="shared" si="8"/>
        <v/>
      </c>
      <c r="AS59" s="62" t="str">
        <f t="shared" si="9"/>
        <v/>
      </c>
      <c r="AT59" s="62" t="str">
        <f t="shared" si="10"/>
        <v/>
      </c>
      <c r="AU59" s="62">
        <f t="shared" si="18"/>
        <v>7.3834788848019695E-2</v>
      </c>
      <c r="AV59" s="62" t="str">
        <f t="shared" si="11"/>
        <v/>
      </c>
      <c r="AW59" s="62">
        <f t="shared" si="12"/>
        <v>0.24456678100000001</v>
      </c>
    </row>
    <row r="60" spans="1:49">
      <c r="A60" s="62">
        <v>1927</v>
      </c>
      <c r="B60" s="61">
        <v>5.1916000000000002</v>
      </c>
      <c r="C60" s="61">
        <v>3956</v>
      </c>
      <c r="D60" s="61">
        <v>9.5900557719999995</v>
      </c>
      <c r="H60" s="61"/>
      <c r="I60" s="61">
        <v>0.36080000000000001</v>
      </c>
      <c r="J60" s="61">
        <v>0.39629999999999999</v>
      </c>
      <c r="K60" s="61">
        <v>2.0230000000000001</v>
      </c>
      <c r="L60" s="61">
        <v>2.5640000000000001</v>
      </c>
      <c r="M60" s="61">
        <v>30.453308910000001</v>
      </c>
      <c r="N60" s="62">
        <f t="shared" si="2"/>
        <v>11.876479809642721</v>
      </c>
      <c r="O60" s="61">
        <v>20.142859999999999</v>
      </c>
      <c r="Z60" s="61">
        <v>3.5</v>
      </c>
      <c r="AB60" s="61">
        <v>0.23795482100000001</v>
      </c>
      <c r="AC60" s="63" t="str">
        <f t="shared" si="3"/>
        <v/>
      </c>
      <c r="AD60" s="20" t="str">
        <f t="shared" si="28"/>
        <v/>
      </c>
      <c r="AE60" s="62" t="str">
        <f t="shared" si="4"/>
        <v/>
      </c>
      <c r="AF60" s="20" t="str">
        <f t="shared" si="27"/>
        <v/>
      </c>
      <c r="AG60" s="62">
        <f t="shared" si="5"/>
        <v>3.7622304664110984E-2</v>
      </c>
      <c r="AH60" s="62">
        <f t="shared" si="6"/>
        <v>4.1324055815928989E-2</v>
      </c>
      <c r="AI60" s="62">
        <f t="shared" si="20"/>
        <v>0.21094767831346042</v>
      </c>
      <c r="AJ60" s="62">
        <f t="shared" si="21"/>
        <v>0.2673602803735603</v>
      </c>
      <c r="AK60" s="62">
        <f t="shared" si="7"/>
        <v>-5.6412602060099876E-2</v>
      </c>
      <c r="AL60" s="62" t="str">
        <f t="shared" si="13"/>
        <v/>
      </c>
      <c r="AM60" s="62" t="str">
        <f t="shared" si="23"/>
        <v/>
      </c>
      <c r="AN60" s="62" t="str">
        <f t="shared" si="24"/>
        <v/>
      </c>
      <c r="AO60" s="62" t="str">
        <f t="shared" si="25"/>
        <v/>
      </c>
      <c r="AP60" s="62" t="str">
        <f t="shared" si="26"/>
        <v/>
      </c>
      <c r="AQ60" s="62"/>
      <c r="AR60" s="62" t="str">
        <f t="shared" si="8"/>
        <v/>
      </c>
      <c r="AS60" s="62" t="str">
        <f t="shared" si="9"/>
        <v/>
      </c>
      <c r="AT60" s="62" t="str">
        <f t="shared" si="10"/>
        <v/>
      </c>
      <c r="AU60" s="62">
        <f t="shared" si="18"/>
        <v>5.3367156665934147E-2</v>
      </c>
      <c r="AV60" s="62" t="str">
        <f t="shared" si="11"/>
        <v/>
      </c>
      <c r="AW60" s="62">
        <f t="shared" si="12"/>
        <v>0.23795482100000001</v>
      </c>
    </row>
    <row r="61" spans="1:49">
      <c r="A61" s="62">
        <v>1928</v>
      </c>
      <c r="B61" s="61">
        <v>5.1921999999999997</v>
      </c>
      <c r="C61" s="61">
        <v>3988</v>
      </c>
      <c r="D61" s="61">
        <v>10.291780409999999</v>
      </c>
      <c r="H61" s="61"/>
      <c r="I61" s="61">
        <v>0.36570000000000003</v>
      </c>
      <c r="J61" s="61">
        <v>0.44829999999999998</v>
      </c>
      <c r="K61" s="61">
        <v>2.133</v>
      </c>
      <c r="L61" s="61">
        <v>2.7189999999999999</v>
      </c>
      <c r="M61" s="61">
        <v>32.119567410000002</v>
      </c>
      <c r="N61" s="62">
        <f t="shared" si="2"/>
        <v>11.987346165784134</v>
      </c>
      <c r="O61" s="61">
        <v>20.268750000000001</v>
      </c>
      <c r="Z61" s="61">
        <v>3.5</v>
      </c>
      <c r="AB61" s="61">
        <v>0.220661529</v>
      </c>
      <c r="AC61" s="63" t="str">
        <f t="shared" si="3"/>
        <v/>
      </c>
      <c r="AD61" s="20" t="str">
        <f t="shared" si="28"/>
        <v/>
      </c>
      <c r="AE61" s="62" t="str">
        <f t="shared" si="4"/>
        <v/>
      </c>
      <c r="AF61" s="20" t="str">
        <f t="shared" si="27"/>
        <v/>
      </c>
      <c r="AG61" s="62">
        <f t="shared" si="5"/>
        <v>3.55332105263991E-2</v>
      </c>
      <c r="AH61" s="62">
        <f t="shared" si="6"/>
        <v>4.3559032756315876E-2</v>
      </c>
      <c r="AI61" s="62">
        <f t="shared" si="20"/>
        <v>0.20725277017448529</v>
      </c>
      <c r="AJ61" s="62">
        <f t="shared" si="21"/>
        <v>0.26419141214459707</v>
      </c>
      <c r="AK61" s="62">
        <f t="shared" si="7"/>
        <v>-5.6938641970111781E-2</v>
      </c>
      <c r="AL61" s="62" t="str">
        <f t="shared" si="13"/>
        <v/>
      </c>
      <c r="AM61" s="62" t="str">
        <f t="shared" si="23"/>
        <v/>
      </c>
      <c r="AN61" s="62" t="str">
        <f t="shared" si="24"/>
        <v/>
      </c>
      <c r="AO61" s="62" t="str">
        <f t="shared" si="25"/>
        <v/>
      </c>
      <c r="AP61" s="62" t="str">
        <f t="shared" si="26"/>
        <v/>
      </c>
      <c r="AQ61" s="62"/>
      <c r="AR61" s="62" t="str">
        <f t="shared" si="8"/>
        <v/>
      </c>
      <c r="AS61" s="62" t="str">
        <f t="shared" si="9"/>
        <v/>
      </c>
      <c r="AT61" s="62" t="str">
        <f t="shared" si="10"/>
        <v/>
      </c>
      <c r="AU61" s="62">
        <f t="shared" si="18"/>
        <v>2.570835046405676E-2</v>
      </c>
      <c r="AV61" s="62" t="str">
        <f t="shared" si="11"/>
        <v/>
      </c>
      <c r="AW61" s="62">
        <f t="shared" si="12"/>
        <v>0.220661529</v>
      </c>
    </row>
    <row r="62" spans="1:49">
      <c r="A62" s="62">
        <v>1929</v>
      </c>
      <c r="B62" s="61">
        <v>5.1868999999999996</v>
      </c>
      <c r="C62" s="61">
        <v>4022</v>
      </c>
      <c r="D62" s="61">
        <v>10.475329779999999</v>
      </c>
      <c r="G62" s="61"/>
      <c r="H62" s="61"/>
      <c r="I62" s="61">
        <v>0.37690000000000001</v>
      </c>
      <c r="J62" s="61">
        <v>0.51739999999999997</v>
      </c>
      <c r="K62" s="61">
        <v>2.0979999999999999</v>
      </c>
      <c r="L62" s="61">
        <v>2.7309999999999999</v>
      </c>
      <c r="M62" s="61">
        <v>33.471970249999998</v>
      </c>
      <c r="N62" s="62">
        <f t="shared" si="2"/>
        <v>11.609185045892534</v>
      </c>
      <c r="O62" s="61">
        <v>20.268750000000001</v>
      </c>
      <c r="Z62" s="61">
        <v>3.5</v>
      </c>
      <c r="AB62" s="61">
        <v>0.21202196500000001</v>
      </c>
      <c r="AC62" s="63" t="str">
        <f t="shared" si="3"/>
        <v/>
      </c>
      <c r="AD62" s="20" t="str">
        <f t="shared" si="28"/>
        <v/>
      </c>
      <c r="AE62" s="62" t="str">
        <f t="shared" si="4"/>
        <v/>
      </c>
      <c r="AF62" s="20" t="str">
        <f t="shared" si="27"/>
        <v/>
      </c>
      <c r="AG62" s="62">
        <f t="shared" si="5"/>
        <v>3.5979774185209472E-2</v>
      </c>
      <c r="AH62" s="62">
        <f t="shared" si="6"/>
        <v>4.9392239754384136E-2</v>
      </c>
      <c r="AI62" s="62">
        <f t="shared" si="20"/>
        <v>0.20028009084788928</v>
      </c>
      <c r="AJ62" s="62">
        <f t="shared" si="21"/>
        <v>0.26070778270046979</v>
      </c>
      <c r="AK62" s="62">
        <f t="shared" si="7"/>
        <v>-6.0427691852580512E-2</v>
      </c>
      <c r="AL62" s="62" t="str">
        <f t="shared" si="13"/>
        <v/>
      </c>
      <c r="AM62" s="62" t="str">
        <f t="shared" si="23"/>
        <v/>
      </c>
      <c r="AN62" s="62" t="str">
        <f t="shared" si="24"/>
        <v/>
      </c>
      <c r="AO62" s="62" t="str">
        <f t="shared" si="25"/>
        <v/>
      </c>
      <c r="AP62" s="62" t="str">
        <f t="shared" si="26"/>
        <v/>
      </c>
      <c r="AQ62" s="62"/>
      <c r="AR62" s="62" t="str">
        <f t="shared" si="8"/>
        <v/>
      </c>
      <c r="AS62" s="62" t="str">
        <f t="shared" si="9"/>
        <v/>
      </c>
      <c r="AT62" s="62" t="str">
        <f t="shared" si="10"/>
        <v/>
      </c>
      <c r="AU62" s="62">
        <f t="shared" si="18"/>
        <v>6.7055008147797579E-2</v>
      </c>
      <c r="AV62" s="62" t="str">
        <f t="shared" si="11"/>
        <v/>
      </c>
      <c r="AW62" s="62">
        <f t="shared" si="12"/>
        <v>0.21202196500000001</v>
      </c>
    </row>
    <row r="63" spans="1:49">
      <c r="A63" s="62">
        <v>1930</v>
      </c>
      <c r="B63" s="61">
        <v>5.1593999999999998</v>
      </c>
      <c r="C63" s="61">
        <v>4051</v>
      </c>
      <c r="D63" s="61">
        <v>10.305281770000001</v>
      </c>
      <c r="G63" s="61"/>
      <c r="H63" s="61"/>
      <c r="I63" s="61">
        <v>0.4834</v>
      </c>
      <c r="J63" s="61">
        <v>0.63470000000000004</v>
      </c>
      <c r="K63" s="61">
        <v>1.762</v>
      </c>
      <c r="L63" s="61">
        <v>2.5640000000000001</v>
      </c>
      <c r="M63" s="61">
        <v>33.406703</v>
      </c>
      <c r="N63" s="62">
        <f t="shared" si="2"/>
        <v>11.361126209153479</v>
      </c>
      <c r="O63" s="61">
        <v>19.891069999999999</v>
      </c>
      <c r="Z63" s="61">
        <v>2.5</v>
      </c>
      <c r="AB63" s="61">
        <v>0.22037243100000001</v>
      </c>
      <c r="AC63" s="63" t="str">
        <f t="shared" si="3"/>
        <v/>
      </c>
      <c r="AD63" s="20" t="str">
        <f t="shared" si="28"/>
        <v/>
      </c>
      <c r="AE63" s="62" t="str">
        <f t="shared" si="4"/>
        <v/>
      </c>
      <c r="AF63" s="20" t="str">
        <f t="shared" si="27"/>
        <v/>
      </c>
      <c r="AG63" s="62">
        <f t="shared" si="5"/>
        <v>4.6907984739169337E-2</v>
      </c>
      <c r="AH63" s="62">
        <f t="shared" si="6"/>
        <v>6.1589776404532025E-2</v>
      </c>
      <c r="AI63" s="62">
        <f t="shared" si="20"/>
        <v>0.17098028363760109</v>
      </c>
      <c r="AJ63" s="62">
        <f t="shared" si="21"/>
        <v>0.24880445360204836</v>
      </c>
      <c r="AK63" s="62">
        <f t="shared" si="7"/>
        <v>-7.7824169964447271E-2</v>
      </c>
      <c r="AL63" s="62" t="str">
        <f t="shared" si="13"/>
        <v/>
      </c>
      <c r="AM63" s="62" t="str">
        <f t="shared" si="23"/>
        <v/>
      </c>
      <c r="AN63" s="62" t="str">
        <f t="shared" si="24"/>
        <v/>
      </c>
      <c r="AO63" s="62" t="str">
        <f t="shared" si="25"/>
        <v/>
      </c>
      <c r="AP63" s="62" t="str">
        <f t="shared" si="26"/>
        <v/>
      </c>
      <c r="AQ63" s="62"/>
      <c r="AR63" s="62" t="str">
        <f t="shared" si="8"/>
        <v/>
      </c>
      <c r="AS63" s="62" t="str">
        <f t="shared" si="9"/>
        <v/>
      </c>
      <c r="AT63" s="62" t="str">
        <f t="shared" si="10"/>
        <v/>
      </c>
      <c r="AU63" s="62">
        <f t="shared" si="18"/>
        <v>5.6599052584985515E-2</v>
      </c>
      <c r="AV63" s="62" t="str">
        <f t="shared" si="11"/>
        <v/>
      </c>
      <c r="AW63" s="62">
        <f t="shared" si="12"/>
        <v>0.22037243100000001</v>
      </c>
    </row>
    <row r="64" spans="1:49">
      <c r="A64" s="62">
        <v>1931</v>
      </c>
      <c r="B64" s="61">
        <v>5.1543999999999999</v>
      </c>
      <c r="C64" s="61">
        <v>4080</v>
      </c>
      <c r="D64" s="61">
        <v>9.914743691</v>
      </c>
      <c r="G64" s="61"/>
      <c r="H64" s="61"/>
      <c r="I64" s="61">
        <v>0.40360000000000001</v>
      </c>
      <c r="J64" s="61">
        <v>0.48859999999999998</v>
      </c>
      <c r="K64" s="61">
        <v>1.349</v>
      </c>
      <c r="L64" s="61">
        <v>2.2509999999999999</v>
      </c>
      <c r="M64" s="61">
        <v>32.325394529999997</v>
      </c>
      <c r="N64" s="62">
        <f t="shared" si="2"/>
        <v>11.215919074661405</v>
      </c>
      <c r="O64" s="61">
        <v>18.883929999999999</v>
      </c>
      <c r="Z64" s="61">
        <v>2</v>
      </c>
      <c r="AB64" s="61">
        <v>0.21634447300000001</v>
      </c>
      <c r="AC64" s="63" t="str">
        <f t="shared" si="3"/>
        <v/>
      </c>
      <c r="AD64" s="20" t="str">
        <f t="shared" si="28"/>
        <v/>
      </c>
      <c r="AE64" s="62" t="str">
        <f t="shared" si="4"/>
        <v/>
      </c>
      <c r="AF64" s="20" t="str">
        <f t="shared" si="27"/>
        <v/>
      </c>
      <c r="AG64" s="62">
        <f t="shared" si="5"/>
        <v>4.0707053311560992E-2</v>
      </c>
      <c r="AH64" s="62">
        <f t="shared" si="6"/>
        <v>4.9280144321181121E-2</v>
      </c>
      <c r="AI64" s="62">
        <f t="shared" si="20"/>
        <v>0.136059997317383</v>
      </c>
      <c r="AJ64" s="62">
        <f t="shared" si="21"/>
        <v>0.2270356219135872</v>
      </c>
      <c r="AK64" s="62">
        <f t="shared" si="7"/>
        <v>-9.0975624596204202E-2</v>
      </c>
      <c r="AL64" s="62" t="str">
        <f t="shared" si="13"/>
        <v/>
      </c>
      <c r="AM64" s="62" t="str">
        <f t="shared" si="23"/>
        <v/>
      </c>
      <c r="AN64" s="62" t="str">
        <f t="shared" si="24"/>
        <v/>
      </c>
      <c r="AO64" s="62" t="str">
        <f t="shared" si="25"/>
        <v/>
      </c>
      <c r="AP64" s="62" t="str">
        <f t="shared" si="26"/>
        <v/>
      </c>
      <c r="AQ64" s="62"/>
      <c r="AR64" s="62" t="str">
        <f t="shared" si="8"/>
        <v/>
      </c>
      <c r="AS64" s="62" t="str">
        <f t="shared" si="9"/>
        <v/>
      </c>
      <c r="AT64" s="62" t="str">
        <f t="shared" si="10"/>
        <v/>
      </c>
      <c r="AU64" s="62">
        <f t="shared" si="18"/>
        <v>3.786343141192406E-2</v>
      </c>
      <c r="AV64" s="62" t="str">
        <f t="shared" si="11"/>
        <v/>
      </c>
      <c r="AW64" s="62">
        <f t="shared" si="12"/>
        <v>0.21634447300000001</v>
      </c>
    </row>
    <row r="65" spans="1:49">
      <c r="A65" s="62">
        <v>1932</v>
      </c>
      <c r="B65" s="61">
        <v>5.1532999999999998</v>
      </c>
      <c r="C65" s="61">
        <v>4102</v>
      </c>
      <c r="D65" s="61">
        <v>8.9384102619999997</v>
      </c>
      <c r="G65" s="61"/>
      <c r="H65" s="61"/>
      <c r="I65" s="61">
        <v>0.4325</v>
      </c>
      <c r="J65" s="61">
        <v>0.47170000000000001</v>
      </c>
      <c r="K65" s="61">
        <v>0.80100000000000005</v>
      </c>
      <c r="L65" s="61">
        <v>1.7629999999999999</v>
      </c>
      <c r="M65" s="61">
        <v>31.268024199999999</v>
      </c>
      <c r="N65" s="62">
        <f t="shared" si="2"/>
        <v>10.397323617547062</v>
      </c>
      <c r="O65" s="61">
        <v>17.37321</v>
      </c>
      <c r="Z65" s="61">
        <v>2</v>
      </c>
      <c r="AB65" s="61">
        <v>0.23594799699999999</v>
      </c>
      <c r="AC65" s="63" t="str">
        <f t="shared" si="3"/>
        <v/>
      </c>
      <c r="AD65" s="20" t="str">
        <f t="shared" si="28"/>
        <v/>
      </c>
      <c r="AE65" s="62" t="str">
        <f t="shared" si="4"/>
        <v/>
      </c>
      <c r="AF65" s="20" t="str">
        <f t="shared" si="27"/>
        <v/>
      </c>
      <c r="AG65" s="62">
        <f t="shared" si="5"/>
        <v>4.8386680329352734E-2</v>
      </c>
      <c r="AH65" s="62">
        <f t="shared" si="6"/>
        <v>5.277224765631372E-2</v>
      </c>
      <c r="AI65" s="62">
        <f t="shared" si="20"/>
        <v>8.961325073713651E-2</v>
      </c>
      <c r="AJ65" s="62">
        <f t="shared" si="21"/>
        <v>0.19723865299571991</v>
      </c>
      <c r="AK65" s="62">
        <f t="shared" si="7"/>
        <v>-0.1076254022585834</v>
      </c>
      <c r="AL65" s="62" t="str">
        <f t="shared" si="13"/>
        <v/>
      </c>
      <c r="AM65" s="62" t="str">
        <f t="shared" si="23"/>
        <v/>
      </c>
      <c r="AN65" s="62" t="str">
        <f t="shared" si="24"/>
        <v/>
      </c>
      <c r="AO65" s="62" t="str">
        <f t="shared" si="25"/>
        <v/>
      </c>
      <c r="AP65" s="62" t="str">
        <f t="shared" si="26"/>
        <v/>
      </c>
      <c r="AQ65" s="62"/>
      <c r="AR65" s="62" t="str">
        <f t="shared" si="8"/>
        <v/>
      </c>
      <c r="AS65" s="62" t="str">
        <f t="shared" si="9"/>
        <v/>
      </c>
      <c r="AT65" s="62" t="str">
        <f t="shared" si="10"/>
        <v/>
      </c>
      <c r="AU65" s="62">
        <f t="shared" si="18"/>
        <v>9.578568653500022E-2</v>
      </c>
      <c r="AV65" s="62" t="str">
        <f t="shared" si="11"/>
        <v/>
      </c>
      <c r="AW65" s="62">
        <f t="shared" si="12"/>
        <v>0.23594799699999999</v>
      </c>
    </row>
    <row r="66" spans="1:49">
      <c r="A66" s="62">
        <v>1933</v>
      </c>
      <c r="B66" s="61">
        <v>4.0265000000000004</v>
      </c>
      <c r="C66" s="61">
        <v>4122</v>
      </c>
      <c r="D66" s="61">
        <v>8.8174576160000004</v>
      </c>
      <c r="G66" s="61"/>
      <c r="H66" s="61"/>
      <c r="I66" s="61">
        <v>0.45019999999999999</v>
      </c>
      <c r="J66" s="61">
        <v>0.43990000000000001</v>
      </c>
      <c r="K66" s="61">
        <v>0.85299999999999998</v>
      </c>
      <c r="L66" s="61">
        <v>1.5940000000000001</v>
      </c>
      <c r="M66" s="61">
        <v>32.883439729999999</v>
      </c>
      <c r="N66" s="62">
        <f t="shared" si="2"/>
        <v>9.7054466347709347</v>
      </c>
      <c r="O66" s="61">
        <v>16.491959999999999</v>
      </c>
      <c r="Z66" s="61">
        <v>2</v>
      </c>
      <c r="AB66" s="61">
        <v>0.248370913</v>
      </c>
      <c r="AC66" s="63" t="str">
        <f t="shared" si="3"/>
        <v/>
      </c>
      <c r="AD66" s="20" t="str">
        <f t="shared" si="28"/>
        <v/>
      </c>
      <c r="AE66" s="62" t="str">
        <f t="shared" si="4"/>
        <v/>
      </c>
      <c r="AF66" s="20" t="str">
        <f t="shared" si="27"/>
        <v/>
      </c>
      <c r="AG66" s="62">
        <f t="shared" si="5"/>
        <v>5.1057801421474952E-2</v>
      </c>
      <c r="AH66" s="62">
        <f t="shared" si="6"/>
        <v>4.9889664249904118E-2</v>
      </c>
      <c r="AI66" s="62">
        <f t="shared" si="20"/>
        <v>9.6739903626206436E-2</v>
      </c>
      <c r="AJ66" s="62">
        <f t="shared" si="21"/>
        <v>0.18077773315377851</v>
      </c>
      <c r="AK66" s="62">
        <f t="shared" si="7"/>
        <v>-8.4037829527572078E-2</v>
      </c>
      <c r="AL66" s="62" t="str">
        <f t="shared" si="13"/>
        <v/>
      </c>
      <c r="AM66" s="62" t="str">
        <f t="shared" si="23"/>
        <v/>
      </c>
      <c r="AN66" s="62" t="str">
        <f t="shared" si="24"/>
        <v/>
      </c>
      <c r="AO66" s="62" t="str">
        <f t="shared" si="25"/>
        <v/>
      </c>
      <c r="AP66" s="62" t="str">
        <f t="shared" si="26"/>
        <v/>
      </c>
      <c r="AQ66" s="62"/>
      <c r="AR66" s="62" t="str">
        <f t="shared" si="8"/>
        <v/>
      </c>
      <c r="AS66" s="62" t="str">
        <f t="shared" si="9"/>
        <v/>
      </c>
      <c r="AT66" s="62" t="str">
        <f t="shared" si="10"/>
        <v/>
      </c>
      <c r="AU66" s="62">
        <f t="shared" si="18"/>
        <v>8.8861191900364123E-2</v>
      </c>
      <c r="AV66" s="62" t="str">
        <f t="shared" si="11"/>
        <v/>
      </c>
      <c r="AW66" s="62">
        <f t="shared" si="12"/>
        <v>0.248370913</v>
      </c>
    </row>
    <row r="67" spans="1:49">
      <c r="A67" s="62">
        <v>1934</v>
      </c>
      <c r="B67" s="61">
        <v>3.0895999999999999</v>
      </c>
      <c r="C67" s="61">
        <v>4140</v>
      </c>
      <c r="D67" s="61">
        <v>8.6297559499999998</v>
      </c>
      <c r="G67" s="61"/>
      <c r="H67" s="61"/>
      <c r="I67" s="61">
        <v>0.49709999999999999</v>
      </c>
      <c r="J67" s="61">
        <v>0.48530000000000001</v>
      </c>
      <c r="K67" s="61">
        <v>0.84399999999999997</v>
      </c>
      <c r="L67" s="61">
        <v>1.4350000000000001</v>
      </c>
      <c r="M67" s="61">
        <v>32.834745040000001</v>
      </c>
      <c r="N67" s="62">
        <f t="shared" si="2"/>
        <v>9.4715683416603778</v>
      </c>
      <c r="O67" s="61">
        <v>16.240179999999999</v>
      </c>
      <c r="Z67" s="61">
        <v>2</v>
      </c>
      <c r="AB67" s="61">
        <v>0.26547680099999998</v>
      </c>
      <c r="AC67" s="63" t="str">
        <f t="shared" si="3"/>
        <v/>
      </c>
      <c r="AD67" s="20" t="str">
        <f t="shared" si="28"/>
        <v/>
      </c>
      <c r="AE67" s="62" t="str">
        <f t="shared" si="4"/>
        <v/>
      </c>
      <c r="AF67" s="20" t="str">
        <f t="shared" si="27"/>
        <v/>
      </c>
      <c r="AG67" s="62">
        <f t="shared" si="5"/>
        <v>5.7603019468934112E-2</v>
      </c>
      <c r="AH67" s="62">
        <f t="shared" si="6"/>
        <v>5.623565751010607E-2</v>
      </c>
      <c r="AI67" s="62">
        <f t="shared" si="20"/>
        <v>9.7801143495836629E-2</v>
      </c>
      <c r="AJ67" s="62">
        <f t="shared" si="21"/>
        <v>0.16628511956934311</v>
      </c>
      <c r="AK67" s="62">
        <f t="shared" si="7"/>
        <v>-6.8483976073506481E-2</v>
      </c>
      <c r="AL67" s="62" t="str">
        <f t="shared" si="13"/>
        <v/>
      </c>
      <c r="AM67" s="62" t="str">
        <f t="shared" si="23"/>
        <v/>
      </c>
      <c r="AN67" s="62" t="str">
        <f t="shared" si="24"/>
        <v/>
      </c>
      <c r="AO67" s="62" t="str">
        <f t="shared" si="25"/>
        <v/>
      </c>
      <c r="AP67" s="62" t="str">
        <f t="shared" si="26"/>
        <v/>
      </c>
      <c r="AQ67" s="62"/>
      <c r="AR67" s="62" t="str">
        <f t="shared" si="8"/>
        <v/>
      </c>
      <c r="AS67" s="62" t="str">
        <f t="shared" si="9"/>
        <v/>
      </c>
      <c r="AT67" s="62" t="str">
        <f t="shared" si="10"/>
        <v/>
      </c>
      <c r="AU67" s="62">
        <f t="shared" si="18"/>
        <v>4.4392731595896476E-2</v>
      </c>
      <c r="AV67" s="62" t="str">
        <f t="shared" si="11"/>
        <v/>
      </c>
      <c r="AW67" s="62">
        <f t="shared" si="12"/>
        <v>0.26547680099999998</v>
      </c>
    </row>
    <row r="68" spans="1:49">
      <c r="A68" s="62">
        <v>1935</v>
      </c>
      <c r="B68" s="61">
        <v>3.0771999999999999</v>
      </c>
      <c r="C68" s="61">
        <v>4155</v>
      </c>
      <c r="D68" s="61">
        <v>8.1817417710000004</v>
      </c>
      <c r="G68" s="61"/>
      <c r="H68" s="61"/>
      <c r="I68" s="61">
        <v>0.50509999999999999</v>
      </c>
      <c r="J68" s="61">
        <v>0.52459999999999996</v>
      </c>
      <c r="K68" s="61">
        <v>0.82199999999999995</v>
      </c>
      <c r="L68" s="61">
        <v>1.2829999999999999</v>
      </c>
      <c r="M68" s="61">
        <v>32.361301750000003</v>
      </c>
      <c r="N68" s="62">
        <f t="shared" ref="N68:N131" si="29">IF(OR(D68="",C68="",M68=""),"",D68*1000000000/C68/1000/(M68/100*$D$138*1000000000/$C$138/1000)*100)</f>
        <v>9.0783334385826358</v>
      </c>
      <c r="O68" s="61">
        <v>16.11429</v>
      </c>
      <c r="Z68" s="61">
        <v>2.5</v>
      </c>
      <c r="AB68" s="61">
        <v>0.284780437</v>
      </c>
      <c r="AC68" s="63" t="str">
        <f t="shared" ref="AC68:AC131" si="30">IF(E68="","",E68/100)</f>
        <v/>
      </c>
      <c r="AD68" s="20" t="str">
        <f t="shared" si="28"/>
        <v/>
      </c>
      <c r="AE68" s="62" t="str">
        <f t="shared" ref="AE68:AE131" si="31">IF(G68="","",G68/100)</f>
        <v/>
      </c>
      <c r="AF68" s="20" t="str">
        <f t="shared" si="27"/>
        <v/>
      </c>
      <c r="AG68" s="62">
        <f t="shared" ref="AG68:AG131" si="32">IF(OR(I68="",D68=""),"",I68/D68)</f>
        <v>6.1735020993979005E-2</v>
      </c>
      <c r="AH68" s="62">
        <f t="shared" ref="AH68:AH131" si="33">IF(OR(J68="",D68=""),"",J68/D68)</f>
        <v>6.4118376585708542E-2</v>
      </c>
      <c r="AI68" s="62">
        <f t="shared" si="20"/>
        <v>0.10046760494367599</v>
      </c>
      <c r="AJ68" s="62">
        <f t="shared" si="21"/>
        <v>0.15681257559943587</v>
      </c>
      <c r="AK68" s="62">
        <f t="shared" ref="AK68:AK131" si="34">IF(OR(AI68="",AJ68=""),"",AI68-AJ68)</f>
        <v>-5.6344970655759885E-2</v>
      </c>
      <c r="AL68" s="62" t="str">
        <f t="shared" si="13"/>
        <v/>
      </c>
      <c r="AM68" s="62" t="str">
        <f t="shared" si="23"/>
        <v/>
      </c>
      <c r="AN68" s="62" t="str">
        <f t="shared" si="24"/>
        <v/>
      </c>
      <c r="AO68" s="62" t="str">
        <f t="shared" si="25"/>
        <v/>
      </c>
      <c r="AP68" s="62" t="str">
        <f t="shared" si="26"/>
        <v/>
      </c>
      <c r="AQ68" s="62"/>
      <c r="AR68" s="62" t="str">
        <f t="shared" ref="AR68:AR131" si="35">IF(OR(V68="",W68="",U68=""),"",LN(V68*W68/U68))</f>
        <v/>
      </c>
      <c r="AS68" s="62" t="str">
        <f t="shared" ref="AS68:AS131" si="36">IF(X68="","",X68)</f>
        <v/>
      </c>
      <c r="AT68" s="62" t="str">
        <f t="shared" ref="AT68:AT131" si="37">IF(OR(Y68="",D68=""),"",Y68/D68)</f>
        <v/>
      </c>
      <c r="AU68" s="62">
        <f t="shared" si="18"/>
        <v>6.2403871304679545E-2</v>
      </c>
      <c r="AV68" s="62" t="str">
        <f t="shared" ref="AV68:AV131" si="38">IF(OR(AA68="",Z68=""),"",(AA68-Z68)/100)</f>
        <v/>
      </c>
      <c r="AW68" s="62">
        <f t="shared" ref="AW68:AW131" si="39">IF(AB68="","",AB68)</f>
        <v>0.284780437</v>
      </c>
    </row>
    <row r="69" spans="1:49">
      <c r="A69" s="62">
        <v>1936</v>
      </c>
      <c r="B69" s="61">
        <v>3.3125</v>
      </c>
      <c r="C69" s="61">
        <v>4168</v>
      </c>
      <c r="D69" s="61">
        <v>8.1692724370000001</v>
      </c>
      <c r="G69" s="61"/>
      <c r="H69" s="61"/>
      <c r="I69" s="61">
        <v>0.51759999999999995</v>
      </c>
      <c r="J69" s="61">
        <v>0.54210000000000003</v>
      </c>
      <c r="K69" s="61">
        <v>0.88200000000000001</v>
      </c>
      <c r="L69" s="61">
        <v>1.266</v>
      </c>
      <c r="M69" s="61">
        <v>31.853690329999999</v>
      </c>
      <c r="N69" s="62">
        <f t="shared" si="29"/>
        <v>9.1802242130154745</v>
      </c>
      <c r="O69" s="61">
        <v>16.366070000000001</v>
      </c>
      <c r="Z69" s="61">
        <v>1.5</v>
      </c>
      <c r="AB69" s="61">
        <v>0.32989473899999999</v>
      </c>
      <c r="AC69" s="63" t="str">
        <f t="shared" si="30"/>
        <v/>
      </c>
      <c r="AD69" s="20" t="str">
        <f t="shared" si="28"/>
        <v/>
      </c>
      <c r="AE69" s="62" t="str">
        <f t="shared" si="31"/>
        <v/>
      </c>
      <c r="AF69" s="20" t="str">
        <f t="shared" si="27"/>
        <v/>
      </c>
      <c r="AG69" s="62">
        <f t="shared" si="32"/>
        <v>6.3359375512524602E-2</v>
      </c>
      <c r="AH69" s="62">
        <f t="shared" si="33"/>
        <v>6.6358418596096577E-2</v>
      </c>
      <c r="AI69" s="62">
        <f t="shared" si="20"/>
        <v>0.107965551008591</v>
      </c>
      <c r="AJ69" s="62">
        <f t="shared" si="21"/>
        <v>0.15497096097151497</v>
      </c>
      <c r="AK69" s="62">
        <f t="shared" si="34"/>
        <v>-4.7005409962923975E-2</v>
      </c>
      <c r="AL69" s="62" t="str">
        <f t="shared" ref="AL69:AL132" si="40">IF(OR(P69="",P68="",N69="",N68=""),"",LN((P69/P68)/(N69/N68)))</f>
        <v/>
      </c>
      <c r="AM69" s="62" t="str">
        <f t="shared" ref="AM69:AM100" si="41">IF(OR(Q69="",Q68="",$N69="",$N68=""),"",LN((Q69/Q68)/($N69/$N68)))</f>
        <v/>
      </c>
      <c r="AN69" s="62" t="str">
        <f t="shared" ref="AN69:AN100" si="42">IF(OR(R69="",R68="",$N69="",$N68=""),"",LN((R69/R68)/($N69/$N68)))</f>
        <v/>
      </c>
      <c r="AO69" s="62" t="str">
        <f t="shared" ref="AO69:AO100" si="43">IF(OR(S69="",S68="",$N69="",$N68=""),"",LN((S69/S68)/($N69/$N68)))</f>
        <v/>
      </c>
      <c r="AP69" s="62" t="str">
        <f t="shared" ref="AP69:AP100" si="44">IF(OR(T69="",T68="",$N69="",$N68=""),"",LN((T69/T68)/($N69/$N68)))</f>
        <v/>
      </c>
      <c r="AQ69" s="62"/>
      <c r="AR69" s="62" t="str">
        <f t="shared" si="35"/>
        <v/>
      </c>
      <c r="AS69" s="62" t="str">
        <f t="shared" si="36"/>
        <v/>
      </c>
      <c r="AT69" s="62" t="str">
        <f t="shared" si="37"/>
        <v/>
      </c>
      <c r="AU69" s="62">
        <f t="shared" ref="AU69:AU95" si="45">IF(OR(Z68="",N69="",N68=""),"",Z68/100-LN(N69/N68))</f>
        <v>1.3839005351093003E-2</v>
      </c>
      <c r="AV69" s="62" t="str">
        <f t="shared" si="38"/>
        <v/>
      </c>
      <c r="AW69" s="62">
        <f t="shared" si="39"/>
        <v>0.32989473899999999</v>
      </c>
    </row>
    <row r="70" spans="1:49">
      <c r="A70" s="62">
        <v>1937</v>
      </c>
      <c r="B70" s="61">
        <v>4.3596000000000004</v>
      </c>
      <c r="C70" s="61">
        <v>4180</v>
      </c>
      <c r="D70" s="61">
        <v>9.4099003490000008</v>
      </c>
      <c r="G70" s="61"/>
      <c r="H70" s="61"/>
      <c r="I70" s="61">
        <v>0.5373</v>
      </c>
      <c r="J70" s="61">
        <v>0.56340000000000001</v>
      </c>
      <c r="K70" s="61">
        <v>1.286</v>
      </c>
      <c r="L70" s="61">
        <v>1.8069999999999999</v>
      </c>
      <c r="M70" s="61">
        <v>33.061952810000001</v>
      </c>
      <c r="N70" s="62">
        <f t="shared" si="29"/>
        <v>10.158687797118491</v>
      </c>
      <c r="O70" s="61">
        <v>17.247319999999998</v>
      </c>
      <c r="Z70" s="61">
        <v>1.5</v>
      </c>
      <c r="AB70" s="61">
        <v>0.285231501</v>
      </c>
      <c r="AC70" s="63" t="str">
        <f t="shared" si="30"/>
        <v/>
      </c>
      <c r="AD70" s="20" t="str">
        <f t="shared" si="28"/>
        <v/>
      </c>
      <c r="AE70" s="62" t="str">
        <f t="shared" si="31"/>
        <v/>
      </c>
      <c r="AF70" s="20" t="str">
        <f t="shared" ref="AF70:AF101" si="46">IF(H70="","",H70)</f>
        <v/>
      </c>
      <c r="AG70" s="62">
        <f t="shared" si="32"/>
        <v>5.7099435708381267E-2</v>
      </c>
      <c r="AH70" s="62">
        <f t="shared" si="33"/>
        <v>5.9873110139776677E-2</v>
      </c>
      <c r="AI70" s="62">
        <f t="shared" ref="AI70:AI133" si="47">IF(OR(K70="",D70=""),"",K70/D70)</f>
        <v>0.1366645716005552</v>
      </c>
      <c r="AJ70" s="62">
        <f t="shared" ref="AJ70:AJ133" si="48">IF(OR(L70="",D70=""),"",L70/D70)</f>
        <v>0.19203178917745198</v>
      </c>
      <c r="AK70" s="62">
        <f t="shared" si="34"/>
        <v>-5.5367217576896777E-2</v>
      </c>
      <c r="AL70" s="62" t="str">
        <f t="shared" si="40"/>
        <v/>
      </c>
      <c r="AM70" s="62" t="str">
        <f t="shared" si="41"/>
        <v/>
      </c>
      <c r="AN70" s="62" t="str">
        <f t="shared" si="42"/>
        <v/>
      </c>
      <c r="AO70" s="62" t="str">
        <f t="shared" si="43"/>
        <v/>
      </c>
      <c r="AP70" s="62" t="str">
        <f t="shared" si="44"/>
        <v/>
      </c>
      <c r="AQ70" s="62"/>
      <c r="AR70" s="62" t="str">
        <f t="shared" si="35"/>
        <v/>
      </c>
      <c r="AS70" s="62" t="str">
        <f t="shared" si="36"/>
        <v/>
      </c>
      <c r="AT70" s="62" t="str">
        <f t="shared" si="37"/>
        <v/>
      </c>
      <c r="AU70" s="62">
        <f t="shared" si="45"/>
        <v>-8.6277651572445893E-2</v>
      </c>
      <c r="AV70" s="62" t="str">
        <f t="shared" si="38"/>
        <v/>
      </c>
      <c r="AW70" s="62">
        <f t="shared" si="39"/>
        <v>0.285231501</v>
      </c>
    </row>
    <row r="71" spans="1:49">
      <c r="A71" s="62">
        <v>1938</v>
      </c>
      <c r="B71" s="61">
        <v>4.3723000000000001</v>
      </c>
      <c r="C71" s="61">
        <v>4192</v>
      </c>
      <c r="D71" s="61">
        <v>9.2722125319999993</v>
      </c>
      <c r="G71" s="61"/>
      <c r="H71" s="61"/>
      <c r="I71" s="61">
        <v>0.60440000000000005</v>
      </c>
      <c r="J71" s="61">
        <v>0.56940000000000002</v>
      </c>
      <c r="K71" s="61">
        <v>1.3169999999999999</v>
      </c>
      <c r="L71" s="61">
        <v>1.607</v>
      </c>
      <c r="M71" s="61">
        <v>33.088857650000001</v>
      </c>
      <c r="N71" s="62">
        <f t="shared" si="29"/>
        <v>9.9732728911631856</v>
      </c>
      <c r="O71" s="61">
        <v>17.247319999999998</v>
      </c>
      <c r="Z71" s="61">
        <v>1.5</v>
      </c>
      <c r="AB71" s="61">
        <v>0.299497018</v>
      </c>
      <c r="AC71" s="63" t="str">
        <f t="shared" si="30"/>
        <v/>
      </c>
      <c r="AD71" s="20" t="str">
        <f t="shared" ref="AD71:AD102" si="49">IF(F71="","",F71)</f>
        <v/>
      </c>
      <c r="AE71" s="62" t="str">
        <f t="shared" si="31"/>
        <v/>
      </c>
      <c r="AF71" s="20" t="str">
        <f t="shared" si="46"/>
        <v/>
      </c>
      <c r="AG71" s="62">
        <f t="shared" si="32"/>
        <v>6.5184010603090869E-2</v>
      </c>
      <c r="AH71" s="62">
        <f t="shared" si="33"/>
        <v>6.1409291259761654E-2</v>
      </c>
      <c r="AI71" s="62">
        <f t="shared" si="47"/>
        <v>0.14203729643327379</v>
      </c>
      <c r="AJ71" s="62">
        <f t="shared" si="48"/>
        <v>0.17331354242085875</v>
      </c>
      <c r="AK71" s="62">
        <f t="shared" si="34"/>
        <v>-3.1276245987584966E-2</v>
      </c>
      <c r="AL71" s="62" t="str">
        <f t="shared" si="40"/>
        <v/>
      </c>
      <c r="AM71" s="62" t="str">
        <f t="shared" si="41"/>
        <v/>
      </c>
      <c r="AN71" s="62" t="str">
        <f t="shared" si="42"/>
        <v/>
      </c>
      <c r="AO71" s="62" t="str">
        <f t="shared" si="43"/>
        <v/>
      </c>
      <c r="AP71" s="62" t="str">
        <f t="shared" si="44"/>
        <v/>
      </c>
      <c r="AQ71" s="62"/>
      <c r="AR71" s="62" t="str">
        <f t="shared" si="35"/>
        <v/>
      </c>
      <c r="AS71" s="62" t="str">
        <f t="shared" si="36"/>
        <v/>
      </c>
      <c r="AT71" s="62" t="str">
        <f t="shared" si="37"/>
        <v/>
      </c>
      <c r="AU71" s="62">
        <f t="shared" si="45"/>
        <v>3.3420475940562126E-2</v>
      </c>
      <c r="AV71" s="62" t="str">
        <f t="shared" si="38"/>
        <v/>
      </c>
      <c r="AW71" s="62">
        <f t="shared" si="39"/>
        <v>0.299497018</v>
      </c>
    </row>
    <row r="72" spans="1:49">
      <c r="A72" s="62">
        <v>1939</v>
      </c>
      <c r="B72" s="61">
        <v>4.4396000000000004</v>
      </c>
      <c r="C72" s="61">
        <v>4206</v>
      </c>
      <c r="D72" s="61">
        <v>9.6981730370000001</v>
      </c>
      <c r="G72" s="61"/>
      <c r="H72" s="61"/>
      <c r="I72" s="61">
        <v>0.96399999999999997</v>
      </c>
      <c r="J72" s="61">
        <v>0.62150000000000005</v>
      </c>
      <c r="K72" s="61">
        <v>1.298</v>
      </c>
      <c r="L72" s="61">
        <v>1.889</v>
      </c>
      <c r="M72" s="61">
        <v>33.388595950000003</v>
      </c>
      <c r="N72" s="62">
        <f t="shared" si="29"/>
        <v>10.303383772905148</v>
      </c>
      <c r="O72" s="61">
        <v>17.37321</v>
      </c>
      <c r="Z72" s="61">
        <v>1.5</v>
      </c>
      <c r="AB72" s="61">
        <v>0.32088517999999999</v>
      </c>
      <c r="AC72" s="63" t="str">
        <f t="shared" si="30"/>
        <v/>
      </c>
      <c r="AD72" s="20" t="str">
        <f t="shared" si="49"/>
        <v/>
      </c>
      <c r="AE72" s="62" t="str">
        <f t="shared" si="31"/>
        <v/>
      </c>
      <c r="AF72" s="20" t="str">
        <f t="shared" si="46"/>
        <v/>
      </c>
      <c r="AG72" s="62">
        <f t="shared" si="32"/>
        <v>9.9400164992127268E-2</v>
      </c>
      <c r="AH72" s="62">
        <f t="shared" si="33"/>
        <v>6.4084235002704465E-2</v>
      </c>
      <c r="AI72" s="62">
        <f t="shared" si="47"/>
        <v>0.1338396412445863</v>
      </c>
      <c r="AJ72" s="62">
        <f t="shared" si="48"/>
        <v>0.19477895401465603</v>
      </c>
      <c r="AK72" s="62">
        <f t="shared" si="34"/>
        <v>-6.0939312770069726E-2</v>
      </c>
      <c r="AL72" s="62" t="str">
        <f t="shared" si="40"/>
        <v/>
      </c>
      <c r="AM72" s="62" t="str">
        <f t="shared" si="41"/>
        <v/>
      </c>
      <c r="AN72" s="62" t="str">
        <f t="shared" si="42"/>
        <v/>
      </c>
      <c r="AO72" s="62" t="str">
        <f t="shared" si="43"/>
        <v/>
      </c>
      <c r="AP72" s="62" t="str">
        <f t="shared" si="44"/>
        <v/>
      </c>
      <c r="AQ72" s="62"/>
      <c r="AR72" s="62" t="str">
        <f t="shared" si="35"/>
        <v/>
      </c>
      <c r="AS72" s="62" t="str">
        <f t="shared" si="36"/>
        <v/>
      </c>
      <c r="AT72" s="62" t="str">
        <f t="shared" si="37"/>
        <v/>
      </c>
      <c r="AU72" s="62">
        <f t="shared" si="45"/>
        <v>-1.7563558883668159E-2</v>
      </c>
      <c r="AV72" s="62" t="str">
        <f t="shared" si="38"/>
        <v/>
      </c>
      <c r="AW72" s="62">
        <f t="shared" si="39"/>
        <v>0.32088517999999999</v>
      </c>
    </row>
    <row r="73" spans="1:49">
      <c r="A73" s="62">
        <v>1940</v>
      </c>
      <c r="B73" s="61">
        <v>4.4099000000000004</v>
      </c>
      <c r="C73" s="61">
        <v>4226</v>
      </c>
      <c r="D73" s="61">
        <v>10.84798223</v>
      </c>
      <c r="G73" s="61"/>
      <c r="H73" s="61"/>
      <c r="I73" s="61">
        <v>1.8068</v>
      </c>
      <c r="J73" s="61">
        <v>0.93289999999999995</v>
      </c>
      <c r="K73" s="61">
        <v>1.3160000000000001</v>
      </c>
      <c r="L73" s="61">
        <v>1.8540000000000001</v>
      </c>
      <c r="M73" s="61">
        <v>31.896247030000001</v>
      </c>
      <c r="N73" s="62">
        <f t="shared" si="29"/>
        <v>12.007075982343574</v>
      </c>
      <c r="O73" s="61">
        <v>19.009820000000001</v>
      </c>
      <c r="Z73" s="61">
        <v>1.5</v>
      </c>
      <c r="AB73" s="61">
        <v>0.37804265500000001</v>
      </c>
      <c r="AC73" s="63" t="str">
        <f t="shared" si="30"/>
        <v/>
      </c>
      <c r="AD73" s="20" t="str">
        <f t="shared" si="49"/>
        <v/>
      </c>
      <c r="AE73" s="62" t="str">
        <f t="shared" si="31"/>
        <v/>
      </c>
      <c r="AF73" s="20" t="str">
        <f t="shared" si="46"/>
        <v/>
      </c>
      <c r="AG73" s="62">
        <f t="shared" si="32"/>
        <v>0.16655632003187748</v>
      </c>
      <c r="AH73" s="62">
        <f t="shared" si="33"/>
        <v>8.5997559750796163E-2</v>
      </c>
      <c r="AI73" s="62">
        <f t="shared" si="47"/>
        <v>0.1213128830871988</v>
      </c>
      <c r="AJ73" s="62">
        <f t="shared" si="48"/>
        <v>0.17090735960764938</v>
      </c>
      <c r="AK73" s="62">
        <f t="shared" si="34"/>
        <v>-4.9594476520450584E-2</v>
      </c>
      <c r="AL73" s="62" t="str">
        <f t="shared" si="40"/>
        <v/>
      </c>
      <c r="AM73" s="62" t="str">
        <f t="shared" si="41"/>
        <v/>
      </c>
      <c r="AN73" s="62" t="str">
        <f t="shared" si="42"/>
        <v/>
      </c>
      <c r="AO73" s="62" t="str">
        <f t="shared" si="43"/>
        <v/>
      </c>
      <c r="AP73" s="62" t="str">
        <f t="shared" si="44"/>
        <v/>
      </c>
      <c r="AQ73" s="62"/>
      <c r="AR73" s="62" t="str">
        <f t="shared" si="35"/>
        <v/>
      </c>
      <c r="AS73" s="62" t="str">
        <f t="shared" si="36"/>
        <v/>
      </c>
      <c r="AT73" s="62" t="str">
        <f t="shared" si="37"/>
        <v/>
      </c>
      <c r="AU73" s="62">
        <f t="shared" si="45"/>
        <v>-0.13802377827364182</v>
      </c>
      <c r="AV73" s="62" t="str">
        <f t="shared" si="38"/>
        <v/>
      </c>
      <c r="AW73" s="62">
        <f t="shared" si="39"/>
        <v>0.37804265500000001</v>
      </c>
    </row>
    <row r="74" spans="1:49">
      <c r="A74" s="62">
        <v>1941</v>
      </c>
      <c r="B74" s="61">
        <v>4.3086000000000002</v>
      </c>
      <c r="C74" s="61">
        <v>4254</v>
      </c>
      <c r="D74" s="61">
        <v>11.839889680000001</v>
      </c>
      <c r="G74" s="61"/>
      <c r="H74" s="61"/>
      <c r="I74" s="61">
        <v>2.1419000000000001</v>
      </c>
      <c r="J74" s="61">
        <v>1.2829999999999999</v>
      </c>
      <c r="K74" s="61">
        <v>1.4630000000000001</v>
      </c>
      <c r="L74" s="61">
        <v>2.024</v>
      </c>
      <c r="M74" s="61">
        <v>30.180168550000001</v>
      </c>
      <c r="N74" s="62">
        <f t="shared" si="29"/>
        <v>13.758968679959482</v>
      </c>
      <c r="O74" s="61">
        <v>21.905360000000002</v>
      </c>
      <c r="Z74" s="61">
        <v>1.5</v>
      </c>
      <c r="AB74" s="61">
        <v>0.43682839400000001</v>
      </c>
      <c r="AC74" s="63" t="str">
        <f t="shared" si="30"/>
        <v/>
      </c>
      <c r="AD74" s="20" t="str">
        <f t="shared" si="49"/>
        <v/>
      </c>
      <c r="AE74" s="62" t="str">
        <f t="shared" si="31"/>
        <v/>
      </c>
      <c r="AF74" s="20" t="str">
        <f t="shared" si="46"/>
        <v/>
      </c>
      <c r="AG74" s="62">
        <f t="shared" si="32"/>
        <v>0.18090540181452097</v>
      </c>
      <c r="AH74" s="62">
        <f t="shared" si="33"/>
        <v>0.10836249616136624</v>
      </c>
      <c r="AI74" s="62">
        <f t="shared" si="47"/>
        <v>0.12356534051759847</v>
      </c>
      <c r="AJ74" s="62">
        <f t="shared" si="48"/>
        <v>0.17094753876118884</v>
      </c>
      <c r="AK74" s="62">
        <f t="shared" si="34"/>
        <v>-4.738219824359037E-2</v>
      </c>
      <c r="AL74" s="62" t="str">
        <f t="shared" si="40"/>
        <v/>
      </c>
      <c r="AM74" s="62" t="str">
        <f t="shared" si="41"/>
        <v/>
      </c>
      <c r="AN74" s="62" t="str">
        <f t="shared" si="42"/>
        <v/>
      </c>
      <c r="AO74" s="62" t="str">
        <f t="shared" si="43"/>
        <v/>
      </c>
      <c r="AP74" s="62" t="str">
        <f t="shared" si="44"/>
        <v/>
      </c>
      <c r="AQ74" s="62"/>
      <c r="AR74" s="62" t="str">
        <f t="shared" si="35"/>
        <v/>
      </c>
      <c r="AS74" s="62" t="str">
        <f t="shared" si="36"/>
        <v/>
      </c>
      <c r="AT74" s="62" t="str">
        <f t="shared" si="37"/>
        <v/>
      </c>
      <c r="AU74" s="62">
        <f t="shared" si="45"/>
        <v>-0.12119473791283243</v>
      </c>
      <c r="AV74" s="62" t="str">
        <f t="shared" si="38"/>
        <v/>
      </c>
      <c r="AW74" s="62">
        <f t="shared" si="39"/>
        <v>0.43682839400000001</v>
      </c>
    </row>
    <row r="75" spans="1:49">
      <c r="A75" s="62">
        <v>1942</v>
      </c>
      <c r="B75" s="61">
        <v>4.3</v>
      </c>
      <c r="C75" s="61">
        <v>4286</v>
      </c>
      <c r="D75" s="61">
        <v>12.795264960000001</v>
      </c>
      <c r="G75" s="61"/>
      <c r="H75" s="61"/>
      <c r="I75" s="61">
        <v>2.2614000000000001</v>
      </c>
      <c r="J75" s="61">
        <v>1.4587000000000001</v>
      </c>
      <c r="K75" s="61">
        <v>1.5720000000000001</v>
      </c>
      <c r="L75" s="61">
        <v>2.0489999999999999</v>
      </c>
      <c r="M75" s="61">
        <v>29.17885849</v>
      </c>
      <c r="N75" s="62">
        <f t="shared" si="29"/>
        <v>15.264626832017914</v>
      </c>
      <c r="O75" s="61">
        <v>24.297319999999999</v>
      </c>
      <c r="Z75" s="61">
        <v>1.5</v>
      </c>
      <c r="AB75" s="61">
        <v>0.47423793199999997</v>
      </c>
      <c r="AC75" s="63" t="str">
        <f t="shared" si="30"/>
        <v/>
      </c>
      <c r="AD75" s="20" t="str">
        <f t="shared" si="49"/>
        <v/>
      </c>
      <c r="AE75" s="62" t="str">
        <f t="shared" si="31"/>
        <v/>
      </c>
      <c r="AF75" s="20" t="str">
        <f t="shared" si="46"/>
        <v/>
      </c>
      <c r="AG75" s="62">
        <f t="shared" si="32"/>
        <v>0.17673725452888159</v>
      </c>
      <c r="AH75" s="62">
        <f t="shared" si="33"/>
        <v>0.11400311010050393</v>
      </c>
      <c r="AI75" s="62">
        <f t="shared" si="47"/>
        <v>0.12285794822649769</v>
      </c>
      <c r="AJ75" s="62">
        <f t="shared" si="48"/>
        <v>0.16013736381430899</v>
      </c>
      <c r="AK75" s="62">
        <f t="shared" si="34"/>
        <v>-3.7279415587811296E-2</v>
      </c>
      <c r="AL75" s="62" t="str">
        <f t="shared" si="40"/>
        <v/>
      </c>
      <c r="AM75" s="62" t="str">
        <f t="shared" si="41"/>
        <v/>
      </c>
      <c r="AN75" s="62" t="str">
        <f t="shared" si="42"/>
        <v/>
      </c>
      <c r="AO75" s="62" t="str">
        <f t="shared" si="43"/>
        <v/>
      </c>
      <c r="AP75" s="62" t="str">
        <f t="shared" si="44"/>
        <v/>
      </c>
      <c r="AQ75" s="62"/>
      <c r="AR75" s="62" t="str">
        <f t="shared" si="35"/>
        <v/>
      </c>
      <c r="AS75" s="62" t="str">
        <f t="shared" si="36"/>
        <v/>
      </c>
      <c r="AT75" s="62" t="str">
        <f t="shared" si="37"/>
        <v/>
      </c>
      <c r="AU75" s="62">
        <f t="shared" si="45"/>
        <v>-8.8847300789731173E-2</v>
      </c>
      <c r="AV75" s="62" t="str">
        <f t="shared" si="38"/>
        <v/>
      </c>
      <c r="AW75" s="62">
        <f t="shared" si="39"/>
        <v>0.47423793199999997</v>
      </c>
    </row>
    <row r="76" spans="1:49">
      <c r="A76" s="62">
        <v>1943</v>
      </c>
      <c r="B76" s="61">
        <v>4.2969999999999997</v>
      </c>
      <c r="C76" s="61">
        <v>4323</v>
      </c>
      <c r="D76" s="61">
        <v>13.459063329999999</v>
      </c>
      <c r="G76" s="61"/>
      <c r="H76" s="61"/>
      <c r="I76" s="61">
        <v>2.4823</v>
      </c>
      <c r="J76" s="61">
        <v>1.5055000000000001</v>
      </c>
      <c r="K76" s="61">
        <v>1.629</v>
      </c>
      <c r="L76" s="61">
        <v>1.7270000000000001</v>
      </c>
      <c r="M76" s="61">
        <v>29.587546029999999</v>
      </c>
      <c r="N76" s="62">
        <f t="shared" si="29"/>
        <v>15.699218257313092</v>
      </c>
      <c r="O76" s="61">
        <v>25.556249999999999</v>
      </c>
      <c r="Z76" s="61">
        <v>1.5</v>
      </c>
      <c r="AB76" s="61">
        <v>0.53088732999999999</v>
      </c>
      <c r="AC76" s="63" t="str">
        <f t="shared" si="30"/>
        <v/>
      </c>
      <c r="AD76" s="20" t="str">
        <f t="shared" si="49"/>
        <v/>
      </c>
      <c r="AE76" s="62" t="str">
        <f t="shared" si="31"/>
        <v/>
      </c>
      <c r="AF76" s="20" t="str">
        <f t="shared" si="46"/>
        <v/>
      </c>
      <c r="AG76" s="62">
        <f t="shared" si="32"/>
        <v>0.18443333976050175</v>
      </c>
      <c r="AH76" s="62">
        <f t="shared" si="33"/>
        <v>0.11185770978908086</v>
      </c>
      <c r="AI76" s="62">
        <f t="shared" si="47"/>
        <v>0.12103368266118412</v>
      </c>
      <c r="AJ76" s="62">
        <f t="shared" si="48"/>
        <v>0.12831502145848067</v>
      </c>
      <c r="AK76" s="62">
        <f t="shared" si="34"/>
        <v>-7.2813387972965465E-3</v>
      </c>
      <c r="AL76" s="62" t="str">
        <f t="shared" si="40"/>
        <v/>
      </c>
      <c r="AM76" s="62" t="str">
        <f t="shared" si="41"/>
        <v/>
      </c>
      <c r="AN76" s="62" t="str">
        <f t="shared" si="42"/>
        <v/>
      </c>
      <c r="AO76" s="62" t="str">
        <f t="shared" si="43"/>
        <v/>
      </c>
      <c r="AP76" s="62" t="str">
        <f t="shared" si="44"/>
        <v/>
      </c>
      <c r="AQ76" s="62"/>
      <c r="AR76" s="62" t="str">
        <f t="shared" si="35"/>
        <v/>
      </c>
      <c r="AS76" s="62" t="str">
        <f t="shared" si="36"/>
        <v/>
      </c>
      <c r="AT76" s="62" t="str">
        <f t="shared" si="37"/>
        <v/>
      </c>
      <c r="AU76" s="62">
        <f t="shared" si="45"/>
        <v>-1.307273868509131E-2</v>
      </c>
      <c r="AV76" s="62" t="str">
        <f t="shared" si="38"/>
        <v/>
      </c>
      <c r="AW76" s="62">
        <f t="shared" si="39"/>
        <v>0.53088732999999999</v>
      </c>
    </row>
    <row r="77" spans="1:49">
      <c r="A77" s="62">
        <v>1944</v>
      </c>
      <c r="B77" s="61">
        <v>4.29</v>
      </c>
      <c r="C77" s="61">
        <v>4364</v>
      </c>
      <c r="D77" s="61">
        <v>13.94036667</v>
      </c>
      <c r="G77" s="61"/>
      <c r="H77" s="61"/>
      <c r="I77" s="61">
        <v>2.5939999999999999</v>
      </c>
      <c r="J77" s="61">
        <v>1.5975999999999999</v>
      </c>
      <c r="K77" s="61">
        <v>1.1319999999999999</v>
      </c>
      <c r="L77" s="61">
        <v>1.1859999999999999</v>
      </c>
      <c r="M77" s="61">
        <v>29.730458800000001</v>
      </c>
      <c r="N77" s="62">
        <f t="shared" si="29"/>
        <v>16.030431644287642</v>
      </c>
      <c r="O77" s="61">
        <v>26.18571</v>
      </c>
      <c r="Z77" s="61">
        <v>1.5</v>
      </c>
      <c r="AB77" s="61">
        <v>0.62978408200000002</v>
      </c>
      <c r="AC77" s="63" t="str">
        <f t="shared" si="30"/>
        <v/>
      </c>
      <c r="AD77" s="20" t="str">
        <f t="shared" si="49"/>
        <v/>
      </c>
      <c r="AE77" s="62" t="str">
        <f t="shared" si="31"/>
        <v/>
      </c>
      <c r="AF77" s="20" t="str">
        <f t="shared" si="46"/>
        <v/>
      </c>
      <c r="AG77" s="62">
        <f t="shared" si="32"/>
        <v>0.18607831927278853</v>
      </c>
      <c r="AH77" s="62">
        <f t="shared" si="33"/>
        <v>0.11460243749815226</v>
      </c>
      <c r="AI77" s="62">
        <f t="shared" si="47"/>
        <v>8.1203029073553049E-2</v>
      </c>
      <c r="AJ77" s="62">
        <f t="shared" si="48"/>
        <v>8.5076671803210185E-2</v>
      </c>
      <c r="AK77" s="62">
        <f t="shared" si="34"/>
        <v>-3.8736427296571369E-3</v>
      </c>
      <c r="AL77" s="62" t="str">
        <f t="shared" si="40"/>
        <v/>
      </c>
      <c r="AM77" s="62" t="str">
        <f t="shared" si="41"/>
        <v/>
      </c>
      <c r="AN77" s="62" t="str">
        <f t="shared" si="42"/>
        <v/>
      </c>
      <c r="AO77" s="62" t="str">
        <f t="shared" si="43"/>
        <v/>
      </c>
      <c r="AP77" s="62" t="str">
        <f t="shared" si="44"/>
        <v/>
      </c>
      <c r="AQ77" s="62"/>
      <c r="AR77" s="62" t="str">
        <f t="shared" si="35"/>
        <v/>
      </c>
      <c r="AS77" s="62" t="str">
        <f t="shared" si="36"/>
        <v/>
      </c>
      <c r="AT77" s="62" t="str">
        <f t="shared" si="37"/>
        <v/>
      </c>
      <c r="AU77" s="62">
        <f t="shared" si="45"/>
        <v>-5.8779749515129771E-3</v>
      </c>
      <c r="AV77" s="62" t="str">
        <f t="shared" si="38"/>
        <v/>
      </c>
      <c r="AW77" s="62">
        <f t="shared" si="39"/>
        <v>0.62978408200000002</v>
      </c>
    </row>
    <row r="78" spans="1:49">
      <c r="A78" s="62">
        <v>1945</v>
      </c>
      <c r="B78" s="61">
        <v>4.29</v>
      </c>
      <c r="C78" s="61">
        <v>4412</v>
      </c>
      <c r="D78" s="61">
        <v>14.839865400000001</v>
      </c>
      <c r="G78" s="61"/>
      <c r="H78" s="61"/>
      <c r="I78" s="61">
        <v>2.3231000000000002</v>
      </c>
      <c r="J78" s="61">
        <v>1.5134000000000001</v>
      </c>
      <c r="K78" s="61">
        <v>1.474</v>
      </c>
      <c r="L78" s="61">
        <v>1.2250000000000001</v>
      </c>
      <c r="M78" s="61">
        <v>31.50709874</v>
      </c>
      <c r="N78" s="62">
        <f t="shared" si="29"/>
        <v>15.927346079663057</v>
      </c>
      <c r="O78" s="61">
        <v>26.4375</v>
      </c>
      <c r="Z78" s="61">
        <v>1.5</v>
      </c>
      <c r="AB78" s="61">
        <v>0.687657937</v>
      </c>
      <c r="AC78" s="63" t="str">
        <f t="shared" si="30"/>
        <v/>
      </c>
      <c r="AD78" s="20" t="str">
        <f t="shared" si="49"/>
        <v/>
      </c>
      <c r="AE78" s="62" t="str">
        <f t="shared" si="31"/>
        <v/>
      </c>
      <c r="AF78" s="20" t="str">
        <f t="shared" si="46"/>
        <v/>
      </c>
      <c r="AG78" s="62">
        <f t="shared" si="32"/>
        <v>0.15654454655633199</v>
      </c>
      <c r="AH78" s="62">
        <f t="shared" si="33"/>
        <v>0.10198205706097577</v>
      </c>
      <c r="AI78" s="62">
        <f t="shared" si="47"/>
        <v>9.9327046456903836E-2</v>
      </c>
      <c r="AJ78" s="62">
        <f t="shared" si="48"/>
        <v>8.2547918527616837E-2</v>
      </c>
      <c r="AK78" s="62">
        <f t="shared" si="34"/>
        <v>1.6779127929286999E-2</v>
      </c>
      <c r="AL78" s="62" t="str">
        <f t="shared" si="40"/>
        <v/>
      </c>
      <c r="AM78" s="62" t="str">
        <f t="shared" si="41"/>
        <v/>
      </c>
      <c r="AN78" s="62" t="str">
        <f t="shared" si="42"/>
        <v/>
      </c>
      <c r="AO78" s="62" t="str">
        <f t="shared" si="43"/>
        <v/>
      </c>
      <c r="AP78" s="62" t="str">
        <f t="shared" si="44"/>
        <v/>
      </c>
      <c r="AQ78" s="62"/>
      <c r="AR78" s="62" t="str">
        <f t="shared" si="35"/>
        <v/>
      </c>
      <c r="AS78" s="62" t="str">
        <f t="shared" si="36"/>
        <v/>
      </c>
      <c r="AT78" s="62" t="str">
        <f t="shared" si="37"/>
        <v/>
      </c>
      <c r="AU78" s="62">
        <f t="shared" si="45"/>
        <v>2.1451382386645453E-2</v>
      </c>
      <c r="AV78" s="62" t="str">
        <f t="shared" si="38"/>
        <v/>
      </c>
      <c r="AW78" s="62">
        <f t="shared" si="39"/>
        <v>0.687657937</v>
      </c>
    </row>
    <row r="79" spans="1:49">
      <c r="A79" s="62">
        <v>1946</v>
      </c>
      <c r="B79" s="61">
        <v>3.6</v>
      </c>
      <c r="C79" s="61">
        <v>4467</v>
      </c>
      <c r="D79" s="61">
        <v>18.13686032</v>
      </c>
      <c r="G79" s="61"/>
      <c r="H79" s="61"/>
      <c r="I79" s="61">
        <v>2.2128999999999999</v>
      </c>
      <c r="J79" s="61">
        <v>2.4113000000000002</v>
      </c>
      <c r="K79" s="61">
        <v>2.6760000000000002</v>
      </c>
      <c r="L79" s="61">
        <v>3.423</v>
      </c>
      <c r="M79" s="61">
        <v>35.48318355</v>
      </c>
      <c r="N79" s="62">
        <f t="shared" si="29"/>
        <v>17.071864330278245</v>
      </c>
      <c r="O79" s="61">
        <v>26.18571</v>
      </c>
      <c r="Z79" s="61">
        <v>1.5</v>
      </c>
      <c r="AB79" s="61">
        <v>0.86922289799999997</v>
      </c>
      <c r="AC79" s="63" t="str">
        <f t="shared" si="30"/>
        <v/>
      </c>
      <c r="AD79" s="20" t="str">
        <f t="shared" si="49"/>
        <v/>
      </c>
      <c r="AE79" s="62" t="str">
        <f t="shared" si="31"/>
        <v/>
      </c>
      <c r="AF79" s="20" t="str">
        <f t="shared" si="46"/>
        <v/>
      </c>
      <c r="AG79" s="62">
        <f t="shared" si="32"/>
        <v>0.12201119493431704</v>
      </c>
      <c r="AH79" s="62">
        <f t="shared" si="33"/>
        <v>0.13295024372774131</v>
      </c>
      <c r="AI79" s="62">
        <f t="shared" si="47"/>
        <v>0.14754483150808101</v>
      </c>
      <c r="AJ79" s="62">
        <f t="shared" si="48"/>
        <v>0.18873167348735473</v>
      </c>
      <c r="AK79" s="62">
        <f t="shared" si="34"/>
        <v>-4.1186841979273719E-2</v>
      </c>
      <c r="AL79" s="62" t="str">
        <f t="shared" si="40"/>
        <v/>
      </c>
      <c r="AM79" s="62" t="str">
        <f t="shared" si="41"/>
        <v/>
      </c>
      <c r="AN79" s="62" t="str">
        <f t="shared" si="42"/>
        <v/>
      </c>
      <c r="AO79" s="62" t="str">
        <f t="shared" si="43"/>
        <v/>
      </c>
      <c r="AP79" s="62" t="str">
        <f t="shared" si="44"/>
        <v/>
      </c>
      <c r="AQ79" s="62"/>
      <c r="AR79" s="62" t="str">
        <f t="shared" si="35"/>
        <v/>
      </c>
      <c r="AS79" s="62" t="str">
        <f t="shared" si="36"/>
        <v/>
      </c>
      <c r="AT79" s="62" t="str">
        <f t="shared" si="37"/>
        <v/>
      </c>
      <c r="AU79" s="62">
        <f t="shared" si="45"/>
        <v>-5.4394236461859993E-2</v>
      </c>
      <c r="AV79" s="62" t="str">
        <f t="shared" si="38"/>
        <v/>
      </c>
      <c r="AW79" s="62">
        <f t="shared" si="39"/>
        <v>0.86922289799999997</v>
      </c>
    </row>
    <row r="80" spans="1:49">
      <c r="A80" s="62">
        <v>1947</v>
      </c>
      <c r="B80" s="61">
        <v>4.1399999999999997</v>
      </c>
      <c r="C80" s="61">
        <v>4524</v>
      </c>
      <c r="D80" s="61">
        <v>20.227055119999999</v>
      </c>
      <c r="G80" s="61"/>
      <c r="H80" s="61"/>
      <c r="I80" s="61">
        <v>1.9467000000000001</v>
      </c>
      <c r="J80" s="61">
        <v>2.2088999999999999</v>
      </c>
      <c r="K80" s="61">
        <v>3.2679999999999998</v>
      </c>
      <c r="L80" s="61">
        <v>4.82</v>
      </c>
      <c r="M80" s="61">
        <v>37.786053469999999</v>
      </c>
      <c r="N80" s="62">
        <f t="shared" si="29"/>
        <v>17.653706403266835</v>
      </c>
      <c r="O80" s="61">
        <v>27.318750000000001</v>
      </c>
      <c r="Z80" s="61">
        <v>1.5</v>
      </c>
      <c r="AB80" s="61">
        <v>0.75051406700000001</v>
      </c>
      <c r="AC80" s="63" t="str">
        <f t="shared" si="30"/>
        <v/>
      </c>
      <c r="AD80" s="20" t="str">
        <f t="shared" si="49"/>
        <v/>
      </c>
      <c r="AE80" s="62" t="str">
        <f t="shared" si="31"/>
        <v/>
      </c>
      <c r="AF80" s="20" t="str">
        <f t="shared" si="46"/>
        <v/>
      </c>
      <c r="AG80" s="62">
        <f t="shared" si="32"/>
        <v>9.6242383700984355E-2</v>
      </c>
      <c r="AH80" s="62">
        <f t="shared" si="33"/>
        <v>0.10920521978584492</v>
      </c>
      <c r="AI80" s="62">
        <f t="shared" si="47"/>
        <v>0.16156578308666814</v>
      </c>
      <c r="AJ80" s="62">
        <f t="shared" si="48"/>
        <v>0.23829469843260112</v>
      </c>
      <c r="AK80" s="62">
        <f t="shared" si="34"/>
        <v>-7.6728915345932985E-2</v>
      </c>
      <c r="AL80" s="62" t="str">
        <f t="shared" si="40"/>
        <v/>
      </c>
      <c r="AM80" s="62" t="str">
        <f t="shared" si="41"/>
        <v/>
      </c>
      <c r="AN80" s="62" t="str">
        <f t="shared" si="42"/>
        <v/>
      </c>
      <c r="AO80" s="62" t="str">
        <f t="shared" si="43"/>
        <v/>
      </c>
      <c r="AP80" s="62" t="str">
        <f t="shared" si="44"/>
        <v/>
      </c>
      <c r="AQ80" s="62"/>
      <c r="AR80" s="62" t="str">
        <f t="shared" si="35"/>
        <v/>
      </c>
      <c r="AS80" s="62" t="str">
        <f t="shared" si="36"/>
        <v/>
      </c>
      <c r="AT80" s="62" t="str">
        <f t="shared" si="37"/>
        <v/>
      </c>
      <c r="AU80" s="62">
        <f t="shared" si="45"/>
        <v>-1.8514008239438072E-2</v>
      </c>
      <c r="AV80" s="62" t="str">
        <f t="shared" si="38"/>
        <v/>
      </c>
      <c r="AW80" s="62">
        <f t="shared" si="39"/>
        <v>0.75051406700000001</v>
      </c>
    </row>
    <row r="81" spans="1:49">
      <c r="A81" s="62">
        <v>1948</v>
      </c>
      <c r="B81" s="61">
        <v>3.99</v>
      </c>
      <c r="C81" s="61">
        <v>4582</v>
      </c>
      <c r="D81" s="61">
        <v>20.079891400000001</v>
      </c>
      <c r="G81" s="61"/>
      <c r="H81" s="61">
        <v>0.17400779999999999</v>
      </c>
      <c r="I81" s="61">
        <v>1.9466000000000001</v>
      </c>
      <c r="J81" s="61">
        <v>2.2393000000000001</v>
      </c>
      <c r="K81" s="61">
        <v>3.4350000000000001</v>
      </c>
      <c r="L81" s="61">
        <v>4.9989999999999997</v>
      </c>
      <c r="M81" s="61">
        <v>37.535419050000002</v>
      </c>
      <c r="N81" s="62">
        <f t="shared" si="29"/>
        <v>17.418966292525212</v>
      </c>
      <c r="O81" s="61">
        <v>28.197279999999999</v>
      </c>
      <c r="Z81" s="61">
        <v>1.5</v>
      </c>
      <c r="AB81" s="61">
        <v>0.76018724000000004</v>
      </c>
      <c r="AC81" s="63" t="str">
        <f t="shared" si="30"/>
        <v/>
      </c>
      <c r="AD81" s="20" t="str">
        <f t="shared" si="49"/>
        <v/>
      </c>
      <c r="AE81" s="62" t="str">
        <f t="shared" si="31"/>
        <v/>
      </c>
      <c r="AF81" s="20">
        <f t="shared" si="46"/>
        <v>0.17400779999999999</v>
      </c>
      <c r="AG81" s="62">
        <f t="shared" si="32"/>
        <v>9.6942755377651096E-2</v>
      </c>
      <c r="AH81" s="62">
        <f t="shared" si="33"/>
        <v>0.11151952744126893</v>
      </c>
      <c r="AI81" s="62">
        <f t="shared" si="47"/>
        <v>0.17106666224300396</v>
      </c>
      <c r="AJ81" s="62">
        <f t="shared" si="48"/>
        <v>0.24895552970968754</v>
      </c>
      <c r="AK81" s="62">
        <f t="shared" si="34"/>
        <v>-7.7888867466683581E-2</v>
      </c>
      <c r="AL81" s="62" t="str">
        <f t="shared" si="40"/>
        <v/>
      </c>
      <c r="AM81" s="62" t="str">
        <f t="shared" si="41"/>
        <v/>
      </c>
      <c r="AN81" s="62" t="str">
        <f t="shared" si="42"/>
        <v/>
      </c>
      <c r="AO81" s="62" t="str">
        <f t="shared" si="43"/>
        <v/>
      </c>
      <c r="AP81" s="62" t="str">
        <f t="shared" si="44"/>
        <v/>
      </c>
      <c r="AQ81" s="62"/>
      <c r="AR81" s="62" t="str">
        <f t="shared" si="35"/>
        <v/>
      </c>
      <c r="AS81" s="62" t="str">
        <f t="shared" si="36"/>
        <v/>
      </c>
      <c r="AT81" s="62" t="str">
        <f t="shared" si="37"/>
        <v/>
      </c>
      <c r="AU81" s="62">
        <f t="shared" si="45"/>
        <v>2.838612645761452E-2</v>
      </c>
      <c r="AV81" s="62" t="str">
        <f t="shared" si="38"/>
        <v/>
      </c>
      <c r="AW81" s="62">
        <f t="shared" si="39"/>
        <v>0.76018724000000004</v>
      </c>
    </row>
    <row r="82" spans="1:49" ht="14.7" thickBot="1">
      <c r="A82" s="62">
        <v>1949</v>
      </c>
      <c r="B82" s="61">
        <v>4.3</v>
      </c>
      <c r="C82" s="61">
        <v>4640</v>
      </c>
      <c r="D82" s="61">
        <v>21.16061753</v>
      </c>
      <c r="G82" s="61"/>
      <c r="H82" s="61">
        <v>0.16361680000000001</v>
      </c>
      <c r="I82" s="61">
        <v>1.5813999999999999</v>
      </c>
      <c r="J82" s="61">
        <v>1.6396999999999999</v>
      </c>
      <c r="K82" s="61">
        <v>3.4569999999999999</v>
      </c>
      <c r="L82" s="61">
        <v>3.7909999999999999</v>
      </c>
      <c r="M82" s="61">
        <v>35.748856029999999</v>
      </c>
      <c r="N82" s="62">
        <f t="shared" si="29"/>
        <v>19.03292695499324</v>
      </c>
      <c r="O82" s="61">
        <v>27.972249999999999</v>
      </c>
      <c r="Z82" s="61">
        <v>1.5</v>
      </c>
      <c r="AB82" s="61">
        <v>0.71315708300000002</v>
      </c>
      <c r="AC82" s="63" t="str">
        <f t="shared" si="30"/>
        <v/>
      </c>
      <c r="AD82" s="20" t="str">
        <f t="shared" si="49"/>
        <v/>
      </c>
      <c r="AE82" s="62" t="str">
        <f t="shared" si="31"/>
        <v/>
      </c>
      <c r="AF82" s="20">
        <f t="shared" si="46"/>
        <v>0.16361680000000001</v>
      </c>
      <c r="AG82" s="62">
        <f t="shared" si="32"/>
        <v>7.4733168715799755E-2</v>
      </c>
      <c r="AH82" s="62">
        <f t="shared" si="33"/>
        <v>7.7488286798594194E-2</v>
      </c>
      <c r="AI82" s="62">
        <f t="shared" si="47"/>
        <v>0.16336952336570112</v>
      </c>
      <c r="AJ82" s="62">
        <f t="shared" si="48"/>
        <v>0.17915356178171044</v>
      </c>
      <c r="AK82" s="62">
        <f t="shared" si="34"/>
        <v>-1.5784038416009311E-2</v>
      </c>
      <c r="AL82" s="62" t="str">
        <f t="shared" si="40"/>
        <v/>
      </c>
      <c r="AM82" s="62" t="str">
        <f t="shared" si="41"/>
        <v/>
      </c>
      <c r="AN82" s="62" t="str">
        <f t="shared" si="42"/>
        <v/>
      </c>
      <c r="AO82" s="62" t="str">
        <f t="shared" si="43"/>
        <v/>
      </c>
      <c r="AP82" s="62" t="str">
        <f t="shared" si="44"/>
        <v/>
      </c>
      <c r="AQ82" s="62"/>
      <c r="AR82" s="62" t="str">
        <f t="shared" si="35"/>
        <v/>
      </c>
      <c r="AS82" s="62" t="str">
        <f t="shared" si="36"/>
        <v/>
      </c>
      <c r="AT82" s="62" t="str">
        <f t="shared" si="37"/>
        <v/>
      </c>
      <c r="AU82" s="62">
        <f t="shared" si="45"/>
        <v>-7.3610847494613829E-2</v>
      </c>
      <c r="AV82" s="62" t="str">
        <f t="shared" si="38"/>
        <v/>
      </c>
      <c r="AW82" s="62">
        <f t="shared" si="39"/>
        <v>0.71315708300000002</v>
      </c>
    </row>
    <row r="83" spans="1:49" s="72" customFormat="1" ht="14.7" thickTop="1">
      <c r="A83" s="71">
        <v>1950</v>
      </c>
      <c r="B83" s="72">
        <v>4.29</v>
      </c>
      <c r="C83" s="61">
        <v>4694</v>
      </c>
      <c r="D83" s="72">
        <v>23.192382640000002</v>
      </c>
      <c r="E83" s="62"/>
      <c r="F83" s="72">
        <v>0.72742607100000001</v>
      </c>
      <c r="G83" s="61"/>
      <c r="H83" s="61">
        <v>0.15832479999999999</v>
      </c>
      <c r="I83" s="72">
        <v>1.637</v>
      </c>
      <c r="J83" s="72">
        <v>1.9737</v>
      </c>
      <c r="K83" s="72">
        <v>3.911</v>
      </c>
      <c r="L83" s="72">
        <v>4.5359999999999996</v>
      </c>
      <c r="M83" s="72">
        <v>37.851627610000001</v>
      </c>
      <c r="N83" s="71">
        <f t="shared" si="29"/>
        <v>19.474893720146682</v>
      </c>
      <c r="O83" s="72">
        <v>27.53951</v>
      </c>
      <c r="P83" s="72">
        <v>18.983411619999998</v>
      </c>
      <c r="Q83" s="72">
        <v>21.170023059999998</v>
      </c>
      <c r="R83" s="72">
        <v>12.01069371</v>
      </c>
      <c r="S83" s="72">
        <v>33.258393509999998</v>
      </c>
      <c r="T83" s="72">
        <v>45.889063849999999</v>
      </c>
      <c r="U83" s="72">
        <v>4.6208647530000002</v>
      </c>
      <c r="V83" s="72">
        <v>2.321834</v>
      </c>
      <c r="W83" s="72">
        <v>1991.4593</v>
      </c>
      <c r="X83" s="72">
        <v>0.66596162299999995</v>
      </c>
      <c r="Z83" s="72">
        <v>1.5</v>
      </c>
      <c r="AB83" s="72">
        <v>0.66925450500000006</v>
      </c>
      <c r="AC83" s="63" t="str">
        <f t="shared" si="30"/>
        <v/>
      </c>
      <c r="AD83" s="71">
        <f t="shared" si="49"/>
        <v>0.72742607100000001</v>
      </c>
      <c r="AE83" s="62" t="str">
        <f t="shared" si="31"/>
        <v/>
      </c>
      <c r="AF83" s="71">
        <f t="shared" si="46"/>
        <v>0.15832479999999999</v>
      </c>
      <c r="AG83" s="71">
        <f t="shared" si="32"/>
        <v>7.0583519831061217E-2</v>
      </c>
      <c r="AH83" s="62">
        <f t="shared" si="33"/>
        <v>8.5101217526307588E-2</v>
      </c>
      <c r="AI83" s="71">
        <f t="shared" si="47"/>
        <v>0.16863295422069666</v>
      </c>
      <c r="AJ83" s="71">
        <f t="shared" si="48"/>
        <v>0.19558145751600101</v>
      </c>
      <c r="AK83" s="71">
        <f t="shared" si="34"/>
        <v>-2.6948503295304349E-2</v>
      </c>
      <c r="AL83" s="71" t="str">
        <f t="shared" si="40"/>
        <v/>
      </c>
      <c r="AM83" s="71" t="str">
        <f t="shared" si="41"/>
        <v/>
      </c>
      <c r="AN83" s="71" t="str">
        <f t="shared" si="42"/>
        <v/>
      </c>
      <c r="AO83" s="71" t="str">
        <f t="shared" si="43"/>
        <v/>
      </c>
      <c r="AP83" s="71" t="str">
        <f t="shared" si="44"/>
        <v/>
      </c>
      <c r="AQ83" s="71">
        <f>IF(OR(V83="",U83=""),"",LN(V83/U83))</f>
        <v>-0.68822447292702116</v>
      </c>
      <c r="AR83" s="71">
        <f t="shared" si="35"/>
        <v>6.9083984926292015</v>
      </c>
      <c r="AS83" s="71">
        <f t="shared" si="36"/>
        <v>0.66596162299999995</v>
      </c>
      <c r="AT83" s="62" t="str">
        <f t="shared" si="37"/>
        <v/>
      </c>
      <c r="AU83" s="71">
        <f t="shared" si="45"/>
        <v>-7.9556576066548181E-3</v>
      </c>
      <c r="AV83" s="71" t="str">
        <f t="shared" si="38"/>
        <v/>
      </c>
      <c r="AW83" s="71">
        <f t="shared" si="39"/>
        <v>0.66925450500000006</v>
      </c>
    </row>
    <row r="84" spans="1:49">
      <c r="A84" s="62">
        <v>1951</v>
      </c>
      <c r="B84" s="61">
        <v>4.3600000000000003</v>
      </c>
      <c r="C84" s="61">
        <v>4749</v>
      </c>
      <c r="D84" s="61">
        <v>24.505464889999999</v>
      </c>
      <c r="F84">
        <v>0.70093203500000001</v>
      </c>
      <c r="G84" s="61"/>
      <c r="H84" s="61">
        <v>0.18476229999999999</v>
      </c>
      <c r="I84" s="61">
        <v>1.7865</v>
      </c>
      <c r="J84" s="61">
        <v>1.7569999999999999</v>
      </c>
      <c r="K84" s="61">
        <v>4.6909999999999998</v>
      </c>
      <c r="L84" s="61">
        <v>5.9160000000000004</v>
      </c>
      <c r="M84" s="61">
        <v>40.262730679999997</v>
      </c>
      <c r="N84" s="62">
        <f t="shared" si="29"/>
        <v>19.121190264189057</v>
      </c>
      <c r="O84" s="61">
        <v>28.855039999999999</v>
      </c>
      <c r="P84">
        <v>19.823928710000001</v>
      </c>
      <c r="Q84">
        <v>22.389641050000002</v>
      </c>
      <c r="R84">
        <v>12.50677145</v>
      </c>
      <c r="S84">
        <v>36.472003559999997</v>
      </c>
      <c r="T84">
        <v>55.256509119999997</v>
      </c>
      <c r="U84">
        <v>4.6750081239999997</v>
      </c>
      <c r="V84">
        <v>2.3782589999999999</v>
      </c>
      <c r="W84">
        <v>1983.9967999999999</v>
      </c>
      <c r="X84">
        <v>0.66596162299999995</v>
      </c>
      <c r="Y84">
        <v>2.4886870000000001</v>
      </c>
      <c r="Z84" s="61">
        <v>1.5</v>
      </c>
      <c r="AB84" s="61">
        <v>0.64483881300000001</v>
      </c>
      <c r="AC84" s="63" t="str">
        <f t="shared" si="30"/>
        <v/>
      </c>
      <c r="AD84" s="20">
        <f t="shared" si="49"/>
        <v>0.70093203500000001</v>
      </c>
      <c r="AE84" s="62" t="str">
        <f t="shared" si="31"/>
        <v/>
      </c>
      <c r="AF84" s="20">
        <f t="shared" si="46"/>
        <v>0.18476229999999999</v>
      </c>
      <c r="AG84" s="62">
        <f t="shared" si="32"/>
        <v>7.2902106041212916E-2</v>
      </c>
      <c r="AH84" s="62">
        <f t="shared" si="33"/>
        <v>7.1698292927182244E-2</v>
      </c>
      <c r="AI84" s="62">
        <f t="shared" si="47"/>
        <v>0.19142668874297777</v>
      </c>
      <c r="AJ84" s="62">
        <f t="shared" si="48"/>
        <v>0.24141553839340366</v>
      </c>
      <c r="AK84" s="62">
        <f t="shared" si="34"/>
        <v>-4.9988849650425882E-2</v>
      </c>
      <c r="AL84" s="62">
        <f t="shared" si="40"/>
        <v>6.1653180049024911E-2</v>
      </c>
      <c r="AM84" s="62">
        <f t="shared" si="41"/>
        <v>7.4341200847870562E-2</v>
      </c>
      <c r="AN84" s="62">
        <f t="shared" si="42"/>
        <v>5.8801794676611605E-2</v>
      </c>
      <c r="AO84" s="62">
        <f t="shared" si="43"/>
        <v>0.11056674538388536</v>
      </c>
      <c r="AP84" s="62">
        <f t="shared" si="44"/>
        <v>0.20408829375560691</v>
      </c>
      <c r="AQ84" s="62">
        <f t="shared" ref="AQ84:AQ146" si="50">IF(OR(V84="",U84=""),"",LN(V84/U84))</f>
        <v>-0.67586219310070716</v>
      </c>
      <c r="AR84" s="62">
        <f t="shared" si="35"/>
        <v>6.917006481839584</v>
      </c>
      <c r="AS84" s="62">
        <f t="shared" si="36"/>
        <v>0.66596162299999995</v>
      </c>
      <c r="AT84" s="62">
        <f t="shared" si="37"/>
        <v>0.1015564083836485</v>
      </c>
      <c r="AU84" s="62">
        <f t="shared" si="45"/>
        <v>3.3328976499761007E-2</v>
      </c>
      <c r="AV84" s="62" t="str">
        <f t="shared" si="38"/>
        <v/>
      </c>
      <c r="AW84" s="62">
        <f t="shared" si="39"/>
        <v>0.64483881300000001</v>
      </c>
    </row>
    <row r="85" spans="1:49">
      <c r="A85" s="62">
        <v>1952</v>
      </c>
      <c r="B85" s="61">
        <v>4.28</v>
      </c>
      <c r="C85" s="61">
        <v>4815</v>
      </c>
      <c r="D85" s="61">
        <v>25.721281780000002</v>
      </c>
      <c r="F85">
        <v>0.688105297</v>
      </c>
      <c r="G85" s="61"/>
      <c r="H85" s="61">
        <v>0.1876516</v>
      </c>
      <c r="I85" s="61">
        <v>2.1615000000000002</v>
      </c>
      <c r="J85" s="61">
        <v>1.95</v>
      </c>
      <c r="K85" s="61">
        <v>4.7489999999999997</v>
      </c>
      <c r="L85" s="61">
        <v>5.2060000000000004</v>
      </c>
      <c r="M85" s="61">
        <v>40.018950349999997</v>
      </c>
      <c r="N85" s="62">
        <f t="shared" si="29"/>
        <v>19.915352372897797</v>
      </c>
      <c r="O85" s="61">
        <v>29.582039999999999</v>
      </c>
      <c r="P85">
        <v>20.36757892</v>
      </c>
      <c r="Q85">
        <v>22.965242499999999</v>
      </c>
      <c r="R85">
        <v>12.906626810000001</v>
      </c>
      <c r="S85">
        <v>36.546847640000003</v>
      </c>
      <c r="T85">
        <v>53.818151210000003</v>
      </c>
      <c r="U85">
        <v>4.7399797939999999</v>
      </c>
      <c r="V85">
        <v>2.4360550000000001</v>
      </c>
      <c r="W85">
        <v>1976.5622000000001</v>
      </c>
      <c r="X85">
        <v>0.66596162299999995</v>
      </c>
      <c r="Y85">
        <v>2.7230880000000002</v>
      </c>
      <c r="Z85" s="61">
        <v>1.5</v>
      </c>
      <c r="AB85" s="61">
        <v>0.62900016400000003</v>
      </c>
      <c r="AC85" s="63" t="str">
        <f t="shared" si="30"/>
        <v/>
      </c>
      <c r="AD85" s="20">
        <f t="shared" si="49"/>
        <v>0.688105297</v>
      </c>
      <c r="AE85" s="62" t="str">
        <f t="shared" si="31"/>
        <v/>
      </c>
      <c r="AF85" s="20">
        <f t="shared" si="46"/>
        <v>0.1876516</v>
      </c>
      <c r="AG85" s="62">
        <f t="shared" si="32"/>
        <v>8.4035469868407153E-2</v>
      </c>
      <c r="AH85" s="62">
        <f t="shared" si="33"/>
        <v>7.5812707029097356E-2</v>
      </c>
      <c r="AI85" s="62">
        <f t="shared" si="47"/>
        <v>0.18463310034932479</v>
      </c>
      <c r="AJ85" s="62">
        <f t="shared" si="48"/>
        <v>0.20240048861204149</v>
      </c>
      <c r="AK85" s="62">
        <f t="shared" si="34"/>
        <v>-1.7767388262716705E-2</v>
      </c>
      <c r="AL85" s="62">
        <f t="shared" si="40"/>
        <v>-1.3639113062537336E-2</v>
      </c>
      <c r="AM85" s="62">
        <f t="shared" si="41"/>
        <v>-1.5310273826422338E-2</v>
      </c>
      <c r="AN85" s="62">
        <f t="shared" si="42"/>
        <v>-9.2230802897902506E-3</v>
      </c>
      <c r="AO85" s="62">
        <f t="shared" si="43"/>
        <v>-3.8643758247647257E-2</v>
      </c>
      <c r="AP85" s="62">
        <f t="shared" si="44"/>
        <v>-6.7069104556885251E-2</v>
      </c>
      <c r="AQ85" s="62">
        <f t="shared" si="50"/>
        <v>-0.66565294523921326</v>
      </c>
      <c r="AR85" s="62">
        <f t="shared" si="35"/>
        <v>6.9234614067721596</v>
      </c>
      <c r="AS85" s="62">
        <f t="shared" si="36"/>
        <v>0.66596162299999995</v>
      </c>
      <c r="AT85" s="62">
        <f t="shared" si="37"/>
        <v>0.10586906295305164</v>
      </c>
      <c r="AU85" s="62">
        <f t="shared" si="45"/>
        <v>-2.5693752323995275E-2</v>
      </c>
      <c r="AV85" s="62" t="str">
        <f t="shared" si="38"/>
        <v/>
      </c>
      <c r="AW85" s="62">
        <f t="shared" si="39"/>
        <v>0.62900016400000003</v>
      </c>
    </row>
    <row r="86" spans="1:49">
      <c r="A86" s="62">
        <v>1953</v>
      </c>
      <c r="B86" s="61">
        <v>4.29</v>
      </c>
      <c r="C86" s="61">
        <v>4878</v>
      </c>
      <c r="D86" s="61">
        <v>27.25591287</v>
      </c>
      <c r="F86">
        <v>0.673303333</v>
      </c>
      <c r="G86" s="61"/>
      <c r="H86" s="61">
        <v>0.1934874</v>
      </c>
      <c r="I86" s="61">
        <v>1.8841000000000001</v>
      </c>
      <c r="J86" s="61">
        <v>1.9750000000000001</v>
      </c>
      <c r="K86" s="61">
        <v>5.165</v>
      </c>
      <c r="L86" s="61">
        <v>5.0709999999999997</v>
      </c>
      <c r="M86" s="61">
        <v>40.832744939999998</v>
      </c>
      <c r="N86" s="62">
        <f t="shared" si="29"/>
        <v>20.415862545322703</v>
      </c>
      <c r="O86" s="61">
        <v>29.391639999999999</v>
      </c>
      <c r="P86">
        <v>20.365839340000001</v>
      </c>
      <c r="Q86">
        <v>22.741947010000001</v>
      </c>
      <c r="R86">
        <v>12.94480476</v>
      </c>
      <c r="S86">
        <v>35.597739740000002</v>
      </c>
      <c r="T86">
        <v>50.341463900000001</v>
      </c>
      <c r="U86">
        <v>4.8019979499999996</v>
      </c>
      <c r="V86">
        <v>2.4952559999999999</v>
      </c>
      <c r="W86">
        <v>1969.1555000000001</v>
      </c>
      <c r="X86">
        <v>0.66596162299999995</v>
      </c>
      <c r="Y86">
        <v>2.8520379999999999</v>
      </c>
      <c r="Z86" s="61">
        <v>1.5</v>
      </c>
      <c r="AB86" s="61">
        <v>0.60655782300000005</v>
      </c>
      <c r="AC86" s="63" t="str">
        <f t="shared" si="30"/>
        <v/>
      </c>
      <c r="AD86" s="20">
        <f t="shared" si="49"/>
        <v>0.673303333</v>
      </c>
      <c r="AE86" s="62" t="str">
        <f t="shared" si="31"/>
        <v/>
      </c>
      <c r="AF86" s="20">
        <f t="shared" si="46"/>
        <v>0.1934874</v>
      </c>
      <c r="AG86" s="62">
        <f t="shared" si="32"/>
        <v>6.9126284963795456E-2</v>
      </c>
      <c r="AH86" s="62">
        <f t="shared" si="33"/>
        <v>7.246134111963061E-2</v>
      </c>
      <c r="AI86" s="62">
        <f t="shared" si="47"/>
        <v>0.18950016551032511</v>
      </c>
      <c r="AJ86" s="62">
        <f t="shared" si="48"/>
        <v>0.1860513725658971</v>
      </c>
      <c r="AK86" s="62">
        <f t="shared" si="34"/>
        <v>3.4487929444280141E-3</v>
      </c>
      <c r="AL86" s="62">
        <f t="shared" si="40"/>
        <v>-2.4906677040343127E-2</v>
      </c>
      <c r="AM86" s="62">
        <f t="shared" si="41"/>
        <v>-3.4592036244535634E-2</v>
      </c>
      <c r="AN86" s="62">
        <f t="shared" si="42"/>
        <v>-2.1867618973784194E-2</v>
      </c>
      <c r="AO86" s="62">
        <f t="shared" si="43"/>
        <v>-5.1134053328748284E-2</v>
      </c>
      <c r="AP86" s="62">
        <f t="shared" si="44"/>
        <v>-9.1602987938829539E-2</v>
      </c>
      <c r="AQ86" s="62">
        <f t="shared" si="50"/>
        <v>-0.654640741743166</v>
      </c>
      <c r="AR86" s="62">
        <f t="shared" si="35"/>
        <v>6.9307193078761973</v>
      </c>
      <c r="AS86" s="62">
        <f t="shared" si="36"/>
        <v>0.66596162299999995</v>
      </c>
      <c r="AT86" s="62">
        <f t="shared" si="37"/>
        <v>0.1046392396983033</v>
      </c>
      <c r="AU86" s="62">
        <f t="shared" si="45"/>
        <v>-9.8212641250826418E-3</v>
      </c>
      <c r="AV86" s="62" t="str">
        <f t="shared" si="38"/>
        <v/>
      </c>
      <c r="AW86" s="62">
        <f t="shared" si="39"/>
        <v>0.60655782300000005</v>
      </c>
    </row>
    <row r="87" spans="1:49">
      <c r="A87" s="62">
        <v>1954</v>
      </c>
      <c r="B87" s="61">
        <v>4.28</v>
      </c>
      <c r="C87" s="61">
        <v>4929</v>
      </c>
      <c r="D87" s="61">
        <v>29.40115423</v>
      </c>
      <c r="F87">
        <v>0.66923899499999995</v>
      </c>
      <c r="G87" s="61"/>
      <c r="H87" s="61">
        <v>0.19944490000000001</v>
      </c>
      <c r="I87" s="61">
        <v>1.9592000000000001</v>
      </c>
      <c r="J87" s="61">
        <v>2.3199999999999998</v>
      </c>
      <c r="K87" s="61">
        <v>5.2720000000000002</v>
      </c>
      <c r="L87" s="61">
        <v>5.5919999999999996</v>
      </c>
      <c r="M87" s="61">
        <v>42.651634690000002</v>
      </c>
      <c r="N87" s="62">
        <f t="shared" si="29"/>
        <v>20.865425907042432</v>
      </c>
      <c r="O87" s="61">
        <v>29.599350000000001</v>
      </c>
      <c r="P87">
        <v>20.608535549999999</v>
      </c>
      <c r="Q87">
        <v>22.77644497</v>
      </c>
      <c r="R87">
        <v>13.09353945</v>
      </c>
      <c r="S87">
        <v>35.309467179999999</v>
      </c>
      <c r="T87">
        <v>49.500780069999998</v>
      </c>
      <c r="U87">
        <v>4.8522034590000001</v>
      </c>
      <c r="V87">
        <v>2.555895</v>
      </c>
      <c r="W87">
        <v>1961.7765999999999</v>
      </c>
      <c r="X87">
        <v>0.66596162299999995</v>
      </c>
      <c r="Y87">
        <v>3.0365229999999999</v>
      </c>
      <c r="Z87" s="61">
        <v>1.5</v>
      </c>
      <c r="AB87" s="61">
        <v>0.57509508799999998</v>
      </c>
      <c r="AC87" s="63" t="str">
        <f t="shared" si="30"/>
        <v/>
      </c>
      <c r="AD87" s="20">
        <f t="shared" si="49"/>
        <v>0.66923899499999995</v>
      </c>
      <c r="AE87" s="62" t="str">
        <f t="shared" si="31"/>
        <v/>
      </c>
      <c r="AF87" s="20">
        <f t="shared" si="46"/>
        <v>0.19944490000000001</v>
      </c>
      <c r="AG87" s="62">
        <f t="shared" si="32"/>
        <v>6.6636839651720028E-2</v>
      </c>
      <c r="AH87" s="62">
        <f t="shared" si="33"/>
        <v>7.890846671702248E-2</v>
      </c>
      <c r="AI87" s="62">
        <f t="shared" si="47"/>
        <v>0.1793126881604063</v>
      </c>
      <c r="AJ87" s="62">
        <f t="shared" si="48"/>
        <v>0.19019661460413351</v>
      </c>
      <c r="AK87" s="62">
        <f t="shared" si="34"/>
        <v>-1.088392644372721E-2</v>
      </c>
      <c r="AL87" s="62">
        <f t="shared" si="40"/>
        <v>-9.9349699158897287E-3</v>
      </c>
      <c r="AM87" s="62">
        <f t="shared" si="41"/>
        <v>-2.0265570471999544E-2</v>
      </c>
      <c r="AN87" s="62">
        <f t="shared" si="42"/>
        <v>-1.0356945916744331E-2</v>
      </c>
      <c r="AO87" s="62">
        <f t="shared" si="43"/>
        <v>-2.9912377243088713E-2</v>
      </c>
      <c r="AP87" s="62">
        <f t="shared" si="44"/>
        <v>-3.8621992998568194E-2</v>
      </c>
      <c r="AQ87" s="62">
        <f t="shared" si="50"/>
        <v>-0.64103046736066849</v>
      </c>
      <c r="AR87" s="62">
        <f t="shared" si="35"/>
        <v>6.9405753028770212</v>
      </c>
      <c r="AS87" s="62">
        <f t="shared" si="36"/>
        <v>0.66596162299999995</v>
      </c>
      <c r="AT87" s="62">
        <f t="shared" si="37"/>
        <v>0.10327904055214365</v>
      </c>
      <c r="AU87" s="62">
        <f t="shared" si="45"/>
        <v>-6.7813519003217804E-3</v>
      </c>
      <c r="AV87" s="62" t="str">
        <f t="shared" si="38"/>
        <v/>
      </c>
      <c r="AW87" s="62">
        <f t="shared" si="39"/>
        <v>0.57509508799999998</v>
      </c>
    </row>
    <row r="88" spans="1:49">
      <c r="A88" s="62">
        <v>1955</v>
      </c>
      <c r="B88" s="61">
        <v>4.28</v>
      </c>
      <c r="C88" s="61">
        <v>4980</v>
      </c>
      <c r="D88" s="61">
        <v>31.61123916</v>
      </c>
      <c r="F88">
        <v>0.65488550099999998</v>
      </c>
      <c r="G88" s="61"/>
      <c r="H88" s="61">
        <v>0.2069473</v>
      </c>
      <c r="I88" s="61">
        <v>1.9487000000000001</v>
      </c>
      <c r="J88" s="61">
        <v>2.2450000000000001</v>
      </c>
      <c r="K88" s="61">
        <v>5.6219999999999999</v>
      </c>
      <c r="L88" s="61">
        <v>6.4009999999999998</v>
      </c>
      <c r="M88" s="61">
        <v>44.962279389999999</v>
      </c>
      <c r="N88" s="62">
        <f t="shared" si="29"/>
        <v>21.063048633575036</v>
      </c>
      <c r="O88" s="61">
        <v>29.876300000000001</v>
      </c>
      <c r="P88">
        <v>20.920831199999999</v>
      </c>
      <c r="Q88">
        <v>23.640618790000001</v>
      </c>
      <c r="R88">
        <v>13.41148952</v>
      </c>
      <c r="S88">
        <v>34.610688369999998</v>
      </c>
      <c r="T88">
        <v>49.216676100000001</v>
      </c>
      <c r="U88">
        <v>4.9024089679999996</v>
      </c>
      <c r="V88">
        <v>2.6180089999999998</v>
      </c>
      <c r="W88">
        <v>1954.4253000000001</v>
      </c>
      <c r="X88">
        <v>0.66596162299999995</v>
      </c>
      <c r="Y88">
        <v>3.3653659999999999</v>
      </c>
      <c r="Z88" s="61">
        <v>1.5</v>
      </c>
      <c r="AB88" s="61">
        <v>0.53778543300000003</v>
      </c>
      <c r="AC88" s="63" t="str">
        <f t="shared" si="30"/>
        <v/>
      </c>
      <c r="AD88" s="20">
        <f t="shared" si="49"/>
        <v>0.65488550099999998</v>
      </c>
      <c r="AE88" s="62" t="str">
        <f t="shared" si="31"/>
        <v/>
      </c>
      <c r="AF88" s="20">
        <f t="shared" si="46"/>
        <v>0.2069473</v>
      </c>
      <c r="AG88" s="62">
        <f t="shared" si="32"/>
        <v>6.1645795982140171E-2</v>
      </c>
      <c r="AH88" s="62">
        <f t="shared" si="33"/>
        <v>7.1019044480887097E-2</v>
      </c>
      <c r="AI88" s="62">
        <f t="shared" si="47"/>
        <v>0.1778481372256335</v>
      </c>
      <c r="AJ88" s="62">
        <f t="shared" si="48"/>
        <v>0.20249127114572751</v>
      </c>
      <c r="AK88" s="62">
        <f t="shared" si="34"/>
        <v>-2.4643133920094012E-2</v>
      </c>
      <c r="AL88" s="62">
        <f t="shared" si="40"/>
        <v>5.6133043441209804E-3</v>
      </c>
      <c r="AM88" s="62">
        <f t="shared" si="41"/>
        <v>2.7812751855223028E-2</v>
      </c>
      <c r="AN88" s="62">
        <f t="shared" si="42"/>
        <v>1.4566100327910933E-2</v>
      </c>
      <c r="AO88" s="62">
        <f t="shared" si="43"/>
        <v>-2.9415302574376547E-2</v>
      </c>
      <c r="AP88" s="62">
        <f t="shared" si="44"/>
        <v>-1.5182646561084555E-2</v>
      </c>
      <c r="AQ88" s="62">
        <f t="shared" si="50"/>
        <v>-0.62731260520997012</v>
      </c>
      <c r="AR88" s="62">
        <f t="shared" si="35"/>
        <v>6.9505388597991793</v>
      </c>
      <c r="AS88" s="62">
        <f t="shared" si="36"/>
        <v>0.66596162299999995</v>
      </c>
      <c r="AT88" s="62">
        <f t="shared" si="37"/>
        <v>0.10646105908617598</v>
      </c>
      <c r="AU88" s="62">
        <f t="shared" si="45"/>
        <v>5.5732706879951556E-3</v>
      </c>
      <c r="AV88" s="62" t="str">
        <f t="shared" si="38"/>
        <v/>
      </c>
      <c r="AW88" s="62">
        <f t="shared" si="39"/>
        <v>0.53778543300000003</v>
      </c>
    </row>
    <row r="89" spans="1:49">
      <c r="A89" s="62">
        <v>1956</v>
      </c>
      <c r="B89" s="61">
        <v>4.28</v>
      </c>
      <c r="C89" s="61">
        <v>5045</v>
      </c>
      <c r="D89" s="61">
        <v>33.626793380000002</v>
      </c>
      <c r="F89">
        <v>0.65219455699999995</v>
      </c>
      <c r="G89" s="61"/>
      <c r="H89" s="61">
        <v>0.22051280000000001</v>
      </c>
      <c r="I89" s="61">
        <v>1.9636</v>
      </c>
      <c r="J89" s="61">
        <v>2.6110000000000002</v>
      </c>
      <c r="K89" s="61">
        <v>6.2039999999999997</v>
      </c>
      <c r="L89" s="61">
        <v>7.5970000000000004</v>
      </c>
      <c r="M89" s="61">
        <v>47.239472069999998</v>
      </c>
      <c r="N89" s="62">
        <f t="shared" si="29"/>
        <v>21.051188594456146</v>
      </c>
      <c r="O89" s="61">
        <v>30.326350000000001</v>
      </c>
      <c r="P89">
        <v>21.351511840000001</v>
      </c>
      <c r="Q89">
        <v>24.121089999999999</v>
      </c>
      <c r="R89">
        <v>13.93530017</v>
      </c>
      <c r="S89">
        <v>34.533243769999999</v>
      </c>
      <c r="T89">
        <v>50.50228165</v>
      </c>
      <c r="U89">
        <v>4.9663962899999996</v>
      </c>
      <c r="V89">
        <v>2.6939850000000001</v>
      </c>
      <c r="W89">
        <v>1947.1015</v>
      </c>
      <c r="X89">
        <v>0.66596162299999995</v>
      </c>
      <c r="Y89">
        <v>3.7548080000000001</v>
      </c>
      <c r="Z89" s="61">
        <v>1.5</v>
      </c>
      <c r="AB89" s="61">
        <v>0.52368122399999995</v>
      </c>
      <c r="AC89" s="63" t="str">
        <f t="shared" si="30"/>
        <v/>
      </c>
      <c r="AD89" s="20">
        <f t="shared" si="49"/>
        <v>0.65219455699999995</v>
      </c>
      <c r="AE89" s="62" t="str">
        <f t="shared" si="31"/>
        <v/>
      </c>
      <c r="AF89" s="20">
        <f t="shared" si="46"/>
        <v>0.22051280000000001</v>
      </c>
      <c r="AG89" s="62">
        <f t="shared" si="32"/>
        <v>5.8393911599310511E-2</v>
      </c>
      <c r="AH89" s="62">
        <f t="shared" si="33"/>
        <v>7.7646416370849333E-2</v>
      </c>
      <c r="AI89" s="62">
        <f t="shared" si="47"/>
        <v>0.18449573617952861</v>
      </c>
      <c r="AJ89" s="62">
        <f t="shared" si="48"/>
        <v>0.22592103606638927</v>
      </c>
      <c r="AK89" s="62">
        <f t="shared" si="34"/>
        <v>-4.1425299886860667E-2</v>
      </c>
      <c r="AL89" s="62">
        <f t="shared" si="40"/>
        <v>2.0940410453659339E-2</v>
      </c>
      <c r="AM89" s="62">
        <f t="shared" si="41"/>
        <v>2.068342563487106E-2</v>
      </c>
      <c r="AN89" s="62">
        <f t="shared" si="42"/>
        <v>3.8876666813692472E-2</v>
      </c>
      <c r="AO89" s="62">
        <f t="shared" si="43"/>
        <v>-1.6768673376189249E-3</v>
      </c>
      <c r="AP89" s="62">
        <f t="shared" si="44"/>
        <v>2.6349237086595447E-2</v>
      </c>
      <c r="AQ89" s="62">
        <f t="shared" si="50"/>
        <v>-0.61167297450251368</v>
      </c>
      <c r="AR89" s="62">
        <f t="shared" si="35"/>
        <v>6.962424160995222</v>
      </c>
      <c r="AS89" s="62">
        <f t="shared" si="36"/>
        <v>0.66596162299999995</v>
      </c>
      <c r="AT89" s="62">
        <f t="shared" si="37"/>
        <v>0.11166119699754731</v>
      </c>
      <c r="AU89" s="62">
        <f t="shared" si="45"/>
        <v>1.5563231829093929E-2</v>
      </c>
      <c r="AV89" s="62" t="str">
        <f t="shared" si="38"/>
        <v/>
      </c>
      <c r="AW89" s="62">
        <f t="shared" si="39"/>
        <v>0.52368122399999995</v>
      </c>
    </row>
    <row r="90" spans="1:49">
      <c r="A90" s="62">
        <v>1957</v>
      </c>
      <c r="B90" s="61">
        <v>4.28</v>
      </c>
      <c r="C90" s="61">
        <v>5126</v>
      </c>
      <c r="D90" s="61">
        <v>34.572428739999999</v>
      </c>
      <c r="F90">
        <v>0.64404494000000001</v>
      </c>
      <c r="G90" s="61"/>
      <c r="H90" s="61">
        <v>0.22770370000000001</v>
      </c>
      <c r="I90" s="61">
        <v>2.2382</v>
      </c>
      <c r="J90" s="61">
        <v>2.44</v>
      </c>
      <c r="K90" s="61">
        <v>6.7140000000000004</v>
      </c>
      <c r="L90" s="61">
        <v>8.4469999999999992</v>
      </c>
      <c r="M90" s="61">
        <v>48.367020029999999</v>
      </c>
      <c r="N90" s="62">
        <f t="shared" si="29"/>
        <v>20.804598090255393</v>
      </c>
      <c r="O90" s="61">
        <v>30.920649999999998</v>
      </c>
      <c r="P90">
        <v>21.850463600000001</v>
      </c>
      <c r="Q90">
        <v>25.261623740000001</v>
      </c>
      <c r="R90">
        <v>14.37102009</v>
      </c>
      <c r="S90">
        <v>35.213524489999998</v>
      </c>
      <c r="T90">
        <v>52.143194549999997</v>
      </c>
      <c r="U90">
        <v>5.0461341209999997</v>
      </c>
      <c r="V90">
        <v>2.755385</v>
      </c>
      <c r="W90">
        <v>1939.8052</v>
      </c>
      <c r="X90">
        <v>0.66596162299999995</v>
      </c>
      <c r="Y90">
        <v>4.3366709999999999</v>
      </c>
      <c r="Z90" s="61">
        <v>2.5</v>
      </c>
      <c r="AB90" s="61">
        <v>0.51316537799999995</v>
      </c>
      <c r="AC90" s="63" t="str">
        <f t="shared" si="30"/>
        <v/>
      </c>
      <c r="AD90" s="20">
        <f t="shared" si="49"/>
        <v>0.64404494000000001</v>
      </c>
      <c r="AE90" s="62" t="str">
        <f t="shared" si="31"/>
        <v/>
      </c>
      <c r="AF90" s="20">
        <f t="shared" si="46"/>
        <v>0.22770370000000001</v>
      </c>
      <c r="AG90" s="62">
        <f t="shared" si="32"/>
        <v>6.4739449369677113E-2</v>
      </c>
      <c r="AH90" s="62">
        <f t="shared" si="33"/>
        <v>7.0576470584403611E-2</v>
      </c>
      <c r="AI90" s="62">
        <f t="shared" si="47"/>
        <v>0.19420099323921552</v>
      </c>
      <c r="AJ90" s="62">
        <f t="shared" si="48"/>
        <v>0.24432764222395789</v>
      </c>
      <c r="AK90" s="62">
        <f t="shared" si="34"/>
        <v>-5.0126648984742367E-2</v>
      </c>
      <c r="AL90" s="62">
        <f t="shared" si="40"/>
        <v>3.4882588883205841E-2</v>
      </c>
      <c r="AM90" s="62">
        <f t="shared" si="41"/>
        <v>5.7982833903133635E-2</v>
      </c>
      <c r="AN90" s="62">
        <f t="shared" si="42"/>
        <v>4.2571483139582526E-2</v>
      </c>
      <c r="AO90" s="62">
        <f t="shared" si="43"/>
        <v>3.1290779176799094E-2</v>
      </c>
      <c r="AP90" s="62">
        <f t="shared" si="44"/>
        <v>4.3758158400309756E-2</v>
      </c>
      <c r="AQ90" s="62">
        <f t="shared" si="50"/>
        <v>-0.60506525077485362</v>
      </c>
      <c r="AR90" s="62">
        <f t="shared" si="35"/>
        <v>6.9652775838697263</v>
      </c>
      <c r="AS90" s="62">
        <f t="shared" si="36"/>
        <v>0.66596162299999995</v>
      </c>
      <c r="AT90" s="62">
        <f t="shared" si="37"/>
        <v>0.12543726773185909</v>
      </c>
      <c r="AU90" s="62">
        <f t="shared" si="45"/>
        <v>2.6782999520943464E-2</v>
      </c>
      <c r="AV90" s="62" t="str">
        <f t="shared" si="38"/>
        <v/>
      </c>
      <c r="AW90" s="62">
        <f t="shared" si="39"/>
        <v>0.51316537799999995</v>
      </c>
    </row>
    <row r="91" spans="1:49">
      <c r="A91" s="62">
        <v>1958</v>
      </c>
      <c r="B91" s="61">
        <v>4.3079999989999997</v>
      </c>
      <c r="C91" s="61">
        <v>5199</v>
      </c>
      <c r="D91" s="61">
        <v>36.717670099999999</v>
      </c>
      <c r="F91">
        <v>0.65156043799999996</v>
      </c>
      <c r="G91" s="61"/>
      <c r="H91" s="61">
        <v>0.20990929999999999</v>
      </c>
      <c r="I91" s="61">
        <v>2.6432000000000002</v>
      </c>
      <c r="J91" s="61">
        <v>2.8260000000000001</v>
      </c>
      <c r="K91" s="61">
        <v>6.649</v>
      </c>
      <c r="L91" s="61">
        <v>7.335</v>
      </c>
      <c r="M91" s="61">
        <v>46.643473659999998</v>
      </c>
      <c r="N91" s="62">
        <f t="shared" si="29"/>
        <v>22.590288887654424</v>
      </c>
      <c r="O91" s="61">
        <v>31.488980000000002</v>
      </c>
      <c r="P91">
        <v>22.35371662</v>
      </c>
      <c r="Q91">
        <v>26.14813302</v>
      </c>
      <c r="R91">
        <v>14.946458489999999</v>
      </c>
      <c r="S91">
        <v>35.554993060000001</v>
      </c>
      <c r="T91">
        <v>50.143705969999999</v>
      </c>
      <c r="U91">
        <v>5.1179966969999997</v>
      </c>
      <c r="V91">
        <v>2.7325409999999999</v>
      </c>
      <c r="W91">
        <v>1932.5363</v>
      </c>
      <c r="X91">
        <v>0.66596162299999995</v>
      </c>
      <c r="Y91">
        <v>4.7760160000000003</v>
      </c>
      <c r="Z91" s="61">
        <v>2.5</v>
      </c>
      <c r="AB91" s="61">
        <v>0.49227681299999998</v>
      </c>
      <c r="AC91" s="63" t="str">
        <f t="shared" si="30"/>
        <v/>
      </c>
      <c r="AD91" s="20">
        <f t="shared" si="49"/>
        <v>0.65156043799999996</v>
      </c>
      <c r="AE91" s="62" t="str">
        <f t="shared" si="31"/>
        <v/>
      </c>
      <c r="AF91" s="20">
        <f t="shared" si="46"/>
        <v>0.20990929999999999</v>
      </c>
      <c r="AG91" s="62">
        <f t="shared" si="32"/>
        <v>7.1987138421400004E-2</v>
      </c>
      <c r="AH91" s="62">
        <f t="shared" si="33"/>
        <v>7.6965667818884836E-2</v>
      </c>
      <c r="AI91" s="62">
        <f t="shared" si="47"/>
        <v>0.18108447463827504</v>
      </c>
      <c r="AJ91" s="62">
        <f t="shared" si="48"/>
        <v>0.19976757730060873</v>
      </c>
      <c r="AK91" s="62">
        <f t="shared" si="34"/>
        <v>-1.8683102662333695E-2</v>
      </c>
      <c r="AL91" s="62">
        <f t="shared" si="40"/>
        <v>-5.9575634138667184E-2</v>
      </c>
      <c r="AM91" s="62">
        <f t="shared" si="41"/>
        <v>-4.7854697387788074E-2</v>
      </c>
      <c r="AN91" s="62">
        <f t="shared" si="42"/>
        <v>-4.308539796067979E-2</v>
      </c>
      <c r="AO91" s="62">
        <f t="shared" si="43"/>
        <v>-7.2695723520120853E-2</v>
      </c>
      <c r="AP91" s="62">
        <f t="shared" si="44"/>
        <v>-0.12144676727233603</v>
      </c>
      <c r="AQ91" s="62">
        <f t="shared" si="50"/>
        <v>-0.62753114683754951</v>
      </c>
      <c r="AR91" s="62">
        <f t="shared" si="35"/>
        <v>6.9390574174062136</v>
      </c>
      <c r="AS91" s="62">
        <f t="shared" si="36"/>
        <v>0.66596162299999995</v>
      </c>
      <c r="AT91" s="62">
        <f t="shared" si="37"/>
        <v>0.13007404846202375</v>
      </c>
      <c r="AU91" s="62">
        <f t="shared" si="45"/>
        <v>-5.7346094388086473E-2</v>
      </c>
      <c r="AV91" s="62" t="str">
        <f t="shared" si="38"/>
        <v/>
      </c>
      <c r="AW91" s="62">
        <f t="shared" si="39"/>
        <v>0.49227681299999998</v>
      </c>
    </row>
    <row r="92" spans="1:49">
      <c r="A92" s="62">
        <v>1959</v>
      </c>
      <c r="B92" s="61">
        <v>4.3229999990000003</v>
      </c>
      <c r="C92" s="61">
        <v>5259</v>
      </c>
      <c r="D92" s="61">
        <v>40.386735289999997</v>
      </c>
      <c r="F92">
        <v>0.64109998400000001</v>
      </c>
      <c r="G92" s="61"/>
      <c r="H92" s="61">
        <v>0.2292862</v>
      </c>
      <c r="I92" s="61">
        <v>2.4843999999999999</v>
      </c>
      <c r="J92" s="61">
        <v>2.7229999999999999</v>
      </c>
      <c r="K92" s="61">
        <v>7.274</v>
      </c>
      <c r="L92" s="61">
        <v>8.2680000000000007</v>
      </c>
      <c r="M92" s="61">
        <v>49.0226592</v>
      </c>
      <c r="N92" s="62">
        <f t="shared" si="29"/>
        <v>23.372011117295113</v>
      </c>
      <c r="O92" s="61">
        <v>31.285589999999999</v>
      </c>
      <c r="P92">
        <v>22.279711689999999</v>
      </c>
      <c r="Q92">
        <v>26.226529240000001</v>
      </c>
      <c r="R92">
        <v>15.262022290000001</v>
      </c>
      <c r="S92">
        <v>34.618768150000001</v>
      </c>
      <c r="T92">
        <v>48.315706830000003</v>
      </c>
      <c r="U92">
        <v>5.1770618080000004</v>
      </c>
      <c r="V92">
        <v>2.7328510000000001</v>
      </c>
      <c r="W92">
        <v>1925.2945</v>
      </c>
      <c r="X92">
        <v>0.66596162299999995</v>
      </c>
      <c r="Y92">
        <v>5.0139399999999998</v>
      </c>
      <c r="Z92" s="61">
        <v>2</v>
      </c>
      <c r="AB92" s="61">
        <v>0.46646564400000001</v>
      </c>
      <c r="AC92" s="63" t="str">
        <f t="shared" si="30"/>
        <v/>
      </c>
      <c r="AD92" s="20">
        <f t="shared" si="49"/>
        <v>0.64109998400000001</v>
      </c>
      <c r="AE92" s="62" t="str">
        <f t="shared" si="31"/>
        <v/>
      </c>
      <c r="AF92" s="20">
        <f t="shared" si="46"/>
        <v>0.2292862</v>
      </c>
      <c r="AG92" s="62">
        <f t="shared" si="32"/>
        <v>6.1515247077055829E-2</v>
      </c>
      <c r="AH92" s="62">
        <f t="shared" si="33"/>
        <v>6.7423127431501778E-2</v>
      </c>
      <c r="AI92" s="62">
        <f t="shared" si="47"/>
        <v>0.18010864081408151</v>
      </c>
      <c r="AJ92" s="62">
        <f t="shared" si="48"/>
        <v>0.20472068219010534</v>
      </c>
      <c r="AK92" s="62">
        <f t="shared" si="34"/>
        <v>-2.4612041376023824E-2</v>
      </c>
      <c r="AL92" s="62">
        <f t="shared" si="40"/>
        <v>-3.7335205950162896E-2</v>
      </c>
      <c r="AM92" s="62">
        <f t="shared" si="41"/>
        <v>-3.1025409716889923E-2</v>
      </c>
      <c r="AN92" s="62">
        <f t="shared" si="42"/>
        <v>-1.3125923779347732E-2</v>
      </c>
      <c r="AO92" s="62">
        <f t="shared" si="43"/>
        <v>-6.0703712726487558E-2</v>
      </c>
      <c r="AP92" s="62">
        <f t="shared" si="44"/>
        <v>-7.1155383144595769E-2</v>
      </c>
      <c r="AQ92" s="62">
        <f t="shared" si="50"/>
        <v>-0.63889229019332017</v>
      </c>
      <c r="AR92" s="62">
        <f t="shared" si="35"/>
        <v>6.9239419318402318</v>
      </c>
      <c r="AS92" s="62">
        <f t="shared" si="36"/>
        <v>0.66596162299999995</v>
      </c>
      <c r="AT92" s="62">
        <f t="shared" si="37"/>
        <v>0.12414818786408521</v>
      </c>
      <c r="AU92" s="62">
        <f t="shared" si="45"/>
        <v>-9.0190816630760992E-3</v>
      </c>
      <c r="AV92" s="62" t="str">
        <f t="shared" si="38"/>
        <v/>
      </c>
      <c r="AW92" s="62">
        <f t="shared" si="39"/>
        <v>0.46646564400000001</v>
      </c>
    </row>
    <row r="93" spans="1:49">
      <c r="A93" s="62">
        <v>1960</v>
      </c>
      <c r="B93" s="61">
        <v>4.3049999989999996</v>
      </c>
      <c r="C93" s="61">
        <v>5362</v>
      </c>
      <c r="D93" s="61">
        <v>45.433726299999996</v>
      </c>
      <c r="F93">
        <v>0.61964266999999995</v>
      </c>
      <c r="G93" s="61"/>
      <c r="H93" s="61">
        <v>0.2480599</v>
      </c>
      <c r="I93" s="61">
        <v>2.601</v>
      </c>
      <c r="J93" s="61">
        <v>3.3159999999999998</v>
      </c>
      <c r="K93" s="61">
        <v>8.1310000000000002</v>
      </c>
      <c r="L93" s="61">
        <v>9.6479999999999997</v>
      </c>
      <c r="M93" s="61">
        <v>51.402253930000001</v>
      </c>
      <c r="N93" s="62">
        <f t="shared" si="29"/>
        <v>24.593863470517014</v>
      </c>
      <c r="O93" s="61">
        <v>31.73564</v>
      </c>
      <c r="P93">
        <v>22.552275560000002</v>
      </c>
      <c r="Q93">
        <v>27.66225567</v>
      </c>
      <c r="R93">
        <v>15.80496746</v>
      </c>
      <c r="S93">
        <v>35.89398577</v>
      </c>
      <c r="T93">
        <v>48.941615159999998</v>
      </c>
      <c r="U93">
        <v>5.2784571749999998</v>
      </c>
      <c r="V93">
        <v>2.8086199999999999</v>
      </c>
      <c r="W93">
        <v>1918.0799</v>
      </c>
      <c r="X93">
        <v>0.66596162299999995</v>
      </c>
      <c r="Y93">
        <v>5.7135429999999996</v>
      </c>
      <c r="Z93" s="61">
        <v>2</v>
      </c>
      <c r="AB93" s="61">
        <v>0.40640734299999998</v>
      </c>
      <c r="AC93" s="63" t="str">
        <f t="shared" si="30"/>
        <v/>
      </c>
      <c r="AD93" s="20">
        <f t="shared" si="49"/>
        <v>0.61964266999999995</v>
      </c>
      <c r="AE93" s="62" t="str">
        <f t="shared" si="31"/>
        <v/>
      </c>
      <c r="AF93" s="20">
        <f t="shared" si="46"/>
        <v>0.2480599</v>
      </c>
      <c r="AG93" s="62">
        <f t="shared" si="32"/>
        <v>5.7248220910288847E-2</v>
      </c>
      <c r="AH93" s="62">
        <f t="shared" si="33"/>
        <v>7.2985428888319034E-2</v>
      </c>
      <c r="AI93" s="62">
        <f t="shared" si="47"/>
        <v>0.17896396932778108</v>
      </c>
      <c r="AJ93" s="62">
        <f t="shared" si="48"/>
        <v>0.21235326233851087</v>
      </c>
      <c r="AK93" s="62">
        <f t="shared" si="34"/>
        <v>-3.3389293010729792E-2</v>
      </c>
      <c r="AL93" s="62">
        <f t="shared" si="40"/>
        <v>-3.8798261103594536E-2</v>
      </c>
      <c r="AM93" s="62">
        <f t="shared" si="41"/>
        <v>2.3396488809034229E-3</v>
      </c>
      <c r="AN93" s="62">
        <f t="shared" si="42"/>
        <v>-1.6001011575704303E-2</v>
      </c>
      <c r="AO93" s="62">
        <f t="shared" si="43"/>
        <v>-1.4783971962129558E-2</v>
      </c>
      <c r="AP93" s="62">
        <f t="shared" si="44"/>
        <v>-3.8086399674348584E-2</v>
      </c>
      <c r="AQ93" s="62">
        <f t="shared" si="50"/>
        <v>-0.63094059380225542</v>
      </c>
      <c r="AR93" s="62">
        <f t="shared" si="35"/>
        <v>6.9281393187505182</v>
      </c>
      <c r="AS93" s="62">
        <f t="shared" si="36"/>
        <v>0.66596162299999995</v>
      </c>
      <c r="AT93" s="62">
        <f t="shared" si="37"/>
        <v>0.12575554473065531</v>
      </c>
      <c r="AU93" s="62">
        <f t="shared" si="45"/>
        <v>-3.0957759042546305E-2</v>
      </c>
      <c r="AV93" s="62" t="str">
        <f t="shared" si="38"/>
        <v/>
      </c>
      <c r="AW93" s="62">
        <f t="shared" si="39"/>
        <v>0.40640734299999998</v>
      </c>
    </row>
    <row r="94" spans="1:49">
      <c r="A94" s="62">
        <v>1961</v>
      </c>
      <c r="B94" s="61">
        <v>4.3159999989999998</v>
      </c>
      <c r="C94" s="61">
        <v>5512</v>
      </c>
      <c r="D94" s="61">
        <v>50.383451950000001</v>
      </c>
      <c r="F94">
        <v>0.60487560699999998</v>
      </c>
      <c r="G94" s="61"/>
      <c r="H94" s="61">
        <v>0.2737869</v>
      </c>
      <c r="I94" s="61">
        <v>3.2671000000000001</v>
      </c>
      <c r="J94" s="61">
        <v>3.4060000000000001</v>
      </c>
      <c r="K94" s="61">
        <v>8.8219999999999992</v>
      </c>
      <c r="L94" s="61">
        <v>11.644</v>
      </c>
      <c r="M94" s="61">
        <v>54.257644859999999</v>
      </c>
      <c r="N94" s="62">
        <f t="shared" si="29"/>
        <v>25.134783251909877</v>
      </c>
      <c r="O94" s="61">
        <v>32.321280000000002</v>
      </c>
      <c r="P94">
        <v>23.187027279999999</v>
      </c>
      <c r="Q94">
        <v>29.576782080000001</v>
      </c>
      <c r="R94">
        <v>16.561162299999999</v>
      </c>
      <c r="S94">
        <v>36.59720205</v>
      </c>
      <c r="T94">
        <v>49.181606639999998</v>
      </c>
      <c r="U94">
        <v>5.4261201889999997</v>
      </c>
      <c r="V94">
        <v>2.9398979999999999</v>
      </c>
      <c r="W94">
        <v>1920.8207</v>
      </c>
      <c r="X94">
        <v>0.66596162299999995</v>
      </c>
      <c r="Y94">
        <v>6.62988</v>
      </c>
      <c r="Z94" s="61">
        <v>2</v>
      </c>
      <c r="AB94" s="61">
        <v>0.385979507</v>
      </c>
      <c r="AC94" s="63" t="str">
        <f t="shared" si="30"/>
        <v/>
      </c>
      <c r="AD94" s="20">
        <f t="shared" si="49"/>
        <v>0.60487560699999998</v>
      </c>
      <c r="AE94" s="62" t="str">
        <f t="shared" si="31"/>
        <v/>
      </c>
      <c r="AF94" s="20">
        <f t="shared" si="46"/>
        <v>0.2737869</v>
      </c>
      <c r="AG94" s="62">
        <f t="shared" si="32"/>
        <v>6.4844703440372353E-2</v>
      </c>
      <c r="AH94" s="62">
        <f t="shared" si="33"/>
        <v>6.7601560992289256E-2</v>
      </c>
      <c r="AI94" s="62">
        <f t="shared" si="47"/>
        <v>0.17509717295184254</v>
      </c>
      <c r="AJ94" s="62">
        <f t="shared" si="48"/>
        <v>0.23110762659841927</v>
      </c>
      <c r="AK94" s="62">
        <f t="shared" si="34"/>
        <v>-5.6010453646576724E-2</v>
      </c>
      <c r="AL94" s="62">
        <f t="shared" si="40"/>
        <v>6.0012663563731713E-3</v>
      </c>
      <c r="AM94" s="62">
        <f t="shared" si="41"/>
        <v>4.5165077195518037E-2</v>
      </c>
      <c r="AN94" s="62">
        <f t="shared" si="42"/>
        <v>2.4980332520849163E-2</v>
      </c>
      <c r="AO94" s="62">
        <f t="shared" si="43"/>
        <v>-2.3536777461108742E-3</v>
      </c>
      <c r="AP94" s="62">
        <f t="shared" si="44"/>
        <v>-1.6864069859693836E-2</v>
      </c>
      <c r="AQ94" s="62">
        <f t="shared" si="50"/>
        <v>-0.61284947769155018</v>
      </c>
      <c r="AR94" s="62">
        <f t="shared" si="35"/>
        <v>6.9476583439171078</v>
      </c>
      <c r="AS94" s="62">
        <f t="shared" si="36"/>
        <v>0.66596162299999995</v>
      </c>
      <c r="AT94" s="62">
        <f t="shared" si="37"/>
        <v>0.13158844309793266</v>
      </c>
      <c r="AU94" s="62">
        <f t="shared" si="45"/>
        <v>-1.7557143480027085E-3</v>
      </c>
      <c r="AV94" s="62" t="str">
        <f t="shared" si="38"/>
        <v/>
      </c>
      <c r="AW94" s="62">
        <f t="shared" si="39"/>
        <v>0.385979507</v>
      </c>
    </row>
    <row r="95" spans="1:49">
      <c r="A95" s="62">
        <v>1962</v>
      </c>
      <c r="B95" s="61">
        <v>4.3189999989999999</v>
      </c>
      <c r="C95" s="61">
        <v>5666</v>
      </c>
      <c r="D95" s="61">
        <v>55.403424800000003</v>
      </c>
      <c r="F95">
        <v>0.60878992799999998</v>
      </c>
      <c r="G95" s="61"/>
      <c r="H95" s="61">
        <v>0.2882883</v>
      </c>
      <c r="I95" s="61">
        <v>3.6842000000000001</v>
      </c>
      <c r="J95" s="61">
        <v>4.117</v>
      </c>
      <c r="K95" s="61">
        <v>9.58</v>
      </c>
      <c r="L95" s="61">
        <v>12.986000000000001</v>
      </c>
      <c r="M95" s="61">
        <v>55.466623429999999</v>
      </c>
      <c r="N95" s="62">
        <f t="shared" si="29"/>
        <v>26.301812993210067</v>
      </c>
      <c r="O95" s="61">
        <v>33.716140000000003</v>
      </c>
      <c r="P95">
        <v>24.325324510000002</v>
      </c>
      <c r="Q95">
        <v>31.16527284</v>
      </c>
      <c r="R95">
        <v>17.766408469999998</v>
      </c>
      <c r="S95">
        <v>37.757770800000003</v>
      </c>
      <c r="T95">
        <v>49.738618090000003</v>
      </c>
      <c r="U95">
        <v>5.5777205959999998</v>
      </c>
      <c r="V95">
        <v>3.0531890000000002</v>
      </c>
      <c r="W95">
        <v>1923.5653</v>
      </c>
      <c r="X95">
        <v>0.66596162299999995</v>
      </c>
      <c r="Y95">
        <v>7.571949</v>
      </c>
      <c r="Z95" s="61">
        <v>2</v>
      </c>
      <c r="AB95" s="61">
        <v>0.368337568</v>
      </c>
      <c r="AC95" s="63" t="str">
        <f t="shared" si="30"/>
        <v/>
      </c>
      <c r="AD95" s="20">
        <f t="shared" si="49"/>
        <v>0.60878992799999998</v>
      </c>
      <c r="AE95" s="62" t="str">
        <f t="shared" si="31"/>
        <v/>
      </c>
      <c r="AF95" s="20">
        <f t="shared" si="46"/>
        <v>0.2882883</v>
      </c>
      <c r="AG95" s="62">
        <f t="shared" si="32"/>
        <v>6.6497694200305102E-2</v>
      </c>
      <c r="AH95" s="62">
        <f t="shared" si="33"/>
        <v>7.4309485647537074E-2</v>
      </c>
      <c r="AI95" s="62">
        <f t="shared" si="47"/>
        <v>0.17291349830055991</v>
      </c>
      <c r="AJ95" s="62">
        <f t="shared" si="48"/>
        <v>0.23438984226837906</v>
      </c>
      <c r="AK95" s="62">
        <f t="shared" si="34"/>
        <v>-6.1476343967819147E-2</v>
      </c>
      <c r="AL95" s="62">
        <f t="shared" si="40"/>
        <v>2.5398171047348633E-3</v>
      </c>
      <c r="AM95" s="62">
        <f t="shared" si="41"/>
        <v>6.9295624076293151E-3</v>
      </c>
      <c r="AN95" s="62">
        <f t="shared" si="42"/>
        <v>2.4863977899545094E-2</v>
      </c>
      <c r="AO95" s="62">
        <f t="shared" si="43"/>
        <v>-1.4165685407118338E-2</v>
      </c>
      <c r="AP95" s="62">
        <f t="shared" si="44"/>
        <v>-3.4123247660433488E-2</v>
      </c>
      <c r="AQ95" s="62">
        <f t="shared" si="50"/>
        <v>-0.60259357943749314</v>
      </c>
      <c r="AR95" s="62">
        <f t="shared" si="35"/>
        <v>6.9593420907099413</v>
      </c>
      <c r="AS95" s="62">
        <f t="shared" si="36"/>
        <v>0.66596162299999995</v>
      </c>
      <c r="AT95" s="62">
        <f t="shared" si="37"/>
        <v>0.13666933095442865</v>
      </c>
      <c r="AU95" s="62">
        <f t="shared" si="45"/>
        <v>-2.5385198160965478E-2</v>
      </c>
      <c r="AV95" s="62" t="str">
        <f t="shared" si="38"/>
        <v/>
      </c>
      <c r="AW95" s="62">
        <f t="shared" si="39"/>
        <v>0.368337568</v>
      </c>
    </row>
    <row r="96" spans="1:49">
      <c r="A96" s="62">
        <v>1963</v>
      </c>
      <c r="B96" s="61">
        <v>4.3149999990000003</v>
      </c>
      <c r="C96" s="61">
        <v>5789</v>
      </c>
      <c r="D96" s="61">
        <v>61.412262050000002</v>
      </c>
      <c r="F96">
        <v>0.60125707900000003</v>
      </c>
      <c r="G96" s="61"/>
      <c r="H96" s="61">
        <v>0.30010730000000002</v>
      </c>
      <c r="I96" s="61">
        <v>4.0829000000000004</v>
      </c>
      <c r="J96" s="61">
        <v>4.2089999999999996</v>
      </c>
      <c r="K96" s="61">
        <v>10.442</v>
      </c>
      <c r="L96" s="61">
        <v>13.989000000000001</v>
      </c>
      <c r="M96" s="61">
        <v>57.011554420000003</v>
      </c>
      <c r="N96" s="62">
        <f t="shared" si="29"/>
        <v>27.761698628414621</v>
      </c>
      <c r="O96" s="61">
        <v>34.875880000000002</v>
      </c>
      <c r="P96">
        <v>25.199472</v>
      </c>
      <c r="Q96">
        <v>33.112778589999998</v>
      </c>
      <c r="R96">
        <v>18.71646432</v>
      </c>
      <c r="S96">
        <v>39.109832019999999</v>
      </c>
      <c r="T96">
        <v>51.138321259999998</v>
      </c>
      <c r="U96">
        <v>5.698804333</v>
      </c>
      <c r="V96">
        <v>3.1001180000000002</v>
      </c>
      <c r="W96">
        <v>1926.3139000000001</v>
      </c>
      <c r="X96">
        <v>0.66596162299999995</v>
      </c>
      <c r="Y96">
        <v>8.5791079999999997</v>
      </c>
      <c r="Z96" s="61">
        <v>2</v>
      </c>
      <c r="AB96" s="61">
        <v>0.36520055499999998</v>
      </c>
      <c r="AC96" s="63" t="str">
        <f t="shared" si="30"/>
        <v/>
      </c>
      <c r="AD96" s="20">
        <f t="shared" si="49"/>
        <v>0.60125707900000003</v>
      </c>
      <c r="AE96" s="62" t="str">
        <f t="shared" si="31"/>
        <v/>
      </c>
      <c r="AF96" s="20">
        <f t="shared" si="46"/>
        <v>0.30010730000000002</v>
      </c>
      <c r="AG96" s="62">
        <f t="shared" si="32"/>
        <v>6.6483465414054074E-2</v>
      </c>
      <c r="AH96" s="62">
        <f t="shared" si="33"/>
        <v>6.8536801275503573E-2</v>
      </c>
      <c r="AI96" s="62">
        <f t="shared" si="47"/>
        <v>0.17003119004960995</v>
      </c>
      <c r="AJ96" s="62">
        <f t="shared" si="48"/>
        <v>0.22778838513732944</v>
      </c>
      <c r="AK96" s="62">
        <f t="shared" si="34"/>
        <v>-5.7757195087719482E-2</v>
      </c>
      <c r="AL96" s="62">
        <f t="shared" si="40"/>
        <v>-1.871437830238272E-2</v>
      </c>
      <c r="AM96" s="62">
        <f t="shared" si="41"/>
        <v>6.5953914464473512E-3</v>
      </c>
      <c r="AN96" s="62">
        <f t="shared" si="42"/>
        <v>-1.9253799767606165E-3</v>
      </c>
      <c r="AO96" s="62">
        <f t="shared" si="43"/>
        <v>-1.8836861464783892E-2</v>
      </c>
      <c r="AP96" s="62">
        <f t="shared" si="44"/>
        <v>-2.6266963994325754E-2</v>
      </c>
      <c r="AQ96" s="62">
        <f t="shared" si="50"/>
        <v>-0.60881621141336517</v>
      </c>
      <c r="AR96" s="62">
        <f t="shared" si="35"/>
        <v>6.9545473479348541</v>
      </c>
      <c r="AS96" s="62">
        <f t="shared" si="36"/>
        <v>0.66596162299999995</v>
      </c>
      <c r="AT96" s="62">
        <f t="shared" si="37"/>
        <v>0.13969698743575265</v>
      </c>
      <c r="AU96" s="62">
        <f>IF(OR(Z95="",N96="",N95=""),"",Z95/100-LN(N96/N95))</f>
        <v>-3.4019451640125417E-2</v>
      </c>
      <c r="AV96" s="62" t="str">
        <f t="shared" si="38"/>
        <v/>
      </c>
      <c r="AW96" s="62">
        <f t="shared" si="39"/>
        <v>0.36520055499999998</v>
      </c>
    </row>
    <row r="97" spans="1:49">
      <c r="A97" s="62">
        <v>1964</v>
      </c>
      <c r="B97" s="61">
        <v>4.3149999990000003</v>
      </c>
      <c r="C97" s="61">
        <v>5887</v>
      </c>
      <c r="D97" s="61">
        <v>65.772991970000007</v>
      </c>
      <c r="F97">
        <v>0.59212022099999995</v>
      </c>
      <c r="G97" s="61"/>
      <c r="H97" s="61">
        <v>0.3070832</v>
      </c>
      <c r="I97" s="61">
        <v>4.8566000000000003</v>
      </c>
      <c r="J97" s="61">
        <v>5.2770000000000001</v>
      </c>
      <c r="K97" s="61">
        <v>11.462</v>
      </c>
      <c r="L97" s="61">
        <v>15.541</v>
      </c>
      <c r="M97" s="61">
        <v>58.95299928</v>
      </c>
      <c r="N97" s="62">
        <f t="shared" si="29"/>
        <v>28.275157316109716</v>
      </c>
      <c r="O97" s="61">
        <v>35.950519999999997</v>
      </c>
      <c r="P97">
        <v>26.270256239999998</v>
      </c>
      <c r="Q97">
        <v>34.71503654</v>
      </c>
      <c r="R97">
        <v>20.0354317</v>
      </c>
      <c r="S97">
        <v>40.666896190000003</v>
      </c>
      <c r="T97">
        <v>52.19387175</v>
      </c>
      <c r="U97">
        <v>5.7952774900000001</v>
      </c>
      <c r="V97">
        <v>3.1485979999999998</v>
      </c>
      <c r="W97">
        <v>1929.0663</v>
      </c>
      <c r="X97">
        <v>0.66596162299999995</v>
      </c>
      <c r="Y97">
        <v>9.6429720000000003</v>
      </c>
      <c r="Z97" s="61">
        <v>2.5</v>
      </c>
      <c r="AB97" s="61">
        <v>0.35647060000000003</v>
      </c>
      <c r="AC97" s="63" t="str">
        <f t="shared" si="30"/>
        <v/>
      </c>
      <c r="AD97" s="20">
        <f t="shared" si="49"/>
        <v>0.59212022099999995</v>
      </c>
      <c r="AE97" s="62" t="str">
        <f t="shared" si="31"/>
        <v/>
      </c>
      <c r="AF97" s="20">
        <f t="shared" si="46"/>
        <v>0.3070832</v>
      </c>
      <c r="AG97" s="62">
        <f t="shared" si="32"/>
        <v>7.3838818252561236E-2</v>
      </c>
      <c r="AH97" s="62">
        <f t="shared" si="33"/>
        <v>8.0230499509691064E-2</v>
      </c>
      <c r="AI97" s="62">
        <f t="shared" si="47"/>
        <v>0.17426605749101365</v>
      </c>
      <c r="AJ97" s="62">
        <f t="shared" si="48"/>
        <v>0.23628239395112921</v>
      </c>
      <c r="AK97" s="62">
        <f t="shared" si="34"/>
        <v>-6.2016336460115562E-2</v>
      </c>
      <c r="AL97" s="62">
        <f t="shared" si="40"/>
        <v>2.3288053601201994E-2</v>
      </c>
      <c r="AM97" s="62">
        <f t="shared" si="41"/>
        <v>2.8927392549913923E-2</v>
      </c>
      <c r="AN97" s="62">
        <f t="shared" si="42"/>
        <v>4.977244750828156E-2</v>
      </c>
      <c r="AO97" s="62">
        <f t="shared" si="43"/>
        <v>2.0714244148739958E-2</v>
      </c>
      <c r="AP97" s="62">
        <f t="shared" si="44"/>
        <v>2.1046833823497244E-3</v>
      </c>
      <c r="AQ97" s="62">
        <f t="shared" si="50"/>
        <v>-0.61008608563314104</v>
      </c>
      <c r="AR97" s="62">
        <f t="shared" si="35"/>
        <v>6.954705296821917</v>
      </c>
      <c r="AS97" s="62">
        <f t="shared" si="36"/>
        <v>0.66596162299999995</v>
      </c>
      <c r="AT97" s="62">
        <f t="shared" si="37"/>
        <v>0.14660990341443333</v>
      </c>
      <c r="AU97" s="62">
        <f t="shared" ref="AU97:AU146" si="51">IF(OR(Z96="",N97="",N96=""),"",Z96/100-LN(N97/N96))</f>
        <v>1.6737377761252316E-3</v>
      </c>
      <c r="AV97" s="62" t="str">
        <f t="shared" si="38"/>
        <v/>
      </c>
      <c r="AW97" s="62">
        <f t="shared" si="39"/>
        <v>0.35647060000000003</v>
      </c>
    </row>
    <row r="98" spans="1:49">
      <c r="A98" s="62">
        <v>1965</v>
      </c>
      <c r="B98" s="61">
        <v>4.3179999990000004</v>
      </c>
      <c r="C98" s="61">
        <v>5943</v>
      </c>
      <c r="D98" s="61">
        <v>70.6308559</v>
      </c>
      <c r="F98">
        <v>0.59485758300000002</v>
      </c>
      <c r="G98" s="61"/>
      <c r="H98" s="61">
        <v>0.28697010000000001</v>
      </c>
      <c r="I98" s="61">
        <v>4.9203000000000001</v>
      </c>
      <c r="J98" s="61">
        <v>4.952</v>
      </c>
      <c r="K98" s="61">
        <v>12.861000000000001</v>
      </c>
      <c r="L98" s="61">
        <v>15.929</v>
      </c>
      <c r="M98" s="61">
        <v>60.199112669999998</v>
      </c>
      <c r="N98" s="62">
        <f t="shared" si="29"/>
        <v>29.454796164971302</v>
      </c>
      <c r="O98" s="61">
        <v>37.178049999999999</v>
      </c>
      <c r="P98">
        <v>27.317914649999999</v>
      </c>
      <c r="Q98">
        <v>35.578451749999999</v>
      </c>
      <c r="R98">
        <v>20.615643469999998</v>
      </c>
      <c r="S98">
        <v>41.497839020000001</v>
      </c>
      <c r="T98">
        <v>52.784459669999997</v>
      </c>
      <c r="U98">
        <v>5.850404739</v>
      </c>
      <c r="V98">
        <v>3.1272009999999999</v>
      </c>
      <c r="W98">
        <v>1931.8227999999999</v>
      </c>
      <c r="X98">
        <v>0.66596162299999995</v>
      </c>
      <c r="Y98">
        <v>10.422510000000001</v>
      </c>
      <c r="Z98" s="61">
        <v>2.5</v>
      </c>
      <c r="AB98" s="61">
        <v>0.352602268</v>
      </c>
      <c r="AC98" s="63" t="str">
        <f t="shared" si="30"/>
        <v/>
      </c>
      <c r="AD98" s="20">
        <f t="shared" si="49"/>
        <v>0.59485758300000002</v>
      </c>
      <c r="AE98" s="62" t="str">
        <f t="shared" si="31"/>
        <v/>
      </c>
      <c r="AF98" s="20">
        <f t="shared" si="46"/>
        <v>0.28697010000000001</v>
      </c>
      <c r="AG98" s="62">
        <f t="shared" si="32"/>
        <v>6.966218853366607E-2</v>
      </c>
      <c r="AH98" s="62">
        <f t="shared" si="33"/>
        <v>7.0111000877733948E-2</v>
      </c>
      <c r="AI98" s="62">
        <f t="shared" si="47"/>
        <v>0.18208755700495483</v>
      </c>
      <c r="AJ98" s="62">
        <f t="shared" si="48"/>
        <v>0.22552466336458482</v>
      </c>
      <c r="AK98" s="62">
        <f t="shared" si="34"/>
        <v>-4.3437106359629996E-2</v>
      </c>
      <c r="AL98" s="62">
        <f t="shared" si="40"/>
        <v>-1.7678254364206648E-3</v>
      </c>
      <c r="AM98" s="62">
        <f t="shared" si="41"/>
        <v>-1.6305925056271667E-2</v>
      </c>
      <c r="AN98" s="62">
        <f t="shared" si="42"/>
        <v>-1.2325280753723335E-2</v>
      </c>
      <c r="AO98" s="62">
        <f t="shared" si="43"/>
        <v>-2.0646214948575534E-2</v>
      </c>
      <c r="AP98" s="62">
        <f t="shared" si="44"/>
        <v>-2.9621434569595012E-2</v>
      </c>
      <c r="AQ98" s="62">
        <f t="shared" si="50"/>
        <v>-0.62637248973292436</v>
      </c>
      <c r="AR98" s="62">
        <f t="shared" si="35"/>
        <v>6.9398468024066453</v>
      </c>
      <c r="AS98" s="62">
        <f t="shared" si="36"/>
        <v>0.66596162299999995</v>
      </c>
      <c r="AT98" s="62">
        <f t="shared" si="37"/>
        <v>0.14756312757637136</v>
      </c>
      <c r="AU98" s="62">
        <f t="shared" si="51"/>
        <v>-1.5873168956602617E-2</v>
      </c>
      <c r="AV98" s="62" t="str">
        <f t="shared" si="38"/>
        <v/>
      </c>
      <c r="AW98" s="62">
        <f t="shared" si="39"/>
        <v>0.352602268</v>
      </c>
    </row>
    <row r="99" spans="1:49">
      <c r="A99" s="62">
        <v>1966</v>
      </c>
      <c r="B99" s="61">
        <v>4.3269999989999999</v>
      </c>
      <c r="C99" s="61">
        <v>5996</v>
      </c>
      <c r="D99" s="61">
        <v>76.029082900000006</v>
      </c>
      <c r="F99">
        <v>0.597227167</v>
      </c>
      <c r="G99" s="61"/>
      <c r="H99" s="61">
        <v>0.27396530000000002</v>
      </c>
      <c r="I99" s="61">
        <v>5.6829000000000001</v>
      </c>
      <c r="J99" s="61">
        <v>5.6879999999999997</v>
      </c>
      <c r="K99" s="61">
        <v>14.204000000000001</v>
      </c>
      <c r="L99" s="61">
        <v>17.004000000000001</v>
      </c>
      <c r="M99" s="61">
        <v>61.113774829999997</v>
      </c>
      <c r="N99" s="62">
        <f t="shared" si="29"/>
        <v>30.955397890022553</v>
      </c>
      <c r="O99" s="61">
        <v>38.953719999999997</v>
      </c>
      <c r="P99">
        <v>28.598203030000001</v>
      </c>
      <c r="Q99">
        <v>36.802816780000001</v>
      </c>
      <c r="R99">
        <v>21.558572860000002</v>
      </c>
      <c r="S99">
        <v>43.327881390000002</v>
      </c>
      <c r="T99">
        <v>54.254479830000001</v>
      </c>
      <c r="U99">
        <v>5.9025789450000001</v>
      </c>
      <c r="V99">
        <v>3.1152099999999998</v>
      </c>
      <c r="W99">
        <v>1934.5831000000001</v>
      </c>
      <c r="X99">
        <v>0.66596162299999995</v>
      </c>
      <c r="Y99">
        <v>11.375349999999999</v>
      </c>
      <c r="Z99" s="61">
        <v>3.5</v>
      </c>
      <c r="AB99" s="61">
        <v>0.35472414200000002</v>
      </c>
      <c r="AC99" s="63" t="str">
        <f t="shared" si="30"/>
        <v/>
      </c>
      <c r="AD99" s="20">
        <f t="shared" si="49"/>
        <v>0.597227167</v>
      </c>
      <c r="AE99" s="62" t="str">
        <f t="shared" si="31"/>
        <v/>
      </c>
      <c r="AF99" s="20">
        <f t="shared" si="46"/>
        <v>0.27396530000000002</v>
      </c>
      <c r="AG99" s="62">
        <f t="shared" si="32"/>
        <v>7.4746396816000524E-2</v>
      </c>
      <c r="AH99" s="62">
        <f t="shared" si="33"/>
        <v>7.4813476409827898E-2</v>
      </c>
      <c r="AI99" s="62">
        <f t="shared" si="47"/>
        <v>0.18682324524001329</v>
      </c>
      <c r="AJ99" s="62">
        <f t="shared" si="48"/>
        <v>0.22365125753739692</v>
      </c>
      <c r="AK99" s="62">
        <f t="shared" si="34"/>
        <v>-3.6828012297383639E-2</v>
      </c>
      <c r="AL99" s="62">
        <f t="shared" si="40"/>
        <v>-3.8894525071364277E-3</v>
      </c>
      <c r="AM99" s="62">
        <f t="shared" si="41"/>
        <v>-1.585641747346651E-2</v>
      </c>
      <c r="AN99" s="62">
        <f t="shared" si="42"/>
        <v>-4.9672653566771125E-3</v>
      </c>
      <c r="AO99" s="62">
        <f t="shared" si="43"/>
        <v>-6.535650256270233E-3</v>
      </c>
      <c r="AP99" s="62">
        <f t="shared" si="44"/>
        <v>-2.2221892413631393E-2</v>
      </c>
      <c r="AQ99" s="62">
        <f t="shared" si="50"/>
        <v>-0.63909279903184224</v>
      </c>
      <c r="AR99" s="62">
        <f t="shared" si="35"/>
        <v>6.9285543310224984</v>
      </c>
      <c r="AS99" s="62">
        <f t="shared" si="36"/>
        <v>0.66596162299999995</v>
      </c>
      <c r="AT99" s="62">
        <f t="shared" si="37"/>
        <v>0.14961840345965818</v>
      </c>
      <c r="AU99" s="62">
        <f t="shared" si="51"/>
        <v>-2.4690635977924875E-2</v>
      </c>
      <c r="AV99" s="62" t="str">
        <f t="shared" si="38"/>
        <v/>
      </c>
      <c r="AW99" s="62">
        <f t="shared" si="39"/>
        <v>0.35472414200000002</v>
      </c>
    </row>
    <row r="100" spans="1:49">
      <c r="A100" s="62">
        <v>1967</v>
      </c>
      <c r="B100" s="61">
        <v>4.3249999990000001</v>
      </c>
      <c r="C100" s="61">
        <v>6063</v>
      </c>
      <c r="D100" s="61">
        <v>81.184146510000005</v>
      </c>
      <c r="F100">
        <v>0.59609054400000006</v>
      </c>
      <c r="G100" s="61"/>
      <c r="H100" s="61">
        <v>0.26048329999999997</v>
      </c>
      <c r="I100" s="61">
        <v>5.8738000000000001</v>
      </c>
      <c r="J100" s="61">
        <v>5.718</v>
      </c>
      <c r="K100" s="61">
        <v>15.164999999999999</v>
      </c>
      <c r="L100" s="61">
        <v>17.786000000000001</v>
      </c>
      <c r="M100" s="61">
        <v>62.264749440000003</v>
      </c>
      <c r="N100" s="62">
        <f t="shared" si="29"/>
        <v>32.084759552967476</v>
      </c>
      <c r="O100" s="61">
        <v>40.520240000000001</v>
      </c>
      <c r="P100">
        <v>29.852878659999998</v>
      </c>
      <c r="Q100">
        <v>37.683030899999999</v>
      </c>
      <c r="R100">
        <v>22.546344940000001</v>
      </c>
      <c r="S100">
        <v>44.692562430000002</v>
      </c>
      <c r="T100">
        <v>54.792344309999997</v>
      </c>
      <c r="U100">
        <v>5.9685354320000004</v>
      </c>
      <c r="V100">
        <v>3.1317490000000001</v>
      </c>
      <c r="W100">
        <v>1937.3474000000001</v>
      </c>
      <c r="X100">
        <v>0.66596162299999995</v>
      </c>
      <c r="Y100">
        <v>12.3185</v>
      </c>
      <c r="Z100" s="61">
        <v>3</v>
      </c>
      <c r="AB100" s="61">
        <v>0.35800006200000001</v>
      </c>
      <c r="AC100" s="63" t="str">
        <f t="shared" si="30"/>
        <v/>
      </c>
      <c r="AD100" s="20">
        <f t="shared" si="49"/>
        <v>0.59609054400000006</v>
      </c>
      <c r="AE100" s="62" t="str">
        <f t="shared" si="31"/>
        <v/>
      </c>
      <c r="AF100" s="20">
        <f t="shared" si="46"/>
        <v>0.26048329999999997</v>
      </c>
      <c r="AG100" s="62">
        <f t="shared" si="32"/>
        <v>7.2351564344850058E-2</v>
      </c>
      <c r="AH100" s="62">
        <f t="shared" si="33"/>
        <v>7.0432470449087931E-2</v>
      </c>
      <c r="AI100" s="62">
        <f t="shared" si="47"/>
        <v>0.18679755410290633</v>
      </c>
      <c r="AJ100" s="62">
        <f t="shared" si="48"/>
        <v>0.21908218247769815</v>
      </c>
      <c r="AK100" s="62">
        <f t="shared" si="34"/>
        <v>-3.2284628374791818E-2</v>
      </c>
      <c r="AL100" s="62">
        <f t="shared" si="40"/>
        <v>7.1036415754192912E-3</v>
      </c>
      <c r="AM100" s="62">
        <f t="shared" si="41"/>
        <v>-1.2198247210472199E-2</v>
      </c>
      <c r="AN100" s="62">
        <f t="shared" si="42"/>
        <v>8.9656695195265666E-3</v>
      </c>
      <c r="AO100" s="62">
        <f t="shared" si="43"/>
        <v>-4.8229870118552971E-3</v>
      </c>
      <c r="AP100" s="62">
        <f t="shared" si="44"/>
        <v>-2.5968831101695622E-2</v>
      </c>
      <c r="AQ100" s="62">
        <f t="shared" si="50"/>
        <v>-0.64490994160346959</v>
      </c>
      <c r="AR100" s="62">
        <f t="shared" si="35"/>
        <v>6.9241650552318763</v>
      </c>
      <c r="AS100" s="62">
        <f t="shared" si="36"/>
        <v>0.66596162299999995</v>
      </c>
      <c r="AT100" s="62">
        <f t="shared" si="37"/>
        <v>0.15173528982635356</v>
      </c>
      <c r="AU100" s="62">
        <f t="shared" si="51"/>
        <v>-8.3374640136251593E-4</v>
      </c>
      <c r="AV100" s="62" t="str">
        <f t="shared" si="38"/>
        <v/>
      </c>
      <c r="AW100" s="62">
        <f t="shared" si="39"/>
        <v>0.35800006200000001</v>
      </c>
    </row>
    <row r="101" spans="1:49">
      <c r="A101" s="62">
        <v>1968</v>
      </c>
      <c r="B101" s="61">
        <v>4.3019999990000004</v>
      </c>
      <c r="C101" s="61">
        <v>6132</v>
      </c>
      <c r="D101" s="61">
        <v>87.965702949999994</v>
      </c>
      <c r="F101">
        <v>0.59483914800000004</v>
      </c>
      <c r="G101" s="61"/>
      <c r="H101" s="61">
        <v>0.25552449999999999</v>
      </c>
      <c r="I101" s="61">
        <v>6.4466999999999999</v>
      </c>
      <c r="J101" s="61">
        <v>6.6040000000000001</v>
      </c>
      <c r="K101" s="61">
        <v>17.349</v>
      </c>
      <c r="L101" s="61">
        <v>19.425000000000001</v>
      </c>
      <c r="M101" s="61">
        <v>63.858375119999998</v>
      </c>
      <c r="N101" s="62">
        <f t="shared" si="29"/>
        <v>33.515888766790908</v>
      </c>
      <c r="O101" s="61">
        <v>41.497729999999997</v>
      </c>
      <c r="P101">
        <v>30.62312824</v>
      </c>
      <c r="Q101">
        <v>38.288578860000001</v>
      </c>
      <c r="R101">
        <v>23.392302999999998</v>
      </c>
      <c r="S101">
        <v>45.933502730000001</v>
      </c>
      <c r="T101">
        <v>55.223612670000001</v>
      </c>
      <c r="U101" s="74">
        <v>6.0364601469999997</v>
      </c>
      <c r="V101">
        <v>3.1506660000000002</v>
      </c>
      <c r="W101">
        <v>1940.1157000000001</v>
      </c>
      <c r="X101">
        <v>0.66596162299999995</v>
      </c>
      <c r="Y101">
        <v>13.11125</v>
      </c>
      <c r="Z101" s="61">
        <v>3</v>
      </c>
      <c r="AB101" s="61">
        <v>0.35576447999999999</v>
      </c>
      <c r="AC101" s="63" t="str">
        <f t="shared" si="30"/>
        <v/>
      </c>
      <c r="AD101" s="20">
        <f t="shared" si="49"/>
        <v>0.59483914800000004</v>
      </c>
      <c r="AE101" s="62" t="str">
        <f t="shared" si="31"/>
        <v/>
      </c>
      <c r="AF101" s="20">
        <f t="shared" si="46"/>
        <v>0.25552449999999999</v>
      </c>
      <c r="AG101" s="62">
        <f t="shared" si="32"/>
        <v>7.3286517174361993E-2</v>
      </c>
      <c r="AH101" s="62">
        <f t="shared" si="33"/>
        <v>7.5074714104811244E-2</v>
      </c>
      <c r="AI101" s="62">
        <f t="shared" si="47"/>
        <v>0.19722459342888707</v>
      </c>
      <c r="AJ101" s="62">
        <f t="shared" si="48"/>
        <v>0.2208247004067169</v>
      </c>
      <c r="AK101" s="62">
        <f t="shared" si="34"/>
        <v>-2.3600106977829827E-2</v>
      </c>
      <c r="AL101" s="62">
        <f t="shared" si="40"/>
        <v>-1.8164205232156307E-2</v>
      </c>
      <c r="AM101" s="62">
        <f t="shared" ref="AM101:AM132" si="52">IF(OR(Q101="",Q100="",$N101="",$N100=""),"",LN((Q101/Q100)/($N101/$N100)))</f>
        <v>-2.769671557014991E-2</v>
      </c>
      <c r="AN101" s="62">
        <f t="shared" ref="AN101:AN132" si="53">IF(OR(R101="",R100="",$N101="",$N100=""),"",LN((R101/R100)/($N101/$N100)))</f>
        <v>-6.8044100889678881E-3</v>
      </c>
      <c r="AO101" s="62">
        <f t="shared" ref="AO101:AO132" si="54">IF(OR(S101="",S100="",$N101="",$N100=""),"",LN((S101/S100)/($N101/$N100)))</f>
        <v>-1.6250822224762887E-2</v>
      </c>
      <c r="AP101" s="62">
        <f t="shared" ref="AP101:AP132" si="55">IF(OR(T101="",T100="",$N101="",$N100=""),"",LN((T101/T100)/($N101/$N100)))</f>
        <v>-3.5798335069788613E-2</v>
      </c>
      <c r="AQ101" s="62">
        <f t="shared" si="50"/>
        <v>-0.65020391270293898</v>
      </c>
      <c r="AR101" s="62">
        <f t="shared" si="35"/>
        <v>6.9202989767513472</v>
      </c>
      <c r="AS101" s="62">
        <f t="shared" si="36"/>
        <v>0.66596162299999995</v>
      </c>
      <c r="AT101" s="62">
        <f t="shared" si="37"/>
        <v>0.14904956773269326</v>
      </c>
      <c r="AU101" s="62">
        <f t="shared" si="51"/>
        <v>-1.3638480825596176E-2</v>
      </c>
      <c r="AV101" s="62" t="str">
        <f t="shared" si="38"/>
        <v/>
      </c>
      <c r="AW101" s="62">
        <f t="shared" si="39"/>
        <v>0.35576447999999999</v>
      </c>
    </row>
    <row r="102" spans="1:49">
      <c r="A102" s="62">
        <v>1969</v>
      </c>
      <c r="B102" s="61">
        <v>4.3179999990000004</v>
      </c>
      <c r="C102" s="61">
        <v>6212</v>
      </c>
      <c r="D102" s="61">
        <v>97.984034129999998</v>
      </c>
      <c r="F102">
        <v>0.59495311699999998</v>
      </c>
      <c r="G102" s="61"/>
      <c r="H102" s="61">
        <v>0.25793969999999999</v>
      </c>
      <c r="I102" s="61">
        <v>7.0808</v>
      </c>
      <c r="J102" s="61">
        <v>7.1079999999999997</v>
      </c>
      <c r="K102" s="61">
        <v>20.009</v>
      </c>
      <c r="L102" s="61">
        <v>22.734000000000002</v>
      </c>
      <c r="M102" s="61">
        <v>66.606044389999994</v>
      </c>
      <c r="N102" s="62">
        <f t="shared" si="29"/>
        <v>35.331949346200304</v>
      </c>
      <c r="O102" s="61">
        <v>42.530610000000003</v>
      </c>
      <c r="P102">
        <v>31.470252840000001</v>
      </c>
      <c r="Q102">
        <v>39.48695129</v>
      </c>
      <c r="R102">
        <v>24.484336750000001</v>
      </c>
      <c r="S102">
        <v>46.575740320000001</v>
      </c>
      <c r="T102">
        <v>56.982679760000003</v>
      </c>
      <c r="U102" s="74">
        <v>6.1152136290000003</v>
      </c>
      <c r="V102">
        <v>3.202763</v>
      </c>
      <c r="W102">
        <v>1942.8878999999999</v>
      </c>
      <c r="X102">
        <v>0.66596162299999995</v>
      </c>
      <c r="Y102">
        <v>14.03581</v>
      </c>
      <c r="Z102" s="61">
        <v>6.25</v>
      </c>
      <c r="AB102" s="61">
        <v>0.336298023</v>
      </c>
      <c r="AC102" s="63" t="str">
        <f t="shared" si="30"/>
        <v/>
      </c>
      <c r="AD102" s="20">
        <f t="shared" si="49"/>
        <v>0.59495311699999998</v>
      </c>
      <c r="AE102" s="62" t="str">
        <f t="shared" si="31"/>
        <v/>
      </c>
      <c r="AF102" s="20">
        <f t="shared" ref="AF102:AF133" si="56">IF(H102="","",H102)</f>
        <v>0.25793969999999999</v>
      </c>
      <c r="AG102" s="62">
        <f t="shared" si="32"/>
        <v>7.2264834397464908E-2</v>
      </c>
      <c r="AH102" s="62">
        <f t="shared" si="33"/>
        <v>7.2542430643031938E-2</v>
      </c>
      <c r="AI102" s="62">
        <f t="shared" si="47"/>
        <v>0.20420673814524848</v>
      </c>
      <c r="AJ102" s="62">
        <f t="shared" si="48"/>
        <v>0.23201739142356337</v>
      </c>
      <c r="AK102" s="62">
        <f t="shared" si="34"/>
        <v>-2.781065327831489E-2</v>
      </c>
      <c r="AL102" s="62">
        <f t="shared" si="40"/>
        <v>-2.5480820234070143E-2</v>
      </c>
      <c r="AM102" s="62">
        <f t="shared" si="52"/>
        <v>-2.1949396678213325E-2</v>
      </c>
      <c r="AN102" s="62">
        <f t="shared" si="53"/>
        <v>-7.1414571488459377E-3</v>
      </c>
      <c r="AO102" s="62">
        <f t="shared" si="54"/>
        <v>-3.8882963494870963E-2</v>
      </c>
      <c r="AP102" s="62">
        <f t="shared" si="55"/>
        <v>-2.1411287072624092E-2</v>
      </c>
      <c r="AQ102" s="62">
        <f t="shared" si="50"/>
        <v>-0.6467658290121695</v>
      </c>
      <c r="AR102" s="62">
        <f t="shared" si="35"/>
        <v>6.9251649244137061</v>
      </c>
      <c r="AS102" s="62">
        <f t="shared" si="36"/>
        <v>0.66596162299999995</v>
      </c>
      <c r="AT102" s="62">
        <f t="shared" si="37"/>
        <v>0.14324588821662551</v>
      </c>
      <c r="AU102" s="62">
        <f t="shared" si="51"/>
        <v>-2.2768017293319086E-2</v>
      </c>
      <c r="AV102" s="62" t="str">
        <f t="shared" si="38"/>
        <v/>
      </c>
      <c r="AW102" s="62">
        <f t="shared" si="39"/>
        <v>0.336298023</v>
      </c>
    </row>
    <row r="103" spans="1:49">
      <c r="A103" s="62">
        <v>1970</v>
      </c>
      <c r="B103" s="61">
        <v>4.3159999989999998</v>
      </c>
      <c r="C103" s="61">
        <v>6267</v>
      </c>
      <c r="D103" s="61">
        <v>111.3093872</v>
      </c>
      <c r="F103">
        <v>0.57345276499999998</v>
      </c>
      <c r="G103" s="61"/>
      <c r="H103" s="61">
        <v>0.27524399999999999</v>
      </c>
      <c r="I103" s="61">
        <v>7.7649999999999997</v>
      </c>
      <c r="J103" s="61">
        <v>7.9749999999999996</v>
      </c>
      <c r="K103" s="61">
        <v>22.14</v>
      </c>
      <c r="L103" s="61">
        <v>27.873999999999999</v>
      </c>
      <c r="M103" s="61">
        <v>70.251700970000002</v>
      </c>
      <c r="N103" s="62">
        <f t="shared" si="29"/>
        <v>37.720081788874801</v>
      </c>
      <c r="O103" s="61">
        <v>44.068530000000003</v>
      </c>
      <c r="P103">
        <v>33.903464380000003</v>
      </c>
      <c r="Q103">
        <v>47.68854065</v>
      </c>
      <c r="R103">
        <v>26.881047500000001</v>
      </c>
      <c r="S103">
        <v>48.638777159999997</v>
      </c>
      <c r="T103">
        <v>61.064600579999997</v>
      </c>
      <c r="U103" s="74">
        <v>6.1693569999999998</v>
      </c>
      <c r="V103">
        <v>3.2499729999999998</v>
      </c>
      <c r="W103">
        <v>1945.664</v>
      </c>
      <c r="X103">
        <v>0.66596162299999995</v>
      </c>
      <c r="Y103">
        <v>17.9694</v>
      </c>
      <c r="Z103" s="61">
        <v>6.75</v>
      </c>
      <c r="AB103" s="61">
        <v>0.31348568900000001</v>
      </c>
      <c r="AC103" s="63" t="str">
        <f t="shared" si="30"/>
        <v/>
      </c>
      <c r="AD103" s="20">
        <f t="shared" ref="AD103:AD134" si="57">IF(F103="","",F103)</f>
        <v>0.57345276499999998</v>
      </c>
      <c r="AE103" s="62" t="str">
        <f t="shared" si="31"/>
        <v/>
      </c>
      <c r="AF103" s="20">
        <f t="shared" si="56"/>
        <v>0.27524399999999999</v>
      </c>
      <c r="AG103" s="62">
        <f t="shared" si="32"/>
        <v>6.9760513424154402E-2</v>
      </c>
      <c r="AH103" s="62">
        <f t="shared" si="33"/>
        <v>7.1647146755651162E-2</v>
      </c>
      <c r="AI103" s="62">
        <f t="shared" si="47"/>
        <v>0.19890505694923097</v>
      </c>
      <c r="AJ103" s="62">
        <f t="shared" si="48"/>
        <v>0.25041913086733802</v>
      </c>
      <c r="AK103" s="62">
        <f t="shared" si="34"/>
        <v>-5.1514073918107056E-2</v>
      </c>
      <c r="AL103" s="62">
        <f t="shared" si="40"/>
        <v>9.0694670536717176E-3</v>
      </c>
      <c r="AM103" s="62">
        <f t="shared" si="52"/>
        <v>0.1233158699960684</v>
      </c>
      <c r="AN103" s="62">
        <f t="shared" si="53"/>
        <v>2.7982896766253401E-2</v>
      </c>
      <c r="AO103" s="62">
        <f t="shared" si="54"/>
        <v>-2.2063705716330154E-2</v>
      </c>
      <c r="AP103" s="62">
        <f t="shared" si="55"/>
        <v>3.7799810545665019E-3</v>
      </c>
      <c r="AQ103" s="62">
        <f t="shared" si="50"/>
        <v>-0.64094792993340566</v>
      </c>
      <c r="AR103" s="62">
        <f t="shared" si="35"/>
        <v>6.9324106560342642</v>
      </c>
      <c r="AS103" s="62">
        <f t="shared" si="36"/>
        <v>0.66596162299999995</v>
      </c>
      <c r="AT103" s="62">
        <f t="shared" si="37"/>
        <v>0.1614365189857051</v>
      </c>
      <c r="AU103" s="62">
        <f t="shared" si="51"/>
        <v>-2.9049908491273757E-3</v>
      </c>
      <c r="AV103" s="62" t="str">
        <f t="shared" si="38"/>
        <v/>
      </c>
      <c r="AW103" s="62">
        <f t="shared" si="39"/>
        <v>0.31348568900000001</v>
      </c>
    </row>
    <row r="104" spans="1:49">
      <c r="A104" s="62">
        <v>1971</v>
      </c>
      <c r="B104" s="61">
        <v>3.914999999</v>
      </c>
      <c r="C104" s="61">
        <v>6343</v>
      </c>
      <c r="D104" s="61">
        <v>126.13154609999999</v>
      </c>
      <c r="F104">
        <v>0.56557100299999996</v>
      </c>
      <c r="G104" s="61"/>
      <c r="H104" s="61">
        <v>0.29248990000000002</v>
      </c>
      <c r="I104" s="61">
        <v>8.9625000000000004</v>
      </c>
      <c r="J104" s="61">
        <v>8.6690000000000005</v>
      </c>
      <c r="K104" s="61">
        <v>23.631</v>
      </c>
      <c r="L104" s="61">
        <v>29.649000000000001</v>
      </c>
      <c r="M104" s="61">
        <v>72.399893649999996</v>
      </c>
      <c r="N104" s="62">
        <f t="shared" si="29"/>
        <v>40.977782438566877</v>
      </c>
      <c r="O104" s="61">
        <v>46.965159999999997</v>
      </c>
      <c r="P104">
        <v>36.258544720000003</v>
      </c>
      <c r="Q104">
        <v>52.079062819999997</v>
      </c>
      <c r="R104">
        <v>30.034093179999999</v>
      </c>
      <c r="S104">
        <v>50.521924859999999</v>
      </c>
      <c r="T104">
        <v>61.892407599999999</v>
      </c>
      <c r="U104" s="74">
        <v>6.2216339999999999</v>
      </c>
      <c r="V104">
        <v>3.2962440000000002</v>
      </c>
      <c r="W104">
        <v>1935.6038000000001</v>
      </c>
      <c r="X104">
        <v>0.66596162299999995</v>
      </c>
      <c r="Y104">
        <v>20.7515</v>
      </c>
      <c r="Z104" s="61">
        <v>1.1499999990000001</v>
      </c>
      <c r="AB104" s="61">
        <v>0.31059874599999998</v>
      </c>
      <c r="AC104" s="63" t="str">
        <f t="shared" si="30"/>
        <v/>
      </c>
      <c r="AD104" s="20">
        <f t="shared" si="57"/>
        <v>0.56557100299999996</v>
      </c>
      <c r="AE104" s="62" t="str">
        <f t="shared" si="31"/>
        <v/>
      </c>
      <c r="AF104" s="20">
        <f t="shared" si="56"/>
        <v>0.29248990000000002</v>
      </c>
      <c r="AG104" s="62">
        <f t="shared" si="32"/>
        <v>7.1056767930953002E-2</v>
      </c>
      <c r="AH104" s="62">
        <f t="shared" si="33"/>
        <v>6.8729832211261555E-2</v>
      </c>
      <c r="AI104" s="62">
        <f t="shared" si="47"/>
        <v>0.18735202041577131</v>
      </c>
      <c r="AJ104" s="62">
        <f t="shared" si="48"/>
        <v>0.23506411295786062</v>
      </c>
      <c r="AK104" s="62">
        <f t="shared" si="34"/>
        <v>-4.7712092542089302E-2</v>
      </c>
      <c r="AL104" s="62">
        <f t="shared" si="40"/>
        <v>-1.5679535334372885E-2</v>
      </c>
      <c r="AM104" s="62">
        <f t="shared" si="52"/>
        <v>5.2344696368137583E-3</v>
      </c>
      <c r="AN104" s="62">
        <f t="shared" si="53"/>
        <v>2.8074289340559933E-2</v>
      </c>
      <c r="AO104" s="62">
        <f t="shared" si="54"/>
        <v>-4.4851101017156787E-2</v>
      </c>
      <c r="AP104" s="62">
        <f t="shared" si="55"/>
        <v>-6.9372215438387133E-2</v>
      </c>
      <c r="AQ104" s="62">
        <f t="shared" si="50"/>
        <v>-0.63524893478244349</v>
      </c>
      <c r="AR104" s="62">
        <f t="shared" si="35"/>
        <v>6.9329256633503329</v>
      </c>
      <c r="AS104" s="62">
        <f t="shared" si="36"/>
        <v>0.66596162299999995</v>
      </c>
      <c r="AT104" s="62">
        <f t="shared" si="37"/>
        <v>0.16452268002445425</v>
      </c>
      <c r="AU104" s="62">
        <f t="shared" si="51"/>
        <v>-1.5337402006862427E-2</v>
      </c>
      <c r="AV104" s="62" t="str">
        <f t="shared" si="38"/>
        <v/>
      </c>
      <c r="AW104" s="62">
        <f t="shared" si="39"/>
        <v>0.31059874599999998</v>
      </c>
    </row>
    <row r="105" spans="1:49">
      <c r="A105" s="62">
        <v>1972</v>
      </c>
      <c r="B105" s="61">
        <v>3.7739999989999999</v>
      </c>
      <c r="C105" s="61">
        <v>6401</v>
      </c>
      <c r="D105" s="61">
        <v>140.5592398</v>
      </c>
      <c r="F105">
        <v>0.56632055000000003</v>
      </c>
      <c r="G105" s="61"/>
      <c r="H105" s="61">
        <v>0.29680400000000001</v>
      </c>
      <c r="I105" s="61">
        <v>10.336</v>
      </c>
      <c r="J105" s="61">
        <v>10.119</v>
      </c>
      <c r="K105" s="61">
        <v>26.114000000000001</v>
      </c>
      <c r="L105" s="61">
        <v>32.332000000000001</v>
      </c>
      <c r="M105" s="61">
        <v>74.239857150000006</v>
      </c>
      <c r="N105" s="62">
        <f t="shared" si="29"/>
        <v>44.129785614276308</v>
      </c>
      <c r="O105" s="61">
        <v>50.093130000000002</v>
      </c>
      <c r="P105">
        <v>39.019560599999998</v>
      </c>
      <c r="Q105">
        <v>57.500614910000003</v>
      </c>
      <c r="R105">
        <v>32.997459849999998</v>
      </c>
      <c r="S105">
        <v>52.994488500000003</v>
      </c>
      <c r="T105">
        <v>63.13095362</v>
      </c>
      <c r="U105" s="74">
        <v>6.2701120000000001</v>
      </c>
      <c r="V105">
        <v>3.3387470000000001</v>
      </c>
      <c r="W105">
        <v>1911.8681999999999</v>
      </c>
      <c r="X105">
        <v>0.66596162299999995</v>
      </c>
      <c r="Y105">
        <v>23.935680000000001</v>
      </c>
      <c r="Z105" s="61">
        <v>2.69</v>
      </c>
      <c r="AB105" s="61">
        <v>0.30669275099999999</v>
      </c>
      <c r="AC105" s="63" t="str">
        <f t="shared" si="30"/>
        <v/>
      </c>
      <c r="AD105" s="20">
        <f t="shared" si="57"/>
        <v>0.56632055000000003</v>
      </c>
      <c r="AE105" s="62" t="str">
        <f t="shared" si="31"/>
        <v/>
      </c>
      <c r="AF105" s="20">
        <f t="shared" si="56"/>
        <v>0.29680400000000001</v>
      </c>
      <c r="AG105" s="62">
        <f t="shared" si="32"/>
        <v>7.3534831397117445E-2</v>
      </c>
      <c r="AH105" s="62">
        <f t="shared" si="33"/>
        <v>7.199099834630722E-2</v>
      </c>
      <c r="AI105" s="62">
        <f t="shared" si="47"/>
        <v>0.18578643451086735</v>
      </c>
      <c r="AJ105" s="62">
        <f t="shared" si="48"/>
        <v>0.23002401013270135</v>
      </c>
      <c r="AK105" s="62">
        <f t="shared" si="34"/>
        <v>-4.4237575621834002E-2</v>
      </c>
      <c r="AL105" s="62">
        <f t="shared" si="40"/>
        <v>-7.1693283254664641E-4</v>
      </c>
      <c r="AM105" s="62">
        <f t="shared" si="52"/>
        <v>2.4927701967829712E-2</v>
      </c>
      <c r="AN105" s="62">
        <f t="shared" si="53"/>
        <v>1.9992471389729701E-2</v>
      </c>
      <c r="AO105" s="62">
        <f t="shared" si="54"/>
        <v>-2.6324417262425029E-2</v>
      </c>
      <c r="AP105" s="62">
        <f t="shared" si="55"/>
        <v>-5.4291255485179941E-2</v>
      </c>
      <c r="AQ105" s="62">
        <f t="shared" si="50"/>
        <v>-0.63019863042244906</v>
      </c>
      <c r="AR105" s="62">
        <f t="shared" si="35"/>
        <v>6.9256375277585116</v>
      </c>
      <c r="AS105" s="62">
        <f t="shared" si="36"/>
        <v>0.66596162299999995</v>
      </c>
      <c r="AT105" s="62">
        <f t="shared" si="37"/>
        <v>0.17028891187842068</v>
      </c>
      <c r="AU105" s="62">
        <f t="shared" si="51"/>
        <v>-6.260493714452918E-2</v>
      </c>
      <c r="AV105" s="62" t="str">
        <f t="shared" si="38"/>
        <v/>
      </c>
      <c r="AW105" s="62">
        <f t="shared" si="39"/>
        <v>0.30669275099999999</v>
      </c>
    </row>
    <row r="106" spans="1:49">
      <c r="A106" s="62">
        <v>1973</v>
      </c>
      <c r="B106" s="61">
        <v>3.2439999990000001</v>
      </c>
      <c r="C106" s="61">
        <v>6441</v>
      </c>
      <c r="D106" s="61">
        <v>152.49045620000001</v>
      </c>
      <c r="F106">
        <v>0.569400829</v>
      </c>
      <c r="G106" s="61"/>
      <c r="H106" s="61">
        <v>0.29378749999999998</v>
      </c>
      <c r="I106" s="61">
        <v>11.6251</v>
      </c>
      <c r="J106" s="61">
        <v>10.847</v>
      </c>
      <c r="K106" s="61">
        <v>29.943000000000001</v>
      </c>
      <c r="L106" s="61">
        <v>36.573999999999998</v>
      </c>
      <c r="M106" s="61">
        <v>76.126162440000002</v>
      </c>
      <c r="N106" s="62">
        <f t="shared" si="29"/>
        <v>46.399446503704993</v>
      </c>
      <c r="O106" s="61">
        <v>54.478810000000003</v>
      </c>
      <c r="P106">
        <v>42.544867869999997</v>
      </c>
      <c r="Q106">
        <v>61.501460639999998</v>
      </c>
      <c r="R106">
        <v>37.075558749999999</v>
      </c>
      <c r="S106">
        <v>55.252606950000001</v>
      </c>
      <c r="T106">
        <v>67.086528299999998</v>
      </c>
      <c r="U106" s="74">
        <v>6.3114679999999996</v>
      </c>
      <c r="V106">
        <v>3.3733620000000002</v>
      </c>
      <c r="W106">
        <v>1885.7077999999999</v>
      </c>
      <c r="X106">
        <v>0.66596162299999995</v>
      </c>
      <c r="Y106">
        <v>26.574529999999999</v>
      </c>
      <c r="Z106" s="61">
        <v>3.639999999</v>
      </c>
      <c r="AB106" s="61">
        <v>0.31429639100000001</v>
      </c>
      <c r="AC106" s="63" t="str">
        <f t="shared" si="30"/>
        <v/>
      </c>
      <c r="AD106" s="20">
        <f t="shared" si="57"/>
        <v>0.569400829</v>
      </c>
      <c r="AE106" s="62" t="str">
        <f t="shared" si="31"/>
        <v/>
      </c>
      <c r="AF106" s="20">
        <f t="shared" si="56"/>
        <v>0.29378749999999998</v>
      </c>
      <c r="AG106" s="62">
        <f t="shared" si="32"/>
        <v>7.6234934891617159E-2</v>
      </c>
      <c r="AH106" s="62">
        <f t="shared" si="33"/>
        <v>7.113232047632892E-2</v>
      </c>
      <c r="AI106" s="62">
        <f t="shared" si="47"/>
        <v>0.19635982963240686</v>
      </c>
      <c r="AJ106" s="62">
        <f t="shared" si="48"/>
        <v>0.23984451821713415</v>
      </c>
      <c r="AK106" s="62">
        <f t="shared" si="34"/>
        <v>-4.3484688584727288E-2</v>
      </c>
      <c r="AL106" s="62">
        <f t="shared" si="40"/>
        <v>3.6343594262722198E-2</v>
      </c>
      <c r="AM106" s="62">
        <f t="shared" si="52"/>
        <v>1.7112717799834799E-2</v>
      </c>
      <c r="AN106" s="62">
        <f t="shared" si="53"/>
        <v>6.6374809310045801E-2</v>
      </c>
      <c r="AO106" s="62">
        <f t="shared" si="54"/>
        <v>-8.4249588200296949E-3</v>
      </c>
      <c r="AP106" s="62">
        <f t="shared" si="55"/>
        <v>1.061949026686972E-2</v>
      </c>
      <c r="AQ106" s="62">
        <f t="shared" si="50"/>
        <v>-0.62645842290899245</v>
      </c>
      <c r="AR106" s="62">
        <f t="shared" si="35"/>
        <v>6.9156000972103024</v>
      </c>
      <c r="AS106" s="62">
        <f t="shared" si="36"/>
        <v>0.66596162299999995</v>
      </c>
      <c r="AT106" s="62">
        <f t="shared" si="37"/>
        <v>0.1742701193387865</v>
      </c>
      <c r="AU106" s="62">
        <f t="shared" si="51"/>
        <v>-2.3252565141427144E-2</v>
      </c>
      <c r="AV106" s="62" t="str">
        <f t="shared" si="38"/>
        <v/>
      </c>
      <c r="AW106" s="62">
        <f t="shared" si="39"/>
        <v>0.31429639100000001</v>
      </c>
    </row>
    <row r="107" spans="1:49">
      <c r="A107" s="62">
        <v>1974</v>
      </c>
      <c r="B107" s="61">
        <v>2.539999999</v>
      </c>
      <c r="C107" s="61">
        <v>6460</v>
      </c>
      <c r="D107" s="61">
        <v>151.46917010000001</v>
      </c>
      <c r="F107">
        <v>0.57451516800000002</v>
      </c>
      <c r="G107" s="61"/>
      <c r="H107" s="61">
        <v>0.27558470000000002</v>
      </c>
      <c r="I107" s="61">
        <v>13.051600000000001</v>
      </c>
      <c r="J107" s="61">
        <v>12.012</v>
      </c>
      <c r="K107" s="61">
        <v>35.353000000000002</v>
      </c>
      <c r="L107" s="61">
        <v>42.929000000000002</v>
      </c>
      <c r="M107" s="61">
        <v>76.798578759999998</v>
      </c>
      <c r="N107" s="62">
        <f t="shared" si="29"/>
        <v>45.550790435601215</v>
      </c>
      <c r="O107" s="61">
        <v>59.799610000000001</v>
      </c>
      <c r="P107">
        <v>46.798348650000001</v>
      </c>
      <c r="Q107">
        <v>64.827299740000001</v>
      </c>
      <c r="R107">
        <v>40.932504399999999</v>
      </c>
      <c r="S107">
        <v>62.411266840000003</v>
      </c>
      <c r="T107">
        <v>79.105121420000003</v>
      </c>
      <c r="U107" s="74">
        <v>6.3410510000000002</v>
      </c>
      <c r="V107">
        <v>3.3766720000000001</v>
      </c>
      <c r="W107">
        <v>1857.55</v>
      </c>
      <c r="X107">
        <v>0.66596162299999995</v>
      </c>
      <c r="Y107">
        <v>29.48404</v>
      </c>
      <c r="Z107" s="61">
        <v>5.97</v>
      </c>
      <c r="AB107" s="61">
        <v>0.35453353300000001</v>
      </c>
      <c r="AC107" s="63" t="str">
        <f t="shared" si="30"/>
        <v/>
      </c>
      <c r="AD107" s="20">
        <f t="shared" si="57"/>
        <v>0.57451516800000002</v>
      </c>
      <c r="AE107" s="62" t="str">
        <f t="shared" si="31"/>
        <v/>
      </c>
      <c r="AF107" s="20">
        <f t="shared" si="56"/>
        <v>0.27558470000000002</v>
      </c>
      <c r="AG107" s="62">
        <f t="shared" si="32"/>
        <v>8.6166709643839254E-2</v>
      </c>
      <c r="AH107" s="62">
        <f t="shared" si="33"/>
        <v>7.9303266744444906E-2</v>
      </c>
      <c r="AI107" s="62">
        <f t="shared" si="47"/>
        <v>0.23340063180289386</v>
      </c>
      <c r="AJ107" s="62">
        <f t="shared" si="48"/>
        <v>0.28341741076192772</v>
      </c>
      <c r="AK107" s="62">
        <f t="shared" si="34"/>
        <v>-5.0016778959033864E-2</v>
      </c>
      <c r="AL107" s="62">
        <f t="shared" si="40"/>
        <v>0.11374823706535858</v>
      </c>
      <c r="AM107" s="62">
        <f t="shared" si="52"/>
        <v>7.1125435813727295E-2</v>
      </c>
      <c r="AN107" s="62">
        <f t="shared" si="53"/>
        <v>0.11742607097725671</v>
      </c>
      <c r="AO107" s="62">
        <f t="shared" si="54"/>
        <v>0.14028984717450035</v>
      </c>
      <c r="AP107" s="62">
        <f t="shared" si="55"/>
        <v>0.18325391915761591</v>
      </c>
      <c r="AQ107" s="62">
        <f t="shared" si="50"/>
        <v>-0.63015391852282809</v>
      </c>
      <c r="AR107" s="62">
        <f t="shared" si="35"/>
        <v>6.8968597756072096</v>
      </c>
      <c r="AS107" s="62">
        <f t="shared" si="36"/>
        <v>0.66596162299999995</v>
      </c>
      <c r="AT107" s="62">
        <f t="shared" si="37"/>
        <v>0.19465373699832531</v>
      </c>
      <c r="AU107" s="62">
        <f t="shared" si="51"/>
        <v>5.4859553654566962E-2</v>
      </c>
      <c r="AV107" s="62" t="str">
        <f t="shared" si="38"/>
        <v/>
      </c>
      <c r="AW107" s="62">
        <f t="shared" si="39"/>
        <v>0.35453353300000001</v>
      </c>
    </row>
    <row r="108" spans="1:49">
      <c r="A108" s="62">
        <v>1975</v>
      </c>
      <c r="B108" s="61">
        <v>2.619999999</v>
      </c>
      <c r="C108" s="61">
        <v>6404</v>
      </c>
      <c r="D108" s="61">
        <v>153.41988069999999</v>
      </c>
      <c r="F108">
        <v>0.59868748299999996</v>
      </c>
      <c r="G108" s="61"/>
      <c r="H108" s="61">
        <v>0.24012700000000001</v>
      </c>
      <c r="I108" s="61">
        <v>13.540800000000001</v>
      </c>
      <c r="J108" s="61">
        <v>12.231999999999999</v>
      </c>
      <c r="K108" s="61">
        <v>33.417999999999999</v>
      </c>
      <c r="L108" s="61">
        <v>34.271000000000001</v>
      </c>
      <c r="M108" s="61">
        <v>72.315700939999999</v>
      </c>
      <c r="N108" s="62">
        <f t="shared" si="29"/>
        <v>49.425957350720246</v>
      </c>
      <c r="O108" s="61">
        <v>63.804070000000003</v>
      </c>
      <c r="P108">
        <v>49.899375970000001</v>
      </c>
      <c r="Q108">
        <v>65.918481240000006</v>
      </c>
      <c r="R108">
        <v>43.814868799999999</v>
      </c>
      <c r="S108">
        <v>64.070766770000006</v>
      </c>
      <c r="T108">
        <v>76.892606610000001</v>
      </c>
      <c r="U108" s="74">
        <v>6.3561779999999999</v>
      </c>
      <c r="V108">
        <v>3.2513809999999999</v>
      </c>
      <c r="W108">
        <v>1848.9757</v>
      </c>
      <c r="X108">
        <v>0.66596162299999995</v>
      </c>
      <c r="Y108">
        <v>30.50245</v>
      </c>
      <c r="Z108" s="61">
        <v>2.75</v>
      </c>
      <c r="AB108" s="61">
        <v>0.39424095300000001</v>
      </c>
      <c r="AC108" s="63" t="str">
        <f t="shared" si="30"/>
        <v/>
      </c>
      <c r="AD108" s="20">
        <f t="shared" si="57"/>
        <v>0.59868748299999996</v>
      </c>
      <c r="AE108" s="62" t="str">
        <f t="shared" si="31"/>
        <v/>
      </c>
      <c r="AF108" s="20">
        <f t="shared" si="56"/>
        <v>0.24012700000000001</v>
      </c>
      <c r="AG108" s="62">
        <f t="shared" si="32"/>
        <v>8.8259747942823166E-2</v>
      </c>
      <c r="AH108" s="62">
        <f t="shared" si="33"/>
        <v>7.9728910909001902E-2</v>
      </c>
      <c r="AI108" s="62">
        <f t="shared" si="47"/>
        <v>0.21782053178196742</v>
      </c>
      <c r="AJ108" s="62">
        <f t="shared" si="48"/>
        <v>0.2233804370309356</v>
      </c>
      <c r="AK108" s="62">
        <f t="shared" si="34"/>
        <v>-5.5599052489681833E-3</v>
      </c>
      <c r="AL108" s="62">
        <f t="shared" si="40"/>
        <v>-1.7487181915375575E-2</v>
      </c>
      <c r="AM108" s="62">
        <f t="shared" si="52"/>
        <v>-6.4955722968224092E-2</v>
      </c>
      <c r="AN108" s="62">
        <f t="shared" si="53"/>
        <v>-1.359900786930531E-2</v>
      </c>
      <c r="AO108" s="62">
        <f t="shared" si="54"/>
        <v>-5.5405376077894836E-2</v>
      </c>
      <c r="AP108" s="62">
        <f t="shared" si="55"/>
        <v>-0.11001565178386886</v>
      </c>
      <c r="AQ108" s="62">
        <f t="shared" si="50"/>
        <v>-0.67034742415262383</v>
      </c>
      <c r="AR108" s="62">
        <f t="shared" si="35"/>
        <v>6.8520396649090927</v>
      </c>
      <c r="AS108" s="62">
        <f t="shared" si="36"/>
        <v>0.66596162299999995</v>
      </c>
      <c r="AT108" s="62">
        <f t="shared" si="37"/>
        <v>0.19881680171323454</v>
      </c>
      <c r="AU108" s="62">
        <f t="shared" si="51"/>
        <v>-2.1947761938778794E-2</v>
      </c>
      <c r="AV108" s="62" t="str">
        <f t="shared" si="38"/>
        <v/>
      </c>
      <c r="AW108" s="62">
        <f t="shared" si="39"/>
        <v>0.39424095300000001</v>
      </c>
    </row>
    <row r="109" spans="1:49">
      <c r="A109" s="62">
        <v>1976</v>
      </c>
      <c r="B109" s="61">
        <v>2.4495</v>
      </c>
      <c r="C109" s="61">
        <v>6333</v>
      </c>
      <c r="D109" s="61">
        <v>157.55906179999999</v>
      </c>
      <c r="F109">
        <v>0.61077316400000004</v>
      </c>
      <c r="G109" s="61"/>
      <c r="H109" s="61">
        <v>0.20590310000000001</v>
      </c>
      <c r="I109" s="61">
        <v>15.86</v>
      </c>
      <c r="J109" s="61">
        <v>14.287000000000001</v>
      </c>
      <c r="K109" s="61">
        <v>37.015000000000001</v>
      </c>
      <c r="L109" s="61">
        <v>36.874000000000002</v>
      </c>
      <c r="M109" s="61">
        <v>72.50117041</v>
      </c>
      <c r="N109" s="62">
        <f t="shared" si="29"/>
        <v>51.197205110540203</v>
      </c>
      <c r="O109" s="61">
        <v>64.898859999999999</v>
      </c>
      <c r="P109">
        <v>51.018304200000003</v>
      </c>
      <c r="Q109">
        <v>63.559528479999997</v>
      </c>
      <c r="R109">
        <v>45.058903100000002</v>
      </c>
      <c r="S109">
        <v>63.502659629999997</v>
      </c>
      <c r="T109">
        <v>73.077031070000004</v>
      </c>
      <c r="U109" s="74">
        <v>6.355245</v>
      </c>
      <c r="V109">
        <v>3.191246</v>
      </c>
      <c r="W109">
        <v>1845.9260999999999</v>
      </c>
      <c r="X109">
        <v>0.66596162299999995</v>
      </c>
      <c r="Y109">
        <v>29.761900000000001</v>
      </c>
      <c r="Z109" s="61">
        <v>1.5099999989999999</v>
      </c>
      <c r="AB109" s="61">
        <v>0.42308071200000003</v>
      </c>
      <c r="AC109" s="63" t="str">
        <f t="shared" si="30"/>
        <v/>
      </c>
      <c r="AD109" s="20">
        <f t="shared" si="57"/>
        <v>0.61077316400000004</v>
      </c>
      <c r="AE109" s="62" t="str">
        <f t="shared" si="31"/>
        <v/>
      </c>
      <c r="AF109" s="20">
        <f t="shared" si="56"/>
        <v>0.20590310000000001</v>
      </c>
      <c r="AG109" s="62">
        <f t="shared" si="32"/>
        <v>0.10066066539626983</v>
      </c>
      <c r="AH109" s="62">
        <f t="shared" si="33"/>
        <v>9.0677107598770942E-2</v>
      </c>
      <c r="AI109" s="62">
        <f t="shared" si="47"/>
        <v>0.2349277761439425</v>
      </c>
      <c r="AJ109" s="62">
        <f t="shared" si="48"/>
        <v>0.2340328736331686</v>
      </c>
      <c r="AK109" s="62">
        <f t="shared" si="34"/>
        <v>8.9490251077389837E-4</v>
      </c>
      <c r="AL109" s="62">
        <f t="shared" si="40"/>
        <v>-1.3033227087612804E-2</v>
      </c>
      <c r="AM109" s="62">
        <f t="shared" si="52"/>
        <v>-7.165112699018869E-2</v>
      </c>
      <c r="AN109" s="62">
        <f t="shared" si="53"/>
        <v>-7.2118427202412958E-3</v>
      </c>
      <c r="AO109" s="62">
        <f t="shared" si="54"/>
        <v>-4.411561854728642E-2</v>
      </c>
      <c r="AP109" s="62">
        <f t="shared" si="55"/>
        <v>-8.6104828279667783E-2</v>
      </c>
      <c r="AQ109" s="62">
        <f t="shared" si="50"/>
        <v>-0.68886902007387218</v>
      </c>
      <c r="AR109" s="62">
        <f t="shared" si="35"/>
        <v>6.8318673616848944</v>
      </c>
      <c r="AS109" s="62">
        <f t="shared" si="36"/>
        <v>0.66596162299999995</v>
      </c>
      <c r="AT109" s="62">
        <f t="shared" si="37"/>
        <v>0.18889361018015405</v>
      </c>
      <c r="AU109" s="62">
        <f t="shared" si="51"/>
        <v>-7.7092042349272451E-3</v>
      </c>
      <c r="AV109" s="62" t="str">
        <f t="shared" si="38"/>
        <v/>
      </c>
      <c r="AW109" s="62">
        <f t="shared" si="39"/>
        <v>0.42308071200000003</v>
      </c>
    </row>
    <row r="110" spans="1:49">
      <c r="A110" s="62">
        <v>1977</v>
      </c>
      <c r="B110" s="61">
        <v>1.9999999989999999</v>
      </c>
      <c r="C110" s="61">
        <v>6316</v>
      </c>
      <c r="D110" s="61">
        <v>163.91913500000001</v>
      </c>
      <c r="F110">
        <v>0.61977911900000004</v>
      </c>
      <c r="G110" s="61"/>
      <c r="H110" s="61">
        <v>0.2073873</v>
      </c>
      <c r="I110" s="61">
        <v>15.992900000000001</v>
      </c>
      <c r="J110" s="61">
        <v>14.026</v>
      </c>
      <c r="K110" s="61">
        <v>42.011000000000003</v>
      </c>
      <c r="L110" s="61">
        <v>42.932000000000002</v>
      </c>
      <c r="M110" s="61">
        <v>74.404968960000005</v>
      </c>
      <c r="N110" s="62">
        <f t="shared" si="29"/>
        <v>52.040680292276043</v>
      </c>
      <c r="O110" s="61">
        <v>65.732979999999998</v>
      </c>
      <c r="P110">
        <v>51.60370185</v>
      </c>
      <c r="Q110">
        <v>64.701055530000005</v>
      </c>
      <c r="R110">
        <v>45.370023500000002</v>
      </c>
      <c r="S110">
        <v>64.849678740000002</v>
      </c>
      <c r="T110">
        <v>77.26969785</v>
      </c>
      <c r="U110" s="74">
        <v>6.3412160000000002</v>
      </c>
      <c r="V110">
        <v>3.2080250000000001</v>
      </c>
      <c r="W110">
        <v>1819.1487999999999</v>
      </c>
      <c r="X110">
        <v>0.66596162299999995</v>
      </c>
      <c r="Y110">
        <v>30.27514</v>
      </c>
      <c r="Z110" s="61">
        <v>2.4700000000000002</v>
      </c>
      <c r="AB110" s="61">
        <v>0.40947202399999999</v>
      </c>
      <c r="AC110" s="63" t="str">
        <f t="shared" si="30"/>
        <v/>
      </c>
      <c r="AD110" s="20">
        <f t="shared" si="57"/>
        <v>0.61977911900000004</v>
      </c>
      <c r="AE110" s="62" t="str">
        <f t="shared" si="31"/>
        <v/>
      </c>
      <c r="AF110" s="20">
        <f t="shared" si="56"/>
        <v>0.2073873</v>
      </c>
      <c r="AG110" s="62">
        <f t="shared" si="32"/>
        <v>9.7565790595466481E-2</v>
      </c>
      <c r="AH110" s="62">
        <f t="shared" si="33"/>
        <v>8.5566581351225399E-2</v>
      </c>
      <c r="AI110" s="62">
        <f t="shared" si="47"/>
        <v>0.25629100592801446</v>
      </c>
      <c r="AJ110" s="62">
        <f t="shared" si="48"/>
        <v>0.26190963001360396</v>
      </c>
      <c r="AK110" s="62">
        <f t="shared" si="34"/>
        <v>-5.6186240855894964E-3</v>
      </c>
      <c r="AL110" s="62">
        <f t="shared" si="40"/>
        <v>-4.9318461981965357E-3</v>
      </c>
      <c r="AM110" s="62">
        <f t="shared" si="52"/>
        <v>1.4598092783270672E-3</v>
      </c>
      <c r="AN110" s="62">
        <f t="shared" si="53"/>
        <v>-9.4597631466902931E-3</v>
      </c>
      <c r="AO110" s="62">
        <f t="shared" si="54"/>
        <v>4.6493847219037281E-3</v>
      </c>
      <c r="AP110" s="62">
        <f t="shared" si="55"/>
        <v>3.9446983515275938E-2</v>
      </c>
      <c r="AQ110" s="62">
        <f t="shared" si="50"/>
        <v>-0.68141506517412553</v>
      </c>
      <c r="AR110" s="62">
        <f t="shared" si="35"/>
        <v>6.8247089131868632</v>
      </c>
      <c r="AS110" s="62">
        <f t="shared" si="36"/>
        <v>0.66596162299999995</v>
      </c>
      <c r="AT110" s="62">
        <f t="shared" si="37"/>
        <v>0.18469558175743178</v>
      </c>
      <c r="AU110" s="62">
        <f t="shared" si="51"/>
        <v>-1.2407831861317043E-3</v>
      </c>
      <c r="AV110" s="62" t="str">
        <f t="shared" si="38"/>
        <v/>
      </c>
      <c r="AW110" s="62">
        <f t="shared" si="39"/>
        <v>0.40947202399999999</v>
      </c>
    </row>
    <row r="111" spans="1:49">
      <c r="A111" s="62">
        <v>1978</v>
      </c>
      <c r="B111" s="61">
        <v>1.619999999</v>
      </c>
      <c r="C111" s="61">
        <v>6333</v>
      </c>
      <c r="D111" s="61">
        <v>171.34372350000001</v>
      </c>
      <c r="F111">
        <v>0.61266092800000005</v>
      </c>
      <c r="G111" s="61"/>
      <c r="H111" s="61">
        <v>0.21420800000000001</v>
      </c>
      <c r="I111" s="61">
        <v>15.8245</v>
      </c>
      <c r="J111" s="61">
        <v>15.106</v>
      </c>
      <c r="K111" s="61">
        <v>41.779000000000003</v>
      </c>
      <c r="L111" s="61">
        <v>42.3</v>
      </c>
      <c r="M111" s="61">
        <v>74.656524070000003</v>
      </c>
      <c r="N111" s="62">
        <f t="shared" si="29"/>
        <v>54.068997746031513</v>
      </c>
      <c r="O111" s="61">
        <v>66.426990000000004</v>
      </c>
      <c r="P111">
        <v>51.91756719</v>
      </c>
      <c r="Q111">
        <v>65.710199639999999</v>
      </c>
      <c r="R111">
        <v>45.92375053</v>
      </c>
      <c r="S111">
        <v>62.268162750000002</v>
      </c>
      <c r="T111">
        <v>69.434607740000004</v>
      </c>
      <c r="U111" s="74">
        <v>6.3215830000000004</v>
      </c>
      <c r="V111">
        <v>3.2234240000000001</v>
      </c>
      <c r="W111">
        <v>1805.0458000000001</v>
      </c>
      <c r="X111">
        <v>0.66596162299999995</v>
      </c>
      <c r="Y111">
        <v>30.601389999999999</v>
      </c>
      <c r="Z111" s="61">
        <v>0.65999999899999995</v>
      </c>
      <c r="AB111" s="61">
        <v>0.38396912700000002</v>
      </c>
      <c r="AC111" s="63" t="str">
        <f t="shared" si="30"/>
        <v/>
      </c>
      <c r="AD111" s="20">
        <f t="shared" si="57"/>
        <v>0.61266092800000005</v>
      </c>
      <c r="AE111" s="62" t="str">
        <f t="shared" si="31"/>
        <v/>
      </c>
      <c r="AF111" s="20">
        <f t="shared" si="56"/>
        <v>0.21420800000000001</v>
      </c>
      <c r="AG111" s="62">
        <f t="shared" si="32"/>
        <v>9.2355294239885005E-2</v>
      </c>
      <c r="AH111" s="62">
        <f t="shared" si="33"/>
        <v>8.816196876916825E-2</v>
      </c>
      <c r="AI111" s="62">
        <f t="shared" si="47"/>
        <v>0.24383151682821927</v>
      </c>
      <c r="AJ111" s="62">
        <f t="shared" si="48"/>
        <v>0.24687218846390949</v>
      </c>
      <c r="AK111" s="62">
        <f t="shared" si="34"/>
        <v>-3.0406716356902175E-3</v>
      </c>
      <c r="AL111" s="62">
        <f t="shared" si="40"/>
        <v>-3.2171437735527768E-2</v>
      </c>
      <c r="AM111" s="62">
        <f t="shared" si="52"/>
        <v>-2.275859743496552E-2</v>
      </c>
      <c r="AN111" s="62">
        <f t="shared" si="53"/>
        <v>-2.6104428603223588E-2</v>
      </c>
      <c r="AO111" s="62">
        <f t="shared" si="54"/>
        <v>-7.8856933929348463E-2</v>
      </c>
      <c r="AP111" s="62">
        <f t="shared" si="55"/>
        <v>-0.14515169874530184</v>
      </c>
      <c r="AQ111" s="62">
        <f t="shared" si="50"/>
        <v>-0.67352550284561774</v>
      </c>
      <c r="AR111" s="62">
        <f t="shared" si="35"/>
        <v>6.8248157415606689</v>
      </c>
      <c r="AS111" s="62">
        <f t="shared" si="36"/>
        <v>0.66596162299999995</v>
      </c>
      <c r="AT111" s="62">
        <f t="shared" si="37"/>
        <v>0.17859650400325283</v>
      </c>
      <c r="AU111" s="62">
        <f t="shared" si="51"/>
        <v>-1.3535240945016017E-2</v>
      </c>
      <c r="AV111" s="62" t="str">
        <f t="shared" si="38"/>
        <v/>
      </c>
      <c r="AW111" s="62">
        <f t="shared" si="39"/>
        <v>0.38396912700000002</v>
      </c>
    </row>
    <row r="112" spans="1:49">
      <c r="A112" s="62">
        <v>1979</v>
      </c>
      <c r="B112" s="61">
        <v>1.579999999</v>
      </c>
      <c r="C112" s="61">
        <v>6351</v>
      </c>
      <c r="D112" s="61">
        <v>184.08008090000001</v>
      </c>
      <c r="F112">
        <v>0.61960908800000003</v>
      </c>
      <c r="G112" s="61"/>
      <c r="H112" s="61">
        <v>0.21814</v>
      </c>
      <c r="I112" s="61">
        <v>16.612500000000001</v>
      </c>
      <c r="J112" s="61">
        <v>14.898</v>
      </c>
      <c r="K112" s="61">
        <v>44.08</v>
      </c>
      <c r="L112" s="61">
        <v>48.738999999999997</v>
      </c>
      <c r="M112" s="61">
        <v>76.257106129999997</v>
      </c>
      <c r="N112" s="62">
        <f t="shared" si="29"/>
        <v>56.707661229378594</v>
      </c>
      <c r="O112" s="61">
        <v>68.850009999999997</v>
      </c>
      <c r="P112">
        <v>54.19403277</v>
      </c>
      <c r="Q112">
        <v>66.039684140000006</v>
      </c>
      <c r="R112">
        <v>47.7988827</v>
      </c>
      <c r="S112">
        <v>63.955425920000003</v>
      </c>
      <c r="T112">
        <v>74.565991960000005</v>
      </c>
      <c r="U112" s="74">
        <v>6.306578</v>
      </c>
      <c r="V112">
        <v>3.2369439999999998</v>
      </c>
      <c r="W112">
        <v>1792.6849</v>
      </c>
      <c r="X112">
        <v>0.66596162299999995</v>
      </c>
      <c r="Y112">
        <v>30.93891</v>
      </c>
      <c r="Z112" s="61">
        <v>1.001666666</v>
      </c>
      <c r="AB112" s="61">
        <v>0.37401059199999998</v>
      </c>
      <c r="AC112" s="63" t="str">
        <f t="shared" si="30"/>
        <v/>
      </c>
      <c r="AD112" s="20">
        <f t="shared" si="57"/>
        <v>0.61960908800000003</v>
      </c>
      <c r="AE112" s="62" t="str">
        <f t="shared" si="31"/>
        <v/>
      </c>
      <c r="AF112" s="20">
        <f t="shared" si="56"/>
        <v>0.21814</v>
      </c>
      <c r="AG112" s="62">
        <f t="shared" si="32"/>
        <v>9.0246048995516276E-2</v>
      </c>
      <c r="AH112" s="62">
        <f t="shared" si="33"/>
        <v>8.0932167821532064E-2</v>
      </c>
      <c r="AI112" s="62">
        <f t="shared" si="47"/>
        <v>0.23946099862888531</v>
      </c>
      <c r="AJ112" s="62">
        <f t="shared" si="48"/>
        <v>0.2647706354848739</v>
      </c>
      <c r="AK112" s="62">
        <f t="shared" si="34"/>
        <v>-2.5309636855988582E-2</v>
      </c>
      <c r="AL112" s="62">
        <f t="shared" si="40"/>
        <v>-4.7347618107595971E-3</v>
      </c>
      <c r="AM112" s="62">
        <f t="shared" si="52"/>
        <v>-4.2646676219727328E-2</v>
      </c>
      <c r="AN112" s="62">
        <f t="shared" si="53"/>
        <v>-7.6285125317462057E-3</v>
      </c>
      <c r="AO112" s="62">
        <f t="shared" si="54"/>
        <v>-2.0912246458517757E-2</v>
      </c>
      <c r="AP112" s="62">
        <f t="shared" si="55"/>
        <v>2.3650764297568589E-2</v>
      </c>
      <c r="AQ112" s="62">
        <f t="shared" si="50"/>
        <v>-0.66696354083482001</v>
      </c>
      <c r="AR112" s="62">
        <f t="shared" si="35"/>
        <v>6.8245061783414664</v>
      </c>
      <c r="AS112" s="62">
        <f t="shared" si="36"/>
        <v>0.66596162299999995</v>
      </c>
      <c r="AT112" s="62">
        <f t="shared" si="37"/>
        <v>0.16807310084140667</v>
      </c>
      <c r="AU112" s="62">
        <f t="shared" si="51"/>
        <v>-4.1048353308038785E-2</v>
      </c>
      <c r="AV112" s="62" t="str">
        <f t="shared" si="38"/>
        <v/>
      </c>
      <c r="AW112" s="62">
        <f t="shared" si="39"/>
        <v>0.37401059199999998</v>
      </c>
    </row>
    <row r="113" spans="1:49">
      <c r="A113" s="62">
        <v>1980</v>
      </c>
      <c r="B113" s="61">
        <v>1.763499999</v>
      </c>
      <c r="C113" s="61">
        <v>6385</v>
      </c>
      <c r="D113" s="61">
        <v>197.615667</v>
      </c>
      <c r="F113">
        <v>0.61862374099999995</v>
      </c>
      <c r="G113" s="61"/>
      <c r="H113" s="61">
        <v>0.28989455724985413</v>
      </c>
      <c r="I113" s="61">
        <v>17.3888</v>
      </c>
      <c r="J113" s="61">
        <v>16.318000000000001</v>
      </c>
      <c r="K113" s="61">
        <v>49.645000000000003</v>
      </c>
      <c r="L113" s="61">
        <v>60.883000000000003</v>
      </c>
      <c r="M113" s="61">
        <v>79.187994279999998</v>
      </c>
      <c r="N113" s="62">
        <f t="shared" si="29"/>
        <v>58.312075647102255</v>
      </c>
      <c r="O113" s="61">
        <v>71.61918</v>
      </c>
      <c r="P113">
        <v>56.64171073</v>
      </c>
      <c r="Q113">
        <v>70.663250950000005</v>
      </c>
      <c r="R113">
        <v>50.03566592</v>
      </c>
      <c r="S113">
        <v>68.003010799999998</v>
      </c>
      <c r="T113">
        <v>83.953118169999996</v>
      </c>
      <c r="U113" s="74">
        <v>6.3036079999999997</v>
      </c>
      <c r="V113">
        <v>3.2847430000000002</v>
      </c>
      <c r="W113">
        <v>1778.4931999999999</v>
      </c>
      <c r="X113">
        <v>0.66596162299999995</v>
      </c>
      <c r="Y113">
        <v>38.19614</v>
      </c>
      <c r="Z113" s="61">
        <v>2.2908333330000001</v>
      </c>
      <c r="AB113" s="61">
        <v>0.35703756399999997</v>
      </c>
      <c r="AC113" s="63" t="str">
        <f t="shared" si="30"/>
        <v/>
      </c>
      <c r="AD113" s="20">
        <f t="shared" si="57"/>
        <v>0.61862374099999995</v>
      </c>
      <c r="AE113" s="62" t="str">
        <f t="shared" si="31"/>
        <v/>
      </c>
      <c r="AF113" s="20">
        <f t="shared" si="56"/>
        <v>0.28989455724985413</v>
      </c>
      <c r="AG113" s="62">
        <f t="shared" si="32"/>
        <v>8.7993023346676247E-2</v>
      </c>
      <c r="AH113" s="62">
        <f t="shared" si="33"/>
        <v>8.2574424627982562E-2</v>
      </c>
      <c r="AI113" s="62">
        <f t="shared" si="47"/>
        <v>0.25121996020690002</v>
      </c>
      <c r="AJ113" s="62">
        <f t="shared" si="48"/>
        <v>0.30808792098452398</v>
      </c>
      <c r="AK113" s="62">
        <f t="shared" si="34"/>
        <v>-5.686796077762396E-2</v>
      </c>
      <c r="AL113" s="62">
        <f t="shared" si="40"/>
        <v>1.6274965534611215E-2</v>
      </c>
      <c r="AM113" s="62">
        <f t="shared" si="52"/>
        <v>3.9769931969828955E-2</v>
      </c>
      <c r="AN113" s="62">
        <f t="shared" si="53"/>
        <v>1.783392371921326E-2</v>
      </c>
      <c r="AO113" s="62">
        <f t="shared" si="54"/>
        <v>3.3465728883703513E-2</v>
      </c>
      <c r="AP113" s="62">
        <f t="shared" si="55"/>
        <v>9.0674113524489397E-2</v>
      </c>
      <c r="AQ113" s="62">
        <f t="shared" si="50"/>
        <v>-0.65183375340371297</v>
      </c>
      <c r="AR113" s="62">
        <f t="shared" si="35"/>
        <v>6.831688014530763</v>
      </c>
      <c r="AS113" s="62">
        <f t="shared" si="36"/>
        <v>0.66596162299999995</v>
      </c>
      <c r="AT113" s="62">
        <f t="shared" si="37"/>
        <v>0.19328497876638495</v>
      </c>
      <c r="AU113" s="62">
        <f t="shared" si="51"/>
        <v>-1.7883214411047042E-2</v>
      </c>
      <c r="AV113" s="62" t="str">
        <f t="shared" si="38"/>
        <v/>
      </c>
      <c r="AW113" s="62">
        <f t="shared" si="39"/>
        <v>0.35703756399999997</v>
      </c>
    </row>
    <row r="114" spans="1:49">
      <c r="A114" s="62">
        <v>1981</v>
      </c>
      <c r="B114" s="61">
        <v>1.7984999989999999</v>
      </c>
      <c r="C114" s="61">
        <v>6425</v>
      </c>
      <c r="D114" s="61">
        <v>209.3587943</v>
      </c>
      <c r="E114" s="62">
        <v>1.973506295</v>
      </c>
      <c r="F114">
        <v>0.61492796100000002</v>
      </c>
      <c r="G114" s="61"/>
      <c r="H114" s="61">
        <v>0.29213240573662791</v>
      </c>
      <c r="I114" s="61">
        <v>17.5747</v>
      </c>
      <c r="J114" s="61">
        <v>17.402000000000001</v>
      </c>
      <c r="K114" s="61">
        <v>52.856999999999999</v>
      </c>
      <c r="L114" s="61">
        <v>60.093000000000004</v>
      </c>
      <c r="M114" s="61">
        <v>80.090482769999994</v>
      </c>
      <c r="N114" s="62">
        <f t="shared" si="29"/>
        <v>60.700817173866675</v>
      </c>
      <c r="O114" s="61">
        <v>76.267430000000004</v>
      </c>
      <c r="P114">
        <v>59.809663409999999</v>
      </c>
      <c r="Q114">
        <v>76.005927959999994</v>
      </c>
      <c r="R114">
        <v>53.40119567</v>
      </c>
      <c r="S114">
        <v>68.705557330000005</v>
      </c>
      <c r="T114">
        <v>86.620206730000007</v>
      </c>
      <c r="U114" s="74">
        <v>6.3157990000000002</v>
      </c>
      <c r="V114">
        <v>3.3444820000000002</v>
      </c>
      <c r="W114">
        <v>1759.6369999999999</v>
      </c>
      <c r="X114">
        <v>0.66596162299999995</v>
      </c>
      <c r="Y114">
        <v>40.881700000000002</v>
      </c>
      <c r="Z114" s="61">
        <v>2.934166667</v>
      </c>
      <c r="AB114" s="61">
        <v>0.33877350899999997</v>
      </c>
      <c r="AC114" s="63">
        <f t="shared" si="30"/>
        <v>1.973506295E-2</v>
      </c>
      <c r="AD114" s="20">
        <f t="shared" si="57"/>
        <v>0.61492796100000002</v>
      </c>
      <c r="AE114" s="62" t="str">
        <f t="shared" si="31"/>
        <v/>
      </c>
      <c r="AF114" s="20">
        <f t="shared" si="56"/>
        <v>0.29213240573662791</v>
      </c>
      <c r="AG114" s="62">
        <f t="shared" si="32"/>
        <v>8.3945363072813611E-2</v>
      </c>
      <c r="AH114" s="62">
        <f t="shared" si="33"/>
        <v>8.3120463404388265E-2</v>
      </c>
      <c r="AI114" s="62">
        <f t="shared" si="47"/>
        <v>0.25247088462048906</v>
      </c>
      <c r="AJ114" s="62">
        <f t="shared" si="48"/>
        <v>0.28703355978392736</v>
      </c>
      <c r="AK114" s="62">
        <f t="shared" si="34"/>
        <v>-3.4562675163438306E-2</v>
      </c>
      <c r="AL114" s="62">
        <f t="shared" si="40"/>
        <v>1.427363177487817E-2</v>
      </c>
      <c r="AM114" s="62">
        <f t="shared" si="52"/>
        <v>3.2737728379938831E-2</v>
      </c>
      <c r="AN114" s="62">
        <f t="shared" si="53"/>
        <v>2.4949107886168755E-2</v>
      </c>
      <c r="AO114" s="62">
        <f t="shared" si="54"/>
        <v>-2.9869851103661332E-2</v>
      </c>
      <c r="AP114" s="62">
        <f t="shared" si="55"/>
        <v>-8.8733627151118179E-3</v>
      </c>
      <c r="AQ114" s="62">
        <f t="shared" si="50"/>
        <v>-0.63574244835635763</v>
      </c>
      <c r="AR114" s="62">
        <f t="shared" si="35"/>
        <v>6.8371203684033839</v>
      </c>
      <c r="AS114" s="62">
        <f t="shared" si="36"/>
        <v>0.66596162299999995</v>
      </c>
      <c r="AT114" s="62">
        <f t="shared" si="37"/>
        <v>0.19527099464194805</v>
      </c>
      <c r="AU114" s="62">
        <f t="shared" si="51"/>
        <v>-1.7239625785783891E-2</v>
      </c>
      <c r="AV114" s="62" t="str">
        <f t="shared" si="38"/>
        <v/>
      </c>
      <c r="AW114" s="62">
        <f t="shared" si="39"/>
        <v>0.33877350899999997</v>
      </c>
    </row>
    <row r="115" spans="1:49">
      <c r="A115" s="62">
        <v>1982</v>
      </c>
      <c r="B115" s="61">
        <v>1.9944999990000001</v>
      </c>
      <c r="C115" s="61">
        <v>6468</v>
      </c>
      <c r="D115" s="61">
        <v>215.68371149999999</v>
      </c>
      <c r="E115" s="62">
        <v>1.980920689</v>
      </c>
      <c r="F115">
        <v>0.61605121200000001</v>
      </c>
      <c r="G115" s="61"/>
      <c r="H115" s="61">
        <v>0.27683462754219534</v>
      </c>
      <c r="I115" s="61">
        <v>19.293099999999999</v>
      </c>
      <c r="J115" s="61">
        <v>18.869</v>
      </c>
      <c r="K115" s="61">
        <v>52.686999999999998</v>
      </c>
      <c r="L115" s="61">
        <v>58.115000000000002</v>
      </c>
      <c r="M115" s="61">
        <v>78.494606500000003</v>
      </c>
      <c r="N115" s="62">
        <f t="shared" si="29"/>
        <v>63.381847346955091</v>
      </c>
      <c r="O115" s="61">
        <v>80.580510000000004</v>
      </c>
      <c r="P115">
        <v>63.263409899999999</v>
      </c>
      <c r="Q115">
        <v>78.503991970000001</v>
      </c>
      <c r="R115">
        <v>57.638163069999997</v>
      </c>
      <c r="S115">
        <v>70.388032249999995</v>
      </c>
      <c r="T115">
        <v>84.079532319999998</v>
      </c>
      <c r="U115" s="74">
        <v>6.3413690000000003</v>
      </c>
      <c r="V115">
        <v>3.3721169999999998</v>
      </c>
      <c r="W115">
        <v>1748.7983999999999</v>
      </c>
      <c r="X115">
        <v>0.66596162299999995</v>
      </c>
      <c r="Y115">
        <v>44.476460000000003</v>
      </c>
      <c r="Z115" s="61">
        <v>1.3225</v>
      </c>
      <c r="AB115" s="61">
        <v>0.33385526900000001</v>
      </c>
      <c r="AC115" s="63">
        <f t="shared" si="30"/>
        <v>1.980920689E-2</v>
      </c>
      <c r="AD115" s="20">
        <f t="shared" si="57"/>
        <v>0.61605121200000001</v>
      </c>
      <c r="AE115" s="62" t="str">
        <f t="shared" si="31"/>
        <v/>
      </c>
      <c r="AF115" s="20">
        <f t="shared" si="56"/>
        <v>0.27683462754219534</v>
      </c>
      <c r="AG115" s="62">
        <f t="shared" si="32"/>
        <v>8.9450890221721729E-2</v>
      </c>
      <c r="AH115" s="62">
        <f t="shared" si="33"/>
        <v>8.7484585037846035E-2</v>
      </c>
      <c r="AI115" s="62">
        <f t="shared" si="47"/>
        <v>0.24427899368747649</v>
      </c>
      <c r="AJ115" s="62">
        <f t="shared" si="48"/>
        <v>0.26944547456009449</v>
      </c>
      <c r="AK115" s="62">
        <f t="shared" si="34"/>
        <v>-2.5166480872617997E-2</v>
      </c>
      <c r="AL115" s="62">
        <f t="shared" si="40"/>
        <v>1.2919535458118962E-2</v>
      </c>
      <c r="AM115" s="62">
        <f t="shared" si="52"/>
        <v>-1.0882200622335919E-2</v>
      </c>
      <c r="AN115" s="62">
        <f t="shared" si="53"/>
        <v>3.3131424548944549E-2</v>
      </c>
      <c r="AO115" s="62">
        <f t="shared" si="54"/>
        <v>-1.9027176935071739E-2</v>
      </c>
      <c r="AP115" s="62">
        <f t="shared" si="55"/>
        <v>-7.2990298703795461E-2</v>
      </c>
      <c r="AQ115" s="62">
        <f t="shared" si="50"/>
        <v>-0.63155393869228615</v>
      </c>
      <c r="AR115" s="62">
        <f t="shared" si="35"/>
        <v>6.8351302638164864</v>
      </c>
      <c r="AS115" s="62">
        <f t="shared" si="36"/>
        <v>0.66596162299999995</v>
      </c>
      <c r="AT115" s="62">
        <f t="shared" si="37"/>
        <v>0.20621149223871738</v>
      </c>
      <c r="AU115" s="62">
        <f t="shared" si="51"/>
        <v>-1.3878673850527195E-2</v>
      </c>
      <c r="AV115" s="62" t="str">
        <f t="shared" si="38"/>
        <v/>
      </c>
      <c r="AW115" s="62">
        <f t="shared" si="39"/>
        <v>0.33385526900000001</v>
      </c>
    </row>
    <row r="116" spans="1:49">
      <c r="A116" s="62">
        <v>1983</v>
      </c>
      <c r="B116" s="61">
        <v>2.1794999989999999</v>
      </c>
      <c r="C116" s="61">
        <v>6501</v>
      </c>
      <c r="D116" s="61">
        <v>230.52534220000001</v>
      </c>
      <c r="E116" s="62">
        <v>1.988362374</v>
      </c>
      <c r="F116">
        <v>0.62407822999999996</v>
      </c>
      <c r="G116" s="61"/>
      <c r="H116" s="61">
        <v>0.28342322106476975</v>
      </c>
      <c r="I116" s="61">
        <v>20.283300000000001</v>
      </c>
      <c r="J116" s="61">
        <v>19.428000000000001</v>
      </c>
      <c r="K116" s="61">
        <v>53.764000000000003</v>
      </c>
      <c r="L116" s="61">
        <v>61.276000000000003</v>
      </c>
      <c r="M116" s="61">
        <v>78.511281359999998</v>
      </c>
      <c r="N116" s="62">
        <f t="shared" si="29"/>
        <v>67.385090603015968</v>
      </c>
      <c r="O116" s="61">
        <v>82.971890000000002</v>
      </c>
      <c r="P116">
        <v>65.260740089999999</v>
      </c>
      <c r="Q116">
        <v>77.002616119999999</v>
      </c>
      <c r="R116">
        <v>59.51681593</v>
      </c>
      <c r="S116">
        <v>70.937438839999999</v>
      </c>
      <c r="T116">
        <v>83.558781190000005</v>
      </c>
      <c r="U116" s="74">
        <v>6.3767909999999999</v>
      </c>
      <c r="V116">
        <v>3.371696</v>
      </c>
      <c r="W116">
        <v>1734.3968</v>
      </c>
      <c r="X116">
        <v>0.66596162299999995</v>
      </c>
      <c r="Y116">
        <v>47.820300000000003</v>
      </c>
      <c r="Z116" s="61">
        <v>1.8433333329999999</v>
      </c>
      <c r="AB116" s="61">
        <v>0.33512946300000002</v>
      </c>
      <c r="AC116" s="63">
        <f t="shared" si="30"/>
        <v>1.9883623740000002E-2</v>
      </c>
      <c r="AD116" s="20">
        <f t="shared" si="57"/>
        <v>0.62407822999999996</v>
      </c>
      <c r="AE116" s="62" t="str">
        <f t="shared" si="31"/>
        <v/>
      </c>
      <c r="AF116" s="20">
        <f t="shared" si="56"/>
        <v>0.28342322106476975</v>
      </c>
      <c r="AG116" s="62">
        <f t="shared" si="32"/>
        <v>8.7987289407871441E-2</v>
      </c>
      <c r="AH116" s="62">
        <f t="shared" si="33"/>
        <v>8.427706825891873E-2</v>
      </c>
      <c r="AI116" s="62">
        <f t="shared" si="47"/>
        <v>0.23322381603214468</v>
      </c>
      <c r="AJ116" s="62">
        <f t="shared" si="48"/>
        <v>0.26581025502540173</v>
      </c>
      <c r="AK116" s="62">
        <f t="shared" si="34"/>
        <v>-3.2586438993257055E-2</v>
      </c>
      <c r="AL116" s="62">
        <f t="shared" si="40"/>
        <v>-3.0162772407284197E-2</v>
      </c>
      <c r="AM116" s="62">
        <f t="shared" si="52"/>
        <v>-8.0556364536029698E-2</v>
      </c>
      <c r="AN116" s="62">
        <f t="shared" si="53"/>
        <v>-2.9172293095332629E-2</v>
      </c>
      <c r="AO116" s="62">
        <f t="shared" si="54"/>
        <v>-5.3471191536716076E-2</v>
      </c>
      <c r="AP116" s="62">
        <f t="shared" si="55"/>
        <v>-6.7459098476160995E-2</v>
      </c>
      <c r="AQ116" s="62">
        <f t="shared" si="50"/>
        <v>-0.63724911090005465</v>
      </c>
      <c r="AR116" s="62">
        <f t="shared" si="35"/>
        <v>6.8211658553251207</v>
      </c>
      <c r="AS116" s="62">
        <f t="shared" si="36"/>
        <v>0.66596162299999995</v>
      </c>
      <c r="AT116" s="62">
        <f t="shared" si="37"/>
        <v>0.20744053362476692</v>
      </c>
      <c r="AU116" s="62">
        <f t="shared" si="51"/>
        <v>-4.802128478056629E-2</v>
      </c>
      <c r="AV116" s="62" t="str">
        <f t="shared" si="38"/>
        <v/>
      </c>
      <c r="AW116" s="62">
        <f t="shared" si="39"/>
        <v>0.33512946300000002</v>
      </c>
    </row>
    <row r="117" spans="1:49">
      <c r="A117" s="62">
        <v>1984</v>
      </c>
      <c r="B117" s="61">
        <v>2.585</v>
      </c>
      <c r="C117" s="61">
        <v>6530</v>
      </c>
      <c r="D117" s="61">
        <v>244.42081959999999</v>
      </c>
      <c r="E117" s="62">
        <v>2.1533089030000001</v>
      </c>
      <c r="F117">
        <v>0.60915975099999997</v>
      </c>
      <c r="G117" s="61"/>
      <c r="H117" s="61">
        <v>0.28170633233742953</v>
      </c>
      <c r="I117" s="61">
        <v>21.643799999999999</v>
      </c>
      <c r="J117" s="61">
        <v>21.196000000000002</v>
      </c>
      <c r="K117" s="61">
        <v>60.63</v>
      </c>
      <c r="L117" s="61">
        <v>69.150000000000006</v>
      </c>
      <c r="M117" s="61">
        <v>80.622032329999996</v>
      </c>
      <c r="N117" s="62">
        <f t="shared" si="29"/>
        <v>69.267361624590464</v>
      </c>
      <c r="O117" s="61">
        <v>85.39067</v>
      </c>
      <c r="P117">
        <v>67.213955519999999</v>
      </c>
      <c r="Q117">
        <v>80.805709660000005</v>
      </c>
      <c r="R117">
        <v>61.388556540000003</v>
      </c>
      <c r="S117">
        <v>73.423504350000002</v>
      </c>
      <c r="T117">
        <v>86.115077099999993</v>
      </c>
      <c r="U117" s="74">
        <v>6.4162749999999997</v>
      </c>
      <c r="V117">
        <v>3.401065</v>
      </c>
      <c r="W117">
        <v>1715.7534000000001</v>
      </c>
      <c r="X117">
        <v>0.66596162299999995</v>
      </c>
      <c r="Y117">
        <v>49.862389999999998</v>
      </c>
      <c r="Z117" s="61">
        <v>3.3406666669999998</v>
      </c>
      <c r="AB117" s="61">
        <v>0.327607025</v>
      </c>
      <c r="AC117" s="63">
        <f t="shared" si="30"/>
        <v>2.1533089030000001E-2</v>
      </c>
      <c r="AD117" s="20">
        <f t="shared" si="57"/>
        <v>0.60915975099999997</v>
      </c>
      <c r="AE117" s="62" t="str">
        <f t="shared" si="31"/>
        <v/>
      </c>
      <c r="AF117" s="20">
        <f t="shared" si="56"/>
        <v>0.28170633233742953</v>
      </c>
      <c r="AG117" s="62">
        <f t="shared" si="32"/>
        <v>8.8551376414744656E-2</v>
      </c>
      <c r="AH117" s="62">
        <f t="shared" si="33"/>
        <v>8.6719290258038248E-2</v>
      </c>
      <c r="AI117" s="62">
        <f t="shared" si="47"/>
        <v>0.24805579205250322</v>
      </c>
      <c r="AJ117" s="62">
        <f t="shared" si="48"/>
        <v>0.28291370642306779</v>
      </c>
      <c r="AK117" s="62">
        <f t="shared" si="34"/>
        <v>-3.4857914370564569E-2</v>
      </c>
      <c r="AL117" s="62">
        <f t="shared" si="40"/>
        <v>1.9402284110081446E-3</v>
      </c>
      <c r="AM117" s="62">
        <f t="shared" si="52"/>
        <v>2.0658193030806876E-2</v>
      </c>
      <c r="AN117" s="62">
        <f t="shared" si="53"/>
        <v>3.4145116712047331E-3</v>
      </c>
      <c r="AO117" s="62">
        <f t="shared" si="54"/>
        <v>6.8957243565808445E-3</v>
      </c>
      <c r="AP117" s="62">
        <f t="shared" si="55"/>
        <v>2.5841198180604967E-3</v>
      </c>
      <c r="AQ117" s="62">
        <f t="shared" si="50"/>
        <v>-0.63474911337339068</v>
      </c>
      <c r="AR117" s="62">
        <f t="shared" si="35"/>
        <v>6.8128584500540716</v>
      </c>
      <c r="AS117" s="62">
        <f t="shared" si="36"/>
        <v>0.66596162299999995</v>
      </c>
      <c r="AT117" s="62">
        <f t="shared" si="37"/>
        <v>0.20400222076663063</v>
      </c>
      <c r="AU117" s="62">
        <f t="shared" si="51"/>
        <v>-9.116703917620924E-3</v>
      </c>
      <c r="AV117" s="62" t="str">
        <f t="shared" si="38"/>
        <v/>
      </c>
      <c r="AW117" s="62">
        <f t="shared" si="39"/>
        <v>0.327607025</v>
      </c>
    </row>
    <row r="118" spans="1:49">
      <c r="A118" s="62">
        <v>1985</v>
      </c>
      <c r="B118" s="61">
        <v>2.0764999990000002</v>
      </c>
      <c r="C118" s="61">
        <v>6564</v>
      </c>
      <c r="D118" s="61">
        <v>256.5187426</v>
      </c>
      <c r="E118" s="62">
        <v>2.331613216</v>
      </c>
      <c r="F118">
        <v>0.60329938800000005</v>
      </c>
      <c r="G118" s="61"/>
      <c r="H118" s="61">
        <v>0.2852673331440912</v>
      </c>
      <c r="I118" s="61">
        <v>22.8813</v>
      </c>
      <c r="J118" s="61">
        <v>22.186</v>
      </c>
      <c r="K118" s="61">
        <v>66.623999999999995</v>
      </c>
      <c r="L118" s="61">
        <v>74.75</v>
      </c>
      <c r="M118" s="61">
        <v>83.033544590000005</v>
      </c>
      <c r="N118" s="62">
        <f t="shared" si="29"/>
        <v>70.218949017822325</v>
      </c>
      <c r="O118" s="61">
        <v>88.330219999999997</v>
      </c>
      <c r="P118">
        <v>69.443071329999995</v>
      </c>
      <c r="Q118">
        <v>84.872542129999999</v>
      </c>
      <c r="R118">
        <v>62.590403000000002</v>
      </c>
      <c r="S118">
        <v>74.752502800000002</v>
      </c>
      <c r="T118">
        <v>89.889684860000003</v>
      </c>
      <c r="U118" s="74">
        <v>6.4556800000000001</v>
      </c>
      <c r="V118">
        <v>3.464966</v>
      </c>
      <c r="W118">
        <v>1709.6601000000001</v>
      </c>
      <c r="X118">
        <v>0.66596162299999995</v>
      </c>
      <c r="Y118">
        <v>51.911140000000003</v>
      </c>
      <c r="Z118" s="61">
        <v>2.125</v>
      </c>
      <c r="AB118" s="61">
        <v>0.32208209999999998</v>
      </c>
      <c r="AC118" s="63">
        <f t="shared" si="30"/>
        <v>2.3316132159999999E-2</v>
      </c>
      <c r="AD118" s="20">
        <f t="shared" si="57"/>
        <v>0.60329938800000005</v>
      </c>
      <c r="AE118" s="62" t="str">
        <f t="shared" si="31"/>
        <v/>
      </c>
      <c r="AF118" s="20">
        <f t="shared" si="56"/>
        <v>0.2852673331440912</v>
      </c>
      <c r="AG118" s="62">
        <f t="shared" si="32"/>
        <v>8.9199330107740823E-2</v>
      </c>
      <c r="AH118" s="62">
        <f t="shared" si="33"/>
        <v>8.6488806919639102E-2</v>
      </c>
      <c r="AI118" s="62">
        <f t="shared" si="47"/>
        <v>0.25972371190002863</v>
      </c>
      <c r="AJ118" s="62">
        <f t="shared" si="48"/>
        <v>0.29140170906170659</v>
      </c>
      <c r="AK118" s="62">
        <f t="shared" si="34"/>
        <v>-3.1677997161677962E-2</v>
      </c>
      <c r="AL118" s="62">
        <f t="shared" si="40"/>
        <v>1.8982021348930664E-2</v>
      </c>
      <c r="AM118" s="62">
        <f t="shared" si="52"/>
        <v>3.5458619005385134E-2</v>
      </c>
      <c r="AN118" s="62">
        <f t="shared" si="53"/>
        <v>5.7441368203166162E-3</v>
      </c>
      <c r="AO118" s="62">
        <f t="shared" si="54"/>
        <v>4.2942062615566644E-3</v>
      </c>
      <c r="AP118" s="62">
        <f t="shared" si="55"/>
        <v>2.9254306526159689E-2</v>
      </c>
      <c r="AQ118" s="62">
        <f t="shared" si="50"/>
        <v>-0.62225754326036675</v>
      </c>
      <c r="AR118" s="62">
        <f t="shared" si="35"/>
        <v>6.8217923145487562</v>
      </c>
      <c r="AS118" s="62">
        <f t="shared" si="36"/>
        <v>0.66596162299999995</v>
      </c>
      <c r="AT118" s="62">
        <f t="shared" si="37"/>
        <v>0.20236782495440162</v>
      </c>
      <c r="AU118" s="62">
        <f t="shared" si="51"/>
        <v>1.9762286059183006E-2</v>
      </c>
      <c r="AV118" s="62" t="str">
        <f t="shared" si="38"/>
        <v/>
      </c>
      <c r="AW118" s="62">
        <f t="shared" si="39"/>
        <v>0.32208209999999998</v>
      </c>
    </row>
    <row r="119" spans="1:49">
      <c r="A119" s="62">
        <v>1986</v>
      </c>
      <c r="B119" s="61">
        <v>1.6234999999999999</v>
      </c>
      <c r="C119" s="61">
        <v>6603</v>
      </c>
      <c r="D119" s="61">
        <v>266.30169480000001</v>
      </c>
      <c r="E119" s="62">
        <v>2.5243010809999999</v>
      </c>
      <c r="F119">
        <v>0.59612783999999996</v>
      </c>
      <c r="G119" s="61"/>
      <c r="H119" s="61">
        <v>0.29282142056124644</v>
      </c>
      <c r="I119" s="61">
        <v>23.176200000000001</v>
      </c>
      <c r="J119" s="61">
        <v>25.143999999999998</v>
      </c>
      <c r="K119" s="61">
        <v>67.004000000000005</v>
      </c>
      <c r="L119" s="61">
        <v>73.513000000000005</v>
      </c>
      <c r="M119" s="61">
        <v>83.953014839999994</v>
      </c>
      <c r="N119" s="62">
        <f t="shared" si="29"/>
        <v>71.672690744297185</v>
      </c>
      <c r="O119" s="61">
        <v>88.994870000000006</v>
      </c>
      <c r="P119">
        <v>70.375929369999994</v>
      </c>
      <c r="Q119">
        <v>81.454418689999997</v>
      </c>
      <c r="R119">
        <v>64.535515500000002</v>
      </c>
      <c r="S119">
        <v>73.447218809999995</v>
      </c>
      <c r="T119">
        <v>81.294262410000002</v>
      </c>
      <c r="U119" s="74">
        <v>6.4934419999999999</v>
      </c>
      <c r="V119">
        <v>3.5428630000000001</v>
      </c>
      <c r="W119">
        <v>1701.2878000000001</v>
      </c>
      <c r="X119">
        <v>0.66596162299999995</v>
      </c>
      <c r="Y119">
        <v>55.823039999999999</v>
      </c>
      <c r="Z119" s="61">
        <v>2.875</v>
      </c>
      <c r="AB119" s="61">
        <v>0.31706752700000002</v>
      </c>
      <c r="AC119" s="63">
        <f t="shared" si="30"/>
        <v>2.5243010810000001E-2</v>
      </c>
      <c r="AD119" s="20">
        <f t="shared" si="57"/>
        <v>0.59612783999999996</v>
      </c>
      <c r="AE119" s="62" t="str">
        <f t="shared" si="31"/>
        <v/>
      </c>
      <c r="AF119" s="20">
        <f t="shared" si="56"/>
        <v>0.29282142056124644</v>
      </c>
      <c r="AG119" s="62">
        <f t="shared" si="32"/>
        <v>8.7029862943253045E-2</v>
      </c>
      <c r="AH119" s="62">
        <f t="shared" si="33"/>
        <v>9.4419226354844801E-2</v>
      </c>
      <c r="AI119" s="62">
        <f t="shared" si="47"/>
        <v>0.25160936377187487</v>
      </c>
      <c r="AJ119" s="62">
        <f t="shared" si="48"/>
        <v>0.27605156645814932</v>
      </c>
      <c r="AK119" s="62">
        <f t="shared" si="34"/>
        <v>-2.444220268627445E-2</v>
      </c>
      <c r="AL119" s="62">
        <f t="shared" si="40"/>
        <v>-7.1475962038641686E-3</v>
      </c>
      <c r="AM119" s="62">
        <f t="shared" si="52"/>
        <v>-6.1598632029236509E-2</v>
      </c>
      <c r="AN119" s="62">
        <f t="shared" si="53"/>
        <v>1.0112151336817787E-2</v>
      </c>
      <c r="AO119" s="62">
        <f t="shared" si="54"/>
        <v>-3.8107246347675323E-2</v>
      </c>
      <c r="AP119" s="62">
        <f t="shared" si="55"/>
        <v>-0.12099934292590464</v>
      </c>
      <c r="AQ119" s="62">
        <f t="shared" si="50"/>
        <v>-0.60585758717912219</v>
      </c>
      <c r="AR119" s="62">
        <f t="shared" si="35"/>
        <v>6.8332831854963656</v>
      </c>
      <c r="AS119" s="62">
        <f t="shared" si="36"/>
        <v>0.66596162299999995</v>
      </c>
      <c r="AT119" s="62">
        <f t="shared" si="37"/>
        <v>0.2096232997763107</v>
      </c>
      <c r="AU119" s="62">
        <f t="shared" si="51"/>
        <v>7.5841081214765571E-4</v>
      </c>
      <c r="AV119" s="62" t="str">
        <f t="shared" si="38"/>
        <v/>
      </c>
      <c r="AW119" s="62">
        <f t="shared" si="39"/>
        <v>0.31706752700000002</v>
      </c>
    </row>
    <row r="120" spans="1:49">
      <c r="A120" s="62">
        <v>1987</v>
      </c>
      <c r="B120" s="61">
        <v>1.278</v>
      </c>
      <c r="C120" s="61">
        <v>6650</v>
      </c>
      <c r="D120" s="61">
        <v>282.70398169999999</v>
      </c>
      <c r="E120" s="62">
        <v>2.518758509</v>
      </c>
      <c r="F120">
        <v>0.59551344799999995</v>
      </c>
      <c r="G120" s="61"/>
      <c r="H120" s="61">
        <v>0.29566724251523607</v>
      </c>
      <c r="I120" s="61">
        <v>23.9</v>
      </c>
      <c r="J120" s="61">
        <v>24.902000000000001</v>
      </c>
      <c r="K120" s="61">
        <v>67.477000000000004</v>
      </c>
      <c r="L120" s="61">
        <v>75.171000000000006</v>
      </c>
      <c r="M120" s="61">
        <v>84.41234077</v>
      </c>
      <c r="N120" s="62">
        <f t="shared" si="29"/>
        <v>75.138359558052542</v>
      </c>
      <c r="O120" s="61">
        <v>90.283060000000006</v>
      </c>
      <c r="P120">
        <v>71.420301870000003</v>
      </c>
      <c r="Q120">
        <v>82.471850119999999</v>
      </c>
      <c r="R120">
        <v>65.15743209</v>
      </c>
      <c r="S120">
        <v>73.449825520000005</v>
      </c>
      <c r="T120">
        <v>78.398246909999997</v>
      </c>
      <c r="U120" s="74">
        <v>6.5311599999999999</v>
      </c>
      <c r="V120">
        <v>3.626325</v>
      </c>
      <c r="W120">
        <v>1700.0482999999999</v>
      </c>
      <c r="X120">
        <v>0.66596162299999995</v>
      </c>
      <c r="Y120">
        <v>58.49062</v>
      </c>
      <c r="Z120" s="61">
        <v>0.5625</v>
      </c>
      <c r="AB120" s="61">
        <v>0.30944312600000001</v>
      </c>
      <c r="AC120" s="63">
        <f t="shared" si="30"/>
        <v>2.5187585089999999E-2</v>
      </c>
      <c r="AD120" s="20">
        <f t="shared" si="57"/>
        <v>0.59551344799999995</v>
      </c>
      <c r="AE120" s="62" t="str">
        <f t="shared" si="31"/>
        <v/>
      </c>
      <c r="AF120" s="20">
        <f t="shared" si="56"/>
        <v>0.29566724251523607</v>
      </c>
      <c r="AG120" s="62">
        <f t="shared" si="32"/>
        <v>8.454072650933589E-2</v>
      </c>
      <c r="AH120" s="62">
        <f t="shared" si="33"/>
        <v>8.8085069938723129E-2</v>
      </c>
      <c r="AI120" s="62">
        <f t="shared" si="47"/>
        <v>0.23868429299876398</v>
      </c>
      <c r="AJ120" s="62">
        <f t="shared" si="48"/>
        <v>0.26590003985076527</v>
      </c>
      <c r="AK120" s="62">
        <f t="shared" si="34"/>
        <v>-2.7215746852001288E-2</v>
      </c>
      <c r="AL120" s="62">
        <f t="shared" si="40"/>
        <v>-3.2490538772883916E-2</v>
      </c>
      <c r="AM120" s="62">
        <f t="shared" si="52"/>
        <v>-3.4807974742595907E-2</v>
      </c>
      <c r="AN120" s="62">
        <f t="shared" si="53"/>
        <v>-3.7630741788461278E-2</v>
      </c>
      <c r="AO120" s="62">
        <f t="shared" si="54"/>
        <v>-4.7185924977941315E-2</v>
      </c>
      <c r="AP120" s="62">
        <f t="shared" si="55"/>
        <v>-8.3495290012891979E-2</v>
      </c>
      <c r="AQ120" s="62">
        <f t="shared" si="50"/>
        <v>-0.58836483040297027</v>
      </c>
      <c r="AR120" s="62">
        <f t="shared" si="35"/>
        <v>6.8500471110024366</v>
      </c>
      <c r="AS120" s="62">
        <f t="shared" si="36"/>
        <v>0.66596162299999995</v>
      </c>
      <c r="AT120" s="62">
        <f t="shared" si="37"/>
        <v>0.20689705057663149</v>
      </c>
      <c r="AU120" s="62">
        <f t="shared" si="51"/>
        <v>-1.8471415276771593E-2</v>
      </c>
      <c r="AV120" s="62" t="str">
        <f t="shared" si="38"/>
        <v/>
      </c>
      <c r="AW120" s="62">
        <f t="shared" si="39"/>
        <v>0.30944312600000001</v>
      </c>
    </row>
    <row r="121" spans="1:49">
      <c r="A121" s="62">
        <v>1988</v>
      </c>
      <c r="B121" s="61">
        <v>1.504</v>
      </c>
      <c r="C121" s="61">
        <v>6704</v>
      </c>
      <c r="D121" s="61">
        <v>305.1479448</v>
      </c>
      <c r="E121" s="62">
        <v>2.5132277919999999</v>
      </c>
      <c r="F121">
        <v>0.58172515300000005</v>
      </c>
      <c r="G121" s="61"/>
      <c r="H121" s="61">
        <v>0.31206414077349776</v>
      </c>
      <c r="I121" s="61">
        <v>26.6</v>
      </c>
      <c r="J121" s="61">
        <v>27.881</v>
      </c>
      <c r="K121" s="61">
        <v>74.063999999999993</v>
      </c>
      <c r="L121" s="61">
        <v>82.399000000000001</v>
      </c>
      <c r="M121" s="61">
        <v>86.492197200000007</v>
      </c>
      <c r="N121" s="62">
        <f t="shared" si="29"/>
        <v>78.515768626956614</v>
      </c>
      <c r="O121" s="61">
        <v>91.961820000000003</v>
      </c>
      <c r="P121">
        <v>72.814230870000003</v>
      </c>
      <c r="Q121">
        <v>88.291521119999999</v>
      </c>
      <c r="R121">
        <v>67.385878469999994</v>
      </c>
      <c r="S121">
        <v>75.403381370000005</v>
      </c>
      <c r="T121">
        <v>81.889592739999998</v>
      </c>
      <c r="U121" s="74">
        <v>6.5714610000000002</v>
      </c>
      <c r="V121">
        <v>3.7100879999999998</v>
      </c>
      <c r="W121">
        <v>1699.5328999999999</v>
      </c>
      <c r="X121">
        <v>0.66596162299999995</v>
      </c>
      <c r="Y121">
        <v>59.732129999999998</v>
      </c>
      <c r="Z121" s="61">
        <v>4.875</v>
      </c>
      <c r="AB121" s="61">
        <v>0.30837999999999999</v>
      </c>
      <c r="AC121" s="63">
        <f t="shared" si="30"/>
        <v>2.5132277919999998E-2</v>
      </c>
      <c r="AD121" s="20">
        <f t="shared" si="57"/>
        <v>0.58172515300000005</v>
      </c>
      <c r="AE121" s="62" t="str">
        <f t="shared" si="31"/>
        <v/>
      </c>
      <c r="AF121" s="20">
        <f t="shared" si="56"/>
        <v>0.31206414077349776</v>
      </c>
      <c r="AG121" s="62">
        <f t="shared" si="32"/>
        <v>8.7170831241987115E-2</v>
      </c>
      <c r="AH121" s="62">
        <f t="shared" si="33"/>
        <v>9.1368794957061752E-2</v>
      </c>
      <c r="AI121" s="62">
        <f t="shared" si="47"/>
        <v>0.24271505432731327</v>
      </c>
      <c r="AJ121" s="62">
        <f t="shared" si="48"/>
        <v>0.27002967381610887</v>
      </c>
      <c r="AK121" s="62">
        <f t="shared" si="34"/>
        <v>-2.73146194887956E-2</v>
      </c>
      <c r="AL121" s="62">
        <f t="shared" si="40"/>
        <v>-2.4639024505614036E-2</v>
      </c>
      <c r="AM121" s="62">
        <f t="shared" si="52"/>
        <v>2.4218784251263371E-2</v>
      </c>
      <c r="AN121" s="62">
        <f t="shared" si="53"/>
        <v>-1.0339166683776248E-2</v>
      </c>
      <c r="AO121" s="62">
        <f t="shared" si="54"/>
        <v>-1.7718678102865416E-2</v>
      </c>
      <c r="AP121" s="62">
        <f t="shared" si="55"/>
        <v>-3.9792699526718263E-4</v>
      </c>
      <c r="AQ121" s="62">
        <f t="shared" si="50"/>
        <v>-0.57168058618962803</v>
      </c>
      <c r="AR121" s="62">
        <f t="shared" si="35"/>
        <v>6.8664281413940591</v>
      </c>
      <c r="AS121" s="62">
        <f t="shared" si="36"/>
        <v>0.66596162299999995</v>
      </c>
      <c r="AT121" s="62">
        <f t="shared" si="37"/>
        <v>0.19574809864490358</v>
      </c>
      <c r="AU121" s="62">
        <f t="shared" si="51"/>
        <v>-3.8343270743671325E-2</v>
      </c>
      <c r="AV121" s="62" t="str">
        <f t="shared" si="38"/>
        <v/>
      </c>
      <c r="AW121" s="62">
        <f t="shared" si="39"/>
        <v>0.30837999999999999</v>
      </c>
    </row>
    <row r="122" spans="1:49">
      <c r="A122" s="62">
        <v>1989</v>
      </c>
      <c r="B122" s="61">
        <v>1.5465</v>
      </c>
      <c r="C122" s="61">
        <v>6764</v>
      </c>
      <c r="D122" s="61">
        <v>330.92505119999998</v>
      </c>
      <c r="E122" s="62">
        <v>2.507708907</v>
      </c>
      <c r="F122">
        <v>0.56783477400000004</v>
      </c>
      <c r="G122" s="61"/>
      <c r="H122" s="61">
        <v>0.3173726753019665</v>
      </c>
      <c r="I122" s="61">
        <v>27.4</v>
      </c>
      <c r="J122" s="61">
        <v>28.334</v>
      </c>
      <c r="K122" s="61">
        <v>84.268000000000001</v>
      </c>
      <c r="L122" s="61">
        <v>95.209000000000003</v>
      </c>
      <c r="M122" s="61">
        <v>89.660011600000004</v>
      </c>
      <c r="N122" s="62">
        <f t="shared" si="29"/>
        <v>81.411288387277125</v>
      </c>
      <c r="O122" s="61">
        <v>94.867099999999994</v>
      </c>
      <c r="P122">
        <v>74.961965559999996</v>
      </c>
      <c r="Q122">
        <v>93.879993839999997</v>
      </c>
      <c r="R122">
        <v>69.627643989999996</v>
      </c>
      <c r="S122">
        <v>80.424119559999994</v>
      </c>
      <c r="T122">
        <v>88.901293609999996</v>
      </c>
      <c r="U122" s="74">
        <v>6.6182679999999996</v>
      </c>
      <c r="V122">
        <v>3.7989839999999999</v>
      </c>
      <c r="W122">
        <v>1684.7284</v>
      </c>
      <c r="X122">
        <v>0.66596162299999995</v>
      </c>
      <c r="Y122">
        <v>64.519800000000004</v>
      </c>
      <c r="Z122" s="61">
        <v>9.6875</v>
      </c>
      <c r="AB122" s="61">
        <v>0.28675</v>
      </c>
      <c r="AC122" s="63">
        <f t="shared" si="30"/>
        <v>2.5077089069999999E-2</v>
      </c>
      <c r="AD122" s="20">
        <f t="shared" si="57"/>
        <v>0.56783477400000004</v>
      </c>
      <c r="AE122" s="62" t="str">
        <f t="shared" si="31"/>
        <v/>
      </c>
      <c r="AF122" s="20">
        <f t="shared" si="56"/>
        <v>0.3173726753019665</v>
      </c>
      <c r="AG122" s="62">
        <f t="shared" si="32"/>
        <v>8.279820430832345E-2</v>
      </c>
      <c r="AH122" s="62">
        <f t="shared" si="33"/>
        <v>8.5620595652264125E-2</v>
      </c>
      <c r="AI122" s="62">
        <f t="shared" si="47"/>
        <v>0.25464376206765699</v>
      </c>
      <c r="AJ122" s="62">
        <f t="shared" si="48"/>
        <v>0.28770562897777985</v>
      </c>
      <c r="AK122" s="62">
        <f t="shared" si="34"/>
        <v>-3.3061866910122861E-2</v>
      </c>
      <c r="AL122" s="62">
        <f t="shared" si="40"/>
        <v>-7.1450185701859978E-3</v>
      </c>
      <c r="AM122" s="62">
        <f t="shared" si="52"/>
        <v>2.5158763398454905E-2</v>
      </c>
      <c r="AN122" s="62">
        <f t="shared" si="53"/>
        <v>-3.4882679942256837E-3</v>
      </c>
      <c r="AO122" s="62">
        <f t="shared" si="54"/>
        <v>2.8247543433197901E-2</v>
      </c>
      <c r="AP122" s="62">
        <f t="shared" si="55"/>
        <v>4.5940321169268591E-2</v>
      </c>
      <c r="AQ122" s="62">
        <f t="shared" si="50"/>
        <v>-0.55510004173552752</v>
      </c>
      <c r="AR122" s="62">
        <f t="shared" si="35"/>
        <v>6.8742596011153028</v>
      </c>
      <c r="AS122" s="62">
        <f t="shared" si="36"/>
        <v>0.66596162299999995</v>
      </c>
      <c r="AT122" s="62">
        <f t="shared" si="37"/>
        <v>0.19496801395372876</v>
      </c>
      <c r="AU122" s="62">
        <f t="shared" si="51"/>
        <v>1.2535537474612592E-2</v>
      </c>
      <c r="AV122" s="62" t="str">
        <f t="shared" si="38"/>
        <v/>
      </c>
      <c r="AW122" s="62">
        <f t="shared" si="39"/>
        <v>0.28675</v>
      </c>
    </row>
    <row r="123" spans="1:49">
      <c r="A123" s="62">
        <v>1990</v>
      </c>
      <c r="B123" s="61">
        <v>1.2955000000000001</v>
      </c>
      <c r="C123" s="61">
        <v>6837</v>
      </c>
      <c r="D123" s="61">
        <v>357.71622919999999</v>
      </c>
      <c r="E123" s="62">
        <v>2.4637864669999998</v>
      </c>
      <c r="F123">
        <v>0.55748618500000002</v>
      </c>
      <c r="G123" s="61"/>
      <c r="H123" s="61">
        <v>0.31165530673796632</v>
      </c>
      <c r="I123" s="61">
        <v>31.6</v>
      </c>
      <c r="J123" s="61">
        <v>32.77854</v>
      </c>
      <c r="K123" s="61">
        <v>88.257000000000005</v>
      </c>
      <c r="L123" s="61">
        <v>96.611000000000004</v>
      </c>
      <c r="M123" s="61">
        <v>92.097712599999994</v>
      </c>
      <c r="N123" s="62">
        <f t="shared" si="29"/>
        <v>84.758174219232913</v>
      </c>
      <c r="O123" s="61">
        <v>100</v>
      </c>
      <c r="P123">
        <v>78.847568749999994</v>
      </c>
      <c r="Q123">
        <v>94.946201459999997</v>
      </c>
      <c r="R123">
        <v>73.159620770000004</v>
      </c>
      <c r="S123">
        <v>80.599333130000005</v>
      </c>
      <c r="T123">
        <v>87.533236020000004</v>
      </c>
      <c r="U123" s="74">
        <v>6.6739199999999999</v>
      </c>
      <c r="V123">
        <v>3.910701</v>
      </c>
      <c r="W123">
        <v>1675.3875</v>
      </c>
      <c r="X123">
        <v>0.66596162299999995</v>
      </c>
      <c r="Y123">
        <v>69.522779999999997</v>
      </c>
      <c r="Z123" s="61">
        <v>8.75</v>
      </c>
      <c r="AB123" s="61">
        <v>0.35378999999999999</v>
      </c>
      <c r="AC123" s="63">
        <f t="shared" si="30"/>
        <v>2.4637864669999999E-2</v>
      </c>
      <c r="AD123" s="20">
        <f t="shared" si="57"/>
        <v>0.55748618500000002</v>
      </c>
      <c r="AE123" s="62" t="str">
        <f t="shared" si="31"/>
        <v/>
      </c>
      <c r="AF123" s="20">
        <f t="shared" si="56"/>
        <v>0.31165530673796632</v>
      </c>
      <c r="AG123" s="62">
        <f t="shared" si="32"/>
        <v>8.8338178199715858E-2</v>
      </c>
      <c r="AH123" s="62">
        <f t="shared" si="33"/>
        <v>9.1632800874889689E-2</v>
      </c>
      <c r="AI123" s="62">
        <f t="shared" si="47"/>
        <v>0.2467234997902634</v>
      </c>
      <c r="AJ123" s="62">
        <f t="shared" si="48"/>
        <v>0.27007720677382119</v>
      </c>
      <c r="AK123" s="62">
        <f t="shared" si="34"/>
        <v>-2.3353706983557793E-2</v>
      </c>
      <c r="AL123" s="62">
        <f t="shared" si="40"/>
        <v>1.0247368830185809E-2</v>
      </c>
      <c r="AM123" s="62">
        <f t="shared" si="52"/>
        <v>-2.8995125800192995E-2</v>
      </c>
      <c r="AN123" s="62">
        <f t="shared" si="53"/>
        <v>9.1937164869289913E-3</v>
      </c>
      <c r="AO123" s="62">
        <f t="shared" si="54"/>
        <v>-3.8112001269802659E-2</v>
      </c>
      <c r="AP123" s="62">
        <f t="shared" si="55"/>
        <v>-5.5796383440369336E-2</v>
      </c>
      <c r="AQ123" s="62">
        <f t="shared" si="50"/>
        <v>-0.5344907516275289</v>
      </c>
      <c r="AR123" s="62">
        <f t="shared" si="35"/>
        <v>6.8893090091594891</v>
      </c>
      <c r="AS123" s="62">
        <f t="shared" si="36"/>
        <v>0.66596162299999995</v>
      </c>
      <c r="AT123" s="62">
        <f t="shared" si="37"/>
        <v>0.19435176356264688</v>
      </c>
      <c r="AU123" s="62">
        <f t="shared" si="51"/>
        <v>5.6586748796105861E-2</v>
      </c>
      <c r="AV123" s="62" t="str">
        <f t="shared" si="38"/>
        <v/>
      </c>
      <c r="AW123" s="62">
        <f t="shared" si="39"/>
        <v>0.35378999999999999</v>
      </c>
    </row>
    <row r="124" spans="1:49">
      <c r="A124" s="62">
        <v>1991</v>
      </c>
      <c r="B124" s="61">
        <v>1.3554999999999999</v>
      </c>
      <c r="C124" s="61">
        <v>6923</v>
      </c>
      <c r="D124" s="61">
        <v>373.52332250000001</v>
      </c>
      <c r="E124" s="62">
        <v>2.4206142270000002</v>
      </c>
      <c r="F124">
        <v>0.57211981700000003</v>
      </c>
      <c r="G124" s="61"/>
      <c r="H124" s="61">
        <v>0.29867362840438333</v>
      </c>
      <c r="I124" s="61">
        <v>35.5</v>
      </c>
      <c r="J124" s="61">
        <v>33.5593</v>
      </c>
      <c r="K124" s="61">
        <v>87.947000000000003</v>
      </c>
      <c r="L124" s="61">
        <v>95.031999999999996</v>
      </c>
      <c r="M124" s="61">
        <v>90.095501679999998</v>
      </c>
      <c r="N124" s="62">
        <f t="shared" si="29"/>
        <v>89.346523201246114</v>
      </c>
      <c r="O124" s="61">
        <v>105.8441</v>
      </c>
      <c r="P124">
        <v>82.995788619999999</v>
      </c>
      <c r="Q124">
        <v>97.490361620000002</v>
      </c>
      <c r="R124">
        <v>77.914174009999996</v>
      </c>
      <c r="S124">
        <v>82.747367510000004</v>
      </c>
      <c r="T124">
        <v>87.974986720000004</v>
      </c>
      <c r="U124" s="74">
        <v>6.7399950000000004</v>
      </c>
      <c r="V124">
        <v>3.995787</v>
      </c>
      <c r="W124">
        <v>1673</v>
      </c>
      <c r="X124">
        <v>0.66596162299999995</v>
      </c>
      <c r="Y124">
        <v>73.539060000000006</v>
      </c>
      <c r="Z124" s="61">
        <v>7.5625</v>
      </c>
      <c r="AB124" s="61">
        <v>0.36878</v>
      </c>
      <c r="AC124" s="63">
        <f t="shared" si="30"/>
        <v>2.4206142270000001E-2</v>
      </c>
      <c r="AD124" s="20">
        <f t="shared" si="57"/>
        <v>0.57211981700000003</v>
      </c>
      <c r="AE124" s="62" t="str">
        <f t="shared" si="31"/>
        <v/>
      </c>
      <c r="AF124" s="20">
        <f t="shared" si="56"/>
        <v>0.29867362840438333</v>
      </c>
      <c r="AG124" s="62">
        <f t="shared" si="32"/>
        <v>9.5040919432815341E-2</v>
      </c>
      <c r="AH124" s="62">
        <f t="shared" si="33"/>
        <v>8.9845259930188159E-2</v>
      </c>
      <c r="AI124" s="62">
        <f t="shared" si="47"/>
        <v>0.23545249975655805</v>
      </c>
      <c r="AJ124" s="62">
        <f t="shared" si="48"/>
        <v>0.25442052550814948</v>
      </c>
      <c r="AK124" s="62">
        <f t="shared" si="34"/>
        <v>-1.8968025751591427E-2</v>
      </c>
      <c r="AL124" s="62">
        <f t="shared" si="40"/>
        <v>-1.4467482258438654E-3</v>
      </c>
      <c r="AM124" s="62">
        <f t="shared" si="52"/>
        <v>-2.6277048978188583E-2</v>
      </c>
      <c r="AN124" s="62">
        <f t="shared" si="53"/>
        <v>1.0244111589306619E-2</v>
      </c>
      <c r="AO124" s="62">
        <f t="shared" si="54"/>
        <v>-2.6418310619013924E-2</v>
      </c>
      <c r="AP124" s="62">
        <f t="shared" si="55"/>
        <v>-4.7686165360605978E-2</v>
      </c>
      <c r="AQ124" s="62">
        <f t="shared" si="50"/>
        <v>-0.52281862702184578</v>
      </c>
      <c r="AR124" s="62">
        <f t="shared" si="35"/>
        <v>6.8995550739649785</v>
      </c>
      <c r="AS124" s="62">
        <f t="shared" si="36"/>
        <v>0.66596162299999995</v>
      </c>
      <c r="AT124" s="62">
        <f t="shared" si="37"/>
        <v>0.19687943314436546</v>
      </c>
      <c r="AU124" s="62">
        <f t="shared" si="51"/>
        <v>3.4779863854834482E-2</v>
      </c>
      <c r="AV124" s="62" t="str">
        <f t="shared" si="38"/>
        <v/>
      </c>
      <c r="AW124" s="62">
        <f t="shared" si="39"/>
        <v>0.36878</v>
      </c>
    </row>
    <row r="125" spans="1:49">
      <c r="A125" s="62">
        <v>1992</v>
      </c>
      <c r="B125" s="61">
        <v>1.456</v>
      </c>
      <c r="C125" s="61">
        <v>6999</v>
      </c>
      <c r="D125" s="61">
        <v>381.00642870000001</v>
      </c>
      <c r="E125" s="62">
        <v>2.3799995260000002</v>
      </c>
      <c r="F125">
        <v>0.58451224499999999</v>
      </c>
      <c r="G125" s="61"/>
      <c r="H125" s="61">
        <v>0.26757483567895374</v>
      </c>
      <c r="I125" s="61">
        <v>37.1</v>
      </c>
      <c r="J125" s="61">
        <v>34.877929999999999</v>
      </c>
      <c r="K125" s="61">
        <v>86.147999999999996</v>
      </c>
      <c r="L125" s="61">
        <v>86.739000000000004</v>
      </c>
      <c r="M125" s="61">
        <v>89.210608750000006</v>
      </c>
      <c r="N125" s="62">
        <f t="shared" si="29"/>
        <v>91.041033640513291</v>
      </c>
      <c r="O125" s="61">
        <v>110.1336</v>
      </c>
      <c r="P125">
        <v>86.158629189999999</v>
      </c>
      <c r="Q125">
        <v>95.603495240000001</v>
      </c>
      <c r="R125">
        <v>81.837501349999997</v>
      </c>
      <c r="S125">
        <v>83.4582269</v>
      </c>
      <c r="T125">
        <v>89.492092700000001</v>
      </c>
      <c r="U125" s="74">
        <v>6.8141860000000003</v>
      </c>
      <c r="V125">
        <v>3.9647890000000001</v>
      </c>
      <c r="W125">
        <v>1685</v>
      </c>
      <c r="X125">
        <v>0.66596162299999995</v>
      </c>
      <c r="Y125">
        <v>74.103769999999997</v>
      </c>
      <c r="Z125" s="61">
        <v>6.375</v>
      </c>
      <c r="AB125" s="61">
        <v>0.42032000000000003</v>
      </c>
      <c r="AC125" s="63">
        <f t="shared" si="30"/>
        <v>2.3799995260000002E-2</v>
      </c>
      <c r="AD125" s="20">
        <f t="shared" si="57"/>
        <v>0.58451224499999999</v>
      </c>
      <c r="AE125" s="62" t="str">
        <f t="shared" si="31"/>
        <v/>
      </c>
      <c r="AF125" s="20">
        <f t="shared" si="56"/>
        <v>0.26757483567895374</v>
      </c>
      <c r="AG125" s="62">
        <f t="shared" si="32"/>
        <v>9.7373685075566291E-2</v>
      </c>
      <c r="AH125" s="62">
        <f t="shared" si="33"/>
        <v>9.154157875761848E-2</v>
      </c>
      <c r="AI125" s="62">
        <f t="shared" si="47"/>
        <v>0.22610642107519902</v>
      </c>
      <c r="AJ125" s="62">
        <f t="shared" si="48"/>
        <v>0.22765757600456993</v>
      </c>
      <c r="AK125" s="62">
        <f t="shared" si="34"/>
        <v>-1.5511549293709126E-3</v>
      </c>
      <c r="AL125" s="62">
        <f t="shared" si="40"/>
        <v>1.861226038840497E-2</v>
      </c>
      <c r="AM125" s="62">
        <f t="shared" si="52"/>
        <v>-3.8332132751799003E-2</v>
      </c>
      <c r="AN125" s="62">
        <f t="shared" si="53"/>
        <v>3.0339707299007722E-2</v>
      </c>
      <c r="AO125" s="62">
        <f t="shared" si="54"/>
        <v>-1.023396644403725E-2</v>
      </c>
      <c r="AP125" s="62">
        <f t="shared" si="55"/>
        <v>-1.6902558894510162E-3</v>
      </c>
      <c r="AQ125" s="62">
        <f t="shared" si="50"/>
        <v>-0.5415539775742404</v>
      </c>
      <c r="AR125" s="62">
        <f t="shared" si="35"/>
        <v>6.8879668652122215</v>
      </c>
      <c r="AS125" s="62">
        <f t="shared" si="36"/>
        <v>0.66596162299999995</v>
      </c>
      <c r="AT125" s="62">
        <f t="shared" si="37"/>
        <v>0.194494802234291</v>
      </c>
      <c r="AU125" s="62">
        <f t="shared" si="51"/>
        <v>5.6837004709138633E-2</v>
      </c>
      <c r="AV125" s="62" t="str">
        <f t="shared" si="38"/>
        <v/>
      </c>
      <c r="AW125" s="62">
        <f t="shared" si="39"/>
        <v>0.42032000000000003</v>
      </c>
    </row>
    <row r="126" spans="1:49">
      <c r="A126" s="62">
        <v>1993</v>
      </c>
      <c r="B126" s="61">
        <v>1.4795</v>
      </c>
      <c r="C126" s="61">
        <v>7063</v>
      </c>
      <c r="D126" s="61">
        <v>389.226674</v>
      </c>
      <c r="E126" s="62">
        <v>2.3955900799999998</v>
      </c>
      <c r="F126">
        <v>0.58457921499999999</v>
      </c>
      <c r="G126" s="61"/>
      <c r="H126" s="61">
        <v>0.25120120199606444</v>
      </c>
      <c r="I126" s="61">
        <v>39.700000000000003</v>
      </c>
      <c r="J126" s="61">
        <v>32.839129999999997</v>
      </c>
      <c r="K126" s="61">
        <v>86.659000000000006</v>
      </c>
      <c r="L126" s="61">
        <v>83.766999999999996</v>
      </c>
      <c r="M126" s="61">
        <v>88.244899009999997</v>
      </c>
      <c r="N126" s="62">
        <f t="shared" si="29"/>
        <v>93.171084614008677</v>
      </c>
      <c r="O126" s="61">
        <v>113.7876</v>
      </c>
      <c r="P126">
        <v>88.387978169999997</v>
      </c>
      <c r="Q126">
        <v>92.361297680000007</v>
      </c>
      <c r="R126">
        <v>83.307643369999994</v>
      </c>
      <c r="S126">
        <v>85.445322640000001</v>
      </c>
      <c r="T126">
        <v>88.025694770000001</v>
      </c>
      <c r="U126" s="74">
        <v>6.8902999999999999</v>
      </c>
      <c r="V126">
        <v>3.92957</v>
      </c>
      <c r="W126">
        <v>1686</v>
      </c>
      <c r="X126">
        <v>0.66596162299999995</v>
      </c>
      <c r="Y126">
        <v>73.962609999999998</v>
      </c>
      <c r="Z126" s="61">
        <v>4.125</v>
      </c>
      <c r="AB126" s="61">
        <v>0.47088000000000002</v>
      </c>
      <c r="AC126" s="63">
        <f t="shared" si="30"/>
        <v>2.3955900799999999E-2</v>
      </c>
      <c r="AD126" s="20">
        <f t="shared" si="57"/>
        <v>0.58457921499999999</v>
      </c>
      <c r="AE126" s="62" t="str">
        <f t="shared" si="31"/>
        <v/>
      </c>
      <c r="AF126" s="20">
        <f t="shared" si="56"/>
        <v>0.25120120199606444</v>
      </c>
      <c r="AG126" s="62">
        <f t="shared" si="32"/>
        <v>0.10199712057760975</v>
      </c>
      <c r="AH126" s="62">
        <f t="shared" si="33"/>
        <v>8.4370194011934546E-2</v>
      </c>
      <c r="AI126" s="62">
        <f t="shared" si="47"/>
        <v>0.22264404211927163</v>
      </c>
      <c r="AJ126" s="62">
        <f t="shared" si="48"/>
        <v>0.21521392441875656</v>
      </c>
      <c r="AK126" s="62">
        <f t="shared" si="34"/>
        <v>7.4301177005150765E-3</v>
      </c>
      <c r="AL126" s="62">
        <f t="shared" si="40"/>
        <v>2.4187455518748023E-3</v>
      </c>
      <c r="AM126" s="62">
        <f t="shared" si="52"/>
        <v>-5.7628444472318095E-2</v>
      </c>
      <c r="AN126" s="62">
        <f t="shared" si="53"/>
        <v>-5.3223867783157453E-3</v>
      </c>
      <c r="AO126" s="62">
        <f t="shared" si="54"/>
        <v>4.0334143678195879E-4</v>
      </c>
      <c r="AP126" s="62">
        <f t="shared" si="55"/>
        <v>-3.9648612396987873E-2</v>
      </c>
      <c r="AQ126" s="62">
        <f t="shared" si="50"/>
        <v>-0.56158462030529677</v>
      </c>
      <c r="AR126" s="62">
        <f t="shared" si="35"/>
        <v>6.868529518256504</v>
      </c>
      <c r="AS126" s="62">
        <f t="shared" si="36"/>
        <v>0.66596162299999995</v>
      </c>
      <c r="AT126" s="62">
        <f t="shared" si="37"/>
        <v>0.19002451512354468</v>
      </c>
      <c r="AU126" s="62">
        <f t="shared" si="51"/>
        <v>4.0622901378773987E-2</v>
      </c>
      <c r="AV126" s="62" t="str">
        <f t="shared" si="38"/>
        <v/>
      </c>
      <c r="AW126" s="62">
        <f t="shared" si="39"/>
        <v>0.47088000000000002</v>
      </c>
    </row>
    <row r="127" spans="1:49">
      <c r="A127" s="62">
        <v>1994</v>
      </c>
      <c r="B127" s="61">
        <v>1.3115000000000001</v>
      </c>
      <c r="C127" s="61">
        <v>7120</v>
      </c>
      <c r="D127" s="61">
        <v>399.14505550000001</v>
      </c>
      <c r="E127" s="62">
        <v>2.4131244270000001</v>
      </c>
      <c r="F127">
        <v>0.57654646499999995</v>
      </c>
      <c r="G127" s="61"/>
      <c r="H127" s="61">
        <v>0.25330415723169947</v>
      </c>
      <c r="I127" s="61">
        <v>36.700000000000003</v>
      </c>
      <c r="J127" s="61">
        <v>36.38073</v>
      </c>
      <c r="K127" s="61">
        <v>90.212999999999994</v>
      </c>
      <c r="L127" s="61">
        <v>87.278999999999996</v>
      </c>
      <c r="M127" s="61">
        <v>88.591592899999995</v>
      </c>
      <c r="N127" s="62">
        <f t="shared" si="29"/>
        <v>94.409483637222579</v>
      </c>
      <c r="O127" s="61">
        <v>114.7462</v>
      </c>
      <c r="P127">
        <v>88.249491449999994</v>
      </c>
      <c r="Q127">
        <v>92.286863089999997</v>
      </c>
      <c r="R127">
        <v>83.435637040000003</v>
      </c>
      <c r="S127">
        <v>85.062852399999997</v>
      </c>
      <c r="T127">
        <v>84.186224769999995</v>
      </c>
      <c r="U127" s="74">
        <v>6.9598599999999999</v>
      </c>
      <c r="V127">
        <v>3.9125480000000001</v>
      </c>
      <c r="W127">
        <v>1706</v>
      </c>
      <c r="X127">
        <v>0.66596162299999995</v>
      </c>
      <c r="Y127">
        <v>74.044020000000003</v>
      </c>
      <c r="Z127" s="61">
        <v>3.5</v>
      </c>
      <c r="AB127" s="61">
        <v>0.50653999999999999</v>
      </c>
      <c r="AC127" s="63">
        <f t="shared" si="30"/>
        <v>2.4131244270000001E-2</v>
      </c>
      <c r="AD127" s="20">
        <f t="shared" si="57"/>
        <v>0.57654646499999995</v>
      </c>
      <c r="AE127" s="62" t="str">
        <f t="shared" si="31"/>
        <v/>
      </c>
      <c r="AF127" s="20">
        <f t="shared" si="56"/>
        <v>0.25330415723169947</v>
      </c>
      <c r="AG127" s="62">
        <f t="shared" si="32"/>
        <v>9.1946522935193925E-2</v>
      </c>
      <c r="AH127" s="62">
        <f t="shared" si="33"/>
        <v>9.1146638292754698E-2</v>
      </c>
      <c r="AI127" s="62">
        <f t="shared" si="47"/>
        <v>0.22601557693603946</v>
      </c>
      <c r="AJ127" s="62">
        <f t="shared" si="48"/>
        <v>0.21866486581092071</v>
      </c>
      <c r="AK127" s="62">
        <f t="shared" si="34"/>
        <v>7.3507111251187585E-3</v>
      </c>
      <c r="AL127" s="62">
        <f t="shared" si="40"/>
        <v>-1.477214138608654E-2</v>
      </c>
      <c r="AM127" s="62">
        <f t="shared" si="52"/>
        <v>-1.4010339365384076E-2</v>
      </c>
      <c r="AN127" s="62">
        <f t="shared" si="53"/>
        <v>-1.1668889104464349E-2</v>
      </c>
      <c r="AO127" s="62">
        <f t="shared" si="54"/>
        <v>-1.7690354581801414E-2</v>
      </c>
      <c r="AP127" s="62">
        <f t="shared" si="55"/>
        <v>-5.7801559056653316E-2</v>
      </c>
      <c r="AQ127" s="62">
        <f t="shared" si="50"/>
        <v>-0.57597053503986861</v>
      </c>
      <c r="AR127" s="62">
        <f t="shared" si="35"/>
        <v>6.8659361930117555</v>
      </c>
      <c r="AS127" s="62">
        <f t="shared" si="36"/>
        <v>0.66596162299999995</v>
      </c>
      <c r="AT127" s="62">
        <f t="shared" si="37"/>
        <v>0.18550654449983536</v>
      </c>
      <c r="AU127" s="62">
        <f t="shared" si="51"/>
        <v>2.8045892266943546E-2</v>
      </c>
      <c r="AV127" s="62" t="str">
        <f t="shared" si="38"/>
        <v/>
      </c>
      <c r="AW127" s="62">
        <f t="shared" si="39"/>
        <v>0.50653999999999999</v>
      </c>
    </row>
    <row r="128" spans="1:49">
      <c r="A128" s="62">
        <v>1995</v>
      </c>
      <c r="B128" s="61">
        <v>1.1505000000000001</v>
      </c>
      <c r="C128" s="61">
        <v>7168</v>
      </c>
      <c r="D128" s="61">
        <v>404.1960512</v>
      </c>
      <c r="E128" s="62">
        <v>2.4307839200000001</v>
      </c>
      <c r="F128">
        <v>0.581624484</v>
      </c>
      <c r="G128" s="61"/>
      <c r="H128" s="61">
        <v>0.25313013972370724</v>
      </c>
      <c r="I128" s="61">
        <v>37.4</v>
      </c>
      <c r="J128" s="61">
        <v>37.941800000000001</v>
      </c>
      <c r="K128" s="61">
        <v>92.012</v>
      </c>
      <c r="L128" s="61">
        <v>90.775000000000006</v>
      </c>
      <c r="M128" s="61">
        <v>88.371750710000001</v>
      </c>
      <c r="N128" s="62">
        <f t="shared" si="29"/>
        <v>95.200226933810782</v>
      </c>
      <c r="O128" s="61">
        <v>116.82470000000001</v>
      </c>
      <c r="P128">
        <v>89.324591889999994</v>
      </c>
      <c r="Q128">
        <v>90.419599919999996</v>
      </c>
      <c r="R128">
        <v>83.330060990000007</v>
      </c>
      <c r="S128">
        <v>84.584832849999998</v>
      </c>
      <c r="T128">
        <v>82.283402780000003</v>
      </c>
      <c r="U128" s="74">
        <v>7.017042</v>
      </c>
      <c r="V128">
        <v>3.9182139999999999</v>
      </c>
      <c r="W128">
        <v>1686</v>
      </c>
      <c r="X128">
        <v>0.66596162299999995</v>
      </c>
      <c r="Y128">
        <v>72.865949999999998</v>
      </c>
      <c r="Z128" s="61">
        <v>1.75</v>
      </c>
      <c r="AB128" s="61">
        <v>0.53613</v>
      </c>
      <c r="AC128" s="63">
        <f t="shared" si="30"/>
        <v>2.43078392E-2</v>
      </c>
      <c r="AD128" s="20">
        <f t="shared" si="57"/>
        <v>0.581624484</v>
      </c>
      <c r="AE128" s="62" t="str">
        <f t="shared" si="31"/>
        <v/>
      </c>
      <c r="AF128" s="20">
        <f t="shared" si="56"/>
        <v>0.25313013972370724</v>
      </c>
      <c r="AG128" s="62">
        <f t="shared" si="32"/>
        <v>9.2529355219984885E-2</v>
      </c>
      <c r="AH128" s="62">
        <f t="shared" si="33"/>
        <v>9.3869793847209171E-2</v>
      </c>
      <c r="AI128" s="62">
        <f t="shared" si="47"/>
        <v>0.22764200621661096</v>
      </c>
      <c r="AJ128" s="62">
        <f t="shared" si="48"/>
        <v>0.22458161016294462</v>
      </c>
      <c r="AK128" s="62">
        <f t="shared" si="34"/>
        <v>3.0603960536663422E-3</v>
      </c>
      <c r="AL128" s="62">
        <f t="shared" si="40"/>
        <v>3.7681066979269743E-3</v>
      </c>
      <c r="AM128" s="62">
        <f t="shared" si="52"/>
        <v>-2.8781541010417074E-2</v>
      </c>
      <c r="AN128" s="62">
        <f t="shared" si="53"/>
        <v>-9.6069556205141508E-3</v>
      </c>
      <c r="AO128" s="62">
        <f t="shared" si="54"/>
        <v>-1.3976248621468887E-2</v>
      </c>
      <c r="AP128" s="62">
        <f t="shared" si="55"/>
        <v>-3.1202681715800609E-2</v>
      </c>
      <c r="AQ128" s="62">
        <f t="shared" si="50"/>
        <v>-0.58270582398143445</v>
      </c>
      <c r="AR128" s="62">
        <f t="shared" si="35"/>
        <v>6.8474083145803659</v>
      </c>
      <c r="AS128" s="62">
        <f t="shared" si="36"/>
        <v>0.66596162299999995</v>
      </c>
      <c r="AT128" s="62">
        <f t="shared" si="37"/>
        <v>0.18027377997303898</v>
      </c>
      <c r="AU128" s="62">
        <f t="shared" si="51"/>
        <v>2.6659204811178908E-2</v>
      </c>
      <c r="AV128" s="62" t="str">
        <f t="shared" si="38"/>
        <v/>
      </c>
      <c r="AW128" s="62">
        <f t="shared" si="39"/>
        <v>0.53613</v>
      </c>
    </row>
    <row r="129" spans="1:49">
      <c r="A129" s="62">
        <v>1996</v>
      </c>
      <c r="B129" s="61">
        <v>1.3464</v>
      </c>
      <c r="C129" s="61">
        <v>7199</v>
      </c>
      <c r="D129" s="61">
        <v>407.4723118</v>
      </c>
      <c r="E129" s="62">
        <v>2.449999627</v>
      </c>
      <c r="F129">
        <v>0.58901716400000004</v>
      </c>
      <c r="G129" s="61"/>
      <c r="H129" s="61">
        <v>0.24313066960825222</v>
      </c>
      <c r="I129" s="61">
        <v>39.4</v>
      </c>
      <c r="J129" s="61">
        <v>39.521799999999999</v>
      </c>
      <c r="K129" s="61">
        <v>94.174000000000007</v>
      </c>
      <c r="L129" s="61">
        <v>91.966999999999999</v>
      </c>
      <c r="M129" s="61">
        <v>88.631694400000001</v>
      </c>
      <c r="N129" s="62">
        <f t="shared" si="29"/>
        <v>95.278355031768029</v>
      </c>
      <c r="O129" s="61">
        <v>117.77379999999999</v>
      </c>
      <c r="P129">
        <v>90.218593179999999</v>
      </c>
      <c r="Q129">
        <v>89.880521700000003</v>
      </c>
      <c r="R129">
        <v>83.359659649999998</v>
      </c>
      <c r="S129">
        <v>84.788775099999995</v>
      </c>
      <c r="T129">
        <v>82.989779049999996</v>
      </c>
      <c r="U129" s="74">
        <v>7.0596329999999998</v>
      </c>
      <c r="V129">
        <v>3.9261460000000001</v>
      </c>
      <c r="W129">
        <v>1659</v>
      </c>
      <c r="X129">
        <v>0.66442287</v>
      </c>
      <c r="Y129">
        <v>72.799270000000007</v>
      </c>
      <c r="Z129" s="61">
        <v>1.5</v>
      </c>
      <c r="AB129" s="61">
        <v>0.55493000000000003</v>
      </c>
      <c r="AC129" s="63">
        <f t="shared" si="30"/>
        <v>2.4499996270000001E-2</v>
      </c>
      <c r="AD129" s="20">
        <f t="shared" si="57"/>
        <v>0.58901716400000004</v>
      </c>
      <c r="AE129" s="62" t="str">
        <f t="shared" si="31"/>
        <v/>
      </c>
      <c r="AF129" s="20">
        <f t="shared" si="56"/>
        <v>0.24313066960825222</v>
      </c>
      <c r="AG129" s="62">
        <f t="shared" si="32"/>
        <v>9.6693686562287787E-2</v>
      </c>
      <c r="AH129" s="62">
        <f t="shared" si="33"/>
        <v>9.699260257810724E-2</v>
      </c>
      <c r="AI129" s="62">
        <f t="shared" si="47"/>
        <v>0.23111754411971805</v>
      </c>
      <c r="AJ129" s="62">
        <f t="shared" si="48"/>
        <v>0.22570122517954114</v>
      </c>
      <c r="AK129" s="62">
        <f t="shared" si="34"/>
        <v>5.4163189401769118E-3</v>
      </c>
      <c r="AL129" s="62">
        <f t="shared" si="40"/>
        <v>9.1383687897845702E-3</v>
      </c>
      <c r="AM129" s="62">
        <f t="shared" si="52"/>
        <v>-6.8001402406986169E-3</v>
      </c>
      <c r="AN129" s="62">
        <f t="shared" si="53"/>
        <v>-4.6519997486671124E-4</v>
      </c>
      <c r="AO129" s="62">
        <f t="shared" si="54"/>
        <v>1.5878603509250331E-3</v>
      </c>
      <c r="AP129" s="62">
        <f t="shared" si="55"/>
        <v>7.7277014321274692E-3</v>
      </c>
      <c r="AQ129" s="62">
        <f t="shared" si="50"/>
        <v>-0.58673478401075585</v>
      </c>
      <c r="AR129" s="62">
        <f t="shared" si="35"/>
        <v>6.8272355061796892</v>
      </c>
      <c r="AS129" s="62">
        <f t="shared" si="36"/>
        <v>0.66442287</v>
      </c>
      <c r="AT129" s="62">
        <f t="shared" si="37"/>
        <v>0.17866065470414622</v>
      </c>
      <c r="AU129" s="62">
        <f t="shared" si="51"/>
        <v>1.6679665225009747E-2</v>
      </c>
      <c r="AV129" s="62" t="str">
        <f t="shared" si="38"/>
        <v/>
      </c>
      <c r="AW129" s="62">
        <f t="shared" si="39"/>
        <v>0.55493000000000003</v>
      </c>
    </row>
    <row r="130" spans="1:49">
      <c r="A130" s="62">
        <v>1997</v>
      </c>
      <c r="B130" s="61">
        <v>1.4553</v>
      </c>
      <c r="C130" s="61">
        <v>7217</v>
      </c>
      <c r="D130" s="61">
        <v>415.86536109999997</v>
      </c>
      <c r="E130" s="62">
        <v>2.4166853050000001</v>
      </c>
      <c r="F130">
        <v>0.59162475000000003</v>
      </c>
      <c r="G130" s="61"/>
      <c r="H130" s="61">
        <v>0.24090464303859785</v>
      </c>
      <c r="I130" s="61">
        <v>38.1</v>
      </c>
      <c r="J130" s="61">
        <v>38.792200000000001</v>
      </c>
      <c r="K130" s="61">
        <v>105.133</v>
      </c>
      <c r="L130" s="61">
        <v>103.08799999999999</v>
      </c>
      <c r="M130" s="61">
        <v>90.314218569999994</v>
      </c>
      <c r="N130" s="62">
        <f t="shared" si="29"/>
        <v>95.191306324057948</v>
      </c>
      <c r="O130" s="61">
        <v>118.3838683</v>
      </c>
      <c r="P130">
        <v>91.045028529999996</v>
      </c>
      <c r="Q130">
        <v>90.654099509999995</v>
      </c>
      <c r="R130">
        <v>82.174562120000004</v>
      </c>
      <c r="S130">
        <v>85.227320800000001</v>
      </c>
      <c r="T130">
        <v>85.088558250000006</v>
      </c>
      <c r="U130" s="74">
        <v>7.0901759999999996</v>
      </c>
      <c r="V130">
        <v>3.9327290000000001</v>
      </c>
      <c r="W130">
        <v>1649</v>
      </c>
      <c r="X130">
        <v>0.66050505599999998</v>
      </c>
      <c r="Y130">
        <v>73.145619999999994</v>
      </c>
      <c r="Z130" s="61">
        <v>1</v>
      </c>
      <c r="AB130" s="61">
        <v>0.58170999999999995</v>
      </c>
      <c r="AC130" s="63">
        <f t="shared" si="30"/>
        <v>2.4166853050000003E-2</v>
      </c>
      <c r="AD130" s="20">
        <f t="shared" si="57"/>
        <v>0.59162475000000003</v>
      </c>
      <c r="AE130" s="62" t="str">
        <f t="shared" si="31"/>
        <v/>
      </c>
      <c r="AF130" s="20">
        <f t="shared" si="56"/>
        <v>0.24090464303859785</v>
      </c>
      <c r="AG130" s="62">
        <f t="shared" si="32"/>
        <v>9.1616190151596652E-2</v>
      </c>
      <c r="AH130" s="62">
        <f t="shared" si="33"/>
        <v>9.328067117057133E-2</v>
      </c>
      <c r="AI130" s="62">
        <f t="shared" si="47"/>
        <v>0.25280537845689788</v>
      </c>
      <c r="AJ130" s="62">
        <f t="shared" si="48"/>
        <v>0.24788792153143818</v>
      </c>
      <c r="AK130" s="62">
        <f t="shared" si="34"/>
        <v>4.9174569254596956E-3</v>
      </c>
      <c r="AL130" s="62">
        <f t="shared" si="40"/>
        <v>1.003270732923337E-2</v>
      </c>
      <c r="AM130" s="62">
        <f t="shared" si="52"/>
        <v>9.4839507951614156E-3</v>
      </c>
      <c r="AN130" s="62">
        <f t="shared" si="53"/>
        <v>-1.3404661369045853E-2</v>
      </c>
      <c r="AO130" s="62">
        <f t="shared" si="54"/>
        <v>6.0729269928929634E-3</v>
      </c>
      <c r="AP130" s="62">
        <f t="shared" si="55"/>
        <v>2.588916248192322E-2</v>
      </c>
      <c r="AQ130" s="62">
        <f t="shared" si="50"/>
        <v>-0.58937657700002477</v>
      </c>
      <c r="AR130" s="62">
        <f t="shared" si="35"/>
        <v>6.8185477455595738</v>
      </c>
      <c r="AS130" s="62">
        <f t="shared" si="36"/>
        <v>0.66050505599999998</v>
      </c>
      <c r="AT130" s="62">
        <f t="shared" si="37"/>
        <v>0.17588774358730788</v>
      </c>
      <c r="AU130" s="62">
        <f t="shared" si="51"/>
        <v>1.5914042826044025E-2</v>
      </c>
      <c r="AV130" s="62" t="str">
        <f t="shared" si="38"/>
        <v/>
      </c>
      <c r="AW130" s="62">
        <f t="shared" si="39"/>
        <v>0.58170999999999995</v>
      </c>
    </row>
    <row r="131" spans="1:49">
      <c r="A131" s="62">
        <v>1998</v>
      </c>
      <c r="B131" s="61">
        <v>1.3765000000000001</v>
      </c>
      <c r="C131" s="61">
        <v>7238</v>
      </c>
      <c r="D131" s="61">
        <v>427.20809009999999</v>
      </c>
      <c r="E131" s="62">
        <v>2.3852062350000001</v>
      </c>
      <c r="F131">
        <v>0.58913601199999999</v>
      </c>
      <c r="G131" s="61"/>
      <c r="H131" s="61">
        <v>0.24902241128176192</v>
      </c>
      <c r="I131" s="61">
        <v>41.6</v>
      </c>
      <c r="J131" s="61">
        <v>43.913800000000002</v>
      </c>
      <c r="K131" s="61">
        <v>109.113</v>
      </c>
      <c r="L131" s="61">
        <v>106.866</v>
      </c>
      <c r="M131" s="61">
        <v>92.51857382</v>
      </c>
      <c r="N131" s="62">
        <f t="shared" si="29"/>
        <v>95.180796080333835</v>
      </c>
      <c r="O131" s="61">
        <v>118.40636120000001</v>
      </c>
      <c r="P131">
        <v>91.240717680000003</v>
      </c>
      <c r="Q131">
        <v>88.619255350000003</v>
      </c>
      <c r="R131">
        <v>81.982857519999996</v>
      </c>
      <c r="S131">
        <v>84.437198170000002</v>
      </c>
      <c r="T131">
        <v>83.505841279999999</v>
      </c>
      <c r="U131" s="74">
        <v>7.113505</v>
      </c>
      <c r="V131">
        <v>3.989687</v>
      </c>
      <c r="W131">
        <v>1657</v>
      </c>
      <c r="X131">
        <v>0.65362435600000002</v>
      </c>
      <c r="Y131">
        <v>75.590010000000007</v>
      </c>
      <c r="Z131" s="61">
        <v>0.875</v>
      </c>
      <c r="AB131" s="61">
        <v>0.61423000000000005</v>
      </c>
      <c r="AC131" s="63">
        <f t="shared" si="30"/>
        <v>2.3852062350000001E-2</v>
      </c>
      <c r="AD131" s="20">
        <f t="shared" si="57"/>
        <v>0.58913601199999999</v>
      </c>
      <c r="AE131" s="62" t="str">
        <f t="shared" si="31"/>
        <v/>
      </c>
      <c r="AF131" s="20">
        <f t="shared" si="56"/>
        <v>0.24902241128176192</v>
      </c>
      <c r="AG131" s="62">
        <f t="shared" si="32"/>
        <v>9.7376433087356468E-2</v>
      </c>
      <c r="AH131" s="62">
        <f t="shared" si="33"/>
        <v>0.10279252902191237</v>
      </c>
      <c r="AI131" s="62">
        <f t="shared" si="47"/>
        <v>0.2554094890254982</v>
      </c>
      <c r="AJ131" s="62">
        <f t="shared" si="48"/>
        <v>0.25014975717099602</v>
      </c>
      <c r="AK131" s="62">
        <f t="shared" si="34"/>
        <v>5.2597318545021809E-3</v>
      </c>
      <c r="AL131" s="62">
        <f t="shared" si="40"/>
        <v>2.2574779867241706E-3</v>
      </c>
      <c r="AM131" s="62">
        <f t="shared" si="52"/>
        <v>-2.259157877155266E-2</v>
      </c>
      <c r="AN131" s="62">
        <f t="shared" si="53"/>
        <v>-2.2252022345745108E-3</v>
      </c>
      <c r="AO131" s="62">
        <f t="shared" si="54"/>
        <v>-9.2035900834934459E-3</v>
      </c>
      <c r="AP131" s="62">
        <f t="shared" si="55"/>
        <v>-1.8665573136145825E-2</v>
      </c>
      <c r="AQ131" s="62">
        <f t="shared" si="50"/>
        <v>-0.57828230828828453</v>
      </c>
      <c r="AR131" s="62">
        <f t="shared" si="35"/>
        <v>6.8344817091382781</v>
      </c>
      <c r="AS131" s="62">
        <f t="shared" si="36"/>
        <v>0.65362435600000002</v>
      </c>
      <c r="AT131" s="62">
        <f t="shared" si="37"/>
        <v>0.17693955651051937</v>
      </c>
      <c r="AU131" s="62">
        <f t="shared" si="51"/>
        <v>1.0110417898442517E-2</v>
      </c>
      <c r="AV131" s="62" t="str">
        <f t="shared" si="38"/>
        <v/>
      </c>
      <c r="AW131" s="62">
        <f t="shared" si="39"/>
        <v>0.61423000000000005</v>
      </c>
    </row>
    <row r="132" spans="1:49">
      <c r="A132" s="62">
        <v>1999</v>
      </c>
      <c r="B132" s="61">
        <v>1.5995999999999999</v>
      </c>
      <c r="C132" s="61">
        <v>7273</v>
      </c>
      <c r="D132" s="61">
        <v>434.89120179999998</v>
      </c>
      <c r="E132" s="62">
        <v>2.3541273110000001</v>
      </c>
      <c r="F132">
        <v>0.59230644899999996</v>
      </c>
      <c r="G132" s="61"/>
      <c r="H132" s="61">
        <v>0.25100058237604317</v>
      </c>
      <c r="I132" s="61">
        <v>46.252000000000002</v>
      </c>
      <c r="J132" s="61">
        <v>43.325400000000002</v>
      </c>
      <c r="K132" s="61">
        <v>114.446</v>
      </c>
      <c r="L132" s="61">
        <v>113.416</v>
      </c>
      <c r="M132" s="61">
        <v>93.413082919999994</v>
      </c>
      <c r="N132" s="62">
        <f t="shared" ref="N132:N149" si="58">IF(OR(D132="",C132="",M132=""),"",D132*1000000000/C132/1000/(M132/100*$D$138*1000000000/$C$138/1000)*100)</f>
        <v>95.502931228430256</v>
      </c>
      <c r="O132" s="61">
        <v>119.36308459999999</v>
      </c>
      <c r="P132">
        <v>91.55280458</v>
      </c>
      <c r="Q132">
        <v>87.775804679999993</v>
      </c>
      <c r="R132">
        <v>82.127364990000004</v>
      </c>
      <c r="S132">
        <v>84.506649589999995</v>
      </c>
      <c r="T132">
        <v>83.191641059999995</v>
      </c>
      <c r="U132" s="74">
        <v>7.1368130000000001</v>
      </c>
      <c r="V132">
        <v>4.019971</v>
      </c>
      <c r="W132">
        <v>1678</v>
      </c>
      <c r="X132">
        <v>0.66229677200000003</v>
      </c>
      <c r="Y132">
        <v>79.215990000000005</v>
      </c>
      <c r="Z132" s="61">
        <v>1.09375</v>
      </c>
      <c r="AB132" s="61">
        <v>0.58579999999999999</v>
      </c>
      <c r="AC132" s="63">
        <f t="shared" ref="AC132:AC146" si="59">IF(E132="","",E132/100)</f>
        <v>2.354127311E-2</v>
      </c>
      <c r="AD132" s="20">
        <f t="shared" si="57"/>
        <v>0.59230644899999996</v>
      </c>
      <c r="AE132" s="62" t="str">
        <f t="shared" ref="AE132:AE146" si="60">IF(G132="","",G132/100)</f>
        <v/>
      </c>
      <c r="AF132" s="20">
        <f t="shared" si="56"/>
        <v>0.25100058237604317</v>
      </c>
      <c r="AG132" s="62">
        <f t="shared" ref="AG132:AG146" si="61">IF(OR(I132="",D132=""),"",I132/D132)</f>
        <v>0.10635303682522097</v>
      </c>
      <c r="AH132" s="62">
        <f t="shared" ref="AH132:AH146" si="62">IF(OR(J132="",D132=""),"",J132/D132)</f>
        <v>9.9623537612804389E-2</v>
      </c>
      <c r="AI132" s="62">
        <f t="shared" si="47"/>
        <v>0.2631600720509219</v>
      </c>
      <c r="AJ132" s="62">
        <f t="shared" si="48"/>
        <v>0.26079166359442318</v>
      </c>
      <c r="AK132" s="62">
        <f t="shared" ref="AK132:AK146" si="63">IF(OR(AI132="",AJ132=""),"",AI132-AJ132)</f>
        <v>2.3684084564987162E-3</v>
      </c>
      <c r="AL132" s="62">
        <f t="shared" si="40"/>
        <v>3.5900921593145126E-5</v>
      </c>
      <c r="AM132" s="62">
        <f t="shared" si="52"/>
        <v>-1.2942014365753913E-2</v>
      </c>
      <c r="AN132" s="62">
        <f t="shared" si="53"/>
        <v>-1.6176378456486409E-3</v>
      </c>
      <c r="AO132" s="62">
        <f t="shared" si="54"/>
        <v>-2.5565573812520977E-3</v>
      </c>
      <c r="AP132" s="62">
        <f t="shared" si="55"/>
        <v>-7.1484510116435274E-3</v>
      </c>
      <c r="AQ132" s="62">
        <f t="shared" si="50"/>
        <v>-0.57399162948588656</v>
      </c>
      <c r="AR132" s="62">
        <f t="shared" ref="AR132:AR146" si="64">IF(OR(V132="",W132="",U132=""),"",LN(V132*W132/U132))</f>
        <v>6.8513662575412653</v>
      </c>
      <c r="AS132" s="62">
        <f t="shared" ref="AS132:AS146" si="65">IF(X132="","",X132)</f>
        <v>0.66229677200000003</v>
      </c>
      <c r="AT132" s="62">
        <f t="shared" ref="AT132:AT146" si="66">IF(OR(Y132="",D132=""),"",Y132/D132)</f>
        <v>0.18215128214166601</v>
      </c>
      <c r="AU132" s="62">
        <f t="shared" si="51"/>
        <v>5.3712590964335137E-3</v>
      </c>
      <c r="AV132" s="62" t="str">
        <f t="shared" ref="AV132:AV146" si="67">IF(OR(AA132="",Z132=""),"",(AA132-Z132)/100)</f>
        <v/>
      </c>
      <c r="AW132" s="62">
        <f t="shared" ref="AW132:AW146" si="68">IF(AB132="","",AB132)</f>
        <v>0.58579999999999999</v>
      </c>
    </row>
    <row r="133" spans="1:49">
      <c r="A133" s="62">
        <v>2000</v>
      </c>
      <c r="B133" s="61">
        <v>1.6365000000000001</v>
      </c>
      <c r="C133" s="61">
        <v>7314</v>
      </c>
      <c r="D133" s="61">
        <v>459.02874389999999</v>
      </c>
      <c r="E133" s="62">
        <v>2.3200008959999998</v>
      </c>
      <c r="F133">
        <v>0.58039099199999999</v>
      </c>
      <c r="G133" s="61"/>
      <c r="H133" s="61">
        <v>0.2533264698442822</v>
      </c>
      <c r="I133" s="61">
        <v>57.631799999999998</v>
      </c>
      <c r="J133" s="61">
        <v>51.252200000000002</v>
      </c>
      <c r="K133" s="61">
        <v>126.54900000000001</v>
      </c>
      <c r="L133" s="61">
        <v>128.61500000000001</v>
      </c>
      <c r="M133" s="61">
        <v>96.318703029999995</v>
      </c>
      <c r="N133" s="62">
        <f t="shared" si="58"/>
        <v>97.214639978959596</v>
      </c>
      <c r="O133" s="61">
        <v>121.22634239999999</v>
      </c>
      <c r="P133">
        <v>92.872156930000003</v>
      </c>
      <c r="Q133">
        <v>90.966360399999999</v>
      </c>
      <c r="R133">
        <v>84.418359249999995</v>
      </c>
      <c r="S133">
        <v>87.34749626</v>
      </c>
      <c r="T133">
        <v>87.677092290000004</v>
      </c>
      <c r="U133" s="74">
        <v>7.1655810000000004</v>
      </c>
      <c r="V133">
        <v>4.0566519999999997</v>
      </c>
      <c r="W133">
        <v>1674</v>
      </c>
      <c r="X133">
        <v>0.65673410899999995</v>
      </c>
      <c r="Y133">
        <v>83.177080000000004</v>
      </c>
      <c r="Z133" s="61">
        <v>3.5</v>
      </c>
      <c r="AB133" s="61">
        <v>0.57621</v>
      </c>
      <c r="AC133" s="63">
        <f t="shared" si="59"/>
        <v>2.3200008959999997E-2</v>
      </c>
      <c r="AD133" s="20">
        <f t="shared" si="57"/>
        <v>0.58039099199999999</v>
      </c>
      <c r="AE133" s="62" t="str">
        <f t="shared" si="60"/>
        <v/>
      </c>
      <c r="AF133" s="20">
        <f t="shared" si="56"/>
        <v>0.2533264698442822</v>
      </c>
      <c r="AG133" s="62">
        <f t="shared" si="61"/>
        <v>0.12555161472100571</v>
      </c>
      <c r="AH133" s="62">
        <f t="shared" si="62"/>
        <v>0.11165357438087876</v>
      </c>
      <c r="AI133" s="62">
        <f t="shared" si="47"/>
        <v>0.27568861793885585</v>
      </c>
      <c r="AJ133" s="62">
        <f t="shared" si="48"/>
        <v>0.28018942540996727</v>
      </c>
      <c r="AK133" s="62">
        <f t="shared" si="63"/>
        <v>-4.5008074711114232E-3</v>
      </c>
      <c r="AL133" s="62">
        <f t="shared" ref="AL133:AL146" si="69">IF(OR(P133="",P132="",N133="",N132=""),"",LN((P133/P132)/(N133/N132)))</f>
        <v>-3.4563909645928767E-3</v>
      </c>
      <c r="AM133" s="62">
        <f t="shared" ref="AM133:AP146" si="70">IF(OR(Q133="",Q132="",$N133="",$N132=""),"",LN((Q133/Q132)/($N133/$N132)))</f>
        <v>1.7939506011195008E-2</v>
      </c>
      <c r="AN133" s="62">
        <f t="shared" si="70"/>
        <v>9.749254086925372E-3</v>
      </c>
      <c r="AO133" s="62">
        <f t="shared" si="70"/>
        <v>1.5299771535785999E-2</v>
      </c>
      <c r="AP133" s="62">
        <f t="shared" si="70"/>
        <v>3.474940846262857E-2</v>
      </c>
      <c r="AQ133" s="62">
        <f t="shared" si="50"/>
        <v>-0.56893114374092424</v>
      </c>
      <c r="AR133" s="62">
        <f t="shared" si="64"/>
        <v>6.8540401073084967</v>
      </c>
      <c r="AS133" s="62">
        <f t="shared" si="65"/>
        <v>0.65673410899999995</v>
      </c>
      <c r="AT133" s="62">
        <f t="shared" si="66"/>
        <v>0.18120233450591983</v>
      </c>
      <c r="AU133" s="62">
        <f t="shared" si="51"/>
        <v>-6.8268766852019359E-3</v>
      </c>
      <c r="AV133" s="62" t="str">
        <f t="shared" si="67"/>
        <v/>
      </c>
      <c r="AW133" s="62">
        <f t="shared" si="68"/>
        <v>0.57621</v>
      </c>
    </row>
    <row r="134" spans="1:49">
      <c r="A134" s="62">
        <v>2001</v>
      </c>
      <c r="B134" s="61">
        <v>1.6773</v>
      </c>
      <c r="C134" s="61">
        <v>7360</v>
      </c>
      <c r="D134" s="61">
        <v>470.40957550000002</v>
      </c>
      <c r="E134" s="62">
        <v>2.4063367929999999</v>
      </c>
      <c r="F134">
        <v>0.58198585400000002</v>
      </c>
      <c r="G134" s="61"/>
      <c r="H134" s="61">
        <v>0.24632573814915021</v>
      </c>
      <c r="I134" s="61">
        <v>55.528799999999997</v>
      </c>
      <c r="J134" s="61">
        <v>47.703299999999999</v>
      </c>
      <c r="K134" s="61">
        <v>131.71700000000001</v>
      </c>
      <c r="L134" s="61">
        <v>130.05199999999999</v>
      </c>
      <c r="M134" s="61">
        <v>96.84094331</v>
      </c>
      <c r="N134" s="62">
        <f t="shared" si="58"/>
        <v>98.46835908152741</v>
      </c>
      <c r="O134" s="61">
        <v>122.42648320000001</v>
      </c>
      <c r="P134">
        <v>93.457094780000006</v>
      </c>
      <c r="Q134">
        <v>91.776385899999994</v>
      </c>
      <c r="R134">
        <v>87.250858390000005</v>
      </c>
      <c r="S134">
        <v>87.301911720000007</v>
      </c>
      <c r="T134">
        <v>87.485366720000002</v>
      </c>
      <c r="U134" s="74">
        <v>7.2009449999999999</v>
      </c>
      <c r="V134">
        <v>4.1237579999999996</v>
      </c>
      <c r="W134">
        <v>1636</v>
      </c>
      <c r="X134">
        <v>0.67368757700000004</v>
      </c>
      <c r="Y134">
        <v>86.916240000000002</v>
      </c>
      <c r="Z134" s="61">
        <v>1.65</v>
      </c>
      <c r="AB134" s="61">
        <v>0.56508999999999998</v>
      </c>
      <c r="AC134" s="63">
        <f t="shared" si="59"/>
        <v>2.4063367929999999E-2</v>
      </c>
      <c r="AD134" s="20">
        <f t="shared" si="57"/>
        <v>0.58198585400000002</v>
      </c>
      <c r="AE134" s="62" t="str">
        <f t="shared" si="60"/>
        <v/>
      </c>
      <c r="AF134" s="20">
        <f t="shared" ref="AF134:AF146" si="71">IF(H134="","",H134)</f>
        <v>0.24632573814915021</v>
      </c>
      <c r="AG134" s="62">
        <f t="shared" si="61"/>
        <v>0.1180435154641107</v>
      </c>
      <c r="AH134" s="62">
        <f t="shared" si="62"/>
        <v>0.10140801226100891</v>
      </c>
      <c r="AI134" s="62">
        <f t="shared" ref="AI134:AI146" si="72">IF(OR(K134="",D134=""),"",K134/D134)</f>
        <v>0.28000492944897548</v>
      </c>
      <c r="AJ134" s="62">
        <f t="shared" ref="AJ134:AJ146" si="73">IF(OR(L134="",D134=""),"",L134/D134)</f>
        <v>0.27646546068235806</v>
      </c>
      <c r="AK134" s="62">
        <f t="shared" si="63"/>
        <v>3.5394687666174263E-3</v>
      </c>
      <c r="AL134" s="62">
        <f t="shared" si="69"/>
        <v>-6.5353909427653383E-3</v>
      </c>
      <c r="AM134" s="62">
        <f t="shared" si="70"/>
        <v>-3.9486936906634271E-3</v>
      </c>
      <c r="AN134" s="62">
        <f t="shared" si="70"/>
        <v>2.0188542927324613E-2</v>
      </c>
      <c r="AO134" s="62">
        <f t="shared" si="70"/>
        <v>-1.3335963755589394E-2</v>
      </c>
      <c r="AP134" s="62">
        <f t="shared" si="70"/>
        <v>-1.5003069789223002E-2</v>
      </c>
      <c r="AQ134" s="62">
        <f t="shared" si="50"/>
        <v>-0.55744738386889692</v>
      </c>
      <c r="AR134" s="62">
        <f t="shared" si="64"/>
        <v>6.8425621332937956</v>
      </c>
      <c r="AS134" s="62">
        <f t="shared" si="65"/>
        <v>0.67368757700000004</v>
      </c>
      <c r="AT134" s="62">
        <f t="shared" si="66"/>
        <v>0.18476715723232551</v>
      </c>
      <c r="AU134" s="62">
        <f t="shared" si="51"/>
        <v>2.2186048217567058E-2</v>
      </c>
      <c r="AV134" s="62" t="str">
        <f t="shared" si="67"/>
        <v/>
      </c>
      <c r="AW134" s="62">
        <f t="shared" si="68"/>
        <v>0.56508999999999998</v>
      </c>
    </row>
    <row r="135" spans="1:49">
      <c r="A135" s="62">
        <v>2002</v>
      </c>
      <c r="B135" s="61">
        <v>1.3868</v>
      </c>
      <c r="C135" s="61">
        <v>7416</v>
      </c>
      <c r="D135" s="61">
        <v>469.57599920000001</v>
      </c>
      <c r="E135" s="62">
        <v>2.4921117910000001</v>
      </c>
      <c r="F135">
        <v>0.58304662399999996</v>
      </c>
      <c r="G135" s="61"/>
      <c r="H135" s="61">
        <v>0.2456900576490573</v>
      </c>
      <c r="I135" s="61">
        <v>63.026000000000003</v>
      </c>
      <c r="J135" s="61">
        <v>47.726300000000002</v>
      </c>
      <c r="K135" s="61">
        <v>135.74100000000001</v>
      </c>
      <c r="L135" s="61">
        <v>128.20699999999999</v>
      </c>
      <c r="M135" s="61">
        <v>96.600948070000001</v>
      </c>
      <c r="N135" s="62">
        <f t="shared" si="58"/>
        <v>97.793987392764464</v>
      </c>
      <c r="O135" s="61">
        <v>123.21001269999999</v>
      </c>
      <c r="P135">
        <v>93.142538380000005</v>
      </c>
      <c r="Q135">
        <v>86.86544189</v>
      </c>
      <c r="R135">
        <v>88.159400559999995</v>
      </c>
      <c r="S135">
        <v>85.600766710000002</v>
      </c>
      <c r="T135">
        <v>83.43932393</v>
      </c>
      <c r="U135" s="74">
        <v>7.2420340000000003</v>
      </c>
      <c r="V135">
        <v>4.1560730000000001</v>
      </c>
      <c r="W135">
        <v>1614</v>
      </c>
      <c r="X135">
        <v>0.691928506</v>
      </c>
      <c r="Y135">
        <v>88.057469999999995</v>
      </c>
      <c r="Z135" s="61">
        <v>0.44</v>
      </c>
      <c r="AB135" s="61">
        <v>0.63083</v>
      </c>
      <c r="AC135" s="63">
        <f t="shared" si="59"/>
        <v>2.4921117910000002E-2</v>
      </c>
      <c r="AD135" s="20">
        <f t="shared" ref="AD135:AD146" si="74">IF(F135="","",F135)</f>
        <v>0.58304662399999996</v>
      </c>
      <c r="AE135" s="62" t="str">
        <f t="shared" si="60"/>
        <v/>
      </c>
      <c r="AF135" s="20">
        <f t="shared" si="71"/>
        <v>0.2456900576490573</v>
      </c>
      <c r="AG135" s="62">
        <f t="shared" si="61"/>
        <v>0.13421895520080918</v>
      </c>
      <c r="AH135" s="62">
        <f t="shared" si="62"/>
        <v>0.10163700887888139</v>
      </c>
      <c r="AI135" s="62">
        <f t="shared" si="72"/>
        <v>0.28907141811177989</v>
      </c>
      <c r="AJ135" s="62">
        <f t="shared" si="73"/>
        <v>0.27302715687859197</v>
      </c>
      <c r="AK135" s="62">
        <f t="shared" si="63"/>
        <v>1.6044261233187918E-2</v>
      </c>
      <c r="AL135" s="62">
        <f t="shared" si="69"/>
        <v>3.5007113712754658E-3</v>
      </c>
      <c r="AM135" s="62">
        <f t="shared" si="70"/>
        <v>-4.8122581483768405E-2</v>
      </c>
      <c r="AN135" s="62">
        <f t="shared" si="70"/>
        <v>1.7231319036414613E-2</v>
      </c>
      <c r="AO135" s="62">
        <f t="shared" si="70"/>
        <v>-1.2805948462067038E-2</v>
      </c>
      <c r="AP135" s="62">
        <f t="shared" si="70"/>
        <v>-4.0479661275849427E-2</v>
      </c>
      <c r="AQ135" s="62">
        <f t="shared" si="50"/>
        <v>-0.55533146811907708</v>
      </c>
      <c r="AR135" s="62">
        <f t="shared" si="64"/>
        <v>6.8311393807108169</v>
      </c>
      <c r="AS135" s="62">
        <f t="shared" si="65"/>
        <v>0.691928506</v>
      </c>
      <c r="AT135" s="62">
        <f t="shared" si="66"/>
        <v>0.18752549140079644</v>
      </c>
      <c r="AU135" s="62">
        <f t="shared" si="51"/>
        <v>2.3372172425405478E-2</v>
      </c>
      <c r="AV135" s="62" t="str">
        <f t="shared" si="67"/>
        <v/>
      </c>
      <c r="AW135" s="62">
        <f t="shared" si="68"/>
        <v>0.63083</v>
      </c>
    </row>
    <row r="136" spans="1:49">
      <c r="A136" s="62">
        <v>2003</v>
      </c>
      <c r="B136" s="61">
        <v>1.2369000000000001</v>
      </c>
      <c r="C136" s="61">
        <v>7471</v>
      </c>
      <c r="D136" s="61">
        <v>474.407714</v>
      </c>
      <c r="E136" s="62">
        <v>2.5808634239999999</v>
      </c>
      <c r="F136">
        <v>0.58450366399999998</v>
      </c>
      <c r="G136" s="61"/>
      <c r="H136" s="61">
        <v>0.23932312274911435</v>
      </c>
      <c r="I136" s="61">
        <v>56.482199999999999</v>
      </c>
      <c r="J136" s="61">
        <v>48.308300000000003</v>
      </c>
      <c r="K136" s="61">
        <v>135.47200000000001</v>
      </c>
      <c r="L136" s="61">
        <v>128.595</v>
      </c>
      <c r="M136" s="61">
        <v>95.798917950000003</v>
      </c>
      <c r="N136" s="62">
        <f t="shared" si="58"/>
        <v>98.893961610882414</v>
      </c>
      <c r="O136" s="61">
        <v>123.9936283</v>
      </c>
      <c r="P136">
        <v>93.905531609999997</v>
      </c>
      <c r="Q136">
        <v>85.789505370000001</v>
      </c>
      <c r="R136">
        <v>88.681367940000001</v>
      </c>
      <c r="S136">
        <v>85.963737230000007</v>
      </c>
      <c r="T136">
        <v>82.484882319999997</v>
      </c>
      <c r="U136" s="74">
        <v>7.2899010000000004</v>
      </c>
      <c r="V136">
        <v>4.1487660000000002</v>
      </c>
      <c r="W136">
        <v>1627</v>
      </c>
      <c r="X136">
        <v>0.68517893600000002</v>
      </c>
      <c r="Y136">
        <v>88.174480000000003</v>
      </c>
      <c r="Z136" s="61">
        <v>0.09</v>
      </c>
      <c r="AB136" s="61">
        <v>0.62502000000000002</v>
      </c>
      <c r="AC136" s="63">
        <f t="shared" si="59"/>
        <v>2.5808634239999999E-2</v>
      </c>
      <c r="AD136" s="20">
        <f t="shared" si="74"/>
        <v>0.58450366399999998</v>
      </c>
      <c r="AE136" s="62" t="str">
        <f t="shared" si="60"/>
        <v/>
      </c>
      <c r="AF136" s="20">
        <f t="shared" si="71"/>
        <v>0.23932312274911435</v>
      </c>
      <c r="AG136" s="62">
        <f t="shared" si="61"/>
        <v>0.1190583507248788</v>
      </c>
      <c r="AH136" s="62">
        <f t="shared" si="62"/>
        <v>0.10182865618411931</v>
      </c>
      <c r="AI136" s="62">
        <f t="shared" si="72"/>
        <v>0.28556028075040957</v>
      </c>
      <c r="AJ136" s="62">
        <f t="shared" si="73"/>
        <v>0.27106431072914638</v>
      </c>
      <c r="AK136" s="62">
        <f t="shared" si="63"/>
        <v>1.4495970021263183E-2</v>
      </c>
      <c r="AL136" s="62">
        <f t="shared" si="69"/>
        <v>-3.0267812148040917E-3</v>
      </c>
      <c r="AM136" s="62">
        <f t="shared" si="70"/>
        <v>-2.3648677157941628E-2</v>
      </c>
      <c r="AN136" s="62">
        <f t="shared" si="70"/>
        <v>-5.281820435427618E-3</v>
      </c>
      <c r="AO136" s="62">
        <f t="shared" si="70"/>
        <v>-6.953777500217354E-3</v>
      </c>
      <c r="AP136" s="62">
        <f t="shared" si="70"/>
        <v>-2.2689760961335795E-2</v>
      </c>
      <c r="AQ136" s="62">
        <f t="shared" si="50"/>
        <v>-0.56367902505352185</v>
      </c>
      <c r="AR136" s="62">
        <f t="shared" si="64"/>
        <v>6.8308140821655163</v>
      </c>
      <c r="AS136" s="62">
        <f t="shared" si="65"/>
        <v>0.68517893600000002</v>
      </c>
      <c r="AT136" s="62">
        <f t="shared" si="66"/>
        <v>0.18586223916249389</v>
      </c>
      <c r="AU136" s="62">
        <f t="shared" si="51"/>
        <v>-6.785084713714285E-3</v>
      </c>
      <c r="AV136" s="62" t="str">
        <f t="shared" si="67"/>
        <v/>
      </c>
      <c r="AW136" s="62">
        <f t="shared" si="68"/>
        <v>0.62502000000000002</v>
      </c>
    </row>
    <row r="137" spans="1:49">
      <c r="A137" s="62">
        <v>2004</v>
      </c>
      <c r="B137" s="61">
        <v>1.1315999999999999</v>
      </c>
      <c r="C137" s="61">
        <v>7523</v>
      </c>
      <c r="D137" s="61">
        <v>488.748828</v>
      </c>
      <c r="E137" s="62">
        <v>2.6700007000000001</v>
      </c>
      <c r="F137">
        <v>0.58068466100000005</v>
      </c>
      <c r="G137" s="61"/>
      <c r="H137" s="61">
        <v>0.24470646912415586</v>
      </c>
      <c r="I137" s="61">
        <v>57.4221</v>
      </c>
      <c r="J137" s="61">
        <v>50.005499999999998</v>
      </c>
      <c r="K137" s="61">
        <v>146.31200000000001</v>
      </c>
      <c r="L137" s="61">
        <v>136.98699999999999</v>
      </c>
      <c r="M137" s="61">
        <v>97.674993259999994</v>
      </c>
      <c r="N137" s="62">
        <f t="shared" si="58"/>
        <v>99.235862790274965</v>
      </c>
      <c r="O137" s="61">
        <v>124.9868173</v>
      </c>
      <c r="P137">
        <v>94.597351829999994</v>
      </c>
      <c r="Q137">
        <v>87.200913720000003</v>
      </c>
      <c r="R137">
        <v>88.800898059999994</v>
      </c>
      <c r="S137">
        <v>86.592618130000005</v>
      </c>
      <c r="T137">
        <v>84.022317310000005</v>
      </c>
      <c r="U137" s="74">
        <v>7.3452989999999998</v>
      </c>
      <c r="V137">
        <v>4.1732940000000003</v>
      </c>
      <c r="W137">
        <v>1657</v>
      </c>
      <c r="X137">
        <v>0.66474223099999996</v>
      </c>
      <c r="Y137">
        <v>88.692930000000004</v>
      </c>
      <c r="Z137" s="61">
        <v>0.55000000000000004</v>
      </c>
      <c r="AB137" s="61">
        <v>0.67035</v>
      </c>
      <c r="AC137" s="63">
        <f t="shared" si="59"/>
        <v>2.6700007000000001E-2</v>
      </c>
      <c r="AD137" s="20">
        <f t="shared" si="74"/>
        <v>0.58068466100000005</v>
      </c>
      <c r="AE137" s="62" t="str">
        <f t="shared" si="60"/>
        <v/>
      </c>
      <c r="AF137" s="20">
        <f t="shared" si="71"/>
        <v>0.24470646912415586</v>
      </c>
      <c r="AG137" s="62">
        <f t="shared" si="61"/>
        <v>0.11748795436497701</v>
      </c>
      <c r="AH137" s="62">
        <f t="shared" si="62"/>
        <v>0.10231328882081739</v>
      </c>
      <c r="AI137" s="62">
        <f t="shared" si="72"/>
        <v>0.29936030864507773</v>
      </c>
      <c r="AJ137" s="62">
        <f t="shared" si="73"/>
        <v>0.28028097900625554</v>
      </c>
      <c r="AK137" s="62">
        <f t="shared" si="63"/>
        <v>1.9079329638822196E-2</v>
      </c>
      <c r="AL137" s="62">
        <f t="shared" si="69"/>
        <v>3.8889005034093869E-3</v>
      </c>
      <c r="AM137" s="62">
        <f t="shared" si="70"/>
        <v>1.2866837564103461E-2</v>
      </c>
      <c r="AN137" s="62">
        <f t="shared" si="70"/>
        <v>-2.1043347274069951E-3</v>
      </c>
      <c r="AO137" s="62">
        <f t="shared" si="70"/>
        <v>3.8377359700526165E-3</v>
      </c>
      <c r="AP137" s="62">
        <f t="shared" si="70"/>
        <v>1.5016126116264364E-2</v>
      </c>
      <c r="AQ137" s="62">
        <f t="shared" si="50"/>
        <v>-0.56535486472259555</v>
      </c>
      <c r="AR137" s="62">
        <f t="shared" si="64"/>
        <v>6.8474091527039675</v>
      </c>
      <c r="AS137" s="62">
        <f t="shared" si="65"/>
        <v>0.66474223099999996</v>
      </c>
      <c r="AT137" s="62">
        <f t="shared" si="66"/>
        <v>0.18146934564107028</v>
      </c>
      <c r="AU137" s="62">
        <f t="shared" si="51"/>
        <v>-2.5512877584414105E-3</v>
      </c>
      <c r="AV137" s="62" t="str">
        <f t="shared" si="67"/>
        <v/>
      </c>
      <c r="AW137" s="62">
        <f t="shared" si="68"/>
        <v>0.67035</v>
      </c>
    </row>
    <row r="138" spans="1:49">
      <c r="A138" s="62">
        <v>2005</v>
      </c>
      <c r="B138" s="61">
        <v>1.3143</v>
      </c>
      <c r="C138" s="61">
        <v>7571</v>
      </c>
      <c r="D138" s="61">
        <v>507.45305739999998</v>
      </c>
      <c r="E138" s="62">
        <v>2.6831359789999998</v>
      </c>
      <c r="F138">
        <v>0.57457544699999996</v>
      </c>
      <c r="G138" s="61"/>
      <c r="H138" s="61">
        <v>0.24453201970443347</v>
      </c>
      <c r="I138" s="61">
        <v>57.402299999999997</v>
      </c>
      <c r="J138" s="61">
        <v>52.861499999999999</v>
      </c>
      <c r="K138" s="61">
        <v>156.977</v>
      </c>
      <c r="L138" s="61">
        <v>149.09399999999999</v>
      </c>
      <c r="M138" s="61">
        <v>100</v>
      </c>
      <c r="N138" s="62">
        <f t="shared" si="58"/>
        <v>100</v>
      </c>
      <c r="O138" s="61">
        <v>126.4541625</v>
      </c>
      <c r="P138">
        <v>95.647823419999995</v>
      </c>
      <c r="Q138">
        <v>89.070527850000005</v>
      </c>
      <c r="R138">
        <v>89.546429090000004</v>
      </c>
      <c r="S138">
        <v>88.18210594</v>
      </c>
      <c r="T138">
        <v>86.939515259999993</v>
      </c>
      <c r="U138" s="74">
        <v>7.4086080000000001</v>
      </c>
      <c r="V138">
        <v>4.2223090000000001</v>
      </c>
      <c r="W138">
        <v>1652</v>
      </c>
      <c r="X138">
        <v>0.657747686</v>
      </c>
      <c r="Y138">
        <v>91.000140000000002</v>
      </c>
      <c r="Z138" s="61">
        <v>0.63</v>
      </c>
      <c r="AB138" s="61">
        <v>0.66962999999999995</v>
      </c>
      <c r="AC138" s="63">
        <f t="shared" si="59"/>
        <v>2.6831359789999999E-2</v>
      </c>
      <c r="AD138" s="20">
        <f t="shared" si="74"/>
        <v>0.57457544699999996</v>
      </c>
      <c r="AE138" s="62" t="str">
        <f t="shared" si="60"/>
        <v/>
      </c>
      <c r="AF138" s="20">
        <f t="shared" si="71"/>
        <v>0.24453201970443347</v>
      </c>
      <c r="AG138" s="62">
        <f t="shared" si="61"/>
        <v>0.1131184434952623</v>
      </c>
      <c r="AH138" s="62">
        <f t="shared" si="62"/>
        <v>0.10417022664291864</v>
      </c>
      <c r="AI138" s="62">
        <f t="shared" si="72"/>
        <v>0.30934289923149061</v>
      </c>
      <c r="AJ138" s="62">
        <f t="shared" si="73"/>
        <v>0.2938084574047144</v>
      </c>
      <c r="AK138" s="62">
        <f t="shared" si="63"/>
        <v>1.5534441826776213E-2</v>
      </c>
      <c r="AL138" s="62">
        <f t="shared" si="69"/>
        <v>3.3727406633556065E-3</v>
      </c>
      <c r="AM138" s="62">
        <f t="shared" si="70"/>
        <v>1.354297739696499E-2</v>
      </c>
      <c r="AN138" s="62">
        <f t="shared" si="70"/>
        <v>6.8977135116027582E-4</v>
      </c>
      <c r="AO138" s="62">
        <f t="shared" si="70"/>
        <v>1.0518774022107893E-2</v>
      </c>
      <c r="AP138" s="62">
        <f t="shared" si="70"/>
        <v>2.6459487191166642E-2</v>
      </c>
      <c r="AQ138" s="62">
        <f t="shared" si="50"/>
        <v>-0.56226043259962066</v>
      </c>
      <c r="AR138" s="62">
        <f t="shared" si="64"/>
        <v>6.8474815214813027</v>
      </c>
      <c r="AS138" s="62">
        <f t="shared" si="65"/>
        <v>0.657747686</v>
      </c>
      <c r="AT138" s="62">
        <f t="shared" si="66"/>
        <v>0.1793272080500426</v>
      </c>
      <c r="AU138" s="62">
        <f t="shared" si="51"/>
        <v>-2.1707169666411227E-3</v>
      </c>
      <c r="AV138" s="62" t="str">
        <f t="shared" si="67"/>
        <v/>
      </c>
      <c r="AW138" s="62">
        <f t="shared" si="68"/>
        <v>0.66962999999999995</v>
      </c>
    </row>
    <row r="139" spans="1:49">
      <c r="A139" s="62">
        <v>2006</v>
      </c>
      <c r="B139" s="61">
        <v>1.2202999999999999</v>
      </c>
      <c r="C139" s="61">
        <v>7619</v>
      </c>
      <c r="D139" s="61">
        <v>538.39044650000005</v>
      </c>
      <c r="E139" s="62">
        <v>2.693622526</v>
      </c>
      <c r="F139">
        <v>0.55674467900000002</v>
      </c>
      <c r="G139" s="61"/>
      <c r="H139" s="61">
        <v>0.24382085114291022</v>
      </c>
      <c r="I139" s="61">
        <v>54.344900000000003</v>
      </c>
      <c r="J139" s="61">
        <v>56.793599999999998</v>
      </c>
      <c r="K139" s="61">
        <v>177.47499999999999</v>
      </c>
      <c r="L139" s="61">
        <v>165.41</v>
      </c>
      <c r="M139" s="61">
        <v>103.33808809999999</v>
      </c>
      <c r="N139" s="62">
        <f t="shared" si="58"/>
        <v>102.02258465999844</v>
      </c>
      <c r="O139" s="61">
        <v>127.7958412</v>
      </c>
      <c r="P139">
        <v>96.845772670000002</v>
      </c>
      <c r="Q139">
        <v>93.634972829999995</v>
      </c>
      <c r="R139">
        <v>90.911476109999995</v>
      </c>
      <c r="S139">
        <v>92.508612709999994</v>
      </c>
      <c r="T139">
        <v>92.319087249999995</v>
      </c>
      <c r="U139" s="74">
        <v>7.4803170000000003</v>
      </c>
      <c r="V139">
        <v>4.3332100000000002</v>
      </c>
      <c r="W139">
        <v>1643</v>
      </c>
      <c r="X139">
        <v>0.64123868900000003</v>
      </c>
      <c r="Y139">
        <v>95.181010000000001</v>
      </c>
      <c r="Z139" s="61">
        <v>1.94</v>
      </c>
      <c r="AB139" s="61">
        <v>0.59731000000000001</v>
      </c>
      <c r="AC139" s="63">
        <f t="shared" si="59"/>
        <v>2.6936225259999998E-2</v>
      </c>
      <c r="AD139" s="20">
        <f t="shared" si="74"/>
        <v>0.55674467900000002</v>
      </c>
      <c r="AE139" s="62" t="str">
        <f t="shared" si="60"/>
        <v/>
      </c>
      <c r="AF139" s="20">
        <f t="shared" si="71"/>
        <v>0.24382085114291022</v>
      </c>
      <c r="AG139" s="62">
        <f t="shared" si="61"/>
        <v>0.10093956969944116</v>
      </c>
      <c r="AH139" s="62">
        <f t="shared" si="62"/>
        <v>0.10548775590132986</v>
      </c>
      <c r="AI139" s="62">
        <f t="shared" si="72"/>
        <v>0.3296399502512346</v>
      </c>
      <c r="AJ139" s="62">
        <f t="shared" si="73"/>
        <v>0.30723056301482865</v>
      </c>
      <c r="AK139" s="62">
        <f t="shared" si="63"/>
        <v>2.2409387236405953E-2</v>
      </c>
      <c r="AL139" s="62">
        <f t="shared" si="69"/>
        <v>-7.5772202961882683E-3</v>
      </c>
      <c r="AM139" s="62">
        <f t="shared" si="70"/>
        <v>2.9951430357087635E-2</v>
      </c>
      <c r="AN139" s="62">
        <f t="shared" si="70"/>
        <v>-4.8950295255571164E-3</v>
      </c>
      <c r="AO139" s="62">
        <f t="shared" si="70"/>
        <v>2.7873667609349596E-2</v>
      </c>
      <c r="AP139" s="62">
        <f t="shared" si="70"/>
        <v>4.0014244906352185E-2</v>
      </c>
      <c r="AQ139" s="62">
        <f t="shared" si="50"/>
        <v>-0.54596656391760867</v>
      </c>
      <c r="AR139" s="62">
        <f t="shared" si="64"/>
        <v>6.8583125541196592</v>
      </c>
      <c r="AS139" s="62">
        <f t="shared" si="65"/>
        <v>0.64123868900000003</v>
      </c>
      <c r="AT139" s="62">
        <f t="shared" si="66"/>
        <v>0.17678807382032546</v>
      </c>
      <c r="AU139" s="62">
        <f t="shared" si="51"/>
        <v>-1.3724021022058993E-2</v>
      </c>
      <c r="AV139" s="62" t="str">
        <f t="shared" si="67"/>
        <v/>
      </c>
      <c r="AW139" s="62">
        <f t="shared" si="68"/>
        <v>0.59731000000000001</v>
      </c>
    </row>
    <row r="140" spans="1:49">
      <c r="A140" s="62">
        <v>2007</v>
      </c>
      <c r="B140" s="61">
        <v>1.1254999999999999</v>
      </c>
      <c r="C140" s="61">
        <v>7687</v>
      </c>
      <c r="D140" s="61">
        <v>573.39788669999996</v>
      </c>
      <c r="E140" s="62">
        <v>2.7041489190000001</v>
      </c>
      <c r="F140">
        <v>0.54213548</v>
      </c>
      <c r="G140" s="61"/>
      <c r="H140" s="61">
        <v>0.24515791310417029</v>
      </c>
      <c r="I140" s="61">
        <v>62.808900000000001</v>
      </c>
      <c r="J140" s="61">
        <v>58.050400000000003</v>
      </c>
      <c r="K140" s="61">
        <v>197.53299999999999</v>
      </c>
      <c r="L140" s="61">
        <v>183.578</v>
      </c>
      <c r="M140" s="61">
        <v>106.6300104</v>
      </c>
      <c r="N140" s="62">
        <f t="shared" si="58"/>
        <v>104.37034716793544</v>
      </c>
      <c r="O140" s="61">
        <v>128.73897450000001</v>
      </c>
      <c r="P140">
        <v>98.140900259999995</v>
      </c>
      <c r="Q140">
        <v>99.095179029999997</v>
      </c>
      <c r="R140">
        <v>92.911626089999999</v>
      </c>
      <c r="S140">
        <v>96.118126950000004</v>
      </c>
      <c r="T140">
        <v>96.881429839999996</v>
      </c>
      <c r="U140" s="74">
        <v>7.5601409999999998</v>
      </c>
      <c r="V140">
        <v>4.4629979999999998</v>
      </c>
      <c r="W140">
        <v>1633</v>
      </c>
      <c r="X140">
        <v>0.62891823099999999</v>
      </c>
      <c r="Y140">
        <v>100.48350000000001</v>
      </c>
      <c r="Z140" s="61">
        <v>2</v>
      </c>
      <c r="AB140" s="61">
        <v>0.53258000000000005</v>
      </c>
      <c r="AC140" s="63">
        <f t="shared" si="59"/>
        <v>2.704148919E-2</v>
      </c>
      <c r="AD140" s="20">
        <f t="shared" si="74"/>
        <v>0.54213548</v>
      </c>
      <c r="AE140" s="62" t="str">
        <f t="shared" si="60"/>
        <v/>
      </c>
      <c r="AF140" s="20">
        <f t="shared" si="71"/>
        <v>0.24515791310417029</v>
      </c>
      <c r="AG140" s="62">
        <f t="shared" si="61"/>
        <v>0.10953807374749086</v>
      </c>
      <c r="AH140" s="62">
        <f t="shared" si="62"/>
        <v>0.10123929882980506</v>
      </c>
      <c r="AI140" s="62">
        <f t="shared" si="72"/>
        <v>0.3444955145140754</v>
      </c>
      <c r="AJ140" s="62">
        <f t="shared" si="73"/>
        <v>0.32015813845516922</v>
      </c>
      <c r="AK140" s="62">
        <f t="shared" si="63"/>
        <v>2.4337376058906179E-2</v>
      </c>
      <c r="AL140" s="62">
        <f t="shared" si="69"/>
        <v>-9.4669339753700385E-3</v>
      </c>
      <c r="AM140" s="62">
        <f t="shared" si="70"/>
        <v>3.3925440446224919E-2</v>
      </c>
      <c r="AN140" s="62">
        <f t="shared" si="70"/>
        <v>-9.8885590908077883E-4</v>
      </c>
      <c r="AO140" s="62">
        <f t="shared" si="70"/>
        <v>1.5524776401387858E-2</v>
      </c>
      <c r="AP140" s="62">
        <f t="shared" si="70"/>
        <v>2.5485544973248366E-2</v>
      </c>
      <c r="AQ140" s="62">
        <f t="shared" si="50"/>
        <v>-0.52706910329319723</v>
      </c>
      <c r="AR140" s="62">
        <f t="shared" si="64"/>
        <v>6.871104989677268</v>
      </c>
      <c r="AS140" s="62">
        <f t="shared" si="65"/>
        <v>0.62891823099999999</v>
      </c>
      <c r="AT140" s="62">
        <f t="shared" si="66"/>
        <v>0.17524218754676482</v>
      </c>
      <c r="AU140" s="62">
        <f t="shared" si="51"/>
        <v>-3.3513971354829086E-3</v>
      </c>
      <c r="AV140" s="62" t="str">
        <f t="shared" si="67"/>
        <v/>
      </c>
      <c r="AW140" s="62">
        <f t="shared" si="68"/>
        <v>0.53258000000000005</v>
      </c>
    </row>
    <row r="141" spans="1:49">
      <c r="A141" s="62">
        <v>2008</v>
      </c>
      <c r="B141" s="61">
        <v>1.0637000000000001</v>
      </c>
      <c r="C141" s="61">
        <v>7786</v>
      </c>
      <c r="D141" s="61">
        <v>596.79642890000002</v>
      </c>
      <c r="E141" s="62">
        <v>2.7100012269999998</v>
      </c>
      <c r="F141">
        <v>0.53810671600000004</v>
      </c>
      <c r="G141" s="61"/>
      <c r="H141" s="61">
        <v>0.24188148644124541</v>
      </c>
      <c r="I141" s="61">
        <v>61.018500000000003</v>
      </c>
      <c r="J141" s="61">
        <v>66.156899999999993</v>
      </c>
      <c r="K141" s="61">
        <v>206.33</v>
      </c>
      <c r="L141" s="61">
        <v>186.88337100000001</v>
      </c>
      <c r="M141" s="61">
        <v>107.55227170000001</v>
      </c>
      <c r="N141" s="62">
        <f t="shared" si="58"/>
        <v>106.32847892917505</v>
      </c>
      <c r="O141" s="61">
        <v>131.868619</v>
      </c>
      <c r="P141">
        <v>100.0287464</v>
      </c>
      <c r="Q141">
        <v>101.71585450000001</v>
      </c>
      <c r="R141">
        <v>96.965642000000003</v>
      </c>
      <c r="S141">
        <v>98.59012817</v>
      </c>
      <c r="T141">
        <v>100.3130201</v>
      </c>
      <c r="U141" s="74">
        <v>7.6465420000000002</v>
      </c>
      <c r="V141">
        <v>4.5737690000000004</v>
      </c>
      <c r="W141">
        <v>1623</v>
      </c>
      <c r="X141">
        <v>0.63328504600000002</v>
      </c>
      <c r="Y141">
        <v>106.803</v>
      </c>
      <c r="Z141" s="61">
        <v>0.01</v>
      </c>
      <c r="AB141" s="61">
        <v>0.48653999999999997</v>
      </c>
      <c r="AC141" s="63">
        <f t="shared" si="59"/>
        <v>2.7100012269999998E-2</v>
      </c>
      <c r="AD141" s="20">
        <f t="shared" si="74"/>
        <v>0.53810671600000004</v>
      </c>
      <c r="AE141" s="62" t="str">
        <f t="shared" si="60"/>
        <v/>
      </c>
      <c r="AF141" s="20">
        <f t="shared" si="71"/>
        <v>0.24188148644124541</v>
      </c>
      <c r="AG141" s="62">
        <f t="shared" si="61"/>
        <v>0.10224340670480846</v>
      </c>
      <c r="AH141" s="62">
        <f t="shared" si="62"/>
        <v>0.11085337779573967</v>
      </c>
      <c r="AI141" s="62">
        <f t="shared" si="72"/>
        <v>0.34572928055267055</v>
      </c>
      <c r="AJ141" s="62">
        <f t="shared" si="73"/>
        <v>0.31314425145683039</v>
      </c>
      <c r="AK141" s="62">
        <f t="shared" si="63"/>
        <v>3.2585029095840157E-2</v>
      </c>
      <c r="AL141" s="62">
        <f t="shared" si="69"/>
        <v>4.6584861131859616E-4</v>
      </c>
      <c r="AM141" s="62">
        <f t="shared" si="70"/>
        <v>7.5148368426129616E-3</v>
      </c>
      <c r="AN141" s="62">
        <f t="shared" si="70"/>
        <v>2.4120369070706457E-2</v>
      </c>
      <c r="AO141" s="62">
        <f t="shared" si="70"/>
        <v>6.8056562921052924E-3</v>
      </c>
      <c r="AP141" s="62">
        <f t="shared" si="70"/>
        <v>1.6220083870212683E-2</v>
      </c>
      <c r="AQ141" s="62">
        <f t="shared" si="50"/>
        <v>-0.51391592801691199</v>
      </c>
      <c r="AR141" s="62">
        <f t="shared" si="64"/>
        <v>6.878115639497679</v>
      </c>
      <c r="AS141" s="62">
        <f t="shared" si="65"/>
        <v>0.63328504600000002</v>
      </c>
      <c r="AT141" s="62">
        <f t="shared" si="66"/>
        <v>0.17896052125656409</v>
      </c>
      <c r="AU141" s="62">
        <f t="shared" si="51"/>
        <v>1.4124437746977497E-3</v>
      </c>
      <c r="AV141" s="62" t="str">
        <f t="shared" si="67"/>
        <v/>
      </c>
      <c r="AW141" s="62">
        <f t="shared" si="68"/>
        <v>0.48653999999999997</v>
      </c>
    </row>
    <row r="142" spans="1:49">
      <c r="A142" s="62">
        <v>2009</v>
      </c>
      <c r="B142" s="61">
        <v>1.0305</v>
      </c>
      <c r="C142" s="61">
        <v>7883</v>
      </c>
      <c r="D142" s="61">
        <v>587.36216520000005</v>
      </c>
      <c r="E142" s="62">
        <v>2.8260539530000002</v>
      </c>
      <c r="F142">
        <v>0.55153771399999996</v>
      </c>
      <c r="G142" s="61"/>
      <c r="H142" s="61">
        <v>0.2270482030318515</v>
      </c>
      <c r="I142" s="61">
        <v>60.793799999999997</v>
      </c>
      <c r="J142" s="61">
        <v>64.431100000000001</v>
      </c>
      <c r="K142" s="61">
        <v>180.533918</v>
      </c>
      <c r="L142" s="61">
        <v>160.18696399999999</v>
      </c>
      <c r="M142" s="61">
        <v>103.85653259999999</v>
      </c>
      <c r="N142" s="62">
        <f t="shared" si="58"/>
        <v>107.03800236006458</v>
      </c>
      <c r="O142" s="61">
        <v>131.242243</v>
      </c>
      <c r="P142">
        <v>99.503398950000005</v>
      </c>
      <c r="Q142">
        <v>99.348087949999993</v>
      </c>
      <c r="R142">
        <v>98.567055089999997</v>
      </c>
      <c r="S142">
        <v>98.155728870000004</v>
      </c>
      <c r="T142">
        <v>97.563635090000005</v>
      </c>
      <c r="U142" s="74">
        <v>7.7373159999999999</v>
      </c>
      <c r="V142">
        <v>4.5992649999999999</v>
      </c>
      <c r="W142">
        <v>1615</v>
      </c>
      <c r="X142">
        <v>0.65947222699999997</v>
      </c>
      <c r="Y142">
        <v>110.8985</v>
      </c>
      <c r="Z142" s="61">
        <v>0.05</v>
      </c>
      <c r="AB142" s="61">
        <v>0.47874</v>
      </c>
      <c r="AC142" s="63">
        <f t="shared" si="59"/>
        <v>2.8260539530000003E-2</v>
      </c>
      <c r="AD142" s="20">
        <f t="shared" si="74"/>
        <v>0.55153771399999996</v>
      </c>
      <c r="AE142" s="62" t="str">
        <f t="shared" si="60"/>
        <v/>
      </c>
      <c r="AF142" s="20">
        <f t="shared" si="71"/>
        <v>0.2270482030318515</v>
      </c>
      <c r="AG142" s="62">
        <f t="shared" si="61"/>
        <v>0.10350309162201378</v>
      </c>
      <c r="AH142" s="62">
        <f t="shared" si="62"/>
        <v>0.10969569341951206</v>
      </c>
      <c r="AI142" s="62">
        <f t="shared" si="72"/>
        <v>0.30736388670612996</v>
      </c>
      <c r="AJ142" s="62">
        <f t="shared" si="73"/>
        <v>0.27272264624919351</v>
      </c>
      <c r="AK142" s="62">
        <f t="shared" si="63"/>
        <v>3.4641240456936451E-2</v>
      </c>
      <c r="AL142" s="62">
        <f t="shared" si="69"/>
        <v>-1.1916578075011902E-2</v>
      </c>
      <c r="AM142" s="62">
        <f t="shared" si="70"/>
        <v>-3.0204235755912495E-2</v>
      </c>
      <c r="AN142" s="62">
        <f t="shared" si="70"/>
        <v>9.7295960481278178E-3</v>
      </c>
      <c r="AO142" s="62">
        <f t="shared" si="70"/>
        <v>-1.1066622359248966E-2</v>
      </c>
      <c r="AP142" s="62">
        <f t="shared" si="70"/>
        <v>-3.4441438689104577E-2</v>
      </c>
      <c r="AQ142" s="62">
        <f t="shared" si="50"/>
        <v>-0.52015834931741456</v>
      </c>
      <c r="AR142" s="62">
        <f t="shared" si="64"/>
        <v>6.8669318863393425</v>
      </c>
      <c r="AS142" s="62">
        <f t="shared" si="65"/>
        <v>0.65947222699999997</v>
      </c>
      <c r="AT142" s="62">
        <f t="shared" si="66"/>
        <v>0.18880770088798357</v>
      </c>
      <c r="AU142" s="62">
        <f t="shared" si="51"/>
        <v>-6.5507732793845313E-3</v>
      </c>
      <c r="AV142" s="62" t="str">
        <f t="shared" si="67"/>
        <v/>
      </c>
      <c r="AW142" s="62">
        <f t="shared" si="68"/>
        <v>0.47874</v>
      </c>
    </row>
    <row r="143" spans="1:49">
      <c r="A143" s="62">
        <v>2010</v>
      </c>
      <c r="B143" s="61">
        <v>0.93959999999999999</v>
      </c>
      <c r="C143" s="61">
        <v>7969</v>
      </c>
      <c r="D143" s="61">
        <v>608.25509999999997</v>
      </c>
      <c r="E143" s="62">
        <v>2.9418208579999998</v>
      </c>
      <c r="F143">
        <v>0.54540061200000001</v>
      </c>
      <c r="G143" s="61"/>
      <c r="H143" s="61">
        <v>0.22834515756475829</v>
      </c>
      <c r="I143" s="61">
        <v>62.457372800000002</v>
      </c>
      <c r="J143" s="61">
        <v>65.818780399999994</v>
      </c>
      <c r="K143" s="61">
        <v>193.25299999999999</v>
      </c>
      <c r="L143" s="61">
        <v>173.685</v>
      </c>
      <c r="M143" s="61">
        <v>105.8666072</v>
      </c>
      <c r="N143" s="62">
        <f t="shared" si="58"/>
        <v>107.56731042658892</v>
      </c>
      <c r="O143" s="61">
        <v>132.13994</v>
      </c>
      <c r="P143">
        <v>99.963061780000004</v>
      </c>
      <c r="Q143">
        <v>98.404055619999994</v>
      </c>
      <c r="R143">
        <v>99.391697800000003</v>
      </c>
      <c r="S143">
        <v>100.4555706</v>
      </c>
      <c r="T143">
        <v>99.976135740000004</v>
      </c>
      <c r="U143" s="74">
        <v>7.8305340000000001</v>
      </c>
      <c r="V143">
        <v>4.6338090000000003</v>
      </c>
      <c r="W143">
        <v>1613</v>
      </c>
      <c r="X143">
        <v>0.63843226399999997</v>
      </c>
      <c r="Y143">
        <v>112.3871</v>
      </c>
      <c r="Z143" s="61">
        <v>0.04</v>
      </c>
      <c r="AB143" s="61">
        <v>0.47110999999999997</v>
      </c>
      <c r="AC143" s="63">
        <f t="shared" si="59"/>
        <v>2.9418208579999997E-2</v>
      </c>
      <c r="AD143" s="20">
        <f t="shared" si="74"/>
        <v>0.54540061200000001</v>
      </c>
      <c r="AE143" s="62" t="str">
        <f t="shared" si="60"/>
        <v/>
      </c>
      <c r="AF143" s="20">
        <f t="shared" si="71"/>
        <v>0.22834515756475829</v>
      </c>
      <c r="AG143" s="62">
        <f t="shared" si="61"/>
        <v>0.10268285921482616</v>
      </c>
      <c r="AH143" s="62">
        <f t="shared" si="62"/>
        <v>0.10820917144796648</v>
      </c>
      <c r="AI143" s="62">
        <f t="shared" si="72"/>
        <v>0.31771702366326232</v>
      </c>
      <c r="AJ143" s="62">
        <f t="shared" si="73"/>
        <v>0.28554631107901934</v>
      </c>
      <c r="AK143" s="62">
        <f t="shared" si="63"/>
        <v>3.2170712584242978E-2</v>
      </c>
      <c r="AL143" s="62">
        <f t="shared" si="69"/>
        <v>-3.23929807418748E-4</v>
      </c>
      <c r="AM143" s="62">
        <f t="shared" si="70"/>
        <v>-1.448056583147387E-2</v>
      </c>
      <c r="AN143" s="62">
        <f t="shared" si="70"/>
        <v>3.3986466614476496E-3</v>
      </c>
      <c r="AO143" s="62">
        <f t="shared" si="70"/>
        <v>1.8227397158118996E-2</v>
      </c>
      <c r="AP143" s="62">
        <f t="shared" si="70"/>
        <v>1.9493820735237297E-2</v>
      </c>
      <c r="AQ143" s="62">
        <f t="shared" si="50"/>
        <v>-0.52465149884129536</v>
      </c>
      <c r="AR143" s="62">
        <f t="shared" si="64"/>
        <v>6.8611995792839133</v>
      </c>
      <c r="AS143" s="62">
        <f t="shared" si="65"/>
        <v>0.63843226399999997</v>
      </c>
      <c r="AT143" s="62">
        <f t="shared" si="66"/>
        <v>0.1847696796952463</v>
      </c>
      <c r="AU143" s="62">
        <f t="shared" si="51"/>
        <v>-4.4328614744959596E-3</v>
      </c>
      <c r="AV143" s="62" t="str">
        <f t="shared" si="67"/>
        <v/>
      </c>
      <c r="AW143" s="62">
        <f t="shared" si="68"/>
        <v>0.47110999999999997</v>
      </c>
    </row>
    <row r="144" spans="1:49">
      <c r="A144" s="62">
        <v>2011</v>
      </c>
      <c r="B144" s="61">
        <v>0.94089999999999996</v>
      </c>
      <c r="C144" s="61">
        <v>8055</v>
      </c>
      <c r="D144" s="61">
        <v>621.34839999999997</v>
      </c>
      <c r="E144" s="62">
        <v>3.0621806149999999</v>
      </c>
      <c r="F144">
        <v>0.53922703999999999</v>
      </c>
      <c r="G144" s="61"/>
      <c r="H144" s="61">
        <v>0.23386705482775352</v>
      </c>
      <c r="I144" s="61">
        <v>66.2413588</v>
      </c>
      <c r="J144" s="61">
        <v>66.6224548</v>
      </c>
      <c r="K144" s="61">
        <v>197.90700000000001</v>
      </c>
      <c r="L144" s="61">
        <v>174.38800000000001</v>
      </c>
      <c r="M144" s="61">
        <v>106.4683216</v>
      </c>
      <c r="N144" s="62">
        <f t="shared" si="58"/>
        <v>108.09524856813388</v>
      </c>
      <c r="O144" s="61">
        <v>132.4385762</v>
      </c>
      <c r="P144">
        <v>99.999996999999993</v>
      </c>
      <c r="Q144">
        <v>100</v>
      </c>
      <c r="R144">
        <v>100</v>
      </c>
      <c r="S144">
        <v>99.999997539999995</v>
      </c>
      <c r="T144">
        <v>99.999994360000002</v>
      </c>
      <c r="U144" s="74">
        <v>7.9258129999999998</v>
      </c>
      <c r="V144">
        <v>4.7554210000000001</v>
      </c>
      <c r="W144">
        <v>1607</v>
      </c>
      <c r="X144">
        <v>0.64611786599999999</v>
      </c>
      <c r="Y144">
        <v>115.8541</v>
      </c>
      <c r="Z144" s="61">
        <v>7.0000000000000007E-2</v>
      </c>
      <c r="AB144" s="61">
        <v>0.47395999999999999</v>
      </c>
      <c r="AC144" s="63">
        <f t="shared" si="59"/>
        <v>3.062180615E-2</v>
      </c>
      <c r="AD144" s="20">
        <f t="shared" si="74"/>
        <v>0.53922703999999999</v>
      </c>
      <c r="AE144" s="62" t="str">
        <f t="shared" si="60"/>
        <v/>
      </c>
      <c r="AF144" s="20">
        <f t="shared" si="71"/>
        <v>0.23386705482775352</v>
      </c>
      <c r="AG144" s="62">
        <f t="shared" si="61"/>
        <v>0.10660904381503196</v>
      </c>
      <c r="AH144" s="62">
        <f t="shared" si="62"/>
        <v>0.10722238087359685</v>
      </c>
      <c r="AI144" s="62">
        <f t="shared" si="72"/>
        <v>0.31851212620809843</v>
      </c>
      <c r="AJ144" s="62">
        <f t="shared" si="73"/>
        <v>0.28066057625641266</v>
      </c>
      <c r="AK144" s="62">
        <f t="shared" si="63"/>
        <v>3.785154995168577E-2</v>
      </c>
      <c r="AL144" s="62">
        <f t="shared" si="69"/>
        <v>-4.526554074615826E-3</v>
      </c>
      <c r="AM144" s="62">
        <f t="shared" si="70"/>
        <v>1.1192192615794096E-2</v>
      </c>
      <c r="AN144" s="62">
        <f t="shared" si="70"/>
        <v>1.2056244396229066E-3</v>
      </c>
      <c r="AO144" s="62">
        <f t="shared" si="70"/>
        <v>-9.4413592942181948E-3</v>
      </c>
      <c r="AP144" s="62">
        <f t="shared" si="70"/>
        <v>-4.6573598333499314E-3</v>
      </c>
      <c r="AQ144" s="62">
        <f t="shared" si="50"/>
        <v>-0.51083967079375758</v>
      </c>
      <c r="AR144" s="62">
        <f t="shared" si="64"/>
        <v>6.8712846949437552</v>
      </c>
      <c r="AS144" s="62">
        <f t="shared" si="65"/>
        <v>0.64611786599999999</v>
      </c>
      <c r="AT144" s="62">
        <f t="shared" si="66"/>
        <v>0.18645594001690519</v>
      </c>
      <c r="AU144" s="62">
        <f t="shared" si="51"/>
        <v>-4.4959745130245818E-3</v>
      </c>
      <c r="AV144" s="62" t="str">
        <f t="shared" si="67"/>
        <v/>
      </c>
      <c r="AW144" s="62">
        <f t="shared" si="68"/>
        <v>0.47395999999999999</v>
      </c>
    </row>
    <row r="145" spans="1:49">
      <c r="A145" s="62">
        <v>2012</v>
      </c>
      <c r="B145" s="61">
        <v>0.91659999999999997</v>
      </c>
      <c r="C145" s="61">
        <v>8141</v>
      </c>
      <c r="D145" s="61">
        <v>626.17880000000002</v>
      </c>
      <c r="E145" s="62">
        <v>3.189999297</v>
      </c>
      <c r="F145">
        <v>0.54312989899999997</v>
      </c>
      <c r="G145" s="61">
        <v>2.6</v>
      </c>
      <c r="H145" s="61">
        <v>0.23701090442591405</v>
      </c>
      <c r="I145" s="61">
        <v>64.737138000000002</v>
      </c>
      <c r="J145" s="61">
        <v>65.813924200000002</v>
      </c>
      <c r="K145" s="61">
        <v>200.61233999999999</v>
      </c>
      <c r="L145" s="61">
        <v>176.78106</v>
      </c>
      <c r="M145" s="61">
        <v>106.40358519999999</v>
      </c>
      <c r="N145" s="62">
        <f t="shared" si="58"/>
        <v>107.8503891514133</v>
      </c>
      <c r="O145" s="61">
        <v>131.5128306</v>
      </c>
      <c r="P145">
        <v>98.924032729999993</v>
      </c>
      <c r="Q145">
        <v>101.3924281</v>
      </c>
      <c r="R145">
        <v>101.4766606</v>
      </c>
      <c r="S145">
        <v>102.16084360000001</v>
      </c>
      <c r="T145">
        <v>102.7832743</v>
      </c>
      <c r="U145" s="74">
        <v>8.0226279999999992</v>
      </c>
      <c r="V145">
        <v>4.8390399999999998</v>
      </c>
      <c r="W145">
        <v>1592</v>
      </c>
      <c r="X145">
        <v>0.65419876600000004</v>
      </c>
      <c r="Y145">
        <v>116.8552</v>
      </c>
      <c r="Z145" s="61">
        <v>-0.02</v>
      </c>
      <c r="AB145" s="61">
        <v>0.48225000000000001</v>
      </c>
      <c r="AC145" s="63">
        <f t="shared" si="59"/>
        <v>3.1899992969999999E-2</v>
      </c>
      <c r="AD145" s="20">
        <f t="shared" si="74"/>
        <v>0.54312989899999997</v>
      </c>
      <c r="AE145" s="62">
        <f t="shared" si="60"/>
        <v>2.6000000000000002E-2</v>
      </c>
      <c r="AF145" s="20">
        <f t="shared" si="71"/>
        <v>0.23701090442591405</v>
      </c>
      <c r="AG145" s="62">
        <f t="shared" si="61"/>
        <v>0.10338442949521766</v>
      </c>
      <c r="AH145" s="62">
        <f t="shared" si="62"/>
        <v>0.10510404408453304</v>
      </c>
      <c r="AI145" s="62">
        <f t="shared" si="72"/>
        <v>0.32037549019545214</v>
      </c>
      <c r="AJ145" s="62">
        <f t="shared" si="73"/>
        <v>0.28231722313179558</v>
      </c>
      <c r="AK145" s="62">
        <f t="shared" si="63"/>
        <v>3.8058267063656559E-2</v>
      </c>
      <c r="AL145" s="62">
        <f t="shared" si="69"/>
        <v>-8.5501580320006404E-3</v>
      </c>
      <c r="AM145" s="62">
        <f t="shared" si="70"/>
        <v>1.6096017354640633E-2</v>
      </c>
      <c r="AN145" s="62">
        <f t="shared" si="70"/>
        <v>1.6926429768677788E-2</v>
      </c>
      <c r="AO145" s="62">
        <f t="shared" si="70"/>
        <v>2.3646096481059878E-2</v>
      </c>
      <c r="AP145" s="62">
        <f t="shared" si="70"/>
        <v>2.9720297377683544E-2</v>
      </c>
      <c r="AQ145" s="62">
        <f t="shared" si="50"/>
        <v>-0.50554969505308733</v>
      </c>
      <c r="AR145" s="62">
        <f t="shared" si="64"/>
        <v>6.8671966713512411</v>
      </c>
      <c r="AS145" s="62">
        <f t="shared" si="65"/>
        <v>0.65419876600000004</v>
      </c>
      <c r="AT145" s="62">
        <f t="shared" si="66"/>
        <v>0.18661634664092747</v>
      </c>
      <c r="AU145" s="62">
        <f t="shared" si="51"/>
        <v>2.9677885438787379E-3</v>
      </c>
      <c r="AV145" s="62" t="str">
        <f t="shared" si="67"/>
        <v/>
      </c>
      <c r="AW145" s="62">
        <f t="shared" si="68"/>
        <v>0.48225000000000001</v>
      </c>
    </row>
    <row r="146" spans="1:49">
      <c r="A146" s="62">
        <v>2013</v>
      </c>
      <c r="B146" s="61">
        <v>0.89149999999999996</v>
      </c>
      <c r="C146" s="61">
        <v>8235</v>
      </c>
      <c r="D146" s="61">
        <v>638.36490000000003</v>
      </c>
      <c r="E146" s="62">
        <v>3.2484923280000002</v>
      </c>
      <c r="F146">
        <v>0.54265221299999999</v>
      </c>
      <c r="G146" s="61">
        <v>2.65</v>
      </c>
      <c r="H146" s="61">
        <v>0.23503465658475109</v>
      </c>
      <c r="I146" s="61">
        <v>67.038613799999993</v>
      </c>
      <c r="J146" s="61">
        <v>67.964907199999999</v>
      </c>
      <c r="K146" s="61">
        <v>201.21331000000001</v>
      </c>
      <c r="L146" s="61">
        <v>177.64211</v>
      </c>
      <c r="M146" s="61">
        <v>107.135186</v>
      </c>
      <c r="N146" s="62">
        <f t="shared" si="58"/>
        <v>107.95198710205536</v>
      </c>
      <c r="O146" s="61">
        <v>131.2248175</v>
      </c>
      <c r="P146">
        <v>98.370024970000003</v>
      </c>
      <c r="Q146">
        <v>105.8504068</v>
      </c>
      <c r="R146">
        <v>101.6848866</v>
      </c>
      <c r="S146">
        <v>96.910034269999997</v>
      </c>
      <c r="T146">
        <v>97.550186060000001</v>
      </c>
      <c r="U146" s="74">
        <v>8.1187190000000005</v>
      </c>
      <c r="V146">
        <v>4.9158569999999999</v>
      </c>
      <c r="W146">
        <v>1576</v>
      </c>
      <c r="X146">
        <v>0.65419876600000004</v>
      </c>
      <c r="Y146">
        <v>115.8712</v>
      </c>
      <c r="Z146" s="61">
        <v>0.01</v>
      </c>
      <c r="AB146" s="61">
        <v>0.47083999999999998</v>
      </c>
      <c r="AC146" s="63">
        <f t="shared" si="59"/>
        <v>3.2484923280000001E-2</v>
      </c>
      <c r="AD146" s="20">
        <f t="shared" si="74"/>
        <v>0.54265221299999999</v>
      </c>
      <c r="AE146" s="62">
        <f t="shared" si="60"/>
        <v>2.6499999999999999E-2</v>
      </c>
      <c r="AF146" s="20">
        <f t="shared" si="71"/>
        <v>0.23503465658475109</v>
      </c>
      <c r="AG146" s="62">
        <f t="shared" si="61"/>
        <v>0.10501613387578168</v>
      </c>
      <c r="AH146" s="62">
        <f t="shared" si="62"/>
        <v>0.10646717449533957</v>
      </c>
      <c r="AI146" s="62">
        <f t="shared" si="72"/>
        <v>0.31520108640058375</v>
      </c>
      <c r="AJ146" s="62">
        <f t="shared" si="73"/>
        <v>0.2782767504917642</v>
      </c>
      <c r="AK146" s="62">
        <f t="shared" si="63"/>
        <v>3.692433590881955E-2</v>
      </c>
      <c r="AL146" s="62">
        <f t="shared" si="69"/>
        <v>-6.5576593626105652E-3</v>
      </c>
      <c r="AM146" s="62">
        <f t="shared" si="70"/>
        <v>4.2086842636353594E-2</v>
      </c>
      <c r="AN146" s="62">
        <f t="shared" si="70"/>
        <v>1.1082738162077842E-3</v>
      </c>
      <c r="AO146" s="62">
        <f t="shared" si="70"/>
        <v>-5.3706986264384748E-2</v>
      </c>
      <c r="AP146" s="62">
        <f t="shared" si="70"/>
        <v>-5.3197247337604343E-2</v>
      </c>
      <c r="AQ146" s="62">
        <f t="shared" si="50"/>
        <v>-0.50170628051698463</v>
      </c>
      <c r="AR146" s="62">
        <f t="shared" si="64"/>
        <v>6.8609389899008395</v>
      </c>
      <c r="AS146" s="62">
        <f t="shared" si="65"/>
        <v>0.65419876600000004</v>
      </c>
      <c r="AT146" s="62">
        <f t="shared" si="66"/>
        <v>0.18151248604050754</v>
      </c>
      <c r="AU146" s="62">
        <f t="shared" si="51"/>
        <v>-1.1415833125855571E-3</v>
      </c>
      <c r="AV146" s="62" t="str">
        <f t="shared" si="67"/>
        <v/>
      </c>
      <c r="AW146" s="62">
        <f t="shared" si="68"/>
        <v>0.47083999999999998</v>
      </c>
    </row>
    <row r="147" spans="1:49">
      <c r="A147" s="62">
        <v>2014</v>
      </c>
      <c r="B147">
        <v>0.98909999999999998</v>
      </c>
      <c r="C147" s="61">
        <v>8336</v>
      </c>
      <c r="D147">
        <v>649.78840000000002</v>
      </c>
      <c r="E147" s="62">
        <v>3.3108162050000001</v>
      </c>
      <c r="F147">
        <v>0.54193242100000005</v>
      </c>
      <c r="G147" s="61">
        <v>2.65</v>
      </c>
      <c r="H147" s="61">
        <v>0.23796210003106555</v>
      </c>
      <c r="I147">
        <v>67.385679999999994</v>
      </c>
      <c r="J147" s="61">
        <v>67.478650000000002</v>
      </c>
      <c r="K147">
        <v>208.35713999999999</v>
      </c>
      <c r="L147">
        <v>178.60468</v>
      </c>
      <c r="M147">
        <v>108.428121</v>
      </c>
      <c r="N147" s="62">
        <f t="shared" si="58"/>
        <v>107.25799864095602</v>
      </c>
      <c r="O147">
        <v>131.2090705</v>
      </c>
      <c r="P147">
        <v>98.099211909999994</v>
      </c>
      <c r="Q147">
        <v>105.8593856</v>
      </c>
      <c r="R147">
        <v>101.718917</v>
      </c>
      <c r="S147">
        <v>93.64166367</v>
      </c>
      <c r="T147">
        <v>94.563653590000001</v>
      </c>
      <c r="U147" s="74">
        <v>8.2113829999999997</v>
      </c>
      <c r="V147" s="61">
        <v>5.0144171714782715</v>
      </c>
      <c r="W147" s="61">
        <v>1568</v>
      </c>
      <c r="X147">
        <v>0.65419876600000004</v>
      </c>
      <c r="Y147">
        <v>117.16500000000001</v>
      </c>
      <c r="Z147">
        <v>-2</v>
      </c>
      <c r="AB147">
        <v>0.45446900499999998</v>
      </c>
      <c r="AC147" s="63">
        <f t="shared" ref="AC147:AC149" si="75">IF(E147="","",E147/100)</f>
        <v>3.3108162050000001E-2</v>
      </c>
      <c r="AD147" s="20">
        <f t="shared" ref="AD147:AD149" si="76">IF(F147="","",F147)</f>
        <v>0.54193242100000005</v>
      </c>
      <c r="AE147" s="62">
        <f t="shared" ref="AE147:AE149" si="77">IF(G147="","",G147/100)</f>
        <v>2.6499999999999999E-2</v>
      </c>
      <c r="AF147" s="20">
        <f t="shared" ref="AF147:AF149" si="78">IF(H147="","",H147)</f>
        <v>0.23796210003106555</v>
      </c>
      <c r="AG147" s="62">
        <f t="shared" ref="AG147:AG149" si="79">IF(OR(I147="",D147=""),"",I147/D147)</f>
        <v>0.10370403657559905</v>
      </c>
      <c r="AH147" s="62">
        <f t="shared" ref="AH147:AH149" si="80">IF(OR(J147="",D147=""),"",J147/D147)</f>
        <v>0.10384711392200907</v>
      </c>
      <c r="AI147" s="62">
        <f t="shared" ref="AI147:AI149" si="81">IF(OR(K147="",D147=""),"",K147/D147)</f>
        <v>0.32065383130877678</v>
      </c>
      <c r="AJ147" s="62">
        <f t="shared" ref="AJ147:AJ149" si="82">IF(OR(L147="",D147=""),"",L147/D147)</f>
        <v>0.27486591019476492</v>
      </c>
      <c r="AK147" s="62">
        <f t="shared" ref="AK147:AK149" si="83">IF(OR(AI147="",AJ147=""),"",AI147-AJ147)</f>
        <v>4.5787921114011865E-2</v>
      </c>
      <c r="AL147" s="62">
        <f t="shared" ref="AL147:AL149" si="84">IF(OR(P147="",P146="",N147="",N146=""),"",LN((P147/P146)/(N147/N146)))</f>
        <v>3.6926296161281106E-3</v>
      </c>
      <c r="AM147" s="62">
        <f t="shared" ref="AM147:AM149" si="85">IF(OR(Q147="",Q146="",$N147="",$N146=""),"",LN((Q147/Q146)/($N147/$N146)))</f>
        <v>6.534251749746825E-3</v>
      </c>
      <c r="AN147" s="62">
        <f t="shared" ref="AN147:AN149" si="86">IF(OR(R147="",R146="",$N147="",$N146=""),"",LN((R147/R146)/($N147/$N146)))</f>
        <v>6.7840392582586501E-3</v>
      </c>
      <c r="AO147" s="62">
        <f t="shared" ref="AO147:AO149" si="87">IF(OR(S147="",S146="",$N147="",$N146=""),"",LN((S147/S146)/($N147/$N146)))</f>
        <v>-2.7858227272567631E-2</v>
      </c>
      <c r="AP147" s="62">
        <f t="shared" ref="AP147:AP149" si="88">IF(OR(T147="",T146="",$N147="",$N146=""),"",LN((T147/T146)/($N147/$N146)))</f>
        <v>-2.4644353712926819E-2</v>
      </c>
      <c r="AQ147" s="62">
        <f t="shared" ref="AQ147:AQ149" si="89">IF(OR(V147="",U147=""),"",LN(V147/U147))</f>
        <v>-0.49320416477668622</v>
      </c>
      <c r="AR147" s="62">
        <f t="shared" ref="AR147:AR149" si="90">IF(OR(V147="",W147="",U147=""),"",LN(V147*W147/U147))</f>
        <v>6.864352036133667</v>
      </c>
      <c r="AS147" s="62">
        <f t="shared" ref="AS147:AS149" si="91">IF(X147="","",X147)</f>
        <v>0.65419876600000004</v>
      </c>
      <c r="AT147" s="62">
        <f t="shared" ref="AT147:AT149" si="92">IF(OR(Y147="",D147=""),"",Y147/D147)</f>
        <v>0.18031254482228368</v>
      </c>
      <c r="AU147" s="62">
        <f t="shared" ref="AU147:AU149" si="93">IF(OR(Z146="",N147="",N146=""),"",Z146/100-LN(N147/N146))</f>
        <v>6.5494299764731635E-3</v>
      </c>
      <c r="AV147" s="62" t="str">
        <f t="shared" ref="AV147:AV149" si="94">IF(OR(AA147="",Z147=""),"",(AA147-Z147)/100)</f>
        <v/>
      </c>
      <c r="AW147" s="62">
        <f t="shared" ref="AW147:AW149" si="95">IF(AB147="","",AB147)</f>
        <v>0.45446900499999998</v>
      </c>
    </row>
    <row r="148" spans="1:49">
      <c r="A148" s="62">
        <v>2015</v>
      </c>
      <c r="B148">
        <v>0.99209999999999998</v>
      </c>
      <c r="C148" s="61">
        <v>8432</v>
      </c>
      <c r="D148">
        <v>653.60429999999997</v>
      </c>
      <c r="E148" s="62">
        <v>3.3700011179999998</v>
      </c>
      <c r="G148" s="61">
        <v>2.7</v>
      </c>
      <c r="H148" s="61">
        <v>0.23884758364312264</v>
      </c>
      <c r="I148">
        <v>69.137830600000001</v>
      </c>
      <c r="J148" s="61">
        <v>71.726491100000004</v>
      </c>
      <c r="K148">
        <v>202.91893999999999</v>
      </c>
      <c r="L148">
        <v>166.3921</v>
      </c>
      <c r="M148">
        <v>108.5155364</v>
      </c>
      <c r="N148" s="62">
        <f t="shared" si="58"/>
        <v>106.57362890638163</v>
      </c>
      <c r="O148">
        <v>129.7132871</v>
      </c>
      <c r="Z148">
        <v>-1</v>
      </c>
      <c r="AB148">
        <v>0.44205330500000001</v>
      </c>
      <c r="AC148" s="63">
        <f t="shared" si="75"/>
        <v>3.3700011179999996E-2</v>
      </c>
      <c r="AD148" s="20" t="str">
        <f t="shared" si="76"/>
        <v/>
      </c>
      <c r="AE148" s="62">
        <f t="shared" si="77"/>
        <v>2.7000000000000003E-2</v>
      </c>
      <c r="AF148" s="20">
        <f t="shared" si="78"/>
        <v>0.23884758364312264</v>
      </c>
      <c r="AG148" s="62">
        <f t="shared" si="79"/>
        <v>0.10577933866102167</v>
      </c>
      <c r="AH148" s="62">
        <f t="shared" si="80"/>
        <v>0.10973993148453889</v>
      </c>
      <c r="AI148" s="62">
        <f t="shared" si="81"/>
        <v>0.31046145198249153</v>
      </c>
      <c r="AJ148" s="62">
        <f t="shared" si="82"/>
        <v>0.25457620153355787</v>
      </c>
      <c r="AK148" s="62">
        <f t="shared" si="83"/>
        <v>5.5885250448933665E-2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-1.3598963079862209E-2</v>
      </c>
      <c r="AV148" s="62" t="str">
        <f t="shared" si="94"/>
        <v/>
      </c>
      <c r="AW148" s="62">
        <f t="shared" si="95"/>
        <v>0.44205330500000001</v>
      </c>
    </row>
    <row r="149" spans="1:49">
      <c r="A149" s="62">
        <v>2016</v>
      </c>
      <c r="B149">
        <v>1.0178</v>
      </c>
      <c r="C149" s="61">
        <v>8491</v>
      </c>
      <c r="D149">
        <v>659.16179999999997</v>
      </c>
      <c r="E149" s="62">
        <v>3.374294093</v>
      </c>
      <c r="G149" s="61"/>
      <c r="H149" s="61">
        <v>0.24230769230769231</v>
      </c>
      <c r="I149">
        <v>70.595227899999998</v>
      </c>
      <c r="J149" s="61">
        <v>71.569559600000005</v>
      </c>
      <c r="K149">
        <v>210.71467999999999</v>
      </c>
      <c r="L149">
        <v>173.20202</v>
      </c>
      <c r="M149">
        <v>108.8258143</v>
      </c>
      <c r="N149" s="62">
        <f t="shared" si="58"/>
        <v>106.42867058525754</v>
      </c>
      <c r="O149">
        <v>129.1529257</v>
      </c>
      <c r="Z149">
        <v>-0.9</v>
      </c>
      <c r="AB149">
        <v>0.433</v>
      </c>
      <c r="AC149" s="63">
        <f t="shared" si="75"/>
        <v>3.374294093E-2</v>
      </c>
      <c r="AD149" s="20" t="str">
        <f t="shared" si="76"/>
        <v/>
      </c>
      <c r="AE149" s="62" t="str">
        <f t="shared" si="77"/>
        <v/>
      </c>
      <c r="AF149" s="20">
        <f t="shared" si="78"/>
        <v>0.24230769230769231</v>
      </c>
      <c r="AG149" s="62">
        <f t="shared" si="79"/>
        <v>0.10709848158676671</v>
      </c>
      <c r="AH149" s="62">
        <f t="shared" si="80"/>
        <v>0.10857661897276209</v>
      </c>
      <c r="AI149" s="62">
        <f t="shared" si="81"/>
        <v>0.3196706483901221</v>
      </c>
      <c r="AJ149" s="62">
        <f t="shared" si="82"/>
        <v>0.26276100951238379</v>
      </c>
      <c r="AK149" s="62">
        <f t="shared" si="83"/>
        <v>5.6909638877738311E-2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-8.6389034874364834E-3</v>
      </c>
      <c r="AV149" s="62" t="str">
        <f t="shared" si="94"/>
        <v/>
      </c>
      <c r="AW149" s="62">
        <f t="shared" si="95"/>
        <v>0.433</v>
      </c>
    </row>
    <row r="150" spans="1:49">
      <c r="A150" s="62">
        <v>2017</v>
      </c>
      <c r="E150" s="62">
        <v>3.374294093</v>
      </c>
      <c r="G150" s="61"/>
      <c r="AC150" s="63">
        <f t="shared" ref="AC150" si="96">IF(E150="","",E150/100)</f>
        <v>3.374294093E-2</v>
      </c>
      <c r="AD150" s="20" t="str">
        <f t="shared" ref="AD150" si="97">IF(F150="","",F150)</f>
        <v/>
      </c>
      <c r="AE150" s="62" t="str">
        <f t="shared" ref="AE150" si="98">IF(G150="","",G150/100)</f>
        <v/>
      </c>
      <c r="AF150" s="20" t="str">
        <f t="shared" ref="AF150" si="99">IF(H150="","",H150)</f>
        <v/>
      </c>
      <c r="AG150" s="62" t="str">
        <f t="shared" ref="AG150" si="100">IF(OR(I150="",D150=""),"",I150/D150)</f>
        <v/>
      </c>
      <c r="AH150" s="62" t="str">
        <f t="shared" ref="AH150" si="101">IF(OR(J150="",D150=""),"",J150/D150)</f>
        <v/>
      </c>
      <c r="AI150" s="62" t="str">
        <f t="shared" ref="AI150" si="102">IF(OR(K150="",D150=""),"",K150/D150)</f>
        <v/>
      </c>
      <c r="AJ150" s="62" t="str">
        <f t="shared" ref="AJ150" si="103">IF(OR(L150="",D150=""),"",L150/D150)</f>
        <v/>
      </c>
      <c r="AK150" s="62" t="str">
        <f t="shared" ref="AK150" si="104">IF(OR(AI150="",AJ150=""),"",AI150-AJ150)</f>
        <v/>
      </c>
      <c r="AL150" s="62" t="str">
        <f t="shared" ref="AL150" si="105">IF(OR(P150="",P149="",N150="",N149=""),"",LN((P150/P149)/(N150/N149)))</f>
        <v/>
      </c>
      <c r="AM150" s="62" t="str">
        <f t="shared" ref="AM150" si="106">IF(OR(Q150="",Q149="",$N150="",$N149=""),"",LN((Q150/Q149)/($N150/$N149)))</f>
        <v/>
      </c>
      <c r="AN150" s="62" t="str">
        <f t="shared" ref="AN150" si="107">IF(OR(R150="",R149="",$N150="",$N149=""),"",LN((R150/R149)/($N150/$N149)))</f>
        <v/>
      </c>
      <c r="AO150" s="62" t="str">
        <f t="shared" ref="AO150" si="108">IF(OR(S150="",S149="",$N150="",$N149=""),"",LN((S150/S149)/($N150/$N149)))</f>
        <v/>
      </c>
      <c r="AP150" s="62" t="str">
        <f t="shared" ref="AP150" si="109">IF(OR(T150="",T149="",$N150="",$N149=""),"",LN((T150/T149)/($N150/$N149)))</f>
        <v/>
      </c>
      <c r="AQ150" s="62" t="str">
        <f t="shared" ref="AQ150" si="110">IF(OR(V150="",U150=""),"",LN(V150/U150))</f>
        <v/>
      </c>
      <c r="AR150" s="62" t="str">
        <f t="shared" ref="AR150" si="111">IF(OR(V150="",W150="",U150=""),"",LN(V150*W150/U150))</f>
        <v/>
      </c>
      <c r="AS150" s="62" t="str">
        <f t="shared" ref="AS150" si="112">IF(X150="","",X150)</f>
        <v/>
      </c>
      <c r="AT150" s="62" t="str">
        <f t="shared" ref="AT150" si="113">IF(OR(Y150="",D150=""),"",Y150/D150)</f>
        <v/>
      </c>
      <c r="AU150" s="62" t="str">
        <f t="shared" ref="AU150" si="114">IF(OR(Z149="",N150="",N149=""),"",Z149/100-LN(N150/N149))</f>
        <v/>
      </c>
      <c r="AV150" s="62" t="str">
        <f t="shared" ref="AV150" si="115">IF(OR(AA150="",Z150=""),"",(AA150-Z150)/100)</f>
        <v/>
      </c>
      <c r="AW150" s="62" t="str">
        <f t="shared" ref="AW150" si="116">IF(AB150="","",AB150)</f>
        <v/>
      </c>
    </row>
    <row r="151" spans="1:49">
      <c r="A151" s="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ED0F-688C-415C-A96A-0224D1C4D819}">
  <dimension ref="A1:BR150"/>
  <sheetViews>
    <sheetView workbookViewId="0">
      <pane ySplit="1" topLeftCell="A2" activePane="bottomLeft" state="frozen"/>
      <selection pane="bottomLeft" activeCell="BP1" sqref="BP1:BP1048576"/>
    </sheetView>
  </sheetViews>
  <sheetFormatPr defaultColWidth="8.7890625" defaultRowHeight="14.4"/>
  <cols>
    <col min="1" max="1" width="8.7890625" style="62"/>
    <col min="2" max="2" width="8.7890625" style="61"/>
    <col min="3" max="6" width="8.7890625" style="62"/>
    <col min="7" max="8" width="8.7890625" style="19"/>
    <col min="9" max="9" width="11.26171875" style="19" customWidth="1"/>
    <col min="10" max="10" width="8.7890625" style="19"/>
    <col min="11" max="13" width="8.7890625" style="62"/>
    <col min="14" max="14" width="11.5234375" style="62" bestFit="1" customWidth="1"/>
    <col min="15" max="17" width="8.7890625" style="62"/>
    <col min="18" max="18" width="11.5234375" style="62" bestFit="1" customWidth="1"/>
    <col min="19" max="21" width="8.83984375" style="61"/>
    <col min="22" max="22" width="13.5234375" style="61" customWidth="1"/>
    <col min="23" max="70" width="8.83984375" style="61"/>
    <col min="71" max="16384" width="8.7890625" style="61"/>
  </cols>
  <sheetData>
    <row r="1" spans="1:70" ht="28.8">
      <c r="A1" s="18" t="s">
        <v>66</v>
      </c>
      <c r="B1" s="3" t="s">
        <v>864</v>
      </c>
      <c r="C1" s="3" t="s">
        <v>3</v>
      </c>
      <c r="D1" s="3" t="s">
        <v>866</v>
      </c>
      <c r="E1" s="3" t="s">
        <v>69</v>
      </c>
      <c r="F1" s="3" t="s">
        <v>153</v>
      </c>
      <c r="G1" s="18" t="s">
        <v>33</v>
      </c>
      <c r="H1" s="68" t="s">
        <v>32</v>
      </c>
      <c r="I1" s="68" t="s">
        <v>67</v>
      </c>
      <c r="J1" s="68" t="s">
        <v>68</v>
      </c>
      <c r="K1" s="62" t="s">
        <v>6</v>
      </c>
      <c r="L1" s="62" t="s">
        <v>867</v>
      </c>
      <c r="M1" s="62" t="s">
        <v>95</v>
      </c>
      <c r="N1" s="3" t="s">
        <v>217</v>
      </c>
      <c r="O1" s="62" t="s">
        <v>119</v>
      </c>
      <c r="P1" s="62" t="s">
        <v>868</v>
      </c>
      <c r="Q1" s="62" t="s">
        <v>120</v>
      </c>
      <c r="R1" s="3" t="s">
        <v>218</v>
      </c>
      <c r="S1" s="62" t="s">
        <v>254</v>
      </c>
      <c r="T1" s="62" t="s">
        <v>869</v>
      </c>
      <c r="U1" s="62" t="s">
        <v>255</v>
      </c>
      <c r="V1" s="3" t="s">
        <v>262</v>
      </c>
      <c r="W1" s="62" t="s">
        <v>308</v>
      </c>
      <c r="X1" s="62" t="s">
        <v>870</v>
      </c>
      <c r="Y1" s="62" t="s">
        <v>309</v>
      </c>
      <c r="Z1" s="3" t="s">
        <v>316</v>
      </c>
      <c r="AA1" s="62" t="s">
        <v>343</v>
      </c>
      <c r="AB1" s="62" t="s">
        <v>871</v>
      </c>
      <c r="AC1" s="62" t="s">
        <v>344</v>
      </c>
      <c r="AD1" s="3" t="s">
        <v>351</v>
      </c>
      <c r="AE1" s="62" t="s">
        <v>382</v>
      </c>
      <c r="AF1" s="62" t="s">
        <v>872</v>
      </c>
      <c r="AG1" s="62" t="s">
        <v>383</v>
      </c>
      <c r="AH1" s="3" t="s">
        <v>390</v>
      </c>
      <c r="AI1" s="62" t="s">
        <v>522</v>
      </c>
      <c r="AJ1" s="62" t="s">
        <v>873</v>
      </c>
      <c r="AK1" s="62" t="s">
        <v>523</v>
      </c>
      <c r="AL1" s="3" t="s">
        <v>530</v>
      </c>
      <c r="AM1" s="62" t="s">
        <v>487</v>
      </c>
      <c r="AN1" s="62" t="s">
        <v>874</v>
      </c>
      <c r="AO1" s="62" t="s">
        <v>488</v>
      </c>
      <c r="AP1" s="3" t="s">
        <v>495</v>
      </c>
      <c r="AQ1" s="62" t="s">
        <v>452</v>
      </c>
      <c r="AR1" s="62" t="s">
        <v>875</v>
      </c>
      <c r="AS1" s="62" t="s">
        <v>453</v>
      </c>
      <c r="AT1" s="3" t="s">
        <v>460</v>
      </c>
      <c r="AU1" s="62" t="s">
        <v>417</v>
      </c>
      <c r="AV1" s="62" t="s">
        <v>876</v>
      </c>
      <c r="AW1" s="62" t="s">
        <v>418</v>
      </c>
      <c r="AX1" s="3" t="s">
        <v>425</v>
      </c>
      <c r="AY1" s="62" t="s">
        <v>573</v>
      </c>
      <c r="AZ1" s="62" t="s">
        <v>877</v>
      </c>
      <c r="BA1" s="62" t="s">
        <v>574</v>
      </c>
      <c r="BB1" s="3" t="s">
        <v>581</v>
      </c>
      <c r="BC1" s="62" t="s">
        <v>608</v>
      </c>
      <c r="BD1" s="62" t="s">
        <v>878</v>
      </c>
      <c r="BE1" s="62" t="s">
        <v>609</v>
      </c>
      <c r="BF1" s="3" t="s">
        <v>616</v>
      </c>
      <c r="BG1" s="62" t="s">
        <v>643</v>
      </c>
      <c r="BH1" s="62" t="s">
        <v>879</v>
      </c>
      <c r="BI1" s="62" t="s">
        <v>644</v>
      </c>
      <c r="BJ1" s="3" t="s">
        <v>651</v>
      </c>
      <c r="BK1" s="62" t="s">
        <v>678</v>
      </c>
      <c r="BL1" s="62" t="s">
        <v>880</v>
      </c>
      <c r="BM1" s="62" t="s">
        <v>679</v>
      </c>
      <c r="BN1" s="3" t="s">
        <v>686</v>
      </c>
      <c r="BO1" s="62" t="s">
        <v>713</v>
      </c>
      <c r="BP1" s="62" t="s">
        <v>963</v>
      </c>
      <c r="BQ1" s="62" t="s">
        <v>714</v>
      </c>
      <c r="BR1" s="3" t="s">
        <v>721</v>
      </c>
    </row>
    <row r="2" spans="1:70">
      <c r="A2" s="34" t="s">
        <v>0</v>
      </c>
      <c r="B2" s="62" t="s">
        <v>865</v>
      </c>
      <c r="C2" s="62" t="s">
        <v>103</v>
      </c>
      <c r="D2" s="62" t="s">
        <v>865</v>
      </c>
      <c r="E2" s="62" t="s">
        <v>70</v>
      </c>
      <c r="F2" s="62" t="s">
        <v>154</v>
      </c>
      <c r="G2" s="34" t="s">
        <v>104</v>
      </c>
      <c r="H2" s="34" t="s">
        <v>39</v>
      </c>
      <c r="I2" s="34" t="s">
        <v>843</v>
      </c>
      <c r="J2" s="34" t="s">
        <v>56</v>
      </c>
      <c r="K2" s="62" t="s">
        <v>296</v>
      </c>
      <c r="L2" s="62" t="s">
        <v>865</v>
      </c>
      <c r="M2" s="62" t="s">
        <v>297</v>
      </c>
      <c r="N2" s="62" t="s">
        <v>154</v>
      </c>
      <c r="O2" s="62" t="s">
        <v>291</v>
      </c>
      <c r="P2" s="62" t="s">
        <v>865</v>
      </c>
      <c r="Q2" s="62" t="s">
        <v>292</v>
      </c>
      <c r="R2" s="62" t="s">
        <v>154</v>
      </c>
      <c r="S2" s="62" t="s">
        <v>301</v>
      </c>
      <c r="T2" s="62" t="s">
        <v>865</v>
      </c>
      <c r="U2" s="62" t="s">
        <v>749</v>
      </c>
      <c r="V2" s="62" t="s">
        <v>154</v>
      </c>
      <c r="W2" s="62" t="s">
        <v>289</v>
      </c>
      <c r="X2" s="62" t="s">
        <v>865</v>
      </c>
      <c r="Y2" s="62" t="s">
        <v>290</v>
      </c>
      <c r="Z2" s="62" t="s">
        <v>154</v>
      </c>
      <c r="AA2" s="62" t="s">
        <v>378</v>
      </c>
      <c r="AB2" s="62" t="s">
        <v>865</v>
      </c>
      <c r="AC2" s="62" t="s">
        <v>748</v>
      </c>
      <c r="AD2" s="62" t="s">
        <v>154</v>
      </c>
      <c r="AE2" s="62" t="s">
        <v>557</v>
      </c>
      <c r="AF2" s="62" t="s">
        <v>865</v>
      </c>
      <c r="AG2" s="62" t="s">
        <v>750</v>
      </c>
      <c r="AH2" s="62" t="s">
        <v>154</v>
      </c>
      <c r="AI2" s="62" t="s">
        <v>561</v>
      </c>
      <c r="AJ2" s="62" t="s">
        <v>865</v>
      </c>
      <c r="AK2" s="62" t="s">
        <v>751</v>
      </c>
      <c r="AL2" s="62" t="s">
        <v>154</v>
      </c>
      <c r="AM2" s="62" t="s">
        <v>565</v>
      </c>
      <c r="AN2" s="62" t="s">
        <v>865</v>
      </c>
      <c r="AO2" s="62" t="s">
        <v>752</v>
      </c>
      <c r="AP2" s="62" t="s">
        <v>154</v>
      </c>
      <c r="AQ2" s="62" t="s">
        <v>569</v>
      </c>
      <c r="AR2" s="62" t="s">
        <v>865</v>
      </c>
      <c r="AS2" s="62" t="s">
        <v>753</v>
      </c>
      <c r="AT2" s="62" t="s">
        <v>154</v>
      </c>
      <c r="AU2" s="62" t="s">
        <v>289</v>
      </c>
      <c r="AV2" s="62" t="s">
        <v>865</v>
      </c>
      <c r="AW2" s="62" t="s">
        <v>290</v>
      </c>
      <c r="AX2" s="62" t="s">
        <v>154</v>
      </c>
      <c r="AY2" s="62" t="s">
        <v>289</v>
      </c>
      <c r="AZ2" s="62" t="s">
        <v>865</v>
      </c>
      <c r="BA2" s="62" t="s">
        <v>290</v>
      </c>
      <c r="BB2" s="62" t="s">
        <v>154</v>
      </c>
      <c r="BC2" s="62" t="s">
        <v>289</v>
      </c>
      <c r="BD2" s="62" t="s">
        <v>865</v>
      </c>
      <c r="BE2" s="62" t="s">
        <v>290</v>
      </c>
      <c r="BF2" s="62" t="s">
        <v>154</v>
      </c>
      <c r="BG2" s="62" t="s">
        <v>289</v>
      </c>
      <c r="BH2" s="62" t="s">
        <v>865</v>
      </c>
      <c r="BI2" s="62" t="s">
        <v>290</v>
      </c>
      <c r="BJ2" s="62" t="s">
        <v>154</v>
      </c>
      <c r="BK2" s="62" t="s">
        <v>289</v>
      </c>
      <c r="BL2" s="62" t="s">
        <v>865</v>
      </c>
      <c r="BM2" s="62" t="s">
        <v>290</v>
      </c>
      <c r="BN2" s="62" t="s">
        <v>154</v>
      </c>
      <c r="BO2" s="62" t="s">
        <v>289</v>
      </c>
      <c r="BP2" s="62" t="s">
        <v>71</v>
      </c>
      <c r="BQ2" s="62" t="s">
        <v>290</v>
      </c>
      <c r="BR2" s="62" t="s">
        <v>154</v>
      </c>
    </row>
    <row r="3" spans="1:70">
      <c r="A3" s="62">
        <v>1870</v>
      </c>
      <c r="B3" s="61">
        <v>1013941</v>
      </c>
      <c r="C3" s="62">
        <v>1</v>
      </c>
      <c r="D3" s="61">
        <v>40241</v>
      </c>
      <c r="E3" s="62">
        <v>7.8120000000000003</v>
      </c>
      <c r="F3" s="62">
        <v>6.5948656987069088</v>
      </c>
      <c r="G3" s="19">
        <v>0.178890877</v>
      </c>
      <c r="H3" s="77">
        <v>27200.75302</v>
      </c>
      <c r="I3" s="77">
        <v>1.041000009</v>
      </c>
      <c r="J3" s="77">
        <v>1.0648001979999999</v>
      </c>
      <c r="K3" s="28">
        <v>3.6338799999999999E-12</v>
      </c>
      <c r="L3" s="61">
        <v>39231</v>
      </c>
      <c r="M3" s="28">
        <v>1.25076E-11</v>
      </c>
      <c r="N3" s="62">
        <v>5.2848328450785999E-12</v>
      </c>
      <c r="O3" s="61">
        <v>4.5102629999999991E-2</v>
      </c>
      <c r="P3" s="61">
        <v>38440</v>
      </c>
      <c r="Q3" s="61">
        <v>0.23959</v>
      </c>
      <c r="R3" s="62">
        <v>3.5333613514035397E-2</v>
      </c>
      <c r="S3" s="61">
        <v>4.5134223956769723</v>
      </c>
      <c r="T3" s="61">
        <v>5096</v>
      </c>
      <c r="U3" s="61">
        <v>4.5189805129999998</v>
      </c>
      <c r="V3" s="62">
        <v>0.76493799069076973</v>
      </c>
      <c r="W3" s="61">
        <v>3.2262960000000001</v>
      </c>
      <c r="X3" s="61">
        <v>1888</v>
      </c>
      <c r="Y3" s="61">
        <v>0.66900000000000004</v>
      </c>
      <c r="Z3" s="62">
        <v>1.3568195354369224</v>
      </c>
      <c r="AA3" s="61">
        <v>4.53765E-2</v>
      </c>
      <c r="AB3" s="61">
        <v>1754</v>
      </c>
      <c r="AC3" s="61">
        <v>3.7269999999999998E-3</v>
      </c>
      <c r="AD3" s="62">
        <v>2.2598255874371202E-2</v>
      </c>
      <c r="AE3" s="61">
        <v>4.6991079999999998</v>
      </c>
      <c r="AF3" s="61">
        <v>27888</v>
      </c>
      <c r="AG3" s="61">
        <v>9.7591879061813476</v>
      </c>
      <c r="AH3" s="62">
        <v>1.0784308142611811E-2</v>
      </c>
      <c r="AI3" s="61">
        <v>2.125267</v>
      </c>
      <c r="AJ3" s="61">
        <v>3610</v>
      </c>
      <c r="AK3" s="61">
        <v>0.93140755900000005</v>
      </c>
      <c r="AL3" s="62">
        <v>3.0590171701922322</v>
      </c>
      <c r="AM3" s="61">
        <v>0.80293377347660788</v>
      </c>
      <c r="AN3" s="61">
        <v>4327</v>
      </c>
      <c r="AO3" s="61">
        <v>0.47</v>
      </c>
      <c r="AP3" s="62">
        <v>5.1419261239691282E-2</v>
      </c>
      <c r="AQ3" s="61">
        <v>4.3568600000000002</v>
      </c>
      <c r="AR3" s="61">
        <v>16201</v>
      </c>
      <c r="AS3" s="61">
        <v>5.9704321289999998</v>
      </c>
      <c r="AT3" s="62">
        <v>0.15928906574530677</v>
      </c>
      <c r="AU3" s="61">
        <v>3.2091120000000002</v>
      </c>
      <c r="AV3" s="61">
        <v>4164</v>
      </c>
      <c r="AW3" s="61">
        <v>0.93632139599999997</v>
      </c>
      <c r="AX3" s="62">
        <v>1.1797081066483162</v>
      </c>
      <c r="AY3" s="61">
        <v>0.366946147</v>
      </c>
      <c r="AZ3" s="61">
        <v>1775</v>
      </c>
      <c r="BA3" s="61">
        <v>0.20877999999999999</v>
      </c>
      <c r="BB3" s="62">
        <v>1.8496385588089712</v>
      </c>
      <c r="BC3" s="61">
        <v>0.86863329999999994</v>
      </c>
      <c r="BD3" s="61">
        <v>3781</v>
      </c>
      <c r="BE3" s="61">
        <v>0.38255299999999998</v>
      </c>
      <c r="BF3" s="62">
        <v>3.4130735018267786</v>
      </c>
      <c r="BG3" s="61">
        <v>1.0696000000000001</v>
      </c>
      <c r="BH3" s="61">
        <v>34437</v>
      </c>
      <c r="BJ3" s="62" t="s">
        <v>106</v>
      </c>
      <c r="BK3" s="61">
        <v>3.2100666666666666</v>
      </c>
      <c r="BL3" s="61">
        <v>1735</v>
      </c>
      <c r="BM3" s="61">
        <v>0.54200000000000004</v>
      </c>
      <c r="BN3" s="62">
        <v>1.5132203259598436</v>
      </c>
      <c r="BO3" s="61">
        <v>4.4984489999999999</v>
      </c>
      <c r="BP3" s="61">
        <v>2655</v>
      </c>
      <c r="BQ3" s="61">
        <v>1.4117872060000001</v>
      </c>
      <c r="BR3" s="62">
        <v>5.6132689333348544</v>
      </c>
    </row>
    <row r="4" spans="1:70">
      <c r="A4" s="62">
        <v>1871</v>
      </c>
      <c r="B4" s="61">
        <v>1026304</v>
      </c>
      <c r="C4" s="62">
        <v>1</v>
      </c>
      <c r="D4" s="61">
        <v>41098</v>
      </c>
      <c r="E4" s="62">
        <v>7.665</v>
      </c>
      <c r="F4" s="62">
        <v>6.2200227263406545</v>
      </c>
      <c r="G4" s="19">
        <v>0.18315018299999999</v>
      </c>
      <c r="H4" s="77">
        <v>27516.466</v>
      </c>
      <c r="I4" s="77">
        <v>1.0906574250000001</v>
      </c>
      <c r="J4" s="77">
        <v>1.080255118</v>
      </c>
      <c r="K4" s="28">
        <v>3.6960600000000003E-12</v>
      </c>
      <c r="L4" s="61">
        <v>39456</v>
      </c>
      <c r="M4" s="28">
        <v>1.32145E-11</v>
      </c>
      <c r="N4" s="62">
        <v>5.5227017123023992E-12</v>
      </c>
      <c r="O4" s="61">
        <v>4.6776456000000001E-2</v>
      </c>
      <c r="P4" s="61">
        <v>37731</v>
      </c>
      <c r="Q4" s="61">
        <v>0.23681999999999997</v>
      </c>
      <c r="R4" s="62">
        <v>3.402002971855192E-2</v>
      </c>
      <c r="S4" s="61">
        <v>4.6139727756954034</v>
      </c>
      <c r="T4" s="61">
        <v>5137</v>
      </c>
      <c r="U4" s="61">
        <v>4.6641258859999999</v>
      </c>
      <c r="V4" s="62">
        <v>0.7858670877154923</v>
      </c>
      <c r="W4" s="61">
        <v>3.2972335999999998</v>
      </c>
      <c r="X4" s="61">
        <v>1903</v>
      </c>
      <c r="Y4" s="61">
        <v>0.68500000000000005</v>
      </c>
      <c r="Z4" s="62">
        <v>1.38204970735888</v>
      </c>
      <c r="AA4" s="61">
        <v>4.6258000000000001E-2</v>
      </c>
      <c r="AB4" s="61">
        <v>1786</v>
      </c>
      <c r="AC4" s="61">
        <v>3.9350000000000001E-3</v>
      </c>
      <c r="AD4" s="62">
        <v>2.3674705044464114E-2</v>
      </c>
      <c r="AE4" s="61">
        <v>4.8808144000000002</v>
      </c>
      <c r="AF4" s="61">
        <v>28063</v>
      </c>
      <c r="AG4" s="61">
        <v>9.8397054673989324</v>
      </c>
      <c r="AH4" s="62">
        <v>1.0913749583196488E-2</v>
      </c>
      <c r="AI4" s="61">
        <v>2.1806296000000001</v>
      </c>
      <c r="AJ4" s="61">
        <v>3636</v>
      </c>
      <c r="AK4" s="61">
        <v>0.97209183600000004</v>
      </c>
      <c r="AL4" s="62">
        <v>3.1894296829143034</v>
      </c>
      <c r="AM4" s="61">
        <v>0.82406692245078195</v>
      </c>
      <c r="AN4" s="61">
        <v>4353</v>
      </c>
      <c r="AO4" s="61">
        <v>0.46899999999999997</v>
      </c>
      <c r="AP4" s="62">
        <v>5.3321025310085562E-2</v>
      </c>
      <c r="AQ4" s="61">
        <v>4.3913039999999999</v>
      </c>
      <c r="AR4" s="61">
        <v>16258</v>
      </c>
      <c r="AS4" s="61">
        <v>6.4102172849999999</v>
      </c>
      <c r="AT4" s="62">
        <v>0.1582486798314188</v>
      </c>
      <c r="AU4" s="61">
        <v>3.2684712</v>
      </c>
      <c r="AV4" s="61">
        <v>4186</v>
      </c>
      <c r="AW4" s="61">
        <v>0.996131557</v>
      </c>
      <c r="AX4" s="62">
        <v>1.212670512506167</v>
      </c>
      <c r="AY4" s="61">
        <v>0.36914645000000001</v>
      </c>
      <c r="AZ4" s="61">
        <v>1675</v>
      </c>
      <c r="BA4" s="61">
        <v>0.21156</v>
      </c>
      <c r="BB4" s="62">
        <v>1.9718118475248914</v>
      </c>
      <c r="BC4" s="61">
        <v>0.89059016000000002</v>
      </c>
      <c r="BD4" s="61">
        <v>3801</v>
      </c>
      <c r="BE4" s="61">
        <v>0.41269600000000001</v>
      </c>
      <c r="BF4" s="62">
        <v>3.5373820114016845</v>
      </c>
      <c r="BH4" s="61">
        <v>34648</v>
      </c>
      <c r="BJ4" s="62" t="s">
        <v>106</v>
      </c>
      <c r="BK4" s="61">
        <v>3.2762266666666666</v>
      </c>
      <c r="BL4" s="61">
        <v>1745</v>
      </c>
      <c r="BM4" s="61">
        <v>0.56200000000000006</v>
      </c>
      <c r="BN4" s="62">
        <v>1.541394795513539</v>
      </c>
      <c r="BO4" s="61">
        <v>4.6248839999999998</v>
      </c>
      <c r="BP4" s="61">
        <v>2680</v>
      </c>
      <c r="BQ4" s="61">
        <v>1.5938727640000001</v>
      </c>
      <c r="BR4" s="62">
        <v>5.7648962575604683</v>
      </c>
    </row>
    <row r="5" spans="1:70">
      <c r="A5" s="62">
        <v>1872</v>
      </c>
      <c r="B5" s="61">
        <v>1038817</v>
      </c>
      <c r="C5" s="62">
        <v>1</v>
      </c>
      <c r="D5" s="61">
        <v>42136</v>
      </c>
      <c r="E5" s="62">
        <v>8.3089999999999993</v>
      </c>
      <c r="F5" s="62">
        <v>6.4785921237523416</v>
      </c>
      <c r="G5" s="19">
        <v>0.18382352900000001</v>
      </c>
      <c r="H5" s="77">
        <v>27854.799940000001</v>
      </c>
      <c r="I5" s="77">
        <v>1.1484406</v>
      </c>
      <c r="J5" s="77">
        <v>1.1348145359999999</v>
      </c>
      <c r="K5" s="28">
        <v>3.6989800000000001E-12</v>
      </c>
      <c r="L5" s="61">
        <v>39691</v>
      </c>
      <c r="M5" s="28">
        <v>1.43324E-11</v>
      </c>
      <c r="N5" s="62">
        <v>5.8553817221486949E-12</v>
      </c>
      <c r="O5" s="61">
        <v>4.6832478000000004E-2</v>
      </c>
      <c r="P5" s="61">
        <v>37679</v>
      </c>
      <c r="Q5" s="61">
        <v>0.24954999999999999</v>
      </c>
      <c r="R5" s="62">
        <v>3.4101679460340963E-2</v>
      </c>
      <c r="S5" s="61">
        <v>4.6697056536045469</v>
      </c>
      <c r="T5" s="61">
        <v>5178</v>
      </c>
      <c r="U5" s="61">
        <v>5.5856912440000004</v>
      </c>
      <c r="V5" s="62">
        <v>0.88665257633170502</v>
      </c>
      <c r="W5" s="61">
        <v>3.3032933999999998</v>
      </c>
      <c r="X5" s="61">
        <v>1918</v>
      </c>
      <c r="Y5" s="61">
        <v>0.72199999999999998</v>
      </c>
      <c r="Z5" s="62">
        <v>1.3834111770574358</v>
      </c>
      <c r="AA5" s="61">
        <v>4.6292399999999997E-2</v>
      </c>
      <c r="AB5" s="61">
        <v>1819</v>
      </c>
      <c r="AC5" s="61">
        <v>4.2119999999999996E-3</v>
      </c>
      <c r="AD5" s="62">
        <v>2.4459697416844423E-2</v>
      </c>
      <c r="AE5" s="61">
        <v>5.0376051000000004</v>
      </c>
      <c r="AF5" s="61">
        <v>28233</v>
      </c>
      <c r="AG5" s="61">
        <v>10.515738024912544</v>
      </c>
      <c r="AH5" s="62">
        <v>1.1764123854321726E-2</v>
      </c>
      <c r="AI5" s="61">
        <v>2.2078902999999999</v>
      </c>
      <c r="AJ5" s="61">
        <v>3662</v>
      </c>
      <c r="AK5" s="61">
        <v>1.0938014979999999</v>
      </c>
      <c r="AL5" s="62">
        <v>3.5240977901512505</v>
      </c>
      <c r="AM5" s="61">
        <v>0.82274069616089784</v>
      </c>
      <c r="AN5" s="61">
        <v>4379</v>
      </c>
      <c r="AO5" s="61">
        <v>0.497</v>
      </c>
      <c r="AP5" s="62">
        <v>5.4901575269141488E-2</v>
      </c>
      <c r="AQ5" s="61">
        <v>4.495139</v>
      </c>
      <c r="AR5" s="61">
        <v>16315</v>
      </c>
      <c r="AS5" s="61">
        <v>7.3426689449999998</v>
      </c>
      <c r="AT5" s="62">
        <v>0.15667286406932812</v>
      </c>
      <c r="AU5" s="61">
        <v>3.2718807000000001</v>
      </c>
      <c r="AV5" s="61">
        <v>4227</v>
      </c>
      <c r="AW5" s="61">
        <v>1.13331151</v>
      </c>
      <c r="AX5" s="62">
        <v>1.3229728117543786</v>
      </c>
      <c r="AY5" s="61">
        <v>0.369238809</v>
      </c>
      <c r="AZ5" s="61">
        <v>1722</v>
      </c>
      <c r="BA5" s="61">
        <v>0.22739999999999999</v>
      </c>
      <c r="BB5" s="62">
        <v>1.9098473805531955</v>
      </c>
      <c r="BC5" s="61">
        <v>0.89149610000000001</v>
      </c>
      <c r="BD5" s="61">
        <v>3870</v>
      </c>
      <c r="BE5" s="61">
        <v>0.44725400000000004</v>
      </c>
      <c r="BF5" s="62">
        <v>3.8741131167304448</v>
      </c>
      <c r="BH5" s="61">
        <v>34859</v>
      </c>
      <c r="BJ5" s="62" t="s">
        <v>106</v>
      </c>
      <c r="BK5" s="61">
        <v>3.3188466666666665</v>
      </c>
      <c r="BL5" s="61">
        <v>1755</v>
      </c>
      <c r="BM5" s="61">
        <v>0.64</v>
      </c>
      <c r="BN5" s="62">
        <v>1.6479688849866618</v>
      </c>
      <c r="BO5" s="61">
        <v>4.6520187999999996</v>
      </c>
      <c r="BP5" s="61">
        <v>2697</v>
      </c>
      <c r="BQ5" s="61">
        <v>1.7126430640000001</v>
      </c>
      <c r="BR5" s="62">
        <v>6.2094605569156656</v>
      </c>
    </row>
    <row r="6" spans="1:70">
      <c r="A6" s="62">
        <v>1873</v>
      </c>
      <c r="B6" s="61">
        <v>1051483</v>
      </c>
      <c r="C6" s="62">
        <v>1</v>
      </c>
      <c r="D6" s="61">
        <v>43174</v>
      </c>
      <c r="E6" s="62">
        <v>8.8369999999999997</v>
      </c>
      <c r="F6" s="62">
        <v>6.5759007427024496</v>
      </c>
      <c r="G6" s="19">
        <v>0.18018018</v>
      </c>
      <c r="H6" s="77">
        <v>28197.681130000001</v>
      </c>
      <c r="I6" s="77">
        <v>1.2116409480000001</v>
      </c>
      <c r="J6" s="77">
        <v>1.180617142</v>
      </c>
      <c r="K6" s="28">
        <v>3.6105100000000001E-12</v>
      </c>
      <c r="L6" s="61">
        <v>40017</v>
      </c>
      <c r="M6" s="28">
        <v>1.5520599999999999E-11</v>
      </c>
      <c r="N6" s="62">
        <v>6.1877935108215139E-12</v>
      </c>
      <c r="O6" s="61">
        <v>4.5826850999999988E-2</v>
      </c>
      <c r="P6" s="61">
        <v>37887</v>
      </c>
      <c r="Q6" s="61">
        <v>0.2422</v>
      </c>
      <c r="R6" s="62">
        <v>3.3383185155065075E-2</v>
      </c>
      <c r="S6" s="61">
        <v>4.5735380239520946</v>
      </c>
      <c r="T6" s="61">
        <v>5219</v>
      </c>
      <c r="U6" s="61">
        <v>5.9747881869999997</v>
      </c>
      <c r="V6" s="62">
        <v>0.94217070470279884</v>
      </c>
      <c r="W6" s="61">
        <v>3.2598240000000001</v>
      </c>
      <c r="X6" s="61">
        <v>1935</v>
      </c>
      <c r="Y6" s="61">
        <v>0.78100000000000003</v>
      </c>
      <c r="Z6" s="62">
        <v>1.5021679217274717</v>
      </c>
      <c r="AA6" s="61">
        <v>4.5255299999999998E-2</v>
      </c>
      <c r="AB6" s="61">
        <v>1847</v>
      </c>
      <c r="AC6" s="61">
        <v>4.6049999999999997E-3</v>
      </c>
      <c r="AD6" s="62">
        <v>2.5273440397054675E-2</v>
      </c>
      <c r="AE6" s="61">
        <v>5.2007534999999994</v>
      </c>
      <c r="AF6" s="61">
        <v>28387</v>
      </c>
      <c r="AG6" s="61">
        <v>11.722128282389459</v>
      </c>
      <c r="AH6" s="62">
        <v>1.3091101184922366E-2</v>
      </c>
      <c r="AI6" s="61">
        <v>2.1661241999999996</v>
      </c>
      <c r="AJ6" s="61">
        <v>3670</v>
      </c>
      <c r="AK6" s="61">
        <v>1.1810007250000001</v>
      </c>
      <c r="AL6" s="62">
        <v>3.7196610797067535</v>
      </c>
      <c r="AM6" s="61">
        <v>0.8070440668217268</v>
      </c>
      <c r="AN6" s="61">
        <v>4405</v>
      </c>
      <c r="AO6" s="61">
        <v>0.52800000000000002</v>
      </c>
      <c r="AP6" s="62">
        <v>5.598327035655664E-2</v>
      </c>
      <c r="AQ6" s="61">
        <v>4.4245619999999999</v>
      </c>
      <c r="AR6" s="61">
        <v>16372</v>
      </c>
      <c r="AS6" s="61">
        <v>7.8379008790000002</v>
      </c>
      <c r="AT6" s="62">
        <v>0.15421678052929022</v>
      </c>
      <c r="AU6" s="61">
        <v>3.2527922999999999</v>
      </c>
      <c r="AV6" s="61">
        <v>4274</v>
      </c>
      <c r="AW6" s="61">
        <v>1.309975552</v>
      </c>
      <c r="AX6" s="62">
        <v>1.4720479009571938</v>
      </c>
      <c r="AY6" s="61">
        <v>0.36240477599999998</v>
      </c>
      <c r="AZ6" s="61">
        <v>1769</v>
      </c>
      <c r="BA6" s="61">
        <v>0.26654</v>
      </c>
      <c r="BB6" s="62">
        <v>2.0212053336708555</v>
      </c>
      <c r="BC6" s="61">
        <v>0.87032612999999992</v>
      </c>
      <c r="BD6" s="61">
        <v>3943</v>
      </c>
      <c r="BE6" s="61">
        <v>0.48776799999999998</v>
      </c>
      <c r="BF6" s="62">
        <v>3.8391431481802956</v>
      </c>
      <c r="BG6" s="61">
        <v>0.95389999999999997</v>
      </c>
      <c r="BH6" s="61">
        <v>35070</v>
      </c>
      <c r="BJ6" s="62" t="s">
        <v>106</v>
      </c>
      <c r="BK6" s="61">
        <v>3.2574199999999998</v>
      </c>
      <c r="BL6" s="61">
        <v>1767</v>
      </c>
      <c r="BM6" s="61">
        <v>0.72899999999999998</v>
      </c>
      <c r="BN6" s="62">
        <v>1.8341628730646313</v>
      </c>
      <c r="BO6" s="61">
        <v>4.5707852999999998</v>
      </c>
      <c r="BP6" s="61">
        <v>2715</v>
      </c>
      <c r="BQ6" s="61">
        <v>1.850162485</v>
      </c>
      <c r="BR6" s="62">
        <v>6.4771374821330436</v>
      </c>
    </row>
    <row r="7" spans="1:70">
      <c r="A7" s="62">
        <v>1874</v>
      </c>
      <c r="B7" s="61">
        <v>1064303</v>
      </c>
      <c r="C7" s="62">
        <v>1</v>
      </c>
      <c r="D7" s="61">
        <v>44212</v>
      </c>
      <c r="E7" s="62">
        <v>8.5630000000000006</v>
      </c>
      <c r="F7" s="62">
        <v>6.4420210085290908</v>
      </c>
      <c r="G7" s="19">
        <v>0.184501845</v>
      </c>
      <c r="H7" s="77">
        <v>28545.073489999999</v>
      </c>
      <c r="I7" s="77">
        <v>1.2567840530000001</v>
      </c>
      <c r="J7" s="77">
        <v>1.1321122299999999</v>
      </c>
      <c r="K7" s="28">
        <v>3.7361300000000002E-12</v>
      </c>
      <c r="L7" s="61">
        <v>40450</v>
      </c>
      <c r="M7" s="28">
        <v>1.59643E-11</v>
      </c>
      <c r="N7" s="62">
        <v>6.2348147102957285E-12</v>
      </c>
      <c r="O7" s="61">
        <v>4.6470015000000003E-2</v>
      </c>
      <c r="P7" s="61">
        <v>38044</v>
      </c>
      <c r="Q7" s="61">
        <v>0.25992999999999999</v>
      </c>
      <c r="R7" s="62">
        <v>3.4262354647549155E-2</v>
      </c>
      <c r="S7" s="61">
        <v>4.649791374824896</v>
      </c>
      <c r="T7" s="61">
        <v>5261</v>
      </c>
      <c r="U7" s="61">
        <v>5.7911512480000003</v>
      </c>
      <c r="V7" s="62">
        <v>0.88390294305210115</v>
      </c>
      <c r="W7" s="61">
        <v>3.345723</v>
      </c>
      <c r="X7" s="61">
        <v>1954</v>
      </c>
      <c r="Y7" s="61">
        <v>0.80900000000000005</v>
      </c>
      <c r="Z7" s="62">
        <v>1.5141622597539954</v>
      </c>
      <c r="AA7" s="61">
        <v>4.6530899999999993E-2</v>
      </c>
      <c r="AB7" s="61">
        <v>1873</v>
      </c>
      <c r="AC7" s="61">
        <v>5.0099999999999997E-3</v>
      </c>
      <c r="AD7" s="62">
        <v>2.6908174417111779E-2</v>
      </c>
      <c r="AE7" s="61">
        <v>5.241645000000001</v>
      </c>
      <c r="AF7" s="61">
        <v>28505</v>
      </c>
      <c r="AG7" s="61">
        <v>11.939276844024629</v>
      </c>
      <c r="AH7" s="62">
        <v>1.2653173932101257E-2</v>
      </c>
      <c r="AI7" s="61">
        <v>2.1914910000000001</v>
      </c>
      <c r="AJ7" s="61">
        <v>3745</v>
      </c>
      <c r="AK7" s="61">
        <v>1.1487040150000001</v>
      </c>
      <c r="AL7" s="62">
        <v>3.6832868005349164</v>
      </c>
      <c r="AM7" s="61">
        <v>0.83142204526443364</v>
      </c>
      <c r="AN7" s="61">
        <v>4431</v>
      </c>
      <c r="AO7" s="61">
        <v>0.56299999999999994</v>
      </c>
      <c r="AP7" s="62">
        <v>6.069214865284539E-2</v>
      </c>
      <c r="AQ7" s="61">
        <v>4.5350099999999998</v>
      </c>
      <c r="AR7" s="61">
        <v>16429</v>
      </c>
      <c r="AS7" s="61">
        <v>7.7813027339999996</v>
      </c>
      <c r="AT7" s="62">
        <v>0.16711802662928782</v>
      </c>
      <c r="AU7" s="61">
        <v>3.3625125000000002</v>
      </c>
      <c r="AV7" s="61">
        <v>4320</v>
      </c>
      <c r="AW7" s="61">
        <v>1.4110679129999999</v>
      </c>
      <c r="AX7" s="62">
        <v>1.6037968265475826</v>
      </c>
      <c r="AY7" s="61">
        <v>0.37222345499999998</v>
      </c>
      <c r="AZ7" s="61">
        <v>1822</v>
      </c>
      <c r="BA7" s="61">
        <v>0.28758</v>
      </c>
      <c r="BB7" s="62">
        <v>2.1109690367577603</v>
      </c>
      <c r="BC7" s="61">
        <v>0.8961534000000001</v>
      </c>
      <c r="BD7" s="61">
        <v>4012</v>
      </c>
      <c r="BE7" s="61">
        <v>0.485543</v>
      </c>
      <c r="BF7" s="62">
        <v>3.7319004201158821</v>
      </c>
      <c r="BG7" s="61">
        <v>0.98240000000000005</v>
      </c>
      <c r="BH7" s="61">
        <v>35235</v>
      </c>
      <c r="BJ7" s="62" t="s">
        <v>106</v>
      </c>
      <c r="BK7" s="61">
        <v>3.3640500000000002</v>
      </c>
      <c r="BL7" s="61">
        <v>1783</v>
      </c>
      <c r="BM7" s="61">
        <v>0.79</v>
      </c>
      <c r="BN7" s="62">
        <v>1.9161007131274956</v>
      </c>
      <c r="BO7" s="61">
        <v>4.6532745000000002</v>
      </c>
      <c r="BP7" s="61">
        <v>2733</v>
      </c>
      <c r="BQ7" s="61">
        <v>1.8860743090000001</v>
      </c>
      <c r="BR7" s="62">
        <v>6.2342022572271087</v>
      </c>
    </row>
    <row r="8" spans="1:70">
      <c r="A8" s="62">
        <v>1875</v>
      </c>
      <c r="B8" s="61">
        <v>1077280</v>
      </c>
      <c r="C8" s="62">
        <v>1</v>
      </c>
      <c r="D8" s="61">
        <v>45245</v>
      </c>
      <c r="E8" s="62">
        <v>8.2390000000000008</v>
      </c>
      <c r="F8" s="62">
        <v>5.8899270969790845</v>
      </c>
      <c r="G8" s="19">
        <v>0.178890877</v>
      </c>
      <c r="H8" s="77">
        <v>28897.280910000001</v>
      </c>
      <c r="I8" s="77">
        <v>1.189069395</v>
      </c>
      <c r="J8" s="77">
        <v>1.094403537</v>
      </c>
      <c r="K8" s="28">
        <v>3.6608300000000003E-12</v>
      </c>
      <c r="L8" s="61">
        <v>40897</v>
      </c>
      <c r="M8" s="28">
        <v>1.5716999999999999E-11</v>
      </c>
      <c r="N8" s="62">
        <v>5.8998330107509973E-12</v>
      </c>
      <c r="O8" s="61">
        <v>4.5048808999999995E-2</v>
      </c>
      <c r="P8" s="61">
        <v>38221</v>
      </c>
      <c r="Q8" s="61">
        <v>0.26236999999999999</v>
      </c>
      <c r="R8" s="62">
        <v>3.515304933515475E-2</v>
      </c>
      <c r="S8" s="61">
        <v>4.5039801039792033</v>
      </c>
      <c r="T8" s="61">
        <v>5303</v>
      </c>
      <c r="U8" s="61">
        <v>5.2049810350000003</v>
      </c>
      <c r="V8" s="62">
        <v>0.79619395613442012</v>
      </c>
      <c r="W8" s="61">
        <v>3.2547277000000001</v>
      </c>
      <c r="X8" s="61">
        <v>1973</v>
      </c>
      <c r="Y8" s="61">
        <v>0.80800000000000005</v>
      </c>
      <c r="Z8" s="62">
        <v>1.4852981804010188</v>
      </c>
      <c r="AA8" s="61">
        <v>4.7408500000000006E-2</v>
      </c>
      <c r="AB8" s="61">
        <v>1899</v>
      </c>
      <c r="AC8" s="61">
        <v>5.0260000000000001E-3</v>
      </c>
      <c r="AD8" s="62">
        <v>2.6429143335069537E-2</v>
      </c>
      <c r="AE8" s="61">
        <v>4.8778874000000005</v>
      </c>
      <c r="AF8" s="61">
        <v>28630</v>
      </c>
      <c r="AG8" s="61">
        <v>10.264428771501802</v>
      </c>
      <c r="AH8" s="62">
        <v>1.0839416803956902E-2</v>
      </c>
      <c r="AI8" s="61">
        <v>2.1230063000000001</v>
      </c>
      <c r="AJ8" s="61">
        <v>3788</v>
      </c>
      <c r="AK8" s="61">
        <v>1.1158818530000001</v>
      </c>
      <c r="AL8" s="62">
        <v>3.3444066253512239</v>
      </c>
      <c r="AM8" s="61">
        <v>0.80618647099082485</v>
      </c>
      <c r="AN8" s="61">
        <v>4458</v>
      </c>
      <c r="AO8" s="61">
        <v>0.59499999999999997</v>
      </c>
      <c r="AP8" s="62">
        <v>6.4218995625685449E-2</v>
      </c>
      <c r="AQ8" s="61">
        <v>4.4635550000000004</v>
      </c>
      <c r="AR8" s="61">
        <v>16487</v>
      </c>
      <c r="AS8" s="61">
        <v>7.7012167969999998</v>
      </c>
      <c r="AT8" s="62">
        <v>0.16040015830473561</v>
      </c>
      <c r="AU8" s="61">
        <v>3.2656405999999998</v>
      </c>
      <c r="AV8" s="61">
        <v>4362</v>
      </c>
      <c r="AW8" s="61">
        <v>1.3607518359999999</v>
      </c>
      <c r="AX8" s="62">
        <v>1.5103451779957719</v>
      </c>
      <c r="AY8" s="61">
        <v>0.360925616</v>
      </c>
      <c r="AZ8" s="61">
        <v>1874</v>
      </c>
      <c r="BA8" s="61">
        <v>0.30074000000000001</v>
      </c>
      <c r="BB8" s="62">
        <v>1.9847945275099457</v>
      </c>
      <c r="BC8" s="61">
        <v>0.8663232500000001</v>
      </c>
      <c r="BD8" s="61">
        <v>4071</v>
      </c>
      <c r="BE8" s="61">
        <v>0.45245200000000002</v>
      </c>
      <c r="BF8" s="62">
        <v>3.5611702041921434</v>
      </c>
      <c r="BG8" s="61">
        <v>1.0029999999999999</v>
      </c>
      <c r="BH8" s="61">
        <v>35436</v>
      </c>
      <c r="BI8" s="61">
        <v>0.56167788500000004</v>
      </c>
      <c r="BJ8" s="62">
        <v>1.0783065731225778E-2</v>
      </c>
      <c r="BK8" s="61">
        <v>3.2395808333333336</v>
      </c>
      <c r="BL8" s="61">
        <v>1803</v>
      </c>
      <c r="BM8" s="61">
        <v>0.77100000000000002</v>
      </c>
      <c r="BN8" s="62">
        <v>1.8173021918872105</v>
      </c>
      <c r="BO8" s="61">
        <v>4.5072066</v>
      </c>
      <c r="BP8" s="61">
        <v>2750</v>
      </c>
      <c r="BQ8" s="61">
        <v>2.0211931079999998</v>
      </c>
      <c r="BR8" s="62">
        <v>6.1200025022127535</v>
      </c>
    </row>
    <row r="9" spans="1:70">
      <c r="A9" s="62">
        <v>1876</v>
      </c>
      <c r="B9" s="61">
        <v>1090415</v>
      </c>
      <c r="C9" s="62">
        <v>1</v>
      </c>
      <c r="D9" s="61">
        <v>46287</v>
      </c>
      <c r="E9" s="62">
        <v>8.3879999999999999</v>
      </c>
      <c r="F9" s="62">
        <v>5.9166968377724105</v>
      </c>
      <c r="G9" s="19">
        <v>0.184501845</v>
      </c>
      <c r="H9" s="77">
        <v>29254.208320000002</v>
      </c>
      <c r="I9" s="77">
        <v>1.1592749449999999</v>
      </c>
      <c r="J9" s="77">
        <v>1.0754766280000001</v>
      </c>
      <c r="K9" s="28">
        <v>3.7680299999999996E-12</v>
      </c>
      <c r="L9" s="61">
        <v>41491</v>
      </c>
      <c r="M9" s="28">
        <v>1.6071700000000001E-11</v>
      </c>
      <c r="N9" s="62">
        <v>5.9474295467132338E-12</v>
      </c>
      <c r="O9" s="61">
        <v>4.6465112000000003E-2</v>
      </c>
      <c r="P9" s="61">
        <v>38398</v>
      </c>
      <c r="Q9" s="61">
        <v>0.24603999999999998</v>
      </c>
      <c r="R9" s="62">
        <v>3.3237391607738108E-2</v>
      </c>
      <c r="S9" s="61">
        <v>4.6474406881376273</v>
      </c>
      <c r="T9" s="61">
        <v>5345</v>
      </c>
      <c r="U9" s="61">
        <v>5.0738172419999996</v>
      </c>
      <c r="V9" s="62">
        <v>0.76629653830153133</v>
      </c>
      <c r="W9" s="61">
        <v>3.3457535999999997</v>
      </c>
      <c r="X9" s="61">
        <v>1994</v>
      </c>
      <c r="Y9" s="61">
        <v>0.83199999999999996</v>
      </c>
      <c r="Z9" s="62">
        <v>1.4992314683307619</v>
      </c>
      <c r="AA9" s="61">
        <v>5.0433400000000003E-2</v>
      </c>
      <c r="AB9" s="61">
        <v>1928</v>
      </c>
      <c r="AC9" s="61">
        <v>5.3550000000000004E-3</v>
      </c>
      <c r="AD9" s="62">
        <v>2.6661388803435847E-2</v>
      </c>
      <c r="AE9" s="61">
        <v>5.0501628000000007</v>
      </c>
      <c r="AF9" s="61">
        <v>28837</v>
      </c>
      <c r="AG9" s="61">
        <v>10.102565084364928</v>
      </c>
      <c r="AH9" s="62">
        <v>1.084790513026007E-2</v>
      </c>
      <c r="AI9" s="61">
        <v>2.2255235999999998</v>
      </c>
      <c r="AJ9" s="61">
        <v>3832</v>
      </c>
      <c r="AK9" s="61">
        <v>1.1188565880000001</v>
      </c>
      <c r="AL9" s="62">
        <v>3.3065585127227939</v>
      </c>
      <c r="AM9" s="61">
        <v>0.83997997986978556</v>
      </c>
      <c r="AN9" s="61">
        <v>4484</v>
      </c>
      <c r="AO9" s="61">
        <v>0.59899999999999998</v>
      </c>
      <c r="AP9" s="62">
        <v>6.6210362630660588E-2</v>
      </c>
      <c r="AQ9" s="61">
        <v>4.7925560000000003</v>
      </c>
      <c r="AR9" s="61">
        <v>16545</v>
      </c>
      <c r="AS9" s="61">
        <v>8.0020942379999997</v>
      </c>
      <c r="AT9" s="62">
        <v>0.16116729125473675</v>
      </c>
      <c r="AU9" s="61">
        <v>3.352392</v>
      </c>
      <c r="AV9" s="61">
        <v>4406</v>
      </c>
      <c r="AW9" s="61">
        <v>1.447666267</v>
      </c>
      <c r="AX9" s="62">
        <v>1.5045598545723764</v>
      </c>
      <c r="AY9" s="61">
        <v>0.37202170800000001</v>
      </c>
      <c r="AZ9" s="61">
        <v>1929</v>
      </c>
      <c r="BA9" s="61">
        <v>0.31125999999999998</v>
      </c>
      <c r="BB9" s="62">
        <v>2.0628516641982824</v>
      </c>
      <c r="BC9" s="61">
        <v>0.89540951999999996</v>
      </c>
      <c r="BD9" s="61">
        <v>4128</v>
      </c>
      <c r="BE9" s="61">
        <v>0.42166999999999999</v>
      </c>
      <c r="BF9" s="62">
        <v>3.5584016938976704</v>
      </c>
      <c r="BG9" s="61">
        <v>1.044</v>
      </c>
      <c r="BH9" s="61">
        <v>35713</v>
      </c>
      <c r="BI9" s="61">
        <v>0.55127644200000003</v>
      </c>
      <c r="BJ9" s="62">
        <v>1.084269259188513E-2</v>
      </c>
      <c r="BK9" s="61">
        <v>3.35608</v>
      </c>
      <c r="BL9" s="61">
        <v>1829</v>
      </c>
      <c r="BM9" s="61">
        <v>0.79900000000000004</v>
      </c>
      <c r="BN9" s="62">
        <v>1.8261027964743801</v>
      </c>
      <c r="BO9" s="61">
        <v>4.6487239999999996</v>
      </c>
      <c r="BP9" s="61">
        <v>2768</v>
      </c>
      <c r="BQ9" s="61">
        <v>2.089989594</v>
      </c>
      <c r="BR9" s="62">
        <v>6.3666049096697801</v>
      </c>
    </row>
    <row r="10" spans="1:70">
      <c r="A10" s="62">
        <v>1877</v>
      </c>
      <c r="B10" s="61">
        <v>1103710</v>
      </c>
      <c r="C10" s="62">
        <v>1</v>
      </c>
      <c r="D10" s="61">
        <v>47325</v>
      </c>
      <c r="E10" s="62">
        <v>8.6039999999999992</v>
      </c>
      <c r="F10" s="62">
        <v>5.8648268694716794</v>
      </c>
      <c r="G10" s="19">
        <v>0.19685039400000001</v>
      </c>
      <c r="H10" s="77">
        <v>29615.858629999999</v>
      </c>
      <c r="I10" s="77">
        <v>1.1204518750000001</v>
      </c>
      <c r="J10" s="77">
        <v>1.0506372230000001</v>
      </c>
      <c r="K10" s="28">
        <v>4.02648E-12</v>
      </c>
      <c r="L10" s="61">
        <v>42034</v>
      </c>
      <c r="M10" s="28">
        <v>1.5958700000000001E-11</v>
      </c>
      <c r="N10" s="62">
        <v>5.8525223095363778E-12</v>
      </c>
      <c r="O10" s="61">
        <v>4.9539590000000001E-2</v>
      </c>
      <c r="P10" s="61">
        <v>38576</v>
      </c>
      <c r="Q10" s="61">
        <v>0.25623000000000001</v>
      </c>
      <c r="R10" s="62">
        <v>3.4611222656248171E-2</v>
      </c>
      <c r="S10" s="61">
        <v>4.9574292004403082</v>
      </c>
      <c r="T10" s="61">
        <v>5394</v>
      </c>
      <c r="U10" s="61">
        <v>5.0834169510000002</v>
      </c>
      <c r="V10" s="62">
        <v>0.75814229922839904</v>
      </c>
      <c r="W10" s="61">
        <v>3.5828390000000003</v>
      </c>
      <c r="X10" s="61">
        <v>2019</v>
      </c>
      <c r="Y10" s="61">
        <v>0.77300000000000002</v>
      </c>
      <c r="Z10" s="62">
        <v>1.4331898062527959</v>
      </c>
      <c r="AA10" s="61">
        <v>5.0333500000000003E-2</v>
      </c>
      <c r="AB10" s="61">
        <v>1957</v>
      </c>
      <c r="AC10" s="61">
        <v>5.1830000000000001E-3</v>
      </c>
      <c r="AD10" s="62">
        <v>2.6428870411765951E-2</v>
      </c>
      <c r="AE10" s="61">
        <v>5.4395640000000007</v>
      </c>
      <c r="AF10" s="61">
        <v>29067</v>
      </c>
      <c r="AG10" s="61">
        <v>11.380096348656856</v>
      </c>
      <c r="AH10" s="62">
        <v>1.2078573306168365E-2</v>
      </c>
      <c r="AI10" s="61">
        <v>2.3835030000000001</v>
      </c>
      <c r="AJ10" s="61">
        <v>3883</v>
      </c>
      <c r="AK10" s="61">
        <v>1.152139679</v>
      </c>
      <c r="AL10" s="62">
        <v>3.3202436180298465</v>
      </c>
      <c r="AM10" s="61">
        <v>0.89924534144125001</v>
      </c>
      <c r="AN10" s="61">
        <v>4511</v>
      </c>
      <c r="AO10" s="61">
        <v>0.61299999999999999</v>
      </c>
      <c r="AP10" s="62">
        <v>6.472048048351739E-2</v>
      </c>
      <c r="AQ10" s="61">
        <v>4.9762200000000005</v>
      </c>
      <c r="AR10" s="61">
        <v>16603</v>
      </c>
      <c r="AS10" s="61">
        <v>8.8180810550000004</v>
      </c>
      <c r="AT10" s="62">
        <v>0.15960834692714826</v>
      </c>
      <c r="AU10" s="61">
        <v>3.5875670000000004</v>
      </c>
      <c r="AV10" s="61">
        <v>4457</v>
      </c>
      <c r="AW10" s="61">
        <v>1.4115297469999999</v>
      </c>
      <c r="AX10" s="62">
        <v>1.4771181802296984</v>
      </c>
      <c r="AY10" s="61">
        <v>0.39991068000000002</v>
      </c>
      <c r="AZ10" s="61">
        <v>1995</v>
      </c>
      <c r="BA10" s="61">
        <v>0.31365999999999999</v>
      </c>
      <c r="BB10" s="62">
        <v>1.9951430295109676</v>
      </c>
      <c r="BC10" s="61">
        <v>0.9533815000000001</v>
      </c>
      <c r="BD10" s="61">
        <v>4184</v>
      </c>
      <c r="BE10" s="61">
        <v>0.43469600000000003</v>
      </c>
      <c r="BF10" s="62">
        <v>3.437957472877041</v>
      </c>
      <c r="BG10" s="61">
        <v>1.0307999999999999</v>
      </c>
      <c r="BH10" s="61">
        <v>36018</v>
      </c>
      <c r="BI10" s="61">
        <v>0.52943341300000002</v>
      </c>
      <c r="BJ10" s="62">
        <v>1.0090241869966163E-2</v>
      </c>
      <c r="BK10" s="61">
        <v>3.5853999999999999</v>
      </c>
      <c r="BL10" s="61">
        <v>1852</v>
      </c>
      <c r="BM10" s="61">
        <v>0.79700000000000004</v>
      </c>
      <c r="BN10" s="62">
        <v>1.8075708032969806</v>
      </c>
      <c r="BO10" s="61">
        <v>4.9573080000000003</v>
      </c>
      <c r="BP10" s="61">
        <v>2786</v>
      </c>
      <c r="BQ10" s="61">
        <v>1.918360509</v>
      </c>
      <c r="BR10" s="62">
        <v>6.5190961849148676</v>
      </c>
    </row>
    <row r="11" spans="1:70">
      <c r="A11" s="62">
        <v>1878</v>
      </c>
      <c r="B11" s="61">
        <v>1117167</v>
      </c>
      <c r="C11" s="62">
        <v>1</v>
      </c>
      <c r="D11" s="61">
        <v>48362</v>
      </c>
      <c r="E11" s="62">
        <v>8.4600000000000009</v>
      </c>
      <c r="F11" s="62">
        <v>5.5191788900028707</v>
      </c>
      <c r="G11" s="19">
        <v>0.204498978</v>
      </c>
      <c r="H11" s="77">
        <v>29982.53873</v>
      </c>
      <c r="I11" s="77">
        <v>1.1836522220000001</v>
      </c>
      <c r="J11" s="77">
        <v>1.033084085</v>
      </c>
      <c r="K11" s="28">
        <v>4.1765000000000002E-12</v>
      </c>
      <c r="L11" s="61">
        <v>42546</v>
      </c>
      <c r="M11" s="28">
        <v>1.6114100000000001E-11</v>
      </c>
      <c r="N11" s="62">
        <v>5.6601535216673154E-12</v>
      </c>
      <c r="O11" s="61">
        <v>5.1464469999999991E-2</v>
      </c>
      <c r="P11" s="61">
        <v>38763</v>
      </c>
      <c r="Q11" s="61">
        <v>0.24963999999999997</v>
      </c>
      <c r="R11" s="62">
        <v>3.5564213743554299E-2</v>
      </c>
      <c r="S11" s="61">
        <v>5.1464469999999993</v>
      </c>
      <c r="T11" s="61">
        <v>5442</v>
      </c>
      <c r="U11" s="61">
        <v>4.9987009320000002</v>
      </c>
      <c r="V11" s="62">
        <v>0.72430064446726916</v>
      </c>
      <c r="W11" s="61">
        <v>3.7182189999999995</v>
      </c>
      <c r="X11" s="61">
        <v>2043</v>
      </c>
      <c r="Y11" s="61">
        <v>0.75800000000000001</v>
      </c>
      <c r="Z11" s="62">
        <v>1.3514527671349554</v>
      </c>
      <c r="AA11" s="61">
        <v>5.1472649999999995E-2</v>
      </c>
      <c r="AB11" s="61">
        <v>1983</v>
      </c>
      <c r="AC11" s="61">
        <v>4.4689999999999999E-3</v>
      </c>
      <c r="AD11" s="62">
        <v>2.326828780303123E-2</v>
      </c>
      <c r="AE11" s="61">
        <v>5.6458359999999992</v>
      </c>
      <c r="AF11" s="61">
        <v>29252</v>
      </c>
      <c r="AG11" s="61">
        <v>11.324920598584045</v>
      </c>
      <c r="AH11" s="62">
        <v>1.1526767982574692E-2</v>
      </c>
      <c r="AI11" s="61">
        <v>2.4728140000000001</v>
      </c>
      <c r="AJ11" s="61">
        <v>3834</v>
      </c>
      <c r="AK11" s="61">
        <v>1.094970327</v>
      </c>
      <c r="AL11" s="62">
        <v>3.2049781814168594</v>
      </c>
      <c r="AM11" s="61">
        <v>0.93404407972488701</v>
      </c>
      <c r="AN11" s="61">
        <v>4538</v>
      </c>
      <c r="AO11" s="61">
        <v>0.61199999999999999</v>
      </c>
      <c r="AP11" s="62">
        <v>6.457239377052558E-2</v>
      </c>
      <c r="AQ11" s="61">
        <v>5.147265</v>
      </c>
      <c r="AR11" s="61">
        <v>16677</v>
      </c>
      <c r="AS11" s="61">
        <v>8.7221591800000002</v>
      </c>
      <c r="AT11" s="62">
        <v>0.16387172514887596</v>
      </c>
      <c r="AU11" s="61">
        <v>3.7249674999999995</v>
      </c>
      <c r="AV11" s="61">
        <v>4508</v>
      </c>
      <c r="AW11" s="61">
        <v>1.274024885</v>
      </c>
      <c r="AX11" s="62">
        <v>1.3452106639730701</v>
      </c>
      <c r="AY11" s="61">
        <v>0.412572881</v>
      </c>
      <c r="AZ11" s="61">
        <v>2062</v>
      </c>
      <c r="BA11" s="61">
        <v>0.32429999999999998</v>
      </c>
      <c r="BB11" s="62">
        <v>1.8796334741090552</v>
      </c>
      <c r="BC11" s="61">
        <v>0.98761229999999989</v>
      </c>
      <c r="BD11" s="61">
        <v>4244</v>
      </c>
      <c r="BE11" s="61">
        <v>0.40964899999999999</v>
      </c>
      <c r="BF11" s="62">
        <v>3.3700930734167254</v>
      </c>
      <c r="BG11" s="61">
        <v>1.0801000000000001</v>
      </c>
      <c r="BH11" s="61">
        <v>36315</v>
      </c>
      <c r="BI11" s="61">
        <v>0.61680552899999996</v>
      </c>
      <c r="BJ11" s="62">
        <v>1.1791041175404225E-2</v>
      </c>
      <c r="BK11" s="61">
        <v>3.7300799999999996</v>
      </c>
      <c r="BL11" s="61">
        <v>1877</v>
      </c>
      <c r="BM11" s="61">
        <v>0.70599999999999996</v>
      </c>
      <c r="BN11" s="62">
        <v>1.6607208489936667</v>
      </c>
      <c r="BO11" s="61">
        <v>5.1589214999999999</v>
      </c>
      <c r="BP11" s="61">
        <v>2803</v>
      </c>
      <c r="BQ11" s="61">
        <v>1.818147894</v>
      </c>
      <c r="BR11" s="62">
        <v>6.2519735197771196</v>
      </c>
    </row>
    <row r="12" spans="1:70">
      <c r="A12" s="62">
        <v>1879</v>
      </c>
      <c r="B12" s="61">
        <v>1130788</v>
      </c>
      <c r="C12" s="62">
        <v>1</v>
      </c>
      <c r="D12" s="61">
        <v>49400</v>
      </c>
      <c r="E12" s="62">
        <v>9.4489999999999998</v>
      </c>
      <c r="F12" s="62">
        <v>5.4682684315054564</v>
      </c>
      <c r="G12" s="19">
        <v>0.20618556699999999</v>
      </c>
      <c r="H12" s="77">
        <v>30354.04855</v>
      </c>
      <c r="I12" s="77">
        <v>1.0473200439999999</v>
      </c>
      <c r="J12" s="77">
        <v>1.009359498</v>
      </c>
      <c r="K12" s="28">
        <v>4.2092000000000003E-12</v>
      </c>
      <c r="L12" s="61">
        <v>43052</v>
      </c>
      <c r="M12" s="28">
        <v>1.60705E-11</v>
      </c>
      <c r="N12" s="62">
        <v>5.5167233131725631E-12</v>
      </c>
      <c r="O12" s="61">
        <v>5.2012940000000001E-2</v>
      </c>
      <c r="P12" s="61">
        <v>38909</v>
      </c>
      <c r="Q12" s="61">
        <v>0.22946999999999998</v>
      </c>
      <c r="R12" s="62">
        <v>3.2915861517412603E-2</v>
      </c>
      <c r="S12" s="61">
        <v>5.2007739226077394</v>
      </c>
      <c r="T12" s="61">
        <v>5492</v>
      </c>
      <c r="U12" s="61">
        <v>4.896124726</v>
      </c>
      <c r="V12" s="62">
        <v>0.70233577690382198</v>
      </c>
      <c r="W12" s="61">
        <v>3.7388999999999997</v>
      </c>
      <c r="X12" s="61">
        <v>2064</v>
      </c>
      <c r="Y12" s="61">
        <v>0.75900000000000001</v>
      </c>
      <c r="Z12" s="62">
        <v>1.3098199173229865</v>
      </c>
      <c r="AA12" s="61">
        <v>5.1953199999999991E-2</v>
      </c>
      <c r="AB12" s="61">
        <v>2014</v>
      </c>
      <c r="AC12" s="61">
        <v>4.2649999999999997E-3</v>
      </c>
      <c r="AD12" s="62">
        <v>2.1981305956346772E-2</v>
      </c>
      <c r="AE12" s="61">
        <v>5.7752100000000004</v>
      </c>
      <c r="AF12" s="61">
        <v>29425</v>
      </c>
      <c r="AG12" s="61">
        <v>10.872343860170346</v>
      </c>
      <c r="AH12" s="62">
        <v>1.0988691016252175E-2</v>
      </c>
      <c r="AI12" s="61">
        <v>2.4864199999999999</v>
      </c>
      <c r="AJ12" s="61">
        <v>3986</v>
      </c>
      <c r="AK12" s="61">
        <v>1.0375085559999999</v>
      </c>
      <c r="AL12" s="62">
        <v>3.0712343416316004</v>
      </c>
      <c r="AM12" s="61">
        <v>0.92825110844710379</v>
      </c>
      <c r="AN12" s="61">
        <v>4571</v>
      </c>
      <c r="AO12" s="61">
        <v>0.59599999999999997</v>
      </c>
      <c r="AP12" s="62">
        <v>6.2757910556305169E-2</v>
      </c>
      <c r="AQ12" s="61">
        <v>5.2097399999999991</v>
      </c>
      <c r="AR12" s="61">
        <v>16768</v>
      </c>
      <c r="AS12" s="61">
        <v>8.4944091799999999</v>
      </c>
      <c r="AT12" s="62">
        <v>0.17097323467517281</v>
      </c>
      <c r="AU12" s="61">
        <v>3.7485819999999994</v>
      </c>
      <c r="AV12" s="61">
        <v>4555</v>
      </c>
      <c r="AW12" s="61">
        <v>1.2571348760000001</v>
      </c>
      <c r="AX12" s="62">
        <v>1.2368875402931807</v>
      </c>
      <c r="AY12" s="61">
        <v>0.41508825700000002</v>
      </c>
      <c r="AZ12" s="61">
        <v>2127</v>
      </c>
      <c r="BA12" s="61">
        <v>0.33444000000000002</v>
      </c>
      <c r="BB12" s="62">
        <v>1.9125774143469536</v>
      </c>
      <c r="BC12" s="61">
        <v>0.99631899999999995</v>
      </c>
      <c r="BD12" s="61">
        <v>4312</v>
      </c>
      <c r="BE12" s="61">
        <v>0.44512699999999999</v>
      </c>
      <c r="BF12" s="62">
        <v>3.3427982349223102</v>
      </c>
      <c r="BG12" s="61">
        <v>1.1214999999999999</v>
      </c>
      <c r="BH12" s="61">
        <v>36557</v>
      </c>
      <c r="BI12" s="61">
        <v>0.79154975999999999</v>
      </c>
      <c r="BJ12" s="62">
        <v>1.4277306106282471E-2</v>
      </c>
      <c r="BK12" s="61">
        <v>3.73272</v>
      </c>
      <c r="BL12" s="61">
        <v>1902</v>
      </c>
      <c r="BM12" s="61">
        <v>0.66200000000000003</v>
      </c>
      <c r="BN12" s="62">
        <v>1.5438841839625581</v>
      </c>
      <c r="BO12" s="61">
        <v>5.2027359999999998</v>
      </c>
      <c r="BP12" s="61">
        <v>2821</v>
      </c>
      <c r="BQ12" s="61">
        <v>1.7659815839999999</v>
      </c>
      <c r="BR12" s="62">
        <v>6.2166302462484513</v>
      </c>
    </row>
    <row r="13" spans="1:70">
      <c r="A13" s="62">
        <v>1880</v>
      </c>
      <c r="B13" s="61">
        <v>1144575</v>
      </c>
      <c r="C13" s="62">
        <v>1</v>
      </c>
      <c r="D13" s="61">
        <v>50458</v>
      </c>
      <c r="E13" s="62">
        <v>10.462</v>
      </c>
      <c r="F13" s="62">
        <v>5.4007786717441091</v>
      </c>
      <c r="G13" s="19">
        <v>0.20661156999999999</v>
      </c>
      <c r="H13" s="77">
        <v>30730.596010000001</v>
      </c>
      <c r="I13" s="77">
        <v>1.2450468450000001</v>
      </c>
      <c r="J13" s="77">
        <v>1.012951218</v>
      </c>
      <c r="K13" s="28">
        <v>4.2167499999999998E-12</v>
      </c>
      <c r="L13" s="61">
        <v>43500</v>
      </c>
      <c r="M13" s="28">
        <v>1.6353399999999999E-11</v>
      </c>
      <c r="N13" s="62">
        <v>5.7566578680247932E-12</v>
      </c>
      <c r="O13" s="61">
        <v>5.2169663999999998E-2</v>
      </c>
      <c r="P13" s="61">
        <v>39045</v>
      </c>
      <c r="Q13" s="61">
        <v>0.25408999999999998</v>
      </c>
      <c r="R13" s="62">
        <v>3.4269892673702597E-2</v>
      </c>
      <c r="S13" s="61">
        <v>5.2164447555244475</v>
      </c>
      <c r="T13" s="61">
        <v>5541</v>
      </c>
      <c r="U13" s="61">
        <v>5.4516706089999998</v>
      </c>
      <c r="V13" s="62">
        <v>0.74452398318563762</v>
      </c>
      <c r="W13" s="61">
        <v>3.7410000000000001</v>
      </c>
      <c r="X13" s="61">
        <v>2081</v>
      </c>
      <c r="Y13" s="61">
        <v>0.84</v>
      </c>
      <c r="Z13" s="62">
        <v>1.4164815513059457</v>
      </c>
      <c r="AA13" s="61">
        <v>5.2322399999999998E-2</v>
      </c>
      <c r="AB13" s="61">
        <v>2047</v>
      </c>
      <c r="AC13" s="61">
        <v>4.725E-3</v>
      </c>
      <c r="AD13" s="62">
        <v>2.4191274002723931E-2</v>
      </c>
      <c r="AE13" s="61">
        <v>5.7218208000000006</v>
      </c>
      <c r="AF13" s="61">
        <v>29534</v>
      </c>
      <c r="AG13" s="61">
        <v>11.554948250439944</v>
      </c>
      <c r="AH13" s="62">
        <v>1.1427077249208372E-2</v>
      </c>
      <c r="AI13" s="61">
        <v>2.4941375999999997</v>
      </c>
      <c r="AJ13" s="61">
        <v>4043</v>
      </c>
      <c r="AK13" s="61">
        <v>1.1204649360000001</v>
      </c>
      <c r="AL13" s="62">
        <v>3.09138450496551</v>
      </c>
      <c r="AM13" s="61">
        <v>0.92982850655681504</v>
      </c>
      <c r="AN13" s="61">
        <v>4610</v>
      </c>
      <c r="AO13" s="61">
        <v>0.60799999999999998</v>
      </c>
      <c r="AP13" s="62">
        <v>6.4277464795764794E-2</v>
      </c>
      <c r="AQ13" s="61">
        <v>5.1434880000000005</v>
      </c>
      <c r="AR13" s="61">
        <v>16859</v>
      </c>
      <c r="AS13" s="61">
        <v>9.0108955080000008</v>
      </c>
      <c r="AT13" s="62">
        <v>0.16580184857549599</v>
      </c>
      <c r="AU13" s="61">
        <v>3.7463663999999999</v>
      </c>
      <c r="AV13" s="61">
        <v>4572</v>
      </c>
      <c r="AW13" s="61">
        <v>1.293477365</v>
      </c>
      <c r="AX13" s="62">
        <v>1.317953002648911</v>
      </c>
      <c r="AY13" s="61">
        <v>0.41252253900000002</v>
      </c>
      <c r="AZ13" s="61">
        <v>2197</v>
      </c>
      <c r="BA13" s="61">
        <v>0.34432000000000001</v>
      </c>
      <c r="BB13" s="62">
        <v>1.8694128777482661</v>
      </c>
      <c r="BC13" s="61">
        <v>0.9981504000000001</v>
      </c>
      <c r="BD13" s="61">
        <v>4384</v>
      </c>
      <c r="BE13" s="61">
        <v>0.48195399999999999</v>
      </c>
      <c r="BF13" s="62">
        <v>3.4606073052760951</v>
      </c>
      <c r="BG13" s="61">
        <v>1.0971</v>
      </c>
      <c r="BH13" s="61">
        <v>36807</v>
      </c>
      <c r="BI13" s="61">
        <v>0.76242572099999995</v>
      </c>
      <c r="BJ13" s="62">
        <v>1.3212765897673912E-2</v>
      </c>
      <c r="BK13" s="61">
        <v>3.7399680000000002</v>
      </c>
      <c r="BL13" s="61">
        <v>1919</v>
      </c>
      <c r="BM13" s="61">
        <v>0.72</v>
      </c>
      <c r="BN13" s="62">
        <v>1.6265582716272247</v>
      </c>
      <c r="BO13" s="61">
        <v>5.2169663999999996</v>
      </c>
      <c r="BP13" s="61">
        <v>2839</v>
      </c>
      <c r="BQ13" s="61">
        <v>1.848195037</v>
      </c>
      <c r="BR13" s="62">
        <v>5.9972803544256461</v>
      </c>
    </row>
    <row r="14" spans="1:70">
      <c r="A14" s="62">
        <v>1881</v>
      </c>
      <c r="B14" s="61">
        <v>1158531</v>
      </c>
      <c r="C14" s="62">
        <v>1</v>
      </c>
      <c r="D14" s="61">
        <v>51743</v>
      </c>
      <c r="E14" s="62">
        <v>11.74</v>
      </c>
      <c r="F14" s="62">
        <v>5.8419322087074539</v>
      </c>
      <c r="G14" s="19">
        <v>0.20703933699999999</v>
      </c>
      <c r="H14" s="77">
        <v>31093.664000000001</v>
      </c>
      <c r="I14" s="77">
        <v>1.1800407740000001</v>
      </c>
      <c r="J14" s="77">
        <v>0.99978425699999995</v>
      </c>
      <c r="K14" s="28">
        <v>4.22963E-12</v>
      </c>
      <c r="L14" s="61">
        <v>43827</v>
      </c>
      <c r="M14" s="28">
        <v>1.6679900000000001E-11</v>
      </c>
      <c r="N14" s="62">
        <v>5.6603012927442568E-12</v>
      </c>
      <c r="O14" s="61">
        <v>5.2294409999999993E-2</v>
      </c>
      <c r="P14" s="61">
        <v>39191</v>
      </c>
      <c r="Q14" s="61">
        <v>0.26494000000000001</v>
      </c>
      <c r="R14" s="62">
        <v>3.3466370268222953E-2</v>
      </c>
      <c r="S14" s="61">
        <v>5.23</v>
      </c>
      <c r="T14" s="61">
        <v>5606</v>
      </c>
      <c r="U14" s="61">
        <v>5.512748749</v>
      </c>
      <c r="V14" s="62">
        <v>0.74294500502029803</v>
      </c>
      <c r="W14" s="61">
        <v>3.7667789999999997</v>
      </c>
      <c r="X14" s="61">
        <v>2101</v>
      </c>
      <c r="Y14" s="61">
        <v>0.83899999999999997</v>
      </c>
      <c r="Z14" s="62">
        <v>1.4018954835239639</v>
      </c>
      <c r="AA14" s="61">
        <v>5.2578E-2</v>
      </c>
      <c r="AB14" s="61">
        <v>2072</v>
      </c>
      <c r="AC14" s="61">
        <v>4.7580000000000001E-3</v>
      </c>
      <c r="AD14" s="62">
        <v>2.5049434936969157E-2</v>
      </c>
      <c r="AE14" s="61">
        <v>5.37</v>
      </c>
      <c r="AF14" s="61">
        <v>29672</v>
      </c>
      <c r="AG14" s="61">
        <v>11.380799958493997</v>
      </c>
      <c r="AH14" s="62">
        <v>1.0904051668917763E-2</v>
      </c>
      <c r="AI14" s="61">
        <v>2.5046999999999997</v>
      </c>
      <c r="AJ14" s="61">
        <v>4079</v>
      </c>
      <c r="AK14" s="61">
        <v>1.134166322</v>
      </c>
      <c r="AL14" s="62">
        <v>3.0830777972268244</v>
      </c>
      <c r="AM14" s="61">
        <v>0.94435814440467802</v>
      </c>
      <c r="AN14" s="61">
        <v>4651</v>
      </c>
      <c r="AO14" s="61">
        <v>0.63400000000000001</v>
      </c>
      <c r="AP14" s="62">
        <v>6.4844466925328623E-2</v>
      </c>
      <c r="AQ14" s="61">
        <v>5.1894900000000002</v>
      </c>
      <c r="AR14" s="61">
        <v>16951</v>
      </c>
      <c r="AS14" s="61">
        <v>9.4555449219999996</v>
      </c>
      <c r="AT14" s="62">
        <v>0.17183541941619734</v>
      </c>
      <c r="AU14" s="61">
        <v>3.76993</v>
      </c>
      <c r="AV14" s="61">
        <v>4570</v>
      </c>
      <c r="AW14" s="61">
        <v>1.3558745350000001</v>
      </c>
      <c r="AX14" s="62">
        <v>1.3515437745501357</v>
      </c>
      <c r="AY14" s="61">
        <v>0.415874878</v>
      </c>
      <c r="AZ14" s="61">
        <v>2269</v>
      </c>
      <c r="BA14" s="61">
        <v>0.36281999999999998</v>
      </c>
      <c r="BB14" s="62">
        <v>1.8325183853467861</v>
      </c>
      <c r="BC14" s="61">
        <v>0.9984230999999999</v>
      </c>
      <c r="BD14" s="61">
        <v>4451</v>
      </c>
      <c r="BE14" s="61">
        <v>0.568689</v>
      </c>
      <c r="BF14" s="62">
        <v>3.5808166820054845</v>
      </c>
      <c r="BG14" s="61">
        <v>1.129943503</v>
      </c>
      <c r="BH14" s="61">
        <v>37112</v>
      </c>
      <c r="BI14" s="61">
        <v>0.82587451899999997</v>
      </c>
      <c r="BJ14" s="62">
        <v>1.4783444383641398E-2</v>
      </c>
      <c r="BK14" s="61">
        <v>3.7673999999999999</v>
      </c>
      <c r="BL14" s="61">
        <v>1923</v>
      </c>
      <c r="BM14" s="61">
        <v>0.73899999999999999</v>
      </c>
      <c r="BN14" s="62">
        <v>1.6537755503400604</v>
      </c>
      <c r="BO14" s="61">
        <v>5.2348229999999996</v>
      </c>
      <c r="BP14" s="61">
        <v>2853</v>
      </c>
      <c r="BQ14" s="61">
        <v>1.837882877</v>
      </c>
      <c r="BR14" s="62">
        <v>6.0022392398238473</v>
      </c>
    </row>
    <row r="15" spans="1:70">
      <c r="A15" s="62">
        <v>1882</v>
      </c>
      <c r="B15" s="61">
        <v>1172656</v>
      </c>
      <c r="C15" s="62">
        <v>1</v>
      </c>
      <c r="D15" s="61">
        <v>53027</v>
      </c>
      <c r="E15" s="62">
        <v>12.331</v>
      </c>
      <c r="F15" s="62">
        <v>5.7786500913152707</v>
      </c>
      <c r="G15" s="19">
        <v>0.20533880900000001</v>
      </c>
      <c r="H15" s="77">
        <v>31403.38106</v>
      </c>
      <c r="I15" s="77">
        <v>1.2017094639999999</v>
      </c>
      <c r="J15" s="77">
        <v>1.0123494</v>
      </c>
      <c r="K15" s="28">
        <v>4.2024900000000002E-12</v>
      </c>
      <c r="L15" s="61">
        <v>44112</v>
      </c>
      <c r="M15" s="28">
        <v>1.7078E-11</v>
      </c>
      <c r="N15" s="62">
        <v>5.7075494667040913E-12</v>
      </c>
      <c r="O15" s="61">
        <v>5.1727388000000006E-2</v>
      </c>
      <c r="P15" s="61">
        <v>39337</v>
      </c>
      <c r="Q15" s="61">
        <v>0.27850000000000003</v>
      </c>
      <c r="R15" s="62">
        <v>3.3908272272909594E-2</v>
      </c>
      <c r="S15" s="61">
        <v>5.26</v>
      </c>
      <c r="T15" s="61">
        <v>5673</v>
      </c>
      <c r="U15" s="61">
        <v>5.5680271230000002</v>
      </c>
      <c r="V15" s="62">
        <v>0.72565904009332538</v>
      </c>
      <c r="W15" s="61">
        <v>3.7378971000000005</v>
      </c>
      <c r="X15" s="61">
        <v>2120</v>
      </c>
      <c r="Y15" s="61">
        <v>0.85</v>
      </c>
      <c r="Z15" s="62">
        <v>1.3689929160915932</v>
      </c>
      <c r="AA15" s="61">
        <v>5.2043550000000001E-2</v>
      </c>
      <c r="AB15" s="61">
        <v>2098</v>
      </c>
      <c r="AC15" s="61">
        <v>5.0819999999999997E-3</v>
      </c>
      <c r="AD15" s="62">
        <v>2.4360916280338325E-2</v>
      </c>
      <c r="AE15" s="61">
        <v>5.4</v>
      </c>
      <c r="AF15" s="61">
        <v>29898</v>
      </c>
      <c r="AG15" s="61">
        <v>11.738700960358107</v>
      </c>
      <c r="AH15" s="62">
        <v>1.1017531775769017E-2</v>
      </c>
      <c r="AI15" s="61">
        <v>2.4843353000000001</v>
      </c>
      <c r="AJ15" s="61">
        <v>4130</v>
      </c>
      <c r="AK15" s="61">
        <v>1.1909199070000001</v>
      </c>
      <c r="AL15" s="62">
        <v>3.1534988943295512</v>
      </c>
      <c r="AM15" s="61">
        <v>0.9365640916856558</v>
      </c>
      <c r="AN15" s="61">
        <v>4691</v>
      </c>
      <c r="AO15" s="61">
        <v>0.65</v>
      </c>
      <c r="AP15" s="62">
        <v>6.4440252917632071E-2</v>
      </c>
      <c r="AQ15" s="61">
        <v>5.2659450000000003</v>
      </c>
      <c r="AR15" s="61">
        <v>17043</v>
      </c>
      <c r="AS15" s="61">
        <v>9.9981220700000009</v>
      </c>
      <c r="AT15" s="62">
        <v>0.18003416017997245</v>
      </c>
      <c r="AU15" s="61">
        <v>3.7299018055555555</v>
      </c>
      <c r="AV15" s="61">
        <v>4576</v>
      </c>
      <c r="AW15" s="61">
        <v>1.333582227</v>
      </c>
      <c r="AX15" s="62">
        <v>1.3536490081180794</v>
      </c>
      <c r="AY15" s="61">
        <v>0.41243652600000003</v>
      </c>
      <c r="AZ15" s="61">
        <v>2348</v>
      </c>
      <c r="BA15" s="61">
        <v>0.38231999999999999</v>
      </c>
      <c r="BB15" s="62">
        <v>2.0530941207873257</v>
      </c>
      <c r="BC15" s="61">
        <v>0.99451425999999998</v>
      </c>
      <c r="BD15" s="61">
        <v>4503</v>
      </c>
      <c r="BE15" s="61">
        <v>0.61888500000000002</v>
      </c>
      <c r="BF15" s="62">
        <v>3.724976836302782</v>
      </c>
      <c r="BG15" s="61">
        <v>1.136363636</v>
      </c>
      <c r="BH15" s="61">
        <v>37414</v>
      </c>
      <c r="BI15" s="61">
        <v>0.77802788499999997</v>
      </c>
      <c r="BJ15" s="62">
        <v>1.3568983060276778E-2</v>
      </c>
      <c r="BK15" s="61">
        <v>3.722089</v>
      </c>
      <c r="BL15" s="61">
        <v>1920</v>
      </c>
      <c r="BM15" s="61">
        <v>0.76</v>
      </c>
      <c r="BN15" s="62">
        <v>1.7037781448123457</v>
      </c>
      <c r="BO15" s="61">
        <v>5.1754077000000001</v>
      </c>
      <c r="BP15" s="61">
        <v>2863</v>
      </c>
      <c r="BQ15" s="61">
        <v>1.7738107949999999</v>
      </c>
      <c r="BR15" s="62">
        <v>5.9260764601359099</v>
      </c>
    </row>
    <row r="16" spans="1:70">
      <c r="A16" s="62">
        <v>1883</v>
      </c>
      <c r="B16" s="61">
        <v>1186954</v>
      </c>
      <c r="C16" s="62">
        <v>1</v>
      </c>
      <c r="D16" s="61">
        <v>54311</v>
      </c>
      <c r="E16" s="62">
        <v>12.435</v>
      </c>
      <c r="F16" s="62">
        <v>5.7167651628735241</v>
      </c>
      <c r="G16" s="19">
        <v>0.20618556699999999</v>
      </c>
      <c r="H16" s="77">
        <v>31716.550569999999</v>
      </c>
      <c r="I16" s="77">
        <v>1.265812674</v>
      </c>
      <c r="J16" s="77">
        <v>0.98842841000000004</v>
      </c>
      <c r="K16" s="28">
        <v>4.2137000000000001E-12</v>
      </c>
      <c r="L16" s="61">
        <v>44404</v>
      </c>
      <c r="M16" s="28">
        <v>1.7203799999999999E-11</v>
      </c>
      <c r="N16" s="62">
        <v>5.5160385214239358E-12</v>
      </c>
      <c r="O16" s="61">
        <v>5.2026322E-2</v>
      </c>
      <c r="P16" s="61">
        <v>39472</v>
      </c>
      <c r="Q16" s="61">
        <v>0.27243000000000001</v>
      </c>
      <c r="R16" s="62">
        <v>3.4569754319060918E-2</v>
      </c>
      <c r="S16" s="61">
        <v>5.16</v>
      </c>
      <c r="T16" s="61">
        <v>5740</v>
      </c>
      <c r="U16" s="61">
        <v>5.500074884</v>
      </c>
      <c r="V16" s="62">
        <v>0.70649813206929957</v>
      </c>
      <c r="W16" s="61">
        <v>3.7507779999999999</v>
      </c>
      <c r="X16" s="61">
        <v>2137</v>
      </c>
      <c r="Y16" s="61">
        <v>0.86799999999999999</v>
      </c>
      <c r="Z16" s="62">
        <v>1.3527567018568385</v>
      </c>
      <c r="AA16" s="61">
        <v>5.2271699999999997E-2</v>
      </c>
      <c r="AB16" s="61">
        <v>2130</v>
      </c>
      <c r="AC16" s="61">
        <v>5.1469999999999997E-3</v>
      </c>
      <c r="AD16" s="62">
        <v>2.3761884565699339E-2</v>
      </c>
      <c r="AE16" s="61">
        <v>5.3</v>
      </c>
      <c r="AF16" s="61">
        <v>30113</v>
      </c>
      <c r="AG16" s="61">
        <v>11.266658665847984</v>
      </c>
      <c r="AH16" s="62">
        <v>1.0364611750151255E-2</v>
      </c>
      <c r="AI16" s="61">
        <v>2.4935765999999999</v>
      </c>
      <c r="AJ16" s="61">
        <v>4180</v>
      </c>
      <c r="AK16" s="61">
        <v>1.1702997770000001</v>
      </c>
      <c r="AL16" s="62">
        <v>2.8814366325254763</v>
      </c>
      <c r="AM16" s="61">
        <v>0.9394380608333982</v>
      </c>
      <c r="AN16" s="61">
        <v>4732</v>
      </c>
      <c r="AO16" s="61">
        <v>0.64900000000000002</v>
      </c>
      <c r="AP16" s="62">
        <v>6.2781219915714739E-2</v>
      </c>
      <c r="AQ16" s="61">
        <v>5.2745959999999998</v>
      </c>
      <c r="AR16" s="61">
        <v>17136</v>
      </c>
      <c r="AS16" s="61">
        <v>10.156205079999999</v>
      </c>
      <c r="AT16" s="62">
        <v>0.17938207593691005</v>
      </c>
      <c r="AU16" s="61">
        <v>3.7466540000000004</v>
      </c>
      <c r="AV16" s="61">
        <v>4591</v>
      </c>
      <c r="AW16" s="61">
        <v>1.394157227</v>
      </c>
      <c r="AX16" s="62">
        <v>1.3172609737383811</v>
      </c>
      <c r="AY16" s="61">
        <v>0.41317632100000001</v>
      </c>
      <c r="AZ16" s="61">
        <v>2447</v>
      </c>
      <c r="BA16" s="61">
        <v>0.41210000000000002</v>
      </c>
      <c r="BB16" s="62">
        <v>1.9202061801825623</v>
      </c>
      <c r="BC16" s="61">
        <v>0.99582227999999995</v>
      </c>
      <c r="BD16" s="61">
        <v>4560</v>
      </c>
      <c r="BE16" s="61">
        <v>0.61152700000000004</v>
      </c>
      <c r="BF16" s="62">
        <v>3.6672049899797949</v>
      </c>
      <c r="BG16" s="61">
        <v>1.1396011399999999</v>
      </c>
      <c r="BH16" s="61">
        <v>37766</v>
      </c>
      <c r="BI16" s="61">
        <v>0.738502404</v>
      </c>
      <c r="BJ16" s="62">
        <v>1.2867010713025932E-2</v>
      </c>
      <c r="BK16" s="61">
        <v>3.7404679999999999</v>
      </c>
      <c r="BL16" s="61">
        <v>1919</v>
      </c>
      <c r="BM16" s="61">
        <v>0.75</v>
      </c>
      <c r="BN16" s="62">
        <v>1.6881672078120371</v>
      </c>
      <c r="BO16" s="61">
        <v>5.2016011999999998</v>
      </c>
      <c r="BP16" s="61">
        <v>2874</v>
      </c>
      <c r="BQ16" s="61">
        <v>1.7565503389999999</v>
      </c>
      <c r="BR16" s="62">
        <v>6.0198835409230798</v>
      </c>
    </row>
    <row r="17" spans="1:70">
      <c r="A17" s="62">
        <v>1884</v>
      </c>
      <c r="B17" s="61">
        <v>1201426</v>
      </c>
      <c r="C17" s="62">
        <v>1</v>
      </c>
      <c r="D17" s="61">
        <v>55595</v>
      </c>
      <c r="E17" s="62">
        <v>11.896000000000001</v>
      </c>
      <c r="F17" s="62">
        <v>5.3831512895938927</v>
      </c>
      <c r="G17" s="19">
        <v>0.20618556699999999</v>
      </c>
      <c r="H17" s="77">
        <v>32033.26931</v>
      </c>
      <c r="I17" s="77">
        <v>1.2414353970000001</v>
      </c>
      <c r="J17" s="77">
        <v>0.97329319700000005</v>
      </c>
      <c r="K17" s="28">
        <v>4.2079600000000002E-12</v>
      </c>
      <c r="L17" s="61">
        <v>44777</v>
      </c>
      <c r="M17" s="28">
        <v>1.7857E-11</v>
      </c>
      <c r="N17" s="62">
        <v>5.466798720345677E-12</v>
      </c>
      <c r="O17" s="61">
        <v>5.1895520000000001E-2</v>
      </c>
      <c r="P17" s="61">
        <v>39629</v>
      </c>
      <c r="Q17" s="61">
        <v>0.26030999999999999</v>
      </c>
      <c r="R17" s="62">
        <v>3.4730497656374697E-2</v>
      </c>
      <c r="S17" s="61">
        <v>5.14</v>
      </c>
      <c r="T17" s="61">
        <v>5807</v>
      </c>
      <c r="U17" s="61">
        <v>5.0494323090000002</v>
      </c>
      <c r="V17" s="62">
        <v>0.64287582322358716</v>
      </c>
      <c r="W17" s="61">
        <v>3.746934</v>
      </c>
      <c r="X17" s="61">
        <v>2160</v>
      </c>
      <c r="Y17" s="61">
        <v>0.83899999999999997</v>
      </c>
      <c r="Z17" s="62">
        <v>1.3009315485542396</v>
      </c>
      <c r="AA17" s="61">
        <v>5.2220999999999997E-2</v>
      </c>
      <c r="AB17" s="61">
        <v>2164</v>
      </c>
      <c r="AC17" s="61">
        <v>5.0569999999999999E-3</v>
      </c>
      <c r="AD17" s="62">
        <v>2.3208557958742819E-2</v>
      </c>
      <c r="AE17" s="61">
        <v>5.28</v>
      </c>
      <c r="AF17" s="61">
        <v>30366</v>
      </c>
      <c r="AG17" s="61">
        <v>10.908733884118899</v>
      </c>
      <c r="AH17" s="62">
        <v>1.0150911457604665E-2</v>
      </c>
      <c r="AI17" s="61">
        <v>2.4925999999999999</v>
      </c>
      <c r="AJ17" s="61">
        <v>4226</v>
      </c>
      <c r="AK17" s="61">
        <v>1.15822676</v>
      </c>
      <c r="AL17" s="62">
        <v>2.8023900401092838</v>
      </c>
      <c r="AM17" s="61">
        <v>0.93865231247553216</v>
      </c>
      <c r="AN17" s="61">
        <v>4773</v>
      </c>
      <c r="AO17" s="61">
        <v>0.67800000000000005</v>
      </c>
      <c r="AP17" s="62">
        <v>6.3393123693633077E-2</v>
      </c>
      <c r="AQ17" s="61">
        <v>5.2468199999999996</v>
      </c>
      <c r="AR17" s="61">
        <v>17230</v>
      </c>
      <c r="AS17" s="61">
        <v>9.7521367189999992</v>
      </c>
      <c r="AT17" s="62">
        <v>0.17082509479705635</v>
      </c>
      <c r="AU17" s="61">
        <v>3.7606444444444445</v>
      </c>
      <c r="AV17" s="61">
        <v>4624</v>
      </c>
      <c r="AW17" s="61">
        <v>1.368226181</v>
      </c>
      <c r="AX17" s="62">
        <v>1.2888175089217171</v>
      </c>
      <c r="AY17" s="61">
        <v>0.41379675100000002</v>
      </c>
      <c r="AZ17" s="61">
        <v>2556</v>
      </c>
      <c r="BA17" s="61">
        <v>0.43046000000000001</v>
      </c>
      <c r="BB17" s="62">
        <v>2.000380309846328</v>
      </c>
      <c r="BC17" s="61">
        <v>0.99596879999999999</v>
      </c>
      <c r="BD17" s="61">
        <v>4617</v>
      </c>
      <c r="BE17" s="61">
        <v>0.58517700000000006</v>
      </c>
      <c r="BF17" s="62">
        <v>3.2474856940646717</v>
      </c>
      <c r="BG17" s="61">
        <v>1.1560693639999999</v>
      </c>
      <c r="BH17" s="61">
        <v>38138</v>
      </c>
      <c r="BI17" s="61">
        <v>0.77282716299999998</v>
      </c>
      <c r="BJ17" s="62">
        <v>1.335799786481529E-2</v>
      </c>
      <c r="BK17" s="61">
        <v>3.7553799999999997</v>
      </c>
      <c r="BL17" s="61">
        <v>1929</v>
      </c>
      <c r="BM17" s="61">
        <v>0.72099999999999997</v>
      </c>
      <c r="BN17" s="62">
        <v>1.5941489483284457</v>
      </c>
      <c r="BO17" s="61">
        <v>5.1965560000000002</v>
      </c>
      <c r="BP17" s="61">
        <v>2885</v>
      </c>
      <c r="BQ17" s="61">
        <v>1.7990806050000001</v>
      </c>
      <c r="BR17" s="62">
        <v>5.65516013171273</v>
      </c>
    </row>
    <row r="18" spans="1:70">
      <c r="A18" s="62">
        <v>1885</v>
      </c>
      <c r="B18" s="61">
        <v>1216074</v>
      </c>
      <c r="C18" s="62">
        <v>1</v>
      </c>
      <c r="D18" s="61">
        <v>56879</v>
      </c>
      <c r="E18" s="62">
        <v>11.705</v>
      </c>
      <c r="F18" s="62">
        <v>5.2599125682589527</v>
      </c>
      <c r="G18" s="19">
        <v>0.205761317</v>
      </c>
      <c r="H18" s="77">
        <v>32353.443070000001</v>
      </c>
      <c r="I18" s="77">
        <v>1.187263671</v>
      </c>
      <c r="J18" s="77">
        <v>0.964138575</v>
      </c>
      <c r="K18" s="28">
        <v>4.2016000000000002E-12</v>
      </c>
      <c r="L18" s="61">
        <v>45084</v>
      </c>
      <c r="M18" s="28">
        <v>1.7938299999999999E-11</v>
      </c>
      <c r="N18" s="62">
        <v>5.3233206270119245E-12</v>
      </c>
      <c r="O18" s="61">
        <v>5.1979454999999994E-2</v>
      </c>
      <c r="P18" s="61">
        <v>39733</v>
      </c>
      <c r="Q18" s="61">
        <v>0.251</v>
      </c>
      <c r="R18" s="62">
        <v>3.4425379026868708E-2</v>
      </c>
      <c r="S18" s="61">
        <v>5.17</v>
      </c>
      <c r="T18" s="61">
        <v>5876</v>
      </c>
      <c r="U18" s="61">
        <v>4.9257562080000001</v>
      </c>
      <c r="V18" s="62">
        <v>0.61942031546600218</v>
      </c>
      <c r="W18" s="61">
        <v>3.7477918000000003</v>
      </c>
      <c r="X18" s="61">
        <v>2186</v>
      </c>
      <c r="Y18" s="61">
        <v>0.82</v>
      </c>
      <c r="Z18" s="62">
        <v>1.2635233203111278</v>
      </c>
      <c r="AA18" s="61">
        <v>5.2195650000000003E-2</v>
      </c>
      <c r="AB18" s="61">
        <v>2195</v>
      </c>
      <c r="AC18" s="61">
        <v>4.9659999999999999E-3</v>
      </c>
      <c r="AD18" s="62">
        <v>2.2248218732601997E-2</v>
      </c>
      <c r="AE18" s="61">
        <v>5.31</v>
      </c>
      <c r="AF18" s="61">
        <v>30644</v>
      </c>
      <c r="AG18" s="61">
        <v>11.672397026303781</v>
      </c>
      <c r="AH18" s="62">
        <v>1.0622992115715137E-2</v>
      </c>
      <c r="AI18" s="61">
        <v>2.4848012000000002</v>
      </c>
      <c r="AJ18" s="61">
        <v>4276</v>
      </c>
      <c r="AK18" s="61">
        <v>1.1098255889999999</v>
      </c>
      <c r="AL18" s="62">
        <v>2.6268924001958327</v>
      </c>
      <c r="AM18" s="61">
        <v>0.93923358645782407</v>
      </c>
      <c r="AN18" s="61">
        <v>4815</v>
      </c>
      <c r="AO18" s="61">
        <v>0.7</v>
      </c>
      <c r="AP18" s="62">
        <v>6.3760615868773379E-2</v>
      </c>
      <c r="AQ18" s="61">
        <v>5.2936890000000005</v>
      </c>
      <c r="AR18" s="61">
        <v>17323</v>
      </c>
      <c r="AS18" s="61">
        <v>9.6437490229999998</v>
      </c>
      <c r="AT18" s="62">
        <v>0.17455063415867519</v>
      </c>
      <c r="AU18" s="61">
        <v>3.7441771111111111</v>
      </c>
      <c r="AV18" s="61">
        <v>4664</v>
      </c>
      <c r="AW18" s="61">
        <v>1.3503835630000001</v>
      </c>
      <c r="AX18" s="62">
        <v>1.2328408808135813</v>
      </c>
      <c r="AY18" s="61">
        <v>0.41309466099999997</v>
      </c>
      <c r="AZ18" s="61">
        <v>2650</v>
      </c>
      <c r="BA18" s="61">
        <v>0.44162000000000001</v>
      </c>
      <c r="BB18" s="62">
        <v>1.9244281007726742</v>
      </c>
      <c r="BC18" s="61">
        <v>0.99622655999999998</v>
      </c>
      <c r="BD18" s="61">
        <v>4666</v>
      </c>
      <c r="BE18" s="61">
        <v>0.55452900000000005</v>
      </c>
      <c r="BF18" s="62">
        <v>3.2773695447015334</v>
      </c>
      <c r="BG18" s="61">
        <v>1.22324159</v>
      </c>
      <c r="BH18" s="61">
        <v>38427</v>
      </c>
      <c r="BI18" s="61">
        <v>0.86539999999999995</v>
      </c>
      <c r="BJ18" s="62">
        <v>1.4420952160056292E-2</v>
      </c>
      <c r="BK18" s="61">
        <v>3.7412030000000005</v>
      </c>
      <c r="BL18" s="61">
        <v>1944</v>
      </c>
      <c r="BM18" s="61">
        <v>0.67900000000000005</v>
      </c>
      <c r="BN18" s="62">
        <v>1.4874158204564805</v>
      </c>
      <c r="BO18" s="61">
        <v>5.2119467000000004</v>
      </c>
      <c r="BP18" s="61">
        <v>2896</v>
      </c>
      <c r="BQ18" s="61">
        <v>1.7949363679999999</v>
      </c>
      <c r="BR18" s="62">
        <v>5.3871824522854599</v>
      </c>
    </row>
    <row r="19" spans="1:70">
      <c r="A19" s="62">
        <v>1886</v>
      </c>
      <c r="B19" s="61">
        <v>1230902</v>
      </c>
      <c r="C19" s="62">
        <v>1</v>
      </c>
      <c r="D19" s="61">
        <v>58164</v>
      </c>
      <c r="E19" s="62">
        <v>12.297000000000001</v>
      </c>
      <c r="F19" s="62">
        <v>5.3484768440413468</v>
      </c>
      <c r="G19" s="19">
        <v>0.205761317</v>
      </c>
      <c r="H19" s="77">
        <v>32677.171620000001</v>
      </c>
      <c r="I19" s="77">
        <v>1.187263671</v>
      </c>
      <c r="J19" s="77">
        <v>0.968951601</v>
      </c>
      <c r="K19" s="28">
        <v>4.1946300000000003E-12</v>
      </c>
      <c r="L19" s="61">
        <v>45505</v>
      </c>
      <c r="M19" s="28">
        <v>1.8233599999999999E-11</v>
      </c>
      <c r="N19" s="62">
        <v>5.2749827855334938E-12</v>
      </c>
      <c r="O19" s="61">
        <v>5.1883710999999992E-2</v>
      </c>
      <c r="P19" s="61">
        <v>39858</v>
      </c>
      <c r="Q19" s="61">
        <v>0.25225999999999998</v>
      </c>
      <c r="R19" s="62">
        <v>3.494908940909356E-2</v>
      </c>
      <c r="S19" s="61">
        <v>5.14</v>
      </c>
      <c r="T19" s="61">
        <v>5919</v>
      </c>
      <c r="U19" s="61">
        <v>4.7661805959999999</v>
      </c>
      <c r="V19" s="62">
        <v>0.59206179364174139</v>
      </c>
      <c r="W19" s="61">
        <v>3.7328378999999994</v>
      </c>
      <c r="X19" s="61">
        <v>2213</v>
      </c>
      <c r="Y19" s="61">
        <v>0.81899999999999995</v>
      </c>
      <c r="Z19" s="62">
        <v>1.211565734409328</v>
      </c>
      <c r="AA19" s="61">
        <v>5.2247799999999997E-2</v>
      </c>
      <c r="AB19" s="61">
        <v>2224</v>
      </c>
      <c r="AC19" s="61">
        <v>4.8580000000000003E-3</v>
      </c>
      <c r="AD19" s="62">
        <v>2.0712607587110368E-2</v>
      </c>
      <c r="AE19" s="61">
        <v>5.28</v>
      </c>
      <c r="AF19" s="61">
        <v>30857</v>
      </c>
      <c r="AG19" s="61">
        <v>12.325884591872736</v>
      </c>
      <c r="AH19" s="62">
        <v>1.0834703332677014E-2</v>
      </c>
      <c r="AI19" s="61">
        <v>2.4825932999999996</v>
      </c>
      <c r="AJ19" s="61">
        <v>4326</v>
      </c>
      <c r="AK19" s="61">
        <v>1.094351445</v>
      </c>
      <c r="AL19" s="62">
        <v>2.5509434825530213</v>
      </c>
      <c r="AM19" s="61">
        <v>0.9262686895928548</v>
      </c>
      <c r="AN19" s="61">
        <v>4857</v>
      </c>
      <c r="AO19" s="61">
        <v>0.73699999999999999</v>
      </c>
      <c r="AP19" s="62">
        <v>6.3600592575909151E-2</v>
      </c>
      <c r="AQ19" s="61">
        <v>5.2864899999999997</v>
      </c>
      <c r="AR19" s="61">
        <v>17418</v>
      </c>
      <c r="AS19" s="61">
        <v>9.8166943359999994</v>
      </c>
      <c r="AT19" s="62">
        <v>0.18094403778724277</v>
      </c>
      <c r="AU19" s="61">
        <v>3.7389403333333329</v>
      </c>
      <c r="AV19" s="61">
        <v>4700</v>
      </c>
      <c r="AW19" s="61">
        <v>1.277151334</v>
      </c>
      <c r="AX19" s="62">
        <v>1.1681308445260099</v>
      </c>
      <c r="AY19" s="61">
        <v>0.41212500800000001</v>
      </c>
      <c r="AZ19" s="61">
        <v>2741</v>
      </c>
      <c r="BA19" s="61">
        <v>0.45290000000000002</v>
      </c>
      <c r="BB19" s="62">
        <v>1.9504100419039272</v>
      </c>
      <c r="BC19" s="61">
        <v>0.99735702000000004</v>
      </c>
      <c r="BD19" s="61">
        <v>4711</v>
      </c>
      <c r="BE19" s="61">
        <v>0.56073299999999993</v>
      </c>
      <c r="BF19" s="62">
        <v>3.2785315204787335</v>
      </c>
      <c r="BG19" s="61">
        <v>1.374570447</v>
      </c>
      <c r="BH19" s="61">
        <v>38622</v>
      </c>
      <c r="BI19" s="61">
        <v>0.86570000000000003</v>
      </c>
      <c r="BJ19" s="62">
        <v>1.3288086896310402E-2</v>
      </c>
      <c r="BK19" s="61">
        <v>3.7293409999999998</v>
      </c>
      <c r="BL19" s="61">
        <v>1958</v>
      </c>
      <c r="BM19" s="61">
        <v>0.66700000000000004</v>
      </c>
      <c r="BN19" s="62">
        <v>1.453476190956668</v>
      </c>
      <c r="BO19" s="61">
        <v>5.1984503999999996</v>
      </c>
      <c r="BP19" s="61">
        <v>2907</v>
      </c>
      <c r="BQ19" s="61">
        <v>1.7925089590000001</v>
      </c>
      <c r="BR19" s="62">
        <v>5.1887921469088782</v>
      </c>
    </row>
    <row r="20" spans="1:70">
      <c r="A20" s="62">
        <v>1887</v>
      </c>
      <c r="B20" s="61">
        <v>1245909</v>
      </c>
      <c r="C20" s="62">
        <v>1</v>
      </c>
      <c r="D20" s="61">
        <v>59448</v>
      </c>
      <c r="E20" s="62">
        <v>13.273</v>
      </c>
      <c r="F20" s="62">
        <v>5.5039236743808786</v>
      </c>
      <c r="G20" s="19">
        <v>0.20618556699999999</v>
      </c>
      <c r="H20" s="77">
        <v>33004.555769999999</v>
      </c>
      <c r="I20" s="77">
        <v>1.2188638439999999</v>
      </c>
      <c r="J20" s="77">
        <v>0.96728488800000001</v>
      </c>
      <c r="K20" s="28">
        <v>4.1947999999999999E-12</v>
      </c>
      <c r="L20" s="61">
        <v>46001</v>
      </c>
      <c r="M20" s="28">
        <v>1.8710699999999999E-11</v>
      </c>
      <c r="N20" s="62">
        <v>5.2741370897268905E-12</v>
      </c>
      <c r="O20" s="61">
        <v>5.2137117000000004E-2</v>
      </c>
      <c r="P20" s="61">
        <v>39889</v>
      </c>
      <c r="Q20" s="61">
        <v>0.25144</v>
      </c>
      <c r="R20" s="62">
        <v>3.4535114377870553E-2</v>
      </c>
      <c r="S20" s="61">
        <v>5.21</v>
      </c>
      <c r="T20" s="61">
        <v>5962</v>
      </c>
      <c r="U20" s="61">
        <v>5.041738488</v>
      </c>
      <c r="V20" s="62">
        <v>0.60315960731286022</v>
      </c>
      <c r="W20" s="61">
        <v>3.7419515999999997</v>
      </c>
      <c r="X20" s="61">
        <v>2237</v>
      </c>
      <c r="Y20" s="61">
        <v>0.82699999999999996</v>
      </c>
      <c r="Z20" s="62">
        <v>1.1822375343019114</v>
      </c>
      <c r="AA20" s="61">
        <v>5.2246350000000004E-2</v>
      </c>
      <c r="AB20" s="61">
        <v>2259</v>
      </c>
      <c r="AC20" s="61">
        <v>4.8459999999999996E-3</v>
      </c>
      <c r="AD20" s="62">
        <v>2.0317539684067361E-2</v>
      </c>
      <c r="AE20" s="61">
        <v>5.35</v>
      </c>
      <c r="AF20" s="61">
        <v>31049</v>
      </c>
      <c r="AG20" s="61">
        <v>11.896594528411921</v>
      </c>
      <c r="AH20" s="62">
        <v>1.0232689746256827E-2</v>
      </c>
      <c r="AI20" s="61">
        <v>2.4901001999999997</v>
      </c>
      <c r="AJ20" s="61">
        <v>4378</v>
      </c>
      <c r="AK20" s="61">
        <v>1.1410273639999999</v>
      </c>
      <c r="AL20" s="62">
        <v>2.5937610901591559</v>
      </c>
      <c r="AM20" s="61">
        <v>0.92987266699978466</v>
      </c>
      <c r="AN20" s="61">
        <v>4899</v>
      </c>
      <c r="AO20" s="61">
        <v>0.754</v>
      </c>
      <c r="AP20" s="62">
        <v>6.3701580630087268E-2</v>
      </c>
      <c r="AQ20" s="61">
        <v>5.2452449999999997</v>
      </c>
      <c r="AR20" s="61">
        <v>17513</v>
      </c>
      <c r="AS20" s="61">
        <v>8.9963505860000001</v>
      </c>
      <c r="AT20" s="62">
        <v>0.16864056729170343</v>
      </c>
      <c r="AU20" s="61">
        <v>3.7376235000000002</v>
      </c>
      <c r="AV20" s="61">
        <v>4726</v>
      </c>
      <c r="AW20" s="61">
        <v>1.219275525</v>
      </c>
      <c r="AX20" s="62">
        <v>1.1287968643284076</v>
      </c>
      <c r="AY20" s="61">
        <v>0.41447168200000001</v>
      </c>
      <c r="AZ20" s="61">
        <v>2835</v>
      </c>
      <c r="BA20" s="61">
        <v>0.47252</v>
      </c>
      <c r="BB20" s="62">
        <v>1.8349064592016568</v>
      </c>
      <c r="BC20" s="61">
        <v>0.99566910000000008</v>
      </c>
      <c r="BD20" s="61">
        <v>4760</v>
      </c>
      <c r="BE20" s="61">
        <v>0.61107600000000006</v>
      </c>
      <c r="BF20" s="62">
        <v>3.4616051346427743</v>
      </c>
      <c r="BG20" s="61">
        <v>1.3698630140000001</v>
      </c>
      <c r="BH20" s="61">
        <v>38866</v>
      </c>
      <c r="BI20" s="61">
        <v>0.87390000000000001</v>
      </c>
      <c r="BJ20" s="62">
        <v>1.2869300403868232E-2</v>
      </c>
      <c r="BK20" s="61">
        <v>3.7365930000000001</v>
      </c>
      <c r="BL20" s="61">
        <v>1970</v>
      </c>
      <c r="BM20" s="61">
        <v>0.65900000000000003</v>
      </c>
      <c r="BN20" s="62">
        <v>1.4175794388786194</v>
      </c>
      <c r="BO20" s="61">
        <v>5.2211312999999997</v>
      </c>
      <c r="BP20" s="61">
        <v>2918</v>
      </c>
      <c r="BQ20" s="61">
        <v>1.8129677719999999</v>
      </c>
      <c r="BR20" s="62">
        <v>5.2455790849655539</v>
      </c>
    </row>
    <row r="21" spans="1:70">
      <c r="A21" s="62">
        <v>1888</v>
      </c>
      <c r="B21" s="61">
        <v>1261100</v>
      </c>
      <c r="C21" s="62">
        <v>1</v>
      </c>
      <c r="D21" s="61">
        <v>60732</v>
      </c>
      <c r="E21" s="62">
        <v>14</v>
      </c>
      <c r="F21" s="62">
        <v>5.8333653942327555</v>
      </c>
      <c r="G21" s="19">
        <v>0.20533880900000001</v>
      </c>
      <c r="H21" s="77">
        <v>33335.597289999998</v>
      </c>
      <c r="I21" s="77">
        <v>1.2296981899999999</v>
      </c>
      <c r="J21" s="77">
        <v>0.96777826600000005</v>
      </c>
      <c r="K21" s="28">
        <v>4.1797000000000001E-12</v>
      </c>
      <c r="L21" s="61">
        <v>46538</v>
      </c>
      <c r="M21" s="28">
        <v>1.9674500000000001E-11</v>
      </c>
      <c r="N21" s="62">
        <v>5.3198403135150664E-12</v>
      </c>
      <c r="O21" s="61">
        <v>5.1951165000000001E-2</v>
      </c>
      <c r="P21" s="61">
        <v>39920</v>
      </c>
      <c r="Q21" s="61">
        <v>0.25684000000000001</v>
      </c>
      <c r="R21" s="62">
        <v>3.4456155459711556E-2</v>
      </c>
      <c r="S21" s="61">
        <v>5.2</v>
      </c>
      <c r="T21" s="61">
        <v>6007</v>
      </c>
      <c r="U21" s="61">
        <v>5.1461367979999997</v>
      </c>
      <c r="V21" s="62">
        <v>0.61156966481003683</v>
      </c>
      <c r="W21" s="61">
        <v>3.7274267999999999</v>
      </c>
      <c r="X21" s="61">
        <v>2257</v>
      </c>
      <c r="Y21" s="61">
        <v>0.84099999999999997</v>
      </c>
      <c r="Z21" s="62">
        <v>1.1922348889301753</v>
      </c>
      <c r="AA21" s="61">
        <v>5.2146200000000004E-2</v>
      </c>
      <c r="AB21" s="61">
        <v>2296</v>
      </c>
      <c r="AC21" s="61">
        <v>5.0730000000000003E-3</v>
      </c>
      <c r="AD21" s="62">
        <v>2.0523877253577846E-2</v>
      </c>
      <c r="AE21" s="61">
        <v>5.34</v>
      </c>
      <c r="AF21" s="61">
        <v>31243</v>
      </c>
      <c r="AG21" s="61">
        <v>11.811079805959533</v>
      </c>
      <c r="AH21" s="62">
        <v>1.0134763759761644E-2</v>
      </c>
      <c r="AI21" s="61">
        <v>2.4855670999999999</v>
      </c>
      <c r="AJ21" s="61">
        <v>4432</v>
      </c>
      <c r="AK21" s="61">
        <v>1.178358156</v>
      </c>
      <c r="AL21" s="62">
        <v>2.641975804543562</v>
      </c>
      <c r="AM21" s="61">
        <v>0.92553354551929967</v>
      </c>
      <c r="AN21" s="61">
        <v>4942</v>
      </c>
      <c r="AO21" s="61">
        <v>0.79800000000000004</v>
      </c>
      <c r="AP21" s="62">
        <v>6.6611668785988579E-2</v>
      </c>
      <c r="AQ21" s="61">
        <v>5.2597860000000001</v>
      </c>
      <c r="AR21" s="61">
        <v>17600</v>
      </c>
      <c r="AS21" s="61">
        <v>9.4089091800000002</v>
      </c>
      <c r="AT21" s="62">
        <v>0.16885206436814215</v>
      </c>
      <c r="AU21" s="61">
        <v>3.7341788888888887</v>
      </c>
      <c r="AV21" s="61">
        <v>4741</v>
      </c>
      <c r="AW21" s="61">
        <v>1.2799819969999999</v>
      </c>
      <c r="AX21" s="62">
        <v>1.1274333474375968</v>
      </c>
      <c r="AY21" s="61">
        <v>0.41290296500000001</v>
      </c>
      <c r="AZ21" s="61">
        <v>2932</v>
      </c>
      <c r="BA21" s="61">
        <v>0.50305999999999995</v>
      </c>
      <c r="BB21" s="62">
        <v>1.9444479597318449</v>
      </c>
      <c r="BC21" s="61">
        <v>0.99617719000000016</v>
      </c>
      <c r="BD21" s="61">
        <v>4813</v>
      </c>
      <c r="BE21" s="61">
        <v>0.63030399999999998</v>
      </c>
      <c r="BF21" s="62">
        <v>3.3286672142564608</v>
      </c>
      <c r="BG21" s="61">
        <v>1.3793103449999999</v>
      </c>
      <c r="BH21" s="61">
        <v>39251</v>
      </c>
      <c r="BI21" s="61">
        <v>0.86080000000000001</v>
      </c>
      <c r="BJ21" s="62">
        <v>1.3261767856766665E-2</v>
      </c>
      <c r="BK21" s="61">
        <v>3.7323539999999999</v>
      </c>
      <c r="BL21" s="61">
        <v>1977</v>
      </c>
      <c r="BM21" s="61">
        <v>0.71</v>
      </c>
      <c r="BN21" s="62">
        <v>1.4588300734386215</v>
      </c>
      <c r="BO21" s="61">
        <v>5.2055867999999998</v>
      </c>
      <c r="BP21" s="61">
        <v>2929</v>
      </c>
      <c r="BQ21" s="61">
        <v>1.8478818100000001</v>
      </c>
      <c r="BR21" s="62">
        <v>5.2816391410803636</v>
      </c>
    </row>
    <row r="22" spans="1:70">
      <c r="A22" s="62">
        <v>1889</v>
      </c>
      <c r="B22" s="61">
        <v>1276476</v>
      </c>
      <c r="C22" s="62">
        <v>1</v>
      </c>
      <c r="D22" s="61">
        <v>62016</v>
      </c>
      <c r="E22" s="62">
        <v>13.987</v>
      </c>
      <c r="F22" s="62">
        <v>5.4825316668902122</v>
      </c>
      <c r="G22" s="19">
        <v>0.20533880900000001</v>
      </c>
      <c r="H22" s="77">
        <v>33670.196969999997</v>
      </c>
      <c r="I22" s="77">
        <v>1.284772778</v>
      </c>
      <c r="J22" s="77">
        <v>0.98767208299999998</v>
      </c>
      <c r="K22" s="28">
        <v>4.1864E-12</v>
      </c>
      <c r="L22" s="61">
        <v>47083</v>
      </c>
      <c r="M22" s="28">
        <v>2.0732199999999999E-11</v>
      </c>
      <c r="N22" s="62">
        <v>5.5094680520142919E-12</v>
      </c>
      <c r="O22" s="61">
        <v>5.1822420000000008E-2</v>
      </c>
      <c r="P22" s="61">
        <v>40004</v>
      </c>
      <c r="Q22" s="61">
        <v>0.27426</v>
      </c>
      <c r="R22" s="62">
        <v>3.661401306340889E-2</v>
      </c>
      <c r="S22" s="61">
        <v>5.18</v>
      </c>
      <c r="T22" s="61">
        <v>6051</v>
      </c>
      <c r="U22" s="61">
        <v>5.3884177490000003</v>
      </c>
      <c r="V22" s="62">
        <v>0.61080638591525616</v>
      </c>
      <c r="W22" s="61">
        <v>3.7354044000000002</v>
      </c>
      <c r="X22" s="61">
        <v>2276</v>
      </c>
      <c r="Y22" s="61">
        <v>0.89200000000000002</v>
      </c>
      <c r="Z22" s="62">
        <v>1.2488421798407969</v>
      </c>
      <c r="AA22" s="61">
        <v>5.2171599999999999E-2</v>
      </c>
      <c r="AB22" s="61">
        <v>2331</v>
      </c>
      <c r="AC22" s="61">
        <v>5.6230000000000004E-3</v>
      </c>
      <c r="AD22" s="62">
        <v>2.1978558735274153E-2</v>
      </c>
      <c r="AE22" s="61">
        <v>5.32</v>
      </c>
      <c r="AF22" s="61">
        <v>31468</v>
      </c>
      <c r="AG22" s="61">
        <v>12.294999659492888</v>
      </c>
      <c r="AH22" s="62">
        <v>1.0816035601891229E-2</v>
      </c>
      <c r="AI22" s="61">
        <v>2.4812319999999999</v>
      </c>
      <c r="AJ22" s="61">
        <v>4485</v>
      </c>
      <c r="AK22" s="61">
        <v>1.237210444</v>
      </c>
      <c r="AL22" s="62">
        <v>2.6795408169562518</v>
      </c>
      <c r="AM22" s="61">
        <v>0.92636074738009377</v>
      </c>
      <c r="AN22" s="61">
        <v>4985</v>
      </c>
      <c r="AO22" s="61">
        <v>0.81299999999999994</v>
      </c>
      <c r="AP22" s="62">
        <v>6.9105260920312286E-2</v>
      </c>
      <c r="AQ22" s="61">
        <v>5.3383459999999996</v>
      </c>
      <c r="AR22" s="61">
        <v>17678</v>
      </c>
      <c r="AS22" s="61">
        <v>8.7123066409999996</v>
      </c>
      <c r="AT22" s="62">
        <v>0.15605664629430185</v>
      </c>
      <c r="AU22" s="61">
        <v>3.7323462222222226</v>
      </c>
      <c r="AV22" s="61">
        <v>4761</v>
      </c>
      <c r="AW22" s="61">
        <v>1.3711980850000001</v>
      </c>
      <c r="AX22" s="62">
        <v>1.2254674730796118</v>
      </c>
      <c r="AY22" s="61">
        <v>0.41177393899999998</v>
      </c>
      <c r="AZ22" s="61">
        <v>3022</v>
      </c>
      <c r="BA22" s="61">
        <v>0.53573999999999999</v>
      </c>
      <c r="BB22" s="62">
        <v>1.9032090167286797</v>
      </c>
      <c r="BC22" s="61">
        <v>0.99590244000000006</v>
      </c>
      <c r="BD22" s="61">
        <v>4865</v>
      </c>
      <c r="BE22" s="61">
        <v>0.65576000000000001</v>
      </c>
      <c r="BF22" s="62">
        <v>3.4409031681947733</v>
      </c>
      <c r="BG22" s="61">
        <v>1.360544218</v>
      </c>
      <c r="BH22" s="61">
        <v>39688</v>
      </c>
      <c r="BI22" s="61">
        <v>0.93810000000000004</v>
      </c>
      <c r="BJ22" s="62">
        <v>1.3717807705860811E-2</v>
      </c>
      <c r="BK22" s="61">
        <v>3.7280099999999998</v>
      </c>
      <c r="BL22" s="61">
        <v>1984</v>
      </c>
      <c r="BM22" s="61">
        <v>0.77</v>
      </c>
      <c r="BN22" s="62">
        <v>1.5236461479400352</v>
      </c>
      <c r="BO22" s="61">
        <v>5.1949768000000001</v>
      </c>
      <c r="BP22" s="61">
        <v>2940</v>
      </c>
      <c r="BQ22" s="61">
        <v>1.9349123619999999</v>
      </c>
      <c r="BR22" s="62">
        <v>5.3720999486337364</v>
      </c>
    </row>
    <row r="23" spans="1:70">
      <c r="A23" s="62">
        <v>1890</v>
      </c>
      <c r="B23" s="61">
        <v>1292040</v>
      </c>
      <c r="C23" s="62">
        <v>1</v>
      </c>
      <c r="D23" s="61">
        <v>63302</v>
      </c>
      <c r="E23" s="62">
        <v>15.223000000000001</v>
      </c>
      <c r="F23" s="62">
        <v>5.871909834607461</v>
      </c>
      <c r="G23" s="19">
        <v>0.205761317</v>
      </c>
      <c r="H23" s="77">
        <v>34008.658609999999</v>
      </c>
      <c r="I23" s="77">
        <v>1.3254015729999999</v>
      </c>
      <c r="J23" s="77">
        <v>1.0016917000000001</v>
      </c>
      <c r="K23" s="28">
        <v>4.1819000000000002E-12</v>
      </c>
      <c r="L23" s="61">
        <v>47607</v>
      </c>
      <c r="M23" s="28">
        <v>2.1601700000000001E-11</v>
      </c>
      <c r="N23" s="62">
        <v>5.6516709354775095E-12</v>
      </c>
      <c r="O23" s="61">
        <v>5.1887825000000005E-2</v>
      </c>
      <c r="P23" s="61">
        <v>40014</v>
      </c>
      <c r="Q23" s="61">
        <v>0.28927999999999998</v>
      </c>
      <c r="R23" s="62">
        <v>3.7249884343649016E-2</v>
      </c>
      <c r="S23" s="61">
        <v>5.23</v>
      </c>
      <c r="T23" s="61">
        <v>6096</v>
      </c>
      <c r="U23" s="61">
        <v>5.5870506669999997</v>
      </c>
      <c r="V23" s="62">
        <v>0.61952793185857802</v>
      </c>
      <c r="W23" s="61">
        <v>3.7404488000000002</v>
      </c>
      <c r="X23" s="61">
        <v>2294</v>
      </c>
      <c r="Y23" s="61">
        <v>0.96499999999999997</v>
      </c>
      <c r="Z23" s="62">
        <v>1.2745317949311517</v>
      </c>
      <c r="AA23" s="61">
        <v>5.2247799999999997E-2</v>
      </c>
      <c r="AB23" s="61">
        <v>2364</v>
      </c>
      <c r="AC23" s="61">
        <v>5.9540000000000001E-3</v>
      </c>
      <c r="AD23" s="62">
        <v>2.2007940944483995E-2</v>
      </c>
      <c r="AE23" s="61">
        <v>5.37</v>
      </c>
      <c r="AF23" s="61">
        <v>31702</v>
      </c>
      <c r="AG23" s="61">
        <v>12.900739437398272</v>
      </c>
      <c r="AH23" s="62">
        <v>1.1154361868742616E-2</v>
      </c>
      <c r="AI23" s="61">
        <v>2.4854731000000001</v>
      </c>
      <c r="AJ23" s="61">
        <v>4535</v>
      </c>
      <c r="AK23" s="61">
        <v>1.2409433860000001</v>
      </c>
      <c r="AL23" s="62">
        <v>2.8015805131859697</v>
      </c>
      <c r="AM23" s="61">
        <v>0.92690033061472865</v>
      </c>
      <c r="AN23" s="61">
        <v>5028</v>
      </c>
      <c r="AO23" s="61">
        <v>0.81</v>
      </c>
      <c r="AP23" s="62">
        <v>6.5843745710782817E-2</v>
      </c>
      <c r="AQ23" s="61">
        <v>5.4119669999999998</v>
      </c>
      <c r="AR23" s="61">
        <v>17757</v>
      </c>
      <c r="AS23" s="61">
        <v>8.8380996090000004</v>
      </c>
      <c r="AT23" s="62">
        <v>0.15800516825897354</v>
      </c>
      <c r="AU23" s="61">
        <v>3.7437399999999998</v>
      </c>
      <c r="AV23" s="61">
        <v>4780</v>
      </c>
      <c r="AW23" s="61">
        <v>1.42577022</v>
      </c>
      <c r="AX23" s="62">
        <v>1.2130864133170585</v>
      </c>
      <c r="AY23" s="61">
        <v>0.412770427</v>
      </c>
      <c r="AZ23" s="61">
        <v>3107</v>
      </c>
      <c r="BA23" s="61">
        <v>0.55271999999999999</v>
      </c>
      <c r="BB23" s="62">
        <v>2.0374287305005461</v>
      </c>
      <c r="BC23" s="61">
        <v>0.99223508999999988</v>
      </c>
      <c r="BD23" s="61">
        <v>4918</v>
      </c>
      <c r="BE23" s="61">
        <v>0.685419</v>
      </c>
      <c r="BF23" s="62">
        <v>3.3495933588505431</v>
      </c>
      <c r="BG23" s="61">
        <v>1.3377926419999999</v>
      </c>
      <c r="BH23" s="61">
        <v>40077</v>
      </c>
      <c r="BI23" s="61">
        <v>1.1733</v>
      </c>
      <c r="BJ23" s="62">
        <v>1.5719598557708714E-2</v>
      </c>
      <c r="BK23" s="61">
        <v>3.7396259999999999</v>
      </c>
      <c r="BL23" s="61">
        <v>1997</v>
      </c>
      <c r="BM23" s="61">
        <v>0.78</v>
      </c>
      <c r="BN23" s="62">
        <v>1.502024325261879</v>
      </c>
      <c r="BO23" s="61">
        <v>5.2003016999999998</v>
      </c>
      <c r="BP23" s="61">
        <v>2951</v>
      </c>
      <c r="BQ23" s="61">
        <v>2.1485452870000001</v>
      </c>
      <c r="BR23" s="62">
        <v>5.5327010994056653</v>
      </c>
    </row>
    <row r="24" spans="1:70">
      <c r="A24" s="62">
        <v>1891</v>
      </c>
      <c r="B24" s="61">
        <v>1304681</v>
      </c>
      <c r="C24" s="62">
        <v>1</v>
      </c>
      <c r="D24" s="61">
        <v>64612</v>
      </c>
      <c r="E24" s="62">
        <v>15.558</v>
      </c>
      <c r="F24" s="62">
        <v>5.8166192018986438</v>
      </c>
      <c r="G24" s="19">
        <v>0.205761317</v>
      </c>
      <c r="H24" s="77">
        <v>34358.044999999998</v>
      </c>
      <c r="I24" s="77">
        <v>1.3497788500000001</v>
      </c>
      <c r="J24" s="77">
        <v>0.97032210799999996</v>
      </c>
      <c r="K24" s="28">
        <v>4.1793999999999997E-12</v>
      </c>
      <c r="L24" s="61">
        <v>48129</v>
      </c>
      <c r="M24" s="28">
        <v>2.2090800000000001E-11</v>
      </c>
      <c r="N24" s="62">
        <v>5.7469588045261628E-12</v>
      </c>
      <c r="O24" s="61">
        <v>5.1902223999999997E-2</v>
      </c>
      <c r="P24" s="61">
        <v>39983</v>
      </c>
      <c r="Q24" s="61">
        <v>0.29331000000000002</v>
      </c>
      <c r="R24" s="62">
        <v>3.7399885106093121E-2</v>
      </c>
      <c r="S24" s="61">
        <v>5.24</v>
      </c>
      <c r="T24" s="61">
        <v>6164</v>
      </c>
      <c r="U24" s="61">
        <v>5.5404033220000004</v>
      </c>
      <c r="V24" s="62">
        <v>0.61347443356359921</v>
      </c>
      <c r="W24" s="61">
        <v>3.7342778000000001</v>
      </c>
      <c r="X24" s="61">
        <v>2311</v>
      </c>
      <c r="Y24" s="61">
        <v>1.008</v>
      </c>
      <c r="Z24" s="62">
        <v>1.3064599035038493</v>
      </c>
      <c r="AA24" s="61">
        <v>5.2144950000000002E-2</v>
      </c>
      <c r="AB24" s="61">
        <v>2394</v>
      </c>
      <c r="AC24" s="61">
        <v>6.2789999999999999E-3</v>
      </c>
      <c r="AD24" s="62">
        <v>2.3445126511797205E-2</v>
      </c>
      <c r="AE24" s="61">
        <v>5.38</v>
      </c>
      <c r="AF24" s="61">
        <v>31892</v>
      </c>
      <c r="AG24" s="61">
        <v>12.912374110017121</v>
      </c>
      <c r="AH24" s="62">
        <v>1.0943893915809671E-2</v>
      </c>
      <c r="AI24" s="61">
        <v>2.4821819000000001</v>
      </c>
      <c r="AJ24" s="61">
        <v>4585</v>
      </c>
      <c r="AK24" s="61">
        <v>1.259545138</v>
      </c>
      <c r="AL24" s="62">
        <v>2.8375251832554573</v>
      </c>
      <c r="AM24" s="61">
        <v>0.99394239999999989</v>
      </c>
      <c r="AN24" s="61">
        <v>5068</v>
      </c>
      <c r="AO24" s="61">
        <v>0.81100000000000005</v>
      </c>
      <c r="AP24" s="62">
        <v>6.7110541409858962E-2</v>
      </c>
      <c r="AQ24" s="61">
        <v>5.5374439999999998</v>
      </c>
      <c r="AR24" s="61">
        <v>17836</v>
      </c>
      <c r="AS24" s="61">
        <v>9.0121435549999998</v>
      </c>
      <c r="AT24" s="62">
        <v>0.15743006550309335</v>
      </c>
      <c r="AU24" s="61">
        <v>3.7355119999999999</v>
      </c>
      <c r="AV24" s="61">
        <v>4794</v>
      </c>
      <c r="AW24" s="61">
        <v>1.51085643</v>
      </c>
      <c r="AX24" s="62">
        <v>1.3078904068883563</v>
      </c>
      <c r="AY24" s="61">
        <v>0.41335053900000002</v>
      </c>
      <c r="AZ24" s="61">
        <v>3196</v>
      </c>
      <c r="BA24" s="61">
        <v>0.5403</v>
      </c>
      <c r="BB24" s="62">
        <v>1.8471882095071401</v>
      </c>
      <c r="BC24" s="61">
        <v>0.99474462999999991</v>
      </c>
      <c r="BD24" s="61">
        <v>4972</v>
      </c>
      <c r="BE24" s="61">
        <v>0.70350500000000005</v>
      </c>
      <c r="BF24" s="62">
        <v>3.3578179082568607</v>
      </c>
      <c r="BG24" s="61">
        <v>1.3333333329999999</v>
      </c>
      <c r="BH24" s="61">
        <v>40380</v>
      </c>
      <c r="BI24" s="61">
        <v>1.0811999999999999</v>
      </c>
      <c r="BJ24" s="62">
        <v>1.5217728434545302E-2</v>
      </c>
      <c r="BK24" s="61">
        <v>3.731398</v>
      </c>
      <c r="BL24" s="61">
        <v>2013</v>
      </c>
      <c r="BM24" s="61">
        <v>0.80200000000000005</v>
      </c>
      <c r="BN24" s="62">
        <v>1.5292541306473995</v>
      </c>
      <c r="BO24" s="61">
        <v>5.2085296999999997</v>
      </c>
      <c r="BP24" s="61">
        <v>2965</v>
      </c>
      <c r="BQ24" s="61">
        <v>2.1363440630000001</v>
      </c>
      <c r="BR24" s="62">
        <v>5.8706822050509633</v>
      </c>
    </row>
    <row r="25" spans="1:70">
      <c r="A25" s="62">
        <v>1892</v>
      </c>
      <c r="B25" s="61">
        <v>1317446</v>
      </c>
      <c r="C25" s="62">
        <v>1</v>
      </c>
      <c r="D25" s="61">
        <v>65922</v>
      </c>
      <c r="E25" s="62">
        <v>16.513999999999999</v>
      </c>
      <c r="F25" s="62">
        <v>5.9108136888223317</v>
      </c>
      <c r="G25" s="19">
        <v>0.20533880900000001</v>
      </c>
      <c r="H25" s="77">
        <v>34736.409959999997</v>
      </c>
      <c r="I25" s="77">
        <v>1.344361677</v>
      </c>
      <c r="J25" s="77">
        <v>0.97431564199999998</v>
      </c>
      <c r="K25" s="28">
        <v>4.1784E-12</v>
      </c>
      <c r="L25" s="61">
        <v>48633</v>
      </c>
      <c r="M25" s="28">
        <v>2.2220900000000001E-11</v>
      </c>
      <c r="N25" s="62">
        <v>5.6992697614915506E-12</v>
      </c>
      <c r="O25" s="61">
        <v>5.1638579999999996E-2</v>
      </c>
      <c r="P25" s="61">
        <v>39993</v>
      </c>
      <c r="Q25" s="61">
        <v>0.28698000000000001</v>
      </c>
      <c r="R25" s="62">
        <v>3.5836019224616135E-2</v>
      </c>
      <c r="S25" s="61">
        <v>5.3</v>
      </c>
      <c r="T25" s="61">
        <v>6231</v>
      </c>
      <c r="U25" s="61">
        <v>5.366119039</v>
      </c>
      <c r="V25" s="62">
        <v>0.57975030519178927</v>
      </c>
      <c r="W25" s="61">
        <v>3.7223280000000001</v>
      </c>
      <c r="X25" s="61">
        <v>2327</v>
      </c>
      <c r="Y25" s="61">
        <v>1.0049999999999999</v>
      </c>
      <c r="Z25" s="62">
        <v>1.2711361516870598</v>
      </c>
      <c r="AA25" s="61">
        <v>5.2161839999999994E-2</v>
      </c>
      <c r="AB25" s="61">
        <v>2451</v>
      </c>
      <c r="AC25" s="61">
        <v>6.1240000000000001E-3</v>
      </c>
      <c r="AD25" s="62">
        <v>2.3595660681306578E-2</v>
      </c>
      <c r="AE25" s="61">
        <v>5.44</v>
      </c>
      <c r="AF25" s="61">
        <v>32091</v>
      </c>
      <c r="AG25" s="61">
        <v>12.135357418561137</v>
      </c>
      <c r="AH25" s="62">
        <v>1.0296031089593885E-2</v>
      </c>
      <c r="AI25" s="61">
        <v>2.4792263999999995</v>
      </c>
      <c r="AJ25" s="61">
        <v>4632</v>
      </c>
      <c r="AK25" s="61">
        <v>1.209135005</v>
      </c>
      <c r="AL25" s="62">
        <v>2.6454101046082541</v>
      </c>
      <c r="AM25" s="61">
        <v>1.176822</v>
      </c>
      <c r="AN25" s="61">
        <v>5104</v>
      </c>
      <c r="AO25" s="61">
        <v>0.84099999999999997</v>
      </c>
      <c r="AP25" s="62">
        <v>6.9900010677904537E-2</v>
      </c>
      <c r="AQ25" s="61">
        <v>5.954904</v>
      </c>
      <c r="AR25" s="61">
        <v>17916</v>
      </c>
      <c r="AS25" s="61">
        <v>8.9366611329999994</v>
      </c>
      <c r="AT25" s="62">
        <v>0.14336265254471997</v>
      </c>
      <c r="AU25" s="61">
        <v>3.7182240000000002</v>
      </c>
      <c r="AV25" s="61">
        <v>4805</v>
      </c>
      <c r="AW25" s="61">
        <v>1.526734939</v>
      </c>
      <c r="AX25" s="62">
        <v>1.2536508900881342</v>
      </c>
      <c r="AY25" s="61">
        <v>0.412314509</v>
      </c>
      <c r="AZ25" s="61">
        <v>3274</v>
      </c>
      <c r="BA25" s="61">
        <v>0.49569999999999997</v>
      </c>
      <c r="BB25" s="62">
        <v>1.9401298429402885</v>
      </c>
      <c r="BC25" s="61">
        <v>0.99624600000000008</v>
      </c>
      <c r="BD25" s="61">
        <v>5022</v>
      </c>
      <c r="BE25" s="61">
        <v>0.70028499999999994</v>
      </c>
      <c r="BF25" s="62">
        <v>3.3620382502632307</v>
      </c>
      <c r="BG25" s="61">
        <v>1.526717557</v>
      </c>
      <c r="BH25" s="61">
        <v>40684</v>
      </c>
      <c r="BI25" s="61">
        <v>1.1486000000000001</v>
      </c>
      <c r="BJ25" s="62">
        <v>1.5140764074769835E-2</v>
      </c>
      <c r="BK25" s="61">
        <v>3.7182240000000002</v>
      </c>
      <c r="BL25" s="61">
        <v>2026</v>
      </c>
      <c r="BM25" s="61">
        <v>0.79900000000000004</v>
      </c>
      <c r="BN25" s="62">
        <v>1.4952435975766696</v>
      </c>
      <c r="BO25" s="61">
        <v>5.174118</v>
      </c>
      <c r="BP25" s="61">
        <v>3002</v>
      </c>
      <c r="BQ25" s="61">
        <v>2.2531637760000001</v>
      </c>
      <c r="BR25" s="62">
        <v>5.6986405872373407</v>
      </c>
    </row>
    <row r="26" spans="1:70">
      <c r="A26" s="62">
        <v>1893</v>
      </c>
      <c r="B26" s="61">
        <v>1330335</v>
      </c>
      <c r="C26" s="62">
        <v>1</v>
      </c>
      <c r="D26" s="61">
        <v>67231</v>
      </c>
      <c r="E26" s="62">
        <v>15.566000000000001</v>
      </c>
      <c r="F26" s="62">
        <v>5.5974654859194946</v>
      </c>
      <c r="G26" s="19">
        <v>0.205761317</v>
      </c>
      <c r="H26" s="77">
        <v>35119.028939999997</v>
      </c>
      <c r="I26" s="77">
        <v>1.313664366</v>
      </c>
      <c r="J26" s="77">
        <v>0.98457365600000002</v>
      </c>
      <c r="K26" s="28">
        <v>4.1875000000000001E-12</v>
      </c>
      <c r="L26" s="61">
        <v>49123</v>
      </c>
      <c r="M26" s="28">
        <v>2.2433500000000001E-11</v>
      </c>
      <c r="N26" s="62">
        <v>5.3636891691097212E-12</v>
      </c>
      <c r="O26" s="61">
        <v>5.1753632000000008E-2</v>
      </c>
      <c r="P26" s="61">
        <v>40014</v>
      </c>
      <c r="Q26" s="61">
        <v>0.28150999999999998</v>
      </c>
      <c r="R26" s="62">
        <v>3.6522556908993725E-2</v>
      </c>
      <c r="S26" s="61">
        <v>5.56</v>
      </c>
      <c r="T26" s="61">
        <v>6300</v>
      </c>
      <c r="U26" s="61">
        <v>5.3496615289999996</v>
      </c>
      <c r="V26" s="62">
        <v>0.56936204395239098</v>
      </c>
      <c r="W26" s="61">
        <v>3.7326680000000003</v>
      </c>
      <c r="X26" s="61">
        <v>2344</v>
      </c>
      <c r="Y26" s="61">
        <v>1</v>
      </c>
      <c r="Z26" s="62">
        <v>1.2415154426176724</v>
      </c>
      <c r="AA26" s="61">
        <v>5.2057920000000001E-2</v>
      </c>
      <c r="AB26" s="61">
        <v>2430</v>
      </c>
      <c r="AC26" s="61">
        <v>6.1840000000000003E-3</v>
      </c>
      <c r="AD26" s="62">
        <v>2.2959472946691855E-2</v>
      </c>
      <c r="AE26" s="61">
        <v>5.71</v>
      </c>
      <c r="AF26" s="61">
        <v>32303</v>
      </c>
      <c r="AG26" s="61">
        <v>12.01737708193223</v>
      </c>
      <c r="AH26" s="62">
        <v>9.9824901871966576E-3</v>
      </c>
      <c r="AI26" s="61">
        <v>2.4836480000000001</v>
      </c>
      <c r="AJ26" s="61">
        <v>4684</v>
      </c>
      <c r="AK26" s="61">
        <v>1.1860697010000001</v>
      </c>
      <c r="AL26" s="62">
        <v>2.6234397532813536</v>
      </c>
      <c r="AM26" s="61">
        <v>1.1513599999999999</v>
      </c>
      <c r="AN26" s="61">
        <v>5141</v>
      </c>
      <c r="AO26" s="61">
        <v>0.86</v>
      </c>
      <c r="AP26" s="62">
        <v>7.0057868401500731E-2</v>
      </c>
      <c r="AQ26" s="61">
        <v>6.1597759999999999</v>
      </c>
      <c r="AR26" s="61">
        <v>17996</v>
      </c>
      <c r="AS26" s="61">
        <v>8.702748047</v>
      </c>
      <c r="AT26" s="62">
        <v>0.14524889016845835</v>
      </c>
      <c r="AU26" s="61">
        <v>3.729584</v>
      </c>
      <c r="AV26" s="61">
        <v>4816</v>
      </c>
      <c r="AW26" s="61">
        <v>1.5137594510000001</v>
      </c>
      <c r="AX26" s="62">
        <v>1.1905572175198638</v>
      </c>
      <c r="AY26" s="61">
        <v>0.41317149600000003</v>
      </c>
      <c r="AZ26" s="61">
        <v>3334</v>
      </c>
      <c r="BA26" s="61">
        <v>0.43109999999999998</v>
      </c>
      <c r="BB26" s="62">
        <v>1.7879665107073999</v>
      </c>
      <c r="BC26" s="61">
        <v>0.99463111999999998</v>
      </c>
      <c r="BD26" s="61">
        <v>5072</v>
      </c>
      <c r="BE26" s="61">
        <v>0.68240800000000001</v>
      </c>
      <c r="BF26" s="62">
        <v>3.2955391603010922</v>
      </c>
      <c r="BG26" s="61">
        <v>1.8348623850000001</v>
      </c>
      <c r="BH26" s="61">
        <v>41001</v>
      </c>
      <c r="BI26" s="61">
        <v>1.1682999999999999</v>
      </c>
      <c r="BJ26" s="62">
        <v>1.5354876003874357E-2</v>
      </c>
      <c r="BK26" s="61">
        <v>3.729584</v>
      </c>
      <c r="BL26" s="61">
        <v>2038</v>
      </c>
      <c r="BM26" s="61">
        <v>0.80900000000000005</v>
      </c>
      <c r="BN26" s="62">
        <v>1.4744374632382664</v>
      </c>
      <c r="BO26" s="61">
        <v>5.1897551999999996</v>
      </c>
      <c r="BP26" s="61">
        <v>3040</v>
      </c>
      <c r="BQ26" s="61">
        <v>2.2894331330000002</v>
      </c>
      <c r="BR26" s="62">
        <v>5.5410420612397164</v>
      </c>
    </row>
    <row r="27" spans="1:70">
      <c r="A27" s="62">
        <v>1894</v>
      </c>
      <c r="B27" s="61">
        <v>1343351</v>
      </c>
      <c r="C27" s="62">
        <v>1</v>
      </c>
      <c r="D27" s="61">
        <v>68541</v>
      </c>
      <c r="E27" s="62">
        <v>14.28</v>
      </c>
      <c r="F27" s="62">
        <v>5.3049701282805888</v>
      </c>
      <c r="G27" s="19">
        <v>0.204918033</v>
      </c>
      <c r="H27" s="77">
        <v>35506.105920000002</v>
      </c>
      <c r="I27" s="77">
        <v>1.3867961959999999</v>
      </c>
      <c r="J27" s="77">
        <v>0.99062729900000002</v>
      </c>
      <c r="K27" s="28">
        <v>4.1808000000000001E-12</v>
      </c>
      <c r="L27" s="61">
        <v>49703</v>
      </c>
      <c r="M27" s="28">
        <v>2.2752199999999999E-11</v>
      </c>
      <c r="N27" s="62">
        <v>5.2675225194614656E-12</v>
      </c>
      <c r="O27" s="61">
        <v>5.1567749999999996E-2</v>
      </c>
      <c r="P27" s="61">
        <v>40056</v>
      </c>
      <c r="Q27" s="61">
        <v>0.28408</v>
      </c>
      <c r="R27" s="62">
        <v>3.3560774875540274E-2</v>
      </c>
      <c r="S27" s="61">
        <v>5.66</v>
      </c>
      <c r="T27" s="61">
        <v>6370</v>
      </c>
      <c r="U27" s="61">
        <v>5.210059717</v>
      </c>
      <c r="V27" s="62">
        <v>0.54636316590338052</v>
      </c>
      <c r="W27" s="61">
        <v>3.7170599999999991</v>
      </c>
      <c r="X27" s="61">
        <v>2367</v>
      </c>
      <c r="Y27" s="61">
        <v>0.99</v>
      </c>
      <c r="Z27" s="62">
        <v>1.2039030386577658</v>
      </c>
      <c r="AA27" s="61">
        <v>5.1762499999999996E-2</v>
      </c>
      <c r="AB27" s="61">
        <v>2511</v>
      </c>
      <c r="AC27" s="61">
        <v>6.3870000000000003E-3</v>
      </c>
      <c r="AD27" s="62">
        <v>2.1957893149931938E-2</v>
      </c>
      <c r="AE27" s="61">
        <v>5.81</v>
      </c>
      <c r="AF27" s="61">
        <v>32513</v>
      </c>
      <c r="AG27" s="61">
        <v>11.771736314481146</v>
      </c>
      <c r="AH27" s="62">
        <v>9.6750085776996994E-3</v>
      </c>
      <c r="AI27" s="61">
        <v>2.4743499999999998</v>
      </c>
      <c r="AJ27" s="61">
        <v>4743</v>
      </c>
      <c r="AK27" s="61">
        <v>1.2294706900000001</v>
      </c>
      <c r="AL27" s="62">
        <v>2.5676432600526029</v>
      </c>
      <c r="AM27" s="61">
        <v>1.1869499999999999</v>
      </c>
      <c r="AN27" s="61">
        <v>5178</v>
      </c>
      <c r="AO27" s="61">
        <v>0.88</v>
      </c>
      <c r="AP27" s="62">
        <v>7.2634588771166159E-2</v>
      </c>
      <c r="AQ27" s="61">
        <v>6.1725499999999993</v>
      </c>
      <c r="AR27" s="61">
        <v>18076</v>
      </c>
      <c r="AS27" s="61">
        <v>8.5148496090000005</v>
      </c>
      <c r="AT27" s="62">
        <v>0.13989088659693685</v>
      </c>
      <c r="AU27" s="61">
        <v>3.7166499999999996</v>
      </c>
      <c r="AV27" s="61">
        <v>4849</v>
      </c>
      <c r="AW27" s="61">
        <v>1.5050604329999999</v>
      </c>
      <c r="AX27" s="62">
        <v>1.1665996076671534</v>
      </c>
      <c r="AY27" s="61">
        <v>0.41241157699999997</v>
      </c>
      <c r="AZ27" s="61">
        <v>3395</v>
      </c>
      <c r="BA27" s="61">
        <v>0.4012</v>
      </c>
      <c r="BB27" s="62">
        <v>1.6085857357208224</v>
      </c>
      <c r="BC27" s="61">
        <v>0.99695599999999995</v>
      </c>
      <c r="BD27" s="61">
        <v>5121</v>
      </c>
      <c r="BE27" s="61">
        <v>0.65141099999999996</v>
      </c>
      <c r="BF27" s="62">
        <v>3.0040571978758139</v>
      </c>
      <c r="BG27" s="61">
        <v>1.7467248909999999</v>
      </c>
      <c r="BH27" s="61">
        <v>41350</v>
      </c>
      <c r="BI27" s="61">
        <v>1.3893</v>
      </c>
      <c r="BJ27" s="62">
        <v>1.6311101939973819E-2</v>
      </c>
      <c r="BK27" s="61">
        <v>3.7145999999999999</v>
      </c>
      <c r="BL27" s="61">
        <v>2057</v>
      </c>
      <c r="BM27" s="61">
        <v>0.81599999999999995</v>
      </c>
      <c r="BN27" s="62">
        <v>1.4781304570106069</v>
      </c>
      <c r="BO27" s="61">
        <v>5.1660000000000004</v>
      </c>
      <c r="BP27" s="61">
        <v>3077</v>
      </c>
      <c r="BQ27" s="61">
        <v>2.286063929</v>
      </c>
      <c r="BR27" s="62">
        <v>5.6861381010969385</v>
      </c>
    </row>
    <row r="28" spans="1:70">
      <c r="A28" s="62">
        <v>1895</v>
      </c>
      <c r="B28" s="61">
        <v>1356494</v>
      </c>
      <c r="C28" s="62">
        <v>1</v>
      </c>
      <c r="D28" s="61">
        <v>69851</v>
      </c>
      <c r="E28" s="62">
        <v>15.754</v>
      </c>
      <c r="F28" s="62">
        <v>5.2196153472893005</v>
      </c>
      <c r="G28" s="19">
        <v>0.204498978</v>
      </c>
      <c r="H28" s="77">
        <v>35897.544900000001</v>
      </c>
      <c r="I28" s="77">
        <v>1.3958248170000001</v>
      </c>
      <c r="J28" s="77">
        <v>0.97929347200000005</v>
      </c>
      <c r="K28" s="28">
        <v>4.1752999999999998E-12</v>
      </c>
      <c r="L28" s="61">
        <v>50363</v>
      </c>
      <c r="M28" s="28">
        <v>2.3824600000000001E-11</v>
      </c>
      <c r="N28" s="62">
        <v>5.3613548434615653E-12</v>
      </c>
      <c r="O28" s="61">
        <v>5.163490200000001E-2</v>
      </c>
      <c r="P28" s="61">
        <v>40098</v>
      </c>
      <c r="Q28" s="61">
        <v>0.27166000000000001</v>
      </c>
      <c r="R28" s="62">
        <v>3.2737785762699319E-2</v>
      </c>
      <c r="S28" s="61">
        <v>5.39</v>
      </c>
      <c r="T28" s="61">
        <v>6439</v>
      </c>
      <c r="U28" s="61">
        <v>5.334312165</v>
      </c>
      <c r="V28" s="62">
        <v>0.54651230894976699</v>
      </c>
      <c r="W28" s="61">
        <v>3.7149222000000002</v>
      </c>
      <c r="X28" s="61">
        <v>2397</v>
      </c>
      <c r="Y28" s="61">
        <v>1.0389999999999999</v>
      </c>
      <c r="Z28" s="62">
        <v>1.1953086326649136</v>
      </c>
      <c r="AA28" s="61">
        <v>5.1763799999999999E-2</v>
      </c>
      <c r="AB28" s="61">
        <v>2483</v>
      </c>
      <c r="AC28" s="61">
        <v>6.6470000000000001E-3</v>
      </c>
      <c r="AD28" s="62">
        <v>2.1685001138443048E-2</v>
      </c>
      <c r="AE28" s="61">
        <v>5.53</v>
      </c>
      <c r="AF28" s="61">
        <v>32689</v>
      </c>
      <c r="AG28" s="61">
        <v>12.481422335812002</v>
      </c>
      <c r="AH28" s="62">
        <v>1.014326646554756E-2</v>
      </c>
      <c r="AI28" s="61">
        <v>2.4768876</v>
      </c>
      <c r="AJ28" s="61">
        <v>4803</v>
      </c>
      <c r="AK28" s="61">
        <v>1.2094225000000001</v>
      </c>
      <c r="AL28" s="62">
        <v>2.5111831591805589</v>
      </c>
      <c r="AM28" s="61">
        <v>1.1658108</v>
      </c>
      <c r="AN28" s="61">
        <v>5215</v>
      </c>
      <c r="AO28" s="61">
        <v>0.93100000000000005</v>
      </c>
      <c r="AP28" s="62">
        <v>7.3661163183002573E-2</v>
      </c>
      <c r="AQ28" s="61">
        <v>5.9108939999999999</v>
      </c>
      <c r="AR28" s="61">
        <v>18157</v>
      </c>
      <c r="AS28" s="61">
        <v>8.5932949220000001</v>
      </c>
      <c r="AT28" s="62">
        <v>0.14296600433083745</v>
      </c>
      <c r="AU28" s="61">
        <v>3.7155360000000002</v>
      </c>
      <c r="AV28" s="61">
        <v>4896</v>
      </c>
      <c r="AW28" s="61">
        <v>1.611444012</v>
      </c>
      <c r="AX28" s="62">
        <v>1.1959838650171803</v>
      </c>
      <c r="AY28" s="61">
        <v>0.41104284699999999</v>
      </c>
      <c r="AZ28" s="61">
        <v>3460</v>
      </c>
      <c r="BA28" s="61">
        <v>0.38562000000000002</v>
      </c>
      <c r="BB28" s="62">
        <v>1.6406260208784897</v>
      </c>
      <c r="BC28" s="61">
        <v>0.99793650000000012</v>
      </c>
      <c r="BD28" s="61">
        <v>5169</v>
      </c>
      <c r="BE28" s="61">
        <v>0.63341800000000004</v>
      </c>
      <c r="BF28" s="62">
        <v>2.9543768482812514</v>
      </c>
      <c r="BG28" s="61">
        <v>2.1390374329999999</v>
      </c>
      <c r="BH28" s="61">
        <v>41775</v>
      </c>
      <c r="BI28" s="61">
        <v>1.5253000000000001</v>
      </c>
      <c r="BJ28" s="62">
        <v>1.7663669084928176E-2</v>
      </c>
      <c r="BK28" s="61">
        <v>3.7134899999999997</v>
      </c>
      <c r="BL28" s="61">
        <v>2083</v>
      </c>
      <c r="BM28" s="61">
        <v>0.83199999999999996</v>
      </c>
      <c r="BN28" s="62">
        <v>1.4894341065103345</v>
      </c>
      <c r="BO28" s="61">
        <v>5.1696282</v>
      </c>
      <c r="BP28" s="61">
        <v>3114</v>
      </c>
      <c r="BQ28" s="61">
        <v>2.481259595</v>
      </c>
      <c r="BR28" s="62">
        <v>5.5601841266738399</v>
      </c>
    </row>
    <row r="29" spans="1:70">
      <c r="A29" s="62">
        <v>1896</v>
      </c>
      <c r="B29" s="61">
        <v>1369766</v>
      </c>
      <c r="C29" s="62">
        <v>1</v>
      </c>
      <c r="D29" s="61">
        <v>71161</v>
      </c>
      <c r="E29" s="62">
        <v>15.643000000000001</v>
      </c>
      <c r="F29" s="62">
        <v>5.2917160011409727</v>
      </c>
      <c r="G29" s="19">
        <v>0.20533880900000001</v>
      </c>
      <c r="H29" s="77">
        <v>36293.552900000002</v>
      </c>
      <c r="I29" s="77">
        <v>1.472568096</v>
      </c>
      <c r="J29" s="77">
        <v>0.97362329199999997</v>
      </c>
      <c r="K29" s="28">
        <v>4.1812E-12</v>
      </c>
      <c r="L29" s="61">
        <v>51111</v>
      </c>
      <c r="M29" s="28">
        <v>2.4911600000000001E-11</v>
      </c>
      <c r="N29" s="62">
        <v>5.4071278601774091E-12</v>
      </c>
      <c r="O29" s="61">
        <v>5.1696592999999999E-2</v>
      </c>
      <c r="P29" s="61">
        <v>40192</v>
      </c>
      <c r="Q29" s="61">
        <v>0.28758</v>
      </c>
      <c r="R29" s="62">
        <v>3.3526996172621129E-2</v>
      </c>
      <c r="S29" s="61">
        <v>5.51</v>
      </c>
      <c r="T29" s="61">
        <v>6494</v>
      </c>
      <c r="U29" s="61">
        <v>5.4350350729999999</v>
      </c>
      <c r="V29" s="62">
        <v>0.54584894750114288</v>
      </c>
      <c r="W29" s="61">
        <v>3.7282480000000002</v>
      </c>
      <c r="X29" s="61">
        <v>2428</v>
      </c>
      <c r="Y29" s="61">
        <v>1.0589999999999999</v>
      </c>
      <c r="Z29" s="62">
        <v>1.1750068131558564</v>
      </c>
      <c r="AA29" s="61">
        <v>5.1838250000000002E-2</v>
      </c>
      <c r="AB29" s="61">
        <v>2515</v>
      </c>
      <c r="AC29" s="61">
        <v>7.208E-3</v>
      </c>
      <c r="AD29" s="62">
        <v>2.2073361969306565E-2</v>
      </c>
      <c r="AE29" s="61">
        <v>5.66</v>
      </c>
      <c r="AF29" s="61">
        <v>32863</v>
      </c>
      <c r="AG29" s="61">
        <v>12.714839544603544</v>
      </c>
      <c r="AH29" s="62">
        <v>1.0189012859355077E-2</v>
      </c>
      <c r="AI29" s="61">
        <v>2.4851565</v>
      </c>
      <c r="AJ29" s="61">
        <v>4866</v>
      </c>
      <c r="AK29" s="61">
        <v>1.2795745679999999</v>
      </c>
      <c r="AL29" s="62">
        <v>2.5497666242859061</v>
      </c>
      <c r="AM29" s="61">
        <v>1.2016209</v>
      </c>
      <c r="AN29" s="61">
        <v>5252</v>
      </c>
      <c r="AO29" s="61">
        <v>0.95299999999999996</v>
      </c>
      <c r="AP29" s="62">
        <v>7.4364502261506871E-2</v>
      </c>
      <c r="AQ29" s="61">
        <v>6.2390670000000004</v>
      </c>
      <c r="AR29" s="61">
        <v>18238</v>
      </c>
      <c r="AS29" s="61">
        <v>8.2238632809999999</v>
      </c>
      <c r="AT29" s="62">
        <v>0.15122908264682111</v>
      </c>
      <c r="AU29" s="61">
        <v>3.7282480000000002</v>
      </c>
      <c r="AV29" s="61">
        <v>4941</v>
      </c>
      <c r="AW29" s="61">
        <v>1.6815623070000001</v>
      </c>
      <c r="AX29" s="62">
        <v>1.2017761657730524</v>
      </c>
      <c r="AY29" s="61">
        <v>0.41304986900000001</v>
      </c>
      <c r="AZ29" s="61">
        <v>3523</v>
      </c>
      <c r="BA29" s="61">
        <v>0.40082000000000001</v>
      </c>
      <c r="BB29" s="62">
        <v>1.5834251428166672</v>
      </c>
      <c r="BC29" s="61">
        <v>0.99617719000000016</v>
      </c>
      <c r="BD29" s="61">
        <v>5218</v>
      </c>
      <c r="BE29" s="61">
        <v>0.64081699999999997</v>
      </c>
      <c r="BF29" s="62">
        <v>3.0675423392139534</v>
      </c>
      <c r="BG29" s="61">
        <v>2.01511335</v>
      </c>
      <c r="BH29" s="61">
        <v>42196</v>
      </c>
      <c r="BI29" s="61">
        <v>1.5871</v>
      </c>
      <c r="BJ29" s="62">
        <v>1.9449660480256325E-2</v>
      </c>
      <c r="BK29" s="61">
        <v>3.7303010000000008</v>
      </c>
      <c r="BL29" s="61">
        <v>2112</v>
      </c>
      <c r="BM29" s="61">
        <v>0.875</v>
      </c>
      <c r="BN29" s="62">
        <v>1.5225461744421505</v>
      </c>
      <c r="BO29" s="61">
        <v>5.1877256999999997</v>
      </c>
      <c r="BP29" s="61">
        <v>3151</v>
      </c>
      <c r="BQ29" s="61">
        <v>2.64460841</v>
      </c>
      <c r="BR29" s="62">
        <v>5.8150134586977451</v>
      </c>
    </row>
    <row r="30" spans="1:70">
      <c r="A30" s="62">
        <v>1897</v>
      </c>
      <c r="B30" s="61">
        <v>1383167</v>
      </c>
      <c r="C30" s="62">
        <v>1</v>
      </c>
      <c r="D30" s="61">
        <v>72471</v>
      </c>
      <c r="E30" s="62">
        <v>16.309000000000001</v>
      </c>
      <c r="F30" s="62">
        <v>5.0910710508210455</v>
      </c>
      <c r="G30" s="19">
        <v>0.205761317</v>
      </c>
      <c r="H30" s="77">
        <v>36693.931900000003</v>
      </c>
      <c r="I30" s="77">
        <v>1.4617337509999999</v>
      </c>
      <c r="J30" s="77">
        <v>0.984215744</v>
      </c>
      <c r="K30" s="28">
        <v>4.1856000000000003E-12</v>
      </c>
      <c r="L30" s="61">
        <v>51921</v>
      </c>
      <c r="M30" s="28">
        <v>2.6096600000000001E-11</v>
      </c>
      <c r="N30" s="62">
        <v>5.5008263175142974E-12</v>
      </c>
      <c r="O30" s="61">
        <v>5.1689895999999999E-2</v>
      </c>
      <c r="P30" s="61">
        <v>40348</v>
      </c>
      <c r="Q30" s="61">
        <v>0.30420000000000003</v>
      </c>
      <c r="R30" s="62">
        <v>3.6394910799471207E-2</v>
      </c>
      <c r="S30" s="61">
        <v>5.39</v>
      </c>
      <c r="T30" s="61">
        <v>6548</v>
      </c>
      <c r="U30" s="61">
        <v>5.7307208090000001</v>
      </c>
      <c r="V30" s="62">
        <v>0.56519106181097489</v>
      </c>
      <c r="W30" s="61">
        <v>3.7302008000000004</v>
      </c>
      <c r="X30" s="61">
        <v>2462</v>
      </c>
      <c r="Y30" s="61">
        <v>1.097</v>
      </c>
      <c r="Z30" s="62">
        <v>1.1885488320816107</v>
      </c>
      <c r="AA30" s="61">
        <v>5.185232E-2</v>
      </c>
      <c r="AB30" s="61">
        <v>2549</v>
      </c>
      <c r="AC30" s="61">
        <v>7.9550000000000003E-3</v>
      </c>
      <c r="AD30" s="62">
        <v>2.3221485552683274E-2</v>
      </c>
      <c r="AE30" s="61">
        <v>5.53</v>
      </c>
      <c r="AF30" s="61">
        <v>33078</v>
      </c>
      <c r="AG30" s="61">
        <v>12.76779722045603</v>
      </c>
      <c r="AH30" s="62">
        <v>1.0159759550824326E-2</v>
      </c>
      <c r="AI30" s="61">
        <v>2.4826199999999998</v>
      </c>
      <c r="AJ30" s="61">
        <v>4935</v>
      </c>
      <c r="AK30" s="61">
        <v>1.288172028</v>
      </c>
      <c r="AL30" s="62">
        <v>2.5020404461761521</v>
      </c>
      <c r="AM30" s="61">
        <v>1.35182</v>
      </c>
      <c r="AN30" s="61">
        <v>5290</v>
      </c>
      <c r="AO30" s="61">
        <v>0.94599999999999995</v>
      </c>
      <c r="AP30" s="62">
        <v>6.9743397478006841E-2</v>
      </c>
      <c r="AQ30" s="61">
        <v>6.7046159999999997</v>
      </c>
      <c r="AR30" s="61">
        <v>18320</v>
      </c>
      <c r="AS30" s="61">
        <v>8.9101699219999997</v>
      </c>
      <c r="AT30" s="62">
        <v>0.15400503152310321</v>
      </c>
      <c r="AU30" s="61">
        <v>3.729584</v>
      </c>
      <c r="AV30" s="61">
        <v>4986</v>
      </c>
      <c r="AW30" s="61">
        <v>1.8219313340000001</v>
      </c>
      <c r="AX30" s="62">
        <v>1.2392408475826602</v>
      </c>
      <c r="AY30" s="61">
        <v>0.41296490299999999</v>
      </c>
      <c r="AZ30" s="61">
        <v>3586</v>
      </c>
      <c r="BA30" s="61">
        <v>0.4178</v>
      </c>
      <c r="BB30" s="62">
        <v>1.7495602367801879</v>
      </c>
      <c r="BC30" s="61">
        <v>0.99553575999999988</v>
      </c>
      <c r="BD30" s="61">
        <v>5269</v>
      </c>
      <c r="BE30" s="61">
        <v>0.71702200000000005</v>
      </c>
      <c r="BF30" s="62">
        <v>3.0972529065307532</v>
      </c>
      <c r="BG30" s="61">
        <v>2.0779220779999998</v>
      </c>
      <c r="BH30" s="61">
        <v>42643</v>
      </c>
      <c r="BI30" s="61">
        <v>1.91</v>
      </c>
      <c r="BJ30" s="62">
        <v>2.2926587342968704E-2</v>
      </c>
      <c r="BK30" s="61">
        <v>3.7316399999999996</v>
      </c>
      <c r="BL30" s="61">
        <v>2142</v>
      </c>
      <c r="BM30" s="61">
        <v>0.91900000000000004</v>
      </c>
      <c r="BN30" s="62">
        <v>1.5178147801546891</v>
      </c>
      <c r="BO30" s="61">
        <v>5.1936616000000004</v>
      </c>
      <c r="BP30" s="61">
        <v>3188</v>
      </c>
      <c r="BQ30" s="61">
        <v>2.8287087569999998</v>
      </c>
      <c r="BR30" s="62">
        <v>5.9378359037798845</v>
      </c>
    </row>
    <row r="31" spans="1:70">
      <c r="A31" s="62">
        <v>1898</v>
      </c>
      <c r="B31" s="61">
        <v>1396700</v>
      </c>
      <c r="C31" s="62">
        <v>1</v>
      </c>
      <c r="D31" s="61">
        <v>73781</v>
      </c>
      <c r="E31" s="62">
        <v>18.263000000000002</v>
      </c>
      <c r="F31" s="62">
        <v>5.5570253698377581</v>
      </c>
      <c r="G31" s="19">
        <v>0.20618556699999999</v>
      </c>
      <c r="H31" s="77">
        <v>37098.988920000003</v>
      </c>
      <c r="I31" s="77">
        <v>1.5628543070000001</v>
      </c>
      <c r="J31" s="77">
        <v>0.99125823199999996</v>
      </c>
      <c r="K31" s="28">
        <v>4.2090999999999999E-12</v>
      </c>
      <c r="L31" s="61">
        <v>52753</v>
      </c>
      <c r="M31" s="28">
        <v>2.7532200000000001E-11</v>
      </c>
      <c r="N31" s="62">
        <v>5.4975818918484763E-12</v>
      </c>
      <c r="O31" s="61">
        <v>5.2092812999999995E-2</v>
      </c>
      <c r="P31" s="61">
        <v>40473</v>
      </c>
      <c r="Q31" s="61">
        <v>0.31900000000000001</v>
      </c>
      <c r="R31" s="62">
        <v>3.5937604479094075E-2</v>
      </c>
      <c r="S31" s="61">
        <v>5.56</v>
      </c>
      <c r="T31" s="61">
        <v>6604</v>
      </c>
      <c r="U31" s="61">
        <v>5.7782657720000001</v>
      </c>
      <c r="V31" s="62">
        <v>0.56057611027510545</v>
      </c>
      <c r="W31" s="61">
        <v>3.7536285000000005</v>
      </c>
      <c r="X31" s="61">
        <v>2497</v>
      </c>
      <c r="Y31" s="61">
        <v>1.157</v>
      </c>
      <c r="Z31" s="62">
        <v>1.2336952554151426</v>
      </c>
      <c r="AA31" s="61">
        <v>5.2235159999999996E-2</v>
      </c>
      <c r="AB31" s="61">
        <v>2589</v>
      </c>
      <c r="AC31" s="61">
        <v>8.7580000000000002E-3</v>
      </c>
      <c r="AD31" s="62">
        <v>2.4468048727888422E-2</v>
      </c>
      <c r="AE31" s="61">
        <v>5.71</v>
      </c>
      <c r="AF31" s="61">
        <v>33285</v>
      </c>
      <c r="AG31" s="61">
        <v>13.036861284795235</v>
      </c>
      <c r="AH31" s="62">
        <v>1.0322783834773527E-2</v>
      </c>
      <c r="AI31" s="61">
        <v>2.4894221000000001</v>
      </c>
      <c r="AJ31" s="61">
        <v>5003</v>
      </c>
      <c r="AK31" s="61">
        <v>1.361651699</v>
      </c>
      <c r="AL31" s="62">
        <v>2.6038097832382894</v>
      </c>
      <c r="AM31" s="61">
        <v>1.4663804</v>
      </c>
      <c r="AN31" s="61">
        <v>5327</v>
      </c>
      <c r="AO31" s="61">
        <v>0.96699999999999997</v>
      </c>
      <c r="AP31" s="62">
        <v>6.8876457546028197E-2</v>
      </c>
      <c r="AQ31" s="61">
        <v>8.0952120000000001</v>
      </c>
      <c r="AR31" s="61">
        <v>18402</v>
      </c>
      <c r="AS31" s="61">
        <v>9.5697763669999993</v>
      </c>
      <c r="AT31" s="62">
        <v>0.1547192477141324</v>
      </c>
      <c r="AU31" s="61">
        <v>3.7587860000000002</v>
      </c>
      <c r="AV31" s="61">
        <v>5036</v>
      </c>
      <c r="AW31" s="61">
        <v>1.983336389</v>
      </c>
      <c r="AX31" s="62">
        <v>1.2998022798298281</v>
      </c>
      <c r="AY31" s="61">
        <v>0.41628152200000001</v>
      </c>
      <c r="AZ31" s="61">
        <v>3642</v>
      </c>
      <c r="BA31" s="61">
        <v>0.44124000000000002</v>
      </c>
      <c r="BB31" s="62">
        <v>1.5959352103305433</v>
      </c>
      <c r="BC31" s="61">
        <v>0.99525309000000006</v>
      </c>
      <c r="BD31" s="61">
        <v>5325</v>
      </c>
      <c r="BE31" s="61">
        <v>0.76937199999999994</v>
      </c>
      <c r="BF31" s="62">
        <v>3.1968584659427526</v>
      </c>
      <c r="BG31" s="61">
        <v>2.0618556699999999</v>
      </c>
      <c r="BH31" s="61">
        <v>43145</v>
      </c>
      <c r="BI31" s="61">
        <v>2.4318</v>
      </c>
      <c r="BJ31" s="62">
        <v>2.4475653231154082E-2</v>
      </c>
      <c r="BK31" s="61">
        <v>3.762912</v>
      </c>
      <c r="BL31" s="61">
        <v>2174</v>
      </c>
      <c r="BM31" s="61">
        <v>0.998</v>
      </c>
      <c r="BN31" s="62">
        <v>1.6349526202510085</v>
      </c>
      <c r="BO31" s="61">
        <v>5.2373380999999997</v>
      </c>
      <c r="BP31" s="61">
        <v>3226</v>
      </c>
      <c r="BQ31" s="61">
        <v>2.919150133</v>
      </c>
      <c r="BR31" s="62">
        <v>6.0487427360130939</v>
      </c>
    </row>
    <row r="32" spans="1:70">
      <c r="A32" s="62">
        <v>1899</v>
      </c>
      <c r="B32" s="61">
        <v>1410365</v>
      </c>
      <c r="C32" s="62">
        <v>1</v>
      </c>
      <c r="D32" s="61">
        <v>75091</v>
      </c>
      <c r="E32" s="62">
        <v>19.693999999999999</v>
      </c>
      <c r="F32" s="62">
        <v>5.3526316903845021</v>
      </c>
      <c r="G32" s="19">
        <v>0.205761317</v>
      </c>
      <c r="H32" s="77">
        <v>37508.729939999997</v>
      </c>
      <c r="I32" s="77">
        <v>1.6892550019999999</v>
      </c>
      <c r="J32" s="77">
        <v>1.0146707429999999</v>
      </c>
      <c r="K32" s="28">
        <v>4.1962999999999998E-12</v>
      </c>
      <c r="L32" s="61">
        <v>53592</v>
      </c>
      <c r="M32" s="28">
        <v>2.8244199999999999E-11</v>
      </c>
      <c r="N32" s="62">
        <v>5.6411697942932989E-12</v>
      </c>
      <c r="O32" s="61">
        <v>5.1821480000000003E-2</v>
      </c>
      <c r="P32" s="61">
        <v>40546</v>
      </c>
      <c r="Q32" s="61">
        <v>0.32571</v>
      </c>
      <c r="R32" s="62">
        <v>3.5391880325301613E-2</v>
      </c>
      <c r="S32" s="61">
        <v>5.52</v>
      </c>
      <c r="T32" s="61">
        <v>6662</v>
      </c>
      <c r="U32" s="61">
        <v>6.091436614</v>
      </c>
      <c r="V32" s="62">
        <v>0.57912964879288475</v>
      </c>
      <c r="W32" s="61">
        <v>3.746032</v>
      </c>
      <c r="X32" s="61">
        <v>2530</v>
      </c>
      <c r="Y32" s="61">
        <v>1.2170000000000001</v>
      </c>
      <c r="Z32" s="62">
        <v>1.243912662932638</v>
      </c>
      <c r="AA32" s="61">
        <v>5.2428000000000002E-2</v>
      </c>
      <c r="AB32" s="61">
        <v>2624</v>
      </c>
      <c r="AC32" s="61">
        <v>9.0410000000000004E-3</v>
      </c>
      <c r="AD32" s="62">
        <v>2.5894428396876858E-2</v>
      </c>
      <c r="AE32" s="61">
        <v>5.57</v>
      </c>
      <c r="AF32" s="61">
        <v>33487</v>
      </c>
      <c r="AG32" s="61">
        <v>13.532216092629996</v>
      </c>
      <c r="AH32" s="62">
        <v>1.0568409670934642E-2</v>
      </c>
      <c r="AI32" s="61">
        <v>2.4891991999999998</v>
      </c>
      <c r="AJ32" s="61">
        <v>5070</v>
      </c>
      <c r="AK32" s="61">
        <v>1.39382399</v>
      </c>
      <c r="AL32" s="62">
        <v>2.6274282086338197</v>
      </c>
      <c r="AM32" s="61">
        <v>1.3191296000000001</v>
      </c>
      <c r="AN32" s="61">
        <v>5366</v>
      </c>
      <c r="AO32" s="61">
        <v>0.98799999999999999</v>
      </c>
      <c r="AP32" s="62">
        <v>6.7921910061774435E-2</v>
      </c>
      <c r="AQ32" s="61">
        <v>6.4599520000000004</v>
      </c>
      <c r="AR32" s="61">
        <v>18484</v>
      </c>
      <c r="AS32" s="61">
        <v>9.7177597660000004</v>
      </c>
      <c r="AT32" s="62">
        <v>0.1559295501003706</v>
      </c>
      <c r="AU32" s="61">
        <v>3.7563119999999999</v>
      </c>
      <c r="AV32" s="61">
        <v>5080</v>
      </c>
      <c r="AW32" s="61">
        <v>2.1614941299999999</v>
      </c>
      <c r="AX32" s="62">
        <v>1.3446274994646794</v>
      </c>
      <c r="AY32" s="61">
        <v>0.41551747300000003</v>
      </c>
      <c r="AZ32" s="61">
        <v>3691</v>
      </c>
      <c r="BA32" s="61">
        <v>0.47760000000000002</v>
      </c>
      <c r="BB32" s="62">
        <v>1.7277535156203183</v>
      </c>
      <c r="BC32" s="61">
        <v>0.99319192000000012</v>
      </c>
      <c r="BD32" s="61">
        <v>5383</v>
      </c>
      <c r="BE32" s="61">
        <v>0.82598199999999999</v>
      </c>
      <c r="BF32" s="62">
        <v>3.1374374974029839</v>
      </c>
      <c r="BG32" s="61">
        <v>2.030456853</v>
      </c>
      <c r="BH32" s="61">
        <v>43626</v>
      </c>
      <c r="BI32" s="61">
        <v>2.1951999999999998</v>
      </c>
      <c r="BJ32" s="62">
        <v>2.3887038458388132E-2</v>
      </c>
      <c r="BK32" s="61">
        <v>3.7645359999999997</v>
      </c>
      <c r="BL32" s="61">
        <v>2204</v>
      </c>
      <c r="BM32" s="61">
        <v>1.0649999999999999</v>
      </c>
      <c r="BN32" s="62">
        <v>1.6924145537744109</v>
      </c>
      <c r="BO32" s="61">
        <v>5.214016</v>
      </c>
      <c r="BP32" s="61">
        <v>3263</v>
      </c>
      <c r="BQ32" s="61">
        <v>2.9785155740000002</v>
      </c>
      <c r="BR32" s="62">
        <v>5.8612374406992958</v>
      </c>
    </row>
    <row r="33" spans="1:70">
      <c r="A33" s="62">
        <v>1900</v>
      </c>
      <c r="B33" s="61">
        <v>1424163</v>
      </c>
      <c r="C33" s="62">
        <v>1</v>
      </c>
      <c r="D33" s="61">
        <v>76391</v>
      </c>
      <c r="E33" s="62">
        <v>20.765999999999998</v>
      </c>
      <c r="F33" s="62">
        <v>5.53575113054284</v>
      </c>
      <c r="G33" s="19">
        <v>0.20533880900000001</v>
      </c>
      <c r="H33" s="77">
        <v>37923.057959999998</v>
      </c>
      <c r="I33" s="77">
        <v>1.7353009699999999</v>
      </c>
      <c r="J33" s="77">
        <v>1.0544890039999999</v>
      </c>
      <c r="K33" s="28">
        <v>4.2012000000000003E-12</v>
      </c>
      <c r="L33" s="61">
        <v>54388</v>
      </c>
      <c r="M33" s="28">
        <v>2.9361500000000002E-11</v>
      </c>
      <c r="N33" s="62">
        <v>5.7834667721666483E-12</v>
      </c>
      <c r="O33" s="61">
        <v>5.1694008E-2</v>
      </c>
      <c r="P33" s="61">
        <v>40598</v>
      </c>
      <c r="Q33" s="61">
        <v>0.32805999999999996</v>
      </c>
      <c r="R33" s="62">
        <v>3.51659083060279E-2</v>
      </c>
      <c r="S33" s="61">
        <v>5.47</v>
      </c>
      <c r="T33" s="61">
        <v>6719</v>
      </c>
      <c r="U33" s="61">
        <v>6.3289703069999996</v>
      </c>
      <c r="V33" s="62">
        <v>0.58453285630311647</v>
      </c>
      <c r="W33" s="61">
        <v>3.7501440000000006</v>
      </c>
      <c r="X33" s="61">
        <v>2561</v>
      </c>
      <c r="Y33" s="61">
        <v>1.3220000000000001</v>
      </c>
      <c r="Z33" s="62">
        <v>1.3062212316464707</v>
      </c>
      <c r="AA33" s="61">
        <v>5.2140159999999998E-2</v>
      </c>
      <c r="AB33" s="61">
        <v>2646</v>
      </c>
      <c r="AC33" s="61">
        <v>9.7040000000000008E-3</v>
      </c>
      <c r="AD33" s="62">
        <v>2.6528458705975613E-2</v>
      </c>
      <c r="AE33" s="61">
        <v>5.51</v>
      </c>
      <c r="AF33" s="61">
        <v>33672</v>
      </c>
      <c r="AG33" s="61">
        <v>13.871326505785996</v>
      </c>
      <c r="AH33" s="62">
        <v>1.0554394804740953E-2</v>
      </c>
      <c r="AI33" s="61">
        <v>2.4857040000000001</v>
      </c>
      <c r="AJ33" s="61">
        <v>5142</v>
      </c>
      <c r="AK33" s="61">
        <v>1.4666157310000001</v>
      </c>
      <c r="AL33" s="62">
        <v>2.793684636843103</v>
      </c>
      <c r="AM33" s="61">
        <v>1.2993920000000001</v>
      </c>
      <c r="AN33" s="61">
        <v>5404</v>
      </c>
      <c r="AO33" s="61">
        <v>1.0189999999999999</v>
      </c>
      <c r="AP33" s="62">
        <v>6.6688441283532685E-2</v>
      </c>
      <c r="AQ33" s="61">
        <v>6.6943360000000007</v>
      </c>
      <c r="AR33" s="61">
        <v>18566</v>
      </c>
      <c r="AS33" s="61">
        <v>10.257729489999999</v>
      </c>
      <c r="AT33" s="62">
        <v>0.16142933422123373</v>
      </c>
      <c r="AU33" s="61">
        <v>3.7378080000000002</v>
      </c>
      <c r="AV33" s="61">
        <v>5117</v>
      </c>
      <c r="AW33" s="61">
        <v>2.2144674370000001</v>
      </c>
      <c r="AX33" s="62">
        <v>1.3792498460331104</v>
      </c>
      <c r="AY33" s="61">
        <v>0.41550436400000001</v>
      </c>
      <c r="AZ33" s="61">
        <v>3741</v>
      </c>
      <c r="BA33" s="61">
        <v>0.49242000000000002</v>
      </c>
      <c r="BB33" s="62">
        <v>1.6804818724854782</v>
      </c>
      <c r="BC33" s="61">
        <v>1</v>
      </c>
      <c r="BD33" s="61">
        <v>5457</v>
      </c>
      <c r="BE33" s="61">
        <v>0.90735699999999997</v>
      </c>
      <c r="BF33" s="62">
        <v>3.2647464598357265</v>
      </c>
      <c r="BG33" s="61">
        <v>2.0408163269999999</v>
      </c>
      <c r="BH33" s="61">
        <v>44103</v>
      </c>
      <c r="BI33" s="61">
        <v>2.4927999999999999</v>
      </c>
      <c r="BJ33" s="62">
        <v>2.6020364789056789E-2</v>
      </c>
      <c r="BK33" s="61">
        <v>3.7378080000000002</v>
      </c>
      <c r="BL33" s="61">
        <v>2230</v>
      </c>
      <c r="BM33" s="61">
        <v>1.115</v>
      </c>
      <c r="BN33" s="62">
        <v>1.7500943277128311</v>
      </c>
      <c r="BO33" s="61">
        <v>5.2010632000000001</v>
      </c>
      <c r="BP33" s="61">
        <v>3300</v>
      </c>
      <c r="BQ33" s="61">
        <v>3.072681819</v>
      </c>
      <c r="BR33" s="62">
        <v>6.0004323860589128</v>
      </c>
    </row>
    <row r="34" spans="1:70">
      <c r="A34" s="62">
        <v>1901</v>
      </c>
      <c r="B34" s="61">
        <v>1438803</v>
      </c>
      <c r="C34" s="62">
        <v>1</v>
      </c>
      <c r="D34" s="61">
        <v>77888</v>
      </c>
      <c r="E34" s="62">
        <v>22.484000000000002</v>
      </c>
      <c r="F34" s="62">
        <v>5.3302111463640705</v>
      </c>
      <c r="G34" s="19">
        <v>0.20533880900000001</v>
      </c>
      <c r="H34" s="77">
        <v>38328.103999999999</v>
      </c>
      <c r="I34" s="77">
        <v>1.849964457</v>
      </c>
      <c r="J34" s="77">
        <v>1.039814604</v>
      </c>
      <c r="K34" s="28">
        <v>4.1852999999999999E-12</v>
      </c>
      <c r="L34" s="61">
        <v>55214</v>
      </c>
      <c r="M34" s="28">
        <v>2.9615800000000002E-11</v>
      </c>
      <c r="N34" s="62">
        <v>5.7840545224862865E-12</v>
      </c>
      <c r="O34" s="61">
        <v>5.1607800000000002E-2</v>
      </c>
      <c r="P34" s="61">
        <v>40640</v>
      </c>
      <c r="Q34" s="61">
        <v>0.30937999999999999</v>
      </c>
      <c r="R34" s="62">
        <v>3.4867757165908994E-2</v>
      </c>
      <c r="S34" s="61">
        <v>5.35</v>
      </c>
      <c r="T34" s="61">
        <v>6801</v>
      </c>
      <c r="U34" s="61">
        <v>6.1272520979999996</v>
      </c>
      <c r="V34" s="62">
        <v>0.56085816248154163</v>
      </c>
      <c r="W34" s="61">
        <v>3.7282788</v>
      </c>
      <c r="X34" s="61">
        <v>2594</v>
      </c>
      <c r="Y34" s="61">
        <v>1.3720000000000001</v>
      </c>
      <c r="Z34" s="62">
        <v>1.3002763794597532</v>
      </c>
      <c r="AA34" s="61">
        <v>5.1956639999999991E-2</v>
      </c>
      <c r="AB34" s="61">
        <v>2667</v>
      </c>
      <c r="AC34" s="61">
        <v>9.4369999999999992E-3</v>
      </c>
      <c r="AD34" s="62">
        <v>2.6133667046591171E-2</v>
      </c>
      <c r="AE34" s="61">
        <v>5.39</v>
      </c>
      <c r="AF34" s="61">
        <v>33877</v>
      </c>
      <c r="AG34" s="61">
        <v>14.179724503430259</v>
      </c>
      <c r="AH34" s="62">
        <v>1.0576622043723324E-2</v>
      </c>
      <c r="AI34" s="61">
        <v>2.4796367999999998</v>
      </c>
      <c r="AJ34" s="61">
        <v>5221</v>
      </c>
      <c r="AK34" s="61">
        <v>1.500791889</v>
      </c>
      <c r="AL34" s="62">
        <v>2.7228576664060333</v>
      </c>
      <c r="AM34" s="61">
        <v>1.3095863999999999</v>
      </c>
      <c r="AN34" s="61">
        <v>5447</v>
      </c>
      <c r="AO34" s="61">
        <v>0.99399999999999999</v>
      </c>
      <c r="AP34" s="62">
        <v>6.6223535809253678E-2</v>
      </c>
      <c r="AQ34" s="61">
        <v>7.16</v>
      </c>
      <c r="AR34" s="61">
        <v>18659</v>
      </c>
      <c r="AS34" s="61">
        <v>10.786238279999999</v>
      </c>
      <c r="AT34" s="62">
        <v>0.15664614468685445</v>
      </c>
      <c r="AU34" s="61">
        <v>3.726432</v>
      </c>
      <c r="AV34" s="61">
        <v>5156</v>
      </c>
      <c r="AW34" s="61">
        <v>2.176474861</v>
      </c>
      <c r="AX34" s="62">
        <v>1.3275729177308455</v>
      </c>
      <c r="AY34" s="61">
        <v>0.41508411499999998</v>
      </c>
      <c r="AZ34" s="61">
        <v>3795</v>
      </c>
      <c r="BA34" s="61">
        <v>0.50456000000000001</v>
      </c>
      <c r="BB34" s="62">
        <v>1.7757918290790906</v>
      </c>
      <c r="BC34" s="61">
        <v>1</v>
      </c>
      <c r="BD34" s="61">
        <v>5536</v>
      </c>
      <c r="BE34" s="61">
        <v>0.99066299999999996</v>
      </c>
      <c r="BF34" s="62">
        <v>3.303126274086305</v>
      </c>
      <c r="BG34" s="61">
        <v>2.0356234099999999</v>
      </c>
      <c r="BH34" s="61">
        <v>44662</v>
      </c>
      <c r="BI34" s="61">
        <v>2.5196000000000001</v>
      </c>
      <c r="BJ34" s="62">
        <v>2.5392628390314548E-2</v>
      </c>
      <c r="BK34" s="61">
        <v>3.7223280000000001</v>
      </c>
      <c r="BL34" s="61">
        <v>2255</v>
      </c>
      <c r="BM34" s="61">
        <v>1.101</v>
      </c>
      <c r="BN34" s="62">
        <v>1.6854231486554503</v>
      </c>
      <c r="BO34" s="61">
        <v>5.1761699999999999</v>
      </c>
      <c r="BP34" s="61">
        <v>3341</v>
      </c>
      <c r="BQ34" s="61">
        <v>3.0744998419999998</v>
      </c>
      <c r="BR34" s="62">
        <v>6.0835955235001267</v>
      </c>
    </row>
    <row r="35" spans="1:70">
      <c r="A35" s="62">
        <v>1902</v>
      </c>
      <c r="B35" s="61">
        <v>1453593</v>
      </c>
      <c r="C35" s="62">
        <v>1</v>
      </c>
      <c r="D35" s="61">
        <v>79469</v>
      </c>
      <c r="E35" s="62">
        <v>24.294</v>
      </c>
      <c r="F35" s="62">
        <v>5.6630124419769334</v>
      </c>
      <c r="G35" s="19">
        <v>0.20533880900000001</v>
      </c>
      <c r="H35" s="77">
        <v>38696.120000000003</v>
      </c>
      <c r="I35" s="77">
        <v>1.805724214</v>
      </c>
      <c r="J35" s="77">
        <v>1.0285101160000001</v>
      </c>
      <c r="K35" s="28">
        <v>4.1936999999999998E-12</v>
      </c>
      <c r="L35" s="61">
        <v>56104</v>
      </c>
      <c r="M35" s="28">
        <v>3.0499400000000001E-11</v>
      </c>
      <c r="N35" s="62">
        <v>5.8309368910240285E-12</v>
      </c>
      <c r="O35" s="61">
        <v>5.1608314000000002E-2</v>
      </c>
      <c r="P35" s="61">
        <v>40713</v>
      </c>
      <c r="Q35" s="61">
        <v>0.31879999999999997</v>
      </c>
      <c r="R35" s="62">
        <v>3.6329470520736991E-2</v>
      </c>
      <c r="S35" s="61">
        <v>5.19</v>
      </c>
      <c r="T35" s="61">
        <v>6903</v>
      </c>
      <c r="U35" s="61">
        <v>6.2588082739999997</v>
      </c>
      <c r="V35" s="62">
        <v>0.5613688920153922</v>
      </c>
      <c r="W35" s="61">
        <v>3.7348176000000004</v>
      </c>
      <c r="X35" s="61">
        <v>2623</v>
      </c>
      <c r="Y35" s="61">
        <v>1.3959999999999999</v>
      </c>
      <c r="Z35" s="62">
        <v>1.2921108519407298</v>
      </c>
      <c r="AA35" s="61">
        <v>5.2064079999999999E-2</v>
      </c>
      <c r="AB35" s="61">
        <v>2686</v>
      </c>
      <c r="AC35" s="61">
        <v>9.2099999999999994E-3</v>
      </c>
      <c r="AD35" s="62">
        <v>2.6034524659070656E-2</v>
      </c>
      <c r="AE35" s="61">
        <v>5.23</v>
      </c>
      <c r="AF35" s="61">
        <v>34166</v>
      </c>
      <c r="AG35" s="61">
        <v>14.256638972602351</v>
      </c>
      <c r="AH35" s="62">
        <v>1.0374247970228971E-2</v>
      </c>
      <c r="AI35" s="61">
        <v>2.4892625000000002</v>
      </c>
      <c r="AJ35" s="61">
        <v>5305</v>
      </c>
      <c r="AK35" s="61">
        <v>1.532594765</v>
      </c>
      <c r="AL35" s="62">
        <v>2.6642829937289321</v>
      </c>
      <c r="AM35" s="61">
        <v>1.1747266000000001</v>
      </c>
      <c r="AN35" s="61">
        <v>5494</v>
      </c>
      <c r="AO35" s="61">
        <v>0.998</v>
      </c>
      <c r="AP35" s="62">
        <v>6.6108817673443981E-2</v>
      </c>
      <c r="AQ35" s="61">
        <v>7</v>
      </c>
      <c r="AR35" s="61">
        <v>18788</v>
      </c>
      <c r="AS35" s="61">
        <v>10.422380860000001</v>
      </c>
      <c r="AT35" s="62">
        <v>0.15830801210160991</v>
      </c>
      <c r="AU35" s="61">
        <v>3.7323539999999999</v>
      </c>
      <c r="AV35" s="61">
        <v>5187</v>
      </c>
      <c r="AW35" s="61">
        <v>2.1906943509999999</v>
      </c>
      <c r="AX35" s="62">
        <v>1.3387914033930197</v>
      </c>
      <c r="AY35" s="61">
        <v>0.41527138099999999</v>
      </c>
      <c r="AZ35" s="61">
        <v>3850</v>
      </c>
      <c r="BA35" s="61">
        <v>0.53466000000000002</v>
      </c>
      <c r="BB35" s="62">
        <v>1.8627978984117028</v>
      </c>
      <c r="BC35" s="61">
        <v>1</v>
      </c>
      <c r="BD35" s="61">
        <v>5650</v>
      </c>
      <c r="BE35" s="61">
        <v>1.119599</v>
      </c>
      <c r="BF35" s="62">
        <v>3.4005984727016951</v>
      </c>
      <c r="BG35" s="61">
        <v>2.0253164560000001</v>
      </c>
      <c r="BH35" s="61">
        <v>45255</v>
      </c>
      <c r="BI35" s="61">
        <v>2.4563999999999999</v>
      </c>
      <c r="BJ35" s="62">
        <v>2.6114883619345188E-2</v>
      </c>
      <c r="BK35" s="61">
        <v>3.7323539999999999</v>
      </c>
      <c r="BL35" s="61">
        <v>2275</v>
      </c>
      <c r="BM35" s="61">
        <v>1.0880000000000001</v>
      </c>
      <c r="BN35" s="62">
        <v>1.6406516231324795</v>
      </c>
      <c r="BO35" s="61">
        <v>5.1852621000000001</v>
      </c>
      <c r="BP35" s="61">
        <v>3384</v>
      </c>
      <c r="BQ35" s="61">
        <v>3.20938167</v>
      </c>
      <c r="BR35" s="62">
        <v>6.2051360170124221</v>
      </c>
    </row>
    <row r="36" spans="1:70">
      <c r="A36" s="62">
        <v>1903</v>
      </c>
      <c r="B36" s="61">
        <v>1468535</v>
      </c>
      <c r="C36" s="62">
        <v>1</v>
      </c>
      <c r="D36" s="61">
        <v>80946</v>
      </c>
      <c r="E36" s="62">
        <v>26.18</v>
      </c>
      <c r="F36" s="62">
        <v>5.9310727941484549</v>
      </c>
      <c r="G36" s="19">
        <v>0.205761317</v>
      </c>
      <c r="H36" s="77">
        <v>39067.813000000002</v>
      </c>
      <c r="I36" s="77">
        <v>1.7948898689999999</v>
      </c>
      <c r="J36" s="77">
        <v>1.02551843</v>
      </c>
      <c r="K36" s="28">
        <v>4.1964000000000002E-12</v>
      </c>
      <c r="L36" s="61">
        <v>56963</v>
      </c>
      <c r="M36" s="28">
        <v>3.1685099999999998E-11</v>
      </c>
      <c r="N36" s="62">
        <v>5.828935510309914E-12</v>
      </c>
      <c r="O36" s="61">
        <v>5.1694008E-2</v>
      </c>
      <c r="P36" s="61">
        <v>40786</v>
      </c>
      <c r="Q36" s="61">
        <v>0.33890999999999999</v>
      </c>
      <c r="R36" s="62">
        <v>3.7334181604227176E-2</v>
      </c>
      <c r="S36" s="61">
        <v>5.13</v>
      </c>
      <c r="T36" s="61">
        <v>6997</v>
      </c>
      <c r="U36" s="61">
        <v>6.4424758689999999</v>
      </c>
      <c r="V36" s="62">
        <v>0.56502567372674617</v>
      </c>
      <c r="W36" s="61">
        <v>3.7413031999999999</v>
      </c>
      <c r="X36" s="61">
        <v>2653</v>
      </c>
      <c r="Y36" s="61">
        <v>1.462</v>
      </c>
      <c r="Z36" s="62">
        <v>1.2770195284291119</v>
      </c>
      <c r="AA36" s="61">
        <v>5.2119600000000002E-2</v>
      </c>
      <c r="AB36" s="61">
        <v>2706</v>
      </c>
      <c r="AC36" s="61">
        <v>1.0137999999999999E-2</v>
      </c>
      <c r="AD36" s="62">
        <v>2.6839777896987885E-2</v>
      </c>
      <c r="AE36" s="61">
        <v>5.17</v>
      </c>
      <c r="AF36" s="61">
        <v>34436</v>
      </c>
      <c r="AG36" s="61">
        <v>14.873672777064105</v>
      </c>
      <c r="AH36" s="62">
        <v>1.0616059411711353E-2</v>
      </c>
      <c r="AI36" s="61">
        <v>2.4857040000000001</v>
      </c>
      <c r="AJ36" s="61">
        <v>5389</v>
      </c>
      <c r="AK36" s="61">
        <v>1.5617602399999999</v>
      </c>
      <c r="AL36" s="62">
        <v>2.7150295028420199</v>
      </c>
      <c r="AM36" s="61">
        <v>1.1474536000000002</v>
      </c>
      <c r="AN36" s="61">
        <v>5541</v>
      </c>
      <c r="AO36" s="61">
        <v>1.0329999999999999</v>
      </c>
      <c r="AP36" s="62">
        <v>6.7453932698414057E-2</v>
      </c>
      <c r="AQ36" s="61">
        <v>6.99</v>
      </c>
      <c r="AR36" s="61">
        <v>18919</v>
      </c>
      <c r="AS36" s="61">
        <v>11.15250488</v>
      </c>
      <c r="AT36" s="62">
        <v>0.16992001767622963</v>
      </c>
      <c r="AU36" s="61">
        <v>3.7398640000000003</v>
      </c>
      <c r="AV36" s="61">
        <v>5210</v>
      </c>
      <c r="AW36" s="61">
        <v>2.4046847740000001</v>
      </c>
      <c r="AX36" s="62">
        <v>1.3928673403396241</v>
      </c>
      <c r="AY36" s="61">
        <v>0.41551649099999999</v>
      </c>
      <c r="AZ36" s="61">
        <v>3896</v>
      </c>
      <c r="BA36" s="61">
        <v>0.51539999999999997</v>
      </c>
      <c r="BB36" s="62">
        <v>1.6628373355273345</v>
      </c>
      <c r="BC36" s="61">
        <v>1</v>
      </c>
      <c r="BD36" s="61">
        <v>5813</v>
      </c>
      <c r="BE36" s="61">
        <v>1.17815</v>
      </c>
      <c r="BF36" s="62">
        <v>3.4752751266504998</v>
      </c>
      <c r="BG36" s="61">
        <v>2.0408163269999999</v>
      </c>
      <c r="BH36" s="61">
        <v>45841</v>
      </c>
      <c r="BI36" s="61">
        <v>2.8096999999999999</v>
      </c>
      <c r="BJ36" s="62">
        <v>2.7888354493557931E-2</v>
      </c>
      <c r="BK36" s="61">
        <v>3.7398640000000003</v>
      </c>
      <c r="BL36" s="61">
        <v>2288</v>
      </c>
      <c r="BM36" s="61">
        <v>1.081</v>
      </c>
      <c r="BN36" s="62">
        <v>1.6400340207301987</v>
      </c>
      <c r="BO36" s="61">
        <v>5.1774192000000001</v>
      </c>
      <c r="BP36" s="61">
        <v>3428</v>
      </c>
      <c r="BQ36" s="61">
        <v>3.2451477089999998</v>
      </c>
      <c r="BR36" s="62">
        <v>6.3920646907632088</v>
      </c>
    </row>
    <row r="37" spans="1:70">
      <c r="A37" s="62">
        <v>1904</v>
      </c>
      <c r="B37" s="61">
        <v>1483631</v>
      </c>
      <c r="C37" s="62">
        <v>1</v>
      </c>
      <c r="D37" s="61">
        <v>82485</v>
      </c>
      <c r="E37" s="62">
        <v>25.928000000000001</v>
      </c>
      <c r="F37" s="62">
        <v>5.6578349429940173</v>
      </c>
      <c r="G37" s="19">
        <v>0.20533880900000001</v>
      </c>
      <c r="H37" s="77">
        <v>39444.285000000003</v>
      </c>
      <c r="I37" s="77">
        <v>1.830101491</v>
      </c>
      <c r="J37" s="77">
        <v>1.0146043769999999</v>
      </c>
      <c r="K37" s="28">
        <v>4.1787999999999999E-12</v>
      </c>
      <c r="L37" s="61">
        <v>57806</v>
      </c>
      <c r="M37" s="28">
        <v>3.2838799999999999E-11</v>
      </c>
      <c r="N37" s="62">
        <v>5.8271316971385312E-12</v>
      </c>
      <c r="O37" s="61">
        <v>5.1662208000000008E-2</v>
      </c>
      <c r="P37" s="61">
        <v>40859</v>
      </c>
      <c r="Q37" s="61">
        <v>0.33071</v>
      </c>
      <c r="R37" s="62">
        <v>3.568457761217405E-2</v>
      </c>
      <c r="S37" s="61">
        <v>5.13</v>
      </c>
      <c r="T37" s="61">
        <v>7086</v>
      </c>
      <c r="U37" s="61">
        <v>6.6568328040000004</v>
      </c>
      <c r="V37" s="62">
        <v>0.56908588592253784</v>
      </c>
      <c r="W37" s="61">
        <v>3.7343774000000001</v>
      </c>
      <c r="X37" s="61">
        <v>2681</v>
      </c>
      <c r="Y37" s="61">
        <v>1.4790000000000001</v>
      </c>
      <c r="Z37" s="62">
        <v>1.2639757102170588</v>
      </c>
      <c r="AA37" s="61">
        <v>5.1966199999999997E-2</v>
      </c>
      <c r="AB37" s="61">
        <v>2735</v>
      </c>
      <c r="AC37" s="61">
        <v>1.0364E-2</v>
      </c>
      <c r="AD37" s="62">
        <v>2.6412606853438093E-2</v>
      </c>
      <c r="AE37" s="61">
        <v>5.17</v>
      </c>
      <c r="AF37" s="61">
        <v>34715</v>
      </c>
      <c r="AG37" s="61">
        <v>15.026552091841952</v>
      </c>
      <c r="AH37" s="62">
        <v>1.0435663529933067E-2</v>
      </c>
      <c r="AI37" s="61">
        <v>2.4783563999999996</v>
      </c>
      <c r="AJ37" s="61">
        <v>5470</v>
      </c>
      <c r="AK37" s="61">
        <v>1.6421540569999999</v>
      </c>
      <c r="AL37" s="62">
        <v>2.8141787588524529</v>
      </c>
      <c r="AM37" s="61">
        <v>1.1118302</v>
      </c>
      <c r="AN37" s="61">
        <v>5589</v>
      </c>
      <c r="AO37" s="61">
        <v>1.0529999999999999</v>
      </c>
      <c r="AP37" s="62">
        <v>6.7852923313064264E-2</v>
      </c>
      <c r="AQ37" s="61">
        <v>7.13</v>
      </c>
      <c r="AR37" s="61">
        <v>19050</v>
      </c>
      <c r="AS37" s="61">
        <v>11.7569873</v>
      </c>
      <c r="AT37" s="62">
        <v>0.18136191833713311</v>
      </c>
      <c r="AU37" s="61">
        <v>3.7280099999999998</v>
      </c>
      <c r="AV37" s="61">
        <v>5241</v>
      </c>
      <c r="AW37" s="61">
        <v>2.404618991</v>
      </c>
      <c r="AX37" s="62">
        <v>1.3404193963736504</v>
      </c>
      <c r="AY37" s="61">
        <v>0.41463923899999999</v>
      </c>
      <c r="AZ37" s="61">
        <v>3946</v>
      </c>
      <c r="BA37" s="61">
        <v>0.53947999999999996</v>
      </c>
      <c r="BB37" s="62">
        <v>1.6299868830621504</v>
      </c>
      <c r="BC37" s="61">
        <v>1</v>
      </c>
      <c r="BD37" s="61">
        <v>5994</v>
      </c>
      <c r="BE37" s="61">
        <v>1.205816</v>
      </c>
      <c r="BF37" s="62">
        <v>3.5063528065377603</v>
      </c>
      <c r="BG37" s="61">
        <v>2.05655527</v>
      </c>
      <c r="BH37" s="61">
        <v>46378</v>
      </c>
      <c r="BI37" s="61">
        <v>2.9407000000000001</v>
      </c>
      <c r="BJ37" s="62">
        <v>2.8978427654778083E-2</v>
      </c>
      <c r="BK37" s="61">
        <v>3.7239019999999998</v>
      </c>
      <c r="BL37" s="61">
        <v>2297</v>
      </c>
      <c r="BM37" s="61">
        <v>1.081</v>
      </c>
      <c r="BN37" s="62">
        <v>1.6374578790550092</v>
      </c>
      <c r="BO37" s="61">
        <v>5.1801880000000002</v>
      </c>
      <c r="BP37" s="61">
        <v>3472</v>
      </c>
      <c r="BQ37" s="61">
        <v>3.445133861</v>
      </c>
      <c r="BR37" s="62">
        <v>6.4866798013787657</v>
      </c>
    </row>
    <row r="38" spans="1:70">
      <c r="A38" s="62">
        <v>1905</v>
      </c>
      <c r="B38" s="61">
        <v>1498882</v>
      </c>
      <c r="C38" s="62">
        <v>1</v>
      </c>
      <c r="D38" s="61">
        <v>84147</v>
      </c>
      <c r="E38" s="62">
        <v>29.065999999999999</v>
      </c>
      <c r="F38" s="62">
        <v>5.8016002477624475</v>
      </c>
      <c r="G38" s="19">
        <v>0.20533880900000001</v>
      </c>
      <c r="H38" s="77">
        <v>39823.436000000002</v>
      </c>
      <c r="I38" s="77">
        <v>1.8851760790000001</v>
      </c>
      <c r="J38" s="77">
        <v>1.0187328870000001</v>
      </c>
      <c r="K38" s="28">
        <v>4.1841999999999999E-12</v>
      </c>
      <c r="L38" s="61">
        <v>58644</v>
      </c>
      <c r="M38" s="28">
        <v>3.5511500000000002E-11</v>
      </c>
      <c r="N38" s="62">
        <v>6.0139074206064325E-12</v>
      </c>
      <c r="O38" s="61">
        <v>5.1679616000000012E-2</v>
      </c>
      <c r="P38" s="61">
        <v>40890</v>
      </c>
      <c r="Q38" s="61">
        <v>0.33215000000000006</v>
      </c>
      <c r="R38" s="62">
        <v>3.4950230087086795E-2</v>
      </c>
      <c r="S38" s="61">
        <v>5.1100000000000003</v>
      </c>
      <c r="T38" s="61">
        <v>7175</v>
      </c>
      <c r="U38" s="61">
        <v>6.8836836220000004</v>
      </c>
      <c r="V38" s="62">
        <v>0.57196479322208327</v>
      </c>
      <c r="W38" s="61">
        <v>3.7371911999999998</v>
      </c>
      <c r="X38" s="61">
        <v>2710</v>
      </c>
      <c r="Y38" s="61">
        <v>1.5580000000000001</v>
      </c>
      <c r="Z38" s="62">
        <v>1.3099276205908312</v>
      </c>
      <c r="AA38" s="61">
        <v>5.2057920000000001E-2</v>
      </c>
      <c r="AB38" s="61">
        <v>2762</v>
      </c>
      <c r="AC38" s="61">
        <v>1.0867E-2</v>
      </c>
      <c r="AD38" s="62">
        <v>2.7278830180763363E-2</v>
      </c>
      <c r="AE38" s="61">
        <v>5.16</v>
      </c>
      <c r="AF38" s="61">
        <v>35011</v>
      </c>
      <c r="AG38" s="61">
        <v>15.766748246197736</v>
      </c>
      <c r="AH38" s="62">
        <v>1.0654891376479875E-2</v>
      </c>
      <c r="AI38" s="61">
        <v>2.4848816</v>
      </c>
      <c r="AJ38" s="61">
        <v>5551</v>
      </c>
      <c r="AK38" s="61">
        <v>1.710968644</v>
      </c>
      <c r="AL38" s="62">
        <v>2.7901513711847721</v>
      </c>
      <c r="AM38" s="61">
        <v>0.98544080000000001</v>
      </c>
      <c r="AN38" s="61">
        <v>5637</v>
      </c>
      <c r="AO38" s="61">
        <v>1.0589999999999999</v>
      </c>
      <c r="AP38" s="62">
        <v>7.0206338967142207E-2</v>
      </c>
      <c r="AQ38" s="61">
        <v>6.78</v>
      </c>
      <c r="AR38" s="61">
        <v>19133</v>
      </c>
      <c r="AS38" s="61">
        <v>11.33849414</v>
      </c>
      <c r="AT38" s="62">
        <v>0.17668809669383567</v>
      </c>
      <c r="AU38" s="61">
        <v>3.7357520000000006</v>
      </c>
      <c r="AV38" s="61">
        <v>5278</v>
      </c>
      <c r="AW38" s="61">
        <v>2.4762782329999999</v>
      </c>
      <c r="AX38" s="62">
        <v>1.3775826740129939</v>
      </c>
      <c r="AY38" s="61">
        <v>0.41488145700000001</v>
      </c>
      <c r="AZ38" s="61">
        <v>4004</v>
      </c>
      <c r="BA38" s="61">
        <v>0.53466000000000002</v>
      </c>
      <c r="BB38" s="62">
        <v>1.5968324625639563</v>
      </c>
      <c r="BC38" s="61">
        <v>1</v>
      </c>
      <c r="BD38" s="61">
        <v>6166</v>
      </c>
      <c r="BE38" s="61">
        <v>1.3615429999999999</v>
      </c>
      <c r="BF38" s="62">
        <v>3.5437393895741875</v>
      </c>
      <c r="BG38" s="61">
        <v>2.0356234099999999</v>
      </c>
      <c r="BH38" s="61">
        <v>46829</v>
      </c>
      <c r="BI38" s="61">
        <v>3.0587</v>
      </c>
      <c r="BJ38" s="62">
        <v>3.0645003829565597E-2</v>
      </c>
      <c r="BK38" s="61">
        <v>3.7357520000000006</v>
      </c>
      <c r="BL38" s="61">
        <v>2309</v>
      </c>
      <c r="BM38" s="61">
        <v>1.105</v>
      </c>
      <c r="BN38" s="62">
        <v>1.6605228017263232</v>
      </c>
      <c r="BO38" s="61">
        <v>5.1790640000000003</v>
      </c>
      <c r="BP38" s="61">
        <v>3461</v>
      </c>
      <c r="BQ38" s="61">
        <v>3.6612391930000001</v>
      </c>
      <c r="BR38" s="62">
        <v>6.7405619244143979</v>
      </c>
    </row>
    <row r="39" spans="1:70">
      <c r="A39" s="62">
        <v>1906</v>
      </c>
      <c r="B39" s="61">
        <v>1514290</v>
      </c>
      <c r="C39" s="62">
        <v>1</v>
      </c>
      <c r="D39" s="61">
        <v>85770</v>
      </c>
      <c r="E39" s="62">
        <v>31.335999999999999</v>
      </c>
      <c r="F39" s="62">
        <v>6.0063843038636087</v>
      </c>
      <c r="G39" s="19">
        <v>0.20618556699999999</v>
      </c>
      <c r="H39" s="77">
        <v>40206.466</v>
      </c>
      <c r="I39" s="77">
        <v>1.905039046</v>
      </c>
      <c r="J39" s="77">
        <v>1.0339769169999999</v>
      </c>
      <c r="K39" s="28">
        <v>4.2154E-12</v>
      </c>
      <c r="L39" s="61">
        <v>59481</v>
      </c>
      <c r="M39" s="28">
        <v>3.76084E-11</v>
      </c>
      <c r="N39" s="62">
        <v>6.3463219532442071E-12</v>
      </c>
      <c r="O39" s="61">
        <v>5.1830028E-2</v>
      </c>
      <c r="P39" s="61">
        <v>40942</v>
      </c>
      <c r="Q39" s="61">
        <v>0.35615000000000002</v>
      </c>
      <c r="R39" s="62">
        <v>3.798376109478855E-2</v>
      </c>
      <c r="S39" s="61">
        <v>5.16</v>
      </c>
      <c r="T39" s="61">
        <v>7258</v>
      </c>
      <c r="U39" s="61">
        <v>7.3294234779999998</v>
      </c>
      <c r="V39" s="62">
        <v>0.59646569330841159</v>
      </c>
      <c r="W39" s="61">
        <v>3.7555542000000002</v>
      </c>
      <c r="X39" s="61">
        <v>2741</v>
      </c>
      <c r="Y39" s="61">
        <v>1.627</v>
      </c>
      <c r="Z39" s="62">
        <v>1.3297300160530485</v>
      </c>
      <c r="AA39" s="61">
        <v>5.2452450000000005E-2</v>
      </c>
      <c r="AB39" s="61">
        <v>2788</v>
      </c>
      <c r="AC39" s="61">
        <v>1.1575999999999999E-2</v>
      </c>
      <c r="AD39" s="62">
        <v>2.7936978657821576E-2</v>
      </c>
      <c r="AE39" s="61">
        <v>5.18</v>
      </c>
      <c r="AF39" s="61">
        <v>35297</v>
      </c>
      <c r="AG39" s="61">
        <v>17.292430454412081</v>
      </c>
      <c r="AH39" s="62">
        <v>1.1268227866158565E-2</v>
      </c>
      <c r="AI39" s="61">
        <v>2.4962832000000001</v>
      </c>
      <c r="AJ39" s="61">
        <v>5632</v>
      </c>
      <c r="AK39" s="61">
        <v>1.8229273189999999</v>
      </c>
      <c r="AL39" s="62">
        <v>2.9116248771830811</v>
      </c>
      <c r="AM39" s="61">
        <v>0.94435020000000003</v>
      </c>
      <c r="AN39" s="61">
        <v>5686</v>
      </c>
      <c r="AO39" s="61">
        <v>1.0680000000000001</v>
      </c>
      <c r="AP39" s="62">
        <v>7.0328509149252511E-2</v>
      </c>
      <c r="AQ39" s="61">
        <v>5.84</v>
      </c>
      <c r="AR39" s="61">
        <v>19316</v>
      </c>
      <c r="AS39" s="61">
        <v>11.564941409999999</v>
      </c>
      <c r="AT39" s="62">
        <v>0.16871312378560485</v>
      </c>
      <c r="AU39" s="61">
        <v>3.765447</v>
      </c>
      <c r="AV39" s="61">
        <v>5315</v>
      </c>
      <c r="AW39" s="61">
        <v>2.7810517460000002</v>
      </c>
      <c r="AX39" s="62">
        <v>1.4267543016798305</v>
      </c>
      <c r="AY39" s="61">
        <v>0.41494647200000001</v>
      </c>
      <c r="AZ39" s="61">
        <v>4062</v>
      </c>
      <c r="BA39" s="61">
        <v>0.57682</v>
      </c>
      <c r="BB39" s="62">
        <v>1.6120594577646381</v>
      </c>
      <c r="BC39" s="61">
        <v>1</v>
      </c>
      <c r="BD39" s="61">
        <v>6282</v>
      </c>
      <c r="BE39" s="61">
        <v>1.5258849999999999</v>
      </c>
      <c r="BF39" s="62">
        <v>3.609921587201371</v>
      </c>
      <c r="BG39" s="61">
        <v>2.030456853</v>
      </c>
      <c r="BH39" s="61">
        <v>47227</v>
      </c>
      <c r="BI39" s="61">
        <v>3.5638000000000001</v>
      </c>
      <c r="BJ39" s="62">
        <v>3.1548342770845395E-2</v>
      </c>
      <c r="BK39" s="61">
        <v>3.765447</v>
      </c>
      <c r="BL39" s="61">
        <v>2319</v>
      </c>
      <c r="BM39" s="61">
        <v>1.1870000000000001</v>
      </c>
      <c r="BN39" s="62">
        <v>1.7129113091383332</v>
      </c>
      <c r="BO39" s="61">
        <v>5.1914528999999998</v>
      </c>
      <c r="BP39" s="61">
        <v>3560</v>
      </c>
      <c r="BQ39" s="61">
        <v>4.0406232610000004</v>
      </c>
      <c r="BR39" s="62">
        <v>6.7260180096120479</v>
      </c>
    </row>
    <row r="40" spans="1:70">
      <c r="A40" s="62">
        <v>1907</v>
      </c>
      <c r="B40" s="61">
        <v>1529856</v>
      </c>
      <c r="C40" s="62">
        <v>1</v>
      </c>
      <c r="D40" s="61">
        <v>87339</v>
      </c>
      <c r="E40" s="62">
        <v>34.177999999999997</v>
      </c>
      <c r="F40" s="62">
        <v>6.6580630970047068</v>
      </c>
      <c r="G40" s="19">
        <v>0.205761317</v>
      </c>
      <c r="H40" s="77">
        <v>40593.377999999997</v>
      </c>
      <c r="I40" s="77">
        <v>1.942959254</v>
      </c>
      <c r="J40" s="77">
        <v>1.045907055</v>
      </c>
      <c r="K40" s="28">
        <v>4.2033000000000001E-12</v>
      </c>
      <c r="L40" s="61">
        <v>60341</v>
      </c>
      <c r="M40" s="28">
        <v>3.8627199999999999E-11</v>
      </c>
      <c r="N40" s="62">
        <v>6.2971775495144711E-12</v>
      </c>
      <c r="O40" s="61">
        <v>5.1849252000000005E-2</v>
      </c>
      <c r="P40" s="61">
        <v>40942</v>
      </c>
      <c r="Q40" s="61">
        <v>0.38740999999999998</v>
      </c>
      <c r="R40" s="62">
        <v>3.8261080757555563E-2</v>
      </c>
      <c r="S40" s="61">
        <v>5.17</v>
      </c>
      <c r="T40" s="61">
        <v>7338</v>
      </c>
      <c r="U40" s="61">
        <v>7.6550005690000003</v>
      </c>
      <c r="V40" s="62">
        <v>0.61385636728085013</v>
      </c>
      <c r="W40" s="61">
        <v>3.7609949999999999</v>
      </c>
      <c r="X40" s="61">
        <v>2775</v>
      </c>
      <c r="Y40" s="61">
        <v>1.7390000000000001</v>
      </c>
      <c r="Z40" s="62">
        <v>1.3701456352420835</v>
      </c>
      <c r="AA40" s="61">
        <v>5.2643640000000005E-2</v>
      </c>
      <c r="AB40" s="61">
        <v>2821</v>
      </c>
      <c r="AC40" s="61">
        <v>1.2259000000000001E-2</v>
      </c>
      <c r="AD40" s="62">
        <v>2.8573124917329044E-2</v>
      </c>
      <c r="AE40" s="61">
        <v>5.17</v>
      </c>
      <c r="AF40" s="61">
        <v>35594</v>
      </c>
      <c r="AG40" s="61">
        <v>18.582324796361448</v>
      </c>
      <c r="AH40" s="62">
        <v>1.1781493469879131E-2</v>
      </c>
      <c r="AI40" s="61">
        <v>2.4875046000000003</v>
      </c>
      <c r="AJ40" s="61">
        <v>5710</v>
      </c>
      <c r="AK40" s="61">
        <v>1.8116056629999999</v>
      </c>
      <c r="AL40" s="62">
        <v>2.9461437233045364</v>
      </c>
      <c r="AM40" s="61">
        <v>0.95532360000000016</v>
      </c>
      <c r="AN40" s="61">
        <v>5735</v>
      </c>
      <c r="AO40" s="61">
        <v>1.0960000000000001</v>
      </c>
      <c r="AP40" s="62">
        <v>7.0470848877422429E-2</v>
      </c>
      <c r="AQ40" s="61">
        <v>5.77</v>
      </c>
      <c r="AR40" s="61">
        <v>19450</v>
      </c>
      <c r="AS40" s="61">
        <v>12.03639551</v>
      </c>
      <c r="AT40" s="62">
        <v>0.17109497561740294</v>
      </c>
      <c r="AU40" s="61">
        <v>3.7784880000000003</v>
      </c>
      <c r="AV40" s="61">
        <v>5357</v>
      </c>
      <c r="AW40" s="61">
        <v>3.1272012450000002</v>
      </c>
      <c r="AX40" s="62">
        <v>1.5003119982773814</v>
      </c>
      <c r="AY40" s="61">
        <v>0.41196953400000003</v>
      </c>
      <c r="AZ40" s="61">
        <v>4127</v>
      </c>
      <c r="BA40" s="61">
        <v>0.64785999999999999</v>
      </c>
      <c r="BB40" s="62">
        <v>1.7393324232152354</v>
      </c>
      <c r="BC40" s="61">
        <v>1</v>
      </c>
      <c r="BD40" s="61">
        <v>6596</v>
      </c>
      <c r="BE40" s="61">
        <v>1.7284059999999999</v>
      </c>
      <c r="BF40" s="62">
        <v>3.8656069432987974</v>
      </c>
      <c r="BG40" s="61">
        <v>2.030456853</v>
      </c>
      <c r="BH40" s="61">
        <v>47691</v>
      </c>
      <c r="BI40" s="61">
        <v>3.9906000000000001</v>
      </c>
      <c r="BJ40" s="62">
        <v>3.4229294724236137E-2</v>
      </c>
      <c r="BK40" s="61">
        <v>3.7805460000000002</v>
      </c>
      <c r="BL40" s="61">
        <v>2329</v>
      </c>
      <c r="BM40" s="61">
        <v>1.2649999999999999</v>
      </c>
      <c r="BN40" s="62">
        <v>1.7490444436302612</v>
      </c>
      <c r="BO40" s="61">
        <v>5.1906876000000004</v>
      </c>
      <c r="BP40" s="61">
        <v>3604</v>
      </c>
      <c r="BQ40" s="61">
        <v>4.265064733</v>
      </c>
      <c r="BR40" s="62">
        <v>7.0636635477941647</v>
      </c>
    </row>
    <row r="41" spans="1:70">
      <c r="A41" s="62">
        <v>1908</v>
      </c>
      <c r="B41" s="61">
        <v>1545582</v>
      </c>
      <c r="C41" s="62">
        <v>1</v>
      </c>
      <c r="D41" s="61">
        <v>89055</v>
      </c>
      <c r="E41" s="62">
        <v>30.422999999999998</v>
      </c>
      <c r="F41" s="62">
        <v>6.2786096587832825</v>
      </c>
      <c r="G41" s="19">
        <v>0.20533880900000001</v>
      </c>
      <c r="H41" s="77">
        <v>40984.171000000002</v>
      </c>
      <c r="I41" s="77">
        <v>1.9203877009999999</v>
      </c>
      <c r="J41" s="77">
        <v>1.0371364519999999</v>
      </c>
      <c r="K41" s="28">
        <v>4.197E-12</v>
      </c>
      <c r="L41" s="61">
        <v>61187</v>
      </c>
      <c r="M41" s="28">
        <v>4.0394400000000002E-11</v>
      </c>
      <c r="N41" s="62">
        <v>6.2945106053559173E-12</v>
      </c>
      <c r="O41" s="61">
        <v>5.1681194999999992E-2</v>
      </c>
      <c r="P41" s="61">
        <v>41046</v>
      </c>
      <c r="Q41" s="61">
        <v>0.37325999999999998</v>
      </c>
      <c r="R41" s="62">
        <v>3.6926153352485259E-2</v>
      </c>
      <c r="S41" s="61">
        <v>5.1100000000000003</v>
      </c>
      <c r="T41" s="61">
        <v>7411</v>
      </c>
      <c r="U41" s="61">
        <v>7.290177742</v>
      </c>
      <c r="V41" s="62">
        <v>0.57876116011161405</v>
      </c>
      <c r="W41" s="61">
        <v>3.7409219999999999</v>
      </c>
      <c r="X41" s="61">
        <v>2809</v>
      </c>
      <c r="Y41" s="61">
        <v>1.7729999999999999</v>
      </c>
      <c r="Z41" s="62">
        <v>1.3537541874361574</v>
      </c>
      <c r="AA41" s="61">
        <v>5.2176449999999999E-2</v>
      </c>
      <c r="AB41" s="61">
        <v>2861</v>
      </c>
      <c r="AC41" s="61">
        <v>1.2477E-2</v>
      </c>
      <c r="AD41" s="62">
        <v>2.877177750175915E-2</v>
      </c>
      <c r="AE41" s="61">
        <v>5.16</v>
      </c>
      <c r="AF41" s="61">
        <v>35899</v>
      </c>
      <c r="AG41" s="61">
        <v>18.483123042817613</v>
      </c>
      <c r="AH41" s="62">
        <v>1.1423560695329932E-2</v>
      </c>
      <c r="AI41" s="61">
        <v>2.4822345000000001</v>
      </c>
      <c r="AJ41" s="61">
        <v>5786</v>
      </c>
      <c r="AK41" s="61">
        <v>1.7781688899999999</v>
      </c>
      <c r="AL41" s="62">
        <v>2.8353748138147115</v>
      </c>
      <c r="AM41" s="61">
        <v>1.0683944999999999</v>
      </c>
      <c r="AN41" s="61">
        <v>5784</v>
      </c>
      <c r="AO41" s="61">
        <v>1.1200000000000001</v>
      </c>
      <c r="AP41" s="62">
        <v>7.3183607399878961E-2</v>
      </c>
      <c r="AQ41" s="61">
        <v>5.85</v>
      </c>
      <c r="AR41" s="61">
        <v>19585</v>
      </c>
      <c r="AS41" s="61">
        <v>11.950549799999999</v>
      </c>
      <c r="AT41" s="62">
        <v>0.16356997212877278</v>
      </c>
      <c r="AU41" s="61">
        <v>3.7380450000000001</v>
      </c>
      <c r="AV41" s="61">
        <v>5404</v>
      </c>
      <c r="AW41" s="61">
        <v>3.065158984</v>
      </c>
      <c r="AX41" s="62">
        <v>1.4910673342871064</v>
      </c>
      <c r="AY41" s="61">
        <v>0.41480299199999998</v>
      </c>
      <c r="AZ41" s="61">
        <v>4197</v>
      </c>
      <c r="BA41" s="61">
        <v>0.64546000000000003</v>
      </c>
      <c r="BB41" s="62">
        <v>1.6756753879713009</v>
      </c>
      <c r="BC41" s="61">
        <v>1</v>
      </c>
      <c r="BD41" s="61">
        <v>6813</v>
      </c>
      <c r="BE41" s="61">
        <v>1.6537929999999998</v>
      </c>
      <c r="BF41" s="62">
        <v>3.884469792991792</v>
      </c>
      <c r="BG41" s="61">
        <v>2.030456853</v>
      </c>
      <c r="BH41" s="61">
        <v>48260</v>
      </c>
      <c r="BI41" s="61">
        <v>4.0338000000000003</v>
      </c>
      <c r="BJ41" s="62">
        <v>3.4372973230707926E-2</v>
      </c>
      <c r="BK41" s="61">
        <v>3.7400999999999995</v>
      </c>
      <c r="BL41" s="61">
        <v>2346</v>
      </c>
      <c r="BM41" s="61">
        <v>1.2989999999999999</v>
      </c>
      <c r="BN41" s="62">
        <v>1.7401238848290657</v>
      </c>
      <c r="BO41" s="61">
        <v>5.1701744999999999</v>
      </c>
      <c r="BP41" s="61">
        <v>3647</v>
      </c>
      <c r="BQ41" s="61">
        <v>4.2895408340000003</v>
      </c>
      <c r="BR41" s="62">
        <v>7.2262487084898117</v>
      </c>
    </row>
    <row r="42" spans="1:70">
      <c r="A42" s="62">
        <v>1909</v>
      </c>
      <c r="B42" s="61">
        <v>1561470</v>
      </c>
      <c r="C42" s="62">
        <v>1</v>
      </c>
      <c r="D42" s="61">
        <v>90845</v>
      </c>
      <c r="E42" s="62">
        <v>32.54</v>
      </c>
      <c r="F42" s="62">
        <v>6.0036231905849196</v>
      </c>
      <c r="G42" s="19">
        <v>0.20533880900000001</v>
      </c>
      <c r="H42" s="77">
        <v>41379.847999999998</v>
      </c>
      <c r="I42" s="77">
        <v>1.9519878749999999</v>
      </c>
      <c r="J42" s="77">
        <v>1.034767459</v>
      </c>
      <c r="K42" s="28">
        <v>4.1880000000000003E-12</v>
      </c>
      <c r="L42" s="61">
        <v>62038</v>
      </c>
      <c r="M42" s="28">
        <v>4.2126800000000002E-11</v>
      </c>
      <c r="N42" s="62">
        <v>6.4839580997162588E-12</v>
      </c>
      <c r="O42" s="61">
        <v>5.1706295999999999E-2</v>
      </c>
      <c r="P42" s="61">
        <v>41109</v>
      </c>
      <c r="Q42" s="61">
        <v>0.40100999999999998</v>
      </c>
      <c r="R42" s="62">
        <v>3.8413955231836897E-2</v>
      </c>
      <c r="S42" s="61">
        <v>5.13</v>
      </c>
      <c r="T42" s="61">
        <v>7478</v>
      </c>
      <c r="U42" s="61">
        <v>7.3125216860000002</v>
      </c>
      <c r="V42" s="62">
        <v>0.56973679170686853</v>
      </c>
      <c r="W42" s="61">
        <v>3.7348452000000001</v>
      </c>
      <c r="X42" s="61">
        <v>2845</v>
      </c>
      <c r="Y42" s="61">
        <v>1.8280000000000001</v>
      </c>
      <c r="Z42" s="62">
        <v>1.3436806755885438</v>
      </c>
      <c r="AA42" s="61">
        <v>5.2079760000000003E-2</v>
      </c>
      <c r="AB42" s="61">
        <v>2899</v>
      </c>
      <c r="AC42" s="61">
        <v>1.2852000000000001E-2</v>
      </c>
      <c r="AD42" s="62">
        <v>2.8368900465818449E-2</v>
      </c>
      <c r="AE42" s="61">
        <v>5.19</v>
      </c>
      <c r="AF42" s="61">
        <v>36213</v>
      </c>
      <c r="AG42" s="61">
        <v>19.224894543875372</v>
      </c>
      <c r="AH42" s="62">
        <v>1.1643346095744602E-2</v>
      </c>
      <c r="AI42" s="61">
        <v>2.4806628000000002</v>
      </c>
      <c r="AJ42" s="61">
        <v>5862</v>
      </c>
      <c r="AK42" s="61">
        <v>1.8803282379999999</v>
      </c>
      <c r="AL42" s="62">
        <v>2.8448239257715553</v>
      </c>
      <c r="AM42" s="61">
        <v>1.0639619999999999</v>
      </c>
      <c r="AN42" s="61">
        <v>5834</v>
      </c>
      <c r="AO42" s="61">
        <v>1.137</v>
      </c>
      <c r="AP42" s="62">
        <v>7.434256188565852E-2</v>
      </c>
      <c r="AQ42" s="61">
        <v>5.7</v>
      </c>
      <c r="AR42" s="61">
        <v>19721</v>
      </c>
      <c r="AS42" s="61">
        <v>12.21233496</v>
      </c>
      <c r="AT42" s="62">
        <v>0.16257015512715842</v>
      </c>
      <c r="AU42" s="61">
        <v>3.7387439999999996</v>
      </c>
      <c r="AV42" s="61">
        <v>5453</v>
      </c>
      <c r="AW42" s="61">
        <v>3.0610314330000001</v>
      </c>
      <c r="AX42" s="62">
        <v>1.4853409549436611</v>
      </c>
      <c r="AY42" s="61">
        <v>0.41355515399999998</v>
      </c>
      <c r="AZ42" s="61">
        <v>4278</v>
      </c>
      <c r="BA42" s="61">
        <v>0.69</v>
      </c>
      <c r="BB42" s="62">
        <v>1.6541061331089981</v>
      </c>
      <c r="BC42" s="61">
        <v>0.99970000000000003</v>
      </c>
      <c r="BD42" s="61">
        <v>6993</v>
      </c>
      <c r="BE42" s="61">
        <v>1.8383430000000001</v>
      </c>
      <c r="BF42" s="62">
        <v>3.9034990936203009</v>
      </c>
      <c r="BG42" s="61">
        <v>2.0253164560000001</v>
      </c>
      <c r="BH42" s="61">
        <v>48869</v>
      </c>
      <c r="BI42" s="61">
        <v>3.9339</v>
      </c>
      <c r="BJ42" s="62">
        <v>3.3590659819407453E-2</v>
      </c>
      <c r="BK42" s="61">
        <v>3.7366920000000001</v>
      </c>
      <c r="BL42" s="61">
        <v>2367</v>
      </c>
      <c r="BM42" s="61">
        <v>1.3160000000000001</v>
      </c>
      <c r="BN42" s="62">
        <v>1.7256883048916278</v>
      </c>
      <c r="BO42" s="61">
        <v>5.1681672000000001</v>
      </c>
      <c r="BP42" s="61">
        <v>3691</v>
      </c>
      <c r="BQ42" s="61">
        <v>4.5868096239999998</v>
      </c>
      <c r="BR42" s="62">
        <v>7.348547036356087</v>
      </c>
    </row>
    <row r="43" spans="1:70">
      <c r="A43" s="62">
        <v>1910</v>
      </c>
      <c r="B43" s="61">
        <v>1577521</v>
      </c>
      <c r="C43" s="62">
        <v>1</v>
      </c>
      <c r="D43" s="61">
        <v>92767</v>
      </c>
      <c r="E43" s="62">
        <v>33.746000000000002</v>
      </c>
      <c r="F43" s="62">
        <v>6.2009229461279878</v>
      </c>
      <c r="G43" s="19">
        <v>0.205761317</v>
      </c>
      <c r="H43" s="77">
        <v>41767.133880000001</v>
      </c>
      <c r="I43" s="77">
        <v>2.0007424290000002</v>
      </c>
      <c r="J43" s="77">
        <v>1.0491773689999999</v>
      </c>
      <c r="K43" s="28">
        <v>4.2023000000000004E-12</v>
      </c>
      <c r="L43" s="61">
        <v>62884</v>
      </c>
      <c r="M43" s="28">
        <v>4.4422700000000001E-11</v>
      </c>
      <c r="N43" s="62">
        <v>6.7202460009558842E-12</v>
      </c>
      <c r="O43" s="61">
        <v>5.1872880000000003E-2</v>
      </c>
      <c r="P43" s="61">
        <v>41224</v>
      </c>
      <c r="Q43" s="61">
        <v>0.40914</v>
      </c>
      <c r="R43" s="62">
        <v>4.108934790440058E-2</v>
      </c>
      <c r="S43" s="61">
        <v>5.17</v>
      </c>
      <c r="T43" s="61">
        <v>7498</v>
      </c>
      <c r="U43" s="61">
        <v>7.7351081759999998</v>
      </c>
      <c r="V43" s="62">
        <v>0.58726917844279636</v>
      </c>
      <c r="W43" s="61">
        <v>3.7427424</v>
      </c>
      <c r="X43" s="61">
        <v>2882</v>
      </c>
      <c r="Y43" s="61">
        <v>1.9219999999999999</v>
      </c>
      <c r="Z43" s="62">
        <v>1.3707026449688398</v>
      </c>
      <c r="AA43" s="61">
        <v>5.2099040000000006E-2</v>
      </c>
      <c r="AB43" s="61">
        <v>2929</v>
      </c>
      <c r="AC43" s="61">
        <v>1.3315E-2</v>
      </c>
      <c r="AD43" s="62">
        <v>2.8757026251069108E-2</v>
      </c>
      <c r="AE43" s="61">
        <v>5.21</v>
      </c>
      <c r="AF43" s="61">
        <v>36572</v>
      </c>
      <c r="AG43" s="61">
        <v>20.088018919689112</v>
      </c>
      <c r="AH43" s="62">
        <v>1.2029267144509331E-2</v>
      </c>
      <c r="AI43" s="61">
        <v>2.4826199999999998</v>
      </c>
      <c r="AJ43" s="61">
        <v>5922</v>
      </c>
      <c r="AK43" s="61">
        <v>2.0004905900000001</v>
      </c>
      <c r="AL43" s="62">
        <v>2.9068229776534062</v>
      </c>
      <c r="AM43" s="61">
        <v>1.0064119999999999</v>
      </c>
      <c r="AN43" s="61">
        <v>5884</v>
      </c>
      <c r="AO43" s="61">
        <v>1.1499999999999999</v>
      </c>
      <c r="AP43" s="62">
        <v>7.3340172068424692E-2</v>
      </c>
      <c r="AQ43" s="61">
        <v>5.54</v>
      </c>
      <c r="AR43" s="61">
        <v>19858</v>
      </c>
      <c r="AS43" s="61">
        <v>11.68724316</v>
      </c>
      <c r="AT43" s="62">
        <v>0.16300107996218119</v>
      </c>
      <c r="AU43" s="61">
        <v>3.7357520000000006</v>
      </c>
      <c r="AV43" s="61">
        <v>5499</v>
      </c>
      <c r="AW43" s="61">
        <v>3.2691142850000001</v>
      </c>
      <c r="AX43" s="62">
        <v>1.5018082647135236</v>
      </c>
      <c r="AY43" s="61">
        <v>0.41395996699999998</v>
      </c>
      <c r="AZ43" s="61">
        <v>4375</v>
      </c>
      <c r="BA43" s="61">
        <v>0.75022</v>
      </c>
      <c r="BB43" s="62">
        <v>1.6795416941530152</v>
      </c>
      <c r="BC43" s="61">
        <v>0.9998999999999999</v>
      </c>
      <c r="BD43" s="61">
        <v>7188</v>
      </c>
      <c r="BE43" s="61">
        <v>2.0228099999999998</v>
      </c>
      <c r="BF43" s="62">
        <v>3.9565170786064425</v>
      </c>
      <c r="BG43" s="61">
        <v>2.030456853</v>
      </c>
      <c r="BH43" s="61">
        <v>49518</v>
      </c>
      <c r="BI43" s="61">
        <v>3.964</v>
      </c>
      <c r="BJ43" s="62">
        <v>3.332191386273179E-2</v>
      </c>
      <c r="BK43" s="61">
        <v>3.7378080000000002</v>
      </c>
      <c r="BL43" s="61">
        <v>2384</v>
      </c>
      <c r="BM43" s="61">
        <v>1.4350000000000001</v>
      </c>
      <c r="BN43" s="62">
        <v>1.8063878870494876</v>
      </c>
      <c r="BO43" s="61">
        <v>5.1938671999999997</v>
      </c>
      <c r="BP43" s="61">
        <v>3735</v>
      </c>
      <c r="BQ43" s="61">
        <v>4.8171948860000002</v>
      </c>
      <c r="BR43" s="62">
        <v>7.4495993272934307</v>
      </c>
    </row>
    <row r="44" spans="1:70">
      <c r="A44" s="62">
        <v>1911</v>
      </c>
      <c r="B44" s="61">
        <v>1594075</v>
      </c>
      <c r="C44" s="62">
        <v>1</v>
      </c>
      <c r="D44" s="61">
        <v>94234</v>
      </c>
      <c r="E44" s="62">
        <v>34.674999999999997</v>
      </c>
      <c r="F44" s="62">
        <v>6.1734532034252476</v>
      </c>
      <c r="G44" s="19">
        <v>0.205761317</v>
      </c>
      <c r="H44" s="77">
        <v>42132.489990000002</v>
      </c>
      <c r="I44" s="77">
        <v>2.1036687089999999</v>
      </c>
      <c r="J44" s="77">
        <v>1.055098329</v>
      </c>
      <c r="K44" s="28">
        <v>4.1979000000000001E-12</v>
      </c>
      <c r="L44" s="61">
        <v>63852</v>
      </c>
      <c r="M44" s="28">
        <v>4.6429700000000003E-11</v>
      </c>
      <c r="N44" s="62">
        <v>6.7172995743563289E-12</v>
      </c>
      <c r="O44" s="61">
        <v>5.1957763000000004E-2</v>
      </c>
      <c r="P44" s="61">
        <v>41307</v>
      </c>
      <c r="Q44" s="61">
        <v>0.45089000000000001</v>
      </c>
      <c r="R44" s="62">
        <v>4.1029464838019718E-2</v>
      </c>
      <c r="S44" s="61">
        <v>5.18</v>
      </c>
      <c r="T44" s="61">
        <v>7517</v>
      </c>
      <c r="U44" s="61">
        <v>7.9849952269999998</v>
      </c>
      <c r="V44" s="62">
        <v>0.59237433106403192</v>
      </c>
      <c r="W44" s="61">
        <v>3.7433285999999999</v>
      </c>
      <c r="X44" s="61">
        <v>2917</v>
      </c>
      <c r="Y44" s="61">
        <v>2.0510000000000002</v>
      </c>
      <c r="Z44" s="62">
        <v>1.3878978427560389</v>
      </c>
      <c r="AA44" s="61">
        <v>5.216552E-2</v>
      </c>
      <c r="AB44" s="61">
        <v>2962</v>
      </c>
      <c r="AC44" s="61">
        <v>1.4126E-2</v>
      </c>
      <c r="AD44" s="62">
        <v>2.9654032717025117E-2</v>
      </c>
      <c r="AE44" s="61">
        <v>5.22</v>
      </c>
      <c r="AF44" s="61">
        <v>36917</v>
      </c>
      <c r="AG44" s="61">
        <v>22.313437409546761</v>
      </c>
      <c r="AH44" s="62">
        <v>1.3050256433533485E-2</v>
      </c>
      <c r="AI44" s="61">
        <v>2.4852673999999997</v>
      </c>
      <c r="AJ44" s="61">
        <v>5984</v>
      </c>
      <c r="AK44" s="61">
        <v>2.201942947</v>
      </c>
      <c r="AL44" s="62">
        <v>3.1001824467150265</v>
      </c>
      <c r="AM44" s="61">
        <v>1.0056673</v>
      </c>
      <c r="AN44" s="61">
        <v>5935</v>
      </c>
      <c r="AO44" s="61">
        <v>1.133</v>
      </c>
      <c r="AP44" s="62">
        <v>7.0837784478266067E-2</v>
      </c>
      <c r="AQ44" s="61">
        <v>5.61</v>
      </c>
      <c r="AR44" s="61">
        <v>19994</v>
      </c>
      <c r="AS44" s="61">
        <v>12.61894141</v>
      </c>
      <c r="AT44" s="62">
        <v>0.16298195917878391</v>
      </c>
      <c r="AU44" s="61">
        <v>3.7416830000000001</v>
      </c>
      <c r="AV44" s="61">
        <v>5542</v>
      </c>
      <c r="AW44" s="61">
        <v>3.344231738</v>
      </c>
      <c r="AX44" s="62">
        <v>1.482184502894236</v>
      </c>
      <c r="AY44" s="61">
        <v>0.41465588599999997</v>
      </c>
      <c r="AZ44" s="61">
        <v>4500</v>
      </c>
      <c r="BA44" s="61">
        <v>0.82367999999999997</v>
      </c>
      <c r="BB44" s="62">
        <v>1.831121545401337</v>
      </c>
      <c r="BC44" s="61">
        <v>0.9998999999999999</v>
      </c>
      <c r="BD44" s="61">
        <v>7410</v>
      </c>
      <c r="BE44" s="61">
        <v>2.2331650000000001</v>
      </c>
      <c r="BF44" s="62">
        <v>4.0894560655988359</v>
      </c>
      <c r="BG44" s="61">
        <v>2.030456853</v>
      </c>
      <c r="BH44" s="61">
        <v>50215</v>
      </c>
      <c r="BI44" s="61">
        <v>4.5940000000000003</v>
      </c>
      <c r="BJ44" s="62">
        <v>3.660461491037325E-2</v>
      </c>
      <c r="BK44" s="61">
        <v>3.745797</v>
      </c>
      <c r="BL44" s="61">
        <v>2401</v>
      </c>
      <c r="BM44" s="61">
        <v>1.53</v>
      </c>
      <c r="BN44" s="62">
        <v>1.8534150034869017</v>
      </c>
      <c r="BO44" s="61">
        <v>5.1986561</v>
      </c>
      <c r="BP44" s="61">
        <v>3776</v>
      </c>
      <c r="BQ44" s="61">
        <v>4.9889990979999999</v>
      </c>
      <c r="BR44" s="62">
        <v>7.5498418391341531</v>
      </c>
    </row>
    <row r="45" spans="1:70">
      <c r="A45" s="62">
        <v>1912</v>
      </c>
      <c r="B45" s="61">
        <v>1610803</v>
      </c>
      <c r="C45" s="62">
        <v>1</v>
      </c>
      <c r="D45" s="61">
        <v>95703</v>
      </c>
      <c r="E45" s="62">
        <v>37.744999999999997</v>
      </c>
      <c r="F45" s="62">
        <v>6.3492860642749767</v>
      </c>
      <c r="G45" s="19">
        <v>0.20533880900000001</v>
      </c>
      <c r="H45" s="77">
        <v>42340.816599999998</v>
      </c>
      <c r="I45" s="77">
        <v>2.1470060900000001</v>
      </c>
      <c r="J45" s="77">
        <v>1.081299952</v>
      </c>
      <c r="K45" s="28">
        <v>4.2010000000000004E-12</v>
      </c>
      <c r="L45" s="61">
        <v>64457</v>
      </c>
      <c r="M45" s="28">
        <v>4.8246700000000003E-11</v>
      </c>
      <c r="N45" s="62">
        <v>6.8109502530266744E-12</v>
      </c>
      <c r="O45" s="61">
        <v>5.1870254999999997E-2</v>
      </c>
      <c r="P45" s="61">
        <v>41359</v>
      </c>
      <c r="Q45" s="61">
        <v>0.49359999999999998</v>
      </c>
      <c r="R45" s="62">
        <v>4.1438482247782071E-2</v>
      </c>
      <c r="S45" s="61">
        <v>5.21</v>
      </c>
      <c r="T45" s="61">
        <v>7590</v>
      </c>
      <c r="U45" s="61">
        <v>8.4026548020000007</v>
      </c>
      <c r="V45" s="62">
        <v>0.60875350772670367</v>
      </c>
      <c r="W45" s="61">
        <v>3.7444154999999997</v>
      </c>
      <c r="X45" s="61">
        <v>2951</v>
      </c>
      <c r="Y45" s="61">
        <v>2.1589999999999998</v>
      </c>
      <c r="Z45" s="62">
        <v>1.4606006822112574</v>
      </c>
      <c r="AA45" s="61">
        <v>5.2114799999999996E-2</v>
      </c>
      <c r="AB45" s="61">
        <v>2998</v>
      </c>
      <c r="AC45" s="61">
        <v>1.5237000000000001E-2</v>
      </c>
      <c r="AD45" s="62">
        <v>3.028551268340297E-2</v>
      </c>
      <c r="AE45" s="61">
        <v>5.23</v>
      </c>
      <c r="AF45" s="61">
        <v>37150</v>
      </c>
      <c r="AG45" s="61">
        <v>23.484057261173891</v>
      </c>
      <c r="AH45" s="62">
        <v>1.328618824593257E-2</v>
      </c>
      <c r="AI45" s="61">
        <v>2.4820289999999998</v>
      </c>
      <c r="AJ45" s="61">
        <v>6068</v>
      </c>
      <c r="AK45" s="61">
        <v>2.3099660590000002</v>
      </c>
      <c r="AL45" s="62">
        <v>3.1612471924537027</v>
      </c>
      <c r="AM45" s="61">
        <v>1.022157</v>
      </c>
      <c r="AN45" s="61">
        <v>5964</v>
      </c>
      <c r="AO45" s="61">
        <v>1.1910000000000001</v>
      </c>
      <c r="AP45" s="62">
        <v>7.3217350251638599E-2</v>
      </c>
      <c r="AQ45" s="61">
        <v>5.52</v>
      </c>
      <c r="AR45" s="61">
        <v>20128</v>
      </c>
      <c r="AS45" s="61">
        <v>12.84084668</v>
      </c>
      <c r="AT45" s="62">
        <v>0.17111501491464981</v>
      </c>
      <c r="AU45" s="61">
        <v>3.7421549999999999</v>
      </c>
      <c r="AV45" s="61">
        <v>5583</v>
      </c>
      <c r="AW45" s="61">
        <v>3.6056423080000002</v>
      </c>
      <c r="AX45" s="62">
        <v>1.5391425486362091</v>
      </c>
      <c r="AY45" s="61">
        <v>0.41416473599999998</v>
      </c>
      <c r="AZ45" s="61">
        <v>4661</v>
      </c>
      <c r="BA45" s="61">
        <v>0.88388</v>
      </c>
      <c r="BB45" s="62">
        <v>1.8991203661709817</v>
      </c>
      <c r="BC45" s="61">
        <v>1.0002</v>
      </c>
      <c r="BD45" s="61">
        <v>7602</v>
      </c>
      <c r="BE45" s="61">
        <v>2.4938760000000002</v>
      </c>
      <c r="BF45" s="62">
        <v>4.2841557484544195</v>
      </c>
      <c r="BG45" s="61">
        <v>2.030456853</v>
      </c>
      <c r="BH45" s="61">
        <v>50941</v>
      </c>
      <c r="BI45" s="61">
        <v>5.085</v>
      </c>
      <c r="BJ45" s="62">
        <v>3.9086001574864679E-2</v>
      </c>
      <c r="BK45" s="61">
        <v>3.7421549999999999</v>
      </c>
      <c r="BL45" s="61">
        <v>2423</v>
      </c>
      <c r="BM45" s="61">
        <v>1.68</v>
      </c>
      <c r="BN45" s="62">
        <v>1.9394011747730195</v>
      </c>
      <c r="BO45" s="61">
        <v>5.1993555000000002</v>
      </c>
      <c r="BP45" s="61">
        <v>3819</v>
      </c>
      <c r="BQ45" s="61">
        <v>5.1840990219999998</v>
      </c>
      <c r="BR45" s="62">
        <v>7.7527625420156774</v>
      </c>
    </row>
    <row r="46" spans="1:70">
      <c r="A46" s="62">
        <v>1913</v>
      </c>
      <c r="B46" s="61">
        <v>1627706</v>
      </c>
      <c r="C46" s="62">
        <v>1</v>
      </c>
      <c r="D46" s="61">
        <v>97606</v>
      </c>
      <c r="E46" s="62">
        <v>39.517000000000003</v>
      </c>
      <c r="F46" s="62">
        <v>6.3927314408233791</v>
      </c>
      <c r="G46" s="19">
        <v>0.205761317</v>
      </c>
      <c r="H46" s="77">
        <v>42604.213989999997</v>
      </c>
      <c r="I46" s="77">
        <v>2.2833382680000001</v>
      </c>
      <c r="J46" s="77">
        <v>1.0806635389999999</v>
      </c>
      <c r="K46" s="28">
        <v>4.2107000000000002E-12</v>
      </c>
      <c r="L46" s="61">
        <v>65058</v>
      </c>
      <c r="M46" s="28">
        <v>5.0716099999999998E-11</v>
      </c>
      <c r="N46" s="62">
        <v>6.8561326577143426E-12</v>
      </c>
      <c r="O46" s="61">
        <v>5.1840000000000004E-2</v>
      </c>
      <c r="P46" s="61">
        <v>41463</v>
      </c>
      <c r="Q46" s="61">
        <v>0.49570999999999998</v>
      </c>
      <c r="R46" s="62">
        <v>4.1883488985410694E-2</v>
      </c>
      <c r="S46" s="61">
        <v>5.25</v>
      </c>
      <c r="T46" s="61">
        <v>7666</v>
      </c>
      <c r="U46" s="61">
        <v>8.6474460670000006</v>
      </c>
      <c r="V46" s="62">
        <v>0.61832378300174695</v>
      </c>
      <c r="W46" s="61">
        <v>3.7376999999999998</v>
      </c>
      <c r="X46" s="61">
        <v>2983</v>
      </c>
      <c r="Y46" s="61">
        <v>2.3010000000000002</v>
      </c>
      <c r="Z46" s="62">
        <v>1.5003740712357736</v>
      </c>
      <c r="AA46" s="61">
        <v>5.2212679999999997E-2</v>
      </c>
      <c r="AB46" s="61">
        <v>3027</v>
      </c>
      <c r="AC46" s="61">
        <v>1.5966999999999999E-2</v>
      </c>
      <c r="AD46" s="62">
        <v>3.0097925958264986E-2</v>
      </c>
      <c r="AE46" s="61">
        <v>5.2640000000000002</v>
      </c>
      <c r="AF46" s="61">
        <v>37248</v>
      </c>
      <c r="AG46" s="61">
        <v>24.53926088897482</v>
      </c>
      <c r="AH46" s="62">
        <v>1.3340423358313182E-2</v>
      </c>
      <c r="AI46" s="61">
        <v>2.4925000000000002</v>
      </c>
      <c r="AJ46" s="61">
        <v>6164</v>
      </c>
      <c r="AK46" s="61">
        <v>2.4143895450000001</v>
      </c>
      <c r="AL46" s="62">
        <v>3.145700488549025</v>
      </c>
      <c r="AM46" s="61">
        <v>1.075269</v>
      </c>
      <c r="AN46" s="61">
        <v>5972</v>
      </c>
      <c r="AO46" s="61">
        <v>1.2090000000000001</v>
      </c>
      <c r="AP46" s="62">
        <v>7.459358447464709E-2</v>
      </c>
      <c r="AQ46" s="61">
        <v>5.54</v>
      </c>
      <c r="AR46" s="61">
        <v>20263</v>
      </c>
      <c r="AS46" s="61">
        <v>13.789124019999999</v>
      </c>
      <c r="AT46" s="62">
        <v>0.17345688524862785</v>
      </c>
      <c r="AU46" s="61">
        <v>3.7444420000000003</v>
      </c>
      <c r="AV46" s="61">
        <v>5621</v>
      </c>
      <c r="AW46" s="61">
        <v>3.8797084970000002</v>
      </c>
      <c r="AX46" s="62">
        <v>1.5559534718031498</v>
      </c>
      <c r="AY46" s="61">
        <v>0.41384944000000001</v>
      </c>
      <c r="AZ46" s="61">
        <v>4821</v>
      </c>
      <c r="BA46" s="61">
        <v>0.96577999999999997</v>
      </c>
      <c r="BB46" s="62">
        <v>1.9827522651207889</v>
      </c>
      <c r="BC46" s="61">
        <v>1.0003</v>
      </c>
      <c r="BD46" s="61">
        <v>7852</v>
      </c>
      <c r="BE46" s="61">
        <v>2.6514720000000001</v>
      </c>
      <c r="BF46" s="62">
        <v>4.3408068604452188</v>
      </c>
      <c r="BG46" s="61">
        <v>2.0356234099999999</v>
      </c>
      <c r="BH46" s="61">
        <v>51672</v>
      </c>
      <c r="BI46" s="61">
        <v>5.2930000000000001</v>
      </c>
      <c r="BJ46" s="62">
        <v>4.003927100967597E-2</v>
      </c>
      <c r="BK46" s="61">
        <v>3.7423879999999996</v>
      </c>
      <c r="BL46" s="61">
        <v>2447</v>
      </c>
      <c r="BM46" s="61">
        <v>1.857</v>
      </c>
      <c r="BN46" s="62">
        <v>2.0325838947213186</v>
      </c>
      <c r="BO46" s="61">
        <v>5.1978524000000004</v>
      </c>
      <c r="BP46" s="61">
        <v>3864</v>
      </c>
      <c r="BQ46" s="61">
        <v>5.1924022760000001</v>
      </c>
      <c r="BR46" s="62">
        <v>7.905459128720679</v>
      </c>
    </row>
    <row r="47" spans="1:70">
      <c r="A47" s="62">
        <v>1914</v>
      </c>
      <c r="B47" s="61">
        <v>1633084</v>
      </c>
      <c r="C47" s="62">
        <v>1</v>
      </c>
      <c r="D47" s="61">
        <v>99505</v>
      </c>
      <c r="E47" s="62">
        <v>36.831000000000003</v>
      </c>
      <c r="F47" s="62">
        <v>6.4593763676398384</v>
      </c>
      <c r="G47" s="19">
        <v>0.20283975700000001</v>
      </c>
      <c r="H47" s="77">
        <v>43016.682430000001</v>
      </c>
      <c r="I47" s="77">
        <v>2.3059098210000002</v>
      </c>
      <c r="J47" s="77">
        <v>1.0719685489999999</v>
      </c>
      <c r="K47" s="28">
        <v>4.2800000000000003E-12</v>
      </c>
      <c r="L47" s="61">
        <v>66096</v>
      </c>
      <c r="M47" s="28">
        <v>4.8117600000000002E-11</v>
      </c>
      <c r="N47" s="62">
        <v>6.9289829035700484E-12</v>
      </c>
      <c r="O47" s="61">
        <v>5.0949999999999995E-2</v>
      </c>
      <c r="P47" s="61">
        <v>41476</v>
      </c>
      <c r="Q47" s="61">
        <v>0.46991240516887972</v>
      </c>
      <c r="R47" s="62">
        <v>4.7347970605838376E-2</v>
      </c>
      <c r="S47" s="61">
        <v>5.23</v>
      </c>
      <c r="T47" s="61">
        <v>7723</v>
      </c>
      <c r="U47" s="61">
        <v>11.96689883</v>
      </c>
      <c r="V47" s="62">
        <v>1.1594585564555095</v>
      </c>
      <c r="W47" s="61">
        <v>3.7557999999999998</v>
      </c>
      <c r="X47" s="61">
        <v>3018</v>
      </c>
      <c r="Y47" s="61">
        <v>2.5289999999999999</v>
      </c>
      <c r="Z47" s="62">
        <v>1.5505630004208191</v>
      </c>
      <c r="AA47" s="61">
        <v>5.8811999999999996E-2</v>
      </c>
      <c r="AB47" s="61">
        <v>3053</v>
      </c>
      <c r="AC47" s="61">
        <v>1.5746E-2</v>
      </c>
      <c r="AD47" s="62">
        <v>3.1053957310656827E-2</v>
      </c>
      <c r="AE47" s="61">
        <v>5.1950000000000003</v>
      </c>
      <c r="AF47" s="61">
        <v>37526</v>
      </c>
      <c r="AG47" s="61">
        <v>23.196709225959772</v>
      </c>
      <c r="AH47" s="62">
        <v>1.1467048941441156E-2</v>
      </c>
      <c r="AI47" s="61">
        <v>2.4622000000000002</v>
      </c>
      <c r="AJ47" s="61">
        <v>6277</v>
      </c>
      <c r="AL47" s="62" t="s">
        <v>106</v>
      </c>
      <c r="AM47" s="61">
        <v>1.1484564000000002</v>
      </c>
      <c r="AN47" s="61">
        <v>5980</v>
      </c>
      <c r="AO47" s="61">
        <v>1.129</v>
      </c>
      <c r="AP47" s="62">
        <v>6.9165944704216289E-2</v>
      </c>
      <c r="AQ47" s="61">
        <v>5.42</v>
      </c>
      <c r="AR47" s="61">
        <v>20398</v>
      </c>
      <c r="AS47" s="61">
        <v>13.727522459999999</v>
      </c>
      <c r="AT47" s="62">
        <v>0.17763450043814832</v>
      </c>
      <c r="AU47" s="61">
        <v>3.8917320000000006</v>
      </c>
      <c r="AV47" s="61">
        <v>5659</v>
      </c>
      <c r="AW47" s="61">
        <v>3.9771094269999998</v>
      </c>
      <c r="AX47" s="62">
        <v>1.6043663116507889</v>
      </c>
      <c r="AY47" s="61">
        <v>0.40966984200000001</v>
      </c>
      <c r="AZ47" s="61">
        <v>4933</v>
      </c>
      <c r="BA47" s="61">
        <v>1.04044</v>
      </c>
      <c r="BB47" s="62">
        <v>2.1428321176143013</v>
      </c>
      <c r="BC47" s="61">
        <v>1.0004</v>
      </c>
      <c r="BD47" s="61">
        <v>8093</v>
      </c>
      <c r="BE47" s="61">
        <v>2.4485790000000001</v>
      </c>
      <c r="BF47" s="62">
        <v>4.2964901433454692</v>
      </c>
      <c r="BG47" s="61">
        <v>2.0408163269999999</v>
      </c>
      <c r="BH47" s="61">
        <v>52396</v>
      </c>
      <c r="BI47" s="61">
        <v>4.8479999999999999</v>
      </c>
      <c r="BJ47" s="62">
        <v>3.7846912662802552E-2</v>
      </c>
      <c r="BK47" s="61">
        <v>3.9201239999999999</v>
      </c>
      <c r="BL47" s="61">
        <v>2472</v>
      </c>
      <c r="BM47" s="61">
        <v>1.919</v>
      </c>
      <c r="BN47" s="62">
        <v>2.0582609441967512</v>
      </c>
      <c r="BO47" s="61">
        <v>5.1146159999999998</v>
      </c>
      <c r="BP47" s="61">
        <v>3897</v>
      </c>
      <c r="BQ47" s="61">
        <v>4.858708719</v>
      </c>
      <c r="BR47" s="62">
        <v>7.5685522739319886</v>
      </c>
    </row>
    <row r="48" spans="1:70">
      <c r="A48" s="62">
        <v>1915</v>
      </c>
      <c r="B48" s="61">
        <v>1638480</v>
      </c>
      <c r="C48" s="62">
        <v>1</v>
      </c>
      <c r="D48" s="61">
        <v>100941</v>
      </c>
      <c r="E48" s="62">
        <v>39.048000000000002</v>
      </c>
      <c r="F48" s="62">
        <v>6.6018904506438147</v>
      </c>
      <c r="G48" s="19">
        <v>0.210084034</v>
      </c>
      <c r="H48" s="77">
        <v>43279</v>
      </c>
      <c r="I48" s="77">
        <v>2.8738100860000002</v>
      </c>
      <c r="J48" s="77">
        <v>1.217286106</v>
      </c>
      <c r="K48" s="28">
        <v>4.8599999999999999E-12</v>
      </c>
      <c r="L48" s="61">
        <v>66230</v>
      </c>
      <c r="M48" s="28">
        <v>5.5476000000000003E-11</v>
      </c>
      <c r="N48" s="62">
        <v>9.160407339594693E-12</v>
      </c>
      <c r="O48" s="61">
        <v>5.5689999999999996E-2</v>
      </c>
      <c r="P48" s="61">
        <v>40481</v>
      </c>
      <c r="Q48" s="61">
        <v>0.54153297223168739</v>
      </c>
      <c r="R48" s="62">
        <v>6.351479769326214E-2</v>
      </c>
      <c r="S48" s="61">
        <v>6.06</v>
      </c>
      <c r="T48" s="61">
        <v>7759</v>
      </c>
      <c r="U48" s="61">
        <v>15.048717010000001</v>
      </c>
      <c r="V48" s="62">
        <v>1.7715442610498504</v>
      </c>
      <c r="W48" s="61">
        <v>3.8765000000000001</v>
      </c>
      <c r="X48" s="61">
        <v>3055</v>
      </c>
      <c r="Y48" s="61">
        <v>2.887</v>
      </c>
      <c r="Z48" s="62">
        <v>1.9036502185017623</v>
      </c>
      <c r="AA48" s="61">
        <v>7.2098599999999999E-2</v>
      </c>
      <c r="AB48" s="61">
        <v>3083</v>
      </c>
      <c r="AC48" s="61">
        <v>1.7281999999999999E-2</v>
      </c>
      <c r="AD48" s="62">
        <v>3.5936545643227888E-2</v>
      </c>
      <c r="AE48" s="61">
        <v>6.05</v>
      </c>
      <c r="AF48" s="61">
        <v>37982</v>
      </c>
      <c r="AG48" s="61">
        <v>25.790424537370313</v>
      </c>
      <c r="AH48" s="62">
        <v>1.2509978986843473E-2</v>
      </c>
      <c r="AI48" s="61">
        <v>2.4695999999999998</v>
      </c>
      <c r="AJ48" s="61">
        <v>6395</v>
      </c>
      <c r="AL48" s="62" t="s">
        <v>106</v>
      </c>
      <c r="AM48" s="61">
        <v>1.4180092</v>
      </c>
      <c r="AN48" s="61">
        <v>5988</v>
      </c>
      <c r="AO48" s="61">
        <v>1.208</v>
      </c>
      <c r="AP48" s="62">
        <v>7.5699312494126883E-2</v>
      </c>
      <c r="AQ48" s="61">
        <v>5.23</v>
      </c>
      <c r="AR48" s="61">
        <v>20535</v>
      </c>
      <c r="AS48" s="61">
        <v>15.115090820000001</v>
      </c>
      <c r="AT48" s="62">
        <v>0.19360474788038359</v>
      </c>
      <c r="AU48" s="61">
        <v>3.5918181818181818</v>
      </c>
      <c r="AV48" s="61">
        <v>5696</v>
      </c>
      <c r="AW48" s="61">
        <v>4.6769973670000002</v>
      </c>
      <c r="AX48" s="62">
        <v>1.8333011752397517</v>
      </c>
      <c r="AY48" s="61">
        <v>0.42726935599999999</v>
      </c>
      <c r="AZ48" s="61">
        <v>4971</v>
      </c>
      <c r="BA48" s="61">
        <v>1.00912</v>
      </c>
      <c r="BB48" s="62">
        <v>2.1176974452868493</v>
      </c>
      <c r="BC48" s="61">
        <v>1</v>
      </c>
      <c r="BD48" s="61">
        <v>8191</v>
      </c>
      <c r="BE48" s="61">
        <v>2.6885790000000003</v>
      </c>
      <c r="BF48" s="62">
        <v>4.4325710635872344</v>
      </c>
      <c r="BG48" s="61">
        <v>2.0833333330000001</v>
      </c>
      <c r="BH48" s="61">
        <v>53124</v>
      </c>
      <c r="BI48" s="61">
        <v>5.1139999999999999</v>
      </c>
      <c r="BJ48" s="62">
        <v>3.6485911571683835E-2</v>
      </c>
      <c r="BK48" s="61">
        <v>3.69</v>
      </c>
      <c r="BL48" s="61">
        <v>2498</v>
      </c>
      <c r="BM48" s="61">
        <v>2.5939999999999999</v>
      </c>
      <c r="BN48" s="62">
        <v>2.6633634720333608</v>
      </c>
      <c r="BO48" s="61">
        <v>5.3273999999999999</v>
      </c>
      <c r="BP48" s="61">
        <v>3883</v>
      </c>
      <c r="BQ48" s="61">
        <v>5.2227113080000001</v>
      </c>
      <c r="BR48" s="62">
        <v>7.8899821703666051</v>
      </c>
    </row>
    <row r="49" spans="1:70">
      <c r="A49" s="62">
        <v>1916</v>
      </c>
      <c r="B49" s="61">
        <v>1643894</v>
      </c>
      <c r="C49" s="62">
        <v>1</v>
      </c>
      <c r="D49" s="61">
        <v>102364</v>
      </c>
      <c r="E49" s="62">
        <v>50.116999999999997</v>
      </c>
      <c r="F49" s="62">
        <v>7.277299313490265</v>
      </c>
      <c r="G49" s="19">
        <v>0.20964360600000001</v>
      </c>
      <c r="H49" s="77">
        <v>43453</v>
      </c>
      <c r="I49" s="77">
        <v>3.314406795</v>
      </c>
      <c r="J49" s="77">
        <v>1.3950277209999999</v>
      </c>
      <c r="K49" s="28">
        <v>5.5199999999999999E-12</v>
      </c>
      <c r="L49" s="61">
        <v>66076</v>
      </c>
      <c r="M49" s="28">
        <v>6.9597799999999994E-11</v>
      </c>
      <c r="N49" s="62">
        <v>1.1633855233194421E-11</v>
      </c>
      <c r="O49" s="61">
        <v>5.8869999999999999E-2</v>
      </c>
      <c r="P49" s="61">
        <v>39884</v>
      </c>
      <c r="Q49" s="61">
        <v>0.65423959483950767</v>
      </c>
      <c r="R49" s="62">
        <v>6.7974420109942785E-2</v>
      </c>
      <c r="S49" s="61">
        <v>6.57</v>
      </c>
      <c r="T49" s="61">
        <v>7762</v>
      </c>
      <c r="U49" s="61">
        <v>18.13053519</v>
      </c>
      <c r="V49" s="62">
        <v>1.9062716177846384</v>
      </c>
      <c r="W49" s="61">
        <v>3.5314999999999999</v>
      </c>
      <c r="X49" s="61">
        <v>3092</v>
      </c>
      <c r="Y49" s="61">
        <v>3.7669999999999999</v>
      </c>
      <c r="Z49" s="62">
        <v>2.3820697269353417</v>
      </c>
      <c r="AA49" s="61">
        <v>7.3954499999999992E-2</v>
      </c>
      <c r="AB49" s="61">
        <v>3105</v>
      </c>
      <c r="AC49" s="61">
        <v>2.4277E-2</v>
      </c>
      <c r="AD49" s="62">
        <v>4.9794112414616461E-2</v>
      </c>
      <c r="AE49" s="61">
        <v>6.55</v>
      </c>
      <c r="AF49" s="61">
        <v>38142</v>
      </c>
      <c r="AG49" s="61">
        <v>36.74915659048461</v>
      </c>
      <c r="AH49" s="62">
        <v>1.5926186011995296E-2</v>
      </c>
      <c r="AI49" s="61">
        <v>2.3915000000000002</v>
      </c>
      <c r="AJ49" s="61">
        <v>6516</v>
      </c>
      <c r="AL49" s="62" t="s">
        <v>106</v>
      </c>
      <c r="AM49" s="61">
        <v>1.4753136</v>
      </c>
      <c r="AN49" s="61">
        <v>5996</v>
      </c>
      <c r="AO49" s="61">
        <v>1.383</v>
      </c>
      <c r="AP49" s="62">
        <v>8.6137371296480122E-2</v>
      </c>
      <c r="AQ49" s="61">
        <v>5.19</v>
      </c>
      <c r="AR49" s="61">
        <v>20673</v>
      </c>
      <c r="AS49" s="61">
        <v>17.441476560000002</v>
      </c>
      <c r="AT49" s="62">
        <v>0.21438503504310763</v>
      </c>
      <c r="AU49" s="61">
        <v>3.4802500000000003</v>
      </c>
      <c r="AV49" s="61">
        <v>5735</v>
      </c>
      <c r="AW49" s="61">
        <v>5.9341792529999999</v>
      </c>
      <c r="AX49" s="62">
        <v>2.1868634491706294</v>
      </c>
      <c r="AY49" s="61">
        <v>0.42591712900000001</v>
      </c>
      <c r="AZ49" s="61">
        <v>4955</v>
      </c>
      <c r="BA49" s="61">
        <v>1.1668799999999999</v>
      </c>
      <c r="BB49" s="62">
        <v>2.4658634419729686</v>
      </c>
      <c r="BC49" s="61">
        <v>1.0003130979996739</v>
      </c>
      <c r="BD49" s="61">
        <v>8214</v>
      </c>
      <c r="BE49" s="61">
        <v>3.2427220000000001</v>
      </c>
      <c r="BF49" s="62">
        <v>4.8570408958076419</v>
      </c>
      <c r="BG49" s="61">
        <v>1.97</v>
      </c>
      <c r="BH49" s="61">
        <v>53815</v>
      </c>
      <c r="BI49" s="61">
        <v>6.5759999999999996</v>
      </c>
      <c r="BJ49" s="62">
        <v>4.0566295141772832E-2</v>
      </c>
      <c r="BK49" s="61">
        <v>3.64</v>
      </c>
      <c r="BL49" s="61">
        <v>2522</v>
      </c>
      <c r="BM49" s="61">
        <v>3.871</v>
      </c>
      <c r="BN49" s="62">
        <v>3.8260017494379697</v>
      </c>
      <c r="BO49" s="61">
        <v>5.2202000000000002</v>
      </c>
      <c r="BP49" s="61">
        <v>3883</v>
      </c>
      <c r="BQ49" s="61">
        <v>6.5376275579999996</v>
      </c>
      <c r="BR49" s="62">
        <v>9.8236688659818281</v>
      </c>
    </row>
    <row r="50" spans="1:70">
      <c r="A50" s="62">
        <v>1917</v>
      </c>
      <c r="B50" s="61">
        <v>1649326</v>
      </c>
      <c r="C50" s="62">
        <v>1</v>
      </c>
      <c r="D50" s="61">
        <v>103817</v>
      </c>
      <c r="E50" s="62">
        <v>60.277999999999999</v>
      </c>
      <c r="F50" s="62">
        <v>8.756884007709175</v>
      </c>
      <c r="G50" s="19">
        <v>0.210084034</v>
      </c>
      <c r="H50" s="77">
        <v>43556</v>
      </c>
      <c r="I50" s="77">
        <v>4.1513599680000004</v>
      </c>
      <c r="J50" s="77">
        <v>1.735861769</v>
      </c>
      <c r="K50" s="28">
        <v>6.5799999999999998E-12</v>
      </c>
      <c r="L50" s="61">
        <v>65763</v>
      </c>
      <c r="M50" s="28">
        <v>1.01892E-10</v>
      </c>
      <c r="N50" s="62">
        <v>1.9978239631296734E-11</v>
      </c>
      <c r="O50" s="61">
        <v>5.7640000000000004E-2</v>
      </c>
      <c r="P50" s="61">
        <v>39288</v>
      </c>
      <c r="Q50" s="61">
        <v>0.65072955111267206</v>
      </c>
      <c r="R50" s="62">
        <v>6.9304502918542663E-2</v>
      </c>
      <c r="S50" s="61">
        <v>7.41</v>
      </c>
      <c r="T50" s="61">
        <v>7729</v>
      </c>
      <c r="U50" s="61">
        <v>21.212353369999999</v>
      </c>
      <c r="V50" s="62">
        <v>2.6898505598986477</v>
      </c>
      <c r="W50" s="61">
        <v>3.3294000000000001</v>
      </c>
      <c r="X50" s="61">
        <v>3130</v>
      </c>
      <c r="Y50" s="61">
        <v>4.0030000000000001</v>
      </c>
      <c r="Z50" s="62">
        <v>2.6933829855627374</v>
      </c>
      <c r="AA50" s="61">
        <v>6.4019499999999993E-2</v>
      </c>
      <c r="AB50" s="61">
        <v>3124</v>
      </c>
      <c r="AC50" s="61">
        <v>3.7657000000000003E-2</v>
      </c>
      <c r="AD50" s="62">
        <v>9.2095882064330475E-2</v>
      </c>
      <c r="AE50" s="61">
        <v>7.5090000000000003</v>
      </c>
      <c r="AF50" s="61">
        <v>37981</v>
      </c>
      <c r="AG50" s="61">
        <v>52.525718524807814</v>
      </c>
      <c r="AH50" s="62">
        <v>2.1401989144935425E-2</v>
      </c>
      <c r="AI50" s="61">
        <v>2.3824999999999998</v>
      </c>
      <c r="AJ50" s="61">
        <v>6654</v>
      </c>
      <c r="AL50" s="62" t="s">
        <v>106</v>
      </c>
      <c r="AM50" s="61">
        <v>1.6216874000000001</v>
      </c>
      <c r="AN50" s="61">
        <v>6005</v>
      </c>
      <c r="AO50" s="61">
        <v>1.431</v>
      </c>
      <c r="AP50" s="62">
        <v>9.0549969462152172E-2</v>
      </c>
      <c r="AQ50" s="61">
        <v>4.43</v>
      </c>
      <c r="AR50" s="61">
        <v>20811</v>
      </c>
      <c r="AS50" s="61">
        <v>18.982455080000001</v>
      </c>
      <c r="AT50" s="62">
        <v>0.23660110374579918</v>
      </c>
      <c r="AU50" s="61">
        <v>2.9615</v>
      </c>
      <c r="AV50" s="61">
        <v>5779</v>
      </c>
      <c r="AW50" s="61">
        <v>7.0550383700000001</v>
      </c>
      <c r="AX50" s="62">
        <v>2.9559558825830594</v>
      </c>
      <c r="AY50" s="61">
        <v>0.42450906599999999</v>
      </c>
      <c r="AZ50" s="61">
        <v>4950</v>
      </c>
      <c r="BA50" s="61">
        <v>1.2306999999999999</v>
      </c>
      <c r="BB50" s="62">
        <v>2.6506756769620257</v>
      </c>
      <c r="BC50" s="61">
        <v>1.0025776270792206</v>
      </c>
      <c r="BD50" s="61">
        <v>8277</v>
      </c>
      <c r="BE50" s="61">
        <v>3.9918719999999999</v>
      </c>
      <c r="BF50" s="62">
        <v>5.7427175558048198</v>
      </c>
      <c r="BG50" s="61">
        <v>1.95</v>
      </c>
      <c r="BH50" s="61">
        <v>54437</v>
      </c>
      <c r="BI50" s="61">
        <v>8.73</v>
      </c>
      <c r="BJ50" s="62">
        <v>5.2074808588184661E-2</v>
      </c>
      <c r="BK50" s="61">
        <v>3.06</v>
      </c>
      <c r="BL50" s="61">
        <v>2551</v>
      </c>
      <c r="BM50" s="61">
        <v>4.4889999999999999</v>
      </c>
      <c r="BN50" s="62">
        <v>4.8864412529442456</v>
      </c>
      <c r="BO50" s="61">
        <v>4.7686999999999999</v>
      </c>
      <c r="BP50" s="61">
        <v>3888</v>
      </c>
      <c r="BQ50" s="61">
        <v>7.915569605</v>
      </c>
      <c r="BR50" s="62">
        <v>12.855309014306702</v>
      </c>
    </row>
    <row r="51" spans="1:70">
      <c r="A51" s="62">
        <v>1918</v>
      </c>
      <c r="B51" s="61">
        <v>1654776</v>
      </c>
      <c r="C51" s="62">
        <v>1</v>
      </c>
      <c r="D51" s="61">
        <v>104958</v>
      </c>
      <c r="E51" s="62">
        <v>76.566999999999993</v>
      </c>
      <c r="F51" s="62">
        <v>10.321721258658785</v>
      </c>
      <c r="G51" s="19">
        <v>0.20964360600000001</v>
      </c>
      <c r="H51" s="77">
        <v>43516</v>
      </c>
      <c r="I51" s="77">
        <v>4.8808725500000003</v>
      </c>
      <c r="J51" s="77">
        <v>2.0217967090000002</v>
      </c>
      <c r="K51" s="28">
        <v>6.0099999999999996E-12</v>
      </c>
      <c r="L51" s="61">
        <v>65237</v>
      </c>
      <c r="M51" s="28">
        <v>1.2200800000000001E-10</v>
      </c>
      <c r="N51" s="62">
        <v>2.4576489629481082E-11</v>
      </c>
      <c r="O51" s="61">
        <v>5.6159999999999995E-2</v>
      </c>
      <c r="P51" s="61">
        <v>38542</v>
      </c>
      <c r="Q51" s="61">
        <v>0.66546034229936513</v>
      </c>
      <c r="R51" s="62">
        <v>8.4334594218525682E-2</v>
      </c>
      <c r="S51" s="61">
        <v>7.85</v>
      </c>
      <c r="T51" s="61">
        <v>7660</v>
      </c>
      <c r="U51" s="61">
        <v>24.294171550000002</v>
      </c>
      <c r="V51" s="62">
        <v>3.327070253642971</v>
      </c>
      <c r="W51" s="61">
        <v>3.3065000000000002</v>
      </c>
      <c r="X51" s="61">
        <v>3165</v>
      </c>
      <c r="Y51" s="61">
        <v>4.766</v>
      </c>
      <c r="Z51" s="62">
        <v>3.3176434004880337</v>
      </c>
      <c r="AA51" s="61">
        <v>8.8367899999999999E-2</v>
      </c>
      <c r="AB51" s="61">
        <v>3125</v>
      </c>
      <c r="AC51" s="61">
        <v>5.4019999999999999E-2</v>
      </c>
      <c r="AD51" s="62">
        <v>0.15233403881659721</v>
      </c>
      <c r="AE51" s="61">
        <v>7.8620000000000001</v>
      </c>
      <c r="AF51" s="61">
        <v>37520</v>
      </c>
      <c r="AG51" s="61">
        <v>72.2002615084469</v>
      </c>
      <c r="AH51" s="62">
        <v>2.7003882904664808E-2</v>
      </c>
      <c r="AI51" s="61">
        <v>2.1255999999999999</v>
      </c>
      <c r="AJ51" s="61">
        <v>6752</v>
      </c>
      <c r="AL51" s="62" t="s">
        <v>106</v>
      </c>
      <c r="AM51" s="61">
        <v>1.6584198999999999</v>
      </c>
      <c r="AN51" s="61">
        <v>6013</v>
      </c>
      <c r="AO51" s="61">
        <v>1.7370000000000001</v>
      </c>
      <c r="AP51" s="62">
        <v>0.11577167857470927</v>
      </c>
      <c r="AQ51" s="61">
        <v>4.17</v>
      </c>
      <c r="AR51" s="61">
        <v>20950</v>
      </c>
      <c r="AS51" s="61">
        <v>23.02566406</v>
      </c>
      <c r="AT51" s="62">
        <v>0.28840411616309652</v>
      </c>
      <c r="AU51" s="61">
        <v>3.4760869565217387</v>
      </c>
      <c r="AV51" s="61">
        <v>5807</v>
      </c>
      <c r="AW51" s="61">
        <v>9.3390870820000007</v>
      </c>
      <c r="AX51" s="62">
        <v>4.0010560872375232</v>
      </c>
      <c r="AY51" s="61">
        <v>0.424438121</v>
      </c>
      <c r="AZ51" s="61">
        <v>5032</v>
      </c>
      <c r="BA51" s="61">
        <v>1.2788600000000001</v>
      </c>
      <c r="BB51" s="62">
        <v>2.8230657077336927</v>
      </c>
      <c r="BC51" s="61">
        <v>1.0151562833098156</v>
      </c>
      <c r="BD51" s="61">
        <v>8374</v>
      </c>
      <c r="BE51" s="61">
        <v>4.261482</v>
      </c>
      <c r="BF51" s="62">
        <v>6.5508003761286835</v>
      </c>
      <c r="BG51" s="61">
        <v>1.89</v>
      </c>
      <c r="BH51" s="61">
        <v>54886</v>
      </c>
      <c r="BI51" s="61">
        <v>11.582000000000001</v>
      </c>
      <c r="BJ51" s="62">
        <v>6.837660874808657E-2</v>
      </c>
      <c r="BK51" s="61">
        <v>3.57</v>
      </c>
      <c r="BL51" s="61">
        <v>2578</v>
      </c>
      <c r="BM51" s="61">
        <v>5.048</v>
      </c>
      <c r="BN51" s="62">
        <v>5.7281231706698366</v>
      </c>
      <c r="BO51" s="61">
        <v>4.3792999999999997</v>
      </c>
      <c r="BP51" s="61">
        <v>3880</v>
      </c>
      <c r="BQ51" s="61">
        <v>9.5689957579999998</v>
      </c>
      <c r="BR51" s="62">
        <v>17.419542103476935</v>
      </c>
    </row>
    <row r="52" spans="1:70">
      <c r="A52" s="62">
        <v>1919</v>
      </c>
      <c r="B52" s="61">
        <v>1660243</v>
      </c>
      <c r="C52" s="62">
        <v>1</v>
      </c>
      <c r="D52" s="61">
        <v>105473</v>
      </c>
      <c r="E52" s="62">
        <v>79.09</v>
      </c>
      <c r="F52" s="62">
        <v>10.981224173833663</v>
      </c>
      <c r="G52" s="19">
        <v>0.22573363399999999</v>
      </c>
      <c r="H52" s="77">
        <v>43441</v>
      </c>
      <c r="I52" s="77">
        <v>5.2627832210000003</v>
      </c>
      <c r="J52" s="77">
        <v>2.356072191</v>
      </c>
      <c r="K52" s="28">
        <v>1.9760000000000001E-11</v>
      </c>
      <c r="L52" s="61">
        <v>60547</v>
      </c>
      <c r="M52" s="28">
        <v>1.44118E-10</v>
      </c>
      <c r="N52" s="62">
        <v>3.2540483552534599E-11</v>
      </c>
      <c r="O52" s="61">
        <v>7.3090000000000002E-2</v>
      </c>
      <c r="P52" s="61">
        <v>38700</v>
      </c>
      <c r="Q52" s="61">
        <v>0.98582501025702873</v>
      </c>
      <c r="R52" s="62">
        <v>0.11286561620252188</v>
      </c>
      <c r="S52" s="61">
        <v>8.76</v>
      </c>
      <c r="T52" s="61">
        <v>7628</v>
      </c>
      <c r="U52" s="61">
        <v>27.375989740000001</v>
      </c>
      <c r="V52" s="62">
        <v>3.0547152314829829</v>
      </c>
      <c r="W52" s="61">
        <v>4.2946</v>
      </c>
      <c r="X52" s="61">
        <v>3202</v>
      </c>
      <c r="Y52" s="61">
        <v>5.8010000000000002</v>
      </c>
      <c r="Z52" s="62">
        <v>3.5734006469912227</v>
      </c>
      <c r="AA52" s="61">
        <v>0.28237499999999999</v>
      </c>
      <c r="AB52" s="61">
        <v>3117</v>
      </c>
      <c r="AC52" s="61">
        <v>8.5800000000000001E-2</v>
      </c>
      <c r="AD52" s="62">
        <v>0.20053233469379231</v>
      </c>
      <c r="AE52" s="61">
        <v>8.7959999999999994</v>
      </c>
      <c r="AF52" s="61">
        <v>37250</v>
      </c>
      <c r="AG52" s="61">
        <v>78.233037964307485</v>
      </c>
      <c r="AH52" s="62">
        <v>3.3919973475498535E-2</v>
      </c>
      <c r="AI52" s="61">
        <v>2.5545</v>
      </c>
      <c r="AJ52" s="61">
        <v>6805</v>
      </c>
      <c r="AL52" s="62" t="s">
        <v>106</v>
      </c>
      <c r="AM52" s="61">
        <v>1.8514763999999999</v>
      </c>
      <c r="AN52" s="61">
        <v>6021</v>
      </c>
      <c r="AO52" s="61">
        <v>2.2269999999999999</v>
      </c>
      <c r="AP52" s="62">
        <v>0.14525474896359769</v>
      </c>
      <c r="AQ52" s="61">
        <v>4.0599999999999996</v>
      </c>
      <c r="AR52" s="61">
        <v>21091</v>
      </c>
      <c r="AS52" s="61">
        <v>24.822720700000001</v>
      </c>
      <c r="AT52" s="62">
        <v>0.30421067405476088</v>
      </c>
      <c r="AU52" s="61">
        <v>4.6783333333333337</v>
      </c>
      <c r="AV52" s="61">
        <v>5830</v>
      </c>
      <c r="AW52" s="61">
        <v>11.389509500000001</v>
      </c>
      <c r="AX52" s="62">
        <v>4.8098997309825098</v>
      </c>
      <c r="AY52" s="61">
        <v>0.457375056</v>
      </c>
      <c r="AZ52" s="61">
        <v>5193</v>
      </c>
      <c r="BA52" s="61">
        <v>1.3788199999999999</v>
      </c>
      <c r="BB52" s="62">
        <v>2.8758167484839268</v>
      </c>
      <c r="BC52" s="61">
        <v>1.0775281504229297</v>
      </c>
      <c r="BD52" s="61">
        <v>8548</v>
      </c>
      <c r="BE52" s="61">
        <v>4.367381</v>
      </c>
      <c r="BF52" s="62">
        <v>7.2662115570666845</v>
      </c>
      <c r="BG52" s="61">
        <v>1.95</v>
      </c>
      <c r="BH52" s="61">
        <v>55253</v>
      </c>
      <c r="BI52" s="61">
        <v>15.659000000000001</v>
      </c>
      <c r="BJ52" s="62">
        <v>8.3858701268274383E-2</v>
      </c>
      <c r="BK52" s="61">
        <v>4.88</v>
      </c>
      <c r="BL52" s="61">
        <v>2603</v>
      </c>
      <c r="BM52" s="61">
        <v>6.1950000000000003</v>
      </c>
      <c r="BN52" s="62">
        <v>5.9936197825331234</v>
      </c>
      <c r="BO52" s="61">
        <v>5.2679</v>
      </c>
      <c r="BP52" s="61">
        <v>3869</v>
      </c>
      <c r="BQ52" s="61">
        <v>9.7582660049999994</v>
      </c>
      <c r="BR52" s="62">
        <v>16.759725063344028</v>
      </c>
    </row>
    <row r="53" spans="1:70">
      <c r="A53" s="62">
        <v>1920</v>
      </c>
      <c r="B53" s="61">
        <v>1665729</v>
      </c>
      <c r="C53" s="62">
        <v>1</v>
      </c>
      <c r="D53" s="61">
        <v>106881</v>
      </c>
      <c r="E53" s="62">
        <v>89.245999999999995</v>
      </c>
      <c r="F53" s="62">
        <v>12.666368414376079</v>
      </c>
      <c r="G53" s="19">
        <v>0.273224044</v>
      </c>
      <c r="H53" s="77">
        <v>43729</v>
      </c>
      <c r="I53" s="77">
        <v>5.7385915519999999</v>
      </c>
      <c r="J53" s="77">
        <v>2.7378225120000002</v>
      </c>
      <c r="K53" s="28">
        <v>6.306E-11</v>
      </c>
      <c r="L53" s="61">
        <v>60894</v>
      </c>
      <c r="M53" s="28">
        <v>3.9579699999999999E-10</v>
      </c>
      <c r="N53" s="62">
        <v>7.982047876041851E-11</v>
      </c>
      <c r="O53" s="61">
        <v>0.14205000000000001</v>
      </c>
      <c r="P53" s="61">
        <v>39000</v>
      </c>
      <c r="Q53" s="61">
        <v>1.7537100000000001</v>
      </c>
      <c r="R53" s="62">
        <v>0.18653404638182783</v>
      </c>
      <c r="S53" s="61">
        <v>7.8327</v>
      </c>
      <c r="T53" s="61">
        <v>7552</v>
      </c>
      <c r="U53" s="61">
        <v>28.518859209999999</v>
      </c>
      <c r="V53" s="62">
        <v>2.1285821688583719</v>
      </c>
      <c r="W53" s="61">
        <v>6.3391000000000002</v>
      </c>
      <c r="X53" s="61">
        <v>3242</v>
      </c>
      <c r="Y53" s="61">
        <v>7.3959999999999999</v>
      </c>
      <c r="Z53" s="62">
        <v>4.3481114796917524</v>
      </c>
      <c r="AA53" s="61">
        <v>0.31042374999999994</v>
      </c>
      <c r="AB53" s="61">
        <v>3133</v>
      </c>
      <c r="AC53" s="61">
        <v>0.136661</v>
      </c>
      <c r="AD53" s="62">
        <v>0.28528533838096315</v>
      </c>
      <c r="AE53" s="61">
        <v>20.120999999999999</v>
      </c>
      <c r="AF53" s="61">
        <v>37398</v>
      </c>
      <c r="AG53" s="61">
        <v>110.37617326345618</v>
      </c>
      <c r="AH53" s="62">
        <v>5.3132979754393149E-2</v>
      </c>
      <c r="AI53" s="61">
        <v>2.9054000000000002</v>
      </c>
      <c r="AJ53" s="61">
        <v>6848</v>
      </c>
      <c r="AL53" s="62" t="s">
        <v>106</v>
      </c>
      <c r="AM53" s="61">
        <v>5.0019840999999996</v>
      </c>
      <c r="AN53" s="61">
        <v>6029</v>
      </c>
      <c r="AO53" s="61">
        <v>3.1190000000000002</v>
      </c>
      <c r="AP53" s="62">
        <v>0.1938962673750742</v>
      </c>
      <c r="AQ53" s="61">
        <v>6.37</v>
      </c>
      <c r="AR53" s="61">
        <v>21232</v>
      </c>
      <c r="AS53" s="61">
        <v>29.39001172</v>
      </c>
      <c r="AT53" s="62">
        <v>0.3336604161695173</v>
      </c>
      <c r="AU53" s="61">
        <v>5.1215384615384618</v>
      </c>
      <c r="AV53" s="61">
        <v>5876</v>
      </c>
      <c r="AW53" s="61">
        <v>12.903971950000001</v>
      </c>
      <c r="AX53" s="62">
        <v>5.2002609650474669</v>
      </c>
      <c r="AY53" s="61">
        <v>0.55941173200000005</v>
      </c>
      <c r="AZ53" s="61">
        <v>5358</v>
      </c>
      <c r="BA53" s="61">
        <v>1.5088600000000001</v>
      </c>
      <c r="BB53" s="62">
        <v>3.0171108186683973</v>
      </c>
      <c r="BC53" s="61">
        <v>1.1584800741427248</v>
      </c>
      <c r="BD53" s="61">
        <v>8798</v>
      </c>
      <c r="BE53" s="61">
        <v>5.060886</v>
      </c>
      <c r="BF53" s="62">
        <v>8.5152304067924884</v>
      </c>
      <c r="BG53" s="61">
        <v>1.99</v>
      </c>
      <c r="BH53" s="61">
        <v>55818</v>
      </c>
      <c r="BI53" s="61">
        <v>15.471</v>
      </c>
      <c r="BJ53" s="62">
        <v>8.8439612116610333E-2</v>
      </c>
      <c r="BK53" s="61">
        <v>6.81</v>
      </c>
      <c r="BL53" s="61">
        <v>2635</v>
      </c>
      <c r="BM53" s="61">
        <v>7.5</v>
      </c>
      <c r="BN53" s="62">
        <v>6.8046254447159589</v>
      </c>
      <c r="BO53" s="61">
        <v>5.9161000000000001</v>
      </c>
      <c r="BP53" s="61">
        <v>3877</v>
      </c>
      <c r="BQ53" s="61">
        <v>11.072696909999999</v>
      </c>
      <c r="BR53" s="62">
        <v>17.479780453317666</v>
      </c>
    </row>
    <row r="54" spans="1:70">
      <c r="A54" s="62">
        <v>1921</v>
      </c>
      <c r="B54" s="61">
        <v>1678940</v>
      </c>
      <c r="C54" s="62">
        <v>1</v>
      </c>
      <c r="D54" s="61">
        <v>108964</v>
      </c>
      <c r="E54" s="62">
        <v>74.313999999999993</v>
      </c>
      <c r="F54" s="62">
        <v>10.94493785417848</v>
      </c>
      <c r="G54" s="19">
        <v>0.25974026</v>
      </c>
      <c r="H54" s="77">
        <v>43964.9</v>
      </c>
      <c r="I54" s="77">
        <v>4.7125627730000001</v>
      </c>
      <c r="J54" s="77">
        <v>2.490871099</v>
      </c>
      <c r="K54" s="28">
        <v>1.0456999999999999E-10</v>
      </c>
      <c r="L54" s="61">
        <v>61573</v>
      </c>
      <c r="M54" s="28">
        <v>5.4998799999999996E-10</v>
      </c>
      <c r="N54" s="62">
        <v>1.0457575663828333E-10</v>
      </c>
      <c r="O54" s="61">
        <v>0.13413</v>
      </c>
      <c r="P54" s="61">
        <v>39240</v>
      </c>
      <c r="Q54" s="61">
        <v>1.3372900000000001</v>
      </c>
      <c r="R54" s="62">
        <v>0.14884714938216242</v>
      </c>
      <c r="S54" s="61">
        <v>13.5501</v>
      </c>
      <c r="T54" s="61">
        <v>7504</v>
      </c>
      <c r="U54" s="61">
        <v>28.480632419999999</v>
      </c>
      <c r="V54" s="62">
        <v>2.0317131340679717</v>
      </c>
      <c r="W54" s="61">
        <v>5.6192000000000002</v>
      </c>
      <c r="X54" s="61">
        <v>3285</v>
      </c>
      <c r="Y54" s="61">
        <v>6.0570000000000004</v>
      </c>
      <c r="Z54" s="62">
        <v>3.6701503555175568</v>
      </c>
      <c r="AA54" s="61">
        <v>0.57935399999999992</v>
      </c>
      <c r="AB54" s="61">
        <v>3170</v>
      </c>
      <c r="AC54" s="61">
        <v>0.161047</v>
      </c>
      <c r="AD54" s="62">
        <v>0.32532576850086664</v>
      </c>
      <c r="AE54" s="61">
        <v>23.29</v>
      </c>
      <c r="AF54" s="61">
        <v>37691</v>
      </c>
      <c r="AG54" s="61">
        <v>111.30156562325205</v>
      </c>
      <c r="AH54" s="62">
        <v>5.2524716618997699E-2</v>
      </c>
      <c r="AI54" s="61">
        <v>2.972</v>
      </c>
      <c r="AJ54" s="61">
        <v>6921</v>
      </c>
      <c r="AK54" s="61">
        <v>5.7919999999999998</v>
      </c>
      <c r="AL54" s="62">
        <v>6.1466349254016137</v>
      </c>
      <c r="AM54" s="61">
        <v>10.023099999999999</v>
      </c>
      <c r="AN54" s="61">
        <v>6071</v>
      </c>
      <c r="AO54" s="61">
        <v>3.87</v>
      </c>
      <c r="AP54" s="62">
        <v>0.22760723063541349</v>
      </c>
      <c r="AQ54" s="61">
        <v>7.38</v>
      </c>
      <c r="AR54" s="61">
        <v>21411</v>
      </c>
      <c r="AS54" s="61">
        <v>27.070710940000001</v>
      </c>
      <c r="AT54" s="62">
        <v>0.29754653821773769</v>
      </c>
      <c r="AU54" s="61">
        <v>4.0938461538461546</v>
      </c>
      <c r="AV54" s="61">
        <v>5929</v>
      </c>
      <c r="AW54" s="61">
        <v>9.9640827689999991</v>
      </c>
      <c r="AX54" s="62">
        <v>4.4593520939612041</v>
      </c>
      <c r="AY54" s="61">
        <v>0.52975499500000001</v>
      </c>
      <c r="AZ54" s="61">
        <v>5461</v>
      </c>
      <c r="BA54" s="61">
        <v>1.6641999999999999</v>
      </c>
      <c r="BB54" s="62">
        <v>3.1666089427922937</v>
      </c>
      <c r="BC54" s="61">
        <v>1.0778835540838851</v>
      </c>
      <c r="BD54" s="61">
        <v>9028</v>
      </c>
      <c r="BE54" s="61">
        <v>4.0738250000000003</v>
      </c>
      <c r="BF54" s="62">
        <v>7.6836075567935245</v>
      </c>
      <c r="BG54" s="61">
        <v>2.0699999999999998</v>
      </c>
      <c r="BH54" s="61">
        <v>56490</v>
      </c>
      <c r="BI54" s="61">
        <v>15.188000000000001</v>
      </c>
      <c r="BJ54" s="62">
        <v>7.8110298529268596E-2</v>
      </c>
      <c r="BK54" s="61">
        <v>6.6</v>
      </c>
      <c r="BL54" s="61">
        <v>2668</v>
      </c>
      <c r="BM54" s="61">
        <v>5.4480000000000004</v>
      </c>
      <c r="BN54" s="62">
        <v>5.4823717011121094</v>
      </c>
      <c r="BO54" s="61">
        <v>5.7624000000000004</v>
      </c>
      <c r="BP54" s="61">
        <v>3876</v>
      </c>
      <c r="BQ54" s="61">
        <v>8.2447444399999998</v>
      </c>
      <c r="BR54" s="62">
        <v>13.908176645884012</v>
      </c>
    </row>
    <row r="55" spans="1:70">
      <c r="A55" s="62">
        <v>1922</v>
      </c>
      <c r="B55" s="61">
        <v>1692256</v>
      </c>
      <c r="C55" s="62">
        <v>1</v>
      </c>
      <c r="D55" s="61">
        <v>110484</v>
      </c>
      <c r="E55" s="62">
        <v>74.14</v>
      </c>
      <c r="F55" s="62">
        <v>10.179488193430155</v>
      </c>
      <c r="G55" s="19">
        <v>0.22573363399999999</v>
      </c>
      <c r="H55" s="77">
        <v>44393.5</v>
      </c>
      <c r="I55" s="77">
        <v>4.2814175360000002</v>
      </c>
      <c r="J55" s="77">
        <v>2.1494204039999998</v>
      </c>
      <c r="K55" s="28">
        <v>1.8857800000000001E-9</v>
      </c>
      <c r="L55" s="61">
        <v>61900</v>
      </c>
      <c r="M55" s="28">
        <v>6.5494099999999996E-9</v>
      </c>
      <c r="N55" s="62">
        <v>1.1748081177815486E-9</v>
      </c>
      <c r="O55" s="61">
        <v>0.12193</v>
      </c>
      <c r="P55" s="61">
        <v>39420</v>
      </c>
      <c r="Q55" s="61">
        <v>1.55636</v>
      </c>
      <c r="R55" s="62">
        <v>0.14391627211617727</v>
      </c>
      <c r="S55" s="61">
        <v>13.430199999999999</v>
      </c>
      <c r="T55" s="61">
        <v>7571</v>
      </c>
      <c r="U55" s="61">
        <v>29.12670061</v>
      </c>
      <c r="V55" s="62">
        <v>1.9296928392215598</v>
      </c>
      <c r="W55" s="61">
        <v>4.774</v>
      </c>
      <c r="X55" s="61">
        <v>3322</v>
      </c>
      <c r="Y55" s="61">
        <v>5.4059999999999997</v>
      </c>
      <c r="Z55" s="62">
        <v>2.972848493734225</v>
      </c>
      <c r="AA55" s="61">
        <v>0.42066540000000002</v>
      </c>
      <c r="AB55" s="61">
        <v>3210</v>
      </c>
      <c r="AC55" s="61">
        <v>0.176895</v>
      </c>
      <c r="AD55" s="62">
        <v>0.3228611836339576</v>
      </c>
      <c r="AE55" s="61">
        <v>21.027000000000001</v>
      </c>
      <c r="AF55" s="61">
        <v>38086</v>
      </c>
      <c r="AG55" s="61">
        <v>118.60479300886092</v>
      </c>
      <c r="AH55" s="62">
        <v>5.2946652385390064E-2</v>
      </c>
      <c r="AI55" s="61">
        <v>2.5975999999999999</v>
      </c>
      <c r="AJ55" s="61">
        <v>7032</v>
      </c>
      <c r="AK55" s="61">
        <v>5.5229999999999997</v>
      </c>
      <c r="AL55" s="62">
        <v>5.4993797277306236</v>
      </c>
      <c r="AM55" s="61">
        <v>14.9925</v>
      </c>
      <c r="AN55" s="61">
        <v>6146</v>
      </c>
      <c r="AO55" s="61">
        <v>6.1310000000000002</v>
      </c>
      <c r="AP55" s="62">
        <v>0.32092692413328622</v>
      </c>
      <c r="AQ55" s="61">
        <v>6.45</v>
      </c>
      <c r="AR55" s="61">
        <v>21628</v>
      </c>
      <c r="AS55" s="61">
        <v>27.47716406</v>
      </c>
      <c r="AT55" s="62">
        <v>0.28978124888301904</v>
      </c>
      <c r="AU55" s="61">
        <v>3.7191666666666658</v>
      </c>
      <c r="AV55" s="61">
        <v>5971</v>
      </c>
      <c r="AW55" s="61">
        <v>8.5935836729999995</v>
      </c>
      <c r="AX55" s="62">
        <v>3.4433763928696051</v>
      </c>
      <c r="AY55" s="61">
        <v>0.45266236199999998</v>
      </c>
      <c r="AZ55" s="61">
        <v>5574</v>
      </c>
      <c r="BA55" s="61">
        <v>1.6594</v>
      </c>
      <c r="BB55" s="62">
        <v>2.9982041436834157</v>
      </c>
      <c r="BC55" s="61">
        <v>1.0055465950181199</v>
      </c>
      <c r="BD55" s="61">
        <v>9159</v>
      </c>
      <c r="BE55" s="61">
        <v>4.2339449999999994</v>
      </c>
      <c r="BF55" s="62">
        <v>6.9663418276847713</v>
      </c>
      <c r="BG55" s="61">
        <v>2.09</v>
      </c>
      <c r="BH55" s="61">
        <v>57209</v>
      </c>
      <c r="BI55" s="61">
        <v>15.483000000000001</v>
      </c>
      <c r="BJ55" s="62">
        <v>7.9898355975235549E-2</v>
      </c>
      <c r="BK55" s="61">
        <v>5.3</v>
      </c>
      <c r="BL55" s="61">
        <v>2695</v>
      </c>
      <c r="BM55" s="61">
        <v>4.9800000000000004</v>
      </c>
      <c r="BN55" s="62">
        <v>4.5214427231391463</v>
      </c>
      <c r="BO55" s="61">
        <v>5.2451999999999996</v>
      </c>
      <c r="BP55" s="61">
        <v>3874</v>
      </c>
      <c r="BQ55" s="61">
        <v>7.6999310769999996</v>
      </c>
      <c r="BR55" s="62">
        <v>11.84796006886557</v>
      </c>
    </row>
    <row r="56" spans="1:70">
      <c r="A56" s="62">
        <v>1923</v>
      </c>
      <c r="B56" s="61">
        <v>1705678</v>
      </c>
      <c r="C56" s="62">
        <v>1</v>
      </c>
      <c r="D56" s="61">
        <v>112387</v>
      </c>
      <c r="E56" s="62">
        <v>86.238</v>
      </c>
      <c r="F56" s="62">
        <v>10.368268531156332</v>
      </c>
      <c r="G56" s="19">
        <v>0.21881838100000001</v>
      </c>
      <c r="H56" s="77">
        <v>44628.1</v>
      </c>
      <c r="I56" s="77">
        <v>4.0857066639999999</v>
      </c>
      <c r="J56" s="77">
        <v>1.9923973340000001</v>
      </c>
      <c r="K56" s="62">
        <v>0.53490000000000004</v>
      </c>
      <c r="L56" s="61">
        <v>62307</v>
      </c>
      <c r="M56" s="62">
        <v>6.0210692259999998</v>
      </c>
      <c r="N56" s="62">
        <v>1.2431713297379035</v>
      </c>
      <c r="O56" s="61">
        <v>0.16444</v>
      </c>
      <c r="P56" s="61">
        <v>39880</v>
      </c>
      <c r="Q56" s="61">
        <v>1.8896100000000002</v>
      </c>
      <c r="R56" s="62">
        <v>0.1650725357234536</v>
      </c>
      <c r="S56" s="61">
        <v>13.0159</v>
      </c>
      <c r="T56" s="61">
        <v>7635</v>
      </c>
      <c r="U56" s="61">
        <v>35.221872159999997</v>
      </c>
      <c r="V56" s="62">
        <v>2.1754914066798987</v>
      </c>
      <c r="W56" s="61">
        <v>5.4454000000000002</v>
      </c>
      <c r="X56" s="61">
        <v>3356</v>
      </c>
      <c r="Y56" s="61">
        <v>6.03</v>
      </c>
      <c r="Z56" s="62">
        <v>2.9971678440882608</v>
      </c>
      <c r="AA56" s="61">
        <v>0.38364299999999996</v>
      </c>
      <c r="AB56" s="61">
        <v>3243</v>
      </c>
      <c r="AC56" s="61">
        <v>0.18990799999999999</v>
      </c>
      <c r="AD56" s="62">
        <v>0.32260626735015657</v>
      </c>
      <c r="AE56" s="61">
        <v>21.731999999999999</v>
      </c>
      <c r="AF56" s="61">
        <v>38460</v>
      </c>
      <c r="AG56" s="61">
        <v>128.31350661235365</v>
      </c>
      <c r="AH56" s="62">
        <v>5.6410786452874825E-2</v>
      </c>
      <c r="AI56" s="61">
        <v>2.5575000000000001</v>
      </c>
      <c r="AJ56" s="61">
        <v>7150</v>
      </c>
      <c r="AK56" s="61">
        <v>5.3230000000000004</v>
      </c>
      <c r="AL56" s="62">
        <v>5.1857129765301337</v>
      </c>
      <c r="AM56" s="61">
        <v>23.514500000000002</v>
      </c>
      <c r="AN56" s="61">
        <v>6223</v>
      </c>
      <c r="AO56" s="61">
        <v>9.2989999999999995</v>
      </c>
      <c r="AP56" s="62">
        <v>0.46635673587038889</v>
      </c>
      <c r="AQ56" s="61">
        <v>6.96</v>
      </c>
      <c r="AR56" s="61">
        <v>21847</v>
      </c>
      <c r="AS56" s="61">
        <v>27.515414060000001</v>
      </c>
      <c r="AT56" s="62">
        <v>0.28680435153134948</v>
      </c>
      <c r="AU56" s="61">
        <v>3.7948913043478254</v>
      </c>
      <c r="AV56" s="61">
        <v>5997</v>
      </c>
      <c r="AW56" s="61">
        <v>8.3449269299999997</v>
      </c>
      <c r="AX56" s="62">
        <v>3.2371459598664525</v>
      </c>
      <c r="AY56" s="61">
        <v>0.43568752999999999</v>
      </c>
      <c r="AZ56" s="61">
        <v>5697</v>
      </c>
      <c r="BA56" s="61">
        <v>1.8183400000000001</v>
      </c>
      <c r="BB56" s="62">
        <v>3.1332827755399273</v>
      </c>
      <c r="BC56" s="61">
        <v>1.024674153619149</v>
      </c>
      <c r="BD56" s="61">
        <v>9256</v>
      </c>
      <c r="BE56" s="61">
        <v>4.5552659999999996</v>
      </c>
      <c r="BF56" s="62">
        <v>7.0754629020899396</v>
      </c>
      <c r="BG56" s="61">
        <v>2.06</v>
      </c>
      <c r="BH56" s="61">
        <v>57937</v>
      </c>
      <c r="BI56" s="61">
        <v>15.727</v>
      </c>
      <c r="BJ56" s="62">
        <v>8.1069468719435489E-2</v>
      </c>
      <c r="BK56" s="61">
        <v>6.71</v>
      </c>
      <c r="BL56" s="61">
        <v>2713</v>
      </c>
      <c r="BM56" s="61">
        <v>4.9969999999999999</v>
      </c>
      <c r="BN56" s="62">
        <v>4.417517552084421</v>
      </c>
      <c r="BO56" s="61">
        <v>5.5370999999999997</v>
      </c>
      <c r="BP56" s="61">
        <v>3883</v>
      </c>
      <c r="BQ56" s="61">
        <v>8.3570407590000002</v>
      </c>
      <c r="BR56" s="62">
        <v>11.91691513471061</v>
      </c>
    </row>
    <row r="57" spans="1:70">
      <c r="A57" s="62">
        <v>1924</v>
      </c>
      <c r="B57" s="61">
        <v>1719206</v>
      </c>
      <c r="C57" s="62">
        <v>1</v>
      </c>
      <c r="D57" s="61">
        <v>114558</v>
      </c>
      <c r="E57" s="62">
        <v>87.786000000000001</v>
      </c>
      <c r="F57" s="62">
        <v>10.280539250062461</v>
      </c>
      <c r="G57" s="19">
        <v>0.22624434399999999</v>
      </c>
      <c r="H57" s="77">
        <v>44934.6</v>
      </c>
      <c r="I57" s="77">
        <v>4.1932507570000004</v>
      </c>
      <c r="J57" s="77">
        <v>1.9524271399999999</v>
      </c>
      <c r="K57" s="62">
        <v>4.201151115</v>
      </c>
      <c r="L57" s="61">
        <v>62697</v>
      </c>
      <c r="M57" s="62">
        <v>55.625618940000003</v>
      </c>
      <c r="N57" s="62">
        <v>10.301856734692411</v>
      </c>
      <c r="O57" s="61">
        <v>0.19095999999999999</v>
      </c>
      <c r="P57" s="61">
        <v>40310</v>
      </c>
      <c r="Q57" s="61">
        <v>2.1728800000000001</v>
      </c>
      <c r="R57" s="62">
        <v>0.16934027579793401</v>
      </c>
      <c r="S57" s="61">
        <v>19.160799999999998</v>
      </c>
      <c r="T57" s="61">
        <v>7707</v>
      </c>
      <c r="U57" s="61">
        <v>42.557844269999997</v>
      </c>
      <c r="V57" s="62">
        <v>2.4940172848007416</v>
      </c>
      <c r="W57" s="61">
        <v>5.9798999999999998</v>
      </c>
      <c r="X57" s="61">
        <v>3389</v>
      </c>
      <c r="Y57" s="61">
        <v>6.5659999999999998</v>
      </c>
      <c r="Z57" s="62">
        <v>3.2533236349377943</v>
      </c>
      <c r="AA57" s="61">
        <v>0.42585839999999997</v>
      </c>
      <c r="AB57" s="61">
        <v>3272</v>
      </c>
      <c r="AC57" s="61">
        <v>0.201233</v>
      </c>
      <c r="AD57" s="62">
        <v>0.33316430744157666</v>
      </c>
      <c r="AE57" s="61">
        <v>22.946000000000002</v>
      </c>
      <c r="AF57" s="61">
        <v>38810</v>
      </c>
      <c r="AG57" s="61">
        <v>130.47882272398431</v>
      </c>
      <c r="AH57" s="62">
        <v>5.7321410452854715E-2</v>
      </c>
      <c r="AI57" s="61">
        <v>2.6171000000000002</v>
      </c>
      <c r="AJ57" s="61">
        <v>7264</v>
      </c>
      <c r="AK57" s="61">
        <v>5.5979999999999999</v>
      </c>
      <c r="AL57" s="62">
        <v>5.0927348054167938</v>
      </c>
      <c r="AM57" s="61">
        <v>29.542100000000001</v>
      </c>
      <c r="AN57" s="61">
        <v>6300</v>
      </c>
      <c r="AO57" s="61">
        <v>12.132999999999999</v>
      </c>
      <c r="AP57" s="62">
        <v>0.63239063378521865</v>
      </c>
      <c r="AQ57" s="61">
        <v>7.51</v>
      </c>
      <c r="AR57" s="61">
        <v>22069</v>
      </c>
      <c r="AS57" s="61">
        <v>30.136300779999999</v>
      </c>
      <c r="AT57" s="62">
        <v>0.30344251748607948</v>
      </c>
      <c r="AU57" s="61">
        <v>3.7108999999999979</v>
      </c>
      <c r="AV57" s="61">
        <v>6021</v>
      </c>
      <c r="AW57" s="61">
        <v>8.8472387159999997</v>
      </c>
      <c r="AX57" s="62">
        <v>3.2539373446270572</v>
      </c>
      <c r="AY57" s="61">
        <v>0.44232046200000003</v>
      </c>
      <c r="AZ57" s="61">
        <v>5819</v>
      </c>
      <c r="BA57" s="61">
        <v>1.8894</v>
      </c>
      <c r="BB57" s="62">
        <v>3.0521324808098735</v>
      </c>
      <c r="BC57" s="61">
        <v>1.0034689923064033</v>
      </c>
      <c r="BD57" s="61">
        <v>9394</v>
      </c>
      <c r="BE57" s="61">
        <v>4.501525</v>
      </c>
      <c r="BF57" s="62">
        <v>6.8874449690264381</v>
      </c>
      <c r="BG57" s="61">
        <v>2.4300000000000002</v>
      </c>
      <c r="BH57" s="61">
        <v>58686</v>
      </c>
      <c r="BI57" s="61">
        <v>16.530999999999999</v>
      </c>
      <c r="BJ57" s="62">
        <v>8.2882841763000981E-2</v>
      </c>
      <c r="BK57" s="61">
        <v>6.65</v>
      </c>
      <c r="BL57" s="61">
        <v>2729</v>
      </c>
      <c r="BM57" s="61">
        <v>5.5759999999999996</v>
      </c>
      <c r="BN57" s="62">
        <v>4.9307137857618226</v>
      </c>
      <c r="BO57" s="61">
        <v>5.4875999999999996</v>
      </c>
      <c r="BP57" s="61">
        <v>3896</v>
      </c>
      <c r="BQ57" s="61">
        <v>9.0690190170000005</v>
      </c>
      <c r="BR57" s="62">
        <v>12.464967866370745</v>
      </c>
    </row>
    <row r="58" spans="1:70">
      <c r="A58" s="62">
        <v>1925</v>
      </c>
      <c r="B58" s="61">
        <v>1732842</v>
      </c>
      <c r="C58" s="62">
        <v>1</v>
      </c>
      <c r="D58" s="61">
        <v>116284</v>
      </c>
      <c r="E58" s="62">
        <v>91.448999999999998</v>
      </c>
      <c r="F58" s="62">
        <v>10.471215799534885</v>
      </c>
      <c r="G58" s="19">
        <v>0.20703933699999999</v>
      </c>
      <c r="H58" s="77">
        <v>45085</v>
      </c>
      <c r="I58" s="77">
        <v>4.3298608209999996</v>
      </c>
      <c r="J58" s="77">
        <v>1.9474141190000001</v>
      </c>
      <c r="K58" s="62">
        <v>4.2004452470000002</v>
      </c>
      <c r="L58" s="61">
        <v>63166</v>
      </c>
      <c r="M58" s="62">
        <v>65.259957029999995</v>
      </c>
      <c r="N58" s="62">
        <v>11.262530033796908</v>
      </c>
      <c r="O58" s="61">
        <v>0.20977000000000001</v>
      </c>
      <c r="P58" s="61">
        <v>40610</v>
      </c>
      <c r="Q58" s="61">
        <v>2.4794499999999999</v>
      </c>
      <c r="R58" s="62">
        <v>0.19064002557342877</v>
      </c>
      <c r="S58" s="61">
        <v>21.534099999999999</v>
      </c>
      <c r="T58" s="61">
        <v>7779</v>
      </c>
      <c r="U58" s="61">
        <v>44.71655621</v>
      </c>
      <c r="V58" s="62">
        <v>2.5929054794710504</v>
      </c>
      <c r="W58" s="61">
        <v>4.7324000000000002</v>
      </c>
      <c r="X58" s="61">
        <v>3425</v>
      </c>
      <c r="Y58" s="61">
        <v>6.1529999999999996</v>
      </c>
      <c r="Z58" s="62">
        <v>3.1211489687142389</v>
      </c>
      <c r="AA58" s="61">
        <v>0.3992888</v>
      </c>
      <c r="AB58" s="61">
        <v>3304</v>
      </c>
      <c r="AC58" s="61">
        <v>0.21696599999999999</v>
      </c>
      <c r="AD58" s="62">
        <v>0.33966907402055474</v>
      </c>
      <c r="AE58" s="61">
        <v>25.140999999999998</v>
      </c>
      <c r="AF58" s="61">
        <v>39165</v>
      </c>
      <c r="AG58" s="61">
        <v>161.66083949465832</v>
      </c>
      <c r="AH58" s="62">
        <v>6.7324005206847726E-2</v>
      </c>
      <c r="AI58" s="61">
        <v>2.4900000000000002</v>
      </c>
      <c r="AJ58" s="61">
        <v>7366</v>
      </c>
      <c r="AK58" s="61">
        <v>5.7329999999999997</v>
      </c>
      <c r="AL58" s="62">
        <v>5.0525835569727233</v>
      </c>
      <c r="AM58" s="61">
        <v>19.842500000000001</v>
      </c>
      <c r="AN58" s="61">
        <v>6378</v>
      </c>
      <c r="AO58" s="61">
        <v>13.45</v>
      </c>
      <c r="AP58" s="62">
        <v>0.67075782815390073</v>
      </c>
      <c r="AQ58" s="61">
        <v>6.97</v>
      </c>
      <c r="AR58" s="61">
        <v>22292</v>
      </c>
      <c r="AS58" s="61">
        <v>31.985906249999999</v>
      </c>
      <c r="AT58" s="62">
        <v>0.30115804175415933</v>
      </c>
      <c r="AU58" s="61">
        <v>3.7346000000000004</v>
      </c>
      <c r="AV58" s="61">
        <v>6045</v>
      </c>
      <c r="AW58" s="61">
        <v>9.1041176289999992</v>
      </c>
      <c r="AX58" s="62">
        <v>3.3426356443362377</v>
      </c>
      <c r="AY58" s="61">
        <v>0.41447141900000001</v>
      </c>
      <c r="AZ58" s="61">
        <v>5943</v>
      </c>
      <c r="BA58" s="61">
        <v>2.0735999999999999</v>
      </c>
      <c r="BB58" s="62">
        <v>3.1980046539238063</v>
      </c>
      <c r="BC58" s="61">
        <v>1.0004311858410975</v>
      </c>
      <c r="BD58" s="61">
        <v>9549</v>
      </c>
      <c r="BE58" s="61">
        <v>4.9957479999999999</v>
      </c>
      <c r="BF58" s="62">
        <v>6.8902031054895607</v>
      </c>
      <c r="BG58" s="61">
        <v>2.44</v>
      </c>
      <c r="BH58" s="61">
        <v>59522</v>
      </c>
      <c r="BI58" s="61">
        <v>17.163</v>
      </c>
      <c r="BJ58" s="62">
        <v>8.2638622187541602E-2</v>
      </c>
      <c r="BK58" s="61">
        <v>4.93</v>
      </c>
      <c r="BL58" s="61">
        <v>2747</v>
      </c>
      <c r="BM58" s="61">
        <v>5.633</v>
      </c>
      <c r="BN58" s="62">
        <v>4.6910817802356268</v>
      </c>
      <c r="BO58" s="61">
        <v>5.1741999999999999</v>
      </c>
      <c r="BP58" s="61">
        <v>3910</v>
      </c>
      <c r="BQ58" s="61">
        <v>9.2851000159999995</v>
      </c>
      <c r="BR58" s="62">
        <v>12.440053972666995</v>
      </c>
    </row>
    <row r="59" spans="1:70">
      <c r="A59" s="62">
        <v>1926</v>
      </c>
      <c r="B59" s="61">
        <v>1746585</v>
      </c>
      <c r="C59" s="62">
        <v>1</v>
      </c>
      <c r="D59" s="61">
        <v>117857</v>
      </c>
      <c r="E59" s="62">
        <v>97.885000000000005</v>
      </c>
      <c r="F59" s="62">
        <v>10.566659539314138</v>
      </c>
      <c r="G59" s="19">
        <v>0.205761317</v>
      </c>
      <c r="H59" s="77">
        <v>45264.6</v>
      </c>
      <c r="I59" s="77">
        <v>4.1767800399999997</v>
      </c>
      <c r="J59" s="77">
        <v>1.9392924949999999</v>
      </c>
      <c r="K59" s="62">
        <v>4.2023869559999998</v>
      </c>
      <c r="L59" s="61">
        <v>63630</v>
      </c>
      <c r="M59" s="62">
        <v>67.502557780000004</v>
      </c>
      <c r="N59" s="62">
        <v>11.500508414714544</v>
      </c>
      <c r="O59" s="61">
        <v>0.30837999999999999</v>
      </c>
      <c r="P59" s="61">
        <v>40870</v>
      </c>
      <c r="Q59" s="61">
        <v>3.23766</v>
      </c>
      <c r="R59" s="62">
        <v>0.23933481920666552</v>
      </c>
      <c r="S59" s="61">
        <v>21.017199999999999</v>
      </c>
      <c r="T59" s="61">
        <v>7844</v>
      </c>
      <c r="U59" s="61">
        <v>55.235214900000003</v>
      </c>
      <c r="V59" s="62">
        <v>3.1364660294259252</v>
      </c>
      <c r="W59" s="61">
        <v>3.8130999999999999</v>
      </c>
      <c r="X59" s="61">
        <v>3452</v>
      </c>
      <c r="Y59" s="61">
        <v>5.5289999999999999</v>
      </c>
      <c r="Z59" s="62">
        <v>2.648139896867856</v>
      </c>
      <c r="AA59" s="61">
        <v>0.39688530000000005</v>
      </c>
      <c r="AB59" s="61">
        <v>3339</v>
      </c>
      <c r="AC59" s="61">
        <v>0.226325</v>
      </c>
      <c r="AD59" s="62">
        <v>0.34111226595374128</v>
      </c>
      <c r="AE59" s="61">
        <v>25.710999999999999</v>
      </c>
      <c r="AF59" s="61">
        <v>39502</v>
      </c>
      <c r="AG59" s="61">
        <v>173.30666253837225</v>
      </c>
      <c r="AH59" s="62">
        <v>7.1634106072433867E-2</v>
      </c>
      <c r="AI59" s="61">
        <v>2.4939</v>
      </c>
      <c r="AJ59" s="61">
        <v>7471</v>
      </c>
      <c r="AK59" s="61">
        <v>5.8490000000000002</v>
      </c>
      <c r="AL59" s="62">
        <v>4.8277335886602835</v>
      </c>
      <c r="AM59" s="61">
        <v>19.5107</v>
      </c>
      <c r="AN59" s="61">
        <v>6457</v>
      </c>
      <c r="AO59" s="61">
        <v>14.202999999999999</v>
      </c>
      <c r="AP59" s="62">
        <v>0.71311295681186793</v>
      </c>
      <c r="AQ59" s="61">
        <v>6.72</v>
      </c>
      <c r="AR59" s="61">
        <v>22518</v>
      </c>
      <c r="AS59" s="61">
        <v>31.223078130000001</v>
      </c>
      <c r="AT59" s="62">
        <v>0.29698061436993384</v>
      </c>
      <c r="AU59" s="61">
        <v>3.7415000000000007</v>
      </c>
      <c r="AV59" s="61">
        <v>6064</v>
      </c>
      <c r="AW59" s="61">
        <v>9.2655270860000005</v>
      </c>
      <c r="AX59" s="62">
        <v>3.1776293196734051</v>
      </c>
      <c r="AY59" s="61">
        <v>0.412574518</v>
      </c>
      <c r="AZ59" s="61">
        <v>6064</v>
      </c>
      <c r="BA59" s="61">
        <v>1.9978</v>
      </c>
      <c r="BB59" s="62">
        <v>3.0088590327735307</v>
      </c>
      <c r="BC59" s="61">
        <v>1.000658433249078</v>
      </c>
      <c r="BD59" s="61">
        <v>9713</v>
      </c>
      <c r="BE59" s="61">
        <v>5.3453149999999994</v>
      </c>
      <c r="BF59" s="62">
        <v>6.9951543309607258</v>
      </c>
      <c r="BG59" s="61">
        <v>2.12</v>
      </c>
      <c r="BH59" s="61">
        <v>60490</v>
      </c>
      <c r="BI59" s="61">
        <v>16.657</v>
      </c>
      <c r="BJ59" s="62">
        <v>7.948422686029126E-2</v>
      </c>
      <c r="BK59" s="61">
        <v>3.9649999999999999</v>
      </c>
      <c r="BL59" s="61">
        <v>2763</v>
      </c>
      <c r="BM59" s="61">
        <v>4.6459999999999999</v>
      </c>
      <c r="BN59" s="62">
        <v>3.8121478181189556</v>
      </c>
      <c r="BO59" s="61">
        <v>5.1779000000000002</v>
      </c>
      <c r="BP59" s="61">
        <v>3932</v>
      </c>
      <c r="BQ59" s="61">
        <v>9.1958523149999998</v>
      </c>
      <c r="BR59" s="62">
        <v>11.966207517662212</v>
      </c>
    </row>
    <row r="60" spans="1:70">
      <c r="A60" s="62">
        <v>1927</v>
      </c>
      <c r="B60" s="61">
        <v>1760438</v>
      </c>
      <c r="C60" s="62">
        <v>1</v>
      </c>
      <c r="D60" s="61">
        <v>119502</v>
      </c>
      <c r="E60" s="62">
        <v>96.465999999999994</v>
      </c>
      <c r="F60" s="62">
        <v>10.357406065707991</v>
      </c>
      <c r="G60" s="19">
        <v>0.205761317</v>
      </c>
      <c r="H60" s="77">
        <v>45429</v>
      </c>
      <c r="I60" s="77">
        <v>4.4170587340000003</v>
      </c>
      <c r="J60" s="77">
        <v>1.904423252</v>
      </c>
      <c r="K60" s="62">
        <v>4.1841004179999999</v>
      </c>
      <c r="L60" s="61">
        <v>64023</v>
      </c>
      <c r="M60" s="62">
        <v>75.894668589999995</v>
      </c>
      <c r="N60" s="62">
        <v>11.725275662158156</v>
      </c>
      <c r="O60" s="61">
        <v>0.25484000000000001</v>
      </c>
      <c r="P60" s="61">
        <v>40940</v>
      </c>
      <c r="Q60" s="61">
        <v>3.0450599999999999</v>
      </c>
      <c r="R60" s="62">
        <v>0.22958674365066595</v>
      </c>
      <c r="S60" s="61">
        <v>35.930499999999995</v>
      </c>
      <c r="T60" s="61">
        <v>7904</v>
      </c>
      <c r="U60" s="61">
        <v>70.110252669999994</v>
      </c>
      <c r="V60" s="62">
        <v>3.9676162906282926</v>
      </c>
      <c r="W60" s="61">
        <v>3.7418</v>
      </c>
      <c r="X60" s="61">
        <v>3475</v>
      </c>
      <c r="Y60" s="61">
        <v>5.3179999999999996</v>
      </c>
      <c r="Z60" s="62">
        <v>2.498440252141902</v>
      </c>
      <c r="AA60" s="61">
        <v>0.39885229999999999</v>
      </c>
      <c r="AB60" s="61">
        <v>3368</v>
      </c>
      <c r="AC60" s="61">
        <v>0.25327899999999998</v>
      </c>
      <c r="AD60" s="62">
        <v>0.35392000540468038</v>
      </c>
      <c r="AE60" s="61">
        <v>19.395</v>
      </c>
      <c r="AF60" s="61">
        <v>39848</v>
      </c>
      <c r="AG60" s="61">
        <v>152.21340004753307</v>
      </c>
      <c r="AH60" s="62">
        <v>6.20504003942281E-2</v>
      </c>
      <c r="AI60" s="61">
        <v>2.4933999999999998</v>
      </c>
      <c r="AJ60" s="61">
        <v>7576</v>
      </c>
      <c r="AK60" s="61">
        <v>6.032</v>
      </c>
      <c r="AL60" s="62">
        <v>4.7577945591871025</v>
      </c>
      <c r="AM60" s="61">
        <v>19.884699999999999</v>
      </c>
      <c r="AN60" s="61">
        <v>6538</v>
      </c>
      <c r="AO60" s="61">
        <v>15.343999999999999</v>
      </c>
      <c r="AP60" s="62">
        <v>0.65419217205549529</v>
      </c>
      <c r="AQ60" s="61">
        <v>5.86</v>
      </c>
      <c r="AR60" s="61">
        <v>22747</v>
      </c>
      <c r="AS60" s="61">
        <v>33.484843750000003</v>
      </c>
      <c r="AT60" s="62">
        <v>0.29068154504472504</v>
      </c>
      <c r="AU60" s="61">
        <v>3.7058695652173905</v>
      </c>
      <c r="AV60" s="61">
        <v>6081</v>
      </c>
      <c r="AW60" s="61">
        <v>9.4864237619999994</v>
      </c>
      <c r="AX60" s="62">
        <v>3.1528332243746648</v>
      </c>
      <c r="AY60" s="61">
        <v>0.41433834400000003</v>
      </c>
      <c r="AZ60" s="61">
        <v>6188</v>
      </c>
      <c r="BA60" s="61">
        <v>2.0819999999999999</v>
      </c>
      <c r="BB60" s="62">
        <v>3.0891103937592619</v>
      </c>
      <c r="BC60" s="61">
        <v>1.0010270537571548</v>
      </c>
      <c r="BD60" s="61">
        <v>9905</v>
      </c>
      <c r="BE60" s="61">
        <v>5.5609999999999999</v>
      </c>
      <c r="BF60" s="62">
        <v>6.6211281239903403</v>
      </c>
      <c r="BG60" s="61">
        <v>2.11</v>
      </c>
      <c r="BH60" s="61">
        <v>61430</v>
      </c>
      <c r="BI60" s="61">
        <v>16.145</v>
      </c>
      <c r="BJ60" s="62">
        <v>7.5944161464699483E-2</v>
      </c>
      <c r="BK60" s="61">
        <v>3.758</v>
      </c>
      <c r="BL60" s="61">
        <v>2775</v>
      </c>
      <c r="BM60" s="61">
        <v>4.218</v>
      </c>
      <c r="BN60" s="62">
        <v>3.3341220308228765</v>
      </c>
      <c r="BO60" s="61">
        <v>5.1916000000000002</v>
      </c>
      <c r="BP60" s="61">
        <v>3956</v>
      </c>
      <c r="BQ60" s="61">
        <v>9.5900557719999995</v>
      </c>
      <c r="BR60" s="62">
        <v>11.748428423186356</v>
      </c>
    </row>
    <row r="61" spans="1:70">
      <c r="A61" s="62">
        <v>1928</v>
      </c>
      <c r="B61" s="61">
        <v>1774400</v>
      </c>
      <c r="C61" s="62">
        <v>1</v>
      </c>
      <c r="D61" s="61">
        <v>120971</v>
      </c>
      <c r="E61" s="62">
        <v>98.305000000000007</v>
      </c>
      <c r="F61" s="62">
        <v>10.363430040230313</v>
      </c>
      <c r="G61" s="19">
        <v>0.20533880900000001</v>
      </c>
      <c r="H61" s="77">
        <v>45626.2</v>
      </c>
      <c r="I61" s="77">
        <v>4.4170587340000003</v>
      </c>
      <c r="J61" s="77">
        <v>1.8876585560000001</v>
      </c>
      <c r="K61" s="62">
        <v>4.2016806720000002</v>
      </c>
      <c r="L61" s="61">
        <v>64393</v>
      </c>
      <c r="M61" s="62">
        <v>81.088301000000001</v>
      </c>
      <c r="N61" s="62">
        <v>12.132598634763747</v>
      </c>
      <c r="O61" s="61">
        <v>0.25503999999999999</v>
      </c>
      <c r="P61" s="61">
        <v>41050</v>
      </c>
      <c r="Q61" s="61">
        <v>3.3036900000000005</v>
      </c>
      <c r="R61" s="62">
        <v>0.23473111882362493</v>
      </c>
      <c r="S61" s="61">
        <v>35.898499999999999</v>
      </c>
      <c r="T61" s="61">
        <v>7968</v>
      </c>
      <c r="U61" s="61">
        <v>79.721456790000005</v>
      </c>
      <c r="V61" s="62">
        <v>4.1933190522693016</v>
      </c>
      <c r="W61" s="61">
        <v>3.7393000000000001</v>
      </c>
      <c r="X61" s="61">
        <v>3497</v>
      </c>
      <c r="Y61" s="61">
        <v>5.4370000000000003</v>
      </c>
      <c r="Z61" s="62">
        <v>2.4698471954863512</v>
      </c>
      <c r="AA61" s="61">
        <v>0.39640949999999997</v>
      </c>
      <c r="AB61" s="61">
        <v>3396</v>
      </c>
      <c r="AC61" s="61">
        <v>0.27340500000000001</v>
      </c>
      <c r="AD61" s="62">
        <v>0.35764473309983086</v>
      </c>
      <c r="AE61" s="61">
        <v>19.021999999999998</v>
      </c>
      <c r="AF61" s="61">
        <v>40186</v>
      </c>
      <c r="AG61" s="61">
        <v>153.83277553341031</v>
      </c>
      <c r="AH61" s="62">
        <v>5.8840619300584165E-2</v>
      </c>
      <c r="AI61" s="61">
        <v>2.4861</v>
      </c>
      <c r="AJ61" s="61">
        <v>7679</v>
      </c>
      <c r="AK61" s="61">
        <v>6.3079999999999998</v>
      </c>
      <c r="AL61" s="62">
        <v>4.7731674123860834</v>
      </c>
      <c r="AM61" s="61">
        <v>22.383900000000001</v>
      </c>
      <c r="AN61" s="61">
        <v>6619</v>
      </c>
      <c r="AO61" s="61">
        <v>18.248999999999999</v>
      </c>
      <c r="AP61" s="62">
        <v>0.86247825242309917</v>
      </c>
      <c r="AQ61" s="61">
        <v>6.03</v>
      </c>
      <c r="AR61" s="61">
        <v>22977</v>
      </c>
      <c r="AS61" s="61">
        <v>32.702300780000002</v>
      </c>
      <c r="AT61" s="62">
        <v>0.284816773766424</v>
      </c>
      <c r="AU61" s="61">
        <v>3.7361875000000007</v>
      </c>
      <c r="AV61" s="61">
        <v>6097</v>
      </c>
      <c r="AW61" s="61">
        <v>9.8289385229999997</v>
      </c>
      <c r="AX61" s="62">
        <v>3.1945379036485666</v>
      </c>
      <c r="AY61" s="61">
        <v>0.41514142599999998</v>
      </c>
      <c r="AZ61" s="61">
        <v>6304</v>
      </c>
      <c r="BA61" s="61">
        <v>2.0941999999999998</v>
      </c>
      <c r="BB61" s="62">
        <v>3.1024959880320715</v>
      </c>
      <c r="BC61" s="61">
        <v>1.0021325380409511</v>
      </c>
      <c r="BD61" s="61">
        <v>10107</v>
      </c>
      <c r="BE61" s="61">
        <v>6.05</v>
      </c>
      <c r="BF61" s="62">
        <v>6.6163022681626718</v>
      </c>
      <c r="BG61" s="61">
        <v>2.15</v>
      </c>
      <c r="BH61" s="61">
        <v>62361</v>
      </c>
      <c r="BI61" s="61">
        <v>16.969000000000001</v>
      </c>
      <c r="BJ61" s="62">
        <v>7.3740036279897475E-2</v>
      </c>
      <c r="BK61" s="61">
        <v>3.75</v>
      </c>
      <c r="BL61" s="61">
        <v>2785</v>
      </c>
      <c r="BM61" s="61">
        <v>4.2210000000000001</v>
      </c>
      <c r="BN61" s="62">
        <v>3.1950427837039199</v>
      </c>
      <c r="BO61" s="61">
        <v>5.1921999999999997</v>
      </c>
      <c r="BP61" s="61">
        <v>3988</v>
      </c>
      <c r="BQ61" s="61">
        <v>10.291780409999999</v>
      </c>
      <c r="BR61" s="62">
        <v>11.858099425919789</v>
      </c>
    </row>
    <row r="62" spans="1:70">
      <c r="A62" s="62">
        <v>1929</v>
      </c>
      <c r="B62" s="61">
        <v>1788473</v>
      </c>
      <c r="C62" s="62">
        <v>1</v>
      </c>
      <c r="D62" s="61">
        <v>122245</v>
      </c>
      <c r="E62" s="62">
        <v>104.6</v>
      </c>
      <c r="F62" s="62">
        <v>10.353995965462847</v>
      </c>
      <c r="G62" s="19">
        <v>0.205761317</v>
      </c>
      <c r="H62" s="77">
        <v>45730</v>
      </c>
      <c r="I62" s="77">
        <v>4.5061943790000001</v>
      </c>
      <c r="J62" s="77">
        <v>1.87216833</v>
      </c>
      <c r="K62" s="62">
        <v>4.1841004179999999</v>
      </c>
      <c r="L62" s="61">
        <v>64739</v>
      </c>
      <c r="M62" s="62">
        <v>81.127709190000004</v>
      </c>
      <c r="N62" s="62">
        <v>12.328334402192702</v>
      </c>
      <c r="O62" s="61">
        <v>0.25536000000000003</v>
      </c>
      <c r="P62" s="61">
        <v>41230</v>
      </c>
      <c r="Q62" s="61">
        <v>3.4642599999999999</v>
      </c>
      <c r="R62" s="62">
        <v>0.22603194016701639</v>
      </c>
      <c r="S62" s="61">
        <v>35.939</v>
      </c>
      <c r="T62" s="61">
        <v>8032</v>
      </c>
      <c r="U62" s="61">
        <v>89.484653519999995</v>
      </c>
      <c r="V62" s="62">
        <v>4.5560182052867981</v>
      </c>
      <c r="W62" s="61">
        <v>3.7481</v>
      </c>
      <c r="X62" s="61">
        <v>3518</v>
      </c>
      <c r="Y62" s="61">
        <v>5.8019999999999996</v>
      </c>
      <c r="Z62" s="62">
        <v>2.4694511542446387</v>
      </c>
      <c r="AA62" s="61">
        <v>0.3996519</v>
      </c>
      <c r="AB62" s="61">
        <v>3424</v>
      </c>
      <c r="AC62" s="61">
        <v>0.26520500000000002</v>
      </c>
      <c r="AD62" s="62">
        <v>0.34273859851002036</v>
      </c>
      <c r="AE62" s="61">
        <v>19.108000000000001</v>
      </c>
      <c r="AF62" s="61">
        <v>40469</v>
      </c>
      <c r="AG62" s="61">
        <v>157.01938780876014</v>
      </c>
      <c r="AH62" s="62">
        <v>5.8110408883146371E-2</v>
      </c>
      <c r="AI62" s="61">
        <v>2.4899</v>
      </c>
      <c r="AJ62" s="61">
        <v>7782</v>
      </c>
      <c r="AK62" s="61">
        <v>6.4889999999999999</v>
      </c>
      <c r="AL62" s="62">
        <v>4.823019497577417</v>
      </c>
      <c r="AM62" s="61">
        <v>22.3644</v>
      </c>
      <c r="AN62" s="61">
        <v>6701</v>
      </c>
      <c r="AO62" s="61">
        <v>20.303999999999998</v>
      </c>
      <c r="AP62" s="62">
        <v>0.86465926856291697</v>
      </c>
      <c r="AQ62" s="61">
        <v>6.82</v>
      </c>
      <c r="AR62" s="61">
        <v>23210</v>
      </c>
      <c r="AS62" s="61">
        <v>35.205902340000002</v>
      </c>
      <c r="AT62" s="62">
        <v>0.28412400895918982</v>
      </c>
      <c r="AU62" s="61">
        <v>3.7095652173913058</v>
      </c>
      <c r="AV62" s="61">
        <v>6113</v>
      </c>
      <c r="AW62" s="61">
        <v>10.31570018</v>
      </c>
      <c r="AX62" s="62">
        <v>3.1159975074250772</v>
      </c>
      <c r="AY62" s="61">
        <v>0.43658322199999999</v>
      </c>
      <c r="AZ62" s="61">
        <v>6396</v>
      </c>
      <c r="BA62" s="61">
        <v>2.0615999999999999</v>
      </c>
      <c r="BB62" s="62">
        <v>3.1198818632113037</v>
      </c>
      <c r="BC62" s="61">
        <v>1.0093445114873498</v>
      </c>
      <c r="BD62" s="61">
        <v>10305</v>
      </c>
      <c r="BE62" s="61">
        <v>6.1390000000000002</v>
      </c>
      <c r="BF62" s="62">
        <v>6.7226334534323389</v>
      </c>
      <c r="BG62" s="61">
        <v>2.17</v>
      </c>
      <c r="BH62" s="61">
        <v>63244</v>
      </c>
      <c r="BI62" s="61">
        <v>17.193000000000001</v>
      </c>
      <c r="BJ62" s="62">
        <v>7.2411794609853891E-2</v>
      </c>
      <c r="BK62" s="61">
        <v>3.73</v>
      </c>
      <c r="BL62" s="61">
        <v>2795</v>
      </c>
      <c r="BM62" s="61">
        <v>4.3449999999999998</v>
      </c>
      <c r="BN62" s="62">
        <v>3.0043348381903248</v>
      </c>
      <c r="BO62" s="61">
        <v>5.1868999999999996</v>
      </c>
      <c r="BP62" s="61">
        <v>4022</v>
      </c>
      <c r="BQ62" s="61">
        <v>10.475329779999999</v>
      </c>
      <c r="BR62" s="62">
        <v>11.484015613149671</v>
      </c>
    </row>
    <row r="63" spans="1:70">
      <c r="A63" s="62">
        <v>1930</v>
      </c>
      <c r="B63" s="61">
        <v>1818881</v>
      </c>
      <c r="C63" s="62">
        <v>1</v>
      </c>
      <c r="D63" s="61">
        <v>123668</v>
      </c>
      <c r="E63" s="62">
        <v>92.2</v>
      </c>
      <c r="F63" s="62">
        <v>9.989289949094486</v>
      </c>
      <c r="G63" s="19">
        <v>0.205761317</v>
      </c>
      <c r="H63" s="77">
        <v>45890.9</v>
      </c>
      <c r="I63" s="77">
        <v>4.4325605860000001</v>
      </c>
      <c r="J63" s="77">
        <v>1.8562802819999999</v>
      </c>
      <c r="K63" s="62">
        <v>4.2016806720000002</v>
      </c>
      <c r="L63" s="61">
        <v>65084</v>
      </c>
      <c r="M63" s="62">
        <v>75.078094309999997</v>
      </c>
      <c r="N63" s="62">
        <v>12.229727087652096</v>
      </c>
      <c r="O63" s="61">
        <v>0.25478000000000001</v>
      </c>
      <c r="P63" s="61">
        <v>41610</v>
      </c>
      <c r="Q63" s="61">
        <v>3.3408300000000004</v>
      </c>
      <c r="R63" s="62">
        <v>0.22387479489932549</v>
      </c>
      <c r="S63" s="61">
        <v>35.835999999999999</v>
      </c>
      <c r="T63" s="61">
        <v>8076</v>
      </c>
      <c r="U63" s="61">
        <v>90.645237409999993</v>
      </c>
      <c r="V63" s="62">
        <v>4.5217741016808413</v>
      </c>
      <c r="W63" s="61">
        <v>3.7362000000000002</v>
      </c>
      <c r="X63" s="61">
        <v>3542</v>
      </c>
      <c r="Y63" s="61">
        <v>5.7050000000000001</v>
      </c>
      <c r="Z63" s="62">
        <v>2.2903620339285196</v>
      </c>
      <c r="AA63" s="61">
        <v>0.39679530000000002</v>
      </c>
      <c r="AB63" s="61">
        <v>3449</v>
      </c>
      <c r="AC63" s="61">
        <v>0.24011199999999999</v>
      </c>
      <c r="AD63" s="62">
        <v>0.31412927401343987</v>
      </c>
      <c r="AE63" s="61">
        <v>19.093</v>
      </c>
      <c r="AF63" s="61">
        <v>40791</v>
      </c>
      <c r="AG63" s="61">
        <v>138.12654118449584</v>
      </c>
      <c r="AH63" s="62">
        <v>5.3722057497752503E-2</v>
      </c>
      <c r="AI63" s="61">
        <v>2.4860000000000002</v>
      </c>
      <c r="AJ63" s="61">
        <v>7884</v>
      </c>
      <c r="AK63" s="61">
        <v>6.2480000000000002</v>
      </c>
      <c r="AL63" s="62">
        <v>4.7066829671707948</v>
      </c>
      <c r="AM63" s="61">
        <v>22.251899999999999</v>
      </c>
      <c r="AN63" s="61">
        <v>6784</v>
      </c>
      <c r="AO63" s="61">
        <v>19.876999999999999</v>
      </c>
      <c r="AP63" s="62">
        <v>0.85730410094523102</v>
      </c>
      <c r="AQ63" s="61">
        <v>8.68</v>
      </c>
      <c r="AR63" s="61">
        <v>23445</v>
      </c>
      <c r="AS63" s="61">
        <v>35.229167969999999</v>
      </c>
      <c r="AT63" s="62">
        <v>0.2994387607702807</v>
      </c>
      <c r="AU63" s="61">
        <v>3.7291012000000006</v>
      </c>
      <c r="AV63" s="61">
        <v>6131</v>
      </c>
      <c r="AW63" s="61">
        <v>10.41643549</v>
      </c>
      <c r="AX63" s="62">
        <v>3.0262342391526458</v>
      </c>
      <c r="AY63" s="61">
        <v>0.530712819</v>
      </c>
      <c r="AZ63" s="61">
        <v>6469</v>
      </c>
      <c r="BA63" s="61">
        <v>1.8857999999999999</v>
      </c>
      <c r="BB63" s="62">
        <v>3.1582971855793165</v>
      </c>
      <c r="BC63" s="61">
        <v>1.0010380764853153</v>
      </c>
      <c r="BD63" s="61">
        <v>10488</v>
      </c>
      <c r="BE63" s="61">
        <v>5.72</v>
      </c>
      <c r="BF63" s="62">
        <v>6.4805350814802818</v>
      </c>
      <c r="BG63" s="61">
        <v>2.02</v>
      </c>
      <c r="BH63" s="61">
        <v>64203</v>
      </c>
      <c r="BI63" s="61">
        <v>14.454000000000001</v>
      </c>
      <c r="BJ63" s="62">
        <v>6.5752645226101566E-2</v>
      </c>
      <c r="BK63" s="61">
        <v>3.74</v>
      </c>
      <c r="BL63" s="61">
        <v>2807</v>
      </c>
      <c r="BM63" s="61">
        <v>4.3769999999999998</v>
      </c>
      <c r="BN63" s="62">
        <v>2.8138743145331535</v>
      </c>
      <c r="BO63" s="61">
        <v>5.1593999999999998</v>
      </c>
      <c r="BP63" s="61">
        <v>4051</v>
      </c>
      <c r="BQ63" s="61">
        <v>10.305281770000001</v>
      </c>
      <c r="BR63" s="62">
        <v>11.238631329685349</v>
      </c>
    </row>
    <row r="64" spans="1:70">
      <c r="A64" s="62">
        <v>1931</v>
      </c>
      <c r="B64" s="61">
        <v>1849507</v>
      </c>
      <c r="C64" s="62">
        <v>1</v>
      </c>
      <c r="D64" s="61">
        <v>124633</v>
      </c>
      <c r="E64" s="62">
        <v>77.400000000000006</v>
      </c>
      <c r="F64" s="62">
        <v>8.9666090292655287</v>
      </c>
      <c r="G64" s="19">
        <v>0.22075055199999999</v>
      </c>
      <c r="H64" s="77">
        <v>46073.599999999999</v>
      </c>
      <c r="I64" s="77">
        <v>4.1457763380000001</v>
      </c>
      <c r="J64" s="77">
        <v>1.8208373339999999</v>
      </c>
      <c r="K64" s="62">
        <v>4.2372881360000001</v>
      </c>
      <c r="L64" s="61">
        <v>65423</v>
      </c>
      <c r="M64" s="62">
        <v>61.451109969999997</v>
      </c>
      <c r="N64" s="62">
        <v>11.482320629381524</v>
      </c>
      <c r="O64" s="61">
        <v>0.25509999999999999</v>
      </c>
      <c r="P64" s="61">
        <v>41860</v>
      </c>
      <c r="Q64" s="61">
        <v>2.9878500000000003</v>
      </c>
      <c r="R64" s="62">
        <v>0.20837889977162244</v>
      </c>
      <c r="S64" s="61">
        <v>35.897500000000001</v>
      </c>
      <c r="T64" s="61">
        <v>8126</v>
      </c>
      <c r="U64" s="61">
        <v>82.336783229999995</v>
      </c>
      <c r="V64" s="62">
        <v>4.2362627337937582</v>
      </c>
      <c r="W64" s="61">
        <v>3.9906999999999999</v>
      </c>
      <c r="X64" s="61">
        <v>3569</v>
      </c>
      <c r="Y64" s="61">
        <v>5.3689999999999998</v>
      </c>
      <c r="Z64" s="62">
        <v>2.1321796347939737</v>
      </c>
      <c r="AA64" s="61">
        <v>0.51817500000000005</v>
      </c>
      <c r="AB64" s="61">
        <v>3476</v>
      </c>
      <c r="AC64" s="61">
        <v>0.213148</v>
      </c>
      <c r="AD64" s="62">
        <v>0.285881061189452</v>
      </c>
      <c r="AE64" s="61">
        <v>19.207000000000001</v>
      </c>
      <c r="AF64" s="61">
        <v>41132</v>
      </c>
      <c r="AG64" s="61">
        <v>123.07884779172421</v>
      </c>
      <c r="AH64" s="62">
        <v>4.7057852180084653E-2</v>
      </c>
      <c r="AI64" s="61">
        <v>2.4857</v>
      </c>
      <c r="AJ64" s="61">
        <v>7999</v>
      </c>
      <c r="AK64" s="61">
        <v>5.774</v>
      </c>
      <c r="AL64" s="62">
        <v>4.5155039073022003</v>
      </c>
      <c r="AM64" s="61">
        <v>23.5655</v>
      </c>
      <c r="AN64" s="61">
        <v>6869</v>
      </c>
      <c r="AO64" s="61">
        <v>19.190999999999999</v>
      </c>
      <c r="AP64" s="62">
        <v>0.786868295063746</v>
      </c>
      <c r="AQ64" s="61">
        <v>10.55</v>
      </c>
      <c r="AR64" s="61">
        <v>23675</v>
      </c>
      <c r="AS64" s="61">
        <v>34.575914060000002</v>
      </c>
      <c r="AT64" s="62">
        <v>0.30152178599481716</v>
      </c>
      <c r="AU64" s="61">
        <v>5.3670833333333334</v>
      </c>
      <c r="AV64" s="61">
        <v>6152</v>
      </c>
      <c r="AW64" s="61">
        <v>9.7449985269999999</v>
      </c>
      <c r="AX64" s="62">
        <v>2.8556591276450689</v>
      </c>
      <c r="AY64" s="61">
        <v>0.55234498899999995</v>
      </c>
      <c r="AZ64" s="61">
        <v>6527</v>
      </c>
      <c r="BA64" s="61">
        <v>1.5498000000000001</v>
      </c>
      <c r="BB64" s="62">
        <v>2.7841194489553822</v>
      </c>
      <c r="BC64" s="61">
        <v>1.2090962730816479</v>
      </c>
      <c r="BD64" s="61">
        <v>10657</v>
      </c>
      <c r="BE64" s="61">
        <v>4.6929999999999996</v>
      </c>
      <c r="BF64" s="62">
        <v>6.2872700761481726</v>
      </c>
      <c r="BG64" s="61">
        <v>2.0499999999999998</v>
      </c>
      <c r="BH64" s="61">
        <v>65205</v>
      </c>
      <c r="BI64" s="61">
        <v>12.986000000000001</v>
      </c>
      <c r="BJ64" s="62">
        <v>5.8577605466769697E-2</v>
      </c>
      <c r="BK64" s="61">
        <v>5.4329999999999998</v>
      </c>
      <c r="BL64" s="61">
        <v>2824</v>
      </c>
      <c r="BM64" s="61">
        <v>3.8420000000000001</v>
      </c>
      <c r="BN64" s="62">
        <v>2.6802853924490897</v>
      </c>
      <c r="BO64" s="61">
        <v>5.1543999999999999</v>
      </c>
      <c r="BP64" s="61">
        <v>4080</v>
      </c>
      <c r="BQ64" s="61">
        <v>9.914743691</v>
      </c>
      <c r="BR64" s="62">
        <v>11.094989808505733</v>
      </c>
    </row>
    <row r="65" spans="1:70">
      <c r="A65" s="62">
        <v>1932</v>
      </c>
      <c r="B65" s="61">
        <v>1880649</v>
      </c>
      <c r="C65" s="62">
        <v>1</v>
      </c>
      <c r="D65" s="61">
        <v>125436</v>
      </c>
      <c r="E65" s="62">
        <v>59.5</v>
      </c>
      <c r="F65" s="62">
        <v>7.9312628589214356</v>
      </c>
      <c r="G65" s="19">
        <v>0.28571428599999998</v>
      </c>
      <c r="H65" s="77">
        <v>46335</v>
      </c>
      <c r="I65" s="77">
        <v>4.0556718280000004</v>
      </c>
      <c r="J65" s="77">
        <v>1.7803105910000001</v>
      </c>
      <c r="K65" s="62">
        <v>4.2016806720000002</v>
      </c>
      <c r="L65" s="61">
        <v>65716</v>
      </c>
      <c r="M65" s="62">
        <v>50.906212400000001</v>
      </c>
      <c r="N65" s="62">
        <v>10.364605986699473</v>
      </c>
      <c r="O65" s="61">
        <v>0.25461</v>
      </c>
      <c r="P65" s="61">
        <v>41860</v>
      </c>
      <c r="Q65" s="61">
        <v>2.6622399999999997</v>
      </c>
      <c r="R65" s="62">
        <v>0.20365033600616328</v>
      </c>
      <c r="S65" s="61">
        <v>35.936</v>
      </c>
      <c r="T65" s="61">
        <v>8186</v>
      </c>
      <c r="U65" s="61">
        <v>70.724011820000001</v>
      </c>
      <c r="V65" s="62">
        <v>3.7979028272725062</v>
      </c>
      <c r="W65" s="61">
        <v>5.3102</v>
      </c>
      <c r="X65" s="61">
        <v>3603</v>
      </c>
      <c r="Y65" s="61">
        <v>5.1120000000000001</v>
      </c>
      <c r="Z65" s="62">
        <v>2.0858646318696246</v>
      </c>
      <c r="AA65" s="61">
        <v>0.64883000000000002</v>
      </c>
      <c r="AB65" s="61">
        <v>3503</v>
      </c>
      <c r="AC65" s="61">
        <v>0.214896</v>
      </c>
      <c r="AD65" s="62">
        <v>0.28954071250028446</v>
      </c>
      <c r="AE65" s="61">
        <v>19.510999999999999</v>
      </c>
      <c r="AF65" s="61">
        <v>41431</v>
      </c>
      <c r="AG65" s="61">
        <v>115.52682686147571</v>
      </c>
      <c r="AH65" s="62">
        <v>4.2295999927038933E-2</v>
      </c>
      <c r="AI65" s="61">
        <v>2.4817</v>
      </c>
      <c r="AJ65" s="61">
        <v>8123</v>
      </c>
      <c r="AK65" s="61">
        <v>5.2329999999999997</v>
      </c>
      <c r="AL65" s="62">
        <v>4.1396684259505312</v>
      </c>
      <c r="AM65" s="61">
        <v>31.289100000000001</v>
      </c>
      <c r="AN65" s="61">
        <v>6954</v>
      </c>
      <c r="AO65" s="61">
        <v>19.507999999999999</v>
      </c>
      <c r="AP65" s="62">
        <v>0.78453440894976012</v>
      </c>
      <c r="AQ65" s="61">
        <v>12.41</v>
      </c>
      <c r="AR65" s="61">
        <v>23897</v>
      </c>
      <c r="AS65" s="61">
        <v>34.595632809999998</v>
      </c>
      <c r="AT65" s="62">
        <v>0.29352833581982807</v>
      </c>
      <c r="AU65" s="61">
        <v>5.5777999999999999</v>
      </c>
      <c r="AV65" s="61">
        <v>6176</v>
      </c>
      <c r="AW65" s="61">
        <v>9.1314894389999992</v>
      </c>
      <c r="AX65" s="62">
        <v>2.7932616624938582</v>
      </c>
      <c r="AY65" s="61">
        <v>0.71698640700000005</v>
      </c>
      <c r="AZ65" s="61">
        <v>6579</v>
      </c>
      <c r="BA65" s="61">
        <v>1.4570000000000001</v>
      </c>
      <c r="BB65" s="62">
        <v>2.4762427968466483</v>
      </c>
      <c r="BC65" s="61">
        <v>1.1547490787989223</v>
      </c>
      <c r="BD65" s="61">
        <v>10794</v>
      </c>
      <c r="BE65" s="61">
        <v>3.8140000000000001</v>
      </c>
      <c r="BF65" s="62">
        <v>5.5013257805312019</v>
      </c>
      <c r="BG65" s="61">
        <v>3.56</v>
      </c>
      <c r="BH65" s="61">
        <v>66189</v>
      </c>
      <c r="BI65" s="61">
        <v>14.259</v>
      </c>
      <c r="BJ65" s="62">
        <v>5.9292266304829526E-2</v>
      </c>
      <c r="BK65" s="61">
        <v>5.95</v>
      </c>
      <c r="BL65" s="61">
        <v>2842</v>
      </c>
      <c r="BM65" s="61">
        <v>3.8620000000000001</v>
      </c>
      <c r="BN65" s="62">
        <v>2.5656687873678368</v>
      </c>
      <c r="BO65" s="61">
        <v>5.1532999999999998</v>
      </c>
      <c r="BP65" s="61">
        <v>4102</v>
      </c>
      <c r="BQ65" s="61">
        <v>8.9384102619999997</v>
      </c>
      <c r="BR65" s="62">
        <v>10.285220391170046</v>
      </c>
    </row>
    <row r="66" spans="1:70">
      <c r="A66" s="62">
        <v>1933</v>
      </c>
      <c r="B66" s="61">
        <v>1912315</v>
      </c>
      <c r="C66" s="62">
        <v>1</v>
      </c>
      <c r="D66" s="61">
        <v>126180</v>
      </c>
      <c r="E66" s="62">
        <v>57.2</v>
      </c>
      <c r="F66" s="62">
        <v>7.7243745486121824</v>
      </c>
      <c r="G66" s="19">
        <v>0.23696682499999999</v>
      </c>
      <c r="H66" s="77">
        <v>46520</v>
      </c>
      <c r="I66" s="77">
        <v>4.1283367550000003</v>
      </c>
      <c r="J66" s="77">
        <v>1.756266449</v>
      </c>
      <c r="K66" s="62">
        <v>2.6795284029999999</v>
      </c>
      <c r="L66" s="61">
        <v>66027</v>
      </c>
      <c r="M66" s="62">
        <v>52.288248340000003</v>
      </c>
      <c r="N66" s="62">
        <v>9.8797084703866673</v>
      </c>
      <c r="O66" s="61">
        <v>0.19876000000000002</v>
      </c>
      <c r="P66" s="61">
        <v>41890</v>
      </c>
      <c r="Q66" s="61">
        <v>2.4874000000000001</v>
      </c>
      <c r="R66" s="62">
        <v>0.18478749050252458</v>
      </c>
      <c r="S66" s="61">
        <v>27.933500000000002</v>
      </c>
      <c r="T66" s="61">
        <v>8231</v>
      </c>
      <c r="U66" s="61">
        <v>68.935513599999993</v>
      </c>
      <c r="V66" s="62">
        <v>3.7263228298110374</v>
      </c>
      <c r="W66" s="61">
        <v>5.2435999999999998</v>
      </c>
      <c r="X66" s="61">
        <v>3633</v>
      </c>
      <c r="Y66" s="61">
        <v>5.5060000000000002</v>
      </c>
      <c r="Z66" s="62">
        <v>2.1760795715213623</v>
      </c>
      <c r="AA66" s="61">
        <v>0.53571999999999997</v>
      </c>
      <c r="AB66" s="61">
        <v>3526</v>
      </c>
      <c r="AC66" s="61">
        <v>0.230542</v>
      </c>
      <c r="AD66" s="62">
        <v>0.2909857357818324</v>
      </c>
      <c r="AE66" s="61">
        <v>14.904</v>
      </c>
      <c r="AF66" s="61">
        <v>41753</v>
      </c>
      <c r="AG66" s="61">
        <v>105.67050246486214</v>
      </c>
      <c r="AH66" s="62">
        <v>3.8732039981742836E-2</v>
      </c>
      <c r="AI66" s="61">
        <v>1.9335</v>
      </c>
      <c r="AJ66" s="61">
        <v>8237</v>
      </c>
      <c r="AK66" s="61">
        <v>5.0439999999999996</v>
      </c>
      <c r="AL66" s="62">
        <v>3.9748098832058139</v>
      </c>
      <c r="AM66" s="61">
        <v>25.533000000000001</v>
      </c>
      <c r="AN66" s="61">
        <v>7040</v>
      </c>
      <c r="AO66" s="61">
        <v>19.891999999999999</v>
      </c>
      <c r="AP66" s="62">
        <v>0.74884883938479696</v>
      </c>
      <c r="AQ66" s="61">
        <v>7.39</v>
      </c>
      <c r="AR66" s="61">
        <v>24122</v>
      </c>
      <c r="AS66" s="61">
        <v>33.015218750000003</v>
      </c>
      <c r="AT66" s="62">
        <v>0.28995043517536467</v>
      </c>
      <c r="AU66" s="61">
        <v>3.7927272727272725</v>
      </c>
      <c r="AV66" s="61">
        <v>6201</v>
      </c>
      <c r="AW66" s="61">
        <v>9.2191071919999992</v>
      </c>
      <c r="AX66" s="62">
        <v>2.7194307647281932</v>
      </c>
      <c r="AY66" s="61">
        <v>0.593316383</v>
      </c>
      <c r="AZ66" s="61">
        <v>6631</v>
      </c>
      <c r="BA66" s="61">
        <v>1.5222</v>
      </c>
      <c r="BB66" s="62">
        <v>2.4179687236964642</v>
      </c>
      <c r="BC66" s="61">
        <v>0.99451425934545046</v>
      </c>
      <c r="BD66" s="61">
        <v>10919</v>
      </c>
      <c r="BE66" s="61">
        <v>3.492</v>
      </c>
      <c r="BF66" s="62">
        <v>5.4239562847486757</v>
      </c>
      <c r="BG66" s="61">
        <v>3.9</v>
      </c>
      <c r="BH66" s="61">
        <v>67182</v>
      </c>
      <c r="BI66" s="61">
        <v>16.161000000000001</v>
      </c>
      <c r="BJ66" s="62">
        <v>6.1122285214428147E-2</v>
      </c>
      <c r="BK66" s="61">
        <v>3.92</v>
      </c>
      <c r="BL66" s="61">
        <v>2858</v>
      </c>
      <c r="BM66" s="61">
        <v>3.8660000000000001</v>
      </c>
      <c r="BN66" s="62">
        <v>2.5059616730665253</v>
      </c>
      <c r="BO66" s="61">
        <v>4.0265000000000004</v>
      </c>
      <c r="BP66" s="61">
        <v>4122</v>
      </c>
      <c r="BQ66" s="61">
        <v>8.8174576160000004</v>
      </c>
      <c r="BR66" s="62">
        <v>9.6008031783191647</v>
      </c>
    </row>
    <row r="67" spans="1:70">
      <c r="A67" s="62">
        <v>1934</v>
      </c>
      <c r="B67" s="61">
        <v>1944515</v>
      </c>
      <c r="C67" s="62">
        <v>1</v>
      </c>
      <c r="D67" s="61">
        <v>126978</v>
      </c>
      <c r="E67" s="62">
        <v>66.8</v>
      </c>
      <c r="F67" s="62">
        <v>8.1357581002435673</v>
      </c>
      <c r="G67" s="19">
        <v>0.198412698</v>
      </c>
      <c r="H67" s="77">
        <v>46666</v>
      </c>
      <c r="I67" s="77">
        <v>4.3385806130000004</v>
      </c>
      <c r="J67" s="77">
        <v>1.741762365</v>
      </c>
      <c r="K67" s="62">
        <v>2.48818114</v>
      </c>
      <c r="L67" s="61">
        <v>66409</v>
      </c>
      <c r="M67" s="62">
        <v>58.416679600000002</v>
      </c>
      <c r="N67" s="62">
        <v>10.010565737637409</v>
      </c>
      <c r="O67" s="61">
        <v>0.15223</v>
      </c>
      <c r="P67" s="61">
        <v>41950</v>
      </c>
      <c r="Q67" s="61">
        <v>2.2999000000000001</v>
      </c>
      <c r="R67" s="62">
        <v>0.17686539025689205</v>
      </c>
      <c r="S67" s="61">
        <v>21.471499999999999</v>
      </c>
      <c r="T67" s="61">
        <v>8262</v>
      </c>
      <c r="U67" s="61">
        <v>66.675467600000005</v>
      </c>
      <c r="V67" s="62">
        <v>3.6807593420860325</v>
      </c>
      <c r="W67" s="61">
        <v>4.4444999999999997</v>
      </c>
      <c r="X67" s="61">
        <v>3666</v>
      </c>
      <c r="Y67" s="61">
        <v>5.9669999999999996</v>
      </c>
      <c r="Z67" s="62">
        <v>2.2893135180798607</v>
      </c>
      <c r="AA67" s="61">
        <v>0.45059500000000002</v>
      </c>
      <c r="AB67" s="61">
        <v>3549</v>
      </c>
      <c r="AC67" s="61">
        <v>0.26127400000000001</v>
      </c>
      <c r="AD67" s="62">
        <v>0.29606678273996651</v>
      </c>
      <c r="AE67" s="61">
        <v>11.68</v>
      </c>
      <c r="AF67" s="61">
        <v>42093</v>
      </c>
      <c r="AG67" s="61">
        <v>105.80970018873273</v>
      </c>
      <c r="AH67" s="62">
        <v>3.8192374850048984E-2</v>
      </c>
      <c r="AI67" s="61">
        <v>1.4841</v>
      </c>
      <c r="AJ67" s="61">
        <v>8341</v>
      </c>
      <c r="AK67" s="61">
        <v>4.9589999999999996</v>
      </c>
      <c r="AL67" s="62">
        <v>3.9484468786371378</v>
      </c>
      <c r="AM67" s="61">
        <v>21.697199999999999</v>
      </c>
      <c r="AN67" s="61">
        <v>7127</v>
      </c>
      <c r="AO67" s="61">
        <v>20.667999999999999</v>
      </c>
      <c r="AP67" s="62">
        <v>0.74597271892851802</v>
      </c>
      <c r="AQ67" s="61">
        <v>7.35</v>
      </c>
      <c r="AR67" s="61">
        <v>24349</v>
      </c>
      <c r="AS67" s="61">
        <v>36.379687500000003</v>
      </c>
      <c r="AT67" s="62">
        <v>0.30880472226942929</v>
      </c>
      <c r="AU67" s="61">
        <v>3.9286956521739138</v>
      </c>
      <c r="AV67" s="61">
        <v>6222</v>
      </c>
      <c r="AW67" s="61">
        <v>10.00826766</v>
      </c>
      <c r="AX67" s="62">
        <v>2.7746030979948522</v>
      </c>
      <c r="AY67" s="61">
        <v>0.50029058299999996</v>
      </c>
      <c r="AZ67" s="61">
        <v>6682</v>
      </c>
      <c r="BA67" s="61">
        <v>1.6328</v>
      </c>
      <c r="BB67" s="62">
        <v>2.4624312420806325</v>
      </c>
      <c r="BC67" s="61">
        <v>0.98707913413418347</v>
      </c>
      <c r="BD67" s="61">
        <v>11030</v>
      </c>
      <c r="BE67" s="61">
        <v>3.9689999999999999</v>
      </c>
      <c r="BF67" s="62">
        <v>5.5726732947590651</v>
      </c>
      <c r="BG67" s="61">
        <v>3.37</v>
      </c>
      <c r="BH67" s="61">
        <v>68090</v>
      </c>
      <c r="BI67" s="61">
        <v>16.978000000000002</v>
      </c>
      <c r="BJ67" s="62">
        <v>6.4102896126736669E-2</v>
      </c>
      <c r="BK67" s="61">
        <v>4.0449999999999999</v>
      </c>
      <c r="BL67" s="61">
        <v>2874</v>
      </c>
      <c r="BM67" s="61">
        <v>4.0679999999999996</v>
      </c>
      <c r="BN67" s="62">
        <v>2.5463973967957987</v>
      </c>
      <c r="BO67" s="61">
        <v>3.0895999999999999</v>
      </c>
      <c r="BP67" s="61">
        <v>4140</v>
      </c>
      <c r="BQ67" s="61">
        <v>8.6297559499999998</v>
      </c>
      <c r="BR67" s="62">
        <v>9.3694465448396471</v>
      </c>
    </row>
    <row r="68" spans="1:70">
      <c r="A68" s="62">
        <v>1935</v>
      </c>
      <c r="B68" s="61">
        <v>1977257</v>
      </c>
      <c r="C68" s="62">
        <v>1</v>
      </c>
      <c r="D68" s="61">
        <v>127859</v>
      </c>
      <c r="E68" s="62">
        <v>74.3</v>
      </c>
      <c r="F68" s="62">
        <v>8.3046389832216292</v>
      </c>
      <c r="G68" s="19">
        <v>0.20408163300000001</v>
      </c>
      <c r="H68" s="77">
        <v>46868.5</v>
      </c>
      <c r="I68" s="77">
        <v>4.5333226189999998</v>
      </c>
      <c r="J68" s="77">
        <v>1.7549938869999999</v>
      </c>
      <c r="K68" s="62">
        <v>2.486325211</v>
      </c>
      <c r="L68" s="61">
        <v>66871</v>
      </c>
      <c r="M68" s="62">
        <v>65.257207620000003</v>
      </c>
      <c r="N68" s="62">
        <v>9.9575960446828553</v>
      </c>
      <c r="O68" s="61">
        <v>0.15148999999999999</v>
      </c>
      <c r="P68" s="61">
        <v>41940</v>
      </c>
      <c r="Q68" s="61">
        <v>2.0441199999999999</v>
      </c>
      <c r="R68" s="62">
        <v>0.16127899582156899</v>
      </c>
      <c r="S68" s="61">
        <v>27.138500000000001</v>
      </c>
      <c r="T68" s="61">
        <v>8288</v>
      </c>
      <c r="U68" s="61">
        <v>65.362048659999999</v>
      </c>
      <c r="V68" s="62">
        <v>3.4429095447360267</v>
      </c>
      <c r="W68" s="61">
        <v>4.5697000000000001</v>
      </c>
      <c r="X68" s="61">
        <v>3695</v>
      </c>
      <c r="Y68" s="61">
        <v>6.38</v>
      </c>
      <c r="Z68" s="62">
        <v>2.3935486989302444</v>
      </c>
      <c r="AA68" s="61">
        <v>0.46307999999999999</v>
      </c>
      <c r="AB68" s="61">
        <v>3576</v>
      </c>
      <c r="AC68" s="61">
        <v>0.27496399999999999</v>
      </c>
      <c r="AD68" s="62">
        <v>0.29867962094526812</v>
      </c>
      <c r="AE68" s="61">
        <v>12.125</v>
      </c>
      <c r="AF68" s="61">
        <v>42429</v>
      </c>
      <c r="AG68" s="61">
        <v>117.23911373692815</v>
      </c>
      <c r="AH68" s="62">
        <v>3.8936261203768363E-2</v>
      </c>
      <c r="AI68" s="61">
        <v>1.4767999999999999</v>
      </c>
      <c r="AJ68" s="61">
        <v>8434</v>
      </c>
      <c r="AK68" s="61">
        <v>4.8860000000000001</v>
      </c>
      <c r="AL68" s="62">
        <v>3.7873950077690255</v>
      </c>
      <c r="AM68" s="61">
        <v>22.434100000000001</v>
      </c>
      <c r="AN68" s="61">
        <v>7216</v>
      </c>
      <c r="AO68" s="61">
        <v>20.89</v>
      </c>
      <c r="AP68" s="62">
        <v>0.79681347780962908</v>
      </c>
      <c r="AQ68" s="61">
        <v>7.3109000000000002</v>
      </c>
      <c r="AR68" s="61">
        <v>24579</v>
      </c>
      <c r="AS68" s="61">
        <v>37.597128910000002</v>
      </c>
      <c r="AT68" s="62">
        <v>0.31411719189629778</v>
      </c>
      <c r="AU68" s="61">
        <v>3.94</v>
      </c>
      <c r="AV68" s="61">
        <v>6242</v>
      </c>
      <c r="AW68" s="61">
        <v>10.6216854</v>
      </c>
      <c r="AX68" s="62">
        <v>2.7649101794218889</v>
      </c>
      <c r="AY68" s="61">
        <v>0.51225785700000004</v>
      </c>
      <c r="AZ68" s="61">
        <v>6732</v>
      </c>
      <c r="BA68" s="61">
        <v>1.7243999999999999</v>
      </c>
      <c r="BB68" s="62">
        <v>2.4552617607732707</v>
      </c>
      <c r="BC68" s="61">
        <v>1.0096390237598352</v>
      </c>
      <c r="BD68" s="61">
        <v>11136</v>
      </c>
      <c r="BE68" s="61">
        <v>4.3010000000000002</v>
      </c>
      <c r="BF68" s="62">
        <v>5.5883237794971414</v>
      </c>
      <c r="BG68" s="61">
        <v>3.48</v>
      </c>
      <c r="BH68" s="61">
        <v>69238</v>
      </c>
      <c r="BI68" s="61">
        <v>18.103999999999999</v>
      </c>
      <c r="BJ68" s="62">
        <v>6.6526022114884495E-2</v>
      </c>
      <c r="BK68" s="61">
        <v>4.0579999999999998</v>
      </c>
      <c r="BL68" s="61">
        <v>2889</v>
      </c>
      <c r="BM68" s="61">
        <v>4.3620000000000001</v>
      </c>
      <c r="BN68" s="62">
        <v>2.6001464908576075</v>
      </c>
      <c r="BO68" s="61">
        <v>3.0771999999999999</v>
      </c>
      <c r="BP68" s="61">
        <v>4155</v>
      </c>
      <c r="BQ68" s="61">
        <v>8.1817417710000004</v>
      </c>
      <c r="BR68" s="62">
        <v>8.980451473374405</v>
      </c>
    </row>
    <row r="69" spans="1:70">
      <c r="A69" s="62">
        <v>1936</v>
      </c>
      <c r="B69" s="61">
        <v>2010550</v>
      </c>
      <c r="C69" s="62">
        <v>1</v>
      </c>
      <c r="D69" s="61">
        <v>128681</v>
      </c>
      <c r="E69" s="62">
        <v>84.9</v>
      </c>
      <c r="F69" s="62">
        <v>8.3904723668025962</v>
      </c>
      <c r="G69" s="19">
        <v>0.20120724300000001</v>
      </c>
      <c r="H69" s="77">
        <v>47081.3</v>
      </c>
      <c r="I69" s="77">
        <v>4.7900720300000001</v>
      </c>
      <c r="J69" s="77">
        <v>1.770009749</v>
      </c>
      <c r="K69" s="62">
        <v>2.4857071839999998</v>
      </c>
      <c r="L69" s="61">
        <v>67349</v>
      </c>
      <c r="M69" s="62">
        <v>72.557803300000003</v>
      </c>
      <c r="N69" s="62">
        <v>9.9285326551538997</v>
      </c>
      <c r="O69" s="61">
        <v>0.16356000000000001</v>
      </c>
      <c r="P69" s="61">
        <v>41910</v>
      </c>
      <c r="Q69" s="61">
        <v>2.4631799999999999</v>
      </c>
      <c r="R69" s="62">
        <v>0.19184479920321654</v>
      </c>
      <c r="S69" s="61">
        <v>29.5565</v>
      </c>
      <c r="T69" s="61">
        <v>8315</v>
      </c>
      <c r="U69" s="61">
        <v>71.49647263</v>
      </c>
      <c r="V69" s="62">
        <v>3.6418381509571245</v>
      </c>
      <c r="W69" s="61">
        <v>4.5067000000000004</v>
      </c>
      <c r="X69" s="61">
        <v>3722</v>
      </c>
      <c r="Y69" s="61">
        <v>6.69</v>
      </c>
      <c r="Z69" s="62">
        <v>2.4488651968453663</v>
      </c>
      <c r="AA69" s="61">
        <v>0.45672399999999996</v>
      </c>
      <c r="AB69" s="61">
        <v>3601</v>
      </c>
      <c r="AC69" s="61">
        <v>0.30290600000000001</v>
      </c>
      <c r="AD69" s="62">
        <v>0.30820614152790554</v>
      </c>
      <c r="AE69" s="61">
        <v>13.714</v>
      </c>
      <c r="AF69" s="61">
        <v>42750</v>
      </c>
      <c r="AG69" s="61">
        <v>121.52558144450232</v>
      </c>
      <c r="AH69" s="62">
        <v>3.9181238469541226E-2</v>
      </c>
      <c r="AI69" s="61">
        <v>1.5508999999999999</v>
      </c>
      <c r="AJ69" s="61">
        <v>8516</v>
      </c>
      <c r="AK69" s="61">
        <v>4.9550000000000001</v>
      </c>
      <c r="AL69" s="62">
        <v>3.6391136996982354</v>
      </c>
      <c r="AM69" s="61">
        <v>22.158200000000001</v>
      </c>
      <c r="AN69" s="61">
        <v>7305</v>
      </c>
      <c r="AO69" s="61">
        <v>21.321999999999999</v>
      </c>
      <c r="AP69" s="62">
        <v>0.88138087455738534</v>
      </c>
      <c r="AQ69" s="61">
        <v>8.1210000000000004</v>
      </c>
      <c r="AR69" s="61">
        <v>24810</v>
      </c>
      <c r="AS69" s="61">
        <v>30.517259769999999</v>
      </c>
      <c r="AT69" s="62">
        <v>0.3343996144425474</v>
      </c>
      <c r="AU69" s="61">
        <v>3.9609090909090896</v>
      </c>
      <c r="AV69" s="61">
        <v>6259</v>
      </c>
      <c r="AW69" s="61">
        <v>11.20737248</v>
      </c>
      <c r="AX69" s="62">
        <v>2.7508710474874212</v>
      </c>
      <c r="AY69" s="61">
        <v>0.50494682300000004</v>
      </c>
      <c r="AZ69" s="61">
        <v>6783</v>
      </c>
      <c r="BA69" s="61">
        <v>1.8954</v>
      </c>
      <c r="BB69" s="62">
        <v>2.5814691754352785</v>
      </c>
      <c r="BC69" s="61">
        <v>0.99938338045425967</v>
      </c>
      <c r="BD69" s="61">
        <v>11243</v>
      </c>
      <c r="BE69" s="61">
        <v>4.6340000000000003</v>
      </c>
      <c r="BF69" s="62">
        <v>5.7126925713149914</v>
      </c>
      <c r="BG69" s="61">
        <v>3.45</v>
      </c>
      <c r="BH69" s="61">
        <v>70171</v>
      </c>
      <c r="BI69" s="61">
        <v>19.902000000000001</v>
      </c>
      <c r="BJ69" s="62">
        <v>6.8108541355202029E-2</v>
      </c>
      <c r="BK69" s="61">
        <v>4.0730000000000004</v>
      </c>
      <c r="BL69" s="61">
        <v>2904</v>
      </c>
      <c r="BM69" s="61">
        <v>4.8499999999999996</v>
      </c>
      <c r="BN69" s="62">
        <v>2.7068121764861806</v>
      </c>
      <c r="BO69" s="61">
        <v>3.3125</v>
      </c>
      <c r="BP69" s="61">
        <v>4168</v>
      </c>
      <c r="BQ69" s="61">
        <v>8.1692724370000001</v>
      </c>
      <c r="BR69" s="62">
        <v>9.0812436685024025</v>
      </c>
    </row>
    <row r="70" spans="1:70">
      <c r="A70" s="62">
        <v>1937</v>
      </c>
      <c r="B70" s="61">
        <v>2044404</v>
      </c>
      <c r="C70" s="62">
        <v>1</v>
      </c>
      <c r="D70" s="61">
        <v>129464</v>
      </c>
      <c r="E70" s="62">
        <v>93</v>
      </c>
      <c r="F70" s="62">
        <v>8.7396501946999479</v>
      </c>
      <c r="G70" s="19">
        <v>0.20242915</v>
      </c>
      <c r="H70" s="77">
        <v>47288.6</v>
      </c>
      <c r="I70" s="77">
        <v>5.1233618310000004</v>
      </c>
      <c r="J70" s="77">
        <v>1.8290864870000001</v>
      </c>
      <c r="K70" s="62">
        <v>2.4813895779999999</v>
      </c>
      <c r="L70" s="61">
        <v>67831</v>
      </c>
      <c r="M70" s="62">
        <v>81.217523189999994</v>
      </c>
      <c r="N70" s="62">
        <v>9.9956384160047307</v>
      </c>
      <c r="O70" s="61">
        <v>0.24716000000000002</v>
      </c>
      <c r="P70" s="61">
        <v>41930</v>
      </c>
      <c r="Q70" s="61">
        <v>3.4676400000000003</v>
      </c>
      <c r="R70" s="62">
        <v>0.2639408445072936</v>
      </c>
      <c r="S70" s="61">
        <v>29.627500000000001</v>
      </c>
      <c r="T70" s="61">
        <v>8346</v>
      </c>
      <c r="U70" s="61">
        <v>85.638002810000003</v>
      </c>
      <c r="V70" s="62">
        <v>4.1523297449803849</v>
      </c>
      <c r="W70" s="61">
        <v>4.5312000000000001</v>
      </c>
      <c r="X70" s="61">
        <v>3749</v>
      </c>
      <c r="Y70" s="61">
        <v>7.141</v>
      </c>
      <c r="Z70" s="62">
        <v>2.5519381950699733</v>
      </c>
      <c r="AA70" s="61">
        <v>0.45922100000000005</v>
      </c>
      <c r="AB70" s="61">
        <v>3626</v>
      </c>
      <c r="AC70" s="61">
        <v>0.35662700000000003</v>
      </c>
      <c r="AD70" s="62">
        <v>0.34324177193144928</v>
      </c>
      <c r="AE70" s="61">
        <v>19.009</v>
      </c>
      <c r="AF70" s="61">
        <v>43068</v>
      </c>
      <c r="AG70" s="61">
        <v>152.9930691175999</v>
      </c>
      <c r="AH70" s="62">
        <v>4.706451346303122E-2</v>
      </c>
      <c r="AI70" s="61">
        <v>1.8167</v>
      </c>
      <c r="AJ70" s="61">
        <v>8599</v>
      </c>
      <c r="AK70" s="61">
        <v>5.4089999999999998</v>
      </c>
      <c r="AL70" s="62">
        <v>3.756694761864344</v>
      </c>
      <c r="AM70" s="61">
        <v>22.325399999999998</v>
      </c>
      <c r="AN70" s="61">
        <v>7396</v>
      </c>
      <c r="AO70" s="61">
        <v>22.288</v>
      </c>
      <c r="AP70" s="62">
        <v>0.78722832012239397</v>
      </c>
      <c r="AQ70" s="61">
        <v>16.521799999999999</v>
      </c>
      <c r="AR70" s="61">
        <v>25043</v>
      </c>
      <c r="AS70" s="61">
        <v>31.9832793</v>
      </c>
      <c r="AT70" s="62">
        <v>0.37628861157356591</v>
      </c>
      <c r="AU70" s="61">
        <v>3.8876470588235286</v>
      </c>
      <c r="AV70" s="61">
        <v>6276</v>
      </c>
      <c r="AW70" s="61">
        <v>12.18536318</v>
      </c>
      <c r="AX70" s="62">
        <v>2.9176039727895788</v>
      </c>
      <c r="AY70" s="61">
        <v>0.50773243999999995</v>
      </c>
      <c r="AZ70" s="61">
        <v>6841</v>
      </c>
      <c r="BA70" s="61">
        <v>2.0676000000000001</v>
      </c>
      <c r="BB70" s="62">
        <v>2.6795392552328949</v>
      </c>
      <c r="BC70" s="61">
        <v>1.000516266393459</v>
      </c>
      <c r="BD70" s="61">
        <v>11341</v>
      </c>
      <c r="BE70" s="61">
        <v>5.2409999999999997</v>
      </c>
      <c r="BF70" s="62">
        <v>5.9051333085154063</v>
      </c>
      <c r="BG70" s="61">
        <v>3.47</v>
      </c>
      <c r="BH70" s="61">
        <v>71278</v>
      </c>
      <c r="BI70" s="61">
        <v>23.318000000000001</v>
      </c>
      <c r="BJ70" s="62">
        <v>7.6123748266280253E-2</v>
      </c>
      <c r="BK70" s="61">
        <v>4.0010000000000003</v>
      </c>
      <c r="BL70" s="61">
        <v>2919</v>
      </c>
      <c r="BM70" s="61">
        <v>5.5810000000000004</v>
      </c>
      <c r="BN70" s="62">
        <v>2.9817253861013744</v>
      </c>
      <c r="BO70" s="61">
        <v>4.3596000000000004</v>
      </c>
      <c r="BP70" s="61">
        <v>4180</v>
      </c>
      <c r="BQ70" s="61">
        <v>9.4099003490000008</v>
      </c>
      <c r="BR70" s="62">
        <v>10.049157525704041</v>
      </c>
    </row>
    <row r="71" spans="1:70">
      <c r="A71" s="62">
        <v>1938</v>
      </c>
      <c r="B71" s="61">
        <v>2078828</v>
      </c>
      <c r="C71" s="62">
        <v>1</v>
      </c>
      <c r="D71" s="61">
        <v>130476</v>
      </c>
      <c r="E71" s="62">
        <v>87.4</v>
      </c>
      <c r="F71" s="62">
        <v>8.5091271268753594</v>
      </c>
      <c r="G71" s="19">
        <v>0.204498978</v>
      </c>
      <c r="H71" s="77">
        <v>47494.1</v>
      </c>
      <c r="I71" s="77">
        <v>5.2841935380000002</v>
      </c>
      <c r="J71" s="77">
        <v>1.8719106299999999</v>
      </c>
      <c r="K71" s="62">
        <v>2.450980392</v>
      </c>
      <c r="L71" s="61">
        <v>68558</v>
      </c>
      <c r="M71" s="62">
        <v>90.479363520000007</v>
      </c>
      <c r="N71" s="62">
        <v>10.164908168752254</v>
      </c>
      <c r="O71" s="61">
        <v>0.34744999999999998</v>
      </c>
      <c r="P71" s="61">
        <v>41960</v>
      </c>
      <c r="Q71" s="61">
        <v>4.1395200000000001</v>
      </c>
      <c r="R71" s="62">
        <v>0.32304688121983538</v>
      </c>
      <c r="S71" s="61">
        <v>29.596</v>
      </c>
      <c r="T71" s="61">
        <v>8374</v>
      </c>
      <c r="U71" s="61">
        <v>83.018094649999995</v>
      </c>
      <c r="V71" s="62">
        <v>4.0936682874470538</v>
      </c>
      <c r="W71" s="61">
        <v>4.5819999999999999</v>
      </c>
      <c r="X71" s="61">
        <v>3777</v>
      </c>
      <c r="Y71" s="61">
        <v>7.5140000000000002</v>
      </c>
      <c r="Z71" s="62">
        <v>2.6211302229089193</v>
      </c>
      <c r="AA71" s="61">
        <v>0.46421499999999999</v>
      </c>
      <c r="AB71" s="61">
        <v>3656</v>
      </c>
      <c r="AC71" s="61">
        <v>0.384656</v>
      </c>
      <c r="AD71" s="62">
        <v>0.35184576746741925</v>
      </c>
      <c r="AE71" s="61">
        <v>19.010000000000002</v>
      </c>
      <c r="AF71" s="61">
        <v>43419</v>
      </c>
      <c r="AG71" s="61">
        <v>166.707712531102</v>
      </c>
      <c r="AH71" s="62">
        <v>5.0769769725245953E-2</v>
      </c>
      <c r="AI71" s="61">
        <v>1.8179000000000001</v>
      </c>
      <c r="AJ71" s="61">
        <v>8685</v>
      </c>
      <c r="AK71" s="61">
        <v>5.5060000000000002</v>
      </c>
      <c r="AL71" s="62">
        <v>3.9439623313023886</v>
      </c>
      <c r="AM71" s="61">
        <v>22.590199999999999</v>
      </c>
      <c r="AN71" s="61">
        <v>7488</v>
      </c>
      <c r="AO71" s="61">
        <v>23.149000000000001</v>
      </c>
      <c r="AP71" s="62">
        <v>0.81226024081958581</v>
      </c>
      <c r="AQ71" s="61">
        <v>17.857099999999999</v>
      </c>
      <c r="AR71" s="61">
        <v>25279</v>
      </c>
      <c r="AS71" s="61">
        <v>36.283218750000003</v>
      </c>
      <c r="AT71" s="62">
        <v>0.42571463628484463</v>
      </c>
      <c r="AU71" s="61">
        <v>4.1626086956521746</v>
      </c>
      <c r="AV71" s="61">
        <v>6297</v>
      </c>
      <c r="AW71" s="61">
        <v>12.675645129999999</v>
      </c>
      <c r="AX71" s="62">
        <v>2.9191271735727549</v>
      </c>
      <c r="AY71" s="61">
        <v>0.513415183</v>
      </c>
      <c r="AZ71" s="61">
        <v>6904</v>
      </c>
      <c r="BA71" s="61">
        <v>2.2362000000000002</v>
      </c>
      <c r="BB71" s="62">
        <v>2.8023416834548556</v>
      </c>
      <c r="BC71" s="61">
        <v>1.0094453804246333</v>
      </c>
      <c r="BD71" s="61">
        <v>11452</v>
      </c>
      <c r="BE71" s="61">
        <v>5.2720000000000002</v>
      </c>
      <c r="BF71" s="62">
        <v>5.7886908958367025</v>
      </c>
      <c r="BG71" s="61">
        <v>3.52</v>
      </c>
      <c r="BH71" s="61">
        <v>71879</v>
      </c>
      <c r="BI71" s="61">
        <v>27.225999999999999</v>
      </c>
      <c r="BJ71" s="62">
        <v>8.3282422496064171E-2</v>
      </c>
      <c r="BK71" s="61">
        <v>4.2779999999999996</v>
      </c>
      <c r="BL71" s="61">
        <v>2936</v>
      </c>
      <c r="BM71" s="61">
        <v>5.827</v>
      </c>
      <c r="BN71" s="62">
        <v>3.0446830333402506</v>
      </c>
      <c r="BO71" s="61">
        <v>4.3723000000000001</v>
      </c>
      <c r="BP71" s="61">
        <v>4192</v>
      </c>
      <c r="BQ71" s="61">
        <v>9.2722125319999993</v>
      </c>
      <c r="BR71" s="62">
        <v>9.8657417504808915</v>
      </c>
    </row>
    <row r="72" spans="1:70">
      <c r="A72" s="62">
        <v>1939</v>
      </c>
      <c r="B72" s="61">
        <v>2113831</v>
      </c>
      <c r="C72" s="62">
        <v>1</v>
      </c>
      <c r="D72" s="61">
        <v>131539</v>
      </c>
      <c r="E72" s="62">
        <v>93.5</v>
      </c>
      <c r="F72" s="62">
        <v>8.4185974629327855</v>
      </c>
      <c r="G72" s="19">
        <v>0.225225225</v>
      </c>
      <c r="H72" s="77">
        <v>47761.7</v>
      </c>
      <c r="I72" s="77">
        <v>5.6843350719999997</v>
      </c>
      <c r="J72" s="77">
        <v>1.928835412</v>
      </c>
      <c r="K72" s="62">
        <v>2.4937655859999999</v>
      </c>
      <c r="L72" s="61">
        <v>69286</v>
      </c>
      <c r="M72" s="62">
        <v>109.277985</v>
      </c>
      <c r="N72" s="62">
        <v>10.320424389222309</v>
      </c>
      <c r="O72" s="61">
        <v>0.39835999999999999</v>
      </c>
      <c r="P72" s="61">
        <v>41900</v>
      </c>
      <c r="Q72" s="61">
        <v>4.7063870230794329</v>
      </c>
      <c r="R72" s="62">
        <v>0.3533127806708205</v>
      </c>
      <c r="S72" s="61">
        <v>29.670500000000001</v>
      </c>
      <c r="T72" s="61">
        <v>8392</v>
      </c>
      <c r="U72" s="61">
        <v>81.95754574</v>
      </c>
      <c r="V72" s="62">
        <v>4.2049249380088316</v>
      </c>
      <c r="W72" s="61">
        <v>4.9149000000000003</v>
      </c>
      <c r="X72" s="61">
        <v>3805</v>
      </c>
      <c r="Y72" s="61">
        <v>8.1270000000000007</v>
      </c>
      <c r="Z72" s="62">
        <v>2.7056403872531538</v>
      </c>
      <c r="AA72" s="61">
        <v>0.44423499999999999</v>
      </c>
      <c r="AB72" s="61">
        <v>3686</v>
      </c>
      <c r="AC72" s="61">
        <v>0.37432500000000002</v>
      </c>
      <c r="AD72" s="62">
        <v>0.35778773771290129</v>
      </c>
      <c r="AE72" s="61">
        <v>19.245999999999999</v>
      </c>
      <c r="AF72" s="61">
        <v>43865</v>
      </c>
      <c r="AG72" s="61">
        <v>184.09704052495172</v>
      </c>
      <c r="AH72" s="62">
        <v>5.2434610306314092E-2</v>
      </c>
      <c r="AI72" s="61">
        <v>1.8749</v>
      </c>
      <c r="AJ72" s="61">
        <v>8782</v>
      </c>
      <c r="AK72" s="61">
        <v>6.0609999999999999</v>
      </c>
      <c r="AL72" s="62">
        <v>4.0058014209566357</v>
      </c>
      <c r="AM72" s="61">
        <v>24.767800000000001</v>
      </c>
      <c r="AN72" s="61">
        <v>7581</v>
      </c>
      <c r="AO72" s="61">
        <v>23.414000000000001</v>
      </c>
      <c r="AP72" s="62">
        <v>0.81070592365038263</v>
      </c>
      <c r="AQ72" s="61">
        <v>9.4071999999999996</v>
      </c>
      <c r="AR72" s="61">
        <v>25517</v>
      </c>
      <c r="AS72" s="61">
        <v>41.826027340000003</v>
      </c>
      <c r="AT72" s="62">
        <v>0.4441874516959663</v>
      </c>
      <c r="AU72" s="61">
        <v>4.2</v>
      </c>
      <c r="AV72" s="61">
        <v>6326</v>
      </c>
      <c r="AW72" s="61">
        <v>13.87232043</v>
      </c>
      <c r="AX72" s="62">
        <v>2.9206607132763205</v>
      </c>
      <c r="AY72" s="61">
        <v>0.56596298599999995</v>
      </c>
      <c r="AZ72" s="61">
        <v>6971</v>
      </c>
      <c r="BA72" s="61">
        <v>2.1903999999999999</v>
      </c>
      <c r="BB72" s="62">
        <v>2.7377144851622721</v>
      </c>
      <c r="BC72" s="61">
        <v>1.1413518628003754</v>
      </c>
      <c r="BD72" s="61">
        <v>11570</v>
      </c>
      <c r="BE72" s="61">
        <v>5.6210000000000004</v>
      </c>
      <c r="BF72" s="62">
        <v>5.8242387341079001</v>
      </c>
      <c r="BG72" s="61">
        <v>3.85</v>
      </c>
      <c r="BH72" s="61">
        <v>72364</v>
      </c>
      <c r="BI72" s="61">
        <v>33.817</v>
      </c>
      <c r="BJ72" s="62">
        <v>8.9280557964070875E-2</v>
      </c>
      <c r="BK72" s="61">
        <v>4.4000000000000004</v>
      </c>
      <c r="BL72" s="61">
        <v>2954</v>
      </c>
      <c r="BM72" s="61">
        <v>6.2530000000000001</v>
      </c>
      <c r="BN72" s="62">
        <v>3.116747636756549</v>
      </c>
      <c r="BO72" s="61">
        <v>4.4396000000000004</v>
      </c>
      <c r="BP72" s="61">
        <v>4206</v>
      </c>
      <c r="BQ72" s="61">
        <v>9.6981730370000001</v>
      </c>
      <c r="BR72" s="62">
        <v>10.192293399456167</v>
      </c>
    </row>
    <row r="73" spans="1:70">
      <c r="A73" s="62">
        <v>1940</v>
      </c>
      <c r="B73" s="61">
        <v>2149424</v>
      </c>
      <c r="C73" s="62">
        <v>1</v>
      </c>
      <c r="D73" s="61">
        <v>132637</v>
      </c>
      <c r="E73" s="62">
        <v>102.9</v>
      </c>
      <c r="F73" s="62">
        <v>8.5498047120886991</v>
      </c>
      <c r="G73" s="19">
        <v>0.26109660600000001</v>
      </c>
      <c r="H73" s="77">
        <v>48226</v>
      </c>
      <c r="I73" s="77">
        <v>6.8992926619999997</v>
      </c>
      <c r="J73" s="77">
        <v>2.129908559</v>
      </c>
      <c r="K73" s="62">
        <v>2.5012506249999999</v>
      </c>
      <c r="L73" s="61">
        <v>69835</v>
      </c>
      <c r="M73" s="62">
        <v>122.6593555</v>
      </c>
      <c r="N73" s="62">
        <v>9.9716452054287323</v>
      </c>
      <c r="O73" s="61">
        <v>0.48015000000000002</v>
      </c>
      <c r="P73" s="61">
        <v>41000</v>
      </c>
      <c r="Q73" s="61">
        <v>4.615756493146014</v>
      </c>
      <c r="R73" s="62">
        <v>0.44883786920830249</v>
      </c>
      <c r="S73" s="61">
        <v>29.62</v>
      </c>
      <c r="T73" s="61">
        <v>8346</v>
      </c>
      <c r="U73" s="61">
        <v>75.864919349999994</v>
      </c>
      <c r="V73" s="62">
        <v>4.7679253942298629</v>
      </c>
      <c r="W73" s="61">
        <v>5.1791</v>
      </c>
      <c r="X73" s="61">
        <v>3832</v>
      </c>
      <c r="Y73" s="61">
        <v>8.6199999999999992</v>
      </c>
      <c r="Z73" s="62">
        <v>3.34191377829264</v>
      </c>
      <c r="AA73" s="61">
        <v>0.49870099999999995</v>
      </c>
      <c r="AB73" s="61">
        <v>3698</v>
      </c>
      <c r="AC73" s="61">
        <v>0.42860199999999998</v>
      </c>
      <c r="AD73" s="62">
        <v>0.43257006916883906</v>
      </c>
      <c r="AE73" s="61">
        <v>19.838999999999999</v>
      </c>
      <c r="AF73" s="61">
        <v>44341</v>
      </c>
      <c r="AG73" s="61">
        <v>218.10809468667946</v>
      </c>
      <c r="AH73" s="62">
        <v>6.3613704702257676E-2</v>
      </c>
      <c r="AI73" s="61">
        <v>1.8823000000000001</v>
      </c>
      <c r="AJ73" s="61">
        <v>8879</v>
      </c>
      <c r="AL73" s="62" t="s">
        <v>106</v>
      </c>
      <c r="AM73" s="61">
        <v>26.946899999999999</v>
      </c>
      <c r="AN73" s="61">
        <v>7675</v>
      </c>
      <c r="AO73" s="61">
        <v>24.454000000000001</v>
      </c>
      <c r="AP73" s="62">
        <v>0.90660012177362026</v>
      </c>
      <c r="AQ73" s="61">
        <v>10.7277</v>
      </c>
      <c r="AR73" s="61">
        <v>25757</v>
      </c>
      <c r="AS73" s="61">
        <v>52.06157031</v>
      </c>
      <c r="AT73" s="62">
        <v>0.49834272114895484</v>
      </c>
      <c r="AU73" s="61">
        <v>4.2009999999999996</v>
      </c>
      <c r="AV73" s="61">
        <v>6356</v>
      </c>
      <c r="AW73" s="61">
        <v>14.71491994</v>
      </c>
      <c r="AX73" s="62">
        <v>3.3967988598990457</v>
      </c>
      <c r="AY73" s="61">
        <v>0.65539389199999998</v>
      </c>
      <c r="AZ73" s="61">
        <v>7042</v>
      </c>
      <c r="BA73" s="61">
        <v>2.3843999999999999</v>
      </c>
      <c r="BB73" s="62">
        <v>2.7952778967774017</v>
      </c>
      <c r="BC73" s="61">
        <v>1.175</v>
      </c>
      <c r="BD73" s="61">
        <v>11688</v>
      </c>
      <c r="BE73" s="61">
        <v>6.7130000000000001</v>
      </c>
      <c r="BF73" s="62">
        <v>6.1157561993070297</v>
      </c>
      <c r="BG73" s="61">
        <v>4.2699999999999996</v>
      </c>
      <c r="BH73" s="61">
        <v>72967</v>
      </c>
      <c r="BI73" s="61">
        <v>39.512999999999998</v>
      </c>
      <c r="BJ73" s="62">
        <v>0.10133126625468311</v>
      </c>
      <c r="BK73" s="61">
        <v>4.393432336331311</v>
      </c>
      <c r="BL73" s="61">
        <v>2973</v>
      </c>
      <c r="BN73" s="62" t="s">
        <v>106</v>
      </c>
      <c r="BO73" s="61">
        <v>4.4099000000000004</v>
      </c>
      <c r="BP73" s="61">
        <v>4226</v>
      </c>
      <c r="BQ73" s="61">
        <v>10.84798223</v>
      </c>
      <c r="BR73" s="62">
        <v>11.877616516957403</v>
      </c>
    </row>
    <row r="74" spans="1:70">
      <c r="A74" s="62">
        <v>1941</v>
      </c>
      <c r="B74" s="61">
        <v>2183961</v>
      </c>
      <c r="C74" s="62">
        <v>1</v>
      </c>
      <c r="D74" s="61">
        <v>133922</v>
      </c>
      <c r="E74" s="62">
        <v>129.4</v>
      </c>
      <c r="F74" s="62">
        <v>9.1690209246630019</v>
      </c>
      <c r="G74" s="19">
        <v>0.24813895799999999</v>
      </c>
      <c r="H74" s="77">
        <v>48216</v>
      </c>
      <c r="I74" s="77">
        <v>8.3118988559999991</v>
      </c>
      <c r="J74" s="77">
        <v>2.3607976559999999</v>
      </c>
      <c r="K74" s="62">
        <v>2.489391796</v>
      </c>
      <c r="L74" s="61">
        <v>70244</v>
      </c>
      <c r="M74" s="62">
        <v>133.81003939999999</v>
      </c>
      <c r="N74" s="62">
        <v>9.5188140160737973</v>
      </c>
      <c r="O74" s="61">
        <v>0.46666666666666667</v>
      </c>
      <c r="P74" s="61">
        <v>39600</v>
      </c>
      <c r="Q74" s="61">
        <v>4.2792475933743992</v>
      </c>
      <c r="R74" s="62">
        <v>0.44548102046357191</v>
      </c>
      <c r="S74" s="61">
        <v>31.124944419742107</v>
      </c>
      <c r="T74" s="61">
        <v>8276</v>
      </c>
      <c r="U74" s="61">
        <v>62.879032260000002</v>
      </c>
      <c r="V74" s="62">
        <v>4.667884528208802</v>
      </c>
      <c r="W74" s="61">
        <v>5.1655384615384614</v>
      </c>
      <c r="X74" s="61">
        <v>3863</v>
      </c>
      <c r="Y74" s="61">
        <v>9.7880000000000003</v>
      </c>
      <c r="Z74" s="62">
        <v>4.215279852483202</v>
      </c>
      <c r="AA74" s="61">
        <v>0.48608000000000001</v>
      </c>
      <c r="AB74" s="61">
        <v>3702</v>
      </c>
      <c r="AC74" s="61">
        <v>0.53105999999999998</v>
      </c>
      <c r="AD74" s="62">
        <v>0.51855813988754462</v>
      </c>
      <c r="AE74" s="61">
        <v>19.7227</v>
      </c>
      <c r="AF74" s="61">
        <v>44734</v>
      </c>
      <c r="AG74" s="61">
        <v>260.4187432102259</v>
      </c>
      <c r="AH74" s="62">
        <v>7.7193760442159073E-2</v>
      </c>
      <c r="AI74" s="61">
        <v>1.88</v>
      </c>
      <c r="AJ74" s="61">
        <v>8966</v>
      </c>
      <c r="AL74" s="62" t="s">
        <v>106</v>
      </c>
      <c r="AM74" s="61">
        <v>24.985600000000002</v>
      </c>
      <c r="AN74" s="61">
        <v>7757</v>
      </c>
      <c r="AO74" s="61">
        <v>29.039000000000001</v>
      </c>
      <c r="AP74" s="62">
        <v>0.98402224355196366</v>
      </c>
      <c r="AQ74" s="61">
        <v>10.9529</v>
      </c>
      <c r="AR74" s="61">
        <v>25979</v>
      </c>
      <c r="AS74" s="61">
        <v>57.531894530000002</v>
      </c>
      <c r="AT74" s="62">
        <v>0.54251558282589696</v>
      </c>
      <c r="AU74" s="61">
        <v>4.1970000000000001</v>
      </c>
      <c r="AV74" s="61">
        <v>6389</v>
      </c>
      <c r="AW74" s="61">
        <v>16.29107222</v>
      </c>
      <c r="AX74" s="62">
        <v>3.7532410082825756</v>
      </c>
      <c r="AY74" s="61">
        <v>0.62250996000000003</v>
      </c>
      <c r="AZ74" s="61">
        <v>7111</v>
      </c>
      <c r="BA74" s="61">
        <v>2.5830000000000002</v>
      </c>
      <c r="BB74" s="62">
        <v>2.721464006550407</v>
      </c>
      <c r="BC74" s="61">
        <v>1.1449</v>
      </c>
      <c r="BD74" s="61">
        <v>11818</v>
      </c>
      <c r="BE74" s="61">
        <v>8.282</v>
      </c>
      <c r="BF74" s="62">
        <v>6.6204474562381543</v>
      </c>
      <c r="BG74" s="61">
        <v>4.2699999999999996</v>
      </c>
      <c r="BH74" s="61">
        <v>74005</v>
      </c>
      <c r="BI74" s="61">
        <v>45.029334149999997</v>
      </c>
      <c r="BJ74" s="62">
        <v>0.11393162117083509</v>
      </c>
      <c r="BK74" s="61">
        <v>4.3878724516466283</v>
      </c>
      <c r="BL74" s="61">
        <v>2990</v>
      </c>
      <c r="BN74" s="62" t="s">
        <v>106</v>
      </c>
      <c r="BO74" s="61">
        <v>4.3086000000000002</v>
      </c>
      <c r="BP74" s="61">
        <v>4254</v>
      </c>
      <c r="BQ74" s="61">
        <v>11.839889680000001</v>
      </c>
      <c r="BR74" s="62">
        <v>13.610620428295887</v>
      </c>
    </row>
    <row r="75" spans="1:70">
      <c r="A75" s="62">
        <v>1942</v>
      </c>
      <c r="B75" s="61">
        <v>2219054</v>
      </c>
      <c r="C75" s="62">
        <v>1</v>
      </c>
      <c r="D75" s="61">
        <v>135386</v>
      </c>
      <c r="E75" s="62">
        <v>166</v>
      </c>
      <c r="F75" s="62">
        <v>9.9085572607354369</v>
      </c>
      <c r="G75" s="19">
        <v>0.24752475199999999</v>
      </c>
      <c r="H75" s="77">
        <v>48400</v>
      </c>
      <c r="I75" s="77">
        <v>9.1073375970000008</v>
      </c>
      <c r="J75" s="77">
        <v>2.5411489270000001</v>
      </c>
      <c r="K75" s="62">
        <v>2.489391796</v>
      </c>
      <c r="L75" s="61">
        <v>70834</v>
      </c>
      <c r="M75" s="62">
        <v>139.38492310000001</v>
      </c>
      <c r="N75" s="62">
        <v>9.3828723891372121</v>
      </c>
      <c r="O75" s="61">
        <v>0.46666666666666667</v>
      </c>
      <c r="P75" s="61">
        <v>39400</v>
      </c>
      <c r="Q75" s="61">
        <v>4.6254955501305881</v>
      </c>
      <c r="R75" s="62">
        <v>0.48084839909977461</v>
      </c>
      <c r="S75" s="61">
        <v>31.111111111111111</v>
      </c>
      <c r="T75" s="61">
        <v>8247</v>
      </c>
      <c r="U75" s="61">
        <v>69.030241939999996</v>
      </c>
      <c r="V75" s="62">
        <v>5.0132601744132224</v>
      </c>
      <c r="W75" s="61">
        <v>4.789118756429307</v>
      </c>
      <c r="X75" s="61">
        <v>3903</v>
      </c>
      <c r="Y75" s="61">
        <v>11.02</v>
      </c>
      <c r="Z75" s="62">
        <v>4.6401650866395538</v>
      </c>
      <c r="AA75" s="61">
        <v>0.48568799999999995</v>
      </c>
      <c r="AB75" s="61">
        <v>3708</v>
      </c>
      <c r="AC75" s="61">
        <v>0.65836799999999995</v>
      </c>
      <c r="AD75" s="62">
        <v>0.64287175991012024</v>
      </c>
      <c r="AE75" s="61">
        <v>225.53</v>
      </c>
      <c r="AF75" s="61">
        <v>45004</v>
      </c>
      <c r="AG75" s="61">
        <v>324.43474171877233</v>
      </c>
      <c r="AH75" s="62">
        <v>9.5734693655133207E-2</v>
      </c>
      <c r="AI75" s="61">
        <v>1.8791946308724834</v>
      </c>
      <c r="AJ75" s="61">
        <v>9042</v>
      </c>
      <c r="AL75" s="62" t="s">
        <v>106</v>
      </c>
      <c r="AM75" s="61">
        <v>24.829560000000001</v>
      </c>
      <c r="AN75" s="61">
        <v>7826</v>
      </c>
      <c r="AO75" s="61">
        <v>34.110999999999997</v>
      </c>
      <c r="AP75" s="62">
        <v>1.1718680945236677</v>
      </c>
      <c r="AQ75" s="61">
        <v>10.95</v>
      </c>
      <c r="AR75" s="61">
        <v>26182</v>
      </c>
      <c r="AS75" s="61">
        <v>69.327578130000006</v>
      </c>
      <c r="AT75" s="62">
        <v>0.61005749212549876</v>
      </c>
      <c r="AU75" s="61">
        <v>4.1900000000000004</v>
      </c>
      <c r="AV75" s="61">
        <v>6432</v>
      </c>
      <c r="AW75" s="61">
        <v>17.748084030000001</v>
      </c>
      <c r="AX75" s="62">
        <v>4.0374291994560991</v>
      </c>
      <c r="AY75" s="61">
        <v>0.62208398099999995</v>
      </c>
      <c r="AZ75" s="61">
        <v>7173</v>
      </c>
      <c r="BA75" s="61">
        <v>3.0068000000000001</v>
      </c>
      <c r="BB75" s="62">
        <v>2.8381228104548879</v>
      </c>
      <c r="BC75" s="61">
        <v>1.0994764397905761</v>
      </c>
      <c r="BD75" s="61">
        <v>11969</v>
      </c>
      <c r="BE75" s="61">
        <v>10.265000000000001</v>
      </c>
      <c r="BF75" s="62">
        <v>6.9701817681481479</v>
      </c>
      <c r="BG75" s="61">
        <v>4.29</v>
      </c>
      <c r="BH75" s="61">
        <v>75029</v>
      </c>
      <c r="BI75" s="61">
        <v>54.545512029999998</v>
      </c>
      <c r="BJ75" s="62">
        <v>0.13862877268100804</v>
      </c>
      <c r="BK75" s="61">
        <v>4.3805541035023525</v>
      </c>
      <c r="BL75" s="61">
        <v>3009</v>
      </c>
      <c r="BN75" s="62" t="s">
        <v>106</v>
      </c>
      <c r="BO75" s="61">
        <v>4.3</v>
      </c>
      <c r="BP75" s="61">
        <v>4286</v>
      </c>
      <c r="BQ75" s="61">
        <v>12.795264960000001</v>
      </c>
      <c r="BR75" s="62">
        <v>15.100044677969887</v>
      </c>
    </row>
    <row r="76" spans="1:70">
      <c r="A76" s="62">
        <v>1943</v>
      </c>
      <c r="B76" s="61">
        <v>2254710</v>
      </c>
      <c r="C76" s="62">
        <v>1</v>
      </c>
      <c r="D76" s="61">
        <v>137272</v>
      </c>
      <c r="E76" s="62">
        <v>203.1</v>
      </c>
      <c r="F76" s="62">
        <v>10.395946158420807</v>
      </c>
      <c r="G76" s="19">
        <v>0.24752475199999999</v>
      </c>
      <c r="H76" s="77">
        <v>48789</v>
      </c>
      <c r="I76" s="77">
        <v>9.6935013459999997</v>
      </c>
      <c r="J76" s="77">
        <v>2.6589819260000001</v>
      </c>
      <c r="K76" s="62">
        <v>2.489391796</v>
      </c>
      <c r="L76" s="61">
        <v>70411</v>
      </c>
      <c r="M76" s="62">
        <v>150.535607</v>
      </c>
      <c r="N76" s="62">
        <v>9.5307564366517834</v>
      </c>
      <c r="O76" s="61">
        <v>0.46666666666666667</v>
      </c>
      <c r="P76" s="61">
        <v>39000</v>
      </c>
      <c r="Q76" s="61">
        <v>5.4420372846638267</v>
      </c>
      <c r="R76" s="62">
        <v>0.57314499164301558</v>
      </c>
      <c r="S76" s="61">
        <v>31.111111111111111</v>
      </c>
      <c r="T76" s="61">
        <v>8242</v>
      </c>
      <c r="U76" s="61">
        <v>75.181451609999996</v>
      </c>
      <c r="V76" s="62">
        <v>6.7444890022596402</v>
      </c>
      <c r="W76" s="61">
        <v>4.7667804323094431</v>
      </c>
      <c r="X76" s="61">
        <v>3949</v>
      </c>
      <c r="Y76" s="61">
        <v>12.48</v>
      </c>
      <c r="Z76" s="62">
        <v>4.7260789462220592</v>
      </c>
      <c r="AA76" s="61">
        <v>0.48568799999999995</v>
      </c>
      <c r="AB76" s="61">
        <v>3721</v>
      </c>
      <c r="AC76" s="61">
        <v>0.84343100000000004</v>
      </c>
      <c r="AD76" s="62">
        <v>0.73712876176335695</v>
      </c>
      <c r="AE76" s="61">
        <v>269.17899999999997</v>
      </c>
      <c r="AF76" s="61">
        <v>45177</v>
      </c>
      <c r="AG76" s="61">
        <v>442.35722325513598</v>
      </c>
      <c r="AH76" s="62">
        <v>0.13801549504280258</v>
      </c>
      <c r="AI76" s="61">
        <v>1.8791946308724834</v>
      </c>
      <c r="AJ76" s="61">
        <v>9103</v>
      </c>
      <c r="AL76" s="62" t="s">
        <v>106</v>
      </c>
      <c r="AM76" s="61">
        <v>24.829560000000001</v>
      </c>
      <c r="AN76" s="61">
        <v>7896</v>
      </c>
      <c r="AO76" s="61">
        <v>36.281999999999996</v>
      </c>
      <c r="AP76" s="62">
        <v>1.1677629941785062</v>
      </c>
      <c r="AQ76" s="61">
        <v>10.95</v>
      </c>
      <c r="AR76" s="61">
        <v>26387</v>
      </c>
      <c r="AS76" s="61">
        <v>74.628585939999994</v>
      </c>
      <c r="AT76" s="62">
        <v>0.62266204170777439</v>
      </c>
      <c r="AU76" s="61">
        <v>4.1900000000000004</v>
      </c>
      <c r="AV76" s="61">
        <v>6490</v>
      </c>
      <c r="AW76" s="61">
        <v>19.062000489999999</v>
      </c>
      <c r="AX76" s="62">
        <v>4.1090284993576667</v>
      </c>
      <c r="AY76" s="61">
        <v>0.61980909900000003</v>
      </c>
      <c r="AZ76" s="61">
        <v>7236</v>
      </c>
      <c r="BA76" s="61">
        <v>3.4416000000000002</v>
      </c>
      <c r="BB76" s="62">
        <v>3.1370253541649435</v>
      </c>
      <c r="BC76" s="61">
        <v>1.0994764397905761</v>
      </c>
      <c r="BD76" s="61">
        <v>12115</v>
      </c>
      <c r="BE76" s="61">
        <v>11.053000000000001</v>
      </c>
      <c r="BF76" s="62">
        <v>7.1806297957305576</v>
      </c>
      <c r="BG76" s="61">
        <v>4.29</v>
      </c>
      <c r="BH76" s="61">
        <v>76005</v>
      </c>
      <c r="BI76" s="61">
        <v>64.013547369999998</v>
      </c>
      <c r="BJ76" s="62">
        <v>0.16064581307704084</v>
      </c>
      <c r="BK76" s="61">
        <v>4.3805541035023525</v>
      </c>
      <c r="BL76" s="61">
        <v>3032</v>
      </c>
      <c r="BN76" s="62" t="s">
        <v>106</v>
      </c>
      <c r="BO76" s="61">
        <v>4.2969999999999997</v>
      </c>
      <c r="BP76" s="61">
        <v>4323</v>
      </c>
      <c r="BQ76" s="61">
        <v>13.459063329999999</v>
      </c>
      <c r="BR76" s="62">
        <v>15.529950368481435</v>
      </c>
    </row>
    <row r="77" spans="1:70">
      <c r="A77" s="62">
        <v>1944</v>
      </c>
      <c r="B77" s="61">
        <v>2290940</v>
      </c>
      <c r="C77" s="62">
        <v>1</v>
      </c>
      <c r="D77" s="61">
        <v>138937</v>
      </c>
      <c r="E77" s="62">
        <v>224.6</v>
      </c>
      <c r="F77" s="62">
        <v>10.625533465795547</v>
      </c>
      <c r="G77" s="19">
        <v>0.24752475199999999</v>
      </c>
      <c r="H77" s="77">
        <v>49016</v>
      </c>
      <c r="I77" s="77">
        <v>9.7777926619999995</v>
      </c>
      <c r="J77" s="77">
        <v>2.8054759530000002</v>
      </c>
      <c r="K77" s="62">
        <v>2.489391796</v>
      </c>
      <c r="L77" s="61">
        <v>69865</v>
      </c>
      <c r="M77" s="62">
        <v>144.96072330000001</v>
      </c>
      <c r="N77" s="62">
        <v>10.021588855773604</v>
      </c>
      <c r="O77" s="61">
        <v>0.46666666666666667</v>
      </c>
      <c r="P77" s="61">
        <v>38900</v>
      </c>
      <c r="Q77" s="61">
        <v>5.627533889014769</v>
      </c>
      <c r="R77" s="62">
        <v>0.77620529856025888</v>
      </c>
      <c r="S77" s="61">
        <v>43.820999999999998</v>
      </c>
      <c r="T77" s="61">
        <v>8291</v>
      </c>
      <c r="U77" s="61">
        <v>138.51612900000001</v>
      </c>
      <c r="V77" s="62">
        <v>12.178177954381006</v>
      </c>
      <c r="W77" s="61">
        <v>4.7667804323094431</v>
      </c>
      <c r="X77" s="61">
        <v>3998</v>
      </c>
      <c r="Y77" s="61">
        <v>13.85</v>
      </c>
      <c r="Z77" s="62">
        <v>4.7446515324163867</v>
      </c>
      <c r="AA77" s="61">
        <v>0.48568799999999995</v>
      </c>
      <c r="AB77" s="61">
        <v>3735</v>
      </c>
      <c r="AC77" s="61">
        <v>0.94638599999999995</v>
      </c>
      <c r="AD77" s="62">
        <v>0.82711742782277919</v>
      </c>
      <c r="AE77" s="61">
        <v>574.71299999999997</v>
      </c>
      <c r="AF77" s="61">
        <v>45290</v>
      </c>
      <c r="AG77" s="61">
        <v>865.60966774508074</v>
      </c>
      <c r="AH77" s="62">
        <v>0.31752568040981471</v>
      </c>
      <c r="AI77" s="61">
        <v>1.8791946308724834</v>
      </c>
      <c r="AJ77" s="61">
        <v>9175</v>
      </c>
      <c r="AL77" s="62" t="s">
        <v>106</v>
      </c>
      <c r="AM77" s="61">
        <v>24.829560000000001</v>
      </c>
      <c r="AN77" s="61">
        <v>7967</v>
      </c>
      <c r="AO77" s="61">
        <v>35.228000000000002</v>
      </c>
      <c r="AP77" s="62">
        <v>1.0720389117948528</v>
      </c>
      <c r="AQ77" s="61">
        <v>10.95</v>
      </c>
      <c r="AR77" s="61">
        <v>26594</v>
      </c>
      <c r="AS77" s="61">
        <v>86.190398439999996</v>
      </c>
      <c r="AT77" s="62">
        <v>0.68938010360051527</v>
      </c>
      <c r="AU77" s="61">
        <v>4.1900000000000004</v>
      </c>
      <c r="AV77" s="61">
        <v>6560</v>
      </c>
      <c r="AW77" s="61">
        <v>19.855631160000002</v>
      </c>
      <c r="AX77" s="62">
        <v>4.1506262867336394</v>
      </c>
      <c r="AY77" s="61">
        <v>0.61957868599999999</v>
      </c>
      <c r="AZ77" s="61">
        <v>7309</v>
      </c>
      <c r="BA77" s="61">
        <v>3.4982000000000002</v>
      </c>
      <c r="BB77" s="62">
        <v>3.3044504391837775</v>
      </c>
      <c r="BC77" s="61">
        <v>1.0994764397905761</v>
      </c>
      <c r="BD77" s="61">
        <v>12268</v>
      </c>
      <c r="BE77" s="61">
        <v>11.848000000000001</v>
      </c>
      <c r="BF77" s="62">
        <v>7.417458525157306</v>
      </c>
      <c r="BG77" s="61">
        <v>4.29</v>
      </c>
      <c r="BH77" s="61">
        <v>77178</v>
      </c>
      <c r="BI77" s="61">
        <v>74.724262339999996</v>
      </c>
      <c r="BJ77" s="62">
        <v>0.19678445950048365</v>
      </c>
      <c r="BK77" s="61">
        <v>4.3805541035023525</v>
      </c>
      <c r="BL77" s="61">
        <v>3060</v>
      </c>
      <c r="BN77" s="62" t="s">
        <v>106</v>
      </c>
      <c r="BO77" s="61">
        <v>4.29</v>
      </c>
      <c r="BP77" s="61">
        <v>4364</v>
      </c>
      <c r="BQ77" s="61">
        <v>13.94036667</v>
      </c>
      <c r="BR77" s="62">
        <v>15.857592635553889</v>
      </c>
    </row>
    <row r="78" spans="1:70">
      <c r="A78" s="62">
        <v>1945</v>
      </c>
      <c r="B78" s="61">
        <v>2327751</v>
      </c>
      <c r="C78" s="62">
        <v>1</v>
      </c>
      <c r="D78" s="61">
        <v>140474</v>
      </c>
      <c r="E78" s="62">
        <v>228.2</v>
      </c>
      <c r="F78" s="62">
        <v>10.922005304397581</v>
      </c>
      <c r="G78" s="19">
        <v>0.24813895799999999</v>
      </c>
      <c r="H78" s="77">
        <v>49182</v>
      </c>
      <c r="I78" s="77">
        <v>9.5161989229999993</v>
      </c>
      <c r="J78" s="77">
        <v>2.8611465979999999</v>
      </c>
      <c r="L78" s="61">
        <v>67000</v>
      </c>
      <c r="M78" s="61"/>
      <c r="N78" s="62" t="s">
        <v>106</v>
      </c>
      <c r="O78" s="61">
        <v>0.50179211469534057</v>
      </c>
      <c r="P78" s="61">
        <v>39700</v>
      </c>
      <c r="Q78" s="61">
        <v>9.0454711110950843</v>
      </c>
      <c r="R78" s="62">
        <v>0.99399724412467305</v>
      </c>
      <c r="S78" s="61">
        <v>43.820999999999998</v>
      </c>
      <c r="T78" s="61">
        <v>8339</v>
      </c>
      <c r="U78" s="61">
        <v>201.8508065</v>
      </c>
      <c r="V78" s="62">
        <v>16.535103290026321</v>
      </c>
      <c r="W78" s="61">
        <v>4.773840720063804</v>
      </c>
      <c r="X78" s="61">
        <v>4045</v>
      </c>
      <c r="Y78" s="61">
        <v>14</v>
      </c>
      <c r="Z78" s="62">
        <v>5.190631615551478</v>
      </c>
      <c r="AA78" s="61">
        <v>1.3571069999999998</v>
      </c>
      <c r="AB78" s="61">
        <v>3758</v>
      </c>
      <c r="AC78" s="61">
        <v>1.4580150000000001</v>
      </c>
      <c r="AD78" s="62">
        <v>1.3535009778930094</v>
      </c>
      <c r="AE78" s="61">
        <v>588.58199999999999</v>
      </c>
      <c r="AF78" s="61">
        <v>45442</v>
      </c>
      <c r="AG78" s="61">
        <v>1605.1491302224053</v>
      </c>
      <c r="AH78" s="62">
        <v>0.75215938043624719</v>
      </c>
      <c r="AI78" s="61">
        <v>2.65</v>
      </c>
      <c r="AJ78" s="61">
        <v>9262</v>
      </c>
      <c r="AK78" s="61">
        <v>4.2</v>
      </c>
      <c r="AL78" s="62">
        <v>5.4728633727062572</v>
      </c>
      <c r="AM78" s="61">
        <v>24.85962</v>
      </c>
      <c r="AN78" s="61">
        <v>8038</v>
      </c>
      <c r="AO78" s="61">
        <v>36.350999999999999</v>
      </c>
      <c r="AP78" s="62">
        <v>1.1511287584170635</v>
      </c>
      <c r="AQ78" s="61">
        <v>10.95</v>
      </c>
      <c r="AR78" s="61">
        <v>26802</v>
      </c>
      <c r="AS78" s="61">
        <v>85.515429690000005</v>
      </c>
      <c r="AT78" s="62">
        <v>0.74302320987889359</v>
      </c>
      <c r="AU78" s="61">
        <v>4.1900000000000004</v>
      </c>
      <c r="AV78" s="61">
        <v>6635</v>
      </c>
      <c r="AW78" s="61">
        <v>20.804686480000001</v>
      </c>
      <c r="AX78" s="62">
        <v>4.2604086962919121</v>
      </c>
      <c r="AY78" s="61">
        <v>0.62111801200000005</v>
      </c>
      <c r="AZ78" s="61">
        <v>7389</v>
      </c>
      <c r="BA78" s="61">
        <v>3.4224000000000001</v>
      </c>
      <c r="BB78" s="62">
        <v>3.406033065873308</v>
      </c>
      <c r="BC78" s="61">
        <v>1.0994764397905761</v>
      </c>
      <c r="BD78" s="61">
        <v>12404</v>
      </c>
      <c r="BE78" s="61">
        <v>11.863</v>
      </c>
      <c r="BF78" s="62">
        <v>7.6642675438995722</v>
      </c>
      <c r="BG78" s="61">
        <v>6.9</v>
      </c>
      <c r="BH78" s="61">
        <v>76224</v>
      </c>
      <c r="BJ78" s="62" t="s">
        <v>106</v>
      </c>
      <c r="BK78" s="61">
        <v>4.7179371692376986</v>
      </c>
      <c r="BL78" s="61">
        <v>3091</v>
      </c>
      <c r="BN78" s="62" t="s">
        <v>106</v>
      </c>
      <c r="BO78" s="61">
        <v>4.29</v>
      </c>
      <c r="BP78" s="61">
        <v>4412</v>
      </c>
      <c r="BQ78" s="61">
        <v>14.839865400000001</v>
      </c>
      <c r="BR78" s="62">
        <v>15.755618532379623</v>
      </c>
    </row>
    <row r="79" spans="1:70">
      <c r="A79" s="62">
        <v>1946</v>
      </c>
      <c r="B79" s="61">
        <v>2365154</v>
      </c>
      <c r="C79" s="62">
        <v>1</v>
      </c>
      <c r="D79" s="61">
        <v>141940</v>
      </c>
      <c r="E79" s="62">
        <v>227.8</v>
      </c>
      <c r="F79" s="62">
        <v>12.271346201573593</v>
      </c>
      <c r="G79" s="19">
        <v>0.24813895799999999</v>
      </c>
      <c r="H79" s="77">
        <v>49217</v>
      </c>
      <c r="I79" s="77">
        <v>9.5743308650000003</v>
      </c>
      <c r="J79" s="77">
        <v>2.9512628630000002</v>
      </c>
      <c r="K79" s="62">
        <v>17.5</v>
      </c>
      <c r="L79" s="61">
        <v>64678</v>
      </c>
      <c r="M79" s="62">
        <v>44.637561329999997</v>
      </c>
      <c r="N79" s="62">
        <v>11.671281492979052</v>
      </c>
      <c r="O79" s="61">
        <v>3.45</v>
      </c>
      <c r="P79" s="61">
        <v>40290</v>
      </c>
      <c r="Q79" s="61">
        <v>20.973706773886491</v>
      </c>
      <c r="R79" s="62">
        <v>1.7012322829934929</v>
      </c>
      <c r="S79" s="61">
        <v>57</v>
      </c>
      <c r="T79" s="61">
        <v>8367</v>
      </c>
      <c r="U79" s="61">
        <v>215.19870069999999</v>
      </c>
      <c r="V79" s="62">
        <v>11.16311413440731</v>
      </c>
      <c r="W79" s="61">
        <v>8.1</v>
      </c>
      <c r="X79" s="61">
        <v>4101</v>
      </c>
      <c r="Y79" s="61">
        <v>14.8</v>
      </c>
      <c r="Z79" s="62">
        <v>4.7380192826530196</v>
      </c>
      <c r="AA79" s="61">
        <v>4</v>
      </c>
      <c r="AB79" s="61">
        <v>3806</v>
      </c>
      <c r="AC79" s="61">
        <v>2.187894</v>
      </c>
      <c r="AD79" s="62">
        <v>1.8786802762067938</v>
      </c>
      <c r="AE79" s="61">
        <v>675</v>
      </c>
      <c r="AF79" s="61">
        <v>45725</v>
      </c>
      <c r="AG79" s="61">
        <v>3600.9299939609255</v>
      </c>
      <c r="AH79" s="62">
        <v>1.3395408056235503</v>
      </c>
      <c r="AI79" s="61">
        <v>6.5</v>
      </c>
      <c r="AJ79" s="61">
        <v>9424</v>
      </c>
      <c r="AK79" s="61">
        <v>9.3000000000000007</v>
      </c>
      <c r="AL79" s="62">
        <v>7.1253812750755765</v>
      </c>
      <c r="AM79" s="61">
        <v>25.3</v>
      </c>
      <c r="AN79" s="61">
        <v>8110</v>
      </c>
      <c r="AO79" s="61">
        <v>42.293999999999997</v>
      </c>
      <c r="AP79" s="62">
        <v>1.2411284205620001</v>
      </c>
      <c r="AQ79" s="61">
        <v>29</v>
      </c>
      <c r="AR79" s="61">
        <v>27012</v>
      </c>
      <c r="AS79" s="61">
        <v>108.1875156</v>
      </c>
      <c r="AT79" s="62">
        <v>0.90170682029446225</v>
      </c>
      <c r="AU79" s="61">
        <v>3.9</v>
      </c>
      <c r="AV79" s="61">
        <v>6719</v>
      </c>
      <c r="AW79" s="61">
        <v>23.6962343</v>
      </c>
      <c r="AX79" s="62">
        <v>4.3742174202662536</v>
      </c>
      <c r="AY79" s="61">
        <v>0.62239372599999998</v>
      </c>
      <c r="AZ79" s="61">
        <v>7474</v>
      </c>
      <c r="BA79" s="61">
        <v>3.5344000000000002</v>
      </c>
      <c r="BB79" s="62">
        <v>3.649319907499097</v>
      </c>
      <c r="BC79" s="61">
        <v>1.0718113612004287</v>
      </c>
      <c r="BD79" s="61">
        <v>12634</v>
      </c>
      <c r="BE79" s="61">
        <v>11.885</v>
      </c>
      <c r="BF79" s="62">
        <v>7.758069224118981</v>
      </c>
      <c r="BG79" s="61">
        <v>180</v>
      </c>
      <c r="BH79" s="61">
        <v>77199</v>
      </c>
      <c r="BI79" s="61">
        <v>489.5869548</v>
      </c>
      <c r="BJ79" s="62">
        <v>2.3900331065565683</v>
      </c>
      <c r="BK79" s="61">
        <v>7</v>
      </c>
      <c r="BL79" s="61">
        <v>3127</v>
      </c>
      <c r="BM79" s="61">
        <v>10.778</v>
      </c>
      <c r="BN79" s="62">
        <v>5.1956419794524882</v>
      </c>
      <c r="BO79" s="61">
        <v>3.6</v>
      </c>
      <c r="BP79" s="61">
        <v>4467</v>
      </c>
      <c r="BQ79" s="61">
        <v>18.13686032</v>
      </c>
      <c r="BR79" s="62">
        <v>16.887796666128114</v>
      </c>
    </row>
    <row r="80" spans="1:70">
      <c r="A80" s="62">
        <v>1947</v>
      </c>
      <c r="B80" s="61">
        <v>2403158</v>
      </c>
      <c r="C80" s="62">
        <v>1</v>
      </c>
      <c r="D80" s="61">
        <v>144688</v>
      </c>
      <c r="E80" s="62">
        <v>249.9</v>
      </c>
      <c r="F80" s="62">
        <v>13.597590131412352</v>
      </c>
      <c r="G80" s="19">
        <v>0.24813895799999999</v>
      </c>
      <c r="H80" s="77">
        <v>49538.7</v>
      </c>
      <c r="I80" s="77">
        <v>10.346516830000001</v>
      </c>
      <c r="J80" s="77">
        <v>3.2307944160000002</v>
      </c>
      <c r="K80" s="62">
        <v>23.5</v>
      </c>
      <c r="L80" s="61">
        <v>66094</v>
      </c>
      <c r="M80" s="62">
        <v>56.210737620000003</v>
      </c>
      <c r="N80" s="62">
        <v>12.375052946424288</v>
      </c>
      <c r="O80" s="61">
        <v>3</v>
      </c>
      <c r="P80" s="61">
        <v>40680</v>
      </c>
      <c r="Q80" s="61">
        <v>33.916595108544008</v>
      </c>
      <c r="R80" s="62">
        <v>2.5870229259251096</v>
      </c>
      <c r="S80" s="61">
        <v>48.75</v>
      </c>
      <c r="T80" s="61">
        <v>8450</v>
      </c>
      <c r="U80" s="61">
        <v>261.75446490000002</v>
      </c>
      <c r="V80" s="62">
        <v>11.9392189271533</v>
      </c>
      <c r="W80" s="61">
        <v>8.15</v>
      </c>
      <c r="X80" s="61">
        <v>4146</v>
      </c>
      <c r="Y80" s="61">
        <v>16.3</v>
      </c>
      <c r="Z80" s="62">
        <v>4.9405414858117851</v>
      </c>
      <c r="AA80" s="61">
        <v>4.0999999999999996</v>
      </c>
      <c r="AB80" s="61">
        <v>3859</v>
      </c>
      <c r="AC80" s="61">
        <v>2.974164</v>
      </c>
      <c r="AD80" s="62">
        <v>2.4964493384259461</v>
      </c>
      <c r="AE80" s="61">
        <v>585</v>
      </c>
      <c r="AF80" s="61">
        <v>46040</v>
      </c>
      <c r="AG80" s="61">
        <v>6964.0525461030584</v>
      </c>
      <c r="AH80" s="62">
        <v>2.2594376794056532</v>
      </c>
      <c r="AI80" s="61">
        <v>5.85</v>
      </c>
      <c r="AJ80" s="61">
        <v>9630</v>
      </c>
      <c r="AK80" s="61">
        <v>12.1</v>
      </c>
      <c r="AL80" s="62">
        <v>7.9922661044720247</v>
      </c>
      <c r="AM80" s="61">
        <v>24.95</v>
      </c>
      <c r="AN80" s="61">
        <v>8183</v>
      </c>
      <c r="AO80" s="61">
        <v>46.93</v>
      </c>
      <c r="AP80" s="62">
        <v>1.2700676252943373</v>
      </c>
      <c r="AQ80" s="61">
        <v>41.5</v>
      </c>
      <c r="AR80" s="61">
        <v>27223</v>
      </c>
      <c r="AS80" s="61">
        <v>125.7093438</v>
      </c>
      <c r="AT80" s="62">
        <v>1.0275145370979892</v>
      </c>
      <c r="AU80" s="61">
        <v>4.45</v>
      </c>
      <c r="AV80" s="61">
        <v>6803</v>
      </c>
      <c r="AW80" s="61">
        <v>26.39338601</v>
      </c>
      <c r="AX80" s="62">
        <v>4.5617309721124251</v>
      </c>
      <c r="AY80" s="61">
        <v>0.62305295999999999</v>
      </c>
      <c r="AZ80" s="61">
        <v>7578</v>
      </c>
      <c r="BA80" s="61">
        <v>3.7584</v>
      </c>
      <c r="BB80" s="62">
        <v>3.7869024947913479</v>
      </c>
      <c r="BC80" s="61">
        <v>1.1200000000000001</v>
      </c>
      <c r="BD80" s="61">
        <v>12901</v>
      </c>
      <c r="BE80" s="61">
        <v>13.473000000000001</v>
      </c>
      <c r="BF80" s="62">
        <v>8.4219191926375778</v>
      </c>
      <c r="BG80" s="61">
        <v>238</v>
      </c>
      <c r="BH80" s="61">
        <v>78119</v>
      </c>
      <c r="BI80" s="61">
        <v>1352.044987</v>
      </c>
      <c r="BJ80" s="62">
        <v>5.9921276270837183</v>
      </c>
      <c r="BK80" s="61">
        <v>8</v>
      </c>
      <c r="BL80" s="61">
        <v>3165</v>
      </c>
      <c r="BM80" s="61">
        <v>12.686999999999999</v>
      </c>
      <c r="BN80" s="62">
        <v>5.3785464514049472</v>
      </c>
      <c r="BO80" s="61">
        <v>4.1399999999999997</v>
      </c>
      <c r="BP80" s="61">
        <v>4524</v>
      </c>
      <c r="BQ80" s="61">
        <v>20.227055119999999</v>
      </c>
      <c r="BR80" s="62">
        <v>17.463365358002182</v>
      </c>
    </row>
    <row r="81" spans="1:70">
      <c r="A81" s="62">
        <v>1948</v>
      </c>
      <c r="B81" s="61">
        <v>2441772</v>
      </c>
      <c r="C81" s="62">
        <v>1</v>
      </c>
      <c r="D81" s="61">
        <v>147203</v>
      </c>
      <c r="E81" s="62">
        <v>274.8</v>
      </c>
      <c r="F81" s="62">
        <v>14.321287669625537</v>
      </c>
      <c r="G81" s="19">
        <v>0.24813895799999999</v>
      </c>
      <c r="H81" s="77">
        <v>50033.2</v>
      </c>
      <c r="I81" s="77">
        <v>11.513999999999999</v>
      </c>
      <c r="J81" s="77">
        <v>3.4379879710000001</v>
      </c>
      <c r="K81" s="62">
        <v>20.5</v>
      </c>
      <c r="L81" s="61">
        <v>67295</v>
      </c>
      <c r="M81" s="62">
        <v>77.245544570000007</v>
      </c>
      <c r="N81" s="62">
        <v>14.277817828028242</v>
      </c>
      <c r="O81" s="61">
        <v>5.2</v>
      </c>
      <c r="P81" s="61">
        <v>41110</v>
      </c>
      <c r="Q81" s="61">
        <v>57.726495029565356</v>
      </c>
      <c r="R81" s="62">
        <v>3.8860047137355949</v>
      </c>
      <c r="S81" s="61">
        <v>53.75</v>
      </c>
      <c r="T81" s="61">
        <v>8557</v>
      </c>
      <c r="U81" s="61">
        <v>331.22079730000002</v>
      </c>
      <c r="V81" s="62">
        <v>14.210564080061555</v>
      </c>
      <c r="W81" s="61">
        <v>9.6</v>
      </c>
      <c r="X81" s="61">
        <v>4190</v>
      </c>
      <c r="Y81" s="61">
        <v>17.7</v>
      </c>
      <c r="Z81" s="62">
        <v>5.1912132359149146</v>
      </c>
      <c r="AA81" s="61">
        <v>5.4</v>
      </c>
      <c r="AB81" s="61">
        <v>3912</v>
      </c>
      <c r="AC81" s="61">
        <v>4.1026059999999998</v>
      </c>
      <c r="AD81" s="62">
        <v>3.1912185370120381</v>
      </c>
      <c r="AE81" s="61">
        <v>660</v>
      </c>
      <c r="AF81" s="61">
        <v>46381</v>
      </c>
      <c r="AG81" s="61">
        <v>8198.7130573453087</v>
      </c>
      <c r="AH81" s="62">
        <v>2.501287982289091</v>
      </c>
      <c r="AI81" s="61">
        <v>5.0999999999999996</v>
      </c>
      <c r="AJ81" s="61">
        <v>9800</v>
      </c>
      <c r="AK81" s="61">
        <v>14.2</v>
      </c>
      <c r="AL81" s="62">
        <v>8.4606904758495958</v>
      </c>
      <c r="AM81" s="61">
        <v>25.8</v>
      </c>
      <c r="AN81" s="61">
        <v>8256</v>
      </c>
      <c r="AO81" s="61">
        <v>47.692999999999998</v>
      </c>
      <c r="AP81" s="62">
        <v>1.2945941925435711</v>
      </c>
      <c r="AQ81" s="61">
        <v>37.5</v>
      </c>
      <c r="AR81" s="61">
        <v>27437</v>
      </c>
      <c r="AS81" s="61">
        <v>135.6889688</v>
      </c>
      <c r="AT81" s="62">
        <v>1.1115711930847481</v>
      </c>
      <c r="AU81" s="61">
        <v>5.2</v>
      </c>
      <c r="AV81" s="61">
        <v>6883</v>
      </c>
      <c r="AW81" s="61">
        <v>28.833181</v>
      </c>
      <c r="AX81" s="62">
        <v>4.9086876702110231</v>
      </c>
      <c r="AY81" s="61">
        <v>0.62034730500000002</v>
      </c>
      <c r="AZ81" s="61">
        <v>7715</v>
      </c>
      <c r="BA81" s="61">
        <v>4.5122</v>
      </c>
      <c r="BB81" s="62">
        <v>4.2680760626093708</v>
      </c>
      <c r="BC81" s="61">
        <v>1.0900000000000001</v>
      </c>
      <c r="BD81" s="61">
        <v>13180</v>
      </c>
      <c r="BE81" s="61">
        <v>15.896000000000001</v>
      </c>
      <c r="BF81" s="62">
        <v>9.7576874940145295</v>
      </c>
      <c r="BG81" s="61">
        <v>310</v>
      </c>
      <c r="BH81" s="61">
        <v>80155</v>
      </c>
      <c r="BI81" s="61">
        <v>2691.6953680000001</v>
      </c>
      <c r="BJ81" s="62">
        <v>10.222716582630929</v>
      </c>
      <c r="BK81" s="61">
        <v>9.25</v>
      </c>
      <c r="BL81" s="61">
        <v>3201</v>
      </c>
      <c r="BM81" s="61">
        <v>13.904</v>
      </c>
      <c r="BN81" s="62">
        <v>5.5079643458403815</v>
      </c>
      <c r="BO81" s="61">
        <v>3.99</v>
      </c>
      <c r="BP81" s="61">
        <v>4582</v>
      </c>
      <c r="BQ81" s="61">
        <v>20.079891400000001</v>
      </c>
      <c r="BR81" s="62">
        <v>17.231156198949879</v>
      </c>
    </row>
    <row r="82" spans="1:70" ht="14.7" thickBot="1">
      <c r="A82" s="62">
        <v>1949</v>
      </c>
      <c r="B82" s="61">
        <v>2481008</v>
      </c>
      <c r="C82" s="62">
        <v>1</v>
      </c>
      <c r="D82" s="61">
        <v>149770</v>
      </c>
      <c r="E82" s="62">
        <v>272.8</v>
      </c>
      <c r="F82" s="62">
        <v>14.296229855975573</v>
      </c>
      <c r="G82" s="19">
        <v>0.27624309400000002</v>
      </c>
      <c r="H82" s="77">
        <v>50331</v>
      </c>
      <c r="I82" s="77">
        <v>12.228</v>
      </c>
      <c r="J82" s="77">
        <v>3.5443641370000001</v>
      </c>
      <c r="K82" s="62">
        <v>6.05</v>
      </c>
      <c r="L82" s="61">
        <v>67991</v>
      </c>
      <c r="M82" s="62">
        <v>98.894386060000002</v>
      </c>
      <c r="N82" s="62">
        <v>15.190013390826373</v>
      </c>
      <c r="O82" s="61">
        <v>3.95</v>
      </c>
      <c r="P82" s="61">
        <v>41480</v>
      </c>
      <c r="Q82" s="61">
        <v>88.1</v>
      </c>
      <c r="R82" s="62">
        <v>5.579711991028943</v>
      </c>
      <c r="S82" s="61">
        <v>50.4</v>
      </c>
      <c r="T82" s="61">
        <v>8614</v>
      </c>
      <c r="U82" s="61">
        <v>322.53918060000001</v>
      </c>
      <c r="V82" s="62">
        <v>13.363885611582335</v>
      </c>
      <c r="W82" s="61">
        <v>9.3000000000000007</v>
      </c>
      <c r="X82" s="61">
        <v>4230</v>
      </c>
      <c r="Y82" s="61">
        <v>18.899999999999999</v>
      </c>
      <c r="Z82" s="62">
        <v>5.302099324705523</v>
      </c>
      <c r="AA82" s="61">
        <v>3.61</v>
      </c>
      <c r="AB82" s="61">
        <v>3963</v>
      </c>
      <c r="AC82" s="61">
        <v>4.4384350000000001</v>
      </c>
      <c r="AD82" s="62">
        <v>3.2484007748910719</v>
      </c>
      <c r="AE82" s="61">
        <v>665</v>
      </c>
      <c r="AF82" s="61">
        <v>46733</v>
      </c>
      <c r="AG82" s="61">
        <v>8663.6599615984996</v>
      </c>
      <c r="AH82" s="62">
        <v>2.5545819902805729</v>
      </c>
      <c r="AI82" s="61">
        <v>4.1500000000000004</v>
      </c>
      <c r="AJ82" s="61">
        <v>9956</v>
      </c>
      <c r="AK82" s="61">
        <v>16.8</v>
      </c>
      <c r="AL82" s="62">
        <v>9.3297776731632389</v>
      </c>
      <c r="AM82" s="61">
        <v>28.6</v>
      </c>
      <c r="AN82" s="61">
        <v>8329</v>
      </c>
      <c r="AO82" s="61">
        <v>48.598999999999997</v>
      </c>
      <c r="AP82" s="62">
        <v>1.3010344569464178</v>
      </c>
      <c r="AQ82" s="61">
        <v>47.75</v>
      </c>
      <c r="AR82" s="61">
        <v>27651</v>
      </c>
      <c r="AS82" s="61">
        <v>145.4572656</v>
      </c>
      <c r="AT82" s="62">
        <v>1.1972663718813723</v>
      </c>
      <c r="AU82" s="61">
        <v>6.5</v>
      </c>
      <c r="AV82" s="61">
        <v>6955</v>
      </c>
      <c r="AW82" s="61">
        <v>30.20945674</v>
      </c>
      <c r="AX82" s="62">
        <v>5.0276600008488215</v>
      </c>
      <c r="AY82" s="61">
        <v>0.89285700000000001</v>
      </c>
      <c r="AZ82" s="61">
        <v>7919</v>
      </c>
      <c r="BA82" s="61">
        <v>5.2073999999999998</v>
      </c>
      <c r="BB82" s="62">
        <v>4.6156356675585757</v>
      </c>
      <c r="BC82" s="61">
        <v>1.1299999999999999</v>
      </c>
      <c r="BD82" s="61">
        <v>13469</v>
      </c>
      <c r="BE82" s="61">
        <v>17.347000000000001</v>
      </c>
      <c r="BF82" s="62">
        <v>10.4217474993319</v>
      </c>
      <c r="BG82" s="61">
        <v>595</v>
      </c>
      <c r="BH82" s="61">
        <v>81971</v>
      </c>
      <c r="BI82" s="61">
        <v>3485.9830649999999</v>
      </c>
      <c r="BJ82" s="62">
        <v>12.733327811506209</v>
      </c>
      <c r="BK82" s="61">
        <v>9.1999999999999993</v>
      </c>
      <c r="BL82" s="61">
        <v>3234</v>
      </c>
      <c r="BM82" s="61">
        <v>14.917</v>
      </c>
      <c r="BN82" s="62">
        <v>5.7551709622236293</v>
      </c>
      <c r="BO82" s="61">
        <v>4.3</v>
      </c>
      <c r="BP82" s="61">
        <v>4640</v>
      </c>
      <c r="BQ82" s="61">
        <v>21.16061753</v>
      </c>
      <c r="BR82" s="62">
        <v>18.827715248833403</v>
      </c>
    </row>
    <row r="83" spans="1:70" ht="14.7" thickTop="1">
      <c r="A83" s="62">
        <v>1950</v>
      </c>
      <c r="B83" s="61">
        <v>2520873</v>
      </c>
      <c r="C83" s="62">
        <v>1</v>
      </c>
      <c r="D83" s="61">
        <v>152271</v>
      </c>
      <c r="E83" s="62">
        <v>300.2</v>
      </c>
      <c r="F83" s="62">
        <v>14.454082312064958</v>
      </c>
      <c r="G83" s="19">
        <v>0.35714285699999998</v>
      </c>
      <c r="H83" s="77">
        <v>50571.5</v>
      </c>
      <c r="I83" s="77">
        <v>12.821999999999999</v>
      </c>
      <c r="J83" s="77">
        <v>3.5911433289999999</v>
      </c>
      <c r="K83" s="62">
        <v>4.1999999990000001</v>
      </c>
      <c r="L83" s="61">
        <v>68375</v>
      </c>
      <c r="M83" s="62">
        <v>107.5715189</v>
      </c>
      <c r="N83" s="62">
        <v>15.307130112472903</v>
      </c>
      <c r="O83" s="61">
        <v>3.91</v>
      </c>
      <c r="P83" s="61">
        <v>42518</v>
      </c>
      <c r="Q83" s="61">
        <v>100.9</v>
      </c>
      <c r="R83" s="62">
        <v>5.8070183621722604</v>
      </c>
      <c r="S83" s="61">
        <v>51.7</v>
      </c>
      <c r="T83" s="61">
        <v>8639</v>
      </c>
      <c r="U83" s="72">
        <v>337.52754599999997</v>
      </c>
      <c r="V83" s="71">
        <v>13.523240700897841</v>
      </c>
      <c r="W83" s="72">
        <v>9.6999999999999993</v>
      </c>
      <c r="X83" s="61">
        <v>4271</v>
      </c>
      <c r="Y83" s="61">
        <v>21.568000000000001</v>
      </c>
      <c r="Z83" s="71">
        <v>5.6386039117971887</v>
      </c>
      <c r="AA83" s="61">
        <v>5</v>
      </c>
      <c r="AB83" s="61">
        <v>4009</v>
      </c>
      <c r="AC83" s="72">
        <v>5.4725869999999999</v>
      </c>
      <c r="AD83" s="71">
        <v>3.8535494122990968</v>
      </c>
      <c r="AE83" s="61">
        <v>700</v>
      </c>
      <c r="AF83" s="61">
        <v>47105</v>
      </c>
      <c r="AG83" s="61">
        <v>9800.9660374699306</v>
      </c>
      <c r="AH83" s="71">
        <v>2.7115716071083935</v>
      </c>
      <c r="AI83" s="61">
        <v>4.1100000000000003</v>
      </c>
      <c r="AJ83" s="61">
        <v>10114</v>
      </c>
      <c r="AK83" s="72">
        <v>19.399999999999999</v>
      </c>
      <c r="AL83" s="71">
        <v>10.334809397434414</v>
      </c>
      <c r="AM83" s="61">
        <v>29.1</v>
      </c>
      <c r="AN83" s="61">
        <v>8443</v>
      </c>
      <c r="AO83" s="72">
        <v>50.664000000000001</v>
      </c>
      <c r="AP83" s="71">
        <v>1.3185955499242241</v>
      </c>
      <c r="AQ83" s="61">
        <v>51.45</v>
      </c>
      <c r="AR83" s="61">
        <v>28063</v>
      </c>
      <c r="AS83" s="72">
        <v>179.48401559999999</v>
      </c>
      <c r="AT83" s="71">
        <v>1.4435616319806301</v>
      </c>
      <c r="AU83" s="61">
        <v>6.12</v>
      </c>
      <c r="AV83" s="61">
        <v>7014</v>
      </c>
      <c r="AW83" s="72">
        <v>32.066000000000003</v>
      </c>
      <c r="AX83" s="71">
        <v>4.9848844045132505</v>
      </c>
      <c r="AY83" s="72">
        <v>0.89285700000000001</v>
      </c>
      <c r="AZ83" s="61">
        <v>8267</v>
      </c>
      <c r="BA83" s="72">
        <v>6.1449999999999996</v>
      </c>
      <c r="BB83" s="71">
        <v>5.0890931613558754</v>
      </c>
      <c r="BC83" s="61">
        <v>1.05</v>
      </c>
      <c r="BD83" s="61">
        <v>14011</v>
      </c>
      <c r="BE83" s="61">
        <v>19.125</v>
      </c>
      <c r="BF83" s="71">
        <v>10.700974153490755</v>
      </c>
      <c r="BG83" s="72">
        <v>425</v>
      </c>
      <c r="BH83" s="61">
        <v>83805</v>
      </c>
      <c r="BI83" s="72">
        <v>4076.7926389999998</v>
      </c>
      <c r="BJ83" s="71">
        <v>13.241093224938327</v>
      </c>
      <c r="BK83" s="61">
        <v>9.6999999999999993</v>
      </c>
      <c r="BL83" s="61">
        <v>3265</v>
      </c>
      <c r="BM83" s="72">
        <v>16.425000000000001</v>
      </c>
      <c r="BN83" s="71">
        <v>6.0403624104543976</v>
      </c>
      <c r="BO83" s="72">
        <v>4.29</v>
      </c>
      <c r="BP83" s="61">
        <v>4694</v>
      </c>
      <c r="BQ83" s="72">
        <v>23.192382640000002</v>
      </c>
      <c r="BR83" s="71">
        <v>19.26491675879738</v>
      </c>
    </row>
    <row r="84" spans="1:70">
      <c r="A84" s="62">
        <v>1951</v>
      </c>
      <c r="B84" s="61">
        <v>2564725</v>
      </c>
      <c r="C84" s="62">
        <v>1</v>
      </c>
      <c r="D84" s="61">
        <v>154878</v>
      </c>
      <c r="E84" s="62">
        <v>347.3</v>
      </c>
      <c r="F84" s="62">
        <v>15.504318648460247</v>
      </c>
      <c r="G84" s="19">
        <v>0.35714285699999998</v>
      </c>
      <c r="H84" s="77">
        <v>50301.9</v>
      </c>
      <c r="I84" s="77">
        <v>14.43</v>
      </c>
      <c r="J84" s="77">
        <v>3.886897394</v>
      </c>
      <c r="K84" s="62">
        <v>4.1999999990000001</v>
      </c>
      <c r="L84" s="61">
        <v>68876</v>
      </c>
      <c r="M84" s="62">
        <v>132.01009690000001</v>
      </c>
      <c r="N84" s="62">
        <v>17.164097557466441</v>
      </c>
      <c r="O84" s="61">
        <v>4.26</v>
      </c>
      <c r="P84" s="61">
        <v>42862</v>
      </c>
      <c r="Q84" s="61">
        <v>123.6</v>
      </c>
      <c r="R84" s="62">
        <v>6.7319549324118055</v>
      </c>
      <c r="S84" s="61">
        <v>54</v>
      </c>
      <c r="T84" s="61">
        <v>8678</v>
      </c>
      <c r="U84" s="61">
        <v>394.74703449999998</v>
      </c>
      <c r="V84" s="62">
        <v>14.988865485659247</v>
      </c>
      <c r="W84" s="61">
        <v>8.8000000000000007</v>
      </c>
      <c r="X84" s="61">
        <v>4304</v>
      </c>
      <c r="Y84" s="61">
        <v>23.137</v>
      </c>
      <c r="Z84" s="62">
        <v>6.0143941990032355</v>
      </c>
      <c r="AA84" s="61">
        <v>4.3499999999999996</v>
      </c>
      <c r="AB84" s="61">
        <v>4047</v>
      </c>
      <c r="AC84" s="61">
        <v>7.9822249999999997</v>
      </c>
      <c r="AD84" s="62">
        <v>5.1798458856514236</v>
      </c>
      <c r="AE84" s="61">
        <v>690</v>
      </c>
      <c r="AF84" s="61">
        <v>47418</v>
      </c>
      <c r="AG84" s="61">
        <v>11639.054</v>
      </c>
      <c r="AH84" s="62">
        <v>3.0235904525697253</v>
      </c>
      <c r="AI84" s="61">
        <v>4.2300000000000004</v>
      </c>
      <c r="AJ84" s="61">
        <v>10264</v>
      </c>
      <c r="AK84" s="61">
        <v>21.5</v>
      </c>
      <c r="AL84" s="62">
        <v>11.184454781447057</v>
      </c>
      <c r="AM84" s="61">
        <v>29.1</v>
      </c>
      <c r="AN84" s="61">
        <v>8490</v>
      </c>
      <c r="AO84" s="61">
        <v>57.36</v>
      </c>
      <c r="AP84" s="62">
        <v>1.4286507524123231</v>
      </c>
      <c r="AQ84" s="61">
        <v>52</v>
      </c>
      <c r="AR84" s="61">
        <v>28298</v>
      </c>
      <c r="AS84" s="61">
        <v>228.45903129999999</v>
      </c>
      <c r="AT84" s="62">
        <v>1.6650455811429463</v>
      </c>
      <c r="AU84" s="61">
        <v>6.21</v>
      </c>
      <c r="AV84" s="61">
        <v>7070</v>
      </c>
      <c r="AW84" s="61">
        <v>39.593000000000004</v>
      </c>
      <c r="AX84" s="62">
        <v>5.9862860308957151</v>
      </c>
      <c r="AY84" s="61">
        <v>0.899280576</v>
      </c>
      <c r="AZ84" s="61">
        <v>8511</v>
      </c>
      <c r="BA84" s="61">
        <v>8.1524000000000001</v>
      </c>
      <c r="BB84" s="62">
        <v>6.4719215605221248</v>
      </c>
      <c r="BC84" s="61">
        <v>1.0168999999999999</v>
      </c>
      <c r="BD84" s="61">
        <v>14331</v>
      </c>
      <c r="BE84" s="61">
        <v>22.28</v>
      </c>
      <c r="BF84" s="62">
        <v>11.796395655998902</v>
      </c>
      <c r="BG84" s="61">
        <v>435</v>
      </c>
      <c r="BH84" s="61">
        <v>85164</v>
      </c>
      <c r="BI84" s="61">
        <v>5623.0197939999998</v>
      </c>
      <c r="BJ84" s="62">
        <v>16.065898179141119</v>
      </c>
      <c r="BK84" s="61">
        <v>8.8000000000000007</v>
      </c>
      <c r="BL84" s="61">
        <v>3296</v>
      </c>
      <c r="BM84" s="61">
        <v>20.456</v>
      </c>
      <c r="BN84" s="62">
        <v>7.1327286676148338</v>
      </c>
      <c r="BO84" s="61">
        <v>4.3600000000000003</v>
      </c>
      <c r="BP84" s="61">
        <v>4749</v>
      </c>
      <c r="BQ84" s="61">
        <v>24.505464889999999</v>
      </c>
      <c r="BR84" s="62">
        <v>18.915026909114989</v>
      </c>
    </row>
    <row r="85" spans="1:70">
      <c r="A85" s="62">
        <v>1952</v>
      </c>
      <c r="B85" s="61">
        <v>2610876</v>
      </c>
      <c r="C85" s="62">
        <v>1</v>
      </c>
      <c r="D85" s="61">
        <v>157553</v>
      </c>
      <c r="E85" s="62">
        <v>367.7</v>
      </c>
      <c r="F85" s="62">
        <v>15.804096792982333</v>
      </c>
      <c r="G85" s="19">
        <v>0.35714285699999998</v>
      </c>
      <c r="H85" s="77">
        <v>50444.2</v>
      </c>
      <c r="I85" s="77">
        <v>15.683</v>
      </c>
      <c r="J85" s="77">
        <v>4.1558653899999998</v>
      </c>
      <c r="K85" s="62">
        <v>4.1999999990000001</v>
      </c>
      <c r="L85" s="61">
        <v>69146</v>
      </c>
      <c r="M85" s="62">
        <v>151.0178799</v>
      </c>
      <c r="N85" s="62">
        <v>18.028766407666431</v>
      </c>
      <c r="O85" s="61">
        <v>4.12</v>
      </c>
      <c r="P85" s="61">
        <v>43184</v>
      </c>
      <c r="Q85" s="61">
        <v>145.6</v>
      </c>
      <c r="R85" s="62">
        <v>7.7411380056870263</v>
      </c>
      <c r="S85" s="61">
        <v>51.1</v>
      </c>
      <c r="T85" s="61">
        <v>8730</v>
      </c>
      <c r="U85" s="61">
        <v>402.08974619999998</v>
      </c>
      <c r="V85" s="62">
        <v>15.268262222422225</v>
      </c>
      <c r="W85" s="61">
        <v>7.8</v>
      </c>
      <c r="X85" s="61">
        <v>4334</v>
      </c>
      <c r="Y85" s="61">
        <v>24.675999999999998</v>
      </c>
      <c r="Z85" s="62">
        <v>6.3107300876689685</v>
      </c>
      <c r="AA85" s="61">
        <v>3.85</v>
      </c>
      <c r="AB85" s="61">
        <v>4091</v>
      </c>
      <c r="AC85" s="61">
        <v>8.2790049999999997</v>
      </c>
      <c r="AD85" s="62">
        <v>5.1903095609207854</v>
      </c>
      <c r="AE85" s="61">
        <v>634</v>
      </c>
      <c r="AF85" s="61">
        <v>47666</v>
      </c>
      <c r="AG85" s="61">
        <v>12579.511084269057</v>
      </c>
      <c r="AH85" s="62">
        <v>3.1113012084889862</v>
      </c>
      <c r="AI85" s="61">
        <v>3.94</v>
      </c>
      <c r="AJ85" s="61">
        <v>10382</v>
      </c>
      <c r="AK85" s="61">
        <v>22.4</v>
      </c>
      <c r="AL85" s="62">
        <v>11.456803635578234</v>
      </c>
      <c r="AM85" s="61">
        <v>29</v>
      </c>
      <c r="AN85" s="61">
        <v>8526</v>
      </c>
      <c r="AO85" s="61">
        <v>58.677999999999997</v>
      </c>
      <c r="AP85" s="62">
        <v>1.4595586533505593</v>
      </c>
      <c r="AQ85" s="61">
        <v>47.7</v>
      </c>
      <c r="AR85" s="61">
        <v>28550</v>
      </c>
      <c r="AS85" s="61">
        <v>251.2014375</v>
      </c>
      <c r="AT85" s="62">
        <v>1.6758891006892769</v>
      </c>
      <c r="AU85" s="61">
        <v>5.76</v>
      </c>
      <c r="AV85" s="61">
        <v>7125</v>
      </c>
      <c r="AW85" s="61">
        <v>43.158999999999999</v>
      </c>
      <c r="AX85" s="62">
        <v>6.4190084146189621</v>
      </c>
      <c r="AY85" s="61">
        <v>0.89206066100000003</v>
      </c>
      <c r="AZ85" s="61">
        <v>8691</v>
      </c>
      <c r="BA85" s="61">
        <v>8.7967999999999993</v>
      </c>
      <c r="BB85" s="62">
        <v>6.9231525217000351</v>
      </c>
      <c r="BC85" s="61">
        <v>0.97059999900000005</v>
      </c>
      <c r="BD85" s="61">
        <v>14786</v>
      </c>
      <c r="BE85" s="61">
        <v>25.17</v>
      </c>
      <c r="BF85" s="62">
        <v>12.422504887324045</v>
      </c>
      <c r="BG85" s="61">
        <v>415</v>
      </c>
      <c r="BH85" s="61">
        <v>86459</v>
      </c>
      <c r="BI85" s="61">
        <v>6421.439026</v>
      </c>
      <c r="BJ85" s="62">
        <v>16.587596052783486</v>
      </c>
      <c r="BK85" s="61">
        <v>7.79</v>
      </c>
      <c r="BL85" s="61">
        <v>3328</v>
      </c>
      <c r="BM85" s="61">
        <v>22.564</v>
      </c>
      <c r="BN85" s="62">
        <v>7.5977763703912817</v>
      </c>
      <c r="BO85" s="61">
        <v>4.28</v>
      </c>
      <c r="BP85" s="61">
        <v>4815</v>
      </c>
      <c r="BQ85" s="61">
        <v>25.721281780000002</v>
      </c>
      <c r="BR85" s="62">
        <v>19.700626416722962</v>
      </c>
    </row>
    <row r="86" spans="1:70">
      <c r="A86" s="62">
        <v>1953</v>
      </c>
      <c r="B86" s="61">
        <v>2658730</v>
      </c>
      <c r="C86" s="62">
        <v>1</v>
      </c>
      <c r="D86" s="61">
        <v>160184</v>
      </c>
      <c r="E86" s="62">
        <v>389.7</v>
      </c>
      <c r="F86" s="62">
        <v>16.007641363077422</v>
      </c>
      <c r="G86" s="19">
        <v>0.35587188600000003</v>
      </c>
      <c r="H86" s="77">
        <v>50592.9</v>
      </c>
      <c r="I86" s="77">
        <v>16.891999999999999</v>
      </c>
      <c r="J86" s="77">
        <v>4.2241342690000003</v>
      </c>
      <c r="K86" s="62">
        <v>4.1999999990000001</v>
      </c>
      <c r="L86" s="61">
        <v>69550</v>
      </c>
      <c r="M86" s="62">
        <v>162.1927853</v>
      </c>
      <c r="N86" s="62">
        <v>17.861135632054967</v>
      </c>
      <c r="O86" s="61">
        <v>3.76</v>
      </c>
      <c r="P86" s="61">
        <v>43495</v>
      </c>
      <c r="Q86" s="61">
        <v>151.80000000000001</v>
      </c>
      <c r="R86" s="62">
        <v>7.8550283335195177</v>
      </c>
      <c r="S86" s="61">
        <v>50.45</v>
      </c>
      <c r="T86" s="61">
        <v>8778</v>
      </c>
      <c r="U86" s="61">
        <v>407.5</v>
      </c>
      <c r="V86" s="62">
        <v>14.850991414384247</v>
      </c>
      <c r="W86" s="61">
        <v>7.45</v>
      </c>
      <c r="X86" s="61">
        <v>4369</v>
      </c>
      <c r="Y86" s="61">
        <v>26.431999999999999</v>
      </c>
      <c r="Z86" s="62">
        <v>6.3799302050123758</v>
      </c>
      <c r="AA86" s="61">
        <v>3.95</v>
      </c>
      <c r="AB86" s="61">
        <v>4139</v>
      </c>
      <c r="AC86" s="61">
        <v>8.150919</v>
      </c>
      <c r="AD86" s="62">
        <v>5.0689131178697222</v>
      </c>
      <c r="AE86" s="61">
        <v>629</v>
      </c>
      <c r="AF86" s="61">
        <v>47957</v>
      </c>
      <c r="AG86" s="61">
        <v>13962.142499422022</v>
      </c>
      <c r="AH86" s="62">
        <v>3.2412576952940468</v>
      </c>
      <c r="AI86" s="61">
        <v>3.82</v>
      </c>
      <c r="AJ86" s="61">
        <v>10493</v>
      </c>
      <c r="AK86" s="61">
        <v>23.8</v>
      </c>
      <c r="AL86" s="62">
        <v>11.221652244729672</v>
      </c>
      <c r="AM86" s="61">
        <v>29</v>
      </c>
      <c r="AN86" s="61">
        <v>8579</v>
      </c>
      <c r="AO86" s="61">
        <v>58.993000000000002</v>
      </c>
      <c r="AP86" s="62">
        <v>1.3711500606607854</v>
      </c>
      <c r="AQ86" s="61">
        <v>43.25</v>
      </c>
      <c r="AR86" s="61">
        <v>28804</v>
      </c>
      <c r="AS86" s="61">
        <v>271.5245625</v>
      </c>
      <c r="AT86" s="62">
        <v>1.8121135729394797</v>
      </c>
      <c r="AU86" s="61">
        <v>5.56</v>
      </c>
      <c r="AV86" s="61">
        <v>7171</v>
      </c>
      <c r="AW86" s="61">
        <v>44.436999999999998</v>
      </c>
      <c r="AX86" s="62">
        <v>6.3875327631253782</v>
      </c>
      <c r="AY86" s="61">
        <v>0.89206066100000003</v>
      </c>
      <c r="AZ86" s="61">
        <v>8858</v>
      </c>
      <c r="BA86" s="61">
        <v>9.9686000000000003</v>
      </c>
      <c r="BB86" s="62">
        <v>7.6060995971083827</v>
      </c>
      <c r="BC86" s="61">
        <v>0.97439999899999996</v>
      </c>
      <c r="BD86" s="61">
        <v>15183</v>
      </c>
      <c r="BE86" s="61">
        <v>26.395</v>
      </c>
      <c r="BF86" s="62">
        <v>12.446202662221143</v>
      </c>
      <c r="BG86" s="61">
        <v>435</v>
      </c>
      <c r="BH86" s="61">
        <v>87655</v>
      </c>
      <c r="BI86" s="61">
        <v>7246.7132389999997</v>
      </c>
      <c r="BJ86" s="62">
        <v>17.705852389217281</v>
      </c>
      <c r="BK86" s="61">
        <v>7.79</v>
      </c>
      <c r="BL86" s="61">
        <v>3361</v>
      </c>
      <c r="BM86" s="61">
        <v>22.884</v>
      </c>
      <c r="BN86" s="62">
        <v>7.4094299485334778</v>
      </c>
      <c r="BO86" s="61">
        <v>4.29</v>
      </c>
      <c r="BP86" s="61">
        <v>4878</v>
      </c>
      <c r="BQ86" s="61">
        <v>27.25591287</v>
      </c>
      <c r="BR86" s="62">
        <v>20.195740122977611</v>
      </c>
    </row>
    <row r="87" spans="1:70">
      <c r="A87" s="62">
        <v>1954</v>
      </c>
      <c r="B87" s="61">
        <v>2709557</v>
      </c>
      <c r="C87" s="62">
        <v>1</v>
      </c>
      <c r="D87" s="61">
        <v>163026</v>
      </c>
      <c r="E87" s="62">
        <v>391.1</v>
      </c>
      <c r="F87" s="62">
        <v>16.182208647101881</v>
      </c>
      <c r="G87" s="19">
        <v>0.35587188600000003</v>
      </c>
      <c r="H87" s="77">
        <v>50764.9</v>
      </c>
      <c r="I87" s="77">
        <v>17.768999999999998</v>
      </c>
      <c r="J87" s="77">
        <v>4.2729431379999996</v>
      </c>
      <c r="K87" s="62">
        <v>4.1997999989999997</v>
      </c>
      <c r="L87" s="61">
        <v>69868</v>
      </c>
      <c r="M87" s="62">
        <v>174.09875919999999</v>
      </c>
      <c r="N87" s="62">
        <v>17.905348046518867</v>
      </c>
      <c r="O87" s="61">
        <v>3.74</v>
      </c>
      <c r="P87" s="61">
        <v>43822</v>
      </c>
      <c r="Q87" s="61">
        <v>160.69999999999999</v>
      </c>
      <c r="R87" s="62">
        <v>7.9066590007697668</v>
      </c>
      <c r="S87" s="61">
        <v>49.999999999000003</v>
      </c>
      <c r="T87" s="61">
        <v>8819</v>
      </c>
      <c r="U87" s="61">
        <v>424.3</v>
      </c>
      <c r="V87" s="62">
        <v>14.867024214639313</v>
      </c>
      <c r="W87" s="61">
        <v>7.48</v>
      </c>
      <c r="X87" s="61">
        <v>4406</v>
      </c>
      <c r="Y87" s="61">
        <v>27.704999999999998</v>
      </c>
      <c r="Z87" s="62">
        <v>6.5061366868962498</v>
      </c>
      <c r="AA87" s="61">
        <v>3.54</v>
      </c>
      <c r="AB87" s="61">
        <v>4187</v>
      </c>
      <c r="AC87" s="61">
        <v>9.041366</v>
      </c>
      <c r="AD87" s="62">
        <v>5.1672491698966727</v>
      </c>
      <c r="AE87" s="61">
        <v>638.5</v>
      </c>
      <c r="AF87" s="61">
        <v>48299</v>
      </c>
      <c r="AG87" s="61">
        <v>14924.436105518029</v>
      </c>
      <c r="AH87" s="62">
        <v>3.3046647696240723</v>
      </c>
      <c r="AI87" s="61">
        <v>3.76</v>
      </c>
      <c r="AJ87" s="61">
        <v>10615</v>
      </c>
      <c r="AK87" s="61">
        <v>26.6</v>
      </c>
      <c r="AL87" s="62">
        <v>11.725208495255169</v>
      </c>
      <c r="AM87" s="61">
        <v>28.75</v>
      </c>
      <c r="AN87" s="61">
        <v>8632</v>
      </c>
      <c r="AO87" s="61">
        <v>62.564</v>
      </c>
      <c r="AP87" s="62">
        <v>1.3872424518925293</v>
      </c>
      <c r="AQ87" s="61">
        <v>44</v>
      </c>
      <c r="AR87" s="61">
        <v>29060</v>
      </c>
      <c r="AS87" s="61">
        <v>314.08815629999998</v>
      </c>
      <c r="AT87" s="62">
        <v>1.9526276467979613</v>
      </c>
      <c r="AU87" s="61">
        <v>5.48</v>
      </c>
      <c r="AV87" s="61">
        <v>7213</v>
      </c>
      <c r="AW87" s="61">
        <v>47.279000000000003</v>
      </c>
      <c r="AX87" s="62">
        <v>6.4266051301095652</v>
      </c>
      <c r="AY87" s="61">
        <v>0.899280576</v>
      </c>
      <c r="AZ87" s="61">
        <v>9064</v>
      </c>
      <c r="BA87" s="61">
        <v>10.8864</v>
      </c>
      <c r="BB87" s="62">
        <v>7.8136417417378627</v>
      </c>
      <c r="BC87" s="61">
        <v>0.96629999899999997</v>
      </c>
      <c r="BD87" s="61">
        <v>15636</v>
      </c>
      <c r="BE87" s="61">
        <v>26.530999999999999</v>
      </c>
      <c r="BF87" s="62">
        <v>12.59727324322478</v>
      </c>
      <c r="BG87" s="61">
        <v>424</v>
      </c>
      <c r="BH87" s="61">
        <v>88754</v>
      </c>
      <c r="BI87" s="61">
        <v>8053.3955420000002</v>
      </c>
      <c r="BJ87" s="62">
        <v>18.527065927759963</v>
      </c>
      <c r="BK87" s="61">
        <v>7.93</v>
      </c>
      <c r="BL87" s="61">
        <v>3394</v>
      </c>
      <c r="BM87" s="61">
        <v>24.806000000000001</v>
      </c>
      <c r="BN87" s="62">
        <v>7.6437113986617344</v>
      </c>
      <c r="BO87" s="61">
        <v>4.28</v>
      </c>
      <c r="BP87" s="61">
        <v>4929</v>
      </c>
      <c r="BQ87" s="61">
        <v>29.40115423</v>
      </c>
      <c r="BR87" s="62">
        <v>20.640456323527456</v>
      </c>
    </row>
    <row r="88" spans="1:70">
      <c r="A88" s="62">
        <v>1955</v>
      </c>
      <c r="B88" s="61">
        <v>2761536</v>
      </c>
      <c r="C88" s="62">
        <v>1</v>
      </c>
      <c r="D88" s="61">
        <v>165931</v>
      </c>
      <c r="E88" s="62">
        <v>426.2</v>
      </c>
      <c r="F88" s="62">
        <v>16.444779207578044</v>
      </c>
      <c r="G88" s="19">
        <v>0.35714285699999998</v>
      </c>
      <c r="H88" s="77">
        <v>50946.3</v>
      </c>
      <c r="I88" s="77">
        <v>19.347999999999999</v>
      </c>
      <c r="J88" s="77">
        <v>4.4744773850000001</v>
      </c>
      <c r="K88" s="62">
        <v>4.2151999990000002</v>
      </c>
      <c r="L88" s="61">
        <v>70196</v>
      </c>
      <c r="M88" s="62">
        <v>198.9550907</v>
      </c>
      <c r="N88" s="62">
        <v>18.358024485886933</v>
      </c>
      <c r="O88" s="61">
        <v>3.9</v>
      </c>
      <c r="P88" s="61">
        <v>44218</v>
      </c>
      <c r="Q88" s="61">
        <v>171.9</v>
      </c>
      <c r="R88" s="62">
        <v>7.9913384028037351</v>
      </c>
      <c r="S88" s="61">
        <v>49.959999998999997</v>
      </c>
      <c r="T88" s="61">
        <v>8868</v>
      </c>
      <c r="U88" s="61">
        <v>451.1</v>
      </c>
      <c r="V88" s="62">
        <v>15.218135906566799</v>
      </c>
      <c r="W88" s="61">
        <v>7.11</v>
      </c>
      <c r="X88" s="61">
        <v>4439</v>
      </c>
      <c r="Y88" s="61">
        <v>28.92</v>
      </c>
      <c r="Z88" s="62">
        <v>6.721363356541481</v>
      </c>
      <c r="AA88" s="61">
        <v>3.58</v>
      </c>
      <c r="AB88" s="61">
        <v>4235</v>
      </c>
      <c r="AC88" s="61">
        <v>10.00685</v>
      </c>
      <c r="AD88" s="62">
        <v>5.4463988127190204</v>
      </c>
      <c r="AE88" s="61">
        <v>635.5</v>
      </c>
      <c r="AF88" s="61">
        <v>48633</v>
      </c>
      <c r="AG88" s="61">
        <v>16473.194005514917</v>
      </c>
      <c r="AH88" s="62">
        <v>3.434534275702438</v>
      </c>
      <c r="AI88" s="61">
        <v>3.83</v>
      </c>
      <c r="AJ88" s="61">
        <v>10751</v>
      </c>
      <c r="AK88" s="61">
        <v>29.7</v>
      </c>
      <c r="AL88" s="62">
        <v>12.214663081288428</v>
      </c>
      <c r="AM88" s="61">
        <v>28.8</v>
      </c>
      <c r="AN88" s="61">
        <v>8693</v>
      </c>
      <c r="AO88" s="61">
        <v>65.447000000000003</v>
      </c>
      <c r="AP88" s="62">
        <v>1.393292057873657</v>
      </c>
      <c r="AQ88" s="61">
        <v>43.85</v>
      </c>
      <c r="AR88" s="61">
        <v>29319</v>
      </c>
      <c r="AS88" s="61">
        <v>339.28821879999998</v>
      </c>
      <c r="AT88" s="62">
        <v>2.0365981216316142</v>
      </c>
      <c r="AU88" s="61">
        <v>5.22</v>
      </c>
      <c r="AV88" s="61">
        <v>7262</v>
      </c>
      <c r="AW88" s="61">
        <v>50.826999999999998</v>
      </c>
      <c r="AX88" s="62">
        <v>6.7057672316955905</v>
      </c>
      <c r="AY88" s="61">
        <v>0.89405453800000001</v>
      </c>
      <c r="AZ88" s="61">
        <v>9277</v>
      </c>
      <c r="BA88" s="61">
        <v>11.5946</v>
      </c>
      <c r="BB88" s="62">
        <v>7.8855268106094059</v>
      </c>
      <c r="BC88" s="61">
        <v>0.99909999900000002</v>
      </c>
      <c r="BD88" s="61">
        <v>16050</v>
      </c>
      <c r="BE88" s="61">
        <v>29.25</v>
      </c>
      <c r="BF88" s="62">
        <v>12.702147853337339</v>
      </c>
      <c r="BG88" s="61">
        <v>401</v>
      </c>
      <c r="BH88" s="61">
        <v>89815</v>
      </c>
      <c r="BI88" s="61">
        <v>8878.6697550000008</v>
      </c>
      <c r="BJ88" s="62">
        <v>18.700444329615603</v>
      </c>
      <c r="BK88" s="61">
        <v>7.64</v>
      </c>
      <c r="BL88" s="61">
        <v>3427</v>
      </c>
      <c r="BM88" s="61">
        <v>26.376000000000001</v>
      </c>
      <c r="BN88" s="62">
        <v>7.9532044461511946</v>
      </c>
      <c r="BO88" s="61">
        <v>4.28</v>
      </c>
      <c r="BP88" s="61">
        <v>4980</v>
      </c>
      <c r="BQ88" s="61">
        <v>31.61123916</v>
      </c>
      <c r="BR88" s="62">
        <v>20.835948295448141</v>
      </c>
    </row>
    <row r="89" spans="1:70">
      <c r="A89" s="62">
        <v>1956</v>
      </c>
      <c r="B89" s="61">
        <v>2814794</v>
      </c>
      <c r="C89" s="62">
        <v>1</v>
      </c>
      <c r="D89" s="61">
        <v>168903</v>
      </c>
      <c r="E89" s="62">
        <v>450.1</v>
      </c>
      <c r="F89" s="62">
        <v>17.035472312079875</v>
      </c>
      <c r="G89" s="19">
        <v>0.35714285699999998</v>
      </c>
      <c r="H89" s="77">
        <v>51183.9</v>
      </c>
      <c r="I89" s="77">
        <v>21.068000000000001</v>
      </c>
      <c r="J89" s="77">
        <v>4.7811226050000002</v>
      </c>
      <c r="K89" s="62">
        <v>4.1985999989999998</v>
      </c>
      <c r="L89" s="61">
        <v>70603</v>
      </c>
      <c r="M89" s="62">
        <v>219.94720269999999</v>
      </c>
      <c r="N89" s="62">
        <v>18.972922268951383</v>
      </c>
      <c r="O89" s="61">
        <v>4.03</v>
      </c>
      <c r="P89" s="61">
        <v>44657</v>
      </c>
      <c r="Q89" s="61">
        <v>191</v>
      </c>
      <c r="R89" s="62">
        <v>8.3937986666232813</v>
      </c>
      <c r="S89" s="61">
        <v>50.224999998999998</v>
      </c>
      <c r="T89" s="61">
        <v>8924</v>
      </c>
      <c r="U89" s="61">
        <v>479.6</v>
      </c>
      <c r="V89" s="62">
        <v>15.597747965202998</v>
      </c>
      <c r="W89" s="61">
        <v>7.52</v>
      </c>
      <c r="X89" s="61">
        <v>4466</v>
      </c>
      <c r="Y89" s="61">
        <v>30.928999999999998</v>
      </c>
      <c r="Z89" s="62">
        <v>7.0471737164397297</v>
      </c>
      <c r="AA89" s="61">
        <v>3.58</v>
      </c>
      <c r="AB89" s="61">
        <v>4282</v>
      </c>
      <c r="AC89" s="61">
        <v>11.126386</v>
      </c>
      <c r="AD89" s="62">
        <v>5.883147928219981</v>
      </c>
      <c r="AE89" s="61">
        <v>624.96999999800005</v>
      </c>
      <c r="AF89" s="61">
        <v>48921</v>
      </c>
      <c r="AG89" s="61">
        <v>17984.701146447474</v>
      </c>
      <c r="AH89" s="62">
        <v>3.5871269993068431</v>
      </c>
      <c r="AI89" s="61">
        <v>3.829999999</v>
      </c>
      <c r="AJ89" s="61">
        <v>10889</v>
      </c>
      <c r="AK89" s="61">
        <v>32.299999999999997</v>
      </c>
      <c r="AL89" s="62">
        <v>12.707500328081439</v>
      </c>
      <c r="AM89" s="61">
        <v>28.899999998999998</v>
      </c>
      <c r="AN89" s="61">
        <v>8756</v>
      </c>
      <c r="AO89" s="61">
        <v>69.942999999999998</v>
      </c>
      <c r="AP89" s="62">
        <v>1.4264376210279321</v>
      </c>
      <c r="AQ89" s="61">
        <v>50.5</v>
      </c>
      <c r="AR89" s="61">
        <v>29579</v>
      </c>
      <c r="AS89" s="61">
        <v>419.79371880000002</v>
      </c>
      <c r="AT89" s="62">
        <v>2.3261278909005556</v>
      </c>
      <c r="AU89" s="61">
        <v>5.32</v>
      </c>
      <c r="AV89" s="61">
        <v>7315</v>
      </c>
      <c r="AW89" s="61">
        <v>55.241</v>
      </c>
      <c r="AX89" s="62">
        <v>7.0509180003723788</v>
      </c>
      <c r="AY89" s="61">
        <v>0.899280576</v>
      </c>
      <c r="AZ89" s="61">
        <v>9501</v>
      </c>
      <c r="BA89" s="61">
        <v>12.550800000000001</v>
      </c>
      <c r="BB89" s="62">
        <v>8.2494420719857455</v>
      </c>
      <c r="BC89" s="61">
        <v>0.95969999900000003</v>
      </c>
      <c r="BD89" s="61">
        <v>16445</v>
      </c>
      <c r="BE89" s="61">
        <v>32.902000000000001</v>
      </c>
      <c r="BF89" s="62">
        <v>13.218481700773301</v>
      </c>
      <c r="BG89" s="61">
        <v>402</v>
      </c>
      <c r="BH89" s="61">
        <v>90766</v>
      </c>
      <c r="BI89" s="61">
        <v>10025.17085</v>
      </c>
      <c r="BJ89" s="62">
        <v>19.853277597632037</v>
      </c>
      <c r="BK89" s="61">
        <v>7.52</v>
      </c>
      <c r="BL89" s="61">
        <v>3460</v>
      </c>
      <c r="BM89" s="61">
        <v>29.747</v>
      </c>
      <c r="BN89" s="62">
        <v>8.5108009087681715</v>
      </c>
      <c r="BO89" s="61">
        <v>4.28</v>
      </c>
      <c r="BP89" s="61">
        <v>5045</v>
      </c>
      <c r="BQ89" s="61">
        <v>33.626793380000002</v>
      </c>
      <c r="BR89" s="62">
        <v>20.824216130453312</v>
      </c>
    </row>
    <row r="90" spans="1:70">
      <c r="A90" s="62">
        <v>1957</v>
      </c>
      <c r="B90" s="61">
        <v>2872042</v>
      </c>
      <c r="C90" s="62">
        <v>1</v>
      </c>
      <c r="D90" s="61">
        <v>171984</v>
      </c>
      <c r="E90" s="62">
        <v>474.9</v>
      </c>
      <c r="F90" s="62">
        <v>17.620052503443816</v>
      </c>
      <c r="G90" s="19">
        <v>0.35714285699999998</v>
      </c>
      <c r="H90" s="77">
        <v>51430.7</v>
      </c>
      <c r="I90" s="77">
        <v>22.369</v>
      </c>
      <c r="J90" s="77">
        <v>4.9745622770000004</v>
      </c>
      <c r="K90" s="62">
        <v>4.2016999989999997</v>
      </c>
      <c r="L90" s="61">
        <v>71019</v>
      </c>
      <c r="M90" s="62">
        <v>239.6860542</v>
      </c>
      <c r="N90" s="62">
        <v>19.649944495118714</v>
      </c>
      <c r="O90" s="61">
        <v>4.79</v>
      </c>
      <c r="P90" s="61">
        <v>45152</v>
      </c>
      <c r="Q90" s="61">
        <v>212.7</v>
      </c>
      <c r="R90" s="62">
        <v>8.7768906017190975</v>
      </c>
      <c r="S90" s="61">
        <v>50.017499999000002</v>
      </c>
      <c r="T90" s="61">
        <v>8989</v>
      </c>
      <c r="U90" s="61">
        <v>508.7</v>
      </c>
      <c r="V90" s="62">
        <v>16.110778151938675</v>
      </c>
      <c r="W90" s="61">
        <v>6.9139999989999996</v>
      </c>
      <c r="X90" s="61">
        <v>4488</v>
      </c>
      <c r="Y90" s="61">
        <v>32.869999999999997</v>
      </c>
      <c r="Z90" s="62">
        <v>7.1279352531608913</v>
      </c>
      <c r="AA90" s="61">
        <v>3.8</v>
      </c>
      <c r="AB90" s="61">
        <v>4324</v>
      </c>
      <c r="AC90" s="61">
        <v>12.180225999999999</v>
      </c>
      <c r="AD90" s="62">
        <v>6.1349314688465633</v>
      </c>
      <c r="AE90" s="61">
        <v>624.89</v>
      </c>
      <c r="AF90" s="61">
        <v>49182</v>
      </c>
      <c r="AG90" s="61">
        <v>19356.811764539172</v>
      </c>
      <c r="AH90" s="62">
        <v>3.6618365304193983</v>
      </c>
      <c r="AI90" s="61">
        <v>3.7909999989999998</v>
      </c>
      <c r="AJ90" s="61">
        <v>11026</v>
      </c>
      <c r="AK90" s="61">
        <v>35.1</v>
      </c>
      <c r="AL90" s="62">
        <v>13.404075338220251</v>
      </c>
      <c r="AM90" s="61">
        <v>28.749999999</v>
      </c>
      <c r="AN90" s="61">
        <v>8818</v>
      </c>
      <c r="AO90" s="61">
        <v>74.25</v>
      </c>
      <c r="AP90" s="62">
        <v>1.4496544402393559</v>
      </c>
      <c r="AQ90" s="61">
        <v>60</v>
      </c>
      <c r="AR90" s="61">
        <v>29842</v>
      </c>
      <c r="AS90" s="61">
        <v>489.88534379999999</v>
      </c>
      <c r="AT90" s="62">
        <v>2.6193732664171416</v>
      </c>
      <c r="AU90" s="61">
        <v>5.28</v>
      </c>
      <c r="AV90" s="61">
        <v>7364</v>
      </c>
      <c r="AW90" s="61">
        <v>58.963000000000001</v>
      </c>
      <c r="AX90" s="62">
        <v>7.3505503994714516</v>
      </c>
      <c r="AY90" s="61">
        <v>0.89245872500000001</v>
      </c>
      <c r="AZ90" s="61">
        <v>9713</v>
      </c>
      <c r="BA90" s="61">
        <v>13.658799999999999</v>
      </c>
      <c r="BB90" s="62">
        <v>8.8018337668552817</v>
      </c>
      <c r="BC90" s="61">
        <v>0.98469999900000005</v>
      </c>
      <c r="BD90" s="61">
        <v>17010</v>
      </c>
      <c r="BE90" s="61">
        <v>34.466999999999999</v>
      </c>
      <c r="BF90" s="62">
        <v>13.457587155586609</v>
      </c>
      <c r="BG90" s="61">
        <v>400</v>
      </c>
      <c r="BH90" s="61">
        <v>91563</v>
      </c>
      <c r="BI90" s="61">
        <v>11438.155989999999</v>
      </c>
      <c r="BJ90" s="62">
        <v>21.061712030867792</v>
      </c>
      <c r="BK90" s="61">
        <v>7.45</v>
      </c>
      <c r="BL90" s="61">
        <v>3492</v>
      </c>
      <c r="BM90" s="61">
        <v>31.774999999999999</v>
      </c>
      <c r="BN90" s="62">
        <v>8.8210732692809461</v>
      </c>
      <c r="BO90" s="61">
        <v>4.28</v>
      </c>
      <c r="BP90" s="61">
        <v>5126</v>
      </c>
      <c r="BQ90" s="61">
        <v>34.572428739999999</v>
      </c>
      <c r="BR90" s="62">
        <v>20.580284348067103</v>
      </c>
    </row>
    <row r="91" spans="1:70">
      <c r="A91" s="62">
        <v>1958</v>
      </c>
      <c r="B91" s="61">
        <v>2931166</v>
      </c>
      <c r="C91" s="62">
        <v>1</v>
      </c>
      <c r="D91" s="61">
        <v>174882</v>
      </c>
      <c r="E91" s="62">
        <v>482</v>
      </c>
      <c r="F91" s="62">
        <v>18.063355410444334</v>
      </c>
      <c r="G91" s="19">
        <v>0.35587188600000003</v>
      </c>
      <c r="H91" s="77">
        <v>51652.5</v>
      </c>
      <c r="I91" s="77">
        <v>23.49</v>
      </c>
      <c r="J91" s="77">
        <v>5.1607962570000003</v>
      </c>
      <c r="K91" s="62">
        <v>4.1774999990000001</v>
      </c>
      <c r="L91" s="61">
        <v>71488</v>
      </c>
      <c r="M91" s="62">
        <v>257.5450151</v>
      </c>
      <c r="N91" s="62">
        <v>20.340145577468309</v>
      </c>
      <c r="O91" s="61">
        <v>4.95</v>
      </c>
      <c r="P91" s="61">
        <v>45654</v>
      </c>
      <c r="Q91" s="61">
        <v>244.7</v>
      </c>
      <c r="R91" s="62">
        <v>9.7693075953716821</v>
      </c>
      <c r="S91" s="61">
        <v>49.842499998999998</v>
      </c>
      <c r="T91" s="61">
        <v>9053</v>
      </c>
      <c r="U91" s="61">
        <v>512.79999999999995</v>
      </c>
      <c r="V91" s="62">
        <v>16.530287605670978</v>
      </c>
      <c r="W91" s="61">
        <v>6.9059999989999996</v>
      </c>
      <c r="X91" s="61">
        <v>4515</v>
      </c>
      <c r="Y91" s="61">
        <v>34.340000000000003</v>
      </c>
      <c r="Z91" s="62">
        <v>7.282857256763875</v>
      </c>
      <c r="AA91" s="61">
        <v>3.64</v>
      </c>
      <c r="AB91" s="61">
        <v>4360</v>
      </c>
      <c r="AC91" s="61">
        <v>13.178269</v>
      </c>
      <c r="AD91" s="62">
        <v>6.6153162393865106</v>
      </c>
      <c r="AE91" s="61">
        <v>624</v>
      </c>
      <c r="AF91" s="61">
        <v>49476</v>
      </c>
      <c r="AG91" s="61">
        <v>20861.278258970546</v>
      </c>
      <c r="AH91" s="62">
        <v>3.7606710761969704</v>
      </c>
      <c r="AI91" s="61">
        <v>3.7749999989999998</v>
      </c>
      <c r="AJ91" s="61">
        <v>11187</v>
      </c>
      <c r="AK91" s="61">
        <v>35.4</v>
      </c>
      <c r="AL91" s="62">
        <v>13.659471852965172</v>
      </c>
      <c r="AM91" s="61">
        <v>28.749999999</v>
      </c>
      <c r="AN91" s="61">
        <v>8889</v>
      </c>
      <c r="AO91" s="61">
        <v>79.191000000000003</v>
      </c>
      <c r="AP91" s="62">
        <v>1.5259968197881211</v>
      </c>
      <c r="AQ91" s="61">
        <v>59.6</v>
      </c>
      <c r="AR91" s="61">
        <v>30106</v>
      </c>
      <c r="AS91" s="61">
        <v>581.87393789999999</v>
      </c>
      <c r="AT91" s="62">
        <v>2.9196195980064394</v>
      </c>
      <c r="AU91" s="61">
        <v>5.17</v>
      </c>
      <c r="AV91" s="61">
        <v>7409</v>
      </c>
      <c r="AW91" s="61">
        <v>62.268999999999998</v>
      </c>
      <c r="AX91" s="62">
        <v>7.5794265637476199</v>
      </c>
      <c r="AY91" s="61">
        <v>0.89405453800000001</v>
      </c>
      <c r="AZ91" s="61">
        <v>9915</v>
      </c>
      <c r="BA91" s="61">
        <v>13.9764</v>
      </c>
      <c r="BB91" s="62">
        <v>8.5897093289025381</v>
      </c>
      <c r="BC91" s="61">
        <v>0.96409999899999999</v>
      </c>
      <c r="BD91" s="61">
        <v>17462</v>
      </c>
      <c r="BE91" s="61">
        <v>35.689</v>
      </c>
      <c r="BF91" s="62">
        <v>13.689700930523587</v>
      </c>
      <c r="BG91" s="61">
        <v>391</v>
      </c>
      <c r="BH91" s="61">
        <v>92389</v>
      </c>
      <c r="BI91" s="61">
        <v>11896.756429999999</v>
      </c>
      <c r="BJ91" s="62">
        <v>20.593662620362668</v>
      </c>
      <c r="BK91" s="61">
        <v>7.1499999990000003</v>
      </c>
      <c r="BL91" s="61">
        <v>3523</v>
      </c>
      <c r="BM91" s="61">
        <v>31.919</v>
      </c>
      <c r="BN91" s="62">
        <v>8.8618899575112522</v>
      </c>
      <c r="BO91" s="61">
        <v>4.3079999989999997</v>
      </c>
      <c r="BP91" s="61">
        <v>5199</v>
      </c>
      <c r="BQ91" s="61">
        <v>36.717670099999999</v>
      </c>
      <c r="BR91" s="62">
        <v>22.346721950407133</v>
      </c>
    </row>
    <row r="92" spans="1:70">
      <c r="A92" s="62">
        <v>1959</v>
      </c>
      <c r="B92" s="61">
        <v>2987654</v>
      </c>
      <c r="C92" s="62">
        <v>1</v>
      </c>
      <c r="D92" s="61">
        <v>177830</v>
      </c>
      <c r="E92" s="62">
        <v>522.5</v>
      </c>
      <c r="F92" s="62">
        <v>18.265501800125207</v>
      </c>
      <c r="G92" s="19">
        <v>0.35587188600000003</v>
      </c>
      <c r="H92" s="77">
        <v>51956.3</v>
      </c>
      <c r="I92" s="77">
        <v>24.638999999999999</v>
      </c>
      <c r="J92" s="77">
        <v>5.199189166</v>
      </c>
      <c r="K92" s="62">
        <v>4.1699999989999998</v>
      </c>
      <c r="L92" s="61">
        <v>72014</v>
      </c>
      <c r="M92" s="62">
        <v>282.0880315</v>
      </c>
      <c r="N92" s="62">
        <v>20.738671121386869</v>
      </c>
      <c r="O92" s="61">
        <v>4.9370600039370602</v>
      </c>
      <c r="P92" s="61">
        <v>46129</v>
      </c>
      <c r="Q92" s="61">
        <v>267.2</v>
      </c>
      <c r="R92" s="62">
        <v>10.341261316331572</v>
      </c>
      <c r="S92" s="61">
        <v>49.937499999000003</v>
      </c>
      <c r="T92" s="61">
        <v>9104</v>
      </c>
      <c r="U92" s="61">
        <v>531.1</v>
      </c>
      <c r="V92" s="62">
        <v>16.675514225478022</v>
      </c>
      <c r="W92" s="61">
        <v>6.9079999990000003</v>
      </c>
      <c r="X92" s="61">
        <v>4547</v>
      </c>
      <c r="Y92" s="61">
        <v>38.084000000000003</v>
      </c>
      <c r="Z92" s="62">
        <v>7.5918602569148428</v>
      </c>
      <c r="AA92" s="61">
        <v>3.5</v>
      </c>
      <c r="AB92" s="61">
        <v>4395</v>
      </c>
      <c r="AC92" s="61">
        <v>14.190642</v>
      </c>
      <c r="AD92" s="62">
        <v>6.7149321092607144</v>
      </c>
      <c r="AE92" s="61">
        <v>620.60000000100001</v>
      </c>
      <c r="AF92" s="61">
        <v>49832</v>
      </c>
      <c r="AG92" s="61">
        <v>22201.309014342347</v>
      </c>
      <c r="AH92" s="62">
        <v>3.7616243404110552</v>
      </c>
      <c r="AI92" s="61">
        <v>3.7699999989999999</v>
      </c>
      <c r="AJ92" s="61">
        <v>11348</v>
      </c>
      <c r="AK92" s="61">
        <v>37.799999999999997</v>
      </c>
      <c r="AL92" s="62">
        <v>13.924291593279325</v>
      </c>
      <c r="AM92" s="61">
        <v>28.879999998999999</v>
      </c>
      <c r="AN92" s="61">
        <v>8962</v>
      </c>
      <c r="AO92" s="61">
        <v>84.042000000000002</v>
      </c>
      <c r="AP92" s="62">
        <v>1.5357430566737356</v>
      </c>
      <c r="AQ92" s="61">
        <v>60.75</v>
      </c>
      <c r="AR92" s="61">
        <v>30373</v>
      </c>
      <c r="AS92" s="61">
        <v>610.52116669999998</v>
      </c>
      <c r="AT92" s="62">
        <v>3.0901490727903989</v>
      </c>
      <c r="AU92" s="61">
        <v>5.180999999</v>
      </c>
      <c r="AV92" s="61">
        <v>7446</v>
      </c>
      <c r="AW92" s="61">
        <v>66.245000000000005</v>
      </c>
      <c r="AX92" s="62">
        <v>7.6513048180879517</v>
      </c>
      <c r="AY92" s="61">
        <v>0.89485458699999998</v>
      </c>
      <c r="AZ92" s="61">
        <v>10132</v>
      </c>
      <c r="BA92" s="61">
        <v>15.0114</v>
      </c>
      <c r="BB92" s="62">
        <v>8.6831985724083278</v>
      </c>
      <c r="BC92" s="61">
        <v>0.95279999900000001</v>
      </c>
      <c r="BD92" s="61">
        <v>17872</v>
      </c>
      <c r="BE92" s="61">
        <v>37.877000000000002</v>
      </c>
      <c r="BF92" s="62">
        <v>13.962985946598824</v>
      </c>
      <c r="BG92" s="61">
        <v>402</v>
      </c>
      <c r="BH92" s="61">
        <v>93297</v>
      </c>
      <c r="BI92" s="61">
        <v>13358.2871</v>
      </c>
      <c r="BJ92" s="62">
        <v>21.28283965743158</v>
      </c>
      <c r="BK92" s="61">
        <v>7.1549999990000002</v>
      </c>
      <c r="BL92" s="61">
        <v>3553</v>
      </c>
      <c r="BM92" s="61">
        <v>33.945999999999998</v>
      </c>
      <c r="BN92" s="62">
        <v>9.0406307078382078</v>
      </c>
      <c r="BO92" s="61">
        <v>4.3229999990000003</v>
      </c>
      <c r="BP92" s="61">
        <v>5259</v>
      </c>
      <c r="BQ92" s="61">
        <v>40.386735289999997</v>
      </c>
      <c r="BR92" s="62">
        <v>23.12001570486547</v>
      </c>
    </row>
    <row r="93" spans="1:70">
      <c r="A93" s="62">
        <v>1960</v>
      </c>
      <c r="B93" s="61">
        <v>3033098</v>
      </c>
      <c r="C93" s="62">
        <v>1</v>
      </c>
      <c r="D93" s="61">
        <v>180671</v>
      </c>
      <c r="E93" s="62">
        <v>543.29999999999995</v>
      </c>
      <c r="F93" s="62">
        <v>18.531020259807281</v>
      </c>
      <c r="G93" s="19">
        <v>0.35587188600000003</v>
      </c>
      <c r="H93" s="77">
        <v>52372.5</v>
      </c>
      <c r="I93" s="77">
        <v>26.321999999999999</v>
      </c>
      <c r="J93" s="77">
        <v>5.252993741</v>
      </c>
      <c r="K93" s="62">
        <v>4.1709999990000002</v>
      </c>
      <c r="L93" s="61">
        <v>72481</v>
      </c>
      <c r="M93" s="62">
        <v>316.13493940000001</v>
      </c>
      <c r="N93" s="62">
        <v>21.46551747649735</v>
      </c>
      <c r="O93" s="61">
        <v>4.9370600039370602</v>
      </c>
      <c r="P93" s="61">
        <v>46584</v>
      </c>
      <c r="Q93" s="61">
        <v>296.5</v>
      </c>
      <c r="R93" s="62">
        <v>10.655621330960097</v>
      </c>
      <c r="S93" s="61">
        <v>49.699999998999999</v>
      </c>
      <c r="T93" s="61">
        <v>9119</v>
      </c>
      <c r="U93" s="61">
        <v>564</v>
      </c>
      <c r="V93" s="62">
        <v>16.975637694220136</v>
      </c>
      <c r="W93" s="61">
        <v>6.9059999989999996</v>
      </c>
      <c r="X93" s="61">
        <v>4581</v>
      </c>
      <c r="Y93" s="61">
        <v>40.786000000000001</v>
      </c>
      <c r="Z93" s="62">
        <v>7.644313882113174</v>
      </c>
      <c r="AA93" s="61">
        <v>3.3</v>
      </c>
      <c r="AB93" s="61">
        <v>4430</v>
      </c>
      <c r="AC93" s="61">
        <v>16.199000000000002</v>
      </c>
      <c r="AD93" s="62">
        <v>7.0165078127676779</v>
      </c>
      <c r="AE93" s="61">
        <v>620.60000000100001</v>
      </c>
      <c r="AF93" s="61">
        <v>50198</v>
      </c>
      <c r="AG93" s="61">
        <v>24169.43382162082</v>
      </c>
      <c r="AH93" s="62">
        <v>3.8267714236119486</v>
      </c>
      <c r="AI93" s="61">
        <v>3.7699999989999999</v>
      </c>
      <c r="AJ93" s="61">
        <v>11486</v>
      </c>
      <c r="AK93" s="61">
        <v>42.4</v>
      </c>
      <c r="AL93" s="62">
        <v>14.317122828540354</v>
      </c>
      <c r="AM93" s="61">
        <v>28.829999999000002</v>
      </c>
      <c r="AN93" s="61">
        <v>9037</v>
      </c>
      <c r="AO93" s="61">
        <v>88.994</v>
      </c>
      <c r="AP93" s="62">
        <v>1.5237689773039236</v>
      </c>
      <c r="AQ93" s="61">
        <v>61.5</v>
      </c>
      <c r="AR93" s="61">
        <v>30641</v>
      </c>
      <c r="AS93" s="61">
        <v>635.25182400000006</v>
      </c>
      <c r="AT93" s="62">
        <v>3.2176050046336564</v>
      </c>
      <c r="AU93" s="61">
        <v>5.1799999989999996</v>
      </c>
      <c r="AV93" s="61">
        <v>7480</v>
      </c>
      <c r="AW93" s="61">
        <v>72.161000000000001</v>
      </c>
      <c r="AX93" s="62">
        <v>8.0398246691858208</v>
      </c>
      <c r="AY93" s="61">
        <v>0.89365505000000001</v>
      </c>
      <c r="AZ93" s="61">
        <v>10361</v>
      </c>
      <c r="BA93" s="61">
        <v>16.591000000000001</v>
      </c>
      <c r="BB93" s="62">
        <v>9.2074892991488468</v>
      </c>
      <c r="BC93" s="61">
        <v>0.99599999900000002</v>
      </c>
      <c r="BD93" s="61">
        <v>18267</v>
      </c>
      <c r="BE93" s="61">
        <v>39.448</v>
      </c>
      <c r="BF93" s="62">
        <v>14.103685313046881</v>
      </c>
      <c r="BG93" s="61">
        <v>380</v>
      </c>
      <c r="BH93" s="61">
        <v>94092</v>
      </c>
      <c r="BI93" s="61">
        <v>16009.7</v>
      </c>
      <c r="BJ93" s="62">
        <v>22.867893580588113</v>
      </c>
      <c r="BK93" s="61">
        <v>7.1474999989999999</v>
      </c>
      <c r="BL93" s="61">
        <v>3581</v>
      </c>
      <c r="BM93" s="61">
        <v>33.058</v>
      </c>
      <c r="BN93" s="62">
        <v>8.3330062084350569</v>
      </c>
      <c r="BO93" s="61">
        <v>4.3049999989999996</v>
      </c>
      <c r="BP93" s="61">
        <v>5362</v>
      </c>
      <c r="BQ93" s="61">
        <v>45.433726299999996</v>
      </c>
      <c r="BR93" s="62">
        <v>24.328694130258352</v>
      </c>
    </row>
    <row r="94" spans="1:70">
      <c r="A94" s="62">
        <v>1961</v>
      </c>
      <c r="B94" s="61">
        <v>3073599</v>
      </c>
      <c r="C94" s="62">
        <v>1</v>
      </c>
      <c r="D94" s="61">
        <v>183691</v>
      </c>
      <c r="E94" s="62">
        <v>563.29999999999995</v>
      </c>
      <c r="F94" s="62">
        <v>18.774231270956722</v>
      </c>
      <c r="G94" s="19">
        <v>0.35714285699999998</v>
      </c>
      <c r="H94" s="77">
        <v>52807.436000000002</v>
      </c>
      <c r="I94" s="77">
        <v>28.093</v>
      </c>
      <c r="J94" s="77">
        <v>5.4370628349999999</v>
      </c>
      <c r="K94" s="62">
        <v>3.9964999990000001</v>
      </c>
      <c r="L94" s="61">
        <v>73123</v>
      </c>
      <c r="M94" s="62">
        <v>346.4220661</v>
      </c>
      <c r="N94" s="62">
        <v>22.606969735120618</v>
      </c>
      <c r="O94" s="61">
        <v>4.9370600039370602</v>
      </c>
      <c r="P94" s="61">
        <v>47128</v>
      </c>
      <c r="Q94" s="61">
        <v>323.5</v>
      </c>
      <c r="R94" s="62">
        <v>11.001342191497637</v>
      </c>
      <c r="S94" s="61">
        <v>49.779999998999998</v>
      </c>
      <c r="T94" s="61">
        <v>9166</v>
      </c>
      <c r="U94" s="61">
        <v>600.20000000000005</v>
      </c>
      <c r="V94" s="62">
        <v>17.204700542414887</v>
      </c>
      <c r="W94" s="61">
        <v>6.885999999</v>
      </c>
      <c r="X94" s="61">
        <v>4610</v>
      </c>
      <c r="Y94" s="61">
        <v>45.616</v>
      </c>
      <c r="Z94" s="62">
        <v>8.0341715833115952</v>
      </c>
      <c r="AA94" s="61">
        <v>3.2189999999999999</v>
      </c>
      <c r="AB94" s="61">
        <v>4461</v>
      </c>
      <c r="AC94" s="61">
        <v>18.361999999999998</v>
      </c>
      <c r="AD94" s="62">
        <v>7.3733700941900473</v>
      </c>
      <c r="AE94" s="61">
        <v>620.60000000100001</v>
      </c>
      <c r="AF94" s="61">
        <v>50523</v>
      </c>
      <c r="AG94" s="61">
        <v>27164.306625051893</v>
      </c>
      <c r="AH94" s="62">
        <v>3.9971280036318086</v>
      </c>
      <c r="AI94" s="61">
        <v>3.599999999</v>
      </c>
      <c r="AJ94" s="61">
        <v>11639</v>
      </c>
      <c r="AK94" s="61">
        <v>44.7</v>
      </c>
      <c r="AL94" s="62">
        <v>14.664612528125042</v>
      </c>
      <c r="AM94" s="61">
        <v>28.799999999000001</v>
      </c>
      <c r="AN94" s="61">
        <v>9031</v>
      </c>
      <c r="AO94" s="61">
        <v>92.647999999999996</v>
      </c>
      <c r="AP94" s="62">
        <v>1.5032579531263224</v>
      </c>
      <c r="AQ94" s="61">
        <v>61.15</v>
      </c>
      <c r="AR94" s="61">
        <v>30904</v>
      </c>
      <c r="AS94" s="61">
        <v>731.88151719999996</v>
      </c>
      <c r="AT94" s="62">
        <v>3.3135008983186394</v>
      </c>
      <c r="AU94" s="61">
        <v>5.1849999990000004</v>
      </c>
      <c r="AV94" s="61">
        <v>7520</v>
      </c>
      <c r="AW94" s="61">
        <v>78.522000000000006</v>
      </c>
      <c r="AX94" s="62">
        <v>8.2756311000973888</v>
      </c>
      <c r="AY94" s="61">
        <v>0.89245872500000001</v>
      </c>
      <c r="AZ94" s="61">
        <v>10599</v>
      </c>
      <c r="BA94" s="61">
        <v>17.542999999999999</v>
      </c>
      <c r="BB94" s="62">
        <v>9.304605604490634</v>
      </c>
      <c r="BC94" s="61">
        <v>1.043399999</v>
      </c>
      <c r="BD94" s="61">
        <v>18635</v>
      </c>
      <c r="BE94" s="61">
        <v>41.173000000000002</v>
      </c>
      <c r="BF94" s="62">
        <v>14.2986186217307</v>
      </c>
      <c r="BG94" s="61">
        <v>373</v>
      </c>
      <c r="BH94" s="61">
        <v>94943</v>
      </c>
      <c r="BI94" s="61">
        <v>19336.5</v>
      </c>
      <c r="BJ94" s="62">
        <v>24.627925769308913</v>
      </c>
      <c r="BK94" s="61">
        <v>7.1349999989999997</v>
      </c>
      <c r="BL94" s="61">
        <v>3610</v>
      </c>
      <c r="BM94" s="61">
        <v>36.061999999999998</v>
      </c>
      <c r="BN94" s="62">
        <v>8.5495251311086129</v>
      </c>
      <c r="BO94" s="61">
        <v>4.3159999989999998</v>
      </c>
      <c r="BP94" s="61">
        <v>5512</v>
      </c>
      <c r="BQ94" s="61">
        <v>50.383451950000001</v>
      </c>
      <c r="BR94" s="62">
        <v>24.863781751863197</v>
      </c>
    </row>
    <row r="95" spans="1:70">
      <c r="A95" s="62">
        <v>1962</v>
      </c>
      <c r="B95" s="61">
        <v>3127050</v>
      </c>
      <c r="C95" s="62">
        <v>1</v>
      </c>
      <c r="D95" s="61">
        <v>186538</v>
      </c>
      <c r="E95" s="62">
        <v>605.1</v>
      </c>
      <c r="F95" s="62">
        <v>19.002056441926662</v>
      </c>
      <c r="G95" s="19">
        <v>0.35587188600000003</v>
      </c>
      <c r="H95" s="77">
        <v>53290.228000000003</v>
      </c>
      <c r="I95" s="77">
        <v>29.402000000000001</v>
      </c>
      <c r="J95" s="77">
        <v>5.6282165749999997</v>
      </c>
      <c r="K95" s="62">
        <v>3.9979999990000001</v>
      </c>
      <c r="L95" s="61">
        <v>73739</v>
      </c>
      <c r="M95" s="62">
        <v>376.81363119999997</v>
      </c>
      <c r="N95" s="62">
        <v>23.59039589879713</v>
      </c>
      <c r="O95" s="61">
        <v>4.9370600039370602</v>
      </c>
      <c r="P95" s="61">
        <v>48089</v>
      </c>
      <c r="Q95" s="61">
        <v>361.2</v>
      </c>
      <c r="R95" s="62">
        <v>11.479647682205695</v>
      </c>
      <c r="S95" s="61">
        <v>49.751299998999997</v>
      </c>
      <c r="T95" s="61">
        <v>9218</v>
      </c>
      <c r="U95" s="61">
        <v>642.70000000000005</v>
      </c>
      <c r="V95" s="62">
        <v>17.505914446103986</v>
      </c>
      <c r="W95" s="61">
        <v>6.9019999990000001</v>
      </c>
      <c r="X95" s="61">
        <v>4647</v>
      </c>
      <c r="Y95" s="61">
        <v>51.387</v>
      </c>
      <c r="Z95" s="62">
        <v>8.5620456495364312</v>
      </c>
      <c r="AA95" s="61">
        <v>3.2229999999999999</v>
      </c>
      <c r="AB95" s="61">
        <v>4491</v>
      </c>
      <c r="AC95" s="61">
        <v>19.661000000000001</v>
      </c>
      <c r="AD95" s="62">
        <v>7.6678300881421286</v>
      </c>
      <c r="AE95" s="61">
        <v>620.60000000100001</v>
      </c>
      <c r="AF95" s="61">
        <v>50843</v>
      </c>
      <c r="AG95" s="61">
        <v>30524.847329178359</v>
      </c>
      <c r="AH95" s="62">
        <v>4.2341310831788874</v>
      </c>
      <c r="AI95" s="61">
        <v>3.599999999</v>
      </c>
      <c r="AJ95" s="61">
        <v>11806</v>
      </c>
      <c r="AK95" s="61">
        <v>48.1</v>
      </c>
      <c r="AL95" s="62">
        <v>15.123508012188458</v>
      </c>
      <c r="AM95" s="61">
        <v>28.849999999000001</v>
      </c>
      <c r="AN95" s="61">
        <v>9020</v>
      </c>
      <c r="AO95" s="61">
        <v>103.98699999999999</v>
      </c>
      <c r="AP95" s="62">
        <v>1.5982800973622993</v>
      </c>
      <c r="AQ95" s="61">
        <v>60.3</v>
      </c>
      <c r="AR95" s="61">
        <v>31158</v>
      </c>
      <c r="AS95" s="61">
        <v>855.67682109999998</v>
      </c>
      <c r="AT95" s="62">
        <v>3.5297814788741415</v>
      </c>
      <c r="AU95" s="61">
        <v>5.1879999989999996</v>
      </c>
      <c r="AV95" s="61">
        <v>7562</v>
      </c>
      <c r="AW95" s="61">
        <v>85.195999999999998</v>
      </c>
      <c r="AX95" s="62">
        <v>8.6100789130610149</v>
      </c>
      <c r="AY95" s="61">
        <v>0.89405453800000001</v>
      </c>
      <c r="AZ95" s="61">
        <v>10795</v>
      </c>
      <c r="BA95" s="61">
        <v>17.745000000000001</v>
      </c>
      <c r="BB95" s="62">
        <v>9.4181413247832726</v>
      </c>
      <c r="BC95" s="61">
        <v>1.0771999990000001</v>
      </c>
      <c r="BD95" s="61">
        <v>18986</v>
      </c>
      <c r="BE95" s="61">
        <v>44.664999999999999</v>
      </c>
      <c r="BF95" s="62">
        <v>14.495622831745264</v>
      </c>
      <c r="BG95" s="61">
        <v>398.5</v>
      </c>
      <c r="BH95" s="61">
        <v>95832</v>
      </c>
      <c r="BI95" s="61">
        <v>21942.7</v>
      </c>
      <c r="BJ95" s="62">
        <v>25.64355459379043</v>
      </c>
      <c r="BK95" s="61">
        <v>7.1499999990000003</v>
      </c>
      <c r="BL95" s="61">
        <v>3639</v>
      </c>
      <c r="BM95" s="61">
        <v>38.843000000000004</v>
      </c>
      <c r="BN95" s="62">
        <v>8.9555234103335817</v>
      </c>
      <c r="BO95" s="61">
        <v>4.3189999989999999</v>
      </c>
      <c r="BP95" s="61">
        <v>5666</v>
      </c>
      <c r="BQ95" s="61">
        <v>55.403424800000003</v>
      </c>
      <c r="BR95" s="62">
        <v>26.018228658956239</v>
      </c>
    </row>
    <row r="96" spans="1:70">
      <c r="A96" s="62">
        <v>1963</v>
      </c>
      <c r="B96" s="61">
        <v>3192422</v>
      </c>
      <c r="C96" s="62">
        <v>1</v>
      </c>
      <c r="D96" s="61">
        <v>189242</v>
      </c>
      <c r="E96" s="62">
        <v>638.6</v>
      </c>
      <c r="F96" s="62">
        <v>19.20567043449849</v>
      </c>
      <c r="G96" s="19">
        <v>0.35714285699999998</v>
      </c>
      <c r="H96" s="77">
        <v>53624.2</v>
      </c>
      <c r="I96" s="77">
        <v>31.178000000000001</v>
      </c>
      <c r="J96" s="77">
        <v>5.705344159</v>
      </c>
      <c r="K96" s="62">
        <v>3.975199999</v>
      </c>
      <c r="L96" s="61">
        <v>74340</v>
      </c>
      <c r="M96" s="62">
        <v>399.37231860000003</v>
      </c>
      <c r="N96" s="62">
        <v>24.36590772065809</v>
      </c>
      <c r="O96" s="61">
        <v>4.9370600039370602</v>
      </c>
      <c r="P96" s="61">
        <v>48799</v>
      </c>
      <c r="Q96" s="61">
        <v>404.9</v>
      </c>
      <c r="R96" s="62">
        <v>12.23984073668627</v>
      </c>
      <c r="S96" s="61">
        <v>49.827499998999997</v>
      </c>
      <c r="T96" s="61">
        <v>9283</v>
      </c>
      <c r="U96" s="61">
        <v>691.1</v>
      </c>
      <c r="V96" s="62">
        <v>18.034844076859748</v>
      </c>
      <c r="W96" s="61">
        <v>6.9109999990000004</v>
      </c>
      <c r="X96" s="61">
        <v>4684</v>
      </c>
      <c r="Y96" s="61">
        <v>54.281999999999996</v>
      </c>
      <c r="Z96" s="62">
        <v>8.98727863966025</v>
      </c>
      <c r="AA96" s="61">
        <v>3.22</v>
      </c>
      <c r="AB96" s="61">
        <v>4523</v>
      </c>
      <c r="AC96" s="61">
        <v>21.352</v>
      </c>
      <c r="AD96" s="62">
        <v>8.0727333855393155</v>
      </c>
      <c r="AE96" s="61">
        <v>622.38000000199997</v>
      </c>
      <c r="AF96" s="61">
        <v>51198</v>
      </c>
      <c r="AG96" s="61">
        <v>35115.056501177227</v>
      </c>
      <c r="AH96" s="62">
        <v>4.6167831125487391</v>
      </c>
      <c r="AI96" s="61">
        <v>3.599999999</v>
      </c>
      <c r="AJ96" s="61">
        <v>11966</v>
      </c>
      <c r="AK96" s="61">
        <v>52.2</v>
      </c>
      <c r="AL96" s="62">
        <v>15.884271930378077</v>
      </c>
      <c r="AM96" s="61">
        <v>28.889999999</v>
      </c>
      <c r="AN96" s="61">
        <v>9082</v>
      </c>
      <c r="AO96" s="61">
        <v>107.438</v>
      </c>
      <c r="AP96" s="62">
        <v>1.559148088131852</v>
      </c>
      <c r="AQ96" s="61">
        <v>60.15</v>
      </c>
      <c r="AR96" s="61">
        <v>31430</v>
      </c>
      <c r="AS96" s="61">
        <v>1021.9922319999999</v>
      </c>
      <c r="AT96" s="62">
        <v>3.8292872518921959</v>
      </c>
      <c r="AU96" s="61">
        <v>5.1999999990000001</v>
      </c>
      <c r="AV96" s="61">
        <v>7604</v>
      </c>
      <c r="AW96" s="61">
        <v>91.007000000000005</v>
      </c>
      <c r="AX96" s="62">
        <v>8.7307375173435169</v>
      </c>
      <c r="AY96" s="61">
        <v>0.89605734800000003</v>
      </c>
      <c r="AZ96" s="61">
        <v>11001</v>
      </c>
      <c r="BA96" s="61">
        <v>19.192</v>
      </c>
      <c r="BB96" s="62">
        <v>9.5120549997423822</v>
      </c>
      <c r="BC96" s="61">
        <v>1.0806</v>
      </c>
      <c r="BD96" s="61">
        <v>19343</v>
      </c>
      <c r="BE96" s="61">
        <v>47.960999999999999</v>
      </c>
      <c r="BF96" s="62">
        <v>14.815733453844448</v>
      </c>
      <c r="BG96" s="61">
        <v>381</v>
      </c>
      <c r="BH96" s="61">
        <v>96812</v>
      </c>
      <c r="BI96" s="61">
        <v>25113.200000000001</v>
      </c>
      <c r="BJ96" s="62">
        <v>27.037121509260135</v>
      </c>
      <c r="BK96" s="61">
        <v>7.1624999989999996</v>
      </c>
      <c r="BL96" s="61">
        <v>3667</v>
      </c>
      <c r="BM96" s="61">
        <v>41.682000000000002</v>
      </c>
      <c r="BN96" s="62">
        <v>9.2530299249113153</v>
      </c>
      <c r="BO96" s="61">
        <v>4.3149999990000003</v>
      </c>
      <c r="BP96" s="61">
        <v>5789</v>
      </c>
      <c r="BQ96" s="61">
        <v>61.412262050000002</v>
      </c>
      <c r="BR96" s="62">
        <v>27.462373907897192</v>
      </c>
    </row>
    <row r="97" spans="1:70">
      <c r="A97" s="62">
        <v>1964</v>
      </c>
      <c r="B97" s="61">
        <v>3257394</v>
      </c>
      <c r="C97" s="62">
        <v>1</v>
      </c>
      <c r="D97" s="61">
        <v>191889</v>
      </c>
      <c r="E97" s="62">
        <v>685.8</v>
      </c>
      <c r="F97" s="62">
        <v>19.481464146601567</v>
      </c>
      <c r="G97" s="19">
        <v>0.358422939</v>
      </c>
      <c r="H97" s="77">
        <v>53990.8</v>
      </c>
      <c r="I97" s="77">
        <v>34.079000000000001</v>
      </c>
      <c r="J97" s="77">
        <v>5.9076265799999996</v>
      </c>
      <c r="K97" s="62">
        <v>3.9769999989999998</v>
      </c>
      <c r="L97" s="61">
        <v>74954</v>
      </c>
      <c r="M97" s="62">
        <v>438.85002159999999</v>
      </c>
      <c r="N97" s="62">
        <v>25.149213983064573</v>
      </c>
      <c r="O97" s="61">
        <v>4.9370600039370602</v>
      </c>
      <c r="P97" s="61">
        <v>49357</v>
      </c>
      <c r="Q97" s="61">
        <v>449.2</v>
      </c>
      <c r="R97" s="62">
        <v>12.727334193855592</v>
      </c>
      <c r="S97" s="61">
        <v>49.632499998999997</v>
      </c>
      <c r="T97" s="61">
        <v>9367</v>
      </c>
      <c r="U97" s="61">
        <v>773.4</v>
      </c>
      <c r="V97" s="62">
        <v>18.860169329626871</v>
      </c>
      <c r="W97" s="61">
        <v>6.9209999990000002</v>
      </c>
      <c r="X97" s="61">
        <v>4720</v>
      </c>
      <c r="Y97" s="61">
        <v>62.048999999999999</v>
      </c>
      <c r="Z97" s="62">
        <v>9.3960822081730733</v>
      </c>
      <c r="AA97" s="61">
        <v>3.22</v>
      </c>
      <c r="AB97" s="61">
        <v>4549</v>
      </c>
      <c r="AC97" s="61">
        <v>24.082999999999998</v>
      </c>
      <c r="AD97" s="62">
        <v>8.6419919529094482</v>
      </c>
      <c r="AE97" s="61">
        <v>624.79999999699999</v>
      </c>
      <c r="AF97" s="61">
        <v>51600</v>
      </c>
      <c r="AG97" s="61">
        <v>38648.88069953199</v>
      </c>
      <c r="AH97" s="62">
        <v>4.9362449256299232</v>
      </c>
      <c r="AI97" s="61">
        <v>3.591999999</v>
      </c>
      <c r="AJ97" s="61">
        <v>12127</v>
      </c>
      <c r="AK97" s="61">
        <v>61.5</v>
      </c>
      <c r="AL97" s="62">
        <v>17.216783600179259</v>
      </c>
      <c r="AM97" s="61">
        <v>28.949999998999999</v>
      </c>
      <c r="AN97" s="61">
        <v>9123</v>
      </c>
      <c r="AO97" s="61">
        <v>116.626</v>
      </c>
      <c r="AP97" s="62">
        <v>1.5916047233789798</v>
      </c>
      <c r="AQ97" s="61">
        <v>60.17</v>
      </c>
      <c r="AR97" s="61">
        <v>31741</v>
      </c>
      <c r="AS97" s="61">
        <v>1168.6182679999999</v>
      </c>
      <c r="AT97" s="62">
        <v>4.1441542205947046</v>
      </c>
      <c r="AU97" s="61">
        <v>5.1479999989999996</v>
      </c>
      <c r="AV97" s="61">
        <v>7661</v>
      </c>
      <c r="AW97" s="61">
        <v>101.508</v>
      </c>
      <c r="AX97" s="62">
        <v>9.1124498000189078</v>
      </c>
      <c r="AY97" s="61">
        <v>0.89766606900000001</v>
      </c>
      <c r="AZ97" s="61">
        <v>11218</v>
      </c>
      <c r="BA97" s="61">
        <v>21.21</v>
      </c>
      <c r="BB97" s="62">
        <v>9.9096176175226347</v>
      </c>
      <c r="BC97" s="61">
        <v>1.073799999</v>
      </c>
      <c r="BD97" s="61">
        <v>19711</v>
      </c>
      <c r="BE97" s="61">
        <v>52.548999999999999</v>
      </c>
      <c r="BF97" s="62">
        <v>15.240201879494835</v>
      </c>
      <c r="BG97" s="61">
        <v>380</v>
      </c>
      <c r="BH97" s="61">
        <v>97826</v>
      </c>
      <c r="BI97" s="61">
        <v>29541.3</v>
      </c>
      <c r="BJ97" s="62">
        <v>28.450775821877645</v>
      </c>
      <c r="BK97" s="61">
        <v>7.1599999990000001</v>
      </c>
      <c r="BL97" s="61">
        <v>3694</v>
      </c>
      <c r="BM97" s="61">
        <v>45.837000000000003</v>
      </c>
      <c r="BN97" s="62">
        <v>9.6920963557595812</v>
      </c>
      <c r="BO97" s="61">
        <v>4.3149999990000003</v>
      </c>
      <c r="BP97" s="61">
        <v>5887</v>
      </c>
      <c r="BQ97" s="61">
        <v>65.772991970000007</v>
      </c>
      <c r="BR97" s="62">
        <v>27.970296519423144</v>
      </c>
    </row>
    <row r="98" spans="1:70">
      <c r="A98" s="62">
        <v>1965</v>
      </c>
      <c r="B98" s="61">
        <v>3323845</v>
      </c>
      <c r="C98" s="62">
        <v>1</v>
      </c>
      <c r="D98" s="61">
        <v>194303</v>
      </c>
      <c r="E98" s="62">
        <v>743.7</v>
      </c>
      <c r="F98" s="62">
        <v>19.839615784386005</v>
      </c>
      <c r="G98" s="19">
        <v>0.35714285699999998</v>
      </c>
      <c r="H98" s="77">
        <v>54350.3</v>
      </c>
      <c r="I98" s="77">
        <v>36.843000000000004</v>
      </c>
      <c r="J98" s="77">
        <v>6.2555193019999997</v>
      </c>
      <c r="K98" s="62">
        <v>4.0055999990000002</v>
      </c>
      <c r="L98" s="61">
        <v>75639</v>
      </c>
      <c r="M98" s="62">
        <v>479.58098510000002</v>
      </c>
      <c r="N98" s="62">
        <v>26.135989374988561</v>
      </c>
      <c r="O98" s="61">
        <v>4.9370600039370602</v>
      </c>
      <c r="P98" s="61">
        <v>49802</v>
      </c>
      <c r="Q98" s="61">
        <v>483.5</v>
      </c>
      <c r="R98" s="62">
        <v>13.073355565708825</v>
      </c>
      <c r="S98" s="61">
        <v>49.642499999000002</v>
      </c>
      <c r="T98" s="61">
        <v>9448</v>
      </c>
      <c r="U98" s="61">
        <v>842.1</v>
      </c>
      <c r="V98" s="62">
        <v>19.824952730176669</v>
      </c>
      <c r="W98" s="61">
        <v>6.8909999989999999</v>
      </c>
      <c r="X98" s="61">
        <v>4758</v>
      </c>
      <c r="Y98" s="61">
        <v>69.7</v>
      </c>
      <c r="Z98" s="62">
        <v>10.091912895586271</v>
      </c>
      <c r="AA98" s="61">
        <v>3.22</v>
      </c>
      <c r="AB98" s="61">
        <v>4564</v>
      </c>
      <c r="AC98" s="61">
        <v>26.634</v>
      </c>
      <c r="AD98" s="62">
        <v>9.0763099287320603</v>
      </c>
      <c r="AE98" s="61">
        <v>624.70000000200002</v>
      </c>
      <c r="AF98" s="61">
        <v>51987</v>
      </c>
      <c r="AG98" s="61">
        <v>41693.465413846214</v>
      </c>
      <c r="AH98" s="62">
        <v>5.1740683125051294</v>
      </c>
      <c r="AI98" s="61">
        <v>3.6109999990000001</v>
      </c>
      <c r="AJ98" s="61">
        <v>12292</v>
      </c>
      <c r="AK98" s="61">
        <v>68.7</v>
      </c>
      <c r="AL98" s="62">
        <v>18.259431431575507</v>
      </c>
      <c r="AM98" s="61">
        <v>28.829999999000002</v>
      </c>
      <c r="AN98" s="61">
        <v>9129</v>
      </c>
      <c r="AO98" s="61">
        <v>135.68100000000001</v>
      </c>
      <c r="AP98" s="62">
        <v>1.7229576032407674</v>
      </c>
      <c r="AQ98" s="61">
        <v>60.25</v>
      </c>
      <c r="AR98" s="61">
        <v>32085</v>
      </c>
      <c r="AS98" s="61">
        <v>1374.359774</v>
      </c>
      <c r="AT98" s="62">
        <v>4.5134817390519633</v>
      </c>
      <c r="AU98" s="61">
        <v>5.1799999989999996</v>
      </c>
      <c r="AV98" s="61">
        <v>7734</v>
      </c>
      <c r="AW98" s="61">
        <v>111.664</v>
      </c>
      <c r="AX98" s="62">
        <v>9.6520175773831074</v>
      </c>
      <c r="AY98" s="61">
        <v>0.89405453800000001</v>
      </c>
      <c r="AZ98" s="61">
        <v>11439</v>
      </c>
      <c r="BA98" s="61">
        <v>23.154</v>
      </c>
      <c r="BB98" s="62">
        <v>10.031772956719486</v>
      </c>
      <c r="BC98" s="61">
        <v>1.0749999990000001</v>
      </c>
      <c r="BD98" s="61">
        <v>20071</v>
      </c>
      <c r="BE98" s="61">
        <v>57.93</v>
      </c>
      <c r="BF98" s="62">
        <v>15.75337093895893</v>
      </c>
      <c r="BG98" s="61">
        <v>386</v>
      </c>
      <c r="BH98" s="61">
        <v>98883</v>
      </c>
      <c r="BI98" s="61">
        <v>32866</v>
      </c>
      <c r="BJ98" s="62">
        <v>29.897434423981927</v>
      </c>
      <c r="BK98" s="61">
        <v>7.1499999990000003</v>
      </c>
      <c r="BL98" s="61">
        <v>3723</v>
      </c>
      <c r="BM98" s="61">
        <v>50.563000000000002</v>
      </c>
      <c r="BN98" s="62">
        <v>10.148395072158815</v>
      </c>
      <c r="BO98" s="61">
        <v>4.3179999990000004</v>
      </c>
      <c r="BP98" s="61">
        <v>5943</v>
      </c>
      <c r="BQ98" s="61">
        <v>70.6308559</v>
      </c>
      <c r="BR98" s="62">
        <v>29.137216583549218</v>
      </c>
    </row>
    <row r="99" spans="1:70">
      <c r="A99" s="62">
        <v>1966</v>
      </c>
      <c r="B99" s="61">
        <v>3392767</v>
      </c>
      <c r="C99" s="62">
        <v>1</v>
      </c>
      <c r="D99" s="61">
        <v>196560</v>
      </c>
      <c r="E99" s="62">
        <v>815</v>
      </c>
      <c r="F99" s="62">
        <v>20.399222592859669</v>
      </c>
      <c r="G99" s="19">
        <v>0.358422939</v>
      </c>
      <c r="H99" s="77">
        <v>54645.1</v>
      </c>
      <c r="I99" s="77">
        <v>39.408000000000001</v>
      </c>
      <c r="J99" s="77">
        <v>6.5791515839999999</v>
      </c>
      <c r="K99" s="62">
        <v>3.977299999</v>
      </c>
      <c r="L99" s="61">
        <v>76206</v>
      </c>
      <c r="M99" s="62">
        <v>509.86811180000001</v>
      </c>
      <c r="N99" s="62">
        <v>27.059975598215896</v>
      </c>
      <c r="O99" s="61">
        <v>4.9370600039370602</v>
      </c>
      <c r="P99" s="61">
        <v>50254</v>
      </c>
      <c r="Q99" s="61">
        <v>523.4</v>
      </c>
      <c r="R99" s="62">
        <v>13.436230384191973</v>
      </c>
      <c r="S99" s="61">
        <v>50.052499998999998</v>
      </c>
      <c r="T99" s="61">
        <v>9508</v>
      </c>
      <c r="U99" s="61">
        <v>905</v>
      </c>
      <c r="V99" s="62">
        <v>20.650734004291262</v>
      </c>
      <c r="W99" s="61">
        <v>6.9159999990000003</v>
      </c>
      <c r="X99" s="61">
        <v>4798</v>
      </c>
      <c r="Y99" s="61">
        <v>78.885000000000005</v>
      </c>
      <c r="Z99" s="62">
        <v>11.11538466738647</v>
      </c>
      <c r="AA99" s="61">
        <v>3.22</v>
      </c>
      <c r="AB99" s="61">
        <v>4581</v>
      </c>
      <c r="AC99" s="61">
        <v>28.553999999999998</v>
      </c>
      <c r="AD99" s="62">
        <v>9.5130199842750702</v>
      </c>
      <c r="AE99" s="61">
        <v>624.45000000200002</v>
      </c>
      <c r="AF99" s="61">
        <v>52332</v>
      </c>
      <c r="AG99" s="61">
        <v>45504.991500275239</v>
      </c>
      <c r="AH99" s="62">
        <v>5.3193788071567214</v>
      </c>
      <c r="AI99" s="61">
        <v>3.6139999989999998</v>
      </c>
      <c r="AJ99" s="61">
        <v>12455</v>
      </c>
      <c r="AK99" s="61">
        <v>74.900000000000006</v>
      </c>
      <c r="AL99" s="62">
        <v>19.358240367338254</v>
      </c>
      <c r="AM99" s="61">
        <v>28.979999999</v>
      </c>
      <c r="AN99" s="61">
        <v>9109</v>
      </c>
      <c r="AO99" s="61">
        <v>144.81200000000001</v>
      </c>
      <c r="AP99" s="62">
        <v>1.7669939665793573</v>
      </c>
      <c r="AQ99" s="61">
        <v>59.999999999000003</v>
      </c>
      <c r="AR99" s="61">
        <v>32452</v>
      </c>
      <c r="AS99" s="61">
        <v>1587.48795</v>
      </c>
      <c r="AT99" s="62">
        <v>4.852795437415204</v>
      </c>
      <c r="AU99" s="61">
        <v>5.1799999989999996</v>
      </c>
      <c r="AV99" s="61">
        <v>7808</v>
      </c>
      <c r="AW99" s="61">
        <v>121.617</v>
      </c>
      <c r="AX99" s="62">
        <v>10.295874814680978</v>
      </c>
      <c r="AY99" s="61">
        <v>0.89766606800000004</v>
      </c>
      <c r="AZ99" s="61">
        <v>11655</v>
      </c>
      <c r="BA99" s="61">
        <v>24.329000000000001</v>
      </c>
      <c r="BB99" s="62">
        <v>9.9209823169621973</v>
      </c>
      <c r="BC99" s="61">
        <v>1.083799999</v>
      </c>
      <c r="BD99" s="61">
        <v>20448</v>
      </c>
      <c r="BE99" s="61">
        <v>64.817999999999998</v>
      </c>
      <c r="BF99" s="62">
        <v>16.553521415411119</v>
      </c>
      <c r="BG99" s="61">
        <v>384</v>
      </c>
      <c r="BH99" s="61">
        <v>99790</v>
      </c>
      <c r="BI99" s="61">
        <v>38170</v>
      </c>
      <c r="BJ99" s="62">
        <v>31.358349682921986</v>
      </c>
      <c r="BK99" s="61">
        <v>7.1549999990000002</v>
      </c>
      <c r="BL99" s="61">
        <v>3754</v>
      </c>
      <c r="BM99" s="61">
        <v>54.567999999999998</v>
      </c>
      <c r="BN99" s="62">
        <v>10.547423558715273</v>
      </c>
      <c r="BO99" s="61">
        <v>4.3269999989999999</v>
      </c>
      <c r="BP99" s="61">
        <v>5996</v>
      </c>
      <c r="BQ99" s="61">
        <v>76.029082900000006</v>
      </c>
      <c r="BR99" s="62">
        <v>30.621638924263401</v>
      </c>
    </row>
    <row r="100" spans="1:70">
      <c r="A100" s="62">
        <v>1967</v>
      </c>
      <c r="B100" s="61">
        <v>3461642</v>
      </c>
      <c r="C100" s="62">
        <v>1</v>
      </c>
      <c r="D100" s="61">
        <v>198712</v>
      </c>
      <c r="E100" s="62">
        <v>861.7</v>
      </c>
      <c r="F100" s="62">
        <v>21.035699314233046</v>
      </c>
      <c r="G100" s="19">
        <v>0.362318841</v>
      </c>
      <c r="H100" s="77">
        <v>54961.2</v>
      </c>
      <c r="I100" s="77">
        <v>41.781999999999996</v>
      </c>
      <c r="J100" s="77">
        <v>6.7753568480000004</v>
      </c>
      <c r="K100" s="62">
        <v>3.998999999</v>
      </c>
      <c r="L100" s="61">
        <v>76368</v>
      </c>
      <c r="M100" s="62">
        <v>516.34329060000005</v>
      </c>
      <c r="N100" s="62">
        <v>27.494403481187728</v>
      </c>
      <c r="O100" s="61">
        <v>4.9370600039370602</v>
      </c>
      <c r="P100" s="61">
        <v>50650</v>
      </c>
      <c r="Q100" s="61">
        <v>565.4</v>
      </c>
      <c r="R100" s="62">
        <v>13.859444979037756</v>
      </c>
      <c r="S100" s="61">
        <v>49.627499999000001</v>
      </c>
      <c r="T100" s="61">
        <v>9557</v>
      </c>
      <c r="U100" s="61">
        <v>969.7</v>
      </c>
      <c r="V100" s="62">
        <v>21.299533108659656</v>
      </c>
      <c r="W100" s="61">
        <v>7.4619999989999997</v>
      </c>
      <c r="X100" s="61">
        <v>4839</v>
      </c>
      <c r="Y100" s="61">
        <v>86.894000000000005</v>
      </c>
      <c r="Z100" s="62">
        <v>11.677315352802216</v>
      </c>
      <c r="AA100" s="61">
        <v>4.2</v>
      </c>
      <c r="AB100" s="61">
        <v>4606</v>
      </c>
      <c r="AC100" s="61">
        <v>31.321000000000002</v>
      </c>
      <c r="AD100" s="62">
        <v>10.205835624693211</v>
      </c>
      <c r="AE100" s="61">
        <v>623.85999999900002</v>
      </c>
      <c r="AF100" s="61">
        <v>52667</v>
      </c>
      <c r="AG100" s="61">
        <v>50517.38007849978</v>
      </c>
      <c r="AH100" s="62">
        <v>5.5640138787986997</v>
      </c>
      <c r="AI100" s="61">
        <v>3.595999999</v>
      </c>
      <c r="AJ100" s="61">
        <v>12597</v>
      </c>
      <c r="AK100" s="61">
        <v>82.3</v>
      </c>
      <c r="AL100" s="62">
        <v>20.191051881998305</v>
      </c>
      <c r="AM100" s="61">
        <v>28.859999998999999</v>
      </c>
      <c r="AN100" s="61">
        <v>9103</v>
      </c>
      <c r="AO100" s="61">
        <v>162.21700000000001</v>
      </c>
      <c r="AP100" s="62">
        <v>1.8406396381954757</v>
      </c>
      <c r="AQ100" s="61">
        <v>69.7</v>
      </c>
      <c r="AR100" s="61">
        <v>32850</v>
      </c>
      <c r="AS100" s="61">
        <v>1779.390768</v>
      </c>
      <c r="AT100" s="62">
        <v>5.1549559981869901</v>
      </c>
      <c r="AU100" s="61">
        <v>5.164999999</v>
      </c>
      <c r="AV100" s="61">
        <v>7868</v>
      </c>
      <c r="AW100" s="61">
        <v>132.066</v>
      </c>
      <c r="AX100" s="62">
        <v>10.81455015093988</v>
      </c>
      <c r="AY100" s="61">
        <v>0.89206066100000003</v>
      </c>
      <c r="AZ100" s="61">
        <v>11872</v>
      </c>
      <c r="BA100" s="61">
        <v>27.125</v>
      </c>
      <c r="BB100" s="62">
        <v>10.588805996506848</v>
      </c>
      <c r="BC100" s="61">
        <v>1.0806</v>
      </c>
      <c r="BD100" s="61">
        <v>20820</v>
      </c>
      <c r="BE100" s="61">
        <v>69.697999999999993</v>
      </c>
      <c r="BF100" s="62">
        <v>17.27328348108848</v>
      </c>
      <c r="BG100" s="61">
        <v>386</v>
      </c>
      <c r="BH100" s="61">
        <v>100825</v>
      </c>
      <c r="BI100" s="61">
        <v>44730.5</v>
      </c>
      <c r="BJ100" s="62">
        <v>33.020802863352387</v>
      </c>
      <c r="BK100" s="61">
        <v>7.1499999990000003</v>
      </c>
      <c r="BL100" s="61">
        <v>3786</v>
      </c>
      <c r="BM100" s="61">
        <v>59.7</v>
      </c>
      <c r="BN100" s="62">
        <v>10.854867114052274</v>
      </c>
      <c r="BO100" s="61">
        <v>4.3249999990000001</v>
      </c>
      <c r="BP100" s="61">
        <v>6063</v>
      </c>
      <c r="BQ100" s="61">
        <v>81.184146510000005</v>
      </c>
      <c r="BR100" s="62">
        <v>31.738823887624889</v>
      </c>
    </row>
    <row r="101" spans="1:70">
      <c r="A101" s="62">
        <v>1968</v>
      </c>
      <c r="B101" s="61">
        <v>3532818</v>
      </c>
      <c r="C101" s="62">
        <v>1</v>
      </c>
      <c r="D101" s="61">
        <v>200706</v>
      </c>
      <c r="E101" s="62">
        <v>942.5</v>
      </c>
      <c r="F101" s="62">
        <v>21.941478724659166</v>
      </c>
      <c r="G101" s="19">
        <v>0.41841004199999998</v>
      </c>
      <c r="H101" s="77">
        <v>55212.9</v>
      </c>
      <c r="I101" s="77">
        <v>45.914999999999999</v>
      </c>
      <c r="J101" s="77">
        <v>7.0536262839999999</v>
      </c>
      <c r="K101" s="62">
        <v>3.9994999990000002</v>
      </c>
      <c r="L101" s="61">
        <v>76584</v>
      </c>
      <c r="M101" s="62">
        <v>556.96981570000003</v>
      </c>
      <c r="N101" s="62">
        <v>28.122158356922554</v>
      </c>
      <c r="O101" s="61">
        <v>4.9370600039370602</v>
      </c>
      <c r="P101" s="61">
        <v>51034</v>
      </c>
      <c r="Q101" s="61">
        <v>614.5</v>
      </c>
      <c r="R101" s="62">
        <v>14.441564969620169</v>
      </c>
      <c r="S101" s="61">
        <v>50.14</v>
      </c>
      <c r="T101" s="61">
        <v>9590</v>
      </c>
      <c r="U101" s="61">
        <v>1037.5</v>
      </c>
      <c r="V101" s="62">
        <v>21.868632993673376</v>
      </c>
      <c r="W101" s="61">
        <v>7.5009999990000003</v>
      </c>
      <c r="X101" s="61">
        <v>4867</v>
      </c>
      <c r="Y101" s="61">
        <v>96.825999999999993</v>
      </c>
      <c r="Z101" s="62">
        <v>12.571050588247781</v>
      </c>
      <c r="AA101" s="61">
        <v>4.2</v>
      </c>
      <c r="AB101" s="61">
        <v>4626</v>
      </c>
      <c r="AC101" s="61">
        <v>35.908000000000001</v>
      </c>
      <c r="AD101" s="62">
        <v>11.426885371432414</v>
      </c>
      <c r="AE101" s="61">
        <v>623.5</v>
      </c>
      <c r="AF101" s="61">
        <v>52987</v>
      </c>
      <c r="AG101" s="61">
        <v>54830.944722732558</v>
      </c>
      <c r="AH101" s="62">
        <v>5.625626773279901</v>
      </c>
      <c r="AI101" s="61">
        <v>3.6059999989999998</v>
      </c>
      <c r="AJ101" s="61">
        <v>12725</v>
      </c>
      <c r="AK101" s="61">
        <v>91.2</v>
      </c>
      <c r="AL101" s="62">
        <v>20.96454823016186</v>
      </c>
      <c r="AM101" s="61">
        <v>28.769999998999999</v>
      </c>
      <c r="AN101" s="61">
        <v>9115</v>
      </c>
      <c r="AO101" s="61">
        <v>175.43199999999999</v>
      </c>
      <c r="AP101" s="62">
        <v>1.8281411852039198</v>
      </c>
      <c r="AQ101" s="61">
        <v>69.819999999999993</v>
      </c>
      <c r="AR101" s="61">
        <v>33239</v>
      </c>
      <c r="AS101" s="61">
        <v>1981.700865</v>
      </c>
      <c r="AT101" s="62">
        <v>5.4155947359819416</v>
      </c>
      <c r="AU101" s="61">
        <v>5.1799999989999996</v>
      </c>
      <c r="AV101" s="61">
        <v>7912</v>
      </c>
      <c r="AW101" s="61">
        <v>140.024</v>
      </c>
      <c r="AX101" s="62">
        <v>11.06189272749779</v>
      </c>
      <c r="AY101" s="61">
        <v>0.90090090099999998</v>
      </c>
      <c r="AZ101" s="61">
        <v>12102</v>
      </c>
      <c r="BA101" s="61">
        <v>29.146000000000001</v>
      </c>
      <c r="BB101" s="62">
        <v>10.436594410749214</v>
      </c>
      <c r="BC101" s="61">
        <v>1.0727999989999999</v>
      </c>
      <c r="BD101" s="61">
        <v>21143</v>
      </c>
      <c r="BE101" s="61">
        <v>76.131</v>
      </c>
      <c r="BF101" s="62">
        <v>17.930604871995502</v>
      </c>
      <c r="BG101" s="61">
        <v>373</v>
      </c>
      <c r="BH101" s="61">
        <v>101961</v>
      </c>
      <c r="BI101" s="61">
        <v>52974.9</v>
      </c>
      <c r="BJ101" s="62">
        <v>34.359525888197915</v>
      </c>
      <c r="BK101" s="61">
        <v>7.1499999990000003</v>
      </c>
      <c r="BL101" s="61">
        <v>3819</v>
      </c>
      <c r="BM101" s="61">
        <v>63.749000000000002</v>
      </c>
      <c r="BN101" s="62">
        <v>11.332102272648893</v>
      </c>
      <c r="BO101" s="61">
        <v>4.3019999990000004</v>
      </c>
      <c r="BP101" s="61">
        <v>6132</v>
      </c>
      <c r="BQ101" s="61">
        <v>87.965702949999994</v>
      </c>
      <c r="BR101" s="62">
        <v>33.154522764937369</v>
      </c>
    </row>
    <row r="102" spans="1:70">
      <c r="A102" s="62">
        <v>1969</v>
      </c>
      <c r="B102" s="61">
        <v>3605211</v>
      </c>
      <c r="C102" s="62">
        <v>1</v>
      </c>
      <c r="D102" s="61">
        <v>202677</v>
      </c>
      <c r="E102" s="62">
        <v>1019.9</v>
      </c>
      <c r="F102" s="62">
        <v>23.028136392835997</v>
      </c>
      <c r="G102" s="19">
        <v>0.41841004199999998</v>
      </c>
      <c r="H102" s="77">
        <v>55459</v>
      </c>
      <c r="I102" s="77">
        <v>49.53</v>
      </c>
      <c r="J102" s="77">
        <v>7.5057522140000001</v>
      </c>
      <c r="K102" s="62">
        <v>3.6898999990000001</v>
      </c>
      <c r="L102" s="61">
        <v>77144</v>
      </c>
      <c r="M102" s="62">
        <v>623.49705600000004</v>
      </c>
      <c r="N102" s="62">
        <v>29.363830288607879</v>
      </c>
      <c r="O102" s="61">
        <v>5.5541900045541901</v>
      </c>
      <c r="P102" s="61">
        <v>51470</v>
      </c>
      <c r="Q102" s="61">
        <v>700.7</v>
      </c>
      <c r="R102" s="62">
        <v>15.377095895593984</v>
      </c>
      <c r="S102" s="61">
        <v>49.666299999000003</v>
      </c>
      <c r="T102" s="61">
        <v>9613</v>
      </c>
      <c r="U102" s="61">
        <v>1151.3</v>
      </c>
      <c r="V102" s="62">
        <v>22.755229861970079</v>
      </c>
      <c r="W102" s="61">
        <v>7.4919999989999999</v>
      </c>
      <c r="X102" s="61">
        <v>4891</v>
      </c>
      <c r="Y102" s="61">
        <v>110.386</v>
      </c>
      <c r="Z102" s="62">
        <v>13.405082455227117</v>
      </c>
      <c r="AA102" s="61">
        <v>4.2</v>
      </c>
      <c r="AB102" s="61">
        <v>4624</v>
      </c>
      <c r="AC102" s="61">
        <v>40.985999999999997</v>
      </c>
      <c r="AD102" s="62">
        <v>11.899805893277414</v>
      </c>
      <c r="AE102" s="61">
        <v>625.5</v>
      </c>
      <c r="AF102" s="61">
        <v>53317</v>
      </c>
      <c r="AG102" s="61">
        <v>60626.608774437598</v>
      </c>
      <c r="AH102" s="62">
        <v>5.8635678859735716</v>
      </c>
      <c r="AI102" s="61">
        <v>3.623999999</v>
      </c>
      <c r="AJ102" s="61">
        <v>12873</v>
      </c>
      <c r="AK102" s="61">
        <v>114.26897460000001</v>
      </c>
      <c r="AL102" s="62">
        <v>24.579850518008264</v>
      </c>
      <c r="AM102" s="61">
        <v>28.649999998999998</v>
      </c>
      <c r="AN102" s="61">
        <v>9097</v>
      </c>
      <c r="AO102" s="61">
        <v>188.22900000000001</v>
      </c>
      <c r="AP102" s="62">
        <v>1.9208649023268405</v>
      </c>
      <c r="AQ102" s="61">
        <v>70.059999998999999</v>
      </c>
      <c r="AR102" s="61">
        <v>33566</v>
      </c>
      <c r="AS102" s="61">
        <v>2254.2279640000002</v>
      </c>
      <c r="AT102" s="62">
        <v>5.6410882841791139</v>
      </c>
      <c r="AU102" s="61">
        <v>5.1699999989999998</v>
      </c>
      <c r="AV102" s="61">
        <v>7968</v>
      </c>
      <c r="AW102" s="61">
        <v>152.12700000000001</v>
      </c>
      <c r="AX102" s="62">
        <v>11.441077752541586</v>
      </c>
      <c r="AY102" s="61">
        <v>0.89445438399999999</v>
      </c>
      <c r="AZ102" s="61">
        <v>12379</v>
      </c>
      <c r="BA102" s="61">
        <v>32.686</v>
      </c>
      <c r="BB102" s="62">
        <v>11.078125128111422</v>
      </c>
      <c r="BC102" s="61">
        <v>1.0727999989999999</v>
      </c>
      <c r="BD102" s="61">
        <v>21448</v>
      </c>
      <c r="BE102" s="61">
        <v>83.825000000000003</v>
      </c>
      <c r="BF102" s="62">
        <v>18.75408728425062</v>
      </c>
      <c r="BG102" s="61">
        <v>376</v>
      </c>
      <c r="BH102" s="61">
        <v>103172</v>
      </c>
      <c r="BI102" s="61">
        <v>62228.9</v>
      </c>
      <c r="BJ102" s="62">
        <v>36.133925500880629</v>
      </c>
      <c r="BK102" s="61">
        <v>7.1499999990000003</v>
      </c>
      <c r="BL102" s="61">
        <v>3851</v>
      </c>
      <c r="BM102" s="61">
        <v>69.418000000000006</v>
      </c>
      <c r="BN102" s="62">
        <v>11.801248974663316</v>
      </c>
      <c r="BO102" s="61">
        <v>4.3179999990000004</v>
      </c>
      <c r="BP102" s="61">
        <v>6212</v>
      </c>
      <c r="BQ102" s="61">
        <v>97.984034129999998</v>
      </c>
      <c r="BR102" s="62">
        <v>34.951002704392039</v>
      </c>
    </row>
    <row r="103" spans="1:70">
      <c r="A103" s="62">
        <v>1970</v>
      </c>
      <c r="B103" s="61">
        <v>3680348</v>
      </c>
      <c r="C103" s="62">
        <v>1</v>
      </c>
      <c r="D103" s="61">
        <v>205052</v>
      </c>
      <c r="E103" s="62">
        <v>1075.9000000000001</v>
      </c>
      <c r="F103" s="62">
        <v>24.253616348206087</v>
      </c>
      <c r="G103" s="19">
        <v>0.41666666699999999</v>
      </c>
      <c r="H103" s="77">
        <v>55628.800000000003</v>
      </c>
      <c r="I103" s="77">
        <v>55.747</v>
      </c>
      <c r="J103" s="77">
        <v>8.2241506100000006</v>
      </c>
      <c r="K103" s="62">
        <v>3.647999999</v>
      </c>
      <c r="L103" s="61">
        <v>77783</v>
      </c>
      <c r="M103" s="62">
        <v>705.27229799999998</v>
      </c>
      <c r="N103" s="62">
        <v>31.649033509490369</v>
      </c>
      <c r="O103" s="61">
        <v>5.5541900045541901</v>
      </c>
      <c r="P103" s="61">
        <v>51918</v>
      </c>
      <c r="Q103" s="61">
        <v>793.5</v>
      </c>
      <c r="R103" s="62">
        <v>16.468168297037312</v>
      </c>
      <c r="S103" s="61">
        <v>49.674999999000001</v>
      </c>
      <c r="T103" s="61">
        <v>9638</v>
      </c>
      <c r="U103" s="61">
        <v>1281</v>
      </c>
      <c r="V103" s="62">
        <v>23.802852046628555</v>
      </c>
      <c r="W103" s="61">
        <v>7.4889999989999998</v>
      </c>
      <c r="X103" s="61">
        <v>4929</v>
      </c>
      <c r="Y103" s="61">
        <v>122.143</v>
      </c>
      <c r="Z103" s="62">
        <v>14.496016800078948</v>
      </c>
      <c r="AA103" s="61">
        <v>4.18</v>
      </c>
      <c r="AB103" s="61">
        <v>4606</v>
      </c>
      <c r="AC103" s="61">
        <v>45.743000000000002</v>
      </c>
      <c r="AD103" s="62">
        <v>12.37145435075632</v>
      </c>
      <c r="AE103" s="61">
        <v>623</v>
      </c>
      <c r="AF103" s="61">
        <v>53661</v>
      </c>
      <c r="AG103" s="61">
        <v>68512.271701494567</v>
      </c>
      <c r="AH103" s="62">
        <v>6.2967683469527413</v>
      </c>
      <c r="AI103" s="61">
        <v>3.5969999989999999</v>
      </c>
      <c r="AJ103" s="61">
        <v>13032</v>
      </c>
      <c r="AK103" s="61">
        <v>128.11488460000001</v>
      </c>
      <c r="AL103" s="62">
        <v>26.062209720691421</v>
      </c>
      <c r="AM103" s="61">
        <v>28.749999999</v>
      </c>
      <c r="AN103" s="61">
        <v>9044</v>
      </c>
      <c r="AO103" s="61">
        <v>212.358</v>
      </c>
      <c r="AP103" s="62">
        <v>1.9871190621725912</v>
      </c>
      <c r="AQ103" s="61">
        <v>69.719999998999995</v>
      </c>
      <c r="AR103" s="61">
        <v>33876</v>
      </c>
      <c r="AS103" s="61">
        <v>2468.446512</v>
      </c>
      <c r="AT103" s="62">
        <v>5.9897543102957984</v>
      </c>
      <c r="AU103" s="61">
        <v>5.1699999989999998</v>
      </c>
      <c r="AV103" s="61">
        <v>8043</v>
      </c>
      <c r="AW103" s="61">
        <v>172.226</v>
      </c>
      <c r="AX103" s="62">
        <v>12.15922894824257</v>
      </c>
      <c r="AY103" s="61">
        <v>0.89686098700000005</v>
      </c>
      <c r="AZ103" s="61">
        <v>12660</v>
      </c>
      <c r="BA103" s="61">
        <v>36.828000000000003</v>
      </c>
      <c r="BB103" s="62">
        <v>11.890340556512253</v>
      </c>
      <c r="BC103" s="61">
        <v>1.011199999</v>
      </c>
      <c r="BD103" s="61">
        <v>21750</v>
      </c>
      <c r="BE103" s="61">
        <v>90.179000000000002</v>
      </c>
      <c r="BF103" s="62">
        <v>19.667458104559763</v>
      </c>
      <c r="BG103" s="61">
        <v>380</v>
      </c>
      <c r="BH103" s="61">
        <v>104345</v>
      </c>
      <c r="BI103" s="61">
        <v>73344.899999999994</v>
      </c>
      <c r="BJ103" s="62">
        <v>38.431249214627755</v>
      </c>
      <c r="BK103" s="61">
        <v>7.1399999989999996</v>
      </c>
      <c r="BL103" s="61">
        <v>3877</v>
      </c>
      <c r="BM103" s="61">
        <v>91.53</v>
      </c>
      <c r="BN103" s="62">
        <v>15.264012947083867</v>
      </c>
      <c r="BO103" s="61">
        <v>4.3159999989999998</v>
      </c>
      <c r="BP103" s="61">
        <v>6267</v>
      </c>
      <c r="BQ103" s="61">
        <v>111.3093872</v>
      </c>
      <c r="BR103" s="62">
        <v>37.313386467724904</v>
      </c>
    </row>
    <row r="104" spans="1:70">
      <c r="A104" s="62">
        <v>1971</v>
      </c>
      <c r="B104" s="61">
        <v>3758614</v>
      </c>
      <c r="C104" s="62">
        <v>1</v>
      </c>
      <c r="D104" s="61">
        <v>207661</v>
      </c>
      <c r="E104" s="62">
        <v>1167.8</v>
      </c>
      <c r="F104" s="62">
        <v>25.462947213933916</v>
      </c>
      <c r="G104" s="19">
        <v>0.409836066</v>
      </c>
      <c r="H104" s="77">
        <v>55928</v>
      </c>
      <c r="I104" s="77">
        <v>62.84</v>
      </c>
      <c r="J104" s="77">
        <v>8.9033424490000002</v>
      </c>
      <c r="K104" s="62">
        <v>3.2684999989999999</v>
      </c>
      <c r="L104" s="61">
        <v>78355</v>
      </c>
      <c r="M104" s="62">
        <v>782.80139919999999</v>
      </c>
      <c r="N104" s="62">
        <v>34.217223434115823</v>
      </c>
      <c r="O104" s="61">
        <v>5.1157215132178298</v>
      </c>
      <c r="P104" s="61">
        <v>52432</v>
      </c>
      <c r="Q104" s="61">
        <v>884.2</v>
      </c>
      <c r="R104" s="62">
        <v>17.49872927325729</v>
      </c>
      <c r="S104" s="61">
        <v>44.754999998999999</v>
      </c>
      <c r="T104" s="61">
        <v>9673</v>
      </c>
      <c r="U104" s="61">
        <v>1402.4</v>
      </c>
      <c r="V104" s="62">
        <v>25.113031833491799</v>
      </c>
      <c r="W104" s="61">
        <v>7.0619999990000002</v>
      </c>
      <c r="X104" s="61">
        <v>4963</v>
      </c>
      <c r="Y104" s="61">
        <v>135.25399999999999</v>
      </c>
      <c r="Z104" s="62">
        <v>15.579809296770511</v>
      </c>
      <c r="AA104" s="61">
        <v>4.1500000000000004</v>
      </c>
      <c r="AB104" s="61">
        <v>4612</v>
      </c>
      <c r="AC104" s="61">
        <v>50.256999999999998</v>
      </c>
      <c r="AD104" s="62">
        <v>13.302257610284357</v>
      </c>
      <c r="AE104" s="61">
        <v>594</v>
      </c>
      <c r="AF104" s="61">
        <v>54006</v>
      </c>
      <c r="AG104" s="61">
        <v>74778.443223129812</v>
      </c>
      <c r="AH104" s="62">
        <v>6.7424246497586786</v>
      </c>
      <c r="AI104" s="61">
        <v>3.2580999990000001</v>
      </c>
      <c r="AJ104" s="61">
        <v>13194</v>
      </c>
      <c r="AK104" s="61">
        <v>144.64711700000001</v>
      </c>
      <c r="AL104" s="62">
        <v>28.161865642119654</v>
      </c>
      <c r="AM104" s="61">
        <v>27.559999998999999</v>
      </c>
      <c r="AN104" s="61">
        <v>8990</v>
      </c>
      <c r="AO104" s="61">
        <v>245.768</v>
      </c>
      <c r="AP104" s="62">
        <v>2.0832310366352833</v>
      </c>
      <c r="AQ104" s="61">
        <v>66.019999999000007</v>
      </c>
      <c r="AR104" s="61">
        <v>34195</v>
      </c>
      <c r="AS104" s="61">
        <v>2807.0268529999998</v>
      </c>
      <c r="AT104" s="62">
        <v>6.4869775422349507</v>
      </c>
      <c r="AU104" s="61">
        <v>4.8649999990000001</v>
      </c>
      <c r="AV104" s="61">
        <v>8098</v>
      </c>
      <c r="AW104" s="61">
        <v>186.215</v>
      </c>
      <c r="AX104" s="62">
        <v>13.024325325390299</v>
      </c>
      <c r="AY104" s="61">
        <v>0.83963056300000005</v>
      </c>
      <c r="AZ104" s="61">
        <v>12937</v>
      </c>
      <c r="BA104" s="61">
        <v>40.286999999999999</v>
      </c>
      <c r="BB104" s="62">
        <v>12.666886768980529</v>
      </c>
      <c r="BC104" s="61">
        <v>1.0022</v>
      </c>
      <c r="BD104" s="61">
        <v>22026</v>
      </c>
      <c r="BE104" s="61">
        <v>98.429000000000002</v>
      </c>
      <c r="BF104" s="62">
        <v>20.334696114388997</v>
      </c>
      <c r="BG104" s="61">
        <v>314.8</v>
      </c>
      <c r="BH104" s="61">
        <v>105697</v>
      </c>
      <c r="BI104" s="61">
        <v>80701.3</v>
      </c>
      <c r="BJ104" s="62">
        <v>40.371092698302277</v>
      </c>
      <c r="BK104" s="61">
        <v>6.7099999989999999</v>
      </c>
      <c r="BL104" s="61">
        <v>3903</v>
      </c>
      <c r="BM104" s="61">
        <v>102.89700000000001</v>
      </c>
      <c r="BN104" s="62">
        <v>16.24971429096599</v>
      </c>
      <c r="BO104" s="61">
        <v>3.914999999</v>
      </c>
      <c r="BP104" s="61">
        <v>6343</v>
      </c>
      <c r="BQ104" s="61">
        <v>126.13154609999999</v>
      </c>
      <c r="BR104" s="62">
        <v>40.534090436434553</v>
      </c>
    </row>
    <row r="105" spans="1:70">
      <c r="A105" s="62">
        <v>1972</v>
      </c>
      <c r="B105" s="61">
        <v>3835021</v>
      </c>
      <c r="C105" s="62">
        <v>1</v>
      </c>
      <c r="D105" s="61">
        <v>209896</v>
      </c>
      <c r="E105" s="62">
        <v>1282.4000000000001</v>
      </c>
      <c r="F105" s="62">
        <v>26.544669364332862</v>
      </c>
      <c r="G105" s="19">
        <v>0.4</v>
      </c>
      <c r="H105" s="77">
        <v>56096.7</v>
      </c>
      <c r="I105" s="77">
        <v>70.245000000000005</v>
      </c>
      <c r="J105" s="77">
        <v>9.5813402019999998</v>
      </c>
      <c r="K105" s="62">
        <v>3.2014999990000002</v>
      </c>
      <c r="L105" s="61">
        <v>78717</v>
      </c>
      <c r="M105" s="62">
        <v>853.46553710000001</v>
      </c>
      <c r="N105" s="62">
        <v>35.831633822660599</v>
      </c>
      <c r="O105" s="61">
        <v>5.1157215132178298</v>
      </c>
      <c r="P105" s="61">
        <v>52894</v>
      </c>
      <c r="Q105" s="61">
        <v>987.9</v>
      </c>
      <c r="R105" s="62">
        <v>18.715315089016688</v>
      </c>
      <c r="S105" s="61">
        <v>44.0625</v>
      </c>
      <c r="T105" s="61">
        <v>9709</v>
      </c>
      <c r="U105" s="61">
        <v>1568.5</v>
      </c>
      <c r="V105" s="62">
        <v>26.680339142702618</v>
      </c>
      <c r="W105" s="61">
        <v>6.8469999990000003</v>
      </c>
      <c r="X105" s="61">
        <v>4992</v>
      </c>
      <c r="Y105" s="61">
        <v>155.32300000000001</v>
      </c>
      <c r="Z105" s="62">
        <v>17.059618189718307</v>
      </c>
      <c r="AA105" s="61">
        <v>4.18</v>
      </c>
      <c r="AB105" s="61">
        <v>4640</v>
      </c>
      <c r="AC105" s="61">
        <v>58.625</v>
      </c>
      <c r="AD105" s="62">
        <v>14.410812811820595</v>
      </c>
      <c r="AE105" s="61">
        <v>582.5</v>
      </c>
      <c r="AF105" s="61">
        <v>54366</v>
      </c>
      <c r="AG105" s="61">
        <v>81918.601489716457</v>
      </c>
      <c r="AH105" s="62">
        <v>7.1399268808171668</v>
      </c>
      <c r="AI105" s="61">
        <v>3.2264999990000001</v>
      </c>
      <c r="AJ105" s="61">
        <v>13330</v>
      </c>
      <c r="AK105" s="61">
        <v>162.041</v>
      </c>
      <c r="AL105" s="62">
        <v>30.709178958471149</v>
      </c>
      <c r="AM105" s="61">
        <v>26.999999999</v>
      </c>
      <c r="AN105" s="61">
        <v>8970</v>
      </c>
      <c r="AO105" s="61">
        <v>303.99207949999999</v>
      </c>
      <c r="AP105" s="62">
        <v>2.3875351553156539</v>
      </c>
      <c r="AQ105" s="61">
        <v>63.569999998999997</v>
      </c>
      <c r="AR105" s="61">
        <v>34513</v>
      </c>
      <c r="AS105" s="61">
        <v>3351.2380640000001</v>
      </c>
      <c r="AT105" s="62">
        <v>7.031793576885061</v>
      </c>
      <c r="AU105" s="61">
        <v>4.7429999990000002</v>
      </c>
      <c r="AV105" s="61">
        <v>8122</v>
      </c>
      <c r="AW105" s="61">
        <v>203.75800000000001</v>
      </c>
      <c r="AX105" s="62">
        <v>13.931562697602281</v>
      </c>
      <c r="AY105" s="61">
        <v>0.78431372600000004</v>
      </c>
      <c r="AZ105" s="61">
        <v>13177</v>
      </c>
      <c r="BA105" s="61">
        <v>44.451000000000001</v>
      </c>
      <c r="BB105" s="62">
        <v>13.580662663252157</v>
      </c>
      <c r="BC105" s="61">
        <v>0.99559999899999996</v>
      </c>
      <c r="BD105" s="61">
        <v>22285</v>
      </c>
      <c r="BE105" s="61">
        <v>109.913</v>
      </c>
      <c r="BF105" s="62">
        <v>21.566751200005367</v>
      </c>
      <c r="BG105" s="61">
        <v>302</v>
      </c>
      <c r="BH105" s="61">
        <v>107188</v>
      </c>
      <c r="BI105" s="61">
        <v>92394.4</v>
      </c>
      <c r="BJ105" s="62">
        <v>42.594708585753224</v>
      </c>
      <c r="BK105" s="61">
        <v>6.6399999989999996</v>
      </c>
      <c r="BL105" s="61">
        <v>3933</v>
      </c>
      <c r="BM105" s="61">
        <v>114.36199999999999</v>
      </c>
      <c r="BN105" s="62">
        <v>17.145421970751471</v>
      </c>
      <c r="BO105" s="61">
        <v>3.7739999989999999</v>
      </c>
      <c r="BP105" s="61">
        <v>6401</v>
      </c>
      <c r="BQ105" s="61">
        <v>140.5592398</v>
      </c>
      <c r="BR105" s="62">
        <v>43.65125353128218</v>
      </c>
    </row>
    <row r="106" spans="1:70">
      <c r="A106" s="62">
        <v>1973</v>
      </c>
      <c r="B106" s="61">
        <v>3911007</v>
      </c>
      <c r="C106" s="62">
        <v>1</v>
      </c>
      <c r="D106" s="61">
        <v>211909</v>
      </c>
      <c r="E106" s="62">
        <v>1428.5</v>
      </c>
      <c r="F106" s="62">
        <v>27.945959381400527</v>
      </c>
      <c r="G106" s="19">
        <v>0.408163265</v>
      </c>
      <c r="H106" s="77">
        <v>56222.9</v>
      </c>
      <c r="I106" s="77">
        <v>81.653999999999996</v>
      </c>
      <c r="J106" s="77">
        <v>10.42333316</v>
      </c>
      <c r="K106" s="62">
        <v>2.7029999990000002</v>
      </c>
      <c r="L106" s="61">
        <v>78950</v>
      </c>
      <c r="M106" s="62">
        <v>950.57249660000002</v>
      </c>
      <c r="N106" s="62">
        <v>38.129528935656666</v>
      </c>
      <c r="O106" s="61">
        <v>4.7084999999999999</v>
      </c>
      <c r="P106" s="61">
        <v>53333</v>
      </c>
      <c r="Q106" s="61">
        <v>1129.8</v>
      </c>
      <c r="R106" s="62">
        <v>20.287360314706998</v>
      </c>
      <c r="S106" s="61">
        <v>41.319999998999997</v>
      </c>
      <c r="T106" s="61">
        <v>9738</v>
      </c>
      <c r="U106" s="61">
        <v>1782.3</v>
      </c>
      <c r="V106" s="62">
        <v>28.563357934941525</v>
      </c>
      <c r="W106" s="61">
        <v>6.289999999</v>
      </c>
      <c r="X106" s="61">
        <v>5022</v>
      </c>
      <c r="Y106" s="61">
        <v>178.155</v>
      </c>
      <c r="Z106" s="62">
        <v>18.981113809002494</v>
      </c>
      <c r="AA106" s="61">
        <v>3.8450000000000002</v>
      </c>
      <c r="AB106" s="61">
        <v>4666</v>
      </c>
      <c r="AC106" s="61">
        <v>71.364000000000004</v>
      </c>
      <c r="AD106" s="62">
        <v>16.453908610686952</v>
      </c>
      <c r="AE106" s="61">
        <v>607.92000000099995</v>
      </c>
      <c r="AF106" s="61">
        <v>54797</v>
      </c>
      <c r="AG106" s="61">
        <v>98905.494740011069</v>
      </c>
      <c r="AH106" s="62">
        <v>7.9897409826233234</v>
      </c>
      <c r="AI106" s="61">
        <v>2.8244999989999999</v>
      </c>
      <c r="AJ106" s="61">
        <v>13438</v>
      </c>
      <c r="AK106" s="61">
        <v>185.47965959999999</v>
      </c>
      <c r="AL106" s="62">
        <v>33.503492212235479</v>
      </c>
      <c r="AM106" s="61">
        <v>25.844999998999999</v>
      </c>
      <c r="AN106" s="61">
        <v>8976</v>
      </c>
      <c r="AO106" s="61">
        <v>370.04125540000001</v>
      </c>
      <c r="AP106" s="62">
        <v>2.6123459233426796</v>
      </c>
      <c r="AQ106" s="61">
        <v>56.949999998999999</v>
      </c>
      <c r="AR106" s="61">
        <v>34837</v>
      </c>
      <c r="AS106" s="61">
        <v>4077.5581480000001</v>
      </c>
      <c r="AT106" s="62">
        <v>7.8625665660733004</v>
      </c>
      <c r="AU106" s="61">
        <v>4.5874999990000003</v>
      </c>
      <c r="AV106" s="61">
        <v>8137</v>
      </c>
      <c r="AW106" s="61">
        <v>226.744</v>
      </c>
      <c r="AX106" s="62">
        <v>14.909842255147257</v>
      </c>
      <c r="AY106" s="61">
        <v>0.67204301099999997</v>
      </c>
      <c r="AZ106" s="61">
        <v>13380</v>
      </c>
      <c r="BA106" s="61">
        <v>49.709000000000003</v>
      </c>
      <c r="BB106" s="62">
        <v>14.554064279983301</v>
      </c>
      <c r="BC106" s="61">
        <v>0.99579999900000005</v>
      </c>
      <c r="BD106" s="61">
        <v>22560</v>
      </c>
      <c r="BE106" s="61">
        <v>128.95599999999999</v>
      </c>
      <c r="BF106" s="62">
        <v>23.612354293493144</v>
      </c>
      <c r="BG106" s="61">
        <v>280</v>
      </c>
      <c r="BH106" s="61">
        <v>108707</v>
      </c>
      <c r="BI106" s="61">
        <v>112498.1</v>
      </c>
      <c r="BJ106" s="62">
        <v>47.702790601208171</v>
      </c>
      <c r="BK106" s="61">
        <v>5.727499999</v>
      </c>
      <c r="BL106" s="61">
        <v>3961</v>
      </c>
      <c r="BM106" s="61">
        <v>129.928</v>
      </c>
      <c r="BN106" s="62">
        <v>18.633741579205861</v>
      </c>
      <c r="BO106" s="61">
        <v>3.2439999990000001</v>
      </c>
      <c r="BP106" s="61">
        <v>6441</v>
      </c>
      <c r="BQ106" s="61">
        <v>152.49045620000001</v>
      </c>
      <c r="BR106" s="62">
        <v>45.89845827229108</v>
      </c>
    </row>
    <row r="107" spans="1:70">
      <c r="A107" s="62">
        <v>1974</v>
      </c>
      <c r="B107" s="61">
        <v>3985621</v>
      </c>
      <c r="C107" s="62">
        <v>1</v>
      </c>
      <c r="D107" s="61">
        <v>213854</v>
      </c>
      <c r="E107" s="62">
        <v>1548.8</v>
      </c>
      <c r="F107" s="62">
        <v>30.456996743849373</v>
      </c>
      <c r="G107" s="19">
        <v>0.42735042699999998</v>
      </c>
      <c r="H107" s="77">
        <v>56235.6</v>
      </c>
      <c r="I107" s="77">
        <v>93.018000000000001</v>
      </c>
      <c r="J107" s="77">
        <v>12.099200140000001</v>
      </c>
      <c r="K107" s="62">
        <v>2.4094999989999999</v>
      </c>
      <c r="L107" s="61">
        <v>78966</v>
      </c>
      <c r="M107" s="62">
        <v>1028.805697</v>
      </c>
      <c r="N107" s="62">
        <v>41.20120147641564</v>
      </c>
      <c r="O107" s="61">
        <v>4.4444999989999996</v>
      </c>
      <c r="P107" s="61">
        <v>53690</v>
      </c>
      <c r="Q107" s="61">
        <v>1303</v>
      </c>
      <c r="R107" s="62">
        <v>22.685310710806586</v>
      </c>
      <c r="S107" s="61">
        <v>36.122499998999999</v>
      </c>
      <c r="T107" s="61">
        <v>9768</v>
      </c>
      <c r="U107" s="61">
        <v>2090.9</v>
      </c>
      <c r="V107" s="62">
        <v>32.154824704772736</v>
      </c>
      <c r="W107" s="61">
        <v>5.6499999990000003</v>
      </c>
      <c r="X107" s="61">
        <v>5045</v>
      </c>
      <c r="Y107" s="61">
        <v>199.65600000000001</v>
      </c>
      <c r="Z107" s="62">
        <v>21.715737523727999</v>
      </c>
      <c r="AA107" s="61">
        <v>3.5510000000000002</v>
      </c>
      <c r="AB107" s="61">
        <v>4691</v>
      </c>
      <c r="AC107" s="61">
        <v>90.055000000000007</v>
      </c>
      <c r="AD107" s="62">
        <v>20.135958398699426</v>
      </c>
      <c r="AE107" s="61">
        <v>649.42999999899996</v>
      </c>
      <c r="AF107" s="61">
        <v>55226</v>
      </c>
      <c r="AG107" s="61">
        <v>125409.75724511086</v>
      </c>
      <c r="AH107" s="62">
        <v>9.696788762166312</v>
      </c>
      <c r="AI107" s="61">
        <v>2.5064999989999999</v>
      </c>
      <c r="AJ107" s="61">
        <v>13541</v>
      </c>
      <c r="AK107" s="61">
        <v>210.4432865</v>
      </c>
      <c r="AL107" s="62">
        <v>36.514427568444262</v>
      </c>
      <c r="AM107" s="61">
        <v>24.595999999</v>
      </c>
      <c r="AN107" s="61">
        <v>9098</v>
      </c>
      <c r="AO107" s="61">
        <v>444.87717629999997</v>
      </c>
      <c r="AP107" s="62">
        <v>3.1065826895527162</v>
      </c>
      <c r="AQ107" s="61">
        <v>56.111999998999998</v>
      </c>
      <c r="AR107" s="61">
        <v>35184</v>
      </c>
      <c r="AS107" s="61">
        <v>5062.175416</v>
      </c>
      <c r="AT107" s="62">
        <v>9.0792205029495481</v>
      </c>
      <c r="AU107" s="61">
        <v>4.0804999989999997</v>
      </c>
      <c r="AV107" s="61">
        <v>8161</v>
      </c>
      <c r="AW107" s="61">
        <v>256.12700000000001</v>
      </c>
      <c r="AX107" s="62">
        <v>16.318226002694104</v>
      </c>
      <c r="AY107" s="61">
        <v>0.75357950299999998</v>
      </c>
      <c r="AZ107" s="61">
        <v>13599</v>
      </c>
      <c r="BA107" s="61">
        <v>60.234000000000002</v>
      </c>
      <c r="BB107" s="62">
        <v>17.596422737953539</v>
      </c>
      <c r="BC107" s="61">
        <v>0.991199999</v>
      </c>
      <c r="BD107" s="61">
        <v>22875</v>
      </c>
      <c r="BE107" s="61">
        <v>154.03800000000001</v>
      </c>
      <c r="BF107" s="62">
        <v>27.098286995825198</v>
      </c>
      <c r="BG107" s="61">
        <v>300.95</v>
      </c>
      <c r="BH107" s="61">
        <v>110162</v>
      </c>
      <c r="BI107" s="61">
        <v>134243.79999999999</v>
      </c>
      <c r="BJ107" s="62">
        <v>58.000332103582629</v>
      </c>
      <c r="BK107" s="61">
        <v>5.204999999</v>
      </c>
      <c r="BL107" s="61">
        <v>3985</v>
      </c>
      <c r="BM107" s="61">
        <v>150.37899999999999</v>
      </c>
      <c r="BN107" s="62">
        <v>20.776589510410055</v>
      </c>
      <c r="BO107" s="61">
        <v>2.539999999</v>
      </c>
      <c r="BP107" s="61">
        <v>6460</v>
      </c>
      <c r="BQ107" s="61">
        <v>151.46917010000001</v>
      </c>
      <c r="BR107" s="62">
        <v>45.059664953728529</v>
      </c>
    </row>
    <row r="108" spans="1:70">
      <c r="A108" s="62">
        <v>1975</v>
      </c>
      <c r="B108" s="61">
        <v>4058425</v>
      </c>
      <c r="C108" s="62">
        <v>1</v>
      </c>
      <c r="D108" s="61">
        <v>215973</v>
      </c>
      <c r="E108" s="62">
        <v>1688.9</v>
      </c>
      <c r="F108" s="62">
        <v>33.280250498232014</v>
      </c>
      <c r="G108" s="19">
        <v>0.44843049299999999</v>
      </c>
      <c r="H108" s="77">
        <v>56225.7</v>
      </c>
      <c r="I108" s="77">
        <v>115.401</v>
      </c>
      <c r="J108" s="77">
        <v>15.25358497</v>
      </c>
      <c r="K108" s="62">
        <v>2.622299999</v>
      </c>
      <c r="L108" s="61">
        <v>78682</v>
      </c>
      <c r="M108" s="62">
        <v>1077.6818880000001</v>
      </c>
      <c r="N108" s="62">
        <v>43.771069315353245</v>
      </c>
      <c r="O108" s="61">
        <v>4.485499999</v>
      </c>
      <c r="P108" s="61">
        <v>53955</v>
      </c>
      <c r="Q108" s="61">
        <v>1467.9</v>
      </c>
      <c r="R108" s="62">
        <v>25.618765964694312</v>
      </c>
      <c r="S108" s="61">
        <v>39.527499999</v>
      </c>
      <c r="T108" s="61">
        <v>9795</v>
      </c>
      <c r="U108" s="61">
        <v>2313.1</v>
      </c>
      <c r="V108" s="62">
        <v>36.051924273661633</v>
      </c>
      <c r="W108" s="61">
        <v>6.1774999990000001</v>
      </c>
      <c r="X108" s="61">
        <v>5060</v>
      </c>
      <c r="Y108" s="61">
        <v>223.381</v>
      </c>
      <c r="Z108" s="62">
        <v>24.314751687963341</v>
      </c>
      <c r="AA108" s="61">
        <v>3.85</v>
      </c>
      <c r="AB108" s="61">
        <v>4711</v>
      </c>
      <c r="AC108" s="61">
        <v>107.93878239999999</v>
      </c>
      <c r="AD108" s="62">
        <v>23.852265201566773</v>
      </c>
      <c r="AE108" s="61">
        <v>683.54999999699999</v>
      </c>
      <c r="AF108" s="61">
        <v>55572</v>
      </c>
      <c r="AG108" s="61">
        <v>143729.35175962609</v>
      </c>
      <c r="AH108" s="62">
        <v>11.425222703306522</v>
      </c>
      <c r="AI108" s="61">
        <v>2.6884999989999998</v>
      </c>
      <c r="AJ108" s="61">
        <v>13653</v>
      </c>
      <c r="AK108" s="61">
        <v>232.3129045</v>
      </c>
      <c r="AL108" s="62">
        <v>40.257553967970296</v>
      </c>
      <c r="AM108" s="61">
        <v>27.471999999000001</v>
      </c>
      <c r="AN108" s="61">
        <v>9411</v>
      </c>
      <c r="AO108" s="61">
        <v>494.60170429999999</v>
      </c>
      <c r="AP108" s="62">
        <v>3.6379856549355263</v>
      </c>
      <c r="AQ108" s="61">
        <v>59.773999998999997</v>
      </c>
      <c r="AR108" s="61">
        <v>35564</v>
      </c>
      <c r="AS108" s="61">
        <v>6000.0154709999997</v>
      </c>
      <c r="AT108" s="62">
        <v>10.450012476104588</v>
      </c>
      <c r="AU108" s="61">
        <v>4.3854999990000003</v>
      </c>
      <c r="AV108" s="61">
        <v>8193</v>
      </c>
      <c r="AW108" s="61">
        <v>300.78500000000003</v>
      </c>
      <c r="AX108" s="62">
        <v>18.684921274294396</v>
      </c>
      <c r="AY108" s="61">
        <v>0.79548166499999995</v>
      </c>
      <c r="AZ108" s="61">
        <v>13771</v>
      </c>
      <c r="BA108" s="61">
        <v>71.093000000000004</v>
      </c>
      <c r="BB108" s="62">
        <v>20.200094296692459</v>
      </c>
      <c r="BC108" s="61">
        <v>1.0163999990000001</v>
      </c>
      <c r="BD108" s="61">
        <v>23209</v>
      </c>
      <c r="BE108" s="61">
        <v>173.62100000000001</v>
      </c>
      <c r="BF108" s="62">
        <v>29.86917471734764</v>
      </c>
      <c r="BG108" s="61">
        <v>305.14999999999998</v>
      </c>
      <c r="BH108" s="61">
        <v>111573</v>
      </c>
      <c r="BI108" s="61">
        <v>148327.1</v>
      </c>
      <c r="BJ108" s="62">
        <v>62.353332692557238</v>
      </c>
      <c r="BK108" s="61">
        <v>5.5849999989999999</v>
      </c>
      <c r="BL108" s="61">
        <v>4007</v>
      </c>
      <c r="BM108" s="61">
        <v>171.84899999999999</v>
      </c>
      <c r="BN108" s="62">
        <v>22.607295715415578</v>
      </c>
      <c r="BO108" s="61">
        <v>2.619999999</v>
      </c>
      <c r="BP108" s="61">
        <v>6404</v>
      </c>
      <c r="BQ108" s="61">
        <v>153.41988069999999</v>
      </c>
      <c r="BR108" s="62">
        <v>48.896867768094324</v>
      </c>
    </row>
    <row r="109" spans="1:70">
      <c r="A109" s="62">
        <v>1976</v>
      </c>
      <c r="B109" s="61">
        <v>4129019</v>
      </c>
      <c r="C109" s="62">
        <v>1</v>
      </c>
      <c r="D109" s="61">
        <v>218035</v>
      </c>
      <c r="E109" s="62">
        <v>1877.6</v>
      </c>
      <c r="F109" s="62">
        <v>35.112982556253698</v>
      </c>
      <c r="G109" s="19">
        <v>0.55555555599999995</v>
      </c>
      <c r="H109" s="77">
        <v>56216.1</v>
      </c>
      <c r="I109" s="77">
        <v>137.833</v>
      </c>
      <c r="J109" s="77">
        <v>17.619414840000001</v>
      </c>
      <c r="K109" s="62">
        <v>2.3624999990000002</v>
      </c>
      <c r="L109" s="61">
        <v>78299</v>
      </c>
      <c r="M109" s="62">
        <v>1168.412842</v>
      </c>
      <c r="N109" s="62">
        <v>45.049930855320483</v>
      </c>
      <c r="O109" s="61">
        <v>4.9697499990000003</v>
      </c>
      <c r="P109" s="61">
        <v>54159</v>
      </c>
      <c r="Q109" s="61">
        <v>1700.6</v>
      </c>
      <c r="R109" s="62">
        <v>28.473300324716007</v>
      </c>
      <c r="S109" s="61">
        <v>35.982499998999998</v>
      </c>
      <c r="T109" s="61">
        <v>9811</v>
      </c>
      <c r="U109" s="61">
        <v>2632.8</v>
      </c>
      <c r="V109" s="62">
        <v>38.835975199381693</v>
      </c>
      <c r="W109" s="61">
        <v>5.7874999989999996</v>
      </c>
      <c r="X109" s="61">
        <v>5073</v>
      </c>
      <c r="Y109" s="61">
        <v>259.23200000000003</v>
      </c>
      <c r="Z109" s="62">
        <v>26.600337428374459</v>
      </c>
      <c r="AA109" s="61">
        <v>3.7669999999999999</v>
      </c>
      <c r="AB109" s="61">
        <v>4726</v>
      </c>
      <c r="AC109" s="61">
        <v>122.571224</v>
      </c>
      <c r="AD109" s="62">
        <v>27.009189653296044</v>
      </c>
      <c r="AE109" s="61">
        <v>875</v>
      </c>
      <c r="AF109" s="61">
        <v>55839</v>
      </c>
      <c r="AG109" s="61">
        <v>180723.02737233421</v>
      </c>
      <c r="AH109" s="62">
        <v>13.419158211998147</v>
      </c>
      <c r="AI109" s="61">
        <v>2.4569999990000002</v>
      </c>
      <c r="AJ109" s="61">
        <v>13770</v>
      </c>
      <c r="AK109" s="61">
        <v>264.10582870000002</v>
      </c>
      <c r="AL109" s="62">
        <v>43.754920162737641</v>
      </c>
      <c r="AM109" s="61">
        <v>31.548999998999999</v>
      </c>
      <c r="AN109" s="61">
        <v>9622</v>
      </c>
      <c r="AO109" s="61">
        <v>614.77668970000002</v>
      </c>
      <c r="AP109" s="62">
        <v>4.251883020382242</v>
      </c>
      <c r="AQ109" s="61">
        <v>68.287999998999993</v>
      </c>
      <c r="AR109" s="61">
        <v>35997</v>
      </c>
      <c r="AS109" s="61">
        <v>7250.5438969999996</v>
      </c>
      <c r="AT109" s="62">
        <v>12.064296313918293</v>
      </c>
      <c r="AU109" s="61">
        <v>4.126499999</v>
      </c>
      <c r="AV109" s="61">
        <v>8222</v>
      </c>
      <c r="AW109" s="61">
        <v>340.197</v>
      </c>
      <c r="AX109" s="62">
        <v>20.913301680215486</v>
      </c>
      <c r="AY109" s="61">
        <v>0.92047128099999997</v>
      </c>
      <c r="AZ109" s="61">
        <v>13916</v>
      </c>
      <c r="BA109" s="61">
        <v>83.15</v>
      </c>
      <c r="BB109" s="62">
        <v>22.824699915588699</v>
      </c>
      <c r="BC109" s="61">
        <v>1.0092000000000001</v>
      </c>
      <c r="BD109" s="61">
        <v>23518</v>
      </c>
      <c r="BE109" s="61">
        <v>199.994</v>
      </c>
      <c r="BF109" s="62">
        <v>32.618748735234568</v>
      </c>
      <c r="BG109" s="61">
        <v>292.8</v>
      </c>
      <c r="BH109" s="61">
        <v>112775</v>
      </c>
      <c r="BI109" s="61">
        <v>166573.29999999999</v>
      </c>
      <c r="BJ109" s="62">
        <v>67.107867127112925</v>
      </c>
      <c r="BK109" s="61">
        <v>5.1849999990000004</v>
      </c>
      <c r="BL109" s="61">
        <v>4026</v>
      </c>
      <c r="BM109" s="61">
        <v>196.119</v>
      </c>
      <c r="BN109" s="62">
        <v>24.378987525775837</v>
      </c>
      <c r="BO109" s="61">
        <v>2.4495</v>
      </c>
      <c r="BP109" s="61">
        <v>6333</v>
      </c>
      <c r="BQ109" s="61">
        <v>157.55906179999999</v>
      </c>
      <c r="BR109" s="62">
        <v>50.642697427798332</v>
      </c>
    </row>
    <row r="110" spans="1:70">
      <c r="A110" s="62">
        <v>1977</v>
      </c>
      <c r="B110" s="61">
        <v>4200999</v>
      </c>
      <c r="C110" s="62">
        <v>1</v>
      </c>
      <c r="D110" s="61">
        <v>220239</v>
      </c>
      <c r="E110" s="62">
        <v>2086</v>
      </c>
      <c r="F110" s="62">
        <v>37.276183041943149</v>
      </c>
      <c r="G110" s="19">
        <v>0.571428571</v>
      </c>
      <c r="H110" s="77">
        <v>56189.9</v>
      </c>
      <c r="I110" s="77">
        <v>159.76599999999999</v>
      </c>
      <c r="J110" s="77">
        <v>20.051547630000002</v>
      </c>
      <c r="K110" s="62">
        <v>2.1049999989999999</v>
      </c>
      <c r="L110" s="61">
        <v>78161</v>
      </c>
      <c r="M110" s="62">
        <v>1244.9640280000001</v>
      </c>
      <c r="N110" s="62">
        <v>46.660206655290338</v>
      </c>
      <c r="O110" s="61">
        <v>4.704999999</v>
      </c>
      <c r="P110" s="61">
        <v>54378</v>
      </c>
      <c r="Q110" s="61">
        <v>1917.8</v>
      </c>
      <c r="R110" s="62">
        <v>31.118149347151974</v>
      </c>
      <c r="S110" s="61">
        <v>32.939999999000001</v>
      </c>
      <c r="T110" s="61">
        <v>9822</v>
      </c>
      <c r="U110" s="61">
        <v>2846.8</v>
      </c>
      <c r="V110" s="62">
        <v>41.731081408546352</v>
      </c>
      <c r="W110" s="61">
        <v>5.7774999989999998</v>
      </c>
      <c r="X110" s="61">
        <v>5088</v>
      </c>
      <c r="Y110" s="61">
        <v>287.95699999999999</v>
      </c>
      <c r="Z110" s="62">
        <v>29.187993690252927</v>
      </c>
      <c r="AA110" s="61">
        <v>4.0179999999999998</v>
      </c>
      <c r="AB110" s="61">
        <v>4739</v>
      </c>
      <c r="AC110" s="61">
        <v>134.53403270000001</v>
      </c>
      <c r="AD110" s="62">
        <v>29.548917089792791</v>
      </c>
      <c r="AE110" s="61">
        <v>871.54999999699999</v>
      </c>
      <c r="AF110" s="61">
        <v>56059</v>
      </c>
      <c r="AG110" s="61">
        <v>219627.79621389235</v>
      </c>
      <c r="AH110" s="62">
        <v>15.977244452116205</v>
      </c>
      <c r="AI110" s="61">
        <v>2.2799999990000002</v>
      </c>
      <c r="AJ110" s="61">
        <v>13853</v>
      </c>
      <c r="AK110" s="61">
        <v>288.58904680000001</v>
      </c>
      <c r="AL110" s="62">
        <v>46.636344957331247</v>
      </c>
      <c r="AM110" s="61">
        <v>39.854999999</v>
      </c>
      <c r="AN110" s="61">
        <v>9663</v>
      </c>
      <c r="AO110" s="61">
        <v>820.61456639999994</v>
      </c>
      <c r="AP110" s="62">
        <v>5.4062995206749438</v>
      </c>
      <c r="AQ110" s="61">
        <v>80.911999999000003</v>
      </c>
      <c r="AR110" s="61">
        <v>36439</v>
      </c>
      <c r="AS110" s="61">
        <v>9232.0948779999999</v>
      </c>
      <c r="AT110" s="62">
        <v>14.846952614349226</v>
      </c>
      <c r="AU110" s="61">
        <v>4.6694999990000001</v>
      </c>
      <c r="AV110" s="61">
        <v>8252</v>
      </c>
      <c r="AW110" s="61">
        <v>370.01600000000002</v>
      </c>
      <c r="AX110" s="62">
        <v>23.115143879575601</v>
      </c>
      <c r="AY110" s="61">
        <v>0.87611704999999995</v>
      </c>
      <c r="AZ110" s="61">
        <v>14074</v>
      </c>
      <c r="BA110" s="61">
        <v>95.983000000000004</v>
      </c>
      <c r="BB110" s="62">
        <v>26.08314097030399</v>
      </c>
      <c r="BC110" s="61">
        <v>1.0944</v>
      </c>
      <c r="BD110" s="61">
        <v>23796</v>
      </c>
      <c r="BE110" s="61">
        <v>220.97300000000001</v>
      </c>
      <c r="BF110" s="62">
        <v>34.869901279852371</v>
      </c>
      <c r="BG110" s="61">
        <v>240</v>
      </c>
      <c r="BH110" s="61">
        <v>113872</v>
      </c>
      <c r="BI110" s="61">
        <v>185622</v>
      </c>
      <c r="BJ110" s="62">
        <v>71.611176435697473</v>
      </c>
      <c r="BK110" s="61">
        <v>5.1394999989999999</v>
      </c>
      <c r="BL110" s="61">
        <v>4043</v>
      </c>
      <c r="BM110" s="61">
        <v>220.96799999999999</v>
      </c>
      <c r="BN110" s="62">
        <v>26.382465086131479</v>
      </c>
      <c r="BO110" s="61">
        <v>1.9999999989999999</v>
      </c>
      <c r="BP110" s="61">
        <v>6316</v>
      </c>
      <c r="BQ110" s="61">
        <v>163.91913500000001</v>
      </c>
      <c r="BR110" s="62">
        <v>51.476125616717617</v>
      </c>
    </row>
    <row r="111" spans="1:70">
      <c r="A111" s="62">
        <v>1978</v>
      </c>
      <c r="B111" s="61">
        <v>4273438</v>
      </c>
      <c r="C111" s="62">
        <v>1</v>
      </c>
      <c r="D111" s="61">
        <v>222585</v>
      </c>
      <c r="E111" s="62">
        <v>2356.6</v>
      </c>
      <c r="F111" s="62">
        <v>39.872832310497699</v>
      </c>
      <c r="G111" s="19">
        <v>0.52083333300000001</v>
      </c>
      <c r="H111" s="77">
        <v>56178</v>
      </c>
      <c r="I111" s="77">
        <v>186.10300000000001</v>
      </c>
      <c r="J111" s="77">
        <v>22.408015410000001</v>
      </c>
      <c r="K111" s="62">
        <v>1.827999999</v>
      </c>
      <c r="L111" s="61">
        <v>78066</v>
      </c>
      <c r="M111" s="62">
        <v>1327.89122</v>
      </c>
      <c r="N111" s="62">
        <v>48.316448218868949</v>
      </c>
      <c r="O111" s="61">
        <v>4.1799999989999996</v>
      </c>
      <c r="P111" s="61">
        <v>54602</v>
      </c>
      <c r="Q111" s="61">
        <v>2270.2218503712998</v>
      </c>
      <c r="R111" s="62">
        <v>35.646149753813624</v>
      </c>
      <c r="S111" s="61">
        <v>28.799999999000001</v>
      </c>
      <c r="T111" s="61">
        <v>9830</v>
      </c>
      <c r="U111" s="61">
        <v>3057.6</v>
      </c>
      <c r="V111" s="62">
        <v>43.581688618905254</v>
      </c>
      <c r="W111" s="61">
        <v>5.0899999989999998</v>
      </c>
      <c r="X111" s="61">
        <v>5104</v>
      </c>
      <c r="Y111" s="61">
        <v>321.06400000000002</v>
      </c>
      <c r="Z111" s="62">
        <v>31.67112998998163</v>
      </c>
      <c r="AA111" s="61">
        <v>3.9260000000000002</v>
      </c>
      <c r="AB111" s="61">
        <v>4753</v>
      </c>
      <c r="AC111" s="61">
        <v>149.02972249999999</v>
      </c>
      <c r="AD111" s="62">
        <v>31.898173816281588</v>
      </c>
      <c r="AE111" s="61">
        <v>829.75</v>
      </c>
      <c r="AF111" s="61">
        <v>56240</v>
      </c>
      <c r="AG111" s="61">
        <v>258422.95866782407</v>
      </c>
      <c r="AH111" s="62">
        <v>18.011948917450866</v>
      </c>
      <c r="AI111" s="61">
        <v>1.968999999</v>
      </c>
      <c r="AJ111" s="61">
        <v>13937</v>
      </c>
      <c r="AK111" s="61">
        <v>311.43490830000002</v>
      </c>
      <c r="AL111" s="62">
        <v>49.1021115988529</v>
      </c>
      <c r="AM111" s="61">
        <v>46.009999999000001</v>
      </c>
      <c r="AN111" s="61">
        <v>9699</v>
      </c>
      <c r="AO111" s="61">
        <v>1032.2801139999999</v>
      </c>
      <c r="AP111" s="62">
        <v>6.6605353686039672</v>
      </c>
      <c r="AQ111" s="61">
        <v>70.109999998999996</v>
      </c>
      <c r="AR111" s="61">
        <v>36861</v>
      </c>
      <c r="AS111" s="61">
        <v>11373.23589</v>
      </c>
      <c r="AT111" s="62">
        <v>17.772513484860404</v>
      </c>
      <c r="AU111" s="61">
        <v>4.2954999989999996</v>
      </c>
      <c r="AV111" s="61">
        <v>8276</v>
      </c>
      <c r="AW111" s="61">
        <v>412.45</v>
      </c>
      <c r="AX111" s="62">
        <v>25.321829010410756</v>
      </c>
      <c r="AY111" s="61">
        <v>0.86918731100000002</v>
      </c>
      <c r="AZ111" s="61">
        <v>14249</v>
      </c>
      <c r="BA111" s="61">
        <v>104.812</v>
      </c>
      <c r="BB111" s="62">
        <v>27.316923547704402</v>
      </c>
      <c r="BC111" s="61">
        <v>1.1859999999999999</v>
      </c>
      <c r="BD111" s="61">
        <v>24036</v>
      </c>
      <c r="BE111" s="61">
        <v>244.87700000000001</v>
      </c>
      <c r="BF111" s="62">
        <v>37.139910067513313</v>
      </c>
      <c r="BG111" s="61">
        <v>194.6</v>
      </c>
      <c r="BH111" s="61">
        <v>114913</v>
      </c>
      <c r="BI111" s="61">
        <v>204404.1</v>
      </c>
      <c r="BJ111" s="62">
        <v>74.875890189091024</v>
      </c>
      <c r="BK111" s="61">
        <v>5.0224999989999999</v>
      </c>
      <c r="BL111" s="61">
        <v>4059</v>
      </c>
      <c r="BM111" s="61">
        <v>243.88800000000001</v>
      </c>
      <c r="BN111" s="62">
        <v>28.018642170971908</v>
      </c>
      <c r="BO111" s="61">
        <v>1.619999999</v>
      </c>
      <c r="BP111" s="61">
        <v>6333</v>
      </c>
      <c r="BQ111" s="61">
        <v>171.34372350000001</v>
      </c>
      <c r="BR111" s="62">
        <v>53.489678291393396</v>
      </c>
    </row>
    <row r="112" spans="1:70">
      <c r="A112" s="62">
        <v>1979</v>
      </c>
      <c r="B112" s="61">
        <v>4349445</v>
      </c>
      <c r="C112" s="62">
        <v>1</v>
      </c>
      <c r="D112" s="61">
        <v>225055</v>
      </c>
      <c r="E112" s="62">
        <v>2632.1</v>
      </c>
      <c r="F112" s="62">
        <v>43.160734255993447</v>
      </c>
      <c r="G112" s="19">
        <v>0.47169811299999997</v>
      </c>
      <c r="H112" s="77">
        <v>56240.1</v>
      </c>
      <c r="I112" s="77">
        <v>220.6</v>
      </c>
      <c r="J112" s="77">
        <v>25.651423650000002</v>
      </c>
      <c r="K112" s="62">
        <v>1.731499999</v>
      </c>
      <c r="L112" s="61">
        <v>78081</v>
      </c>
      <c r="M112" s="62">
        <v>1442.1703669999999</v>
      </c>
      <c r="N112" s="62">
        <v>50.42566749834527</v>
      </c>
      <c r="O112" s="61">
        <v>4.0199999990000004</v>
      </c>
      <c r="P112" s="61">
        <v>54836</v>
      </c>
      <c r="Q112" s="61">
        <v>2580.3145020437</v>
      </c>
      <c r="R112" s="62">
        <v>39.13020605413454</v>
      </c>
      <c r="S112" s="61">
        <v>28.047999999999998</v>
      </c>
      <c r="T112" s="61">
        <v>9837</v>
      </c>
      <c r="U112" s="61">
        <v>3264.7</v>
      </c>
      <c r="V112" s="62">
        <v>45.468356926782711</v>
      </c>
      <c r="W112" s="61">
        <v>5.3649999990000001</v>
      </c>
      <c r="X112" s="61">
        <v>5117</v>
      </c>
      <c r="Y112" s="61">
        <v>357.31299999999999</v>
      </c>
      <c r="Z112" s="62">
        <v>34.545429420327714</v>
      </c>
      <c r="AA112" s="61">
        <v>3.7109999999999999</v>
      </c>
      <c r="AB112" s="61">
        <v>4765</v>
      </c>
      <c r="AC112" s="61">
        <v>172.84237110000001</v>
      </c>
      <c r="AD112" s="62">
        <v>34.576310258833445</v>
      </c>
      <c r="AE112" s="61">
        <v>804</v>
      </c>
      <c r="AF112" s="61">
        <v>56368</v>
      </c>
      <c r="AG112" s="61">
        <v>316127.91301175038</v>
      </c>
      <c r="AH112" s="62">
        <v>20.751632373527663</v>
      </c>
      <c r="AI112" s="61">
        <v>1.9054999990000001</v>
      </c>
      <c r="AJ112" s="61">
        <v>14030</v>
      </c>
      <c r="AK112" s="61">
        <v>330.16203589999998</v>
      </c>
      <c r="AL112" s="62">
        <v>51.14127899837937</v>
      </c>
      <c r="AM112" s="61">
        <v>49.780999999000002</v>
      </c>
      <c r="AN112" s="61">
        <v>9725</v>
      </c>
      <c r="AO112" s="61">
        <v>1302.4528049999999</v>
      </c>
      <c r="AP112" s="62">
        <v>8.0156726420830324</v>
      </c>
      <c r="AQ112" s="61">
        <v>66.149000000000001</v>
      </c>
      <c r="AR112" s="61">
        <v>37200</v>
      </c>
      <c r="AS112" s="61">
        <v>13341.86335</v>
      </c>
      <c r="AT112" s="62">
        <v>20.495478505897026</v>
      </c>
      <c r="AU112" s="61">
        <v>4.1464999990000004</v>
      </c>
      <c r="AV112" s="61">
        <v>8294</v>
      </c>
      <c r="AW112" s="61">
        <v>462.30700000000002</v>
      </c>
      <c r="AX112" s="62">
        <v>27.330896493157681</v>
      </c>
      <c r="AY112" s="61">
        <v>0.90456806999999995</v>
      </c>
      <c r="AZ112" s="61">
        <v>14422</v>
      </c>
      <c r="BA112" s="61">
        <v>118.47499999999999</v>
      </c>
      <c r="BB112" s="62">
        <v>29.882018749767315</v>
      </c>
      <c r="BC112" s="61">
        <v>1.1680999990000001</v>
      </c>
      <c r="BD112" s="61">
        <v>24277</v>
      </c>
      <c r="BE112" s="61">
        <v>279.577</v>
      </c>
      <c r="BF112" s="62">
        <v>40.709835134286735</v>
      </c>
      <c r="BG112" s="61">
        <v>239.7</v>
      </c>
      <c r="BH112" s="61">
        <v>115890</v>
      </c>
      <c r="BI112" s="61">
        <v>221546.6</v>
      </c>
      <c r="BJ112" s="62">
        <v>76.904336337980212</v>
      </c>
      <c r="BK112" s="61">
        <v>4.9259999990000001</v>
      </c>
      <c r="BL112" s="61">
        <v>4073</v>
      </c>
      <c r="BM112" s="61">
        <v>269.06700000000001</v>
      </c>
      <c r="BN112" s="62">
        <v>29.603475975809058</v>
      </c>
      <c r="BO112" s="61">
        <v>1.579999999</v>
      </c>
      <c r="BP112" s="61">
        <v>6351</v>
      </c>
      <c r="BQ112" s="61">
        <v>184.08008090000001</v>
      </c>
      <c r="BR112" s="62">
        <v>56.097656397538273</v>
      </c>
    </row>
    <row r="113" spans="1:70">
      <c r="A113" s="62">
        <v>1980</v>
      </c>
      <c r="B113" s="61">
        <v>4425172</v>
      </c>
      <c r="C113" s="62">
        <v>1</v>
      </c>
      <c r="D113" s="61">
        <v>227726</v>
      </c>
      <c r="E113" s="62">
        <v>2862.5</v>
      </c>
      <c r="F113" s="62">
        <v>46.94781121099318</v>
      </c>
      <c r="G113" s="19">
        <v>0.42918454900000003</v>
      </c>
      <c r="H113" s="77">
        <v>56329.7</v>
      </c>
      <c r="I113" s="77">
        <v>259.06400000000002</v>
      </c>
      <c r="J113" s="77">
        <v>30.819643589999998</v>
      </c>
      <c r="K113" s="62">
        <v>1.9590000000000001</v>
      </c>
      <c r="L113" s="61">
        <v>78298</v>
      </c>
      <c r="M113" s="62">
        <v>1542.2110720000001</v>
      </c>
      <c r="N113" s="62">
        <v>53.37660375978308</v>
      </c>
      <c r="O113" s="61">
        <v>4.5159999989999999</v>
      </c>
      <c r="P113" s="61">
        <v>55110</v>
      </c>
      <c r="Q113" s="61">
        <v>2911.5231310987997</v>
      </c>
      <c r="R113" s="62">
        <v>43.372675125516551</v>
      </c>
      <c r="S113" s="61">
        <v>31.523</v>
      </c>
      <c r="T113" s="61">
        <v>9847</v>
      </c>
      <c r="U113" s="61">
        <v>3561.4887509999999</v>
      </c>
      <c r="V113" s="62">
        <v>47.473191162136288</v>
      </c>
      <c r="W113" s="61">
        <v>6.0149999989999996</v>
      </c>
      <c r="X113" s="61">
        <v>5123</v>
      </c>
      <c r="Y113" s="61">
        <v>385.80799999999999</v>
      </c>
      <c r="Z113" s="62">
        <v>37.444454066616743</v>
      </c>
      <c r="AA113" s="61">
        <v>3.84</v>
      </c>
      <c r="AB113" s="61">
        <v>4780</v>
      </c>
      <c r="AC113" s="61">
        <v>200.26407789999999</v>
      </c>
      <c r="AD113" s="62">
        <v>38.10496571194394</v>
      </c>
      <c r="AE113" s="61">
        <v>930.5</v>
      </c>
      <c r="AF113" s="61">
        <v>56451</v>
      </c>
      <c r="AG113" s="61">
        <v>395033.26016013796</v>
      </c>
      <c r="AH113" s="62">
        <v>25.1104329304749</v>
      </c>
      <c r="AI113" s="61">
        <v>2.1294999990000001</v>
      </c>
      <c r="AJ113" s="61">
        <v>14144</v>
      </c>
      <c r="AK113" s="61">
        <v>354.18247489999999</v>
      </c>
      <c r="AL113" s="62">
        <v>53.933223829371315</v>
      </c>
      <c r="AM113" s="61">
        <v>53.039999999000003</v>
      </c>
      <c r="AN113" s="61">
        <v>9778</v>
      </c>
      <c r="AO113" s="61">
        <v>1646.9736439999999</v>
      </c>
      <c r="AP113" s="62">
        <v>9.7398707747170263</v>
      </c>
      <c r="AQ113" s="61">
        <v>79.25</v>
      </c>
      <c r="AR113" s="61">
        <v>37488</v>
      </c>
      <c r="AS113" s="61">
        <v>15692.68225</v>
      </c>
      <c r="AT113" s="62">
        <v>23.362616394781334</v>
      </c>
      <c r="AU113" s="61">
        <v>4.3727999989999997</v>
      </c>
      <c r="AV113" s="61">
        <v>8310</v>
      </c>
      <c r="AW113" s="61">
        <v>548.58100000000002</v>
      </c>
      <c r="AX113" s="62">
        <v>31.900827075316247</v>
      </c>
      <c r="AY113" s="61">
        <v>0.84695519699999999</v>
      </c>
      <c r="AZ113" s="61">
        <v>14616</v>
      </c>
      <c r="BA113" s="61">
        <v>134.315</v>
      </c>
      <c r="BB113" s="62">
        <v>32.71769562581224</v>
      </c>
      <c r="BC113" s="61">
        <v>1.194699999</v>
      </c>
      <c r="BD113" s="61">
        <v>24593</v>
      </c>
      <c r="BE113" s="61">
        <v>314.39</v>
      </c>
      <c r="BF113" s="62">
        <v>45.175292004204017</v>
      </c>
      <c r="BG113" s="61">
        <v>203</v>
      </c>
      <c r="BH113" s="61">
        <v>116807</v>
      </c>
      <c r="BI113" s="61">
        <v>242838.7</v>
      </c>
      <c r="BJ113" s="62">
        <v>81.969207774849039</v>
      </c>
      <c r="BK113" s="61">
        <v>5.1799999989999996</v>
      </c>
      <c r="BL113" s="61">
        <v>4086</v>
      </c>
      <c r="BM113" s="61">
        <v>318.279</v>
      </c>
      <c r="BN113" s="62">
        <v>33.506539715149962</v>
      </c>
      <c r="BO113" s="61">
        <v>1.763499999</v>
      </c>
      <c r="BP113" s="61">
        <v>6385</v>
      </c>
      <c r="BQ113" s="61">
        <v>197.615667</v>
      </c>
      <c r="BR113" s="62">
        <v>57.681290110623586</v>
      </c>
    </row>
    <row r="114" spans="1:70">
      <c r="A114" s="62">
        <v>1981</v>
      </c>
      <c r="B114" s="61">
        <v>4500229</v>
      </c>
      <c r="C114" s="62">
        <v>1</v>
      </c>
      <c r="D114" s="61">
        <v>229966</v>
      </c>
      <c r="E114" s="62">
        <v>3211</v>
      </c>
      <c r="F114" s="62">
        <v>51.362815640263925</v>
      </c>
      <c r="G114" s="19">
        <v>0.49261083700000002</v>
      </c>
      <c r="H114" s="77">
        <v>56357.5</v>
      </c>
      <c r="I114" s="77">
        <v>289.06400000000002</v>
      </c>
      <c r="J114" s="77">
        <v>34.600225260000002</v>
      </c>
      <c r="K114" s="62">
        <v>2.2547999989999998</v>
      </c>
      <c r="L114" s="61">
        <v>78402</v>
      </c>
      <c r="M114" s="62">
        <v>1615.1048559999999</v>
      </c>
      <c r="N114" s="62">
        <v>55.879135005124105</v>
      </c>
      <c r="O114" s="61">
        <v>5.7479999990000001</v>
      </c>
      <c r="P114" s="61">
        <v>55399</v>
      </c>
      <c r="Q114" s="61">
        <v>3279.6439692449999</v>
      </c>
      <c r="R114" s="62">
        <v>48.170813362715279</v>
      </c>
      <c r="S114" s="61">
        <v>38.459999998999997</v>
      </c>
      <c r="T114" s="61">
        <v>9852</v>
      </c>
      <c r="U114" s="61">
        <v>3734.022504</v>
      </c>
      <c r="V114" s="62">
        <v>49.91248107767602</v>
      </c>
      <c r="W114" s="61">
        <v>7.3249999990000001</v>
      </c>
      <c r="X114" s="61">
        <v>5122</v>
      </c>
      <c r="Y114" s="61">
        <v>422.40300000000002</v>
      </c>
      <c r="Z114" s="62">
        <v>41.898444875445293</v>
      </c>
      <c r="AA114" s="61">
        <v>4.3570000000000002</v>
      </c>
      <c r="AB114" s="61">
        <v>4800</v>
      </c>
      <c r="AC114" s="61">
        <v>226.49663860000001</v>
      </c>
      <c r="AD114" s="62">
        <v>42.558886437121316</v>
      </c>
      <c r="AE114" s="61">
        <v>1200</v>
      </c>
      <c r="AF114" s="61">
        <v>56502</v>
      </c>
      <c r="AG114" s="61">
        <v>473408.78803495259</v>
      </c>
      <c r="AH114" s="62">
        <v>29.769522400920561</v>
      </c>
      <c r="AI114" s="61">
        <v>2.4684999990000001</v>
      </c>
      <c r="AJ114" s="61">
        <v>14246</v>
      </c>
      <c r="AK114" s="61">
        <v>371.38904259999998</v>
      </c>
      <c r="AL114" s="62">
        <v>56.822111797716225</v>
      </c>
      <c r="AM114" s="61">
        <v>65.248999999000006</v>
      </c>
      <c r="AN114" s="61">
        <v>9850</v>
      </c>
      <c r="AO114" s="61">
        <v>1968.330271</v>
      </c>
      <c r="AP114" s="62">
        <v>11.469469382307853</v>
      </c>
      <c r="AQ114" s="61">
        <v>97.45</v>
      </c>
      <c r="AR114" s="61">
        <v>37751</v>
      </c>
      <c r="AS114" s="61">
        <v>17601.08742</v>
      </c>
      <c r="AT114" s="62">
        <v>26.232633909640079</v>
      </c>
      <c r="AU114" s="61">
        <v>5.5709999989999996</v>
      </c>
      <c r="AV114" s="61">
        <v>8320</v>
      </c>
      <c r="AW114" s="61">
        <v>599.42600000000004</v>
      </c>
      <c r="AX114" s="62">
        <v>34.928374314659891</v>
      </c>
      <c r="AY114" s="61">
        <v>0.88660342299999995</v>
      </c>
      <c r="AZ114" s="61">
        <v>14923</v>
      </c>
      <c r="BA114" s="61">
        <v>152.04300000000001</v>
      </c>
      <c r="BB114" s="62">
        <v>35.713515838713462</v>
      </c>
      <c r="BC114" s="61">
        <v>1.1858999990000001</v>
      </c>
      <c r="BD114" s="61">
        <v>24900</v>
      </c>
      <c r="BE114" s="61">
        <v>360.471</v>
      </c>
      <c r="BF114" s="62">
        <v>50.236543478624881</v>
      </c>
      <c r="BG114" s="61">
        <v>219.9</v>
      </c>
      <c r="BH114" s="61">
        <v>117648</v>
      </c>
      <c r="BI114" s="61">
        <v>261068.2</v>
      </c>
      <c r="BJ114" s="62">
        <v>85.615993729191786</v>
      </c>
      <c r="BK114" s="61">
        <v>5.807499999</v>
      </c>
      <c r="BL114" s="61">
        <v>4100</v>
      </c>
      <c r="BM114" s="61">
        <v>365.01299999999998</v>
      </c>
      <c r="BN114" s="62">
        <v>37.857845017671785</v>
      </c>
      <c r="BO114" s="61">
        <v>1.7984999989999999</v>
      </c>
      <c r="BP114" s="61">
        <v>6425</v>
      </c>
      <c r="BQ114" s="61">
        <v>209.3587943</v>
      </c>
      <c r="BR114" s="62">
        <v>60.042139862195057</v>
      </c>
    </row>
    <row r="115" spans="1:70">
      <c r="A115" s="62">
        <v>1982</v>
      </c>
      <c r="B115" s="61">
        <v>4572395</v>
      </c>
      <c r="C115" s="62">
        <v>1</v>
      </c>
      <c r="D115" s="61">
        <v>232188</v>
      </c>
      <c r="E115" s="62">
        <v>3345</v>
      </c>
      <c r="F115" s="62">
        <v>54.573909567884868</v>
      </c>
      <c r="G115" s="19">
        <v>0.571428571</v>
      </c>
      <c r="H115" s="77">
        <v>56290.665999999997</v>
      </c>
      <c r="I115" s="77">
        <v>316.96499999999997</v>
      </c>
      <c r="J115" s="77">
        <v>37.315659240000002</v>
      </c>
      <c r="K115" s="62">
        <v>2.376499999</v>
      </c>
      <c r="L115" s="61">
        <v>78335</v>
      </c>
      <c r="M115" s="62">
        <v>1682.424524</v>
      </c>
      <c r="N115" s="62">
        <v>58.765460266587731</v>
      </c>
      <c r="O115" s="61">
        <v>6.7249999989999996</v>
      </c>
      <c r="P115" s="61">
        <v>55697</v>
      </c>
      <c r="Q115" s="61">
        <v>3771.8371716658999</v>
      </c>
      <c r="R115" s="62">
        <v>53.859908944078114</v>
      </c>
      <c r="S115" s="61">
        <v>46.919999998999998</v>
      </c>
      <c r="T115" s="61">
        <v>9856</v>
      </c>
      <c r="U115" s="61">
        <v>4040.646084</v>
      </c>
      <c r="V115" s="62">
        <v>53.691540872867606</v>
      </c>
      <c r="W115" s="61">
        <v>8.3839999990000003</v>
      </c>
      <c r="X115" s="61">
        <v>5118</v>
      </c>
      <c r="Y115" s="61">
        <v>482.21100000000001</v>
      </c>
      <c r="Z115" s="62">
        <v>46.67271277309009</v>
      </c>
      <c r="AA115" s="61">
        <v>5.2910000000000004</v>
      </c>
      <c r="AB115" s="61">
        <v>4827</v>
      </c>
      <c r="AC115" s="61">
        <v>254.6615616</v>
      </c>
      <c r="AD115" s="62">
        <v>46.439820325277275</v>
      </c>
      <c r="AE115" s="61">
        <v>1370</v>
      </c>
      <c r="AF115" s="61">
        <v>56536</v>
      </c>
      <c r="AG115" s="61">
        <v>558825.88885271864</v>
      </c>
      <c r="AH115" s="62">
        <v>34.748766870079628</v>
      </c>
      <c r="AI115" s="61">
        <v>2.6244999990000002</v>
      </c>
      <c r="AJ115" s="61">
        <v>14310</v>
      </c>
      <c r="AK115" s="61">
        <v>386.42275219999999</v>
      </c>
      <c r="AL115" s="62">
        <v>59.914243615843773</v>
      </c>
      <c r="AM115" s="61">
        <v>89.063999999999993</v>
      </c>
      <c r="AN115" s="61">
        <v>9860</v>
      </c>
      <c r="AO115" s="61">
        <v>2426.3119529999999</v>
      </c>
      <c r="AP115" s="62">
        <v>13.912156424590529</v>
      </c>
      <c r="AQ115" s="61">
        <v>125.600999999</v>
      </c>
      <c r="AR115" s="61">
        <v>37983</v>
      </c>
      <c r="AS115" s="61">
        <v>20390.067350000001</v>
      </c>
      <c r="AT115" s="62">
        <v>29.880729266519989</v>
      </c>
      <c r="AU115" s="61">
        <v>7.2944999990000001</v>
      </c>
      <c r="AV115" s="61">
        <v>8325</v>
      </c>
      <c r="AW115" s="61">
        <v>656.08299999999997</v>
      </c>
      <c r="AX115" s="62">
        <v>37.777764368578971</v>
      </c>
      <c r="AY115" s="61">
        <v>1.019783807</v>
      </c>
      <c r="AZ115" s="61">
        <v>15162</v>
      </c>
      <c r="BA115" s="61">
        <v>175.506</v>
      </c>
      <c r="BB115" s="62">
        <v>42.287342827328416</v>
      </c>
      <c r="BC115" s="61">
        <v>1.229399999</v>
      </c>
      <c r="BD115" s="61">
        <v>25202</v>
      </c>
      <c r="BE115" s="61">
        <v>379.85899999999998</v>
      </c>
      <c r="BF115" s="62">
        <v>54.601367955340699</v>
      </c>
      <c r="BG115" s="61">
        <v>235</v>
      </c>
      <c r="BH115" s="61">
        <v>118455</v>
      </c>
      <c r="BI115" s="61">
        <v>274086.59999999998</v>
      </c>
      <c r="BJ115" s="62">
        <v>87.450905914475698</v>
      </c>
      <c r="BK115" s="61">
        <v>7.0539999990000002</v>
      </c>
      <c r="BL115" s="61">
        <v>4115</v>
      </c>
      <c r="BM115" s="61">
        <v>404.32499999999999</v>
      </c>
      <c r="BN115" s="62">
        <v>41.894514120078938</v>
      </c>
      <c r="BO115" s="61">
        <v>1.9944999990000001</v>
      </c>
      <c r="BP115" s="61">
        <v>6468</v>
      </c>
      <c r="BQ115" s="61">
        <v>215.68371149999999</v>
      </c>
      <c r="BR115" s="62">
        <v>62.697247263920687</v>
      </c>
    </row>
    <row r="116" spans="1:70">
      <c r="A116" s="62">
        <v>1983</v>
      </c>
      <c r="B116" s="61">
        <v>4660950</v>
      </c>
      <c r="C116" s="62">
        <v>1</v>
      </c>
      <c r="D116" s="61">
        <v>234307</v>
      </c>
      <c r="E116" s="62">
        <v>3638.1</v>
      </c>
      <c r="F116" s="62">
        <v>56.774684598904635</v>
      </c>
      <c r="G116" s="19">
        <v>0.65789473700000001</v>
      </c>
      <c r="H116" s="77">
        <v>56315.716999999997</v>
      </c>
      <c r="I116" s="77">
        <v>348.35899999999998</v>
      </c>
      <c r="J116" s="77">
        <v>39.375367429999997</v>
      </c>
      <c r="K116" s="62">
        <v>2.7237999990000001</v>
      </c>
      <c r="L116" s="61">
        <v>78122</v>
      </c>
      <c r="M116" s="62">
        <v>1756.8634139999999</v>
      </c>
      <c r="N116" s="62">
        <v>60.256218843487318</v>
      </c>
      <c r="O116" s="61">
        <v>8.3474999990000001</v>
      </c>
      <c r="P116" s="61">
        <v>55929</v>
      </c>
      <c r="Q116" s="61">
        <v>4212.1523092535999</v>
      </c>
      <c r="R116" s="62">
        <v>58.88426185066551</v>
      </c>
      <c r="S116" s="61">
        <v>55.639999998999997</v>
      </c>
      <c r="T116" s="61">
        <v>9856</v>
      </c>
      <c r="U116" s="61">
        <v>4280.7088279999998</v>
      </c>
      <c r="V116" s="62">
        <v>56.704578436730756</v>
      </c>
      <c r="W116" s="61">
        <v>9.875</v>
      </c>
      <c r="X116" s="61">
        <v>5114</v>
      </c>
      <c r="Y116" s="61">
        <v>531.72799999999995</v>
      </c>
      <c r="Z116" s="62">
        <v>50.187048967669931</v>
      </c>
      <c r="AA116" s="61">
        <v>5.81</v>
      </c>
      <c r="AB116" s="61">
        <v>4856</v>
      </c>
      <c r="AC116" s="61">
        <v>284.14643669999998</v>
      </c>
      <c r="AD116" s="62">
        <v>50.324104304676545</v>
      </c>
      <c r="AE116" s="61">
        <v>1659.5</v>
      </c>
      <c r="AF116" s="61">
        <v>56630</v>
      </c>
      <c r="AG116" s="61">
        <v>650878.20213667711</v>
      </c>
      <c r="AH116" s="62">
        <v>39.970582647762313</v>
      </c>
      <c r="AI116" s="61">
        <v>3.0644999990000001</v>
      </c>
      <c r="AJ116" s="61">
        <v>14362</v>
      </c>
      <c r="AK116" s="61">
        <v>401.47188779999999</v>
      </c>
      <c r="AL116" s="62">
        <v>61.152148780944025</v>
      </c>
      <c r="AM116" s="61">
        <v>131.449999999</v>
      </c>
      <c r="AN116" s="61">
        <v>9872</v>
      </c>
      <c r="AO116" s="61">
        <v>3018.078602</v>
      </c>
      <c r="AP116" s="62">
        <v>17.389760469287811</v>
      </c>
      <c r="AQ116" s="61">
        <v>156.699999999</v>
      </c>
      <c r="AR116" s="61">
        <v>38184</v>
      </c>
      <c r="AS116" s="61">
        <v>23310.756959999999</v>
      </c>
      <c r="AT116" s="62">
        <v>33.521116867366743</v>
      </c>
      <c r="AU116" s="61">
        <v>8.0009999989999994</v>
      </c>
      <c r="AV116" s="61">
        <v>8329</v>
      </c>
      <c r="AW116" s="61">
        <v>736.24199999999996</v>
      </c>
      <c r="AX116" s="62">
        <v>41.638308601860594</v>
      </c>
      <c r="AY116" s="61">
        <v>1.1086474500000001</v>
      </c>
      <c r="AZ116" s="61">
        <v>15348</v>
      </c>
      <c r="BA116" s="61">
        <v>189.017</v>
      </c>
      <c r="BB116" s="62">
        <v>43.50147972254608</v>
      </c>
      <c r="BC116" s="61">
        <v>1.2443999990000001</v>
      </c>
      <c r="BD116" s="61">
        <v>25456</v>
      </c>
      <c r="BE116" s="61">
        <v>411.38600000000002</v>
      </c>
      <c r="BF116" s="62">
        <v>57.461468493579069</v>
      </c>
      <c r="BG116" s="61">
        <v>232.2</v>
      </c>
      <c r="BH116" s="61">
        <v>119270</v>
      </c>
      <c r="BI116" s="61">
        <v>285058.3</v>
      </c>
      <c r="BJ116" s="62">
        <v>89.499550578146497</v>
      </c>
      <c r="BK116" s="61">
        <v>7.7221799999999998</v>
      </c>
      <c r="BL116" s="61">
        <v>4128</v>
      </c>
      <c r="BM116" s="61">
        <v>449.65699999999998</v>
      </c>
      <c r="BN116" s="62">
        <v>44.84468127319726</v>
      </c>
      <c r="BO116" s="61">
        <v>2.1794999989999999</v>
      </c>
      <c r="BP116" s="61">
        <v>6501</v>
      </c>
      <c r="BQ116" s="61">
        <v>230.52534220000001</v>
      </c>
      <c r="BR116" s="62">
        <v>66.657800698931482</v>
      </c>
    </row>
    <row r="117" spans="1:70">
      <c r="A117" s="62">
        <v>1984</v>
      </c>
      <c r="B117" s="61">
        <v>4740661</v>
      </c>
      <c r="C117" s="62">
        <v>1</v>
      </c>
      <c r="D117" s="61">
        <v>236348</v>
      </c>
      <c r="E117" s="62">
        <v>4040.7</v>
      </c>
      <c r="F117" s="62">
        <v>58.798119890637793</v>
      </c>
      <c r="G117" s="19">
        <v>0.746268657</v>
      </c>
      <c r="H117" s="77">
        <v>56409.31</v>
      </c>
      <c r="I117" s="77">
        <v>374.60399999999998</v>
      </c>
      <c r="J117" s="77">
        <v>41.40148722</v>
      </c>
      <c r="K117" s="62">
        <v>3.1480000000000001</v>
      </c>
      <c r="L117" s="61">
        <v>77855</v>
      </c>
      <c r="M117" s="62">
        <v>1842.39186</v>
      </c>
      <c r="N117" s="62">
        <v>61.423896198239504</v>
      </c>
      <c r="O117" s="61">
        <v>9.5920000000000005</v>
      </c>
      <c r="P117" s="61">
        <v>56246</v>
      </c>
      <c r="Q117" s="61">
        <v>4589.1574946034998</v>
      </c>
      <c r="R117" s="62">
        <v>63.044496680255477</v>
      </c>
      <c r="S117" s="61">
        <v>63.08</v>
      </c>
      <c r="T117" s="61">
        <v>9855</v>
      </c>
      <c r="U117" s="61">
        <v>4624.8888550000001</v>
      </c>
      <c r="V117" s="62">
        <v>59.777465221240398</v>
      </c>
      <c r="W117" s="61">
        <v>11.26</v>
      </c>
      <c r="X117" s="61">
        <v>5112</v>
      </c>
      <c r="Y117" s="61">
        <v>583.54600000000005</v>
      </c>
      <c r="Z117" s="62">
        <v>53.435160266635727</v>
      </c>
      <c r="AA117" s="61">
        <v>6.53</v>
      </c>
      <c r="AB117" s="61">
        <v>4882</v>
      </c>
      <c r="AC117" s="61">
        <v>318.08466349999998</v>
      </c>
      <c r="AD117" s="62">
        <v>54.664165708047484</v>
      </c>
      <c r="AE117" s="61">
        <v>1935.8799999949999</v>
      </c>
      <c r="AF117" s="61">
        <v>56697</v>
      </c>
      <c r="AG117" s="61">
        <v>744182.06796310784</v>
      </c>
      <c r="AH117" s="62">
        <v>43.528847155991421</v>
      </c>
      <c r="AI117" s="61">
        <v>3.5495000000000001</v>
      </c>
      <c r="AJ117" s="61">
        <v>14420</v>
      </c>
      <c r="AK117" s="61">
        <v>419.79132900000002</v>
      </c>
      <c r="AL117" s="62">
        <v>62.009183634293798</v>
      </c>
      <c r="AM117" s="61">
        <v>169.28</v>
      </c>
      <c r="AN117" s="61">
        <v>9885</v>
      </c>
      <c r="AO117" s="61">
        <v>3692.0712789999998</v>
      </c>
      <c r="AP117" s="62">
        <v>21.729042883340906</v>
      </c>
      <c r="AQ117" s="61">
        <v>173.4</v>
      </c>
      <c r="AR117" s="61">
        <v>38363</v>
      </c>
      <c r="AS117" s="61">
        <v>26423.16706</v>
      </c>
      <c r="AT117" s="62">
        <v>37.63649041101165</v>
      </c>
      <c r="AU117" s="61">
        <v>8.9894999999999996</v>
      </c>
      <c r="AV117" s="61">
        <v>8337</v>
      </c>
      <c r="AW117" s="61">
        <v>826.11599999999999</v>
      </c>
      <c r="AX117" s="62">
        <v>44.803356081768833</v>
      </c>
      <c r="AY117" s="61">
        <v>1.2080212610000001</v>
      </c>
      <c r="AZ117" s="61">
        <v>15510</v>
      </c>
      <c r="BA117" s="61">
        <v>213.32900000000001</v>
      </c>
      <c r="BB117" s="62">
        <v>46.620644351440696</v>
      </c>
      <c r="BC117" s="61">
        <v>1.3213999999999999</v>
      </c>
      <c r="BD117" s="61">
        <v>25702</v>
      </c>
      <c r="BE117" s="61">
        <v>449.58199999999999</v>
      </c>
      <c r="BF117" s="62">
        <v>59.390151917413434</v>
      </c>
      <c r="BG117" s="61">
        <v>251.1</v>
      </c>
      <c r="BH117" s="61">
        <v>120035</v>
      </c>
      <c r="BI117" s="61">
        <v>302974.90000000002</v>
      </c>
      <c r="BJ117" s="62">
        <v>92.228994125740357</v>
      </c>
      <c r="BK117" s="61">
        <v>9.0869999999999997</v>
      </c>
      <c r="BL117" s="61">
        <v>4140</v>
      </c>
      <c r="BM117" s="61">
        <v>506.48599999999999</v>
      </c>
      <c r="BN117" s="62">
        <v>47.687058622509994</v>
      </c>
      <c r="BO117" s="61">
        <v>2.585</v>
      </c>
      <c r="BP117" s="61">
        <v>6530</v>
      </c>
      <c r="BQ117" s="61">
        <v>244.42081959999999</v>
      </c>
      <c r="BR117" s="62">
        <v>68.523841715618417</v>
      </c>
    </row>
    <row r="118" spans="1:70">
      <c r="A118" s="62">
        <v>1985</v>
      </c>
      <c r="B118" s="61">
        <v>4821433</v>
      </c>
      <c r="C118" s="62">
        <v>1</v>
      </c>
      <c r="D118" s="61">
        <v>238466</v>
      </c>
      <c r="E118" s="62">
        <v>4346.7</v>
      </c>
      <c r="F118" s="62">
        <v>60.721563808136757</v>
      </c>
      <c r="G118" s="19">
        <v>0.76923076899999998</v>
      </c>
      <c r="H118" s="77">
        <v>56554.002999999997</v>
      </c>
      <c r="I118" s="77">
        <v>412.50700000000001</v>
      </c>
      <c r="J118" s="77">
        <v>43.725378480000003</v>
      </c>
      <c r="K118" s="62">
        <v>2.4613</v>
      </c>
      <c r="L118" s="61">
        <v>77685</v>
      </c>
      <c r="M118" s="62">
        <v>1925.33861</v>
      </c>
      <c r="N118" s="62">
        <v>62.897556014975855</v>
      </c>
      <c r="O118" s="61">
        <v>7.5609999999999999</v>
      </c>
      <c r="P118" s="61">
        <v>56490</v>
      </c>
      <c r="Q118" s="61">
        <v>4932.8640067839005</v>
      </c>
      <c r="R118" s="62">
        <v>66.402041984451429</v>
      </c>
      <c r="S118" s="61">
        <v>50.36</v>
      </c>
      <c r="T118" s="61">
        <v>9858</v>
      </c>
      <c r="U118" s="61">
        <v>4918.8457070000004</v>
      </c>
      <c r="V118" s="62">
        <v>62.556058650047866</v>
      </c>
      <c r="W118" s="61">
        <v>8.9689999999999994</v>
      </c>
      <c r="X118" s="61">
        <v>5114</v>
      </c>
      <c r="Y118" s="61">
        <v>634.01800000000003</v>
      </c>
      <c r="Z118" s="62">
        <v>55.82401734537391</v>
      </c>
      <c r="AA118" s="61">
        <v>5.4169999999999998</v>
      </c>
      <c r="AB118" s="61">
        <v>4902</v>
      </c>
      <c r="AC118" s="61">
        <v>346.54687310000003</v>
      </c>
      <c r="AD118" s="62">
        <v>57.657302000207864</v>
      </c>
      <c r="AE118" s="61">
        <v>1678.5</v>
      </c>
      <c r="AF118" s="61">
        <v>56731</v>
      </c>
      <c r="AG118" s="61">
        <v>835268.16586337495</v>
      </c>
      <c r="AH118" s="62">
        <v>47.346695201922103</v>
      </c>
      <c r="AI118" s="61">
        <v>2.7719999990000002</v>
      </c>
      <c r="AJ118" s="61">
        <v>14491</v>
      </c>
      <c r="AK118" s="61">
        <v>438.69916080000002</v>
      </c>
      <c r="AL118" s="62">
        <v>63.078881395086128</v>
      </c>
      <c r="AM118" s="61">
        <v>157.48699999900001</v>
      </c>
      <c r="AN118" s="61">
        <v>9897</v>
      </c>
      <c r="AO118" s="61">
        <v>4620.7077129999998</v>
      </c>
      <c r="AP118" s="62">
        <v>26.477422842693244</v>
      </c>
      <c r="AQ118" s="61">
        <v>154.15</v>
      </c>
      <c r="AR118" s="61">
        <v>38535</v>
      </c>
      <c r="AS118" s="61">
        <v>29239.066180000002</v>
      </c>
      <c r="AT118" s="62">
        <v>40.38101299309605</v>
      </c>
      <c r="AU118" s="61">
        <v>7.6154999999999999</v>
      </c>
      <c r="AV118" s="61">
        <v>8350</v>
      </c>
      <c r="AW118" s="61">
        <v>899.75400000000002</v>
      </c>
      <c r="AX118" s="62">
        <v>47.754287720503484</v>
      </c>
      <c r="AY118" s="61">
        <v>1.4686444409999999</v>
      </c>
      <c r="AZ118" s="61">
        <v>15695</v>
      </c>
      <c r="BA118" s="61">
        <v>234.904</v>
      </c>
      <c r="BB118" s="62">
        <v>49.231387608258551</v>
      </c>
      <c r="BC118" s="61">
        <v>1.3975</v>
      </c>
      <c r="BD118" s="61">
        <v>25942</v>
      </c>
      <c r="BE118" s="61">
        <v>485.714</v>
      </c>
      <c r="BF118" s="62">
        <v>60.87148116395965</v>
      </c>
      <c r="BG118" s="61">
        <v>200.5</v>
      </c>
      <c r="BH118" s="61">
        <v>120754</v>
      </c>
      <c r="BI118" s="61">
        <v>325401.90000000002</v>
      </c>
      <c r="BJ118" s="62">
        <v>94.253834144175414</v>
      </c>
      <c r="BK118" s="61">
        <v>7.5824999999999996</v>
      </c>
      <c r="BL118" s="61">
        <v>4152</v>
      </c>
      <c r="BM118" s="61">
        <v>562.40200000000004</v>
      </c>
      <c r="BN118" s="62">
        <v>50.236569918066763</v>
      </c>
      <c r="BO118" s="61">
        <v>2.0764999990000002</v>
      </c>
      <c r="BP118" s="61">
        <v>6564</v>
      </c>
      <c r="BQ118" s="61">
        <v>256.5187426</v>
      </c>
      <c r="BR118" s="62">
        <v>69.464287152449359</v>
      </c>
    </row>
    <row r="119" spans="1:70">
      <c r="A119" s="62">
        <v>1986</v>
      </c>
      <c r="B119" s="61">
        <v>4904242</v>
      </c>
      <c r="C119" s="62">
        <v>1</v>
      </c>
      <c r="D119" s="61">
        <v>240651</v>
      </c>
      <c r="E119" s="62">
        <v>4590.2</v>
      </c>
      <c r="F119" s="62">
        <v>61.967791836041663</v>
      </c>
      <c r="G119" s="19">
        <v>0.68027210900000001</v>
      </c>
      <c r="H119" s="77">
        <v>56683.834000000003</v>
      </c>
      <c r="I119" s="77">
        <v>444.03300000000002</v>
      </c>
      <c r="J119" s="77">
        <v>45.671177559999997</v>
      </c>
      <c r="K119" s="62">
        <v>1.9408000000000001</v>
      </c>
      <c r="L119" s="61">
        <v>77713</v>
      </c>
      <c r="M119" s="62">
        <v>2028.4499679999999</v>
      </c>
      <c r="N119" s="62">
        <v>64.768015185875242</v>
      </c>
      <c r="O119" s="61">
        <v>6.4550000000000001</v>
      </c>
      <c r="P119" s="61">
        <v>56725</v>
      </c>
      <c r="Q119" s="61">
        <v>5292.9787585537006</v>
      </c>
      <c r="R119" s="62">
        <v>69.54289377508411</v>
      </c>
      <c r="S119" s="61">
        <v>40.409999999999997</v>
      </c>
      <c r="T119" s="61">
        <v>9862</v>
      </c>
      <c r="U119" s="61">
        <v>5148.5814369999998</v>
      </c>
      <c r="V119" s="62">
        <v>64.305139328007471</v>
      </c>
      <c r="W119" s="61">
        <v>7.3425000000000002</v>
      </c>
      <c r="X119" s="61">
        <v>5121</v>
      </c>
      <c r="Y119" s="61">
        <v>685.56500000000005</v>
      </c>
      <c r="Z119" s="62">
        <v>57.625623021529762</v>
      </c>
      <c r="AA119" s="61">
        <v>4.7939999999999996</v>
      </c>
      <c r="AB119" s="61">
        <v>4917</v>
      </c>
      <c r="AC119" s="61">
        <v>373.03510019999999</v>
      </c>
      <c r="AD119" s="62">
        <v>60.479023872221639</v>
      </c>
      <c r="AE119" s="61">
        <v>1358.13</v>
      </c>
      <c r="AF119" s="61">
        <v>56734</v>
      </c>
      <c r="AG119" s="61">
        <v>923643.44995996763</v>
      </c>
      <c r="AH119" s="62">
        <v>51.21903437466252</v>
      </c>
      <c r="AI119" s="61">
        <v>2.1920000000000002</v>
      </c>
      <c r="AJ119" s="61">
        <v>14572</v>
      </c>
      <c r="AK119" s="61">
        <v>452.86020130000003</v>
      </c>
      <c r="AL119" s="62">
        <v>63.14417480620704</v>
      </c>
      <c r="AM119" s="61">
        <v>146.11699999999999</v>
      </c>
      <c r="AN119" s="61">
        <v>9907</v>
      </c>
      <c r="AO119" s="61">
        <v>5796.1677609999997</v>
      </c>
      <c r="AP119" s="62">
        <v>31.858039630657164</v>
      </c>
      <c r="AQ119" s="61">
        <v>132.39500000000001</v>
      </c>
      <c r="AR119" s="61">
        <v>38708</v>
      </c>
      <c r="AS119" s="61">
        <v>33580.768559999997</v>
      </c>
      <c r="AT119" s="62">
        <v>44.512794834436441</v>
      </c>
      <c r="AU119" s="61">
        <v>6.819</v>
      </c>
      <c r="AV119" s="61">
        <v>8370</v>
      </c>
      <c r="AW119" s="61">
        <v>985.26300000000003</v>
      </c>
      <c r="AX119" s="62">
        <v>50.831828323225956</v>
      </c>
      <c r="AY119" s="61">
        <v>1.5042117930000001</v>
      </c>
      <c r="AZ119" s="61">
        <v>15900</v>
      </c>
      <c r="BA119" s="61">
        <v>260.17200000000003</v>
      </c>
      <c r="BB119" s="62">
        <v>53.490516613555847</v>
      </c>
      <c r="BC119" s="61">
        <v>1.3805000000000001</v>
      </c>
      <c r="BD119" s="61">
        <v>26204</v>
      </c>
      <c r="BE119" s="61">
        <v>512.54100000000005</v>
      </c>
      <c r="BF119" s="62">
        <v>62.594356876184911</v>
      </c>
      <c r="BG119" s="61">
        <v>159.1</v>
      </c>
      <c r="BH119" s="61">
        <v>121492</v>
      </c>
      <c r="BI119" s="61">
        <v>340559.5</v>
      </c>
      <c r="BJ119" s="62">
        <v>95.796197395853355</v>
      </c>
      <c r="BK119" s="61">
        <v>7.4</v>
      </c>
      <c r="BL119" s="61">
        <v>4167</v>
      </c>
      <c r="BM119" s="61">
        <v>581.91300000000001</v>
      </c>
      <c r="BN119" s="62">
        <v>49.971974278064174</v>
      </c>
      <c r="BO119" s="61">
        <v>1.6234999999999999</v>
      </c>
      <c r="BP119" s="61">
        <v>6603</v>
      </c>
      <c r="BQ119" s="61">
        <v>266.30169480000001</v>
      </c>
      <c r="BR119" s="62">
        <v>70.897859188220622</v>
      </c>
    </row>
    <row r="120" spans="1:70">
      <c r="A120" s="62">
        <v>1987</v>
      </c>
      <c r="B120" s="61">
        <v>4989515</v>
      </c>
      <c r="C120" s="62">
        <v>1</v>
      </c>
      <c r="D120" s="61">
        <v>242804</v>
      </c>
      <c r="E120" s="62">
        <v>4870.2</v>
      </c>
      <c r="F120" s="62">
        <v>63.589056394858879</v>
      </c>
      <c r="G120" s="19">
        <v>0.60975609799999997</v>
      </c>
      <c r="H120" s="77">
        <v>56804.004000000001</v>
      </c>
      <c r="I120" s="77">
        <v>492.63499999999999</v>
      </c>
      <c r="J120" s="77">
        <v>48.092636669999997</v>
      </c>
      <c r="K120" s="62">
        <v>1.5814999999999999</v>
      </c>
      <c r="L120" s="61">
        <v>77718</v>
      </c>
      <c r="M120" s="62">
        <v>2083.2132080000001</v>
      </c>
      <c r="N120" s="62">
        <v>65.550258102974638</v>
      </c>
      <c r="O120" s="61">
        <v>5.34</v>
      </c>
      <c r="P120" s="61">
        <v>56989</v>
      </c>
      <c r="Q120" s="61">
        <v>5564.3811640907998</v>
      </c>
      <c r="R120" s="62">
        <v>71.417276712311548</v>
      </c>
      <c r="S120" s="61">
        <v>33.152500000000003</v>
      </c>
      <c r="T120" s="61">
        <v>9870</v>
      </c>
      <c r="U120" s="61">
        <v>5356.0495430000001</v>
      </c>
      <c r="V120" s="62">
        <v>65.386929436918791</v>
      </c>
      <c r="W120" s="61">
        <v>6.0964999999999998</v>
      </c>
      <c r="X120" s="61">
        <v>5127</v>
      </c>
      <c r="Y120" s="61">
        <v>720.94200000000001</v>
      </c>
      <c r="Z120" s="62">
        <v>60.191928315377787</v>
      </c>
      <c r="AA120" s="61">
        <v>3.9460000000000002</v>
      </c>
      <c r="AB120" s="61">
        <v>4932</v>
      </c>
      <c r="AC120" s="61">
        <v>402.82915320000001</v>
      </c>
      <c r="AD120" s="62">
        <v>63.051323491641206</v>
      </c>
      <c r="AE120" s="61">
        <v>1169.25</v>
      </c>
      <c r="AF120" s="61">
        <v>56730</v>
      </c>
      <c r="AG120" s="61">
        <v>1010382.1750255509</v>
      </c>
      <c r="AH120" s="62">
        <v>53.90950882682958</v>
      </c>
      <c r="AI120" s="61">
        <v>1.7775000000000001</v>
      </c>
      <c r="AJ120" s="61">
        <v>14665</v>
      </c>
      <c r="AK120" s="61">
        <v>458.01247530000001</v>
      </c>
      <c r="AL120" s="62">
        <v>62.697414470896518</v>
      </c>
      <c r="AM120" s="61">
        <v>129.86500000000001</v>
      </c>
      <c r="AN120" s="61">
        <v>9915</v>
      </c>
      <c r="AO120" s="61">
        <v>6788.6160710000004</v>
      </c>
      <c r="AP120" s="62">
        <v>34.991532062499061</v>
      </c>
      <c r="AQ120" s="61">
        <v>109</v>
      </c>
      <c r="AR120" s="61">
        <v>38881</v>
      </c>
      <c r="AS120" s="61">
        <v>37769.387699999999</v>
      </c>
      <c r="AT120" s="62">
        <v>46.682504449285659</v>
      </c>
      <c r="AU120" s="61">
        <v>5.8479999999999999</v>
      </c>
      <c r="AV120" s="61">
        <v>8398</v>
      </c>
      <c r="AW120" s="61">
        <v>1068.0650000000001</v>
      </c>
      <c r="AX120" s="62">
        <v>53.256832258225707</v>
      </c>
      <c r="AY120" s="61">
        <v>1.3840830449999999</v>
      </c>
      <c r="AZ120" s="61">
        <v>16137</v>
      </c>
      <c r="BA120" s="61">
        <v>285.733</v>
      </c>
      <c r="BB120" s="62">
        <v>55.68463031375606</v>
      </c>
      <c r="BC120" s="61">
        <v>1.2998000000000001</v>
      </c>
      <c r="BD120" s="61">
        <v>26550</v>
      </c>
      <c r="BE120" s="61">
        <v>558.94899999999996</v>
      </c>
      <c r="BF120" s="62">
        <v>65.587631628946212</v>
      </c>
      <c r="BG120" s="61">
        <v>123.5</v>
      </c>
      <c r="BH120" s="61">
        <v>122091</v>
      </c>
      <c r="BI120" s="61">
        <v>354170.2</v>
      </c>
      <c r="BJ120" s="62">
        <v>95.967270285861588</v>
      </c>
      <c r="BK120" s="61">
        <v>6.2324999999999999</v>
      </c>
      <c r="BL120" s="61">
        <v>4186</v>
      </c>
      <c r="BM120" s="61">
        <v>634.875</v>
      </c>
      <c r="BN120" s="62">
        <v>53.559843847501909</v>
      </c>
      <c r="BO120" s="61">
        <v>1.278</v>
      </c>
      <c r="BP120" s="61">
        <v>6650</v>
      </c>
      <c r="BQ120" s="61">
        <v>282.70398169999999</v>
      </c>
      <c r="BR120" s="62">
        <v>74.328871227768943</v>
      </c>
    </row>
    <row r="121" spans="1:70">
      <c r="A121" s="62">
        <v>1988</v>
      </c>
      <c r="B121" s="61">
        <v>5075929</v>
      </c>
      <c r="C121" s="62">
        <v>1</v>
      </c>
      <c r="D121" s="61">
        <v>245021</v>
      </c>
      <c r="E121" s="62">
        <v>5252.6</v>
      </c>
      <c r="F121" s="62">
        <v>65.840766398658147</v>
      </c>
      <c r="G121" s="19">
        <v>0.56179775300000001</v>
      </c>
      <c r="H121" s="77">
        <v>56916.408000000003</v>
      </c>
      <c r="I121" s="77">
        <v>551.70899999999995</v>
      </c>
      <c r="J121" s="77">
        <v>50.91308926</v>
      </c>
      <c r="K121" s="62">
        <v>1.7803</v>
      </c>
      <c r="L121" s="61">
        <v>78031</v>
      </c>
      <c r="M121" s="62">
        <v>2196.964281</v>
      </c>
      <c r="N121" s="62">
        <v>66.78709038835072</v>
      </c>
      <c r="O121" s="61">
        <v>6.0590000000000002</v>
      </c>
      <c r="P121" s="61">
        <v>57255</v>
      </c>
      <c r="Q121" s="61">
        <v>5996.2016585285</v>
      </c>
      <c r="R121" s="62">
        <v>73.524493437854886</v>
      </c>
      <c r="S121" s="61">
        <v>37.344999999999999</v>
      </c>
      <c r="T121" s="61">
        <v>9884</v>
      </c>
      <c r="U121" s="61">
        <v>5730.6861939999999</v>
      </c>
      <c r="V121" s="62">
        <v>66.917733768297467</v>
      </c>
      <c r="W121" s="61">
        <v>6.8739999999999997</v>
      </c>
      <c r="X121" s="61">
        <v>5130</v>
      </c>
      <c r="Y121" s="61">
        <v>748.274</v>
      </c>
      <c r="Z121" s="62">
        <v>62.918822882125149</v>
      </c>
      <c r="AA121" s="61">
        <v>4.1689999999999996</v>
      </c>
      <c r="AB121" s="61">
        <v>4947</v>
      </c>
      <c r="AC121" s="61">
        <v>456.35856039999999</v>
      </c>
      <c r="AD121" s="62">
        <v>67.95271802532632</v>
      </c>
      <c r="AE121" s="61">
        <v>1305.77</v>
      </c>
      <c r="AF121" s="61">
        <v>56734</v>
      </c>
      <c r="AG121" s="61">
        <v>1122818.4962247175</v>
      </c>
      <c r="AH121" s="62">
        <v>56.696827567978993</v>
      </c>
      <c r="AI121" s="61">
        <v>1.9995000000000001</v>
      </c>
      <c r="AJ121" s="61">
        <v>14761</v>
      </c>
      <c r="AK121" s="61">
        <v>476.09391579999999</v>
      </c>
      <c r="AL121" s="62">
        <v>63.014427194644597</v>
      </c>
      <c r="AM121" s="61">
        <v>146.37100000000001</v>
      </c>
      <c r="AN121" s="61">
        <v>9921</v>
      </c>
      <c r="AO121" s="61">
        <v>8111.7640510000001</v>
      </c>
      <c r="AP121" s="62">
        <v>38.781104868434035</v>
      </c>
      <c r="AQ121" s="61">
        <v>113.45</v>
      </c>
      <c r="AR121" s="61">
        <v>39054</v>
      </c>
      <c r="AS121" s="61">
        <v>42232.447999999997</v>
      </c>
      <c r="AT121" s="62">
        <v>48.947048853590815</v>
      </c>
      <c r="AU121" s="61">
        <v>6.157</v>
      </c>
      <c r="AV121" s="61">
        <v>8436</v>
      </c>
      <c r="AW121" s="61">
        <v>1165.4760000000001</v>
      </c>
      <c r="AX121" s="62">
        <v>56.60371041177261</v>
      </c>
      <c r="AY121" s="61">
        <v>1.1689070720000001</v>
      </c>
      <c r="AZ121" s="61">
        <v>16400</v>
      </c>
      <c r="BA121" s="61">
        <v>324.04399999999998</v>
      </c>
      <c r="BB121" s="62">
        <v>60.692504678926959</v>
      </c>
      <c r="BC121" s="61">
        <v>1.1927000000000001</v>
      </c>
      <c r="BD121" s="61">
        <v>26895</v>
      </c>
      <c r="BE121" s="61">
        <v>613.09400000000005</v>
      </c>
      <c r="BF121" s="62">
        <v>68.606798397368109</v>
      </c>
      <c r="BG121" s="61">
        <v>125.85</v>
      </c>
      <c r="BH121" s="61">
        <v>122613</v>
      </c>
      <c r="BI121" s="61">
        <v>380742.9</v>
      </c>
      <c r="BJ121" s="62">
        <v>96.606110697482805</v>
      </c>
      <c r="BK121" s="61">
        <v>6.57</v>
      </c>
      <c r="BL121" s="61">
        <v>4209</v>
      </c>
      <c r="BM121" s="61">
        <v>664.08399999999995</v>
      </c>
      <c r="BN121" s="62">
        <v>56.132858016642942</v>
      </c>
      <c r="BO121" s="61">
        <v>1.504</v>
      </c>
      <c r="BP121" s="61">
        <v>6704</v>
      </c>
      <c r="BQ121" s="61">
        <v>305.1479448</v>
      </c>
      <c r="BR121" s="62">
        <v>77.667919468330425</v>
      </c>
    </row>
    <row r="122" spans="1:70">
      <c r="A122" s="62">
        <v>1989</v>
      </c>
      <c r="B122" s="61">
        <v>5163047</v>
      </c>
      <c r="C122" s="62">
        <v>1</v>
      </c>
      <c r="D122" s="61">
        <v>247342</v>
      </c>
      <c r="E122" s="62">
        <v>5657.7</v>
      </c>
      <c r="F122" s="62">
        <v>68.478283671414346</v>
      </c>
      <c r="G122" s="19">
        <v>0.60975609799999997</v>
      </c>
      <c r="H122" s="77">
        <v>57076.415999999997</v>
      </c>
      <c r="I122" s="77">
        <v>609.47400000000005</v>
      </c>
      <c r="J122" s="77">
        <v>54.827647630000001</v>
      </c>
      <c r="K122" s="62">
        <v>1.6978</v>
      </c>
      <c r="L122" s="61">
        <v>78645</v>
      </c>
      <c r="M122" s="62">
        <v>2348.2868480000002</v>
      </c>
      <c r="N122" s="62">
        <v>69.038488620393395</v>
      </c>
      <c r="O122" s="61">
        <v>5.7880000000000003</v>
      </c>
      <c r="P122" s="61">
        <v>57821</v>
      </c>
      <c r="Q122" s="61">
        <v>6431.7221440204003</v>
      </c>
      <c r="R122" s="62">
        <v>75.850943974457536</v>
      </c>
      <c r="S122" s="61">
        <v>35.76</v>
      </c>
      <c r="T122" s="61">
        <v>9938</v>
      </c>
      <c r="U122" s="61">
        <v>6213.9581959999996</v>
      </c>
      <c r="V122" s="62">
        <v>69.992989529448423</v>
      </c>
      <c r="W122" s="61">
        <v>6.6074999999999999</v>
      </c>
      <c r="X122" s="61">
        <v>5133</v>
      </c>
      <c r="Y122" s="61">
        <v>788.6</v>
      </c>
      <c r="Z122" s="62">
        <v>66.994379090388222</v>
      </c>
      <c r="AA122" s="61">
        <v>4.0590000000000002</v>
      </c>
      <c r="AB122" s="61">
        <v>4962</v>
      </c>
      <c r="AC122" s="61">
        <v>510.91063320000001</v>
      </c>
      <c r="AD122" s="62">
        <v>72.167769309280033</v>
      </c>
      <c r="AE122" s="61">
        <v>1270.5</v>
      </c>
      <c r="AF122" s="61">
        <v>56738</v>
      </c>
      <c r="AG122" s="61">
        <v>1232723.3613073626</v>
      </c>
      <c r="AH122" s="62">
        <v>59.676095981902336</v>
      </c>
      <c r="AI122" s="61">
        <v>1.9155</v>
      </c>
      <c r="AJ122" s="61">
        <v>14849</v>
      </c>
      <c r="AK122" s="61">
        <v>504.56144160000002</v>
      </c>
      <c r="AL122" s="62">
        <v>63.958076234034763</v>
      </c>
      <c r="AM122" s="61">
        <v>149.84100000000001</v>
      </c>
      <c r="AN122" s="61">
        <v>9923</v>
      </c>
      <c r="AO122" s="61">
        <v>9541.9978269999992</v>
      </c>
      <c r="AP122" s="62">
        <v>42.725011816563786</v>
      </c>
      <c r="AQ122" s="61">
        <v>109.72</v>
      </c>
      <c r="AR122" s="61">
        <v>39215</v>
      </c>
      <c r="AS122" s="61">
        <v>47699.114739999997</v>
      </c>
      <c r="AT122" s="62">
        <v>51.79482811016328</v>
      </c>
      <c r="AU122" s="61">
        <v>6.2270000000000003</v>
      </c>
      <c r="AV122" s="61">
        <v>8493</v>
      </c>
      <c r="AW122" s="61">
        <v>1293.3050000000001</v>
      </c>
      <c r="AX122" s="62">
        <v>61.101358087563206</v>
      </c>
      <c r="AY122" s="61">
        <v>1.2615112909999999</v>
      </c>
      <c r="AZ122" s="61">
        <v>16681</v>
      </c>
      <c r="BA122" s="61">
        <v>367.79199999999997</v>
      </c>
      <c r="BB122" s="62">
        <v>66.250121645018581</v>
      </c>
      <c r="BC122" s="61">
        <v>1.1577999999999999</v>
      </c>
      <c r="BD122" s="61">
        <v>27379</v>
      </c>
      <c r="BE122" s="61">
        <v>657.72799999999995</v>
      </c>
      <c r="BF122" s="62">
        <v>71.8636199718608</v>
      </c>
      <c r="BG122" s="61">
        <v>143.44999999999999</v>
      </c>
      <c r="BH122" s="61">
        <v>123108</v>
      </c>
      <c r="BI122" s="61">
        <v>410122.2</v>
      </c>
      <c r="BJ122" s="62">
        <v>98.819117225020392</v>
      </c>
      <c r="BK122" s="61">
        <v>6.6150000000000002</v>
      </c>
      <c r="BL122" s="61">
        <v>4226</v>
      </c>
      <c r="BM122" s="61">
        <v>708.63499999999999</v>
      </c>
      <c r="BN122" s="62">
        <v>59.309891422557456</v>
      </c>
      <c r="BO122" s="61">
        <v>1.5465</v>
      </c>
      <c r="BP122" s="61">
        <v>6764</v>
      </c>
      <c r="BQ122" s="61">
        <v>330.92505119999998</v>
      </c>
      <c r="BR122" s="62">
        <v>80.537649151341697</v>
      </c>
    </row>
    <row r="123" spans="1:70">
      <c r="A123" s="62">
        <v>1990</v>
      </c>
      <c r="B123" s="61">
        <v>5251399</v>
      </c>
      <c r="C123" s="62">
        <v>1</v>
      </c>
      <c r="D123" s="61">
        <v>250132</v>
      </c>
      <c r="E123" s="62">
        <v>5979.6</v>
      </c>
      <c r="F123" s="62">
        <v>71.040542014736147</v>
      </c>
      <c r="G123" s="19">
        <v>0.55865921799999996</v>
      </c>
      <c r="H123" s="77">
        <v>57237.498</v>
      </c>
      <c r="I123" s="77">
        <v>662.85</v>
      </c>
      <c r="J123" s="77">
        <v>59.20486751</v>
      </c>
      <c r="K123" s="62">
        <v>1.494</v>
      </c>
      <c r="L123" s="61">
        <v>79380</v>
      </c>
      <c r="M123" s="62">
        <v>2555.6439439999999</v>
      </c>
      <c r="N123" s="62">
        <v>72.080098029216629</v>
      </c>
      <c r="O123" s="61">
        <v>5.1289999999999996</v>
      </c>
      <c r="P123" s="61">
        <v>58168</v>
      </c>
      <c r="Q123" s="61">
        <v>6747.8731489490992</v>
      </c>
      <c r="R123" s="62">
        <v>77.427352092858939</v>
      </c>
      <c r="S123" s="61">
        <v>30.982500000000002</v>
      </c>
      <c r="T123" s="61">
        <v>9969</v>
      </c>
      <c r="U123" s="61">
        <v>6589.1596060000002</v>
      </c>
      <c r="V123" s="62">
        <v>71.944035482878178</v>
      </c>
      <c r="W123" s="61">
        <v>5.7759999999999998</v>
      </c>
      <c r="X123" s="61">
        <v>5141</v>
      </c>
      <c r="Y123" s="61">
        <v>840.64800000000002</v>
      </c>
      <c r="Z123" s="62">
        <v>70.61901177774665</v>
      </c>
      <c r="AA123" s="61">
        <v>3.6339999999999999</v>
      </c>
      <c r="AB123" s="61">
        <v>4986</v>
      </c>
      <c r="AC123" s="61">
        <v>541.12088730000005</v>
      </c>
      <c r="AD123" s="62">
        <v>76.373874614581297</v>
      </c>
      <c r="AE123" s="61">
        <v>1130.1500000000001</v>
      </c>
      <c r="AF123" s="61">
        <v>56743</v>
      </c>
      <c r="AG123" s="61">
        <v>1364058.4948160611</v>
      </c>
      <c r="AH123" s="62">
        <v>64.818760968481612</v>
      </c>
      <c r="AI123" s="61">
        <v>1.69</v>
      </c>
      <c r="AJ123" s="61">
        <v>14952</v>
      </c>
      <c r="AK123" s="61">
        <v>536.93834890000005</v>
      </c>
      <c r="AL123" s="62">
        <v>65.303510623283287</v>
      </c>
      <c r="AM123" s="61">
        <v>133.6</v>
      </c>
      <c r="AN123" s="61">
        <v>9923</v>
      </c>
      <c r="AO123" s="61">
        <v>11222.76887</v>
      </c>
      <c r="AP123" s="62">
        <v>48.149892819022597</v>
      </c>
      <c r="AQ123" s="61">
        <v>96.909000000000006</v>
      </c>
      <c r="AR123" s="61">
        <v>39351</v>
      </c>
      <c r="AS123" s="61">
        <v>53466.895700000001</v>
      </c>
      <c r="AT123" s="62">
        <v>55.28136362663102</v>
      </c>
      <c r="AU123" s="61">
        <v>5.6980000000000004</v>
      </c>
      <c r="AV123" s="61">
        <v>8559</v>
      </c>
      <c r="AW123" s="61">
        <v>1421.4179999999999</v>
      </c>
      <c r="AX123" s="62">
        <v>66.48016331552725</v>
      </c>
      <c r="AY123" s="61">
        <v>1.293159188</v>
      </c>
      <c r="AZ123" s="61">
        <v>16956</v>
      </c>
      <c r="BA123" s="61">
        <v>404.08600000000001</v>
      </c>
      <c r="BB123" s="62">
        <v>73.120172814704304</v>
      </c>
      <c r="BC123" s="61">
        <v>1.1603000000000001</v>
      </c>
      <c r="BD123" s="61">
        <v>27791</v>
      </c>
      <c r="BE123" s="61">
        <v>679.92100000000005</v>
      </c>
      <c r="BF123" s="62">
        <v>74.10274171321322</v>
      </c>
      <c r="BG123" s="61">
        <v>134.4</v>
      </c>
      <c r="BH123" s="61">
        <v>123537</v>
      </c>
      <c r="BI123" s="61">
        <v>442781</v>
      </c>
      <c r="BJ123" s="62">
        <v>101.39055683921434</v>
      </c>
      <c r="BK123" s="61">
        <v>5.9074999999999998</v>
      </c>
      <c r="BL123" s="61">
        <v>4242</v>
      </c>
      <c r="BM123" s="61">
        <v>749.86</v>
      </c>
      <c r="BN123" s="62">
        <v>61.566095665257578</v>
      </c>
      <c r="BO123" s="61">
        <v>1.2955000000000001</v>
      </c>
      <c r="BP123" s="61">
        <v>6837</v>
      </c>
      <c r="BQ123" s="61">
        <v>357.71622919999999</v>
      </c>
      <c r="BR123" s="62">
        <v>83.848904161156185</v>
      </c>
    </row>
    <row r="124" spans="1:70">
      <c r="A124" s="62">
        <v>1991</v>
      </c>
      <c r="B124" s="61">
        <v>5336595</v>
      </c>
      <c r="C124" s="62">
        <v>1</v>
      </c>
      <c r="D124" s="61">
        <v>253497</v>
      </c>
      <c r="E124" s="62">
        <v>6174</v>
      </c>
      <c r="F124" s="62">
        <v>73.488853993994823</v>
      </c>
      <c r="G124" s="19">
        <v>0.56497175099999997</v>
      </c>
      <c r="H124" s="77">
        <v>57438.663</v>
      </c>
      <c r="I124" s="77">
        <v>698.03800000000001</v>
      </c>
      <c r="J124" s="77">
        <v>63.053369330000002</v>
      </c>
      <c r="K124" s="62">
        <v>1.516</v>
      </c>
      <c r="L124" s="61">
        <v>79961</v>
      </c>
      <c r="M124" s="62">
        <v>3001.4167179999999</v>
      </c>
      <c r="N124" s="62">
        <v>80.692924609279217</v>
      </c>
      <c r="O124" s="61">
        <v>5.18</v>
      </c>
      <c r="P124" s="61">
        <v>58514</v>
      </c>
      <c r="Q124" s="61">
        <v>6986.4079762571</v>
      </c>
      <c r="R124" s="62">
        <v>79.034634976343185</v>
      </c>
      <c r="S124" s="61">
        <v>31.27</v>
      </c>
      <c r="T124" s="61">
        <v>10006</v>
      </c>
      <c r="U124" s="61">
        <v>6902.9636879999998</v>
      </c>
      <c r="V124" s="62">
        <v>74.010457515372536</v>
      </c>
      <c r="W124" s="61">
        <v>5.9135</v>
      </c>
      <c r="X124" s="61">
        <v>5154</v>
      </c>
      <c r="Y124" s="61">
        <v>874.36300000000006</v>
      </c>
      <c r="Z124" s="62">
        <v>72.527592110784568</v>
      </c>
      <c r="AA124" s="61">
        <v>4.133</v>
      </c>
      <c r="AB124" s="61">
        <v>5014</v>
      </c>
      <c r="AC124" s="61">
        <v>517.05257229999995</v>
      </c>
      <c r="AD124" s="62">
        <v>77.857948697596314</v>
      </c>
      <c r="AE124" s="61">
        <v>1151.06</v>
      </c>
      <c r="AF124" s="61">
        <v>56782</v>
      </c>
      <c r="AG124" s="61">
        <v>1489815.1391165652</v>
      </c>
      <c r="AH124" s="62">
        <v>70.115184513727883</v>
      </c>
      <c r="AI124" s="61">
        <v>1.7103999999999999</v>
      </c>
      <c r="AJ124" s="61">
        <v>15070</v>
      </c>
      <c r="AK124" s="61">
        <v>567.17986129999997</v>
      </c>
      <c r="AL124" s="62">
        <v>67.356451139115975</v>
      </c>
      <c r="AM124" s="61">
        <v>134.184</v>
      </c>
      <c r="AN124" s="61">
        <v>9900</v>
      </c>
      <c r="AO124" s="61">
        <v>12894.397870000001</v>
      </c>
      <c r="AP124" s="62">
        <v>53.330931492067201</v>
      </c>
      <c r="AQ124" s="61">
        <v>96.688000000000002</v>
      </c>
      <c r="AR124" s="61">
        <v>39451</v>
      </c>
      <c r="AS124" s="61">
        <v>58936.001819999998</v>
      </c>
      <c r="AT124" s="62">
        <v>58.989392847189315</v>
      </c>
      <c r="AU124" s="61">
        <v>5.5294999999999996</v>
      </c>
      <c r="AV124" s="61">
        <v>8618</v>
      </c>
      <c r="AW124" s="61">
        <v>1532.4949999999999</v>
      </c>
      <c r="AX124" s="62">
        <v>72.493297557115937</v>
      </c>
      <c r="AY124" s="61">
        <v>1.3161358249999999</v>
      </c>
      <c r="AZ124" s="61">
        <v>17162</v>
      </c>
      <c r="BA124" s="61">
        <v>414.815</v>
      </c>
      <c r="BB124" s="62">
        <v>75.038651044999568</v>
      </c>
      <c r="BC124" s="61">
        <v>1.1556</v>
      </c>
      <c r="BD124" s="61">
        <v>28148</v>
      </c>
      <c r="BE124" s="61">
        <v>685.36699999999996</v>
      </c>
      <c r="BF124" s="62">
        <v>76.242374766489775</v>
      </c>
      <c r="BG124" s="61">
        <v>125.2</v>
      </c>
      <c r="BH124" s="61">
        <v>124028</v>
      </c>
      <c r="BI124" s="61">
        <v>469421.8</v>
      </c>
      <c r="BJ124" s="62">
        <v>103.90678326557563</v>
      </c>
      <c r="BK124" s="61">
        <v>5.9729999999999999</v>
      </c>
      <c r="BL124" s="61">
        <v>4262</v>
      </c>
      <c r="BM124" s="61">
        <v>790.08699999999999</v>
      </c>
      <c r="BN124" s="62">
        <v>62.914542759220183</v>
      </c>
      <c r="BO124" s="61">
        <v>1.3554999999999999</v>
      </c>
      <c r="BP124" s="61">
        <v>6923</v>
      </c>
      <c r="BQ124" s="61">
        <v>373.52332250000001</v>
      </c>
      <c r="BR124" s="62">
        <v>88.414331092131476</v>
      </c>
    </row>
    <row r="125" spans="1:70">
      <c r="A125" s="62">
        <v>1992</v>
      </c>
      <c r="B125" s="61">
        <v>5420168</v>
      </c>
      <c r="C125" s="62">
        <v>1</v>
      </c>
      <c r="D125" s="61">
        <v>257037</v>
      </c>
      <c r="E125" s="62">
        <v>6539.3</v>
      </c>
      <c r="F125" s="62">
        <v>75.312480861247309</v>
      </c>
      <c r="G125" s="19">
        <v>0.56497175099999997</v>
      </c>
      <c r="H125" s="77">
        <v>57584.567000000003</v>
      </c>
      <c r="I125" s="77">
        <v>721.44500000000005</v>
      </c>
      <c r="J125" s="77">
        <v>64.934030460000002</v>
      </c>
      <c r="K125" s="62">
        <v>1.6140000000000001</v>
      </c>
      <c r="L125" s="61">
        <v>80571</v>
      </c>
      <c r="M125" s="62">
        <v>3220.5087950000002</v>
      </c>
      <c r="N125" s="62">
        <v>84.692119618831512</v>
      </c>
      <c r="O125" s="61">
        <v>5.5065</v>
      </c>
      <c r="P125" s="61">
        <v>58801</v>
      </c>
      <c r="Q125" s="61">
        <v>7261.2261466803002</v>
      </c>
      <c r="R125" s="62">
        <v>80.681095016274938</v>
      </c>
      <c r="S125" s="61">
        <v>33.18</v>
      </c>
      <c r="T125" s="61">
        <v>10047</v>
      </c>
      <c r="U125" s="61">
        <v>7248.6362909999998</v>
      </c>
      <c r="V125" s="62">
        <v>76.537665258917443</v>
      </c>
      <c r="W125" s="61">
        <v>6.2554999999999996</v>
      </c>
      <c r="X125" s="61">
        <v>5171</v>
      </c>
      <c r="Y125" s="61">
        <v>906.59500000000003</v>
      </c>
      <c r="Z125" s="62">
        <v>74.103652023811449</v>
      </c>
      <c r="AA125" s="61">
        <v>5.2450000000000001</v>
      </c>
      <c r="AB125" s="61">
        <v>5042</v>
      </c>
      <c r="AC125" s="61">
        <v>504.50708200000003</v>
      </c>
      <c r="AD125" s="62">
        <v>78.92400535785336</v>
      </c>
      <c r="AE125" s="61">
        <v>1470.86</v>
      </c>
      <c r="AF125" s="61">
        <v>56821</v>
      </c>
      <c r="AG125" s="61">
        <v>1567605.2542483695</v>
      </c>
      <c r="AH125" s="62">
        <v>72.860714040328318</v>
      </c>
      <c r="AI125" s="61">
        <v>1.8141</v>
      </c>
      <c r="AJ125" s="61">
        <v>15184</v>
      </c>
      <c r="AK125" s="61">
        <v>591.25318930000003</v>
      </c>
      <c r="AL125" s="62">
        <v>69.009514145169135</v>
      </c>
      <c r="AM125" s="61">
        <v>146.75800000000001</v>
      </c>
      <c r="AN125" s="61">
        <v>9892</v>
      </c>
      <c r="AO125" s="61">
        <v>14526.85571</v>
      </c>
      <c r="AP125" s="62">
        <v>59.649536649885292</v>
      </c>
      <c r="AQ125" s="61">
        <v>114.623</v>
      </c>
      <c r="AR125" s="61">
        <v>39645</v>
      </c>
      <c r="AS125" s="61">
        <v>63781.330999999998</v>
      </c>
      <c r="AT125" s="62">
        <v>62.867959093392081</v>
      </c>
      <c r="AU125" s="61">
        <v>7.0430000000000001</v>
      </c>
      <c r="AV125" s="61">
        <v>8668</v>
      </c>
      <c r="AW125" s="61">
        <v>1529.3789999999999</v>
      </c>
      <c r="AX125" s="62">
        <v>73.240814040176872</v>
      </c>
      <c r="AY125" s="61">
        <v>1.4522219000000001</v>
      </c>
      <c r="AZ125" s="61">
        <v>17338</v>
      </c>
      <c r="BA125" s="61">
        <v>422.92700000000002</v>
      </c>
      <c r="BB125" s="62">
        <v>73.854163886953572</v>
      </c>
      <c r="BC125" s="61">
        <v>1.2710999999999999</v>
      </c>
      <c r="BD125" s="61">
        <v>28487</v>
      </c>
      <c r="BE125" s="61">
        <v>700.48</v>
      </c>
      <c r="BF125" s="62">
        <v>77.430927833072943</v>
      </c>
      <c r="BG125" s="61">
        <v>124.75</v>
      </c>
      <c r="BH125" s="61">
        <v>124467</v>
      </c>
      <c r="BI125" s="61">
        <v>480782.8</v>
      </c>
      <c r="BJ125" s="62">
        <v>105.28454187677332</v>
      </c>
      <c r="BK125" s="61">
        <v>6.9245000000000001</v>
      </c>
      <c r="BL125" s="61">
        <v>4287</v>
      </c>
      <c r="BM125" s="61">
        <v>813.09299999999996</v>
      </c>
      <c r="BN125" s="62">
        <v>62.54205651379786</v>
      </c>
      <c r="BO125" s="61">
        <v>1.456</v>
      </c>
      <c r="BP125" s="61">
        <v>6999</v>
      </c>
      <c r="BQ125" s="61">
        <v>381.00642870000001</v>
      </c>
      <c r="BR125" s="62">
        <v>90.10517684064358</v>
      </c>
    </row>
    <row r="126" spans="1:70">
      <c r="A126" s="62">
        <v>1993</v>
      </c>
      <c r="B126" s="61">
        <v>5502681</v>
      </c>
      <c r="C126" s="62">
        <v>1</v>
      </c>
      <c r="D126" s="61">
        <v>260449</v>
      </c>
      <c r="E126" s="62">
        <v>6878.7</v>
      </c>
      <c r="F126" s="62">
        <v>77.146079743398602</v>
      </c>
      <c r="G126" s="19">
        <v>0.66666666699999999</v>
      </c>
      <c r="H126" s="77">
        <v>57713.936999999998</v>
      </c>
      <c r="I126" s="77">
        <v>758.44500000000005</v>
      </c>
      <c r="J126" s="77">
        <v>66.594696450000001</v>
      </c>
      <c r="K126" s="62">
        <v>1.7262999999999999</v>
      </c>
      <c r="L126" s="61">
        <v>81103</v>
      </c>
      <c r="M126" s="62">
        <v>3313.8996769999999</v>
      </c>
      <c r="N126" s="62">
        <v>87.863979249940456</v>
      </c>
      <c r="O126" s="61">
        <v>5.8955000000000002</v>
      </c>
      <c r="P126" s="61">
        <v>59050</v>
      </c>
      <c r="Q126" s="61">
        <v>7316.4709108159996</v>
      </c>
      <c r="R126" s="62">
        <v>82.182185868368336</v>
      </c>
      <c r="S126" s="61">
        <v>36.11</v>
      </c>
      <c r="T126" s="61">
        <v>10086</v>
      </c>
      <c r="U126" s="61">
        <v>7465.5842730000004</v>
      </c>
      <c r="V126" s="62">
        <v>79.602351998570896</v>
      </c>
      <c r="W126" s="61">
        <v>6.7725</v>
      </c>
      <c r="X126" s="61">
        <v>5189</v>
      </c>
      <c r="Y126" s="61">
        <v>911.80899999999997</v>
      </c>
      <c r="Z126" s="62">
        <v>75.119939855750118</v>
      </c>
      <c r="AA126" s="61">
        <v>5.7845000000000004</v>
      </c>
      <c r="AB126" s="61">
        <v>5066</v>
      </c>
      <c r="AC126" s="61">
        <v>509.83445599999999</v>
      </c>
      <c r="AD126" s="62">
        <v>80.500410888350387</v>
      </c>
      <c r="AE126" s="61">
        <v>1703.97</v>
      </c>
      <c r="AF126" s="61">
        <v>56856</v>
      </c>
      <c r="AG126" s="61">
        <v>1614633.5130203033</v>
      </c>
      <c r="AH126" s="62">
        <v>75.644326105543655</v>
      </c>
      <c r="AI126" s="61">
        <v>1.9409000000000001</v>
      </c>
      <c r="AJ126" s="61">
        <v>15290</v>
      </c>
      <c r="AK126" s="61">
        <v>608.25260820000005</v>
      </c>
      <c r="AL126" s="62">
        <v>70.057368689415526</v>
      </c>
      <c r="AM126" s="61">
        <v>176.81200000000001</v>
      </c>
      <c r="AN126" s="61">
        <v>9904</v>
      </c>
      <c r="AO126" s="61">
        <v>15279.700140000001</v>
      </c>
      <c r="AP126" s="62">
        <v>64.044220003346524</v>
      </c>
      <c r="AQ126" s="61">
        <v>142.214</v>
      </c>
      <c r="AR126" s="61">
        <v>39851</v>
      </c>
      <c r="AS126" s="61">
        <v>66036.300499999998</v>
      </c>
      <c r="AT126" s="62">
        <v>66.165091576121753</v>
      </c>
      <c r="AU126" s="61">
        <v>8.3034999999999997</v>
      </c>
      <c r="AV126" s="61">
        <v>8719</v>
      </c>
      <c r="AW126" s="61">
        <v>1634.1310000000001</v>
      </c>
      <c r="AX126" s="62">
        <v>79.909488443337466</v>
      </c>
      <c r="AY126" s="61">
        <v>1.476886723</v>
      </c>
      <c r="AZ126" s="61">
        <v>17498</v>
      </c>
      <c r="BA126" s="61">
        <v>443.96800000000002</v>
      </c>
      <c r="BB126" s="62">
        <v>74.46319266411885</v>
      </c>
      <c r="BC126" s="61">
        <v>1.3240000000000001</v>
      </c>
      <c r="BD126" s="61">
        <v>28815</v>
      </c>
      <c r="BE126" s="61">
        <v>727.18399999999997</v>
      </c>
      <c r="BF126" s="62">
        <v>78.728092111847687</v>
      </c>
      <c r="BG126" s="61">
        <v>111.85</v>
      </c>
      <c r="BH126" s="61">
        <v>124870</v>
      </c>
      <c r="BI126" s="61">
        <v>483711.8</v>
      </c>
      <c r="BJ126" s="62">
        <v>105.58360083875635</v>
      </c>
      <c r="BK126" s="61">
        <v>7.5179999999999998</v>
      </c>
      <c r="BL126" s="61">
        <v>4313</v>
      </c>
      <c r="BM126" s="61">
        <v>855.4</v>
      </c>
      <c r="BN126" s="62">
        <v>63.989889632097508</v>
      </c>
      <c r="BO126" s="61">
        <v>1.4795</v>
      </c>
      <c r="BP126" s="61">
        <v>7063</v>
      </c>
      <c r="BQ126" s="61">
        <v>389.226674</v>
      </c>
      <c r="BR126" s="62">
        <v>92.22905543778613</v>
      </c>
    </row>
    <row r="127" spans="1:70">
      <c r="A127" s="62">
        <v>1994</v>
      </c>
      <c r="B127" s="61">
        <v>5582827</v>
      </c>
      <c r="C127" s="62">
        <v>1</v>
      </c>
      <c r="D127" s="61">
        <v>263662</v>
      </c>
      <c r="E127" s="62">
        <v>7308.8</v>
      </c>
      <c r="F127" s="62">
        <v>78.775633111510089</v>
      </c>
      <c r="G127" s="19">
        <v>0.65359477099999996</v>
      </c>
      <c r="H127" s="77">
        <v>57862.137999999999</v>
      </c>
      <c r="I127" s="77">
        <v>797.08799999999997</v>
      </c>
      <c r="J127" s="77">
        <v>67.370328549999996</v>
      </c>
      <c r="K127" s="62">
        <v>1.5488</v>
      </c>
      <c r="L127" s="61">
        <v>81384</v>
      </c>
      <c r="M127" s="62">
        <v>3482.902947</v>
      </c>
      <c r="N127" s="62">
        <v>89.94856986557258</v>
      </c>
      <c r="O127" s="61">
        <v>5.3460000000000001</v>
      </c>
      <c r="P127" s="61">
        <v>59265</v>
      </c>
      <c r="Q127" s="61">
        <v>7579.4260332985004</v>
      </c>
      <c r="R127" s="62">
        <v>83.408674834576729</v>
      </c>
      <c r="S127" s="61">
        <v>31.837499999999999</v>
      </c>
      <c r="T127" s="61">
        <v>10118</v>
      </c>
      <c r="U127" s="61">
        <v>7867.894096</v>
      </c>
      <c r="V127" s="62">
        <v>81.255211123613265</v>
      </c>
      <c r="W127" s="61">
        <v>6.0830000000000002</v>
      </c>
      <c r="X127" s="61">
        <v>5206</v>
      </c>
      <c r="Y127" s="61">
        <v>976.94500000000005</v>
      </c>
      <c r="Z127" s="62">
        <v>76.736017693587982</v>
      </c>
      <c r="AA127" s="61">
        <v>4.7431999999999999</v>
      </c>
      <c r="AB127" s="61">
        <v>5088</v>
      </c>
      <c r="AC127" s="61">
        <v>539.68202059999999</v>
      </c>
      <c r="AD127" s="62">
        <v>82.247695960713116</v>
      </c>
      <c r="AE127" s="61">
        <v>1629.74</v>
      </c>
      <c r="AF127" s="61">
        <v>56867</v>
      </c>
      <c r="AG127" s="61">
        <v>1707792.9688603445</v>
      </c>
      <c r="AH127" s="62">
        <v>77.697188086439454</v>
      </c>
      <c r="AI127" s="61">
        <v>1.7351000000000001</v>
      </c>
      <c r="AJ127" s="61">
        <v>15383</v>
      </c>
      <c r="AK127" s="61">
        <v>639.1816781</v>
      </c>
      <c r="AL127" s="62">
        <v>71.506913371604213</v>
      </c>
      <c r="AM127" s="61">
        <v>159.09299999999999</v>
      </c>
      <c r="AN127" s="61">
        <v>9931</v>
      </c>
      <c r="AO127" s="61">
        <v>16549.85311</v>
      </c>
      <c r="AP127" s="62">
        <v>68.681967842524045</v>
      </c>
      <c r="AQ127" s="61">
        <v>131.739</v>
      </c>
      <c r="AR127" s="61">
        <v>40041</v>
      </c>
      <c r="AS127" s="61">
        <v>70538.526190000004</v>
      </c>
      <c r="AT127" s="62">
        <v>68.786482679050607</v>
      </c>
      <c r="AU127" s="61">
        <v>7.4615</v>
      </c>
      <c r="AV127" s="61">
        <v>8781</v>
      </c>
      <c r="AW127" s="61">
        <v>1744.433</v>
      </c>
      <c r="AX127" s="62">
        <v>82.083145672181999</v>
      </c>
      <c r="AY127" s="61">
        <v>1.28733268</v>
      </c>
      <c r="AZ127" s="61">
        <v>17670</v>
      </c>
      <c r="BA127" s="61">
        <v>466.61500000000001</v>
      </c>
      <c r="BB127" s="62">
        <v>74.946511064308368</v>
      </c>
      <c r="BC127" s="61">
        <v>1.4028</v>
      </c>
      <c r="BD127" s="61">
        <v>29126</v>
      </c>
      <c r="BE127" s="61">
        <v>770.87300000000005</v>
      </c>
      <c r="BF127" s="62">
        <v>79.708642996318474</v>
      </c>
      <c r="BG127" s="61">
        <v>99.74</v>
      </c>
      <c r="BH127" s="61">
        <v>125217</v>
      </c>
      <c r="BI127" s="61">
        <v>495743.4</v>
      </c>
      <c r="BJ127" s="62">
        <v>107.09882020730781</v>
      </c>
      <c r="BK127" s="61">
        <v>6.7619999999999996</v>
      </c>
      <c r="BL127" s="61">
        <v>4337</v>
      </c>
      <c r="BM127" s="61">
        <v>897.24300000000005</v>
      </c>
      <c r="BN127" s="62">
        <v>63.85658166443995</v>
      </c>
      <c r="BO127" s="61">
        <v>1.3115000000000001</v>
      </c>
      <c r="BP127" s="61">
        <v>7120</v>
      </c>
      <c r="BQ127" s="61">
        <v>399.14505550000001</v>
      </c>
      <c r="BR127" s="62">
        <v>93.463371116397781</v>
      </c>
    </row>
    <row r="128" spans="1:70">
      <c r="A128" s="62">
        <v>1995</v>
      </c>
      <c r="B128" s="61">
        <v>5663646</v>
      </c>
      <c r="C128" s="62">
        <v>1</v>
      </c>
      <c r="D128" s="61">
        <v>266821</v>
      </c>
      <c r="E128" s="62">
        <v>7664.1</v>
      </c>
      <c r="F128" s="62">
        <v>80.575340992960491</v>
      </c>
      <c r="G128" s="19">
        <v>0.63291139200000002</v>
      </c>
      <c r="H128" s="77">
        <v>58024.767999999996</v>
      </c>
      <c r="I128" s="77">
        <v>836.64599999999996</v>
      </c>
      <c r="J128" s="77">
        <v>68.984777350000002</v>
      </c>
      <c r="K128" s="62">
        <v>1.4335</v>
      </c>
      <c r="L128" s="61">
        <v>81624</v>
      </c>
      <c r="M128" s="62">
        <v>3615.253964</v>
      </c>
      <c r="N128" s="62">
        <v>91.629397366877853</v>
      </c>
      <c r="O128" s="61">
        <v>4.9000000000000004</v>
      </c>
      <c r="P128" s="61">
        <v>59474</v>
      </c>
      <c r="Q128" s="61">
        <v>7836.0604853204004</v>
      </c>
      <c r="R128" s="62">
        <v>84.339898943717827</v>
      </c>
      <c r="S128" s="61">
        <v>29.414999999999999</v>
      </c>
      <c r="T128" s="61">
        <v>10139</v>
      </c>
      <c r="U128" s="61">
        <v>8376.6205750000008</v>
      </c>
      <c r="V128" s="62">
        <v>84.492021736337477</v>
      </c>
      <c r="W128" s="61">
        <v>5.5460000000000003</v>
      </c>
      <c r="X128" s="61">
        <v>5233</v>
      </c>
      <c r="Y128" s="61">
        <v>1019.545</v>
      </c>
      <c r="Z128" s="62">
        <v>77.731236476013393</v>
      </c>
      <c r="AA128" s="61">
        <v>4.3586</v>
      </c>
      <c r="AB128" s="61">
        <v>5108</v>
      </c>
      <c r="AC128" s="61">
        <v>585.98736589999999</v>
      </c>
      <c r="AD128" s="62">
        <v>85.897205862328136</v>
      </c>
      <c r="AE128" s="61">
        <v>1584.72</v>
      </c>
      <c r="AF128" s="61">
        <v>56868</v>
      </c>
      <c r="AG128" s="61">
        <v>1843635.3469414259</v>
      </c>
      <c r="AH128" s="62">
        <v>79.593417059827587</v>
      </c>
      <c r="AI128" s="61">
        <v>1.6044</v>
      </c>
      <c r="AJ128" s="61">
        <v>15459</v>
      </c>
      <c r="AK128" s="61">
        <v>672.70671830000003</v>
      </c>
      <c r="AL128" s="62">
        <v>72.998830954236638</v>
      </c>
      <c r="AM128" s="61">
        <v>149.41299000000001</v>
      </c>
      <c r="AN128" s="61">
        <v>9965</v>
      </c>
      <c r="AO128" s="61">
        <v>17850.379990000001</v>
      </c>
      <c r="AP128" s="62">
        <v>70.991851756545032</v>
      </c>
      <c r="AQ128" s="61">
        <v>121.40900000000001</v>
      </c>
      <c r="AR128" s="61">
        <v>40218</v>
      </c>
      <c r="AS128" s="61">
        <v>76427.246079999997</v>
      </c>
      <c r="AT128" s="62">
        <v>71.849797065958342</v>
      </c>
      <c r="AU128" s="61">
        <v>6.6581999999999999</v>
      </c>
      <c r="AV128" s="61">
        <v>8827</v>
      </c>
      <c r="AW128" s="61">
        <v>1883.5619999999999</v>
      </c>
      <c r="AX128" s="62">
        <v>85.285915237481049</v>
      </c>
      <c r="AY128" s="61">
        <v>1.342281879</v>
      </c>
      <c r="AZ128" s="61">
        <v>17894</v>
      </c>
      <c r="BA128" s="61">
        <v>495.55399999999997</v>
      </c>
      <c r="BB128" s="62">
        <v>76.380331497037872</v>
      </c>
      <c r="BC128" s="61">
        <v>1.3652</v>
      </c>
      <c r="BD128" s="61">
        <v>29431</v>
      </c>
      <c r="BE128" s="61">
        <v>810.42600000000004</v>
      </c>
      <c r="BF128" s="62">
        <v>81.667582594319882</v>
      </c>
      <c r="BG128" s="61">
        <v>102.83</v>
      </c>
      <c r="BH128" s="61">
        <v>125537</v>
      </c>
      <c r="BI128" s="61">
        <v>501706.9</v>
      </c>
      <c r="BJ128" s="62">
        <v>106.49624752220812</v>
      </c>
      <c r="BK128" s="61">
        <v>6.319</v>
      </c>
      <c r="BL128" s="61">
        <v>4360</v>
      </c>
      <c r="BM128" s="61">
        <v>963.12400000000002</v>
      </c>
      <c r="BN128" s="62">
        <v>65.763911305940113</v>
      </c>
      <c r="BO128" s="61">
        <v>1.1505000000000001</v>
      </c>
      <c r="BP128" s="61">
        <v>7168</v>
      </c>
      <c r="BQ128" s="61">
        <v>404.1960512</v>
      </c>
      <c r="BR128" s="62">
        <v>94.317128791581212</v>
      </c>
    </row>
    <row r="129" spans="1:70">
      <c r="A129" s="62">
        <v>1996</v>
      </c>
      <c r="B129" s="61">
        <v>5744832</v>
      </c>
      <c r="C129" s="62">
        <v>1</v>
      </c>
      <c r="D129" s="61">
        <v>269944</v>
      </c>
      <c r="E129" s="62">
        <v>8100.2</v>
      </c>
      <c r="F129" s="62">
        <v>82.097196036847066</v>
      </c>
      <c r="G129" s="19">
        <v>0.64102564100000003</v>
      </c>
      <c r="H129" s="77">
        <v>58164.423000000003</v>
      </c>
      <c r="I129" s="77">
        <v>892.9</v>
      </c>
      <c r="J129" s="77">
        <v>71.793321430000006</v>
      </c>
      <c r="K129" s="62">
        <v>1.5548</v>
      </c>
      <c r="L129" s="61">
        <v>81861</v>
      </c>
      <c r="M129" s="62">
        <v>3669.489129</v>
      </c>
      <c r="N129" s="62">
        <v>92.086606682827593</v>
      </c>
      <c r="O129" s="61">
        <v>5.2370000000000001</v>
      </c>
      <c r="P129" s="61">
        <v>59680</v>
      </c>
      <c r="Q129" s="61">
        <v>8050.4736090802999</v>
      </c>
      <c r="R129" s="62">
        <v>85.69444876797175</v>
      </c>
      <c r="S129" s="61">
        <v>32.005000000000003</v>
      </c>
      <c r="T129" s="61">
        <v>10159</v>
      </c>
      <c r="U129" s="61">
        <v>8527.6531610000002</v>
      </c>
      <c r="V129" s="62">
        <v>85.031850616751242</v>
      </c>
      <c r="W129" s="61">
        <v>5.9444999999999997</v>
      </c>
      <c r="X129" s="61">
        <v>5263</v>
      </c>
      <c r="Y129" s="61">
        <v>1069.4880000000001</v>
      </c>
      <c r="Z129" s="62">
        <v>79.624548917056785</v>
      </c>
      <c r="AA129" s="61">
        <v>4.6439000000000004</v>
      </c>
      <c r="AB129" s="61">
        <v>5125</v>
      </c>
      <c r="AC129" s="61">
        <v>606.82120380000003</v>
      </c>
      <c r="AD129" s="62">
        <v>85.751950126013753</v>
      </c>
      <c r="AE129" s="61">
        <v>1530.5699</v>
      </c>
      <c r="AF129" s="61">
        <v>56884</v>
      </c>
      <c r="AG129" s="61">
        <v>1954001.6050857382</v>
      </c>
      <c r="AH129" s="62">
        <v>83.567718123684514</v>
      </c>
      <c r="AI129" s="61">
        <v>1.7436</v>
      </c>
      <c r="AJ129" s="61">
        <v>15530</v>
      </c>
      <c r="AK129" s="61">
        <v>704.64729109999996</v>
      </c>
      <c r="AL129" s="62">
        <v>73.875889568360094</v>
      </c>
      <c r="AM129" s="61">
        <v>156.38498999999999</v>
      </c>
      <c r="AN129" s="61">
        <v>10003</v>
      </c>
      <c r="AO129" s="61">
        <v>18915.752960000002</v>
      </c>
      <c r="AP129" s="62">
        <v>72.517926605116571</v>
      </c>
      <c r="AQ129" s="61">
        <v>131.27500000000001</v>
      </c>
      <c r="AR129" s="61">
        <v>40386</v>
      </c>
      <c r="AS129" s="61">
        <v>81195.036909999995</v>
      </c>
      <c r="AT129" s="62">
        <v>74.335038935430447</v>
      </c>
      <c r="AU129" s="61">
        <v>6.8710000000000004</v>
      </c>
      <c r="AV129" s="61">
        <v>8841</v>
      </c>
      <c r="AW129" s="61">
        <v>1932.0250000000001</v>
      </c>
      <c r="AX129" s="62">
        <v>86.32178288340306</v>
      </c>
      <c r="AY129" s="61">
        <v>1.2554926390000001</v>
      </c>
      <c r="AZ129" s="61">
        <v>18102</v>
      </c>
      <c r="BA129" s="61">
        <v>528.96</v>
      </c>
      <c r="BB129" s="62">
        <v>78.540699125803883</v>
      </c>
      <c r="BC129" s="61">
        <v>1.3695999999999999</v>
      </c>
      <c r="BD129" s="61">
        <v>29740</v>
      </c>
      <c r="BE129" s="61">
        <v>836.86400000000003</v>
      </c>
      <c r="BF129" s="62">
        <v>83.142983547534328</v>
      </c>
      <c r="BG129" s="61">
        <v>116</v>
      </c>
      <c r="BH129" s="61">
        <v>125812</v>
      </c>
      <c r="BI129" s="61">
        <v>511934.8</v>
      </c>
      <c r="BJ129" s="62">
        <v>105.97708694305639</v>
      </c>
      <c r="BK129" s="61">
        <v>6.4424999999999999</v>
      </c>
      <c r="BL129" s="61">
        <v>4382</v>
      </c>
      <c r="BM129" s="61">
        <v>1054.6569999999999</v>
      </c>
      <c r="BN129" s="62">
        <v>68.506720702982761</v>
      </c>
      <c r="BO129" s="61">
        <v>1.3464</v>
      </c>
      <c r="BP129" s="61">
        <v>7199</v>
      </c>
      <c r="BQ129" s="61">
        <v>407.4723118</v>
      </c>
      <c r="BR129" s="62">
        <v>94.487005703368794</v>
      </c>
    </row>
    <row r="130" spans="1:70">
      <c r="A130" s="62">
        <v>1997</v>
      </c>
      <c r="B130" s="61">
        <v>5824912</v>
      </c>
      <c r="C130" s="62">
        <v>1</v>
      </c>
      <c r="D130" s="61">
        <v>273203</v>
      </c>
      <c r="E130" s="62">
        <v>8608.5</v>
      </c>
      <c r="F130" s="62">
        <v>83.462105108641381</v>
      </c>
      <c r="G130" s="19">
        <v>0.60975609799999997</v>
      </c>
      <c r="H130" s="77">
        <v>58314.288</v>
      </c>
      <c r="I130" s="77">
        <v>938.85500000000002</v>
      </c>
      <c r="J130" s="77">
        <v>73.199246529999996</v>
      </c>
      <c r="K130" s="62">
        <v>1.7921</v>
      </c>
      <c r="L130" s="61">
        <v>81980</v>
      </c>
      <c r="M130" s="62">
        <v>3746.5488310000001</v>
      </c>
      <c r="N130" s="62">
        <v>92.35324018956392</v>
      </c>
      <c r="O130" s="61">
        <v>5.9881000000000002</v>
      </c>
      <c r="P130" s="61">
        <v>59887</v>
      </c>
      <c r="Q130" s="61">
        <v>8313.6749122249003</v>
      </c>
      <c r="R130" s="62">
        <v>86.545000214179097</v>
      </c>
      <c r="S130" s="61">
        <v>36.92</v>
      </c>
      <c r="T130" s="61">
        <v>10183</v>
      </c>
      <c r="U130" s="61">
        <v>8923.26656</v>
      </c>
      <c r="V130" s="62">
        <v>86.096293834076903</v>
      </c>
      <c r="W130" s="61">
        <v>6.8259999999999996</v>
      </c>
      <c r="X130" s="61">
        <v>5285</v>
      </c>
      <c r="Y130" s="61">
        <v>1125.6410000000001</v>
      </c>
      <c r="Z130" s="62">
        <v>81.623142691213147</v>
      </c>
      <c r="AA130" s="61">
        <v>5.4207000000000001</v>
      </c>
      <c r="AB130" s="61">
        <v>5140</v>
      </c>
      <c r="AC130" s="61">
        <v>658.41824870000005</v>
      </c>
      <c r="AD130" s="62">
        <v>87.672833458738864</v>
      </c>
      <c r="AE130" s="61">
        <v>1759.1899000000001</v>
      </c>
      <c r="AF130" s="61">
        <v>56914</v>
      </c>
      <c r="AG130" s="61">
        <v>2041479.9810935515</v>
      </c>
      <c r="AH130" s="62">
        <v>84.513463136349969</v>
      </c>
      <c r="AI130" s="61">
        <v>2.0171999999999999</v>
      </c>
      <c r="AJ130" s="61">
        <v>15611</v>
      </c>
      <c r="AK130" s="61">
        <v>754.19109930000002</v>
      </c>
      <c r="AL130" s="62">
        <v>75.838643184642024</v>
      </c>
      <c r="AM130" s="61">
        <v>183.32599999999999</v>
      </c>
      <c r="AN130" s="61">
        <v>10048</v>
      </c>
      <c r="AO130" s="61">
        <v>20520.716230000002</v>
      </c>
      <c r="AP130" s="62">
        <v>75.414133167956805</v>
      </c>
      <c r="AQ130" s="61">
        <v>151.702</v>
      </c>
      <c r="AR130" s="61">
        <v>40556</v>
      </c>
      <c r="AS130" s="61">
        <v>86196.100909999994</v>
      </c>
      <c r="AT130" s="62">
        <v>76.035629933771787</v>
      </c>
      <c r="AU130" s="61">
        <v>7.8769999999999998</v>
      </c>
      <c r="AV130" s="61">
        <v>8846</v>
      </c>
      <c r="AW130" s="61">
        <v>2019.261</v>
      </c>
      <c r="AX130" s="62">
        <v>88.161356242394916</v>
      </c>
      <c r="AY130" s="61">
        <v>1.532097418</v>
      </c>
      <c r="AZ130" s="61">
        <v>18279</v>
      </c>
      <c r="BA130" s="61">
        <v>556.57299999999998</v>
      </c>
      <c r="BB130" s="62">
        <v>79.184800332762734</v>
      </c>
      <c r="BC130" s="61">
        <v>1.4291</v>
      </c>
      <c r="BD130" s="61">
        <v>30039</v>
      </c>
      <c r="BE130" s="61">
        <v>882.73299999999995</v>
      </c>
      <c r="BF130" s="62">
        <v>84.188011021574809</v>
      </c>
      <c r="BG130" s="61">
        <v>129.94999999999999</v>
      </c>
      <c r="BH130" s="61">
        <v>126112</v>
      </c>
      <c r="BI130" s="61">
        <v>523198.3</v>
      </c>
      <c r="BJ130" s="62">
        <v>106.84781920309534</v>
      </c>
      <c r="BK130" s="61">
        <v>7.3156999999999996</v>
      </c>
      <c r="BL130" s="61">
        <v>4406</v>
      </c>
      <c r="BM130" s="61">
        <v>1141.3240000000001</v>
      </c>
      <c r="BN130" s="62">
        <v>70.317599192486739</v>
      </c>
      <c r="BO130" s="61">
        <v>1.4553</v>
      </c>
      <c r="BP130" s="61">
        <v>7217</v>
      </c>
      <c r="BQ130" s="61">
        <v>415.86536109999997</v>
      </c>
      <c r="BR130" s="62">
        <v>94.469154302660414</v>
      </c>
    </row>
    <row r="131" spans="1:70">
      <c r="A131" s="62">
        <v>1998</v>
      </c>
      <c r="B131" s="61">
        <v>5903798</v>
      </c>
      <c r="C131" s="62">
        <v>1</v>
      </c>
      <c r="D131" s="61">
        <v>276417</v>
      </c>
      <c r="E131" s="62">
        <v>9089.2000000000007</v>
      </c>
      <c r="F131" s="62">
        <v>84.562605792486295</v>
      </c>
      <c r="G131" s="19">
        <v>0.602409639</v>
      </c>
      <c r="H131" s="77">
        <v>58474.974000000002</v>
      </c>
      <c r="I131" s="77">
        <v>980.30799999999999</v>
      </c>
      <c r="J131" s="77">
        <v>74.067850519999993</v>
      </c>
      <c r="K131" s="62">
        <v>1.673</v>
      </c>
      <c r="L131" s="61">
        <v>81993</v>
      </c>
      <c r="M131" s="62">
        <v>3843.949165</v>
      </c>
      <c r="N131" s="62">
        <v>92.867951176883594</v>
      </c>
      <c r="O131" s="61">
        <v>5.6220999999999997</v>
      </c>
      <c r="P131" s="61">
        <v>60103</v>
      </c>
      <c r="Q131" s="61">
        <v>8682.5833579409991</v>
      </c>
      <c r="R131" s="62">
        <v>87.312879114095594</v>
      </c>
      <c r="S131" s="61">
        <v>34.5745</v>
      </c>
      <c r="T131" s="61">
        <v>10205</v>
      </c>
      <c r="U131" s="61">
        <v>9085.7960170000006</v>
      </c>
      <c r="V131" s="62">
        <v>86.010783359781499</v>
      </c>
      <c r="W131" s="61">
        <v>6.3864999999999998</v>
      </c>
      <c r="X131" s="61">
        <v>5304</v>
      </c>
      <c r="Y131" s="61">
        <v>1163.616</v>
      </c>
      <c r="Z131" s="62">
        <v>82.877242674638879</v>
      </c>
      <c r="AA131" s="61">
        <v>5.0960000000000001</v>
      </c>
      <c r="AB131" s="61">
        <v>5153</v>
      </c>
      <c r="AC131" s="61">
        <v>715.75886890000004</v>
      </c>
      <c r="AD131" s="62">
        <v>90.591361423891669</v>
      </c>
      <c r="AE131" s="61">
        <v>1653.1</v>
      </c>
      <c r="AF131" s="61">
        <v>56930</v>
      </c>
      <c r="AG131" s="61">
        <v>2126180.8566503739</v>
      </c>
      <c r="AH131" s="62">
        <v>85.449940226273725</v>
      </c>
      <c r="AI131" s="61">
        <v>1.8888</v>
      </c>
      <c r="AJ131" s="61">
        <v>15707</v>
      </c>
      <c r="AK131" s="61">
        <v>798.76554139999996</v>
      </c>
      <c r="AL131" s="62">
        <v>77.2671276829698</v>
      </c>
      <c r="AM131" s="61">
        <v>171.82899</v>
      </c>
      <c r="AN131" s="61">
        <v>10099</v>
      </c>
      <c r="AO131" s="61">
        <v>22330.726060000001</v>
      </c>
      <c r="AP131" s="62">
        <v>78.236943888126603</v>
      </c>
      <c r="AQ131" s="61">
        <v>142.60699</v>
      </c>
      <c r="AR131" s="61">
        <v>40724</v>
      </c>
      <c r="AS131" s="61">
        <v>92184.832209999993</v>
      </c>
      <c r="AT131" s="62">
        <v>77.696785222497539</v>
      </c>
      <c r="AU131" s="61">
        <v>8.0609999999999999</v>
      </c>
      <c r="AV131" s="61">
        <v>8851</v>
      </c>
      <c r="AW131" s="61">
        <v>2121.0369999999998</v>
      </c>
      <c r="AX131" s="62">
        <v>89.329817830006235</v>
      </c>
      <c r="AY131" s="61">
        <v>1.628929767</v>
      </c>
      <c r="AZ131" s="61">
        <v>18473</v>
      </c>
      <c r="BA131" s="61">
        <v>588.67899999999997</v>
      </c>
      <c r="BB131" s="62">
        <v>79.587501602731919</v>
      </c>
      <c r="BC131" s="61">
        <v>1.5305</v>
      </c>
      <c r="BD131" s="61">
        <v>30297</v>
      </c>
      <c r="BE131" s="61">
        <v>914.97299999999996</v>
      </c>
      <c r="BF131" s="62">
        <v>84.013479381891173</v>
      </c>
      <c r="BG131" s="61">
        <v>115.6</v>
      </c>
      <c r="BH131" s="61">
        <v>126451</v>
      </c>
      <c r="BI131" s="61">
        <v>512438.6</v>
      </c>
      <c r="BJ131" s="62">
        <v>106.50996326366166</v>
      </c>
      <c r="BK131" s="61">
        <v>7.6</v>
      </c>
      <c r="BL131" s="61">
        <v>4432</v>
      </c>
      <c r="BM131" s="61">
        <v>1163.192</v>
      </c>
      <c r="BN131" s="62">
        <v>69.777202144385171</v>
      </c>
      <c r="BO131" s="61">
        <v>1.3765000000000001</v>
      </c>
      <c r="BP131" s="61">
        <v>7238</v>
      </c>
      <c r="BQ131" s="61">
        <v>427.20809009999999</v>
      </c>
      <c r="BR131" s="62">
        <v>94.546504147332428</v>
      </c>
    </row>
    <row r="132" spans="1:70">
      <c r="A132" s="62">
        <v>1999</v>
      </c>
      <c r="B132" s="61">
        <v>5981998</v>
      </c>
      <c r="C132" s="62">
        <v>1</v>
      </c>
      <c r="D132" s="61">
        <v>279609</v>
      </c>
      <c r="E132" s="62">
        <v>9660.6</v>
      </c>
      <c r="F132" s="62">
        <v>86.018266642448822</v>
      </c>
      <c r="G132" s="19">
        <v>0.617283951</v>
      </c>
      <c r="H132" s="77">
        <v>58684.421000000002</v>
      </c>
      <c r="I132" s="77">
        <v>1021.205</v>
      </c>
      <c r="J132" s="77">
        <v>74.705025590000005</v>
      </c>
      <c r="K132" s="62">
        <v>1.946874378</v>
      </c>
      <c r="L132" s="61">
        <v>82046</v>
      </c>
      <c r="M132" s="62">
        <v>3903.7584470000002</v>
      </c>
      <c r="N132" s="62">
        <v>92.450451537454171</v>
      </c>
      <c r="O132" s="61">
        <v>6.5295341429424649</v>
      </c>
      <c r="P132" s="61">
        <v>60408</v>
      </c>
      <c r="Q132" s="61">
        <v>9228.8276139490008</v>
      </c>
      <c r="R132" s="62">
        <v>89.776662859591127</v>
      </c>
      <c r="S132" s="61">
        <v>40.155186143738803</v>
      </c>
      <c r="T132" s="61">
        <v>10228</v>
      </c>
      <c r="U132" s="61">
        <v>9636.3953120000006</v>
      </c>
      <c r="V132" s="62">
        <v>88.493494803829549</v>
      </c>
      <c r="W132" s="61">
        <v>7.3987999999999996</v>
      </c>
      <c r="X132" s="61">
        <v>5322</v>
      </c>
      <c r="Y132" s="61">
        <v>1213.472</v>
      </c>
      <c r="Z132" s="62">
        <v>84.105027215116024</v>
      </c>
      <c r="AA132" s="61">
        <v>5.9185048775632101</v>
      </c>
      <c r="AB132" s="61">
        <v>5165</v>
      </c>
      <c r="AC132" s="61">
        <v>754.64988879999999</v>
      </c>
      <c r="AD132" s="62">
        <v>91.916553273499744</v>
      </c>
      <c r="AE132" s="61">
        <v>1927.4039418674101</v>
      </c>
      <c r="AF132" s="61">
        <v>56940</v>
      </c>
      <c r="AG132" s="61">
        <v>2270015.7594309999</v>
      </c>
      <c r="AH132" s="62">
        <v>88.705158632967454</v>
      </c>
      <c r="AI132" s="61">
        <v>2.1936193509854669</v>
      </c>
      <c r="AJ132" s="61">
        <v>15812</v>
      </c>
      <c r="AK132" s="61">
        <v>914.18264899999997</v>
      </c>
      <c r="AL132" s="62">
        <v>84.450944016322822</v>
      </c>
      <c r="AM132" s="61">
        <v>199.56400557435796</v>
      </c>
      <c r="AN132" s="61">
        <v>10156</v>
      </c>
      <c r="AO132" s="61">
        <v>23985.49828</v>
      </c>
      <c r="AP132" s="62">
        <v>80.743547741170886</v>
      </c>
      <c r="AQ132" s="61">
        <v>165.62412900656977</v>
      </c>
      <c r="AR132" s="61">
        <v>40889</v>
      </c>
      <c r="AS132" s="61">
        <v>98885.861980000001</v>
      </c>
      <c r="AT132" s="62">
        <v>79.532500737184122</v>
      </c>
      <c r="AU132" s="61">
        <v>8.5250000000000004</v>
      </c>
      <c r="AV132" s="61">
        <v>8858</v>
      </c>
      <c r="AW132" s="61">
        <v>2237.8539999999998</v>
      </c>
      <c r="AX132" s="62">
        <v>90.165258226234329</v>
      </c>
      <c r="AY132" s="61">
        <v>1.5295197309999999</v>
      </c>
      <c r="AZ132" s="61">
        <v>18683</v>
      </c>
      <c r="BA132" s="61">
        <v>620.24300000000005</v>
      </c>
      <c r="BB132" s="62">
        <v>80.629255207219572</v>
      </c>
      <c r="BC132" s="61">
        <v>1.4433</v>
      </c>
      <c r="BD132" s="61">
        <v>30541</v>
      </c>
      <c r="BE132" s="61">
        <v>982.44100000000003</v>
      </c>
      <c r="BF132" s="62">
        <v>85.641777879557949</v>
      </c>
      <c r="BG132" s="61">
        <v>102.2</v>
      </c>
      <c r="BH132" s="61">
        <v>126689</v>
      </c>
      <c r="BI132" s="61">
        <v>504903.2</v>
      </c>
      <c r="BJ132" s="62">
        <v>105.17788732507928</v>
      </c>
      <c r="BK132" s="61">
        <v>8.0395000000000003</v>
      </c>
      <c r="BL132" s="61">
        <v>4462</v>
      </c>
      <c r="BM132" s="61">
        <v>1265.701</v>
      </c>
      <c r="BN132" s="62">
        <v>74.438688117517543</v>
      </c>
      <c r="BO132" s="61">
        <v>1.5995999999999999</v>
      </c>
      <c r="BP132" s="61">
        <v>7273</v>
      </c>
      <c r="BQ132" s="61">
        <v>434.89120179999998</v>
      </c>
      <c r="BR132" s="62">
        <v>94.998190459903967</v>
      </c>
    </row>
    <row r="133" spans="1:70">
      <c r="A133" s="62">
        <v>2000</v>
      </c>
      <c r="B133" s="61">
        <v>6059829</v>
      </c>
      <c r="C133" s="62">
        <v>1</v>
      </c>
      <c r="D133" s="61">
        <v>282738</v>
      </c>
      <c r="E133" s="62">
        <v>10284.799999999999</v>
      </c>
      <c r="F133" s="62">
        <v>88.306815647526932</v>
      </c>
      <c r="G133" s="19">
        <v>0.65789473700000001</v>
      </c>
      <c r="H133" s="77">
        <v>58886.021000000001</v>
      </c>
      <c r="I133" s="77">
        <v>1080.8630000000001</v>
      </c>
      <c r="J133" s="77">
        <v>76.215011390000001</v>
      </c>
      <c r="K133" s="62">
        <v>2.10191295</v>
      </c>
      <c r="L133" s="61">
        <v>82157</v>
      </c>
      <c r="M133" s="62">
        <v>4005.402932</v>
      </c>
      <c r="N133" s="62">
        <v>91.906112279787621</v>
      </c>
      <c r="O133" s="61">
        <v>7.0495110155830192</v>
      </c>
      <c r="P133" s="61">
        <v>60819</v>
      </c>
      <c r="Q133" s="61">
        <v>9750.5161196619993</v>
      </c>
      <c r="R133" s="62">
        <v>90.973219515305033</v>
      </c>
      <c r="S133" s="61">
        <v>43.352928533046743</v>
      </c>
      <c r="T133" s="61">
        <v>10253</v>
      </c>
      <c r="U133" s="61">
        <v>10188.12412</v>
      </c>
      <c r="V133" s="62">
        <v>90.080000042855801</v>
      </c>
      <c r="W133" s="61">
        <v>8.0205000000000002</v>
      </c>
      <c r="X133" s="61">
        <v>5340</v>
      </c>
      <c r="Y133" s="61">
        <v>1293.9639999999999</v>
      </c>
      <c r="Z133" s="62">
        <v>86.827109401716413</v>
      </c>
      <c r="AA133" s="61">
        <v>6.3898226759806551</v>
      </c>
      <c r="AB133" s="61">
        <v>5176</v>
      </c>
      <c r="AC133" s="61">
        <v>810.17111550000004</v>
      </c>
      <c r="AD133" s="62">
        <v>93.952501926602338</v>
      </c>
      <c r="AE133" s="61">
        <v>2080.8919935518538</v>
      </c>
      <c r="AF133" s="61">
        <v>56966</v>
      </c>
      <c r="AG133" s="61">
        <v>2318348.9560000002</v>
      </c>
      <c r="AH133" s="62">
        <v>87.113060438369871</v>
      </c>
      <c r="AI133" s="61">
        <v>2.3683073616335304</v>
      </c>
      <c r="AJ133" s="61">
        <v>15926</v>
      </c>
      <c r="AK133" s="61">
        <v>987.39650630000006</v>
      </c>
      <c r="AL133" s="62">
        <v>87.806050380330376</v>
      </c>
      <c r="AM133" s="61">
        <v>215.45620634067703</v>
      </c>
      <c r="AN133" s="61">
        <v>10228</v>
      </c>
      <c r="AO133" s="61">
        <v>25755.181759999999</v>
      </c>
      <c r="AP133" s="62">
        <v>83.247040220844539</v>
      </c>
      <c r="AQ133" s="61">
        <v>178.81354110693175</v>
      </c>
      <c r="AR133" s="61">
        <v>41072</v>
      </c>
      <c r="AS133" s="61">
        <v>107526.9525</v>
      </c>
      <c r="AT133" s="62">
        <v>82.140880693670539</v>
      </c>
      <c r="AU133" s="61">
        <v>9.5350000000000001</v>
      </c>
      <c r="AV133" s="61">
        <v>8872</v>
      </c>
      <c r="AW133" s="61">
        <v>2380.3580000000002</v>
      </c>
      <c r="AX133" s="62">
        <v>91.92025573035481</v>
      </c>
      <c r="AY133" s="61">
        <v>1.8050541520000001</v>
      </c>
      <c r="AZ133" s="61">
        <v>18902</v>
      </c>
      <c r="BA133" s="61">
        <v>660.72799999999995</v>
      </c>
      <c r="BB133" s="62">
        <v>84.273826949520739</v>
      </c>
      <c r="BC133" s="61">
        <v>1.5002</v>
      </c>
      <c r="BD133" s="61">
        <v>30823</v>
      </c>
      <c r="BE133" s="61">
        <v>1075.566</v>
      </c>
      <c r="BF133" s="62">
        <v>89.181995826674694</v>
      </c>
      <c r="BG133" s="61">
        <v>114.9</v>
      </c>
      <c r="BH133" s="61">
        <v>126933</v>
      </c>
      <c r="BI133" s="61">
        <v>509860</v>
      </c>
      <c r="BJ133" s="62">
        <v>103.15388610754567</v>
      </c>
      <c r="BK133" s="61">
        <v>8.8484999999999996</v>
      </c>
      <c r="BL133" s="61">
        <v>4492</v>
      </c>
      <c r="BM133" s="61">
        <v>1507.886</v>
      </c>
      <c r="BN133" s="62">
        <v>85.816701625387196</v>
      </c>
      <c r="BO133" s="61">
        <v>1.6365000000000001</v>
      </c>
      <c r="BP133" s="61">
        <v>7314</v>
      </c>
      <c r="BQ133" s="61">
        <v>459.02874389999999</v>
      </c>
      <c r="BR133" s="62">
        <v>96.78950962193592</v>
      </c>
    </row>
    <row r="134" spans="1:70">
      <c r="A134" s="62">
        <v>2001</v>
      </c>
      <c r="B134" s="61">
        <v>6136888</v>
      </c>
      <c r="C134" s="62">
        <v>1</v>
      </c>
      <c r="D134" s="61">
        <v>285550</v>
      </c>
      <c r="E134" s="62">
        <v>10621.8</v>
      </c>
      <c r="F134" s="62">
        <v>90.52564935195646</v>
      </c>
      <c r="G134" s="19">
        <v>0.69444444400000005</v>
      </c>
      <c r="H134" s="77">
        <v>59112.978000000003</v>
      </c>
      <c r="I134" s="77">
        <v>1120.575</v>
      </c>
      <c r="J134" s="77">
        <v>76.918351200000004</v>
      </c>
      <c r="K134" s="62">
        <v>2.2192556450000001</v>
      </c>
      <c r="L134" s="61">
        <v>82295</v>
      </c>
      <c r="M134" s="62">
        <v>4116.846125</v>
      </c>
      <c r="N134" s="62">
        <v>93.253598028538448</v>
      </c>
      <c r="O134" s="61">
        <v>7.4430613865879947</v>
      </c>
      <c r="P134" s="61">
        <v>61259</v>
      </c>
      <c r="Q134" s="61">
        <v>10139.327415885</v>
      </c>
      <c r="R134" s="62">
        <v>92.669954724772566</v>
      </c>
      <c r="S134" s="61">
        <v>45.773175990014749</v>
      </c>
      <c r="T134" s="61">
        <v>10289</v>
      </c>
      <c r="U134" s="61">
        <v>10480.30602</v>
      </c>
      <c r="V134" s="62">
        <v>91.691289827896384</v>
      </c>
      <c r="W134" s="61">
        <v>8.4094999999999995</v>
      </c>
      <c r="X134" s="61">
        <v>5359</v>
      </c>
      <c r="Y134" s="61">
        <v>1335.61</v>
      </c>
      <c r="Z134" s="62">
        <v>88.972370820437604</v>
      </c>
      <c r="AA134" s="61">
        <v>6.7465448768864178</v>
      </c>
      <c r="AB134" s="61">
        <v>5188</v>
      </c>
      <c r="AC134" s="61">
        <v>858.78340400000002</v>
      </c>
      <c r="AD134" s="62">
        <v>97.021731887886958</v>
      </c>
      <c r="AE134" s="61">
        <v>2197.0611596505164</v>
      </c>
      <c r="AF134" s="61">
        <v>56998</v>
      </c>
      <c r="AG134" s="61">
        <v>2431199.4778</v>
      </c>
      <c r="AH134" s="62">
        <v>89.266844590011956</v>
      </c>
      <c r="AI134" s="61">
        <v>2.5005219562010668</v>
      </c>
      <c r="AJ134" s="61">
        <v>16046</v>
      </c>
      <c r="AK134" s="61">
        <v>1050.499742</v>
      </c>
      <c r="AL134" s="62">
        <v>91.671762586055294</v>
      </c>
      <c r="AM134" s="61">
        <v>227.48439804833768</v>
      </c>
      <c r="AN134" s="61">
        <v>10300</v>
      </c>
      <c r="AO134" s="61">
        <v>27230.973269999999</v>
      </c>
      <c r="AP134" s="62">
        <v>86.229601275670007</v>
      </c>
      <c r="AQ134" s="61">
        <v>188.79609667536593</v>
      </c>
      <c r="AR134" s="61">
        <v>41359</v>
      </c>
      <c r="AS134" s="61">
        <v>116391.6658</v>
      </c>
      <c r="AT134" s="62">
        <v>85.344824461722098</v>
      </c>
      <c r="AU134" s="61">
        <v>10.6675</v>
      </c>
      <c r="AV134" s="61">
        <v>8896</v>
      </c>
      <c r="AW134" s="61">
        <v>2478.13</v>
      </c>
      <c r="AX134" s="62">
        <v>94.680387379189227</v>
      </c>
      <c r="AY134" s="61">
        <v>1.9584802189999999</v>
      </c>
      <c r="AZ134" s="61">
        <v>19144</v>
      </c>
      <c r="BA134" s="61">
        <v>705.221</v>
      </c>
      <c r="BB134" s="62">
        <v>86.717812432475242</v>
      </c>
      <c r="BC134" s="61">
        <v>1.5926</v>
      </c>
      <c r="BD134" s="61">
        <v>31150</v>
      </c>
      <c r="BE134" s="61">
        <v>1107.4590000000001</v>
      </c>
      <c r="BF134" s="62">
        <v>90.184098911539081</v>
      </c>
      <c r="BG134" s="61">
        <v>131.80000000000001</v>
      </c>
      <c r="BH134" s="61">
        <v>127234</v>
      </c>
      <c r="BI134" s="61">
        <v>505543.2</v>
      </c>
      <c r="BJ134" s="62">
        <v>101.87054738902168</v>
      </c>
      <c r="BK134" s="61">
        <v>9.0115999999999996</v>
      </c>
      <c r="BL134" s="61">
        <v>4514</v>
      </c>
      <c r="BM134" s="61">
        <v>1564.585</v>
      </c>
      <c r="BN134" s="62">
        <v>87.306401150419774</v>
      </c>
      <c r="BO134" s="61">
        <v>1.6773</v>
      </c>
      <c r="BP134" s="61">
        <v>7360</v>
      </c>
      <c r="BQ134" s="61">
        <v>470.40957550000002</v>
      </c>
      <c r="BR134" s="62">
        <v>98.05634326579181</v>
      </c>
    </row>
    <row r="135" spans="1:70">
      <c r="A135" s="62">
        <v>2002</v>
      </c>
      <c r="B135" s="61">
        <v>6214073</v>
      </c>
      <c r="C135" s="62">
        <v>1</v>
      </c>
      <c r="D135" s="61">
        <v>288212</v>
      </c>
      <c r="E135" s="62">
        <v>10977.5</v>
      </c>
      <c r="F135" s="62">
        <v>92.088636470685898</v>
      </c>
      <c r="G135" s="19">
        <v>0.66666666699999999</v>
      </c>
      <c r="H135" s="77">
        <v>59365.642999999996</v>
      </c>
      <c r="I135" s="77">
        <v>1172.652</v>
      </c>
      <c r="J135" s="77">
        <v>78.60857068</v>
      </c>
      <c r="K135" s="62">
        <v>1.865004291</v>
      </c>
      <c r="L135" s="61">
        <v>82434</v>
      </c>
      <c r="M135" s="62">
        <v>4177.1639230000001</v>
      </c>
      <c r="N135" s="62">
        <v>94.540961428749114</v>
      </c>
      <c r="O135" s="61">
        <v>6.2549537522647087</v>
      </c>
      <c r="P135" s="61">
        <v>61702</v>
      </c>
      <c r="Q135" s="61">
        <v>10465.489570952001</v>
      </c>
      <c r="R135" s="62">
        <v>94.641466610138764</v>
      </c>
      <c r="S135" s="61">
        <v>38.466577667588446</v>
      </c>
      <c r="T135" s="61">
        <v>10335</v>
      </c>
      <c r="U135" s="61">
        <v>10835.98292</v>
      </c>
      <c r="V135" s="62">
        <v>93.395284056545592</v>
      </c>
      <c r="W135" s="61">
        <v>7.0822000000000003</v>
      </c>
      <c r="X135" s="61">
        <v>5376</v>
      </c>
      <c r="Y135" s="61">
        <v>1372.7370000000001</v>
      </c>
      <c r="Z135" s="62">
        <v>90.950235155444872</v>
      </c>
      <c r="AA135" s="61">
        <v>5.6696195289405935</v>
      </c>
      <c r="AB135" s="61">
        <v>5201</v>
      </c>
      <c r="AC135" s="61">
        <v>881.68635600000005</v>
      </c>
      <c r="AD135" s="62">
        <v>97.991389147087943</v>
      </c>
      <c r="AE135" s="61">
        <v>1846.3526270620771</v>
      </c>
      <c r="AF135" s="61">
        <v>57083</v>
      </c>
      <c r="AG135" s="61">
        <v>2520386.2944</v>
      </c>
      <c r="AH135" s="62">
        <v>91.781389012656334</v>
      </c>
      <c r="AI135" s="61">
        <v>2.1013731286354536</v>
      </c>
      <c r="AJ135" s="61">
        <v>16149</v>
      </c>
      <c r="AK135" s="61">
        <v>1089.736799</v>
      </c>
      <c r="AL135" s="62">
        <v>95.002938648686921</v>
      </c>
      <c r="AM135" s="61">
        <v>191.17192714789741</v>
      </c>
      <c r="AN135" s="61">
        <v>10356</v>
      </c>
      <c r="AO135" s="61">
        <v>28595.031139999999</v>
      </c>
      <c r="AP135" s="62">
        <v>90.032205974797876</v>
      </c>
      <c r="AQ135" s="61">
        <v>158.65929245732812</v>
      </c>
      <c r="AR135" s="61">
        <v>41947</v>
      </c>
      <c r="AS135" s="61">
        <v>124671.03320000001</v>
      </c>
      <c r="AT135" s="62">
        <v>88.963456066684955</v>
      </c>
      <c r="AU135" s="61">
        <v>8.8249999999999993</v>
      </c>
      <c r="AV135" s="61">
        <v>8925</v>
      </c>
      <c r="AW135" s="61">
        <v>2569.8760000000002</v>
      </c>
      <c r="AX135" s="62">
        <v>96.258541017477455</v>
      </c>
      <c r="AY135" s="61">
        <v>1.7661603669999999</v>
      </c>
      <c r="AZ135" s="61">
        <v>19361</v>
      </c>
      <c r="BA135" s="61">
        <v>753.38800000000003</v>
      </c>
      <c r="BB135" s="62">
        <v>89.743376274187611</v>
      </c>
      <c r="BC135" s="61">
        <v>1.5795999999999999</v>
      </c>
      <c r="BD135" s="61">
        <v>31489</v>
      </c>
      <c r="BE135" s="61">
        <v>1154.9490000000001</v>
      </c>
      <c r="BF135" s="62">
        <v>91.152864427853231</v>
      </c>
      <c r="BG135" s="61">
        <v>119.9</v>
      </c>
      <c r="BH135" s="61">
        <v>127503</v>
      </c>
      <c r="BI135" s="61">
        <v>499147</v>
      </c>
      <c r="BJ135" s="62">
        <v>100.46985694460795</v>
      </c>
      <c r="BK135" s="61">
        <v>6.9657</v>
      </c>
      <c r="BL135" s="61">
        <v>4539</v>
      </c>
      <c r="BM135" s="61">
        <v>1560.181</v>
      </c>
      <c r="BN135" s="62">
        <v>85.758438678042509</v>
      </c>
      <c r="BO135" s="61">
        <v>1.3868</v>
      </c>
      <c r="BP135" s="61">
        <v>7416</v>
      </c>
      <c r="BQ135" s="61">
        <v>469.57599920000001</v>
      </c>
      <c r="BR135" s="62">
        <v>97.452377273310248</v>
      </c>
    </row>
    <row r="136" spans="1:70">
      <c r="A136" s="62">
        <v>2003</v>
      </c>
      <c r="B136" s="61">
        <v>6290958</v>
      </c>
      <c r="C136" s="62">
        <v>1</v>
      </c>
      <c r="D136" s="61">
        <v>290700</v>
      </c>
      <c r="E136" s="62">
        <v>11510.7</v>
      </c>
      <c r="F136" s="62">
        <v>94.184481493696836</v>
      </c>
      <c r="G136" s="19">
        <v>0.60975609799999997</v>
      </c>
      <c r="H136" s="77">
        <v>59636.637999999999</v>
      </c>
      <c r="I136" s="77">
        <v>1242.4490000000001</v>
      </c>
      <c r="J136" s="77">
        <v>80.497230909999999</v>
      </c>
      <c r="K136" s="62">
        <v>1.5485589870000001</v>
      </c>
      <c r="L136" s="61">
        <v>82479</v>
      </c>
      <c r="M136" s="62">
        <v>4206.4231390000004</v>
      </c>
      <c r="N136" s="62">
        <v>95.385448375485723</v>
      </c>
      <c r="O136" s="61">
        <v>5.1936421219319078</v>
      </c>
      <c r="P136" s="61">
        <v>62136</v>
      </c>
      <c r="Q136" s="61">
        <v>10746.845927176999</v>
      </c>
      <c r="R136" s="62">
        <v>96.358537887411245</v>
      </c>
      <c r="S136" s="61">
        <v>31.939746634996041</v>
      </c>
      <c r="T136" s="61">
        <v>10378</v>
      </c>
      <c r="U136" s="61">
        <v>11139.94406</v>
      </c>
      <c r="V136" s="62">
        <v>95.14367737473826</v>
      </c>
      <c r="W136" s="61">
        <v>5.9576000000000002</v>
      </c>
      <c r="X136" s="61">
        <v>5391</v>
      </c>
      <c r="Y136" s="61">
        <v>1400.69</v>
      </c>
      <c r="Z136" s="62">
        <v>92.358408651573853</v>
      </c>
      <c r="AA136" s="61">
        <v>4.7076247030878866</v>
      </c>
      <c r="AB136" s="61">
        <v>5213</v>
      </c>
      <c r="AC136" s="61">
        <v>901.18835039999999</v>
      </c>
      <c r="AD136" s="62">
        <v>98.39804771413354</v>
      </c>
      <c r="AE136" s="61">
        <v>1533.0720506730008</v>
      </c>
      <c r="AF136" s="61">
        <v>57337</v>
      </c>
      <c r="AG136" s="61">
        <v>2605928.8744000001</v>
      </c>
      <c r="AH136" s="62">
        <v>94.912067363512364</v>
      </c>
      <c r="AI136" s="61">
        <v>1.7448218527315915</v>
      </c>
      <c r="AJ136" s="61">
        <v>16225</v>
      </c>
      <c r="AK136" s="61">
        <v>1116.5559490000001</v>
      </c>
      <c r="AL136" s="62">
        <v>97.052938137446347</v>
      </c>
      <c r="AM136" s="61">
        <v>158.73475851148061</v>
      </c>
      <c r="AN136" s="61">
        <v>10395</v>
      </c>
      <c r="AO136" s="61">
        <v>29302.10369</v>
      </c>
      <c r="AP136" s="62">
        <v>93.617182120046806</v>
      </c>
      <c r="AQ136" s="61">
        <v>131.73871733966746</v>
      </c>
      <c r="AR136" s="61">
        <v>42712</v>
      </c>
      <c r="AS136" s="61">
        <v>133686.49220000001</v>
      </c>
      <c r="AT136" s="62">
        <v>92.452540660331735</v>
      </c>
      <c r="AU136" s="61">
        <v>7.1891999999999996</v>
      </c>
      <c r="AV136" s="61">
        <v>8958</v>
      </c>
      <c r="AW136" s="61">
        <v>2677.4459999999999</v>
      </c>
      <c r="AX136" s="62">
        <v>98.616366504899716</v>
      </c>
      <c r="AY136" s="61">
        <v>1.3333333329999999</v>
      </c>
      <c r="AZ136" s="61">
        <v>19580</v>
      </c>
      <c r="BA136" s="61">
        <v>800.72</v>
      </c>
      <c r="BB136" s="62">
        <v>91.746375789967473</v>
      </c>
      <c r="BC136" s="61">
        <v>1.2924</v>
      </c>
      <c r="BD136" s="61">
        <v>31783</v>
      </c>
      <c r="BE136" s="61">
        <v>1214.6010000000001</v>
      </c>
      <c r="BF136" s="62">
        <v>94.012339945055672</v>
      </c>
      <c r="BG136" s="61">
        <v>107.1</v>
      </c>
      <c r="BH136" s="61">
        <v>127737</v>
      </c>
      <c r="BI136" s="61">
        <v>498854.8</v>
      </c>
      <c r="BJ136" s="62">
        <v>98.686090353536713</v>
      </c>
      <c r="BK136" s="61">
        <v>6.68</v>
      </c>
      <c r="BL136" s="61">
        <v>4565</v>
      </c>
      <c r="BM136" s="61">
        <v>1619.6130000000001</v>
      </c>
      <c r="BN136" s="62">
        <v>88.155227612822813</v>
      </c>
      <c r="BO136" s="61">
        <v>1.2369000000000001</v>
      </c>
      <c r="BP136" s="61">
        <v>7471</v>
      </c>
      <c r="BQ136" s="61">
        <v>474.407714</v>
      </c>
      <c r="BR136" s="62">
        <v>98.655403458756012</v>
      </c>
    </row>
    <row r="137" spans="1:70">
      <c r="A137" s="62">
        <v>2004</v>
      </c>
      <c r="B137" s="61">
        <v>6367788</v>
      </c>
      <c r="C137" s="62">
        <v>1</v>
      </c>
      <c r="D137" s="61">
        <v>293402</v>
      </c>
      <c r="E137" s="62">
        <v>12274.9</v>
      </c>
      <c r="F137" s="62">
        <v>96.883244305009995</v>
      </c>
      <c r="G137" s="19">
        <v>0.54644808700000003</v>
      </c>
      <c r="H137" s="77">
        <v>59950.322</v>
      </c>
      <c r="I137" s="77">
        <v>1304.874</v>
      </c>
      <c r="J137" s="77">
        <v>82.457222369999997</v>
      </c>
      <c r="K137" s="62">
        <v>1.435893106</v>
      </c>
      <c r="L137" s="61">
        <v>82462</v>
      </c>
      <c r="M137" s="62">
        <v>4435.0401080000001</v>
      </c>
      <c r="N137" s="62">
        <v>99.382742903832735</v>
      </c>
      <c r="O137" s="61">
        <v>4.8157771088760004</v>
      </c>
      <c r="P137" s="61">
        <v>62591</v>
      </c>
      <c r="Q137" s="61">
        <v>11204.873150083</v>
      </c>
      <c r="R137" s="62">
        <v>98.057828881489911</v>
      </c>
      <c r="S137" s="61">
        <v>29.61596064899787</v>
      </c>
      <c r="T137" s="61">
        <v>10423</v>
      </c>
      <c r="U137" s="61">
        <v>11750.165730000001</v>
      </c>
      <c r="V137" s="62">
        <v>97.813477409691174</v>
      </c>
      <c r="W137" s="61">
        <v>5.4676</v>
      </c>
      <c r="X137" s="61">
        <v>5405</v>
      </c>
      <c r="Y137" s="61">
        <v>1505.2</v>
      </c>
      <c r="Z137" s="62">
        <v>97.171332946394898</v>
      </c>
      <c r="AA137" s="61">
        <v>4.3651200352397037</v>
      </c>
      <c r="AB137" s="61">
        <v>5228</v>
      </c>
      <c r="AC137" s="61">
        <v>942.26145320000001</v>
      </c>
      <c r="AD137" s="62">
        <v>99.086282615738995</v>
      </c>
      <c r="AE137" s="61">
        <v>1421.5329270978636</v>
      </c>
      <c r="AF137" s="61">
        <v>57709</v>
      </c>
      <c r="AG137" s="61">
        <v>2715455.9840000002</v>
      </c>
      <c r="AH137" s="62">
        <v>98.094752616122221</v>
      </c>
      <c r="AI137" s="61">
        <v>1.6178768078702004</v>
      </c>
      <c r="AJ137" s="61">
        <v>16282</v>
      </c>
      <c r="AK137" s="61">
        <v>1154.609614</v>
      </c>
      <c r="AL137" s="62">
        <v>98.190743357130927</v>
      </c>
      <c r="AM137" s="61">
        <v>147.18596285147933</v>
      </c>
      <c r="AN137" s="61">
        <v>10420</v>
      </c>
      <c r="AO137" s="61">
        <v>30547.75549</v>
      </c>
      <c r="AP137" s="62">
        <v>96.783487834363669</v>
      </c>
      <c r="AQ137" s="61">
        <v>122.15402687027384</v>
      </c>
      <c r="AR137" s="61">
        <v>43456</v>
      </c>
      <c r="AS137" s="61">
        <v>143328.22810000001</v>
      </c>
      <c r="AT137" s="62">
        <v>95.870099891577212</v>
      </c>
      <c r="AU137" s="61">
        <v>6.6146000000000003</v>
      </c>
      <c r="AV137" s="61">
        <v>8994</v>
      </c>
      <c r="AW137" s="61">
        <v>2805.1149999999998</v>
      </c>
      <c r="AX137" s="62">
        <v>99.202253157268487</v>
      </c>
      <c r="AY137" s="61">
        <v>1.283697047</v>
      </c>
      <c r="AZ137" s="61">
        <v>19796</v>
      </c>
      <c r="BA137" s="61">
        <v>861.327</v>
      </c>
      <c r="BB137" s="62">
        <v>96.431658450467992</v>
      </c>
      <c r="BC137" s="61">
        <v>1.2036</v>
      </c>
      <c r="BD137" s="61">
        <v>32082</v>
      </c>
      <c r="BE137" s="61">
        <v>1290.1849999999999</v>
      </c>
      <c r="BF137" s="62">
        <v>97.207763323050017</v>
      </c>
      <c r="BG137" s="61">
        <v>104.12</v>
      </c>
      <c r="BH137" s="61">
        <v>127837</v>
      </c>
      <c r="BI137" s="61">
        <v>503725</v>
      </c>
      <c r="BJ137" s="62">
        <v>97.36293680122354</v>
      </c>
      <c r="BK137" s="61">
        <v>6.04</v>
      </c>
      <c r="BL137" s="61">
        <v>4592</v>
      </c>
      <c r="BM137" s="61">
        <v>1752.81</v>
      </c>
      <c r="BN137" s="62">
        <v>91.807670210692322</v>
      </c>
      <c r="BO137" s="61">
        <v>1.1315999999999999</v>
      </c>
      <c r="BP137" s="61">
        <v>7523</v>
      </c>
      <c r="BQ137" s="61">
        <v>488.748828</v>
      </c>
      <c r="BR137" s="62">
        <v>99.116267958445007</v>
      </c>
    </row>
    <row r="138" spans="1:70">
      <c r="A138" s="62">
        <v>2005</v>
      </c>
      <c r="B138" s="61">
        <v>6444636</v>
      </c>
      <c r="C138" s="62">
        <v>1</v>
      </c>
      <c r="D138" s="61">
        <v>296119</v>
      </c>
      <c r="E138" s="62">
        <v>13093.7</v>
      </c>
      <c r="F138" s="62">
        <v>100</v>
      </c>
      <c r="G138" s="19">
        <v>0.54945054900000001</v>
      </c>
      <c r="H138" s="77">
        <v>60413.243000000002</v>
      </c>
      <c r="I138" s="77">
        <v>1379.4570000000001</v>
      </c>
      <c r="J138" s="77">
        <v>84.654244599999998</v>
      </c>
      <c r="K138" s="62">
        <v>1.657904552</v>
      </c>
      <c r="L138" s="61">
        <v>82415</v>
      </c>
      <c r="M138" s="62">
        <v>4494.1061739999996</v>
      </c>
      <c r="N138" s="62">
        <v>100</v>
      </c>
      <c r="O138" s="61">
        <v>5.5603712808341106</v>
      </c>
      <c r="P138" s="61">
        <v>63060</v>
      </c>
      <c r="Q138" s="61">
        <v>11609.722594956</v>
      </c>
      <c r="R138" s="62">
        <v>100</v>
      </c>
      <c r="S138" s="61">
        <v>34.195049588878533</v>
      </c>
      <c r="T138" s="61">
        <v>10481</v>
      </c>
      <c r="U138" s="61">
        <v>12240.94096</v>
      </c>
      <c r="V138" s="62">
        <v>100</v>
      </c>
      <c r="W138" s="61">
        <v>6.3240999999999996</v>
      </c>
      <c r="X138" s="61">
        <v>5419</v>
      </c>
      <c r="Y138" s="61">
        <v>1586.5</v>
      </c>
      <c r="Z138" s="62">
        <v>100</v>
      </c>
      <c r="AA138" s="61">
        <v>5.0400356022717645</v>
      </c>
      <c r="AB138" s="61">
        <v>5246</v>
      </c>
      <c r="AC138" s="61">
        <v>977.40071750000004</v>
      </c>
      <c r="AD138" s="62">
        <v>100</v>
      </c>
      <c r="AE138" s="61">
        <v>1641.3240654403662</v>
      </c>
      <c r="AF138" s="61">
        <v>57994</v>
      </c>
      <c r="AG138" s="61">
        <v>2794517.625</v>
      </c>
      <c r="AH138" s="62">
        <v>100</v>
      </c>
      <c r="AI138" s="61">
        <v>1.8680257692633722</v>
      </c>
      <c r="AJ138" s="61">
        <v>16320</v>
      </c>
      <c r="AK138" s="61">
        <v>1202.3640089999999</v>
      </c>
      <c r="AL138" s="62">
        <v>100</v>
      </c>
      <c r="AM138" s="61">
        <v>169.94320589980504</v>
      </c>
      <c r="AN138" s="61">
        <v>10440</v>
      </c>
      <c r="AO138" s="61">
        <v>31806.982329999999</v>
      </c>
      <c r="AP138" s="62">
        <v>100</v>
      </c>
      <c r="AQ138" s="61">
        <v>141.04094261252862</v>
      </c>
      <c r="AR138" s="61">
        <v>44196</v>
      </c>
      <c r="AS138" s="61">
        <v>154833.1545</v>
      </c>
      <c r="AT138" s="62">
        <v>100</v>
      </c>
      <c r="AU138" s="61">
        <v>7.9584000000000001</v>
      </c>
      <c r="AV138" s="61">
        <v>9030</v>
      </c>
      <c r="AW138" s="61">
        <v>2907.3519999999999</v>
      </c>
      <c r="AX138" s="62">
        <v>100</v>
      </c>
      <c r="AY138" s="61">
        <v>1.362954886</v>
      </c>
      <c r="AZ138" s="61">
        <v>20059</v>
      </c>
      <c r="BA138" s="61">
        <v>921.92899999999997</v>
      </c>
      <c r="BB138" s="62">
        <v>100</v>
      </c>
      <c r="BC138" s="61">
        <v>1.1645000000000001</v>
      </c>
      <c r="BD138" s="61">
        <v>32388</v>
      </c>
      <c r="BE138" s="61">
        <v>1368.7260000000001</v>
      </c>
      <c r="BF138" s="62">
        <v>100</v>
      </c>
      <c r="BG138" s="61">
        <v>117.97</v>
      </c>
      <c r="BH138" s="61">
        <v>127855</v>
      </c>
      <c r="BI138" s="61">
        <v>524132.8</v>
      </c>
      <c r="BJ138" s="62">
        <v>100</v>
      </c>
      <c r="BK138" s="61">
        <v>6.77</v>
      </c>
      <c r="BL138" s="61">
        <v>4624</v>
      </c>
      <c r="BM138" s="61">
        <v>1958.91</v>
      </c>
      <c r="BN138" s="62">
        <v>100</v>
      </c>
      <c r="BO138" s="61">
        <v>1.3143</v>
      </c>
      <c r="BP138" s="61">
        <v>7571</v>
      </c>
      <c r="BQ138" s="61">
        <v>507.45305739999998</v>
      </c>
      <c r="BR138" s="62">
        <v>100</v>
      </c>
    </row>
    <row r="139" spans="1:70">
      <c r="A139" s="62">
        <v>2006</v>
      </c>
      <c r="B139" s="61">
        <v>6521923</v>
      </c>
      <c r="C139" s="62">
        <v>1</v>
      </c>
      <c r="D139" s="61">
        <v>298988</v>
      </c>
      <c r="E139" s="62">
        <v>13855.9</v>
      </c>
      <c r="F139" s="62">
        <v>103.07261219273786</v>
      </c>
      <c r="G139" s="19">
        <v>0.54347826099999996</v>
      </c>
      <c r="H139" s="77">
        <v>60827.053999999996</v>
      </c>
      <c r="I139" s="77">
        <v>1455.644</v>
      </c>
      <c r="J139" s="77">
        <v>87.148342880000001</v>
      </c>
      <c r="K139" s="62">
        <v>1.4850645410000001</v>
      </c>
      <c r="L139" s="61">
        <v>82322</v>
      </c>
      <c r="M139" s="62">
        <v>4674.8248659999999</v>
      </c>
      <c r="N139" s="62">
        <v>100.30973173312722</v>
      </c>
      <c r="O139" s="61">
        <v>4.9806909643128314</v>
      </c>
      <c r="P139" s="61">
        <v>63497</v>
      </c>
      <c r="Q139" s="61">
        <v>12166.2968618</v>
      </c>
      <c r="R139" s="62">
        <v>102.36973237872738</v>
      </c>
      <c r="S139" s="61">
        <v>30.630144267274105</v>
      </c>
      <c r="T139" s="61">
        <v>10550</v>
      </c>
      <c r="U139" s="61">
        <v>12861.97372</v>
      </c>
      <c r="V139" s="62">
        <v>102.50796706950977</v>
      </c>
      <c r="W139" s="61">
        <v>5.6614000000000004</v>
      </c>
      <c r="X139" s="61">
        <v>5437</v>
      </c>
      <c r="Y139" s="61">
        <v>1682.7</v>
      </c>
      <c r="Z139" s="62">
        <v>102.06666483048666</v>
      </c>
      <c r="AA139" s="61">
        <v>4.514601366742597</v>
      </c>
      <c r="AB139" s="61">
        <v>5266</v>
      </c>
      <c r="AC139" s="61">
        <v>1026.3162380000001</v>
      </c>
      <c r="AD139" s="62">
        <v>100.91574332248294</v>
      </c>
      <c r="AE139" s="61">
        <v>1470.2126044039483</v>
      </c>
      <c r="AF139" s="61">
        <v>58168</v>
      </c>
      <c r="AG139" s="61">
        <v>2906276.6880000001</v>
      </c>
      <c r="AH139" s="62">
        <v>101.95443835797168</v>
      </c>
      <c r="AI139" s="61">
        <v>1.6732801822323462</v>
      </c>
      <c r="AJ139" s="61">
        <v>16346</v>
      </c>
      <c r="AK139" s="61">
        <v>1276.4152770000001</v>
      </c>
      <c r="AL139" s="62">
        <v>102.55189195542205</v>
      </c>
      <c r="AM139" s="61">
        <v>152.22627182991647</v>
      </c>
      <c r="AN139" s="61">
        <v>10458</v>
      </c>
      <c r="AO139" s="61">
        <v>33329.874880000003</v>
      </c>
      <c r="AP139" s="62">
        <v>103.19371926010388</v>
      </c>
      <c r="AQ139" s="61">
        <v>126.33712984054668</v>
      </c>
      <c r="AR139" s="61">
        <v>44950</v>
      </c>
      <c r="AS139" s="61">
        <v>167712.76199999999</v>
      </c>
      <c r="AT139" s="62">
        <v>103.91873967866594</v>
      </c>
      <c r="AU139" s="61">
        <v>6.8643999999999998</v>
      </c>
      <c r="AV139" s="61">
        <v>9081</v>
      </c>
      <c r="AW139" s="61">
        <v>3099.0810000000001</v>
      </c>
      <c r="AX139" s="62">
        <v>101.82039843436887</v>
      </c>
      <c r="AY139" s="61">
        <v>1.2637432070000001</v>
      </c>
      <c r="AZ139" s="61">
        <v>20371</v>
      </c>
      <c r="BA139" s="61">
        <v>997.53399999999999</v>
      </c>
      <c r="BB139" s="62">
        <v>105.00000306825909</v>
      </c>
      <c r="BC139" s="61">
        <v>1.1653</v>
      </c>
      <c r="BD139" s="61">
        <v>32716</v>
      </c>
      <c r="BE139" s="61">
        <v>1439.2909999999999</v>
      </c>
      <c r="BF139" s="62">
        <v>102.2516261059702</v>
      </c>
      <c r="BG139" s="61">
        <v>118.95</v>
      </c>
      <c r="BH139" s="61">
        <v>127849</v>
      </c>
      <c r="BI139" s="61">
        <v>526879.69999999995</v>
      </c>
      <c r="BJ139" s="62">
        <v>99.184132044815229</v>
      </c>
      <c r="BK139" s="61">
        <v>6.26</v>
      </c>
      <c r="BL139" s="61">
        <v>4661</v>
      </c>
      <c r="BM139" s="61">
        <v>2180.8000000000002</v>
      </c>
      <c r="BN139" s="62">
        <v>108.73233422243689</v>
      </c>
      <c r="BO139" s="61">
        <v>1.2202999999999999</v>
      </c>
      <c r="BP139" s="61">
        <v>7619</v>
      </c>
      <c r="BQ139" s="61">
        <v>538.39044650000005</v>
      </c>
      <c r="BR139" s="62">
        <v>102.19775571077558</v>
      </c>
    </row>
    <row r="140" spans="1:70">
      <c r="A140" s="62">
        <v>2007</v>
      </c>
      <c r="B140" s="61">
        <v>6599585</v>
      </c>
      <c r="C140" s="62">
        <v>1</v>
      </c>
      <c r="D140" s="61">
        <v>301846</v>
      </c>
      <c r="E140" s="62">
        <v>14477.6</v>
      </c>
      <c r="F140" s="62">
        <v>105.81506022174388</v>
      </c>
      <c r="G140" s="19">
        <v>0.5</v>
      </c>
      <c r="H140" s="77">
        <v>61319.091999999997</v>
      </c>
      <c r="I140" s="77">
        <v>1530.89</v>
      </c>
      <c r="J140" s="77">
        <v>89.369152060000005</v>
      </c>
      <c r="K140" s="62">
        <v>1.3285986009999999</v>
      </c>
      <c r="L140" s="61">
        <v>82212</v>
      </c>
      <c r="M140" s="62">
        <v>4909.3288830000001</v>
      </c>
      <c r="N140" s="62">
        <v>102.01533159646527</v>
      </c>
      <c r="O140" s="61">
        <v>4.4559269071394576</v>
      </c>
      <c r="P140" s="61">
        <v>63886</v>
      </c>
      <c r="Q140" s="61">
        <v>12765.972751200001</v>
      </c>
      <c r="R140" s="62">
        <v>104.94576729547538</v>
      </c>
      <c r="S140" s="61">
        <v>27.40296175531552</v>
      </c>
      <c r="T140" s="61">
        <v>10628</v>
      </c>
      <c r="U140" s="61">
        <v>13546.501480000001</v>
      </c>
      <c r="V140" s="62">
        <v>104.36167402153099</v>
      </c>
      <c r="W140" s="61">
        <v>5.0753000000000004</v>
      </c>
      <c r="X140" s="61">
        <v>5461</v>
      </c>
      <c r="Y140" s="61">
        <v>1739.3</v>
      </c>
      <c r="Z140" s="62">
        <v>104.55235989533169</v>
      </c>
      <c r="AA140" s="61">
        <v>4.03894436519258</v>
      </c>
      <c r="AB140" s="61">
        <v>5289</v>
      </c>
      <c r="AC140" s="61">
        <v>1109.3780859999999</v>
      </c>
      <c r="AD140" s="62">
        <v>103.6953360661519</v>
      </c>
      <c r="AE140" s="61">
        <v>1315.3114598193049</v>
      </c>
      <c r="AF140" s="61">
        <v>58463</v>
      </c>
      <c r="AG140" s="61">
        <v>3022542.2973000002</v>
      </c>
      <c r="AH140" s="62">
        <v>104.49205764418001</v>
      </c>
      <c r="AI140" s="61">
        <v>1.4969839005502334</v>
      </c>
      <c r="AJ140" s="61">
        <v>16382</v>
      </c>
      <c r="AK140" s="61">
        <v>1351.4912690000001</v>
      </c>
      <c r="AL140" s="62">
        <v>104.70847231493372</v>
      </c>
      <c r="AM140" s="61">
        <v>136.18775898376461</v>
      </c>
      <c r="AN140" s="61">
        <v>10479</v>
      </c>
      <c r="AO140" s="61">
        <v>35178.118840000003</v>
      </c>
      <c r="AP140" s="62">
        <v>106.26336312630254</v>
      </c>
      <c r="AQ140" s="61">
        <v>113.02628897493369</v>
      </c>
      <c r="AR140" s="61">
        <v>45789</v>
      </c>
      <c r="AS140" s="61">
        <v>179831.15349999999</v>
      </c>
      <c r="AT140" s="62">
        <v>107.47643226840044</v>
      </c>
      <c r="AU140" s="61">
        <v>6.4135999999999997</v>
      </c>
      <c r="AV140" s="61">
        <v>9148</v>
      </c>
      <c r="AW140" s="61">
        <v>3297.0529999999999</v>
      </c>
      <c r="AX140" s="62">
        <v>104.764588169536</v>
      </c>
      <c r="AY140" s="61">
        <v>1.1343012699999999</v>
      </c>
      <c r="AZ140" s="61">
        <v>20754</v>
      </c>
      <c r="BA140" s="61">
        <v>1086.53</v>
      </c>
      <c r="BB140" s="62">
        <v>108.87792687395633</v>
      </c>
      <c r="BC140" s="61">
        <v>0.98809999999999998</v>
      </c>
      <c r="BD140" s="61">
        <v>33037</v>
      </c>
      <c r="BE140" s="61">
        <v>1531.4269999999999</v>
      </c>
      <c r="BF140" s="62">
        <v>106.59142644688716</v>
      </c>
      <c r="BG140" s="61">
        <v>114</v>
      </c>
      <c r="BH140" s="61">
        <v>127860</v>
      </c>
      <c r="BI140" s="61">
        <v>531688.19999999995</v>
      </c>
      <c r="BJ140" s="62">
        <v>98.565232401362351</v>
      </c>
      <c r="BK140" s="61">
        <v>5.41</v>
      </c>
      <c r="BL140" s="61">
        <v>4710</v>
      </c>
      <c r="BM140" s="61">
        <v>2306.4499999999998</v>
      </c>
      <c r="BN140" s="62">
        <v>111.65153635699167</v>
      </c>
      <c r="BO140" s="61">
        <v>1.1254999999999999</v>
      </c>
      <c r="BP140" s="61">
        <v>7687</v>
      </c>
      <c r="BQ140" s="61">
        <v>573.39788669999996</v>
      </c>
      <c r="BR140" s="62">
        <v>105.05363123900544</v>
      </c>
    </row>
    <row r="141" spans="1:70">
      <c r="A141" s="62">
        <v>2008</v>
      </c>
      <c r="B141" s="61">
        <v>6677702</v>
      </c>
      <c r="C141" s="62">
        <v>1</v>
      </c>
      <c r="D141" s="61">
        <v>304714</v>
      </c>
      <c r="E141" s="62">
        <v>14718.6</v>
      </c>
      <c r="F141" s="62">
        <v>107.89134736667599</v>
      </c>
      <c r="G141" s="19">
        <v>0.54054054100000004</v>
      </c>
      <c r="H141" s="77">
        <v>61823.82</v>
      </c>
      <c r="I141" s="77">
        <v>1564.252</v>
      </c>
      <c r="J141" s="77">
        <v>91.893092210000006</v>
      </c>
      <c r="K141" s="62">
        <v>1.405353165</v>
      </c>
      <c r="L141" s="61">
        <v>82056</v>
      </c>
      <c r="M141" s="62">
        <v>5003.01314</v>
      </c>
      <c r="N141" s="62">
        <v>102.84871543909236</v>
      </c>
      <c r="O141" s="61">
        <v>4.7133505784292566</v>
      </c>
      <c r="P141" s="61">
        <v>64239</v>
      </c>
      <c r="Q141" s="61">
        <v>13081.73733186</v>
      </c>
      <c r="R141" s="62">
        <v>107.340380570291</v>
      </c>
      <c r="S141" s="61">
        <v>28.986060214126592</v>
      </c>
      <c r="T141" s="61">
        <v>10712</v>
      </c>
      <c r="U141" s="61">
        <v>13972.3698</v>
      </c>
      <c r="V141" s="62">
        <v>106.80897307003046</v>
      </c>
      <c r="W141" s="61">
        <v>5.2849000000000004</v>
      </c>
      <c r="X141" s="61">
        <v>5494</v>
      </c>
      <c r="Y141" s="61">
        <v>1797.5</v>
      </c>
      <c r="Z141" s="62">
        <v>108.59075682390326</v>
      </c>
      <c r="AA141" s="61">
        <v>4.2722785082992001</v>
      </c>
      <c r="AB141" s="61">
        <v>5313</v>
      </c>
      <c r="AC141" s="61">
        <v>1151.7533040000001</v>
      </c>
      <c r="AD141" s="62">
        <v>106.89960821609003</v>
      </c>
      <c r="AE141" s="61">
        <v>1391.2984120140827</v>
      </c>
      <c r="AF141" s="61">
        <v>58851</v>
      </c>
      <c r="AG141" s="61">
        <v>3066648.9251999999</v>
      </c>
      <c r="AH141" s="62">
        <v>107.14335507497614</v>
      </c>
      <c r="AI141" s="61">
        <v>1.5834662642810944</v>
      </c>
      <c r="AJ141" s="61">
        <v>16446</v>
      </c>
      <c r="AK141" s="61">
        <v>1408.5298949999999</v>
      </c>
      <c r="AL141" s="62">
        <v>107.30377904943047</v>
      </c>
      <c r="AM141" s="61">
        <v>144.05547172522807</v>
      </c>
      <c r="AN141" s="61">
        <v>10494</v>
      </c>
      <c r="AO141" s="61">
        <v>35860.732980000001</v>
      </c>
      <c r="AP141" s="62">
        <v>108.11116139747352</v>
      </c>
      <c r="AQ141" s="61">
        <v>119.5559387799094</v>
      </c>
      <c r="AR141" s="61">
        <v>46526</v>
      </c>
      <c r="AS141" s="61">
        <v>185724.21290000001</v>
      </c>
      <c r="AT141" s="62">
        <v>109.75214077128672</v>
      </c>
      <c r="AU141" s="61">
        <v>7.8106</v>
      </c>
      <c r="AV141" s="61">
        <v>9220</v>
      </c>
      <c r="AW141" s="61">
        <v>3387.5990000000002</v>
      </c>
      <c r="AX141" s="62">
        <v>108.23933158501886</v>
      </c>
      <c r="AY141" s="61">
        <v>1.4434180139999999</v>
      </c>
      <c r="AZ141" s="61">
        <v>21208</v>
      </c>
      <c r="BA141" s="61">
        <v>1177.94</v>
      </c>
      <c r="BB141" s="62">
        <v>113.64642386791229</v>
      </c>
      <c r="BC141" s="61">
        <v>1.2245999999999999</v>
      </c>
      <c r="BD141" s="61">
        <v>33390</v>
      </c>
      <c r="BE141" s="61">
        <v>1602.4739999999999</v>
      </c>
      <c r="BF141" s="62">
        <v>110.45316039868706</v>
      </c>
      <c r="BG141" s="61">
        <v>90.75</v>
      </c>
      <c r="BH141" s="61">
        <v>127795</v>
      </c>
      <c r="BI141" s="61">
        <v>520715.7</v>
      </c>
      <c r="BJ141" s="62">
        <v>97.69528878633426</v>
      </c>
      <c r="BK141" s="61">
        <v>7</v>
      </c>
      <c r="BL141" s="61">
        <v>4769</v>
      </c>
      <c r="BM141" s="61">
        <v>2559.91</v>
      </c>
      <c r="BN141" s="62">
        <v>123.32997564307216</v>
      </c>
      <c r="BO141" s="61">
        <v>1.0637000000000001</v>
      </c>
      <c r="BP141" s="61">
        <v>7786</v>
      </c>
      <c r="BQ141" s="61">
        <v>596.79642890000002</v>
      </c>
      <c r="BR141" s="62">
        <v>108.01890142700756</v>
      </c>
    </row>
    <row r="142" spans="1:70">
      <c r="A142" s="62">
        <v>2009</v>
      </c>
      <c r="B142" s="61">
        <v>6759414</v>
      </c>
      <c r="C142" s="62">
        <v>1</v>
      </c>
      <c r="D142" s="61">
        <v>307397</v>
      </c>
      <c r="E142" s="62">
        <v>14418.7</v>
      </c>
      <c r="F142" s="62">
        <v>108.71029271043314</v>
      </c>
      <c r="G142" s="19">
        <v>0.63694267500000001</v>
      </c>
      <c r="H142" s="77">
        <v>62260.453000000001</v>
      </c>
      <c r="I142" s="77">
        <v>1519.4590000000001</v>
      </c>
      <c r="J142" s="77">
        <v>93.299451120000001</v>
      </c>
      <c r="K142" s="62">
        <v>1.3576495900000001</v>
      </c>
      <c r="L142" s="61">
        <v>81848</v>
      </c>
      <c r="M142" s="62">
        <v>4804.8875609999996</v>
      </c>
      <c r="N142" s="62">
        <v>104.65671080695682</v>
      </c>
      <c r="O142" s="61">
        <v>4.5533597112314288</v>
      </c>
      <c r="P142" s="61">
        <v>64565</v>
      </c>
      <c r="Q142" s="61">
        <v>12720.91506487</v>
      </c>
      <c r="R142" s="62">
        <v>107.55182436254648</v>
      </c>
      <c r="S142" s="61">
        <v>28.002151881160611</v>
      </c>
      <c r="T142" s="61">
        <v>10799</v>
      </c>
      <c r="U142" s="61">
        <v>13742.35169</v>
      </c>
      <c r="V142" s="62">
        <v>107.46756770510981</v>
      </c>
      <c r="W142" s="61">
        <v>5.1901000000000002</v>
      </c>
      <c r="X142" s="61">
        <v>5523</v>
      </c>
      <c r="Y142" s="61">
        <v>1714.2</v>
      </c>
      <c r="Z142" s="62">
        <v>108.91110561229678</v>
      </c>
      <c r="AA142" s="61">
        <v>4.127259475218656</v>
      </c>
      <c r="AB142" s="61">
        <v>5339</v>
      </c>
      <c r="AC142" s="61">
        <v>1076.3495559999999</v>
      </c>
      <c r="AD142" s="62">
        <v>108.89574758946038</v>
      </c>
      <c r="AE142" s="61">
        <v>1344.0719144800769</v>
      </c>
      <c r="AF142" s="61">
        <v>59120</v>
      </c>
      <c r="AG142" s="61">
        <v>2956897.9328999999</v>
      </c>
      <c r="AH142" s="62">
        <v>109.30030409856144</v>
      </c>
      <c r="AI142" s="61">
        <v>1.5297167846730519</v>
      </c>
      <c r="AJ142" s="61">
        <v>16530</v>
      </c>
      <c r="AK142" s="61">
        <v>1360.8790730000001</v>
      </c>
      <c r="AL142" s="62">
        <v>107.73778299910965</v>
      </c>
      <c r="AM142" s="61">
        <v>139.16562543384691</v>
      </c>
      <c r="AN142" s="61">
        <v>10504</v>
      </c>
      <c r="AO142" s="61">
        <v>35174.204030000001</v>
      </c>
      <c r="AP142" s="62">
        <v>109.29650038124204</v>
      </c>
      <c r="AQ142" s="61">
        <v>115.49770928779668</v>
      </c>
      <c r="AR142" s="61">
        <v>46940</v>
      </c>
      <c r="AS142" s="61">
        <v>179539.14610000001</v>
      </c>
      <c r="AT142" s="62">
        <v>109.93664737220318</v>
      </c>
      <c r="AU142" s="61">
        <v>7.1165000000000003</v>
      </c>
      <c r="AV142" s="61">
        <v>9299</v>
      </c>
      <c r="AW142" s="61">
        <v>3288.509</v>
      </c>
      <c r="AX142" s="62">
        <v>110.8174050919106</v>
      </c>
      <c r="AY142" s="61">
        <v>1.1149515000000001</v>
      </c>
      <c r="AZ142" s="61">
        <v>21593</v>
      </c>
      <c r="BA142" s="61">
        <v>1258.46</v>
      </c>
      <c r="BB142" s="62">
        <v>119.56690016863926</v>
      </c>
      <c r="BC142" s="61">
        <v>1.0466</v>
      </c>
      <c r="BD142" s="61">
        <v>33774</v>
      </c>
      <c r="BE142" s="61">
        <v>1527.67</v>
      </c>
      <c r="BF142" s="62">
        <v>108.49887070057058</v>
      </c>
      <c r="BG142" s="61">
        <v>92.06</v>
      </c>
      <c r="BH142" s="61">
        <v>127654</v>
      </c>
      <c r="BI142" s="61">
        <v>489501</v>
      </c>
      <c r="BJ142" s="62">
        <v>97.193935626916883</v>
      </c>
      <c r="BK142" s="61">
        <v>5.78</v>
      </c>
      <c r="BL142" s="61">
        <v>4829</v>
      </c>
      <c r="BM142" s="61">
        <v>2382.33</v>
      </c>
      <c r="BN142" s="62">
        <v>116.76156467865928</v>
      </c>
      <c r="BO142" s="61">
        <v>1.0305</v>
      </c>
      <c r="BP142" s="61">
        <v>7883</v>
      </c>
      <c r="BQ142" s="61">
        <v>587.36216520000005</v>
      </c>
      <c r="BR142" s="62">
        <v>108.53633763957701</v>
      </c>
    </row>
    <row r="143" spans="1:70">
      <c r="A143" s="62">
        <v>2010</v>
      </c>
      <c r="B143" s="61">
        <v>6837299</v>
      </c>
      <c r="C143" s="62">
        <v>1</v>
      </c>
      <c r="D143" s="61">
        <v>309978</v>
      </c>
      <c r="E143" s="62">
        <v>14964.4</v>
      </c>
      <c r="F143" s="62">
        <v>110.03885444922865</v>
      </c>
      <c r="G143" s="19">
        <v>0.64516129</v>
      </c>
      <c r="H143" s="77">
        <v>62759.423000000003</v>
      </c>
      <c r="I143" s="77">
        <v>1572.4390000000001</v>
      </c>
      <c r="J143" s="77">
        <v>94.738253209999996</v>
      </c>
      <c r="K143" s="62">
        <v>1.4637254900000001</v>
      </c>
      <c r="L143" s="61">
        <v>81655</v>
      </c>
      <c r="M143" s="62">
        <v>5046.1587499999996</v>
      </c>
      <c r="N143" s="62">
        <v>105.69092825181959</v>
      </c>
      <c r="O143" s="61">
        <v>4.90912288579554</v>
      </c>
      <c r="P143" s="61">
        <v>64880</v>
      </c>
      <c r="Q143" s="61">
        <v>13109.176013169999</v>
      </c>
      <c r="R143" s="62">
        <v>108.70581038679586</v>
      </c>
      <c r="S143" s="61">
        <v>30.190016464601108</v>
      </c>
      <c r="T143" s="61">
        <v>10887</v>
      </c>
      <c r="U143" s="61">
        <v>14728.11766</v>
      </c>
      <c r="V143" s="62">
        <v>112.21461888013229</v>
      </c>
      <c r="W143" s="61">
        <v>5.6132999999999997</v>
      </c>
      <c r="X143" s="61">
        <v>5548</v>
      </c>
      <c r="Y143" s="61">
        <v>1810.9259999999999</v>
      </c>
      <c r="Z143" s="62">
        <v>112.93500012826946</v>
      </c>
      <c r="AA143" s="61">
        <v>4.4497305792546031</v>
      </c>
      <c r="AB143" s="61">
        <v>5363</v>
      </c>
      <c r="AC143" s="61">
        <v>1112.446083</v>
      </c>
      <c r="AD143" s="62">
        <v>109.28753698881202</v>
      </c>
      <c r="AE143" s="61">
        <v>1449.0869630294867</v>
      </c>
      <c r="AF143" s="61">
        <v>59302</v>
      </c>
      <c r="AG143" s="61">
        <v>3106773.2909149998</v>
      </c>
      <c r="AH143" s="62">
        <v>112.93593108599696</v>
      </c>
      <c r="AI143" s="61">
        <v>1.6492366412213741</v>
      </c>
      <c r="AJ143" s="61">
        <v>16615</v>
      </c>
      <c r="AK143" s="61">
        <v>1416.8290669999999</v>
      </c>
      <c r="AL143" s="62">
        <v>110.61568272954439</v>
      </c>
      <c r="AM143" s="61">
        <v>150.03891632989072</v>
      </c>
      <c r="AN143" s="61">
        <v>10509</v>
      </c>
      <c r="AO143" s="61">
        <v>35318.227890000002</v>
      </c>
      <c r="AP143" s="62">
        <v>107.69734134041009</v>
      </c>
      <c r="AQ143" s="61">
        <v>124.52177817691963</v>
      </c>
      <c r="AR143" s="61">
        <v>47156</v>
      </c>
      <c r="AS143" s="61">
        <v>179852.4509</v>
      </c>
      <c r="AT143" s="62">
        <v>110.09955209421365</v>
      </c>
      <c r="AU143" s="61">
        <v>6.7096999999999998</v>
      </c>
      <c r="AV143" s="61">
        <v>9378</v>
      </c>
      <c r="AW143" s="61">
        <v>3519.9940000000001</v>
      </c>
      <c r="AX143" s="62">
        <v>111.92287507163765</v>
      </c>
      <c r="AY143" s="61">
        <v>0.98396142900000005</v>
      </c>
      <c r="AZ143" s="61">
        <v>21896</v>
      </c>
      <c r="BA143" s="61">
        <v>1297.51</v>
      </c>
      <c r="BB143" s="62">
        <v>121.04884997930696</v>
      </c>
      <c r="BC143" s="61">
        <v>1.0008999999999999</v>
      </c>
      <c r="BD143" s="61">
        <v>34154</v>
      </c>
      <c r="BE143" s="61">
        <v>1621.529</v>
      </c>
      <c r="BF143" s="62">
        <v>111.71460719160126</v>
      </c>
      <c r="BG143" s="61">
        <v>81.45</v>
      </c>
      <c r="BH143" s="61">
        <v>127529</v>
      </c>
      <c r="BI143" s="61">
        <v>500353.9</v>
      </c>
      <c r="BJ143" s="62">
        <v>95.462052986351395</v>
      </c>
      <c r="BK143" s="61">
        <v>5.86</v>
      </c>
      <c r="BL143" s="61">
        <v>4890</v>
      </c>
      <c r="BM143" s="61">
        <v>2587.6729999999998</v>
      </c>
      <c r="BN143" s="62">
        <v>125.94243118853913</v>
      </c>
      <c r="BO143" s="61">
        <v>0.93959999999999999</v>
      </c>
      <c r="BP143" s="61">
        <v>7969</v>
      </c>
      <c r="BQ143" s="61">
        <v>608.25509999999997</v>
      </c>
      <c r="BR143" s="62">
        <v>109.07341046581899</v>
      </c>
    </row>
    <row r="144" spans="1:70">
      <c r="A144" s="62">
        <v>2011</v>
      </c>
      <c r="B144" s="61">
        <v>6914849</v>
      </c>
      <c r="C144" s="62">
        <v>1</v>
      </c>
      <c r="D144" s="61">
        <v>312355</v>
      </c>
      <c r="E144" s="62">
        <v>15517.9</v>
      </c>
      <c r="F144" s="62">
        <v>112.2898099321412</v>
      </c>
      <c r="G144" s="19">
        <v>0.625</v>
      </c>
      <c r="H144" s="77">
        <v>63285.127</v>
      </c>
      <c r="I144" s="77">
        <v>1628.2739999999999</v>
      </c>
      <c r="J144" s="77">
        <v>96.643795780000005</v>
      </c>
      <c r="K144" s="62">
        <v>1.5115774019999999</v>
      </c>
      <c r="L144" s="61">
        <v>81482</v>
      </c>
      <c r="M144" s="62">
        <v>5286.8431899999996</v>
      </c>
      <c r="N144" s="62">
        <v>105.08302098221859</v>
      </c>
      <c r="O144" s="61">
        <v>5.0696112528016082</v>
      </c>
      <c r="P144" s="61">
        <v>65189</v>
      </c>
      <c r="Q144" s="61">
        <v>13508.017547879999</v>
      </c>
      <c r="R144" s="62">
        <v>109.74091818423108</v>
      </c>
      <c r="S144" s="61">
        <v>31.17698431099776</v>
      </c>
      <c r="T144" s="61">
        <v>10984</v>
      </c>
      <c r="U144" s="61">
        <v>15293.11023</v>
      </c>
      <c r="V144" s="62">
        <v>115.0345198112235</v>
      </c>
      <c r="W144" s="61">
        <v>5.7455999999999996</v>
      </c>
      <c r="X144" s="61">
        <v>5571</v>
      </c>
      <c r="Y144" s="61">
        <v>1846.854</v>
      </c>
      <c r="Z144" s="62">
        <v>113.6540165073244</v>
      </c>
      <c r="AA144" s="61">
        <v>4.5952005564572227</v>
      </c>
      <c r="AB144" s="61">
        <v>5388</v>
      </c>
      <c r="AC144" s="61">
        <v>1170.5299190000001</v>
      </c>
      <c r="AD144" s="62">
        <v>112.10985424442941</v>
      </c>
      <c r="AE144" s="61">
        <v>1496.460313780045</v>
      </c>
      <c r="AF144" s="61">
        <v>59404</v>
      </c>
      <c r="AG144" s="61">
        <v>3170570.2893829998</v>
      </c>
      <c r="AH144" s="62">
        <v>114.59441534683951</v>
      </c>
      <c r="AI144" s="61">
        <v>1.7031532575933226</v>
      </c>
      <c r="AJ144" s="61">
        <v>16693</v>
      </c>
      <c r="AK144" s="61">
        <v>1421.7543579999999</v>
      </c>
      <c r="AL144" s="62">
        <v>109.18169801938362</v>
      </c>
      <c r="AM144" s="61">
        <v>154.94396784913829</v>
      </c>
      <c r="AN144" s="61">
        <v>10494</v>
      </c>
      <c r="AO144" s="61">
        <v>33760.761619999997</v>
      </c>
      <c r="AP144" s="62">
        <v>104.8593468406841</v>
      </c>
      <c r="AQ144" s="61">
        <v>128.59262694180384</v>
      </c>
      <c r="AR144" s="61">
        <v>47324</v>
      </c>
      <c r="AS144" s="61">
        <v>178107.7273</v>
      </c>
      <c r="AT144" s="62">
        <v>110.16252241640959</v>
      </c>
      <c r="AU144" s="61">
        <v>6.8876999999999997</v>
      </c>
      <c r="AV144" s="61">
        <v>9449</v>
      </c>
      <c r="AW144" s="61">
        <v>3656.5770000000002</v>
      </c>
      <c r="AX144" s="62">
        <v>113.24934682578174</v>
      </c>
      <c r="AY144" s="61">
        <v>0.98463962199999999</v>
      </c>
      <c r="AZ144" s="61">
        <v>22239</v>
      </c>
      <c r="BA144" s="61">
        <v>1410.44</v>
      </c>
      <c r="BB144" s="62">
        <v>128.32287185988559</v>
      </c>
      <c r="BC144" s="61">
        <v>1.0209999999999999</v>
      </c>
      <c r="BD144" s="61">
        <v>34499</v>
      </c>
      <c r="BE144" s="61">
        <v>1718.6849999999999</v>
      </c>
      <c r="BF144" s="62">
        <v>114.78192553543268</v>
      </c>
      <c r="BG144" s="61">
        <v>77.72</v>
      </c>
      <c r="BH144" s="61">
        <v>127419</v>
      </c>
      <c r="BI144" s="61">
        <v>491408.5</v>
      </c>
      <c r="BJ144" s="62">
        <v>93.77092778983473</v>
      </c>
      <c r="BK144" s="61">
        <v>5.99</v>
      </c>
      <c r="BL144" s="61">
        <v>4954</v>
      </c>
      <c r="BM144" s="61">
        <v>2792.0279999999998</v>
      </c>
      <c r="BN144" s="62">
        <v>134.57619591745603</v>
      </c>
      <c r="BO144" s="61">
        <v>0.94089999999999996</v>
      </c>
      <c r="BP144" s="61">
        <v>8055</v>
      </c>
      <c r="BQ144" s="61">
        <v>621.34839999999997</v>
      </c>
      <c r="BR144" s="62">
        <v>109.6090900550932</v>
      </c>
    </row>
    <row r="145" spans="1:70">
      <c r="A145" s="62">
        <v>2012</v>
      </c>
      <c r="B145" s="61">
        <v>6992923</v>
      </c>
      <c r="C145" s="62">
        <v>1</v>
      </c>
      <c r="D145" s="61">
        <v>314743</v>
      </c>
      <c r="E145" s="62">
        <v>16155.3</v>
      </c>
      <c r="F145" s="62">
        <v>114.34138957403393</v>
      </c>
      <c r="G145" s="19">
        <v>0.62893081799999995</v>
      </c>
      <c r="H145" s="77">
        <v>63704.995999999999</v>
      </c>
      <c r="I145" s="77">
        <v>1675.0440000000001</v>
      </c>
      <c r="J145" s="77">
        <v>98.131278039999998</v>
      </c>
      <c r="K145" s="62">
        <v>1.482363195</v>
      </c>
      <c r="L145" s="61">
        <v>81635</v>
      </c>
      <c r="M145" s="62">
        <v>5394.6876560000001</v>
      </c>
      <c r="N145" s="62">
        <v>106.70174973610096</v>
      </c>
      <c r="O145" s="61">
        <v>4.9716310444141278</v>
      </c>
      <c r="P145" s="61">
        <v>65500</v>
      </c>
      <c r="Q145" s="61">
        <v>13689.356860530001</v>
      </c>
      <c r="R145" s="62">
        <v>111.02026101422744</v>
      </c>
      <c r="S145" s="61">
        <v>30.574427770198579</v>
      </c>
      <c r="T145" s="61">
        <v>11064</v>
      </c>
      <c r="U145" s="61">
        <v>15631.71528</v>
      </c>
      <c r="V145" s="62">
        <v>117.30646804353296</v>
      </c>
      <c r="W145" s="61">
        <v>5.6590999999999996</v>
      </c>
      <c r="X145" s="61">
        <v>5592</v>
      </c>
      <c r="Y145" s="61">
        <v>1895.002</v>
      </c>
      <c r="Z145" s="62">
        <v>116.35353804912454</v>
      </c>
      <c r="AA145" s="61">
        <v>4.5063892678490234</v>
      </c>
      <c r="AB145" s="61">
        <v>5414</v>
      </c>
      <c r="AC145" s="61">
        <v>1187.9152340000001</v>
      </c>
      <c r="AD145" s="62">
        <v>115.41464639308157</v>
      </c>
      <c r="AE145" s="61">
        <v>1467.5382749734729</v>
      </c>
      <c r="AF145" s="61">
        <v>59565</v>
      </c>
      <c r="AG145" s="61">
        <v>3123716.6215500003</v>
      </c>
      <c r="AH145" s="62">
        <v>116.17469474024445</v>
      </c>
      <c r="AI145" s="61">
        <v>1.670236471123238</v>
      </c>
      <c r="AJ145" s="61">
        <v>16755</v>
      </c>
      <c r="AK145" s="61">
        <v>1438.4672949999999</v>
      </c>
      <c r="AL145" s="62">
        <v>111.64452952532984</v>
      </c>
      <c r="AM145" s="61">
        <v>151.94937092617857</v>
      </c>
      <c r="AN145" s="61">
        <v>10451</v>
      </c>
      <c r="AO145" s="61">
        <v>34135.935219999999</v>
      </c>
      <c r="AP145" s="62">
        <v>110.48054874378556</v>
      </c>
      <c r="AQ145" s="61">
        <v>126.10732150977718</v>
      </c>
      <c r="AR145" s="61">
        <v>47355</v>
      </c>
      <c r="AS145" s="61">
        <v>173010.6586</v>
      </c>
      <c r="AT145" s="62">
        <v>110.41852878751487</v>
      </c>
      <c r="AU145" s="61">
        <v>6.5045000000000002</v>
      </c>
      <c r="AV145" s="61">
        <v>9520</v>
      </c>
      <c r="AW145" s="61">
        <v>3684.8</v>
      </c>
      <c r="AX145" s="62">
        <v>114.44104457636818</v>
      </c>
      <c r="AY145" s="61">
        <v>0.96107640599999999</v>
      </c>
      <c r="AZ145" s="61">
        <v>22635</v>
      </c>
      <c r="BA145" s="61">
        <v>1491.74</v>
      </c>
      <c r="BB145" s="62">
        <v>130.98697992295706</v>
      </c>
      <c r="BC145" s="61">
        <v>0.99519999999999997</v>
      </c>
      <c r="BD145" s="61">
        <v>34896</v>
      </c>
      <c r="BE145" s="61">
        <v>1817.604</v>
      </c>
      <c r="BF145" s="62">
        <v>119.34890199583776</v>
      </c>
      <c r="BG145" s="61">
        <v>86.55</v>
      </c>
      <c r="BH145" s="61">
        <v>127141</v>
      </c>
      <c r="BI145" s="61">
        <v>494957.2</v>
      </c>
      <c r="BJ145" s="62">
        <v>93.111512064227071</v>
      </c>
      <c r="BK145" s="61">
        <v>5.57</v>
      </c>
      <c r="BL145" s="61">
        <v>5019</v>
      </c>
      <c r="BM145" s="61">
        <v>2962.413</v>
      </c>
      <c r="BN145" s="62">
        <v>139.01933384743063</v>
      </c>
      <c r="BO145" s="61">
        <v>0.91659999999999997</v>
      </c>
      <c r="BP145" s="61">
        <v>8141</v>
      </c>
      <c r="BQ145" s="61">
        <v>626.17880000000002</v>
      </c>
      <c r="BR145" s="62">
        <v>109.34739536534958</v>
      </c>
    </row>
    <row r="146" spans="1:70">
      <c r="A146" s="62">
        <v>2013</v>
      </c>
      <c r="B146" s="61">
        <v>7072213</v>
      </c>
      <c r="C146" s="62">
        <v>1</v>
      </c>
      <c r="D146" s="61">
        <v>317073</v>
      </c>
      <c r="E146" s="61">
        <v>16691.5</v>
      </c>
      <c r="F146" s="62">
        <v>116.14424211514289</v>
      </c>
      <c r="G146" s="19">
        <v>0.64102564100000003</v>
      </c>
      <c r="H146" s="77">
        <v>64105.629000000001</v>
      </c>
      <c r="I146" s="77">
        <v>1739.5630000000001</v>
      </c>
      <c r="J146" s="77">
        <v>100</v>
      </c>
      <c r="K146" s="62">
        <v>1.418193024</v>
      </c>
      <c r="L146" s="61">
        <v>81858</v>
      </c>
      <c r="M146" s="62">
        <v>5527.6449789999997</v>
      </c>
      <c r="N146" s="62">
        <v>108.79897057222713</v>
      </c>
      <c r="O146" s="61">
        <v>4.7564136030744697</v>
      </c>
      <c r="P146" s="61">
        <v>65833</v>
      </c>
      <c r="Q146" s="61">
        <v>13875.169799920001</v>
      </c>
      <c r="R146" s="62">
        <v>111.89091353140499</v>
      </c>
      <c r="S146" s="61">
        <v>29.250888260459725</v>
      </c>
      <c r="T146" s="61">
        <v>11107</v>
      </c>
      <c r="U146" s="61">
        <v>15826.9483</v>
      </c>
      <c r="V146" s="62">
        <v>118.65385726922273</v>
      </c>
      <c r="W146" s="61">
        <v>5.4127000000000001</v>
      </c>
      <c r="X146" s="61">
        <v>5615</v>
      </c>
      <c r="Y146" s="61">
        <v>1929.6769999999999</v>
      </c>
      <c r="Z146" s="62">
        <v>117.39452382331739</v>
      </c>
      <c r="AA146" s="61">
        <v>4.3113117250380686</v>
      </c>
      <c r="AB146" s="61">
        <v>5439</v>
      </c>
      <c r="AC146" s="61">
        <v>1208.992847</v>
      </c>
      <c r="AD146" s="62">
        <v>118.35972460062982</v>
      </c>
      <c r="AE146" s="61">
        <v>1404.0098615038794</v>
      </c>
      <c r="AF146" s="61">
        <v>60259</v>
      </c>
      <c r="AG146" s="61">
        <v>3106937.0993570006</v>
      </c>
      <c r="AH146" s="62">
        <v>117.58368803783419</v>
      </c>
      <c r="AI146" s="61">
        <v>1.5979334348488146</v>
      </c>
      <c r="AJ146" s="61">
        <v>16804</v>
      </c>
      <c r="AK146" s="61">
        <v>1461.07736</v>
      </c>
      <c r="AL146" s="62">
        <v>113.61881018962782</v>
      </c>
      <c r="AM146" s="61">
        <v>145.37161917192373</v>
      </c>
      <c r="AN146" s="61">
        <v>10394</v>
      </c>
      <c r="AO146" s="61">
        <v>34699.235099999998</v>
      </c>
      <c r="AP146" s="62">
        <v>113.58519411829207</v>
      </c>
      <c r="AQ146" s="61">
        <v>120.64824885795085</v>
      </c>
      <c r="AR146" s="61">
        <v>47200</v>
      </c>
      <c r="AS146" s="61">
        <v>170660.95550000001</v>
      </c>
      <c r="AT146" s="62">
        <v>110.84287338677075</v>
      </c>
      <c r="AU146" s="61">
        <v>6.4238</v>
      </c>
      <c r="AV146" s="61">
        <v>9601</v>
      </c>
      <c r="AW146" s="61">
        <v>3769.9090000000001</v>
      </c>
      <c r="AX146" s="62">
        <v>115.64901049481581</v>
      </c>
      <c r="AY146" s="61">
        <v>1.128031585</v>
      </c>
      <c r="AZ146" s="61">
        <v>22996</v>
      </c>
      <c r="BA146" s="61">
        <v>1527.53</v>
      </c>
      <c r="BB146" s="62">
        <v>130.99947646595746</v>
      </c>
      <c r="BC146" s="61">
        <v>1.0640000000000001</v>
      </c>
      <c r="BD146" s="61">
        <v>35303</v>
      </c>
      <c r="BE146" s="61">
        <v>1879.4780000000001</v>
      </c>
      <c r="BF146" s="62">
        <v>120.41913298138822</v>
      </c>
      <c r="BG146" s="61">
        <v>105.3</v>
      </c>
      <c r="BH146" s="61">
        <v>126923</v>
      </c>
      <c r="BI146" s="61">
        <v>503175.6</v>
      </c>
      <c r="BJ146" s="62">
        <v>92.82645807264214</v>
      </c>
      <c r="BK146" s="61">
        <v>6.08</v>
      </c>
      <c r="BL146" s="61">
        <v>5080</v>
      </c>
      <c r="BM146" s="61">
        <v>3069.2629999999999</v>
      </c>
      <c r="BN146" s="62">
        <v>142.54638845403883</v>
      </c>
      <c r="BO146" s="61">
        <v>0.89149999999999996</v>
      </c>
      <c r="BP146" s="61">
        <v>8235</v>
      </c>
      <c r="BQ146" s="61">
        <v>638.36490000000003</v>
      </c>
      <c r="BR146" s="62">
        <v>109.5573127443535</v>
      </c>
    </row>
    <row r="147" spans="1:70">
      <c r="A147" s="62">
        <v>2014</v>
      </c>
      <c r="B147" s="61">
        <v>7152269</v>
      </c>
      <c r="C147" s="62">
        <v>1</v>
      </c>
      <c r="D147" s="61">
        <v>319558</v>
      </c>
      <c r="E147" s="61">
        <v>17427.599999999999</v>
      </c>
      <c r="F147" s="62">
        <v>118.18432386411817</v>
      </c>
      <c r="G147" s="77">
        <v>0.60678691200000001</v>
      </c>
      <c r="H147" s="77">
        <v>64596.754000000001</v>
      </c>
      <c r="I147" s="77">
        <v>1822.48</v>
      </c>
      <c r="J147" s="77">
        <v>101.6455323</v>
      </c>
      <c r="K147" s="61">
        <v>1.6109299069269414</v>
      </c>
      <c r="L147" s="61">
        <v>82200</v>
      </c>
      <c r="M147" s="62">
        <v>5735.4128000000001</v>
      </c>
      <c r="N147" s="62">
        <v>110.7511915899275</v>
      </c>
      <c r="O147" s="61">
        <v>5.4028251379622754</v>
      </c>
      <c r="P147" s="61">
        <v>66277</v>
      </c>
      <c r="Q147" s="61">
        <v>14087.39156813</v>
      </c>
      <c r="R147" s="62">
        <v>112.34667884674386</v>
      </c>
      <c r="S147" s="61">
        <v>33.226175768058638</v>
      </c>
      <c r="T147" s="61">
        <v>11144</v>
      </c>
      <c r="U147" s="61">
        <v>16147.58596</v>
      </c>
      <c r="V147" s="62">
        <v>119.32622785999902</v>
      </c>
      <c r="W147" s="61">
        <v>6.1214000000000004</v>
      </c>
      <c r="X147" s="61">
        <v>5643</v>
      </c>
      <c r="Y147" s="61">
        <v>1981.165</v>
      </c>
      <c r="Z147" s="62">
        <v>118.61760758711945</v>
      </c>
      <c r="AA147" s="61">
        <v>4.897232517914504</v>
      </c>
      <c r="AB147" s="61">
        <v>5462</v>
      </c>
      <c r="AC147" s="61">
        <v>1221.6929259999999</v>
      </c>
      <c r="AD147" s="62">
        <v>120.35329061657633</v>
      </c>
      <c r="AE147" s="61">
        <v>1594.8192076435216</v>
      </c>
      <c r="AF147" s="61">
        <v>60814</v>
      </c>
      <c r="AG147" s="61">
        <v>3140295.3525439994</v>
      </c>
      <c r="AH147" s="62">
        <v>118.71203154912031</v>
      </c>
      <c r="AI147" s="61">
        <v>1.8150976031628363</v>
      </c>
      <c r="AJ147" s="61">
        <v>16865</v>
      </c>
      <c r="AK147" s="61">
        <v>1506.1410249999999</v>
      </c>
      <c r="AL147" s="62">
        <v>115.4807046622844</v>
      </c>
      <c r="AM147" s="61">
        <v>165.12807841199239</v>
      </c>
      <c r="AN147" s="61">
        <v>10338</v>
      </c>
      <c r="AO147" s="61">
        <v>36048.480170000003</v>
      </c>
      <c r="AP147" s="62">
        <v>116.95841026533907</v>
      </c>
      <c r="AQ147" s="61">
        <v>137.04472448727449</v>
      </c>
      <c r="AR147" s="61">
        <v>47059</v>
      </c>
      <c r="AS147" s="61">
        <v>172678.71849999999</v>
      </c>
      <c r="AT147" s="62">
        <v>110.48832098874503</v>
      </c>
      <c r="AU147" s="61">
        <v>7.7366000000000001</v>
      </c>
      <c r="AV147" s="61">
        <v>9696</v>
      </c>
      <c r="AW147" s="61">
        <v>3936.84</v>
      </c>
      <c r="AX147" s="62">
        <v>117.71347022548481</v>
      </c>
      <c r="AY147" s="61">
        <v>1.219214826</v>
      </c>
      <c r="AZ147" s="61">
        <v>23327</v>
      </c>
      <c r="BA147" s="61">
        <v>1589.94</v>
      </c>
      <c r="BB147" s="62">
        <v>133.02608307320924</v>
      </c>
      <c r="BC147" s="61">
        <v>1.1598999999999999</v>
      </c>
      <c r="BD147" s="61">
        <v>35700</v>
      </c>
      <c r="BE147" s="61">
        <v>1976.2280000000001</v>
      </c>
      <c r="BF147" s="62">
        <v>123.40825311803887</v>
      </c>
      <c r="BG147" s="61">
        <v>120.64</v>
      </c>
      <c r="BH147" s="61">
        <v>126710</v>
      </c>
      <c r="BI147" s="61">
        <v>513698</v>
      </c>
      <c r="BJ147" s="62">
        <v>94.483919978962405</v>
      </c>
      <c r="BK147" s="61">
        <v>7.43</v>
      </c>
      <c r="BL147" s="61">
        <v>5138</v>
      </c>
      <c r="BM147" s="61">
        <v>3149.9389999999999</v>
      </c>
      <c r="BN147" s="62">
        <v>143.4489436052406</v>
      </c>
      <c r="BO147" s="61">
        <v>0.98909999999999998</v>
      </c>
      <c r="BP147" s="61">
        <v>8336</v>
      </c>
      <c r="BQ147" s="61">
        <v>649.78840000000002</v>
      </c>
      <c r="BR147" s="62">
        <v>108.82085794733331</v>
      </c>
    </row>
    <row r="148" spans="1:70">
      <c r="A148" s="62">
        <v>2015</v>
      </c>
      <c r="B148" s="61">
        <v>7231375</v>
      </c>
      <c r="C148" s="62">
        <v>1</v>
      </c>
      <c r="D148" s="61">
        <v>322074</v>
      </c>
      <c r="E148" s="61">
        <v>18120.7</v>
      </c>
      <c r="F148" s="62">
        <v>119.40080488108653</v>
      </c>
      <c r="G148" s="77">
        <v>0.65422547900000005</v>
      </c>
      <c r="H148" s="77">
        <v>65110</v>
      </c>
      <c r="I148" s="77">
        <v>1869.4670000000001</v>
      </c>
      <c r="J148" s="77">
        <v>102.2046392</v>
      </c>
      <c r="K148" s="61">
        <v>1.7964820428033434</v>
      </c>
      <c r="L148" s="61">
        <v>82915</v>
      </c>
      <c r="M148" s="62">
        <v>5952.8619799999997</v>
      </c>
      <c r="N148" s="62">
        <v>112.98025096531821</v>
      </c>
      <c r="O148" s="61">
        <v>6.0251400753191877</v>
      </c>
      <c r="P148" s="61">
        <v>66687</v>
      </c>
      <c r="Q148" s="61">
        <v>14393.290555509999</v>
      </c>
      <c r="R148" s="62">
        <v>113.37266989580739</v>
      </c>
      <c r="S148" s="61">
        <v>37.053274547625605</v>
      </c>
      <c r="T148" s="61">
        <v>11209</v>
      </c>
      <c r="U148" s="61">
        <v>16556.914919999999</v>
      </c>
      <c r="V148" s="62">
        <v>120.65386963821123</v>
      </c>
      <c r="W148" s="61">
        <v>6.83</v>
      </c>
      <c r="X148" s="61">
        <v>5683</v>
      </c>
      <c r="Y148" s="61">
        <v>2027.1079999999999</v>
      </c>
      <c r="Z148" s="62">
        <v>119.44935185870729</v>
      </c>
      <c r="AA148" s="61">
        <v>5.4613116561036099</v>
      </c>
      <c r="AB148" s="61">
        <v>5480</v>
      </c>
      <c r="AC148" s="61">
        <v>1246.248791</v>
      </c>
      <c r="AD148" s="62">
        <v>122.78336815638897</v>
      </c>
      <c r="AE148" s="61">
        <v>1778.5156608799487</v>
      </c>
      <c r="AF148" s="61">
        <v>60756</v>
      </c>
      <c r="AG148" s="61">
        <v>3199013.3211750002</v>
      </c>
      <c r="AH148" s="62">
        <v>119.73599938138054</v>
      </c>
      <c r="AI148" s="61">
        <v>2.0241664370349959</v>
      </c>
      <c r="AJ148" s="61">
        <v>16940</v>
      </c>
      <c r="AK148" s="61">
        <v>1548.4169979999999</v>
      </c>
      <c r="AL148" s="62">
        <v>116.09687600011279</v>
      </c>
      <c r="AM148" s="61">
        <v>184.14806650133187</v>
      </c>
      <c r="AN148" s="61">
        <v>10295</v>
      </c>
      <c r="AO148" s="61">
        <v>37125.152110000003</v>
      </c>
      <c r="AP148" s="62">
        <v>118.29936485972856</v>
      </c>
      <c r="AQ148" s="61">
        <v>152.82998071093965</v>
      </c>
      <c r="AR148" s="61">
        <v>47025</v>
      </c>
      <c r="AS148" s="61">
        <v>179696.5472</v>
      </c>
      <c r="AT148" s="62">
        <v>111.00042966804608</v>
      </c>
      <c r="AU148" s="61">
        <v>8.4407999999999994</v>
      </c>
      <c r="AV148" s="61">
        <v>9799</v>
      </c>
      <c r="AW148" s="61">
        <v>4199.8599999999997</v>
      </c>
      <c r="AX148" s="62">
        <v>120.14589718967076</v>
      </c>
      <c r="AY148" s="61">
        <v>1.368738024</v>
      </c>
      <c r="AZ148" s="61">
        <v>23643</v>
      </c>
      <c r="BA148" s="61">
        <v>1617.02</v>
      </c>
      <c r="BB148" s="62">
        <v>132.24963950492884</v>
      </c>
      <c r="BC148" s="61">
        <v>1.3839999999999999</v>
      </c>
      <c r="BD148" s="61">
        <v>36027</v>
      </c>
      <c r="BE148" s="61">
        <v>1985.654</v>
      </c>
      <c r="BF148" s="62">
        <v>122.74308416192056</v>
      </c>
      <c r="BG148" s="61">
        <v>120.5</v>
      </c>
      <c r="BH148" s="61">
        <v>126527</v>
      </c>
      <c r="BI148" s="61">
        <v>529953.6</v>
      </c>
      <c r="BJ148" s="62">
        <v>96.336471956658428</v>
      </c>
      <c r="BK148" s="61">
        <v>8.81</v>
      </c>
      <c r="BL148" s="61">
        <v>5189</v>
      </c>
      <c r="BM148" s="61">
        <v>3119.6680000000001</v>
      </c>
      <c r="BN148" s="62">
        <v>139.37964692444785</v>
      </c>
      <c r="BO148" s="61">
        <v>0.99209999999999998</v>
      </c>
      <c r="BP148" s="61">
        <v>8432</v>
      </c>
      <c r="BQ148" s="61">
        <v>653.60429999999997</v>
      </c>
      <c r="BR148" s="62">
        <v>108.07063909286627</v>
      </c>
    </row>
    <row r="149" spans="1:70">
      <c r="A149" s="62">
        <v>2016</v>
      </c>
      <c r="B149" s="61">
        <v>7311687</v>
      </c>
      <c r="C149" s="62">
        <v>1</v>
      </c>
      <c r="D149" s="61">
        <v>324656</v>
      </c>
      <c r="E149" s="61">
        <v>18624.5</v>
      </c>
      <c r="F149" s="62">
        <v>120.79664907581002</v>
      </c>
      <c r="G149" s="77">
        <v>0.73803461400000003</v>
      </c>
      <c r="H149" s="77">
        <v>65573</v>
      </c>
      <c r="I149" s="77">
        <v>1924.0909999999999</v>
      </c>
      <c r="J149" s="77">
        <v>103.9791252</v>
      </c>
      <c r="K149" s="61">
        <v>1.8554501470448723</v>
      </c>
      <c r="L149" s="61">
        <v>83707</v>
      </c>
      <c r="M149" s="62">
        <v>6149.227312</v>
      </c>
      <c r="N149" s="62">
        <v>114.51109985827144</v>
      </c>
      <c r="O149" s="61">
        <v>6.2229105397969828</v>
      </c>
      <c r="P149" s="61">
        <v>66957</v>
      </c>
      <c r="Q149" s="61">
        <v>14620.34351149</v>
      </c>
      <c r="R149" s="62">
        <v>113.80671974632099</v>
      </c>
      <c r="S149" s="61">
        <v>38.269519020965753</v>
      </c>
      <c r="T149" s="61">
        <v>11285</v>
      </c>
      <c r="U149" s="61">
        <v>17065.730149999999</v>
      </c>
      <c r="V149" s="62">
        <v>122.43358367744817</v>
      </c>
      <c r="W149" s="61">
        <v>7.0528000000000004</v>
      </c>
      <c r="X149" s="61">
        <v>5731</v>
      </c>
      <c r="Y149" s="61">
        <v>2065.962</v>
      </c>
      <c r="Z149" s="62">
        <v>119.32144279377796</v>
      </c>
      <c r="AA149" s="61">
        <v>5.6405748980172659</v>
      </c>
      <c r="AB149" s="61">
        <v>5495</v>
      </c>
      <c r="AC149" s="61">
        <v>1282.927999</v>
      </c>
      <c r="AD149" s="62">
        <v>124.02463699559594</v>
      </c>
      <c r="AE149" s="61">
        <v>1836.8940328242102</v>
      </c>
      <c r="AF149" s="61">
        <v>60738</v>
      </c>
      <c r="AG149" s="61">
        <v>3253945.8819559999</v>
      </c>
      <c r="AH149" s="62">
        <v>120.48596040179483</v>
      </c>
      <c r="AI149" s="61">
        <v>2.0906081016981308</v>
      </c>
      <c r="AJ149" s="61">
        <v>17035</v>
      </c>
      <c r="AK149" s="61">
        <v>1611.5665120000001</v>
      </c>
      <c r="AL149" s="62">
        <v>118.18713083481379</v>
      </c>
      <c r="AM149" s="61">
        <v>190.1925813490181</v>
      </c>
      <c r="AN149" s="61">
        <v>10263</v>
      </c>
      <c r="AO149" s="61">
        <v>37075.873030000002</v>
      </c>
      <c r="AP149" s="62">
        <v>116.34697906719065</v>
      </c>
      <c r="AQ149" s="61">
        <v>157.84650412674318</v>
      </c>
      <c r="AR149" s="61">
        <v>47024</v>
      </c>
      <c r="AS149" s="61">
        <v>186106.40150000001</v>
      </c>
      <c r="AT149" s="62">
        <v>111.4850697538613</v>
      </c>
      <c r="AU149" s="61">
        <v>9.0622000000000007</v>
      </c>
      <c r="AV149" s="61">
        <v>9917</v>
      </c>
      <c r="AW149" s="61">
        <v>4404.8019999999997</v>
      </c>
      <c r="AX149" s="62">
        <v>122.132700308785</v>
      </c>
      <c r="AY149" s="61">
        <v>1.381978994</v>
      </c>
      <c r="AZ149" s="61">
        <v>23978</v>
      </c>
      <c r="BA149" s="61">
        <v>1654.58</v>
      </c>
      <c r="BB149" s="62">
        <v>131.7997690651456</v>
      </c>
      <c r="BC149" s="61">
        <v>1.3427</v>
      </c>
      <c r="BD149" s="61">
        <v>36437</v>
      </c>
      <c r="BE149" s="61">
        <v>2026.8330000000001</v>
      </c>
      <c r="BF149" s="62">
        <v>123.55905123470446</v>
      </c>
      <c r="BG149" s="61">
        <v>116.8</v>
      </c>
      <c r="BH149" s="61">
        <v>126310</v>
      </c>
      <c r="BI149" s="61">
        <v>536965.30000000005</v>
      </c>
      <c r="BJ149" s="62">
        <v>96.668865486320826</v>
      </c>
      <c r="BK149" s="61">
        <v>8.6199999999999992</v>
      </c>
      <c r="BL149" s="61">
        <v>5236</v>
      </c>
      <c r="BM149" s="61">
        <v>3111.962</v>
      </c>
      <c r="BN149" s="62">
        <v>137.50535593429913</v>
      </c>
      <c r="BO149" s="61">
        <v>1.0178</v>
      </c>
      <c r="BP149" s="61">
        <v>8491</v>
      </c>
      <c r="BQ149" s="61">
        <v>659.16179999999997</v>
      </c>
      <c r="BR149" s="62">
        <v>107.5172305013393</v>
      </c>
    </row>
    <row r="150" spans="1:70">
      <c r="A150" s="62">
        <v>2017</v>
      </c>
      <c r="C150" s="62">
        <v>1</v>
      </c>
      <c r="E150" s="61">
        <v>19386.8</v>
      </c>
      <c r="F15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51"/>
  <sheetViews>
    <sheetView tabSelected="1" workbookViewId="0">
      <pane ySplit="1" topLeftCell="A137" activePane="bottomLeft" state="frozen"/>
      <selection pane="bottomLeft" activeCell="H1" sqref="H1"/>
    </sheetView>
  </sheetViews>
  <sheetFormatPr defaultColWidth="8.7890625" defaultRowHeight="14.4"/>
  <cols>
    <col min="1" max="4" width="8.7890625" style="4"/>
    <col min="5" max="5" width="8.7890625" style="62"/>
    <col min="6" max="6" width="8.7890625" style="4"/>
    <col min="7" max="8" width="8.7890625" style="62"/>
    <col min="9" max="9" width="8.7890625" style="4"/>
    <col min="10" max="10" width="8.7890625" style="62"/>
    <col min="11" max="13" width="8.7890625" style="4"/>
    <col min="14" max="15" width="8.7890625" style="62"/>
    <col min="16" max="16" width="10.5234375" style="4" bestFit="1" customWidth="1"/>
    <col min="17" max="18" width="8.7890625" style="4"/>
    <col min="19" max="19" width="8.7890625" style="62"/>
    <col min="20" max="27" width="8.7890625" style="4"/>
    <col min="28" max="28" width="10.62890625" style="4" customWidth="1"/>
    <col min="29" max="33" width="8.7890625" style="4"/>
    <col min="34" max="34" width="8.7890625" style="63"/>
    <col min="35" max="35" width="8.7890625" style="20"/>
    <col min="36" max="40" width="8.7890625" style="62"/>
    <col min="41" max="41" width="10.5234375" style="62" bestFit="1" customWidth="1"/>
    <col min="42" max="42" width="8.7890625" style="62"/>
    <col min="43" max="49" width="8.7890625" style="4"/>
    <col min="50" max="50" width="8.7890625" style="62"/>
    <col min="51" max="51" width="8.7890625" style="4"/>
    <col min="52" max="52" width="8.7890625" style="4" customWidth="1"/>
    <col min="53" max="55" width="8.7890625" style="4"/>
    <col min="56" max="56" width="8.7890625" style="62"/>
    <col min="57" max="16384" width="8.7890625" style="4"/>
  </cols>
  <sheetData>
    <row r="1" spans="1:56" s="3" customFormat="1" ht="28.8">
      <c r="A1" s="18" t="s">
        <v>66</v>
      </c>
      <c r="B1" s="3" t="s">
        <v>3</v>
      </c>
      <c r="C1" s="3" t="s">
        <v>866</v>
      </c>
      <c r="D1" s="3" t="s">
        <v>69</v>
      </c>
      <c r="E1" s="3" t="s">
        <v>935</v>
      </c>
      <c r="F1" s="3" t="s">
        <v>7</v>
      </c>
      <c r="G1" s="3" t="s">
        <v>253</v>
      </c>
      <c r="H1" s="3" t="s">
        <v>964</v>
      </c>
      <c r="I1" s="3" t="s">
        <v>1</v>
      </c>
      <c r="J1" s="3" t="s">
        <v>252</v>
      </c>
      <c r="K1" s="3" t="s">
        <v>73</v>
      </c>
      <c r="L1" s="3" t="s">
        <v>74</v>
      </c>
      <c r="M1" s="3" t="s">
        <v>75</v>
      </c>
      <c r="N1" s="3" t="s">
        <v>883</v>
      </c>
      <c r="O1" s="3" t="s">
        <v>881</v>
      </c>
      <c r="P1" s="3" t="s">
        <v>77</v>
      </c>
      <c r="Q1" s="3" t="s">
        <v>78</v>
      </c>
      <c r="R1" s="3" t="s">
        <v>92</v>
      </c>
      <c r="S1" s="3" t="s">
        <v>153</v>
      </c>
      <c r="T1" s="3" t="s">
        <v>2</v>
      </c>
      <c r="U1" s="3" t="s">
        <v>10</v>
      </c>
      <c r="V1" s="3" t="s">
        <v>11</v>
      </c>
      <c r="W1" s="3" t="s">
        <v>12</v>
      </c>
      <c r="X1" s="3" t="s">
        <v>13</v>
      </c>
      <c r="Y1" s="3" t="s">
        <v>14</v>
      </c>
      <c r="Z1" s="3" t="s">
        <v>15</v>
      </c>
      <c r="AA1" s="3" t="s">
        <v>86</v>
      </c>
      <c r="AB1" s="3" t="s">
        <v>844</v>
      </c>
      <c r="AC1" s="3" t="s">
        <v>88</v>
      </c>
      <c r="AD1" s="3" t="s">
        <v>8</v>
      </c>
      <c r="AE1" s="3" t="s">
        <v>89</v>
      </c>
      <c r="AF1" s="3" t="s">
        <v>90</v>
      </c>
      <c r="AG1" s="3" t="s">
        <v>102</v>
      </c>
      <c r="AH1" s="69" t="s">
        <v>935</v>
      </c>
      <c r="AI1" s="1" t="s">
        <v>7</v>
      </c>
      <c r="AJ1" s="3" t="s">
        <v>964</v>
      </c>
      <c r="AK1" s="3" t="s">
        <v>1</v>
      </c>
      <c r="AL1" s="3" t="s">
        <v>143</v>
      </c>
      <c r="AM1" s="3" t="s">
        <v>144</v>
      </c>
      <c r="AN1" s="3" t="s">
        <v>885</v>
      </c>
      <c r="AO1" s="3" t="s">
        <v>149</v>
      </c>
      <c r="AP1" s="3" t="s">
        <v>150</v>
      </c>
      <c r="AQ1" s="3" t="s">
        <v>151</v>
      </c>
      <c r="AR1" s="3" t="s">
        <v>155</v>
      </c>
      <c r="AS1" s="3" t="s">
        <v>156</v>
      </c>
      <c r="AT1" s="3" t="s">
        <v>157</v>
      </c>
      <c r="AU1" s="3" t="s">
        <v>158</v>
      </c>
      <c r="AV1" s="3" t="s">
        <v>159</v>
      </c>
      <c r="AW1" s="3" t="s">
        <v>160</v>
      </c>
      <c r="AX1" s="3" t="s">
        <v>250</v>
      </c>
      <c r="AY1" s="3" t="s">
        <v>845</v>
      </c>
      <c r="AZ1" s="3" t="s">
        <v>165</v>
      </c>
      <c r="BA1" s="3" t="s">
        <v>168</v>
      </c>
      <c r="BB1" s="3" t="s">
        <v>185</v>
      </c>
      <c r="BC1" s="3" t="s">
        <v>184</v>
      </c>
      <c r="BD1" s="3" t="s">
        <v>102</v>
      </c>
    </row>
    <row r="2" spans="1:56">
      <c r="A2" s="16" t="s">
        <v>0</v>
      </c>
      <c r="B2" s="4" t="s">
        <v>103</v>
      </c>
      <c r="C2" s="4" t="s">
        <v>865</v>
      </c>
      <c r="D2" s="4" t="s">
        <v>70</v>
      </c>
      <c r="E2" s="61" t="s">
        <v>961</v>
      </c>
      <c r="F2" s="4" t="s">
        <v>847</v>
      </c>
      <c r="G2" s="62" t="s">
        <v>954</v>
      </c>
      <c r="H2" t="s">
        <v>960</v>
      </c>
      <c r="I2" s="4" t="s">
        <v>72</v>
      </c>
      <c r="J2" s="62" t="s">
        <v>956</v>
      </c>
      <c r="K2" s="4" t="s">
        <v>848</v>
      </c>
      <c r="L2" s="4" t="s">
        <v>849</v>
      </c>
      <c r="M2" s="4" t="s">
        <v>76</v>
      </c>
      <c r="N2" s="62" t="s">
        <v>884</v>
      </c>
      <c r="O2" s="62" t="s">
        <v>882</v>
      </c>
      <c r="P2" s="4" t="s">
        <v>79</v>
      </c>
      <c r="Q2" s="4" t="s">
        <v>80</v>
      </c>
      <c r="R2" s="4" t="s">
        <v>93</v>
      </c>
      <c r="S2" s="62" t="s">
        <v>154</v>
      </c>
      <c r="T2" s="4" t="s">
        <v>85</v>
      </c>
      <c r="U2" s="4" t="s">
        <v>850</v>
      </c>
      <c r="V2" s="4" t="s">
        <v>851</v>
      </c>
      <c r="W2" s="4" t="s">
        <v>852</v>
      </c>
      <c r="X2" s="4" t="s">
        <v>853</v>
      </c>
      <c r="Y2" s="4" t="s">
        <v>854</v>
      </c>
      <c r="Z2" s="4" t="s">
        <v>855</v>
      </c>
      <c r="AA2" s="4" t="s">
        <v>858</v>
      </c>
      <c r="AB2" s="4" t="s">
        <v>857</v>
      </c>
      <c r="AC2" s="4" t="s">
        <v>856</v>
      </c>
      <c r="AD2" s="4" t="s">
        <v>859</v>
      </c>
      <c r="AE2" s="16" t="s">
        <v>94</v>
      </c>
      <c r="AF2" s="16" t="s">
        <v>860</v>
      </c>
      <c r="AG2" s="16" t="s">
        <v>91</v>
      </c>
      <c r="AH2" s="70" t="s">
        <v>961</v>
      </c>
      <c r="AI2" s="20" t="s">
        <v>142</v>
      </c>
      <c r="AJ2" s="61" t="s">
        <v>960</v>
      </c>
      <c r="AK2" s="62" t="s">
        <v>955</v>
      </c>
      <c r="AL2" s="62" t="s">
        <v>145</v>
      </c>
      <c r="AM2" s="62" t="s">
        <v>146</v>
      </c>
      <c r="AN2" s="62" t="s">
        <v>886</v>
      </c>
      <c r="AO2" s="62" t="s">
        <v>147</v>
      </c>
      <c r="AP2" s="62" t="s">
        <v>148</v>
      </c>
      <c r="AQ2" s="62" t="s">
        <v>152</v>
      </c>
      <c r="AR2" s="4" t="s">
        <v>235</v>
      </c>
      <c r="AS2" s="62" t="s">
        <v>236</v>
      </c>
      <c r="AT2" s="62" t="s">
        <v>161</v>
      </c>
      <c r="AU2" s="62" t="s">
        <v>162</v>
      </c>
      <c r="AV2" s="62" t="s">
        <v>163</v>
      </c>
      <c r="AW2" s="62" t="s">
        <v>164</v>
      </c>
      <c r="AX2" s="62" t="s">
        <v>248</v>
      </c>
      <c r="AY2" s="4" t="s">
        <v>204</v>
      </c>
      <c r="AZ2" s="62" t="s">
        <v>166</v>
      </c>
      <c r="BA2" s="4" t="s">
        <v>167</v>
      </c>
      <c r="BB2" s="4" t="s">
        <v>186</v>
      </c>
      <c r="BC2" s="4" t="s">
        <v>169</v>
      </c>
      <c r="BD2" s="34" t="s">
        <v>91</v>
      </c>
    </row>
    <row r="3" spans="1:56">
      <c r="A3" s="4">
        <v>1870</v>
      </c>
      <c r="B3" s="4">
        <v>1</v>
      </c>
      <c r="C3" s="61">
        <v>40241</v>
      </c>
      <c r="D3" s="4">
        <v>7.8120000000000003</v>
      </c>
      <c r="I3" s="61">
        <v>0.16382430000000001</v>
      </c>
      <c r="M3" s="4">
        <v>0.31</v>
      </c>
      <c r="O3" s="61">
        <v>0.41099999999999998</v>
      </c>
      <c r="P3" s="61">
        <v>0.41799999999999998</v>
      </c>
      <c r="Q3" s="4">
        <v>0.45</v>
      </c>
      <c r="R3" s="61">
        <v>6.6571968984605867</v>
      </c>
      <c r="S3" s="62">
        <f t="shared" ref="S3:S34" si="0">D3*1000000000/C3/1000/(R3/100*$D$138*1000000000/$C$138/1000)*100</f>
        <v>6.5948656987069088</v>
      </c>
      <c r="T3" s="61">
        <v>10.154908551642709</v>
      </c>
      <c r="AE3" s="61">
        <v>5.72</v>
      </c>
      <c r="AF3" s="30"/>
      <c r="AG3" s="33">
        <v>0.311885945</v>
      </c>
      <c r="AH3" s="63" t="str">
        <f>IF(E3="","",E3/100)</f>
        <v/>
      </c>
      <c r="AJ3" s="62" t="str">
        <f t="shared" ref="AJ3:AJ34" si="1">IF(H3="","",H3/100)</f>
        <v/>
      </c>
      <c r="AK3" s="61">
        <f>IF(I3="","",I3)</f>
        <v>0.16382430000000001</v>
      </c>
      <c r="AN3" s="62">
        <f t="shared" ref="AN3:AN34" si="2">O3/D3</f>
        <v>5.2611367127496152E-2</v>
      </c>
      <c r="AO3" s="62">
        <f t="shared" ref="AO3:AO34" si="3">P3/D3</f>
        <v>5.3507424475166404E-2</v>
      </c>
      <c r="AP3" s="62">
        <f t="shared" ref="AP3:AP34" si="4">Q3/D3</f>
        <v>5.7603686635944701E-2</v>
      </c>
      <c r="AQ3" s="4">
        <f>AO3-AP3</f>
        <v>-4.0962621607782967E-3</v>
      </c>
      <c r="BD3" s="62">
        <f t="shared" ref="BD3:BD34" si="5">IF(AG3="","",AG3)</f>
        <v>0.311885945</v>
      </c>
    </row>
    <row r="4" spans="1:56">
      <c r="A4" s="4">
        <v>1871</v>
      </c>
      <c r="B4" s="4">
        <v>1</v>
      </c>
      <c r="C4" s="61">
        <v>41098</v>
      </c>
      <c r="D4" s="4">
        <v>7.665</v>
      </c>
      <c r="I4" s="61">
        <v>0.1389987</v>
      </c>
      <c r="M4" s="4">
        <v>0.29199999999999998</v>
      </c>
      <c r="O4" s="61">
        <v>0.38400000000000001</v>
      </c>
      <c r="P4" s="61">
        <v>0.47499999999999998</v>
      </c>
      <c r="Q4" s="4">
        <v>0.53400000000000003</v>
      </c>
      <c r="R4" s="61">
        <v>6.7811505714848197</v>
      </c>
      <c r="S4" s="62">
        <f t="shared" si="0"/>
        <v>6.2200227263406545</v>
      </c>
      <c r="T4" s="61">
        <v>9.620439235672313</v>
      </c>
      <c r="AE4" s="61">
        <v>5.56</v>
      </c>
      <c r="AF4" s="30"/>
      <c r="AG4" s="33">
        <v>0.30294220500000002</v>
      </c>
      <c r="AH4" s="63" t="str">
        <f t="shared" ref="AH4:AH67" si="6">IF(E4="","",E4/100)</f>
        <v/>
      </c>
      <c r="AJ4" s="62" t="str">
        <f t="shared" si="1"/>
        <v/>
      </c>
      <c r="AK4" s="61">
        <f t="shared" ref="AK4:AK67" si="7">IF(I4="","",I4)</f>
        <v>0.1389987</v>
      </c>
      <c r="AN4" s="62">
        <f t="shared" si="2"/>
        <v>5.0097847358121332E-2</v>
      </c>
      <c r="AO4" s="62">
        <f t="shared" si="3"/>
        <v>6.1969993476842788E-2</v>
      </c>
      <c r="AP4" s="62">
        <f t="shared" si="4"/>
        <v>6.9667318982387483E-2</v>
      </c>
      <c r="AQ4" s="62">
        <f t="shared" ref="AQ4:AQ67" si="8">AO4-AP4</f>
        <v>-7.6973255055446943E-3</v>
      </c>
      <c r="AY4" s="62"/>
      <c r="BB4" s="4">
        <f t="shared" ref="BB4:BB35" si="9">AE3/100-LN(S4/S3)</f>
        <v>0.11571786135687073</v>
      </c>
      <c r="BD4" s="62">
        <f t="shared" si="5"/>
        <v>0.30294220500000002</v>
      </c>
    </row>
    <row r="5" spans="1:56">
      <c r="A5" s="4">
        <v>1872</v>
      </c>
      <c r="B5" s="4">
        <v>1</v>
      </c>
      <c r="C5" s="61">
        <v>42136</v>
      </c>
      <c r="D5" s="4">
        <v>8.3089999999999993</v>
      </c>
      <c r="I5" s="61">
        <v>0.24191979999999999</v>
      </c>
      <c r="M5" s="4">
        <v>0.27800000000000002</v>
      </c>
      <c r="O5" s="61">
        <v>0.374</v>
      </c>
      <c r="P5" s="61">
        <v>0.47399999999999998</v>
      </c>
      <c r="Q5" s="4">
        <v>0.63200000000000001</v>
      </c>
      <c r="R5" s="61">
        <v>6.8836487687025603</v>
      </c>
      <c r="S5" s="62">
        <f t="shared" si="0"/>
        <v>6.4785921237523416</v>
      </c>
      <c r="T5" s="61">
        <v>9.620439235672313</v>
      </c>
      <c r="AE5" s="61">
        <v>8.3800000000000008</v>
      </c>
      <c r="AF5" s="30"/>
      <c r="AG5" s="33">
        <v>0.26597556900000002</v>
      </c>
      <c r="AH5" s="63" t="str">
        <f t="shared" si="6"/>
        <v/>
      </c>
      <c r="AJ5" s="62" t="str">
        <f t="shared" si="1"/>
        <v/>
      </c>
      <c r="AK5" s="61">
        <f t="shared" si="7"/>
        <v>0.24191979999999999</v>
      </c>
      <c r="AN5" s="62">
        <f t="shared" si="2"/>
        <v>4.5011433385485619E-2</v>
      </c>
      <c r="AO5" s="62">
        <f t="shared" si="3"/>
        <v>5.7046576001925628E-2</v>
      </c>
      <c r="AP5" s="62">
        <f t="shared" si="4"/>
        <v>7.6062101335900842E-2</v>
      </c>
      <c r="AQ5" s="62">
        <f t="shared" si="8"/>
        <v>-1.9015525333975214E-2</v>
      </c>
      <c r="AY5" s="62"/>
      <c r="BB5" s="62">
        <f t="shared" si="9"/>
        <v>1.4870338591207635E-2</v>
      </c>
      <c r="BC5" s="62"/>
      <c r="BD5" s="62">
        <f t="shared" si="5"/>
        <v>0.26597556900000002</v>
      </c>
    </row>
    <row r="6" spans="1:56">
      <c r="A6" s="4">
        <v>1873</v>
      </c>
      <c r="B6" s="4">
        <v>1</v>
      </c>
      <c r="C6" s="61">
        <v>43174</v>
      </c>
      <c r="D6" s="4">
        <v>8.8369999999999997</v>
      </c>
      <c r="I6" s="61">
        <v>0.2253714</v>
      </c>
      <c r="M6" s="4">
        <v>0.28999999999999998</v>
      </c>
      <c r="O6" s="61">
        <v>0.33400000000000002</v>
      </c>
      <c r="P6" s="61">
        <v>0.56200000000000006</v>
      </c>
      <c r="Q6" s="4">
        <v>0.65500000000000003</v>
      </c>
      <c r="R6" s="61">
        <v>7.0393280741989503</v>
      </c>
      <c r="S6" s="62">
        <f t="shared" si="0"/>
        <v>6.5759007427024496</v>
      </c>
      <c r="T6" s="61">
        <v>9.620439235672313</v>
      </c>
      <c r="AE6" s="61">
        <v>14.24</v>
      </c>
      <c r="AF6" s="30"/>
      <c r="AG6" s="33">
        <v>0.24343216000000001</v>
      </c>
      <c r="AH6" s="63" t="str">
        <f t="shared" si="6"/>
        <v/>
      </c>
      <c r="AJ6" s="62" t="str">
        <f t="shared" si="1"/>
        <v/>
      </c>
      <c r="AK6" s="61">
        <f t="shared" si="7"/>
        <v>0.2253714</v>
      </c>
      <c r="AN6" s="62">
        <f t="shared" si="2"/>
        <v>3.7795632001810575E-2</v>
      </c>
      <c r="AO6" s="62">
        <f t="shared" si="3"/>
        <v>6.3596243068914801E-2</v>
      </c>
      <c r="AP6" s="62">
        <f t="shared" si="4"/>
        <v>7.4120176530496781E-2</v>
      </c>
      <c r="AQ6" s="62">
        <f t="shared" si="8"/>
        <v>-1.052393346158198E-2</v>
      </c>
      <c r="AY6" s="62"/>
      <c r="BB6" s="62">
        <f t="shared" si="9"/>
        <v>6.8891658137039194E-2</v>
      </c>
      <c r="BD6" s="62">
        <f t="shared" si="5"/>
        <v>0.24343216000000001</v>
      </c>
    </row>
    <row r="7" spans="1:56">
      <c r="A7" s="4">
        <v>1874</v>
      </c>
      <c r="B7" s="4">
        <v>1</v>
      </c>
      <c r="C7" s="61">
        <v>44212</v>
      </c>
      <c r="D7" s="4">
        <v>8.5630000000000006</v>
      </c>
      <c r="I7" s="61">
        <v>0.17853769999999999</v>
      </c>
      <c r="M7" s="4">
        <v>0.30299999999999999</v>
      </c>
      <c r="O7" s="61">
        <v>0.30499999999999999</v>
      </c>
      <c r="P7" s="61">
        <v>0.61899999999999999</v>
      </c>
      <c r="Q7" s="4">
        <v>0.57599999999999996</v>
      </c>
      <c r="R7" s="61">
        <v>6.7993521362685261</v>
      </c>
      <c r="S7" s="62">
        <f t="shared" si="0"/>
        <v>6.4420210085290908</v>
      </c>
      <c r="T7" s="61">
        <v>9.0859709761762666</v>
      </c>
      <c r="AE7" s="61">
        <v>3.43</v>
      </c>
      <c r="AF7" s="30"/>
      <c r="AG7" s="33">
        <v>0.25224022000000001</v>
      </c>
      <c r="AH7" s="63" t="str">
        <f t="shared" si="6"/>
        <v/>
      </c>
      <c r="AJ7" s="62" t="str">
        <f t="shared" si="1"/>
        <v/>
      </c>
      <c r="AK7" s="61">
        <f t="shared" si="7"/>
        <v>0.17853769999999999</v>
      </c>
      <c r="AN7" s="62">
        <f t="shared" si="2"/>
        <v>3.5618358052084548E-2</v>
      </c>
      <c r="AO7" s="62">
        <f t="shared" si="3"/>
        <v>7.2287749620460112E-2</v>
      </c>
      <c r="AP7" s="62">
        <f t="shared" si="4"/>
        <v>6.7266145042625236E-2</v>
      </c>
      <c r="AQ7" s="62">
        <f t="shared" si="8"/>
        <v>5.0216045778348761E-3</v>
      </c>
      <c r="AY7" s="62"/>
      <c r="BB7" s="62">
        <f t="shared" si="9"/>
        <v>0.1629692516838247</v>
      </c>
      <c r="BD7" s="62">
        <f t="shared" si="5"/>
        <v>0.25224022000000001</v>
      </c>
    </row>
    <row r="8" spans="1:56">
      <c r="A8" s="4">
        <v>1875</v>
      </c>
      <c r="B8" s="4">
        <v>1</v>
      </c>
      <c r="C8" s="61">
        <v>45245</v>
      </c>
      <c r="D8" s="4">
        <v>8.2390000000000008</v>
      </c>
      <c r="I8" s="61">
        <v>0.19215689999999999</v>
      </c>
      <c r="M8" s="4">
        <v>0.27500000000000002</v>
      </c>
      <c r="O8" s="61">
        <v>0.28799999999999998</v>
      </c>
      <c r="P8" s="61">
        <v>0.53800000000000003</v>
      </c>
      <c r="Q8" s="4">
        <v>0.54</v>
      </c>
      <c r="R8" s="61">
        <v>6.991942994929639</v>
      </c>
      <c r="S8" s="62">
        <f t="shared" si="0"/>
        <v>5.8899270969790845</v>
      </c>
      <c r="T8" s="61">
        <v>8.8187357899538963</v>
      </c>
      <c r="AE8" s="61">
        <v>3.11</v>
      </c>
      <c r="AF8" s="30"/>
      <c r="AG8" s="33">
        <v>0.26171586400000002</v>
      </c>
      <c r="AH8" s="63" t="str">
        <f t="shared" si="6"/>
        <v/>
      </c>
      <c r="AJ8" s="62" t="str">
        <f t="shared" si="1"/>
        <v/>
      </c>
      <c r="AK8" s="61">
        <f t="shared" si="7"/>
        <v>0.19215689999999999</v>
      </c>
      <c r="AN8" s="62">
        <f t="shared" si="2"/>
        <v>3.4955698507100369E-2</v>
      </c>
      <c r="AO8" s="62">
        <f t="shared" si="3"/>
        <v>6.5299186794513894E-2</v>
      </c>
      <c r="AP8" s="62">
        <f t="shared" si="4"/>
        <v>6.5541934700813209E-2</v>
      </c>
      <c r="AQ8" s="62">
        <f t="shared" si="8"/>
        <v>-2.4274790629931486E-4</v>
      </c>
      <c r="AY8" s="62"/>
      <c r="BB8" s="62">
        <f t="shared" si="9"/>
        <v>0.12389869192086991</v>
      </c>
      <c r="BD8" s="62">
        <f t="shared" si="5"/>
        <v>0.26171586400000002</v>
      </c>
    </row>
    <row r="9" spans="1:56">
      <c r="A9" s="4">
        <v>1876</v>
      </c>
      <c r="B9" s="4">
        <v>1</v>
      </c>
      <c r="C9" s="61">
        <v>46287</v>
      </c>
      <c r="D9" s="4">
        <v>8.3879999999999999</v>
      </c>
      <c r="I9" s="61">
        <v>0.1750903</v>
      </c>
      <c r="M9" s="4">
        <v>0.26500000000000001</v>
      </c>
      <c r="O9" s="61">
        <v>0.29399999999999998</v>
      </c>
      <c r="P9" s="61">
        <v>0.56499999999999995</v>
      </c>
      <c r="Q9" s="4">
        <v>0.46899999999999997</v>
      </c>
      <c r="R9" s="61">
        <v>6.9266614050350057</v>
      </c>
      <c r="S9" s="62">
        <f t="shared" si="0"/>
        <v>5.9166968377724105</v>
      </c>
      <c r="T9" s="61">
        <v>8.551502716680222</v>
      </c>
      <c r="AE9" s="61">
        <v>3.35</v>
      </c>
      <c r="AF9" s="30"/>
      <c r="AG9" s="33">
        <v>0.25403504999999998</v>
      </c>
      <c r="AH9" s="63" t="str">
        <f t="shared" si="6"/>
        <v/>
      </c>
      <c r="AJ9" s="62" t="str">
        <f t="shared" si="1"/>
        <v/>
      </c>
      <c r="AK9" s="61">
        <f t="shared" si="7"/>
        <v>0.1750903</v>
      </c>
      <c r="AN9" s="62">
        <f t="shared" si="2"/>
        <v>3.5050071530758224E-2</v>
      </c>
      <c r="AO9" s="62">
        <f t="shared" si="3"/>
        <v>6.7358130662851692E-2</v>
      </c>
      <c r="AP9" s="62">
        <f t="shared" si="4"/>
        <v>5.5913209346685741E-2</v>
      </c>
      <c r="AQ9" s="62">
        <f t="shared" si="8"/>
        <v>1.1444921316165951E-2</v>
      </c>
      <c r="AY9" s="62"/>
      <c r="BB9" s="62">
        <f t="shared" si="9"/>
        <v>2.6565293581859131E-2</v>
      </c>
      <c r="BD9" s="62">
        <f t="shared" si="5"/>
        <v>0.25403504999999998</v>
      </c>
    </row>
    <row r="10" spans="1:56">
      <c r="A10" s="4">
        <v>1877</v>
      </c>
      <c r="B10" s="4">
        <v>1</v>
      </c>
      <c r="C10" s="61">
        <v>47325</v>
      </c>
      <c r="D10" s="4">
        <v>8.6039999999999992</v>
      </c>
      <c r="I10" s="61">
        <v>0.18086859999999999</v>
      </c>
      <c r="M10" s="4">
        <v>0.24099999999999999</v>
      </c>
      <c r="O10" s="61">
        <v>0.28100000000000003</v>
      </c>
      <c r="P10" s="61">
        <v>0.63200000000000001</v>
      </c>
      <c r="Q10" s="4">
        <v>0.46600000000000003</v>
      </c>
      <c r="R10" s="61">
        <v>7.0106529833106546</v>
      </c>
      <c r="S10" s="62">
        <f t="shared" si="0"/>
        <v>5.8648268694716794</v>
      </c>
      <c r="T10" s="61">
        <v>8.551502716680222</v>
      </c>
      <c r="AE10" s="61">
        <v>3.87</v>
      </c>
      <c r="AF10" s="30"/>
      <c r="AG10" s="33">
        <v>0.24497442999999999</v>
      </c>
      <c r="AH10" s="63" t="str">
        <f t="shared" si="6"/>
        <v/>
      </c>
      <c r="AJ10" s="62" t="str">
        <f t="shared" si="1"/>
        <v/>
      </c>
      <c r="AK10" s="61">
        <f t="shared" si="7"/>
        <v>0.18086859999999999</v>
      </c>
      <c r="AN10" s="62">
        <f t="shared" si="2"/>
        <v>3.2659228265922831E-2</v>
      </c>
      <c r="AO10" s="62">
        <f t="shared" si="3"/>
        <v>7.3454207345420741E-2</v>
      </c>
      <c r="AP10" s="62">
        <f t="shared" si="4"/>
        <v>5.4160855416085549E-2</v>
      </c>
      <c r="AQ10" s="62">
        <f t="shared" si="8"/>
        <v>1.9293351929335192E-2</v>
      </c>
      <c r="AY10" s="62"/>
      <c r="BB10" s="62">
        <f t="shared" si="9"/>
        <v>4.2305364184058808E-2</v>
      </c>
      <c r="BD10" s="62">
        <f t="shared" si="5"/>
        <v>0.24497442999999999</v>
      </c>
    </row>
    <row r="11" spans="1:56">
      <c r="A11" s="4">
        <v>1878</v>
      </c>
      <c r="B11" s="4">
        <v>1</v>
      </c>
      <c r="C11" s="61">
        <v>48362</v>
      </c>
      <c r="D11" s="4">
        <v>8.4600000000000009</v>
      </c>
      <c r="I11" s="61">
        <v>0.18758949999999999</v>
      </c>
      <c r="M11" s="4">
        <v>0.23699999999999999</v>
      </c>
      <c r="O11" s="61">
        <v>0.26800000000000002</v>
      </c>
      <c r="P11" s="61">
        <v>0.72</v>
      </c>
      <c r="Q11" s="4">
        <v>0.45300000000000001</v>
      </c>
      <c r="R11" s="61">
        <v>7.1679592443184372</v>
      </c>
      <c r="S11" s="62">
        <f t="shared" si="0"/>
        <v>5.5191788900028707</v>
      </c>
      <c r="T11" s="61">
        <v>7.7497982144874555</v>
      </c>
      <c r="AE11" s="61">
        <v>4.22</v>
      </c>
      <c r="AF11" s="30"/>
      <c r="AG11" s="33">
        <v>0.25525035499999998</v>
      </c>
      <c r="AH11" s="63" t="str">
        <f t="shared" si="6"/>
        <v/>
      </c>
      <c r="AJ11" s="62" t="str">
        <f t="shared" si="1"/>
        <v/>
      </c>
      <c r="AK11" s="61">
        <f t="shared" si="7"/>
        <v>0.18758949999999999</v>
      </c>
      <c r="AN11" s="62">
        <f t="shared" si="2"/>
        <v>3.1678486997635931E-2</v>
      </c>
      <c r="AO11" s="62">
        <f t="shared" si="3"/>
        <v>8.5106382978723388E-2</v>
      </c>
      <c r="AP11" s="62">
        <f t="shared" si="4"/>
        <v>5.3546099290780136E-2</v>
      </c>
      <c r="AQ11" s="62">
        <f t="shared" si="8"/>
        <v>3.1560283687943252E-2</v>
      </c>
      <c r="AY11" s="62"/>
      <c r="BB11" s="62">
        <f t="shared" si="9"/>
        <v>9.9443864984788688E-2</v>
      </c>
      <c r="BD11" s="62">
        <f t="shared" si="5"/>
        <v>0.25525035499999998</v>
      </c>
    </row>
    <row r="12" spans="1:56">
      <c r="A12" s="4">
        <v>1879</v>
      </c>
      <c r="B12" s="4">
        <v>1</v>
      </c>
      <c r="C12" s="61">
        <v>49400</v>
      </c>
      <c r="D12" s="4">
        <v>9.4489999999999998</v>
      </c>
      <c r="I12" s="61">
        <v>0.1724359</v>
      </c>
      <c r="M12" s="4">
        <v>0.26700000000000002</v>
      </c>
      <c r="O12" s="61">
        <v>0.27900000000000003</v>
      </c>
      <c r="P12" s="61">
        <v>0.73</v>
      </c>
      <c r="Q12" s="4">
        <v>0.46100000000000002</v>
      </c>
      <c r="R12" s="61">
        <v>7.9106644352692106</v>
      </c>
      <c r="S12" s="62">
        <f t="shared" si="0"/>
        <v>5.4682684315054564</v>
      </c>
      <c r="T12" s="61">
        <v>7.4825640847394324</v>
      </c>
      <c r="AE12" s="61">
        <v>5.44</v>
      </c>
      <c r="AF12" s="30"/>
      <c r="AG12" s="33">
        <v>0.243296963</v>
      </c>
      <c r="AH12" s="63" t="str">
        <f t="shared" si="6"/>
        <v/>
      </c>
      <c r="AJ12" s="62" t="str">
        <f t="shared" si="1"/>
        <v/>
      </c>
      <c r="AK12" s="61">
        <f t="shared" si="7"/>
        <v>0.1724359</v>
      </c>
      <c r="AN12" s="62">
        <f t="shared" si="2"/>
        <v>2.9526934067097051E-2</v>
      </c>
      <c r="AO12" s="62">
        <f t="shared" si="3"/>
        <v>7.7256852576992274E-2</v>
      </c>
      <c r="AP12" s="62">
        <f t="shared" si="4"/>
        <v>4.8788231558895126E-2</v>
      </c>
      <c r="AQ12" s="62">
        <f t="shared" si="8"/>
        <v>2.8468621018097148E-2</v>
      </c>
      <c r="AY12" s="62"/>
      <c r="BB12" s="62">
        <f t="shared" si="9"/>
        <v>5.1467088405850916E-2</v>
      </c>
      <c r="BD12" s="62">
        <f t="shared" si="5"/>
        <v>0.243296963</v>
      </c>
    </row>
    <row r="13" spans="1:56">
      <c r="A13" s="4">
        <v>1880</v>
      </c>
      <c r="B13" s="4">
        <v>1</v>
      </c>
      <c r="C13" s="61">
        <v>50458</v>
      </c>
      <c r="D13" s="4">
        <v>10.462</v>
      </c>
      <c r="I13" s="61">
        <v>0.2036538</v>
      </c>
      <c r="M13" s="4">
        <v>0.26800000000000002</v>
      </c>
      <c r="O13" s="61">
        <v>0.33400000000000002</v>
      </c>
      <c r="P13" s="61">
        <v>0.85</v>
      </c>
      <c r="Q13" s="4">
        <v>0.68</v>
      </c>
      <c r="R13" s="61">
        <v>8.6822480865472027</v>
      </c>
      <c r="S13" s="62">
        <f t="shared" si="0"/>
        <v>5.4007786717441091</v>
      </c>
      <c r="T13" s="61">
        <v>7.7497982144874555</v>
      </c>
      <c r="AE13" s="61">
        <v>4.8600000000000003</v>
      </c>
      <c r="AF13" s="30"/>
      <c r="AG13" s="33">
        <v>0.199857484</v>
      </c>
      <c r="AH13" s="63" t="str">
        <f t="shared" si="6"/>
        <v/>
      </c>
      <c r="AJ13" s="62" t="str">
        <f t="shared" si="1"/>
        <v/>
      </c>
      <c r="AK13" s="61">
        <f t="shared" si="7"/>
        <v>0.2036538</v>
      </c>
      <c r="AN13" s="62">
        <f t="shared" si="2"/>
        <v>3.1925062129611929E-2</v>
      </c>
      <c r="AO13" s="62">
        <f t="shared" si="3"/>
        <v>8.1246415599311797E-2</v>
      </c>
      <c r="AP13" s="62">
        <f t="shared" si="4"/>
        <v>6.4997132479449438E-2</v>
      </c>
      <c r="AQ13" s="62">
        <f t="shared" si="8"/>
        <v>1.6249283119862359E-2</v>
      </c>
      <c r="AY13" s="62"/>
      <c r="BB13" s="62">
        <f t="shared" si="9"/>
        <v>6.6818867361671044E-2</v>
      </c>
      <c r="BD13" s="62">
        <f t="shared" si="5"/>
        <v>0.199857484</v>
      </c>
    </row>
    <row r="14" spans="1:56">
      <c r="A14" s="4">
        <v>1881</v>
      </c>
      <c r="B14" s="4">
        <v>1</v>
      </c>
      <c r="C14" s="61">
        <v>51743</v>
      </c>
      <c r="D14" s="4">
        <v>11.74</v>
      </c>
      <c r="I14" s="61">
        <v>0.18577589999999999</v>
      </c>
      <c r="M14" s="4">
        <v>0.26100000000000001</v>
      </c>
      <c r="O14" s="61">
        <v>0.36099999999999999</v>
      </c>
      <c r="P14" s="61">
        <v>0.91900000000000004</v>
      </c>
      <c r="Q14" s="4">
        <v>0.65400000000000003</v>
      </c>
      <c r="R14" s="61">
        <v>8.7834243824119369</v>
      </c>
      <c r="S14" s="62">
        <f t="shared" si="0"/>
        <v>5.8419322087074539</v>
      </c>
      <c r="T14" s="61">
        <v>7.7497982144874555</v>
      </c>
      <c r="AE14" s="61">
        <v>5.76</v>
      </c>
      <c r="AF14" s="30"/>
      <c r="AG14" s="33">
        <v>0.17200051099999999</v>
      </c>
      <c r="AH14" s="63" t="str">
        <f t="shared" si="6"/>
        <v/>
      </c>
      <c r="AJ14" s="62" t="str">
        <f t="shared" si="1"/>
        <v/>
      </c>
      <c r="AK14" s="61">
        <f t="shared" si="7"/>
        <v>0.18577589999999999</v>
      </c>
      <c r="AN14" s="62">
        <f t="shared" si="2"/>
        <v>3.0749574105621805E-2</v>
      </c>
      <c r="AO14" s="62">
        <f t="shared" si="3"/>
        <v>7.8279386712095403E-2</v>
      </c>
      <c r="AP14" s="62">
        <f t="shared" si="4"/>
        <v>5.5706984667802384E-2</v>
      </c>
      <c r="AQ14" s="62">
        <f t="shared" si="8"/>
        <v>2.2572402044293019E-2</v>
      </c>
      <c r="AY14" s="62"/>
      <c r="BB14" s="62">
        <f t="shared" si="9"/>
        <v>-2.9918458128437381E-2</v>
      </c>
      <c r="BD14" s="62">
        <f t="shared" si="5"/>
        <v>0.17200051099999999</v>
      </c>
    </row>
    <row r="15" spans="1:56">
      <c r="A15" s="4">
        <v>1882</v>
      </c>
      <c r="B15" s="4">
        <v>1</v>
      </c>
      <c r="C15" s="61">
        <v>53027</v>
      </c>
      <c r="D15" s="4">
        <v>12.331</v>
      </c>
      <c r="I15" s="61">
        <v>0.19598360000000001</v>
      </c>
      <c r="M15" s="4">
        <v>0.25800000000000001</v>
      </c>
      <c r="O15" s="61">
        <v>0.40400000000000003</v>
      </c>
      <c r="P15" s="61">
        <v>0.76800000000000002</v>
      </c>
      <c r="Q15" s="4">
        <v>0.73299999999999998</v>
      </c>
      <c r="R15" s="61">
        <v>9.1007823918529773</v>
      </c>
      <c r="S15" s="62">
        <f t="shared" si="0"/>
        <v>5.7786500913152707</v>
      </c>
      <c r="T15" s="61">
        <v>7.7497982144874555</v>
      </c>
      <c r="AE15" s="61">
        <v>4.78</v>
      </c>
      <c r="AF15" s="30"/>
      <c r="AG15" s="33">
        <v>0.15058924700000001</v>
      </c>
      <c r="AH15" s="63" t="str">
        <f t="shared" si="6"/>
        <v/>
      </c>
      <c r="AJ15" s="62" t="str">
        <f t="shared" si="1"/>
        <v/>
      </c>
      <c r="AK15" s="61">
        <f t="shared" si="7"/>
        <v>0.19598360000000001</v>
      </c>
      <c r="AN15" s="62">
        <f t="shared" si="2"/>
        <v>3.2762955153677727E-2</v>
      </c>
      <c r="AO15" s="62">
        <f t="shared" si="3"/>
        <v>6.2282053361446765E-2</v>
      </c>
      <c r="AP15" s="62">
        <f t="shared" si="4"/>
        <v>5.9443678533776662E-2</v>
      </c>
      <c r="AQ15" s="62">
        <f t="shared" si="8"/>
        <v>2.8383748276701037E-3</v>
      </c>
      <c r="AY15" s="62"/>
      <c r="BB15" s="62">
        <f t="shared" si="9"/>
        <v>6.8491492581893618E-2</v>
      </c>
      <c r="BD15" s="62">
        <f t="shared" si="5"/>
        <v>0.15058924700000001</v>
      </c>
    </row>
    <row r="16" spans="1:56">
      <c r="A16" s="4">
        <v>1883</v>
      </c>
      <c r="B16" s="4">
        <v>1</v>
      </c>
      <c r="C16" s="61">
        <v>54311</v>
      </c>
      <c r="D16" s="4">
        <v>12.435</v>
      </c>
      <c r="I16" s="61">
        <v>0.18878049999999999</v>
      </c>
      <c r="M16" s="4">
        <v>0.26500000000000001</v>
      </c>
      <c r="O16" s="61">
        <v>0.39800000000000002</v>
      </c>
      <c r="P16" s="61">
        <v>0.84099999999999997</v>
      </c>
      <c r="Q16" s="4">
        <v>0.73399999999999999</v>
      </c>
      <c r="R16" s="61">
        <v>9.0575663860816089</v>
      </c>
      <c r="S16" s="62">
        <f t="shared" si="0"/>
        <v>5.7167651628735241</v>
      </c>
      <c r="T16" s="61">
        <v>7.4825640847394324</v>
      </c>
      <c r="AE16" s="61">
        <v>3.71</v>
      </c>
      <c r="AF16" s="30"/>
      <c r="AG16" s="33">
        <v>0.13847679900000001</v>
      </c>
      <c r="AH16" s="63" t="str">
        <f t="shared" si="6"/>
        <v/>
      </c>
      <c r="AJ16" s="62" t="str">
        <f t="shared" si="1"/>
        <v/>
      </c>
      <c r="AK16" s="61">
        <f t="shared" si="7"/>
        <v>0.18878049999999999</v>
      </c>
      <c r="AN16" s="62">
        <f t="shared" si="2"/>
        <v>3.2006433453960592E-2</v>
      </c>
      <c r="AO16" s="62">
        <f t="shared" si="3"/>
        <v>6.7631684760755928E-2</v>
      </c>
      <c r="AP16" s="62">
        <f t="shared" si="4"/>
        <v>5.9026940088459989E-2</v>
      </c>
      <c r="AQ16" s="62">
        <f t="shared" si="8"/>
        <v>8.6047446722959386E-3</v>
      </c>
      <c r="AY16" s="62"/>
      <c r="BB16" s="62">
        <f t="shared" si="9"/>
        <v>5.856699273971689E-2</v>
      </c>
      <c r="BD16" s="62">
        <f t="shared" si="5"/>
        <v>0.13847679900000001</v>
      </c>
    </row>
    <row r="17" spans="1:56">
      <c r="A17" s="4">
        <v>1884</v>
      </c>
      <c r="B17" s="4">
        <v>1</v>
      </c>
      <c r="C17" s="61">
        <v>55595</v>
      </c>
      <c r="D17" s="4">
        <v>11.896000000000001</v>
      </c>
      <c r="I17" s="61">
        <v>0.18762709999999999</v>
      </c>
      <c r="M17" s="4">
        <v>0.24399999999999999</v>
      </c>
      <c r="O17" s="61">
        <v>0.34799999999999998</v>
      </c>
      <c r="P17" s="61">
        <v>0.76700000000000002</v>
      </c>
      <c r="Q17" s="4">
        <v>0.68300000000000005</v>
      </c>
      <c r="R17" s="61">
        <v>8.9894376240420382</v>
      </c>
      <c r="S17" s="62">
        <f t="shared" si="0"/>
        <v>5.3831512895938927</v>
      </c>
      <c r="T17" s="61">
        <v>7.2153299549914092</v>
      </c>
      <c r="AE17" s="61">
        <v>3.03</v>
      </c>
      <c r="AF17" s="30"/>
      <c r="AG17" s="33">
        <v>0.13662634500000001</v>
      </c>
      <c r="AH17" s="63" t="str">
        <f t="shared" si="6"/>
        <v/>
      </c>
      <c r="AJ17" s="62" t="str">
        <f t="shared" si="1"/>
        <v/>
      </c>
      <c r="AK17" s="61">
        <f t="shared" si="7"/>
        <v>0.18762709999999999</v>
      </c>
      <c r="AN17" s="62">
        <f t="shared" si="2"/>
        <v>2.9253530598520507E-2</v>
      </c>
      <c r="AO17" s="62">
        <f t="shared" si="3"/>
        <v>6.4475453934095497E-2</v>
      </c>
      <c r="AP17" s="62">
        <f t="shared" si="4"/>
        <v>5.74142568930733E-2</v>
      </c>
      <c r="AQ17" s="62">
        <f t="shared" si="8"/>
        <v>7.0611970410221978E-3</v>
      </c>
      <c r="AY17" s="62"/>
      <c r="BB17" s="62">
        <f t="shared" si="9"/>
        <v>9.7229170198319573E-2</v>
      </c>
      <c r="BD17" s="62">
        <f t="shared" si="5"/>
        <v>0.13662634500000001</v>
      </c>
    </row>
    <row r="18" spans="1:56">
      <c r="A18" s="4">
        <v>1885</v>
      </c>
      <c r="B18" s="4">
        <v>1</v>
      </c>
      <c r="C18" s="61">
        <v>56879</v>
      </c>
      <c r="D18" s="4">
        <v>11.705</v>
      </c>
      <c r="I18" s="61">
        <v>0.16965520000000001</v>
      </c>
      <c r="M18" s="4">
        <v>0.26</v>
      </c>
      <c r="O18" s="61">
        <v>0.32400000000000001</v>
      </c>
      <c r="P18" s="61">
        <v>0.77600000000000002</v>
      </c>
      <c r="Q18" s="4">
        <v>0.59499999999999997</v>
      </c>
      <c r="R18" s="61">
        <v>8.8479941792703336</v>
      </c>
      <c r="S18" s="62">
        <f t="shared" si="0"/>
        <v>5.2599125682589527</v>
      </c>
      <c r="T18" s="61">
        <v>7.2153299549914092</v>
      </c>
      <c r="AE18" s="61">
        <v>1.66</v>
      </c>
      <c r="AF18" s="30"/>
      <c r="AG18" s="33">
        <v>0.13486125600000001</v>
      </c>
      <c r="AH18" s="63" t="str">
        <f t="shared" si="6"/>
        <v/>
      </c>
      <c r="AJ18" s="62" t="str">
        <f t="shared" si="1"/>
        <v/>
      </c>
      <c r="AK18" s="61">
        <f t="shared" si="7"/>
        <v>0.16965520000000001</v>
      </c>
      <c r="AN18" s="62">
        <f t="shared" si="2"/>
        <v>2.7680478428022213E-2</v>
      </c>
      <c r="AO18" s="62">
        <f t="shared" si="3"/>
        <v>6.6296454506621097E-2</v>
      </c>
      <c r="AP18" s="62">
        <f t="shared" si="4"/>
        <v>5.0832977360102519E-2</v>
      </c>
      <c r="AQ18" s="62">
        <f t="shared" si="8"/>
        <v>1.5463477146518578E-2</v>
      </c>
      <c r="AY18" s="62"/>
      <c r="BB18" s="62">
        <f t="shared" si="9"/>
        <v>5.3459539646796977E-2</v>
      </c>
      <c r="BD18" s="62">
        <f t="shared" si="5"/>
        <v>0.13486125600000001</v>
      </c>
    </row>
    <row r="19" spans="1:56">
      <c r="A19" s="4">
        <v>1886</v>
      </c>
      <c r="B19" s="4">
        <v>1</v>
      </c>
      <c r="C19" s="61">
        <v>58164</v>
      </c>
      <c r="D19" s="4">
        <v>12.297000000000001</v>
      </c>
      <c r="I19" s="61">
        <v>0.20122950000000001</v>
      </c>
      <c r="M19" s="4">
        <v>0.24199999999999999</v>
      </c>
      <c r="O19" s="61">
        <v>0.33600000000000002</v>
      </c>
      <c r="P19" s="61">
        <v>0.71</v>
      </c>
      <c r="Q19" s="4">
        <v>0.65300000000000002</v>
      </c>
      <c r="R19" s="61">
        <v>8.9396121115056353</v>
      </c>
      <c r="S19" s="62">
        <f t="shared" si="0"/>
        <v>5.3484768440413468</v>
      </c>
      <c r="T19" s="61">
        <v>7.2153299549914092</v>
      </c>
      <c r="AE19" s="61">
        <v>4.03</v>
      </c>
      <c r="AF19" s="30"/>
      <c r="AG19" s="33">
        <v>0.126507278</v>
      </c>
      <c r="AH19" s="63" t="str">
        <f t="shared" si="6"/>
        <v/>
      </c>
      <c r="AJ19" s="62" t="str">
        <f t="shared" si="1"/>
        <v/>
      </c>
      <c r="AK19" s="61">
        <f t="shared" si="7"/>
        <v>0.20122950000000001</v>
      </c>
      <c r="AN19" s="62">
        <f t="shared" si="2"/>
        <v>2.7323737496950475E-2</v>
      </c>
      <c r="AO19" s="62">
        <f t="shared" si="3"/>
        <v>5.7737659591770345E-2</v>
      </c>
      <c r="AP19" s="62">
        <f t="shared" si="4"/>
        <v>5.3102382694966255E-2</v>
      </c>
      <c r="AQ19" s="62">
        <f t="shared" si="8"/>
        <v>4.63527689680409E-3</v>
      </c>
      <c r="AY19" s="62"/>
      <c r="BB19" s="62">
        <f t="shared" si="9"/>
        <v>-9.7413716776805631E-5</v>
      </c>
      <c r="BD19" s="62">
        <f t="shared" si="5"/>
        <v>0.126507278</v>
      </c>
    </row>
    <row r="20" spans="1:56">
      <c r="A20" s="4">
        <v>1887</v>
      </c>
      <c r="B20" s="4">
        <v>1</v>
      </c>
      <c r="C20" s="61">
        <v>59448</v>
      </c>
      <c r="D20" s="4">
        <v>13.273</v>
      </c>
      <c r="I20" s="61">
        <v>0.19396949999999999</v>
      </c>
      <c r="M20" s="4">
        <v>0.26800000000000002</v>
      </c>
      <c r="O20" s="61">
        <v>0.371</v>
      </c>
      <c r="P20" s="61">
        <v>0.74199999999999999</v>
      </c>
      <c r="Q20" s="4">
        <v>0.70899999999999996</v>
      </c>
      <c r="R20" s="61">
        <v>9.1740970745851111</v>
      </c>
      <c r="S20" s="62">
        <f t="shared" si="0"/>
        <v>5.5039236743808786</v>
      </c>
      <c r="T20" s="61">
        <v>7.2153299549914092</v>
      </c>
      <c r="AE20" s="61">
        <v>5.01</v>
      </c>
      <c r="AF20" s="30"/>
      <c r="AG20" s="33">
        <v>0.110410985</v>
      </c>
      <c r="AH20" s="63" t="str">
        <f t="shared" si="6"/>
        <v/>
      </c>
      <c r="AJ20" s="62" t="str">
        <f t="shared" si="1"/>
        <v/>
      </c>
      <c r="AK20" s="61">
        <f t="shared" si="7"/>
        <v>0.19396949999999999</v>
      </c>
      <c r="AN20" s="62">
        <f t="shared" si="2"/>
        <v>2.7951480449031868E-2</v>
      </c>
      <c r="AO20" s="62">
        <f t="shared" si="3"/>
        <v>5.5902960898063736E-2</v>
      </c>
      <c r="AP20" s="62">
        <f t="shared" si="4"/>
        <v>5.3416710615535296E-2</v>
      </c>
      <c r="AQ20" s="62">
        <f t="shared" si="8"/>
        <v>2.4862502825284405E-3</v>
      </c>
      <c r="AY20" s="62"/>
      <c r="BB20" s="62">
        <f t="shared" si="9"/>
        <v>1.1650585089341865E-2</v>
      </c>
      <c r="BD20" s="62">
        <f t="shared" si="5"/>
        <v>0.110410985</v>
      </c>
    </row>
    <row r="21" spans="1:56">
      <c r="A21" s="4">
        <v>1888</v>
      </c>
      <c r="B21" s="4">
        <v>1</v>
      </c>
      <c r="C21" s="61">
        <v>60732</v>
      </c>
      <c r="D21" s="4">
        <v>14</v>
      </c>
      <c r="I21" s="61">
        <v>0.18503600000000001</v>
      </c>
      <c r="M21" s="4">
        <v>0.26800000000000002</v>
      </c>
      <c r="O21" s="61">
        <v>0.379</v>
      </c>
      <c r="P21" s="61">
        <v>0.72399999999999998</v>
      </c>
      <c r="Q21" s="4">
        <v>0.73899999999999999</v>
      </c>
      <c r="R21" s="61">
        <v>8.9370699935190849</v>
      </c>
      <c r="S21" s="62">
        <f t="shared" si="0"/>
        <v>5.8333653942327555</v>
      </c>
      <c r="T21" s="61">
        <v>7.2153299549914092</v>
      </c>
      <c r="AE21" s="61">
        <v>2.5099999999999998</v>
      </c>
      <c r="AF21" s="30"/>
      <c r="AG21" s="33">
        <v>9.8902286000000006E-2</v>
      </c>
      <c r="AH21" s="63" t="str">
        <f t="shared" si="6"/>
        <v/>
      </c>
      <c r="AJ21" s="62" t="str">
        <f t="shared" si="1"/>
        <v/>
      </c>
      <c r="AK21" s="61">
        <f t="shared" si="7"/>
        <v>0.18503600000000001</v>
      </c>
      <c r="AN21" s="62">
        <f t="shared" si="2"/>
        <v>2.7071428571428573E-2</v>
      </c>
      <c r="AO21" s="62">
        <f t="shared" si="3"/>
        <v>5.1714285714285713E-2</v>
      </c>
      <c r="AP21" s="62">
        <f t="shared" si="4"/>
        <v>5.2785714285714283E-2</v>
      </c>
      <c r="AQ21" s="62">
        <f t="shared" si="8"/>
        <v>-1.0714285714285704E-3</v>
      </c>
      <c r="AY21" s="62"/>
      <c r="BB21" s="62">
        <f t="shared" si="9"/>
        <v>-8.032855165536576E-3</v>
      </c>
      <c r="BD21" s="62">
        <f t="shared" si="5"/>
        <v>9.8902286000000006E-2</v>
      </c>
    </row>
    <row r="22" spans="1:56">
      <c r="A22" s="4">
        <v>1889</v>
      </c>
      <c r="B22" s="4">
        <v>1</v>
      </c>
      <c r="C22" s="61">
        <v>62016</v>
      </c>
      <c r="D22" s="4">
        <v>13.987</v>
      </c>
      <c r="I22" s="61">
        <v>0.14582729999999999</v>
      </c>
      <c r="M22" s="4">
        <v>0.29899999999999999</v>
      </c>
      <c r="O22" s="61">
        <v>0.38700000000000001</v>
      </c>
      <c r="P22" s="61">
        <v>0.77900000000000003</v>
      </c>
      <c r="Q22" s="4">
        <v>0.76300000000000001</v>
      </c>
      <c r="R22" s="61">
        <v>9.3034400377408311</v>
      </c>
      <c r="S22" s="62">
        <f t="shared" si="0"/>
        <v>5.4825316668902122</v>
      </c>
      <c r="T22" s="61">
        <v>7.2153299549914092</v>
      </c>
      <c r="AE22" s="61">
        <v>4.4800000000000004</v>
      </c>
      <c r="AF22" s="30"/>
      <c r="AG22" s="33">
        <v>8.9330879000000002E-2</v>
      </c>
      <c r="AH22" s="63" t="str">
        <f t="shared" si="6"/>
        <v/>
      </c>
      <c r="AJ22" s="62" t="str">
        <f t="shared" si="1"/>
        <v/>
      </c>
      <c r="AK22" s="61">
        <f t="shared" si="7"/>
        <v>0.14582729999999999</v>
      </c>
      <c r="AN22" s="62">
        <f t="shared" si="2"/>
        <v>2.7668549367269608E-2</v>
      </c>
      <c r="AO22" s="62">
        <f t="shared" si="3"/>
        <v>5.5694573532565954E-2</v>
      </c>
      <c r="AP22" s="62">
        <f t="shared" si="4"/>
        <v>5.4550654178880387E-2</v>
      </c>
      <c r="AQ22" s="62">
        <f t="shared" si="8"/>
        <v>1.1439193536855671E-3</v>
      </c>
      <c r="AY22" s="62"/>
      <c r="BB22" s="62">
        <f t="shared" si="9"/>
        <v>8.7127111112649522E-2</v>
      </c>
      <c r="BD22" s="62">
        <f t="shared" si="5"/>
        <v>8.9330879000000002E-2</v>
      </c>
    </row>
    <row r="23" spans="1:56">
      <c r="A23" s="4">
        <v>1890</v>
      </c>
      <c r="B23" s="4">
        <v>1</v>
      </c>
      <c r="C23" s="61">
        <v>63302</v>
      </c>
      <c r="D23" s="4">
        <v>15.223000000000001</v>
      </c>
      <c r="I23" s="61">
        <v>0.18463579999999999</v>
      </c>
      <c r="M23" s="4">
        <v>0.318</v>
      </c>
      <c r="O23" s="61">
        <v>0.40300000000000002</v>
      </c>
      <c r="P23" s="61">
        <v>0.89300000000000002</v>
      </c>
      <c r="Q23" s="4">
        <v>0.81</v>
      </c>
      <c r="R23" s="61">
        <v>9.2620543569197782</v>
      </c>
      <c r="S23" s="62">
        <f t="shared" si="0"/>
        <v>5.871909834607461</v>
      </c>
      <c r="T23" s="61">
        <v>7.2153299549914092</v>
      </c>
      <c r="AE23" s="61">
        <v>5.84</v>
      </c>
      <c r="AF23" s="30"/>
      <c r="AG23" s="33">
        <v>7.3730342000000004E-2</v>
      </c>
      <c r="AH23" s="63" t="str">
        <f t="shared" si="6"/>
        <v/>
      </c>
      <c r="AJ23" s="62" t="str">
        <f t="shared" si="1"/>
        <v/>
      </c>
      <c r="AK23" s="61">
        <f t="shared" si="7"/>
        <v>0.18463579999999999</v>
      </c>
      <c r="AN23" s="62">
        <f t="shared" si="2"/>
        <v>2.6473099914602904E-2</v>
      </c>
      <c r="AO23" s="62">
        <f t="shared" si="3"/>
        <v>5.8661236287197001E-2</v>
      </c>
      <c r="AP23" s="62">
        <f t="shared" si="4"/>
        <v>5.3208960126124943E-2</v>
      </c>
      <c r="AQ23" s="62">
        <f t="shared" si="8"/>
        <v>5.4522761610720574E-3</v>
      </c>
      <c r="AY23" s="62"/>
      <c r="BB23" s="62">
        <f t="shared" si="9"/>
        <v>-2.3812958764749939E-2</v>
      </c>
      <c r="BD23" s="62">
        <f t="shared" si="5"/>
        <v>7.3730342000000004E-2</v>
      </c>
    </row>
    <row r="24" spans="1:56">
      <c r="A24" s="4">
        <v>1891</v>
      </c>
      <c r="B24" s="4">
        <v>1</v>
      </c>
      <c r="C24" s="61">
        <v>64612</v>
      </c>
      <c r="D24" s="4">
        <v>15.558</v>
      </c>
      <c r="I24" s="61">
        <v>0.16474030000000001</v>
      </c>
      <c r="M24" s="4">
        <v>0.35599999999999998</v>
      </c>
      <c r="O24" s="61">
        <v>0.39200000000000002</v>
      </c>
      <c r="P24" s="61">
        <v>0.90700000000000003</v>
      </c>
      <c r="Q24" s="4">
        <v>0.86299999999999999</v>
      </c>
      <c r="R24" s="61">
        <v>9.3621121208704317</v>
      </c>
      <c r="S24" s="62">
        <f t="shared" si="0"/>
        <v>5.8166192018986438</v>
      </c>
      <c r="T24" s="61">
        <v>7.2153299549914092</v>
      </c>
      <c r="AE24" s="61">
        <v>3.42</v>
      </c>
      <c r="AF24" s="30"/>
      <c r="AG24" s="33">
        <v>6.4648862000000001E-2</v>
      </c>
      <c r="AH24" s="63" t="str">
        <f t="shared" si="6"/>
        <v/>
      </c>
      <c r="AJ24" s="62" t="str">
        <f t="shared" si="1"/>
        <v/>
      </c>
      <c r="AK24" s="61">
        <f t="shared" si="7"/>
        <v>0.16474030000000001</v>
      </c>
      <c r="AN24" s="62">
        <f t="shared" si="2"/>
        <v>2.5196040622187943E-2</v>
      </c>
      <c r="AO24" s="62">
        <f t="shared" si="3"/>
        <v>5.8297981745725674E-2</v>
      </c>
      <c r="AP24" s="62">
        <f t="shared" si="4"/>
        <v>5.5469854737112738E-2</v>
      </c>
      <c r="AQ24" s="62">
        <f t="shared" si="8"/>
        <v>2.8281270086129365E-3</v>
      </c>
      <c r="AY24" s="62"/>
      <c r="BB24" s="62">
        <f t="shared" si="9"/>
        <v>6.7860736237547806E-2</v>
      </c>
      <c r="BD24" s="62">
        <f t="shared" si="5"/>
        <v>6.4648862000000001E-2</v>
      </c>
    </row>
    <row r="25" spans="1:56">
      <c r="A25" s="4">
        <v>1892</v>
      </c>
      <c r="B25" s="4">
        <v>1</v>
      </c>
      <c r="C25" s="61">
        <v>65922</v>
      </c>
      <c r="D25" s="4">
        <v>16.513999999999999</v>
      </c>
      <c r="I25" s="61">
        <v>0.1907317</v>
      </c>
      <c r="M25" s="4">
        <v>0.34499999999999997</v>
      </c>
      <c r="O25" s="61">
        <v>0.35499999999999998</v>
      </c>
      <c r="P25" s="61">
        <v>1.0629999999999999</v>
      </c>
      <c r="Q25" s="4">
        <v>0.84699999999999998</v>
      </c>
      <c r="R25" s="61">
        <v>9.5846999717728458</v>
      </c>
      <c r="S25" s="62">
        <f t="shared" si="0"/>
        <v>5.9108136888223317</v>
      </c>
      <c r="T25" s="61">
        <v>7.2153299549914092</v>
      </c>
      <c r="AE25" s="61">
        <v>3.08</v>
      </c>
      <c r="AF25" s="30"/>
      <c r="AG25" s="33">
        <v>5.8630192999999997E-2</v>
      </c>
      <c r="AH25" s="63" t="str">
        <f t="shared" si="6"/>
        <v/>
      </c>
      <c r="AJ25" s="62" t="str">
        <f t="shared" si="1"/>
        <v/>
      </c>
      <c r="AK25" s="61">
        <f t="shared" si="7"/>
        <v>0.1907317</v>
      </c>
      <c r="AN25" s="62">
        <f t="shared" si="2"/>
        <v>2.1496911711275282E-2</v>
      </c>
      <c r="AO25" s="62">
        <f t="shared" si="3"/>
        <v>6.4369625772072184E-2</v>
      </c>
      <c r="AP25" s="62">
        <f t="shared" si="4"/>
        <v>5.1289814702676517E-2</v>
      </c>
      <c r="AQ25" s="62">
        <f t="shared" si="8"/>
        <v>1.3079811069395667E-2</v>
      </c>
      <c r="AY25" s="62"/>
      <c r="BB25" s="62">
        <f t="shared" si="9"/>
        <v>1.8135697870230498E-2</v>
      </c>
      <c r="BD25" s="62">
        <f t="shared" si="5"/>
        <v>5.8630192999999997E-2</v>
      </c>
    </row>
    <row r="26" spans="1:56">
      <c r="A26" s="4">
        <v>1893</v>
      </c>
      <c r="B26" s="4">
        <v>1</v>
      </c>
      <c r="C26" s="61">
        <v>67231</v>
      </c>
      <c r="D26" s="4">
        <v>15.566000000000001</v>
      </c>
      <c r="I26" s="61">
        <v>0.16714290000000001</v>
      </c>
      <c r="M26" s="4">
        <v>0.38300000000000001</v>
      </c>
      <c r="O26" s="61">
        <v>0.38600000000000001</v>
      </c>
      <c r="P26" s="61">
        <v>0.88900000000000001</v>
      </c>
      <c r="Q26" s="4">
        <v>0.88900000000000001</v>
      </c>
      <c r="R26" s="61">
        <v>9.354485766910777</v>
      </c>
      <c r="S26" s="62">
        <f t="shared" si="0"/>
        <v>5.5974654859194946</v>
      </c>
      <c r="T26" s="61">
        <v>7.2153299549914092</v>
      </c>
      <c r="AE26" s="61">
        <v>4.57</v>
      </c>
      <c r="AF26" s="30"/>
      <c r="AG26" s="33">
        <v>6.1768084000000001E-2</v>
      </c>
      <c r="AH26" s="63" t="str">
        <f t="shared" si="6"/>
        <v/>
      </c>
      <c r="AJ26" s="62" t="str">
        <f t="shared" si="1"/>
        <v/>
      </c>
      <c r="AK26" s="61">
        <f t="shared" si="7"/>
        <v>0.16714290000000001</v>
      </c>
      <c r="AN26" s="62">
        <f t="shared" si="2"/>
        <v>2.479763587305666E-2</v>
      </c>
      <c r="AO26" s="62">
        <f t="shared" si="3"/>
        <v>5.7111653604008737E-2</v>
      </c>
      <c r="AP26" s="62">
        <f t="shared" si="4"/>
        <v>5.7111653604008737E-2</v>
      </c>
      <c r="AQ26" s="62">
        <f t="shared" si="8"/>
        <v>0</v>
      </c>
      <c r="AY26" s="62"/>
      <c r="BB26" s="62">
        <f t="shared" si="9"/>
        <v>8.5269598454332476E-2</v>
      </c>
      <c r="BD26" s="62">
        <f t="shared" si="5"/>
        <v>6.1768084000000001E-2</v>
      </c>
    </row>
    <row r="27" spans="1:56">
      <c r="A27" s="4">
        <v>1894</v>
      </c>
      <c r="B27" s="4">
        <v>1</v>
      </c>
      <c r="C27" s="61">
        <v>68541</v>
      </c>
      <c r="D27" s="4">
        <v>14.28</v>
      </c>
      <c r="I27" s="61">
        <v>0.1670922</v>
      </c>
      <c r="M27" s="4">
        <v>0.36699999999999999</v>
      </c>
      <c r="O27" s="61">
        <v>0.30599999999999999</v>
      </c>
      <c r="P27" s="61">
        <v>0.94199999999999995</v>
      </c>
      <c r="Q27" s="4">
        <v>0.66800000000000004</v>
      </c>
      <c r="R27" s="61">
        <v>8.8817535061317336</v>
      </c>
      <c r="S27" s="62">
        <f t="shared" si="0"/>
        <v>5.3049701282805888</v>
      </c>
      <c r="T27" s="61">
        <v>6.948095825243386</v>
      </c>
      <c r="AE27" s="61">
        <v>1.07</v>
      </c>
      <c r="AF27" s="30"/>
      <c r="AG27" s="33">
        <v>7.1211344999999995E-2</v>
      </c>
      <c r="AH27" s="63" t="str">
        <f t="shared" si="6"/>
        <v/>
      </c>
      <c r="AJ27" s="62" t="str">
        <f t="shared" si="1"/>
        <v/>
      </c>
      <c r="AK27" s="61">
        <f t="shared" si="7"/>
        <v>0.1670922</v>
      </c>
      <c r="AN27" s="62">
        <f t="shared" si="2"/>
        <v>2.1428571428571429E-2</v>
      </c>
      <c r="AO27" s="62">
        <f t="shared" si="3"/>
        <v>6.596638655462185E-2</v>
      </c>
      <c r="AP27" s="62">
        <f t="shared" si="4"/>
        <v>4.6778711484593845E-2</v>
      </c>
      <c r="AQ27" s="62">
        <f t="shared" si="8"/>
        <v>1.9187675070028005E-2</v>
      </c>
      <c r="AY27" s="62"/>
      <c r="BB27" s="62">
        <f t="shared" si="9"/>
        <v>9.9369762301678516E-2</v>
      </c>
      <c r="BD27" s="62">
        <f t="shared" si="5"/>
        <v>7.1211344999999995E-2</v>
      </c>
    </row>
    <row r="28" spans="1:56">
      <c r="A28" s="4">
        <v>1895</v>
      </c>
      <c r="B28" s="4">
        <v>1</v>
      </c>
      <c r="C28" s="61">
        <v>69851</v>
      </c>
      <c r="D28" s="4">
        <v>15.754</v>
      </c>
      <c r="I28" s="61">
        <v>0.1607692</v>
      </c>
      <c r="M28" s="4">
        <v>0.35599999999999998</v>
      </c>
      <c r="O28" s="61">
        <v>0.32500000000000001</v>
      </c>
      <c r="P28" s="61">
        <v>0.85499999999999998</v>
      </c>
      <c r="Q28" s="4">
        <v>0.752</v>
      </c>
      <c r="R28" s="61">
        <v>9.7720032250219315</v>
      </c>
      <c r="S28" s="62">
        <f t="shared" si="0"/>
        <v>5.2196153472893005</v>
      </c>
      <c r="T28" s="61">
        <v>6.6808606390210148</v>
      </c>
      <c r="AE28" s="61">
        <v>1.88</v>
      </c>
      <c r="AF28" s="30"/>
      <c r="AG28" s="33">
        <v>6.9627904000000004E-2</v>
      </c>
      <c r="AH28" s="63" t="str">
        <f t="shared" si="6"/>
        <v/>
      </c>
      <c r="AJ28" s="62" t="str">
        <f t="shared" si="1"/>
        <v/>
      </c>
      <c r="AK28" s="61">
        <f t="shared" si="7"/>
        <v>0.1607692</v>
      </c>
      <c r="AN28" s="62">
        <f t="shared" si="2"/>
        <v>2.0629681350768061E-2</v>
      </c>
      <c r="AO28" s="62">
        <f t="shared" si="3"/>
        <v>5.427193093817443E-2</v>
      </c>
      <c r="AP28" s="62">
        <f t="shared" si="4"/>
        <v>4.7733908848546405E-2</v>
      </c>
      <c r="AQ28" s="62">
        <f t="shared" si="8"/>
        <v>6.5380220896280247E-3</v>
      </c>
      <c r="AY28" s="62"/>
      <c r="BB28" s="62">
        <f t="shared" si="9"/>
        <v>2.6920430268073035E-2</v>
      </c>
      <c r="BD28" s="62">
        <f t="shared" si="5"/>
        <v>6.9627904000000004E-2</v>
      </c>
    </row>
    <row r="29" spans="1:56">
      <c r="A29" s="4">
        <v>1896</v>
      </c>
      <c r="B29" s="4">
        <v>1</v>
      </c>
      <c r="C29" s="61">
        <v>71161</v>
      </c>
      <c r="D29" s="4">
        <v>15.643000000000001</v>
      </c>
      <c r="I29" s="61">
        <v>0.14251610000000001</v>
      </c>
      <c r="M29" s="4">
        <v>0.35199999999999998</v>
      </c>
      <c r="O29" s="61">
        <v>0.33800000000000002</v>
      </c>
      <c r="P29" s="61">
        <v>0.94399999999999995</v>
      </c>
      <c r="Q29" s="4">
        <v>0.80900000000000005</v>
      </c>
      <c r="R29" s="61">
        <v>9.3947529158177474</v>
      </c>
      <c r="S29" s="62">
        <f t="shared" si="0"/>
        <v>5.2917160011409727</v>
      </c>
      <c r="T29" s="61">
        <v>6.6808606390210148</v>
      </c>
      <c r="AE29" s="61">
        <v>4.28</v>
      </c>
      <c r="AF29" s="30"/>
      <c r="AG29" s="33">
        <v>7.8164609999999995E-2</v>
      </c>
      <c r="AH29" s="63" t="str">
        <f t="shared" si="6"/>
        <v/>
      </c>
      <c r="AJ29" s="62" t="str">
        <f t="shared" si="1"/>
        <v/>
      </c>
      <c r="AK29" s="61">
        <f t="shared" si="7"/>
        <v>0.14251610000000001</v>
      </c>
      <c r="AN29" s="62">
        <f t="shared" si="2"/>
        <v>2.1607108610880266E-2</v>
      </c>
      <c r="AO29" s="62">
        <f t="shared" si="3"/>
        <v>6.0346480854056118E-2</v>
      </c>
      <c r="AP29" s="62">
        <f t="shared" si="4"/>
        <v>5.1716422681071406E-2</v>
      </c>
      <c r="AQ29" s="62">
        <f t="shared" si="8"/>
        <v>8.6300581729847128E-3</v>
      </c>
      <c r="AY29" s="62"/>
      <c r="BB29" s="62">
        <f t="shared" si="9"/>
        <v>5.0811318032306617E-3</v>
      </c>
      <c r="BD29" s="62">
        <f t="shared" si="5"/>
        <v>7.8164609999999995E-2</v>
      </c>
    </row>
    <row r="30" spans="1:56">
      <c r="A30" s="4">
        <v>1897</v>
      </c>
      <c r="B30" s="4">
        <v>1</v>
      </c>
      <c r="C30" s="61">
        <v>72471</v>
      </c>
      <c r="D30" s="4">
        <v>16.309000000000001</v>
      </c>
      <c r="I30" s="61">
        <v>0.14765429999999999</v>
      </c>
      <c r="M30" s="4">
        <v>0.36599999999999999</v>
      </c>
      <c r="O30" s="61">
        <v>0.34799999999999998</v>
      </c>
      <c r="P30" s="61">
        <v>1.113</v>
      </c>
      <c r="Q30" s="4">
        <v>0.79600000000000004</v>
      </c>
      <c r="R30" s="61">
        <v>9.9967264550330501</v>
      </c>
      <c r="S30" s="62">
        <f t="shared" si="0"/>
        <v>5.0910710508210455</v>
      </c>
      <c r="T30" s="61">
        <v>6.6808606390210148</v>
      </c>
      <c r="AE30" s="61">
        <v>1.75</v>
      </c>
      <c r="AF30" s="30"/>
      <c r="AG30" s="33">
        <v>7.5221901999999993E-2</v>
      </c>
      <c r="AH30" s="63" t="str">
        <f t="shared" si="6"/>
        <v/>
      </c>
      <c r="AJ30" s="62" t="str">
        <f t="shared" si="1"/>
        <v/>
      </c>
      <c r="AK30" s="61">
        <f t="shared" si="7"/>
        <v>0.14765429999999999</v>
      </c>
      <c r="AN30" s="62">
        <f t="shared" si="2"/>
        <v>2.1337911582561774E-2</v>
      </c>
      <c r="AO30" s="62">
        <f t="shared" si="3"/>
        <v>6.824452756146912E-2</v>
      </c>
      <c r="AP30" s="62">
        <f t="shared" si="4"/>
        <v>4.8807406953216018E-2</v>
      </c>
      <c r="AQ30" s="62">
        <f t="shared" si="8"/>
        <v>1.9437120608253103E-2</v>
      </c>
      <c r="AY30" s="62"/>
      <c r="BB30" s="62">
        <f t="shared" si="9"/>
        <v>8.1454348132576571E-2</v>
      </c>
      <c r="BD30" s="62">
        <f t="shared" si="5"/>
        <v>7.5221901999999993E-2</v>
      </c>
    </row>
    <row r="31" spans="1:56">
      <c r="A31" s="4">
        <v>1898</v>
      </c>
      <c r="B31" s="4">
        <v>1</v>
      </c>
      <c r="C31" s="61">
        <v>73781</v>
      </c>
      <c r="D31" s="4">
        <v>18.263000000000002</v>
      </c>
      <c r="I31" s="61">
        <v>0.12966849999999999</v>
      </c>
      <c r="M31" s="4">
        <v>0.442</v>
      </c>
      <c r="O31" s="61">
        <v>0.40500000000000003</v>
      </c>
      <c r="P31" s="61">
        <v>1.286</v>
      </c>
      <c r="Q31" s="4">
        <v>0.64700000000000002</v>
      </c>
      <c r="R31" s="61">
        <v>10.07370178766582</v>
      </c>
      <c r="S31" s="62">
        <f t="shared" si="0"/>
        <v>5.5570253698377581</v>
      </c>
      <c r="T31" s="61">
        <v>6.6808606390210148</v>
      </c>
      <c r="AE31" s="61">
        <v>2.1800000000000002</v>
      </c>
      <c r="AF31" s="30"/>
      <c r="AG31" s="33">
        <v>6.7499480000000001E-2</v>
      </c>
      <c r="AH31" s="63" t="str">
        <f t="shared" si="6"/>
        <v/>
      </c>
      <c r="AJ31" s="62" t="str">
        <f t="shared" si="1"/>
        <v/>
      </c>
      <c r="AK31" s="61">
        <f t="shared" si="7"/>
        <v>0.12966849999999999</v>
      </c>
      <c r="AN31" s="62">
        <f t="shared" si="2"/>
        <v>2.2175984230411214E-2</v>
      </c>
      <c r="AO31" s="62">
        <f t="shared" si="3"/>
        <v>7.0415594371132886E-2</v>
      </c>
      <c r="AP31" s="62">
        <f t="shared" si="4"/>
        <v>3.5426819252039637E-2</v>
      </c>
      <c r="AQ31" s="62">
        <f t="shared" si="8"/>
        <v>3.4988775119093249E-2</v>
      </c>
      <c r="AY31" s="62"/>
      <c r="BB31" s="62">
        <f t="shared" si="9"/>
        <v>-7.0074728686287252E-2</v>
      </c>
      <c r="BD31" s="62">
        <f t="shared" si="5"/>
        <v>6.7499480000000001E-2</v>
      </c>
    </row>
    <row r="32" spans="1:56">
      <c r="A32" s="4">
        <v>1899</v>
      </c>
      <c r="B32" s="4">
        <v>1</v>
      </c>
      <c r="C32" s="61">
        <v>75091</v>
      </c>
      <c r="D32" s="4">
        <v>19.693999999999999</v>
      </c>
      <c r="I32" s="61">
        <v>0.13246150000000001</v>
      </c>
      <c r="M32" s="4">
        <v>0.60499999999999998</v>
      </c>
      <c r="O32" s="61">
        <v>0.51600000000000001</v>
      </c>
      <c r="P32" s="61">
        <v>1.2829999999999999</v>
      </c>
      <c r="Q32" s="4">
        <v>0.72799999999999998</v>
      </c>
      <c r="R32" s="61">
        <v>11.081092303376296</v>
      </c>
      <c r="S32" s="62">
        <f t="shared" si="0"/>
        <v>5.3526316903845021</v>
      </c>
      <c r="T32" s="61">
        <v>6.6808606390210148</v>
      </c>
      <c r="AE32" s="61">
        <v>5.08</v>
      </c>
      <c r="AF32" s="30"/>
      <c r="AG32" s="33">
        <v>7.2951203000000006E-2</v>
      </c>
      <c r="AH32" s="63" t="str">
        <f t="shared" si="6"/>
        <v/>
      </c>
      <c r="AJ32" s="62" t="str">
        <f t="shared" si="1"/>
        <v/>
      </c>
      <c r="AK32" s="61">
        <f t="shared" si="7"/>
        <v>0.13246150000000001</v>
      </c>
      <c r="AN32" s="62">
        <f t="shared" si="2"/>
        <v>2.6200873362445417E-2</v>
      </c>
      <c r="AO32" s="62">
        <f t="shared" si="3"/>
        <v>6.5146745201584241E-2</v>
      </c>
      <c r="AP32" s="62">
        <f t="shared" si="4"/>
        <v>3.696557327104702E-2</v>
      </c>
      <c r="AQ32" s="62">
        <f t="shared" si="8"/>
        <v>2.8181171930537222E-2</v>
      </c>
      <c r="AY32" s="62"/>
      <c r="BB32" s="62">
        <f t="shared" si="9"/>
        <v>5.9274614963955745E-2</v>
      </c>
      <c r="BD32" s="62">
        <f t="shared" si="5"/>
        <v>7.2951203000000006E-2</v>
      </c>
    </row>
    <row r="33" spans="1:56">
      <c r="A33" s="4">
        <v>1900</v>
      </c>
      <c r="B33" s="4">
        <v>1</v>
      </c>
      <c r="C33" s="61">
        <v>76391</v>
      </c>
      <c r="D33" s="4">
        <v>20.765999999999998</v>
      </c>
      <c r="I33" s="61">
        <v>0.15009710000000001</v>
      </c>
      <c r="M33" s="4">
        <v>0.52</v>
      </c>
      <c r="O33" s="61">
        <v>0.55700000000000005</v>
      </c>
      <c r="P33" s="61">
        <v>1.4510000000000001</v>
      </c>
      <c r="Q33" s="4">
        <v>0.88500000000000001</v>
      </c>
      <c r="R33" s="61">
        <v>11.105496636047187</v>
      </c>
      <c r="S33" s="62">
        <f t="shared" si="0"/>
        <v>5.53575113054284</v>
      </c>
      <c r="T33" s="61">
        <v>6.6808606390210148</v>
      </c>
      <c r="AE33" s="61">
        <v>2.94</v>
      </c>
      <c r="AF33" s="30"/>
      <c r="AG33" s="33">
        <v>6.0840653000000001E-2</v>
      </c>
      <c r="AH33" s="63" t="str">
        <f t="shared" si="6"/>
        <v/>
      </c>
      <c r="AJ33" s="62" t="str">
        <f t="shared" si="1"/>
        <v/>
      </c>
      <c r="AK33" s="61">
        <f t="shared" si="7"/>
        <v>0.15009710000000001</v>
      </c>
      <c r="AN33" s="62">
        <f t="shared" si="2"/>
        <v>2.6822690937108741E-2</v>
      </c>
      <c r="AO33" s="62">
        <f t="shared" si="3"/>
        <v>6.9873832225753649E-2</v>
      </c>
      <c r="AP33" s="62">
        <f t="shared" si="4"/>
        <v>4.2617740537416939E-2</v>
      </c>
      <c r="AQ33" s="62">
        <f t="shared" si="8"/>
        <v>2.725609168833671E-2</v>
      </c>
      <c r="AY33" s="62"/>
      <c r="BB33" s="62">
        <f t="shared" si="9"/>
        <v>1.716108214531422E-2</v>
      </c>
      <c r="BD33" s="62">
        <f t="shared" si="5"/>
        <v>6.0840653000000001E-2</v>
      </c>
    </row>
    <row r="34" spans="1:56">
      <c r="A34" s="4">
        <v>1901</v>
      </c>
      <c r="B34" s="4">
        <v>1</v>
      </c>
      <c r="C34" s="61">
        <v>77888</v>
      </c>
      <c r="D34" s="4">
        <v>22.484000000000002</v>
      </c>
      <c r="I34" s="61">
        <v>0.1496413</v>
      </c>
      <c r="M34" s="4">
        <v>0.52400000000000002</v>
      </c>
      <c r="O34" s="61">
        <v>0.58699999999999997</v>
      </c>
      <c r="P34" s="61">
        <v>1.552</v>
      </c>
      <c r="Q34" s="4">
        <v>0.85899999999999999</v>
      </c>
      <c r="R34" s="61">
        <v>12.247924459203256</v>
      </c>
      <c r="S34" s="62">
        <f t="shared" si="0"/>
        <v>5.3302111463640705</v>
      </c>
      <c r="T34" s="61">
        <v>6.6808606390210148</v>
      </c>
      <c r="AE34" s="61">
        <v>4</v>
      </c>
      <c r="AF34" s="30"/>
      <c r="AG34" s="33">
        <v>5.4330723999999997E-2</v>
      </c>
      <c r="AH34" s="63" t="str">
        <f t="shared" si="6"/>
        <v/>
      </c>
      <c r="AJ34" s="62" t="str">
        <f t="shared" si="1"/>
        <v/>
      </c>
      <c r="AK34" s="61">
        <f t="shared" si="7"/>
        <v>0.1496413</v>
      </c>
      <c r="AN34" s="62">
        <f t="shared" si="2"/>
        <v>2.6107454189645968E-2</v>
      </c>
      <c r="AO34" s="62">
        <f t="shared" si="3"/>
        <v>6.9026863547411485E-2</v>
      </c>
      <c r="AP34" s="62">
        <f t="shared" si="4"/>
        <v>3.8204945739192309E-2</v>
      </c>
      <c r="AQ34" s="62">
        <f t="shared" si="8"/>
        <v>3.0821917808219176E-2</v>
      </c>
      <c r="AY34" s="62"/>
      <c r="BB34" s="62">
        <f t="shared" si="9"/>
        <v>6.7236410466325822E-2</v>
      </c>
      <c r="BD34" s="62">
        <f t="shared" si="5"/>
        <v>5.4330723999999997E-2</v>
      </c>
    </row>
    <row r="35" spans="1:56">
      <c r="A35" s="4">
        <v>1902</v>
      </c>
      <c r="B35" s="4">
        <v>1</v>
      </c>
      <c r="C35" s="61">
        <v>79469</v>
      </c>
      <c r="D35" s="4">
        <v>24.294</v>
      </c>
      <c r="I35" s="61">
        <v>0.160166</v>
      </c>
      <c r="M35" s="4">
        <v>0.48499999999999999</v>
      </c>
      <c r="O35" s="61">
        <v>0.56200000000000006</v>
      </c>
      <c r="P35" s="61">
        <v>1.4319999999999999</v>
      </c>
      <c r="Q35" s="4">
        <v>0.93100000000000005</v>
      </c>
      <c r="R35" s="61">
        <v>12.208369103332521</v>
      </c>
      <c r="S35" s="62">
        <f t="shared" ref="S35:S66" si="10">D35*1000000000/C35/1000/(R35/100*$D$138*1000000000/$C$138/1000)*100</f>
        <v>5.6630124419769334</v>
      </c>
      <c r="T35" s="61">
        <v>6.948095825243386</v>
      </c>
      <c r="AE35" s="61">
        <v>5.15</v>
      </c>
      <c r="AF35" s="30"/>
      <c r="AG35" s="33">
        <v>4.8490615000000001E-2</v>
      </c>
      <c r="AH35" s="63" t="str">
        <f t="shared" si="6"/>
        <v/>
      </c>
      <c r="AJ35" s="62" t="str">
        <f t="shared" ref="AJ35:AJ66" si="11">IF(H35="","",H35/100)</f>
        <v/>
      </c>
      <c r="AK35" s="61">
        <f t="shared" si="7"/>
        <v>0.160166</v>
      </c>
      <c r="AN35" s="62">
        <f t="shared" ref="AN35:AN66" si="12">O35/D35</f>
        <v>2.3133283938421012E-2</v>
      </c>
      <c r="AO35" s="62">
        <f t="shared" ref="AO35:AO66" si="13">P35/D35</f>
        <v>5.8944595373343206E-2</v>
      </c>
      <c r="AP35" s="62">
        <f t="shared" ref="AP35:AP66" si="14">Q35/D35</f>
        <v>3.8322219478060429E-2</v>
      </c>
      <c r="AQ35" s="62">
        <f t="shared" si="8"/>
        <v>2.0622375895282777E-2</v>
      </c>
      <c r="AY35" s="62"/>
      <c r="BB35" s="62">
        <f t="shared" si="9"/>
        <v>-2.0565132098308951E-2</v>
      </c>
      <c r="BD35" s="62">
        <f t="shared" ref="BD35:BD66" si="15">IF(AG35="","",AG35)</f>
        <v>4.8490615000000001E-2</v>
      </c>
    </row>
    <row r="36" spans="1:56">
      <c r="A36" s="4">
        <v>1903</v>
      </c>
      <c r="B36" s="4">
        <v>1</v>
      </c>
      <c r="C36" s="61">
        <v>80946</v>
      </c>
      <c r="D36" s="4">
        <v>26.18</v>
      </c>
      <c r="I36" s="61">
        <v>0.14756759999999999</v>
      </c>
      <c r="M36" s="4">
        <v>0.51700000000000002</v>
      </c>
      <c r="O36" s="61">
        <v>0.56200000000000006</v>
      </c>
      <c r="P36" s="61">
        <v>1.464</v>
      </c>
      <c r="Q36" s="4">
        <v>1.05</v>
      </c>
      <c r="R36" s="61">
        <v>12.332322776356753</v>
      </c>
      <c r="S36" s="62">
        <f t="shared" si="10"/>
        <v>5.9310727941484549</v>
      </c>
      <c r="T36" s="61">
        <v>7.2153299549914092</v>
      </c>
      <c r="AE36" s="61">
        <v>3.71</v>
      </c>
      <c r="AF36" s="30"/>
      <c r="AG36" s="33">
        <v>4.4285943000000001E-2</v>
      </c>
      <c r="AH36" s="63" t="str">
        <f t="shared" si="6"/>
        <v/>
      </c>
      <c r="AJ36" s="62" t="str">
        <f t="shared" si="11"/>
        <v/>
      </c>
      <c r="AK36" s="61">
        <f t="shared" si="7"/>
        <v>0.14756759999999999</v>
      </c>
      <c r="AN36" s="62">
        <f t="shared" si="12"/>
        <v>2.1466768525592057E-2</v>
      </c>
      <c r="AO36" s="62">
        <f t="shared" si="13"/>
        <v>5.5920550038197098E-2</v>
      </c>
      <c r="AP36" s="62">
        <f t="shared" si="14"/>
        <v>4.0106951871657755E-2</v>
      </c>
      <c r="AQ36" s="62">
        <f t="shared" si="8"/>
        <v>1.5813598166539343E-2</v>
      </c>
      <c r="AY36" s="62"/>
      <c r="BB36" s="62">
        <f t="shared" ref="BB36:BB67" si="16">AE35/100-LN(S36/S35)</f>
        <v>5.2508779092374225E-3</v>
      </c>
      <c r="BD36" s="62">
        <f t="shared" si="15"/>
        <v>4.4285943000000001E-2</v>
      </c>
    </row>
    <row r="37" spans="1:56">
      <c r="A37" s="4">
        <v>1904</v>
      </c>
      <c r="B37" s="4">
        <v>1</v>
      </c>
      <c r="C37" s="61">
        <v>82485</v>
      </c>
      <c r="D37" s="4">
        <v>25.928000000000001</v>
      </c>
      <c r="I37" s="61">
        <v>0.14062259999999999</v>
      </c>
      <c r="M37" s="4">
        <v>0.58399999999999996</v>
      </c>
      <c r="O37" s="61">
        <v>0.54100000000000004</v>
      </c>
      <c r="P37" s="61">
        <v>1.51</v>
      </c>
      <c r="Q37" s="4">
        <v>1.0189999999999999</v>
      </c>
      <c r="R37" s="61">
        <v>12.564570675608062</v>
      </c>
      <c r="S37" s="62">
        <f t="shared" si="10"/>
        <v>5.6578349429940173</v>
      </c>
      <c r="T37" s="61">
        <v>7.2153299549914092</v>
      </c>
      <c r="AE37" s="61">
        <v>1.78</v>
      </c>
      <c r="AF37" s="30"/>
      <c r="AG37" s="33">
        <v>4.3823626999999997E-2</v>
      </c>
      <c r="AH37" s="63" t="str">
        <f t="shared" si="6"/>
        <v/>
      </c>
      <c r="AJ37" s="62" t="str">
        <f t="shared" si="11"/>
        <v/>
      </c>
      <c r="AK37" s="61">
        <f t="shared" si="7"/>
        <v>0.14062259999999999</v>
      </c>
      <c r="AN37" s="62">
        <f t="shared" si="12"/>
        <v>2.0865473619253318E-2</v>
      </c>
      <c r="AO37" s="62">
        <f t="shared" si="13"/>
        <v>5.8238198087010182E-2</v>
      </c>
      <c r="AP37" s="62">
        <f t="shared" si="14"/>
        <v>3.9301141622955872E-2</v>
      </c>
      <c r="AQ37" s="62">
        <f t="shared" si="8"/>
        <v>1.893705646405431E-2</v>
      </c>
      <c r="AY37" s="62"/>
      <c r="BB37" s="62">
        <f t="shared" si="16"/>
        <v>8.4263806154213056E-2</v>
      </c>
      <c r="BD37" s="62">
        <f t="shared" si="15"/>
        <v>4.3823626999999997E-2</v>
      </c>
    </row>
    <row r="38" spans="1:56">
      <c r="A38" s="4">
        <v>1905</v>
      </c>
      <c r="B38" s="4">
        <v>1</v>
      </c>
      <c r="C38" s="61">
        <v>84147</v>
      </c>
      <c r="D38" s="4">
        <v>29.065999999999999</v>
      </c>
      <c r="I38" s="61">
        <v>0.14145830000000001</v>
      </c>
      <c r="M38" s="4">
        <v>0.56699999999999995</v>
      </c>
      <c r="O38" s="61">
        <v>0.54400000000000004</v>
      </c>
      <c r="P38" s="61">
        <v>1.5680000000000001</v>
      </c>
      <c r="Q38" s="4">
        <v>1.145</v>
      </c>
      <c r="R38" s="61">
        <v>13.464887181725002</v>
      </c>
      <c r="S38" s="62">
        <f t="shared" si="10"/>
        <v>5.8016002477624475</v>
      </c>
      <c r="T38" s="61">
        <v>7.2153299549914092</v>
      </c>
      <c r="AE38" s="61">
        <v>4.4400000000000004</v>
      </c>
      <c r="AF38" s="30"/>
      <c r="AG38" s="33">
        <v>3.8958130000000001E-2</v>
      </c>
      <c r="AH38" s="63" t="str">
        <f t="shared" si="6"/>
        <v/>
      </c>
      <c r="AJ38" s="62" t="str">
        <f t="shared" si="11"/>
        <v/>
      </c>
      <c r="AK38" s="61">
        <f t="shared" si="7"/>
        <v>0.14145830000000001</v>
      </c>
      <c r="AN38" s="62">
        <f t="shared" si="12"/>
        <v>1.8716025596917363E-2</v>
      </c>
      <c r="AO38" s="62">
        <f t="shared" si="13"/>
        <v>5.3946191426408864E-2</v>
      </c>
      <c r="AP38" s="62">
        <f t="shared" si="14"/>
        <v>3.9393105346452906E-2</v>
      </c>
      <c r="AQ38" s="62">
        <f t="shared" si="8"/>
        <v>1.4553086079955958E-2</v>
      </c>
      <c r="AY38" s="62"/>
      <c r="BB38" s="62">
        <f t="shared" si="16"/>
        <v>-7.2924841538541986E-3</v>
      </c>
      <c r="BD38" s="62">
        <f t="shared" si="15"/>
        <v>3.8958130000000001E-2</v>
      </c>
    </row>
    <row r="39" spans="1:56">
      <c r="A39" s="4">
        <v>1906</v>
      </c>
      <c r="B39" s="4">
        <v>1</v>
      </c>
      <c r="C39" s="61">
        <v>85770</v>
      </c>
      <c r="D39" s="4">
        <v>31.335999999999999</v>
      </c>
      <c r="I39" s="61">
        <v>0.16009680000000001</v>
      </c>
      <c r="M39" s="4">
        <v>0.56999999999999995</v>
      </c>
      <c r="O39" s="61">
        <v>0.59499999999999997</v>
      </c>
      <c r="P39" s="61">
        <v>1.81</v>
      </c>
      <c r="Q39" s="4">
        <v>1.2709999999999999</v>
      </c>
      <c r="R39" s="61">
        <v>13.75621390298376</v>
      </c>
      <c r="S39" s="62">
        <f t="shared" si="10"/>
        <v>6.0063843038636087</v>
      </c>
      <c r="T39" s="61">
        <v>7.2153299549914092</v>
      </c>
      <c r="AE39" s="61">
        <v>6.54</v>
      </c>
      <c r="AF39" s="30"/>
      <c r="AG39" s="33">
        <v>3.6460396999999999E-2</v>
      </c>
      <c r="AH39" s="63" t="str">
        <f t="shared" si="6"/>
        <v/>
      </c>
      <c r="AJ39" s="62" t="str">
        <f t="shared" si="11"/>
        <v/>
      </c>
      <c r="AK39" s="61">
        <f t="shared" si="7"/>
        <v>0.16009680000000001</v>
      </c>
      <c r="AN39" s="62">
        <f t="shared" si="12"/>
        <v>1.8987745723768192E-2</v>
      </c>
      <c r="AO39" s="62">
        <f t="shared" si="13"/>
        <v>5.7761041613479711E-2</v>
      </c>
      <c r="AP39" s="62">
        <f t="shared" si="14"/>
        <v>4.0560377840183813E-2</v>
      </c>
      <c r="AQ39" s="62">
        <f t="shared" si="8"/>
        <v>1.7200663773295898E-2</v>
      </c>
      <c r="AY39" s="62"/>
      <c r="BB39" s="62">
        <f t="shared" si="16"/>
        <v>9.710830112919247E-3</v>
      </c>
      <c r="BD39" s="62">
        <f t="shared" si="15"/>
        <v>3.6460396999999999E-2</v>
      </c>
    </row>
    <row r="40" spans="1:56">
      <c r="A40" s="4">
        <v>1907</v>
      </c>
      <c r="B40" s="4">
        <v>1</v>
      </c>
      <c r="C40" s="61">
        <v>87339</v>
      </c>
      <c r="D40" s="4">
        <v>34.177999999999997</v>
      </c>
      <c r="I40" s="61">
        <v>0.15896759999999999</v>
      </c>
      <c r="M40" s="4">
        <v>0.57899999999999996</v>
      </c>
      <c r="O40" s="61">
        <v>0.66600000000000004</v>
      </c>
      <c r="P40" s="61">
        <v>1.9379999999999999</v>
      </c>
      <c r="Q40" s="4">
        <v>1.458</v>
      </c>
      <c r="R40" s="61">
        <v>13.292124843358987</v>
      </c>
      <c r="S40" s="62">
        <f t="shared" si="10"/>
        <v>6.6580630970047068</v>
      </c>
      <c r="T40" s="61">
        <v>7.4825640847394324</v>
      </c>
      <c r="AE40" s="61">
        <v>7.01</v>
      </c>
      <c r="AF40" s="30"/>
      <c r="AG40" s="33">
        <v>3.3564808000000002E-2</v>
      </c>
      <c r="AH40" s="63" t="str">
        <f t="shared" si="6"/>
        <v/>
      </c>
      <c r="AJ40" s="62" t="str">
        <f t="shared" si="11"/>
        <v/>
      </c>
      <c r="AK40" s="61">
        <f t="shared" si="7"/>
        <v>0.15896759999999999</v>
      </c>
      <c r="AN40" s="62">
        <f t="shared" si="12"/>
        <v>1.9486219205336767E-2</v>
      </c>
      <c r="AO40" s="62">
        <f t="shared" si="13"/>
        <v>5.6703142372286269E-2</v>
      </c>
      <c r="AP40" s="62">
        <f t="shared" si="14"/>
        <v>4.2659020422494004E-2</v>
      </c>
      <c r="AQ40" s="62">
        <f t="shared" si="8"/>
        <v>1.4044121949792265E-2</v>
      </c>
      <c r="AY40" s="62"/>
      <c r="BB40" s="62">
        <f t="shared" si="16"/>
        <v>-3.7605661807208562E-2</v>
      </c>
      <c r="BD40" s="62">
        <f t="shared" si="15"/>
        <v>3.3564808000000002E-2</v>
      </c>
    </row>
    <row r="41" spans="1:56">
      <c r="A41" s="4">
        <v>1908</v>
      </c>
      <c r="B41" s="4">
        <v>1</v>
      </c>
      <c r="C41" s="61">
        <v>89055</v>
      </c>
      <c r="D41" s="4">
        <v>30.422999999999998</v>
      </c>
      <c r="I41" s="61">
        <v>0.14594679999999999</v>
      </c>
      <c r="M41" s="4">
        <v>0.65900000000000003</v>
      </c>
      <c r="O41" s="61">
        <v>0.60199999999999998</v>
      </c>
      <c r="P41" s="61">
        <v>1.919</v>
      </c>
      <c r="Q41" s="4">
        <v>1.228</v>
      </c>
      <c r="R41" s="61">
        <v>12.305071271540925</v>
      </c>
      <c r="S41" s="62">
        <f t="shared" si="10"/>
        <v>6.2786096587832825</v>
      </c>
      <c r="T41" s="61">
        <v>7.2153299549914092</v>
      </c>
      <c r="AE41" s="61">
        <v>1.92</v>
      </c>
      <c r="AF41" s="30"/>
      <c r="AG41" s="33">
        <v>3.8710515000000001E-2</v>
      </c>
      <c r="AH41" s="63" t="str">
        <f t="shared" si="6"/>
        <v/>
      </c>
      <c r="AJ41" s="62" t="str">
        <f t="shared" si="11"/>
        <v/>
      </c>
      <c r="AK41" s="61">
        <f t="shared" si="7"/>
        <v>0.14594679999999999</v>
      </c>
      <c r="AN41" s="62">
        <f t="shared" si="12"/>
        <v>1.9787660651480788E-2</v>
      </c>
      <c r="AO41" s="62">
        <f t="shared" si="13"/>
        <v>6.3077277060118994E-2</v>
      </c>
      <c r="AP41" s="62">
        <f t="shared" si="14"/>
        <v>4.036419813956546E-2</v>
      </c>
      <c r="AQ41" s="62">
        <f t="shared" si="8"/>
        <v>2.2713078920553534E-2</v>
      </c>
      <c r="AY41" s="62"/>
      <c r="BB41" s="62">
        <f t="shared" si="16"/>
        <v>0.12878005192275591</v>
      </c>
      <c r="BD41" s="62">
        <f t="shared" si="15"/>
        <v>3.8710515000000001E-2</v>
      </c>
    </row>
    <row r="42" spans="1:56">
      <c r="A42" s="4">
        <v>1909</v>
      </c>
      <c r="B42" s="4">
        <v>1</v>
      </c>
      <c r="C42" s="61">
        <v>90845</v>
      </c>
      <c r="D42" s="4">
        <v>32.54</v>
      </c>
      <c r="I42" s="61">
        <v>0.16077640000000001</v>
      </c>
      <c r="M42" s="4">
        <v>0.69399999999999995</v>
      </c>
      <c r="O42" s="61">
        <v>0.60399999999999998</v>
      </c>
      <c r="P42" s="61">
        <v>1.7190000000000001</v>
      </c>
      <c r="Q42" s="4">
        <v>1.3260000000000001</v>
      </c>
      <c r="R42" s="61">
        <v>13.492952164296526</v>
      </c>
      <c r="S42" s="62">
        <f t="shared" si="10"/>
        <v>6.0036231905849196</v>
      </c>
      <c r="T42" s="61">
        <v>7.2153299549914092</v>
      </c>
      <c r="AE42" s="61">
        <v>2.71</v>
      </c>
      <c r="AF42" s="30"/>
      <c r="AG42" s="33">
        <v>3.5289335999999998E-2</v>
      </c>
      <c r="AH42" s="63" t="str">
        <f t="shared" si="6"/>
        <v/>
      </c>
      <c r="AJ42" s="62" t="str">
        <f t="shared" si="11"/>
        <v/>
      </c>
      <c r="AK42" s="61">
        <f t="shared" si="7"/>
        <v>0.16077640000000001</v>
      </c>
      <c r="AN42" s="62">
        <f t="shared" si="12"/>
        <v>1.8561770129071911E-2</v>
      </c>
      <c r="AO42" s="62">
        <f t="shared" si="13"/>
        <v>5.2827289489858639E-2</v>
      </c>
      <c r="AP42" s="62">
        <f t="shared" si="14"/>
        <v>4.0749846342962512E-2</v>
      </c>
      <c r="AQ42" s="62">
        <f t="shared" si="8"/>
        <v>1.2077443146896127E-2</v>
      </c>
      <c r="AY42" s="62"/>
      <c r="BB42" s="62">
        <f t="shared" si="16"/>
        <v>6.3985411983429052E-2</v>
      </c>
      <c r="BD42" s="62">
        <f t="shared" si="15"/>
        <v>3.5289335999999998E-2</v>
      </c>
    </row>
    <row r="43" spans="1:56">
      <c r="A43" s="4">
        <v>1910</v>
      </c>
      <c r="B43" s="4">
        <v>1</v>
      </c>
      <c r="C43" s="61">
        <v>92767</v>
      </c>
      <c r="D43" s="4">
        <v>33.746000000000002</v>
      </c>
      <c r="I43" s="61">
        <v>0.16098799999999999</v>
      </c>
      <c r="M43" s="4">
        <v>0.69399999999999995</v>
      </c>
      <c r="O43" s="61">
        <v>0.67600000000000005</v>
      </c>
      <c r="P43" s="61">
        <v>1.8</v>
      </c>
      <c r="Q43" s="4">
        <v>1.5920000000000001</v>
      </c>
      <c r="R43" s="61">
        <v>13.267110402371324</v>
      </c>
      <c r="S43" s="62">
        <f t="shared" si="10"/>
        <v>6.2009229461279878</v>
      </c>
      <c r="T43" s="61">
        <v>7.4825640847394324</v>
      </c>
      <c r="AE43" s="61">
        <v>2.98</v>
      </c>
      <c r="AF43" s="30"/>
      <c r="AG43" s="33">
        <v>3.3987436000000003E-2</v>
      </c>
      <c r="AH43" s="63" t="str">
        <f t="shared" si="6"/>
        <v/>
      </c>
      <c r="AJ43" s="62" t="str">
        <f t="shared" si="11"/>
        <v/>
      </c>
      <c r="AK43" s="61">
        <f t="shared" si="7"/>
        <v>0.16098799999999999</v>
      </c>
      <c r="AN43" s="62">
        <f t="shared" si="12"/>
        <v>2.0032003793042139E-2</v>
      </c>
      <c r="AO43" s="62">
        <f t="shared" si="13"/>
        <v>5.3339655070230543E-2</v>
      </c>
      <c r="AP43" s="62">
        <f t="shared" si="14"/>
        <v>4.7175961595448346E-2</v>
      </c>
      <c r="AQ43" s="62">
        <f t="shared" si="8"/>
        <v>6.1636934747821975E-3</v>
      </c>
      <c r="AY43" s="62"/>
      <c r="BB43" s="62">
        <f t="shared" si="16"/>
        <v>-5.2349911784832504E-3</v>
      </c>
      <c r="BD43" s="62">
        <f t="shared" si="15"/>
        <v>3.3987436000000003E-2</v>
      </c>
    </row>
    <row r="44" spans="1:56">
      <c r="A44" s="4">
        <v>1911</v>
      </c>
      <c r="B44" s="4">
        <v>1</v>
      </c>
      <c r="C44" s="61">
        <v>94234</v>
      </c>
      <c r="D44" s="4">
        <v>34.674999999999997</v>
      </c>
      <c r="I44" s="61">
        <v>0.1421866</v>
      </c>
      <c r="M44" s="4">
        <v>0.69099999999999995</v>
      </c>
      <c r="O44" s="61">
        <v>0.70199999999999996</v>
      </c>
      <c r="P44" s="61">
        <v>2.1139999999999999</v>
      </c>
      <c r="Q44" s="4">
        <v>1.573</v>
      </c>
      <c r="R44" s="61">
        <v>13.479834835485923</v>
      </c>
      <c r="S44" s="62">
        <f t="shared" si="10"/>
        <v>6.1734532034252476</v>
      </c>
      <c r="T44" s="61">
        <v>7.4825640847394324</v>
      </c>
      <c r="AE44" s="61">
        <v>2.57</v>
      </c>
      <c r="AF44" s="30"/>
      <c r="AG44" s="33">
        <v>3.3280029000000003E-2</v>
      </c>
      <c r="AH44" s="63" t="str">
        <f t="shared" si="6"/>
        <v/>
      </c>
      <c r="AJ44" s="62" t="str">
        <f t="shared" si="11"/>
        <v/>
      </c>
      <c r="AK44" s="61">
        <f t="shared" si="7"/>
        <v>0.1421866</v>
      </c>
      <c r="AN44" s="62">
        <f t="shared" si="12"/>
        <v>2.0245133381398703E-2</v>
      </c>
      <c r="AO44" s="62">
        <f t="shared" si="13"/>
        <v>6.0966113914924298E-2</v>
      </c>
      <c r="AP44" s="62">
        <f t="shared" si="14"/>
        <v>4.5364095169430428E-2</v>
      </c>
      <c r="AQ44" s="62">
        <f t="shared" si="8"/>
        <v>1.560201874549387E-2</v>
      </c>
      <c r="AY44" s="62"/>
      <c r="BB44" s="62">
        <f t="shared" si="16"/>
        <v>3.4239785487957738E-2</v>
      </c>
      <c r="BD44" s="62">
        <f t="shared" si="15"/>
        <v>3.3280029000000003E-2</v>
      </c>
    </row>
    <row r="45" spans="1:56">
      <c r="A45" s="4">
        <v>1912</v>
      </c>
      <c r="B45" s="4">
        <v>1</v>
      </c>
      <c r="C45" s="61">
        <v>95703</v>
      </c>
      <c r="D45" s="4">
        <v>37.744999999999997</v>
      </c>
      <c r="I45" s="61">
        <v>0.14949200000000001</v>
      </c>
      <c r="M45" s="4">
        <v>0.69</v>
      </c>
      <c r="O45" s="61">
        <v>0.69299999999999995</v>
      </c>
      <c r="P45" s="61">
        <v>2.2690000000000001</v>
      </c>
      <c r="Q45" s="4">
        <v>1.7</v>
      </c>
      <c r="R45" s="61">
        <v>14.047947363120365</v>
      </c>
      <c r="S45" s="62">
        <f t="shared" si="10"/>
        <v>6.3492860642749767</v>
      </c>
      <c r="T45" s="61">
        <v>7.7497982144874555</v>
      </c>
      <c r="AE45" s="61">
        <v>3.52</v>
      </c>
      <c r="AF45" s="30"/>
      <c r="AG45" s="33">
        <v>3.1761531000000003E-2</v>
      </c>
      <c r="AH45" s="63" t="str">
        <f t="shared" si="6"/>
        <v/>
      </c>
      <c r="AJ45" s="62" t="str">
        <f t="shared" si="11"/>
        <v/>
      </c>
      <c r="AK45" s="61">
        <f t="shared" si="7"/>
        <v>0.14949200000000001</v>
      </c>
      <c r="AN45" s="62">
        <f t="shared" si="12"/>
        <v>1.8360047688435556E-2</v>
      </c>
      <c r="AO45" s="62">
        <f t="shared" si="13"/>
        <v>6.0113922373824354E-2</v>
      </c>
      <c r="AP45" s="62">
        <f t="shared" si="14"/>
        <v>4.5039078023579281E-2</v>
      </c>
      <c r="AQ45" s="62">
        <f t="shared" si="8"/>
        <v>1.5074844350245073E-2</v>
      </c>
      <c r="AY45" s="62"/>
      <c r="BB45" s="62">
        <f t="shared" si="16"/>
        <v>-2.3840179980369643E-3</v>
      </c>
      <c r="BD45" s="62">
        <f t="shared" si="15"/>
        <v>3.1761531000000003E-2</v>
      </c>
    </row>
    <row r="46" spans="1:56">
      <c r="A46" s="4">
        <v>1913</v>
      </c>
      <c r="B46" s="4">
        <v>1</v>
      </c>
      <c r="C46" s="61">
        <v>97606</v>
      </c>
      <c r="D46" s="4">
        <v>39.517000000000003</v>
      </c>
      <c r="I46" s="61">
        <v>0.15854219999999999</v>
      </c>
      <c r="M46" s="4">
        <v>0.71499999999999997</v>
      </c>
      <c r="O46" s="61">
        <v>0.71399999999999997</v>
      </c>
      <c r="P46" s="61">
        <v>2.5379999999999998</v>
      </c>
      <c r="Q46" s="4">
        <v>1.8540000000000001</v>
      </c>
      <c r="R46" s="61">
        <v>14.322699475106807</v>
      </c>
      <c r="S46" s="62">
        <f t="shared" si="10"/>
        <v>6.3927314408233791</v>
      </c>
      <c r="T46" s="61">
        <v>7.9368628448431151</v>
      </c>
      <c r="AE46" s="61">
        <v>3.22</v>
      </c>
      <c r="AF46" s="30"/>
      <c r="AG46" s="33">
        <v>3.0190753000000001E-2</v>
      </c>
      <c r="AH46" s="63" t="str">
        <f t="shared" si="6"/>
        <v/>
      </c>
      <c r="AJ46" s="62" t="str">
        <f t="shared" si="11"/>
        <v/>
      </c>
      <c r="AK46" s="61">
        <f t="shared" si="7"/>
        <v>0.15854219999999999</v>
      </c>
      <c r="AN46" s="62">
        <f t="shared" si="12"/>
        <v>1.8068173191284762E-2</v>
      </c>
      <c r="AO46" s="62">
        <f t="shared" si="13"/>
        <v>6.4225523192550038E-2</v>
      </c>
      <c r="AP46" s="62">
        <f t="shared" si="14"/>
        <v>4.6916516942075562E-2</v>
      </c>
      <c r="AQ46" s="62">
        <f t="shared" si="8"/>
        <v>1.7309006250474476E-2</v>
      </c>
      <c r="AY46" s="62"/>
      <c r="BB46" s="62">
        <f t="shared" si="16"/>
        <v>2.8380743176672277E-2</v>
      </c>
      <c r="BD46" s="62">
        <f t="shared" si="15"/>
        <v>3.0190753000000001E-2</v>
      </c>
    </row>
    <row r="47" spans="1:56">
      <c r="A47" s="4">
        <v>1914</v>
      </c>
      <c r="B47" s="4">
        <v>1</v>
      </c>
      <c r="C47" s="61">
        <v>99505</v>
      </c>
      <c r="D47" s="4">
        <v>36.831000000000003</v>
      </c>
      <c r="I47" s="61">
        <v>0.1201943</v>
      </c>
      <c r="M47" s="4">
        <v>0.72599999999999998</v>
      </c>
      <c r="O47" s="61">
        <v>0.72499999999999998</v>
      </c>
      <c r="P47" s="61">
        <v>2.42</v>
      </c>
      <c r="Q47" s="4">
        <v>1.9239999999999999</v>
      </c>
      <c r="R47" s="61">
        <v>12.959310756559715</v>
      </c>
      <c r="S47" s="62">
        <f t="shared" si="10"/>
        <v>6.4593763676398384</v>
      </c>
      <c r="T47" s="61">
        <v>8.043756919332063</v>
      </c>
      <c r="AE47" s="61">
        <v>3.43</v>
      </c>
      <c r="AF47" s="30"/>
      <c r="AG47" s="33">
        <v>3.2261816999999998E-2</v>
      </c>
      <c r="AH47" s="63" t="str">
        <f t="shared" si="6"/>
        <v/>
      </c>
      <c r="AJ47" s="62" t="str">
        <f t="shared" si="11"/>
        <v/>
      </c>
      <c r="AK47" s="61">
        <f t="shared" si="7"/>
        <v>0.1201943</v>
      </c>
      <c r="AN47" s="62">
        <f t="shared" si="12"/>
        <v>1.9684504900762942E-2</v>
      </c>
      <c r="AO47" s="62">
        <f t="shared" si="13"/>
        <v>6.5705519806684584E-2</v>
      </c>
      <c r="AP47" s="62">
        <f t="shared" si="14"/>
        <v>5.2238603350438485E-2</v>
      </c>
      <c r="AQ47" s="62">
        <f t="shared" si="8"/>
        <v>1.3466916456246099E-2</v>
      </c>
      <c r="AY47" s="62"/>
      <c r="BB47" s="62">
        <f t="shared" si="16"/>
        <v>2.1828856966859406E-2</v>
      </c>
      <c r="BD47" s="62">
        <f t="shared" si="15"/>
        <v>3.2261816999999998E-2</v>
      </c>
    </row>
    <row r="48" spans="1:56">
      <c r="A48" s="4">
        <v>1915</v>
      </c>
      <c r="B48" s="4">
        <v>1</v>
      </c>
      <c r="C48" s="61">
        <v>100941</v>
      </c>
      <c r="D48" s="4">
        <v>39.048000000000002</v>
      </c>
      <c r="I48" s="61">
        <v>0.1115032</v>
      </c>
      <c r="M48" s="4">
        <v>0.746</v>
      </c>
      <c r="O48" s="61">
        <v>0.68300000000000005</v>
      </c>
      <c r="P48" s="61">
        <v>2.82</v>
      </c>
      <c r="Q48" s="4">
        <v>1.7030000000000001</v>
      </c>
      <c r="R48" s="61">
        <v>13.25155264029363</v>
      </c>
      <c r="S48" s="62">
        <f t="shared" si="10"/>
        <v>6.6018904506438147</v>
      </c>
      <c r="T48" s="61">
        <v>8.1239274751987747</v>
      </c>
      <c r="AE48" s="61">
        <v>1.92</v>
      </c>
      <c r="AF48" s="30"/>
      <c r="AG48" s="33">
        <v>3.0507683000000001E-2</v>
      </c>
      <c r="AH48" s="63" t="str">
        <f t="shared" si="6"/>
        <v/>
      </c>
      <c r="AJ48" s="62" t="str">
        <f t="shared" si="11"/>
        <v/>
      </c>
      <c r="AK48" s="61">
        <f t="shared" si="7"/>
        <v>0.1115032</v>
      </c>
      <c r="AN48" s="62">
        <f t="shared" si="12"/>
        <v>1.7491292767875435E-2</v>
      </c>
      <c r="AO48" s="62">
        <f t="shared" si="13"/>
        <v>7.2218807621389047E-2</v>
      </c>
      <c r="AP48" s="62">
        <f t="shared" si="14"/>
        <v>4.3612989141569351E-2</v>
      </c>
      <c r="AQ48" s="62">
        <f t="shared" si="8"/>
        <v>2.8605818479819696E-2</v>
      </c>
      <c r="AY48" s="62"/>
      <c r="BB48" s="62">
        <f t="shared" si="16"/>
        <v>1.247673568309187E-2</v>
      </c>
      <c r="BD48" s="62">
        <f t="shared" si="15"/>
        <v>3.0507683000000001E-2</v>
      </c>
    </row>
    <row r="49" spans="1:56">
      <c r="A49" s="4">
        <v>1916</v>
      </c>
      <c r="B49" s="4">
        <v>1</v>
      </c>
      <c r="C49" s="61">
        <v>102364</v>
      </c>
      <c r="D49" s="4">
        <v>50.116999999999997</v>
      </c>
      <c r="I49" s="61">
        <v>0.1189491</v>
      </c>
      <c r="M49" s="4">
        <v>0.71299999999999997</v>
      </c>
      <c r="O49" s="61">
        <v>0.76100000000000001</v>
      </c>
      <c r="P49" s="61">
        <v>5.5540000000000003</v>
      </c>
      <c r="Q49" s="4">
        <v>2.4239999999999999</v>
      </c>
      <c r="R49" s="61">
        <v>15.214982888386245</v>
      </c>
      <c r="S49" s="62">
        <f t="shared" si="10"/>
        <v>7.277299313490265</v>
      </c>
      <c r="T49" s="61">
        <v>8.7385652340871847</v>
      </c>
      <c r="AE49" s="61">
        <v>2.62</v>
      </c>
      <c r="AF49" s="30"/>
      <c r="AG49" s="33">
        <v>2.4445716999999999E-2</v>
      </c>
      <c r="AH49" s="63" t="str">
        <f t="shared" si="6"/>
        <v/>
      </c>
      <c r="AJ49" s="62" t="str">
        <f t="shared" si="11"/>
        <v/>
      </c>
      <c r="AK49" s="61">
        <f t="shared" si="7"/>
        <v>0.1189491</v>
      </c>
      <c r="AN49" s="62">
        <f t="shared" si="12"/>
        <v>1.5184468344074865E-2</v>
      </c>
      <c r="AO49" s="62">
        <f t="shared" si="13"/>
        <v>0.11082067960971329</v>
      </c>
      <c r="AP49" s="62">
        <f t="shared" si="14"/>
        <v>4.8366821637368558E-2</v>
      </c>
      <c r="AQ49" s="62">
        <f t="shared" si="8"/>
        <v>6.2453857972344727E-2</v>
      </c>
      <c r="AY49" s="62"/>
      <c r="BB49" s="62">
        <f t="shared" si="16"/>
        <v>-7.8203780024945505E-2</v>
      </c>
      <c r="BD49" s="62">
        <f t="shared" si="15"/>
        <v>2.4445716999999999E-2</v>
      </c>
    </row>
    <row r="50" spans="1:56">
      <c r="A50" s="4">
        <v>1917</v>
      </c>
      <c r="B50" s="4">
        <v>1</v>
      </c>
      <c r="C50" s="61">
        <v>103817</v>
      </c>
      <c r="D50" s="4">
        <v>60.277999999999999</v>
      </c>
      <c r="I50" s="61">
        <v>0.10736229999999999</v>
      </c>
      <c r="M50" s="4">
        <v>1.954</v>
      </c>
      <c r="O50" s="61">
        <v>1.101</v>
      </c>
      <c r="P50" s="61">
        <v>6.3179999999999996</v>
      </c>
      <c r="Q50" s="4">
        <v>3.0049999999999999</v>
      </c>
      <c r="R50" s="61">
        <v>14.994937155470382</v>
      </c>
      <c r="S50" s="62">
        <f t="shared" si="10"/>
        <v>8.756884007709175</v>
      </c>
      <c r="T50" s="61">
        <v>10.261802626131658</v>
      </c>
      <c r="AE50" s="61">
        <v>3.43</v>
      </c>
      <c r="AF50" s="30"/>
      <c r="AG50" s="33">
        <v>4.9364926000000003E-2</v>
      </c>
      <c r="AH50" s="63" t="str">
        <f t="shared" si="6"/>
        <v/>
      </c>
      <c r="AJ50" s="62" t="str">
        <f t="shared" si="11"/>
        <v/>
      </c>
      <c r="AK50" s="61">
        <f t="shared" si="7"/>
        <v>0.10736229999999999</v>
      </c>
      <c r="AN50" s="62">
        <f t="shared" si="12"/>
        <v>1.826537045024719E-2</v>
      </c>
      <c r="AO50" s="62">
        <f t="shared" si="13"/>
        <v>0.10481436013139121</v>
      </c>
      <c r="AP50" s="62">
        <f t="shared" si="14"/>
        <v>4.9852350774743689E-2</v>
      </c>
      <c r="AQ50" s="62">
        <f t="shared" si="8"/>
        <v>5.4962009356647523E-2</v>
      </c>
      <c r="AY50" s="62"/>
      <c r="BB50" s="62">
        <f t="shared" si="16"/>
        <v>-0.15888031482782117</v>
      </c>
      <c r="BD50" s="62">
        <f t="shared" si="15"/>
        <v>4.9364926000000003E-2</v>
      </c>
    </row>
    <row r="51" spans="1:56">
      <c r="A51" s="4">
        <v>1918</v>
      </c>
      <c r="B51" s="4">
        <v>1</v>
      </c>
      <c r="C51" s="61">
        <v>104958</v>
      </c>
      <c r="D51" s="4">
        <v>76.566999999999993</v>
      </c>
      <c r="I51" s="61">
        <v>8.3580799999999997E-2</v>
      </c>
      <c r="M51" s="4">
        <v>12.677</v>
      </c>
      <c r="O51" s="61">
        <v>3.645</v>
      </c>
      <c r="P51" s="61">
        <v>6.4020000000000001</v>
      </c>
      <c r="Q51" s="4">
        <v>3.1019999999999999</v>
      </c>
      <c r="R51" s="61">
        <v>15.983719367519301</v>
      </c>
      <c r="S51" s="62">
        <f t="shared" si="10"/>
        <v>10.321721258658785</v>
      </c>
      <c r="T51" s="61">
        <v>12.052269922026762</v>
      </c>
      <c r="AE51" s="61">
        <v>5.28</v>
      </c>
      <c r="AF51" s="30"/>
      <c r="AG51" s="33">
        <v>0.15990738800000001</v>
      </c>
      <c r="AH51" s="63" t="str">
        <f t="shared" si="6"/>
        <v/>
      </c>
      <c r="AJ51" s="62" t="str">
        <f t="shared" si="11"/>
        <v/>
      </c>
      <c r="AK51" s="61">
        <f t="shared" si="7"/>
        <v>8.3580799999999997E-2</v>
      </c>
      <c r="AN51" s="62">
        <f t="shared" si="12"/>
        <v>4.7605365235675948E-2</v>
      </c>
      <c r="AO51" s="62">
        <f t="shared" si="13"/>
        <v>8.3613044784306562E-2</v>
      </c>
      <c r="AP51" s="62">
        <f t="shared" si="14"/>
        <v>4.0513537163529983E-2</v>
      </c>
      <c r="AQ51" s="62">
        <f t="shared" si="8"/>
        <v>4.3099507620776578E-2</v>
      </c>
      <c r="AY51" s="62"/>
      <c r="BB51" s="62">
        <f t="shared" si="16"/>
        <v>-0.13011039998838031</v>
      </c>
      <c r="BD51" s="62">
        <f t="shared" si="15"/>
        <v>0.15990738800000001</v>
      </c>
    </row>
    <row r="52" spans="1:56">
      <c r="A52" s="4">
        <v>1919</v>
      </c>
      <c r="B52" s="4">
        <v>1</v>
      </c>
      <c r="C52" s="61">
        <v>105473</v>
      </c>
      <c r="D52" s="4">
        <v>79.09</v>
      </c>
      <c r="I52" s="61">
        <v>0.1047479</v>
      </c>
      <c r="M52" s="4">
        <v>18.492999999999999</v>
      </c>
      <c r="O52" s="61">
        <v>5.13</v>
      </c>
      <c r="P52" s="61">
        <v>8.1590000000000007</v>
      </c>
      <c r="Q52" s="4">
        <v>3.9929999999999999</v>
      </c>
      <c r="R52" s="61">
        <v>15.443061714139612</v>
      </c>
      <c r="S52" s="62">
        <f t="shared" si="10"/>
        <v>10.981224173833663</v>
      </c>
      <c r="T52" s="61">
        <v>13.842740387344907</v>
      </c>
      <c r="AE52" s="61">
        <v>6.32</v>
      </c>
      <c r="AF52" s="30"/>
      <c r="AG52" s="33">
        <v>0.32219034000000002</v>
      </c>
      <c r="AH52" s="63" t="str">
        <f t="shared" si="6"/>
        <v/>
      </c>
      <c r="AJ52" s="62" t="str">
        <f t="shared" si="11"/>
        <v/>
      </c>
      <c r="AK52" s="61">
        <f t="shared" si="7"/>
        <v>0.1047479</v>
      </c>
      <c r="AN52" s="62">
        <f t="shared" si="12"/>
        <v>6.4862814515109363E-2</v>
      </c>
      <c r="AO52" s="62">
        <f t="shared" si="13"/>
        <v>0.10316095587305601</v>
      </c>
      <c r="AP52" s="62">
        <f t="shared" si="14"/>
        <v>5.0486787204450621E-2</v>
      </c>
      <c r="AQ52" s="62">
        <f t="shared" si="8"/>
        <v>5.2674168668605394E-2</v>
      </c>
      <c r="AY52" s="62"/>
      <c r="BB52" s="62">
        <f t="shared" si="16"/>
        <v>-9.1363863329126729E-3</v>
      </c>
      <c r="BD52" s="62">
        <f t="shared" si="15"/>
        <v>0.32219034000000002</v>
      </c>
    </row>
    <row r="53" spans="1:56">
      <c r="A53" s="4">
        <v>1920</v>
      </c>
      <c r="B53" s="4">
        <v>1</v>
      </c>
      <c r="C53" s="61">
        <v>106881</v>
      </c>
      <c r="D53" s="4">
        <v>89.245999999999995</v>
      </c>
      <c r="I53" s="61">
        <v>0.1136662</v>
      </c>
      <c r="M53" s="4">
        <v>6.3579999999999997</v>
      </c>
      <c r="O53" s="61">
        <v>6.649</v>
      </c>
      <c r="P53" s="61">
        <v>8.3420000000000005</v>
      </c>
      <c r="Q53" s="4">
        <v>5.3659999999999997</v>
      </c>
      <c r="R53" s="61">
        <v>14.908708513366566</v>
      </c>
      <c r="S53" s="62">
        <f t="shared" si="10"/>
        <v>12.666368414376079</v>
      </c>
      <c r="T53" s="61">
        <v>16.034068914368348</v>
      </c>
      <c r="AE53" s="61">
        <v>7.74</v>
      </c>
      <c r="AF53" s="30"/>
      <c r="AG53" s="33">
        <v>0.272273502</v>
      </c>
      <c r="AH53" s="63" t="str">
        <f t="shared" si="6"/>
        <v/>
      </c>
      <c r="AJ53" s="62" t="str">
        <f t="shared" si="11"/>
        <v/>
      </c>
      <c r="AK53" s="61">
        <f t="shared" si="7"/>
        <v>0.1136662</v>
      </c>
      <c r="AN53" s="62">
        <f t="shared" si="12"/>
        <v>7.450193846222801E-2</v>
      </c>
      <c r="AO53" s="62">
        <f t="shared" si="13"/>
        <v>9.3471976335073856E-2</v>
      </c>
      <c r="AP53" s="62">
        <f t="shared" si="14"/>
        <v>6.0125944019900054E-2</v>
      </c>
      <c r="AQ53" s="62">
        <f t="shared" si="8"/>
        <v>3.3346032315173801E-2</v>
      </c>
      <c r="AY53" s="62"/>
      <c r="BB53" s="62">
        <f t="shared" si="16"/>
        <v>-7.9563403439212255E-2</v>
      </c>
      <c r="BD53" s="62">
        <f t="shared" si="15"/>
        <v>0.272273502</v>
      </c>
    </row>
    <row r="54" spans="1:56">
      <c r="A54" s="4">
        <v>1921</v>
      </c>
      <c r="B54" s="4">
        <v>1</v>
      </c>
      <c r="C54" s="61">
        <v>108964</v>
      </c>
      <c r="D54" s="4">
        <v>74.313999999999993</v>
      </c>
      <c r="I54" s="61">
        <v>0.104619</v>
      </c>
      <c r="M54" s="4">
        <v>5.0620000000000003</v>
      </c>
      <c r="O54" s="61">
        <v>5.5709999999999997</v>
      </c>
      <c r="P54" s="61">
        <v>4.5369999999999999</v>
      </c>
      <c r="Q54" s="4">
        <v>2.5720000000000001</v>
      </c>
      <c r="R54" s="61">
        <v>14.092180216086351</v>
      </c>
      <c r="S54" s="62">
        <f t="shared" si="10"/>
        <v>10.94493785417848</v>
      </c>
      <c r="T54" s="61">
        <v>14.323763722545177</v>
      </c>
      <c r="AE54" s="61">
        <v>5.97</v>
      </c>
      <c r="AF54" s="30"/>
      <c r="AG54" s="33">
        <v>0.32265052300000002</v>
      </c>
      <c r="AH54" s="63" t="str">
        <f t="shared" si="6"/>
        <v/>
      </c>
      <c r="AJ54" s="62" t="str">
        <f t="shared" si="11"/>
        <v/>
      </c>
      <c r="AK54" s="61">
        <f t="shared" si="7"/>
        <v>0.104619</v>
      </c>
      <c r="AN54" s="62">
        <f t="shared" si="12"/>
        <v>7.496568614258417E-2</v>
      </c>
      <c r="AO54" s="62">
        <f t="shared" si="13"/>
        <v>6.1051753370831879E-2</v>
      </c>
      <c r="AP54" s="62">
        <f t="shared" si="14"/>
        <v>3.4609898538633374E-2</v>
      </c>
      <c r="AQ54" s="62">
        <f t="shared" si="8"/>
        <v>2.6441854832198505E-2</v>
      </c>
      <c r="AY54" s="62"/>
      <c r="BB54" s="62">
        <f t="shared" si="16"/>
        <v>0.22347327159907446</v>
      </c>
      <c r="BD54" s="62">
        <f t="shared" si="15"/>
        <v>0.32265052300000002</v>
      </c>
    </row>
    <row r="55" spans="1:56">
      <c r="A55" s="4">
        <v>1922</v>
      </c>
      <c r="B55" s="4">
        <v>1</v>
      </c>
      <c r="C55" s="61">
        <v>110484</v>
      </c>
      <c r="D55" s="4">
        <v>74.14</v>
      </c>
      <c r="I55" s="61">
        <v>0.1294035</v>
      </c>
      <c r="M55" s="4">
        <v>3.2890000000000001</v>
      </c>
      <c r="O55" s="61">
        <v>4.0259999999999998</v>
      </c>
      <c r="P55" s="61">
        <v>3.895</v>
      </c>
      <c r="Q55" s="4">
        <v>3.1840000000000002</v>
      </c>
      <c r="R55" s="61">
        <v>14.908403459208182</v>
      </c>
      <c r="S55" s="62">
        <f t="shared" si="10"/>
        <v>10.179488193430155</v>
      </c>
      <c r="T55" s="61">
        <v>13.415164089389114</v>
      </c>
      <c r="AE55" s="61">
        <v>4.29</v>
      </c>
      <c r="AF55" s="30"/>
      <c r="AG55" s="33">
        <v>0.30972999699999998</v>
      </c>
      <c r="AH55" s="63" t="str">
        <f t="shared" si="6"/>
        <v/>
      </c>
      <c r="AJ55" s="62" t="str">
        <f t="shared" si="11"/>
        <v/>
      </c>
      <c r="AK55" s="61">
        <f t="shared" si="7"/>
        <v>0.1294035</v>
      </c>
      <c r="AN55" s="62">
        <f t="shared" si="12"/>
        <v>5.4302670623145401E-2</v>
      </c>
      <c r="AO55" s="62">
        <f t="shared" si="13"/>
        <v>5.2535743188562183E-2</v>
      </c>
      <c r="AP55" s="62">
        <f t="shared" si="14"/>
        <v>4.2945778257350957E-2</v>
      </c>
      <c r="AQ55" s="62">
        <f t="shared" si="8"/>
        <v>9.5899649312112256E-3</v>
      </c>
      <c r="AY55" s="62"/>
      <c r="BB55" s="62">
        <f t="shared" si="16"/>
        <v>0.1322023187844894</v>
      </c>
      <c r="BD55" s="62">
        <f t="shared" si="15"/>
        <v>0.30972999699999998</v>
      </c>
    </row>
    <row r="56" spans="1:56">
      <c r="A56" s="4">
        <v>1923</v>
      </c>
      <c r="B56" s="4">
        <v>1</v>
      </c>
      <c r="C56" s="61">
        <v>112387</v>
      </c>
      <c r="D56" s="4">
        <v>86.238</v>
      </c>
      <c r="I56" s="61">
        <v>0.1479888</v>
      </c>
      <c r="M56" s="4">
        <v>3.14</v>
      </c>
      <c r="O56" s="61">
        <v>3.8530000000000002</v>
      </c>
      <c r="P56" s="61">
        <v>4.2389999999999999</v>
      </c>
      <c r="Q56" s="4">
        <v>3.8660000000000001</v>
      </c>
      <c r="R56" s="61">
        <v>16.73710145401359</v>
      </c>
      <c r="S56" s="62">
        <f t="shared" si="10"/>
        <v>10.368268531156332</v>
      </c>
      <c r="T56" s="61">
        <v>13.655681039360985</v>
      </c>
      <c r="AE56" s="61">
        <v>4.8600000000000003</v>
      </c>
      <c r="AF56" s="30"/>
      <c r="AG56" s="33">
        <v>0.25916309500000001</v>
      </c>
      <c r="AH56" s="63" t="str">
        <f t="shared" si="6"/>
        <v/>
      </c>
      <c r="AJ56" s="62" t="str">
        <f t="shared" si="11"/>
        <v/>
      </c>
      <c r="AK56" s="61">
        <f t="shared" si="7"/>
        <v>0.1479888</v>
      </c>
      <c r="AN56" s="62">
        <f t="shared" si="12"/>
        <v>4.4678679932280439E-2</v>
      </c>
      <c r="AO56" s="62">
        <f t="shared" si="13"/>
        <v>4.915466499686913E-2</v>
      </c>
      <c r="AP56" s="62">
        <f t="shared" si="14"/>
        <v>4.4829425543263988E-2</v>
      </c>
      <c r="AQ56" s="62">
        <f t="shared" si="8"/>
        <v>4.3252394536051411E-3</v>
      </c>
      <c r="AY56" s="62"/>
      <c r="BB56" s="62">
        <f t="shared" si="16"/>
        <v>2.4524694893719865E-2</v>
      </c>
      <c r="BD56" s="62">
        <f t="shared" si="15"/>
        <v>0.25916309500000001</v>
      </c>
    </row>
    <row r="57" spans="1:56">
      <c r="A57" s="4">
        <v>1924</v>
      </c>
      <c r="B57" s="4">
        <v>1</v>
      </c>
      <c r="C57" s="61">
        <v>114558</v>
      </c>
      <c r="D57" s="4">
        <v>87.786000000000001</v>
      </c>
      <c r="I57" s="61">
        <v>0.1508196</v>
      </c>
      <c r="M57" s="4">
        <v>2.9079999999999999</v>
      </c>
      <c r="O57" s="61">
        <v>3.871</v>
      </c>
      <c r="P57" s="61">
        <v>4.7009999999999996</v>
      </c>
      <c r="Q57" s="4">
        <v>3.6840000000000002</v>
      </c>
      <c r="R57" s="61">
        <v>16.857292792417724</v>
      </c>
      <c r="S57" s="62">
        <f t="shared" si="10"/>
        <v>10.280539250062461</v>
      </c>
      <c r="T57" s="61">
        <v>13.682399275611486</v>
      </c>
      <c r="AE57" s="61">
        <v>3.08</v>
      </c>
      <c r="AF57" s="30"/>
      <c r="AG57" s="33">
        <v>0.24207519399999999</v>
      </c>
      <c r="AH57" s="63" t="str">
        <f t="shared" si="6"/>
        <v/>
      </c>
      <c r="AJ57" s="62" t="str">
        <f t="shared" si="11"/>
        <v/>
      </c>
      <c r="AK57" s="61">
        <f t="shared" si="7"/>
        <v>0.1508196</v>
      </c>
      <c r="AN57" s="62">
        <f t="shared" si="12"/>
        <v>4.4095869500831567E-2</v>
      </c>
      <c r="AO57" s="62">
        <f t="shared" si="13"/>
        <v>5.3550680062880184E-2</v>
      </c>
      <c r="AP57" s="62">
        <f t="shared" si="14"/>
        <v>4.1965689289863987E-2</v>
      </c>
      <c r="AQ57" s="62">
        <f t="shared" si="8"/>
        <v>1.1584990773016196E-2</v>
      </c>
      <c r="AY57" s="62"/>
      <c r="BB57" s="62">
        <f t="shared" si="16"/>
        <v>5.7097324387312007E-2</v>
      </c>
      <c r="BD57" s="62">
        <f t="shared" si="15"/>
        <v>0.24207519399999999</v>
      </c>
    </row>
    <row r="58" spans="1:56">
      <c r="A58" s="4">
        <v>1925</v>
      </c>
      <c r="B58" s="4">
        <v>1</v>
      </c>
      <c r="C58" s="61">
        <v>116284</v>
      </c>
      <c r="D58" s="4">
        <v>91.448999999999998</v>
      </c>
      <c r="I58" s="61">
        <v>0.1583946</v>
      </c>
      <c r="M58" s="4">
        <v>2.9239999999999999</v>
      </c>
      <c r="O58" s="61">
        <v>3.641</v>
      </c>
      <c r="P58" s="61">
        <v>5.0090000000000003</v>
      </c>
      <c r="Q58" s="4">
        <v>4.2919999999999998</v>
      </c>
      <c r="R58" s="61">
        <v>16.985008800062054</v>
      </c>
      <c r="S58" s="62">
        <f t="shared" si="10"/>
        <v>10.471215799534885</v>
      </c>
      <c r="T58" s="61">
        <v>14.029810300072306</v>
      </c>
      <c r="AE58" s="61">
        <v>4.18</v>
      </c>
      <c r="AF58" s="30"/>
      <c r="AG58" s="33">
        <v>0.22434574500000001</v>
      </c>
      <c r="AH58" s="63" t="str">
        <f t="shared" si="6"/>
        <v/>
      </c>
      <c r="AJ58" s="62" t="str">
        <f t="shared" si="11"/>
        <v/>
      </c>
      <c r="AK58" s="61">
        <f t="shared" si="7"/>
        <v>0.1583946</v>
      </c>
      <c r="AN58" s="62">
        <f t="shared" si="12"/>
        <v>3.9814541438397362E-2</v>
      </c>
      <c r="AO58" s="62">
        <f t="shared" si="13"/>
        <v>5.4773699001629331E-2</v>
      </c>
      <c r="AP58" s="62">
        <f t="shared" si="14"/>
        <v>4.6933263348970466E-2</v>
      </c>
      <c r="AQ58" s="62">
        <f t="shared" si="8"/>
        <v>7.8404356526588642E-3</v>
      </c>
      <c r="AY58" s="62"/>
      <c r="BB58" s="62">
        <f t="shared" si="16"/>
        <v>1.2422574532576537E-2</v>
      </c>
      <c r="BD58" s="62">
        <f t="shared" si="15"/>
        <v>0.22434574500000001</v>
      </c>
    </row>
    <row r="59" spans="1:56">
      <c r="A59" s="4">
        <v>1926</v>
      </c>
      <c r="B59" s="4">
        <v>1</v>
      </c>
      <c r="C59" s="61">
        <v>117857</v>
      </c>
      <c r="D59" s="4">
        <v>97.885000000000005</v>
      </c>
      <c r="I59" s="61">
        <v>0.15906989999999999</v>
      </c>
      <c r="M59" s="4">
        <v>2.93</v>
      </c>
      <c r="O59" s="61">
        <v>3.7949999999999999</v>
      </c>
      <c r="P59" s="61">
        <v>4.9009999999999998</v>
      </c>
      <c r="Q59" s="4">
        <v>4.5010000000000003</v>
      </c>
      <c r="R59" s="61">
        <v>17.775709178598913</v>
      </c>
      <c r="S59" s="62">
        <f t="shared" si="10"/>
        <v>10.566659539314138</v>
      </c>
      <c r="T59" s="61">
        <v>14.163422610811752</v>
      </c>
      <c r="AE59" s="61">
        <v>4.5</v>
      </c>
      <c r="AF59" s="30"/>
      <c r="AG59" s="33">
        <v>0.200676467</v>
      </c>
      <c r="AH59" s="63" t="str">
        <f t="shared" si="6"/>
        <v/>
      </c>
      <c r="AJ59" s="62" t="str">
        <f t="shared" si="11"/>
        <v/>
      </c>
      <c r="AK59" s="61">
        <f t="shared" si="7"/>
        <v>0.15906989999999999</v>
      </c>
      <c r="AN59" s="62">
        <f t="shared" si="12"/>
        <v>3.8769985186698677E-2</v>
      </c>
      <c r="AO59" s="62">
        <f t="shared" si="13"/>
        <v>5.0068958471675945E-2</v>
      </c>
      <c r="AP59" s="62">
        <f t="shared" si="14"/>
        <v>4.5982530520508762E-2</v>
      </c>
      <c r="AQ59" s="62">
        <f t="shared" si="8"/>
        <v>4.0864279511671833E-3</v>
      </c>
      <c r="AY59" s="62"/>
      <c r="BB59" s="62">
        <f t="shared" si="16"/>
        <v>3.2726422648379043E-2</v>
      </c>
      <c r="BD59" s="62">
        <f t="shared" si="15"/>
        <v>0.200676467</v>
      </c>
    </row>
    <row r="60" spans="1:56">
      <c r="A60" s="4">
        <v>1927</v>
      </c>
      <c r="B60" s="4">
        <v>1</v>
      </c>
      <c r="C60" s="61">
        <v>119502</v>
      </c>
      <c r="D60" s="4">
        <v>96.465999999999994</v>
      </c>
      <c r="I60" s="61">
        <v>0.1531884</v>
      </c>
      <c r="M60" s="4">
        <v>2.8570000000000002</v>
      </c>
      <c r="O60" s="61">
        <v>4.0129999999999999</v>
      </c>
      <c r="P60" s="61">
        <v>4.9409999999999998</v>
      </c>
      <c r="Q60" s="4">
        <v>4.24</v>
      </c>
      <c r="R60" s="61">
        <v>17.62592758683132</v>
      </c>
      <c r="S60" s="62">
        <f t="shared" si="10"/>
        <v>10.357406065707991</v>
      </c>
      <c r="T60" s="61">
        <v>13.89618742458938</v>
      </c>
      <c r="AE60" s="61">
        <v>4.0599999999999996</v>
      </c>
      <c r="AF60" s="30"/>
      <c r="AG60" s="33">
        <v>0.19190084600000001</v>
      </c>
      <c r="AH60" s="63" t="str">
        <f t="shared" si="6"/>
        <v/>
      </c>
      <c r="AJ60" s="62" t="str">
        <f t="shared" si="11"/>
        <v/>
      </c>
      <c r="AK60" s="61">
        <f t="shared" si="7"/>
        <v>0.1531884</v>
      </c>
      <c r="AN60" s="62">
        <f t="shared" si="12"/>
        <v>4.1600149275392365E-2</v>
      </c>
      <c r="AO60" s="62">
        <f t="shared" si="13"/>
        <v>5.1220119005660029E-2</v>
      </c>
      <c r="AP60" s="62">
        <f t="shared" si="14"/>
        <v>4.395330997449879E-2</v>
      </c>
      <c r="AQ60" s="62">
        <f t="shared" si="8"/>
        <v>7.2668090311612393E-3</v>
      </c>
      <c r="AY60" s="62"/>
      <c r="BB60" s="62">
        <f t="shared" si="16"/>
        <v>6.5001891978863691E-2</v>
      </c>
      <c r="BD60" s="62">
        <f t="shared" si="15"/>
        <v>0.19190084600000001</v>
      </c>
    </row>
    <row r="61" spans="1:56">
      <c r="A61" s="4">
        <v>1928</v>
      </c>
      <c r="B61" s="4">
        <v>1</v>
      </c>
      <c r="C61" s="61">
        <v>120971</v>
      </c>
      <c r="D61" s="4">
        <v>98.305000000000007</v>
      </c>
      <c r="I61" s="61">
        <v>0.1479268</v>
      </c>
      <c r="M61" s="4">
        <v>2.9609999999999999</v>
      </c>
      <c r="O61" s="61">
        <v>3.9</v>
      </c>
      <c r="P61" s="61">
        <v>5.2149999999999999</v>
      </c>
      <c r="Q61" s="4">
        <v>4.1589999999999998</v>
      </c>
      <c r="R61" s="61">
        <v>17.733510020022162</v>
      </c>
      <c r="S61" s="62">
        <f t="shared" si="10"/>
        <v>10.363430040230313</v>
      </c>
      <c r="T61" s="61">
        <v>13.709128076605461</v>
      </c>
      <c r="U61" s="21"/>
      <c r="V61" s="21"/>
      <c r="X61" s="6"/>
      <c r="Y61" s="6"/>
      <c r="AA61" s="6"/>
      <c r="AB61" s="6"/>
      <c r="AC61" s="6"/>
      <c r="AD61" s="6"/>
      <c r="AE61" s="61">
        <v>6.04</v>
      </c>
      <c r="AF61" s="31"/>
      <c r="AG61" s="33">
        <v>0.17907830699999999</v>
      </c>
      <c r="AH61" s="63" t="str">
        <f t="shared" si="6"/>
        <v/>
      </c>
      <c r="AJ61" s="62" t="str">
        <f t="shared" si="11"/>
        <v/>
      </c>
      <c r="AK61" s="61">
        <f t="shared" si="7"/>
        <v>0.1479268</v>
      </c>
      <c r="AN61" s="62">
        <f t="shared" si="12"/>
        <v>3.9672447993489644E-2</v>
      </c>
      <c r="AO61" s="62">
        <f t="shared" si="13"/>
        <v>5.3049183663089361E-2</v>
      </c>
      <c r="AP61" s="62">
        <f t="shared" si="14"/>
        <v>4.2307105437159855E-2</v>
      </c>
      <c r="AQ61" s="62">
        <f t="shared" si="8"/>
        <v>1.0742078225929506E-2</v>
      </c>
      <c r="AR61" s="6"/>
      <c r="AT61" s="6"/>
      <c r="AV61" s="6"/>
      <c r="AW61" s="6"/>
      <c r="AX61" s="31"/>
      <c r="AY61" s="62"/>
      <c r="AZ61" s="6"/>
      <c r="BA61" s="6"/>
      <c r="BB61" s="62">
        <f t="shared" si="16"/>
        <v>4.0018558724055873E-2</v>
      </c>
      <c r="BC61" s="6"/>
      <c r="BD61" s="62">
        <f t="shared" si="15"/>
        <v>0.17907830699999999</v>
      </c>
    </row>
    <row r="62" spans="1:56">
      <c r="A62" s="4">
        <v>1929</v>
      </c>
      <c r="B62" s="4">
        <v>1</v>
      </c>
      <c r="C62" s="61">
        <v>122245</v>
      </c>
      <c r="D62" s="4">
        <v>104.6</v>
      </c>
      <c r="F62" s="5">
        <v>74</v>
      </c>
      <c r="G62" s="61">
        <v>9.8000000000000007</v>
      </c>
      <c r="H62" s="61"/>
      <c r="I62" s="61">
        <v>0.15779019999999999</v>
      </c>
      <c r="J62" s="61">
        <v>4.0999999999999996</v>
      </c>
      <c r="K62">
        <v>6.7</v>
      </c>
      <c r="L62">
        <v>2.9</v>
      </c>
      <c r="M62" s="4">
        <v>3.1269999999999998</v>
      </c>
      <c r="N62" s="61">
        <v>9.9</v>
      </c>
      <c r="O62" s="61">
        <v>3.8620000000000001</v>
      </c>
      <c r="P62" s="61">
        <v>5.3239999999999998</v>
      </c>
      <c r="Q62" s="4">
        <v>4.4630000000000001</v>
      </c>
      <c r="R62" s="61">
        <v>18.689448067684843</v>
      </c>
      <c r="S62" s="62">
        <f t="shared" si="10"/>
        <v>10.353995965462847</v>
      </c>
      <c r="T62" s="61">
        <v>13.709128076605461</v>
      </c>
      <c r="U62" s="21">
        <v>9.9090000000000007</v>
      </c>
      <c r="V62">
        <v>13.891</v>
      </c>
      <c r="W62">
        <v>4.5220000000000002</v>
      </c>
      <c r="X62">
        <v>11.481</v>
      </c>
      <c r="Y62">
        <v>14.667</v>
      </c>
      <c r="Z62">
        <v>10.552</v>
      </c>
      <c r="AA62"/>
      <c r="AB62"/>
      <c r="AC62" s="25">
        <v>51.4</v>
      </c>
      <c r="AD62" s="24">
        <v>10.4</v>
      </c>
      <c r="AE62" s="61">
        <v>7.61</v>
      </c>
      <c r="AF62" s="30"/>
      <c r="AG62" s="33">
        <v>0.16186508599999999</v>
      </c>
      <c r="AH62" s="63" t="str">
        <f t="shared" si="6"/>
        <v/>
      </c>
      <c r="AI62" s="78">
        <f t="shared" ref="AI62:AI93" si="17">F62/100</f>
        <v>0.74</v>
      </c>
      <c r="AJ62" s="62" t="str">
        <f t="shared" si="11"/>
        <v/>
      </c>
      <c r="AK62" s="61">
        <f t="shared" si="7"/>
        <v>0.15779019999999999</v>
      </c>
      <c r="AL62" s="61">
        <f t="shared" ref="AL62:AL93" si="18">K62/D62</f>
        <v>6.4053537284894838E-2</v>
      </c>
      <c r="AM62" s="61">
        <f t="shared" ref="AM62:AM93" si="19">L62/D62</f>
        <v>2.7724665391969407E-2</v>
      </c>
      <c r="AN62" s="62">
        <f t="shared" si="12"/>
        <v>3.6921606118546849E-2</v>
      </c>
      <c r="AO62" s="62">
        <f t="shared" si="13"/>
        <v>5.0898661567877632E-2</v>
      </c>
      <c r="AP62" s="62">
        <f t="shared" si="14"/>
        <v>4.2667304015296371E-2</v>
      </c>
      <c r="AQ62" s="62">
        <f t="shared" si="8"/>
        <v>8.2313575525812602E-3</v>
      </c>
      <c r="AR62"/>
      <c r="AY62" s="62"/>
      <c r="AZ62" s="4">
        <f t="shared" ref="AZ62:AZ93" si="20">AC62/D62</f>
        <v>0.491395793499044</v>
      </c>
      <c r="BA62" s="4">
        <f t="shared" ref="BA62:BA93" si="21">AD62/D62</f>
        <v>9.9426386233269604E-2</v>
      </c>
      <c r="BB62" s="62">
        <f t="shared" si="16"/>
        <v>6.1310738179246788E-2</v>
      </c>
      <c r="BD62" s="62">
        <f t="shared" si="15"/>
        <v>0.16186508599999999</v>
      </c>
    </row>
    <row r="63" spans="1:56">
      <c r="A63" s="4">
        <v>1930</v>
      </c>
      <c r="B63" s="4">
        <v>1</v>
      </c>
      <c r="C63" s="61">
        <v>123668</v>
      </c>
      <c r="D63" s="4">
        <v>92.2</v>
      </c>
      <c r="F63" s="5">
        <v>76.099999999999994</v>
      </c>
      <c r="G63" s="61">
        <v>7.7</v>
      </c>
      <c r="H63" s="61"/>
      <c r="I63" s="61">
        <v>0.11222600000000001</v>
      </c>
      <c r="J63" s="61">
        <v>2.5</v>
      </c>
      <c r="K63">
        <v>7</v>
      </c>
      <c r="L63">
        <v>3.3</v>
      </c>
      <c r="M63" s="4">
        <v>3.32</v>
      </c>
      <c r="N63" s="61">
        <v>9.4</v>
      </c>
      <c r="O63" s="61">
        <v>4.0579999999999998</v>
      </c>
      <c r="P63" s="61">
        <v>3.8969999999999998</v>
      </c>
      <c r="Q63" s="4">
        <v>3.1040000000000001</v>
      </c>
      <c r="R63" s="61">
        <v>16.878849952943678</v>
      </c>
      <c r="S63" s="62">
        <f t="shared" si="10"/>
        <v>9.989289949094486</v>
      </c>
      <c r="T63" s="61">
        <v>13.361717052144641</v>
      </c>
      <c r="U63" s="21">
        <v>9.4890000000000008</v>
      </c>
      <c r="V63">
        <v>13.576000000000001</v>
      </c>
      <c r="W63">
        <v>4.4450000000000003</v>
      </c>
      <c r="X63">
        <v>10.811999999999999</v>
      </c>
      <c r="Y63">
        <v>13.279</v>
      </c>
      <c r="Z63">
        <v>8.9979999999999993</v>
      </c>
      <c r="AA63"/>
      <c r="AB63"/>
      <c r="AC63" s="25">
        <v>47.2</v>
      </c>
      <c r="AD63" s="24">
        <v>10.199999999999999</v>
      </c>
      <c r="AE63" s="61">
        <v>2.94</v>
      </c>
      <c r="AF63" s="30"/>
      <c r="AG63" s="33">
        <v>0.17554566199999999</v>
      </c>
      <c r="AH63" s="63" t="str">
        <f t="shared" si="6"/>
        <v/>
      </c>
      <c r="AI63" s="78">
        <f t="shared" si="17"/>
        <v>0.7609999999999999</v>
      </c>
      <c r="AJ63" s="62" t="str">
        <f t="shared" si="11"/>
        <v/>
      </c>
      <c r="AK63" s="61">
        <f t="shared" si="7"/>
        <v>0.11222600000000001</v>
      </c>
      <c r="AL63" s="61">
        <f t="shared" si="18"/>
        <v>7.5921908893709325E-2</v>
      </c>
      <c r="AM63" s="61">
        <f t="shared" si="19"/>
        <v>3.5791757049891536E-2</v>
      </c>
      <c r="AN63" s="62">
        <f t="shared" si="12"/>
        <v>4.4013015184381776E-2</v>
      </c>
      <c r="AO63" s="62">
        <f t="shared" si="13"/>
        <v>4.2266811279826462E-2</v>
      </c>
      <c r="AP63" s="62">
        <f t="shared" si="14"/>
        <v>3.3665943600867679E-2</v>
      </c>
      <c r="AQ63" s="62">
        <f t="shared" si="8"/>
        <v>8.6008676789587832E-3</v>
      </c>
      <c r="AR63">
        <f t="shared" ref="AR63:AR94" si="22">LN((U63/U62)/(S63/S62))</f>
        <v>-7.4511872329805912E-3</v>
      </c>
      <c r="AS63" s="4">
        <f t="shared" ref="AS63:AS94" si="23">LN((V63/V62)/(S63/S62))</f>
        <v>1.2921394368833269E-2</v>
      </c>
      <c r="AT63" s="4">
        <f t="shared" ref="AT63:AT94" si="24">LN((W63/W62)/(S63/S62))</f>
        <v>1.868450996225008E-2</v>
      </c>
      <c r="AU63" s="4">
        <f t="shared" ref="AU63:AU94" si="25">LN((X63/X62)/(S63/S62))</f>
        <v>-2.4177851845313462E-2</v>
      </c>
      <c r="AV63" s="4">
        <f t="shared" ref="AV63:AV94" si="26">LN((Y63/Y62)/(S63/S62))</f>
        <v>-6.355721740426748E-2</v>
      </c>
      <c r="AW63" s="4">
        <f t="shared" ref="AW63:AW94" si="27">LN((Z63/Z62)/(S63/S62))</f>
        <v>-0.12345407014387268</v>
      </c>
      <c r="AY63" s="62"/>
      <c r="AZ63" s="62">
        <f t="shared" si="20"/>
        <v>0.51193058568329719</v>
      </c>
      <c r="BA63" s="62">
        <f t="shared" si="21"/>
        <v>0.1106290672451193</v>
      </c>
      <c r="BB63" s="62">
        <f t="shared" si="16"/>
        <v>0.11195901485216025</v>
      </c>
      <c r="BD63" s="62">
        <f t="shared" si="15"/>
        <v>0.17554566199999999</v>
      </c>
    </row>
    <row r="64" spans="1:56">
      <c r="A64" s="4">
        <v>1931</v>
      </c>
      <c r="B64" s="4">
        <v>1</v>
      </c>
      <c r="C64" s="61">
        <v>124633</v>
      </c>
      <c r="D64" s="4">
        <v>77.400000000000006</v>
      </c>
      <c r="F64" s="5">
        <v>78.400000000000006</v>
      </c>
      <c r="G64" s="61">
        <v>5.9</v>
      </c>
      <c r="H64" s="61"/>
      <c r="I64" s="61">
        <v>7.41005E-2</v>
      </c>
      <c r="J64" s="61">
        <v>1.9</v>
      </c>
      <c r="K64">
        <v>7.1</v>
      </c>
      <c r="L64">
        <v>3.1</v>
      </c>
      <c r="M64" s="4">
        <v>3.577</v>
      </c>
      <c r="N64" s="61">
        <v>8.1999999999999993</v>
      </c>
      <c r="O64" s="61">
        <v>3.1160000000000001</v>
      </c>
      <c r="P64" s="61">
        <v>2.4510000000000001</v>
      </c>
      <c r="Q64" s="4">
        <v>2.1190000000000002</v>
      </c>
      <c r="R64" s="61">
        <v>15.6633108164944</v>
      </c>
      <c r="S64" s="62">
        <f t="shared" si="10"/>
        <v>8.9666090292655287</v>
      </c>
      <c r="T64" s="61">
        <v>12.185892797509684</v>
      </c>
      <c r="U64" s="21">
        <v>8.4730000000000008</v>
      </c>
      <c r="V64">
        <v>11.968</v>
      </c>
      <c r="W64">
        <v>4.33</v>
      </c>
      <c r="X64">
        <v>9.7349999999999994</v>
      </c>
      <c r="Y64">
        <v>10.449</v>
      </c>
      <c r="Z64">
        <v>7.2709999999999999</v>
      </c>
      <c r="AA64"/>
      <c r="AB64"/>
      <c r="AC64" s="25">
        <v>40.1</v>
      </c>
      <c r="AD64" s="24">
        <v>9.5</v>
      </c>
      <c r="AE64" s="61">
        <v>1.74</v>
      </c>
      <c r="AF64" s="30"/>
      <c r="AG64" s="33">
        <v>0.217070814</v>
      </c>
      <c r="AH64" s="63" t="str">
        <f t="shared" si="6"/>
        <v/>
      </c>
      <c r="AI64" s="78">
        <f t="shared" si="17"/>
        <v>0.78400000000000003</v>
      </c>
      <c r="AJ64" s="62" t="str">
        <f t="shared" si="11"/>
        <v/>
      </c>
      <c r="AK64" s="61">
        <f t="shared" si="7"/>
        <v>7.41005E-2</v>
      </c>
      <c r="AL64" s="61">
        <f t="shared" si="18"/>
        <v>9.1731266149870788E-2</v>
      </c>
      <c r="AM64" s="61">
        <f t="shared" si="19"/>
        <v>4.0051679586563305E-2</v>
      </c>
      <c r="AN64" s="62">
        <f t="shared" si="12"/>
        <v>4.0258397932816534E-2</v>
      </c>
      <c r="AO64" s="62">
        <f t="shared" si="13"/>
        <v>3.1666666666666662E-2</v>
      </c>
      <c r="AP64" s="62">
        <f t="shared" si="14"/>
        <v>2.7377260981912146E-2</v>
      </c>
      <c r="AQ64" s="62">
        <f t="shared" si="8"/>
        <v>4.2894056847545166E-3</v>
      </c>
      <c r="AR64" s="61">
        <f t="shared" si="22"/>
        <v>-5.2426517636528216E-3</v>
      </c>
      <c r="AS64" s="62">
        <f t="shared" si="23"/>
        <v>-1.8061162688162241E-2</v>
      </c>
      <c r="AT64" s="62">
        <f t="shared" si="24"/>
        <v>8.1793617060172186E-2</v>
      </c>
      <c r="AU64" s="62">
        <f t="shared" si="25"/>
        <v>3.0769544216034494E-3</v>
      </c>
      <c r="AV64" s="62">
        <f t="shared" si="26"/>
        <v>-0.13167161594457519</v>
      </c>
      <c r="AW64" s="62">
        <f t="shared" si="27"/>
        <v>-0.1051025527394191</v>
      </c>
      <c r="AY64" s="62"/>
      <c r="AZ64" s="62">
        <f t="shared" si="20"/>
        <v>0.51808785529715762</v>
      </c>
      <c r="BA64" s="62">
        <f t="shared" si="21"/>
        <v>0.12273901808785528</v>
      </c>
      <c r="BB64" s="62">
        <f t="shared" si="16"/>
        <v>0.13740594401164155</v>
      </c>
      <c r="BD64" s="62">
        <f t="shared" si="15"/>
        <v>0.217070814</v>
      </c>
    </row>
    <row r="65" spans="1:56">
      <c r="A65" s="4">
        <v>1932</v>
      </c>
      <c r="B65" s="4">
        <v>1</v>
      </c>
      <c r="C65" s="61">
        <v>125436</v>
      </c>
      <c r="D65" s="4">
        <v>59.5</v>
      </c>
      <c r="F65" s="5">
        <v>81.8</v>
      </c>
      <c r="G65" s="61">
        <v>4</v>
      </c>
      <c r="H65" s="61"/>
      <c r="I65" s="61">
        <v>1.7287299999999999E-2</v>
      </c>
      <c r="J65" s="61">
        <v>0.9</v>
      </c>
      <c r="K65">
        <v>6.7</v>
      </c>
      <c r="L65">
        <v>2.2999999999999998</v>
      </c>
      <c r="M65" s="4">
        <v>4.6589999999999998</v>
      </c>
      <c r="N65" s="61">
        <v>7.7</v>
      </c>
      <c r="O65" s="61">
        <v>1.9239999999999999</v>
      </c>
      <c r="P65" s="61">
        <v>1.625</v>
      </c>
      <c r="Q65" s="4">
        <v>1.3420000000000001</v>
      </c>
      <c r="R65" s="61">
        <v>13.52559295924384</v>
      </c>
      <c r="S65" s="62">
        <f t="shared" si="10"/>
        <v>7.9312628589214356</v>
      </c>
      <c r="T65" s="61">
        <v>10.929892704636277</v>
      </c>
      <c r="U65" s="21">
        <v>7.4720000000000004</v>
      </c>
      <c r="V65">
        <v>9.0079999999999991</v>
      </c>
      <c r="W65">
        <v>4.0810000000000004</v>
      </c>
      <c r="X65">
        <v>8.0299999999999994</v>
      </c>
      <c r="Y65">
        <v>9.0619999999999994</v>
      </c>
      <c r="Z65">
        <v>5.8280000000000003</v>
      </c>
      <c r="AA65"/>
      <c r="AB65"/>
      <c r="AC65" s="25">
        <v>31.4</v>
      </c>
      <c r="AD65" s="24">
        <v>8.3000000000000007</v>
      </c>
      <c r="AE65" s="61">
        <v>2.0499999999999998</v>
      </c>
      <c r="AF65" s="30"/>
      <c r="AG65" s="33">
        <v>0.32751263899999999</v>
      </c>
      <c r="AH65" s="63" t="str">
        <f t="shared" si="6"/>
        <v/>
      </c>
      <c r="AI65" s="78">
        <f t="shared" si="17"/>
        <v>0.81799999999999995</v>
      </c>
      <c r="AJ65" s="62" t="str">
        <f t="shared" si="11"/>
        <v/>
      </c>
      <c r="AK65" s="61">
        <f t="shared" si="7"/>
        <v>1.7287299999999999E-2</v>
      </c>
      <c r="AL65" s="61">
        <f t="shared" si="18"/>
        <v>0.11260504201680673</v>
      </c>
      <c r="AM65" s="61">
        <f t="shared" si="19"/>
        <v>3.8655462184873944E-2</v>
      </c>
      <c r="AN65" s="62">
        <f t="shared" si="12"/>
        <v>3.2336134453781515E-2</v>
      </c>
      <c r="AO65" s="62">
        <f t="shared" si="13"/>
        <v>2.7310924369747899E-2</v>
      </c>
      <c r="AP65" s="62">
        <f t="shared" si="14"/>
        <v>2.2554621848739496E-2</v>
      </c>
      <c r="AQ65" s="62">
        <f t="shared" si="8"/>
        <v>4.7563025210084035E-3</v>
      </c>
      <c r="AR65" s="61">
        <f t="shared" si="22"/>
        <v>-3.0266401111710027E-3</v>
      </c>
      <c r="AS65" s="62">
        <f t="shared" si="23"/>
        <v>-0.16142805365617233</v>
      </c>
      <c r="AT65" s="62">
        <f t="shared" si="24"/>
        <v>6.3469810587884853E-2</v>
      </c>
      <c r="AU65" s="62">
        <f t="shared" si="25"/>
        <v>-6.9847814686878132E-2</v>
      </c>
      <c r="AV65" s="62">
        <f t="shared" si="26"/>
        <v>-1.9721137628412756E-2</v>
      </c>
      <c r="AW65" s="62">
        <f t="shared" si="27"/>
        <v>-9.8524649156346691E-2</v>
      </c>
      <c r="AY65" s="62"/>
      <c r="AZ65" s="62">
        <f t="shared" si="20"/>
        <v>0.5277310924369748</v>
      </c>
      <c r="BA65" s="62">
        <f t="shared" si="21"/>
        <v>0.13949579831932774</v>
      </c>
      <c r="BB65" s="62">
        <f t="shared" si="16"/>
        <v>0.14009529617861466</v>
      </c>
      <c r="BD65" s="62">
        <f t="shared" si="15"/>
        <v>0.32751263899999999</v>
      </c>
    </row>
    <row r="66" spans="1:56">
      <c r="A66" s="4">
        <v>1933</v>
      </c>
      <c r="B66" s="4">
        <v>1</v>
      </c>
      <c r="C66" s="61">
        <v>126180</v>
      </c>
      <c r="D66" s="4">
        <v>57.2</v>
      </c>
      <c r="F66" s="5">
        <v>80.400000000000006</v>
      </c>
      <c r="G66" s="61">
        <v>3.8</v>
      </c>
      <c r="H66" s="61"/>
      <c r="I66" s="61">
        <v>2.52316E-2</v>
      </c>
      <c r="J66" s="61">
        <v>0.7</v>
      </c>
      <c r="K66">
        <v>6.9</v>
      </c>
      <c r="L66">
        <v>2</v>
      </c>
      <c r="M66" s="4">
        <v>4.5979999999999999</v>
      </c>
      <c r="N66" s="61">
        <v>8.1999999999999993</v>
      </c>
      <c r="O66" s="61">
        <v>1.9970000000000001</v>
      </c>
      <c r="P66" s="61">
        <v>1.694</v>
      </c>
      <c r="Q66" s="4">
        <v>1.51</v>
      </c>
      <c r="R66" s="61">
        <v>13.272296323063886</v>
      </c>
      <c r="S66" s="62">
        <f t="shared" si="10"/>
        <v>7.7243745486121824</v>
      </c>
      <c r="T66" s="61">
        <v>10.368695644146259</v>
      </c>
      <c r="U66" s="21">
        <v>7.2060000000000004</v>
      </c>
      <c r="V66">
        <v>8.3260000000000005</v>
      </c>
      <c r="W66">
        <v>4.0830000000000002</v>
      </c>
      <c r="X66">
        <v>8.9420000000000002</v>
      </c>
      <c r="Y66">
        <v>9.0609999999999999</v>
      </c>
      <c r="Z66">
        <v>5.5860000000000003</v>
      </c>
      <c r="AA66"/>
      <c r="AB66"/>
      <c r="AC66" s="25">
        <v>29.8</v>
      </c>
      <c r="AD66" s="24">
        <v>8</v>
      </c>
      <c r="AE66" s="61">
        <v>1.1599999999999999</v>
      </c>
      <c r="AF66" s="30"/>
      <c r="AG66" s="33">
        <v>0.39403274500000002</v>
      </c>
      <c r="AH66" s="63" t="str">
        <f t="shared" si="6"/>
        <v/>
      </c>
      <c r="AI66" s="78">
        <f t="shared" si="17"/>
        <v>0.80400000000000005</v>
      </c>
      <c r="AJ66" s="62" t="str">
        <f t="shared" si="11"/>
        <v/>
      </c>
      <c r="AK66" s="61">
        <f t="shared" si="7"/>
        <v>2.52316E-2</v>
      </c>
      <c r="AL66" s="61">
        <f t="shared" si="18"/>
        <v>0.12062937062937062</v>
      </c>
      <c r="AM66" s="61">
        <f t="shared" si="19"/>
        <v>3.4965034965034961E-2</v>
      </c>
      <c r="AN66" s="62">
        <f t="shared" si="12"/>
        <v>3.4912587412587411E-2</v>
      </c>
      <c r="AO66" s="62">
        <f t="shared" si="13"/>
        <v>2.9615384615384613E-2</v>
      </c>
      <c r="AP66" s="62">
        <f t="shared" si="14"/>
        <v>2.6398601398601399E-2</v>
      </c>
      <c r="AQ66" s="62">
        <f t="shared" si="8"/>
        <v>3.2167832167832137E-3</v>
      </c>
      <c r="AR66" s="61">
        <f t="shared" si="22"/>
        <v>-9.817269748235883E-3</v>
      </c>
      <c r="AS66" s="62">
        <f t="shared" si="23"/>
        <v>-5.2298503772146565E-2</v>
      </c>
      <c r="AT66" s="62">
        <f t="shared" si="24"/>
        <v>2.6921374766174198E-2</v>
      </c>
      <c r="AU66" s="62">
        <f t="shared" si="25"/>
        <v>0.13400616870552287</v>
      </c>
      <c r="AV66" s="62">
        <f t="shared" si="26"/>
        <v>2.6321061847381245E-2</v>
      </c>
      <c r="AW66" s="62">
        <f t="shared" si="27"/>
        <v>-1.5979001957569301E-2</v>
      </c>
      <c r="AY66" s="62"/>
      <c r="AZ66" s="62">
        <f t="shared" si="20"/>
        <v>0.52097902097902093</v>
      </c>
      <c r="BA66" s="62">
        <f t="shared" si="21"/>
        <v>0.13986013986013984</v>
      </c>
      <c r="BB66" s="62">
        <f t="shared" si="16"/>
        <v>4.6931418852404115E-2</v>
      </c>
      <c r="BD66" s="62">
        <f t="shared" si="15"/>
        <v>0.39403274500000002</v>
      </c>
    </row>
    <row r="67" spans="1:56">
      <c r="A67" s="4">
        <v>1934</v>
      </c>
      <c r="B67" s="4">
        <v>1</v>
      </c>
      <c r="C67" s="61">
        <v>126978</v>
      </c>
      <c r="D67" s="4">
        <v>66.8</v>
      </c>
      <c r="F67" s="5">
        <v>77</v>
      </c>
      <c r="G67" s="61">
        <v>4.5999999999999996</v>
      </c>
      <c r="H67" s="61"/>
      <c r="I67" s="61">
        <v>5.0792700000000003E-2</v>
      </c>
      <c r="J67" s="61">
        <v>1</v>
      </c>
      <c r="K67">
        <v>8.1</v>
      </c>
      <c r="L67">
        <v>2.7</v>
      </c>
      <c r="M67" s="4">
        <v>6.5410000000000004</v>
      </c>
      <c r="N67" s="61">
        <v>9.3000000000000007</v>
      </c>
      <c r="O67" s="61">
        <v>2.9550000000000001</v>
      </c>
      <c r="P67" s="61">
        <v>2.149</v>
      </c>
      <c r="Q67" s="4">
        <v>1.758</v>
      </c>
      <c r="R67" s="61">
        <v>14.623584559994994</v>
      </c>
      <c r="S67" s="62">
        <f t="shared" ref="S67:S98" si="28">D67*1000000000/C67/1000/(R67/100*$D$138*1000000000/$C$138/1000)*100</f>
        <v>8.1357581002435673</v>
      </c>
      <c r="T67" s="61">
        <v>10.716104555658381</v>
      </c>
      <c r="U67" s="21">
        <v>7.5330000000000004</v>
      </c>
      <c r="V67">
        <v>9.5139999999999993</v>
      </c>
      <c r="W67">
        <v>4.3120000000000003</v>
      </c>
      <c r="X67">
        <v>10.214</v>
      </c>
      <c r="Y67">
        <v>10.507</v>
      </c>
      <c r="Z67">
        <v>6.3460000000000001</v>
      </c>
      <c r="AA67"/>
      <c r="AB67"/>
      <c r="AC67" s="25">
        <v>34.6</v>
      </c>
      <c r="AD67" s="24">
        <v>8.4</v>
      </c>
      <c r="AE67" s="61">
        <v>1</v>
      </c>
      <c r="AF67" s="30"/>
      <c r="AG67" s="33">
        <v>0.40498714099999999</v>
      </c>
      <c r="AH67" s="63" t="str">
        <f t="shared" si="6"/>
        <v/>
      </c>
      <c r="AI67" s="78">
        <f t="shared" si="17"/>
        <v>0.77</v>
      </c>
      <c r="AJ67" s="62" t="str">
        <f t="shared" ref="AJ67:AJ98" si="29">IF(H67="","",H67/100)</f>
        <v/>
      </c>
      <c r="AK67" s="61">
        <f t="shared" si="7"/>
        <v>5.0792700000000003E-2</v>
      </c>
      <c r="AL67" s="61">
        <f t="shared" si="18"/>
        <v>0.12125748502994012</v>
      </c>
      <c r="AM67" s="61">
        <f t="shared" si="19"/>
        <v>4.0419161676646713E-2</v>
      </c>
      <c r="AN67" s="62">
        <f t="shared" ref="AN67:AN98" si="30">O67/D67</f>
        <v>4.4236526946107788E-2</v>
      </c>
      <c r="AO67" s="62">
        <f t="shared" ref="AO67:AO98" si="31">P67/D67</f>
        <v>3.2170658682634731E-2</v>
      </c>
      <c r="AP67" s="62">
        <f t="shared" ref="AP67:AP98" si="32">Q67/D67</f>
        <v>2.6317365269461081E-2</v>
      </c>
      <c r="AQ67" s="62">
        <f t="shared" si="8"/>
        <v>5.8532934131736505E-3</v>
      </c>
      <c r="AR67" s="61">
        <f t="shared" si="22"/>
        <v>-7.5087148364170117E-3</v>
      </c>
      <c r="AS67" s="62">
        <f t="shared" si="23"/>
        <v>8.1493177883232681E-2</v>
      </c>
      <c r="AT67" s="62">
        <f t="shared" si="24"/>
        <v>2.6817499151840698E-3</v>
      </c>
      <c r="AU67" s="62">
        <f t="shared" si="25"/>
        <v>8.111197905959007E-2</v>
      </c>
      <c r="AV67" s="62">
        <f t="shared" si="26"/>
        <v>9.6174141112641498E-2</v>
      </c>
      <c r="AW67" s="62">
        <f t="shared" si="27"/>
        <v>7.5673154283945512E-2</v>
      </c>
      <c r="AY67" s="62"/>
      <c r="AZ67" s="62">
        <f t="shared" si="20"/>
        <v>0.51796407185628746</v>
      </c>
      <c r="BA67" s="62">
        <f t="shared" si="21"/>
        <v>0.125748502994012</v>
      </c>
      <c r="BB67" s="62">
        <f t="shared" si="16"/>
        <v>-4.0288071354073224E-2</v>
      </c>
      <c r="BD67" s="62">
        <f t="shared" ref="BD67:BD98" si="33">IF(AG67="","",AG67)</f>
        <v>0.40498714099999999</v>
      </c>
    </row>
    <row r="68" spans="1:56">
      <c r="A68" s="4">
        <v>1935</v>
      </c>
      <c r="B68" s="4">
        <v>1</v>
      </c>
      <c r="C68" s="61">
        <v>127859</v>
      </c>
      <c r="D68" s="4">
        <v>74.3</v>
      </c>
      <c r="F68" s="5">
        <v>75.3</v>
      </c>
      <c r="G68" s="61">
        <v>5.5</v>
      </c>
      <c r="H68" s="61"/>
      <c r="I68" s="61">
        <v>8.8869100000000006E-2</v>
      </c>
      <c r="J68" s="61">
        <v>1.4</v>
      </c>
      <c r="K68">
        <v>8.3000000000000007</v>
      </c>
      <c r="L68">
        <v>2.9</v>
      </c>
      <c r="M68" s="4">
        <v>6.4119999999999999</v>
      </c>
      <c r="N68" s="61">
        <v>10</v>
      </c>
      <c r="O68" s="61">
        <v>3.609</v>
      </c>
      <c r="P68" s="61">
        <v>2.302</v>
      </c>
      <c r="Q68" s="4">
        <v>2.4020000000000001</v>
      </c>
      <c r="R68" s="61">
        <v>15.824887835719586</v>
      </c>
      <c r="S68" s="62">
        <f t="shared" si="28"/>
        <v>8.3046389832216292</v>
      </c>
      <c r="T68" s="61">
        <v>10.983339741880753</v>
      </c>
      <c r="U68" s="21">
        <v>7.7190000000000003</v>
      </c>
      <c r="V68">
        <v>9.3810000000000002</v>
      </c>
      <c r="W68">
        <v>4.3920000000000003</v>
      </c>
      <c r="X68">
        <v>10.021000000000001</v>
      </c>
      <c r="Y68">
        <v>10.773999999999999</v>
      </c>
      <c r="Z68">
        <v>6.4509999999999996</v>
      </c>
      <c r="AA68"/>
      <c r="AB68"/>
      <c r="AC68" s="25">
        <v>37.700000000000003</v>
      </c>
      <c r="AD68" s="24">
        <v>8.5</v>
      </c>
      <c r="AE68" s="61">
        <v>0.56000000000000005</v>
      </c>
      <c r="AF68" s="30"/>
      <c r="AG68" s="33">
        <v>0.38628389000000002</v>
      </c>
      <c r="AH68" s="63" t="str">
        <f t="shared" ref="AH68:AH131" si="34">IF(E68="","",E68/100)</f>
        <v/>
      </c>
      <c r="AI68" s="78">
        <f t="shared" si="17"/>
        <v>0.753</v>
      </c>
      <c r="AJ68" s="62" t="str">
        <f t="shared" si="29"/>
        <v/>
      </c>
      <c r="AK68" s="61">
        <f t="shared" ref="AK68:AK131" si="35">IF(I68="","",I68)</f>
        <v>8.8869100000000006E-2</v>
      </c>
      <c r="AL68" s="61">
        <f t="shared" si="18"/>
        <v>0.11170928667563931</v>
      </c>
      <c r="AM68" s="61">
        <f t="shared" si="19"/>
        <v>3.9030955585464336E-2</v>
      </c>
      <c r="AN68" s="62">
        <f t="shared" si="30"/>
        <v>4.8573351278600269E-2</v>
      </c>
      <c r="AO68" s="62">
        <f t="shared" si="31"/>
        <v>3.0982503364737551E-2</v>
      </c>
      <c r="AP68" s="62">
        <f t="shared" si="32"/>
        <v>3.2328398384925981E-2</v>
      </c>
      <c r="AQ68" s="62">
        <f t="shared" ref="AQ68:AQ131" si="36">AO68-AP68</f>
        <v>-1.3458950201884305E-3</v>
      </c>
      <c r="AR68" s="61">
        <f t="shared" si="22"/>
        <v>3.8461070936280728E-3</v>
      </c>
      <c r="AS68" s="62">
        <f t="shared" si="23"/>
        <v>-3.462337689680671E-2</v>
      </c>
      <c r="AT68" s="62">
        <f t="shared" si="24"/>
        <v>-2.1624754299974297E-3</v>
      </c>
      <c r="AU68" s="62">
        <f t="shared" si="25"/>
        <v>-3.9621783179791349E-2</v>
      </c>
      <c r="AV68" s="62">
        <f t="shared" si="26"/>
        <v>4.5487765211727274E-3</v>
      </c>
      <c r="AW68" s="62">
        <f t="shared" si="27"/>
        <v>-4.1348816414303064E-3</v>
      </c>
      <c r="AY68" s="62"/>
      <c r="AZ68" s="62">
        <f t="shared" si="20"/>
        <v>0.50740242261103641</v>
      </c>
      <c r="BA68" s="62">
        <f t="shared" si="21"/>
        <v>0.11440107671601615</v>
      </c>
      <c r="BB68" s="62">
        <f t="shared" ref="BB68:BB99" si="37">AE67/100-LN(S68/S67)</f>
        <v>-1.0545346030531011E-2</v>
      </c>
      <c r="BD68" s="62">
        <f t="shared" si="33"/>
        <v>0.38628389000000002</v>
      </c>
    </row>
    <row r="69" spans="1:56">
      <c r="A69" s="4">
        <v>1936</v>
      </c>
      <c r="B69" s="4">
        <v>1</v>
      </c>
      <c r="C69" s="61">
        <v>128681</v>
      </c>
      <c r="D69" s="4">
        <v>84.9</v>
      </c>
      <c r="F69" s="5">
        <v>73.3</v>
      </c>
      <c r="G69" s="61">
        <v>6.7</v>
      </c>
      <c r="H69" s="61"/>
      <c r="I69" s="61">
        <v>0.1031441</v>
      </c>
      <c r="J69" s="61">
        <v>1.8</v>
      </c>
      <c r="K69">
        <v>9.1999999999999993</v>
      </c>
      <c r="L69">
        <v>4.2</v>
      </c>
      <c r="M69" s="4">
        <v>8.2279999999999998</v>
      </c>
      <c r="N69" s="61">
        <v>11.2</v>
      </c>
      <c r="O69" s="61">
        <v>3.923</v>
      </c>
      <c r="P69" s="61">
        <v>2.468</v>
      </c>
      <c r="Q69" s="4">
        <v>2.605</v>
      </c>
      <c r="R69" s="61">
        <v>17.783233847839099</v>
      </c>
      <c r="S69" s="62">
        <f t="shared" si="28"/>
        <v>8.3904723668025962</v>
      </c>
      <c r="T69" s="61">
        <v>11.090233816369702</v>
      </c>
      <c r="U69" s="21">
        <v>7.79</v>
      </c>
      <c r="V69">
        <v>9.4540000000000006</v>
      </c>
      <c r="W69">
        <v>4.4960000000000004</v>
      </c>
      <c r="X69">
        <v>10.679</v>
      </c>
      <c r="Y69">
        <v>11.137</v>
      </c>
      <c r="Z69">
        <v>6.9020000000000001</v>
      </c>
      <c r="AA69"/>
      <c r="AB69"/>
      <c r="AC69" s="25">
        <v>43.3</v>
      </c>
      <c r="AD69" s="24">
        <v>8.8000000000000007</v>
      </c>
      <c r="AE69" s="61">
        <v>0.91</v>
      </c>
      <c r="AF69" s="30"/>
      <c r="AG69" s="33">
        <v>0.39786269699999999</v>
      </c>
      <c r="AH69" s="63" t="str">
        <f t="shared" si="34"/>
        <v/>
      </c>
      <c r="AI69" s="78">
        <f t="shared" si="17"/>
        <v>0.73299999999999998</v>
      </c>
      <c r="AJ69" s="62" t="str">
        <f t="shared" si="29"/>
        <v/>
      </c>
      <c r="AK69" s="61">
        <f t="shared" si="35"/>
        <v>0.1031441</v>
      </c>
      <c r="AL69" s="61">
        <f t="shared" si="18"/>
        <v>0.10836277974087159</v>
      </c>
      <c r="AM69" s="61">
        <f t="shared" si="19"/>
        <v>4.9469964664310952E-2</v>
      </c>
      <c r="AN69" s="62">
        <f t="shared" si="30"/>
        <v>4.6207302709069489E-2</v>
      </c>
      <c r="AO69" s="62">
        <f t="shared" si="31"/>
        <v>2.9069493521790338E-2</v>
      </c>
      <c r="AP69" s="62">
        <f t="shared" si="32"/>
        <v>3.0683156654888102E-2</v>
      </c>
      <c r="AQ69" s="62">
        <f t="shared" si="36"/>
        <v>-1.6136631330977633E-3</v>
      </c>
      <c r="AR69" s="61">
        <f t="shared" si="22"/>
        <v>-1.1265098380325929E-3</v>
      </c>
      <c r="AS69" s="62">
        <f t="shared" si="23"/>
        <v>-2.5309825257420356E-3</v>
      </c>
      <c r="AT69" s="62">
        <f t="shared" si="24"/>
        <v>1.3120860631187727E-2</v>
      </c>
      <c r="AU69" s="62">
        <f t="shared" si="25"/>
        <v>5.3313757360243595E-2</v>
      </c>
      <c r="AV69" s="62">
        <f t="shared" si="26"/>
        <v>2.2854526399648595E-2</v>
      </c>
      <c r="AW69" s="62">
        <f t="shared" si="27"/>
        <v>5.7293519372734546E-2</v>
      </c>
      <c r="AY69" s="62"/>
      <c r="AZ69" s="62">
        <f t="shared" si="20"/>
        <v>0.51001177856301527</v>
      </c>
      <c r="BA69" s="62">
        <f t="shared" si="21"/>
        <v>0.10365135453474676</v>
      </c>
      <c r="BB69" s="62">
        <f t="shared" si="37"/>
        <v>-4.6825477529726812E-3</v>
      </c>
      <c r="BD69" s="62">
        <f t="shared" si="33"/>
        <v>0.39786269699999999</v>
      </c>
    </row>
    <row r="70" spans="1:56">
      <c r="A70" s="4">
        <v>1937</v>
      </c>
      <c r="B70" s="4">
        <v>1</v>
      </c>
      <c r="C70" s="61">
        <v>129464</v>
      </c>
      <c r="D70" s="4">
        <v>93</v>
      </c>
      <c r="F70" s="5">
        <v>71.8</v>
      </c>
      <c r="G70" s="61">
        <v>7.4</v>
      </c>
      <c r="H70" s="61"/>
      <c r="I70" s="61">
        <v>0.13059889999999999</v>
      </c>
      <c r="J70" s="61">
        <v>2.2000000000000002</v>
      </c>
      <c r="K70">
        <v>9.3000000000000007</v>
      </c>
      <c r="L70">
        <v>3.9</v>
      </c>
      <c r="M70" s="4">
        <v>7.58</v>
      </c>
      <c r="N70" s="61">
        <v>12.4</v>
      </c>
      <c r="O70" s="61">
        <v>5.3869999999999996</v>
      </c>
      <c r="P70" s="61">
        <v>3.3610000000000002</v>
      </c>
      <c r="Q70" s="4">
        <v>3.1760000000000002</v>
      </c>
      <c r="R70" s="61">
        <v>18.588475141259025</v>
      </c>
      <c r="S70" s="62">
        <f t="shared" si="28"/>
        <v>8.7396501946999479</v>
      </c>
      <c r="T70" s="61">
        <v>11.49108131333152</v>
      </c>
      <c r="U70" s="21">
        <v>8.0739999999999998</v>
      </c>
      <c r="V70">
        <v>10.597</v>
      </c>
      <c r="W70">
        <v>4.5759999999999996</v>
      </c>
      <c r="X70">
        <v>10.978999999999999</v>
      </c>
      <c r="Y70">
        <v>11.877000000000001</v>
      </c>
      <c r="Z70">
        <v>7.7030000000000003</v>
      </c>
      <c r="AA70"/>
      <c r="AB70"/>
      <c r="AC70" s="25">
        <v>48.4</v>
      </c>
      <c r="AD70" s="24">
        <v>9.6999999999999993</v>
      </c>
      <c r="AE70" s="61">
        <v>1</v>
      </c>
      <c r="AF70" s="30"/>
      <c r="AG70" s="33">
        <v>0.39166251600000002</v>
      </c>
      <c r="AH70" s="63" t="str">
        <f t="shared" si="34"/>
        <v/>
      </c>
      <c r="AI70" s="78">
        <f t="shared" si="17"/>
        <v>0.71799999999999997</v>
      </c>
      <c r="AJ70" s="62" t="str">
        <f t="shared" si="29"/>
        <v/>
      </c>
      <c r="AK70" s="61">
        <f t="shared" si="35"/>
        <v>0.13059889999999999</v>
      </c>
      <c r="AL70" s="61">
        <f t="shared" si="18"/>
        <v>0.1</v>
      </c>
      <c r="AM70" s="61">
        <f t="shared" si="19"/>
        <v>4.1935483870967738E-2</v>
      </c>
      <c r="AN70" s="62">
        <f t="shared" si="30"/>
        <v>5.7924731182795695E-2</v>
      </c>
      <c r="AO70" s="62">
        <f t="shared" si="31"/>
        <v>3.6139784946236563E-2</v>
      </c>
      <c r="AP70" s="62">
        <f t="shared" si="32"/>
        <v>3.4150537634408604E-2</v>
      </c>
      <c r="AQ70" s="62">
        <f t="shared" si="36"/>
        <v>1.9892473118279588E-3</v>
      </c>
      <c r="AR70" s="61">
        <f t="shared" si="22"/>
        <v>-4.9651827660522792E-3</v>
      </c>
      <c r="AS70" s="62">
        <f t="shared" si="23"/>
        <v>7.3359664507510081E-2</v>
      </c>
      <c r="AT70" s="62">
        <f t="shared" si="24"/>
        <v>-2.3136203828037671E-2</v>
      </c>
      <c r="AU70" s="62">
        <f t="shared" si="25"/>
        <v>-1.3068184250957141E-2</v>
      </c>
      <c r="AV70" s="62">
        <f t="shared" si="26"/>
        <v>2.3557513066995862E-2</v>
      </c>
      <c r="AW70" s="62">
        <f t="shared" si="27"/>
        <v>6.9025293380872835E-2</v>
      </c>
      <c r="AY70" s="62"/>
      <c r="AZ70" s="62">
        <f t="shared" si="20"/>
        <v>0.52043010752688168</v>
      </c>
      <c r="BA70" s="62">
        <f t="shared" si="21"/>
        <v>0.1043010752688172</v>
      </c>
      <c r="BB70" s="62">
        <f t="shared" si="37"/>
        <v>-3.1673345314144286E-2</v>
      </c>
      <c r="BD70" s="62">
        <f t="shared" si="33"/>
        <v>0.39166251600000002</v>
      </c>
    </row>
    <row r="71" spans="1:56">
      <c r="A71" s="4">
        <v>1938</v>
      </c>
      <c r="B71" s="4">
        <v>1</v>
      </c>
      <c r="C71" s="61">
        <v>130476</v>
      </c>
      <c r="D71" s="4">
        <v>87.4</v>
      </c>
      <c r="F71" s="5">
        <v>73.5</v>
      </c>
      <c r="G71" s="61">
        <v>6.1</v>
      </c>
      <c r="H71" s="61"/>
      <c r="I71" s="61">
        <v>7.6925800000000003E-2</v>
      </c>
      <c r="J71" s="61">
        <v>2.2000000000000002</v>
      </c>
      <c r="K71">
        <v>9.9</v>
      </c>
      <c r="L71">
        <v>4.3</v>
      </c>
      <c r="M71" s="4">
        <v>6.84</v>
      </c>
      <c r="N71" s="61">
        <v>11.8</v>
      </c>
      <c r="O71" s="61">
        <v>6.7510000000000003</v>
      </c>
      <c r="P71" s="61">
        <v>3.1019999999999999</v>
      </c>
      <c r="Q71" s="4">
        <v>2.1909999999999998</v>
      </c>
      <c r="R71" s="61">
        <v>17.803265737573117</v>
      </c>
      <c r="S71" s="62">
        <f t="shared" si="28"/>
        <v>8.5091271268753594</v>
      </c>
      <c r="T71" s="61">
        <v>11.277293164353624</v>
      </c>
      <c r="U71" s="21">
        <v>7.89</v>
      </c>
      <c r="V71">
        <v>9.4369999999999994</v>
      </c>
      <c r="W71">
        <v>4.6150000000000002</v>
      </c>
      <c r="X71">
        <v>10.925000000000001</v>
      </c>
      <c r="Y71">
        <v>11.33</v>
      </c>
      <c r="Z71">
        <v>7.1189999999999998</v>
      </c>
      <c r="AA71"/>
      <c r="AB71"/>
      <c r="AC71" s="25">
        <v>45.5</v>
      </c>
      <c r="AD71" s="24">
        <v>10</v>
      </c>
      <c r="AE71" s="61">
        <v>1</v>
      </c>
      <c r="AF71" s="30"/>
      <c r="AG71" s="33">
        <v>0.42522585800000001</v>
      </c>
      <c r="AH71" s="63" t="str">
        <f t="shared" si="34"/>
        <v/>
      </c>
      <c r="AI71" s="78">
        <f t="shared" si="17"/>
        <v>0.73499999999999999</v>
      </c>
      <c r="AJ71" s="62" t="str">
        <f t="shared" si="29"/>
        <v/>
      </c>
      <c r="AK71" s="61">
        <f t="shared" si="35"/>
        <v>7.6925800000000003E-2</v>
      </c>
      <c r="AL71" s="61">
        <f t="shared" si="18"/>
        <v>0.11327231121281464</v>
      </c>
      <c r="AM71" s="61">
        <f t="shared" si="19"/>
        <v>4.9199084668192214E-2</v>
      </c>
      <c r="AN71" s="62">
        <f t="shared" si="30"/>
        <v>7.7242562929061787E-2</v>
      </c>
      <c r="AO71" s="62">
        <f t="shared" si="31"/>
        <v>3.549199084668192E-2</v>
      </c>
      <c r="AP71" s="62">
        <f t="shared" si="32"/>
        <v>2.5068649885583522E-2</v>
      </c>
      <c r="AQ71" s="62">
        <f t="shared" si="36"/>
        <v>1.0423340961098398E-2</v>
      </c>
      <c r="AR71" s="61">
        <f t="shared" si="22"/>
        <v>3.6779107641333893E-3</v>
      </c>
      <c r="AS71" s="62">
        <f t="shared" si="23"/>
        <v>-8.920201081640336E-2</v>
      </c>
      <c r="AT71" s="62">
        <f t="shared" si="24"/>
        <v>3.5217412214418445E-2</v>
      </c>
      <c r="AU71" s="62">
        <f t="shared" si="25"/>
        <v>2.1800182066158268E-2</v>
      </c>
      <c r="AV71" s="62">
        <f t="shared" si="26"/>
        <v>-2.0418883415088695E-2</v>
      </c>
      <c r="AW71" s="62">
        <f t="shared" si="27"/>
        <v>-5.2111798911992989E-2</v>
      </c>
      <c r="AY71" s="62"/>
      <c r="AZ71" s="62">
        <f t="shared" si="20"/>
        <v>0.52059496567505714</v>
      </c>
      <c r="BA71" s="62">
        <f t="shared" si="21"/>
        <v>0.11441647597254004</v>
      </c>
      <c r="BB71" s="62">
        <f t="shared" si="37"/>
        <v>3.6730798337099621E-2</v>
      </c>
      <c r="BD71" s="62">
        <f t="shared" si="33"/>
        <v>0.42522585800000001</v>
      </c>
    </row>
    <row r="72" spans="1:56">
      <c r="A72" s="4">
        <v>1939</v>
      </c>
      <c r="B72" s="4">
        <v>1</v>
      </c>
      <c r="C72" s="61">
        <v>131539</v>
      </c>
      <c r="D72" s="4">
        <v>93.5</v>
      </c>
      <c r="F72" s="5">
        <v>71.900000000000006</v>
      </c>
      <c r="G72" s="61">
        <v>7.2</v>
      </c>
      <c r="H72" s="61"/>
      <c r="I72" s="61">
        <v>0.1029137</v>
      </c>
      <c r="J72" s="61">
        <v>3.2</v>
      </c>
      <c r="K72">
        <v>10.6</v>
      </c>
      <c r="L72">
        <v>4.5999999999999996</v>
      </c>
      <c r="M72" s="4">
        <v>9.141</v>
      </c>
      <c r="N72" s="61">
        <v>12.1</v>
      </c>
      <c r="O72" s="61">
        <v>6.2949999999999999</v>
      </c>
      <c r="P72" s="61">
        <v>3.1920000000000002</v>
      </c>
      <c r="Q72" s="4">
        <v>2.403</v>
      </c>
      <c r="R72" s="61">
        <v>19.095068413618929</v>
      </c>
      <c r="S72" s="62">
        <f t="shared" si="28"/>
        <v>8.4185974629327855</v>
      </c>
      <c r="T72" s="61">
        <v>11.116952052620201</v>
      </c>
      <c r="U72" s="21">
        <v>7.8140000000000001</v>
      </c>
      <c r="V72">
        <v>9.6890000000000001</v>
      </c>
      <c r="W72">
        <v>4.5519999999999996</v>
      </c>
      <c r="X72">
        <v>10.696999999999999</v>
      </c>
      <c r="Y72">
        <v>11.179</v>
      </c>
      <c r="Z72">
        <v>7.4720000000000004</v>
      </c>
      <c r="AA72"/>
      <c r="AB72"/>
      <c r="AC72" s="25">
        <v>48.6</v>
      </c>
      <c r="AD72" s="24">
        <v>10.1</v>
      </c>
      <c r="AE72" s="61">
        <v>1</v>
      </c>
      <c r="AF72" s="30"/>
      <c r="AG72" s="33">
        <v>0.43304312299999997</v>
      </c>
      <c r="AH72" s="63" t="str">
        <f t="shared" si="34"/>
        <v/>
      </c>
      <c r="AI72" s="78">
        <f t="shared" si="17"/>
        <v>0.71900000000000008</v>
      </c>
      <c r="AJ72" s="62" t="str">
        <f t="shared" si="29"/>
        <v/>
      </c>
      <c r="AK72" s="61">
        <f t="shared" si="35"/>
        <v>0.1029137</v>
      </c>
      <c r="AL72" s="61">
        <f t="shared" si="18"/>
        <v>0.11336898395721924</v>
      </c>
      <c r="AM72" s="61">
        <f t="shared" si="19"/>
        <v>4.9197860962566842E-2</v>
      </c>
      <c r="AN72" s="62">
        <f t="shared" si="30"/>
        <v>6.7326203208556146E-2</v>
      </c>
      <c r="AO72" s="62">
        <f t="shared" si="31"/>
        <v>3.4139037433155085E-2</v>
      </c>
      <c r="AP72" s="62">
        <f t="shared" si="32"/>
        <v>2.5700534759358289E-2</v>
      </c>
      <c r="AQ72" s="62">
        <f t="shared" si="36"/>
        <v>8.4385026737967966E-3</v>
      </c>
      <c r="AR72" s="61">
        <f t="shared" si="22"/>
        <v>1.0169865334520914E-3</v>
      </c>
      <c r="AS72" s="62">
        <f t="shared" si="23"/>
        <v>3.7049213122027282E-2</v>
      </c>
      <c r="AT72" s="62">
        <f t="shared" si="24"/>
        <v>-3.0490463724297595E-3</v>
      </c>
      <c r="AU72" s="62">
        <f t="shared" si="25"/>
        <v>-1.0394287899304135E-2</v>
      </c>
      <c r="AV72" s="62">
        <f t="shared" si="26"/>
        <v>-2.7209319933701459E-3</v>
      </c>
      <c r="AW72" s="62">
        <f t="shared" si="27"/>
        <v>5.9091559563161498E-2</v>
      </c>
      <c r="AY72" s="62"/>
      <c r="AZ72" s="62">
        <f t="shared" si="20"/>
        <v>0.51978609625668448</v>
      </c>
      <c r="BA72" s="62">
        <f t="shared" si="21"/>
        <v>0.10802139037433155</v>
      </c>
      <c r="BB72" s="62">
        <f t="shared" si="37"/>
        <v>2.06961247583561E-2</v>
      </c>
      <c r="BD72" s="62">
        <f t="shared" si="33"/>
        <v>0.43304312299999997</v>
      </c>
    </row>
    <row r="73" spans="1:56">
      <c r="A73" s="4">
        <v>1940</v>
      </c>
      <c r="B73" s="4">
        <v>1</v>
      </c>
      <c r="C73" s="61">
        <v>132637</v>
      </c>
      <c r="D73" s="4">
        <v>102.9</v>
      </c>
      <c r="F73" s="5">
        <v>69.2</v>
      </c>
      <c r="G73" s="61">
        <v>8.3000000000000007</v>
      </c>
      <c r="H73" s="61"/>
      <c r="I73" s="61">
        <v>0.13158420000000001</v>
      </c>
      <c r="J73" s="61">
        <v>3.6</v>
      </c>
      <c r="K73">
        <v>11.2</v>
      </c>
      <c r="L73">
        <v>4.4000000000000004</v>
      </c>
      <c r="M73" s="4">
        <v>9.468</v>
      </c>
      <c r="N73" s="61">
        <v>14.3</v>
      </c>
      <c r="O73" s="61">
        <v>6.548</v>
      </c>
      <c r="P73" s="61">
        <v>4.0250000000000004</v>
      </c>
      <c r="Q73" s="4">
        <v>2.6840000000000002</v>
      </c>
      <c r="R73" s="61">
        <v>20.520993234635178</v>
      </c>
      <c r="S73" s="62">
        <f t="shared" si="28"/>
        <v>8.5498047120886991</v>
      </c>
      <c r="T73" s="61">
        <v>11.223846127109148</v>
      </c>
      <c r="U73" s="21">
        <v>7.88</v>
      </c>
      <c r="V73">
        <v>10.138</v>
      </c>
      <c r="W73">
        <v>4.4859999999999998</v>
      </c>
      <c r="X73">
        <v>10.747999999999999</v>
      </c>
      <c r="Y73">
        <v>12.124000000000001</v>
      </c>
      <c r="Z73">
        <v>7.97</v>
      </c>
      <c r="AA73"/>
      <c r="AB73"/>
      <c r="AC73" s="25">
        <v>52.8</v>
      </c>
      <c r="AD73" s="24">
        <v>10.6</v>
      </c>
      <c r="AE73" s="61">
        <v>1</v>
      </c>
      <c r="AF73" s="30"/>
      <c r="AG73" s="33">
        <v>0.41756589900000002</v>
      </c>
      <c r="AH73" s="63" t="str">
        <f t="shared" si="34"/>
        <v/>
      </c>
      <c r="AI73" s="78">
        <f t="shared" si="17"/>
        <v>0.69200000000000006</v>
      </c>
      <c r="AJ73" s="62" t="str">
        <f t="shared" si="29"/>
        <v/>
      </c>
      <c r="AK73" s="61">
        <f t="shared" si="35"/>
        <v>0.13158420000000001</v>
      </c>
      <c r="AL73" s="61">
        <f t="shared" si="18"/>
        <v>0.10884353741496597</v>
      </c>
      <c r="AM73" s="61">
        <f t="shared" si="19"/>
        <v>4.2759961127308066E-2</v>
      </c>
      <c r="AN73" s="62">
        <f t="shared" si="30"/>
        <v>6.363459669582118E-2</v>
      </c>
      <c r="AO73" s="62">
        <f t="shared" si="31"/>
        <v>3.9115646258503403E-2</v>
      </c>
      <c r="AP73" s="62">
        <f t="shared" si="32"/>
        <v>2.6083576287657919E-2</v>
      </c>
      <c r="AQ73" s="62">
        <f t="shared" si="36"/>
        <v>1.3032069970845484E-2</v>
      </c>
      <c r="AR73" s="61">
        <f t="shared" si="22"/>
        <v>-7.0542924782085311E-3</v>
      </c>
      <c r="AS73" s="62">
        <f t="shared" si="23"/>
        <v>2.9834318932173098E-2</v>
      </c>
      <c r="AT73" s="62">
        <f t="shared" si="24"/>
        <v>-3.0070460441130618E-2</v>
      </c>
      <c r="AU73" s="62">
        <f t="shared" si="25"/>
        <v>-1.0708837285866494E-2</v>
      </c>
      <c r="AV73" s="62">
        <f t="shared" si="26"/>
        <v>6.5684741192250651E-2</v>
      </c>
      <c r="AW73" s="62">
        <f t="shared" si="27"/>
        <v>4.9056592160464568E-2</v>
      </c>
      <c r="AY73" s="62"/>
      <c r="AZ73" s="62">
        <f t="shared" si="20"/>
        <v>0.51311953352769679</v>
      </c>
      <c r="BA73" s="62">
        <f t="shared" si="21"/>
        <v>0.10301263362487852</v>
      </c>
      <c r="BB73" s="62">
        <f t="shared" si="37"/>
        <v>-5.4651997151174189E-3</v>
      </c>
      <c r="BD73" s="62">
        <f t="shared" si="33"/>
        <v>0.41756589900000002</v>
      </c>
    </row>
    <row r="74" spans="1:56">
      <c r="A74" s="4">
        <v>1941</v>
      </c>
      <c r="B74" s="4">
        <v>1</v>
      </c>
      <c r="C74" s="61">
        <v>133922</v>
      </c>
      <c r="D74" s="4">
        <v>129.4</v>
      </c>
      <c r="F74" s="5">
        <v>62.7</v>
      </c>
      <c r="G74" s="61">
        <v>10.3</v>
      </c>
      <c r="H74" s="61"/>
      <c r="I74" s="61">
        <v>0.14288110000000001</v>
      </c>
      <c r="J74" s="61">
        <v>4.2</v>
      </c>
      <c r="K74">
        <v>17.100000000000001</v>
      </c>
      <c r="L74">
        <v>10.8</v>
      </c>
      <c r="M74" s="4">
        <v>13.653</v>
      </c>
      <c r="N74" s="61">
        <v>21</v>
      </c>
      <c r="O74" s="61">
        <v>8.7119999999999997</v>
      </c>
      <c r="P74" s="61">
        <v>5.1529999999999996</v>
      </c>
      <c r="Q74" s="4">
        <v>3.3919999999999999</v>
      </c>
      <c r="R74" s="61">
        <v>23.832152754477729</v>
      </c>
      <c r="S74" s="62">
        <f t="shared" si="28"/>
        <v>9.1690209246630019</v>
      </c>
      <c r="T74" s="61">
        <v>11.785034735804389</v>
      </c>
      <c r="U74" s="21">
        <v>8.3699999999999992</v>
      </c>
      <c r="V74">
        <v>11.006</v>
      </c>
      <c r="W74">
        <v>4.6959999999999997</v>
      </c>
      <c r="X74">
        <v>11.781000000000001</v>
      </c>
      <c r="Y74">
        <v>13.238</v>
      </c>
      <c r="Z74">
        <v>8.4169999999999998</v>
      </c>
      <c r="AA74"/>
      <c r="AB74"/>
      <c r="AC74" s="25">
        <v>66.2</v>
      </c>
      <c r="AD74" s="24">
        <v>12.1</v>
      </c>
      <c r="AE74" s="61">
        <v>1</v>
      </c>
      <c r="AF74" s="30"/>
      <c r="AG74" s="33">
        <v>0.37837282799999999</v>
      </c>
      <c r="AH74" s="63" t="str">
        <f t="shared" si="34"/>
        <v/>
      </c>
      <c r="AI74" s="78">
        <f t="shared" si="17"/>
        <v>0.627</v>
      </c>
      <c r="AJ74" s="62" t="str">
        <f t="shared" si="29"/>
        <v/>
      </c>
      <c r="AK74" s="61">
        <f t="shared" si="35"/>
        <v>0.14288110000000001</v>
      </c>
      <c r="AL74" s="61">
        <f t="shared" si="18"/>
        <v>0.1321483771251932</v>
      </c>
      <c r="AM74" s="61">
        <f t="shared" si="19"/>
        <v>8.3462132921174659E-2</v>
      </c>
      <c r="AN74" s="62">
        <f t="shared" si="30"/>
        <v>6.732612055641421E-2</v>
      </c>
      <c r="AO74" s="62">
        <f t="shared" si="31"/>
        <v>3.9822256568778976E-2</v>
      </c>
      <c r="AP74" s="62">
        <f t="shared" si="32"/>
        <v>2.6213292117465221E-2</v>
      </c>
      <c r="AQ74" s="62">
        <f t="shared" si="36"/>
        <v>1.3608964451313755E-2</v>
      </c>
      <c r="AR74" s="61">
        <f t="shared" si="22"/>
        <v>-9.5960885467361919E-3</v>
      </c>
      <c r="AS74" s="62">
        <f t="shared" si="23"/>
        <v>1.222776940907703E-2</v>
      </c>
      <c r="AT74" s="62">
        <f t="shared" si="24"/>
        <v>-2.417242275055357E-2</v>
      </c>
      <c r="AU74" s="62">
        <f t="shared" si="25"/>
        <v>2.184630433240527E-2</v>
      </c>
      <c r="AV74" s="62">
        <f t="shared" si="26"/>
        <v>1.7982453322841898E-2</v>
      </c>
      <c r="AW74" s="62">
        <f t="shared" si="27"/>
        <v>-1.5353091751017031E-2</v>
      </c>
      <c r="AY74" s="62"/>
      <c r="AZ74" s="62">
        <f t="shared" si="20"/>
        <v>0.51159196290571873</v>
      </c>
      <c r="BA74" s="62">
        <f t="shared" si="21"/>
        <v>9.3508500772797515E-2</v>
      </c>
      <c r="BB74" s="62">
        <f t="shared" si="37"/>
        <v>-5.9922069178332336E-2</v>
      </c>
      <c r="BD74" s="62">
        <f t="shared" si="33"/>
        <v>0.37837282799999999</v>
      </c>
    </row>
    <row r="75" spans="1:56">
      <c r="A75" s="4">
        <v>1942</v>
      </c>
      <c r="B75" s="4">
        <v>1</v>
      </c>
      <c r="C75" s="61">
        <v>135386</v>
      </c>
      <c r="D75" s="4">
        <v>166</v>
      </c>
      <c r="F75" s="5">
        <v>53.6</v>
      </c>
      <c r="G75" s="61">
        <v>7.6</v>
      </c>
      <c r="H75" s="61"/>
      <c r="I75" s="61">
        <v>5.9799900000000003E-2</v>
      </c>
      <c r="J75" s="61">
        <v>2.4</v>
      </c>
      <c r="K75">
        <v>36.5</v>
      </c>
      <c r="L75">
        <v>29</v>
      </c>
      <c r="M75" s="4">
        <v>35.137</v>
      </c>
      <c r="N75" s="61">
        <v>27.8</v>
      </c>
      <c r="O75" s="61">
        <v>14.634</v>
      </c>
      <c r="P75" s="61">
        <v>8.0809999999999995</v>
      </c>
      <c r="Q75" s="4">
        <v>2.7970000000000002</v>
      </c>
      <c r="R75" s="61">
        <v>27.985160066746548</v>
      </c>
      <c r="S75" s="62">
        <f t="shared" si="28"/>
        <v>9.9085572607354369</v>
      </c>
      <c r="T75" s="61">
        <v>13.041045393421271</v>
      </c>
      <c r="U75" s="21">
        <v>9.4120000000000008</v>
      </c>
      <c r="V75">
        <v>12.002000000000001</v>
      </c>
      <c r="W75">
        <v>4.7409999999999997</v>
      </c>
      <c r="X75">
        <v>11.944000000000001</v>
      </c>
      <c r="Y75">
        <v>16.001000000000001</v>
      </c>
      <c r="Z75">
        <v>9.641</v>
      </c>
      <c r="AA75"/>
      <c r="AB75"/>
      <c r="AC75" s="25">
        <v>88.1</v>
      </c>
      <c r="AD75" s="24">
        <v>14.9</v>
      </c>
      <c r="AE75" s="61">
        <v>1</v>
      </c>
      <c r="AF75" s="30"/>
      <c r="AG75" s="33">
        <v>0.43627978899999997</v>
      </c>
      <c r="AH75" s="63" t="str">
        <f t="shared" si="34"/>
        <v/>
      </c>
      <c r="AI75" s="78">
        <f t="shared" si="17"/>
        <v>0.53600000000000003</v>
      </c>
      <c r="AJ75" s="62" t="str">
        <f t="shared" si="29"/>
        <v/>
      </c>
      <c r="AK75" s="61">
        <f t="shared" si="35"/>
        <v>5.9799900000000003E-2</v>
      </c>
      <c r="AL75" s="61">
        <f t="shared" si="18"/>
        <v>0.21987951807228914</v>
      </c>
      <c r="AM75" s="61">
        <f t="shared" si="19"/>
        <v>0.1746987951807229</v>
      </c>
      <c r="AN75" s="62">
        <f t="shared" si="30"/>
        <v>8.8156626506024099E-2</v>
      </c>
      <c r="AO75" s="62">
        <f t="shared" si="31"/>
        <v>4.8680722891566261E-2</v>
      </c>
      <c r="AP75" s="62">
        <f t="shared" si="32"/>
        <v>1.6849397590361446E-2</v>
      </c>
      <c r="AQ75" s="62">
        <f t="shared" si="36"/>
        <v>3.1831325301204819E-2</v>
      </c>
      <c r="AR75" s="61">
        <f t="shared" si="22"/>
        <v>3.9763343979123233E-2</v>
      </c>
      <c r="AS75" s="62">
        <f t="shared" si="23"/>
        <v>9.06448154514501E-3</v>
      </c>
      <c r="AT75" s="62">
        <f t="shared" si="24"/>
        <v>-6.8031240990422986E-2</v>
      </c>
      <c r="AU75" s="62">
        <f t="shared" si="25"/>
        <v>-6.3827246411701913E-2</v>
      </c>
      <c r="AV75" s="62">
        <f t="shared" si="26"/>
        <v>0.11199149620539776</v>
      </c>
      <c r="AW75" s="62">
        <f t="shared" si="27"/>
        <v>5.8203125068195354E-2</v>
      </c>
      <c r="AY75" s="62"/>
      <c r="AZ75" s="62">
        <f t="shared" si="20"/>
        <v>0.53072289156626506</v>
      </c>
      <c r="BA75" s="62">
        <f t="shared" si="21"/>
        <v>8.9759036144578322E-2</v>
      </c>
      <c r="BB75" s="62">
        <f t="shared" si="37"/>
        <v>-6.756824238460897E-2</v>
      </c>
      <c r="BD75" s="62">
        <f t="shared" si="33"/>
        <v>0.43627978899999997</v>
      </c>
    </row>
    <row r="76" spans="1:56">
      <c r="A76" s="4">
        <v>1943</v>
      </c>
      <c r="B76" s="4">
        <v>1</v>
      </c>
      <c r="C76" s="61">
        <v>137272</v>
      </c>
      <c r="D76" s="4">
        <v>203.1</v>
      </c>
      <c r="F76" s="5">
        <v>49.2</v>
      </c>
      <c r="G76" s="61">
        <v>7.5</v>
      </c>
      <c r="H76" s="61"/>
      <c r="I76" s="61">
        <v>2.7920199999999999E-2</v>
      </c>
      <c r="J76" s="61">
        <v>1.6</v>
      </c>
      <c r="K76">
        <v>58.2</v>
      </c>
      <c r="L76">
        <v>39.9</v>
      </c>
      <c r="M76" s="4">
        <v>78.555000000000007</v>
      </c>
      <c r="N76" s="61">
        <v>43.2</v>
      </c>
      <c r="O76" s="61">
        <v>24.001000000000001</v>
      </c>
      <c r="P76" s="61">
        <v>12.996</v>
      </c>
      <c r="Q76" s="4">
        <v>3.4089999999999998</v>
      </c>
      <c r="R76" s="61">
        <v>32.186060881881986</v>
      </c>
      <c r="S76" s="62">
        <f t="shared" si="28"/>
        <v>10.395946158420807</v>
      </c>
      <c r="T76" s="61">
        <v>13.842740387344907</v>
      </c>
      <c r="U76" s="21">
        <v>10.278</v>
      </c>
      <c r="V76">
        <v>12.103</v>
      </c>
      <c r="W76">
        <v>4.6950000000000003</v>
      </c>
      <c r="X76">
        <v>12.058999999999999</v>
      </c>
      <c r="Y76">
        <v>17.504000000000001</v>
      </c>
      <c r="Z76">
        <v>10.378</v>
      </c>
      <c r="AA76"/>
      <c r="AB76"/>
      <c r="AC76" s="25">
        <v>112.8</v>
      </c>
      <c r="AD76" s="24">
        <v>18</v>
      </c>
      <c r="AE76" s="61">
        <v>1</v>
      </c>
      <c r="AF76" s="30"/>
      <c r="AG76" s="33">
        <v>0.67304820300000001</v>
      </c>
      <c r="AH76" s="63" t="str">
        <f t="shared" si="34"/>
        <v/>
      </c>
      <c r="AI76" s="78">
        <f t="shared" si="17"/>
        <v>0.49200000000000005</v>
      </c>
      <c r="AJ76" s="62" t="str">
        <f t="shared" si="29"/>
        <v/>
      </c>
      <c r="AK76" s="61">
        <f t="shared" si="35"/>
        <v>2.7920199999999999E-2</v>
      </c>
      <c r="AL76" s="61">
        <f t="shared" si="18"/>
        <v>0.28655834564254062</v>
      </c>
      <c r="AM76" s="61">
        <f t="shared" si="19"/>
        <v>0.1964549483013294</v>
      </c>
      <c r="AN76" s="62">
        <f t="shared" si="30"/>
        <v>0.11817331363860169</v>
      </c>
      <c r="AO76" s="62">
        <f t="shared" si="31"/>
        <v>6.3988183161004436E-2</v>
      </c>
      <c r="AP76" s="62">
        <f t="shared" si="32"/>
        <v>1.6784835056622354E-2</v>
      </c>
      <c r="AQ76" s="62">
        <f t="shared" si="36"/>
        <v>4.7203348104382079E-2</v>
      </c>
      <c r="AR76" s="61">
        <f t="shared" si="22"/>
        <v>4.0003033565337687E-2</v>
      </c>
      <c r="AS76" s="62">
        <f t="shared" si="23"/>
        <v>-3.9637130950438325E-2</v>
      </c>
      <c r="AT76" s="62">
        <f t="shared" si="24"/>
        <v>-5.7767155399338875E-2</v>
      </c>
      <c r="AU76" s="62">
        <f t="shared" si="25"/>
        <v>-3.843497525501794E-2</v>
      </c>
      <c r="AV76" s="62">
        <f t="shared" si="26"/>
        <v>4.176102181324913E-2</v>
      </c>
      <c r="AW76" s="62">
        <f t="shared" si="27"/>
        <v>2.5646159123720556E-2</v>
      </c>
      <c r="AY76" s="62"/>
      <c r="AZ76" s="62">
        <f t="shared" si="20"/>
        <v>0.5553914327917282</v>
      </c>
      <c r="BA76" s="62">
        <f t="shared" si="21"/>
        <v>8.862629246676515E-2</v>
      </c>
      <c r="BB76" s="62">
        <f t="shared" si="37"/>
        <v>-3.801718413958402E-2</v>
      </c>
      <c r="BD76" s="62">
        <f t="shared" si="33"/>
        <v>0.67304820300000001</v>
      </c>
    </row>
    <row r="77" spans="1:56">
      <c r="A77" s="4">
        <v>1944</v>
      </c>
      <c r="B77" s="4">
        <v>1</v>
      </c>
      <c r="C77" s="61">
        <v>138937</v>
      </c>
      <c r="D77" s="4">
        <v>224.6</v>
      </c>
      <c r="F77" s="5">
        <v>48.4</v>
      </c>
      <c r="G77" s="61">
        <v>7.7</v>
      </c>
      <c r="H77" s="61"/>
      <c r="I77" s="61">
        <v>3.1720499999999999E-2</v>
      </c>
      <c r="J77" s="61">
        <v>1.5</v>
      </c>
      <c r="K77">
        <v>70.599999999999994</v>
      </c>
      <c r="L77">
        <v>38.1</v>
      </c>
      <c r="M77" s="4">
        <v>91.304000000000002</v>
      </c>
      <c r="N77" s="61">
        <v>44.3</v>
      </c>
      <c r="O77" s="61">
        <v>43.747</v>
      </c>
      <c r="P77" s="61">
        <v>14.385999999999999</v>
      </c>
      <c r="Q77" s="4">
        <v>3.952</v>
      </c>
      <c r="R77" s="61">
        <v>34.406855154933034</v>
      </c>
      <c r="S77" s="62">
        <f t="shared" si="28"/>
        <v>10.625533465795547</v>
      </c>
      <c r="T77" s="61">
        <v>14.083257337316779</v>
      </c>
      <c r="U77" s="21">
        <v>10.868</v>
      </c>
      <c r="V77">
        <v>12.579000000000001</v>
      </c>
      <c r="W77">
        <v>4.7729999999999997</v>
      </c>
      <c r="X77">
        <v>11.343999999999999</v>
      </c>
      <c r="Y77">
        <v>19.713999999999999</v>
      </c>
      <c r="Z77">
        <v>10.901</v>
      </c>
      <c r="AA77"/>
      <c r="AB77"/>
      <c r="AC77" s="25">
        <v>124.4</v>
      </c>
      <c r="AD77" s="24">
        <v>21.4</v>
      </c>
      <c r="AE77" s="61">
        <v>1</v>
      </c>
      <c r="AF77" s="30"/>
      <c r="AG77" s="33">
        <v>0.89493939</v>
      </c>
      <c r="AH77" s="63" t="str">
        <f t="shared" si="34"/>
        <v/>
      </c>
      <c r="AI77" s="78">
        <f t="shared" si="17"/>
        <v>0.48399999999999999</v>
      </c>
      <c r="AJ77" s="62" t="str">
        <f t="shared" si="29"/>
        <v/>
      </c>
      <c r="AK77" s="61">
        <f t="shared" si="35"/>
        <v>3.1720499999999999E-2</v>
      </c>
      <c r="AL77" s="61">
        <f t="shared" si="18"/>
        <v>0.31433659839715045</v>
      </c>
      <c r="AM77" s="61">
        <f t="shared" si="19"/>
        <v>0.16963490650044524</v>
      </c>
      <c r="AN77" s="62">
        <f t="shared" si="30"/>
        <v>0.19477738201246661</v>
      </c>
      <c r="AO77" s="62">
        <f t="shared" si="31"/>
        <v>6.4051647373107742E-2</v>
      </c>
      <c r="AP77" s="62">
        <f t="shared" si="32"/>
        <v>1.7595725734639359E-2</v>
      </c>
      <c r="AQ77" s="62">
        <f t="shared" si="36"/>
        <v>4.6455921638468387E-2</v>
      </c>
      <c r="AR77" s="61">
        <f t="shared" si="22"/>
        <v>3.3973018597487935E-2</v>
      </c>
      <c r="AS77" s="62">
        <f t="shared" si="23"/>
        <v>1.6731416703693148E-2</v>
      </c>
      <c r="AT77" s="62">
        <f t="shared" si="24"/>
        <v>-5.3670590330424737E-3</v>
      </c>
      <c r="AU77" s="62">
        <f t="shared" si="25"/>
        <v>-8.2966283728259316E-2</v>
      </c>
      <c r="AV77" s="62">
        <f t="shared" si="26"/>
        <v>9.7055632607100789E-2</v>
      </c>
      <c r="AW77" s="62">
        <f t="shared" si="27"/>
        <v>2.732236280409794E-2</v>
      </c>
      <c r="AY77" s="62"/>
      <c r="AZ77" s="62">
        <f t="shared" si="20"/>
        <v>0.55387355298308105</v>
      </c>
      <c r="BA77" s="62">
        <f t="shared" si="21"/>
        <v>9.5280498664292071E-2</v>
      </c>
      <c r="BB77" s="62">
        <f t="shared" si="37"/>
        <v>-1.1843984396575592E-2</v>
      </c>
      <c r="BD77" s="62">
        <f t="shared" si="33"/>
        <v>0.89493939</v>
      </c>
    </row>
    <row r="78" spans="1:56">
      <c r="A78" s="4">
        <v>1945</v>
      </c>
      <c r="B78" s="4">
        <v>1</v>
      </c>
      <c r="C78" s="61">
        <v>140474</v>
      </c>
      <c r="D78" s="4">
        <v>228.2</v>
      </c>
      <c r="F78" s="5">
        <v>52.6</v>
      </c>
      <c r="G78" s="61">
        <v>9.1</v>
      </c>
      <c r="H78" s="61"/>
      <c r="I78" s="61">
        <v>4.8478199999999999E-2</v>
      </c>
      <c r="J78" s="61">
        <v>1.8</v>
      </c>
      <c r="K78">
        <v>71.3</v>
      </c>
      <c r="L78">
        <v>25.3</v>
      </c>
      <c r="M78" s="4">
        <v>92.712000000000003</v>
      </c>
      <c r="N78" s="61">
        <v>45.2</v>
      </c>
      <c r="O78" s="61">
        <v>45.158999999999999</v>
      </c>
      <c r="P78" s="61">
        <v>9.8970000000000002</v>
      </c>
      <c r="Q78" s="4">
        <v>4.1859999999999999</v>
      </c>
      <c r="R78" s="61">
        <v>33.637305198044288</v>
      </c>
      <c r="S78" s="62">
        <f t="shared" si="28"/>
        <v>10.922005304397581</v>
      </c>
      <c r="T78" s="61">
        <v>14.403939560783625</v>
      </c>
      <c r="U78" s="21">
        <v>11.303000000000001</v>
      </c>
      <c r="V78">
        <v>13.202999999999999</v>
      </c>
      <c r="W78">
        <v>5.0039999999999996</v>
      </c>
      <c r="X78">
        <v>10.552</v>
      </c>
      <c r="Y78">
        <v>19.548999999999999</v>
      </c>
      <c r="Z78">
        <v>11.207000000000001</v>
      </c>
      <c r="AA78"/>
      <c r="AB78"/>
      <c r="AC78" s="25">
        <v>126.4</v>
      </c>
      <c r="AD78" s="24">
        <v>23.2</v>
      </c>
      <c r="AE78" s="61">
        <v>1</v>
      </c>
      <c r="AF78" s="30"/>
      <c r="AG78" s="33">
        <v>1.1335766300000001</v>
      </c>
      <c r="AH78" s="63" t="str">
        <f t="shared" si="34"/>
        <v/>
      </c>
      <c r="AI78" s="78">
        <f t="shared" si="17"/>
        <v>0.52600000000000002</v>
      </c>
      <c r="AJ78" s="62" t="str">
        <f t="shared" si="29"/>
        <v/>
      </c>
      <c r="AK78" s="61">
        <f t="shared" si="35"/>
        <v>4.8478199999999999E-2</v>
      </c>
      <c r="AL78" s="61">
        <f t="shared" si="18"/>
        <v>0.31244522348816828</v>
      </c>
      <c r="AM78" s="61">
        <f t="shared" si="19"/>
        <v>0.11086765994741456</v>
      </c>
      <c r="AN78" s="62">
        <f t="shared" si="30"/>
        <v>0.19789219982471518</v>
      </c>
      <c r="AO78" s="62">
        <f t="shared" si="31"/>
        <v>4.3369851007887823E-2</v>
      </c>
      <c r="AP78" s="62">
        <f t="shared" si="32"/>
        <v>1.8343558282208589E-2</v>
      </c>
      <c r="AQ78" s="62">
        <f t="shared" si="36"/>
        <v>2.5026292725679234E-2</v>
      </c>
      <c r="AR78" s="61">
        <f t="shared" si="22"/>
        <v>1.1725818348440636E-2</v>
      </c>
      <c r="AS78" s="62">
        <f t="shared" si="23"/>
        <v>2.0895652344276525E-2</v>
      </c>
      <c r="AT78" s="62">
        <f t="shared" si="24"/>
        <v>1.9742887284852868E-2</v>
      </c>
      <c r="AU78" s="62">
        <f t="shared" si="25"/>
        <v>-9.9893221670810439E-2</v>
      </c>
      <c r="AV78" s="62">
        <f t="shared" si="26"/>
        <v>-3.5924576311316937E-2</v>
      </c>
      <c r="AW78" s="62">
        <f t="shared" si="27"/>
        <v>1.6438762761724181E-4</v>
      </c>
      <c r="AY78" s="62"/>
      <c r="AZ78" s="62">
        <f t="shared" si="20"/>
        <v>0.55390008764241894</v>
      </c>
      <c r="BA78" s="62">
        <f t="shared" si="21"/>
        <v>0.10166520595968449</v>
      </c>
      <c r="BB78" s="62">
        <f t="shared" si="37"/>
        <v>-1.7519667296052227E-2</v>
      </c>
      <c r="BD78" s="62">
        <f t="shared" si="33"/>
        <v>1.1335766300000001</v>
      </c>
    </row>
    <row r="79" spans="1:56">
      <c r="A79" s="4">
        <v>1946</v>
      </c>
      <c r="B79" s="4">
        <v>1</v>
      </c>
      <c r="C79" s="61">
        <v>141940</v>
      </c>
      <c r="D79" s="4">
        <v>227.8</v>
      </c>
      <c r="F79" s="5">
        <v>63.3</v>
      </c>
      <c r="G79" s="61">
        <v>17.100000000000001</v>
      </c>
      <c r="H79" s="61"/>
      <c r="I79" s="61">
        <v>0.14211393999999999</v>
      </c>
      <c r="J79" s="61">
        <v>8</v>
      </c>
      <c r="K79">
        <v>38.5</v>
      </c>
      <c r="L79">
        <v>4.7</v>
      </c>
      <c r="M79" s="4">
        <v>55.231999999999999</v>
      </c>
      <c r="N79" s="61">
        <v>43.1</v>
      </c>
      <c r="O79" s="61">
        <v>39.295999999999999</v>
      </c>
      <c r="P79" s="61">
        <v>9.7750000000000004</v>
      </c>
      <c r="Q79" s="4">
        <v>5</v>
      </c>
      <c r="R79" s="61">
        <v>29.577441088802704</v>
      </c>
      <c r="S79" s="62">
        <f t="shared" si="28"/>
        <v>12.271346201573593</v>
      </c>
      <c r="T79" s="61">
        <v>15.633210852663053</v>
      </c>
      <c r="U79" s="21">
        <v>12.09</v>
      </c>
      <c r="V79">
        <v>14.727</v>
      </c>
      <c r="W79">
        <v>6.5590000000000002</v>
      </c>
      <c r="X79">
        <v>11.487</v>
      </c>
      <c r="Y79">
        <v>18.891999999999999</v>
      </c>
      <c r="Z79">
        <v>12.496</v>
      </c>
      <c r="AA79"/>
      <c r="AB79"/>
      <c r="AC79" s="25">
        <v>122.6</v>
      </c>
      <c r="AD79" s="24">
        <v>25.8</v>
      </c>
      <c r="AE79" s="61">
        <v>1.1599999999999999</v>
      </c>
      <c r="AF79" s="30"/>
      <c r="AG79" s="33">
        <v>1.1890000000000001</v>
      </c>
      <c r="AH79" s="63" t="str">
        <f t="shared" si="34"/>
        <v/>
      </c>
      <c r="AI79" s="78">
        <f t="shared" si="17"/>
        <v>0.63300000000000001</v>
      </c>
      <c r="AJ79" s="62" t="str">
        <f t="shared" si="29"/>
        <v/>
      </c>
      <c r="AK79" s="61">
        <f t="shared" si="35"/>
        <v>0.14211393999999999</v>
      </c>
      <c r="AL79" s="61">
        <f t="shared" si="18"/>
        <v>0.16900790166812993</v>
      </c>
      <c r="AM79" s="61">
        <f t="shared" si="19"/>
        <v>2.0632133450395083E-2</v>
      </c>
      <c r="AN79" s="62">
        <f t="shared" si="30"/>
        <v>0.17250219490781385</v>
      </c>
      <c r="AO79" s="62">
        <f t="shared" si="31"/>
        <v>4.2910447761194029E-2</v>
      </c>
      <c r="AP79" s="62">
        <f t="shared" si="32"/>
        <v>2.1949078138718173E-2</v>
      </c>
      <c r="AQ79" s="62">
        <f t="shared" si="36"/>
        <v>2.0961369622475856E-2</v>
      </c>
      <c r="AR79" s="61">
        <f t="shared" si="22"/>
        <v>-4.917689077456E-2</v>
      </c>
      <c r="AS79" s="62">
        <f t="shared" si="23"/>
        <v>-7.2489109457058937E-3</v>
      </c>
      <c r="AT79" s="62">
        <f t="shared" si="24"/>
        <v>0.15411318151426678</v>
      </c>
      <c r="AU79" s="62">
        <f t="shared" si="25"/>
        <v>-3.1586832444413356E-2</v>
      </c>
      <c r="AV79" s="62">
        <f t="shared" si="26"/>
        <v>-0.15067296038677888</v>
      </c>
      <c r="AW79" s="62">
        <f t="shared" si="27"/>
        <v>-7.6173681652280485E-3</v>
      </c>
      <c r="AY79" s="62"/>
      <c r="AZ79" s="62">
        <f t="shared" si="20"/>
        <v>0.53819139596136956</v>
      </c>
      <c r="BA79" s="62">
        <f t="shared" si="21"/>
        <v>0.11325724319578577</v>
      </c>
      <c r="BB79" s="62">
        <f t="shared" si="37"/>
        <v>-0.1064873781926671</v>
      </c>
      <c r="BD79" s="62">
        <f t="shared" si="33"/>
        <v>1.1890000000000001</v>
      </c>
    </row>
    <row r="80" spans="1:56">
      <c r="A80" s="4">
        <v>1947</v>
      </c>
      <c r="B80" s="4">
        <v>1</v>
      </c>
      <c r="C80" s="61">
        <v>144688</v>
      </c>
      <c r="D80" s="4">
        <v>249.9</v>
      </c>
      <c r="F80" s="5">
        <v>64.8</v>
      </c>
      <c r="G80" s="61">
        <v>21.8</v>
      </c>
      <c r="H80" s="61"/>
      <c r="I80" s="61">
        <v>0.14246598999999999</v>
      </c>
      <c r="J80" s="61">
        <v>12.2</v>
      </c>
      <c r="K80">
        <v>34.299999999999997</v>
      </c>
      <c r="L80">
        <v>5.7</v>
      </c>
      <c r="M80" s="4">
        <v>34.496000000000002</v>
      </c>
      <c r="N80" s="61">
        <v>49.1</v>
      </c>
      <c r="O80" s="61">
        <v>38.514000000000003</v>
      </c>
      <c r="P80" s="61">
        <v>15.369</v>
      </c>
      <c r="Q80" s="4">
        <v>5.8239999999999998</v>
      </c>
      <c r="R80" s="61">
        <v>28.726034932747005</v>
      </c>
      <c r="S80" s="62">
        <f t="shared" si="28"/>
        <v>13.597590131412352</v>
      </c>
      <c r="T80" s="61">
        <v>17.87798641693097</v>
      </c>
      <c r="U80" s="21">
        <v>13.316000000000001</v>
      </c>
      <c r="V80">
        <v>17.149000000000001</v>
      </c>
      <c r="W80">
        <v>7.0910000000000002</v>
      </c>
      <c r="X80">
        <v>13.11</v>
      </c>
      <c r="Y80">
        <v>21.934000000000001</v>
      </c>
      <c r="Z80">
        <v>14.97</v>
      </c>
      <c r="AA80"/>
      <c r="AB80" s="23"/>
      <c r="AC80" s="25">
        <v>132.5</v>
      </c>
      <c r="AD80" s="24">
        <v>29.2</v>
      </c>
      <c r="AE80" s="61">
        <v>1.38</v>
      </c>
      <c r="AF80" s="30"/>
      <c r="AG80" s="33">
        <v>1.0760000000000001</v>
      </c>
      <c r="AH80" s="63" t="str">
        <f t="shared" si="34"/>
        <v/>
      </c>
      <c r="AI80" s="78">
        <f t="shared" si="17"/>
        <v>0.64800000000000002</v>
      </c>
      <c r="AJ80" s="62" t="str">
        <f t="shared" si="29"/>
        <v/>
      </c>
      <c r="AK80" s="61">
        <f t="shared" si="35"/>
        <v>0.14246598999999999</v>
      </c>
      <c r="AL80" s="61">
        <f t="shared" si="18"/>
        <v>0.1372549019607843</v>
      </c>
      <c r="AM80" s="61">
        <f t="shared" si="19"/>
        <v>2.2809123649459785E-2</v>
      </c>
      <c r="AN80" s="62">
        <f t="shared" si="30"/>
        <v>0.15411764705882353</v>
      </c>
      <c r="AO80" s="62">
        <f t="shared" si="31"/>
        <v>6.1500600240096036E-2</v>
      </c>
      <c r="AP80" s="62">
        <f t="shared" si="32"/>
        <v>2.330532212885154E-2</v>
      </c>
      <c r="AQ80" s="62">
        <f t="shared" si="36"/>
        <v>3.8195278111244499E-2</v>
      </c>
      <c r="AR80" s="61">
        <f t="shared" si="22"/>
        <v>-6.0379581508877306E-3</v>
      </c>
      <c r="AS80" s="62">
        <f t="shared" si="23"/>
        <v>4.9631705893020038E-2</v>
      </c>
      <c r="AT80" s="62">
        <f t="shared" si="24"/>
        <v>-2.4637391226703789E-2</v>
      </c>
      <c r="AU80" s="62">
        <f t="shared" si="25"/>
        <v>2.9533723375376141E-2</v>
      </c>
      <c r="AV80" s="62">
        <f t="shared" si="26"/>
        <v>4.6673779067181398E-2</v>
      </c>
      <c r="AW80" s="62">
        <f t="shared" si="27"/>
        <v>7.801399209724165E-2</v>
      </c>
      <c r="AY80" s="62"/>
      <c r="AZ80" s="62">
        <f t="shared" si="20"/>
        <v>0.53021208483393356</v>
      </c>
      <c r="BA80" s="62">
        <f t="shared" si="21"/>
        <v>0.11684673869547818</v>
      </c>
      <c r="BB80" s="62">
        <f t="shared" si="37"/>
        <v>-9.102561323696505E-2</v>
      </c>
      <c r="BD80" s="62">
        <f t="shared" si="33"/>
        <v>1.0760000000000001</v>
      </c>
    </row>
    <row r="81" spans="1:56">
      <c r="A81" s="4">
        <v>1948</v>
      </c>
      <c r="B81" s="4">
        <v>1</v>
      </c>
      <c r="C81" s="61">
        <v>147203</v>
      </c>
      <c r="D81" s="4">
        <v>274.8</v>
      </c>
      <c r="F81" s="5">
        <v>63.7</v>
      </c>
      <c r="G81" s="61">
        <v>24.5</v>
      </c>
      <c r="H81" s="61"/>
      <c r="I81" s="61">
        <v>0.18383650719925684</v>
      </c>
      <c r="J81" s="61">
        <v>15.8</v>
      </c>
      <c r="K81">
        <v>35.5</v>
      </c>
      <c r="L81">
        <v>8.5</v>
      </c>
      <c r="M81" s="4">
        <v>29.763999999999999</v>
      </c>
      <c r="N81" s="61">
        <v>51.2</v>
      </c>
      <c r="O81" s="61">
        <v>41.56</v>
      </c>
      <c r="P81" s="61">
        <v>12.664999999999999</v>
      </c>
      <c r="Q81" s="4">
        <v>7.1950000000000003</v>
      </c>
      <c r="R81" s="61">
        <v>29.479620388680218</v>
      </c>
      <c r="S81" s="62">
        <f t="shared" si="28"/>
        <v>14.321287669625537</v>
      </c>
      <c r="T81" s="61">
        <v>19.267598820543821</v>
      </c>
      <c r="U81" s="21">
        <v>14.07</v>
      </c>
      <c r="V81">
        <v>18.449000000000002</v>
      </c>
      <c r="W81">
        <v>7.2990000000000004</v>
      </c>
      <c r="X81">
        <v>14.18</v>
      </c>
      <c r="Y81">
        <v>23.103000000000002</v>
      </c>
      <c r="Z81">
        <v>16.27</v>
      </c>
      <c r="AA81" s="22">
        <v>58358.083333333336</v>
      </c>
      <c r="AB81" s="23">
        <v>99104</v>
      </c>
      <c r="AC81" s="25">
        <v>144.5</v>
      </c>
      <c r="AD81" s="24">
        <v>31.4</v>
      </c>
      <c r="AE81" s="61">
        <v>1.55</v>
      </c>
      <c r="AF81" s="30"/>
      <c r="AG81" s="33">
        <v>0.96</v>
      </c>
      <c r="AH81" s="63" t="str">
        <f t="shared" si="34"/>
        <v/>
      </c>
      <c r="AI81" s="78">
        <f t="shared" si="17"/>
        <v>0.63700000000000001</v>
      </c>
      <c r="AJ81" s="62" t="str">
        <f t="shared" si="29"/>
        <v/>
      </c>
      <c r="AK81" s="61">
        <f t="shared" si="35"/>
        <v>0.18383650719925684</v>
      </c>
      <c r="AL81" s="61">
        <f t="shared" si="18"/>
        <v>0.12918486171761281</v>
      </c>
      <c r="AM81" s="61">
        <f t="shared" si="19"/>
        <v>3.0931586608442502E-2</v>
      </c>
      <c r="AN81" s="62">
        <f t="shared" si="30"/>
        <v>0.15123726346433769</v>
      </c>
      <c r="AO81" s="62">
        <f t="shared" si="31"/>
        <v>4.6088064046579329E-2</v>
      </c>
      <c r="AP81" s="62">
        <f t="shared" si="32"/>
        <v>2.6182678311499272E-2</v>
      </c>
      <c r="AQ81" s="62">
        <f t="shared" si="36"/>
        <v>1.9905385735080057E-2</v>
      </c>
      <c r="AR81" s="61">
        <f t="shared" si="22"/>
        <v>3.2240536816615399E-3</v>
      </c>
      <c r="AS81" s="62">
        <f t="shared" si="23"/>
        <v>2.1215807869760864E-2</v>
      </c>
      <c r="AT81" s="62">
        <f t="shared" si="24"/>
        <v>-2.2943519584221885E-2</v>
      </c>
      <c r="AU81" s="62">
        <f t="shared" si="25"/>
        <v>2.6602725596515511E-2</v>
      </c>
      <c r="AV81" s="62">
        <f t="shared" si="26"/>
        <v>7.0037155348065419E-5</v>
      </c>
      <c r="AW81" s="62">
        <f t="shared" si="27"/>
        <v>3.1420225067551814E-2</v>
      </c>
      <c r="AX81" s="62">
        <f t="shared" ref="AX81:AX112" si="38">LN(AA81/C81)</f>
        <v>-0.92521470553592211</v>
      </c>
      <c r="AY81" s="62">
        <f t="shared" ref="AY81:AY112" si="39">LN(AB81*1000000/C81/1000)</f>
        <v>6.5121124962510493</v>
      </c>
      <c r="AZ81" s="62">
        <f t="shared" si="20"/>
        <v>0.52583697234352256</v>
      </c>
      <c r="BA81" s="62">
        <f t="shared" si="21"/>
        <v>0.11426491994177583</v>
      </c>
      <c r="BB81" s="62">
        <f t="shared" si="37"/>
        <v>-3.8054497731857623E-2</v>
      </c>
      <c r="BD81" s="62">
        <f t="shared" si="33"/>
        <v>0.96</v>
      </c>
    </row>
    <row r="82" spans="1:56">
      <c r="A82" s="4">
        <v>1949</v>
      </c>
      <c r="B82" s="4">
        <v>1</v>
      </c>
      <c r="C82" s="61">
        <v>149770</v>
      </c>
      <c r="D82" s="4">
        <v>272.8</v>
      </c>
      <c r="F82" s="5">
        <v>65.400000000000006</v>
      </c>
      <c r="G82" s="61">
        <v>26.6</v>
      </c>
      <c r="H82" s="61"/>
      <c r="I82" s="61">
        <v>0.18411451024417624</v>
      </c>
      <c r="J82" s="61">
        <v>14.8</v>
      </c>
      <c r="K82">
        <v>38.700000000000003</v>
      </c>
      <c r="L82">
        <v>11.3</v>
      </c>
      <c r="M82" s="4">
        <v>38.835000000000001</v>
      </c>
      <c r="N82" s="61">
        <v>47.6</v>
      </c>
      <c r="O82" s="61">
        <v>39.414999999999999</v>
      </c>
      <c r="P82" s="61">
        <v>12.051</v>
      </c>
      <c r="Q82" s="4">
        <v>6.6959999999999997</v>
      </c>
      <c r="R82" s="61">
        <v>28.813890530362215</v>
      </c>
      <c r="S82" s="62">
        <f t="shared" si="28"/>
        <v>14.296229855975573</v>
      </c>
      <c r="T82" s="61">
        <v>19.731877037334822</v>
      </c>
      <c r="U82" s="21">
        <v>13.96</v>
      </c>
      <c r="V82">
        <v>18.54</v>
      </c>
      <c r="W82">
        <v>7.5410000000000004</v>
      </c>
      <c r="X82">
        <v>14.195</v>
      </c>
      <c r="Y82">
        <v>21.725000000000001</v>
      </c>
      <c r="Z82">
        <v>15.506</v>
      </c>
      <c r="AA82" s="22">
        <v>57682.583333333336</v>
      </c>
      <c r="AB82" s="23">
        <v>95641</v>
      </c>
      <c r="AC82" s="25">
        <v>144.5</v>
      </c>
      <c r="AD82" s="24">
        <v>32.299999999999997</v>
      </c>
      <c r="AE82" s="61">
        <v>1.63</v>
      </c>
      <c r="AF82" s="30"/>
      <c r="AG82" s="33">
        <v>0.91300000000000003</v>
      </c>
      <c r="AH82" s="63" t="str">
        <f t="shared" si="34"/>
        <v/>
      </c>
      <c r="AI82" s="78">
        <f t="shared" si="17"/>
        <v>0.65400000000000003</v>
      </c>
      <c r="AJ82" s="62" t="str">
        <f t="shared" si="29"/>
        <v/>
      </c>
      <c r="AK82" s="61">
        <f t="shared" si="35"/>
        <v>0.18411451024417624</v>
      </c>
      <c r="AL82" s="61">
        <f t="shared" si="18"/>
        <v>0.14186217008797655</v>
      </c>
      <c r="AM82" s="61">
        <f t="shared" si="19"/>
        <v>4.1422287390029323E-2</v>
      </c>
      <c r="AN82" s="62">
        <f t="shared" si="30"/>
        <v>0.14448313782991201</v>
      </c>
      <c r="AO82" s="62">
        <f t="shared" si="31"/>
        <v>4.4175219941348973E-2</v>
      </c>
      <c r="AP82" s="62">
        <f t="shared" si="32"/>
        <v>2.4545454545454544E-2</v>
      </c>
      <c r="AQ82" s="62">
        <f t="shared" si="36"/>
        <v>1.9629765395894429E-2</v>
      </c>
      <c r="AR82" s="61">
        <f t="shared" si="22"/>
        <v>-6.0975513087481352E-3</v>
      </c>
      <c r="AS82" s="62">
        <f t="shared" si="23"/>
        <v>6.6716141454037908E-3</v>
      </c>
      <c r="AT82" s="62">
        <f t="shared" si="24"/>
        <v>3.436866923433779E-2</v>
      </c>
      <c r="AU82" s="62">
        <f t="shared" si="25"/>
        <v>2.8084913042763062E-3</v>
      </c>
      <c r="AV82" s="62">
        <f t="shared" si="26"/>
        <v>-5.974758559044388E-2</v>
      </c>
      <c r="AW82" s="62">
        <f t="shared" si="27"/>
        <v>-4.6344652950855936E-2</v>
      </c>
      <c r="AX82" s="62">
        <f t="shared" si="38"/>
        <v>-0.95414550469812442</v>
      </c>
      <c r="AY82" s="62">
        <f t="shared" si="39"/>
        <v>6.4592560933894969</v>
      </c>
      <c r="AZ82" s="62">
        <f t="shared" si="20"/>
        <v>0.52969208211143692</v>
      </c>
      <c r="BA82" s="62">
        <f t="shared" si="21"/>
        <v>0.11840175953079177</v>
      </c>
      <c r="BB82" s="62">
        <f t="shared" si="37"/>
        <v>1.7251222483323173E-2</v>
      </c>
      <c r="BD82" s="62">
        <f t="shared" si="33"/>
        <v>0.91300000000000003</v>
      </c>
    </row>
    <row r="83" spans="1:56">
      <c r="A83" s="4">
        <v>1950</v>
      </c>
      <c r="B83" s="4">
        <v>1</v>
      </c>
      <c r="C83" s="61">
        <v>152271</v>
      </c>
      <c r="D83" s="4">
        <v>300.2</v>
      </c>
      <c r="F83" s="5">
        <v>64</v>
      </c>
      <c r="G83" s="61">
        <v>32.4</v>
      </c>
      <c r="H83" s="61"/>
      <c r="I83" s="61">
        <v>0.19788918205804748</v>
      </c>
      <c r="J83" s="61">
        <v>20.7</v>
      </c>
      <c r="K83">
        <v>39.299999999999997</v>
      </c>
      <c r="L83">
        <v>11.5</v>
      </c>
      <c r="M83" s="4">
        <v>42.561999999999998</v>
      </c>
      <c r="N83" s="61">
        <v>59.6</v>
      </c>
      <c r="O83" s="61">
        <v>39.442999999999998</v>
      </c>
      <c r="P83" s="61">
        <v>12.35</v>
      </c>
      <c r="Q83" s="4">
        <v>11.6</v>
      </c>
      <c r="R83" s="61">
        <v>30.846568072408484</v>
      </c>
      <c r="S83" s="62">
        <f t="shared" si="28"/>
        <v>14.454082312064958</v>
      </c>
      <c r="T83" s="61">
        <v>19.45331644610631</v>
      </c>
      <c r="U83" s="21">
        <v>14.127000000000001</v>
      </c>
      <c r="V83">
        <v>19.245000000000001</v>
      </c>
      <c r="W83">
        <v>7.6440000000000001</v>
      </c>
      <c r="X83">
        <v>14.042</v>
      </c>
      <c r="Y83">
        <v>21.155000000000001</v>
      </c>
      <c r="Z83">
        <v>16.471</v>
      </c>
      <c r="AA83" s="22">
        <v>58891.666666666664</v>
      </c>
      <c r="AB83" s="23">
        <v>100072</v>
      </c>
      <c r="AC83" s="25">
        <v>158.5</v>
      </c>
      <c r="AD83" s="24">
        <v>33.4</v>
      </c>
      <c r="AE83" s="61">
        <v>1.63</v>
      </c>
      <c r="AF83" s="30"/>
      <c r="AG83" s="33">
        <v>0.92100000000000004</v>
      </c>
      <c r="AH83" s="63" t="str">
        <f t="shared" si="34"/>
        <v/>
      </c>
      <c r="AI83" s="78">
        <f t="shared" si="17"/>
        <v>0.64</v>
      </c>
      <c r="AJ83" s="62" t="str">
        <f t="shared" si="29"/>
        <v/>
      </c>
      <c r="AK83" s="61">
        <f t="shared" si="35"/>
        <v>0.19788918205804748</v>
      </c>
      <c r="AL83" s="61">
        <f t="shared" si="18"/>
        <v>0.13091272485009992</v>
      </c>
      <c r="AM83" s="61">
        <f t="shared" si="19"/>
        <v>3.8307794803464357E-2</v>
      </c>
      <c r="AN83" s="62">
        <f t="shared" si="30"/>
        <v>0.13138907395069954</v>
      </c>
      <c r="AO83" s="62">
        <f t="shared" si="31"/>
        <v>4.1139240506329111E-2</v>
      </c>
      <c r="AP83" s="62">
        <f t="shared" si="32"/>
        <v>3.8640906062624915E-2</v>
      </c>
      <c r="AQ83" s="62">
        <f t="shared" si="36"/>
        <v>2.4983344437041963E-3</v>
      </c>
      <c r="AR83" s="61">
        <f t="shared" si="22"/>
        <v>9.1073106021139275E-4</v>
      </c>
      <c r="AS83" s="62">
        <f t="shared" si="23"/>
        <v>2.6339695062910777E-2</v>
      </c>
      <c r="AT83" s="62">
        <f t="shared" si="24"/>
        <v>2.5851956224270472E-3</v>
      </c>
      <c r="AU83" s="62">
        <f t="shared" si="25"/>
        <v>-2.1817982864967E-2</v>
      </c>
      <c r="AV83" s="62">
        <f t="shared" si="26"/>
        <v>-3.7568418514514465E-2</v>
      </c>
      <c r="AW83" s="62">
        <f t="shared" si="27"/>
        <v>4.93931814686819E-2</v>
      </c>
      <c r="AX83" s="62">
        <f t="shared" si="38"/>
        <v>-0.94996223020407033</v>
      </c>
      <c r="AY83" s="62">
        <f t="shared" si="39"/>
        <v>6.4879833777816991</v>
      </c>
      <c r="AZ83" s="62">
        <f t="shared" si="20"/>
        <v>0.52798134576948708</v>
      </c>
      <c r="BA83" s="62">
        <f t="shared" si="21"/>
        <v>0.11125916055962691</v>
      </c>
      <c r="BB83" s="62">
        <f t="shared" si="37"/>
        <v>5.3189684649104819E-3</v>
      </c>
      <c r="BD83" s="62">
        <f t="shared" si="33"/>
        <v>0.92100000000000004</v>
      </c>
    </row>
    <row r="84" spans="1:56">
      <c r="A84" s="4">
        <v>1951</v>
      </c>
      <c r="B84" s="4">
        <v>1</v>
      </c>
      <c r="C84" s="61">
        <v>154878</v>
      </c>
      <c r="D84" s="4">
        <v>347.3</v>
      </c>
      <c r="F84" s="5">
        <v>60</v>
      </c>
      <c r="G84" s="61">
        <v>31.7</v>
      </c>
      <c r="H84" s="61"/>
      <c r="I84" s="61">
        <v>0.20014738393515108</v>
      </c>
      <c r="J84" s="61">
        <v>18.7</v>
      </c>
      <c r="K84">
        <v>54</v>
      </c>
      <c r="L84">
        <v>19.600000000000001</v>
      </c>
      <c r="M84" s="4">
        <v>45.514000000000003</v>
      </c>
      <c r="N84" s="61">
        <v>74.099999999999994</v>
      </c>
      <c r="O84" s="61">
        <v>51.616</v>
      </c>
      <c r="P84" s="61">
        <v>17.100000000000001</v>
      </c>
      <c r="Q84" s="4">
        <v>14.6</v>
      </c>
      <c r="R84" s="61">
        <v>32.70892370935583</v>
      </c>
      <c r="S84" s="62">
        <f t="shared" si="28"/>
        <v>15.504318648460247</v>
      </c>
      <c r="T84" s="61">
        <v>21.008647415881804</v>
      </c>
      <c r="U84" s="21">
        <v>15.089</v>
      </c>
      <c r="V84">
        <v>21.312000000000001</v>
      </c>
      <c r="W84">
        <v>7.9740000000000002</v>
      </c>
      <c r="X84">
        <v>15.632</v>
      </c>
      <c r="Y84">
        <v>23.902000000000001</v>
      </c>
      <c r="Z84">
        <v>19.907</v>
      </c>
      <c r="AA84" s="22">
        <v>59966.75</v>
      </c>
      <c r="AB84" s="23">
        <v>108639</v>
      </c>
      <c r="AC84" s="25">
        <v>185.9</v>
      </c>
      <c r="AD84" s="24">
        <v>37.799999999999997</v>
      </c>
      <c r="AE84" s="61">
        <v>2.17</v>
      </c>
      <c r="AF84" s="30"/>
      <c r="AG84" s="33">
        <v>0.78</v>
      </c>
      <c r="AH84" s="63" t="str">
        <f t="shared" si="34"/>
        <v/>
      </c>
      <c r="AI84" s="78">
        <f t="shared" si="17"/>
        <v>0.6</v>
      </c>
      <c r="AJ84" s="62" t="str">
        <f t="shared" si="29"/>
        <v/>
      </c>
      <c r="AK84" s="61">
        <f t="shared" si="35"/>
        <v>0.20014738393515108</v>
      </c>
      <c r="AL84" s="61">
        <f t="shared" si="18"/>
        <v>0.15548517132162396</v>
      </c>
      <c r="AM84" s="61">
        <f t="shared" si="19"/>
        <v>5.6435358479700548E-2</v>
      </c>
      <c r="AN84" s="62">
        <f t="shared" si="30"/>
        <v>0.14862078894327671</v>
      </c>
      <c r="AO84" s="62">
        <f t="shared" si="31"/>
        <v>4.9236970918514256E-2</v>
      </c>
      <c r="AP84" s="62">
        <f t="shared" si="32"/>
        <v>4.2038583357327956E-2</v>
      </c>
      <c r="AQ84" s="62">
        <f t="shared" si="36"/>
        <v>7.1983875611862994E-3</v>
      </c>
      <c r="AR84" s="61">
        <f t="shared" si="22"/>
        <v>-4.2635783916396075E-3</v>
      </c>
      <c r="AS84" s="62">
        <f t="shared" si="23"/>
        <v>3.1877287628642545E-2</v>
      </c>
      <c r="AT84" s="62">
        <f t="shared" si="24"/>
        <v>-2.7876497412490039E-2</v>
      </c>
      <c r="AU84" s="62">
        <f t="shared" si="25"/>
        <v>3.7125536711743144E-2</v>
      </c>
      <c r="AV84" s="62">
        <f t="shared" si="26"/>
        <v>5.194413327903185E-2</v>
      </c>
      <c r="AW84" s="62">
        <f t="shared" si="27"/>
        <v>0.11932844987763087</v>
      </c>
      <c r="AX84" s="62">
        <f t="shared" si="38"/>
        <v>-0.94884746827341515</v>
      </c>
      <c r="AY84" s="62">
        <f t="shared" si="39"/>
        <v>6.5531480278155962</v>
      </c>
      <c r="AZ84" s="62">
        <f t="shared" si="20"/>
        <v>0.53527209904981288</v>
      </c>
      <c r="BA84" s="62">
        <f t="shared" si="21"/>
        <v>0.10883961992513676</v>
      </c>
      <c r="BB84" s="62">
        <f t="shared" si="37"/>
        <v>-5.3841719993626705E-2</v>
      </c>
      <c r="BD84" s="62">
        <f t="shared" si="33"/>
        <v>0.78</v>
      </c>
    </row>
    <row r="85" spans="1:56">
      <c r="A85" s="4">
        <v>1952</v>
      </c>
      <c r="B85" s="4">
        <v>1</v>
      </c>
      <c r="C85" s="61">
        <v>157553</v>
      </c>
      <c r="D85" s="4">
        <v>367.7</v>
      </c>
      <c r="F85" s="5">
        <v>59.7</v>
      </c>
      <c r="G85" s="61">
        <v>31.2</v>
      </c>
      <c r="H85" s="61"/>
      <c r="I85" s="61">
        <v>0.20332123918504044</v>
      </c>
      <c r="J85" s="61">
        <v>18.899999999999999</v>
      </c>
      <c r="K85">
        <v>65.2</v>
      </c>
      <c r="L85">
        <v>24.6</v>
      </c>
      <c r="M85" s="4">
        <v>67.686000000000007</v>
      </c>
      <c r="N85" s="61">
        <v>78.2</v>
      </c>
      <c r="O85" s="61">
        <v>66.167000000000002</v>
      </c>
      <c r="P85" s="61">
        <v>16.45</v>
      </c>
      <c r="Q85" s="4">
        <v>15.3</v>
      </c>
      <c r="R85" s="61">
        <v>33.396515782358179</v>
      </c>
      <c r="S85" s="62">
        <f t="shared" si="28"/>
        <v>15.804096792982333</v>
      </c>
      <c r="T85" s="61">
        <v>21.472925632672805</v>
      </c>
      <c r="U85" s="21">
        <v>15.398</v>
      </c>
      <c r="V85">
        <v>21.178999999999998</v>
      </c>
      <c r="W85">
        <v>8.1389999999999993</v>
      </c>
      <c r="X85">
        <v>15.976000000000001</v>
      </c>
      <c r="Y85">
        <v>24.047999999999998</v>
      </c>
      <c r="Z85">
        <v>19.186</v>
      </c>
      <c r="AA85" s="22">
        <v>60272.416666666664</v>
      </c>
      <c r="AB85" s="23">
        <v>110898</v>
      </c>
      <c r="AC85" s="25">
        <v>201.3</v>
      </c>
      <c r="AD85" s="24">
        <v>40.6</v>
      </c>
      <c r="AE85" s="61">
        <v>2.48</v>
      </c>
      <c r="AF85" s="30"/>
      <c r="AG85" s="33">
        <v>0.72499999999999998</v>
      </c>
      <c r="AH85" s="63" t="str">
        <f t="shared" si="34"/>
        <v/>
      </c>
      <c r="AI85" s="78">
        <f t="shared" si="17"/>
        <v>0.59699999999999998</v>
      </c>
      <c r="AJ85" s="62" t="str">
        <f t="shared" si="29"/>
        <v/>
      </c>
      <c r="AK85" s="61">
        <f t="shared" si="35"/>
        <v>0.20332123918504044</v>
      </c>
      <c r="AL85" s="61">
        <f t="shared" si="18"/>
        <v>0.17731846614087574</v>
      </c>
      <c r="AM85" s="61">
        <f t="shared" si="19"/>
        <v>6.6902366059287469E-2</v>
      </c>
      <c r="AN85" s="62">
        <f t="shared" si="30"/>
        <v>0.17994832744084852</v>
      </c>
      <c r="AO85" s="62">
        <f t="shared" si="31"/>
        <v>4.4737557791677998E-2</v>
      </c>
      <c r="AP85" s="62">
        <f t="shared" si="32"/>
        <v>4.1610008158825131E-2</v>
      </c>
      <c r="AQ85" s="62">
        <f t="shared" si="36"/>
        <v>3.1275496328528676E-3</v>
      </c>
      <c r="AR85" s="61">
        <f t="shared" si="22"/>
        <v>1.1210398048325887E-3</v>
      </c>
      <c r="AS85" s="62">
        <f t="shared" si="23"/>
        <v>-2.5410759172025288E-2</v>
      </c>
      <c r="AT85" s="62">
        <f t="shared" si="24"/>
        <v>1.3304838662300412E-3</v>
      </c>
      <c r="AU85" s="62">
        <f t="shared" si="25"/>
        <v>2.6169112935765099E-3</v>
      </c>
      <c r="AV85" s="62">
        <f t="shared" si="26"/>
        <v>-1.3060893953581596E-2</v>
      </c>
      <c r="AW85" s="62">
        <f t="shared" si="27"/>
        <v>-5.604117179555141E-2</v>
      </c>
      <c r="AX85" s="62">
        <f t="shared" si="38"/>
        <v>-0.96088734556527389</v>
      </c>
      <c r="AY85" s="62">
        <f t="shared" si="39"/>
        <v>6.5566042293146367</v>
      </c>
      <c r="AZ85" s="62">
        <f t="shared" si="20"/>
        <v>0.54745716616807183</v>
      </c>
      <c r="BA85" s="62">
        <f t="shared" si="21"/>
        <v>0.11041610008158825</v>
      </c>
      <c r="BB85" s="62">
        <f t="shared" si="37"/>
        <v>2.5494104804891227E-3</v>
      </c>
      <c r="BD85" s="62">
        <f t="shared" si="33"/>
        <v>0.72499999999999998</v>
      </c>
    </row>
    <row r="86" spans="1:56">
      <c r="A86" s="4">
        <v>1953</v>
      </c>
      <c r="B86" s="4">
        <v>1</v>
      </c>
      <c r="C86" s="61">
        <v>160184</v>
      </c>
      <c r="D86" s="4">
        <v>389.7</v>
      </c>
      <c r="F86" s="5">
        <v>59.8</v>
      </c>
      <c r="G86" s="61">
        <v>34.6</v>
      </c>
      <c r="H86" s="61"/>
      <c r="I86" s="61">
        <v>0.2070647159615131</v>
      </c>
      <c r="J86" s="61">
        <v>19.7</v>
      </c>
      <c r="K86">
        <v>70.400000000000006</v>
      </c>
      <c r="L86">
        <v>26.7</v>
      </c>
      <c r="M86" s="4">
        <v>76.100999999999999</v>
      </c>
      <c r="N86" s="61">
        <v>82.3</v>
      </c>
      <c r="O86" s="61">
        <v>69.608000000000004</v>
      </c>
      <c r="P86" s="61">
        <v>15.324999999999999</v>
      </c>
      <c r="Q86" s="4">
        <v>16</v>
      </c>
      <c r="R86" s="61">
        <v>34.370655394804565</v>
      </c>
      <c r="S86" s="62">
        <f t="shared" si="28"/>
        <v>16.007641363077422</v>
      </c>
      <c r="T86" s="61">
        <v>21.635432516818778</v>
      </c>
      <c r="U86" s="21">
        <v>15.603</v>
      </c>
      <c r="V86">
        <v>21.154</v>
      </c>
      <c r="W86">
        <v>8.3079999999999998</v>
      </c>
      <c r="X86">
        <v>15.775</v>
      </c>
      <c r="Y86">
        <v>23.98</v>
      </c>
      <c r="Z86">
        <v>18.361999999999998</v>
      </c>
      <c r="AA86" s="22">
        <v>61206.25</v>
      </c>
      <c r="AB86" s="23">
        <v>112346</v>
      </c>
      <c r="AC86" s="25">
        <v>215.5</v>
      </c>
      <c r="AD86" s="24">
        <v>43.5</v>
      </c>
      <c r="AE86" s="61">
        <v>3.06</v>
      </c>
      <c r="AF86" s="30"/>
      <c r="AG86" s="33">
        <v>0.69499999999999995</v>
      </c>
      <c r="AH86" s="63" t="str">
        <f t="shared" si="34"/>
        <v/>
      </c>
      <c r="AI86" s="78">
        <f t="shared" si="17"/>
        <v>0.59799999999999998</v>
      </c>
      <c r="AJ86" s="62" t="str">
        <f t="shared" si="29"/>
        <v/>
      </c>
      <c r="AK86" s="61">
        <f t="shared" si="35"/>
        <v>0.2070647159615131</v>
      </c>
      <c r="AL86" s="61">
        <f t="shared" si="18"/>
        <v>0.18065178342314603</v>
      </c>
      <c r="AM86" s="61">
        <f t="shared" si="19"/>
        <v>6.8514241724403388E-2</v>
      </c>
      <c r="AN86" s="62">
        <f t="shared" si="30"/>
        <v>0.17861945085963563</v>
      </c>
      <c r="AO86" s="62">
        <f t="shared" si="31"/>
        <v>3.9325121888632283E-2</v>
      </c>
      <c r="AP86" s="62">
        <f t="shared" si="32"/>
        <v>4.1057223505260455E-2</v>
      </c>
      <c r="AQ86" s="62">
        <f t="shared" si="36"/>
        <v>-1.7321016166281719E-3</v>
      </c>
      <c r="AR86" s="61">
        <f t="shared" si="22"/>
        <v>4.2857629656069084E-4</v>
      </c>
      <c r="AS86" s="62">
        <f t="shared" si="23"/>
        <v>-1.3978108106229823E-2</v>
      </c>
      <c r="AT86" s="62">
        <f t="shared" si="24"/>
        <v>7.7545873623350511E-3</v>
      </c>
      <c r="AU86" s="62">
        <f t="shared" si="25"/>
        <v>-2.5458183992863915E-2</v>
      </c>
      <c r="AV86" s="62">
        <f t="shared" si="26"/>
        <v>-1.5628679717876941E-2</v>
      </c>
      <c r="AW86" s="62">
        <f t="shared" si="27"/>
        <v>-5.6694530980874326E-2</v>
      </c>
      <c r="AX86" s="62">
        <f t="shared" si="38"/>
        <v>-0.96207384600338086</v>
      </c>
      <c r="AY86" s="62">
        <f t="shared" si="39"/>
        <v>6.5530155194630666</v>
      </c>
      <c r="AZ86" s="62">
        <f t="shared" si="20"/>
        <v>0.55298947908647678</v>
      </c>
      <c r="BA86" s="62">
        <f t="shared" si="21"/>
        <v>0.11162432640492687</v>
      </c>
      <c r="BB86" s="62">
        <f t="shared" si="37"/>
        <v>1.2003003693373409E-2</v>
      </c>
      <c r="BD86" s="62">
        <f t="shared" si="33"/>
        <v>0.69499999999999995</v>
      </c>
    </row>
    <row r="87" spans="1:56">
      <c r="A87" s="4">
        <v>1954</v>
      </c>
      <c r="B87" s="4">
        <v>1</v>
      </c>
      <c r="C87" s="61">
        <v>163026</v>
      </c>
      <c r="D87" s="4">
        <v>391.1</v>
      </c>
      <c r="F87" s="5">
        <v>61.3</v>
      </c>
      <c r="G87" s="61">
        <v>33.700000000000003</v>
      </c>
      <c r="H87" s="61"/>
      <c r="I87" s="61">
        <v>0.20573156303404758</v>
      </c>
      <c r="J87" s="61">
        <v>21.4</v>
      </c>
      <c r="K87">
        <v>67.400000000000006</v>
      </c>
      <c r="L87">
        <v>25.4</v>
      </c>
      <c r="M87" s="4">
        <v>70.855000000000004</v>
      </c>
      <c r="N87" s="61">
        <v>76.400000000000006</v>
      </c>
      <c r="O87" s="61">
        <v>69.700999999999993</v>
      </c>
      <c r="P87" s="61">
        <v>15.824999999999999</v>
      </c>
      <c r="Q87" s="4">
        <v>15.45</v>
      </c>
      <c r="R87" s="61">
        <v>33.527180646866903</v>
      </c>
      <c r="S87" s="62">
        <f t="shared" si="28"/>
        <v>16.182208647101881</v>
      </c>
      <c r="T87" s="61">
        <v>21.728286047228288</v>
      </c>
      <c r="U87" s="21">
        <v>15.736000000000001</v>
      </c>
      <c r="V87">
        <v>21.164000000000001</v>
      </c>
      <c r="W87">
        <v>8.5709999999999997</v>
      </c>
      <c r="X87">
        <v>15.698</v>
      </c>
      <c r="Y87">
        <v>23.654</v>
      </c>
      <c r="Z87">
        <v>18.613</v>
      </c>
      <c r="AA87" s="22">
        <v>60106.583333333336</v>
      </c>
      <c r="AB87" s="23">
        <v>107976</v>
      </c>
      <c r="AC87" s="25">
        <v>214.4</v>
      </c>
      <c r="AD87" s="24">
        <v>46</v>
      </c>
      <c r="AE87" s="61">
        <v>3.05</v>
      </c>
      <c r="AF87" s="30"/>
      <c r="AG87" s="33">
        <v>0.69899999999999995</v>
      </c>
      <c r="AH87" s="63" t="str">
        <f t="shared" si="34"/>
        <v/>
      </c>
      <c r="AI87" s="78">
        <f t="shared" si="17"/>
        <v>0.61299999999999999</v>
      </c>
      <c r="AJ87" s="62" t="str">
        <f t="shared" si="29"/>
        <v/>
      </c>
      <c r="AK87" s="61">
        <f t="shared" si="35"/>
        <v>0.20573156303404758</v>
      </c>
      <c r="AL87" s="61">
        <f t="shared" si="18"/>
        <v>0.17233444131935566</v>
      </c>
      <c r="AM87" s="61">
        <f t="shared" si="19"/>
        <v>6.4945026847353607E-2</v>
      </c>
      <c r="AN87" s="62">
        <f t="shared" si="30"/>
        <v>0.1782178470979289</v>
      </c>
      <c r="AO87" s="62">
        <f t="shared" si="31"/>
        <v>4.0462797238557911E-2</v>
      </c>
      <c r="AP87" s="62">
        <f t="shared" si="32"/>
        <v>3.9503963180772178E-2</v>
      </c>
      <c r="AQ87" s="62">
        <f t="shared" si="36"/>
        <v>9.5883405778573322E-4</v>
      </c>
      <c r="AR87" s="61">
        <f t="shared" si="22"/>
        <v>-2.3583360273537503E-3</v>
      </c>
      <c r="AS87" s="62">
        <f t="shared" si="23"/>
        <v>-1.0373601519042538E-2</v>
      </c>
      <c r="AT87" s="62">
        <f t="shared" si="24"/>
        <v>2.0319292247813085E-2</v>
      </c>
      <c r="AU87" s="62">
        <f t="shared" si="25"/>
        <v>-1.5739306377721571E-2</v>
      </c>
      <c r="AV87" s="62">
        <f t="shared" si="26"/>
        <v>-2.4534129425509772E-2</v>
      </c>
      <c r="AW87" s="62">
        <f t="shared" si="27"/>
        <v>2.7307359396213766E-3</v>
      </c>
      <c r="AX87" s="62">
        <f t="shared" si="38"/>
        <v>-0.99779032209071561</v>
      </c>
      <c r="AY87" s="62">
        <f t="shared" si="39"/>
        <v>6.4957545619001422</v>
      </c>
      <c r="AZ87" s="62">
        <f t="shared" si="20"/>
        <v>0.54819739197136286</v>
      </c>
      <c r="BA87" s="62">
        <f t="shared" si="21"/>
        <v>0.11761697775504985</v>
      </c>
      <c r="BB87" s="62">
        <f t="shared" si="37"/>
        <v>1.9753786344933341E-2</v>
      </c>
      <c r="BD87" s="62">
        <f t="shared" si="33"/>
        <v>0.69899999999999995</v>
      </c>
    </row>
    <row r="88" spans="1:56">
      <c r="A88" s="4">
        <v>1955</v>
      </c>
      <c r="B88" s="4">
        <v>1</v>
      </c>
      <c r="C88" s="61">
        <v>165931</v>
      </c>
      <c r="D88" s="4">
        <v>426.2</v>
      </c>
      <c r="F88" s="5">
        <v>60.7</v>
      </c>
      <c r="G88" s="61">
        <v>40.700000000000003</v>
      </c>
      <c r="H88" s="61"/>
      <c r="I88" s="61">
        <v>0.20501537163180422</v>
      </c>
      <c r="J88" s="61">
        <v>25.4</v>
      </c>
      <c r="K88">
        <v>68.900000000000006</v>
      </c>
      <c r="L88">
        <v>24.4</v>
      </c>
      <c r="M88" s="4">
        <v>68.444000000000003</v>
      </c>
      <c r="N88" s="61">
        <v>86.1</v>
      </c>
      <c r="O88" s="61">
        <v>65.450999999999993</v>
      </c>
      <c r="P88" s="61">
        <v>17.649999999999999</v>
      </c>
      <c r="Q88" s="4">
        <v>17.2</v>
      </c>
      <c r="R88" s="61">
        <v>35.323339531444461</v>
      </c>
      <c r="S88" s="62">
        <f t="shared" si="28"/>
        <v>16.444779207578044</v>
      </c>
      <c r="T88" s="61">
        <v>21.658643258235287</v>
      </c>
      <c r="U88" s="21">
        <v>15.798999999999999</v>
      </c>
      <c r="V88">
        <v>21.841999999999999</v>
      </c>
      <c r="W88">
        <v>8.9740000000000002</v>
      </c>
      <c r="X88">
        <v>15.971</v>
      </c>
      <c r="Y88">
        <v>23.856000000000002</v>
      </c>
      <c r="Z88">
        <v>18.513000000000002</v>
      </c>
      <c r="AA88" s="22">
        <v>62130.5</v>
      </c>
      <c r="AB88" s="23">
        <v>111525</v>
      </c>
      <c r="AC88" s="25">
        <v>230.9</v>
      </c>
      <c r="AD88" s="24">
        <v>48.9</v>
      </c>
      <c r="AE88" s="61">
        <v>1.78</v>
      </c>
      <c r="AF88" s="30"/>
      <c r="AG88" s="33">
        <v>0.67400000000000004</v>
      </c>
      <c r="AH88" s="63" t="str">
        <f t="shared" si="34"/>
        <v/>
      </c>
      <c r="AI88" s="78">
        <f t="shared" si="17"/>
        <v>0.60699999999999998</v>
      </c>
      <c r="AJ88" s="62" t="str">
        <f t="shared" si="29"/>
        <v/>
      </c>
      <c r="AK88" s="61">
        <f t="shared" si="35"/>
        <v>0.20501537163180422</v>
      </c>
      <c r="AL88" s="61">
        <f t="shared" si="18"/>
        <v>0.16166119192867201</v>
      </c>
      <c r="AM88" s="61">
        <f t="shared" si="19"/>
        <v>5.725011731581417E-2</v>
      </c>
      <c r="AN88" s="62">
        <f t="shared" si="30"/>
        <v>0.15356874706710463</v>
      </c>
      <c r="AO88" s="62">
        <f t="shared" si="31"/>
        <v>4.1412482402627869E-2</v>
      </c>
      <c r="AP88" s="62">
        <f t="shared" si="32"/>
        <v>4.035664007508212E-2</v>
      </c>
      <c r="AQ88" s="62">
        <f t="shared" si="36"/>
        <v>1.0558423275457487E-3</v>
      </c>
      <c r="AR88" s="61">
        <f t="shared" si="22"/>
        <v>-1.2100080554643929E-2</v>
      </c>
      <c r="AS88" s="62">
        <f t="shared" si="23"/>
        <v>1.5437450375053351E-2</v>
      </c>
      <c r="AT88" s="62">
        <f t="shared" si="24"/>
        <v>2.9851449278448034E-2</v>
      </c>
      <c r="AU88" s="62">
        <f t="shared" si="25"/>
        <v>1.1456156109526557E-3</v>
      </c>
      <c r="AV88" s="62">
        <f t="shared" si="26"/>
        <v>-7.5921221651403144E-3</v>
      </c>
      <c r="AW88" s="62">
        <f t="shared" si="27"/>
        <v>-2.1482719667754308E-2</v>
      </c>
      <c r="AX88" s="62">
        <f t="shared" si="38"/>
        <v>-0.98233502760901381</v>
      </c>
      <c r="AY88" s="62">
        <f t="shared" si="39"/>
        <v>6.51043202070219</v>
      </c>
      <c r="AZ88" s="62">
        <f t="shared" si="20"/>
        <v>0.54176442984514317</v>
      </c>
      <c r="BA88" s="62">
        <f t="shared" si="21"/>
        <v>0.11473486625997184</v>
      </c>
      <c r="BB88" s="62">
        <f t="shared" si="37"/>
        <v>1.4404353641402159E-2</v>
      </c>
      <c r="BD88" s="62">
        <f t="shared" si="33"/>
        <v>0.67400000000000004</v>
      </c>
    </row>
    <row r="89" spans="1:56">
      <c r="A89" s="4">
        <v>1956</v>
      </c>
      <c r="B89" s="4">
        <v>1</v>
      </c>
      <c r="C89" s="61">
        <v>168903</v>
      </c>
      <c r="D89" s="4">
        <v>450.1</v>
      </c>
      <c r="F89" s="5">
        <v>60.3</v>
      </c>
      <c r="G89" s="61">
        <v>40.200000000000003</v>
      </c>
      <c r="H89" s="61"/>
      <c r="I89" s="61">
        <v>0.20802377414561665</v>
      </c>
      <c r="J89" s="61">
        <v>24</v>
      </c>
      <c r="K89">
        <v>71.400000000000006</v>
      </c>
      <c r="L89">
        <v>27.1</v>
      </c>
      <c r="M89" s="4">
        <v>70.64</v>
      </c>
      <c r="N89" s="61">
        <v>92.4</v>
      </c>
      <c r="O89" s="61">
        <v>74.587000000000003</v>
      </c>
      <c r="P89" s="61">
        <v>21.3</v>
      </c>
      <c r="Q89" s="4">
        <v>18.925000000000001</v>
      </c>
      <c r="R89" s="61">
        <v>35.377029063320421</v>
      </c>
      <c r="S89" s="62">
        <f t="shared" si="28"/>
        <v>17.035472312079875</v>
      </c>
      <c r="T89" s="61">
        <v>21.983635897040291</v>
      </c>
      <c r="U89" s="21">
        <v>16.116</v>
      </c>
      <c r="V89">
        <v>23.067</v>
      </c>
      <c r="W89">
        <v>9.3719999999999999</v>
      </c>
      <c r="X89">
        <v>17.25</v>
      </c>
      <c r="Y89">
        <v>24.654</v>
      </c>
      <c r="Z89">
        <v>18.838999999999999</v>
      </c>
      <c r="AA89" s="22">
        <v>63792.416666666664</v>
      </c>
      <c r="AB89" s="23">
        <v>113932</v>
      </c>
      <c r="AC89" s="25">
        <v>249.6</v>
      </c>
      <c r="AD89" s="24">
        <v>54.1</v>
      </c>
      <c r="AE89" s="61">
        <v>2.73</v>
      </c>
      <c r="AF89" s="30"/>
      <c r="AG89" s="33">
        <v>0.621</v>
      </c>
      <c r="AH89" s="63" t="str">
        <f t="shared" si="34"/>
        <v/>
      </c>
      <c r="AI89" s="78">
        <f t="shared" si="17"/>
        <v>0.60299999999999998</v>
      </c>
      <c r="AJ89" s="62" t="str">
        <f t="shared" si="29"/>
        <v/>
      </c>
      <c r="AK89" s="61">
        <f t="shared" si="35"/>
        <v>0.20802377414561665</v>
      </c>
      <c r="AL89" s="61">
        <f t="shared" si="18"/>
        <v>0.15863141524105756</v>
      </c>
      <c r="AM89" s="61">
        <f t="shared" si="19"/>
        <v>6.0208842479449014E-2</v>
      </c>
      <c r="AN89" s="62">
        <f t="shared" si="30"/>
        <v>0.16571206398578095</v>
      </c>
      <c r="AO89" s="62">
        <f t="shared" si="31"/>
        <v>4.7322817151744058E-2</v>
      </c>
      <c r="AP89" s="62">
        <f t="shared" si="32"/>
        <v>4.2046211952899357E-2</v>
      </c>
      <c r="AQ89" s="62">
        <f t="shared" si="36"/>
        <v>5.2766051988447013E-3</v>
      </c>
      <c r="AR89" s="61">
        <f t="shared" si="22"/>
        <v>-1.5423802832529808E-2</v>
      </c>
      <c r="AS89" s="62">
        <f t="shared" si="23"/>
        <v>1.927857967169835E-2</v>
      </c>
      <c r="AT89" s="62">
        <f t="shared" si="24"/>
        <v>8.1052898208389592E-3</v>
      </c>
      <c r="AU89" s="62">
        <f t="shared" si="25"/>
        <v>4.1747842532277792E-2</v>
      </c>
      <c r="AV89" s="62">
        <f t="shared" si="26"/>
        <v>-2.3863221639735892E-3</v>
      </c>
      <c r="AW89" s="62">
        <f t="shared" si="27"/>
        <v>-1.7833722094720998E-2</v>
      </c>
      <c r="AX89" s="62">
        <f t="shared" si="38"/>
        <v>-0.97369026338317555</v>
      </c>
      <c r="AY89" s="62">
        <f t="shared" si="39"/>
        <v>6.5140324725315386</v>
      </c>
      <c r="AZ89" s="62">
        <f t="shared" si="20"/>
        <v>0.55454343479226831</v>
      </c>
      <c r="BA89" s="62">
        <f t="shared" si="21"/>
        <v>0.12019551210842035</v>
      </c>
      <c r="BB89" s="62">
        <f t="shared" si="37"/>
        <v>-1.748972327091863E-2</v>
      </c>
      <c r="BD89" s="62">
        <f t="shared" si="33"/>
        <v>0.621</v>
      </c>
    </row>
    <row r="90" spans="1:56">
      <c r="A90" s="4">
        <v>1957</v>
      </c>
      <c r="B90" s="4">
        <v>1</v>
      </c>
      <c r="C90" s="61">
        <v>171984</v>
      </c>
      <c r="D90" s="4">
        <v>474.9</v>
      </c>
      <c r="F90" s="5">
        <v>60.4</v>
      </c>
      <c r="G90" s="61">
        <v>42</v>
      </c>
      <c r="H90" s="61"/>
      <c r="I90" s="61">
        <v>0.20397982974570297</v>
      </c>
      <c r="J90" s="61">
        <v>22.6</v>
      </c>
      <c r="K90">
        <v>77.3</v>
      </c>
      <c r="L90">
        <v>30.2</v>
      </c>
      <c r="M90" s="4">
        <v>76.578000000000003</v>
      </c>
      <c r="N90" s="61">
        <v>96.4</v>
      </c>
      <c r="O90" s="61">
        <v>79.989999999999995</v>
      </c>
      <c r="P90" s="61">
        <v>24.024999999999999</v>
      </c>
      <c r="Q90" s="4">
        <v>19.95</v>
      </c>
      <c r="R90" s="61">
        <v>35.441395490739893</v>
      </c>
      <c r="S90" s="62">
        <f t="shared" si="28"/>
        <v>17.620052503443816</v>
      </c>
      <c r="T90" s="61">
        <v>22.73616257482719</v>
      </c>
      <c r="U90" s="21">
        <v>16.605</v>
      </c>
      <c r="V90">
        <v>23.600999999999999</v>
      </c>
      <c r="W90">
        <v>9.7859999999999996</v>
      </c>
      <c r="X90">
        <v>17.968</v>
      </c>
      <c r="Y90">
        <v>25.588999999999999</v>
      </c>
      <c r="Z90">
        <v>19.053999999999998</v>
      </c>
      <c r="AA90" s="22">
        <v>64064.833333333336</v>
      </c>
      <c r="AB90" s="23">
        <v>113581</v>
      </c>
      <c r="AC90" s="25">
        <v>263</v>
      </c>
      <c r="AD90" s="24">
        <v>58.9</v>
      </c>
      <c r="AE90" s="61">
        <v>3.11</v>
      </c>
      <c r="AF90" s="30"/>
      <c r="AG90" s="33">
        <v>0.58599999999999997</v>
      </c>
      <c r="AH90" s="63" t="str">
        <f t="shared" si="34"/>
        <v/>
      </c>
      <c r="AI90" s="78">
        <f t="shared" si="17"/>
        <v>0.60399999999999998</v>
      </c>
      <c r="AJ90" s="62" t="str">
        <f t="shared" si="29"/>
        <v/>
      </c>
      <c r="AK90" s="61">
        <f t="shared" si="35"/>
        <v>0.20397982974570297</v>
      </c>
      <c r="AL90" s="61">
        <f t="shared" si="18"/>
        <v>0.16277110970730679</v>
      </c>
      <c r="AM90" s="61">
        <f t="shared" si="19"/>
        <v>6.3592335228469146E-2</v>
      </c>
      <c r="AN90" s="62">
        <f t="shared" si="30"/>
        <v>0.1684354600968625</v>
      </c>
      <c r="AO90" s="62">
        <f t="shared" si="31"/>
        <v>5.0589597810065279E-2</v>
      </c>
      <c r="AP90" s="62">
        <f t="shared" si="32"/>
        <v>4.2008843967150981E-2</v>
      </c>
      <c r="AQ90" s="62">
        <f t="shared" si="36"/>
        <v>8.5807538429142974E-3</v>
      </c>
      <c r="AR90" s="61">
        <f t="shared" si="22"/>
        <v>-3.8485360589133361E-3</v>
      </c>
      <c r="AS90" s="62">
        <f t="shared" si="23"/>
        <v>-1.0853764261460739E-2</v>
      </c>
      <c r="AT90" s="62">
        <f t="shared" si="24"/>
        <v>9.4864486628601901E-3</v>
      </c>
      <c r="AU90" s="62">
        <f t="shared" si="25"/>
        <v>7.0404309601962587E-3</v>
      </c>
      <c r="AV90" s="62">
        <f t="shared" si="26"/>
        <v>3.4835889555397581E-3</v>
      </c>
      <c r="AW90" s="62">
        <f t="shared" si="27"/>
        <v>-2.2391959457172136E-2</v>
      </c>
      <c r="AX90" s="62">
        <f t="shared" si="38"/>
        <v>-0.98750585779704558</v>
      </c>
      <c r="AY90" s="62">
        <f t="shared" si="39"/>
        <v>6.4928700685289238</v>
      </c>
      <c r="AZ90" s="62">
        <f t="shared" si="20"/>
        <v>0.55380080016845656</v>
      </c>
      <c r="BA90" s="62">
        <f t="shared" si="21"/>
        <v>0.12402611076016004</v>
      </c>
      <c r="BB90" s="62">
        <f t="shared" si="37"/>
        <v>-6.4398235585224443E-3</v>
      </c>
      <c r="BD90" s="62">
        <f t="shared" si="33"/>
        <v>0.58599999999999997</v>
      </c>
    </row>
    <row r="91" spans="1:56">
      <c r="A91" s="4">
        <v>1958</v>
      </c>
      <c r="B91" s="4">
        <v>1</v>
      </c>
      <c r="C91" s="61">
        <v>174882</v>
      </c>
      <c r="D91" s="4">
        <v>482</v>
      </c>
      <c r="F91" s="5">
        <v>61.4</v>
      </c>
      <c r="G91" s="61">
        <v>39.5</v>
      </c>
      <c r="H91" s="61"/>
      <c r="I91" s="61">
        <v>0.19544043669057048</v>
      </c>
      <c r="J91" s="61">
        <v>22.8</v>
      </c>
      <c r="K91">
        <v>81.900000000000006</v>
      </c>
      <c r="L91">
        <v>32.6</v>
      </c>
      <c r="M91" s="4">
        <v>82.405000000000001</v>
      </c>
      <c r="N91" s="61">
        <v>94.7</v>
      </c>
      <c r="O91" s="61">
        <v>79.635999999999996</v>
      </c>
      <c r="P91" s="61">
        <v>20.55</v>
      </c>
      <c r="Q91" s="4">
        <v>20.024999999999999</v>
      </c>
      <c r="R91" s="61">
        <v>34.507014603603167</v>
      </c>
      <c r="S91" s="62">
        <f t="shared" si="28"/>
        <v>18.063355410444334</v>
      </c>
      <c r="T91" s="61">
        <v>23.357137066852427</v>
      </c>
      <c r="U91" s="21">
        <v>16.995999999999999</v>
      </c>
      <c r="V91">
        <v>23.599</v>
      </c>
      <c r="W91">
        <v>10.195</v>
      </c>
      <c r="X91">
        <v>18.001000000000001</v>
      </c>
      <c r="Y91">
        <v>25.33</v>
      </c>
      <c r="Z91">
        <v>18.263000000000002</v>
      </c>
      <c r="AA91" s="22">
        <v>63043</v>
      </c>
      <c r="AB91" s="23">
        <v>109975</v>
      </c>
      <c r="AC91" s="25">
        <v>265.10000000000002</v>
      </c>
      <c r="AD91" s="24">
        <v>62.4</v>
      </c>
      <c r="AE91" s="61">
        <v>1.57</v>
      </c>
      <c r="AF91" s="30"/>
      <c r="AG91" s="33">
        <v>0.59</v>
      </c>
      <c r="AH91" s="63" t="str">
        <f t="shared" si="34"/>
        <v/>
      </c>
      <c r="AI91" s="78">
        <f t="shared" si="17"/>
        <v>0.61399999999999999</v>
      </c>
      <c r="AJ91" s="62" t="str">
        <f t="shared" si="29"/>
        <v/>
      </c>
      <c r="AK91" s="61">
        <f t="shared" si="35"/>
        <v>0.19544043669057048</v>
      </c>
      <c r="AL91" s="61">
        <f t="shared" si="18"/>
        <v>0.16991701244813279</v>
      </c>
      <c r="AM91" s="61">
        <f t="shared" si="19"/>
        <v>6.7634854771784242E-2</v>
      </c>
      <c r="AN91" s="62">
        <f t="shared" si="30"/>
        <v>0.16521991701244812</v>
      </c>
      <c r="AO91" s="62">
        <f t="shared" si="31"/>
        <v>4.2634854771784234E-2</v>
      </c>
      <c r="AP91" s="62">
        <f t="shared" si="32"/>
        <v>4.1545643153526969E-2</v>
      </c>
      <c r="AQ91" s="62">
        <f t="shared" si="36"/>
        <v>1.0892116182572645E-3</v>
      </c>
      <c r="AR91" s="61">
        <f t="shared" si="22"/>
        <v>-1.5735554234087774E-3</v>
      </c>
      <c r="AS91" s="62">
        <f t="shared" si="23"/>
        <v>-2.4932468610026397E-2</v>
      </c>
      <c r="AT91" s="62">
        <f t="shared" si="24"/>
        <v>1.6096888312222779E-2</v>
      </c>
      <c r="AU91" s="62">
        <f t="shared" si="25"/>
        <v>-2.3012808934783614E-2</v>
      </c>
      <c r="AV91" s="62">
        <f t="shared" si="26"/>
        <v>-3.5020830477069942E-2</v>
      </c>
      <c r="AW91" s="62">
        <f t="shared" si="27"/>
        <v>-6.7247620921946763E-2</v>
      </c>
      <c r="AX91" s="62">
        <f t="shared" si="38"/>
        <v>-1.0202944275265755</v>
      </c>
      <c r="AY91" s="62">
        <f t="shared" si="39"/>
        <v>6.4438968854405463</v>
      </c>
      <c r="AZ91" s="62">
        <f t="shared" si="20"/>
        <v>0.55000000000000004</v>
      </c>
      <c r="BA91" s="62">
        <f t="shared" si="21"/>
        <v>0.12946058091286305</v>
      </c>
      <c r="BB91" s="62">
        <f t="shared" si="37"/>
        <v>6.2522771527360639E-3</v>
      </c>
      <c r="BD91" s="62">
        <f t="shared" si="33"/>
        <v>0.59</v>
      </c>
    </row>
    <row r="92" spans="1:56">
      <c r="A92" s="4">
        <v>1959</v>
      </c>
      <c r="B92" s="4">
        <v>1</v>
      </c>
      <c r="C92" s="61">
        <v>177830</v>
      </c>
      <c r="D92" s="4">
        <v>522.5</v>
      </c>
      <c r="F92" s="5">
        <v>60.8</v>
      </c>
      <c r="G92" s="61">
        <v>44.9</v>
      </c>
      <c r="H92" s="61"/>
      <c r="I92" s="61">
        <v>0.20513200098692327</v>
      </c>
      <c r="J92" s="61">
        <v>28.6</v>
      </c>
      <c r="K92">
        <v>83</v>
      </c>
      <c r="L92">
        <v>35.9</v>
      </c>
      <c r="M92" s="4">
        <v>92.097999999999999</v>
      </c>
      <c r="N92" s="61">
        <v>106.2</v>
      </c>
      <c r="O92" s="61">
        <v>79.248999999999995</v>
      </c>
      <c r="P92" s="61">
        <v>22.75</v>
      </c>
      <c r="Q92" s="4">
        <v>22.324999999999999</v>
      </c>
      <c r="R92" s="61">
        <v>36.379233658338329</v>
      </c>
      <c r="S92" s="62">
        <f t="shared" si="28"/>
        <v>18.265501800125207</v>
      </c>
      <c r="T92" s="61">
        <v>23.573798826055764</v>
      </c>
      <c r="U92" s="21">
        <v>17.251000000000001</v>
      </c>
      <c r="V92">
        <v>23.902000000000001</v>
      </c>
      <c r="W92">
        <v>10.339</v>
      </c>
      <c r="X92">
        <v>18.178999999999998</v>
      </c>
      <c r="Y92">
        <v>25.381</v>
      </c>
      <c r="Z92">
        <v>18.428000000000001</v>
      </c>
      <c r="AA92" s="22">
        <v>64628.5</v>
      </c>
      <c r="AB92" s="23">
        <v>113443</v>
      </c>
      <c r="AC92" s="25">
        <v>286.3</v>
      </c>
      <c r="AD92" s="24">
        <v>65.400000000000006</v>
      </c>
      <c r="AE92" s="61">
        <v>3.3</v>
      </c>
      <c r="AF92" s="30"/>
      <c r="AG92" s="33">
        <v>0.56899999999999995</v>
      </c>
      <c r="AH92" s="63" t="str">
        <f t="shared" si="34"/>
        <v/>
      </c>
      <c r="AI92" s="78">
        <f t="shared" si="17"/>
        <v>0.60799999999999998</v>
      </c>
      <c r="AJ92" s="62" t="str">
        <f t="shared" si="29"/>
        <v/>
      </c>
      <c r="AK92" s="61">
        <f t="shared" si="35"/>
        <v>0.20513200098692327</v>
      </c>
      <c r="AL92" s="61">
        <f t="shared" si="18"/>
        <v>0.15885167464114833</v>
      </c>
      <c r="AM92" s="61">
        <f t="shared" si="19"/>
        <v>6.8708133971291857E-2</v>
      </c>
      <c r="AN92" s="62">
        <f t="shared" si="30"/>
        <v>0.15167272727272726</v>
      </c>
      <c r="AO92" s="62">
        <f t="shared" si="31"/>
        <v>4.3540669856459331E-2</v>
      </c>
      <c r="AP92" s="62">
        <f t="shared" si="32"/>
        <v>4.2727272727272725E-2</v>
      </c>
      <c r="AQ92" s="62">
        <f t="shared" si="36"/>
        <v>8.1339712918660628E-4</v>
      </c>
      <c r="AR92" s="61">
        <f t="shared" si="22"/>
        <v>3.7632804876966048E-3</v>
      </c>
      <c r="AS92" s="62">
        <f t="shared" si="23"/>
        <v>1.6289891208910161E-3</v>
      </c>
      <c r="AT92" s="62">
        <f t="shared" si="24"/>
        <v>2.896938506791838E-3</v>
      </c>
      <c r="AU92" s="62">
        <f t="shared" si="25"/>
        <v>-1.2890402439886695E-3</v>
      </c>
      <c r="AV92" s="62">
        <f t="shared" si="26"/>
        <v>-9.1174114716600502E-3</v>
      </c>
      <c r="AW92" s="62">
        <f t="shared" si="27"/>
        <v>-2.1347182075799618E-3</v>
      </c>
      <c r="AX92" s="62">
        <f t="shared" si="38"/>
        <v>-1.0121725477861503</v>
      </c>
      <c r="AY92" s="62">
        <f t="shared" si="39"/>
        <v>6.45822774935887</v>
      </c>
      <c r="AZ92" s="62">
        <f t="shared" si="20"/>
        <v>0.5479425837320574</v>
      </c>
      <c r="BA92" s="62">
        <f t="shared" si="21"/>
        <v>0.12516746411483254</v>
      </c>
      <c r="BB92" s="62">
        <f t="shared" si="37"/>
        <v>4.5711899286543511E-3</v>
      </c>
      <c r="BD92" s="62">
        <f t="shared" si="33"/>
        <v>0.56899999999999995</v>
      </c>
    </row>
    <row r="93" spans="1:56">
      <c r="A93" s="4">
        <v>1960</v>
      </c>
      <c r="B93" s="4">
        <v>1</v>
      </c>
      <c r="C93" s="61">
        <v>180671</v>
      </c>
      <c r="D93" s="4">
        <v>543.29999999999995</v>
      </c>
      <c r="F93" s="5">
        <v>61</v>
      </c>
      <c r="G93" s="61">
        <v>45.6</v>
      </c>
      <c r="H93" s="61"/>
      <c r="I93" s="61">
        <v>0.19749275844057171</v>
      </c>
      <c r="J93" s="61">
        <v>26.9</v>
      </c>
      <c r="K93">
        <v>85</v>
      </c>
      <c r="L93">
        <v>36</v>
      </c>
      <c r="M93" s="4">
        <v>92.191000000000003</v>
      </c>
      <c r="N93" s="61">
        <v>112.5</v>
      </c>
      <c r="O93" s="61">
        <v>92.492000000000004</v>
      </c>
      <c r="P93" s="61">
        <v>27.024999999999999</v>
      </c>
      <c r="Q93" s="4">
        <v>22.85</v>
      </c>
      <c r="R93" s="61">
        <v>36.699133785765923</v>
      </c>
      <c r="S93" s="62">
        <f t="shared" si="28"/>
        <v>18.531020259807281</v>
      </c>
      <c r="T93" s="61">
        <v>23.929746163245095</v>
      </c>
      <c r="U93" s="21">
        <v>17.535</v>
      </c>
      <c r="V93">
        <v>24.04</v>
      </c>
      <c r="W93">
        <v>10.523999999999999</v>
      </c>
      <c r="X93">
        <v>18.132999999999999</v>
      </c>
      <c r="Y93">
        <v>25.741</v>
      </c>
      <c r="Z93">
        <v>18.603000000000002</v>
      </c>
      <c r="AA93" s="22">
        <v>65784.5</v>
      </c>
      <c r="AB93" s="23">
        <v>115018</v>
      </c>
      <c r="AC93" s="25">
        <v>301.89999999999998</v>
      </c>
      <c r="AD93" s="24">
        <v>67.900000000000006</v>
      </c>
      <c r="AE93" s="61">
        <v>3.22</v>
      </c>
      <c r="AF93" s="30"/>
      <c r="AG93" s="33">
        <v>0.54300000000000004</v>
      </c>
      <c r="AH93" s="63" t="str">
        <f t="shared" si="34"/>
        <v/>
      </c>
      <c r="AI93" s="78">
        <f t="shared" si="17"/>
        <v>0.61</v>
      </c>
      <c r="AJ93" s="62" t="str">
        <f t="shared" si="29"/>
        <v/>
      </c>
      <c r="AK93" s="61">
        <f t="shared" si="35"/>
        <v>0.19749275844057171</v>
      </c>
      <c r="AL93" s="61">
        <f t="shared" si="18"/>
        <v>0.15645131603165841</v>
      </c>
      <c r="AM93" s="61">
        <f t="shared" si="19"/>
        <v>6.6261733848702375E-2</v>
      </c>
      <c r="AN93" s="62">
        <f t="shared" si="30"/>
        <v>0.17024111908706058</v>
      </c>
      <c r="AO93" s="62">
        <f t="shared" si="31"/>
        <v>4.9742315479477273E-2</v>
      </c>
      <c r="AP93" s="62">
        <f t="shared" si="32"/>
        <v>4.2057794956745817E-2</v>
      </c>
      <c r="AQ93" s="62">
        <f t="shared" si="36"/>
        <v>7.6845205227314556E-3</v>
      </c>
      <c r="AR93" s="61">
        <f t="shared" si="22"/>
        <v>1.8968052928709578E-3</v>
      </c>
      <c r="AS93" s="62">
        <f t="shared" si="23"/>
        <v>-8.6749932653456575E-3</v>
      </c>
      <c r="AT93" s="62">
        <f t="shared" si="24"/>
        <v>3.303245085826855E-3</v>
      </c>
      <c r="AU93" s="62">
        <f t="shared" si="25"/>
        <v>-1.6965564551699348E-2</v>
      </c>
      <c r="AV93" s="62">
        <f t="shared" si="26"/>
        <v>-3.4777664874514723E-4</v>
      </c>
      <c r="AW93" s="62">
        <f t="shared" si="27"/>
        <v>-4.9803545254830956E-3</v>
      </c>
      <c r="AX93" s="62">
        <f t="shared" si="38"/>
        <v>-1.0102934494516653</v>
      </c>
      <c r="AY93" s="62">
        <f t="shared" si="39"/>
        <v>6.4561662191125206</v>
      </c>
      <c r="AZ93" s="62">
        <f t="shared" si="20"/>
        <v>0.55567826247009022</v>
      </c>
      <c r="BA93" s="62">
        <f t="shared" si="21"/>
        <v>0.12497699245352478</v>
      </c>
      <c r="BB93" s="62">
        <f t="shared" si="37"/>
        <v>1.8568034512336781E-2</v>
      </c>
      <c r="BD93" s="62">
        <f t="shared" si="33"/>
        <v>0.54300000000000004</v>
      </c>
    </row>
    <row r="94" spans="1:56">
      <c r="A94" s="4">
        <v>1961</v>
      </c>
      <c r="B94" s="4">
        <v>1</v>
      </c>
      <c r="C94" s="61">
        <v>183691</v>
      </c>
      <c r="D94" s="4">
        <v>563.29999999999995</v>
      </c>
      <c r="F94" s="5">
        <v>60.7</v>
      </c>
      <c r="G94" s="61">
        <v>44.2</v>
      </c>
      <c r="H94" s="61"/>
      <c r="I94" s="61">
        <v>0.19553944288926622</v>
      </c>
      <c r="J94" s="61">
        <v>27</v>
      </c>
      <c r="K94">
        <v>89.9</v>
      </c>
      <c r="L94">
        <v>39.9</v>
      </c>
      <c r="M94" s="4">
        <v>97.722999999999999</v>
      </c>
      <c r="N94" s="61">
        <v>116.4</v>
      </c>
      <c r="O94" s="61">
        <v>94.388000000000005</v>
      </c>
      <c r="P94" s="61">
        <v>27.6</v>
      </c>
      <c r="Q94" s="4">
        <v>22.7</v>
      </c>
      <c r="R94" s="61">
        <v>36.939719832013125</v>
      </c>
      <c r="S94" s="62">
        <f t="shared" si="28"/>
        <v>18.774231270956722</v>
      </c>
      <c r="T94" s="61">
        <v>24.18702936111319</v>
      </c>
      <c r="U94" s="21">
        <v>17.719000000000001</v>
      </c>
      <c r="V94">
        <v>23.992000000000001</v>
      </c>
      <c r="W94">
        <v>10.773</v>
      </c>
      <c r="X94">
        <v>18.25</v>
      </c>
      <c r="Y94">
        <v>26.132999999999999</v>
      </c>
      <c r="Z94">
        <v>18.603000000000002</v>
      </c>
      <c r="AA94" s="22">
        <v>65744.25</v>
      </c>
      <c r="AB94" s="23">
        <v>114867</v>
      </c>
      <c r="AC94" s="25">
        <v>311.10000000000002</v>
      </c>
      <c r="AD94" s="24">
        <v>70.599999999999994</v>
      </c>
      <c r="AE94" s="61">
        <v>1.96</v>
      </c>
      <c r="AF94" s="30"/>
      <c r="AG94" s="33">
        <v>0.53400000000000003</v>
      </c>
      <c r="AH94" s="63" t="str">
        <f t="shared" si="34"/>
        <v/>
      </c>
      <c r="AI94" s="78">
        <f t="shared" ref="AI94:AI125" si="40">F94/100</f>
        <v>0.60699999999999998</v>
      </c>
      <c r="AJ94" s="62" t="str">
        <f t="shared" si="29"/>
        <v/>
      </c>
      <c r="AK94" s="61">
        <f t="shared" si="35"/>
        <v>0.19553944288926622</v>
      </c>
      <c r="AL94" s="61">
        <f t="shared" ref="AL94:AL125" si="41">K94/D94</f>
        <v>0.1595952423220309</v>
      </c>
      <c r="AM94" s="61">
        <f t="shared" ref="AM94:AM125" si="42">L94/D94</f>
        <v>7.0832593644594363E-2</v>
      </c>
      <c r="AN94" s="62">
        <f t="shared" si="30"/>
        <v>0.16756257766731761</v>
      </c>
      <c r="AO94" s="62">
        <f t="shared" si="31"/>
        <v>4.8996982069944975E-2</v>
      </c>
      <c r="AP94" s="62">
        <f t="shared" si="32"/>
        <v>4.0298242499556186E-2</v>
      </c>
      <c r="AQ94" s="62">
        <f t="shared" si="36"/>
        <v>8.6987395703887888E-3</v>
      </c>
      <c r="AR94" s="61">
        <f t="shared" si="22"/>
        <v>-2.6005272642577321E-3</v>
      </c>
      <c r="AS94" s="62">
        <f t="shared" si="23"/>
        <v>-1.5037822068347384E-2</v>
      </c>
      <c r="AT94" s="62">
        <f t="shared" si="24"/>
        <v>1.0345486885960663E-2</v>
      </c>
      <c r="AU94" s="62">
        <f t="shared" si="25"/>
        <v>-6.6075564914365855E-3</v>
      </c>
      <c r="AV94" s="62">
        <f t="shared" si="26"/>
        <v>2.0746782046284656E-3</v>
      </c>
      <c r="AW94" s="62">
        <f t="shared" si="27"/>
        <v>-1.3039153848048568E-2</v>
      </c>
      <c r="AX94" s="62">
        <f t="shared" si="38"/>
        <v>-1.0274827833354425</v>
      </c>
      <c r="AY94" s="62">
        <f t="shared" si="39"/>
        <v>6.4382752182212668</v>
      </c>
      <c r="AZ94" s="62">
        <f t="shared" ref="AZ94:AZ125" si="43">AC94/D94</f>
        <v>0.55228120007101023</v>
      </c>
      <c r="BA94" s="62">
        <f t="shared" ref="BA94:BA125" si="44">AD94/D94</f>
        <v>0.1253328599325404</v>
      </c>
      <c r="BB94" s="62">
        <f t="shared" si="37"/>
        <v>1.9160846151951391E-2</v>
      </c>
      <c r="BD94" s="62">
        <f t="shared" si="33"/>
        <v>0.53400000000000003</v>
      </c>
    </row>
    <row r="95" spans="1:56">
      <c r="A95" s="4">
        <v>1962</v>
      </c>
      <c r="B95" s="4">
        <v>1</v>
      </c>
      <c r="C95" s="61">
        <v>186538</v>
      </c>
      <c r="D95" s="4">
        <v>605.1</v>
      </c>
      <c r="F95" s="5">
        <v>60</v>
      </c>
      <c r="G95" s="61">
        <v>49.5</v>
      </c>
      <c r="H95" s="61"/>
      <c r="I95" s="61">
        <v>0.19687526679757536</v>
      </c>
      <c r="J95" s="61">
        <v>29.6</v>
      </c>
      <c r="K95">
        <v>98.3</v>
      </c>
      <c r="L95">
        <v>42.6</v>
      </c>
      <c r="M95" s="4">
        <v>106.821</v>
      </c>
      <c r="N95" s="61">
        <v>125.3</v>
      </c>
      <c r="O95" s="61">
        <v>99.676000000000002</v>
      </c>
      <c r="P95" s="61">
        <v>29.1</v>
      </c>
      <c r="Q95" s="4">
        <v>24.975000000000001</v>
      </c>
      <c r="R95" s="61">
        <v>38.606739122873883</v>
      </c>
      <c r="S95" s="62">
        <f t="shared" si="28"/>
        <v>19.002056441926662</v>
      </c>
      <c r="T95" s="61">
        <v>24.456979686408857</v>
      </c>
      <c r="U95" s="21">
        <v>17.928000000000001</v>
      </c>
      <c r="V95">
        <v>24.018000000000001</v>
      </c>
      <c r="W95">
        <v>11.007</v>
      </c>
      <c r="X95">
        <v>18.497</v>
      </c>
      <c r="Y95">
        <v>26.196000000000002</v>
      </c>
      <c r="Z95">
        <v>18.384</v>
      </c>
      <c r="AA95" s="22">
        <v>66701.666666666672</v>
      </c>
      <c r="AB95" s="23">
        <v>118286</v>
      </c>
      <c r="AC95" s="25">
        <v>332.9</v>
      </c>
      <c r="AD95" s="24">
        <v>74.099999999999994</v>
      </c>
      <c r="AE95" s="61">
        <v>2.68</v>
      </c>
      <c r="AF95" s="30"/>
      <c r="AG95" s="33">
        <v>0.51600000000000001</v>
      </c>
      <c r="AH95" s="63" t="str">
        <f t="shared" si="34"/>
        <v/>
      </c>
      <c r="AI95" s="78">
        <f t="shared" si="40"/>
        <v>0.6</v>
      </c>
      <c r="AJ95" s="62" t="str">
        <f t="shared" si="29"/>
        <v/>
      </c>
      <c r="AK95" s="61">
        <f t="shared" si="35"/>
        <v>0.19687526679757536</v>
      </c>
      <c r="AL95" s="61">
        <f t="shared" si="41"/>
        <v>0.16245248719219962</v>
      </c>
      <c r="AM95" s="61">
        <f t="shared" si="42"/>
        <v>7.0401586514625678E-2</v>
      </c>
      <c r="AN95" s="62">
        <f t="shared" si="30"/>
        <v>0.16472649148901009</v>
      </c>
      <c r="AO95" s="62">
        <f t="shared" si="31"/>
        <v>4.80912245909767E-2</v>
      </c>
      <c r="AP95" s="62">
        <f t="shared" si="32"/>
        <v>4.1274169558750622E-2</v>
      </c>
      <c r="AQ95" s="62">
        <f t="shared" si="36"/>
        <v>6.8170550322260784E-3</v>
      </c>
      <c r="AR95" s="61">
        <f t="shared" ref="AR95:AR126" si="45">LN((U95/U94)/(S95/S94))</f>
        <v>-3.3572825047055855E-4</v>
      </c>
      <c r="AS95" s="62">
        <f t="shared" ref="AS95:AS126" si="46">LN((V95/V94)/(S95/S94))</f>
        <v>-1.0978846781380589E-2</v>
      </c>
      <c r="AT95" s="62">
        <f t="shared" ref="AT95:AT126" si="47">LN((W95/W94)/(S95/S94))</f>
        <v>9.4264755560350705E-3</v>
      </c>
      <c r="AU95" s="62">
        <f t="shared" ref="AU95:AU126" si="48">LN((X95/X94)/(S95/S94))</f>
        <v>1.3815221707472699E-3</v>
      </c>
      <c r="AV95" s="62">
        <f t="shared" ref="AV95:AV126" si="49">LN((Y95/Y94)/(S95/S94))</f>
        <v>-9.6541107222215313E-3</v>
      </c>
      <c r="AW95" s="62">
        <f t="shared" ref="AW95:AW126" si="50">LN((Z95/Z94)/(S95/S94))</f>
        <v>-2.3904091502614969E-2</v>
      </c>
      <c r="AX95" s="62">
        <f t="shared" si="38"/>
        <v>-1.0284050315645392</v>
      </c>
      <c r="AY95" s="62">
        <f t="shared" si="39"/>
        <v>6.4522257280879218</v>
      </c>
      <c r="AZ95" s="62">
        <f t="shared" si="43"/>
        <v>0.55015699884316638</v>
      </c>
      <c r="BA95" s="62">
        <f t="shared" si="44"/>
        <v>0.12245909766980663</v>
      </c>
      <c r="BB95" s="62">
        <f t="shared" si="37"/>
        <v>7.538045426835855E-3</v>
      </c>
      <c r="BD95" s="62">
        <f t="shared" si="33"/>
        <v>0.51600000000000001</v>
      </c>
    </row>
    <row r="96" spans="1:56">
      <c r="A96" s="4">
        <v>1963</v>
      </c>
      <c r="B96" s="4">
        <v>1</v>
      </c>
      <c r="C96" s="61">
        <v>189242</v>
      </c>
      <c r="D96" s="4">
        <v>638.6</v>
      </c>
      <c r="F96" s="5">
        <v>59.9</v>
      </c>
      <c r="G96" s="61">
        <v>54.2</v>
      </c>
      <c r="H96" s="61"/>
      <c r="I96" s="61">
        <v>0.19711869208045002</v>
      </c>
      <c r="J96" s="61">
        <v>32.9</v>
      </c>
      <c r="K96">
        <v>103.4</v>
      </c>
      <c r="L96">
        <v>44.4</v>
      </c>
      <c r="M96" s="4">
        <v>111.316</v>
      </c>
      <c r="N96" s="61">
        <v>133.5</v>
      </c>
      <c r="O96" s="61">
        <v>106.56</v>
      </c>
      <c r="P96" s="61">
        <v>31.074999999999999</v>
      </c>
      <c r="Q96" s="4">
        <v>26.15</v>
      </c>
      <c r="R96" s="61">
        <v>39.736151301938811</v>
      </c>
      <c r="S96" s="62">
        <f t="shared" si="28"/>
        <v>19.20567043449849</v>
      </c>
      <c r="T96" s="61">
        <v>24.753912366541929</v>
      </c>
      <c r="U96" s="21">
        <v>18.137</v>
      </c>
      <c r="V96">
        <v>23.954000000000001</v>
      </c>
      <c r="W96">
        <v>11.347</v>
      </c>
      <c r="X96">
        <v>18.666</v>
      </c>
      <c r="Y96">
        <v>26.138999999999999</v>
      </c>
      <c r="Z96">
        <v>18.739999999999998</v>
      </c>
      <c r="AA96" s="22">
        <v>67759.5</v>
      </c>
      <c r="AB96" s="23">
        <v>120243</v>
      </c>
      <c r="AC96" s="25">
        <v>351.2</v>
      </c>
      <c r="AD96" s="24">
        <v>78</v>
      </c>
      <c r="AE96" s="61">
        <v>3.18</v>
      </c>
      <c r="AF96" s="30"/>
      <c r="AG96" s="33">
        <v>0.501</v>
      </c>
      <c r="AH96" s="63" t="str">
        <f t="shared" si="34"/>
        <v/>
      </c>
      <c r="AI96" s="78">
        <f t="shared" si="40"/>
        <v>0.59899999999999998</v>
      </c>
      <c r="AJ96" s="62" t="str">
        <f t="shared" si="29"/>
        <v/>
      </c>
      <c r="AK96" s="61">
        <f t="shared" si="35"/>
        <v>0.19711869208045002</v>
      </c>
      <c r="AL96" s="61">
        <f t="shared" si="41"/>
        <v>0.16191669276542436</v>
      </c>
      <c r="AM96" s="61">
        <f t="shared" si="42"/>
        <v>6.952709051049169E-2</v>
      </c>
      <c r="AN96" s="62">
        <f t="shared" si="30"/>
        <v>0.16686501722518007</v>
      </c>
      <c r="AO96" s="62">
        <f t="shared" si="31"/>
        <v>4.8661133730034445E-2</v>
      </c>
      <c r="AP96" s="62">
        <f t="shared" si="32"/>
        <v>4.0948950829940489E-2</v>
      </c>
      <c r="AQ96" s="62">
        <f t="shared" si="36"/>
        <v>7.7121829000939557E-3</v>
      </c>
      <c r="AR96" s="61">
        <f t="shared" si="45"/>
        <v>9.3195067083034567E-4</v>
      </c>
      <c r="AS96" s="62">
        <f t="shared" si="46"/>
        <v>-1.3326588179006621E-2</v>
      </c>
      <c r="AT96" s="62">
        <f t="shared" si="47"/>
        <v>1.9763594301767409E-2</v>
      </c>
      <c r="AU96" s="62">
        <f t="shared" si="48"/>
        <v>-1.5632330946870638E-3</v>
      </c>
      <c r="AV96" s="62">
        <f t="shared" si="49"/>
        <v>-1.283663890437782E-2</v>
      </c>
      <c r="AW96" s="62">
        <f t="shared" si="50"/>
        <v>8.5211922380461543E-3</v>
      </c>
      <c r="AX96" s="62">
        <f t="shared" si="38"/>
        <v>-1.027061947965328</v>
      </c>
      <c r="AY96" s="62">
        <f t="shared" si="39"/>
        <v>6.4542433549181579</v>
      </c>
      <c r="AZ96" s="62">
        <f t="shared" si="43"/>
        <v>0.54995302223614151</v>
      </c>
      <c r="BA96" s="62">
        <f t="shared" si="44"/>
        <v>0.12214218603194488</v>
      </c>
      <c r="BB96" s="62">
        <f t="shared" si="37"/>
        <v>1.6141636534169904E-2</v>
      </c>
      <c r="BD96" s="62">
        <f t="shared" si="33"/>
        <v>0.501</v>
      </c>
    </row>
    <row r="97" spans="1:56">
      <c r="A97" s="4">
        <v>1964</v>
      </c>
      <c r="B97" s="4">
        <v>1</v>
      </c>
      <c r="C97" s="61">
        <v>191889</v>
      </c>
      <c r="D97" s="4">
        <v>685.8</v>
      </c>
      <c r="F97" s="5">
        <v>60</v>
      </c>
      <c r="G97" s="61">
        <v>59.6</v>
      </c>
      <c r="H97" s="61"/>
      <c r="I97" s="61">
        <v>0.19871167030814435</v>
      </c>
      <c r="J97" s="61">
        <v>35.1</v>
      </c>
      <c r="K97">
        <v>109.1</v>
      </c>
      <c r="L97">
        <v>46.4</v>
      </c>
      <c r="M97" s="4">
        <v>118.52800000000001</v>
      </c>
      <c r="N97" s="61">
        <v>135.9</v>
      </c>
      <c r="O97" s="61">
        <v>112.613</v>
      </c>
      <c r="P97" s="61">
        <v>35</v>
      </c>
      <c r="Q97" s="4">
        <v>28.1</v>
      </c>
      <c r="R97" s="61">
        <v>41.488687441867135</v>
      </c>
      <c r="S97" s="62">
        <f t="shared" si="28"/>
        <v>19.481464146601567</v>
      </c>
      <c r="T97" s="61">
        <v>25.077848530999344</v>
      </c>
      <c r="U97" s="21">
        <v>18.402999999999999</v>
      </c>
      <c r="V97">
        <v>24.11</v>
      </c>
      <c r="W97">
        <v>11.727</v>
      </c>
      <c r="X97">
        <v>18.835000000000001</v>
      </c>
      <c r="Y97">
        <v>26.353000000000002</v>
      </c>
      <c r="Z97">
        <v>19.135999999999999</v>
      </c>
      <c r="AA97" s="22">
        <v>69301.416666666672</v>
      </c>
      <c r="AB97" s="23">
        <v>123020</v>
      </c>
      <c r="AC97" s="25">
        <v>376.8</v>
      </c>
      <c r="AD97" s="24">
        <v>82.4</v>
      </c>
      <c r="AE97" s="61">
        <v>3.5</v>
      </c>
      <c r="AF97" s="30"/>
      <c r="AG97" s="33">
        <v>0.47699999999999998</v>
      </c>
      <c r="AH97" s="63" t="str">
        <f t="shared" si="34"/>
        <v/>
      </c>
      <c r="AI97" s="78">
        <f t="shared" si="40"/>
        <v>0.6</v>
      </c>
      <c r="AJ97" s="62" t="str">
        <f t="shared" si="29"/>
        <v/>
      </c>
      <c r="AK97" s="61">
        <f t="shared" si="35"/>
        <v>0.19871167030814435</v>
      </c>
      <c r="AL97" s="61">
        <f t="shared" si="41"/>
        <v>0.15908428113152523</v>
      </c>
      <c r="AM97" s="61">
        <f t="shared" si="42"/>
        <v>6.7658209390492857E-2</v>
      </c>
      <c r="AN97" s="62">
        <f t="shared" si="30"/>
        <v>0.16420676582093907</v>
      </c>
      <c r="AO97" s="62">
        <f t="shared" si="31"/>
        <v>5.1035287255759697E-2</v>
      </c>
      <c r="AP97" s="62">
        <f t="shared" si="32"/>
        <v>4.097404491105279E-2</v>
      </c>
      <c r="AQ97" s="62">
        <f t="shared" si="36"/>
        <v>1.0061242344706907E-2</v>
      </c>
      <c r="AR97" s="61">
        <f t="shared" si="45"/>
        <v>3.0175780904438172E-4</v>
      </c>
      <c r="AS97" s="62">
        <f t="shared" si="46"/>
        <v>-7.7665186909620021E-3</v>
      </c>
      <c r="AT97" s="62">
        <f t="shared" si="47"/>
        <v>1.8682597311348675E-2</v>
      </c>
      <c r="AU97" s="62">
        <f t="shared" si="48"/>
        <v>-5.2447323582772189E-3</v>
      </c>
      <c r="AV97" s="62">
        <f t="shared" si="49"/>
        <v>-6.1042177768510742E-3</v>
      </c>
      <c r="AW97" s="62">
        <f t="shared" si="50"/>
        <v>6.6532145992185465E-3</v>
      </c>
      <c r="AX97" s="62">
        <f t="shared" si="38"/>
        <v>-1.0184517313417325</v>
      </c>
      <c r="AY97" s="62">
        <f t="shared" si="39"/>
        <v>6.4631851429132716</v>
      </c>
      <c r="AZ97" s="62">
        <f t="shared" si="43"/>
        <v>0.54943132108486448</v>
      </c>
      <c r="BA97" s="62">
        <f t="shared" si="44"/>
        <v>0.12015164771070284</v>
      </c>
      <c r="BB97" s="62">
        <f t="shared" si="37"/>
        <v>1.7542113641273366E-2</v>
      </c>
      <c r="BD97" s="62">
        <f t="shared" si="33"/>
        <v>0.47699999999999998</v>
      </c>
    </row>
    <row r="98" spans="1:56">
      <c r="A98" s="4">
        <v>1965</v>
      </c>
      <c r="B98" s="4">
        <v>1</v>
      </c>
      <c r="C98" s="61">
        <v>194303</v>
      </c>
      <c r="D98" s="4">
        <v>743.7</v>
      </c>
      <c r="F98" s="5">
        <v>59.6</v>
      </c>
      <c r="G98" s="61">
        <v>66.400000000000006</v>
      </c>
      <c r="H98" s="61"/>
      <c r="I98" s="61">
        <v>0.20100816965061707</v>
      </c>
      <c r="J98" s="61">
        <v>35.200000000000003</v>
      </c>
      <c r="K98">
        <v>117</v>
      </c>
      <c r="L98">
        <v>47.9</v>
      </c>
      <c r="M98" s="4">
        <v>118.22799999999999</v>
      </c>
      <c r="N98" s="61">
        <v>148.19999999999999</v>
      </c>
      <c r="O98" s="61">
        <v>116.81699999999999</v>
      </c>
      <c r="P98" s="61">
        <v>37.15</v>
      </c>
      <c r="Q98" s="4">
        <v>31.524999999999999</v>
      </c>
      <c r="R98" s="61">
        <v>43.63037100317672</v>
      </c>
      <c r="S98" s="62">
        <f t="shared" si="28"/>
        <v>19.839615784386005</v>
      </c>
      <c r="T98" s="61">
        <v>25.496265196361549</v>
      </c>
      <c r="U98" s="21">
        <v>18.669</v>
      </c>
      <c r="V98">
        <v>24.481000000000002</v>
      </c>
      <c r="W98">
        <v>12.119</v>
      </c>
      <c r="X98">
        <v>19.058</v>
      </c>
      <c r="Y98">
        <v>27.193000000000001</v>
      </c>
      <c r="Z98">
        <v>19.402000000000001</v>
      </c>
      <c r="AA98" s="22">
        <v>71070.333333333328</v>
      </c>
      <c r="AB98" s="23">
        <v>127648</v>
      </c>
      <c r="AC98" s="25">
        <v>406.3</v>
      </c>
      <c r="AD98" s="24">
        <v>88</v>
      </c>
      <c r="AE98" s="61">
        <v>4.07</v>
      </c>
      <c r="AF98" s="30"/>
      <c r="AG98" s="33">
        <v>0.45400000000000001</v>
      </c>
      <c r="AH98" s="63" t="str">
        <f t="shared" si="34"/>
        <v/>
      </c>
      <c r="AI98" s="78">
        <f t="shared" si="40"/>
        <v>0.59599999999999997</v>
      </c>
      <c r="AJ98" s="62" t="str">
        <f t="shared" si="29"/>
        <v/>
      </c>
      <c r="AK98" s="61">
        <f t="shared" si="35"/>
        <v>0.20100816965061707</v>
      </c>
      <c r="AL98" s="61">
        <f t="shared" si="41"/>
        <v>0.15732150060508268</v>
      </c>
      <c r="AM98" s="61">
        <f t="shared" si="42"/>
        <v>6.4407691273362905E-2</v>
      </c>
      <c r="AN98" s="62">
        <f t="shared" si="30"/>
        <v>0.15707543364259779</v>
      </c>
      <c r="AO98" s="62">
        <f t="shared" si="31"/>
        <v>4.9952938012639503E-2</v>
      </c>
      <c r="AP98" s="62">
        <f t="shared" si="32"/>
        <v>4.2389404329702833E-2</v>
      </c>
      <c r="AQ98" s="62">
        <f t="shared" si="36"/>
        <v>7.5635336829366698E-3</v>
      </c>
      <c r="AR98" s="61">
        <f t="shared" si="45"/>
        <v>-3.8665795909680139E-3</v>
      </c>
      <c r="AS98" s="62">
        <f t="shared" si="46"/>
        <v>-2.9466647531779561E-3</v>
      </c>
      <c r="AT98" s="62">
        <f t="shared" si="47"/>
        <v>1.4663314464321651E-2</v>
      </c>
      <c r="AU98" s="62">
        <f t="shared" si="48"/>
        <v>-6.4471592611091881E-3</v>
      </c>
      <c r="AV98" s="62">
        <f t="shared" si="49"/>
        <v>1.3160187697588289E-2</v>
      </c>
      <c r="AW98" s="62">
        <f t="shared" si="50"/>
        <v>-4.4125032722304915E-3</v>
      </c>
      <c r="AX98" s="62">
        <f t="shared" si="38"/>
        <v>-1.0057487992660383</v>
      </c>
      <c r="AY98" s="62">
        <f t="shared" si="39"/>
        <v>6.4876129583997617</v>
      </c>
      <c r="AZ98" s="62">
        <f t="shared" si="43"/>
        <v>0.54632244184482992</v>
      </c>
      <c r="BA98" s="62">
        <f t="shared" si="44"/>
        <v>0.11832728250638698</v>
      </c>
      <c r="BB98" s="62">
        <f t="shared" si="37"/>
        <v>1.6782720956898908E-2</v>
      </c>
      <c r="BD98" s="62">
        <f t="shared" si="33"/>
        <v>0.45400000000000001</v>
      </c>
    </row>
    <row r="99" spans="1:56">
      <c r="A99" s="4">
        <v>1966</v>
      </c>
      <c r="B99" s="4">
        <v>1</v>
      </c>
      <c r="C99" s="61">
        <v>196560</v>
      </c>
      <c r="D99" s="4">
        <v>815</v>
      </c>
      <c r="F99" s="5">
        <v>59</v>
      </c>
      <c r="G99" s="61">
        <v>71.7</v>
      </c>
      <c r="H99" s="61"/>
      <c r="I99" s="61">
        <v>0.1999238264512648</v>
      </c>
      <c r="J99" s="61">
        <v>33.4</v>
      </c>
      <c r="K99">
        <v>132.80000000000001</v>
      </c>
      <c r="L99">
        <v>53.6</v>
      </c>
      <c r="M99" s="4">
        <v>134.53200000000001</v>
      </c>
      <c r="N99" s="61">
        <v>161.80000000000001</v>
      </c>
      <c r="O99" s="61">
        <v>130.83500000000001</v>
      </c>
      <c r="P99" s="61">
        <v>40.924999999999997</v>
      </c>
      <c r="Q99" s="4">
        <v>37.049999999999997</v>
      </c>
      <c r="R99" s="61">
        <v>45.96769596473127</v>
      </c>
      <c r="S99" s="62">
        <f t="shared" ref="S99:S130" si="51">D99*1000000000/C99/1000/(R99/100*$D$138*1000000000/$C$138/1000)*100</f>
        <v>20.399222592859669</v>
      </c>
      <c r="T99" s="61">
        <v>26.258860074680957</v>
      </c>
      <c r="U99" s="21">
        <v>19.143000000000001</v>
      </c>
      <c r="V99">
        <v>24.984000000000002</v>
      </c>
      <c r="W99">
        <v>12.68</v>
      </c>
      <c r="X99">
        <v>19.513999999999999</v>
      </c>
      <c r="Y99">
        <v>28.018999999999998</v>
      </c>
      <c r="Z99">
        <v>19.853000000000002</v>
      </c>
      <c r="AA99" s="22">
        <v>72878</v>
      </c>
      <c r="AB99" s="23">
        <v>134003</v>
      </c>
      <c r="AC99" s="25">
        <v>450.3</v>
      </c>
      <c r="AD99" s="24">
        <v>95.3</v>
      </c>
      <c r="AE99" s="61">
        <v>5.1100000000000003</v>
      </c>
      <c r="AF99" s="30"/>
      <c r="AG99" s="33">
        <v>0.42</v>
      </c>
      <c r="AH99" s="63" t="str">
        <f t="shared" si="34"/>
        <v/>
      </c>
      <c r="AI99" s="78">
        <f t="shared" si="40"/>
        <v>0.59</v>
      </c>
      <c r="AJ99" s="62" t="str">
        <f t="shared" ref="AJ99:AJ130" si="52">IF(H99="","",H99/100)</f>
        <v/>
      </c>
      <c r="AK99" s="61">
        <f t="shared" si="35"/>
        <v>0.1999238264512648</v>
      </c>
      <c r="AL99" s="61">
        <f t="shared" si="41"/>
        <v>0.16294478527607364</v>
      </c>
      <c r="AM99" s="61">
        <f t="shared" si="42"/>
        <v>6.576687116564417E-2</v>
      </c>
      <c r="AN99" s="62">
        <f t="shared" ref="AN99:AN130" si="53">O99/D99</f>
        <v>0.16053374233128836</v>
      </c>
      <c r="AO99" s="62">
        <f t="shared" ref="AO99:AO130" si="54">P99/D99</f>
        <v>5.0214723926380364E-2</v>
      </c>
      <c r="AP99" s="62">
        <f t="shared" ref="AP99:AP130" si="55">Q99/D99</f>
        <v>4.5460122699386499E-2</v>
      </c>
      <c r="AQ99" s="62">
        <f t="shared" si="36"/>
        <v>4.7546012269938653E-3</v>
      </c>
      <c r="AR99" s="61">
        <f t="shared" si="45"/>
        <v>-2.7433366688941279E-3</v>
      </c>
      <c r="AS99" s="62">
        <f t="shared" si="46"/>
        <v>-7.4777424702485596E-3</v>
      </c>
      <c r="AT99" s="62">
        <f t="shared" si="47"/>
        <v>1.7435424054706352E-2</v>
      </c>
      <c r="AU99" s="62">
        <f t="shared" si="48"/>
        <v>-4.1708602082614491E-3</v>
      </c>
      <c r="AV99" s="62">
        <f t="shared" si="49"/>
        <v>2.1072082704342867E-3</v>
      </c>
      <c r="AW99" s="62">
        <f t="shared" si="50"/>
        <v>-4.8370802921731786E-3</v>
      </c>
      <c r="AX99" s="62">
        <f t="shared" si="38"/>
        <v>-0.99218091800879049</v>
      </c>
      <c r="AY99" s="62">
        <f t="shared" si="39"/>
        <v>6.5246497385292175</v>
      </c>
      <c r="AZ99" s="62">
        <f t="shared" si="43"/>
        <v>0.55251533742331294</v>
      </c>
      <c r="BA99" s="62">
        <f t="shared" si="44"/>
        <v>0.11693251533742331</v>
      </c>
      <c r="BB99" s="62">
        <f t="shared" si="37"/>
        <v>1.2883944031976839E-2</v>
      </c>
      <c r="BD99" s="62">
        <f t="shared" ref="BD99:BD131" si="56">IF(AG99="","",AG99)</f>
        <v>0.42</v>
      </c>
    </row>
    <row r="100" spans="1:56">
      <c r="A100" s="4">
        <v>1967</v>
      </c>
      <c r="B100" s="4">
        <v>1</v>
      </c>
      <c r="C100" s="61">
        <v>198712</v>
      </c>
      <c r="D100" s="4">
        <v>861.7</v>
      </c>
      <c r="F100" s="5">
        <v>58.9</v>
      </c>
      <c r="G100" s="61">
        <v>74</v>
      </c>
      <c r="H100" s="61"/>
      <c r="I100" s="61">
        <v>0.19424590065469396</v>
      </c>
      <c r="J100" s="61">
        <v>33.6</v>
      </c>
      <c r="K100">
        <v>150.4</v>
      </c>
      <c r="L100">
        <v>57.7</v>
      </c>
      <c r="M100" s="4">
        <v>157.464</v>
      </c>
      <c r="N100" s="61">
        <v>171.9</v>
      </c>
      <c r="O100" s="61">
        <v>148.822</v>
      </c>
      <c r="P100" s="61">
        <v>43.45</v>
      </c>
      <c r="Q100" s="4">
        <v>39.9</v>
      </c>
      <c r="R100" s="61">
        <v>46.62071523311652</v>
      </c>
      <c r="S100" s="62">
        <f t="shared" si="51"/>
        <v>21.035699314233046</v>
      </c>
      <c r="T100" s="61">
        <v>26.987711162338403</v>
      </c>
      <c r="U100" s="21">
        <v>19.625</v>
      </c>
      <c r="V100">
        <v>25.623000000000001</v>
      </c>
      <c r="W100">
        <v>13.180999999999999</v>
      </c>
      <c r="X100">
        <v>19.928999999999998</v>
      </c>
      <c r="Y100">
        <v>29.096</v>
      </c>
      <c r="Z100">
        <v>19.931000000000001</v>
      </c>
      <c r="AA100" s="22">
        <v>74375.833333333328</v>
      </c>
      <c r="AB100" s="23">
        <v>136203</v>
      </c>
      <c r="AC100" s="25">
        <v>482.9</v>
      </c>
      <c r="AD100" s="24">
        <v>103.5</v>
      </c>
      <c r="AE100" s="61">
        <v>4.22</v>
      </c>
      <c r="AF100" s="30"/>
      <c r="AG100" s="33">
        <v>0.40600000000000003</v>
      </c>
      <c r="AH100" s="63" t="str">
        <f t="shared" si="34"/>
        <v/>
      </c>
      <c r="AI100" s="78">
        <f t="shared" si="40"/>
        <v>0.58899999999999997</v>
      </c>
      <c r="AJ100" s="62" t="str">
        <f t="shared" si="52"/>
        <v/>
      </c>
      <c r="AK100" s="61">
        <f t="shared" si="35"/>
        <v>0.19424590065469396</v>
      </c>
      <c r="AL100" s="61">
        <f t="shared" si="41"/>
        <v>0.1745387025646977</v>
      </c>
      <c r="AM100" s="61">
        <f t="shared" si="42"/>
        <v>6.6960659162121391E-2</v>
      </c>
      <c r="AN100" s="62">
        <f t="shared" si="53"/>
        <v>0.17270743878379946</v>
      </c>
      <c r="AO100" s="62">
        <f t="shared" si="54"/>
        <v>5.0423581292793319E-2</v>
      </c>
      <c r="AP100" s="62">
        <f t="shared" si="55"/>
        <v>4.63038180341186E-2</v>
      </c>
      <c r="AQ100" s="62">
        <f t="shared" si="36"/>
        <v>4.119763258674719E-3</v>
      </c>
      <c r="AR100" s="61">
        <f t="shared" si="45"/>
        <v>-5.8570197138208772E-3</v>
      </c>
      <c r="AS100" s="62">
        <f t="shared" si="46"/>
        <v>-5.469404176631081E-3</v>
      </c>
      <c r="AT100" s="62">
        <f t="shared" si="47"/>
        <v>8.0262798932753971E-3</v>
      </c>
      <c r="AU100" s="62">
        <f t="shared" si="48"/>
        <v>-9.680369162517995E-3</v>
      </c>
      <c r="AV100" s="62">
        <f t="shared" si="49"/>
        <v>6.9936863784324545E-3</v>
      </c>
      <c r="AW100" s="62">
        <f t="shared" si="50"/>
        <v>-2.6802990462314717E-2</v>
      </c>
      <c r="AX100" s="62">
        <f t="shared" si="38"/>
        <v>-0.98272547200098292</v>
      </c>
      <c r="AY100" s="62">
        <f t="shared" si="39"/>
        <v>6.5300451586008892</v>
      </c>
      <c r="AZ100" s="62">
        <f t="shared" si="43"/>
        <v>0.56040385284901928</v>
      </c>
      <c r="BA100" s="62">
        <f t="shared" si="44"/>
        <v>0.1201114076824881</v>
      </c>
      <c r="BB100" s="62">
        <f t="shared" ref="BB100:BB132" si="57">AE99/100-LN(S100/S99)</f>
        <v>2.0375830172026595E-2</v>
      </c>
      <c r="BD100" s="62">
        <f t="shared" si="56"/>
        <v>0.40600000000000003</v>
      </c>
    </row>
    <row r="101" spans="1:56">
      <c r="A101" s="4">
        <v>1968</v>
      </c>
      <c r="B101" s="4">
        <v>1</v>
      </c>
      <c r="C101" s="61">
        <v>200706</v>
      </c>
      <c r="D101" s="4">
        <v>942.5</v>
      </c>
      <c r="F101" s="5">
        <v>59.1</v>
      </c>
      <c r="G101" s="61">
        <v>84.8</v>
      </c>
      <c r="H101" s="61"/>
      <c r="I101" s="61">
        <v>0.19319118536022423</v>
      </c>
      <c r="J101" s="61">
        <v>40.200000000000003</v>
      </c>
      <c r="K101">
        <v>167.5</v>
      </c>
      <c r="L101">
        <v>59.2</v>
      </c>
      <c r="M101" s="4">
        <v>178.13399999999999</v>
      </c>
      <c r="N101" s="61">
        <v>200.6</v>
      </c>
      <c r="O101" s="61">
        <v>152.97300000000001</v>
      </c>
      <c r="P101" s="61">
        <v>47.9</v>
      </c>
      <c r="Q101" s="4">
        <v>46.55</v>
      </c>
      <c r="R101" s="61">
        <v>48.401519725055309</v>
      </c>
      <c r="S101" s="62">
        <f t="shared" si="51"/>
        <v>21.941478724659166</v>
      </c>
      <c r="T101" s="61">
        <v>28.125977753916608</v>
      </c>
      <c r="U101" s="21">
        <v>20.388999999999999</v>
      </c>
      <c r="V101">
        <v>26.587</v>
      </c>
      <c r="W101">
        <v>13.976000000000001</v>
      </c>
      <c r="X101">
        <v>20.643999999999998</v>
      </c>
      <c r="Y101">
        <v>29.724</v>
      </c>
      <c r="Z101">
        <v>20.233000000000001</v>
      </c>
      <c r="AA101" s="22">
        <v>75913</v>
      </c>
      <c r="AB101" s="23">
        <v>139176</v>
      </c>
      <c r="AC101" s="25">
        <v>532.1</v>
      </c>
      <c r="AD101" s="24">
        <v>113.3</v>
      </c>
      <c r="AE101" s="61">
        <v>5.66</v>
      </c>
      <c r="AF101" s="30"/>
      <c r="AG101" s="33">
        <v>0.41</v>
      </c>
      <c r="AH101" s="63" t="str">
        <f t="shared" si="34"/>
        <v/>
      </c>
      <c r="AI101" s="78">
        <f t="shared" si="40"/>
        <v>0.59099999999999997</v>
      </c>
      <c r="AJ101" s="62" t="str">
        <f t="shared" si="52"/>
        <v/>
      </c>
      <c r="AK101" s="61">
        <f t="shared" si="35"/>
        <v>0.19319118536022423</v>
      </c>
      <c r="AL101" s="61">
        <f t="shared" si="41"/>
        <v>0.17771883289124668</v>
      </c>
      <c r="AM101" s="61">
        <f t="shared" si="42"/>
        <v>6.2811671087533161E-2</v>
      </c>
      <c r="AN101" s="62">
        <f t="shared" si="53"/>
        <v>0.1623055702917772</v>
      </c>
      <c r="AO101" s="62">
        <f t="shared" si="54"/>
        <v>5.0822281167108754E-2</v>
      </c>
      <c r="AP101" s="62">
        <f t="shared" si="55"/>
        <v>4.9389920424403183E-2</v>
      </c>
      <c r="AQ101" s="62">
        <f t="shared" si="36"/>
        <v>1.4323607427055712E-3</v>
      </c>
      <c r="AR101" s="61">
        <f t="shared" si="45"/>
        <v>-3.9666133222033559E-3</v>
      </c>
      <c r="AS101" s="62">
        <f t="shared" si="46"/>
        <v>-5.2259005009719266E-3</v>
      </c>
      <c r="AT101" s="62">
        <f t="shared" si="47"/>
        <v>1.6407284712858534E-2</v>
      </c>
      <c r="AU101" s="62">
        <f t="shared" si="48"/>
        <v>-6.9091264533016313E-3</v>
      </c>
      <c r="AV101" s="62">
        <f t="shared" si="49"/>
        <v>-2.0803796778033685E-2</v>
      </c>
      <c r="AW101" s="62">
        <f t="shared" si="50"/>
        <v>-2.7119263172111566E-2</v>
      </c>
      <c r="AX101" s="62">
        <f t="shared" si="38"/>
        <v>-0.97225320298910545</v>
      </c>
      <c r="AY101" s="62">
        <f t="shared" si="39"/>
        <v>6.5416534475027328</v>
      </c>
      <c r="AZ101" s="62">
        <f t="shared" si="43"/>
        <v>0.56456233421750668</v>
      </c>
      <c r="BA101" s="62">
        <f t="shared" si="44"/>
        <v>0.12021220159151193</v>
      </c>
      <c r="BB101" s="62">
        <f t="shared" si="57"/>
        <v>4.2110611431535327E-5</v>
      </c>
      <c r="BD101" s="62">
        <f t="shared" si="56"/>
        <v>0.41</v>
      </c>
    </row>
    <row r="102" spans="1:56">
      <c r="A102" s="4">
        <v>1969</v>
      </c>
      <c r="B102" s="4">
        <v>1</v>
      </c>
      <c r="C102" s="61">
        <v>202677</v>
      </c>
      <c r="D102" s="4">
        <v>1019.9</v>
      </c>
      <c r="F102" s="5">
        <v>59.3</v>
      </c>
      <c r="G102" s="61">
        <v>90.5</v>
      </c>
      <c r="H102" s="61"/>
      <c r="I102" s="61">
        <v>0.19350906597592563</v>
      </c>
      <c r="J102" s="61">
        <v>44.4</v>
      </c>
      <c r="K102">
        <v>180.9</v>
      </c>
      <c r="L102">
        <v>59.5</v>
      </c>
      <c r="M102" s="4">
        <v>183.64</v>
      </c>
      <c r="N102" s="61">
        <v>225.4</v>
      </c>
      <c r="O102" s="61">
        <v>186.88200000000001</v>
      </c>
      <c r="P102" s="61">
        <v>51.924999999999997</v>
      </c>
      <c r="Q102" s="4">
        <v>50.5</v>
      </c>
      <c r="R102" s="61">
        <v>49.419485451589836</v>
      </c>
      <c r="S102" s="62">
        <f t="shared" si="51"/>
        <v>23.028136392835997</v>
      </c>
      <c r="T102" s="61">
        <v>29.648906655451583</v>
      </c>
      <c r="U102" s="21">
        <v>21.312999999999999</v>
      </c>
      <c r="V102">
        <v>27.855</v>
      </c>
      <c r="W102">
        <v>14.803000000000001</v>
      </c>
      <c r="X102">
        <v>21.809000000000001</v>
      </c>
      <c r="Y102">
        <v>30.716999999999999</v>
      </c>
      <c r="Z102">
        <v>20.760999999999999</v>
      </c>
      <c r="AA102" s="22">
        <v>77874.916666666672</v>
      </c>
      <c r="AB102" s="23">
        <v>143070</v>
      </c>
      <c r="AC102" s="25">
        <v>586</v>
      </c>
      <c r="AD102" s="24">
        <v>124.9</v>
      </c>
      <c r="AE102" s="61">
        <v>8.2200000000000006</v>
      </c>
      <c r="AF102" s="30"/>
      <c r="AG102" s="33">
        <v>0.372</v>
      </c>
      <c r="AH102" s="63" t="str">
        <f t="shared" si="34"/>
        <v/>
      </c>
      <c r="AI102" s="78">
        <f t="shared" si="40"/>
        <v>0.59299999999999997</v>
      </c>
      <c r="AJ102" s="62" t="str">
        <f t="shared" si="52"/>
        <v/>
      </c>
      <c r="AK102" s="61">
        <f t="shared" si="35"/>
        <v>0.19350906597592563</v>
      </c>
      <c r="AL102" s="61">
        <f t="shared" si="41"/>
        <v>0.17737033042455144</v>
      </c>
      <c r="AM102" s="61">
        <f t="shared" si="42"/>
        <v>5.8339052848318466E-2</v>
      </c>
      <c r="AN102" s="62">
        <f t="shared" si="53"/>
        <v>0.18323561133444458</v>
      </c>
      <c r="AO102" s="62">
        <f t="shared" si="54"/>
        <v>5.0911854103343465E-2</v>
      </c>
      <c r="AP102" s="62">
        <f t="shared" si="55"/>
        <v>4.9514658299833321E-2</v>
      </c>
      <c r="AQ102" s="62">
        <f t="shared" si="36"/>
        <v>1.3971958035101442E-3</v>
      </c>
      <c r="AR102" s="61">
        <f t="shared" si="45"/>
        <v>-4.0162631171367508E-3</v>
      </c>
      <c r="AS102" s="62">
        <f t="shared" si="46"/>
        <v>-1.7478296083387915E-3</v>
      </c>
      <c r="AT102" s="62">
        <f t="shared" si="47"/>
        <v>9.150351538198518E-3</v>
      </c>
      <c r="AU102" s="62">
        <f t="shared" si="48"/>
        <v>6.5600697872073904E-3</v>
      </c>
      <c r="AV102" s="62">
        <f t="shared" si="49"/>
        <v>-1.547649159583455E-2</v>
      </c>
      <c r="AW102" s="62">
        <f t="shared" si="50"/>
        <v>-2.2576646664046542E-2</v>
      </c>
      <c r="AX102" s="62">
        <f t="shared" si="38"/>
        <v>-0.9565096718242907</v>
      </c>
      <c r="AY102" s="62">
        <f t="shared" si="39"/>
        <v>6.5594757211200019</v>
      </c>
      <c r="AZ102" s="62">
        <f t="shared" si="43"/>
        <v>0.57456613393469946</v>
      </c>
      <c r="BA102" s="62">
        <f t="shared" si="44"/>
        <v>0.12246298656731053</v>
      </c>
      <c r="BB102" s="62">
        <f t="shared" si="57"/>
        <v>8.2620614385989291E-3</v>
      </c>
      <c r="BD102" s="62">
        <f t="shared" si="56"/>
        <v>0.372</v>
      </c>
    </row>
    <row r="103" spans="1:56">
      <c r="A103" s="4">
        <v>1970</v>
      </c>
      <c r="B103" s="4">
        <v>1</v>
      </c>
      <c r="C103" s="61">
        <v>205052</v>
      </c>
      <c r="D103" s="4">
        <v>1075.9000000000001</v>
      </c>
      <c r="F103" s="5">
        <v>60.2</v>
      </c>
      <c r="G103" s="61">
        <v>90</v>
      </c>
      <c r="H103" s="61"/>
      <c r="I103" s="61">
        <v>0.18676265228487507</v>
      </c>
      <c r="J103" s="61">
        <v>43.4</v>
      </c>
      <c r="K103">
        <v>194.4</v>
      </c>
      <c r="L103">
        <v>59.8</v>
      </c>
      <c r="M103" s="4">
        <v>195.649</v>
      </c>
      <c r="N103" s="61">
        <v>225.7</v>
      </c>
      <c r="O103" s="61">
        <v>192.80699999999999</v>
      </c>
      <c r="P103" s="61">
        <v>59.725000000000001</v>
      </c>
      <c r="Q103" s="4">
        <v>55.75</v>
      </c>
      <c r="R103" s="61">
        <v>48.925501084443226</v>
      </c>
      <c r="S103" s="62">
        <f t="shared" si="51"/>
        <v>24.253616348206087</v>
      </c>
      <c r="T103" s="61">
        <v>31.396801204561935</v>
      </c>
      <c r="U103" s="21">
        <v>22.311</v>
      </c>
      <c r="V103">
        <v>29.058</v>
      </c>
      <c r="W103">
        <v>16.007000000000001</v>
      </c>
      <c r="X103">
        <v>23.407</v>
      </c>
      <c r="Y103">
        <v>31.922999999999998</v>
      </c>
      <c r="Z103">
        <v>21.989000000000001</v>
      </c>
      <c r="AA103" s="22">
        <v>78668.75</v>
      </c>
      <c r="AB103" s="23">
        <v>140865</v>
      </c>
      <c r="AC103" s="25">
        <v>625.1</v>
      </c>
      <c r="AD103" s="24">
        <v>136.80000000000001</v>
      </c>
      <c r="AE103" s="61">
        <v>7.18</v>
      </c>
      <c r="AF103" s="30"/>
      <c r="AG103" s="33">
        <v>0.36299999999999999</v>
      </c>
      <c r="AH103" s="63" t="str">
        <f t="shared" si="34"/>
        <v/>
      </c>
      <c r="AI103" s="78">
        <f t="shared" si="40"/>
        <v>0.60199999999999998</v>
      </c>
      <c r="AJ103" s="62" t="str">
        <f t="shared" si="52"/>
        <v/>
      </c>
      <c r="AK103" s="61">
        <f t="shared" si="35"/>
        <v>0.18676265228487507</v>
      </c>
      <c r="AL103" s="61">
        <f t="shared" si="41"/>
        <v>0.18068593735477273</v>
      </c>
      <c r="AM103" s="61">
        <f t="shared" si="42"/>
        <v>5.5581373733618357E-2</v>
      </c>
      <c r="AN103" s="62">
        <f t="shared" si="53"/>
        <v>0.17920531647922666</v>
      </c>
      <c r="AO103" s="62">
        <f t="shared" si="54"/>
        <v>5.5511664652848777E-2</v>
      </c>
      <c r="AP103" s="62">
        <f t="shared" si="55"/>
        <v>5.1817083372060598E-2</v>
      </c>
      <c r="AQ103" s="62">
        <f t="shared" si="36"/>
        <v>3.6945812807881798E-3</v>
      </c>
      <c r="AR103" s="61">
        <f t="shared" si="45"/>
        <v>-6.0863291071330261E-3</v>
      </c>
      <c r="AS103" s="62">
        <f t="shared" si="46"/>
        <v>-9.567595140936129E-3</v>
      </c>
      <c r="AT103" s="62">
        <f t="shared" si="47"/>
        <v>2.6347319315901258E-2</v>
      </c>
      <c r="AU103" s="62">
        <f t="shared" si="48"/>
        <v>1.8863449975373914E-2</v>
      </c>
      <c r="AV103" s="62">
        <f t="shared" si="49"/>
        <v>-1.3338438450389376E-2</v>
      </c>
      <c r="AW103" s="62">
        <f t="shared" si="50"/>
        <v>5.6171573049173702E-3</v>
      </c>
      <c r="AX103" s="62">
        <f t="shared" si="38"/>
        <v>-0.95801760645142831</v>
      </c>
      <c r="AY103" s="62">
        <f t="shared" si="39"/>
        <v>6.5322936583977169</v>
      </c>
      <c r="AZ103" s="62">
        <f t="shared" si="43"/>
        <v>0.58100195185426151</v>
      </c>
      <c r="BA103" s="62">
        <f t="shared" si="44"/>
        <v>0.12714936332372898</v>
      </c>
      <c r="BB103" s="62">
        <f t="shared" si="57"/>
        <v>3.0351055682695721E-2</v>
      </c>
      <c r="BD103" s="62">
        <f t="shared" si="56"/>
        <v>0.36299999999999999</v>
      </c>
    </row>
    <row r="104" spans="1:56">
      <c r="A104" s="4">
        <v>1971</v>
      </c>
      <c r="B104" s="4">
        <v>1</v>
      </c>
      <c r="C104" s="61">
        <v>207661</v>
      </c>
      <c r="D104" s="4">
        <v>1167.8</v>
      </c>
      <c r="F104" s="5">
        <v>60</v>
      </c>
      <c r="G104" s="61">
        <v>102.4</v>
      </c>
      <c r="H104" s="61"/>
      <c r="I104" s="61">
        <v>0.18784665217198387</v>
      </c>
      <c r="J104" s="61">
        <v>58.2</v>
      </c>
      <c r="K104">
        <v>210.8</v>
      </c>
      <c r="L104">
        <v>58.5</v>
      </c>
      <c r="M104" s="4">
        <v>210.172</v>
      </c>
      <c r="N104" s="61">
        <v>236.9</v>
      </c>
      <c r="O104" s="61">
        <v>187.13900000000001</v>
      </c>
      <c r="P104" s="61">
        <v>62.975000000000001</v>
      </c>
      <c r="Q104" s="4">
        <v>62.35</v>
      </c>
      <c r="R104" s="61">
        <v>49.946924091439463</v>
      </c>
      <c r="S104" s="62">
        <f t="shared" si="51"/>
        <v>25.462947213933916</v>
      </c>
      <c r="T104" s="61">
        <v>32.733029959391175</v>
      </c>
      <c r="U104" s="21">
        <v>23.259</v>
      </c>
      <c r="V104">
        <v>30.492000000000001</v>
      </c>
      <c r="W104">
        <v>17.337</v>
      </c>
      <c r="X104">
        <v>24.965</v>
      </c>
      <c r="Y104">
        <v>33.085000000000001</v>
      </c>
      <c r="Z104">
        <v>23.338999999999999</v>
      </c>
      <c r="AA104" s="22">
        <v>79354.5</v>
      </c>
      <c r="AB104" s="23">
        <v>140083</v>
      </c>
      <c r="AC104" s="25">
        <v>667</v>
      </c>
      <c r="AD104" s="24">
        <v>148.9</v>
      </c>
      <c r="AE104" s="61">
        <v>4.66</v>
      </c>
      <c r="AF104" s="30"/>
      <c r="AG104" s="33">
        <v>0.36499999999999999</v>
      </c>
      <c r="AH104" s="63" t="str">
        <f t="shared" si="34"/>
        <v/>
      </c>
      <c r="AI104" s="78">
        <f t="shared" si="40"/>
        <v>0.6</v>
      </c>
      <c r="AJ104" s="62" t="str">
        <f t="shared" si="52"/>
        <v/>
      </c>
      <c r="AK104" s="61">
        <f t="shared" si="35"/>
        <v>0.18784665217198387</v>
      </c>
      <c r="AL104" s="61">
        <f t="shared" si="41"/>
        <v>0.18051036136324713</v>
      </c>
      <c r="AM104" s="61">
        <f t="shared" si="42"/>
        <v>5.009419421133756E-2</v>
      </c>
      <c r="AN104" s="62">
        <f t="shared" si="53"/>
        <v>0.16024918650453845</v>
      </c>
      <c r="AO104" s="62">
        <f t="shared" si="54"/>
        <v>5.3926185990751843E-2</v>
      </c>
      <c r="AP104" s="62">
        <f t="shared" si="55"/>
        <v>5.3390991608152083E-2</v>
      </c>
      <c r="AQ104" s="62">
        <f t="shared" si="36"/>
        <v>5.3519438259976015E-4</v>
      </c>
      <c r="AR104" s="61">
        <f t="shared" si="45"/>
        <v>-7.0462874870959209E-3</v>
      </c>
      <c r="AS104" s="62">
        <f t="shared" si="46"/>
        <v>-4.8808952587446163E-4</v>
      </c>
      <c r="AT104" s="62">
        <f t="shared" si="47"/>
        <v>3.1158208436435419E-2</v>
      </c>
      <c r="AU104" s="62">
        <f t="shared" si="48"/>
        <v>1.5781110022050585E-2</v>
      </c>
      <c r="AV104" s="62">
        <f t="shared" si="49"/>
        <v>-1.2905356666435958E-2</v>
      </c>
      <c r="AW104" s="62">
        <f t="shared" si="50"/>
        <v>1.0924841719695757E-2</v>
      </c>
      <c r="AX104" s="62">
        <f t="shared" si="38"/>
        <v>-0.96198178628814546</v>
      </c>
      <c r="AY104" s="62">
        <f t="shared" si="39"/>
        <v>6.5140834406363153</v>
      </c>
      <c r="AZ104" s="62">
        <f t="shared" si="43"/>
        <v>0.57115944511046413</v>
      </c>
      <c r="BA104" s="62">
        <f t="shared" si="44"/>
        <v>0.12750470971056688</v>
      </c>
      <c r="BB104" s="62">
        <f t="shared" si="57"/>
        <v>2.3141388997245306E-2</v>
      </c>
      <c r="BD104" s="62">
        <f t="shared" si="56"/>
        <v>0.36499999999999999</v>
      </c>
    </row>
    <row r="105" spans="1:56">
      <c r="A105" s="4">
        <v>1972</v>
      </c>
      <c r="B105" s="4">
        <v>1</v>
      </c>
      <c r="C105" s="61">
        <v>209896</v>
      </c>
      <c r="D105" s="4">
        <v>1282.4000000000001</v>
      </c>
      <c r="F105" s="5">
        <v>60</v>
      </c>
      <c r="G105" s="61">
        <v>116.4</v>
      </c>
      <c r="H105" s="61"/>
      <c r="I105" s="61">
        <v>0.19476532837870586</v>
      </c>
      <c r="J105" s="61">
        <v>72.400000000000006</v>
      </c>
      <c r="K105">
        <v>227.6</v>
      </c>
      <c r="L105">
        <v>60.7</v>
      </c>
      <c r="M105" s="4">
        <v>230.68100000000001</v>
      </c>
      <c r="N105" s="61">
        <v>270.60000000000002</v>
      </c>
      <c r="O105" s="61">
        <v>207.309</v>
      </c>
      <c r="P105" s="61">
        <v>70.849999999999994</v>
      </c>
      <c r="Q105" s="4">
        <v>74.224999999999994</v>
      </c>
      <c r="R105" s="61">
        <v>52.053018000937328</v>
      </c>
      <c r="S105" s="62">
        <f t="shared" si="51"/>
        <v>26.544669364332862</v>
      </c>
      <c r="T105" s="61">
        <v>33.815049856703794</v>
      </c>
      <c r="U105" s="21">
        <v>24.055</v>
      </c>
      <c r="V105">
        <v>31.765000000000001</v>
      </c>
      <c r="W105">
        <v>18.64</v>
      </c>
      <c r="X105">
        <v>26.87</v>
      </c>
      <c r="Y105">
        <v>34.539000000000001</v>
      </c>
      <c r="Z105">
        <v>24.974</v>
      </c>
      <c r="AA105" s="22">
        <v>82135.166666666672</v>
      </c>
      <c r="AB105" s="23">
        <v>144171</v>
      </c>
      <c r="AC105" s="25">
        <v>733.6</v>
      </c>
      <c r="AD105" s="24">
        <v>160.9</v>
      </c>
      <c r="AE105" s="61">
        <v>4.43</v>
      </c>
      <c r="AF105" s="30"/>
      <c r="AG105" s="33">
        <v>0.35699999999999998</v>
      </c>
      <c r="AH105" s="63" t="str">
        <f t="shared" si="34"/>
        <v/>
      </c>
      <c r="AI105" s="78">
        <f t="shared" si="40"/>
        <v>0.6</v>
      </c>
      <c r="AJ105" s="62" t="str">
        <f t="shared" si="52"/>
        <v/>
      </c>
      <c r="AK105" s="61">
        <f t="shared" si="35"/>
        <v>0.19476532837870586</v>
      </c>
      <c r="AL105" s="61">
        <f t="shared" si="41"/>
        <v>0.17747972551465999</v>
      </c>
      <c r="AM105" s="61">
        <f t="shared" si="42"/>
        <v>4.7333125389893947E-2</v>
      </c>
      <c r="AN105" s="62">
        <f t="shared" si="53"/>
        <v>0.16165704928259511</v>
      </c>
      <c r="AO105" s="62">
        <f t="shared" si="54"/>
        <v>5.524797255146599E-2</v>
      </c>
      <c r="AP105" s="62">
        <f t="shared" si="55"/>
        <v>5.7879756706175914E-2</v>
      </c>
      <c r="AQ105" s="62">
        <f t="shared" si="36"/>
        <v>-2.6317841547099236E-3</v>
      </c>
      <c r="AR105" s="61">
        <f t="shared" si="45"/>
        <v>-7.9538840161975533E-3</v>
      </c>
      <c r="AS105" s="62">
        <f t="shared" si="46"/>
        <v>-7.0390467021362753E-4</v>
      </c>
      <c r="AT105" s="62">
        <f t="shared" si="47"/>
        <v>3.0862257991011704E-2</v>
      </c>
      <c r="AU105" s="62">
        <f t="shared" si="48"/>
        <v>3.1930973412144376E-2</v>
      </c>
      <c r="AV105" s="62">
        <f t="shared" si="49"/>
        <v>1.4045076329315387E-3</v>
      </c>
      <c r="AW105" s="62">
        <f t="shared" si="50"/>
        <v>2.6104897391186575E-2</v>
      </c>
      <c r="AX105" s="62">
        <f t="shared" si="38"/>
        <v>-0.93824590578063549</v>
      </c>
      <c r="AY105" s="62">
        <f t="shared" si="39"/>
        <v>6.5321432040863607</v>
      </c>
      <c r="AZ105" s="62">
        <f t="shared" si="43"/>
        <v>0.57205240174672489</v>
      </c>
      <c r="BA105" s="62">
        <f t="shared" si="44"/>
        <v>0.12546787273861509</v>
      </c>
      <c r="BB105" s="62">
        <f t="shared" si="57"/>
        <v>4.995394737317152E-3</v>
      </c>
      <c r="BD105" s="62">
        <f t="shared" si="56"/>
        <v>0.35699999999999998</v>
      </c>
    </row>
    <row r="106" spans="1:56">
      <c r="A106" s="4">
        <v>1973</v>
      </c>
      <c r="B106" s="4">
        <v>1</v>
      </c>
      <c r="C106" s="61">
        <v>211909</v>
      </c>
      <c r="D106" s="4">
        <v>1428.5</v>
      </c>
      <c r="F106" s="5">
        <v>59.6</v>
      </c>
      <c r="G106" s="61">
        <v>130.5</v>
      </c>
      <c r="H106" s="61"/>
      <c r="I106" s="61">
        <v>0.19927365854717241</v>
      </c>
      <c r="J106" s="61">
        <v>78.3</v>
      </c>
      <c r="K106">
        <v>240.7</v>
      </c>
      <c r="L106">
        <v>65.599999999999994</v>
      </c>
      <c r="M106" s="4">
        <v>245.70699999999999</v>
      </c>
      <c r="N106" s="61">
        <v>295</v>
      </c>
      <c r="O106" s="61">
        <v>230.79900000000001</v>
      </c>
      <c r="P106" s="61">
        <v>95.275000000000006</v>
      </c>
      <c r="Q106" s="4">
        <v>91.174999999999997</v>
      </c>
      <c r="R106" s="61">
        <v>54.552631774753301</v>
      </c>
      <c r="S106" s="62">
        <f t="shared" si="51"/>
        <v>27.945959381400527</v>
      </c>
      <c r="T106" s="61">
        <v>35.918374070573158</v>
      </c>
      <c r="U106" s="21">
        <v>25.352</v>
      </c>
      <c r="V106">
        <v>33.5</v>
      </c>
      <c r="W106">
        <v>19.88</v>
      </c>
      <c r="X106">
        <v>28.626000000000001</v>
      </c>
      <c r="Y106">
        <v>39.08</v>
      </c>
      <c r="Z106">
        <v>29.315000000000001</v>
      </c>
      <c r="AA106" s="22">
        <v>85051.333333333328</v>
      </c>
      <c r="AB106" s="23">
        <v>150364</v>
      </c>
      <c r="AC106" s="25">
        <v>815</v>
      </c>
      <c r="AD106" s="24">
        <v>178.1</v>
      </c>
      <c r="AE106" s="61">
        <v>8.73</v>
      </c>
      <c r="AF106" s="30"/>
      <c r="AG106" s="33">
        <v>0.34399999999999997</v>
      </c>
      <c r="AH106" s="63" t="str">
        <f t="shared" si="34"/>
        <v/>
      </c>
      <c r="AI106" s="78">
        <f t="shared" si="40"/>
        <v>0.59599999999999997</v>
      </c>
      <c r="AJ106" s="62" t="str">
        <f t="shared" si="52"/>
        <v/>
      </c>
      <c r="AK106" s="61">
        <f t="shared" si="35"/>
        <v>0.19927365854717241</v>
      </c>
      <c r="AL106" s="61">
        <f t="shared" si="41"/>
        <v>0.16849842492124606</v>
      </c>
      <c r="AM106" s="61">
        <f t="shared" si="42"/>
        <v>4.5922296114805736E-2</v>
      </c>
      <c r="AN106" s="62">
        <f t="shared" si="53"/>
        <v>0.16156737836891846</v>
      </c>
      <c r="AO106" s="62">
        <f t="shared" si="54"/>
        <v>6.6695834791739586E-2</v>
      </c>
      <c r="AP106" s="62">
        <f t="shared" si="55"/>
        <v>6.3825691284564223E-2</v>
      </c>
      <c r="AQ106" s="62">
        <f t="shared" si="36"/>
        <v>2.8701435071753628E-3</v>
      </c>
      <c r="AR106" s="61">
        <f t="shared" si="45"/>
        <v>1.0710743389516087E-3</v>
      </c>
      <c r="AS106" s="62">
        <f t="shared" si="46"/>
        <v>1.7367112142730695E-3</v>
      </c>
      <c r="AT106" s="62">
        <f t="shared" si="47"/>
        <v>1.2960719072731598E-2</v>
      </c>
      <c r="AU106" s="62">
        <f t="shared" si="48"/>
        <v>1.1861300236374077E-2</v>
      </c>
      <c r="AV106" s="62">
        <f t="shared" si="49"/>
        <v>7.2078033916693665E-2</v>
      </c>
      <c r="AW106" s="62">
        <f t="shared" si="50"/>
        <v>0.10882037382497385</v>
      </c>
      <c r="AX106" s="62">
        <f t="shared" si="38"/>
        <v>-0.91290194146516446</v>
      </c>
      <c r="AY106" s="62">
        <f t="shared" si="39"/>
        <v>6.5646573629072993</v>
      </c>
      <c r="AZ106" s="62">
        <f t="shared" si="43"/>
        <v>0.57052852642632135</v>
      </c>
      <c r="BA106" s="62">
        <f t="shared" si="44"/>
        <v>0.12467623381169059</v>
      </c>
      <c r="BB106" s="62">
        <f t="shared" si="57"/>
        <v>-7.1436728982510883E-3</v>
      </c>
      <c r="BD106" s="62">
        <f t="shared" si="56"/>
        <v>0.34399999999999997</v>
      </c>
    </row>
    <row r="107" spans="1:56">
      <c r="A107" s="4">
        <v>1974</v>
      </c>
      <c r="B107" s="4">
        <v>1</v>
      </c>
      <c r="C107" s="61">
        <v>213854</v>
      </c>
      <c r="D107" s="4">
        <v>1548.8</v>
      </c>
      <c r="F107" s="5">
        <v>60.2</v>
      </c>
      <c r="G107" s="61">
        <v>130.19999999999999</v>
      </c>
      <c r="H107" s="61"/>
      <c r="I107" s="61">
        <v>0.19450465170562536</v>
      </c>
      <c r="J107" s="61">
        <v>69.5</v>
      </c>
      <c r="K107">
        <v>267</v>
      </c>
      <c r="L107">
        <v>76.2</v>
      </c>
      <c r="M107" s="4">
        <v>269.35899999999998</v>
      </c>
      <c r="N107" s="61">
        <v>322.60000000000002</v>
      </c>
      <c r="O107" s="61">
        <v>263.22399999999999</v>
      </c>
      <c r="P107" s="61">
        <v>126.65</v>
      </c>
      <c r="Q107" s="4">
        <v>127.47499999999999</v>
      </c>
      <c r="R107" s="61">
        <v>53.776777365257907</v>
      </c>
      <c r="S107" s="62">
        <f t="shared" si="51"/>
        <v>30.456996743849373</v>
      </c>
      <c r="T107" s="61">
        <v>39.882054527853619</v>
      </c>
      <c r="U107" s="21">
        <v>27.992000000000001</v>
      </c>
      <c r="V107">
        <v>36.896999999999998</v>
      </c>
      <c r="W107">
        <v>21.568999999999999</v>
      </c>
      <c r="X107">
        <v>32.406999999999996</v>
      </c>
      <c r="Y107">
        <v>48.148000000000003</v>
      </c>
      <c r="Z107">
        <v>41.94</v>
      </c>
      <c r="AA107" s="22">
        <v>86802.583333333328</v>
      </c>
      <c r="AB107" s="23">
        <v>150591</v>
      </c>
      <c r="AC107" s="25">
        <v>890.3</v>
      </c>
      <c r="AD107" s="24">
        <v>206.2</v>
      </c>
      <c r="AE107" s="61">
        <v>10.5</v>
      </c>
      <c r="AF107" s="32">
        <v>12.99</v>
      </c>
      <c r="AG107" s="33">
        <v>0.32600000000000001</v>
      </c>
      <c r="AH107" s="63" t="str">
        <f t="shared" si="34"/>
        <v/>
      </c>
      <c r="AI107" s="78">
        <f t="shared" si="40"/>
        <v>0.60199999999999998</v>
      </c>
      <c r="AJ107" s="62" t="str">
        <f t="shared" si="52"/>
        <v/>
      </c>
      <c r="AK107" s="61">
        <f t="shared" si="35"/>
        <v>0.19450465170562536</v>
      </c>
      <c r="AL107" s="61">
        <f t="shared" si="41"/>
        <v>0.17239152892561985</v>
      </c>
      <c r="AM107" s="61">
        <f t="shared" si="42"/>
        <v>4.9199380165289262E-2</v>
      </c>
      <c r="AN107" s="62">
        <f t="shared" si="53"/>
        <v>0.16995351239669421</v>
      </c>
      <c r="AO107" s="62">
        <f t="shared" si="54"/>
        <v>8.177298553719009E-2</v>
      </c>
      <c r="AP107" s="62">
        <f t="shared" si="55"/>
        <v>8.2305655991735532E-2</v>
      </c>
      <c r="AQ107" s="62">
        <f t="shared" si="36"/>
        <v>-5.3267045454544193E-4</v>
      </c>
      <c r="AR107" s="61">
        <f t="shared" si="45"/>
        <v>1.3018009982496158E-2</v>
      </c>
      <c r="AS107" s="62">
        <f t="shared" si="46"/>
        <v>1.0541685403091089E-2</v>
      </c>
      <c r="AT107" s="62">
        <f t="shared" si="47"/>
        <v>-4.5002252824621631E-3</v>
      </c>
      <c r="AU107" s="62">
        <f t="shared" si="48"/>
        <v>3.8015930389396629E-2</v>
      </c>
      <c r="AV107" s="62">
        <f t="shared" si="49"/>
        <v>0.12262565064863537</v>
      </c>
      <c r="AW107" s="62">
        <f t="shared" si="50"/>
        <v>0.27209757236332427</v>
      </c>
      <c r="AX107" s="62">
        <f t="shared" si="38"/>
        <v>-0.90165715606935304</v>
      </c>
      <c r="AY107" s="62">
        <f t="shared" si="39"/>
        <v>6.5570292924084548</v>
      </c>
      <c r="AZ107" s="62">
        <f t="shared" si="43"/>
        <v>0.5748321280991735</v>
      </c>
      <c r="BA107" s="62">
        <f t="shared" si="44"/>
        <v>0.1331353305785124</v>
      </c>
      <c r="BB107" s="62">
        <f t="shared" si="57"/>
        <v>1.2568773057288068E-3</v>
      </c>
      <c r="BC107" s="4">
        <f t="shared" ref="BC107:BC145" si="58">(AF107-AE107)/100</f>
        <v>2.4900000000000002E-2</v>
      </c>
      <c r="BD107" s="62">
        <f t="shared" si="56"/>
        <v>0.32600000000000001</v>
      </c>
    </row>
    <row r="108" spans="1:56">
      <c r="A108" s="4">
        <v>1975</v>
      </c>
      <c r="B108" s="4">
        <v>1</v>
      </c>
      <c r="C108" s="61">
        <v>215973</v>
      </c>
      <c r="D108" s="4">
        <v>1688.9</v>
      </c>
      <c r="F108" s="5">
        <v>61.1</v>
      </c>
      <c r="G108" s="61">
        <v>142.19999999999999</v>
      </c>
      <c r="H108" s="61"/>
      <c r="I108" s="61">
        <v>0.18294172243661766</v>
      </c>
      <c r="J108" s="61">
        <v>66.7</v>
      </c>
      <c r="K108">
        <v>298.5</v>
      </c>
      <c r="L108">
        <v>84.4</v>
      </c>
      <c r="M108" s="4">
        <v>332.33199999999999</v>
      </c>
      <c r="N108" s="61">
        <v>328.9</v>
      </c>
      <c r="O108" s="61">
        <v>279.08999999999997</v>
      </c>
      <c r="P108" s="61">
        <v>138.69999999999999</v>
      </c>
      <c r="Q108" s="4">
        <v>122.72499999999999</v>
      </c>
      <c r="R108" s="61">
        <v>53.140027651986578</v>
      </c>
      <c r="S108" s="62">
        <f t="shared" si="51"/>
        <v>33.280250498232014</v>
      </c>
      <c r="T108" s="61">
        <v>43.524059675780485</v>
      </c>
      <c r="U108" s="21">
        <v>30.33</v>
      </c>
      <c r="V108">
        <v>41.259</v>
      </c>
      <c r="W108">
        <v>23.530999999999999</v>
      </c>
      <c r="X108">
        <v>35.511000000000003</v>
      </c>
      <c r="Y108">
        <v>53.067</v>
      </c>
      <c r="Z108">
        <v>45.432000000000002</v>
      </c>
      <c r="AA108" s="22">
        <v>85830.25</v>
      </c>
      <c r="AB108" s="23">
        <v>146515</v>
      </c>
      <c r="AC108" s="25">
        <v>950.2</v>
      </c>
      <c r="AD108" s="24">
        <v>237.5</v>
      </c>
      <c r="AE108" s="61">
        <v>5.82</v>
      </c>
      <c r="AF108" s="32">
        <v>13.08</v>
      </c>
      <c r="AG108" s="33">
        <v>0.33600000000000002</v>
      </c>
      <c r="AH108" s="63" t="str">
        <f t="shared" si="34"/>
        <v/>
      </c>
      <c r="AI108" s="78">
        <f t="shared" si="40"/>
        <v>0.61099999999999999</v>
      </c>
      <c r="AJ108" s="62" t="str">
        <f t="shared" si="52"/>
        <v/>
      </c>
      <c r="AK108" s="61">
        <f t="shared" si="35"/>
        <v>0.18294172243661766</v>
      </c>
      <c r="AL108" s="61">
        <f t="shared" si="41"/>
        <v>0.17674225827461659</v>
      </c>
      <c r="AM108" s="61">
        <f t="shared" si="42"/>
        <v>4.9973355438451064E-2</v>
      </c>
      <c r="AN108" s="62">
        <f t="shared" si="53"/>
        <v>0.16524957072650837</v>
      </c>
      <c r="AO108" s="62">
        <f t="shared" si="54"/>
        <v>8.2124459707501915E-2</v>
      </c>
      <c r="AP108" s="62">
        <f t="shared" si="55"/>
        <v>7.2665640357629221E-2</v>
      </c>
      <c r="AQ108" s="62">
        <f t="shared" si="36"/>
        <v>9.4588193498726936E-3</v>
      </c>
      <c r="AR108" s="61">
        <f t="shared" si="45"/>
        <v>-8.4298303956335061E-3</v>
      </c>
      <c r="AS108" s="62">
        <f t="shared" si="46"/>
        <v>2.3090626841560838E-2</v>
      </c>
      <c r="AT108" s="62">
        <f t="shared" si="47"/>
        <v>-1.5867948972299593E-3</v>
      </c>
      <c r="AU108" s="62">
        <f t="shared" si="48"/>
        <v>2.8196617634373769E-3</v>
      </c>
      <c r="AV108" s="62">
        <f t="shared" si="49"/>
        <v>8.6272685812553932E-3</v>
      </c>
      <c r="AW108" s="62">
        <f t="shared" si="50"/>
        <v>-8.6717199293785772E-3</v>
      </c>
      <c r="AX108" s="62">
        <f t="shared" si="38"/>
        <v>-0.92278189141065226</v>
      </c>
      <c r="AY108" s="62">
        <f t="shared" si="39"/>
        <v>6.5197296914053391</v>
      </c>
      <c r="AZ108" s="62">
        <f t="shared" si="43"/>
        <v>0.56261471964000231</v>
      </c>
      <c r="BA108" s="62">
        <f t="shared" si="44"/>
        <v>0.14062407484161288</v>
      </c>
      <c r="BB108" s="62">
        <f t="shared" si="57"/>
        <v>1.6351602969263634E-2</v>
      </c>
      <c r="BC108" s="62">
        <f t="shared" si="58"/>
        <v>7.2599999999999998E-2</v>
      </c>
      <c r="BD108" s="62">
        <f t="shared" si="56"/>
        <v>0.33600000000000002</v>
      </c>
    </row>
    <row r="109" spans="1:56">
      <c r="A109" s="4">
        <v>1976</v>
      </c>
      <c r="B109" s="4">
        <v>1</v>
      </c>
      <c r="C109" s="61">
        <v>218035</v>
      </c>
      <c r="D109" s="4">
        <v>1877.6</v>
      </c>
      <c r="F109" s="5">
        <v>61.3</v>
      </c>
      <c r="G109" s="61">
        <v>168.6</v>
      </c>
      <c r="H109" s="61"/>
      <c r="I109" s="61">
        <v>0.18698823838910875</v>
      </c>
      <c r="J109" s="61">
        <v>86.8</v>
      </c>
      <c r="K109">
        <v>316.2</v>
      </c>
      <c r="L109">
        <v>89.6</v>
      </c>
      <c r="M109" s="4">
        <v>371.79199999999997</v>
      </c>
      <c r="N109" s="61">
        <v>378.1</v>
      </c>
      <c r="O109" s="61">
        <v>298.06</v>
      </c>
      <c r="P109" s="61">
        <v>149.52500000000001</v>
      </c>
      <c r="Q109" s="4">
        <v>151.125</v>
      </c>
      <c r="R109" s="61">
        <v>55.464235284730528</v>
      </c>
      <c r="S109" s="62">
        <f t="shared" si="51"/>
        <v>35.112982556253698</v>
      </c>
      <c r="T109" s="61">
        <v>46.021047361048076</v>
      </c>
      <c r="U109" s="21">
        <v>31.992999999999999</v>
      </c>
      <c r="V109">
        <v>43.531999999999996</v>
      </c>
      <c r="W109">
        <v>24.902999999999999</v>
      </c>
      <c r="X109">
        <v>36.936999999999998</v>
      </c>
      <c r="Y109">
        <v>54.808999999999997</v>
      </c>
      <c r="Z109">
        <v>46.8</v>
      </c>
      <c r="AA109" s="22">
        <v>88752.5</v>
      </c>
      <c r="AB109" s="23">
        <v>150739</v>
      </c>
      <c r="AC109" s="25">
        <v>1051.2</v>
      </c>
      <c r="AD109" s="24">
        <v>259.2</v>
      </c>
      <c r="AE109" s="61">
        <v>5.04</v>
      </c>
      <c r="AF109" s="32">
        <v>13.02</v>
      </c>
      <c r="AG109" s="33">
        <v>0.35099999999999998</v>
      </c>
      <c r="AH109" s="63" t="str">
        <f t="shared" si="34"/>
        <v/>
      </c>
      <c r="AI109" s="78">
        <f t="shared" si="40"/>
        <v>0.61299999999999999</v>
      </c>
      <c r="AJ109" s="62" t="str">
        <f t="shared" si="52"/>
        <v/>
      </c>
      <c r="AK109" s="61">
        <f t="shared" si="35"/>
        <v>0.18698823838910875</v>
      </c>
      <c r="AL109" s="61">
        <f t="shared" si="41"/>
        <v>0.1684064763527908</v>
      </c>
      <c r="AM109" s="61">
        <f t="shared" si="42"/>
        <v>4.7720494247976142E-2</v>
      </c>
      <c r="AN109" s="62">
        <f t="shared" si="53"/>
        <v>0.15874520664678313</v>
      </c>
      <c r="AO109" s="62">
        <f t="shared" si="54"/>
        <v>7.9636237750319569E-2</v>
      </c>
      <c r="AP109" s="62">
        <f t="shared" si="55"/>
        <v>8.0488389433319138E-2</v>
      </c>
      <c r="AQ109" s="62">
        <f t="shared" si="36"/>
        <v>-8.52151682999569E-4</v>
      </c>
      <c r="AR109" s="61">
        <f t="shared" si="45"/>
        <v>-2.2698539826811838E-4</v>
      </c>
      <c r="AS109" s="62">
        <f t="shared" si="46"/>
        <v>2.0236464900919801E-5</v>
      </c>
      <c r="AT109" s="62">
        <f t="shared" si="47"/>
        <v>3.0627847990311089E-3</v>
      </c>
      <c r="AU109" s="62">
        <f t="shared" si="48"/>
        <v>-1.4235541512419462E-2</v>
      </c>
      <c r="AV109" s="62">
        <f t="shared" si="49"/>
        <v>-2.1307644651959147E-2</v>
      </c>
      <c r="AW109" s="62">
        <f t="shared" si="50"/>
        <v>-2.3940292219764323E-2</v>
      </c>
      <c r="AX109" s="62">
        <f t="shared" si="38"/>
        <v>-0.89880400338808852</v>
      </c>
      <c r="AY109" s="62">
        <f t="shared" si="39"/>
        <v>6.5386495430752642</v>
      </c>
      <c r="AZ109" s="62">
        <f t="shared" si="43"/>
        <v>0.55986365573072017</v>
      </c>
      <c r="BA109" s="62">
        <f t="shared" si="44"/>
        <v>0.13804857264593098</v>
      </c>
      <c r="BB109" s="62">
        <f t="shared" si="57"/>
        <v>4.5932074317662011E-3</v>
      </c>
      <c r="BC109" s="62">
        <f t="shared" si="58"/>
        <v>7.9799999999999996E-2</v>
      </c>
      <c r="BD109" s="62">
        <f t="shared" si="56"/>
        <v>0.35099999999999998</v>
      </c>
    </row>
    <row r="110" spans="1:56">
      <c r="A110" s="4">
        <v>1977</v>
      </c>
      <c r="B110" s="4">
        <v>1</v>
      </c>
      <c r="C110" s="61">
        <v>220239</v>
      </c>
      <c r="D110" s="4">
        <v>2086</v>
      </c>
      <c r="F110" s="5">
        <v>61.2</v>
      </c>
      <c r="G110" s="61">
        <v>192</v>
      </c>
      <c r="H110" s="61"/>
      <c r="I110" s="61">
        <v>0.20024678344137292</v>
      </c>
      <c r="J110" s="61">
        <v>115.2</v>
      </c>
      <c r="K110">
        <v>342.6</v>
      </c>
      <c r="L110">
        <v>93.2</v>
      </c>
      <c r="M110" s="4">
        <v>409.21800000000002</v>
      </c>
      <c r="N110" s="61">
        <v>425.4</v>
      </c>
      <c r="O110" s="61">
        <v>355.55900000000003</v>
      </c>
      <c r="P110" s="61">
        <v>159.35</v>
      </c>
      <c r="Q110" s="4">
        <v>182.42500000000001</v>
      </c>
      <c r="R110" s="61">
        <v>57.463560238793242</v>
      </c>
      <c r="S110" s="62">
        <f t="shared" si="51"/>
        <v>37.276183041943149</v>
      </c>
      <c r="T110" s="61">
        <v>49.006189583362143</v>
      </c>
      <c r="U110" s="21">
        <v>34.076000000000001</v>
      </c>
      <c r="V110">
        <v>46.746000000000002</v>
      </c>
      <c r="W110">
        <v>26.510999999999999</v>
      </c>
      <c r="X110">
        <v>38.734000000000002</v>
      </c>
      <c r="Y110">
        <v>57.040999999999997</v>
      </c>
      <c r="Z110">
        <v>50.923000000000002</v>
      </c>
      <c r="AA110" s="22">
        <v>92017.25</v>
      </c>
      <c r="AB110" s="23">
        <v>155828</v>
      </c>
      <c r="AC110" s="25">
        <v>1169</v>
      </c>
      <c r="AD110" s="24">
        <v>288.3</v>
      </c>
      <c r="AE110" s="61">
        <v>5.54</v>
      </c>
      <c r="AF110" s="32">
        <v>12.97</v>
      </c>
      <c r="AG110" s="33">
        <v>0.34799999999999998</v>
      </c>
      <c r="AH110" s="63" t="str">
        <f t="shared" si="34"/>
        <v/>
      </c>
      <c r="AI110" s="78">
        <f t="shared" si="40"/>
        <v>0.61199999999999999</v>
      </c>
      <c r="AJ110" s="62" t="str">
        <f t="shared" si="52"/>
        <v/>
      </c>
      <c r="AK110" s="61">
        <f t="shared" si="35"/>
        <v>0.20024678344137292</v>
      </c>
      <c r="AL110" s="61">
        <f t="shared" si="41"/>
        <v>0.16423777564717162</v>
      </c>
      <c r="AM110" s="61">
        <f t="shared" si="42"/>
        <v>4.4678811121764146E-2</v>
      </c>
      <c r="AN110" s="62">
        <f t="shared" si="53"/>
        <v>0.17045014381591564</v>
      </c>
      <c r="AO110" s="62">
        <f t="shared" si="54"/>
        <v>7.6390220517737292E-2</v>
      </c>
      <c r="AP110" s="62">
        <f t="shared" si="55"/>
        <v>8.7452061361457334E-2</v>
      </c>
      <c r="AQ110" s="62">
        <f t="shared" si="36"/>
        <v>-1.1061840843720042E-2</v>
      </c>
      <c r="AR110" s="61">
        <f t="shared" si="45"/>
        <v>3.2925324316042874E-3</v>
      </c>
      <c r="AS110" s="62">
        <f t="shared" si="46"/>
        <v>1.1448727864426453E-2</v>
      </c>
      <c r="AT110" s="62">
        <f t="shared" si="47"/>
        <v>2.7878001844345557E-3</v>
      </c>
      <c r="AU110" s="62">
        <f t="shared" si="48"/>
        <v>-1.2279654268674899E-2</v>
      </c>
      <c r="AV110" s="62">
        <f t="shared" si="49"/>
        <v>-1.9867769415122381E-2</v>
      </c>
      <c r="AW110" s="62">
        <f t="shared" si="50"/>
        <v>2.4647822098177216E-2</v>
      </c>
      <c r="AX110" s="62">
        <f t="shared" si="38"/>
        <v>-0.87273726084966019</v>
      </c>
      <c r="AY110" s="62">
        <f t="shared" si="39"/>
        <v>6.5617947935353911</v>
      </c>
      <c r="AZ110" s="62">
        <f t="shared" si="43"/>
        <v>0.56040268456375841</v>
      </c>
      <c r="BA110" s="62">
        <f t="shared" si="44"/>
        <v>0.13820709491850433</v>
      </c>
      <c r="BB110" s="62">
        <f t="shared" si="57"/>
        <v>-9.3836628785343504E-3</v>
      </c>
      <c r="BC110" s="62">
        <f t="shared" si="58"/>
        <v>7.4300000000000005E-2</v>
      </c>
      <c r="BD110" s="62">
        <f t="shared" si="56"/>
        <v>0.34799999999999998</v>
      </c>
    </row>
    <row r="111" spans="1:56">
      <c r="A111" s="4">
        <v>1978</v>
      </c>
      <c r="B111" s="4">
        <v>1</v>
      </c>
      <c r="C111" s="61">
        <v>222585</v>
      </c>
      <c r="D111" s="4">
        <v>2356.6</v>
      </c>
      <c r="F111" s="5">
        <v>60.5</v>
      </c>
      <c r="G111" s="61">
        <v>213.3</v>
      </c>
      <c r="H111" s="61"/>
      <c r="I111" s="61">
        <v>0.21330790190735693</v>
      </c>
      <c r="J111" s="61">
        <v>138</v>
      </c>
      <c r="K111">
        <v>371.8</v>
      </c>
      <c r="L111">
        <v>105.6</v>
      </c>
      <c r="M111" s="4">
        <v>458.74599999999998</v>
      </c>
      <c r="N111" s="61">
        <v>478</v>
      </c>
      <c r="O111" s="61">
        <v>399.56099999999998</v>
      </c>
      <c r="P111" s="61">
        <v>186.875</v>
      </c>
      <c r="Q111" s="4">
        <v>212.25</v>
      </c>
      <c r="R111" s="61">
        <v>60.050521186627115</v>
      </c>
      <c r="S111" s="62">
        <f t="shared" si="51"/>
        <v>39.872832310497699</v>
      </c>
      <c r="T111" s="61">
        <v>52.753916119252146</v>
      </c>
      <c r="U111" s="21">
        <v>36.463000000000001</v>
      </c>
      <c r="V111">
        <v>50.536999999999999</v>
      </c>
      <c r="W111">
        <v>28.245000000000001</v>
      </c>
      <c r="X111">
        <v>41.045000000000002</v>
      </c>
      <c r="Y111">
        <v>60.517000000000003</v>
      </c>
      <c r="Z111">
        <v>54.52</v>
      </c>
      <c r="AA111" s="22">
        <v>96046.166666666672</v>
      </c>
      <c r="AB111" s="23">
        <v>162999</v>
      </c>
      <c r="AC111" s="25">
        <v>1320.2</v>
      </c>
      <c r="AD111" s="24">
        <v>325.10000000000002</v>
      </c>
      <c r="AE111" s="61">
        <v>7.93</v>
      </c>
      <c r="AF111" s="32">
        <v>13.19</v>
      </c>
      <c r="AG111" s="33">
        <v>0.34100000000000003</v>
      </c>
      <c r="AH111" s="63" t="str">
        <f t="shared" si="34"/>
        <v/>
      </c>
      <c r="AI111" s="78">
        <f t="shared" si="40"/>
        <v>0.60499999999999998</v>
      </c>
      <c r="AJ111" s="62" t="str">
        <f t="shared" si="52"/>
        <v/>
      </c>
      <c r="AK111" s="61">
        <f t="shared" si="35"/>
        <v>0.21330790190735693</v>
      </c>
      <c r="AL111" s="61">
        <f t="shared" si="41"/>
        <v>0.15776966816600188</v>
      </c>
      <c r="AM111" s="61">
        <f t="shared" si="42"/>
        <v>4.48103199524739E-2</v>
      </c>
      <c r="AN111" s="62">
        <f t="shared" si="53"/>
        <v>0.16954977509971994</v>
      </c>
      <c r="AO111" s="62">
        <f t="shared" si="54"/>
        <v>7.92985657302894E-2</v>
      </c>
      <c r="AP111" s="62">
        <f t="shared" si="55"/>
        <v>9.0066197063566153E-2</v>
      </c>
      <c r="AQ111" s="62">
        <f t="shared" si="36"/>
        <v>-1.0767631333276753E-2</v>
      </c>
      <c r="AR111" s="61">
        <f t="shared" si="45"/>
        <v>3.6412449121147499E-4</v>
      </c>
      <c r="AS111" s="62">
        <f t="shared" si="46"/>
        <v>1.0636451551274224E-2</v>
      </c>
      <c r="AT111" s="62">
        <f t="shared" si="47"/>
        <v>-3.9838895733139484E-3</v>
      </c>
      <c r="AU111" s="62">
        <f t="shared" si="48"/>
        <v>-9.3893406518728486E-3</v>
      </c>
      <c r="AV111" s="62">
        <f t="shared" si="49"/>
        <v>-8.1865893541798844E-3</v>
      </c>
      <c r="AW111" s="62">
        <f t="shared" si="50"/>
        <v>9.1231978145721857E-4</v>
      </c>
      <c r="AX111" s="62">
        <f t="shared" si="38"/>
        <v>-0.84048007247726719</v>
      </c>
      <c r="AY111" s="62">
        <f t="shared" si="39"/>
        <v>6.5961902936745558</v>
      </c>
      <c r="AZ111" s="62">
        <f t="shared" si="43"/>
        <v>0.56021386743613688</v>
      </c>
      <c r="BA111" s="62">
        <f t="shared" si="44"/>
        <v>0.137952983111262</v>
      </c>
      <c r="BB111" s="62">
        <f t="shared" si="57"/>
        <v>-1.1940599146562238E-2</v>
      </c>
      <c r="BC111" s="62">
        <f t="shared" si="58"/>
        <v>5.2600000000000001E-2</v>
      </c>
      <c r="BD111" s="62">
        <f t="shared" si="56"/>
        <v>0.34100000000000003</v>
      </c>
    </row>
    <row r="112" spans="1:56">
      <c r="A112" s="4">
        <v>1979</v>
      </c>
      <c r="B112" s="4">
        <v>1</v>
      </c>
      <c r="C112" s="61">
        <v>225055</v>
      </c>
      <c r="D112" s="4">
        <v>2632.1</v>
      </c>
      <c r="F112" s="5">
        <v>60.4</v>
      </c>
      <c r="G112" s="61">
        <v>226.3</v>
      </c>
      <c r="H112" s="61"/>
      <c r="I112" s="61">
        <v>0.21988915775505427</v>
      </c>
      <c r="J112" s="61">
        <v>147.80000000000001</v>
      </c>
      <c r="K112">
        <v>405.4</v>
      </c>
      <c r="L112">
        <v>120.1</v>
      </c>
      <c r="M112" s="4">
        <v>504.02800000000002</v>
      </c>
      <c r="N112" s="61">
        <v>528.9</v>
      </c>
      <c r="O112" s="61">
        <v>463.30200000000002</v>
      </c>
      <c r="P112" s="61">
        <v>230.15</v>
      </c>
      <c r="Q112" s="4">
        <v>252.67500000000001</v>
      </c>
      <c r="R112" s="61">
        <v>61.281414715715165</v>
      </c>
      <c r="S112" s="62">
        <f t="shared" si="51"/>
        <v>43.160734255993447</v>
      </c>
      <c r="T112" s="61">
        <v>57.756442647801919</v>
      </c>
      <c r="U112" s="21">
        <v>39.695999999999998</v>
      </c>
      <c r="V112">
        <v>55.08</v>
      </c>
      <c r="W112">
        <v>30.538</v>
      </c>
      <c r="X112">
        <v>44.302999999999997</v>
      </c>
      <c r="Y112">
        <v>67.801000000000002</v>
      </c>
      <c r="Z112">
        <v>63.843000000000004</v>
      </c>
      <c r="AA112" s="22">
        <v>98825.25</v>
      </c>
      <c r="AB112" s="23">
        <v>167679</v>
      </c>
      <c r="AC112" s="25">
        <v>1481</v>
      </c>
      <c r="AD112" s="24">
        <v>371.1</v>
      </c>
      <c r="AE112" s="61">
        <v>11.19</v>
      </c>
      <c r="AF112" s="32">
        <v>13.85</v>
      </c>
      <c r="AG112" s="33">
        <v>0.32300000000000001</v>
      </c>
      <c r="AH112" s="63" t="str">
        <f t="shared" si="34"/>
        <v/>
      </c>
      <c r="AI112" s="78">
        <f t="shared" si="40"/>
        <v>0.60399999999999998</v>
      </c>
      <c r="AJ112" s="62" t="str">
        <f t="shared" si="52"/>
        <v/>
      </c>
      <c r="AK112" s="61">
        <f t="shared" si="35"/>
        <v>0.21988915775505427</v>
      </c>
      <c r="AL112" s="61">
        <f t="shared" si="41"/>
        <v>0.15402150374225904</v>
      </c>
      <c r="AM112" s="61">
        <f t="shared" si="42"/>
        <v>4.562896546483796E-2</v>
      </c>
      <c r="AN112" s="62">
        <f t="shared" si="53"/>
        <v>0.1760199080582045</v>
      </c>
      <c r="AO112" s="62">
        <f t="shared" si="54"/>
        <v>8.7439686941985492E-2</v>
      </c>
      <c r="AP112" s="62">
        <f t="shared" si="55"/>
        <v>9.5997492496485703E-2</v>
      </c>
      <c r="AQ112" s="62">
        <f t="shared" si="36"/>
        <v>-8.5578055545002113E-3</v>
      </c>
      <c r="AR112" s="61">
        <f t="shared" si="45"/>
        <v>5.7164239752534813E-3</v>
      </c>
      <c r="AS112" s="62">
        <f t="shared" si="46"/>
        <v>6.8449774300177041E-3</v>
      </c>
      <c r="AT112" s="62">
        <f t="shared" si="47"/>
        <v>-1.1805961717293043E-3</v>
      </c>
      <c r="AU112" s="62">
        <f t="shared" si="48"/>
        <v>-2.8525861075717248E-3</v>
      </c>
      <c r="AV112" s="62">
        <f t="shared" si="49"/>
        <v>3.4416671642744708E-2</v>
      </c>
      <c r="AW112" s="62">
        <f t="shared" si="50"/>
        <v>7.8623382534488556E-2</v>
      </c>
      <c r="AX112" s="62">
        <f t="shared" si="38"/>
        <v>-0.82299167787337968</v>
      </c>
      <c r="AY112" s="62">
        <f t="shared" si="39"/>
        <v>6.6134618995793844</v>
      </c>
      <c r="AZ112" s="62">
        <f t="shared" si="43"/>
        <v>0.56266859161885951</v>
      </c>
      <c r="BA112" s="62">
        <f t="shared" si="44"/>
        <v>0.14099008396337526</v>
      </c>
      <c r="BB112" s="62">
        <f t="shared" si="57"/>
        <v>6.4044844176255888E-5</v>
      </c>
      <c r="BC112" s="62">
        <f t="shared" si="58"/>
        <v>2.6600000000000002E-2</v>
      </c>
      <c r="BD112" s="62">
        <f t="shared" si="56"/>
        <v>0.32300000000000001</v>
      </c>
    </row>
    <row r="113" spans="1:56">
      <c r="A113" s="4">
        <v>1980</v>
      </c>
      <c r="B113" s="4">
        <v>1</v>
      </c>
      <c r="C113" s="61">
        <v>227726</v>
      </c>
      <c r="D113" s="4">
        <v>2862.5</v>
      </c>
      <c r="F113" s="5">
        <v>61.3</v>
      </c>
      <c r="G113" s="61">
        <v>226.4</v>
      </c>
      <c r="H113" s="61"/>
      <c r="I113" s="61">
        <v>0.21011244014848557</v>
      </c>
      <c r="J113" s="61">
        <v>129.5</v>
      </c>
      <c r="K113">
        <v>454.9</v>
      </c>
      <c r="L113">
        <v>136</v>
      </c>
      <c r="M113" s="4">
        <v>590.94100000000003</v>
      </c>
      <c r="N113" s="61">
        <v>574.5</v>
      </c>
      <c r="O113" s="61">
        <v>517.11199999999997</v>
      </c>
      <c r="P113" s="61">
        <v>280.77499999999998</v>
      </c>
      <c r="Q113" s="4">
        <v>293.82499999999999</v>
      </c>
      <c r="R113" s="61">
        <v>60.551013375819302</v>
      </c>
      <c r="S113" s="62">
        <f t="shared" si="51"/>
        <v>46.94781121099318</v>
      </c>
      <c r="T113" s="61">
        <v>64.173825164224354</v>
      </c>
      <c r="U113" s="21">
        <v>43.959000000000003</v>
      </c>
      <c r="V113">
        <v>60.158000000000001</v>
      </c>
      <c r="W113">
        <v>33.729999999999997</v>
      </c>
      <c r="X113">
        <v>48.731999999999999</v>
      </c>
      <c r="Y113">
        <v>74.679000000000002</v>
      </c>
      <c r="Z113">
        <v>79.522000000000006</v>
      </c>
      <c r="AA113" s="22">
        <v>99303.333333333328</v>
      </c>
      <c r="AB113" s="23">
        <v>166683</v>
      </c>
      <c r="AC113" s="25">
        <v>1626.2</v>
      </c>
      <c r="AD113" s="24">
        <v>426</v>
      </c>
      <c r="AE113" s="61">
        <v>13.35</v>
      </c>
      <c r="AF113" s="32">
        <v>15.47</v>
      </c>
      <c r="AG113" s="33">
        <v>0.32500000000000001</v>
      </c>
      <c r="AH113" s="63" t="str">
        <f t="shared" si="34"/>
        <v/>
      </c>
      <c r="AI113" s="78">
        <f t="shared" si="40"/>
        <v>0.61299999999999999</v>
      </c>
      <c r="AJ113" s="62" t="str">
        <f t="shared" si="52"/>
        <v/>
      </c>
      <c r="AK113" s="61">
        <f t="shared" si="35"/>
        <v>0.21011244014848557</v>
      </c>
      <c r="AL113" s="61">
        <f t="shared" si="41"/>
        <v>0.15891703056768558</v>
      </c>
      <c r="AM113" s="61">
        <f t="shared" si="42"/>
        <v>4.7510917030567687E-2</v>
      </c>
      <c r="AN113" s="62">
        <f t="shared" si="53"/>
        <v>0.18065048034934497</v>
      </c>
      <c r="AO113" s="62">
        <f t="shared" si="54"/>
        <v>9.8087336244541481E-2</v>
      </c>
      <c r="AP113" s="62">
        <f t="shared" si="55"/>
        <v>0.10264628820960699</v>
      </c>
      <c r="AQ113" s="62">
        <f t="shared" si="36"/>
        <v>-4.5589519650655053E-3</v>
      </c>
      <c r="AR113" s="61">
        <f t="shared" si="45"/>
        <v>1.7901522045145977E-2</v>
      </c>
      <c r="AS113" s="62">
        <f t="shared" si="46"/>
        <v>4.0823282182559208E-3</v>
      </c>
      <c r="AT113" s="62">
        <f t="shared" si="47"/>
        <v>1.5310406982832352E-2</v>
      </c>
      <c r="AU113" s="62">
        <f t="shared" si="48"/>
        <v>1.1178071314272918E-2</v>
      </c>
      <c r="AV113" s="62">
        <f t="shared" si="49"/>
        <v>1.2516551688356361E-2</v>
      </c>
      <c r="AW113" s="62">
        <f t="shared" si="50"/>
        <v>0.13550133608942164</v>
      </c>
      <c r="AX113" s="62">
        <f t="shared" ref="AX113:AX145" si="59">LN(AA113/C113)</f>
        <v>-0.82996401308338419</v>
      </c>
      <c r="AY113" s="62">
        <f t="shared" ref="AY113:AY145" si="60">LN(AB113*1000000/C113/1000)</f>
        <v>6.5957059320519109</v>
      </c>
      <c r="AZ113" s="62">
        <f t="shared" si="43"/>
        <v>0.56810480349344983</v>
      </c>
      <c r="BA113" s="62">
        <f t="shared" si="44"/>
        <v>0.14882096069868997</v>
      </c>
      <c r="BB113" s="62">
        <f t="shared" si="57"/>
        <v>2.7794567670593337E-2</v>
      </c>
      <c r="BC113" s="62">
        <f t="shared" si="58"/>
        <v>2.1200000000000011E-2</v>
      </c>
      <c r="BD113" s="62">
        <f t="shared" si="56"/>
        <v>0.32500000000000001</v>
      </c>
    </row>
    <row r="114" spans="1:56">
      <c r="A114" s="4">
        <v>1981</v>
      </c>
      <c r="B114" s="4">
        <v>1</v>
      </c>
      <c r="C114" s="61">
        <v>229966</v>
      </c>
      <c r="D114" s="4">
        <v>3211</v>
      </c>
      <c r="E114" s="62">
        <v>2.265670938</v>
      </c>
      <c r="F114" s="5">
        <v>60.3</v>
      </c>
      <c r="G114" s="61">
        <v>243.9</v>
      </c>
      <c r="H114" s="61"/>
      <c r="I114" s="61">
        <v>0.20770104098373765</v>
      </c>
      <c r="J114" s="61">
        <v>128.5</v>
      </c>
      <c r="K114">
        <v>507.4</v>
      </c>
      <c r="L114">
        <v>147.30000000000001</v>
      </c>
      <c r="M114" s="4">
        <v>678.24099999999999</v>
      </c>
      <c r="N114" s="61">
        <v>650.1</v>
      </c>
      <c r="O114" s="61">
        <v>599.27200000000005</v>
      </c>
      <c r="P114" s="61">
        <v>305.22500000000002</v>
      </c>
      <c r="Q114" s="4">
        <v>317.75</v>
      </c>
      <c r="R114" s="61">
        <v>61.479699918666149</v>
      </c>
      <c r="S114" s="62">
        <f t="shared" si="51"/>
        <v>51.362815640263925</v>
      </c>
      <c r="T114" s="61">
        <v>70.338554825669519</v>
      </c>
      <c r="U114" s="21">
        <v>47.831000000000003</v>
      </c>
      <c r="V114">
        <v>65.84</v>
      </c>
      <c r="W114">
        <v>37.018999999999998</v>
      </c>
      <c r="X114">
        <v>53.481999999999999</v>
      </c>
      <c r="Y114">
        <v>80.194999999999993</v>
      </c>
      <c r="Z114">
        <v>83.784999999999997</v>
      </c>
      <c r="AA114" s="22">
        <v>100399.58333333333</v>
      </c>
      <c r="AB114" s="23">
        <v>167896</v>
      </c>
      <c r="AC114" s="25">
        <v>1795.3</v>
      </c>
      <c r="AD114" s="24">
        <v>485</v>
      </c>
      <c r="AE114" s="61">
        <v>16.39</v>
      </c>
      <c r="AF114" s="32">
        <v>18.09</v>
      </c>
      <c r="AG114" s="33">
        <v>0.317</v>
      </c>
      <c r="AH114" s="63">
        <f t="shared" si="34"/>
        <v>2.2656709380000001E-2</v>
      </c>
      <c r="AI114" s="78">
        <f t="shared" si="40"/>
        <v>0.60299999999999998</v>
      </c>
      <c r="AJ114" s="62" t="str">
        <f t="shared" si="52"/>
        <v/>
      </c>
      <c r="AK114" s="61">
        <f t="shared" si="35"/>
        <v>0.20770104098373765</v>
      </c>
      <c r="AL114" s="61">
        <f t="shared" si="41"/>
        <v>0.15801930862659608</v>
      </c>
      <c r="AM114" s="61">
        <f t="shared" si="42"/>
        <v>4.5873559638741832E-2</v>
      </c>
      <c r="AN114" s="62">
        <f t="shared" si="53"/>
        <v>0.18663095608844599</v>
      </c>
      <c r="AO114" s="62">
        <f t="shared" si="54"/>
        <v>9.5056057303020872E-2</v>
      </c>
      <c r="AP114" s="62">
        <f t="shared" si="55"/>
        <v>9.8956711304889436E-2</v>
      </c>
      <c r="AQ114" s="62">
        <f t="shared" si="36"/>
        <v>-3.9006540018685643E-3</v>
      </c>
      <c r="AR114" s="61">
        <f t="shared" si="45"/>
        <v>-5.4613110119404026E-3</v>
      </c>
      <c r="AS114" s="62">
        <f t="shared" si="46"/>
        <v>3.7522741880054617E-4</v>
      </c>
      <c r="AT114" s="62">
        <f t="shared" si="47"/>
        <v>3.1657507393374005E-3</v>
      </c>
      <c r="AU114" s="62">
        <f t="shared" si="48"/>
        <v>3.1313556582438428E-3</v>
      </c>
      <c r="AV114" s="62">
        <f t="shared" si="49"/>
        <v>-1.8615653870436625E-2</v>
      </c>
      <c r="AW114" s="62">
        <f t="shared" si="50"/>
        <v>-3.7657613626682476E-2</v>
      </c>
      <c r="AX114" s="62">
        <f t="shared" si="59"/>
        <v>-0.82877341472626986</v>
      </c>
      <c r="AY114" s="62">
        <f t="shared" si="60"/>
        <v>6.5931685471683714</v>
      </c>
      <c r="AZ114" s="62">
        <f t="shared" si="43"/>
        <v>0.55910931174089062</v>
      </c>
      <c r="BA114" s="62">
        <f t="shared" si="44"/>
        <v>0.15104328869511055</v>
      </c>
      <c r="BB114" s="62">
        <f t="shared" si="57"/>
        <v>4.3622105458102814E-2</v>
      </c>
      <c r="BC114" s="62">
        <f t="shared" si="58"/>
        <v>1.6999999999999994E-2</v>
      </c>
      <c r="BD114" s="62">
        <f t="shared" si="56"/>
        <v>0.317</v>
      </c>
    </row>
    <row r="115" spans="1:56">
      <c r="A115" s="4">
        <v>1982</v>
      </c>
      <c r="B115" s="4">
        <v>1</v>
      </c>
      <c r="C115" s="61">
        <v>232188</v>
      </c>
      <c r="D115" s="4">
        <v>3345</v>
      </c>
      <c r="E115" s="62">
        <v>2.4264881200000001</v>
      </c>
      <c r="F115" s="5">
        <v>62</v>
      </c>
      <c r="G115" s="61">
        <v>253</v>
      </c>
      <c r="H115" s="61"/>
      <c r="I115" s="61">
        <v>0.19809847595276009</v>
      </c>
      <c r="J115" s="61">
        <v>110.8</v>
      </c>
      <c r="K115">
        <v>553.1</v>
      </c>
      <c r="L115">
        <v>156.9</v>
      </c>
      <c r="M115" s="4">
        <v>745.74300000000005</v>
      </c>
      <c r="N115" s="61">
        <v>644.9</v>
      </c>
      <c r="O115" s="61">
        <v>617.76599999999996</v>
      </c>
      <c r="P115" s="61">
        <v>283.2</v>
      </c>
      <c r="Q115" s="4">
        <v>303.2</v>
      </c>
      <c r="R115" s="61">
        <v>59.700115643360903</v>
      </c>
      <c r="S115" s="62">
        <f t="shared" si="51"/>
        <v>54.573909567884868</v>
      </c>
      <c r="T115" s="61">
        <v>74.583122789287515</v>
      </c>
      <c r="U115" s="21">
        <v>50.48</v>
      </c>
      <c r="V115">
        <v>69.694000000000003</v>
      </c>
      <c r="W115">
        <v>39.406999999999996</v>
      </c>
      <c r="X115">
        <v>57.01</v>
      </c>
      <c r="Y115">
        <v>80.563999999999993</v>
      </c>
      <c r="Z115">
        <v>80.959999999999994</v>
      </c>
      <c r="AA115" s="22">
        <v>99529.166666666672</v>
      </c>
      <c r="AB115" s="23">
        <v>163912</v>
      </c>
      <c r="AC115" s="25">
        <v>1894.3</v>
      </c>
      <c r="AD115" s="24">
        <v>534.29999999999995</v>
      </c>
      <c r="AE115" s="61">
        <v>12.24</v>
      </c>
      <c r="AF115" s="32">
        <v>18.649999999999999</v>
      </c>
      <c r="AG115" s="33">
        <v>0.34300000000000003</v>
      </c>
      <c r="AH115" s="63">
        <f t="shared" si="34"/>
        <v>2.4264881200000001E-2</v>
      </c>
      <c r="AI115" s="78">
        <f t="shared" si="40"/>
        <v>0.62</v>
      </c>
      <c r="AJ115" s="62" t="str">
        <f t="shared" si="52"/>
        <v/>
      </c>
      <c r="AK115" s="61">
        <f t="shared" si="35"/>
        <v>0.19809847595276009</v>
      </c>
      <c r="AL115" s="61">
        <f t="shared" si="41"/>
        <v>0.16535127055306428</v>
      </c>
      <c r="AM115" s="61">
        <f t="shared" si="42"/>
        <v>4.6905829596412554E-2</v>
      </c>
      <c r="AN115" s="62">
        <f t="shared" si="53"/>
        <v>0.18468340807174888</v>
      </c>
      <c r="AO115" s="62">
        <f t="shared" si="54"/>
        <v>8.4663677130044843E-2</v>
      </c>
      <c r="AP115" s="62">
        <f t="shared" si="55"/>
        <v>9.0642750373692071E-2</v>
      </c>
      <c r="AQ115" s="62">
        <f t="shared" si="36"/>
        <v>-5.9790732436472288E-3</v>
      </c>
      <c r="AR115" s="61">
        <f t="shared" si="45"/>
        <v>-6.7381888894005671E-3</v>
      </c>
      <c r="AS115" s="62">
        <f t="shared" si="46"/>
        <v>-3.7547677898857558E-3</v>
      </c>
      <c r="AT115" s="62">
        <f t="shared" si="47"/>
        <v>1.8707288747576538E-3</v>
      </c>
      <c r="AU115" s="62">
        <f t="shared" si="48"/>
        <v>3.2401000827846443E-3</v>
      </c>
      <c r="AV115" s="62">
        <f t="shared" si="49"/>
        <v>-5.605071144711022E-2</v>
      </c>
      <c r="AW115" s="62">
        <f t="shared" si="50"/>
        <v>-9.4940230581935819E-2</v>
      </c>
      <c r="AX115" s="62">
        <f t="shared" si="59"/>
        <v>-0.84709665480382346</v>
      </c>
      <c r="AY115" s="62">
        <f t="shared" si="60"/>
        <v>6.5595375890852434</v>
      </c>
      <c r="AZ115" s="62">
        <f t="shared" si="43"/>
        <v>0.56630792227204785</v>
      </c>
      <c r="BA115" s="62">
        <f t="shared" si="44"/>
        <v>0.15973094170403587</v>
      </c>
      <c r="BB115" s="62">
        <f t="shared" si="57"/>
        <v>0.10325855773159631</v>
      </c>
      <c r="BC115" s="62">
        <f t="shared" si="58"/>
        <v>6.409999999999999E-2</v>
      </c>
      <c r="BD115" s="62">
        <f t="shared" si="56"/>
        <v>0.34300000000000003</v>
      </c>
    </row>
    <row r="116" spans="1:56">
      <c r="A116" s="4">
        <v>1983</v>
      </c>
      <c r="B116" s="4">
        <v>1</v>
      </c>
      <c r="C116" s="61">
        <v>234307</v>
      </c>
      <c r="D116" s="4">
        <v>3638.1</v>
      </c>
      <c r="E116" s="62">
        <v>2.484872448</v>
      </c>
      <c r="F116" s="5">
        <v>62.8</v>
      </c>
      <c r="G116" s="61">
        <v>295</v>
      </c>
      <c r="H116" s="61"/>
      <c r="I116" s="61">
        <v>0.19603349742545126</v>
      </c>
      <c r="J116" s="61">
        <v>161.1</v>
      </c>
      <c r="K116">
        <v>594.6</v>
      </c>
      <c r="L116">
        <v>171.2</v>
      </c>
      <c r="M116" s="4">
        <v>808.36400000000003</v>
      </c>
      <c r="N116" s="61">
        <v>680.4</v>
      </c>
      <c r="O116" s="61">
        <v>600.56200000000001</v>
      </c>
      <c r="P116" s="61">
        <v>277</v>
      </c>
      <c r="Q116" s="4">
        <v>328.67500000000001</v>
      </c>
      <c r="R116" s="61">
        <v>61.849832297507987</v>
      </c>
      <c r="S116" s="62">
        <f t="shared" si="51"/>
        <v>56.774684598904635</v>
      </c>
      <c r="T116" s="61">
        <v>77.71601819100556</v>
      </c>
      <c r="U116" s="21">
        <v>52.652999999999999</v>
      </c>
      <c r="V116">
        <v>69.941999999999993</v>
      </c>
      <c r="W116">
        <v>41.098999999999997</v>
      </c>
      <c r="X116">
        <v>58.372999999999998</v>
      </c>
      <c r="Y116">
        <v>80.882999999999996</v>
      </c>
      <c r="Z116">
        <v>77.926000000000002</v>
      </c>
      <c r="AA116" s="22">
        <v>100821.66666666667</v>
      </c>
      <c r="AB116" s="23">
        <v>166223</v>
      </c>
      <c r="AC116" s="25">
        <v>2013.9</v>
      </c>
      <c r="AD116" s="24">
        <v>560.5</v>
      </c>
      <c r="AE116" s="61">
        <v>9.09</v>
      </c>
      <c r="AF116" s="32">
        <v>16.68</v>
      </c>
      <c r="AG116" s="33">
        <v>0.38700000000000001</v>
      </c>
      <c r="AH116" s="63">
        <f t="shared" si="34"/>
        <v>2.4848724480000001E-2</v>
      </c>
      <c r="AI116" s="78">
        <f t="shared" si="40"/>
        <v>0.628</v>
      </c>
      <c r="AJ116" s="62" t="str">
        <f t="shared" si="52"/>
        <v/>
      </c>
      <c r="AK116" s="61">
        <f t="shared" si="35"/>
        <v>0.19603349742545126</v>
      </c>
      <c r="AL116" s="61">
        <f t="shared" si="41"/>
        <v>0.16343695885214812</v>
      </c>
      <c r="AM116" s="61">
        <f t="shared" si="42"/>
        <v>4.7057530029410953E-2</v>
      </c>
      <c r="AN116" s="62">
        <f t="shared" si="53"/>
        <v>0.16507572634067233</v>
      </c>
      <c r="AO116" s="62">
        <f t="shared" si="54"/>
        <v>7.6138643797586655E-2</v>
      </c>
      <c r="AP116" s="62">
        <f t="shared" si="55"/>
        <v>9.0342486462714061E-2</v>
      </c>
      <c r="AQ116" s="62">
        <f t="shared" si="36"/>
        <v>-1.4203842665127406E-2</v>
      </c>
      <c r="AR116" s="61">
        <f t="shared" si="45"/>
        <v>2.6113878894920414E-3</v>
      </c>
      <c r="AS116" s="62">
        <f t="shared" si="46"/>
        <v>-3.5982514572795075E-2</v>
      </c>
      <c r="AT116" s="62">
        <f t="shared" si="47"/>
        <v>2.5057139167767666E-3</v>
      </c>
      <c r="AU116" s="62">
        <f t="shared" si="48"/>
        <v>-1.5907847774541781E-2</v>
      </c>
      <c r="AV116" s="62">
        <f t="shared" si="49"/>
        <v>-3.5582844489391897E-2</v>
      </c>
      <c r="AW116" s="62">
        <f t="shared" si="50"/>
        <v>-7.773015800720641E-2</v>
      </c>
      <c r="AX116" s="62">
        <f t="shared" si="59"/>
        <v>-0.84327894166512418</v>
      </c>
      <c r="AY116" s="62">
        <f t="shared" si="60"/>
        <v>6.5644533180192548</v>
      </c>
      <c r="AZ116" s="62">
        <f t="shared" si="43"/>
        <v>0.5535581759709739</v>
      </c>
      <c r="BA116" s="62">
        <f t="shared" si="44"/>
        <v>0.15406393447128996</v>
      </c>
      <c r="BB116" s="62">
        <f t="shared" si="57"/>
        <v>8.286538910878706E-2</v>
      </c>
      <c r="BC116" s="62">
        <f t="shared" si="58"/>
        <v>7.5899999999999995E-2</v>
      </c>
      <c r="BD116" s="62">
        <f t="shared" si="56"/>
        <v>0.38700000000000001</v>
      </c>
    </row>
    <row r="117" spans="1:56">
      <c r="A117" s="4">
        <v>1984</v>
      </c>
      <c r="B117" s="4">
        <v>1</v>
      </c>
      <c r="C117" s="61">
        <v>236348</v>
      </c>
      <c r="D117" s="4">
        <v>4040.7</v>
      </c>
      <c r="E117" s="62">
        <v>2.5459624139999999</v>
      </c>
      <c r="F117" s="5">
        <v>61.8</v>
      </c>
      <c r="G117" s="61">
        <v>342.2</v>
      </c>
      <c r="H117" s="61"/>
      <c r="I117" s="61">
        <v>0.20594415556663578</v>
      </c>
      <c r="J117" s="61">
        <v>190.4</v>
      </c>
      <c r="K117">
        <v>632</v>
      </c>
      <c r="L117">
        <v>193.2</v>
      </c>
      <c r="M117" s="4">
        <v>851.80499999999995</v>
      </c>
      <c r="N117" s="61">
        <v>747</v>
      </c>
      <c r="O117" s="61">
        <v>666.43799999999999</v>
      </c>
      <c r="P117" s="61">
        <v>302.375</v>
      </c>
      <c r="Q117" s="4">
        <v>405.125</v>
      </c>
      <c r="R117" s="61">
        <v>65.7574743817149</v>
      </c>
      <c r="S117" s="62">
        <f t="shared" si="51"/>
        <v>58.798119890637793</v>
      </c>
      <c r="T117" s="61">
        <v>81.000505305709964</v>
      </c>
      <c r="U117" s="21">
        <v>54.645000000000003</v>
      </c>
      <c r="V117">
        <v>70.682000000000002</v>
      </c>
      <c r="W117">
        <v>43.023000000000003</v>
      </c>
      <c r="X117">
        <v>59.481000000000002</v>
      </c>
      <c r="Y117">
        <v>81.635999999999996</v>
      </c>
      <c r="Z117">
        <v>77.253</v>
      </c>
      <c r="AA117" s="22">
        <v>105002.75</v>
      </c>
      <c r="AB117" s="23">
        <v>174363</v>
      </c>
      <c r="AC117" s="25">
        <v>2217.4</v>
      </c>
      <c r="AD117" s="24">
        <v>594.29999999999995</v>
      </c>
      <c r="AE117" s="61">
        <v>10.23</v>
      </c>
      <c r="AF117" s="32">
        <v>16.47</v>
      </c>
      <c r="AG117" s="33">
        <v>0.39600000000000002</v>
      </c>
      <c r="AH117" s="63">
        <f t="shared" si="34"/>
        <v>2.5459624139999998E-2</v>
      </c>
      <c r="AI117" s="78">
        <f t="shared" si="40"/>
        <v>0.61799999999999999</v>
      </c>
      <c r="AJ117" s="62" t="str">
        <f t="shared" si="52"/>
        <v/>
      </c>
      <c r="AK117" s="61">
        <f t="shared" si="35"/>
        <v>0.20594415556663578</v>
      </c>
      <c r="AL117" s="61">
        <f t="shared" si="41"/>
        <v>0.15640854307421981</v>
      </c>
      <c r="AM117" s="61">
        <f t="shared" si="42"/>
        <v>4.7813497661296313E-2</v>
      </c>
      <c r="AN117" s="62">
        <f t="shared" si="53"/>
        <v>0.16493132378053307</v>
      </c>
      <c r="AO117" s="62">
        <f t="shared" si="54"/>
        <v>7.4832331031751922E-2</v>
      </c>
      <c r="AP117" s="62">
        <f t="shared" si="55"/>
        <v>0.10026109337491029</v>
      </c>
      <c r="AQ117" s="62">
        <f t="shared" si="36"/>
        <v>-2.542876234315837E-2</v>
      </c>
      <c r="AR117" s="61">
        <f t="shared" si="45"/>
        <v>2.1151550655092071E-3</v>
      </c>
      <c r="AS117" s="62">
        <f t="shared" si="46"/>
        <v>-2.4494730616238025E-2</v>
      </c>
      <c r="AT117" s="62">
        <f t="shared" si="47"/>
        <v>1.0731719059775713E-2</v>
      </c>
      <c r="AU117" s="62">
        <f t="shared" si="48"/>
        <v>-1.6215867385091145E-2</v>
      </c>
      <c r="AV117" s="62">
        <f t="shared" si="49"/>
        <v>-2.5752671910996498E-2</v>
      </c>
      <c r="AW117" s="62">
        <f t="shared" si="50"/>
        <v>-4.3693255497372623E-2</v>
      </c>
      <c r="AX117" s="62">
        <f t="shared" si="59"/>
        <v>-0.81131875488603755</v>
      </c>
      <c r="AY117" s="62">
        <f t="shared" si="60"/>
        <v>6.6035893168086668</v>
      </c>
      <c r="AZ117" s="62">
        <f t="shared" si="43"/>
        <v>0.54876630286831496</v>
      </c>
      <c r="BA117" s="62">
        <f t="shared" si="44"/>
        <v>0.14707847650159625</v>
      </c>
      <c r="BB117" s="62">
        <f t="shared" si="57"/>
        <v>5.5880652950535216E-2</v>
      </c>
      <c r="BC117" s="62">
        <f t="shared" si="58"/>
        <v>6.2399999999999983E-2</v>
      </c>
      <c r="BD117" s="62">
        <f t="shared" si="56"/>
        <v>0.39600000000000002</v>
      </c>
    </row>
    <row r="118" spans="1:56">
      <c r="A118" s="4">
        <v>1985</v>
      </c>
      <c r="B118" s="4">
        <v>1</v>
      </c>
      <c r="C118" s="61">
        <v>238466</v>
      </c>
      <c r="D118" s="4">
        <v>4346.7</v>
      </c>
      <c r="E118" s="62">
        <v>2.6506966580000002</v>
      </c>
      <c r="F118" s="5">
        <v>62.6</v>
      </c>
      <c r="G118" s="61">
        <v>380.4</v>
      </c>
      <c r="H118" s="61"/>
      <c r="I118" s="61">
        <v>0.20704306837258271</v>
      </c>
      <c r="J118" s="61">
        <v>200.1</v>
      </c>
      <c r="K118">
        <v>688.6</v>
      </c>
      <c r="L118">
        <v>219.9</v>
      </c>
      <c r="M118" s="4">
        <v>946.34400000000005</v>
      </c>
      <c r="N118" s="61">
        <v>806.6</v>
      </c>
      <c r="O118" s="61">
        <v>734.03700000000003</v>
      </c>
      <c r="P118" s="61">
        <v>302.02499999999998</v>
      </c>
      <c r="Q118" s="4">
        <v>417.25</v>
      </c>
      <c r="R118" s="61">
        <v>67.888175993322577</v>
      </c>
      <c r="S118" s="62">
        <f t="shared" si="51"/>
        <v>60.721563808136757</v>
      </c>
      <c r="T118" s="61">
        <v>83.729156139464379</v>
      </c>
      <c r="U118" s="21">
        <v>56.582000000000001</v>
      </c>
      <c r="V118">
        <v>71.552000000000007</v>
      </c>
      <c r="W118">
        <v>44.671999999999997</v>
      </c>
      <c r="X118">
        <v>59.975000000000001</v>
      </c>
      <c r="Y118">
        <v>79.210999999999999</v>
      </c>
      <c r="Z118">
        <v>74.715000000000003</v>
      </c>
      <c r="AA118" s="22">
        <v>107154</v>
      </c>
      <c r="AB118" s="23">
        <v>177755</v>
      </c>
      <c r="AC118" s="25">
        <v>2389</v>
      </c>
      <c r="AD118" s="24">
        <v>636.70000000000005</v>
      </c>
      <c r="AE118" s="61">
        <v>8.1</v>
      </c>
      <c r="AF118" s="32">
        <v>15.94</v>
      </c>
      <c r="AG118" s="33">
        <v>0.42599999999999999</v>
      </c>
      <c r="AH118" s="63">
        <f t="shared" si="34"/>
        <v>2.6506966580000003E-2</v>
      </c>
      <c r="AI118" s="78">
        <f t="shared" si="40"/>
        <v>0.626</v>
      </c>
      <c r="AJ118" s="62" t="str">
        <f t="shared" si="52"/>
        <v/>
      </c>
      <c r="AK118" s="61">
        <f t="shared" si="35"/>
        <v>0.20704306837258271</v>
      </c>
      <c r="AL118" s="61">
        <f t="shared" si="41"/>
        <v>0.15841903052890699</v>
      </c>
      <c r="AM118" s="61">
        <f t="shared" si="42"/>
        <v>5.059010283663469E-2</v>
      </c>
      <c r="AN118" s="62">
        <f t="shared" si="53"/>
        <v>0.16887224791220928</v>
      </c>
      <c r="AO118" s="62">
        <f t="shared" si="54"/>
        <v>6.9483746290289181E-2</v>
      </c>
      <c r="AP118" s="62">
        <f t="shared" si="55"/>
        <v>9.5992362021763644E-2</v>
      </c>
      <c r="AQ118" s="62">
        <f t="shared" si="36"/>
        <v>-2.6508615731474464E-2</v>
      </c>
      <c r="AR118" s="61">
        <f t="shared" si="45"/>
        <v>2.6441868722954197E-3</v>
      </c>
      <c r="AS118" s="62">
        <f t="shared" si="46"/>
        <v>-1.9955492933723132E-2</v>
      </c>
      <c r="AT118" s="62">
        <f t="shared" si="47"/>
        <v>5.4230432973967286E-3</v>
      </c>
      <c r="AU118" s="62">
        <f t="shared" si="48"/>
        <v>-2.391813252610234E-2</v>
      </c>
      <c r="AV118" s="62">
        <f t="shared" si="49"/>
        <v>-6.2344170513149201E-2</v>
      </c>
      <c r="AW118" s="62">
        <f t="shared" si="50"/>
        <v>-6.5593882209223103E-2</v>
      </c>
      <c r="AX118" s="62">
        <f t="shared" si="59"/>
        <v>-0.79995969044667858</v>
      </c>
      <c r="AY118" s="62">
        <f t="shared" si="60"/>
        <v>6.6139347341509849</v>
      </c>
      <c r="AZ118" s="62">
        <f t="shared" si="43"/>
        <v>0.5496123495985461</v>
      </c>
      <c r="BA118" s="62">
        <f t="shared" si="44"/>
        <v>0.14647893804495365</v>
      </c>
      <c r="BB118" s="62">
        <f t="shared" si="57"/>
        <v>7.0110992572674447E-2</v>
      </c>
      <c r="BC118" s="62">
        <f t="shared" si="58"/>
        <v>7.8399999999999997E-2</v>
      </c>
      <c r="BD118" s="62">
        <f t="shared" si="56"/>
        <v>0.42599999999999999</v>
      </c>
    </row>
    <row r="119" spans="1:56">
      <c r="A119" s="4">
        <v>1986</v>
      </c>
      <c r="B119" s="4">
        <v>1</v>
      </c>
      <c r="C119" s="61">
        <v>240651</v>
      </c>
      <c r="D119" s="4">
        <v>4590.2</v>
      </c>
      <c r="E119" s="62">
        <v>2.626528972</v>
      </c>
      <c r="F119" s="5">
        <v>63.1</v>
      </c>
      <c r="G119" s="61">
        <v>421.4</v>
      </c>
      <c r="H119" s="61"/>
      <c r="I119" s="61">
        <v>0.20475106781314112</v>
      </c>
      <c r="J119" s="61">
        <v>234.8</v>
      </c>
      <c r="K119">
        <v>736.4</v>
      </c>
      <c r="L119">
        <v>238.1</v>
      </c>
      <c r="M119" s="4">
        <v>990.38199999999995</v>
      </c>
      <c r="N119" s="61">
        <v>851.6</v>
      </c>
      <c r="O119" s="61">
        <v>769.15499999999997</v>
      </c>
      <c r="P119" s="61">
        <v>320.35000000000002</v>
      </c>
      <c r="Q119" s="4">
        <v>452.85</v>
      </c>
      <c r="R119" s="61">
        <v>69.611630303484759</v>
      </c>
      <c r="S119" s="62">
        <f t="shared" si="51"/>
        <v>61.967791836041663</v>
      </c>
      <c r="T119" s="61">
        <v>85.295603840323395</v>
      </c>
      <c r="U119" s="21">
        <v>57.805999999999997</v>
      </c>
      <c r="V119">
        <v>73.117000000000004</v>
      </c>
      <c r="W119">
        <v>45.648000000000003</v>
      </c>
      <c r="X119">
        <v>60.183999999999997</v>
      </c>
      <c r="Y119">
        <v>77.870999999999995</v>
      </c>
      <c r="Z119">
        <v>74.713999999999999</v>
      </c>
      <c r="AA119" s="22">
        <v>109600.58333333333</v>
      </c>
      <c r="AB119" s="23">
        <v>179712</v>
      </c>
      <c r="AC119" s="25">
        <v>2543.8000000000002</v>
      </c>
      <c r="AD119" s="24">
        <v>682.2</v>
      </c>
      <c r="AE119" s="61">
        <v>6.8</v>
      </c>
      <c r="AF119" s="32">
        <v>14.83</v>
      </c>
      <c r="AG119" s="33">
        <v>0.46700000000000003</v>
      </c>
      <c r="AH119" s="63">
        <f t="shared" si="34"/>
        <v>2.6265289720000001E-2</v>
      </c>
      <c r="AI119" s="78">
        <f t="shared" si="40"/>
        <v>0.63100000000000001</v>
      </c>
      <c r="AJ119" s="62" t="str">
        <f t="shared" si="52"/>
        <v/>
      </c>
      <c r="AK119" s="61">
        <f t="shared" si="35"/>
        <v>0.20475106781314112</v>
      </c>
      <c r="AL119" s="61">
        <f t="shared" si="41"/>
        <v>0.16042873948847544</v>
      </c>
      <c r="AM119" s="61">
        <f t="shared" si="42"/>
        <v>5.1871378153457368E-2</v>
      </c>
      <c r="AN119" s="62">
        <f t="shared" si="53"/>
        <v>0.16756459413533178</v>
      </c>
      <c r="AO119" s="62">
        <f t="shared" si="54"/>
        <v>6.9789987364385006E-2</v>
      </c>
      <c r="AP119" s="62">
        <f t="shared" si="55"/>
        <v>9.8655831989891515E-2</v>
      </c>
      <c r="AQ119" s="62">
        <f t="shared" si="36"/>
        <v>-2.8865844625506509E-2</v>
      </c>
      <c r="AR119" s="61">
        <f t="shared" si="45"/>
        <v>1.0857867128778347E-3</v>
      </c>
      <c r="AS119" s="62">
        <f t="shared" si="46"/>
        <v>1.3205633871600586E-3</v>
      </c>
      <c r="AT119" s="62">
        <f t="shared" si="47"/>
        <v>1.2970109531609843E-3</v>
      </c>
      <c r="AU119" s="62">
        <f t="shared" si="48"/>
        <v>-1.6837148845914092E-2</v>
      </c>
      <c r="AV119" s="62">
        <f t="shared" si="49"/>
        <v>-3.7377443020724606E-2</v>
      </c>
      <c r="AW119" s="62">
        <f t="shared" si="50"/>
        <v>-2.0329260660913069E-2</v>
      </c>
      <c r="AX119" s="62">
        <f t="shared" si="59"/>
        <v>-0.78650505426872985</v>
      </c>
      <c r="AY119" s="62">
        <f t="shared" si="60"/>
        <v>6.6157630973524642</v>
      </c>
      <c r="AZ119" s="62">
        <f t="shared" si="43"/>
        <v>0.5541806457234979</v>
      </c>
      <c r="BA119" s="62">
        <f t="shared" si="44"/>
        <v>0.14862097512090977</v>
      </c>
      <c r="BB119" s="62">
        <f t="shared" si="57"/>
        <v>6.0684123621923852E-2</v>
      </c>
      <c r="BC119" s="62">
        <f t="shared" si="58"/>
        <v>8.030000000000001E-2</v>
      </c>
      <c r="BD119" s="62">
        <f t="shared" si="56"/>
        <v>0.46700000000000003</v>
      </c>
    </row>
    <row r="120" spans="1:56">
      <c r="A120" s="4">
        <v>1987</v>
      </c>
      <c r="B120" s="4">
        <v>1</v>
      </c>
      <c r="C120" s="61">
        <v>242804</v>
      </c>
      <c r="D120" s="4">
        <v>4870.2</v>
      </c>
      <c r="E120" s="62">
        <v>2.600839186</v>
      </c>
      <c r="F120" s="5">
        <v>63.5</v>
      </c>
      <c r="G120" s="61">
        <v>442</v>
      </c>
      <c r="H120" s="61"/>
      <c r="I120" s="61">
        <v>0.19891372048096106</v>
      </c>
      <c r="J120" s="61">
        <v>249.8</v>
      </c>
      <c r="K120">
        <v>776.1</v>
      </c>
      <c r="L120">
        <v>254.6</v>
      </c>
      <c r="M120" s="4">
        <v>1004.0170000000001</v>
      </c>
      <c r="N120" s="61">
        <v>948.5</v>
      </c>
      <c r="O120" s="61">
        <v>854.28700000000003</v>
      </c>
      <c r="P120" s="61">
        <v>363.77499999999998</v>
      </c>
      <c r="Q120" s="4">
        <v>508.7</v>
      </c>
      <c r="R120" s="61">
        <v>71.3366098844389</v>
      </c>
      <c r="S120" s="62">
        <f t="shared" si="51"/>
        <v>63.589056394858879</v>
      </c>
      <c r="T120" s="61">
        <v>88.125315816068721</v>
      </c>
      <c r="U120" s="21">
        <v>59.65</v>
      </c>
      <c r="V120">
        <v>74.7</v>
      </c>
      <c r="W120">
        <v>47.170999999999999</v>
      </c>
      <c r="X120">
        <v>60.759</v>
      </c>
      <c r="Y120">
        <v>79.617999999999995</v>
      </c>
      <c r="Z120">
        <v>79.238</v>
      </c>
      <c r="AA120" s="22">
        <v>112439.33333333333</v>
      </c>
      <c r="AB120" s="23">
        <v>184922</v>
      </c>
      <c r="AC120" s="25">
        <v>2724.3</v>
      </c>
      <c r="AD120" s="24">
        <v>728</v>
      </c>
      <c r="AE120" s="61">
        <v>6.66</v>
      </c>
      <c r="AF120" s="32">
        <v>14.23</v>
      </c>
      <c r="AG120" s="33">
        <v>0.49099999999999999</v>
      </c>
      <c r="AH120" s="63">
        <f t="shared" si="34"/>
        <v>2.6008391860000001E-2</v>
      </c>
      <c r="AI120" s="78">
        <f t="shared" si="40"/>
        <v>0.63500000000000001</v>
      </c>
      <c r="AJ120" s="62" t="str">
        <f t="shared" si="52"/>
        <v/>
      </c>
      <c r="AK120" s="61">
        <f t="shared" si="35"/>
        <v>0.19891372048096106</v>
      </c>
      <c r="AL120" s="61">
        <f t="shared" si="41"/>
        <v>0.15935690526056426</v>
      </c>
      <c r="AM120" s="61">
        <f t="shared" si="42"/>
        <v>5.2277113876226848E-2</v>
      </c>
      <c r="AN120" s="62">
        <f t="shared" si="53"/>
        <v>0.175411071413905</v>
      </c>
      <c r="AO120" s="62">
        <f t="shared" si="54"/>
        <v>7.4694057738901892E-2</v>
      </c>
      <c r="AP120" s="62">
        <f t="shared" si="55"/>
        <v>0.10445156256416574</v>
      </c>
      <c r="AQ120" s="62">
        <f t="shared" si="36"/>
        <v>-2.9757504825263847E-2</v>
      </c>
      <c r="AR120" s="61">
        <f t="shared" si="45"/>
        <v>5.5749492972418206E-3</v>
      </c>
      <c r="AS120" s="62">
        <f t="shared" si="46"/>
        <v>-4.4074284465150841E-3</v>
      </c>
      <c r="AT120" s="62">
        <f t="shared" si="47"/>
        <v>6.9928797880400148E-3</v>
      </c>
      <c r="AU120" s="62">
        <f t="shared" si="48"/>
        <v>-1.6317939589439022E-2</v>
      </c>
      <c r="AV120" s="62">
        <f t="shared" si="49"/>
        <v>-3.640036210002153E-3</v>
      </c>
      <c r="AW120" s="62">
        <f t="shared" si="50"/>
        <v>3.2961868095940684E-2</v>
      </c>
      <c r="AX120" s="62">
        <f t="shared" si="59"/>
        <v>-0.76984071658157283</v>
      </c>
      <c r="AY120" s="62">
        <f t="shared" si="60"/>
        <v>6.6354348600172326</v>
      </c>
      <c r="AZ120" s="62">
        <f t="shared" si="43"/>
        <v>0.55938154490575343</v>
      </c>
      <c r="BA120" s="62">
        <f t="shared" si="44"/>
        <v>0.14948051414726296</v>
      </c>
      <c r="BB120" s="62">
        <f t="shared" si="57"/>
        <v>4.2173377272528553E-2</v>
      </c>
      <c r="BC120" s="62">
        <f t="shared" si="58"/>
        <v>7.5700000000000003E-2</v>
      </c>
      <c r="BD120" s="62">
        <f t="shared" si="56"/>
        <v>0.49099999999999999</v>
      </c>
    </row>
    <row r="121" spans="1:56">
      <c r="A121" s="4">
        <v>1988</v>
      </c>
      <c r="B121" s="4">
        <v>1</v>
      </c>
      <c r="C121" s="61">
        <v>245021</v>
      </c>
      <c r="D121" s="4">
        <v>5252.6</v>
      </c>
      <c r="E121" s="62">
        <v>2.554951848</v>
      </c>
      <c r="F121" s="5">
        <v>63.7</v>
      </c>
      <c r="G121" s="61">
        <v>475.1</v>
      </c>
      <c r="H121" s="61"/>
      <c r="I121" s="61">
        <v>0.19395423523114716</v>
      </c>
      <c r="J121" s="61">
        <v>256.2</v>
      </c>
      <c r="K121">
        <v>819.8</v>
      </c>
      <c r="L121">
        <v>258.39999999999998</v>
      </c>
      <c r="M121" s="4">
        <v>1064.4159999999999</v>
      </c>
      <c r="N121" s="61">
        <v>1002.6</v>
      </c>
      <c r="O121" s="61">
        <v>909.23800000000006</v>
      </c>
      <c r="P121" s="61">
        <v>443.9</v>
      </c>
      <c r="Q121" s="4">
        <v>553.97500000000002</v>
      </c>
      <c r="R121" s="61">
        <v>73.634277805403258</v>
      </c>
      <c r="S121" s="62">
        <f t="shared" si="51"/>
        <v>65.840766398658147</v>
      </c>
      <c r="T121" s="61">
        <v>91.359272359777663</v>
      </c>
      <c r="U121" s="21">
        <v>61.973999999999997</v>
      </c>
      <c r="V121">
        <v>76.558999999999997</v>
      </c>
      <c r="W121">
        <v>48.817</v>
      </c>
      <c r="X121">
        <v>62.18</v>
      </c>
      <c r="Y121">
        <v>83.695999999999998</v>
      </c>
      <c r="Z121">
        <v>83.028999999999996</v>
      </c>
      <c r="AA121" s="22">
        <v>114974.08333333333</v>
      </c>
      <c r="AB121" s="23">
        <v>189823</v>
      </c>
      <c r="AC121" s="25">
        <v>2950</v>
      </c>
      <c r="AD121" s="24">
        <v>782.4</v>
      </c>
      <c r="AE121" s="61">
        <v>7.57</v>
      </c>
      <c r="AF121" s="32">
        <v>14.68</v>
      </c>
      <c r="AG121" s="33">
        <v>0.505</v>
      </c>
      <c r="AH121" s="63">
        <f t="shared" si="34"/>
        <v>2.5549518479999998E-2</v>
      </c>
      <c r="AI121" s="78">
        <f t="shared" si="40"/>
        <v>0.63700000000000001</v>
      </c>
      <c r="AJ121" s="62" t="str">
        <f t="shared" si="52"/>
        <v/>
      </c>
      <c r="AK121" s="61">
        <f t="shared" si="35"/>
        <v>0.19395423523114716</v>
      </c>
      <c r="AL121" s="61">
        <f t="shared" si="41"/>
        <v>0.15607508662376726</v>
      </c>
      <c r="AM121" s="61">
        <f t="shared" si="42"/>
        <v>4.9194684537181579E-2</v>
      </c>
      <c r="AN121" s="62">
        <f t="shared" si="53"/>
        <v>0.17310246354186498</v>
      </c>
      <c r="AO121" s="62">
        <f t="shared" si="54"/>
        <v>8.4510528119407527E-2</v>
      </c>
      <c r="AP121" s="62">
        <f t="shared" si="55"/>
        <v>0.10546681643376613</v>
      </c>
      <c r="AQ121" s="62">
        <f t="shared" si="36"/>
        <v>-2.0956288314358598E-2</v>
      </c>
      <c r="AR121" s="61">
        <f t="shared" si="45"/>
        <v>3.422983364959116E-3</v>
      </c>
      <c r="AS121" s="62">
        <f t="shared" si="46"/>
        <v>-1.021621707403688E-2</v>
      </c>
      <c r="AT121" s="62">
        <f t="shared" si="47"/>
        <v>-4.9849447896875543E-4</v>
      </c>
      <c r="AU121" s="62">
        <f t="shared" si="48"/>
        <v>-1.1679625109012395E-2</v>
      </c>
      <c r="AV121" s="62">
        <f t="shared" si="49"/>
        <v>1.5153178344666798E-2</v>
      </c>
      <c r="AW121" s="62">
        <f t="shared" si="50"/>
        <v>1.1936152284236518E-2</v>
      </c>
      <c r="AX121" s="62">
        <f t="shared" si="59"/>
        <v>-0.75663718051067563</v>
      </c>
      <c r="AY121" s="62">
        <f t="shared" si="60"/>
        <v>6.65250341684873</v>
      </c>
      <c r="AZ121" s="62">
        <f t="shared" si="43"/>
        <v>0.5616266230057495</v>
      </c>
      <c r="BA121" s="62">
        <f t="shared" si="44"/>
        <v>0.14895480333549099</v>
      </c>
      <c r="BB121" s="62">
        <f t="shared" si="57"/>
        <v>3.1802189656332712E-2</v>
      </c>
      <c r="BC121" s="62">
        <f t="shared" si="58"/>
        <v>7.1099999999999997E-2</v>
      </c>
      <c r="BD121" s="62">
        <f t="shared" si="56"/>
        <v>0.505</v>
      </c>
    </row>
    <row r="122" spans="1:56">
      <c r="A122" s="4">
        <v>1989</v>
      </c>
      <c r="B122" s="4">
        <v>1</v>
      </c>
      <c r="C122" s="61">
        <v>247342</v>
      </c>
      <c r="D122" s="4">
        <v>5657.7</v>
      </c>
      <c r="E122" s="62">
        <v>2.513845967</v>
      </c>
      <c r="F122" s="5">
        <v>63.5</v>
      </c>
      <c r="G122" s="61">
        <v>494.3</v>
      </c>
      <c r="H122" s="61"/>
      <c r="I122" s="61">
        <v>0.19060691849138656</v>
      </c>
      <c r="J122" s="61">
        <v>256</v>
      </c>
      <c r="K122">
        <v>881.5</v>
      </c>
      <c r="L122">
        <v>270.39999999999998</v>
      </c>
      <c r="M122" s="4">
        <v>1143.7429999999999</v>
      </c>
      <c r="N122" s="61">
        <v>1089.0999999999999</v>
      </c>
      <c r="O122" s="61">
        <v>991.10400000000004</v>
      </c>
      <c r="P122" s="61">
        <v>503.125</v>
      </c>
      <c r="Q122" s="4">
        <v>591.04999999999995</v>
      </c>
      <c r="R122" s="61">
        <v>75.542798304986377</v>
      </c>
      <c r="S122" s="62">
        <f t="shared" si="51"/>
        <v>68.478283671414346</v>
      </c>
      <c r="T122" s="61">
        <v>95.30065689742294</v>
      </c>
      <c r="U122" s="21">
        <v>64.641000000000005</v>
      </c>
      <c r="V122">
        <v>78.507000000000005</v>
      </c>
      <c r="W122">
        <v>50.904000000000003</v>
      </c>
      <c r="X122">
        <v>63.735999999999997</v>
      </c>
      <c r="Y122">
        <v>85.084999999999994</v>
      </c>
      <c r="Z122">
        <v>84.843999999999994</v>
      </c>
      <c r="AA122" s="22">
        <v>117327</v>
      </c>
      <c r="AB122" s="23">
        <v>195094</v>
      </c>
      <c r="AC122" s="25">
        <v>3142.6</v>
      </c>
      <c r="AD122" s="24">
        <v>836.1</v>
      </c>
      <c r="AE122" s="61">
        <v>9.2100000000000009</v>
      </c>
      <c r="AF122" s="32">
        <v>15.44</v>
      </c>
      <c r="AG122" s="33">
        <v>0.51500000000000001</v>
      </c>
      <c r="AH122" s="63">
        <f t="shared" si="34"/>
        <v>2.5138459669999998E-2</v>
      </c>
      <c r="AI122" s="78">
        <f t="shared" si="40"/>
        <v>0.63500000000000001</v>
      </c>
      <c r="AJ122" s="62" t="str">
        <f t="shared" si="52"/>
        <v/>
      </c>
      <c r="AK122" s="61">
        <f t="shared" si="35"/>
        <v>0.19060691849138656</v>
      </c>
      <c r="AL122" s="61">
        <f t="shared" si="41"/>
        <v>0.15580536260317798</v>
      </c>
      <c r="AM122" s="61">
        <f t="shared" si="42"/>
        <v>4.7793272884741146E-2</v>
      </c>
      <c r="AN122" s="62">
        <f t="shared" si="53"/>
        <v>0.17517789914629622</v>
      </c>
      <c r="AO122" s="62">
        <f t="shared" si="54"/>
        <v>8.8927479364406037E-2</v>
      </c>
      <c r="AP122" s="62">
        <f t="shared" si="55"/>
        <v>0.10446824681407639</v>
      </c>
      <c r="AQ122" s="62">
        <f t="shared" si="36"/>
        <v>-1.5540767449670354E-2</v>
      </c>
      <c r="AR122" s="61">
        <f t="shared" si="45"/>
        <v>2.8564704486467095E-3</v>
      </c>
      <c r="AS122" s="62">
        <f t="shared" si="46"/>
        <v>-1.415136431010886E-2</v>
      </c>
      <c r="AT122" s="62">
        <f t="shared" si="47"/>
        <v>2.5854213901291083E-3</v>
      </c>
      <c r="AU122" s="62">
        <f t="shared" si="48"/>
        <v>-1.456132424155066E-2</v>
      </c>
      <c r="AV122" s="62">
        <f t="shared" si="49"/>
        <v>-2.2817901493863091E-2</v>
      </c>
      <c r="AW122" s="62">
        <f t="shared" si="50"/>
        <v>-1.7653139893873567E-2</v>
      </c>
      <c r="AX122" s="62">
        <f t="shared" si="59"/>
        <v>-0.74580708611620139</v>
      </c>
      <c r="AY122" s="62">
        <f t="shared" si="60"/>
        <v>6.6704647783619047</v>
      </c>
      <c r="AZ122" s="62">
        <f t="shared" si="43"/>
        <v>0.55545539706948055</v>
      </c>
      <c r="BA122" s="62">
        <f t="shared" si="44"/>
        <v>0.14778090036587307</v>
      </c>
      <c r="BB122" s="62">
        <f t="shared" si="57"/>
        <v>3.64225283109922E-2</v>
      </c>
      <c r="BC122" s="62">
        <f t="shared" si="58"/>
        <v>6.2299999999999987E-2</v>
      </c>
      <c r="BD122" s="62">
        <f t="shared" si="56"/>
        <v>0.51500000000000001</v>
      </c>
    </row>
    <row r="123" spans="1:56">
      <c r="A123" s="4">
        <v>1990</v>
      </c>
      <c r="B123" s="4">
        <v>1</v>
      </c>
      <c r="C123" s="61">
        <v>250132</v>
      </c>
      <c r="D123" s="4">
        <v>5979.6</v>
      </c>
      <c r="E123" s="62">
        <v>2.5599969950000001</v>
      </c>
      <c r="F123" s="5">
        <v>64</v>
      </c>
      <c r="G123" s="61">
        <v>497.1</v>
      </c>
      <c r="H123" s="61"/>
      <c r="I123" s="61">
        <v>0.18311774958495175</v>
      </c>
      <c r="J123" s="61">
        <v>239.7</v>
      </c>
      <c r="K123">
        <v>948</v>
      </c>
      <c r="L123">
        <v>290.39999999999998</v>
      </c>
      <c r="M123" s="4">
        <v>1252.9929999999999</v>
      </c>
      <c r="N123" s="61">
        <v>1139.7</v>
      </c>
      <c r="O123" s="61">
        <v>1031.9580000000001</v>
      </c>
      <c r="P123" s="61">
        <v>552.125</v>
      </c>
      <c r="Q123" s="4">
        <v>629.75</v>
      </c>
      <c r="R123" s="61">
        <v>76.102776055063842</v>
      </c>
      <c r="S123" s="62">
        <f t="shared" si="51"/>
        <v>71.040542014736147</v>
      </c>
      <c r="T123" s="61">
        <v>100</v>
      </c>
      <c r="U123" s="21">
        <v>67.44</v>
      </c>
      <c r="V123">
        <v>80.078999999999994</v>
      </c>
      <c r="W123">
        <v>53.276000000000003</v>
      </c>
      <c r="X123">
        <v>65.356999999999999</v>
      </c>
      <c r="Y123">
        <v>85.566000000000003</v>
      </c>
      <c r="Z123">
        <v>87.277000000000001</v>
      </c>
      <c r="AA123" s="22">
        <v>118795.66666666667</v>
      </c>
      <c r="AB123" s="23">
        <v>196609</v>
      </c>
      <c r="AC123" s="25">
        <v>3342.7</v>
      </c>
      <c r="AD123" s="24">
        <v>886.8</v>
      </c>
      <c r="AE123" s="61">
        <v>8.1</v>
      </c>
      <c r="AF123" s="32">
        <v>15.46</v>
      </c>
      <c r="AG123" s="33">
        <v>0.54200000000000004</v>
      </c>
      <c r="AH123" s="63">
        <f t="shared" si="34"/>
        <v>2.5599969950000002E-2</v>
      </c>
      <c r="AI123" s="78">
        <f t="shared" si="40"/>
        <v>0.64</v>
      </c>
      <c r="AJ123" s="62" t="str">
        <f t="shared" si="52"/>
        <v/>
      </c>
      <c r="AK123" s="61">
        <f t="shared" si="35"/>
        <v>0.18311774958495175</v>
      </c>
      <c r="AL123" s="61">
        <f t="shared" si="41"/>
        <v>0.15853903271121814</v>
      </c>
      <c r="AM123" s="61">
        <f t="shared" si="42"/>
        <v>4.8565121412803523E-2</v>
      </c>
      <c r="AN123" s="62">
        <f t="shared" si="53"/>
        <v>0.17257977122215534</v>
      </c>
      <c r="AO123" s="62">
        <f t="shared" si="54"/>
        <v>9.2334771556625853E-2</v>
      </c>
      <c r="AP123" s="62">
        <f t="shared" si="55"/>
        <v>0.10531640912435614</v>
      </c>
      <c r="AQ123" s="62">
        <f t="shared" si="36"/>
        <v>-1.2981637567730284E-2</v>
      </c>
      <c r="AR123" s="61">
        <f t="shared" si="45"/>
        <v>5.6553692465590912E-3</v>
      </c>
      <c r="AS123" s="62">
        <f t="shared" si="46"/>
        <v>-1.6908205427627967E-2</v>
      </c>
      <c r="AT123" s="62">
        <f t="shared" si="47"/>
        <v>8.8103823514579412E-3</v>
      </c>
      <c r="AU123" s="62">
        <f t="shared" si="48"/>
        <v>-1.161906226937579E-2</v>
      </c>
      <c r="AV123" s="62">
        <f t="shared" si="49"/>
        <v>-3.1096808897550014E-2</v>
      </c>
      <c r="AW123" s="62">
        <f t="shared" si="50"/>
        <v>-8.4613674153800802E-3</v>
      </c>
      <c r="AX123" s="62">
        <f t="shared" si="59"/>
        <v>-0.74458384812581835</v>
      </c>
      <c r="AY123" s="62">
        <f t="shared" si="60"/>
        <v>6.6669834853580277</v>
      </c>
      <c r="AZ123" s="62">
        <f t="shared" si="43"/>
        <v>0.55901732557361694</v>
      </c>
      <c r="BA123" s="62">
        <f t="shared" si="44"/>
        <v>0.14830423439694962</v>
      </c>
      <c r="BB123" s="62">
        <f t="shared" si="57"/>
        <v>5.5365939943165E-2</v>
      </c>
      <c r="BC123" s="62">
        <f t="shared" si="58"/>
        <v>7.3600000000000013E-2</v>
      </c>
      <c r="BD123" s="62">
        <f t="shared" si="56"/>
        <v>0.54200000000000004</v>
      </c>
    </row>
    <row r="124" spans="1:56">
      <c r="A124" s="4">
        <v>1991</v>
      </c>
      <c r="B124" s="4">
        <v>1</v>
      </c>
      <c r="C124" s="61">
        <v>253497</v>
      </c>
      <c r="D124" s="4">
        <v>6174</v>
      </c>
      <c r="E124" s="62">
        <v>2.6199984289999998</v>
      </c>
      <c r="F124" s="5">
        <v>64.099999999999994</v>
      </c>
      <c r="G124" s="61">
        <v>477.2</v>
      </c>
      <c r="H124" s="61"/>
      <c r="I124" s="61">
        <v>0.19347119341899427</v>
      </c>
      <c r="J124" s="61">
        <v>221.2</v>
      </c>
      <c r="K124">
        <v>1004.1</v>
      </c>
      <c r="L124">
        <v>294.10000000000002</v>
      </c>
      <c r="M124" s="4">
        <v>1324.2260000000001</v>
      </c>
      <c r="N124" s="61">
        <v>1161.4000000000001</v>
      </c>
      <c r="O124" s="61">
        <v>1054.9880000000001</v>
      </c>
      <c r="P124" s="61">
        <v>595.29999999999995</v>
      </c>
      <c r="Q124" s="4">
        <v>623.54999999999995</v>
      </c>
      <c r="R124" s="61">
        <v>74.950789868278349</v>
      </c>
      <c r="S124" s="62">
        <f t="shared" si="51"/>
        <v>73.488853993994823</v>
      </c>
      <c r="T124" s="61">
        <v>103.63820111167256</v>
      </c>
      <c r="U124" s="21">
        <v>69.652000000000001</v>
      </c>
      <c r="V124">
        <v>81.494</v>
      </c>
      <c r="W124">
        <v>55.436999999999998</v>
      </c>
      <c r="X124">
        <v>66.695999999999998</v>
      </c>
      <c r="Y124">
        <v>86.519000000000005</v>
      </c>
      <c r="Z124">
        <v>86.55</v>
      </c>
      <c r="AA124" s="22">
        <v>117712.58333333333</v>
      </c>
      <c r="AB124" s="23">
        <v>192453</v>
      </c>
      <c r="AC124" s="25">
        <v>3452</v>
      </c>
      <c r="AD124" s="24">
        <v>931.1</v>
      </c>
      <c r="AE124" s="61">
        <v>5.69</v>
      </c>
      <c r="AF124" s="32">
        <v>15.18</v>
      </c>
      <c r="AG124" s="33">
        <v>0.58899999999999997</v>
      </c>
      <c r="AH124" s="63">
        <f t="shared" si="34"/>
        <v>2.6199984289999999E-2</v>
      </c>
      <c r="AI124" s="78">
        <f t="shared" si="40"/>
        <v>0.6409999999999999</v>
      </c>
      <c r="AJ124" s="62" t="str">
        <f t="shared" si="52"/>
        <v/>
      </c>
      <c r="AK124" s="61">
        <f t="shared" si="35"/>
        <v>0.19347119341899427</v>
      </c>
      <c r="AL124" s="61">
        <f t="shared" si="41"/>
        <v>0.16263362487852284</v>
      </c>
      <c r="AM124" s="61">
        <f t="shared" si="42"/>
        <v>4.7635244574020089E-2</v>
      </c>
      <c r="AN124" s="62">
        <f t="shared" si="53"/>
        <v>0.17087593132491091</v>
      </c>
      <c r="AO124" s="62">
        <f t="shared" si="54"/>
        <v>9.642047295108519E-2</v>
      </c>
      <c r="AP124" s="62">
        <f t="shared" si="55"/>
        <v>0.10099611273080659</v>
      </c>
      <c r="AQ124" s="62">
        <f t="shared" si="36"/>
        <v>-4.5756397797214049E-3</v>
      </c>
      <c r="AR124" s="61">
        <f t="shared" si="45"/>
        <v>-1.6099188888317724E-3</v>
      </c>
      <c r="AS124" s="62">
        <f t="shared" si="46"/>
        <v>-1.6367269524019016E-2</v>
      </c>
      <c r="AT124" s="62">
        <f t="shared" si="47"/>
        <v>5.8782725122457401E-3</v>
      </c>
      <c r="AU124" s="62">
        <f t="shared" si="48"/>
        <v>-1.3602588769579996E-2</v>
      </c>
      <c r="AV124" s="62">
        <f t="shared" si="49"/>
        <v>-2.2806984998256331E-2</v>
      </c>
      <c r="AW124" s="62">
        <f t="shared" si="50"/>
        <v>-4.2247707188574617E-2</v>
      </c>
      <c r="AX124" s="62">
        <f t="shared" si="59"/>
        <v>-0.76710606986621221</v>
      </c>
      <c r="AY124" s="62">
        <f t="shared" si="60"/>
        <v>6.6322552584132444</v>
      </c>
      <c r="AZ124" s="62">
        <f t="shared" si="43"/>
        <v>0.55911888564949785</v>
      </c>
      <c r="BA124" s="62">
        <f t="shared" si="44"/>
        <v>0.15080984774862327</v>
      </c>
      <c r="BB124" s="62">
        <f t="shared" si="57"/>
        <v>4.7116979987631792E-2</v>
      </c>
      <c r="BC124" s="62">
        <f t="shared" si="58"/>
        <v>9.4899999999999984E-2</v>
      </c>
      <c r="BD124" s="62">
        <f t="shared" si="56"/>
        <v>0.58899999999999997</v>
      </c>
    </row>
    <row r="125" spans="1:56">
      <c r="A125" s="4">
        <v>1992</v>
      </c>
      <c r="B125" s="4">
        <v>1</v>
      </c>
      <c r="C125" s="61">
        <v>257037</v>
      </c>
      <c r="D125" s="4">
        <v>6539.3</v>
      </c>
      <c r="E125" s="62">
        <v>2.5399989500000002</v>
      </c>
      <c r="F125" s="5">
        <v>64.5</v>
      </c>
      <c r="G125" s="61">
        <v>508.1</v>
      </c>
      <c r="H125" s="61"/>
      <c r="I125" s="61">
        <v>0.1976979081762949</v>
      </c>
      <c r="J125" s="61">
        <v>254.7</v>
      </c>
      <c r="K125">
        <v>1049.3</v>
      </c>
      <c r="L125">
        <v>296.10000000000002</v>
      </c>
      <c r="M125" s="4">
        <v>1381.529</v>
      </c>
      <c r="N125" s="61">
        <v>1225.2</v>
      </c>
      <c r="O125" s="61">
        <v>1091.2080000000001</v>
      </c>
      <c r="P125" s="61">
        <v>633.07500000000005</v>
      </c>
      <c r="Q125" s="4">
        <v>667.8</v>
      </c>
      <c r="R125" s="61">
        <v>76.396339840150773</v>
      </c>
      <c r="S125" s="62">
        <f t="shared" si="51"/>
        <v>75.312480861247309</v>
      </c>
      <c r="T125" s="61">
        <v>106.21526023244063</v>
      </c>
      <c r="U125" s="21">
        <v>71.494</v>
      </c>
      <c r="V125">
        <v>81.453999999999994</v>
      </c>
      <c r="W125">
        <v>57.540999999999997</v>
      </c>
      <c r="X125">
        <v>67.239999999999995</v>
      </c>
      <c r="Y125">
        <v>86.096000000000004</v>
      </c>
      <c r="Z125">
        <v>86.619</v>
      </c>
      <c r="AA125" s="22">
        <v>118487.91666666667</v>
      </c>
      <c r="AB125" s="23">
        <v>193475</v>
      </c>
      <c r="AC125" s="25">
        <v>3671.1</v>
      </c>
      <c r="AD125" s="24">
        <v>959.7</v>
      </c>
      <c r="AE125" s="61">
        <v>3.52</v>
      </c>
      <c r="AF125" s="32">
        <v>14.04</v>
      </c>
      <c r="AG125" s="33">
        <v>0.622</v>
      </c>
      <c r="AH125" s="63">
        <f t="shared" si="34"/>
        <v>2.5399989500000001E-2</v>
      </c>
      <c r="AI125" s="78">
        <f t="shared" si="40"/>
        <v>0.64500000000000002</v>
      </c>
      <c r="AJ125" s="62" t="str">
        <f t="shared" si="52"/>
        <v/>
      </c>
      <c r="AK125" s="61">
        <f t="shared" si="35"/>
        <v>0.1976979081762949</v>
      </c>
      <c r="AL125" s="61">
        <f t="shared" si="41"/>
        <v>0.16046059975838392</v>
      </c>
      <c r="AM125" s="61">
        <f t="shared" si="42"/>
        <v>4.5280075849096997E-2</v>
      </c>
      <c r="AN125" s="62">
        <f t="shared" si="53"/>
        <v>0.16686923676846147</v>
      </c>
      <c r="AO125" s="62">
        <f t="shared" si="54"/>
        <v>9.6810820730047556E-2</v>
      </c>
      <c r="AP125" s="62">
        <f t="shared" si="55"/>
        <v>0.10212102212775066</v>
      </c>
      <c r="AQ125" s="62">
        <f t="shared" si="36"/>
        <v>-5.3102013977031071E-3</v>
      </c>
      <c r="AR125" s="61">
        <f t="shared" si="45"/>
        <v>1.5899940964489436E-3</v>
      </c>
      <c r="AS125" s="62">
        <f t="shared" si="46"/>
        <v>-2.5003075360598932E-2</v>
      </c>
      <c r="AT125" s="62">
        <f t="shared" si="47"/>
        <v>1.2738375142137232E-2</v>
      </c>
      <c r="AU125" s="62">
        <f t="shared" si="48"/>
        <v>-1.6388793749206664E-2</v>
      </c>
      <c r="AV125" s="62">
        <f t="shared" si="49"/>
        <v>-2.9413211431042197E-2</v>
      </c>
      <c r="AW125" s="62">
        <f t="shared" si="50"/>
        <v>-2.3715211761590523E-2</v>
      </c>
      <c r="AX125" s="62">
        <f t="shared" si="59"/>
        <v>-0.77440905708596885</v>
      </c>
      <c r="AY125" s="62">
        <f t="shared" si="60"/>
        <v>6.6236835407343682</v>
      </c>
      <c r="AZ125" s="62">
        <f t="shared" si="43"/>
        <v>0.56139036288287736</v>
      </c>
      <c r="BA125" s="62">
        <f t="shared" si="44"/>
        <v>0.14675882739742785</v>
      </c>
      <c r="BB125" s="62">
        <f t="shared" si="57"/>
        <v>3.238787881869086E-2</v>
      </c>
      <c r="BC125" s="62">
        <f t="shared" si="58"/>
        <v>0.1052</v>
      </c>
      <c r="BD125" s="62">
        <f t="shared" si="56"/>
        <v>0.622</v>
      </c>
    </row>
    <row r="126" spans="1:56">
      <c r="A126" s="4">
        <v>1993</v>
      </c>
      <c r="B126" s="4">
        <v>1</v>
      </c>
      <c r="C126" s="61">
        <v>260449</v>
      </c>
      <c r="D126" s="4">
        <v>6878.7</v>
      </c>
      <c r="E126" s="62">
        <v>2.4199987940000001</v>
      </c>
      <c r="F126" s="5">
        <v>65</v>
      </c>
      <c r="G126" s="61">
        <v>551.5</v>
      </c>
      <c r="H126" s="61"/>
      <c r="I126" s="61">
        <v>0.20031837411138734</v>
      </c>
      <c r="J126" s="61">
        <v>286.8</v>
      </c>
      <c r="K126">
        <v>1074.2</v>
      </c>
      <c r="L126">
        <v>291.89999999999998</v>
      </c>
      <c r="M126" s="4">
        <v>1409.386</v>
      </c>
      <c r="N126" s="61">
        <v>1304</v>
      </c>
      <c r="O126" s="61">
        <v>1154.3340000000001</v>
      </c>
      <c r="P126" s="61">
        <v>654.79999999999995</v>
      </c>
      <c r="Q126" s="4">
        <v>719.97500000000002</v>
      </c>
      <c r="R126" s="61">
        <v>77.423660560875817</v>
      </c>
      <c r="S126" s="62">
        <f t="shared" si="51"/>
        <v>77.146079743398602</v>
      </c>
      <c r="T126" s="61">
        <v>108.89338049519959</v>
      </c>
      <c r="U126" s="21">
        <v>73.278999999999996</v>
      </c>
      <c r="V126">
        <v>82.408000000000001</v>
      </c>
      <c r="W126">
        <v>58.957999999999998</v>
      </c>
      <c r="X126">
        <v>68.662999999999997</v>
      </c>
      <c r="Y126">
        <v>86.228999999999999</v>
      </c>
      <c r="Z126">
        <v>85.956000000000003</v>
      </c>
      <c r="AA126" s="22">
        <v>120258.66666666667</v>
      </c>
      <c r="AB126" s="23">
        <v>197567</v>
      </c>
      <c r="AC126" s="25">
        <v>3820.7</v>
      </c>
      <c r="AD126" s="24">
        <v>1003.6</v>
      </c>
      <c r="AE126" s="61">
        <v>3.02</v>
      </c>
      <c r="AF126" s="32">
        <v>13.47</v>
      </c>
      <c r="AG126" s="33">
        <v>0.64</v>
      </c>
      <c r="AH126" s="63">
        <f t="shared" si="34"/>
        <v>2.4199987940000001E-2</v>
      </c>
      <c r="AI126" s="78">
        <f t="shared" ref="AI126:AI149" si="61">F126/100</f>
        <v>0.65</v>
      </c>
      <c r="AJ126" s="62" t="str">
        <f t="shared" si="52"/>
        <v/>
      </c>
      <c r="AK126" s="61">
        <f t="shared" si="35"/>
        <v>0.20031837411138734</v>
      </c>
      <c r="AL126" s="61">
        <f t="shared" ref="AL126:AL149" si="62">K126/D126</f>
        <v>0.15616322851701631</v>
      </c>
      <c r="AM126" s="61">
        <f t="shared" ref="AM126:AM150" si="63">L126/D126</f>
        <v>4.2435343887653187E-2</v>
      </c>
      <c r="AN126" s="62">
        <f t="shared" si="53"/>
        <v>0.16781281346766105</v>
      </c>
      <c r="AO126" s="62">
        <f t="shared" si="54"/>
        <v>9.5192405541744796E-2</v>
      </c>
      <c r="AP126" s="62">
        <f t="shared" si="55"/>
        <v>0.10466730632241558</v>
      </c>
      <c r="AQ126" s="62">
        <f t="shared" si="36"/>
        <v>-9.4749007806707863E-3</v>
      </c>
      <c r="AR126" s="61">
        <f t="shared" si="45"/>
        <v>6.0564936814210771E-4</v>
      </c>
      <c r="AS126" s="62">
        <f t="shared" si="46"/>
        <v>-1.2410818665692316E-2</v>
      </c>
      <c r="AT126" s="62">
        <f t="shared" si="47"/>
        <v>2.7269429480096492E-4</v>
      </c>
      <c r="AU126" s="62">
        <f t="shared" si="48"/>
        <v>-3.1127224244402356E-3</v>
      </c>
      <c r="AV126" s="62">
        <f t="shared" si="49"/>
        <v>-2.2511299263625488E-2</v>
      </c>
      <c r="AW126" s="62">
        <f t="shared" si="50"/>
        <v>-3.1738548143139596E-2</v>
      </c>
      <c r="AX126" s="62">
        <f t="shared" si="59"/>
        <v>-0.772762086214411</v>
      </c>
      <c r="AY126" s="62">
        <f t="shared" si="60"/>
        <v>6.6314259816253056</v>
      </c>
      <c r="AZ126" s="62">
        <f t="shared" ref="AZ126:AZ145" si="64">AC126/D126</f>
        <v>0.55543925451029985</v>
      </c>
      <c r="BA126" s="62">
        <f t="shared" ref="BA126:BA145" si="65">AD126/D126</f>
        <v>0.14589966127320569</v>
      </c>
      <c r="BB126" s="62">
        <f t="shared" si="57"/>
        <v>1.1145105478482718E-2</v>
      </c>
      <c r="BC126" s="62">
        <f t="shared" si="58"/>
        <v>0.10450000000000001</v>
      </c>
      <c r="BD126" s="62">
        <f t="shared" si="56"/>
        <v>0.64</v>
      </c>
    </row>
    <row r="127" spans="1:56">
      <c r="A127" s="4">
        <v>1994</v>
      </c>
      <c r="B127" s="4">
        <v>1</v>
      </c>
      <c r="C127" s="61">
        <v>263662</v>
      </c>
      <c r="D127" s="4">
        <v>7308.8</v>
      </c>
      <c r="E127" s="62">
        <v>2.3299975690000001</v>
      </c>
      <c r="F127" s="5">
        <v>64.900000000000006</v>
      </c>
      <c r="G127" s="61">
        <v>607.20000000000005</v>
      </c>
      <c r="H127" s="61"/>
      <c r="I127" s="61">
        <v>0.20343836797241643</v>
      </c>
      <c r="J127" s="61">
        <v>323.8</v>
      </c>
      <c r="K127">
        <v>1109.5999999999999</v>
      </c>
      <c r="L127">
        <v>294.2</v>
      </c>
      <c r="M127" s="4">
        <v>1461.752</v>
      </c>
      <c r="N127" s="61">
        <v>1407.7</v>
      </c>
      <c r="O127" s="61">
        <v>1258.566</v>
      </c>
      <c r="P127" s="61">
        <v>720.92499999999995</v>
      </c>
      <c r="Q127" s="4">
        <v>813.45</v>
      </c>
      <c r="R127" s="61">
        <v>79.581206938421474</v>
      </c>
      <c r="S127" s="62">
        <f t="shared" si="51"/>
        <v>78.775633111510089</v>
      </c>
      <c r="T127" s="61">
        <v>111.16725618999494</v>
      </c>
      <c r="U127" s="21">
        <v>74.802999999999997</v>
      </c>
      <c r="V127">
        <v>83.638999999999996</v>
      </c>
      <c r="W127">
        <v>60.566000000000003</v>
      </c>
      <c r="X127">
        <v>70.304000000000002</v>
      </c>
      <c r="Y127">
        <v>87.227000000000004</v>
      </c>
      <c r="Z127">
        <v>86.763000000000005</v>
      </c>
      <c r="AA127" s="22">
        <v>123071.16666666667</v>
      </c>
      <c r="AB127" s="23">
        <v>203043</v>
      </c>
      <c r="AC127" s="25">
        <v>4010.1</v>
      </c>
      <c r="AD127" s="24">
        <v>1055.5999999999999</v>
      </c>
      <c r="AE127" s="61">
        <v>4.21</v>
      </c>
      <c r="AF127" s="32">
        <v>13.19</v>
      </c>
      <c r="AG127" s="33">
        <v>0.64500000000000002</v>
      </c>
      <c r="AH127" s="63">
        <f t="shared" si="34"/>
        <v>2.3299975690000002E-2</v>
      </c>
      <c r="AI127" s="78">
        <f t="shared" si="61"/>
        <v>0.64900000000000002</v>
      </c>
      <c r="AJ127" s="62" t="str">
        <f t="shared" si="52"/>
        <v/>
      </c>
      <c r="AK127" s="61">
        <f t="shared" si="35"/>
        <v>0.20343836797241643</v>
      </c>
      <c r="AL127" s="61">
        <f t="shared" si="62"/>
        <v>0.1518169877408056</v>
      </c>
      <c r="AM127" s="61">
        <f t="shared" si="63"/>
        <v>4.0252845884413309E-2</v>
      </c>
      <c r="AN127" s="62">
        <f t="shared" si="53"/>
        <v>0.172198719352014</v>
      </c>
      <c r="AO127" s="62">
        <f t="shared" si="54"/>
        <v>9.8637943301225911E-2</v>
      </c>
      <c r="AP127" s="62">
        <f t="shared" si="55"/>
        <v>0.11129734019264449</v>
      </c>
      <c r="AQ127" s="62">
        <f t="shared" si="36"/>
        <v>-1.2659396891418581E-2</v>
      </c>
      <c r="AR127" s="61">
        <f t="shared" ref="AR127:AR149" si="66">LN((U127/U126)/(S127/S126))</f>
        <v>-3.1904334543629483E-4</v>
      </c>
      <c r="AS127" s="62">
        <f t="shared" ref="AS127:AS149" si="67">LN((V127/V126)/(S127/S126))</f>
        <v>-6.0755615832694459E-3</v>
      </c>
      <c r="AT127" s="62">
        <f t="shared" ref="AT127:AT145" si="68">LN((W127/W126)/(S127/S126))</f>
        <v>6.0053930266999967E-3</v>
      </c>
      <c r="AU127" s="62">
        <f t="shared" ref="AU127:AU145" si="69">LN((X127/X126)/(S127/S126))</f>
        <v>2.7152550757844314E-3</v>
      </c>
      <c r="AV127" s="62">
        <f t="shared" ref="AV127:AV145" si="70">LN((Y127/Y126)/(S127/S126))</f>
        <v>-9.3955924778353645E-3</v>
      </c>
      <c r="AW127" s="62">
        <f t="shared" ref="AW127:AW145" si="71">LN((Z127/Z126)/(S127/S126))</f>
        <v>-1.1558234401763267E-2</v>
      </c>
      <c r="AX127" s="62">
        <f t="shared" si="59"/>
        <v>-0.76190520098865577</v>
      </c>
      <c r="AY127" s="62">
        <f t="shared" si="60"/>
        <v>6.6465050784249025</v>
      </c>
      <c r="AZ127" s="62">
        <f t="shared" si="64"/>
        <v>0.54866735989492121</v>
      </c>
      <c r="BA127" s="62">
        <f t="shared" si="65"/>
        <v>0.14442863397548159</v>
      </c>
      <c r="BB127" s="62">
        <f t="shared" si="57"/>
        <v>9.297039511076504E-3</v>
      </c>
      <c r="BC127" s="62">
        <f t="shared" si="58"/>
        <v>8.9800000000000005E-2</v>
      </c>
      <c r="BD127" s="62">
        <f t="shared" si="56"/>
        <v>0.64500000000000002</v>
      </c>
    </row>
    <row r="128" spans="1:56">
      <c r="A128" s="4">
        <v>1995</v>
      </c>
      <c r="B128" s="4">
        <v>1</v>
      </c>
      <c r="C128" s="61">
        <v>266821</v>
      </c>
      <c r="D128" s="4">
        <v>7664.1</v>
      </c>
      <c r="E128" s="62">
        <v>2.409997867</v>
      </c>
      <c r="F128" s="5">
        <v>65</v>
      </c>
      <c r="G128" s="61">
        <v>635.70000000000005</v>
      </c>
      <c r="H128" s="61"/>
      <c r="I128" s="61">
        <v>0.20798402933175017</v>
      </c>
      <c r="J128" s="61">
        <v>324.10000000000002</v>
      </c>
      <c r="K128">
        <v>1144.5</v>
      </c>
      <c r="L128">
        <v>307.7</v>
      </c>
      <c r="M128" s="4">
        <v>1515.742</v>
      </c>
      <c r="N128" s="61">
        <v>1497.8</v>
      </c>
      <c r="O128" s="61">
        <v>1351.79</v>
      </c>
      <c r="P128" s="61">
        <v>812.82500000000005</v>
      </c>
      <c r="Q128" s="4">
        <v>902.55</v>
      </c>
      <c r="R128" s="61">
        <v>80.620018032445728</v>
      </c>
      <c r="S128" s="62">
        <f t="shared" si="51"/>
        <v>80.575340992960491</v>
      </c>
      <c r="T128" s="61">
        <v>113.84537645275391</v>
      </c>
      <c r="U128" s="21">
        <v>76.355999999999995</v>
      </c>
      <c r="V128">
        <v>84.953999999999994</v>
      </c>
      <c r="W128">
        <v>62.286999999999999</v>
      </c>
      <c r="X128">
        <v>72.504999999999995</v>
      </c>
      <c r="Y128">
        <v>89.177000000000007</v>
      </c>
      <c r="Z128">
        <v>89.14</v>
      </c>
      <c r="AA128" s="22">
        <v>124908.25</v>
      </c>
      <c r="AB128" s="23">
        <v>208435</v>
      </c>
      <c r="AC128" s="25">
        <v>4202.6000000000004</v>
      </c>
      <c r="AD128" s="24">
        <v>1122.8</v>
      </c>
      <c r="AE128" s="61">
        <v>5.83</v>
      </c>
      <c r="AF128" s="32">
        <v>13.94</v>
      </c>
      <c r="AG128" s="33">
        <v>0.64900000000000002</v>
      </c>
      <c r="AH128" s="63">
        <f t="shared" si="34"/>
        <v>2.4099978670000001E-2</v>
      </c>
      <c r="AI128" s="78">
        <f t="shared" si="61"/>
        <v>0.65</v>
      </c>
      <c r="AJ128" s="62" t="str">
        <f t="shared" si="52"/>
        <v/>
      </c>
      <c r="AK128" s="61">
        <f t="shared" si="35"/>
        <v>0.20798402933175017</v>
      </c>
      <c r="AL128" s="61">
        <f t="shared" si="62"/>
        <v>0.14933260265393197</v>
      </c>
      <c r="AM128" s="61">
        <f t="shared" si="63"/>
        <v>4.0148223535705428E-2</v>
      </c>
      <c r="AN128" s="62">
        <f t="shared" si="53"/>
        <v>0.17637948356623737</v>
      </c>
      <c r="AO128" s="62">
        <f t="shared" si="54"/>
        <v>0.10605615793113347</v>
      </c>
      <c r="AP128" s="62">
        <f t="shared" si="55"/>
        <v>0.11776333816103651</v>
      </c>
      <c r="AQ128" s="62">
        <f t="shared" si="36"/>
        <v>-1.1707180229903039E-2</v>
      </c>
      <c r="AR128" s="61">
        <f t="shared" si="66"/>
        <v>-2.0403122056120429E-3</v>
      </c>
      <c r="AS128" s="62">
        <f t="shared" si="67"/>
        <v>-6.9889200723841126E-3</v>
      </c>
      <c r="AT128" s="62">
        <f t="shared" si="68"/>
        <v>5.4301216474958282E-3</v>
      </c>
      <c r="AU128" s="62">
        <f t="shared" si="69"/>
        <v>8.2378936814321603E-3</v>
      </c>
      <c r="AV128" s="62">
        <f t="shared" si="70"/>
        <v>-4.7969232832987982E-4</v>
      </c>
      <c r="AW128" s="62">
        <f t="shared" si="71"/>
        <v>4.4389688947084173E-3</v>
      </c>
      <c r="AX128" s="62">
        <f t="shared" si="59"/>
        <v>-0.75899855379621317</v>
      </c>
      <c r="AY128" s="62">
        <f t="shared" si="60"/>
        <v>6.6608044994285267</v>
      </c>
      <c r="AZ128" s="62">
        <f t="shared" si="64"/>
        <v>0.54834879503138012</v>
      </c>
      <c r="BA128" s="62">
        <f t="shared" si="65"/>
        <v>0.14650121997364335</v>
      </c>
      <c r="BB128" s="62">
        <f t="shared" si="57"/>
        <v>1.9511064883773407E-2</v>
      </c>
      <c r="BC128" s="62">
        <f t="shared" si="58"/>
        <v>8.1099999999999992E-2</v>
      </c>
      <c r="BD128" s="62">
        <f t="shared" si="56"/>
        <v>0.64900000000000002</v>
      </c>
    </row>
    <row r="129" spans="1:56">
      <c r="A129" s="4">
        <v>1996</v>
      </c>
      <c r="B129" s="4">
        <v>1</v>
      </c>
      <c r="C129" s="61">
        <v>269944</v>
      </c>
      <c r="D129" s="4">
        <v>8100.2</v>
      </c>
      <c r="E129" s="62">
        <v>2.4499978659999999</v>
      </c>
      <c r="F129" s="5">
        <v>65</v>
      </c>
      <c r="G129" s="61">
        <v>676.3</v>
      </c>
      <c r="H129" s="61"/>
      <c r="I129" s="61">
        <v>0.21249359579760871</v>
      </c>
      <c r="J129" s="61">
        <v>358.1</v>
      </c>
      <c r="K129">
        <v>1176.5</v>
      </c>
      <c r="L129">
        <v>320</v>
      </c>
      <c r="M129" s="4">
        <v>1560.4839999999999</v>
      </c>
      <c r="N129" s="61">
        <v>1626.6</v>
      </c>
      <c r="O129" s="61">
        <v>1453.0530000000001</v>
      </c>
      <c r="P129" s="61">
        <v>867.57500000000005</v>
      </c>
      <c r="Q129" s="4">
        <v>963.97500000000002</v>
      </c>
      <c r="R129" s="61">
        <v>82.660423613171105</v>
      </c>
      <c r="S129" s="62">
        <f t="shared" si="51"/>
        <v>82.097196036847066</v>
      </c>
      <c r="T129" s="61">
        <v>116.87721071248104</v>
      </c>
      <c r="U129" s="21">
        <v>77.980999999999995</v>
      </c>
      <c r="V129">
        <v>84.903999999999996</v>
      </c>
      <c r="W129">
        <v>63.725999999999999</v>
      </c>
      <c r="X129">
        <v>73.367000000000004</v>
      </c>
      <c r="Y129">
        <v>87.988</v>
      </c>
      <c r="Z129">
        <v>87.585999999999999</v>
      </c>
      <c r="AA129" s="22">
        <v>126720.16666666667</v>
      </c>
      <c r="AB129" s="23">
        <v>211058</v>
      </c>
      <c r="AC129" s="25">
        <v>4422.1000000000004</v>
      </c>
      <c r="AD129" s="24">
        <v>1176</v>
      </c>
      <c r="AE129" s="61">
        <v>5.3</v>
      </c>
      <c r="AF129" s="32">
        <v>13.54</v>
      </c>
      <c r="AG129" s="33">
        <v>0.64900000000000002</v>
      </c>
      <c r="AH129" s="63">
        <f t="shared" si="34"/>
        <v>2.4499978659999998E-2</v>
      </c>
      <c r="AI129" s="78">
        <f t="shared" si="61"/>
        <v>0.65</v>
      </c>
      <c r="AJ129" s="62" t="str">
        <f t="shared" si="52"/>
        <v/>
      </c>
      <c r="AK129" s="61">
        <f t="shared" si="35"/>
        <v>0.21249359579760871</v>
      </c>
      <c r="AL129" s="61">
        <f t="shared" si="62"/>
        <v>0.14524332732525122</v>
      </c>
      <c r="AM129" s="61">
        <f t="shared" si="63"/>
        <v>3.9505197402533269E-2</v>
      </c>
      <c r="AN129" s="62">
        <f t="shared" si="53"/>
        <v>0.17938483000419744</v>
      </c>
      <c r="AO129" s="62">
        <f t="shared" si="54"/>
        <v>0.10710538011407127</v>
      </c>
      <c r="AP129" s="62">
        <f t="shared" si="55"/>
        <v>0.11900632083158441</v>
      </c>
      <c r="AQ129" s="62">
        <f t="shared" si="36"/>
        <v>-1.1900940717513145E-2</v>
      </c>
      <c r="AR129" s="61">
        <f t="shared" si="66"/>
        <v>2.3473900690525501E-3</v>
      </c>
      <c r="AS129" s="62">
        <f t="shared" si="67"/>
        <v>-1.9299930236861045E-2</v>
      </c>
      <c r="AT129" s="62">
        <f t="shared" si="68"/>
        <v>4.1287031194554829E-3</v>
      </c>
      <c r="AU129" s="62">
        <f t="shared" si="69"/>
        <v>-6.8924849219984532E-3</v>
      </c>
      <c r="AV129" s="62">
        <f t="shared" si="70"/>
        <v>-3.2133920425957557E-2</v>
      </c>
      <c r="AW129" s="62">
        <f t="shared" si="71"/>
        <v>-3.6298202865309617E-2</v>
      </c>
      <c r="AX129" s="62">
        <f t="shared" si="59"/>
        <v>-0.75623328677813539</v>
      </c>
      <c r="AY129" s="62">
        <f t="shared" si="60"/>
        <v>6.6616737261227126</v>
      </c>
      <c r="AZ129" s="62">
        <f t="shared" si="64"/>
        <v>0.54592479198044497</v>
      </c>
      <c r="BA129" s="62">
        <f t="shared" si="65"/>
        <v>0.14518160045430978</v>
      </c>
      <c r="BB129" s="62">
        <f t="shared" si="57"/>
        <v>3.9588796834506376E-2</v>
      </c>
      <c r="BC129" s="62">
        <f t="shared" si="58"/>
        <v>8.2399999999999987E-2</v>
      </c>
      <c r="BD129" s="62">
        <f t="shared" si="56"/>
        <v>0.64900000000000002</v>
      </c>
    </row>
    <row r="130" spans="1:56">
      <c r="A130" s="4">
        <v>1997</v>
      </c>
      <c r="B130" s="4">
        <v>1</v>
      </c>
      <c r="C130" s="61">
        <v>273203</v>
      </c>
      <c r="D130" s="4">
        <v>8608.5</v>
      </c>
      <c r="E130" s="62">
        <v>2.4799976300000002</v>
      </c>
      <c r="F130" s="5">
        <v>64.599999999999994</v>
      </c>
      <c r="G130" s="61">
        <v>715.5</v>
      </c>
      <c r="H130" s="61"/>
      <c r="I130" s="61">
        <v>0.21539807259818228</v>
      </c>
      <c r="J130" s="61">
        <v>375.6</v>
      </c>
      <c r="K130">
        <v>1224.5999999999999</v>
      </c>
      <c r="L130">
        <v>329.5</v>
      </c>
      <c r="M130" s="4">
        <v>1601.116</v>
      </c>
      <c r="N130" s="61">
        <v>1765</v>
      </c>
      <c r="O130" s="61">
        <v>1579.232</v>
      </c>
      <c r="P130" s="61">
        <v>953.82500000000005</v>
      </c>
      <c r="Q130" s="4">
        <v>1055.7750000000001</v>
      </c>
      <c r="R130" s="61">
        <v>85.380083119902963</v>
      </c>
      <c r="S130" s="62">
        <f t="shared" si="51"/>
        <v>83.462105108641381</v>
      </c>
      <c r="T130" s="61">
        <v>119.40373926225367</v>
      </c>
      <c r="U130" s="21">
        <v>79.326999999999998</v>
      </c>
      <c r="V130">
        <v>84.918999999999997</v>
      </c>
      <c r="W130">
        <v>65.147999999999996</v>
      </c>
      <c r="X130">
        <v>74.022000000000006</v>
      </c>
      <c r="Y130">
        <v>86.435000000000002</v>
      </c>
      <c r="Z130">
        <v>84.542000000000002</v>
      </c>
      <c r="AA130" s="22">
        <v>129572.33333333333</v>
      </c>
      <c r="AB130" s="23">
        <v>217558</v>
      </c>
      <c r="AC130" s="25">
        <v>4714.7</v>
      </c>
      <c r="AD130" s="24">
        <v>1240</v>
      </c>
      <c r="AE130" s="61">
        <v>5.46</v>
      </c>
      <c r="AF130" s="32">
        <v>13.9</v>
      </c>
      <c r="AG130" s="33">
        <v>0.63300000000000001</v>
      </c>
      <c r="AH130" s="63">
        <f t="shared" si="34"/>
        <v>2.4799976300000002E-2</v>
      </c>
      <c r="AI130" s="78">
        <f t="shared" si="61"/>
        <v>0.64599999999999991</v>
      </c>
      <c r="AJ130" s="62" t="str">
        <f t="shared" si="52"/>
        <v/>
      </c>
      <c r="AK130" s="61">
        <f t="shared" si="35"/>
        <v>0.21539807259818228</v>
      </c>
      <c r="AL130" s="61">
        <f t="shared" si="62"/>
        <v>0.14225474821397455</v>
      </c>
      <c r="AM130" s="61">
        <f t="shared" si="63"/>
        <v>3.8276122437126095E-2</v>
      </c>
      <c r="AN130" s="62">
        <f t="shared" si="53"/>
        <v>0.18345031073938547</v>
      </c>
      <c r="AO130" s="62">
        <f t="shared" si="54"/>
        <v>0.11080037172562003</v>
      </c>
      <c r="AP130" s="62">
        <f t="shared" si="55"/>
        <v>0.12264331765115875</v>
      </c>
      <c r="AQ130" s="62">
        <f t="shared" si="36"/>
        <v>-1.1842945925538723E-2</v>
      </c>
      <c r="AR130" s="61">
        <f t="shared" si="66"/>
        <v>6.245076531342439E-4</v>
      </c>
      <c r="AS130" s="62">
        <f t="shared" si="67"/>
        <v>-1.6312180440296527E-2</v>
      </c>
      <c r="AT130" s="62">
        <f t="shared" si="68"/>
        <v>5.580127186339324E-3</v>
      </c>
      <c r="AU130" s="62">
        <f t="shared" si="69"/>
        <v>-7.600731883488661E-3</v>
      </c>
      <c r="AV130" s="62">
        <f t="shared" si="70"/>
        <v>-3.4296590126244295E-2</v>
      </c>
      <c r="AW130" s="62">
        <f t="shared" si="71"/>
        <v>-5.1861550477035265E-2</v>
      </c>
      <c r="AX130" s="62">
        <f t="shared" si="59"/>
        <v>-0.74597582484028691</v>
      </c>
      <c r="AY130" s="62">
        <f t="shared" si="60"/>
        <v>6.6800056520256375</v>
      </c>
      <c r="AZ130" s="62">
        <f t="shared" si="64"/>
        <v>0.5476796189812394</v>
      </c>
      <c r="BA130" s="62">
        <f t="shared" si="65"/>
        <v>0.14404367776035315</v>
      </c>
      <c r="BB130" s="62">
        <f t="shared" si="57"/>
        <v>3.6511165042482432E-2</v>
      </c>
      <c r="BC130" s="62">
        <f t="shared" si="58"/>
        <v>8.4400000000000017E-2</v>
      </c>
      <c r="BD130" s="62">
        <f t="shared" si="56"/>
        <v>0.63300000000000001</v>
      </c>
    </row>
    <row r="131" spans="1:56">
      <c r="A131" s="4">
        <v>1998</v>
      </c>
      <c r="B131" s="4">
        <v>1</v>
      </c>
      <c r="C131" s="61">
        <v>276417</v>
      </c>
      <c r="D131" s="4">
        <v>9089.2000000000007</v>
      </c>
      <c r="E131" s="62">
        <v>2.4999991540000002</v>
      </c>
      <c r="F131" s="5">
        <v>64.900000000000006</v>
      </c>
      <c r="G131" s="61">
        <v>779.3</v>
      </c>
      <c r="H131" s="61"/>
      <c r="I131" s="61">
        <v>0.22146808491911207</v>
      </c>
      <c r="J131" s="61">
        <v>418.8</v>
      </c>
      <c r="K131">
        <v>1272.0999999999999</v>
      </c>
      <c r="L131">
        <v>341.4</v>
      </c>
      <c r="M131" s="4">
        <v>1652.4580000000001</v>
      </c>
      <c r="N131" s="61">
        <v>1890.2</v>
      </c>
      <c r="O131" s="61">
        <v>1721.7280000000001</v>
      </c>
      <c r="P131" s="61">
        <v>952.97500000000002</v>
      </c>
      <c r="Q131" s="4">
        <v>1115.675</v>
      </c>
      <c r="R131" s="61">
        <v>87.939995932359935</v>
      </c>
      <c r="S131" s="62">
        <f t="shared" ref="S131:S149" si="72">D131*1000000000/C131/1000/(R131/100*$D$138*1000000000/$C$138/1000)*100</f>
        <v>84.562605792486295</v>
      </c>
      <c r="T131" s="61">
        <v>121.07124810510358</v>
      </c>
      <c r="U131" s="21">
        <v>79.936000000000007</v>
      </c>
      <c r="V131">
        <v>84.308000000000007</v>
      </c>
      <c r="W131">
        <v>66.409000000000006</v>
      </c>
      <c r="X131">
        <v>74.620999999999995</v>
      </c>
      <c r="Y131">
        <v>84.388000000000005</v>
      </c>
      <c r="Z131">
        <v>79.989000000000004</v>
      </c>
      <c r="AA131" s="22">
        <v>131475.91666666666</v>
      </c>
      <c r="AB131" s="23">
        <v>223300</v>
      </c>
      <c r="AC131" s="25">
        <v>5077.8</v>
      </c>
      <c r="AD131" s="24">
        <v>1310.3</v>
      </c>
      <c r="AE131" s="61">
        <v>5.35</v>
      </c>
      <c r="AF131" s="32">
        <v>13.76</v>
      </c>
      <c r="AG131" s="33">
        <v>0.61199999999999999</v>
      </c>
      <c r="AH131" s="63">
        <f t="shared" si="34"/>
        <v>2.4999991540000002E-2</v>
      </c>
      <c r="AI131" s="78">
        <f t="shared" si="61"/>
        <v>0.64900000000000002</v>
      </c>
      <c r="AJ131" s="62" t="str">
        <f t="shared" ref="AJ131:AJ151" si="73">IF(H131="","",H131/100)</f>
        <v/>
      </c>
      <c r="AK131" s="61">
        <f t="shared" si="35"/>
        <v>0.22146808491911207</v>
      </c>
      <c r="AL131" s="61">
        <f t="shared" si="62"/>
        <v>0.13995731197465122</v>
      </c>
      <c r="AM131" s="61">
        <f t="shared" si="63"/>
        <v>3.756106147955815E-2</v>
      </c>
      <c r="AN131" s="62">
        <f t="shared" ref="AN131:AN149" si="74">O131/D131</f>
        <v>0.18942569203010165</v>
      </c>
      <c r="AO131" s="62">
        <f t="shared" ref="AO131:AO149" si="75">P131/D131</f>
        <v>0.104846961228711</v>
      </c>
      <c r="AP131" s="62">
        <f t="shared" ref="AP131:AP149" si="76">Q131/D131</f>
        <v>0.12274732649738149</v>
      </c>
      <c r="AQ131" s="62">
        <f t="shared" si="36"/>
        <v>-1.790036526867049E-2</v>
      </c>
      <c r="AR131" s="61">
        <f t="shared" si="66"/>
        <v>-5.4516945576106729E-3</v>
      </c>
      <c r="AS131" s="62">
        <f t="shared" si="67"/>
        <v>-2.0320560478811211E-2</v>
      </c>
      <c r="AT131" s="62">
        <f t="shared" si="68"/>
        <v>6.0715255778691106E-3</v>
      </c>
      <c r="AU131" s="62">
        <f t="shared" si="69"/>
        <v>-5.0398365581229825E-3</v>
      </c>
      <c r="AV131" s="62">
        <f t="shared" si="70"/>
        <v>-3.7066934153042963E-2</v>
      </c>
      <c r="AW131" s="62">
        <f t="shared" si="71"/>
        <v>-6.845878625605574E-2</v>
      </c>
      <c r="AX131" s="62">
        <f t="shared" si="59"/>
        <v>-0.74308690344149186</v>
      </c>
      <c r="AY131" s="62">
        <f t="shared" si="60"/>
        <v>6.69436084276097</v>
      </c>
      <c r="AZ131" s="62">
        <f t="shared" si="64"/>
        <v>0.55866302864938611</v>
      </c>
      <c r="BA131" s="62">
        <f t="shared" si="65"/>
        <v>0.14416010209919464</v>
      </c>
      <c r="BB131" s="62">
        <f t="shared" si="57"/>
        <v>4.1500540823130219E-2</v>
      </c>
      <c r="BC131" s="62">
        <f t="shared" si="58"/>
        <v>8.4100000000000008E-2</v>
      </c>
      <c r="BD131" s="62">
        <f t="shared" si="56"/>
        <v>0.61199999999999999</v>
      </c>
    </row>
    <row r="132" spans="1:56">
      <c r="A132" s="4">
        <v>1999</v>
      </c>
      <c r="B132" s="4">
        <v>1</v>
      </c>
      <c r="C132" s="61">
        <v>279609</v>
      </c>
      <c r="D132" s="4">
        <v>9660.6</v>
      </c>
      <c r="E132" s="62">
        <v>2.5499978470000002</v>
      </c>
      <c r="F132" s="5">
        <v>65.3</v>
      </c>
      <c r="G132" s="61">
        <v>855.6</v>
      </c>
      <c r="H132" s="61"/>
      <c r="I132" s="61">
        <v>0.22676371085384397</v>
      </c>
      <c r="J132" s="61">
        <v>461.8</v>
      </c>
      <c r="K132">
        <v>1357.6</v>
      </c>
      <c r="L132">
        <v>368.5</v>
      </c>
      <c r="M132" s="4">
        <v>1701.8420000000001</v>
      </c>
      <c r="N132" s="61">
        <v>2015</v>
      </c>
      <c r="O132" s="61">
        <v>1827.452</v>
      </c>
      <c r="P132" s="61">
        <v>992</v>
      </c>
      <c r="Q132" s="4">
        <v>1248.625</v>
      </c>
      <c r="R132" s="61">
        <v>90.837705382869814</v>
      </c>
      <c r="S132" s="62">
        <f t="shared" si="72"/>
        <v>86.018266642448822</v>
      </c>
      <c r="T132" s="61">
        <v>123.5977766548762</v>
      </c>
      <c r="U132" s="21">
        <v>81.11</v>
      </c>
      <c r="V132">
        <v>84.441000000000003</v>
      </c>
      <c r="W132">
        <v>68.977000000000004</v>
      </c>
      <c r="X132">
        <v>75.989000000000004</v>
      </c>
      <c r="Y132">
        <v>85.578999999999994</v>
      </c>
      <c r="Z132">
        <v>81.278000000000006</v>
      </c>
      <c r="AA132" s="22">
        <v>133500.91666666666</v>
      </c>
      <c r="AB132" s="23">
        <v>227942</v>
      </c>
      <c r="AC132" s="25">
        <v>5410.3</v>
      </c>
      <c r="AD132" s="24">
        <v>1400.9</v>
      </c>
      <c r="AE132" s="61">
        <v>4.97</v>
      </c>
      <c r="AF132" s="32">
        <v>13.39</v>
      </c>
      <c r="AG132" s="33">
        <v>0.58899999999999997</v>
      </c>
      <c r="AH132" s="63">
        <f t="shared" ref="AH132:AH149" si="77">IF(E132="","",E132/100)</f>
        <v>2.5499978470000004E-2</v>
      </c>
      <c r="AI132" s="78">
        <f t="shared" si="61"/>
        <v>0.65300000000000002</v>
      </c>
      <c r="AJ132" s="62" t="str">
        <f t="shared" si="73"/>
        <v/>
      </c>
      <c r="AK132" s="61">
        <f t="shared" ref="AK132:AK149" si="78">IF(I132="","",I132)</f>
        <v>0.22676371085384397</v>
      </c>
      <c r="AL132" s="61">
        <f t="shared" si="62"/>
        <v>0.14052957373248037</v>
      </c>
      <c r="AM132" s="61">
        <f t="shared" si="63"/>
        <v>3.8144628698010476E-2</v>
      </c>
      <c r="AN132" s="62">
        <f t="shared" si="74"/>
        <v>0.18916547626441421</v>
      </c>
      <c r="AO132" s="62">
        <f t="shared" si="75"/>
        <v>0.10268513342856551</v>
      </c>
      <c r="AP132" s="62">
        <f t="shared" si="76"/>
        <v>0.12924921847504295</v>
      </c>
      <c r="AQ132" s="62">
        <f t="shared" ref="AQ132:AQ149" si="79">AO132-AP132</f>
        <v>-2.6564085046477434E-2</v>
      </c>
      <c r="AR132" s="61">
        <f t="shared" si="66"/>
        <v>-2.4875759522814582E-3</v>
      </c>
      <c r="AS132" s="62">
        <f t="shared" si="67"/>
        <v>-1.5491213567662969E-2</v>
      </c>
      <c r="AT132" s="62">
        <f t="shared" si="68"/>
        <v>2.0873006698546144E-2</v>
      </c>
      <c r="AU132" s="62">
        <f t="shared" si="69"/>
        <v>1.0991045012866203E-3</v>
      </c>
      <c r="AV132" s="62">
        <f t="shared" si="70"/>
        <v>-3.0528049827227618E-3</v>
      </c>
      <c r="AW132" s="62">
        <f t="shared" si="71"/>
        <v>-1.0812675230929976E-3</v>
      </c>
      <c r="AX132" s="62">
        <f t="shared" si="59"/>
        <v>-0.73928385444909805</v>
      </c>
      <c r="AY132" s="62">
        <f t="shared" si="60"/>
        <v>6.7034542909272608</v>
      </c>
      <c r="AZ132" s="62">
        <f t="shared" si="64"/>
        <v>0.56003767881912092</v>
      </c>
      <c r="BA132" s="62">
        <f t="shared" si="65"/>
        <v>0.1450116969960458</v>
      </c>
      <c r="BB132" s="62">
        <f t="shared" si="57"/>
        <v>3.6432480468577721E-2</v>
      </c>
      <c r="BC132" s="62">
        <f t="shared" si="58"/>
        <v>8.4200000000000011E-2</v>
      </c>
      <c r="BD132" s="62">
        <f t="shared" ref="BD132:BD149" si="80">IF(AG132="","",AG132)</f>
        <v>0.58899999999999997</v>
      </c>
    </row>
    <row r="133" spans="1:56">
      <c r="A133" s="4">
        <v>2000</v>
      </c>
      <c r="B133" s="4">
        <v>1</v>
      </c>
      <c r="C133" s="61">
        <v>282738</v>
      </c>
      <c r="D133" s="4">
        <v>10284.799999999999</v>
      </c>
      <c r="E133" s="62">
        <v>2.6299975230000001</v>
      </c>
      <c r="F133" s="5">
        <v>66</v>
      </c>
      <c r="G133" s="61">
        <v>912.6</v>
      </c>
      <c r="H133" s="61"/>
      <c r="I133" s="61">
        <v>0.230273963283672</v>
      </c>
      <c r="J133" s="61">
        <v>485.4</v>
      </c>
      <c r="K133">
        <v>1444.2</v>
      </c>
      <c r="L133">
        <v>390.3</v>
      </c>
      <c r="M133" s="4">
        <v>1788.95</v>
      </c>
      <c r="N133" s="61">
        <v>2181.8000000000002</v>
      </c>
      <c r="O133" s="61">
        <v>2025.191</v>
      </c>
      <c r="P133" s="61">
        <v>1096.825</v>
      </c>
      <c r="Q133" s="4">
        <v>1472.65</v>
      </c>
      <c r="R133" s="61">
        <v>93.158252365713139</v>
      </c>
      <c r="S133" s="62">
        <f t="shared" si="72"/>
        <v>88.306815647526932</v>
      </c>
      <c r="T133" s="61">
        <v>127.79181404749873</v>
      </c>
      <c r="U133" s="21">
        <v>83.131</v>
      </c>
      <c r="V133">
        <v>85.613</v>
      </c>
      <c r="W133">
        <v>72.265000000000001</v>
      </c>
      <c r="X133">
        <v>77.962999999999994</v>
      </c>
      <c r="Y133">
        <v>87.159000000000006</v>
      </c>
      <c r="Z133">
        <v>84.817999999999998</v>
      </c>
      <c r="AA133" s="22">
        <v>136900.66666666666</v>
      </c>
      <c r="AB133" s="23">
        <v>231552</v>
      </c>
      <c r="AC133" s="25">
        <v>5856.6</v>
      </c>
      <c r="AD133" s="24">
        <v>1514.2</v>
      </c>
      <c r="AE133" s="61">
        <v>6.24</v>
      </c>
      <c r="AF133" s="32">
        <v>13.9</v>
      </c>
      <c r="AG133" s="33">
        <v>0.55500000000000005</v>
      </c>
      <c r="AH133" s="63">
        <f t="shared" si="77"/>
        <v>2.6299975230000001E-2</v>
      </c>
      <c r="AI133" s="78">
        <f t="shared" si="61"/>
        <v>0.66</v>
      </c>
      <c r="AJ133" s="62" t="str">
        <f t="shared" si="73"/>
        <v/>
      </c>
      <c r="AK133" s="61">
        <f t="shared" si="78"/>
        <v>0.230273963283672</v>
      </c>
      <c r="AL133" s="61">
        <f t="shared" si="62"/>
        <v>0.14042081518357188</v>
      </c>
      <c r="AM133" s="61">
        <f t="shared" si="63"/>
        <v>3.7949206596141885E-2</v>
      </c>
      <c r="AN133" s="62">
        <f t="shared" si="74"/>
        <v>0.19691107265090232</v>
      </c>
      <c r="AO133" s="62">
        <f t="shared" si="75"/>
        <v>0.10664524346608589</v>
      </c>
      <c r="AP133" s="62">
        <f t="shared" si="76"/>
        <v>0.14318703329184818</v>
      </c>
      <c r="AQ133" s="62">
        <f t="shared" si="79"/>
        <v>-3.6541789825762283E-2</v>
      </c>
      <c r="AR133" s="61">
        <f t="shared" si="66"/>
        <v>-1.6461967739270821E-3</v>
      </c>
      <c r="AS133" s="62">
        <f t="shared" si="67"/>
        <v>-1.2473540376874599E-2</v>
      </c>
      <c r="AT133" s="62">
        <f t="shared" si="68"/>
        <v>2.030918669084723E-2</v>
      </c>
      <c r="AU133" s="62">
        <f t="shared" si="69"/>
        <v>-6.1185331135248436E-4</v>
      </c>
      <c r="AV133" s="62">
        <f t="shared" si="70"/>
        <v>-7.9635046034329197E-3</v>
      </c>
      <c r="AW133" s="62">
        <f t="shared" si="71"/>
        <v>1.6374791681797694E-2</v>
      </c>
      <c r="AX133" s="62">
        <f t="shared" si="59"/>
        <v>-0.72526507176016619</v>
      </c>
      <c r="AY133" s="62">
        <f t="shared" si="60"/>
        <v>6.7080390755376005</v>
      </c>
      <c r="AZ133" s="62">
        <f t="shared" si="64"/>
        <v>0.56944228375855643</v>
      </c>
      <c r="BA133" s="62">
        <f t="shared" si="65"/>
        <v>0.14722697573117613</v>
      </c>
      <c r="BB133" s="62">
        <f t="shared" ref="BB133:BB145" si="81">AE132/100-LN(S133/S132)</f>
        <v>2.3442384486063717E-2</v>
      </c>
      <c r="BC133" s="62">
        <f t="shared" si="58"/>
        <v>7.6600000000000001E-2</v>
      </c>
      <c r="BD133" s="62">
        <f t="shared" si="80"/>
        <v>0.55500000000000005</v>
      </c>
    </row>
    <row r="134" spans="1:56">
      <c r="A134" s="4">
        <v>2001</v>
      </c>
      <c r="B134" s="4">
        <v>1</v>
      </c>
      <c r="C134" s="61">
        <v>285550</v>
      </c>
      <c r="D134" s="4">
        <v>10621.8</v>
      </c>
      <c r="E134" s="62">
        <v>2.649996953</v>
      </c>
      <c r="F134" s="5">
        <v>66.900000000000006</v>
      </c>
      <c r="G134" s="61">
        <v>941.5</v>
      </c>
      <c r="H134" s="61"/>
      <c r="I134" s="61">
        <v>0.22404543871702448</v>
      </c>
      <c r="J134" s="61">
        <v>513.1</v>
      </c>
      <c r="K134">
        <v>1545.1</v>
      </c>
      <c r="L134">
        <v>413.6</v>
      </c>
      <c r="M134" s="4">
        <v>1862.846</v>
      </c>
      <c r="N134" s="61">
        <v>2141.1</v>
      </c>
      <c r="O134" s="61">
        <v>1991.0820000000001</v>
      </c>
      <c r="P134" s="61">
        <v>1026.7249999999999</v>
      </c>
      <c r="Q134" s="4">
        <v>1395.4</v>
      </c>
      <c r="R134" s="61">
        <v>92.928343215009463</v>
      </c>
      <c r="S134" s="62">
        <f t="shared" si="72"/>
        <v>90.52564935195646</v>
      </c>
      <c r="T134" s="61">
        <v>131.37948458817584</v>
      </c>
      <c r="U134" s="21">
        <v>84.736000000000004</v>
      </c>
      <c r="V134">
        <v>86.43</v>
      </c>
      <c r="W134">
        <v>74.674999999999997</v>
      </c>
      <c r="X134">
        <v>78.968999999999994</v>
      </c>
      <c r="Y134">
        <v>86.65</v>
      </c>
      <c r="Z134">
        <v>82.715999999999994</v>
      </c>
      <c r="AA134" s="22">
        <v>136939.33333333334</v>
      </c>
      <c r="AB134" s="23">
        <v>229013</v>
      </c>
      <c r="AC134" s="25">
        <v>6046.5</v>
      </c>
      <c r="AD134" s="24">
        <v>1604</v>
      </c>
      <c r="AE134" s="61">
        <v>3.88</v>
      </c>
      <c r="AF134" s="32">
        <v>13.22</v>
      </c>
      <c r="AG134" s="33">
        <v>0.54600000000000004</v>
      </c>
      <c r="AH134" s="63">
        <f t="shared" si="77"/>
        <v>2.649996953E-2</v>
      </c>
      <c r="AI134" s="78">
        <f t="shared" si="61"/>
        <v>0.66900000000000004</v>
      </c>
      <c r="AJ134" s="62" t="str">
        <f t="shared" si="73"/>
        <v/>
      </c>
      <c r="AK134" s="61">
        <f t="shared" si="78"/>
        <v>0.22404543871702448</v>
      </c>
      <c r="AL134" s="61">
        <f t="shared" si="62"/>
        <v>0.14546498710199779</v>
      </c>
      <c r="AM134" s="61">
        <f t="shared" si="63"/>
        <v>3.893878626974713E-2</v>
      </c>
      <c r="AN134" s="62">
        <f t="shared" si="74"/>
        <v>0.18745240919618147</v>
      </c>
      <c r="AO134" s="62">
        <f t="shared" si="75"/>
        <v>9.6662053512587318E-2</v>
      </c>
      <c r="AP134" s="62">
        <f t="shared" si="76"/>
        <v>0.13137133065958689</v>
      </c>
      <c r="AQ134" s="62">
        <f t="shared" si="79"/>
        <v>-3.4709277146999576E-2</v>
      </c>
      <c r="AR134" s="61">
        <f t="shared" si="66"/>
        <v>-5.6930727196197062E-3</v>
      </c>
      <c r="AS134" s="62">
        <f t="shared" si="67"/>
        <v>-1.5318239782920216E-2</v>
      </c>
      <c r="AT134" s="62">
        <f t="shared" si="68"/>
        <v>7.9895094295227911E-3</v>
      </c>
      <c r="AU134" s="62">
        <f t="shared" si="69"/>
        <v>-1.1994921550551116E-2</v>
      </c>
      <c r="AV134" s="62">
        <f t="shared" si="70"/>
        <v>-3.0672957468010048E-2</v>
      </c>
      <c r="AW134" s="62">
        <f t="shared" si="71"/>
        <v>-4.9910667504283655E-2</v>
      </c>
      <c r="AX134" s="62">
        <f t="shared" si="59"/>
        <v>-0.73487913974196151</v>
      </c>
      <c r="AY134" s="62">
        <f t="shared" si="60"/>
        <v>6.6871169043731831</v>
      </c>
      <c r="AZ134" s="62">
        <f t="shared" si="64"/>
        <v>0.56925379879116533</v>
      </c>
      <c r="BA134" s="62">
        <f t="shared" si="65"/>
        <v>0.15101018659737522</v>
      </c>
      <c r="BB134" s="62">
        <f t="shared" si="81"/>
        <v>3.7584063228154552E-2</v>
      </c>
      <c r="BC134" s="62">
        <f t="shared" si="58"/>
        <v>9.3399999999999997E-2</v>
      </c>
      <c r="BD134" s="62">
        <f t="shared" si="80"/>
        <v>0.54600000000000004</v>
      </c>
    </row>
    <row r="135" spans="1:56">
      <c r="A135" s="4">
        <v>2002</v>
      </c>
      <c r="B135" s="4">
        <v>1</v>
      </c>
      <c r="C135" s="61">
        <v>288212</v>
      </c>
      <c r="D135" s="4">
        <v>10977.5</v>
      </c>
      <c r="E135" s="62">
        <v>2.5599973070000002</v>
      </c>
      <c r="F135" s="5">
        <v>67.3</v>
      </c>
      <c r="G135" s="61">
        <v>985.4</v>
      </c>
      <c r="H135" s="61"/>
      <c r="I135" s="61">
        <v>0.21402615617201873</v>
      </c>
      <c r="J135" s="61">
        <v>557.6</v>
      </c>
      <c r="K135">
        <v>1651.4</v>
      </c>
      <c r="L135">
        <v>443.6</v>
      </c>
      <c r="M135" s="4">
        <v>2010.894</v>
      </c>
      <c r="N135" s="61">
        <v>1977.1</v>
      </c>
      <c r="O135" s="61">
        <v>1853.136</v>
      </c>
      <c r="P135" s="61">
        <v>1002.5</v>
      </c>
      <c r="Q135" s="4">
        <v>1428.9749999999999</v>
      </c>
      <c r="R135" s="61">
        <v>93.538248162342796</v>
      </c>
      <c r="S135" s="62">
        <f t="shared" si="72"/>
        <v>92.088636470685898</v>
      </c>
      <c r="T135" s="61">
        <v>133.50176856998485</v>
      </c>
      <c r="U135" s="21">
        <v>85.873000000000005</v>
      </c>
      <c r="V135">
        <v>86.78</v>
      </c>
      <c r="W135">
        <v>76.837999999999994</v>
      </c>
      <c r="X135">
        <v>79.683000000000007</v>
      </c>
      <c r="Y135">
        <v>86.091999999999999</v>
      </c>
      <c r="Z135">
        <v>81.712000000000003</v>
      </c>
      <c r="AA135" s="22">
        <v>136480.91666666666</v>
      </c>
      <c r="AB135" s="23">
        <v>226949</v>
      </c>
      <c r="AC135" s="25">
        <v>6141.9</v>
      </c>
      <c r="AD135" s="24">
        <v>1662.1</v>
      </c>
      <c r="AE135" s="61">
        <v>1.67</v>
      </c>
      <c r="AF135" s="32">
        <v>12.54</v>
      </c>
      <c r="AG135" s="33">
        <v>0.56999999999999995</v>
      </c>
      <c r="AH135" s="63">
        <f t="shared" si="77"/>
        <v>2.559997307E-2</v>
      </c>
      <c r="AI135" s="78">
        <f t="shared" si="61"/>
        <v>0.67299999999999993</v>
      </c>
      <c r="AJ135" s="62" t="str">
        <f t="shared" si="73"/>
        <v/>
      </c>
      <c r="AK135" s="61">
        <f t="shared" si="78"/>
        <v>0.21402615617201873</v>
      </c>
      <c r="AL135" s="61">
        <f t="shared" si="62"/>
        <v>0.15043498064222274</v>
      </c>
      <c r="AM135" s="61">
        <f t="shared" si="63"/>
        <v>4.0409929401047602E-2</v>
      </c>
      <c r="AN135" s="62">
        <f t="shared" si="74"/>
        <v>0.16881220678660896</v>
      </c>
      <c r="AO135" s="62">
        <f t="shared" si="75"/>
        <v>9.1323161011159185E-2</v>
      </c>
      <c r="AP135" s="62">
        <f t="shared" si="76"/>
        <v>0.13017308130266453</v>
      </c>
      <c r="AQ135" s="62">
        <f t="shared" si="79"/>
        <v>-3.8849920291505344E-2</v>
      </c>
      <c r="AR135" s="61">
        <f t="shared" si="66"/>
        <v>-3.7894046016767346E-3</v>
      </c>
      <c r="AS135" s="62">
        <f t="shared" si="67"/>
        <v>-1.3076981727624669E-2</v>
      </c>
      <c r="AT135" s="62">
        <f t="shared" si="68"/>
        <v>1.1435621015803541E-2</v>
      </c>
      <c r="AU135" s="62">
        <f t="shared" si="69"/>
        <v>-8.1174315560124249E-3</v>
      </c>
      <c r="AV135" s="62">
        <f t="shared" si="70"/>
        <v>-2.357884859296485E-2</v>
      </c>
      <c r="AW135" s="62">
        <f t="shared" si="71"/>
        <v>-2.9330508119509217E-2</v>
      </c>
      <c r="AX135" s="62">
        <f t="shared" si="59"/>
        <v>-0.74751152023852585</v>
      </c>
      <c r="AY135" s="62">
        <f t="shared" si="60"/>
        <v>6.6687842811678637</v>
      </c>
      <c r="AZ135" s="62">
        <f t="shared" si="64"/>
        <v>0.55949897517649738</v>
      </c>
      <c r="BA135" s="62">
        <f t="shared" si="65"/>
        <v>0.15140970166249146</v>
      </c>
      <c r="BB135" s="62">
        <f t="shared" si="81"/>
        <v>2.1681675666717606E-2</v>
      </c>
      <c r="BC135" s="62">
        <f t="shared" si="58"/>
        <v>0.10869999999999999</v>
      </c>
      <c r="BD135" s="62">
        <f t="shared" si="80"/>
        <v>0.56999999999999995</v>
      </c>
    </row>
    <row r="136" spans="1:56">
      <c r="A136" s="4">
        <v>2003</v>
      </c>
      <c r="B136" s="4">
        <v>1</v>
      </c>
      <c r="C136" s="61">
        <v>290700</v>
      </c>
      <c r="D136" s="4">
        <v>11510.7</v>
      </c>
      <c r="E136" s="62">
        <v>2.5599981399999998</v>
      </c>
      <c r="F136" s="5">
        <v>67.5</v>
      </c>
      <c r="G136" s="61">
        <v>1017.5</v>
      </c>
      <c r="H136" s="61"/>
      <c r="I136" s="61">
        <v>0.21489189823058819</v>
      </c>
      <c r="J136" s="61">
        <v>637.1</v>
      </c>
      <c r="K136">
        <v>1755.6</v>
      </c>
      <c r="L136">
        <v>465.3</v>
      </c>
      <c r="M136" s="4">
        <v>2159.8989999999999</v>
      </c>
      <c r="N136" s="61">
        <v>2028.2</v>
      </c>
      <c r="O136" s="61">
        <v>1782.3140000000001</v>
      </c>
      <c r="P136" s="61">
        <v>1040.2750000000001</v>
      </c>
      <c r="Q136" s="4">
        <v>1543.925</v>
      </c>
      <c r="R136" s="61">
        <v>95.078263238595468</v>
      </c>
      <c r="S136" s="62">
        <f t="shared" si="72"/>
        <v>94.184481493696836</v>
      </c>
      <c r="T136" s="61">
        <v>136.58413340070743</v>
      </c>
      <c r="U136" s="21">
        <v>87.572000000000003</v>
      </c>
      <c r="V136">
        <v>87.838999999999999</v>
      </c>
      <c r="W136">
        <v>80.244</v>
      </c>
      <c r="X136">
        <v>80.718000000000004</v>
      </c>
      <c r="Y136">
        <v>87.786000000000001</v>
      </c>
      <c r="Z136">
        <v>84.512</v>
      </c>
      <c r="AA136" s="22">
        <v>137729.25</v>
      </c>
      <c r="AB136" s="23">
        <v>225857</v>
      </c>
      <c r="AC136" s="25">
        <v>6364.5</v>
      </c>
      <c r="AD136" s="24">
        <v>1727.2</v>
      </c>
      <c r="AE136" s="61">
        <v>1.1299999999999999</v>
      </c>
      <c r="AF136" s="32">
        <v>11.96</v>
      </c>
      <c r="AG136" s="33">
        <v>0.59699999999999998</v>
      </c>
      <c r="AH136" s="63">
        <f t="shared" si="77"/>
        <v>2.5599981399999999E-2</v>
      </c>
      <c r="AI136" s="78">
        <f t="shared" si="61"/>
        <v>0.67500000000000004</v>
      </c>
      <c r="AJ136" s="62" t="str">
        <f t="shared" si="73"/>
        <v/>
      </c>
      <c r="AK136" s="61">
        <f t="shared" si="78"/>
        <v>0.21489189823058819</v>
      </c>
      <c r="AL136" s="61">
        <f t="shared" si="62"/>
        <v>0.15251896061924991</v>
      </c>
      <c r="AM136" s="61">
        <f t="shared" si="63"/>
        <v>4.0423258359613225E-2</v>
      </c>
      <c r="AN136" s="62">
        <f t="shared" si="74"/>
        <v>0.15483975779057746</v>
      </c>
      <c r="AO136" s="62">
        <f t="shared" si="75"/>
        <v>9.0374607973450788E-2</v>
      </c>
      <c r="AP136" s="62">
        <f t="shared" si="76"/>
        <v>0.13412954902829541</v>
      </c>
      <c r="AQ136" s="62">
        <f t="shared" si="79"/>
        <v>-4.375494105484462E-2</v>
      </c>
      <c r="AR136" s="61">
        <f t="shared" si="66"/>
        <v>-2.9120233527540813E-3</v>
      </c>
      <c r="AS136" s="62">
        <f t="shared" si="67"/>
        <v>-1.0374461900690917E-2</v>
      </c>
      <c r="AT136" s="62">
        <f t="shared" si="68"/>
        <v>2.0868808516832305E-2</v>
      </c>
      <c r="AU136" s="62">
        <f t="shared" si="69"/>
        <v>-9.5985393302755375E-3</v>
      </c>
      <c r="AV136" s="62">
        <f t="shared" si="70"/>
        <v>-3.0183321696022731E-3</v>
      </c>
      <c r="AW136" s="62">
        <f t="shared" si="71"/>
        <v>1.1188791317683716E-2</v>
      </c>
      <c r="AX136" s="62">
        <f t="shared" si="59"/>
        <v>-0.7470020060871404</v>
      </c>
      <c r="AY136" s="62">
        <f t="shared" si="60"/>
        <v>6.6553655270601961</v>
      </c>
      <c r="AZ136" s="62">
        <f t="shared" si="64"/>
        <v>0.55292032630509003</v>
      </c>
      <c r="BA136" s="62">
        <f t="shared" si="65"/>
        <v>0.15005169103529759</v>
      </c>
      <c r="BB136" s="62">
        <f t="shared" si="81"/>
        <v>-5.8038748917499244E-3</v>
      </c>
      <c r="BC136" s="62">
        <f t="shared" si="58"/>
        <v>0.10830000000000002</v>
      </c>
      <c r="BD136" s="62">
        <f t="shared" si="80"/>
        <v>0.59699999999999998</v>
      </c>
    </row>
    <row r="137" spans="1:56">
      <c r="A137" s="4">
        <v>2004</v>
      </c>
      <c r="B137" s="4">
        <v>1</v>
      </c>
      <c r="C137" s="61">
        <v>293402</v>
      </c>
      <c r="D137" s="4">
        <v>12274.9</v>
      </c>
      <c r="E137" s="62">
        <v>2.4999973799999999</v>
      </c>
      <c r="F137" s="5">
        <v>67.3</v>
      </c>
      <c r="G137" s="61">
        <v>1079.8</v>
      </c>
      <c r="H137" s="61"/>
      <c r="I137" s="61">
        <v>0.22006696592232933</v>
      </c>
      <c r="J137" s="61">
        <v>749.8</v>
      </c>
      <c r="K137">
        <v>1868.9</v>
      </c>
      <c r="L137">
        <v>488.5</v>
      </c>
      <c r="M137" s="4">
        <v>2292.8409999999999</v>
      </c>
      <c r="N137" s="61">
        <v>2200.9</v>
      </c>
      <c r="O137" s="61">
        <v>1880.114</v>
      </c>
      <c r="P137" s="61">
        <v>1181.5</v>
      </c>
      <c r="Q137" s="4">
        <v>1800.675</v>
      </c>
      <c r="R137" s="61">
        <v>97.658512994944843</v>
      </c>
      <c r="S137" s="62">
        <f t="shared" si="72"/>
        <v>96.883244305009995</v>
      </c>
      <c r="T137" s="61">
        <v>140.22233451237997</v>
      </c>
      <c r="U137" s="21">
        <v>89.703000000000003</v>
      </c>
      <c r="V137">
        <v>90.656000000000006</v>
      </c>
      <c r="W137">
        <v>84.122</v>
      </c>
      <c r="X137">
        <v>83.290999999999997</v>
      </c>
      <c r="Y137">
        <v>90.844999999999999</v>
      </c>
      <c r="Z137">
        <v>88.471000000000004</v>
      </c>
      <c r="AA137" s="22">
        <v>139239.75</v>
      </c>
      <c r="AB137" s="23">
        <v>228646</v>
      </c>
      <c r="AC137" s="25">
        <v>6739.5</v>
      </c>
      <c r="AD137" s="24">
        <v>1831.7</v>
      </c>
      <c r="AE137" s="61">
        <v>1.35</v>
      </c>
      <c r="AF137" s="32">
        <v>11.89</v>
      </c>
      <c r="AG137" s="33">
        <v>0.60799999999999998</v>
      </c>
      <c r="AH137" s="63">
        <f t="shared" si="77"/>
        <v>2.4999973799999999E-2</v>
      </c>
      <c r="AI137" s="78">
        <f t="shared" si="61"/>
        <v>0.67299999999999993</v>
      </c>
      <c r="AJ137" s="62" t="str">
        <f t="shared" si="73"/>
        <v/>
      </c>
      <c r="AK137" s="61">
        <f t="shared" si="78"/>
        <v>0.22006696592232933</v>
      </c>
      <c r="AL137" s="61">
        <f t="shared" si="62"/>
        <v>0.15225378618155749</v>
      </c>
      <c r="AM137" s="61">
        <f t="shared" si="63"/>
        <v>3.9796658221248241E-2</v>
      </c>
      <c r="AN137" s="62">
        <f t="shared" si="74"/>
        <v>0.15316735777888213</v>
      </c>
      <c r="AO137" s="62">
        <f t="shared" si="75"/>
        <v>9.6253329966028242E-2</v>
      </c>
      <c r="AP137" s="62">
        <f t="shared" si="76"/>
        <v>0.14669569609528388</v>
      </c>
      <c r="AQ137" s="62">
        <f t="shared" si="79"/>
        <v>-5.0442366129255636E-2</v>
      </c>
      <c r="AR137" s="61">
        <f t="shared" si="66"/>
        <v>-4.2082573501696814E-3</v>
      </c>
      <c r="AS137" s="62">
        <f t="shared" si="67"/>
        <v>3.3153717602241567E-3</v>
      </c>
      <c r="AT137" s="62">
        <f t="shared" si="68"/>
        <v>1.8944974724130419E-2</v>
      </c>
      <c r="AU137" s="62">
        <f t="shared" si="69"/>
        <v>3.1277428603419693E-3</v>
      </c>
      <c r="AV137" s="62">
        <f t="shared" si="70"/>
        <v>6.0015644037053313E-3</v>
      </c>
      <c r="AW137" s="62">
        <f t="shared" si="71"/>
        <v>1.7530120056717276E-2</v>
      </c>
      <c r="AX137" s="62">
        <f t="shared" si="59"/>
        <v>-0.74534641483767972</v>
      </c>
      <c r="AY137" s="62">
        <f t="shared" si="60"/>
        <v>6.6583865526285058</v>
      </c>
      <c r="AZ137" s="62">
        <f t="shared" si="64"/>
        <v>0.54904724274739514</v>
      </c>
      <c r="BA137" s="62">
        <f t="shared" si="65"/>
        <v>0.14922321159439181</v>
      </c>
      <c r="BB137" s="62">
        <f t="shared" si="81"/>
        <v>-1.6951158526618375E-2</v>
      </c>
      <c r="BC137" s="62">
        <f t="shared" si="58"/>
        <v>0.10540000000000001</v>
      </c>
      <c r="BD137" s="62">
        <f t="shared" si="80"/>
        <v>0.60799999999999998</v>
      </c>
    </row>
    <row r="138" spans="1:56">
      <c r="A138" s="4">
        <v>2005</v>
      </c>
      <c r="B138" s="4">
        <v>1</v>
      </c>
      <c r="C138" s="61">
        <v>296119</v>
      </c>
      <c r="D138" s="4">
        <v>13093.7</v>
      </c>
      <c r="E138" s="62">
        <v>2.5199963439999999</v>
      </c>
      <c r="F138" s="5">
        <v>67.2</v>
      </c>
      <c r="G138" s="61">
        <v>1127.2</v>
      </c>
      <c r="H138" s="61"/>
      <c r="I138" s="61">
        <v>0.22768201501485444</v>
      </c>
      <c r="J138" s="61">
        <v>856.2</v>
      </c>
      <c r="K138">
        <v>1980</v>
      </c>
      <c r="L138">
        <v>513.6</v>
      </c>
      <c r="M138" s="4">
        <v>2471.9569999999999</v>
      </c>
      <c r="N138" s="61">
        <v>2541</v>
      </c>
      <c r="O138" s="61">
        <v>2153.6109999999999</v>
      </c>
      <c r="P138" s="61">
        <v>1308.9000000000001</v>
      </c>
      <c r="Q138" s="4">
        <v>2030.1</v>
      </c>
      <c r="R138" s="61">
        <v>100</v>
      </c>
      <c r="S138" s="62">
        <f t="shared" si="72"/>
        <v>100</v>
      </c>
      <c r="T138" s="61">
        <v>144.97220818595247</v>
      </c>
      <c r="U138" s="21">
        <v>92.260999999999996</v>
      </c>
      <c r="V138">
        <v>94.555999999999997</v>
      </c>
      <c r="W138">
        <v>88.415999999999997</v>
      </c>
      <c r="X138">
        <v>87.557000000000002</v>
      </c>
      <c r="Y138">
        <v>94.716999999999999</v>
      </c>
      <c r="Z138">
        <v>93.802000000000007</v>
      </c>
      <c r="AA138" s="22">
        <v>141710.08333333334</v>
      </c>
      <c r="AB138" s="23">
        <v>231956</v>
      </c>
      <c r="AC138" s="25">
        <v>7086.8</v>
      </c>
      <c r="AD138" s="24">
        <v>1982</v>
      </c>
      <c r="AE138" s="61">
        <v>3.22</v>
      </c>
      <c r="AF138" s="32">
        <v>12.06</v>
      </c>
      <c r="AG138" s="33">
        <v>0.61299999999999999</v>
      </c>
      <c r="AH138" s="63">
        <f t="shared" si="77"/>
        <v>2.5199963440000001E-2</v>
      </c>
      <c r="AI138" s="78">
        <f t="shared" si="61"/>
        <v>0.67200000000000004</v>
      </c>
      <c r="AJ138" s="62" t="str">
        <f t="shared" si="73"/>
        <v/>
      </c>
      <c r="AK138" s="61">
        <f t="shared" si="78"/>
        <v>0.22768201501485444</v>
      </c>
      <c r="AL138" s="61">
        <f t="shared" si="62"/>
        <v>0.15121776121340796</v>
      </c>
      <c r="AM138" s="61">
        <f t="shared" si="63"/>
        <v>3.9224970787477949E-2</v>
      </c>
      <c r="AN138" s="62">
        <f t="shared" si="74"/>
        <v>0.16447688583059025</v>
      </c>
      <c r="AO138" s="62">
        <f t="shared" si="75"/>
        <v>9.9964104874863485E-2</v>
      </c>
      <c r="AP138" s="62">
        <f t="shared" si="76"/>
        <v>0.15504402880774723</v>
      </c>
      <c r="AQ138" s="62">
        <f t="shared" si="79"/>
        <v>-5.5079923932883745E-2</v>
      </c>
      <c r="AR138" s="61">
        <f t="shared" si="66"/>
        <v>-3.5462957494199706E-3</v>
      </c>
      <c r="AS138" s="62">
        <f t="shared" si="67"/>
        <v>1.0456528498264566E-2</v>
      </c>
      <c r="AT138" s="62">
        <f t="shared" si="68"/>
        <v>1.8121223198151425E-2</v>
      </c>
      <c r="AU138" s="62">
        <f t="shared" si="69"/>
        <v>1.8285910296822042E-2</v>
      </c>
      <c r="AV138" s="62">
        <f t="shared" si="70"/>
        <v>1.0075141350152726E-2</v>
      </c>
      <c r="AW138" s="62">
        <f t="shared" si="71"/>
        <v>2.684776361616853E-2</v>
      </c>
      <c r="AX138" s="62">
        <f t="shared" si="59"/>
        <v>-0.7369780966678503</v>
      </c>
      <c r="AY138" s="62">
        <f t="shared" si="60"/>
        <v>6.663541576929342</v>
      </c>
      <c r="AZ138" s="62">
        <f t="shared" si="64"/>
        <v>0.54123738897332307</v>
      </c>
      <c r="BA138" s="62">
        <f t="shared" si="65"/>
        <v>0.15137050642675484</v>
      </c>
      <c r="BB138" s="62">
        <f t="shared" si="81"/>
        <v>-1.8163599432263967E-2</v>
      </c>
      <c r="BC138" s="62">
        <f t="shared" si="58"/>
        <v>8.8399999999999992E-2</v>
      </c>
      <c r="BD138" s="62">
        <f t="shared" si="80"/>
        <v>0.61299999999999999</v>
      </c>
    </row>
    <row r="139" spans="1:56">
      <c r="A139" s="4">
        <v>2006</v>
      </c>
      <c r="B139" s="4">
        <v>1</v>
      </c>
      <c r="C139" s="61">
        <v>298988</v>
      </c>
      <c r="D139" s="4">
        <v>13855.9</v>
      </c>
      <c r="E139" s="62">
        <v>2.5599973970000001</v>
      </c>
      <c r="F139" s="5">
        <v>67.099999999999994</v>
      </c>
      <c r="G139" s="61">
        <v>1156.0999999999999</v>
      </c>
      <c r="H139" s="61"/>
      <c r="I139" s="61">
        <v>0.22850193780266889</v>
      </c>
      <c r="J139" s="61">
        <v>838.2</v>
      </c>
      <c r="K139">
        <v>2089.8000000000002</v>
      </c>
      <c r="L139">
        <v>552.29999999999995</v>
      </c>
      <c r="M139" s="4">
        <v>2655.05</v>
      </c>
      <c r="N139" s="61">
        <v>2792.9</v>
      </c>
      <c r="O139" s="61">
        <v>2406.8690000000001</v>
      </c>
      <c r="P139" s="61">
        <v>1476.3</v>
      </c>
      <c r="Q139" s="4">
        <v>2247.25</v>
      </c>
      <c r="R139" s="61">
        <v>101.6814164585622</v>
      </c>
      <c r="S139" s="62">
        <f t="shared" si="72"/>
        <v>103.07261219273786</v>
      </c>
      <c r="T139" s="61">
        <v>149.62102071753412</v>
      </c>
      <c r="U139" s="21">
        <v>94.728999999999999</v>
      </c>
      <c r="V139">
        <v>98.191000000000003</v>
      </c>
      <c r="W139">
        <v>92.302999999999997</v>
      </c>
      <c r="X139">
        <v>91.27</v>
      </c>
      <c r="Y139">
        <v>97.978999999999999</v>
      </c>
      <c r="Z139">
        <v>97.662999999999997</v>
      </c>
      <c r="AA139" s="22">
        <v>144417.58333333334</v>
      </c>
      <c r="AB139" s="23">
        <v>236365</v>
      </c>
      <c r="AC139" s="25">
        <v>7502.3</v>
      </c>
      <c r="AD139" s="24">
        <v>2136</v>
      </c>
      <c r="AE139" s="61">
        <v>4.97</v>
      </c>
      <c r="AF139" s="32">
        <v>12.41</v>
      </c>
      <c r="AG139" s="33">
        <v>0.61799999999999999</v>
      </c>
      <c r="AH139" s="63">
        <f t="shared" si="77"/>
        <v>2.5599973970000002E-2</v>
      </c>
      <c r="AI139" s="78">
        <f t="shared" si="61"/>
        <v>0.67099999999999993</v>
      </c>
      <c r="AJ139" s="62" t="str">
        <f t="shared" si="73"/>
        <v/>
      </c>
      <c r="AK139" s="61">
        <f t="shared" si="78"/>
        <v>0.22850193780266889</v>
      </c>
      <c r="AL139" s="61">
        <f t="shared" si="62"/>
        <v>0.15082383677711303</v>
      </c>
      <c r="AM139" s="61">
        <f t="shared" si="63"/>
        <v>3.986027612785889E-2</v>
      </c>
      <c r="AN139" s="62">
        <f t="shared" si="74"/>
        <v>0.17370715723987618</v>
      </c>
      <c r="AO139" s="62">
        <f t="shared" si="75"/>
        <v>0.1065466696497521</v>
      </c>
      <c r="AP139" s="62">
        <f t="shared" si="76"/>
        <v>0.16218722710181224</v>
      </c>
      <c r="AQ139" s="62">
        <f t="shared" si="79"/>
        <v>-5.5640557452060146E-2</v>
      </c>
      <c r="AR139" s="61">
        <f t="shared" si="66"/>
        <v>-3.8648601006262134E-3</v>
      </c>
      <c r="AS139" s="62">
        <f t="shared" si="67"/>
        <v>7.4587832771826875E-3</v>
      </c>
      <c r="AT139" s="62">
        <f t="shared" si="68"/>
        <v>1.2760168338145677E-2</v>
      </c>
      <c r="AU139" s="62">
        <f t="shared" si="69"/>
        <v>1.1268610071266548E-2</v>
      </c>
      <c r="AV139" s="62">
        <f t="shared" si="70"/>
        <v>3.5961450469893788E-3</v>
      </c>
      <c r="AW139" s="62">
        <f t="shared" si="71"/>
        <v>1.0073072625596258E-2</v>
      </c>
      <c r="AX139" s="62">
        <f t="shared" si="59"/>
        <v>-0.72769445152408418</v>
      </c>
      <c r="AY139" s="62">
        <f t="shared" si="60"/>
        <v>6.6727290606014265</v>
      </c>
      <c r="AZ139" s="62">
        <f t="shared" si="64"/>
        <v>0.54145165597326772</v>
      </c>
      <c r="BA139" s="62">
        <f t="shared" si="65"/>
        <v>0.15415815645320766</v>
      </c>
      <c r="BB139" s="62">
        <f t="shared" si="81"/>
        <v>1.9364733899877654E-3</v>
      </c>
      <c r="BC139" s="62">
        <f t="shared" si="58"/>
        <v>7.4400000000000008E-2</v>
      </c>
      <c r="BD139" s="62">
        <f t="shared" si="80"/>
        <v>0.61799999999999999</v>
      </c>
    </row>
    <row r="140" spans="1:56">
      <c r="A140" s="4">
        <v>2007</v>
      </c>
      <c r="B140" s="4">
        <v>1</v>
      </c>
      <c r="C140" s="61">
        <v>301846</v>
      </c>
      <c r="D140" s="4">
        <v>14477.6</v>
      </c>
      <c r="E140" s="62">
        <v>2.6299991980000001</v>
      </c>
      <c r="F140" s="5">
        <v>67.3</v>
      </c>
      <c r="G140" s="61">
        <v>1184.5999999999999</v>
      </c>
      <c r="H140" s="61"/>
      <c r="I140" s="61">
        <v>0.22112781123943195</v>
      </c>
      <c r="J140" s="61">
        <v>690.5</v>
      </c>
      <c r="K140">
        <v>2209.6999999999998</v>
      </c>
      <c r="L140">
        <v>592.20000000000005</v>
      </c>
      <c r="M140" s="4">
        <v>2728.6860000000001</v>
      </c>
      <c r="N140" s="61">
        <v>2929.3</v>
      </c>
      <c r="O140" s="61">
        <v>2567.9850000000001</v>
      </c>
      <c r="P140" s="61">
        <v>1664.625</v>
      </c>
      <c r="Q140" s="4">
        <v>2383.125</v>
      </c>
      <c r="R140" s="61">
        <v>102.51031138797009</v>
      </c>
      <c r="S140" s="62">
        <f t="shared" si="72"/>
        <v>105.81506022174388</v>
      </c>
      <c r="T140" s="61">
        <v>153.91611925214755</v>
      </c>
      <c r="U140" s="21">
        <v>97.102000000000004</v>
      </c>
      <c r="V140">
        <v>99.984999999999999</v>
      </c>
      <c r="W140">
        <v>96.253</v>
      </c>
      <c r="X140">
        <v>95.712999999999994</v>
      </c>
      <c r="Y140">
        <v>101.107</v>
      </c>
      <c r="Z140">
        <v>101.024</v>
      </c>
      <c r="AA140" s="22">
        <v>146050.16666666666</v>
      </c>
      <c r="AB140" s="23">
        <v>238333</v>
      </c>
      <c r="AC140" s="25">
        <v>7898.3</v>
      </c>
      <c r="AD140" s="24">
        <v>2264.4</v>
      </c>
      <c r="AE140" s="61">
        <v>5.0199999999999996</v>
      </c>
      <c r="AF140" s="32">
        <v>12.38</v>
      </c>
      <c r="AG140" s="33">
        <v>0.625</v>
      </c>
      <c r="AH140" s="63">
        <f t="shared" si="77"/>
        <v>2.6299991980000003E-2</v>
      </c>
      <c r="AI140" s="78">
        <f t="shared" si="61"/>
        <v>0.67299999999999993</v>
      </c>
      <c r="AJ140" s="62" t="str">
        <f t="shared" si="73"/>
        <v/>
      </c>
      <c r="AK140" s="61">
        <f t="shared" si="78"/>
        <v>0.22112781123943195</v>
      </c>
      <c r="AL140" s="61">
        <f t="shared" si="62"/>
        <v>0.15262888876609382</v>
      </c>
      <c r="AM140" s="61">
        <f t="shared" si="63"/>
        <v>4.0904569818201911E-2</v>
      </c>
      <c r="AN140" s="62">
        <f t="shared" si="74"/>
        <v>0.17737642979499366</v>
      </c>
      <c r="AO140" s="62">
        <f t="shared" si="75"/>
        <v>0.11497934740564734</v>
      </c>
      <c r="AP140" s="62">
        <f t="shared" si="76"/>
        <v>0.16460773885174337</v>
      </c>
      <c r="AQ140" s="62">
        <f t="shared" si="79"/>
        <v>-4.9628391446096029E-2</v>
      </c>
      <c r="AR140" s="61">
        <f t="shared" si="66"/>
        <v>-1.5173539433542714E-3</v>
      </c>
      <c r="AS140" s="62">
        <f t="shared" si="67"/>
        <v>-8.1535295659544288E-3</v>
      </c>
      <c r="AT140" s="62">
        <f t="shared" si="68"/>
        <v>1.5644354987069342E-2</v>
      </c>
      <c r="AU140" s="62">
        <f t="shared" si="69"/>
        <v>2.1272841037778926E-2</v>
      </c>
      <c r="AV140" s="62">
        <f t="shared" si="70"/>
        <v>5.1670491764900604E-3</v>
      </c>
      <c r="AW140" s="62">
        <f t="shared" si="71"/>
        <v>7.5761925563916201E-3</v>
      </c>
      <c r="AX140" s="62">
        <f t="shared" si="59"/>
        <v>-0.72596678354478972</v>
      </c>
      <c r="AY140" s="62">
        <f t="shared" si="60"/>
        <v>6.6715071808660671</v>
      </c>
      <c r="AZ140" s="62">
        <f t="shared" si="64"/>
        <v>0.54555313035309716</v>
      </c>
      <c r="BA140" s="62">
        <f t="shared" si="65"/>
        <v>0.15640713930485717</v>
      </c>
      <c r="BB140" s="62">
        <f t="shared" si="81"/>
        <v>2.3440857162908731E-2</v>
      </c>
      <c r="BC140" s="62">
        <f t="shared" si="58"/>
        <v>7.3600000000000013E-2</v>
      </c>
      <c r="BD140" s="62">
        <f t="shared" si="80"/>
        <v>0.625</v>
      </c>
    </row>
    <row r="141" spans="1:56">
      <c r="A141" s="4">
        <v>2008</v>
      </c>
      <c r="B141" s="4">
        <v>1</v>
      </c>
      <c r="C141" s="61">
        <v>304714</v>
      </c>
      <c r="D141" s="4">
        <v>14718.6</v>
      </c>
      <c r="E141" s="62">
        <v>2.7699991740000001</v>
      </c>
      <c r="F141" s="5">
        <v>68</v>
      </c>
      <c r="G141" s="61">
        <v>1102.3</v>
      </c>
      <c r="H141" s="61"/>
      <c r="I141" s="61">
        <v>0.21004035709918062</v>
      </c>
      <c r="J141" s="61">
        <v>516</v>
      </c>
      <c r="K141">
        <v>2368.6</v>
      </c>
      <c r="L141">
        <v>634.6</v>
      </c>
      <c r="M141" s="4">
        <v>2982.5439999999999</v>
      </c>
      <c r="N141" s="61">
        <v>2823.6</v>
      </c>
      <c r="O141" s="61">
        <v>2523.991</v>
      </c>
      <c r="P141" s="61">
        <v>1841.95</v>
      </c>
      <c r="Q141" s="4">
        <v>2565.0250000000001</v>
      </c>
      <c r="R141" s="61">
        <v>101.24914530584994</v>
      </c>
      <c r="S141" s="62">
        <f t="shared" si="72"/>
        <v>107.89134736667599</v>
      </c>
      <c r="T141" s="61">
        <v>159.77766548762</v>
      </c>
      <c r="U141" s="21">
        <v>100.065</v>
      </c>
      <c r="V141">
        <v>101.203</v>
      </c>
      <c r="W141">
        <v>100.624</v>
      </c>
      <c r="X141">
        <v>99.009</v>
      </c>
      <c r="Y141">
        <v>105.809</v>
      </c>
      <c r="Z141">
        <v>111.58799999999999</v>
      </c>
      <c r="AA141" s="22">
        <v>145373.25</v>
      </c>
      <c r="AB141" s="23">
        <v>236652</v>
      </c>
      <c r="AC141" s="25">
        <v>8078.3</v>
      </c>
      <c r="AD141" s="24">
        <v>2363.4</v>
      </c>
      <c r="AE141" s="61">
        <v>1.92</v>
      </c>
      <c r="AF141" s="32">
        <v>11.37</v>
      </c>
      <c r="AG141" s="33">
        <v>0.67700000000000005</v>
      </c>
      <c r="AH141" s="63">
        <f t="shared" si="77"/>
        <v>2.7699991739999999E-2</v>
      </c>
      <c r="AI141" s="78">
        <f t="shared" si="61"/>
        <v>0.68</v>
      </c>
      <c r="AJ141" s="62" t="str">
        <f t="shared" si="73"/>
        <v/>
      </c>
      <c r="AK141" s="61">
        <f t="shared" si="78"/>
        <v>0.21004035709918062</v>
      </c>
      <c r="AL141" s="61">
        <f t="shared" si="62"/>
        <v>0.1609256315138668</v>
      </c>
      <c r="AM141" s="61">
        <f t="shared" si="63"/>
        <v>4.3115513703748998E-2</v>
      </c>
      <c r="AN141" s="62">
        <f t="shared" si="74"/>
        <v>0.17148308942426588</v>
      </c>
      <c r="AO141" s="62">
        <f t="shared" si="75"/>
        <v>0.12514437514437515</v>
      </c>
      <c r="AP141" s="62">
        <f t="shared" si="76"/>
        <v>0.17427099044746103</v>
      </c>
      <c r="AQ141" s="62">
        <f t="shared" si="79"/>
        <v>-4.9126615303085874E-2</v>
      </c>
      <c r="AR141" s="61">
        <f t="shared" si="66"/>
        <v>1.0626180035034972E-2</v>
      </c>
      <c r="AS141" s="62">
        <f t="shared" si="67"/>
        <v>-7.3235964412569866E-3</v>
      </c>
      <c r="AT141" s="62">
        <f t="shared" si="68"/>
        <v>2.4978833900774967E-2</v>
      </c>
      <c r="AU141" s="62">
        <f t="shared" si="69"/>
        <v>1.4424802302813698E-2</v>
      </c>
      <c r="AV141" s="62">
        <f t="shared" si="70"/>
        <v>2.6024397574397468E-2</v>
      </c>
      <c r="AW141" s="62">
        <f t="shared" si="71"/>
        <v>8.00235825214312E-2</v>
      </c>
      <c r="AX141" s="62">
        <f t="shared" si="59"/>
        <v>-0.74006905883590723</v>
      </c>
      <c r="AY141" s="62">
        <f t="shared" si="60"/>
        <v>6.6549723548289785</v>
      </c>
      <c r="AZ141" s="62">
        <f t="shared" si="64"/>
        <v>0.54884975473210762</v>
      </c>
      <c r="BA141" s="62">
        <f t="shared" si="65"/>
        <v>0.16057233704292528</v>
      </c>
      <c r="BB141" s="62">
        <f t="shared" si="81"/>
        <v>3.0768177612951964E-2</v>
      </c>
      <c r="BC141" s="62">
        <f t="shared" si="58"/>
        <v>9.4499999999999987E-2</v>
      </c>
      <c r="BD141" s="62">
        <f t="shared" si="80"/>
        <v>0.67700000000000005</v>
      </c>
    </row>
    <row r="142" spans="1:56">
      <c r="A142" s="4">
        <v>2009</v>
      </c>
      <c r="B142" s="4">
        <v>1</v>
      </c>
      <c r="C142" s="61">
        <v>307397</v>
      </c>
      <c r="D142" s="4">
        <v>14418.7</v>
      </c>
      <c r="E142" s="62">
        <v>2.810002232</v>
      </c>
      <c r="F142" s="5">
        <v>68.3</v>
      </c>
      <c r="G142" s="61">
        <v>1023.3</v>
      </c>
      <c r="H142" s="61"/>
      <c r="I142" s="61">
        <v>0.18536345162878759</v>
      </c>
      <c r="J142" s="61">
        <v>390</v>
      </c>
      <c r="K142">
        <v>2442.1</v>
      </c>
      <c r="L142">
        <v>647</v>
      </c>
      <c r="M142" s="4">
        <v>3517.6770000000001</v>
      </c>
      <c r="N142" s="61">
        <v>2389.4</v>
      </c>
      <c r="O142" s="61">
        <v>2104.989</v>
      </c>
      <c r="P142" s="61">
        <v>1587.7249999999999</v>
      </c>
      <c r="Q142" s="4">
        <v>1983.2</v>
      </c>
      <c r="R142" s="61">
        <v>97.579750614870633</v>
      </c>
      <c r="S142" s="62">
        <f t="shared" si="72"/>
        <v>108.71029271043314</v>
      </c>
      <c r="T142" s="61">
        <v>159.27235977766549</v>
      </c>
      <c r="U142" s="21">
        <v>100</v>
      </c>
      <c r="V142">
        <v>100</v>
      </c>
      <c r="W142">
        <v>100</v>
      </c>
      <c r="X142">
        <v>100</v>
      </c>
      <c r="Y142">
        <v>100</v>
      </c>
      <c r="Z142">
        <v>100</v>
      </c>
      <c r="AA142" s="22">
        <v>139893.91666666666</v>
      </c>
      <c r="AB142" s="23">
        <v>223477</v>
      </c>
      <c r="AC142" s="25">
        <v>7787</v>
      </c>
      <c r="AD142" s="24">
        <v>2368.4</v>
      </c>
      <c r="AE142" s="61">
        <v>0.16</v>
      </c>
      <c r="AF142" s="32">
        <v>11.1</v>
      </c>
      <c r="AG142" s="33">
        <v>0.82399999999999995</v>
      </c>
      <c r="AH142" s="63">
        <f t="shared" si="77"/>
        <v>2.8100022320000001E-2</v>
      </c>
      <c r="AI142" s="78">
        <f t="shared" si="61"/>
        <v>0.68299999999999994</v>
      </c>
      <c r="AJ142" s="62" t="str">
        <f t="shared" si="73"/>
        <v/>
      </c>
      <c r="AK142" s="61">
        <f t="shared" si="78"/>
        <v>0.18536345162878759</v>
      </c>
      <c r="AL142" s="61">
        <f t="shared" si="62"/>
        <v>0.16937033158329112</v>
      </c>
      <c r="AM142" s="61">
        <f t="shared" si="63"/>
        <v>4.4872283909090274E-2</v>
      </c>
      <c r="AN142" s="62">
        <f t="shared" si="74"/>
        <v>0.14599020716153327</v>
      </c>
      <c r="AO142" s="62">
        <f t="shared" si="75"/>
        <v>0.11011568310596655</v>
      </c>
      <c r="AP142" s="62">
        <f t="shared" si="76"/>
        <v>0.13754360656647271</v>
      </c>
      <c r="AQ142" s="62">
        <f t="shared" si="79"/>
        <v>-2.7427923460506168E-2</v>
      </c>
      <c r="AR142" s="61">
        <f t="shared" si="66"/>
        <v>-8.2115898121024235E-3</v>
      </c>
      <c r="AS142" s="62">
        <f t="shared" si="67"/>
        <v>-1.9520015665271243E-2</v>
      </c>
      <c r="AT142" s="62">
        <f t="shared" si="68"/>
        <v>-1.3782412783661512E-2</v>
      </c>
      <c r="AU142" s="62">
        <f t="shared" si="69"/>
        <v>2.3976299239679439E-3</v>
      </c>
      <c r="AV142" s="62">
        <f t="shared" si="70"/>
        <v>-6.4027196951362969E-2</v>
      </c>
      <c r="AW142" s="62">
        <f t="shared" si="71"/>
        <v>-0.11720513226657442</v>
      </c>
      <c r="AX142" s="62">
        <f t="shared" si="59"/>
        <v>-0.78725567450011535</v>
      </c>
      <c r="AY142" s="62">
        <f t="shared" si="60"/>
        <v>6.5889237076773695</v>
      </c>
      <c r="AZ142" s="62">
        <f t="shared" si="64"/>
        <v>0.54006255765082845</v>
      </c>
      <c r="BA142" s="62">
        <f t="shared" si="65"/>
        <v>0.16425891377169924</v>
      </c>
      <c r="BB142" s="62">
        <f t="shared" si="81"/>
        <v>1.1638199029394669E-2</v>
      </c>
      <c r="BC142" s="62">
        <f t="shared" si="58"/>
        <v>0.1094</v>
      </c>
      <c r="BD142" s="62">
        <f t="shared" si="80"/>
        <v>0.82399999999999995</v>
      </c>
    </row>
    <row r="143" spans="1:56">
      <c r="A143" s="4">
        <v>2010</v>
      </c>
      <c r="B143" s="4">
        <v>1</v>
      </c>
      <c r="C143" s="61">
        <v>309978</v>
      </c>
      <c r="D143" s="4">
        <v>14964.4</v>
      </c>
      <c r="E143" s="62">
        <v>2.740000121</v>
      </c>
      <c r="F143" s="5">
        <v>68.2</v>
      </c>
      <c r="G143" s="61">
        <v>1070.7</v>
      </c>
      <c r="H143" s="61"/>
      <c r="I143" s="61">
        <v>0.17983347143888162</v>
      </c>
      <c r="J143" s="61">
        <v>376.6</v>
      </c>
      <c r="K143">
        <v>2522.1999999999998</v>
      </c>
      <c r="L143">
        <v>651.79999999999995</v>
      </c>
      <c r="M143" s="4">
        <v>3457.0790000000002</v>
      </c>
      <c r="N143" s="61">
        <v>2580</v>
      </c>
      <c r="O143" s="61">
        <v>2162.7060000000001</v>
      </c>
      <c r="P143" s="61">
        <v>1852.3</v>
      </c>
      <c r="Q143" s="4">
        <v>2365</v>
      </c>
      <c r="R143" s="61">
        <v>99.217039438860667</v>
      </c>
      <c r="S143" s="62">
        <f t="shared" si="72"/>
        <v>110.03885444922865</v>
      </c>
      <c r="T143" s="61">
        <v>161.89994946942898</v>
      </c>
      <c r="U143" s="21">
        <v>101.65300000000001</v>
      </c>
      <c r="V143">
        <v>99.075999999999993</v>
      </c>
      <c r="W143">
        <v>103.164</v>
      </c>
      <c r="X143">
        <v>100.82</v>
      </c>
      <c r="Y143">
        <v>104.26300000000001</v>
      </c>
      <c r="Z143">
        <v>105.8</v>
      </c>
      <c r="AA143" s="22">
        <v>139077.16666666666</v>
      </c>
      <c r="AB143" s="23">
        <v>224005</v>
      </c>
      <c r="AC143" s="25">
        <v>7961.4</v>
      </c>
      <c r="AD143" s="24">
        <v>2381.6</v>
      </c>
      <c r="AE143" s="61">
        <v>0.18</v>
      </c>
      <c r="AF143" s="32">
        <v>10.87</v>
      </c>
      <c r="AG143" s="33">
        <v>0.91400000000000003</v>
      </c>
      <c r="AH143" s="63">
        <f t="shared" si="77"/>
        <v>2.740000121E-2</v>
      </c>
      <c r="AI143" s="78">
        <f t="shared" si="61"/>
        <v>0.68200000000000005</v>
      </c>
      <c r="AJ143" s="62" t="str">
        <f t="shared" si="73"/>
        <v/>
      </c>
      <c r="AK143" s="61">
        <f t="shared" si="78"/>
        <v>0.17983347143888162</v>
      </c>
      <c r="AL143" s="61">
        <f t="shared" si="62"/>
        <v>0.16854668413033599</v>
      </c>
      <c r="AM143" s="61">
        <f t="shared" si="63"/>
        <v>4.3556707920130444E-2</v>
      </c>
      <c r="AN143" s="62">
        <f t="shared" si="74"/>
        <v>0.14452340220790677</v>
      </c>
      <c r="AO143" s="62">
        <f t="shared" si="75"/>
        <v>0.12378043890834246</v>
      </c>
      <c r="AP143" s="62">
        <f t="shared" si="76"/>
        <v>0.15804175242575713</v>
      </c>
      <c r="AQ143" s="62">
        <f t="shared" si="79"/>
        <v>-3.4261313517414668E-2</v>
      </c>
      <c r="AR143" s="61">
        <f t="shared" si="66"/>
        <v>4.247819788702558E-3</v>
      </c>
      <c r="AS143" s="62">
        <f t="shared" si="67"/>
        <v>-2.143000049590154E-2</v>
      </c>
      <c r="AT143" s="62">
        <f t="shared" si="68"/>
        <v>1.9002722095231458E-2</v>
      </c>
      <c r="AU143" s="62">
        <f t="shared" si="69"/>
        <v>-3.9804842305911402E-3</v>
      </c>
      <c r="AV143" s="62">
        <f t="shared" si="70"/>
        <v>2.9599320259214426E-2</v>
      </c>
      <c r="AW143" s="62">
        <f t="shared" si="71"/>
        <v>4.4233286539123048E-2</v>
      </c>
      <c r="AX143" s="62">
        <f t="shared" si="59"/>
        <v>-0.80147239225494971</v>
      </c>
      <c r="AY143" s="62">
        <f t="shared" si="60"/>
        <v>6.5829223247977016</v>
      </c>
      <c r="AZ143" s="62">
        <f t="shared" si="64"/>
        <v>0.53202266712998847</v>
      </c>
      <c r="BA143" s="62">
        <f t="shared" si="65"/>
        <v>0.15915105182967576</v>
      </c>
      <c r="BB143" s="62">
        <f t="shared" si="81"/>
        <v>-1.0547046896984586E-2</v>
      </c>
      <c r="BC143" s="62">
        <f t="shared" si="58"/>
        <v>0.1069</v>
      </c>
      <c r="BD143" s="62">
        <f t="shared" si="80"/>
        <v>0.91400000000000003</v>
      </c>
    </row>
    <row r="144" spans="1:56">
      <c r="A144" s="4">
        <v>2011</v>
      </c>
      <c r="B144" s="4">
        <v>1</v>
      </c>
      <c r="C144" s="61">
        <v>312355</v>
      </c>
      <c r="D144" s="4">
        <v>15517.9</v>
      </c>
      <c r="E144" s="62">
        <v>2.769999908</v>
      </c>
      <c r="F144" s="5">
        <v>68.900000000000006</v>
      </c>
      <c r="G144" s="61">
        <v>1125.3</v>
      </c>
      <c r="H144" s="61">
        <v>3.8</v>
      </c>
      <c r="I144" s="61">
        <v>0.18275668743837761</v>
      </c>
      <c r="J144" s="61">
        <v>378.8</v>
      </c>
      <c r="K144">
        <v>2530.9</v>
      </c>
      <c r="L144">
        <v>637.9</v>
      </c>
      <c r="M144" s="4">
        <v>3603.0590000000002</v>
      </c>
      <c r="N144" s="61">
        <v>2844.8</v>
      </c>
      <c r="O144" s="61">
        <v>2303.4659999999999</v>
      </c>
      <c r="P144" s="61">
        <v>2106.375</v>
      </c>
      <c r="Q144" s="4">
        <v>2686.375</v>
      </c>
      <c r="R144" s="61">
        <v>100.05712680552062</v>
      </c>
      <c r="S144" s="62">
        <f t="shared" si="72"/>
        <v>112.2898099321412</v>
      </c>
      <c r="T144" s="61">
        <v>166.95300656897422</v>
      </c>
      <c r="U144" s="21">
        <v>104.149</v>
      </c>
      <c r="V144">
        <v>100.42400000000001</v>
      </c>
      <c r="W144">
        <v>106.339</v>
      </c>
      <c r="X144">
        <v>103.36199999999999</v>
      </c>
      <c r="Y144">
        <v>110.96</v>
      </c>
      <c r="Z144">
        <v>113.94199999999999</v>
      </c>
      <c r="AA144" s="22">
        <v>139885.16666666666</v>
      </c>
      <c r="AB144" s="23">
        <v>227979</v>
      </c>
      <c r="AC144" s="25">
        <v>8269</v>
      </c>
      <c r="AD144" s="24">
        <v>2450.6</v>
      </c>
      <c r="AE144" s="61">
        <v>0.1</v>
      </c>
      <c r="AF144" s="32">
        <v>10.88</v>
      </c>
      <c r="AG144" s="33">
        <v>0.96</v>
      </c>
      <c r="AH144" s="63">
        <f t="shared" si="77"/>
        <v>2.7699999079999999E-2</v>
      </c>
      <c r="AI144" s="78">
        <f t="shared" si="61"/>
        <v>0.68900000000000006</v>
      </c>
      <c r="AJ144" s="62">
        <f t="shared" si="73"/>
        <v>3.7999999999999999E-2</v>
      </c>
      <c r="AK144" s="61">
        <f t="shared" si="78"/>
        <v>0.18275668743837761</v>
      </c>
      <c r="AL144" s="61">
        <f t="shared" si="62"/>
        <v>0.1630955219456241</v>
      </c>
      <c r="AM144" s="61">
        <f t="shared" si="63"/>
        <v>4.1107366331784585E-2</v>
      </c>
      <c r="AN144" s="62">
        <f t="shared" si="74"/>
        <v>0.14843928624362832</v>
      </c>
      <c r="AO144" s="62">
        <f t="shared" si="75"/>
        <v>0.13573840532546286</v>
      </c>
      <c r="AP144" s="62">
        <f t="shared" si="76"/>
        <v>0.17311459669156265</v>
      </c>
      <c r="AQ144" s="62">
        <f t="shared" si="79"/>
        <v>-3.7376191366099792E-2</v>
      </c>
      <c r="AR144" s="61">
        <f t="shared" si="66"/>
        <v>4.007921209374688E-3</v>
      </c>
      <c r="AS144" s="62">
        <f t="shared" si="67"/>
        <v>-6.7356021147539774E-3</v>
      </c>
      <c r="AT144" s="62">
        <f t="shared" si="68"/>
        <v>1.0062557011047274E-2</v>
      </c>
      <c r="AU144" s="62">
        <f t="shared" si="69"/>
        <v>4.6510487963152018E-3</v>
      </c>
      <c r="AV144" s="62">
        <f t="shared" si="70"/>
        <v>4.2003630620798642E-2</v>
      </c>
      <c r="AW144" s="62">
        <f t="shared" si="71"/>
        <v>5.3889435330631473E-2</v>
      </c>
      <c r="AX144" s="62">
        <f t="shared" si="59"/>
        <v>-0.80331851356040851</v>
      </c>
      <c r="AY144" s="62">
        <f t="shared" si="60"/>
        <v>6.5928684369363246</v>
      </c>
      <c r="AZ144" s="62">
        <f t="shared" si="64"/>
        <v>0.53286849380392964</v>
      </c>
      <c r="BA144" s="62">
        <f t="shared" si="65"/>
        <v>0.15792085269269682</v>
      </c>
      <c r="BB144" s="62">
        <f t="shared" si="81"/>
        <v>-1.8449592241487015E-2</v>
      </c>
      <c r="BC144" s="62">
        <f t="shared" si="58"/>
        <v>0.10780000000000001</v>
      </c>
      <c r="BD144" s="62">
        <f t="shared" si="80"/>
        <v>0.96</v>
      </c>
    </row>
    <row r="145" spans="1:56">
      <c r="A145" s="4">
        <v>2012</v>
      </c>
      <c r="B145" s="4">
        <v>1</v>
      </c>
      <c r="C145" s="61">
        <v>314743</v>
      </c>
      <c r="D145" s="4">
        <v>16155.3</v>
      </c>
      <c r="E145" s="62">
        <v>2.6999970229999999</v>
      </c>
      <c r="F145" s="5">
        <v>68.400000000000006</v>
      </c>
      <c r="G145" s="61">
        <v>1191.9000000000001</v>
      </c>
      <c r="H145" s="61">
        <v>3.8</v>
      </c>
      <c r="I145" s="61">
        <v>0.1896776909125798</v>
      </c>
      <c r="J145" s="61">
        <v>432</v>
      </c>
      <c r="K145">
        <v>2544.1999999999998</v>
      </c>
      <c r="L145">
        <v>614.4</v>
      </c>
      <c r="M145" s="4">
        <v>3536.951</v>
      </c>
      <c r="N145" s="61">
        <v>2987.7</v>
      </c>
      <c r="O145" s="61">
        <v>2449.9879999999998</v>
      </c>
      <c r="P145" s="61">
        <v>2198.1999999999998</v>
      </c>
      <c r="Q145" s="4">
        <v>2763.8249999999998</v>
      </c>
      <c r="R145" s="61">
        <v>101.52181400301751</v>
      </c>
      <c r="S145" s="62">
        <f t="shared" si="72"/>
        <v>114.34138957403393</v>
      </c>
      <c r="T145" s="61">
        <v>170.43961596766042</v>
      </c>
      <c r="U145" s="21">
        <v>106.121</v>
      </c>
      <c r="V145">
        <v>101.864</v>
      </c>
      <c r="W145">
        <v>107.846</v>
      </c>
      <c r="X145">
        <v>105.634</v>
      </c>
      <c r="Y145">
        <v>111.97</v>
      </c>
      <c r="Z145">
        <v>114.67100000000001</v>
      </c>
      <c r="AA145" s="22">
        <v>142474.58333333334</v>
      </c>
      <c r="AB145" s="23">
        <v>232383</v>
      </c>
      <c r="AC145" s="25">
        <v>8609.9</v>
      </c>
      <c r="AD145" s="24">
        <v>2534.1999999999998</v>
      </c>
      <c r="AE145" s="61">
        <v>0.14000000000000001</v>
      </c>
      <c r="AF145" s="32">
        <v>10.71</v>
      </c>
      <c r="AG145" s="33">
        <v>1.0009999999999999</v>
      </c>
      <c r="AH145" s="63">
        <f t="shared" si="77"/>
        <v>2.699997023E-2</v>
      </c>
      <c r="AI145" s="78">
        <f t="shared" si="61"/>
        <v>0.68400000000000005</v>
      </c>
      <c r="AJ145" s="62">
        <f t="shared" si="73"/>
        <v>3.7999999999999999E-2</v>
      </c>
      <c r="AK145" s="61">
        <f t="shared" si="78"/>
        <v>0.1896776909125798</v>
      </c>
      <c r="AL145" s="61">
        <f t="shared" si="62"/>
        <v>0.15748392168514358</v>
      </c>
      <c r="AM145" s="61">
        <f t="shared" si="63"/>
        <v>3.8030862936621418E-2</v>
      </c>
      <c r="AN145" s="62">
        <f t="shared" si="74"/>
        <v>0.15165227510476437</v>
      </c>
      <c r="AO145" s="62">
        <f t="shared" si="75"/>
        <v>0.13606680160690299</v>
      </c>
      <c r="AP145" s="62">
        <f t="shared" si="76"/>
        <v>0.17107853150359326</v>
      </c>
      <c r="AQ145" s="62">
        <f t="shared" si="79"/>
        <v>-3.5011729896690269E-2</v>
      </c>
      <c r="AR145" s="61">
        <f t="shared" si="66"/>
        <v>6.5188556410367225E-4</v>
      </c>
      <c r="AS145" s="62">
        <f t="shared" si="67"/>
        <v>-3.8681330755528372E-3</v>
      </c>
      <c r="AT145" s="62">
        <f t="shared" si="68"/>
        <v>-4.0333214651638903E-3</v>
      </c>
      <c r="AU145" s="62">
        <f t="shared" si="69"/>
        <v>3.6373986249438515E-3</v>
      </c>
      <c r="AV145" s="62">
        <f t="shared" si="70"/>
        <v>-9.044298565250403E-3</v>
      </c>
      <c r="AW145" s="62">
        <f t="shared" si="71"/>
        <v>-1.1727889138184578E-2</v>
      </c>
      <c r="AX145" s="62">
        <f t="shared" si="59"/>
        <v>-0.79259281157712136</v>
      </c>
      <c r="AY145" s="62">
        <f t="shared" si="60"/>
        <v>6.6043857187382642</v>
      </c>
      <c r="AZ145" s="62">
        <f t="shared" si="64"/>
        <v>0.53294584439781367</v>
      </c>
      <c r="BA145" s="62">
        <f t="shared" si="65"/>
        <v>0.15686492977536784</v>
      </c>
      <c r="BB145" s="62">
        <f t="shared" si="81"/>
        <v>-1.7105500830779947E-2</v>
      </c>
      <c r="BC145" s="62">
        <f t="shared" si="58"/>
        <v>0.1057</v>
      </c>
      <c r="BD145" s="62">
        <f t="shared" si="80"/>
        <v>1.0009999999999999</v>
      </c>
    </row>
    <row r="146" spans="1:56">
      <c r="A146" s="4">
        <v>2013</v>
      </c>
      <c r="B146" s="4">
        <v>1</v>
      </c>
      <c r="C146" s="61">
        <v>317073</v>
      </c>
      <c r="D146" s="61">
        <v>16691.5</v>
      </c>
      <c r="E146" s="62">
        <v>2.7299986610000002</v>
      </c>
      <c r="F146" s="5">
        <v>68.099999999999994</v>
      </c>
      <c r="G146" s="61">
        <v>1241.7</v>
      </c>
      <c r="H146" s="61">
        <v>3.6</v>
      </c>
      <c r="I146" s="61">
        <v>0.19208579216966717</v>
      </c>
      <c r="J146" s="61">
        <v>510</v>
      </c>
      <c r="K146">
        <v>2523.6999999999998</v>
      </c>
      <c r="L146">
        <v>592.29999999999995</v>
      </c>
      <c r="M146" s="4">
        <v>3454.6469999999999</v>
      </c>
      <c r="N146" s="61">
        <v>3235.5</v>
      </c>
      <c r="O146" s="61">
        <v>2775.1030000000001</v>
      </c>
      <c r="P146" s="61">
        <v>2276.625</v>
      </c>
      <c r="Q146" s="4">
        <v>2768.6</v>
      </c>
      <c r="R146" s="61">
        <v>102.50435294352445</v>
      </c>
      <c r="S146" s="62">
        <f t="shared" si="72"/>
        <v>116.14424211514289</v>
      </c>
      <c r="T146" s="61">
        <v>172.91561394643756</v>
      </c>
      <c r="U146" s="21">
        <v>107.532</v>
      </c>
      <c r="V146">
        <v>103.43</v>
      </c>
      <c r="W146">
        <v>109.572</v>
      </c>
      <c r="X146">
        <v>107.066</v>
      </c>
      <c r="Y146">
        <v>112.06399999999999</v>
      </c>
      <c r="Z146">
        <v>113.634</v>
      </c>
      <c r="AA146" s="22">
        <v>143940.66666666666</v>
      </c>
      <c r="AB146" s="23">
        <v>236137</v>
      </c>
      <c r="AC146" s="25">
        <v>8842.4</v>
      </c>
      <c r="AD146" s="24">
        <v>2628.9</v>
      </c>
      <c r="AE146" s="61">
        <v>0.11</v>
      </c>
      <c r="AF146" s="32">
        <v>10.199999999999999</v>
      </c>
      <c r="AG146" s="33">
        <v>1.012</v>
      </c>
      <c r="AH146" s="63">
        <f t="shared" si="77"/>
        <v>2.7299986610000004E-2</v>
      </c>
      <c r="AI146" s="78">
        <f t="shared" si="61"/>
        <v>0.68099999999999994</v>
      </c>
      <c r="AJ146" s="62">
        <f t="shared" si="73"/>
        <v>3.6000000000000004E-2</v>
      </c>
      <c r="AK146" s="61">
        <f t="shared" si="78"/>
        <v>0.19208579216966717</v>
      </c>
      <c r="AL146" s="61">
        <f t="shared" si="62"/>
        <v>0.15119671689183117</v>
      </c>
      <c r="AM146" s="61">
        <f t="shared" si="63"/>
        <v>3.5485127160530809E-2</v>
      </c>
      <c r="AN146" s="62">
        <f t="shared" si="74"/>
        <v>0.16625845490219573</v>
      </c>
      <c r="AO146" s="62">
        <f t="shared" si="75"/>
        <v>0.13639427253392444</v>
      </c>
      <c r="AP146" s="62">
        <f t="shared" si="76"/>
        <v>0.16586885540544588</v>
      </c>
      <c r="AQ146" s="62">
        <f t="shared" si="79"/>
        <v>-2.9474582871521438E-2</v>
      </c>
      <c r="AR146" s="61">
        <f t="shared" si="66"/>
        <v>-2.4357412193667604E-3</v>
      </c>
      <c r="AS146" s="62">
        <f t="shared" si="67"/>
        <v>-3.8780127134808285E-4</v>
      </c>
      <c r="AT146" s="62">
        <f t="shared" ref="AT146:AT149" si="82">LN((W146/W145)/(S146/S145))</f>
        <v>2.3331743381991546E-4</v>
      </c>
      <c r="AU146" s="62">
        <f t="shared" ref="AU146:AU149" si="83">LN((X146/X145)/(S146/S145))</f>
        <v>-2.1790888028877403E-3</v>
      </c>
      <c r="AV146" s="62">
        <f t="shared" ref="AV146:AV149" si="84">LN((Y146/Y145)/(S146/S145))</f>
        <v>-1.4805107998644778E-2</v>
      </c>
      <c r="AW146" s="62">
        <f t="shared" ref="AW146:AW149" si="85">LN((Z146/Z145)/(S146/S145))</f>
        <v>-2.4728667797185331E-2</v>
      </c>
      <c r="AX146" s="62">
        <f t="shared" ref="AX146:AX149" si="86">LN(AA146/C146)</f>
        <v>-0.78973085364930395</v>
      </c>
      <c r="AY146" s="62">
        <f t="shared" ref="AY146:AY149" si="87">LN(AB146*1000000/C146/1000)</f>
        <v>6.6130353927747763</v>
      </c>
      <c r="AZ146" s="62">
        <f t="shared" ref="AZ146:AZ149" si="88">AC146/D146</f>
        <v>0.52975466554833295</v>
      </c>
      <c r="BA146" s="62">
        <f t="shared" ref="BA146:BA149" si="89">AD146/D146</f>
        <v>0.15749932600425368</v>
      </c>
      <c r="BB146" s="62">
        <f t="shared" ref="BB146:BB149" si="90">AE145/100-LN(S146/S145)</f>
        <v>-1.4244266389925873E-2</v>
      </c>
      <c r="BC146" s="62">
        <f t="shared" ref="BC146:BC149" si="91">(AF146-AE146)/100</f>
        <v>0.1009</v>
      </c>
      <c r="BD146" s="62">
        <f t="shared" si="80"/>
        <v>1.012</v>
      </c>
    </row>
    <row r="147" spans="1:56">
      <c r="A147" s="62">
        <v>2014</v>
      </c>
      <c r="B147" s="62">
        <v>1</v>
      </c>
      <c r="C147" s="61">
        <v>319558</v>
      </c>
      <c r="D147" s="61">
        <v>17427.599999999999</v>
      </c>
      <c r="E147" s="62">
        <v>2.73999842</v>
      </c>
      <c r="F147" s="61">
        <v>68.099999999999994</v>
      </c>
      <c r="G147" s="61">
        <v>1296.4000000000001</v>
      </c>
      <c r="H147" s="61">
        <v>3.6</v>
      </c>
      <c r="I147" s="61">
        <v>0.19637672410323634</v>
      </c>
      <c r="J147" s="61">
        <v>560.1</v>
      </c>
      <c r="K147" s="61">
        <v>2562.6999999999998</v>
      </c>
      <c r="L147" s="61">
        <v>594.4</v>
      </c>
      <c r="M147" s="61">
        <v>3506.114</v>
      </c>
      <c r="N147" s="61">
        <v>3443.6</v>
      </c>
      <c r="O147" s="61">
        <v>3021.4870000000001</v>
      </c>
      <c r="P147" s="61">
        <v>2375.3000000000002</v>
      </c>
      <c r="Q147" s="4">
        <v>2884.0749999999998</v>
      </c>
      <c r="R147" s="61">
        <v>104.3594789156927</v>
      </c>
      <c r="S147" s="62">
        <f t="shared" si="72"/>
        <v>118.18432386411817</v>
      </c>
      <c r="T147" s="61">
        <v>175.7453259221829</v>
      </c>
      <c r="U147" s="61">
        <v>109.157</v>
      </c>
      <c r="V147" s="61">
        <v>105.601</v>
      </c>
      <c r="W147" s="61">
        <v>111.79300000000001</v>
      </c>
      <c r="X147" s="61">
        <v>108.937</v>
      </c>
      <c r="Y147" s="61">
        <v>112.051</v>
      </c>
      <c r="Z147" s="61">
        <v>113.24</v>
      </c>
      <c r="AA147" s="80">
        <v>146318.66666666666</v>
      </c>
      <c r="AB147" s="61">
        <v>241017</v>
      </c>
      <c r="AC147" s="61">
        <v>9256.5</v>
      </c>
      <c r="AD147" s="61">
        <v>2748</v>
      </c>
      <c r="AE147" s="61">
        <v>0.09</v>
      </c>
      <c r="AF147" s="4">
        <v>10.220000000000001</v>
      </c>
      <c r="AG147">
        <v>1.032</v>
      </c>
      <c r="AH147" s="63">
        <f t="shared" si="77"/>
        <v>2.7399984200000001E-2</v>
      </c>
      <c r="AI147" s="78">
        <f t="shared" si="61"/>
        <v>0.68099999999999994</v>
      </c>
      <c r="AJ147" s="62">
        <f t="shared" si="73"/>
        <v>3.6000000000000004E-2</v>
      </c>
      <c r="AK147" s="61">
        <f t="shared" si="78"/>
        <v>0.19637672410323634</v>
      </c>
      <c r="AL147" s="61">
        <f t="shared" si="62"/>
        <v>0.14704836007252864</v>
      </c>
      <c r="AM147" s="61">
        <f t="shared" si="63"/>
        <v>3.4106819068603828E-2</v>
      </c>
      <c r="AN147" s="62">
        <f t="shared" si="74"/>
        <v>0.17337367164727216</v>
      </c>
      <c r="AO147" s="62">
        <f t="shared" si="75"/>
        <v>0.13629530170534099</v>
      </c>
      <c r="AP147" s="62">
        <f t="shared" si="76"/>
        <v>0.16548893708829673</v>
      </c>
      <c r="AQ147" s="62">
        <f t="shared" si="79"/>
        <v>-2.9193635382955746E-2</v>
      </c>
      <c r="AR147" s="61">
        <f t="shared" si="66"/>
        <v>-2.4138520235832553E-3</v>
      </c>
      <c r="AS147" s="62">
        <f t="shared" si="67"/>
        <v>3.3601983329534998E-3</v>
      </c>
      <c r="AT147" s="62">
        <f t="shared" si="82"/>
        <v>2.6544923301687717E-3</v>
      </c>
      <c r="AU147" s="62">
        <f t="shared" si="83"/>
        <v>-8.832045469263754E-5</v>
      </c>
      <c r="AV147" s="62">
        <f t="shared" si="84"/>
        <v>-1.7528599070664404E-2</v>
      </c>
      <c r="AW147" s="62">
        <f t="shared" si="85"/>
        <v>-2.0885884239582271E-2</v>
      </c>
      <c r="AX147" s="62">
        <f t="shared" si="86"/>
        <v>-0.78115189939518515</v>
      </c>
      <c r="AY147" s="62">
        <f t="shared" si="87"/>
        <v>6.6256839584154177</v>
      </c>
      <c r="AZ147" s="62">
        <f t="shared" si="88"/>
        <v>0.53114026027680239</v>
      </c>
      <c r="BA147" s="62">
        <f t="shared" si="89"/>
        <v>0.1576809199201267</v>
      </c>
      <c r="BB147" s="62">
        <f t="shared" si="90"/>
        <v>-1.631258720162778E-2</v>
      </c>
      <c r="BC147" s="62">
        <f t="shared" si="91"/>
        <v>0.1013</v>
      </c>
      <c r="BD147" s="62">
        <f t="shared" si="80"/>
        <v>1.032</v>
      </c>
    </row>
    <row r="148" spans="1:56">
      <c r="A148" s="62">
        <v>2015</v>
      </c>
      <c r="B148" s="62">
        <v>1</v>
      </c>
      <c r="C148" s="61">
        <v>322074</v>
      </c>
      <c r="D148" s="61">
        <v>18120.7</v>
      </c>
      <c r="E148" s="62">
        <v>2.759994887</v>
      </c>
      <c r="F148" s="61">
        <v>68.099999999999994</v>
      </c>
      <c r="G148" s="61">
        <v>1367.1</v>
      </c>
      <c r="H148" s="61">
        <v>3.6</v>
      </c>
      <c r="I148" s="61">
        <v>0.19830124135789803</v>
      </c>
      <c r="J148" s="61">
        <v>633.6</v>
      </c>
      <c r="K148" s="61">
        <v>2610.8000000000002</v>
      </c>
      <c r="L148" s="61">
        <v>608.1</v>
      </c>
      <c r="M148" s="61">
        <v>3688.2919999999999</v>
      </c>
      <c r="N148" s="61">
        <v>3614</v>
      </c>
      <c r="O148" s="61">
        <v>3249.886</v>
      </c>
      <c r="P148" s="61">
        <v>2264.3000000000002</v>
      </c>
      <c r="Q148" s="4">
        <v>2786.25</v>
      </c>
      <c r="R148" s="61">
        <v>106.56533065566263</v>
      </c>
      <c r="S148" s="62">
        <f t="shared" si="72"/>
        <v>119.40080488108653</v>
      </c>
      <c r="T148" s="61">
        <v>175.94744820616467</v>
      </c>
      <c r="U148" s="61">
        <v>109.48099999999999</v>
      </c>
      <c r="V148" s="61">
        <v>106.479</v>
      </c>
      <c r="W148" s="61">
        <v>112.39400000000001</v>
      </c>
      <c r="X148" s="61">
        <v>109.67</v>
      </c>
      <c r="Y148" s="61">
        <v>106.48099999999999</v>
      </c>
      <c r="Z148" s="61">
        <v>104.364</v>
      </c>
      <c r="AA148" s="80">
        <v>148847.16666666666</v>
      </c>
      <c r="AB148" s="61">
        <v>246040</v>
      </c>
      <c r="AC148" s="61">
        <v>9708.2999999999993</v>
      </c>
      <c r="AD148" s="61">
        <v>2841.5</v>
      </c>
      <c r="AE148" s="61">
        <v>0.13</v>
      </c>
      <c r="AF148" s="4">
        <v>9.75</v>
      </c>
      <c r="AG148" s="4">
        <v>1.008</v>
      </c>
      <c r="AH148" s="63">
        <f t="shared" si="77"/>
        <v>2.7599948869999998E-2</v>
      </c>
      <c r="AI148" s="78">
        <f t="shared" si="61"/>
        <v>0.68099999999999994</v>
      </c>
      <c r="AJ148" s="62">
        <f t="shared" si="73"/>
        <v>3.6000000000000004E-2</v>
      </c>
      <c r="AK148" s="61">
        <f t="shared" si="78"/>
        <v>0.19830124135789803</v>
      </c>
      <c r="AL148" s="61">
        <f t="shared" si="62"/>
        <v>0.14407831927022688</v>
      </c>
      <c r="AM148" s="61">
        <f t="shared" si="63"/>
        <v>3.3558306246447435E-2</v>
      </c>
      <c r="AN148" s="62">
        <f t="shared" si="74"/>
        <v>0.17934660360802837</v>
      </c>
      <c r="AO148" s="62">
        <f t="shared" si="75"/>
        <v>0.12495654141396305</v>
      </c>
      <c r="AP148" s="62">
        <f t="shared" si="76"/>
        <v>0.15376061631173188</v>
      </c>
      <c r="AQ148" s="62">
        <f t="shared" si="79"/>
        <v>-2.880407489776883E-2</v>
      </c>
      <c r="AR148" s="61">
        <f t="shared" si="66"/>
        <v>-7.2766642786997807E-3</v>
      </c>
      <c r="AS148" s="62">
        <f t="shared" si="67"/>
        <v>-1.9605279463014822E-3</v>
      </c>
      <c r="AT148" s="62">
        <f t="shared" si="82"/>
        <v>-4.8788613318852493E-3</v>
      </c>
      <c r="AU148" s="62">
        <f t="shared" si="83"/>
        <v>-3.5343463396197306E-3</v>
      </c>
      <c r="AV148" s="62">
        <f t="shared" si="84"/>
        <v>-6.1228028946334855E-2</v>
      </c>
      <c r="AW148" s="62">
        <f t="shared" si="85"/>
        <v>-9.1865141477823375E-2</v>
      </c>
      <c r="AX148" s="62">
        <f t="shared" si="86"/>
        <v>-0.771861280347797</v>
      </c>
      <c r="AY148" s="62">
        <f t="shared" si="87"/>
        <v>6.6384680705164154</v>
      </c>
      <c r="AZ148" s="62">
        <f t="shared" si="88"/>
        <v>0.53575744866368291</v>
      </c>
      <c r="BA148" s="62">
        <f t="shared" si="89"/>
        <v>0.15680961552257913</v>
      </c>
      <c r="BB148" s="62">
        <f t="shared" si="90"/>
        <v>-9.340469629753094E-3</v>
      </c>
      <c r="BC148" s="62">
        <f t="shared" si="91"/>
        <v>9.6199999999999994E-2</v>
      </c>
      <c r="BD148" s="62">
        <f t="shared" si="80"/>
        <v>1.008</v>
      </c>
    </row>
    <row r="149" spans="1:56">
      <c r="A149" s="62">
        <v>2016</v>
      </c>
      <c r="B149" s="62">
        <v>1</v>
      </c>
      <c r="C149" s="61">
        <v>324656</v>
      </c>
      <c r="D149" s="61">
        <v>18624.5</v>
      </c>
      <c r="E149" s="62">
        <v>2.7441793059999999</v>
      </c>
      <c r="F149" s="61">
        <v>68.8</v>
      </c>
      <c r="G149" s="61">
        <v>1411</v>
      </c>
      <c r="H149" s="61"/>
      <c r="I149" s="61">
        <v>0.19583070800415747</v>
      </c>
      <c r="J149" s="61">
        <v>698.8</v>
      </c>
      <c r="K149" s="61">
        <v>2658.1</v>
      </c>
      <c r="L149" s="61">
        <v>609.70000000000005</v>
      </c>
      <c r="M149" s="61">
        <v>3852.6120000000001</v>
      </c>
      <c r="N149" s="61">
        <v>3663</v>
      </c>
      <c r="O149" s="61">
        <v>3267.9609999999998</v>
      </c>
      <c r="P149" s="61">
        <v>2232.4499999999998</v>
      </c>
      <c r="Q149" s="4">
        <v>2733.6750000000002</v>
      </c>
      <c r="R149" s="61">
        <v>107.40146111466224</v>
      </c>
      <c r="S149" s="62">
        <f t="shared" si="72"/>
        <v>120.79664907581002</v>
      </c>
      <c r="T149" s="61">
        <v>178.17079332996457</v>
      </c>
      <c r="U149" s="61">
        <v>110.789</v>
      </c>
      <c r="V149" s="61">
        <v>106.961</v>
      </c>
      <c r="W149" s="61">
        <v>113.33199999999999</v>
      </c>
      <c r="X149" s="61">
        <v>110.15600000000001</v>
      </c>
      <c r="Y149" s="61">
        <v>104.458</v>
      </c>
      <c r="Z149" s="61">
        <v>101.09</v>
      </c>
      <c r="AA149" s="80">
        <v>151442.58333333334</v>
      </c>
      <c r="AB149" s="61">
        <v>249682</v>
      </c>
      <c r="AC149" s="61">
        <v>9978.6</v>
      </c>
      <c r="AD149" s="61">
        <v>2916.7</v>
      </c>
      <c r="AE149" s="61">
        <v>0.39</v>
      </c>
      <c r="AF149" s="4">
        <v>9.69</v>
      </c>
      <c r="AG149">
        <v>1.0580000000000001</v>
      </c>
      <c r="AH149" s="63">
        <f t="shared" si="77"/>
        <v>2.7441793060000001E-2</v>
      </c>
      <c r="AI149" s="78">
        <f t="shared" si="61"/>
        <v>0.68799999999999994</v>
      </c>
      <c r="AJ149" s="62" t="str">
        <f t="shared" si="73"/>
        <v/>
      </c>
      <c r="AK149" s="61">
        <f t="shared" si="78"/>
        <v>0.19583070800415747</v>
      </c>
      <c r="AL149" s="61">
        <f t="shared" si="62"/>
        <v>0.14272060994926039</v>
      </c>
      <c r="AM149" s="61">
        <f t="shared" si="63"/>
        <v>3.2736449300652372E-2</v>
      </c>
      <c r="AN149" s="62">
        <f t="shared" si="74"/>
        <v>0.1754657037772826</v>
      </c>
      <c r="AO149" s="62">
        <f t="shared" si="75"/>
        <v>0.11986630513570833</v>
      </c>
      <c r="AP149" s="62">
        <f t="shared" si="76"/>
        <v>0.14677843700502027</v>
      </c>
      <c r="AQ149" s="62">
        <f t="shared" si="79"/>
        <v>-2.6912131869311948E-2</v>
      </c>
      <c r="AR149" s="61">
        <f t="shared" si="66"/>
        <v>2.5386949337520369E-4</v>
      </c>
      <c r="AS149" s="62">
        <f t="shared" si="67"/>
        <v>-7.1061042622113796E-3</v>
      </c>
      <c r="AT149" s="62">
        <f t="shared" si="82"/>
        <v>-3.3115947787613377E-3</v>
      </c>
      <c r="AU149" s="62">
        <f t="shared" si="83"/>
        <v>-7.2009175255000682E-3</v>
      </c>
      <c r="AV149" s="62">
        <f t="shared" si="84"/>
        <v>-3.0804092431433443E-2</v>
      </c>
      <c r="AW149" s="62">
        <f t="shared" si="85"/>
        <v>-4.3496182923565815E-2</v>
      </c>
      <c r="AX149" s="62">
        <f t="shared" si="86"/>
        <v>-0.7625595950086983</v>
      </c>
      <c r="AY149" s="62">
        <f t="shared" si="87"/>
        <v>6.6451772269404348</v>
      </c>
      <c r="AZ149" s="62">
        <f t="shared" si="88"/>
        <v>0.53577814169507909</v>
      </c>
      <c r="BA149" s="62">
        <f t="shared" si="89"/>
        <v>0.15660554645762301</v>
      </c>
      <c r="BB149" s="62">
        <f t="shared" si="90"/>
        <v>-1.0322603693903632E-2</v>
      </c>
      <c r="BC149" s="62">
        <f t="shared" si="91"/>
        <v>9.2999999999999985E-2</v>
      </c>
      <c r="BD149" s="62">
        <f t="shared" si="80"/>
        <v>1.0580000000000001</v>
      </c>
    </row>
    <row r="150" spans="1:56">
      <c r="A150" s="4">
        <v>2017</v>
      </c>
      <c r="B150" s="4">
        <v>1</v>
      </c>
      <c r="D150" s="61">
        <v>19386.8</v>
      </c>
      <c r="E150" s="62">
        <v>2.7441793059999999</v>
      </c>
      <c r="F150" s="4">
        <v>69.099999999999994</v>
      </c>
      <c r="G150" s="61">
        <v>1474.5</v>
      </c>
      <c r="H150" s="61"/>
      <c r="J150" s="61">
        <v>754.6</v>
      </c>
      <c r="K150">
        <v>2732.4</v>
      </c>
      <c r="L150">
        <v>620.9</v>
      </c>
      <c r="N150" s="61">
        <v>3744.8</v>
      </c>
      <c r="R150" s="5"/>
      <c r="S150" s="5"/>
      <c r="U150" s="6">
        <v>112.657</v>
      </c>
      <c r="V150" s="4">
        <v>108.825</v>
      </c>
      <c r="W150" s="4">
        <v>116.35599999999999</v>
      </c>
      <c r="X150">
        <v>112.142</v>
      </c>
      <c r="Y150" s="4">
        <v>106.962</v>
      </c>
      <c r="Z150" s="4">
        <v>103.624</v>
      </c>
      <c r="AA150" s="22">
        <v>153338</v>
      </c>
      <c r="AB150" s="17">
        <v>252730</v>
      </c>
      <c r="AC150" s="25">
        <v>10294.700000000001</v>
      </c>
      <c r="AD150" s="24">
        <v>3035</v>
      </c>
      <c r="AE150"/>
      <c r="AF150" s="4">
        <v>10.130000000000001</v>
      </c>
      <c r="AG150"/>
      <c r="AH150" s="63">
        <f t="shared" ref="AH150" si="92">IF(E150="","",E150/100)</f>
        <v>2.7441793060000001E-2</v>
      </c>
      <c r="AI150" s="78">
        <f t="shared" ref="AI150" si="93">F150/100</f>
        <v>0.69099999999999995</v>
      </c>
      <c r="AJ150" s="62" t="str">
        <f t="shared" si="73"/>
        <v/>
      </c>
      <c r="AK150" s="61" t="str">
        <f t="shared" ref="AK150" si="94">IF(I150="","",I150)</f>
        <v/>
      </c>
      <c r="AL150" s="61">
        <f t="shared" ref="AL150" si="95">K150/D150</f>
        <v>0.14094125900096974</v>
      </c>
      <c r="AM150" s="61">
        <f t="shared" si="63"/>
        <v>3.2026946169558666E-2</v>
      </c>
      <c r="AQ150" s="62"/>
      <c r="AR150" s="61"/>
      <c r="AS150" s="62"/>
      <c r="AT150" s="62"/>
      <c r="AU150" s="62"/>
      <c r="AV150" s="62"/>
      <c r="AW150" s="62"/>
      <c r="AY150" s="62"/>
      <c r="AZ150" s="62">
        <f t="shared" ref="AZ150" si="96">AC150/D150</f>
        <v>0.53101594899622429</v>
      </c>
      <c r="BA150" s="62">
        <f t="shared" ref="BA150" si="97">AD150/D150</f>
        <v>0.15654981740153096</v>
      </c>
      <c r="BB150" s="62"/>
      <c r="BC150" s="62">
        <f t="shared" ref="BC150" si="98">(AF150-AE150)/100</f>
        <v>0.1013</v>
      </c>
      <c r="BD150" s="62" t="str">
        <f t="shared" ref="BD150" si="99">IF(AG150="","",AG150)</f>
        <v/>
      </c>
    </row>
    <row r="151" spans="1:56">
      <c r="AH151" s="63" t="str">
        <f t="shared" ref="AH151" si="100">IF(E151="","",E151/100)</f>
        <v/>
      </c>
      <c r="AI151" s="78"/>
      <c r="AJ151" s="62" t="str">
        <f t="shared" si="73"/>
        <v/>
      </c>
      <c r="AK151" s="61" t="str">
        <f t="shared" ref="AK151" si="101">IF(I151="","",I151)</f>
        <v/>
      </c>
      <c r="AL151" s="61"/>
      <c r="AM151" s="61"/>
      <c r="AQ151" s="62"/>
      <c r="AR151" s="61"/>
      <c r="AS151" s="62"/>
      <c r="AT151" s="62"/>
      <c r="AU151" s="62"/>
      <c r="AV151" s="62"/>
      <c r="AW151" s="62"/>
      <c r="AY151" s="62"/>
      <c r="AZ151" s="62"/>
      <c r="BA151" s="62"/>
      <c r="BB151" s="62"/>
      <c r="BC151" s="62"/>
      <c r="BD151" s="62" t="str">
        <f t="shared" ref="BD151" si="102">IF(AG151="","",AG151)</f>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63A2-3960-4DD0-9A1C-C7D845989601}">
  <dimension ref="A1:BB150"/>
  <sheetViews>
    <sheetView workbookViewId="0">
      <pane ySplit="1" topLeftCell="A2" activePane="bottomLeft" state="frozen"/>
      <selection pane="bottomLeft" activeCell="O1" activeCellId="1" sqref="B1:D1048576 O1:O1048576"/>
    </sheetView>
  </sheetViews>
  <sheetFormatPr defaultColWidth="8.7890625" defaultRowHeight="14.4"/>
  <cols>
    <col min="1" max="1" width="8.7890625" style="16"/>
    <col min="2" max="3" width="8.7890625" style="19"/>
    <col min="4" max="4" width="11.26171875" style="19" customWidth="1"/>
    <col min="5" max="6" width="8.7890625" style="62"/>
    <col min="7" max="17" width="8.7890625" style="19"/>
    <col min="18" max="18" width="11.26171875" style="19" customWidth="1"/>
    <col min="19" max="27" width="8.7890625" style="19"/>
    <col min="28" max="28" width="8.7890625" style="63"/>
    <col min="29" max="29" width="8.7890625" style="79"/>
    <col min="30" max="30" width="8.7890625" style="62"/>
    <col min="31" max="16384" width="8.7890625" style="19"/>
  </cols>
  <sheetData>
    <row r="1" spans="1:54" s="68" customFormat="1" ht="28.8">
      <c r="A1" s="18" t="s">
        <v>66</v>
      </c>
      <c r="B1" s="18" t="s">
        <v>33</v>
      </c>
      <c r="C1" s="68" t="s">
        <v>32</v>
      </c>
      <c r="D1" s="68" t="s">
        <v>67</v>
      </c>
      <c r="E1" s="3" t="s">
        <v>937</v>
      </c>
      <c r="F1" s="3" t="s">
        <v>965</v>
      </c>
      <c r="G1" s="68" t="s">
        <v>36</v>
      </c>
      <c r="H1" s="68" t="s">
        <v>37</v>
      </c>
      <c r="I1" s="68" t="s">
        <v>38</v>
      </c>
      <c r="J1" s="68" t="s">
        <v>48</v>
      </c>
      <c r="K1" s="68" t="s">
        <v>888</v>
      </c>
      <c r="L1" s="68" t="s">
        <v>887</v>
      </c>
      <c r="M1" s="68" t="s">
        <v>43</v>
      </c>
      <c r="N1" s="68" t="s">
        <v>45</v>
      </c>
      <c r="O1" s="68" t="s">
        <v>68</v>
      </c>
      <c r="P1" s="68" t="s">
        <v>60</v>
      </c>
      <c r="Q1" s="68" t="s">
        <v>61</v>
      </c>
      <c r="R1" s="68" t="s">
        <v>62</v>
      </c>
      <c r="S1" s="68" t="s">
        <v>63</v>
      </c>
      <c r="T1" s="68" t="s">
        <v>64</v>
      </c>
      <c r="U1" s="18" t="s">
        <v>34</v>
      </c>
      <c r="V1" s="18" t="s">
        <v>35</v>
      </c>
      <c r="W1" s="18" t="s">
        <v>81</v>
      </c>
      <c r="X1" s="18" t="s">
        <v>54</v>
      </c>
      <c r="Y1" s="68" t="s">
        <v>83</v>
      </c>
      <c r="Z1" s="68" t="s">
        <v>84</v>
      </c>
      <c r="AA1" s="68" t="s">
        <v>82</v>
      </c>
      <c r="AB1" s="69" t="s">
        <v>937</v>
      </c>
      <c r="AC1" s="1" t="s">
        <v>170</v>
      </c>
      <c r="AD1" s="3" t="s">
        <v>965</v>
      </c>
      <c r="AE1" s="3" t="s">
        <v>180</v>
      </c>
      <c r="AF1" s="3" t="s">
        <v>171</v>
      </c>
      <c r="AG1" s="3" t="s">
        <v>172</v>
      </c>
      <c r="AH1" s="68" t="s">
        <v>891</v>
      </c>
      <c r="AI1" s="3" t="s">
        <v>181</v>
      </c>
      <c r="AJ1" s="3" t="s">
        <v>182</v>
      </c>
      <c r="AK1" s="3" t="s">
        <v>183</v>
      </c>
      <c r="AL1" s="3" t="s">
        <v>173</v>
      </c>
      <c r="AM1" s="3" t="s">
        <v>174</v>
      </c>
      <c r="AN1" s="3" t="s">
        <v>175</v>
      </c>
      <c r="AO1" s="3" t="s">
        <v>176</v>
      </c>
      <c r="AP1" s="3" t="s">
        <v>177</v>
      </c>
      <c r="AQ1" s="3" t="s">
        <v>251</v>
      </c>
      <c r="AR1" s="3" t="s">
        <v>203</v>
      </c>
      <c r="AS1" s="3" t="s">
        <v>178</v>
      </c>
      <c r="AT1" s="3" t="s">
        <v>179</v>
      </c>
      <c r="AU1" s="3" t="s">
        <v>187</v>
      </c>
      <c r="AV1" s="3" t="s">
        <v>188</v>
      </c>
      <c r="AW1" s="3" t="s">
        <v>82</v>
      </c>
    </row>
    <row r="2" spans="1:54" s="16" customFormat="1">
      <c r="A2" s="16" t="s">
        <v>0</v>
      </c>
      <c r="B2" s="16" t="s">
        <v>104</v>
      </c>
      <c r="C2" s="16" t="s">
        <v>39</v>
      </c>
      <c r="D2" s="16" t="s">
        <v>40</v>
      </c>
      <c r="E2" s="61" t="s">
        <v>961</v>
      </c>
      <c r="F2" s="61" t="s">
        <v>960</v>
      </c>
      <c r="G2" s="16" t="s">
        <v>41</v>
      </c>
      <c r="H2" s="16" t="s">
        <v>42</v>
      </c>
      <c r="I2" s="16" t="s">
        <v>47</v>
      </c>
      <c r="J2" s="16" t="s">
        <v>49</v>
      </c>
      <c r="K2" s="34" t="s">
        <v>890</v>
      </c>
      <c r="L2" s="34" t="s">
        <v>889</v>
      </c>
      <c r="M2" s="16" t="s">
        <v>44</v>
      </c>
      <c r="N2" s="16" t="s">
        <v>46</v>
      </c>
      <c r="O2" s="16" t="s">
        <v>56</v>
      </c>
      <c r="P2" s="16" t="s">
        <v>237</v>
      </c>
      <c r="Q2" s="16" t="s">
        <v>238</v>
      </c>
      <c r="R2" s="16" t="s">
        <v>57</v>
      </c>
      <c r="S2" s="16" t="s">
        <v>58</v>
      </c>
      <c r="T2" s="16" t="s">
        <v>59</v>
      </c>
      <c r="U2" s="16" t="s">
        <v>50</v>
      </c>
      <c r="V2" s="16" t="s">
        <v>87</v>
      </c>
      <c r="W2" s="16" t="s">
        <v>55</v>
      </c>
      <c r="X2" s="16" t="s">
        <v>65</v>
      </c>
      <c r="Y2" s="16" t="s">
        <v>51</v>
      </c>
      <c r="Z2" s="16" t="s">
        <v>52</v>
      </c>
      <c r="AA2" s="16" t="s">
        <v>53</v>
      </c>
      <c r="AB2" s="70" t="s">
        <v>961</v>
      </c>
      <c r="AC2" s="20" t="s">
        <v>189</v>
      </c>
      <c r="AD2" s="61" t="s">
        <v>960</v>
      </c>
      <c r="AE2" s="62" t="s">
        <v>197</v>
      </c>
      <c r="AF2" s="62" t="s">
        <v>190</v>
      </c>
      <c r="AG2" s="62" t="s">
        <v>191</v>
      </c>
      <c r="AH2" s="34" t="s">
        <v>892</v>
      </c>
      <c r="AI2" s="62" t="s">
        <v>198</v>
      </c>
      <c r="AJ2" s="62" t="s">
        <v>199</v>
      </c>
      <c r="AK2" s="62" t="s">
        <v>200</v>
      </c>
      <c r="AL2" s="62" t="s">
        <v>239</v>
      </c>
      <c r="AM2" s="62" t="s">
        <v>240</v>
      </c>
      <c r="AN2" s="62" t="s">
        <v>192</v>
      </c>
      <c r="AO2" s="62" t="s">
        <v>193</v>
      </c>
      <c r="AP2" s="62" t="s">
        <v>194</v>
      </c>
      <c r="AQ2" s="62" t="s">
        <v>248</v>
      </c>
      <c r="AR2" s="62" t="s">
        <v>204</v>
      </c>
      <c r="AS2" s="62" t="s">
        <v>195</v>
      </c>
      <c r="AT2" s="62" t="s">
        <v>196</v>
      </c>
      <c r="AU2" s="62" t="s">
        <v>186</v>
      </c>
      <c r="AV2" s="62" t="s">
        <v>202</v>
      </c>
      <c r="AW2" s="34" t="s">
        <v>201</v>
      </c>
      <c r="BB2" s="18"/>
    </row>
    <row r="3" spans="1:54">
      <c r="A3" s="16">
        <v>1870</v>
      </c>
      <c r="B3" s="19">
        <v>0.178890877</v>
      </c>
      <c r="C3" s="15">
        <v>27200.753015383882</v>
      </c>
      <c r="D3" s="15">
        <v>1041.0000092937407</v>
      </c>
      <c r="G3" s="15">
        <v>861.33045001407527</v>
      </c>
      <c r="H3" s="15">
        <v>78.54900330317038</v>
      </c>
      <c r="I3" s="15">
        <v>49.657415881314606</v>
      </c>
      <c r="J3" s="15"/>
      <c r="K3" s="15">
        <v>67.599999999999994</v>
      </c>
      <c r="L3" s="61">
        <v>69.599999999999994</v>
      </c>
      <c r="M3" s="15"/>
      <c r="N3" s="15"/>
      <c r="O3" s="15">
        <v>1.0648001975295509</v>
      </c>
      <c r="P3" s="19">
        <v>1.2042626702150261</v>
      </c>
      <c r="Q3" s="15">
        <v>1.1390828164583389</v>
      </c>
      <c r="R3" s="15">
        <v>0.50808026236795956</v>
      </c>
      <c r="S3" s="15">
        <v>2.3482526079363146</v>
      </c>
      <c r="T3" s="15">
        <v>3.2775687593674845</v>
      </c>
      <c r="U3" s="19">
        <v>12594.302994039072</v>
      </c>
      <c r="V3" s="19">
        <v>3183.4156350445528</v>
      </c>
      <c r="W3" s="19">
        <v>440.99136695221347</v>
      </c>
      <c r="X3" s="19">
        <v>41.531656918917669</v>
      </c>
      <c r="Y3" s="15">
        <v>3.0986301369863014</v>
      </c>
      <c r="Z3" s="15"/>
      <c r="AA3" s="17">
        <v>68.001635601176588</v>
      </c>
      <c r="AB3" s="63" t="str">
        <f>IF(E3="","",E3/100)</f>
        <v/>
      </c>
      <c r="AC3" s="79">
        <f t="shared" ref="AC3:AC34" si="0">G3/D3</f>
        <v>0.82740676496097143</v>
      </c>
      <c r="AD3" s="62" t="str">
        <f>IF(F3="","",F3/100)</f>
        <v/>
      </c>
      <c r="AE3" s="19">
        <f t="shared" ref="AE3:AE34" si="1">H3/D3</f>
        <v>7.5455333911535125E-2</v>
      </c>
      <c r="AF3" s="19">
        <f t="shared" ref="AF3:AF34" si="2">I3/D3</f>
        <v>4.7701647875108416E-2</v>
      </c>
      <c r="AH3" s="19">
        <f t="shared" ref="AH3:AH34" si="3">L3/D3</f>
        <v>6.6858789028464691E-2</v>
      </c>
      <c r="AQ3" s="19">
        <f t="shared" ref="AQ3:AQ34" si="4">LN(U3/C3)</f>
        <v>-0.77000008892827654</v>
      </c>
      <c r="AR3" s="19">
        <f t="shared" ref="AR3:AR34" si="5">LN(U3*V3/C3)</f>
        <v>7.2957099094848799</v>
      </c>
      <c r="AS3" s="19">
        <f t="shared" ref="AS3:AS34" si="6">W3/D3</f>
        <v>0.42362282710391236</v>
      </c>
      <c r="AT3" s="19">
        <f t="shared" ref="AT3:AT34" si="7">X3/D3</f>
        <v>3.9895923677363401E-2</v>
      </c>
      <c r="AW3" s="19">
        <f t="shared" ref="AW3:AW34" si="8">AA3/100</f>
        <v>0.68001635601176591</v>
      </c>
    </row>
    <row r="4" spans="1:54">
      <c r="A4" s="16">
        <v>1871</v>
      </c>
      <c r="B4" s="19">
        <v>0.18315018299999999</v>
      </c>
      <c r="C4" s="15">
        <v>27516.466</v>
      </c>
      <c r="D4" s="15">
        <v>1090.6574251750553</v>
      </c>
      <c r="G4" s="15">
        <v>906.47355536072484</v>
      </c>
      <c r="H4" s="15">
        <v>89.383348586366296</v>
      </c>
      <c r="I4" s="15">
        <v>50.560277988247599</v>
      </c>
      <c r="J4" s="15"/>
      <c r="K4" s="15">
        <v>69.400000000000006</v>
      </c>
      <c r="L4" s="61">
        <v>71.900000000000006</v>
      </c>
      <c r="M4" s="15"/>
      <c r="N4" s="15"/>
      <c r="O4" s="15">
        <v>1.0802551178233446</v>
      </c>
      <c r="P4" s="19">
        <v>1.2213165759858828</v>
      </c>
      <c r="Q4" s="15">
        <v>1.1665779189245746</v>
      </c>
      <c r="R4" s="15">
        <v>0.51731808532010426</v>
      </c>
      <c r="S4" s="15">
        <v>2.2979434426003529</v>
      </c>
      <c r="T4" s="15">
        <v>3.0519383189043583</v>
      </c>
      <c r="U4" s="19">
        <v>12774.779827297705</v>
      </c>
      <c r="V4" s="19">
        <v>3168.7564145497995</v>
      </c>
      <c r="W4" s="19">
        <v>467.59409442496883</v>
      </c>
      <c r="X4" s="19">
        <v>44.240243239716648</v>
      </c>
      <c r="Y4" s="15">
        <v>2.8835616438356166</v>
      </c>
      <c r="Z4" s="15"/>
      <c r="AA4" s="17">
        <v>63.156802810705962</v>
      </c>
      <c r="AB4" s="63" t="str">
        <f t="shared" ref="AB4:AB67" si="9">IF(E4="","",E4/100)</f>
        <v/>
      </c>
      <c r="AC4" s="79">
        <f t="shared" si="0"/>
        <v>0.83112582781456956</v>
      </c>
      <c r="AD4" s="62" t="str">
        <f t="shared" ref="AD4:AD67" si="10">IF(F4="","",F4/100)</f>
        <v/>
      </c>
      <c r="AE4" s="19">
        <f t="shared" si="1"/>
        <v>8.1953642384105962E-2</v>
      </c>
      <c r="AF4" s="19">
        <f t="shared" si="2"/>
        <v>4.6357615894039736E-2</v>
      </c>
      <c r="AH4" s="19">
        <f t="shared" si="3"/>
        <v>6.5923541471750155E-2</v>
      </c>
      <c r="AL4" s="19">
        <f t="shared" ref="AL4:AL35" si="11">LN((P4/P3)/($O4/$O3))</f>
        <v>-3.4811004852409913E-4</v>
      </c>
      <c r="AM4" s="19">
        <f t="shared" ref="AM4:AM35" si="12">LN((Q4/Q3)/($O4/$O3))</f>
        <v>9.4411559821927036E-3</v>
      </c>
      <c r="AN4" s="19">
        <f t="shared" ref="AN4:AN35" si="13">LN((R4/R3)/($O4/$O3))</f>
        <v>3.6084456626909807E-3</v>
      </c>
      <c r="AO4" s="19">
        <f t="shared" ref="AO4:AO35" si="14">LN((S4/S3)/($O4/$O3))</f>
        <v>-3.6066972770460184E-2</v>
      </c>
      <c r="AP4" s="19">
        <f t="shared" ref="AP4:AP35" si="15">LN((T4/T3)/($O4/$O3))</f>
        <v>-8.5735072327256745E-2</v>
      </c>
      <c r="AQ4" s="19">
        <f t="shared" si="4"/>
        <v>-0.76731168783401704</v>
      </c>
      <c r="AR4" s="19">
        <f t="shared" si="5"/>
        <v>7.2937828038189458</v>
      </c>
      <c r="AS4" s="19">
        <f t="shared" si="6"/>
        <v>0.42872682441960902</v>
      </c>
      <c r="AT4" s="19">
        <f t="shared" si="7"/>
        <v>4.0562913907284767E-2</v>
      </c>
      <c r="AU4" s="19">
        <f t="shared" ref="AU4:AU35" si="16">Y3/100-LN(O4/O3)</f>
        <v>1.6576241529875808E-2</v>
      </c>
      <c r="AW4" s="19">
        <f t="shared" si="8"/>
        <v>0.63156802810705959</v>
      </c>
    </row>
    <row r="5" spans="1:54">
      <c r="A5" s="16">
        <v>1872</v>
      </c>
      <c r="B5" s="19">
        <v>0.18382352900000001</v>
      </c>
      <c r="C5" s="15">
        <v>27854.79994157255</v>
      </c>
      <c r="D5" s="15">
        <v>1148.4406000187669</v>
      </c>
      <c r="G5" s="15">
        <v>961.54814388363741</v>
      </c>
      <c r="H5" s="15">
        <v>106.53772861809314</v>
      </c>
      <c r="I5" s="15">
        <v>51.463140095180584</v>
      </c>
      <c r="J5" s="15"/>
      <c r="K5" s="15">
        <v>69.099999999999994</v>
      </c>
      <c r="L5" s="61">
        <v>74.3</v>
      </c>
      <c r="M5" s="15"/>
      <c r="N5" s="15"/>
      <c r="O5" s="15">
        <v>1.1348145361057398</v>
      </c>
      <c r="P5" s="19">
        <v>1.2782641705189912</v>
      </c>
      <c r="Q5" s="15">
        <v>1.2995015050797678</v>
      </c>
      <c r="R5" s="15">
        <v>0.53595869234853932</v>
      </c>
      <c r="S5" s="15">
        <v>2.5227837600885596</v>
      </c>
      <c r="T5" s="15">
        <v>3.2676614569298503</v>
      </c>
      <c r="U5" s="19">
        <v>12967.703489689957</v>
      </c>
      <c r="V5" s="19">
        <v>3106.8003801673749</v>
      </c>
      <c r="W5" s="19">
        <v>523.86909484810508</v>
      </c>
      <c r="X5" s="19">
        <v>50.560277988247591</v>
      </c>
      <c r="Y5" s="15">
        <v>4.0997267759562845</v>
      </c>
      <c r="Z5" s="15"/>
      <c r="AA5" s="17">
        <v>59.392929977205299</v>
      </c>
      <c r="AB5" s="63" t="str">
        <f t="shared" si="9"/>
        <v/>
      </c>
      <c r="AC5" s="79">
        <f t="shared" si="0"/>
        <v>0.83726415094339623</v>
      </c>
      <c r="AD5" s="62" t="str">
        <f t="shared" si="10"/>
        <v/>
      </c>
      <c r="AE5" s="19">
        <f t="shared" si="1"/>
        <v>9.276729559748427E-2</v>
      </c>
      <c r="AF5" s="19">
        <f t="shared" si="2"/>
        <v>4.4811320754716978E-2</v>
      </c>
      <c r="AH5" s="19">
        <f t="shared" si="3"/>
        <v>6.4696424002064934E-2</v>
      </c>
      <c r="AL5" s="19">
        <f t="shared" si="11"/>
        <v>-3.6983965450903956E-3</v>
      </c>
      <c r="AM5" s="19">
        <f t="shared" si="12"/>
        <v>5.8634126035285512E-2</v>
      </c>
      <c r="AN5" s="19">
        <f t="shared" si="13"/>
        <v>-1.387284562317221E-2</v>
      </c>
      <c r="AO5" s="19">
        <f t="shared" si="14"/>
        <v>4.4076391159306165E-2</v>
      </c>
      <c r="AP5" s="19">
        <f t="shared" si="15"/>
        <v>1.9025675298466244E-2</v>
      </c>
      <c r="AQ5" s="19">
        <f t="shared" si="4"/>
        <v>-0.76454338190586124</v>
      </c>
      <c r="AR5" s="19">
        <f t="shared" si="5"/>
        <v>7.2768052770058445</v>
      </c>
      <c r="AS5" s="19">
        <f t="shared" si="6"/>
        <v>0.45615689208440074</v>
      </c>
      <c r="AT5" s="19">
        <f t="shared" si="7"/>
        <v>4.40251572327044E-2</v>
      </c>
      <c r="AU5" s="19">
        <f t="shared" si="16"/>
        <v>-2.0436383383618383E-2</v>
      </c>
      <c r="AW5" s="19">
        <f t="shared" si="8"/>
        <v>0.593929299772053</v>
      </c>
    </row>
    <row r="6" spans="1:54">
      <c r="A6" s="16">
        <v>1873</v>
      </c>
      <c r="B6" s="19">
        <v>0.18018018</v>
      </c>
      <c r="C6" s="15">
        <v>28197.68113453847</v>
      </c>
      <c r="D6" s="15">
        <v>1211.6409475040764</v>
      </c>
      <c r="G6" s="15">
        <v>1013.9141460857509</v>
      </c>
      <c r="H6" s="15">
        <v>112.85776336662411</v>
      </c>
      <c r="I6" s="15">
        <v>49.657415881314606</v>
      </c>
      <c r="J6" s="15"/>
      <c r="K6" s="15">
        <v>73.2</v>
      </c>
      <c r="L6" s="61">
        <v>75.3</v>
      </c>
      <c r="M6" s="15"/>
      <c r="N6" s="15"/>
      <c r="O6" s="15">
        <v>1.1806171415193389</v>
      </c>
      <c r="P6" s="19">
        <v>1.3181658035027797</v>
      </c>
      <c r="Q6" s="15">
        <v>1.4028113503181514</v>
      </c>
      <c r="R6" s="15">
        <v>0.55693413374949408</v>
      </c>
      <c r="S6" s="15">
        <v>2.5952536491233618</v>
      </c>
      <c r="T6" s="15">
        <v>3.2673449457464989</v>
      </c>
      <c r="U6" s="19">
        <v>13047.456313290988</v>
      </c>
      <c r="V6" s="19">
        <v>3036.546570286926</v>
      </c>
      <c r="W6" s="19">
        <v>571.95864066423974</v>
      </c>
      <c r="X6" s="19">
        <v>57.783174843711542</v>
      </c>
      <c r="Y6" s="15">
        <v>4.7958904109589042</v>
      </c>
      <c r="Z6" s="15"/>
      <c r="AA6" s="17">
        <v>56.369961717904914</v>
      </c>
      <c r="AB6" s="63" t="str">
        <f t="shared" si="9"/>
        <v/>
      </c>
      <c r="AC6" s="79">
        <f t="shared" si="0"/>
        <v>0.83681073025335317</v>
      </c>
      <c r="AD6" s="62" t="str">
        <f t="shared" si="10"/>
        <v/>
      </c>
      <c r="AE6" s="19">
        <f t="shared" si="1"/>
        <v>9.3144560357675113E-2</v>
      </c>
      <c r="AF6" s="19">
        <f t="shared" si="2"/>
        <v>4.0983606557377046E-2</v>
      </c>
      <c r="AH6" s="19">
        <f t="shared" si="3"/>
        <v>6.214712382832098E-2</v>
      </c>
      <c r="AL6" s="19">
        <f t="shared" si="11"/>
        <v>-8.8298830817925798E-3</v>
      </c>
      <c r="AM6" s="19">
        <f t="shared" si="12"/>
        <v>3.6929527362680341E-2</v>
      </c>
      <c r="AN6" s="19">
        <f t="shared" si="13"/>
        <v>-1.1781802266966779E-3</v>
      </c>
      <c r="AO6" s="19">
        <f t="shared" si="14"/>
        <v>-1.1246771140174304E-2</v>
      </c>
      <c r="AP6" s="19">
        <f t="shared" si="15"/>
        <v>-3.9664936151253077E-2</v>
      </c>
      <c r="AQ6" s="19">
        <f t="shared" si="4"/>
        <v>-0.77064654904351548</v>
      </c>
      <c r="AR6" s="19">
        <f t="shared" si="5"/>
        <v>7.2478296030073732</v>
      </c>
      <c r="AS6" s="19">
        <f t="shared" si="6"/>
        <v>0.4720529145556262</v>
      </c>
      <c r="AT6" s="19">
        <f t="shared" si="7"/>
        <v>4.7690014903129657E-2</v>
      </c>
      <c r="AU6" s="19">
        <f t="shared" si="16"/>
        <v>1.4291979812238662E-3</v>
      </c>
      <c r="AW6" s="19">
        <f t="shared" si="8"/>
        <v>0.56369961717904915</v>
      </c>
    </row>
    <row r="7" spans="1:54">
      <c r="A7" s="16">
        <v>1874</v>
      </c>
      <c r="B7" s="19">
        <v>0.184501845</v>
      </c>
      <c r="C7" s="15">
        <v>28545.073488859711</v>
      </c>
      <c r="D7" s="15">
        <v>1256.7840528507261</v>
      </c>
      <c r="G7" s="15">
        <v>1013.914146085751</v>
      </c>
      <c r="H7" s="15">
        <v>127.30355707755199</v>
      </c>
      <c r="I7" s="15">
        <v>52.366002202113584</v>
      </c>
      <c r="J7" s="15"/>
      <c r="K7" s="15">
        <v>73.400000000000006</v>
      </c>
      <c r="L7" s="61">
        <v>74.099999999999994</v>
      </c>
      <c r="M7" s="15"/>
      <c r="N7" s="15"/>
      <c r="O7" s="15">
        <v>1.1321122295622277</v>
      </c>
      <c r="P7" s="19">
        <v>1.2747378603641222</v>
      </c>
      <c r="Q7" s="15">
        <v>1.3962098851401836</v>
      </c>
      <c r="R7" s="15">
        <v>0.54536147642482935</v>
      </c>
      <c r="S7" s="15">
        <v>2.4699613473377018</v>
      </c>
      <c r="T7" s="15">
        <v>3.1946975822726391</v>
      </c>
      <c r="U7" s="19">
        <v>13081.055812393455</v>
      </c>
      <c r="V7" s="19">
        <v>3002.1862086250439</v>
      </c>
      <c r="W7" s="19">
        <v>559.68045875373718</v>
      </c>
      <c r="X7" s="19">
        <v>59.588899057577528</v>
      </c>
      <c r="Y7" s="15">
        <v>3.6958904109589041</v>
      </c>
      <c r="Z7" s="15"/>
      <c r="AA7" s="17">
        <v>56.205706550920411</v>
      </c>
      <c r="AB7" s="63" t="str">
        <f t="shared" si="9"/>
        <v/>
      </c>
      <c r="AC7" s="79">
        <f t="shared" si="0"/>
        <v>0.80675287356321834</v>
      </c>
      <c r="AD7" s="62" t="str">
        <f t="shared" si="10"/>
        <v/>
      </c>
      <c r="AE7" s="19">
        <f t="shared" si="1"/>
        <v>0.10129310344827586</v>
      </c>
      <c r="AF7" s="19">
        <f t="shared" si="2"/>
        <v>4.1666666666666664E-2</v>
      </c>
      <c r="AH7" s="19">
        <f t="shared" si="3"/>
        <v>5.8960009742263321E-2</v>
      </c>
      <c r="AL7" s="19">
        <f t="shared" si="11"/>
        <v>8.451515728106004E-3</v>
      </c>
      <c r="AM7" s="19">
        <f t="shared" si="12"/>
        <v>3.7235195580011191E-2</v>
      </c>
      <c r="AN7" s="19">
        <f t="shared" si="13"/>
        <v>2.0954038618376684E-2</v>
      </c>
      <c r="AO7" s="19">
        <f t="shared" si="14"/>
        <v>-7.5295700435520242E-3</v>
      </c>
      <c r="AP7" s="19">
        <f t="shared" si="15"/>
        <v>1.9466903463973673E-2</v>
      </c>
      <c r="AQ7" s="19">
        <f t="shared" si="4"/>
        <v>-0.780319301531056</v>
      </c>
      <c r="AR7" s="19">
        <f t="shared" si="5"/>
        <v>7.2267767369282376</v>
      </c>
      <c r="AS7" s="19">
        <f t="shared" si="6"/>
        <v>0.44532746694567821</v>
      </c>
      <c r="AT7" s="19">
        <f t="shared" si="7"/>
        <v>4.7413793103448273E-2</v>
      </c>
      <c r="AU7" s="19">
        <f t="shared" si="16"/>
        <v>8.9911089567739105E-2</v>
      </c>
      <c r="AW7" s="19">
        <f t="shared" si="8"/>
        <v>0.56205706550920409</v>
      </c>
    </row>
    <row r="8" spans="1:54">
      <c r="A8" s="16">
        <v>1875</v>
      </c>
      <c r="B8" s="19">
        <v>0.178890877</v>
      </c>
      <c r="C8" s="15">
        <v>28897.280914862549</v>
      </c>
      <c r="D8" s="15">
        <v>1189.0693948307517</v>
      </c>
      <c r="G8" s="15">
        <v>1009.3998355510861</v>
      </c>
      <c r="H8" s="15">
        <v>123.69210864982003</v>
      </c>
      <c r="I8" s="15">
        <v>54.171726415979577</v>
      </c>
      <c r="J8" s="15"/>
      <c r="K8" s="15">
        <v>74.3</v>
      </c>
      <c r="L8" s="61">
        <v>75</v>
      </c>
      <c r="M8" s="15"/>
      <c r="N8" s="15"/>
      <c r="O8" s="15">
        <v>1.0944035368515235</v>
      </c>
      <c r="P8" s="19">
        <v>1.2508808609592057</v>
      </c>
      <c r="Q8" s="15">
        <v>1.2812343666239114</v>
      </c>
      <c r="R8" s="15">
        <v>0.53548058468364301</v>
      </c>
      <c r="S8" s="15">
        <v>2.3287009867484136</v>
      </c>
      <c r="T8" s="15">
        <v>3.032096109652751</v>
      </c>
      <c r="U8" s="19">
        <v>13090.495728059928</v>
      </c>
      <c r="V8" s="19">
        <v>2990.506194166981</v>
      </c>
      <c r="W8" s="19">
        <v>556.61091327611166</v>
      </c>
      <c r="X8" s="19">
        <v>56.880312736778556</v>
      </c>
      <c r="Y8" s="15">
        <v>3.2273972602739724</v>
      </c>
      <c r="Z8" s="15"/>
      <c r="AA8" s="17">
        <v>57.468855735660654</v>
      </c>
      <c r="AB8" s="63" t="str">
        <f t="shared" si="9"/>
        <v/>
      </c>
      <c r="AC8" s="79">
        <f t="shared" si="0"/>
        <v>0.84889901290812453</v>
      </c>
      <c r="AD8" s="62" t="str">
        <f t="shared" si="10"/>
        <v/>
      </c>
      <c r="AE8" s="19">
        <f t="shared" si="1"/>
        <v>0.10402429764616553</v>
      </c>
      <c r="AF8" s="19">
        <f t="shared" si="2"/>
        <v>4.5558086560364468E-2</v>
      </c>
      <c r="AH8" s="19">
        <f t="shared" si="3"/>
        <v>6.3074535705021029E-2</v>
      </c>
      <c r="AL8" s="19">
        <f t="shared" si="11"/>
        <v>1.4983052083912681E-2</v>
      </c>
      <c r="AM8" s="19">
        <f t="shared" si="12"/>
        <v>-5.2061760453652184E-2</v>
      </c>
      <c r="AN8" s="19">
        <f t="shared" si="13"/>
        <v>1.5591416441450866E-2</v>
      </c>
      <c r="AO8" s="19">
        <f t="shared" si="14"/>
        <v>-2.5016288039414147E-2</v>
      </c>
      <c r="AP8" s="19">
        <f t="shared" si="15"/>
        <v>-1.8362646265420141E-2</v>
      </c>
      <c r="AQ8" s="19">
        <f t="shared" si="4"/>
        <v>-0.79186105475077484</v>
      </c>
      <c r="AR8" s="19">
        <f t="shared" si="5"/>
        <v>7.2113368930130761</v>
      </c>
      <c r="AS8" s="19">
        <f t="shared" si="6"/>
        <v>0.46810633230984627</v>
      </c>
      <c r="AT8" s="19">
        <f t="shared" si="7"/>
        <v>4.7835990888382689E-2</v>
      </c>
      <c r="AU8" s="19">
        <f t="shared" si="16"/>
        <v>7.0834522045929021E-2</v>
      </c>
      <c r="AW8" s="19">
        <f t="shared" si="8"/>
        <v>0.57468855735660651</v>
      </c>
    </row>
    <row r="9" spans="1:54">
      <c r="A9" s="16">
        <v>1876</v>
      </c>
      <c r="B9" s="19">
        <v>0.184501845</v>
      </c>
      <c r="C9" s="15">
        <v>29254.208323236118</v>
      </c>
      <c r="D9" s="15">
        <v>1159.2749453019628</v>
      </c>
      <c r="G9" s="15">
        <v>1016.62273240655</v>
      </c>
      <c r="H9" s="15">
        <v>125.497832863686</v>
      </c>
      <c r="I9" s="15">
        <v>55.074588522912563</v>
      </c>
      <c r="J9" s="15"/>
      <c r="K9" s="15">
        <v>75.5</v>
      </c>
      <c r="L9" s="61">
        <v>76.5</v>
      </c>
      <c r="M9" s="15"/>
      <c r="N9" s="15"/>
      <c r="O9" s="15">
        <v>1.0754766284208197</v>
      </c>
      <c r="P9" s="19">
        <v>1.2467332685998735</v>
      </c>
      <c r="Q9" s="15">
        <v>1.2408504035086922</v>
      </c>
      <c r="R9" s="15">
        <v>0.52655590827224885</v>
      </c>
      <c r="S9" s="15">
        <v>2.174571567885101</v>
      </c>
      <c r="T9" s="15">
        <v>2.9610313570827644</v>
      </c>
      <c r="U9" s="19">
        <v>13086.969913467834</v>
      </c>
      <c r="V9" s="19">
        <v>2989.3367234758543</v>
      </c>
      <c r="W9" s="19">
        <v>554.56454962436112</v>
      </c>
      <c r="X9" s="19">
        <v>55.977450629845556</v>
      </c>
      <c r="Y9" s="15">
        <v>2.6010928961748632</v>
      </c>
      <c r="Z9" s="15"/>
      <c r="AA9" s="17">
        <v>58.208481448425069</v>
      </c>
      <c r="AB9" s="63" t="str">
        <f t="shared" si="9"/>
        <v/>
      </c>
      <c r="AC9" s="79">
        <f t="shared" si="0"/>
        <v>0.87694704049844241</v>
      </c>
      <c r="AD9" s="62" t="str">
        <f t="shared" si="10"/>
        <v/>
      </c>
      <c r="AE9" s="19">
        <f t="shared" si="1"/>
        <v>0.10825545171339564</v>
      </c>
      <c r="AF9" s="19">
        <f t="shared" si="2"/>
        <v>4.7507788161993768E-2</v>
      </c>
      <c r="AH9" s="19">
        <f t="shared" si="3"/>
        <v>6.5989522425220382E-2</v>
      </c>
      <c r="AL9" s="19">
        <f t="shared" si="11"/>
        <v>1.4124314497002355E-2</v>
      </c>
      <c r="AM9" s="19">
        <f t="shared" si="12"/>
        <v>-1.458144727220701E-2</v>
      </c>
      <c r="AN9" s="19">
        <f t="shared" si="13"/>
        <v>6.3844274373748829E-4</v>
      </c>
      <c r="AO9" s="19">
        <f t="shared" si="14"/>
        <v>-5.1033369775664257E-2</v>
      </c>
      <c r="AP9" s="19">
        <f t="shared" si="15"/>
        <v>-6.2709655571972743E-3</v>
      </c>
      <c r="AQ9" s="19">
        <f t="shared" si="4"/>
        <v>-0.80440636552017963</v>
      </c>
      <c r="AR9" s="19">
        <f t="shared" si="5"/>
        <v>7.1984004446428544</v>
      </c>
      <c r="AS9" s="19">
        <f t="shared" si="6"/>
        <v>0.4783718925969806</v>
      </c>
      <c r="AT9" s="19">
        <f t="shared" si="7"/>
        <v>4.8286604361370715E-2</v>
      </c>
      <c r="AU9" s="19">
        <f t="shared" si="16"/>
        <v>4.9719533662858556E-2</v>
      </c>
      <c r="AW9" s="19">
        <f t="shared" si="8"/>
        <v>0.58208481448425065</v>
      </c>
    </row>
    <row r="10" spans="1:54">
      <c r="A10" s="16">
        <v>1877</v>
      </c>
      <c r="B10" s="19">
        <v>0.19685039400000001</v>
      </c>
      <c r="C10" s="15">
        <v>29615.858625030942</v>
      </c>
      <c r="D10" s="15">
        <v>1120.4518747038442</v>
      </c>
      <c r="G10" s="15">
        <v>1022.9427671550809</v>
      </c>
      <c r="H10" s="15">
        <v>121.88638443595404</v>
      </c>
      <c r="I10" s="15">
        <v>55.977450629845556</v>
      </c>
      <c r="J10" s="15"/>
      <c r="K10" s="15">
        <v>78.599999999999994</v>
      </c>
      <c r="L10" s="61">
        <v>77.5</v>
      </c>
      <c r="M10" s="15"/>
      <c r="N10" s="15"/>
      <c r="O10" s="15">
        <v>1.0506372228470653</v>
      </c>
      <c r="P10" s="19">
        <v>1.2381006463048012</v>
      </c>
      <c r="Q10" s="15">
        <v>1.2051424782278666</v>
      </c>
      <c r="R10" s="15">
        <v>0.52655590827224896</v>
      </c>
      <c r="S10" s="15">
        <v>2.1299415200747691</v>
      </c>
      <c r="T10" s="15">
        <v>3.048771020540606</v>
      </c>
      <c r="U10" s="19">
        <v>12964.426722237184</v>
      </c>
      <c r="V10" s="19">
        <v>2981.5289479778558</v>
      </c>
      <c r="W10" s="19">
        <v>557.63409510198687</v>
      </c>
      <c r="X10" s="19">
        <v>55.07458852291257</v>
      </c>
      <c r="Y10" s="15">
        <v>2.9054794520547946</v>
      </c>
      <c r="Z10" s="15"/>
      <c r="AA10" s="17">
        <v>58.990033127801652</v>
      </c>
      <c r="AB10" s="63" t="str">
        <f t="shared" si="9"/>
        <v/>
      </c>
      <c r="AC10" s="79">
        <f t="shared" si="0"/>
        <v>0.91297340854149878</v>
      </c>
      <c r="AD10" s="62" t="str">
        <f t="shared" si="10"/>
        <v/>
      </c>
      <c r="AE10" s="19">
        <f t="shared" si="1"/>
        <v>0.10878323932312652</v>
      </c>
      <c r="AF10" s="19">
        <f t="shared" si="2"/>
        <v>4.9959709911361803E-2</v>
      </c>
      <c r="AH10" s="19">
        <f t="shared" si="3"/>
        <v>6.9168521870236199E-2</v>
      </c>
      <c r="AL10" s="19">
        <f t="shared" si="11"/>
        <v>1.6418802714032524E-2</v>
      </c>
      <c r="AM10" s="19">
        <f t="shared" si="12"/>
        <v>-5.8320750940980019E-3</v>
      </c>
      <c r="AN10" s="19">
        <f t="shared" si="13"/>
        <v>2.3367079598164524E-2</v>
      </c>
      <c r="AO10" s="19">
        <f t="shared" si="14"/>
        <v>2.6299387238633274E-3</v>
      </c>
      <c r="AP10" s="19">
        <f t="shared" si="15"/>
        <v>5.256800583394617E-2</v>
      </c>
      <c r="AQ10" s="19">
        <f t="shared" si="4"/>
        <v>-0.82610078154179489</v>
      </c>
      <c r="AR10" s="19">
        <f t="shared" si="5"/>
        <v>7.1740907361735795</v>
      </c>
      <c r="AS10" s="19">
        <f t="shared" si="6"/>
        <v>0.4976867884213052</v>
      </c>
      <c r="AT10" s="19">
        <f t="shared" si="7"/>
        <v>4.9153908138597907E-2</v>
      </c>
      <c r="AU10" s="19">
        <f t="shared" si="16"/>
        <v>4.9378008559912936E-2</v>
      </c>
      <c r="AW10" s="19">
        <f t="shared" si="8"/>
        <v>0.58990033127801655</v>
      </c>
    </row>
    <row r="11" spans="1:54">
      <c r="A11" s="16">
        <v>1878</v>
      </c>
      <c r="B11" s="19">
        <v>0.204498978</v>
      </c>
      <c r="C11" s="15">
        <v>29982.538731657449</v>
      </c>
      <c r="D11" s="15">
        <v>1183.6522221891537</v>
      </c>
      <c r="G11" s="15">
        <v>1011.2055597649521</v>
      </c>
      <c r="H11" s="15">
        <v>108.34345283195914</v>
      </c>
      <c r="I11" s="15">
        <v>57.783174843711549</v>
      </c>
      <c r="J11" s="15"/>
      <c r="K11" s="15">
        <v>82</v>
      </c>
      <c r="L11" s="61">
        <v>80.3</v>
      </c>
      <c r="M11" s="15"/>
      <c r="N11" s="15"/>
      <c r="O11" s="15">
        <v>1.033084085259897</v>
      </c>
      <c r="P11" s="19">
        <v>1.2103460752886372</v>
      </c>
      <c r="Q11" s="15">
        <v>1.1403498718715295</v>
      </c>
      <c r="R11" s="15">
        <v>0.51845504814498367</v>
      </c>
      <c r="S11" s="15">
        <v>2.0247696751668629</v>
      </c>
      <c r="T11" s="15">
        <v>2.824991793267623</v>
      </c>
      <c r="U11" s="19">
        <v>12898.417459347374</v>
      </c>
      <c r="V11" s="19">
        <v>2978.7000065956327</v>
      </c>
      <c r="W11" s="19">
        <v>538.19364041035806</v>
      </c>
      <c r="X11" s="19">
        <v>54.17172641597957</v>
      </c>
      <c r="Y11" s="15">
        <v>3.7835616438356166</v>
      </c>
      <c r="Z11" s="15"/>
      <c r="AA11" s="17">
        <v>60.237009948304156</v>
      </c>
      <c r="AB11" s="63" t="str">
        <f t="shared" si="9"/>
        <v/>
      </c>
      <c r="AC11" s="79">
        <f t="shared" si="0"/>
        <v>0.85430968726163237</v>
      </c>
      <c r="AD11" s="62" t="str">
        <f t="shared" si="10"/>
        <v/>
      </c>
      <c r="AE11" s="19">
        <f t="shared" si="1"/>
        <v>9.1533180778032033E-2</v>
      </c>
      <c r="AF11" s="19">
        <f t="shared" si="2"/>
        <v>4.8817696414950422E-2</v>
      </c>
      <c r="AH11" s="19">
        <f t="shared" si="3"/>
        <v>6.7840872930974516E-2</v>
      </c>
      <c r="AL11" s="19">
        <f t="shared" si="11"/>
        <v>-5.82386402754617E-3</v>
      </c>
      <c r="AM11" s="19">
        <f t="shared" si="12"/>
        <v>-3.8414405594885306E-2</v>
      </c>
      <c r="AN11" s="19">
        <f t="shared" si="13"/>
        <v>1.3440865441993891E-3</v>
      </c>
      <c r="AO11" s="19">
        <f t="shared" si="14"/>
        <v>-3.3790297469101845E-2</v>
      </c>
      <c r="AP11" s="19">
        <f t="shared" si="15"/>
        <v>-5.9384832694151249E-2</v>
      </c>
      <c r="AQ11" s="19">
        <f t="shared" si="4"/>
        <v>-0.84351054365956124</v>
      </c>
      <c r="AR11" s="19">
        <f t="shared" si="5"/>
        <v>7.1557317012623622</v>
      </c>
      <c r="AS11" s="19">
        <f t="shared" si="6"/>
        <v>0.45468899590706968</v>
      </c>
      <c r="AT11" s="19">
        <f t="shared" si="7"/>
        <v>4.5766590389016017E-2</v>
      </c>
      <c r="AU11" s="19">
        <f t="shared" si="16"/>
        <v>4.5903067600712333E-2</v>
      </c>
      <c r="AW11" s="19">
        <f t="shared" si="8"/>
        <v>0.60237009948304154</v>
      </c>
    </row>
    <row r="12" spans="1:54">
      <c r="A12" s="16">
        <v>1879</v>
      </c>
      <c r="B12" s="19">
        <v>0.20618556699999999</v>
      </c>
      <c r="C12" s="15">
        <v>30354.048554884579</v>
      </c>
      <c r="D12" s="15">
        <v>1047.3200440422718</v>
      </c>
      <c r="G12" s="15">
        <v>954.32524702817352</v>
      </c>
      <c r="H12" s="15">
        <v>95.703383334897254</v>
      </c>
      <c r="I12" s="15">
        <v>62.297485378376514</v>
      </c>
      <c r="J12" s="15"/>
      <c r="K12" s="15">
        <v>81.8</v>
      </c>
      <c r="L12" s="61">
        <v>75.3</v>
      </c>
      <c r="M12" s="15"/>
      <c r="N12" s="15"/>
      <c r="O12" s="15">
        <v>1.0093594975416913</v>
      </c>
      <c r="P12" s="19">
        <v>1.1572096202543534</v>
      </c>
      <c r="Q12" s="15">
        <v>1.0956694967748086</v>
      </c>
      <c r="R12" s="15">
        <v>0.50461607876090531</v>
      </c>
      <c r="S12" s="15">
        <v>1.9123017966138922</v>
      </c>
      <c r="T12" s="15">
        <v>2.6847056147099995</v>
      </c>
      <c r="U12" s="19">
        <v>12840.784349055506</v>
      </c>
      <c r="V12" s="19">
        <v>2979.743093152274</v>
      </c>
      <c r="W12" s="19">
        <v>530.00818580335635</v>
      </c>
      <c r="X12" s="19">
        <v>53.268864309046577</v>
      </c>
      <c r="Y12" s="15">
        <v>2.506849315068493</v>
      </c>
      <c r="Z12" s="15"/>
      <c r="AA12" s="17">
        <v>62.527446925502481</v>
      </c>
      <c r="AB12" s="63" t="str">
        <f t="shared" si="9"/>
        <v/>
      </c>
      <c r="AC12" s="79">
        <f t="shared" si="0"/>
        <v>0.91120689655172415</v>
      </c>
      <c r="AD12" s="62" t="str">
        <f t="shared" si="10"/>
        <v/>
      </c>
      <c r="AE12" s="19">
        <f t="shared" si="1"/>
        <v>9.1379310344827588E-2</v>
      </c>
      <c r="AF12" s="19">
        <f t="shared" si="2"/>
        <v>5.9482758620689656E-2</v>
      </c>
      <c r="AH12" s="19">
        <f t="shared" si="3"/>
        <v>7.1897793256557541E-2</v>
      </c>
      <c r="AL12" s="19">
        <f t="shared" si="11"/>
        <v>-2.1662106798872174E-2</v>
      </c>
      <c r="AM12" s="19">
        <f t="shared" si="12"/>
        <v>-1.6736914383046801E-2</v>
      </c>
      <c r="AN12" s="19">
        <f t="shared" si="13"/>
        <v>-3.8228108064400214E-3</v>
      </c>
      <c r="AO12" s="19">
        <f t="shared" si="14"/>
        <v>-3.3915690764257454E-2</v>
      </c>
      <c r="AP12" s="19">
        <f t="shared" si="15"/>
        <v>-2.7701761233848491E-2</v>
      </c>
      <c r="AQ12" s="19">
        <f t="shared" si="4"/>
        <v>-0.86030352138604593</v>
      </c>
      <c r="AR12" s="19">
        <f t="shared" si="5"/>
        <v>7.1392888440454927</v>
      </c>
      <c r="AS12" s="19">
        <f t="shared" si="6"/>
        <v>0.50606134086550936</v>
      </c>
      <c r="AT12" s="19">
        <f t="shared" si="7"/>
        <v>5.0862068965517239E-2</v>
      </c>
      <c r="AU12" s="19">
        <f t="shared" si="16"/>
        <v>6.1068233514746884E-2</v>
      </c>
      <c r="AW12" s="19">
        <f t="shared" si="8"/>
        <v>0.62527446925502483</v>
      </c>
    </row>
    <row r="13" spans="1:54">
      <c r="A13" s="16">
        <v>1880</v>
      </c>
      <c r="B13" s="19">
        <v>0.20661156999999999</v>
      </c>
      <c r="C13" s="15">
        <v>30730.596006838259</v>
      </c>
      <c r="D13" s="15">
        <v>1245.0468454605973</v>
      </c>
      <c r="G13" s="15">
        <v>1034.6799745452099</v>
      </c>
      <c r="H13" s="15">
        <v>96.606245441830239</v>
      </c>
      <c r="I13" s="15">
        <v>63.200347485309507</v>
      </c>
      <c r="J13" s="15"/>
      <c r="K13" s="15">
        <v>80.8</v>
      </c>
      <c r="L13" s="61">
        <v>79.8</v>
      </c>
      <c r="M13" s="15"/>
      <c r="N13" s="15"/>
      <c r="O13" s="15">
        <v>1.0129512183532376</v>
      </c>
      <c r="P13" s="19">
        <v>1.1922492362918387</v>
      </c>
      <c r="Q13" s="15">
        <v>1.146224401514504</v>
      </c>
      <c r="R13" s="15">
        <v>0.51913962787404844</v>
      </c>
      <c r="S13" s="15">
        <v>1.9899272821613578</v>
      </c>
      <c r="T13" s="15">
        <v>2.8251487808638029</v>
      </c>
      <c r="U13" s="19">
        <v>13236.611607069131</v>
      </c>
      <c r="V13" s="19">
        <v>3000.7008831083226</v>
      </c>
      <c r="W13" s="19">
        <v>541.26318588798358</v>
      </c>
      <c r="X13" s="19">
        <v>56.880312736778556</v>
      </c>
      <c r="Y13" s="15">
        <v>2.7609289617486339</v>
      </c>
      <c r="Z13" s="15"/>
      <c r="AA13" s="17">
        <v>58.252969989187847</v>
      </c>
      <c r="AB13" s="63" t="str">
        <f t="shared" si="9"/>
        <v/>
      </c>
      <c r="AC13" s="79">
        <f t="shared" si="0"/>
        <v>0.83103698332124731</v>
      </c>
      <c r="AD13" s="62" t="str">
        <f t="shared" si="10"/>
        <v/>
      </c>
      <c r="AE13" s="19">
        <f t="shared" si="1"/>
        <v>7.75924583031182E-2</v>
      </c>
      <c r="AF13" s="19">
        <f t="shared" si="2"/>
        <v>5.0761421319796954E-2</v>
      </c>
      <c r="AH13" s="19">
        <f t="shared" si="3"/>
        <v>6.4093973886162073E-2</v>
      </c>
      <c r="AL13" s="19">
        <f t="shared" si="11"/>
        <v>2.6277930515705209E-2</v>
      </c>
      <c r="AM13" s="19">
        <f t="shared" si="12"/>
        <v>4.1555723306860158E-2</v>
      </c>
      <c r="AN13" s="19">
        <f t="shared" si="13"/>
        <v>2.4822879781781493E-2</v>
      </c>
      <c r="AO13" s="19">
        <f t="shared" si="14"/>
        <v>3.6238351205667325E-2</v>
      </c>
      <c r="AP13" s="19">
        <f t="shared" si="15"/>
        <v>4.7437848113112649E-2</v>
      </c>
      <c r="AQ13" s="19">
        <f t="shared" si="4"/>
        <v>-0.84227217406583188</v>
      </c>
      <c r="AR13" s="19">
        <f t="shared" si="5"/>
        <v>7.1643289940004875</v>
      </c>
      <c r="AS13" s="19">
        <f t="shared" si="6"/>
        <v>0.43473318924618187</v>
      </c>
      <c r="AT13" s="19">
        <f t="shared" si="7"/>
        <v>4.5685279187817257E-2</v>
      </c>
      <c r="AU13" s="19">
        <f t="shared" si="16"/>
        <v>2.1516393505626702E-2</v>
      </c>
      <c r="AW13" s="19">
        <f t="shared" si="8"/>
        <v>0.58252969989187842</v>
      </c>
    </row>
    <row r="14" spans="1:54">
      <c r="A14" s="16">
        <v>1881</v>
      </c>
      <c r="B14" s="19">
        <v>0.20703933699999999</v>
      </c>
      <c r="C14" s="15">
        <v>31093.663999999997</v>
      </c>
      <c r="D14" s="15">
        <v>1180.0407737614219</v>
      </c>
      <c r="G14" s="15">
        <v>1015.7198702996171</v>
      </c>
      <c r="H14" s="15">
        <v>98.41196965569624</v>
      </c>
      <c r="I14" s="15">
        <v>64.103209592242507</v>
      </c>
      <c r="J14" s="15"/>
      <c r="K14" s="15">
        <v>82.6</v>
      </c>
      <c r="L14" s="61">
        <v>83.5</v>
      </c>
      <c r="M14" s="15"/>
      <c r="N14" s="15"/>
      <c r="O14" s="15">
        <v>0.99978425718393626</v>
      </c>
      <c r="P14" s="19">
        <v>1.1787767049055178</v>
      </c>
      <c r="Q14" s="15">
        <v>1.1072535106476717</v>
      </c>
      <c r="R14" s="15">
        <v>0.5121297190045162</v>
      </c>
      <c r="S14" s="15">
        <v>1.9189796978722422</v>
      </c>
      <c r="T14" s="15">
        <v>2.8018361228310038</v>
      </c>
      <c r="U14" s="19">
        <v>13434.153927662424</v>
      </c>
      <c r="V14" s="19">
        <v>2994.2761405337274</v>
      </c>
      <c r="W14" s="19">
        <v>559.68045875373718</v>
      </c>
      <c r="X14" s="19">
        <v>55.977450629845563</v>
      </c>
      <c r="Y14" s="15">
        <v>3.4863013698630136</v>
      </c>
      <c r="Z14" s="15"/>
      <c r="AA14" s="17">
        <v>57.024931796117819</v>
      </c>
      <c r="AB14" s="63" t="str">
        <f t="shared" si="9"/>
        <v/>
      </c>
      <c r="AC14" s="79">
        <f t="shared" si="0"/>
        <v>0.8607498087222647</v>
      </c>
      <c r="AD14" s="62" t="str">
        <f t="shared" si="10"/>
        <v/>
      </c>
      <c r="AE14" s="19">
        <f t="shared" si="1"/>
        <v>8.339709257842387E-2</v>
      </c>
      <c r="AF14" s="19">
        <f t="shared" si="2"/>
        <v>5.4322876817138488E-2</v>
      </c>
      <c r="AH14" s="19">
        <f t="shared" si="3"/>
        <v>7.0760266811663447E-2</v>
      </c>
      <c r="AL14" s="19">
        <f t="shared" si="11"/>
        <v>1.7194069236918528E-3</v>
      </c>
      <c r="AM14" s="19">
        <f t="shared" si="12"/>
        <v>-2.1506942971445921E-2</v>
      </c>
      <c r="AN14" s="19">
        <f t="shared" si="13"/>
        <v>-5.1109453985433921E-4</v>
      </c>
      <c r="AO14" s="19">
        <f t="shared" si="14"/>
        <v>-2.3220624431465262E-2</v>
      </c>
      <c r="AP14" s="19">
        <f t="shared" si="15"/>
        <v>4.7977659908181045E-3</v>
      </c>
      <c r="AQ14" s="19">
        <f t="shared" si="4"/>
        <v>-0.83920380368058445</v>
      </c>
      <c r="AR14" s="19">
        <f t="shared" si="5"/>
        <v>7.1652539883531343</v>
      </c>
      <c r="AS14" s="19">
        <f t="shared" si="6"/>
        <v>0.47428908491842686</v>
      </c>
      <c r="AT14" s="19">
        <f t="shared" si="7"/>
        <v>4.7436878347360364E-2</v>
      </c>
      <c r="AU14" s="19">
        <f t="shared" si="16"/>
        <v>4.0693124192751381E-2</v>
      </c>
      <c r="AW14" s="19">
        <f t="shared" si="8"/>
        <v>0.57024931796117817</v>
      </c>
    </row>
    <row r="15" spans="1:54">
      <c r="A15" s="16">
        <v>1882</v>
      </c>
      <c r="B15" s="19">
        <v>0.20533880900000001</v>
      </c>
      <c r="C15" s="15">
        <v>31403.3810614092</v>
      </c>
      <c r="D15" s="15">
        <v>1201.7094643278137</v>
      </c>
      <c r="G15" s="15">
        <v>1044.611457721473</v>
      </c>
      <c r="H15" s="15">
        <v>99.31483176262924</v>
      </c>
      <c r="I15" s="15">
        <v>66.811795913041493</v>
      </c>
      <c r="J15" s="15"/>
      <c r="K15" s="15">
        <v>86.2</v>
      </c>
      <c r="L15" s="61">
        <v>86.6</v>
      </c>
      <c r="M15" s="15"/>
      <c r="N15" s="15"/>
      <c r="O15" s="15">
        <v>1.0123493998324991</v>
      </c>
      <c r="P15" s="19">
        <v>1.1910004420930402</v>
      </c>
      <c r="Q15" s="15">
        <v>1.1271284240817143</v>
      </c>
      <c r="R15" s="15">
        <v>0.51269917384403196</v>
      </c>
      <c r="S15" s="15">
        <v>1.9459069864156144</v>
      </c>
      <c r="T15" s="15">
        <v>2.7707326315184475</v>
      </c>
      <c r="U15" s="19">
        <v>13653.805122951502</v>
      </c>
      <c r="V15" s="19">
        <v>2994.766140533728</v>
      </c>
      <c r="W15" s="19">
        <v>593.44545900761898</v>
      </c>
      <c r="X15" s="19">
        <v>57.783174843711556</v>
      </c>
      <c r="Y15" s="15">
        <v>4.1452054794520548</v>
      </c>
      <c r="Z15" s="15"/>
      <c r="AA15" s="17">
        <v>54.982224715646574</v>
      </c>
      <c r="AB15" s="63" t="str">
        <f t="shared" si="9"/>
        <v/>
      </c>
      <c r="AC15" s="79">
        <f t="shared" si="0"/>
        <v>0.86927122464312556</v>
      </c>
      <c r="AD15" s="62" t="str">
        <f t="shared" si="10"/>
        <v/>
      </c>
      <c r="AE15" s="19">
        <f t="shared" si="1"/>
        <v>8.2644628099173556E-2</v>
      </c>
      <c r="AF15" s="19">
        <f t="shared" si="2"/>
        <v>5.5597295266716758E-2</v>
      </c>
      <c r="AH15" s="19">
        <f t="shared" si="3"/>
        <v>7.2064007624705217E-2</v>
      </c>
      <c r="AL15" s="19">
        <f t="shared" si="11"/>
        <v>-2.1730825373263234E-3</v>
      </c>
      <c r="AM15" s="19">
        <f t="shared" si="12"/>
        <v>5.3010121851365319E-3</v>
      </c>
      <c r="AN15" s="19">
        <f t="shared" si="13"/>
        <v>-1.1378217096336244E-2</v>
      </c>
      <c r="AO15" s="19">
        <f t="shared" si="14"/>
        <v>1.4450137458555793E-3</v>
      </c>
      <c r="AP15" s="19">
        <f t="shared" si="15"/>
        <v>-2.3652721399628311E-2</v>
      </c>
      <c r="AQ15" s="19">
        <f t="shared" si="4"/>
        <v>-0.8328973178625757</v>
      </c>
      <c r="AR15" s="19">
        <f t="shared" si="5"/>
        <v>7.1717241063440671</v>
      </c>
      <c r="AS15" s="19">
        <f t="shared" si="6"/>
        <v>0.49383438894655596</v>
      </c>
      <c r="AT15" s="19">
        <f t="shared" si="7"/>
        <v>4.8084147257700979E-2</v>
      </c>
      <c r="AU15" s="19">
        <f t="shared" si="16"/>
        <v>2.2373479577379576E-2</v>
      </c>
      <c r="AW15" s="19">
        <f t="shared" si="8"/>
        <v>0.54982224715646577</v>
      </c>
    </row>
    <row r="16" spans="1:54">
      <c r="A16" s="16">
        <v>1883</v>
      </c>
      <c r="B16" s="19">
        <v>0.20618556699999999</v>
      </c>
      <c r="C16" s="15">
        <v>31716.550570897933</v>
      </c>
      <c r="D16" s="15">
        <v>1265.8126739200563</v>
      </c>
      <c r="G16" s="15">
        <v>1074.4059072502619</v>
      </c>
      <c r="H16" s="15">
        <v>102.02341808342821</v>
      </c>
      <c r="I16" s="15">
        <v>68.617520126907479</v>
      </c>
      <c r="J16" s="15"/>
      <c r="K16" s="15">
        <v>85.8</v>
      </c>
      <c r="L16" s="61">
        <v>86.5</v>
      </c>
      <c r="M16" s="15"/>
      <c r="N16" s="15"/>
      <c r="O16" s="15">
        <v>0.98842840991981029</v>
      </c>
      <c r="P16" s="19">
        <v>1.1853878335150405</v>
      </c>
      <c r="Q16" s="15">
        <v>1.1189483476655371</v>
      </c>
      <c r="R16" s="15">
        <v>0.50656011428722691</v>
      </c>
      <c r="S16" s="15">
        <v>1.8875374211067226</v>
      </c>
      <c r="T16" s="15">
        <v>2.7126867916500168</v>
      </c>
      <c r="U16" s="19">
        <v>13809.622685713304</v>
      </c>
      <c r="V16" s="19">
        <v>2994.1497563992584</v>
      </c>
      <c r="W16" s="19">
        <v>600.60773178874547</v>
      </c>
      <c r="X16" s="19">
        <v>58.686036950644556</v>
      </c>
      <c r="Y16" s="15">
        <v>3.5726027397260274</v>
      </c>
      <c r="Z16" s="15"/>
      <c r="AA16" s="17">
        <v>54.1833302381932</v>
      </c>
      <c r="AB16" s="63" t="str">
        <f t="shared" si="9"/>
        <v/>
      </c>
      <c r="AC16" s="79">
        <f t="shared" si="0"/>
        <v>0.84878744650499294</v>
      </c>
      <c r="AD16" s="62" t="str">
        <f t="shared" si="10"/>
        <v/>
      </c>
      <c r="AE16" s="19">
        <f t="shared" si="1"/>
        <v>8.0599144079885873E-2</v>
      </c>
      <c r="AF16" s="19">
        <f t="shared" si="2"/>
        <v>5.4208273894436519E-2</v>
      </c>
      <c r="AH16" s="19">
        <f t="shared" si="3"/>
        <v>6.8335545837221567E-2</v>
      </c>
      <c r="AL16" s="19">
        <f t="shared" si="11"/>
        <v>1.9189175107139814E-2</v>
      </c>
      <c r="AM16" s="19">
        <f t="shared" si="12"/>
        <v>1.6628918139182824E-2</v>
      </c>
      <c r="AN16" s="19">
        <f t="shared" si="13"/>
        <v>1.186656486900837E-2</v>
      </c>
      <c r="AO16" s="19">
        <f t="shared" si="14"/>
        <v>-6.5423276376982307E-3</v>
      </c>
      <c r="AP16" s="19">
        <f t="shared" si="15"/>
        <v>2.7406366029786174E-3</v>
      </c>
      <c r="AQ16" s="19">
        <f t="shared" si="4"/>
        <v>-0.83147299943336905</v>
      </c>
      <c r="AR16" s="19">
        <f t="shared" si="5"/>
        <v>7.1729425831327323</v>
      </c>
      <c r="AS16" s="19">
        <f t="shared" si="6"/>
        <v>0.4744838981021906</v>
      </c>
      <c r="AT16" s="19">
        <f t="shared" si="7"/>
        <v>4.6362339514978604E-2</v>
      </c>
      <c r="AU16" s="19">
        <f t="shared" si="16"/>
        <v>6.5364884762058095E-2</v>
      </c>
      <c r="AW16" s="19">
        <f t="shared" si="8"/>
        <v>0.54183330238193195</v>
      </c>
    </row>
    <row r="17" spans="1:49">
      <c r="A17" s="16">
        <v>1884</v>
      </c>
      <c r="B17" s="19">
        <v>0.20618556699999999</v>
      </c>
      <c r="C17" s="15">
        <v>32033.26931157917</v>
      </c>
      <c r="D17" s="15">
        <v>1241.4353970328655</v>
      </c>
      <c r="G17" s="15">
        <v>1049.1257682561379</v>
      </c>
      <c r="H17" s="15">
        <v>95.703383334897254</v>
      </c>
      <c r="I17" s="15">
        <v>68.617520126907479</v>
      </c>
      <c r="J17" s="15"/>
      <c r="K17" s="15">
        <v>87.7</v>
      </c>
      <c r="L17" s="61">
        <v>87.6</v>
      </c>
      <c r="M17" s="15"/>
      <c r="N17" s="15"/>
      <c r="O17" s="15">
        <v>0.97329319747967546</v>
      </c>
      <c r="P17" s="19">
        <v>1.1535726386214966</v>
      </c>
      <c r="Q17" s="15">
        <v>1.0675754071139161</v>
      </c>
      <c r="R17" s="15">
        <v>0.49405245714433238</v>
      </c>
      <c r="S17" s="15">
        <v>1.81138172215661</v>
      </c>
      <c r="T17" s="15">
        <v>2.5718531048051574</v>
      </c>
      <c r="U17" s="19">
        <v>13768.263490106789</v>
      </c>
      <c r="V17" s="19">
        <v>2993.2567234758553</v>
      </c>
      <c r="W17" s="19">
        <v>581.16727709711643</v>
      </c>
      <c r="X17" s="19">
        <v>57.783174843711549</v>
      </c>
      <c r="Y17" s="15">
        <v>2.9617486338797816</v>
      </c>
      <c r="Z17" s="15"/>
      <c r="AA17" s="17">
        <v>55.285687948612804</v>
      </c>
      <c r="AB17" s="63" t="str">
        <f t="shared" si="9"/>
        <v/>
      </c>
      <c r="AC17" s="79">
        <f t="shared" si="0"/>
        <v>0.84509090909090911</v>
      </c>
      <c r="AD17" s="62" t="str">
        <f t="shared" si="10"/>
        <v/>
      </c>
      <c r="AE17" s="19">
        <f t="shared" si="1"/>
        <v>7.7090909090909085E-2</v>
      </c>
      <c r="AF17" s="19">
        <f t="shared" si="2"/>
        <v>5.5272727272727279E-2</v>
      </c>
      <c r="AH17" s="19">
        <f t="shared" si="3"/>
        <v>7.0563478542154778E-2</v>
      </c>
      <c r="AL17" s="19">
        <f t="shared" si="11"/>
        <v>-1.1775390928824779E-2</v>
      </c>
      <c r="AM17" s="19">
        <f t="shared" si="12"/>
        <v>-3.1568319520468555E-2</v>
      </c>
      <c r="AN17" s="19">
        <f t="shared" si="13"/>
        <v>-9.5704554393857034E-3</v>
      </c>
      <c r="AO17" s="19">
        <f t="shared" si="14"/>
        <v>-2.575224447383509E-2</v>
      </c>
      <c r="AP17" s="19">
        <f t="shared" si="15"/>
        <v>-3.7882041483619948E-2</v>
      </c>
      <c r="AQ17" s="19">
        <f t="shared" si="4"/>
        <v>-0.84440883211842932</v>
      </c>
      <c r="AR17" s="19">
        <f t="shared" si="5"/>
        <v>7.1597084466885974</v>
      </c>
      <c r="AS17" s="19">
        <f t="shared" si="6"/>
        <v>0.46814137770370884</v>
      </c>
      <c r="AT17" s="19">
        <f t="shared" si="7"/>
        <v>4.6545454545454543E-2</v>
      </c>
      <c r="AU17" s="19">
        <f t="shared" si="16"/>
        <v>5.1156874163291899E-2</v>
      </c>
      <c r="AW17" s="19">
        <f t="shared" si="8"/>
        <v>0.55285687948612805</v>
      </c>
    </row>
    <row r="18" spans="1:49">
      <c r="A18" s="16">
        <v>1885</v>
      </c>
      <c r="B18" s="19">
        <v>0.205761317</v>
      </c>
      <c r="C18" s="15">
        <v>32353.44306775838</v>
      </c>
      <c r="D18" s="15">
        <v>1187.263670616886</v>
      </c>
      <c r="G18" s="15">
        <v>1027.4570776897463</v>
      </c>
      <c r="H18" s="15">
        <v>86.674762265567338</v>
      </c>
      <c r="I18" s="15">
        <v>74.937554875438437</v>
      </c>
      <c r="J18" s="15"/>
      <c r="K18" s="15">
        <v>91.3</v>
      </c>
      <c r="L18" s="61">
        <v>89.2</v>
      </c>
      <c r="M18" s="15"/>
      <c r="N18" s="15"/>
      <c r="O18" s="15">
        <v>0.96413857507388645</v>
      </c>
      <c r="P18" s="19">
        <v>1.1193124293116983</v>
      </c>
      <c r="Q18" s="15">
        <v>1.0378230026573918</v>
      </c>
      <c r="R18" s="15">
        <v>0.4910577571527715</v>
      </c>
      <c r="S18" s="15">
        <v>1.7300153612691895</v>
      </c>
      <c r="T18" s="15">
        <v>2.4165020173600729</v>
      </c>
      <c r="U18" s="19">
        <v>13694.67589371648</v>
      </c>
      <c r="V18" s="19">
        <v>2993.7467234758556</v>
      </c>
      <c r="W18" s="19">
        <v>567.86591336073889</v>
      </c>
      <c r="X18" s="19">
        <v>56.880312736778571</v>
      </c>
      <c r="Y18" s="15">
        <v>2.9164383561643836</v>
      </c>
      <c r="Z18" s="15"/>
      <c r="AA18" s="17">
        <v>56.519232206947471</v>
      </c>
      <c r="AB18" s="63" t="str">
        <f t="shared" si="9"/>
        <v/>
      </c>
      <c r="AC18" s="79">
        <f t="shared" si="0"/>
        <v>0.86539923954372633</v>
      </c>
      <c r="AD18" s="62" t="str">
        <f t="shared" si="10"/>
        <v/>
      </c>
      <c r="AE18" s="19">
        <f t="shared" si="1"/>
        <v>7.3003802281368824E-2</v>
      </c>
      <c r="AF18" s="19">
        <f t="shared" si="2"/>
        <v>6.3117870722433467E-2</v>
      </c>
      <c r="AH18" s="19">
        <f t="shared" si="3"/>
        <v>7.5130741559415279E-2</v>
      </c>
      <c r="AL18" s="19">
        <f t="shared" si="11"/>
        <v>-2.0698838699383566E-2</v>
      </c>
      <c r="AM18" s="19">
        <f t="shared" si="12"/>
        <v>-1.8814514153831952E-2</v>
      </c>
      <c r="AN18" s="19">
        <f t="shared" si="13"/>
        <v>3.3703883723523102E-3</v>
      </c>
      <c r="AO18" s="19">
        <f t="shared" si="14"/>
        <v>-3.6509312718149133E-2</v>
      </c>
      <c r="AP18" s="19">
        <f t="shared" si="15"/>
        <v>-5.2855308475372141E-2</v>
      </c>
      <c r="AQ18" s="19">
        <f t="shared" si="4"/>
        <v>-0.85971331064861434</v>
      </c>
      <c r="AR18" s="19">
        <f t="shared" si="5"/>
        <v>7.144567656055183</v>
      </c>
      <c r="AS18" s="19">
        <f t="shared" si="6"/>
        <v>0.47829806252362084</v>
      </c>
      <c r="AT18" s="19">
        <f t="shared" si="7"/>
        <v>4.7908745247148291E-2</v>
      </c>
      <c r="AU18" s="19">
        <f t="shared" si="16"/>
        <v>3.9067822260584445E-2</v>
      </c>
      <c r="AW18" s="19">
        <f t="shared" si="8"/>
        <v>0.56519232206947467</v>
      </c>
    </row>
    <row r="19" spans="1:49">
      <c r="A19" s="16">
        <v>1886</v>
      </c>
      <c r="B19" s="19">
        <v>0.205761317</v>
      </c>
      <c r="C19" s="15">
        <v>32677.171624926879</v>
      </c>
      <c r="D19" s="15">
        <v>1187.263670616886</v>
      </c>
      <c r="G19" s="15">
        <v>1016.6227324065503</v>
      </c>
      <c r="H19" s="15">
        <v>76.743279089304409</v>
      </c>
      <c r="I19" s="15">
        <v>72.228968554639451</v>
      </c>
      <c r="J19" s="15"/>
      <c r="K19" s="15">
        <v>90.6</v>
      </c>
      <c r="L19" s="61">
        <v>90.5</v>
      </c>
      <c r="M19" s="15"/>
      <c r="N19" s="15"/>
      <c r="O19" s="15">
        <v>0.96895160145613213</v>
      </c>
      <c r="P19" s="19">
        <v>1.1010382288636611</v>
      </c>
      <c r="Q19" s="15">
        <v>1.0016073041271598</v>
      </c>
      <c r="R19" s="15">
        <v>0.4786871893384082</v>
      </c>
      <c r="S19" s="15">
        <v>1.6471030224107612</v>
      </c>
      <c r="T19" s="15">
        <v>2.264109998247275</v>
      </c>
      <c r="U19" s="19">
        <v>13847.483543711151</v>
      </c>
      <c r="V19" s="19">
        <v>2994.2367234758563</v>
      </c>
      <c r="W19" s="19">
        <v>563.77318605723804</v>
      </c>
      <c r="X19" s="19">
        <v>55.074588522912578</v>
      </c>
      <c r="Y19" s="15">
        <v>3.0561643835616437</v>
      </c>
      <c r="Z19" s="15"/>
      <c r="AA19" s="17">
        <v>55.886870087905038</v>
      </c>
      <c r="AB19" s="63" t="str">
        <f t="shared" si="9"/>
        <v/>
      </c>
      <c r="AC19" s="79">
        <f t="shared" si="0"/>
        <v>0.85627376425855517</v>
      </c>
      <c r="AD19" s="62" t="str">
        <f t="shared" si="10"/>
        <v/>
      </c>
      <c r="AE19" s="19">
        <f t="shared" si="1"/>
        <v>6.4638783269961975E-2</v>
      </c>
      <c r="AF19" s="19">
        <f t="shared" si="2"/>
        <v>6.0836501901140684E-2</v>
      </c>
      <c r="AH19" s="19">
        <f t="shared" si="3"/>
        <v>7.6225696313083874E-2</v>
      </c>
      <c r="AL19" s="19">
        <f t="shared" si="11"/>
        <v>-2.1440644696277926E-2</v>
      </c>
      <c r="AM19" s="19">
        <f t="shared" si="12"/>
        <v>-4.0498868126010355E-2</v>
      </c>
      <c r="AN19" s="19">
        <f t="shared" si="13"/>
        <v>-3.0494047258325673E-2</v>
      </c>
      <c r="AO19" s="19">
        <f t="shared" si="14"/>
        <v>-5.4091916412121799E-2</v>
      </c>
      <c r="AP19" s="19">
        <f t="shared" si="15"/>
        <v>-7.0118931560504555E-2</v>
      </c>
      <c r="AQ19" s="19">
        <f t="shared" si="4"/>
        <v>-0.85857319613128313</v>
      </c>
      <c r="AR19" s="19">
        <f t="shared" si="5"/>
        <v>7.1458714316799421</v>
      </c>
      <c r="AS19" s="19">
        <f t="shared" si="6"/>
        <v>0.47485086928020731</v>
      </c>
      <c r="AT19" s="19">
        <f t="shared" si="7"/>
        <v>4.6387832699619769E-2</v>
      </c>
      <c r="AU19" s="19">
        <f t="shared" si="16"/>
        <v>2.418475417210102E-2</v>
      </c>
      <c r="AW19" s="19">
        <f t="shared" si="8"/>
        <v>0.55886870087905038</v>
      </c>
    </row>
    <row r="20" spans="1:49">
      <c r="A20" s="16">
        <v>1887</v>
      </c>
      <c r="B20" s="19">
        <v>0.20618556699999999</v>
      </c>
      <c r="C20" s="15">
        <v>33004.555769755403</v>
      </c>
      <c r="D20" s="15">
        <v>1218.8638443595407</v>
      </c>
      <c r="G20" s="15">
        <v>1049.1257682561379</v>
      </c>
      <c r="H20" s="15">
        <v>77.646141196237409</v>
      </c>
      <c r="I20" s="15">
        <v>70.423244340773465</v>
      </c>
      <c r="J20" s="15"/>
      <c r="K20" s="15">
        <v>87.5</v>
      </c>
      <c r="L20" s="61">
        <v>90.1</v>
      </c>
      <c r="M20" s="15"/>
      <c r="N20" s="15"/>
      <c r="O20" s="15">
        <v>0.96728488786240929</v>
      </c>
      <c r="P20" s="19">
        <v>1.0951051597533112</v>
      </c>
      <c r="Q20" s="15">
        <v>0.98387467909692461</v>
      </c>
      <c r="R20" s="15">
        <v>0.477573963316691</v>
      </c>
      <c r="S20" s="15">
        <v>1.639025503567286</v>
      </c>
      <c r="T20" s="15">
        <v>2.2151562685554427</v>
      </c>
      <c r="U20" s="19">
        <v>14091.139313750908</v>
      </c>
      <c r="V20" s="19">
        <v>2994.4500746869503</v>
      </c>
      <c r="W20" s="19">
        <v>592.42227718174377</v>
      </c>
      <c r="X20" s="19">
        <v>55.074588522912578</v>
      </c>
      <c r="Y20" s="15">
        <v>3.3424657534246576</v>
      </c>
      <c r="Z20" s="15"/>
      <c r="AA20" s="17">
        <v>51.973210473950694</v>
      </c>
      <c r="AB20" s="63" t="str">
        <f t="shared" si="9"/>
        <v/>
      </c>
      <c r="AC20" s="79">
        <f t="shared" si="0"/>
        <v>0.8607407407407407</v>
      </c>
      <c r="AD20" s="62" t="str">
        <f t="shared" si="10"/>
        <v/>
      </c>
      <c r="AE20" s="19">
        <f t="shared" si="1"/>
        <v>6.3703703703703707E-2</v>
      </c>
      <c r="AF20" s="19">
        <f t="shared" si="2"/>
        <v>5.7777777777777775E-2</v>
      </c>
      <c r="AH20" s="19">
        <f t="shared" si="3"/>
        <v>7.3921300083639424E-2</v>
      </c>
      <c r="AL20" s="19">
        <f t="shared" si="11"/>
        <v>-3.68158243385611E-3</v>
      </c>
      <c r="AM20" s="19">
        <f t="shared" si="12"/>
        <v>-1.614116078911371E-2</v>
      </c>
      <c r="AN20" s="19">
        <f t="shared" si="13"/>
        <v>-6.0668807035163834E-4</v>
      </c>
      <c r="AO20" s="19">
        <f t="shared" si="14"/>
        <v>-3.1945390204325169E-3</v>
      </c>
      <c r="AP20" s="19">
        <f t="shared" si="15"/>
        <v>-2.0137192123259262E-2</v>
      </c>
      <c r="AQ20" s="19">
        <f t="shared" si="4"/>
        <v>-0.85109942318427489</v>
      </c>
      <c r="AR20" s="19">
        <f t="shared" si="5"/>
        <v>7.1534164560442894</v>
      </c>
      <c r="AS20" s="19">
        <f t="shared" si="6"/>
        <v>0.48604467178451388</v>
      </c>
      <c r="AT20" s="19">
        <f t="shared" si="7"/>
        <v>4.5185185185185182E-2</v>
      </c>
      <c r="AU20" s="19">
        <f t="shared" si="16"/>
        <v>3.2283245524855869E-2</v>
      </c>
      <c r="AW20" s="19">
        <f t="shared" si="8"/>
        <v>0.51973210473950693</v>
      </c>
    </row>
    <row r="21" spans="1:49">
      <c r="A21" s="16">
        <v>1888</v>
      </c>
      <c r="B21" s="19">
        <v>0.20533880900000001</v>
      </c>
      <c r="C21" s="15">
        <v>33335.597290087542</v>
      </c>
      <c r="D21" s="15">
        <v>1229.6981896427367</v>
      </c>
      <c r="G21" s="15">
        <v>1070.7944588225298</v>
      </c>
      <c r="H21" s="15">
        <v>81.25758962396938</v>
      </c>
      <c r="I21" s="15">
        <v>70.423244340773465</v>
      </c>
      <c r="J21" s="15"/>
      <c r="K21" s="15">
        <v>86.6</v>
      </c>
      <c r="L21" s="61">
        <v>89.9</v>
      </c>
      <c r="M21" s="15"/>
      <c r="N21" s="15"/>
      <c r="O21" s="15">
        <v>0.96777826558442326</v>
      </c>
      <c r="P21" s="19">
        <v>1.1026431141559516</v>
      </c>
      <c r="Q21" s="15">
        <v>0.99114521573880565</v>
      </c>
      <c r="R21" s="15">
        <v>0.477573963316691</v>
      </c>
      <c r="S21" s="15">
        <v>1.639613699585116</v>
      </c>
      <c r="T21" s="15">
        <v>2.2924113732253657</v>
      </c>
      <c r="U21" s="19">
        <v>14401.683573479329</v>
      </c>
      <c r="V21" s="19">
        <v>2994.9400746869501</v>
      </c>
      <c r="W21" s="19">
        <v>628.23364108737599</v>
      </c>
      <c r="X21" s="19">
        <v>55.977450629845578</v>
      </c>
      <c r="Y21" s="15">
        <v>3.3060109289617485</v>
      </c>
      <c r="Z21" s="15"/>
      <c r="AA21" s="17">
        <v>49.184239577299365</v>
      </c>
      <c r="AB21" s="63" t="str">
        <f t="shared" si="9"/>
        <v/>
      </c>
      <c r="AC21" s="79">
        <f t="shared" si="0"/>
        <v>0.87077826725403806</v>
      </c>
      <c r="AD21" s="62" t="str">
        <f t="shared" si="10"/>
        <v/>
      </c>
      <c r="AE21" s="19">
        <f t="shared" si="1"/>
        <v>6.6079295154185022E-2</v>
      </c>
      <c r="AF21" s="19">
        <f t="shared" si="2"/>
        <v>5.7268722466960353E-2</v>
      </c>
      <c r="AH21" s="19">
        <f t="shared" si="3"/>
        <v>7.3107369562053742E-2</v>
      </c>
      <c r="AL21" s="19">
        <f t="shared" si="11"/>
        <v>6.3497992090437222E-3</v>
      </c>
      <c r="AM21" s="19">
        <f t="shared" si="12"/>
        <v>6.8525933425287299E-3</v>
      </c>
      <c r="AN21" s="19">
        <f t="shared" si="13"/>
        <v>-5.0993450195805658E-4</v>
      </c>
      <c r="AO21" s="19">
        <f t="shared" si="14"/>
        <v>-1.5112952971548622E-4</v>
      </c>
      <c r="AP21" s="19">
        <f t="shared" si="15"/>
        <v>3.3771379309097668E-2</v>
      </c>
      <c r="AQ21" s="19">
        <f t="shared" si="4"/>
        <v>-0.83928069914333436</v>
      </c>
      <c r="AR21" s="19">
        <f t="shared" si="5"/>
        <v>7.1653988027542743</v>
      </c>
      <c r="AS21" s="19">
        <f t="shared" si="6"/>
        <v>0.51088441568731291</v>
      </c>
      <c r="AT21" s="19">
        <f t="shared" si="7"/>
        <v>4.552129221732746E-2</v>
      </c>
      <c r="AU21" s="19">
        <f t="shared" si="16"/>
        <v>3.291472303228847E-2</v>
      </c>
      <c r="AW21" s="19">
        <f t="shared" si="8"/>
        <v>0.49184239577299366</v>
      </c>
    </row>
    <row r="22" spans="1:49">
      <c r="A22" s="16">
        <v>1889</v>
      </c>
      <c r="B22" s="19">
        <v>0.20533880900000001</v>
      </c>
      <c r="C22" s="15">
        <v>33670.196974933351</v>
      </c>
      <c r="D22" s="15">
        <v>1284.7727781656492</v>
      </c>
      <c r="G22" s="15">
        <v>1107.8118052067828</v>
      </c>
      <c r="H22" s="15">
        <v>90.28621069329931</v>
      </c>
      <c r="I22" s="15">
        <v>72.228968554639451</v>
      </c>
      <c r="J22" s="15"/>
      <c r="K22" s="15">
        <v>89.6</v>
      </c>
      <c r="L22" s="61">
        <v>93.4</v>
      </c>
      <c r="M22" s="15"/>
      <c r="N22" s="15"/>
      <c r="O22" s="15">
        <v>0.9876720826104618</v>
      </c>
      <c r="P22" s="19">
        <v>1.1176978613551205</v>
      </c>
      <c r="Q22" s="15">
        <v>1.0336504686554795</v>
      </c>
      <c r="R22" s="15">
        <v>0.48418934093999905</v>
      </c>
      <c r="S22" s="15">
        <v>1.6726331775461536</v>
      </c>
      <c r="T22" s="15">
        <v>2.3210154367058968</v>
      </c>
      <c r="U22" s="19">
        <v>14751.179653339821</v>
      </c>
      <c r="V22" s="19">
        <v>2995.4300746869503</v>
      </c>
      <c r="W22" s="19">
        <v>689.62455063988841</v>
      </c>
      <c r="X22" s="19">
        <v>59.588899057577549</v>
      </c>
      <c r="Y22" s="15">
        <v>3.5575342465753423</v>
      </c>
      <c r="Z22" s="15"/>
      <c r="AA22" s="17">
        <v>46.238923036898917</v>
      </c>
      <c r="AB22" s="63" t="str">
        <f t="shared" si="9"/>
        <v/>
      </c>
      <c r="AC22" s="79">
        <f t="shared" si="0"/>
        <v>0.86226282501756868</v>
      </c>
      <c r="AD22" s="62" t="str">
        <f t="shared" si="10"/>
        <v/>
      </c>
      <c r="AE22" s="19">
        <f t="shared" si="1"/>
        <v>7.0274068868587489E-2</v>
      </c>
      <c r="AF22" s="19">
        <f t="shared" si="2"/>
        <v>5.621925509486999E-2</v>
      </c>
      <c r="AH22" s="19">
        <f t="shared" si="3"/>
        <v>7.2697679766653409E-2</v>
      </c>
      <c r="AL22" s="19">
        <f t="shared" si="11"/>
        <v>-6.7867856053682955E-3</v>
      </c>
      <c r="AM22" s="19">
        <f t="shared" si="12"/>
        <v>2.1643155818668734E-2</v>
      </c>
      <c r="AN22" s="19">
        <f t="shared" si="13"/>
        <v>-6.5907603233543114E-3</v>
      </c>
      <c r="AO22" s="19">
        <f t="shared" si="14"/>
        <v>-4.0927328277337051E-4</v>
      </c>
      <c r="AP22" s="19">
        <f t="shared" si="15"/>
        <v>-7.947232708112666E-3</v>
      </c>
      <c r="AQ22" s="19">
        <f t="shared" si="4"/>
        <v>-0.82529002723174749</v>
      </c>
      <c r="AR22" s="19">
        <f t="shared" si="5"/>
        <v>7.1795530705669073</v>
      </c>
      <c r="AS22" s="19">
        <f t="shared" si="6"/>
        <v>0.53676771671992352</v>
      </c>
      <c r="AT22" s="19">
        <f t="shared" si="7"/>
        <v>4.6380885453267746E-2</v>
      </c>
      <c r="AU22" s="19">
        <f t="shared" si="16"/>
        <v>1.2712363383049412E-2</v>
      </c>
      <c r="AW22" s="19">
        <f t="shared" si="8"/>
        <v>0.46238923036898916</v>
      </c>
    </row>
    <row r="23" spans="1:49">
      <c r="A23" s="16">
        <v>1890</v>
      </c>
      <c r="B23" s="19">
        <v>0.205761317</v>
      </c>
      <c r="C23" s="15">
        <v>34008.658614462933</v>
      </c>
      <c r="D23" s="15">
        <v>1325.401572977634</v>
      </c>
      <c r="G23" s="15">
        <v>1131.2862199870406</v>
      </c>
      <c r="H23" s="15">
        <v>95.703383334897282</v>
      </c>
      <c r="I23" s="15">
        <v>76.743279089304423</v>
      </c>
      <c r="J23" s="15"/>
      <c r="K23" s="15">
        <v>92.7</v>
      </c>
      <c r="L23" s="61">
        <v>96</v>
      </c>
      <c r="M23" s="15"/>
      <c r="N23" s="15"/>
      <c r="O23" s="15">
        <v>1.0016916998984833</v>
      </c>
      <c r="P23" s="19">
        <v>1.1204709497361929</v>
      </c>
      <c r="Q23" s="15">
        <v>1.0767786433821391</v>
      </c>
      <c r="R23" s="15">
        <v>0.50289047419259736</v>
      </c>
      <c r="S23" s="15">
        <v>1.7245291942167089</v>
      </c>
      <c r="T23" s="15">
        <v>2.2883250784424334</v>
      </c>
      <c r="U23" s="19">
        <v>14935.548528994648</v>
      </c>
      <c r="V23" s="19">
        <v>2995.9200746869506</v>
      </c>
      <c r="W23" s="19">
        <v>720.32000541614457</v>
      </c>
      <c r="X23" s="19">
        <v>63.200347485309528</v>
      </c>
      <c r="Y23" s="15">
        <v>4.5205479452054798</v>
      </c>
      <c r="Z23" s="15"/>
      <c r="AA23" s="17">
        <v>44.767673669077581</v>
      </c>
      <c r="AB23" s="63" t="str">
        <f t="shared" si="9"/>
        <v/>
      </c>
      <c r="AC23" s="79">
        <f t="shared" si="0"/>
        <v>0.85354223433242515</v>
      </c>
      <c r="AD23" s="62" t="str">
        <f t="shared" si="10"/>
        <v/>
      </c>
      <c r="AE23" s="19">
        <f t="shared" si="1"/>
        <v>7.2207084468664848E-2</v>
      </c>
      <c r="AF23" s="19">
        <f t="shared" si="2"/>
        <v>5.790190735694823E-2</v>
      </c>
      <c r="AH23" s="19">
        <f t="shared" si="3"/>
        <v>7.2430878276632304E-2</v>
      </c>
      <c r="AL23" s="19">
        <f t="shared" si="11"/>
        <v>-1.1616808315605492E-2</v>
      </c>
      <c r="AM23" s="19">
        <f t="shared" si="12"/>
        <v>2.6782358308976628E-2</v>
      </c>
      <c r="AN23" s="19">
        <f t="shared" si="13"/>
        <v>2.3801563635748899E-2</v>
      </c>
      <c r="AO23" s="19">
        <f t="shared" si="14"/>
        <v>1.6460137558510234E-2</v>
      </c>
      <c r="AP23" s="19">
        <f t="shared" si="15"/>
        <v>-2.8279442095086402E-2</v>
      </c>
      <c r="AQ23" s="19">
        <f t="shared" si="4"/>
        <v>-0.82287097857889757</v>
      </c>
      <c r="AR23" s="19">
        <f t="shared" si="5"/>
        <v>7.1821356883615621</v>
      </c>
      <c r="AS23" s="19">
        <f t="shared" si="6"/>
        <v>0.54347302742208214</v>
      </c>
      <c r="AT23" s="19">
        <f t="shared" si="7"/>
        <v>4.7683923705722074E-2</v>
      </c>
      <c r="AU23" s="19">
        <f t="shared" si="16"/>
        <v>2.1480535362623558E-2</v>
      </c>
      <c r="AW23" s="19">
        <f t="shared" si="8"/>
        <v>0.44767673669077579</v>
      </c>
    </row>
    <row r="24" spans="1:49">
      <c r="A24" s="16">
        <v>1891</v>
      </c>
      <c r="B24" s="19">
        <v>0.205761317</v>
      </c>
      <c r="C24" s="15">
        <v>34358.044999999998</v>
      </c>
      <c r="D24" s="15">
        <v>1349.7788498648249</v>
      </c>
      <c r="G24" s="15">
        <v>1187.263670616886</v>
      </c>
      <c r="H24" s="15">
        <v>96.606245441830268</v>
      </c>
      <c r="I24" s="15">
        <v>78.549003303170409</v>
      </c>
      <c r="J24" s="15"/>
      <c r="K24" s="15">
        <v>95.4</v>
      </c>
      <c r="L24" s="61">
        <v>98.1</v>
      </c>
      <c r="M24" s="15"/>
      <c r="N24" s="15"/>
      <c r="O24" s="15">
        <v>0.97032210777156935</v>
      </c>
      <c r="P24" s="19">
        <v>1.128532127473143</v>
      </c>
      <c r="Q24" s="15">
        <v>1.0334810177589784</v>
      </c>
      <c r="R24" s="15">
        <v>0.49793873934440952</v>
      </c>
      <c r="S24" s="15">
        <v>1.7152259956157669</v>
      </c>
      <c r="T24" s="15">
        <v>2.3044135270118864</v>
      </c>
      <c r="U24" s="19">
        <v>14968.221741850744</v>
      </c>
      <c r="V24" s="19">
        <v>2982.3255743617956</v>
      </c>
      <c r="W24" s="19">
        <v>721.34318724201967</v>
      </c>
      <c r="X24" s="19">
        <v>62.297485378376535</v>
      </c>
      <c r="Y24" s="15">
        <v>3.3178082191780822</v>
      </c>
      <c r="Z24" s="15"/>
      <c r="AA24" s="17">
        <v>44.275597392809765</v>
      </c>
      <c r="AB24" s="63" t="str">
        <f t="shared" si="9"/>
        <v/>
      </c>
      <c r="AC24" s="79">
        <f t="shared" si="0"/>
        <v>0.87959866220735772</v>
      </c>
      <c r="AD24" s="62" t="str">
        <f t="shared" si="10"/>
        <v/>
      </c>
      <c r="AE24" s="19">
        <f t="shared" si="1"/>
        <v>7.1571906354515047E-2</v>
      </c>
      <c r="AF24" s="19">
        <f t="shared" si="2"/>
        <v>5.8193979933110367E-2</v>
      </c>
      <c r="AH24" s="19">
        <f t="shared" si="3"/>
        <v>7.2678572500839173E-2</v>
      </c>
      <c r="AL24" s="19">
        <f t="shared" si="11"/>
        <v>3.89861616180023E-2</v>
      </c>
      <c r="AM24" s="19">
        <f t="shared" si="12"/>
        <v>-9.2236499509845745E-3</v>
      </c>
      <c r="AN24" s="19">
        <f t="shared" si="13"/>
        <v>2.1922118173435673E-2</v>
      </c>
      <c r="AO24" s="19">
        <f t="shared" si="14"/>
        <v>2.6408228789501161E-2</v>
      </c>
      <c r="AP24" s="19">
        <f t="shared" si="15"/>
        <v>3.8823529100721475E-2</v>
      </c>
      <c r="AQ24" s="19">
        <f t="shared" si="4"/>
        <v>-0.83090679468588358</v>
      </c>
      <c r="AR24" s="19">
        <f t="shared" si="5"/>
        <v>7.1695518745455766</v>
      </c>
      <c r="AS24" s="19">
        <f t="shared" si="6"/>
        <v>0.53441583213002586</v>
      </c>
      <c r="AT24" s="19">
        <f t="shared" si="7"/>
        <v>4.6153846153846156E-2</v>
      </c>
      <c r="AU24" s="19">
        <f t="shared" si="16"/>
        <v>7.7022942778123341E-2</v>
      </c>
      <c r="AW24" s="19">
        <f t="shared" si="8"/>
        <v>0.44275597392809762</v>
      </c>
    </row>
    <row r="25" spans="1:49">
      <c r="A25" s="16">
        <v>1892</v>
      </c>
      <c r="B25" s="19">
        <v>0.20533880900000001</v>
      </c>
      <c r="C25" s="15">
        <v>34736.409963610873</v>
      </c>
      <c r="D25" s="15">
        <v>1344.3616772232269</v>
      </c>
      <c r="G25" s="15">
        <v>1186.3608085099531</v>
      </c>
      <c r="H25" s="15">
        <v>97.509107548763268</v>
      </c>
      <c r="I25" s="15">
        <v>78.549003303170409</v>
      </c>
      <c r="J25" s="15"/>
      <c r="K25" s="15">
        <v>95.9</v>
      </c>
      <c r="L25" s="61">
        <v>97.9</v>
      </c>
      <c r="M25" s="15"/>
      <c r="N25" s="15"/>
      <c r="O25" s="15">
        <v>0.97431564210023169</v>
      </c>
      <c r="P25" s="19">
        <v>1.1326526209761167</v>
      </c>
      <c r="Q25" s="15">
        <v>1.0181043656069009</v>
      </c>
      <c r="R25" s="15">
        <v>0.49793873934440952</v>
      </c>
      <c r="S25" s="15">
        <v>1.6406074048575918</v>
      </c>
      <c r="T25" s="15">
        <v>2.2110084493193107</v>
      </c>
      <c r="U25" s="19">
        <v>14975.005429573612</v>
      </c>
      <c r="V25" s="19">
        <v>2978.6488728256118</v>
      </c>
      <c r="W25" s="19">
        <v>717.25045993851893</v>
      </c>
      <c r="X25" s="19">
        <v>63.200347485309528</v>
      </c>
      <c r="Y25" s="15">
        <v>2.5204918032786887</v>
      </c>
      <c r="Z25" s="15"/>
      <c r="AA25" s="17">
        <v>44.932904123413465</v>
      </c>
      <c r="AB25" s="63" t="str">
        <f t="shared" si="9"/>
        <v/>
      </c>
      <c r="AC25" s="79">
        <f t="shared" si="0"/>
        <v>0.88247145735392885</v>
      </c>
      <c r="AD25" s="62" t="str">
        <f t="shared" si="10"/>
        <v/>
      </c>
      <c r="AE25" s="19">
        <f t="shared" si="1"/>
        <v>7.25319006044325E-2</v>
      </c>
      <c r="AF25" s="19">
        <f t="shared" si="2"/>
        <v>5.8428475486903962E-2</v>
      </c>
      <c r="AH25" s="19">
        <f t="shared" si="3"/>
        <v>7.2822664955915745E-2</v>
      </c>
      <c r="AL25" s="19">
        <f t="shared" si="11"/>
        <v>-4.6268486596353497E-4</v>
      </c>
      <c r="AM25" s="19">
        <f t="shared" si="12"/>
        <v>-1.9097532673301571E-2</v>
      </c>
      <c r="AN25" s="19">
        <f t="shared" si="13"/>
        <v>-4.1072327665704501E-3</v>
      </c>
      <c r="AO25" s="19">
        <f t="shared" si="14"/>
        <v>-4.8585538489936249E-2</v>
      </c>
      <c r="AP25" s="19">
        <f t="shared" si="15"/>
        <v>-4.5484718344997649E-2</v>
      </c>
      <c r="AQ25" s="19">
        <f t="shared" si="4"/>
        <v>-0.84140590875782806</v>
      </c>
      <c r="AR25" s="19">
        <f t="shared" si="5"/>
        <v>7.1578191695448297</v>
      </c>
      <c r="AS25" s="19">
        <f t="shared" si="6"/>
        <v>0.53352492271276031</v>
      </c>
      <c r="AT25" s="19">
        <f t="shared" si="7"/>
        <v>4.7011417058428477E-2</v>
      </c>
      <c r="AU25" s="19">
        <f t="shared" si="16"/>
        <v>2.9070849425210332E-2</v>
      </c>
      <c r="AW25" s="19">
        <f t="shared" si="8"/>
        <v>0.44932904123413464</v>
      </c>
    </row>
    <row r="26" spans="1:49">
      <c r="A26" s="16">
        <v>1893</v>
      </c>
      <c r="B26" s="19">
        <v>0.205761317</v>
      </c>
      <c r="C26" s="15">
        <v>35119.02893530648</v>
      </c>
      <c r="D26" s="15">
        <v>1313.664365587505</v>
      </c>
      <c r="G26" s="15">
        <v>1182.7493600822211</v>
      </c>
      <c r="H26" s="15">
        <v>98.411969655696254</v>
      </c>
      <c r="I26" s="15">
        <v>80.35472751703638</v>
      </c>
      <c r="J26" s="15"/>
      <c r="K26" s="15">
        <v>97.8</v>
      </c>
      <c r="L26" s="61">
        <v>98.2</v>
      </c>
      <c r="M26" s="15"/>
      <c r="N26" s="15"/>
      <c r="O26" s="15">
        <v>0.98457365631584481</v>
      </c>
      <c r="P26" s="19">
        <v>1.1242411307907354</v>
      </c>
      <c r="Q26" s="15">
        <v>1.0113496632687391</v>
      </c>
      <c r="R26" s="15">
        <v>0.49329974564452816</v>
      </c>
      <c r="S26" s="15">
        <v>1.6265257028819566</v>
      </c>
      <c r="T26" s="15">
        <v>2.1556710456996426</v>
      </c>
      <c r="U26" s="19">
        <v>14987.401422591111</v>
      </c>
      <c r="V26" s="19">
        <v>2960.4648130874575</v>
      </c>
      <c r="W26" s="19">
        <v>720.32000541614457</v>
      </c>
      <c r="X26" s="19">
        <v>63.200347485309521</v>
      </c>
      <c r="Y26" s="15">
        <v>3.0575342465753423</v>
      </c>
      <c r="Z26" s="15"/>
      <c r="AA26" s="17">
        <v>44.672146406758657</v>
      </c>
      <c r="AB26" s="63" t="str">
        <f t="shared" si="9"/>
        <v/>
      </c>
      <c r="AC26" s="79">
        <f t="shared" si="0"/>
        <v>0.90034364261168387</v>
      </c>
      <c r="AD26" s="62" t="str">
        <f t="shared" si="10"/>
        <v/>
      </c>
      <c r="AE26" s="19">
        <f t="shared" si="1"/>
        <v>7.4914089347079035E-2</v>
      </c>
      <c r="AF26" s="19">
        <f t="shared" si="2"/>
        <v>6.1168384879725077E-2</v>
      </c>
      <c r="AH26" s="19">
        <f t="shared" si="3"/>
        <v>7.4752731803060218E-2</v>
      </c>
      <c r="AL26" s="19">
        <f t="shared" si="11"/>
        <v>-1.7927468552555441E-2</v>
      </c>
      <c r="AM26" s="19">
        <f t="shared" si="12"/>
        <v>-1.7130086286646595E-2</v>
      </c>
      <c r="AN26" s="19">
        <f t="shared" si="13"/>
        <v>-1.9833455709224783E-2</v>
      </c>
      <c r="AO26" s="19">
        <f t="shared" si="14"/>
        <v>-1.9093664939844469E-2</v>
      </c>
      <c r="AP26" s="19">
        <f t="shared" si="15"/>
        <v>-3.5820050395798789E-2</v>
      </c>
      <c r="AQ26" s="19">
        <f t="shared" si="4"/>
        <v>-0.85153317545514584</v>
      </c>
      <c r="AR26" s="19">
        <f t="shared" si="5"/>
        <v>7.1415683909832781</v>
      </c>
      <c r="AS26" s="19">
        <f t="shared" si="6"/>
        <v>0.54832880017568164</v>
      </c>
      <c r="AT26" s="19">
        <f t="shared" si="7"/>
        <v>4.8109965635738834E-2</v>
      </c>
      <c r="AU26" s="19">
        <f t="shared" si="16"/>
        <v>1.4731525797506445E-2</v>
      </c>
      <c r="AW26" s="19">
        <f t="shared" si="8"/>
        <v>0.44672146406758656</v>
      </c>
    </row>
    <row r="27" spans="1:49">
      <c r="A27" s="16">
        <v>1894</v>
      </c>
      <c r="B27" s="19">
        <v>0.204918033</v>
      </c>
      <c r="C27" s="15">
        <v>35506.105915087472</v>
      </c>
      <c r="D27" s="15">
        <v>1386.7961962490774</v>
      </c>
      <c r="G27" s="15">
        <v>1206.2237748624786</v>
      </c>
      <c r="H27" s="15">
        <v>100.21769386956224</v>
      </c>
      <c r="I27" s="15">
        <v>82.160451730902366</v>
      </c>
      <c r="J27" s="15"/>
      <c r="K27" s="15">
        <v>100.3</v>
      </c>
      <c r="L27" s="61">
        <v>101</v>
      </c>
      <c r="M27" s="15"/>
      <c r="N27" s="15"/>
      <c r="O27" s="15">
        <v>0.99062729862902199</v>
      </c>
      <c r="P27" s="19">
        <v>1.102145519704987</v>
      </c>
      <c r="Q27" s="15">
        <v>0.99089492654291178</v>
      </c>
      <c r="R27" s="15">
        <v>0.48400593588661278</v>
      </c>
      <c r="S27" s="15">
        <v>1.5393416252153271</v>
      </c>
      <c r="T27" s="15">
        <v>2.0129094728942927</v>
      </c>
      <c r="U27" s="19">
        <v>15196.06710537503</v>
      </c>
      <c r="V27" s="19">
        <v>2968.9225235074427</v>
      </c>
      <c r="W27" s="19">
        <v>738.73727828189828</v>
      </c>
      <c r="X27" s="19">
        <v>63.200347485309514</v>
      </c>
      <c r="Y27" s="15">
        <v>2.1136986301369864</v>
      </c>
      <c r="Z27" s="15"/>
      <c r="AA27" s="17">
        <v>42.029092780546783</v>
      </c>
      <c r="AB27" s="63" t="str">
        <f t="shared" si="9"/>
        <v/>
      </c>
      <c r="AC27" s="79">
        <f t="shared" si="0"/>
        <v>0.86979166666666652</v>
      </c>
      <c r="AD27" s="62" t="str">
        <f t="shared" si="10"/>
        <v/>
      </c>
      <c r="AE27" s="19">
        <f t="shared" si="1"/>
        <v>7.2265625E-2</v>
      </c>
      <c r="AF27" s="19">
        <f t="shared" si="2"/>
        <v>5.9244791666666664E-2</v>
      </c>
      <c r="AH27" s="19">
        <f t="shared" si="3"/>
        <v>7.2829735380857477E-2</v>
      </c>
      <c r="AL27" s="19">
        <f t="shared" si="11"/>
        <v>-2.59791712765336E-2</v>
      </c>
      <c r="AM27" s="19">
        <f t="shared" si="12"/>
        <v>-2.6562183246270341E-2</v>
      </c>
      <c r="AN27" s="19">
        <f t="shared" si="13"/>
        <v>-2.514948795102015E-2</v>
      </c>
      <c r="AO27" s="19">
        <f t="shared" si="14"/>
        <v>-6.122112665869428E-2</v>
      </c>
      <c r="AP27" s="19">
        <f t="shared" si="15"/>
        <v>-7.4650556994772799E-2</v>
      </c>
      <c r="AQ27" s="19">
        <f t="shared" si="4"/>
        <v>-0.84866802799453944</v>
      </c>
      <c r="AR27" s="19">
        <f t="shared" si="5"/>
        <v>7.1472863512813607</v>
      </c>
      <c r="AS27" s="19">
        <f t="shared" si="6"/>
        <v>0.53269347023015368</v>
      </c>
      <c r="AT27" s="19">
        <f t="shared" si="7"/>
        <v>4.5572916666666664E-2</v>
      </c>
      <c r="AU27" s="19">
        <f t="shared" si="16"/>
        <v>2.4445676264072319E-2</v>
      </c>
      <c r="AW27" s="19">
        <f t="shared" si="8"/>
        <v>0.42029092780546784</v>
      </c>
    </row>
    <row r="28" spans="1:49">
      <c r="A28" s="16">
        <v>1895</v>
      </c>
      <c r="B28" s="19">
        <v>0.204498978</v>
      </c>
      <c r="C28" s="15">
        <v>35897.544902954491</v>
      </c>
      <c r="D28" s="15">
        <v>1395.8248173184074</v>
      </c>
      <c r="G28" s="15">
        <v>1223.3781548942059</v>
      </c>
      <c r="H28" s="15">
        <v>103.82914229729423</v>
      </c>
      <c r="I28" s="15">
        <v>87.577624372500338</v>
      </c>
      <c r="J28" s="15"/>
      <c r="K28" s="15">
        <v>104.1</v>
      </c>
      <c r="L28" s="61">
        <v>107.5</v>
      </c>
      <c r="M28" s="15"/>
      <c r="N28" s="15"/>
      <c r="O28" s="15">
        <v>0.97929347245771814</v>
      </c>
      <c r="P28" s="19">
        <v>1.090930610153078</v>
      </c>
      <c r="Q28" s="15">
        <v>0.98196794522270536</v>
      </c>
      <c r="R28" s="15">
        <v>0.48643736288007772</v>
      </c>
      <c r="S28" s="15">
        <v>1.4826194737362564</v>
      </c>
      <c r="T28" s="15">
        <v>1.948077977658593</v>
      </c>
      <c r="U28" s="19">
        <v>15330.345044397252</v>
      </c>
      <c r="V28" s="19">
        <v>2971.3968267266282</v>
      </c>
      <c r="W28" s="19">
        <v>754.08500567002625</v>
      </c>
      <c r="X28" s="19">
        <v>63.200347485309521</v>
      </c>
      <c r="Y28" s="15">
        <v>2</v>
      </c>
      <c r="Z28" s="15"/>
      <c r="AA28" s="17">
        <v>40.672652588455442</v>
      </c>
      <c r="AB28" s="63" t="str">
        <f t="shared" si="9"/>
        <v/>
      </c>
      <c r="AC28" s="79">
        <f t="shared" si="0"/>
        <v>0.87645536869340246</v>
      </c>
      <c r="AD28" s="62" t="str">
        <f t="shared" si="10"/>
        <v/>
      </c>
      <c r="AE28" s="19">
        <f t="shared" si="1"/>
        <v>7.4385510996119023E-2</v>
      </c>
      <c r="AF28" s="19">
        <f t="shared" si="2"/>
        <v>6.2742561448900391E-2</v>
      </c>
      <c r="AH28" s="19">
        <f t="shared" si="3"/>
        <v>7.7015395246033749E-2</v>
      </c>
      <c r="AL28" s="19">
        <f t="shared" si="11"/>
        <v>1.2793624664669875E-3</v>
      </c>
      <c r="AM28" s="19">
        <f t="shared" si="12"/>
        <v>2.4571767396254487E-3</v>
      </c>
      <c r="AN28" s="19">
        <f t="shared" si="13"/>
        <v>1.6517984223142691E-2</v>
      </c>
      <c r="AO28" s="19">
        <f t="shared" si="14"/>
        <v>-2.6037358651613385E-2</v>
      </c>
      <c r="AP28" s="19">
        <f t="shared" si="15"/>
        <v>-2.1230928129032121E-2</v>
      </c>
      <c r="AQ28" s="19">
        <f t="shared" si="4"/>
        <v>-0.85083470563249997</v>
      </c>
      <c r="AR28" s="19">
        <f t="shared" si="5"/>
        <v>7.145952727631375</v>
      </c>
      <c r="AS28" s="19">
        <f t="shared" si="6"/>
        <v>0.54024330010032251</v>
      </c>
      <c r="AT28" s="19">
        <f t="shared" si="7"/>
        <v>4.5278137128072445E-2</v>
      </c>
      <c r="AU28" s="19">
        <f t="shared" si="16"/>
        <v>3.2643998560913205E-2</v>
      </c>
      <c r="AW28" s="19">
        <f t="shared" si="8"/>
        <v>0.40672652588455444</v>
      </c>
    </row>
    <row r="29" spans="1:49">
      <c r="A29" s="16">
        <v>1896</v>
      </c>
      <c r="B29" s="19">
        <v>0.20533880900000001</v>
      </c>
      <c r="C29" s="15">
        <v>36293.552898908201</v>
      </c>
      <c r="D29" s="15">
        <v>1472.5680964077117</v>
      </c>
      <c r="G29" s="15">
        <v>1269.4241223477882</v>
      </c>
      <c r="H29" s="15">
        <v>114.66348758049011</v>
      </c>
      <c r="I29" s="15">
        <v>92.091934907165296</v>
      </c>
      <c r="J29" s="15"/>
      <c r="K29" s="15">
        <v>108.6</v>
      </c>
      <c r="L29" s="61">
        <v>111.6</v>
      </c>
      <c r="M29" s="15"/>
      <c r="N29" s="15"/>
      <c r="O29" s="15">
        <v>0.9736232920217105</v>
      </c>
      <c r="P29" s="19">
        <v>1.0871601218362288</v>
      </c>
      <c r="Q29" s="15">
        <v>0.99767943234626877</v>
      </c>
      <c r="R29" s="15">
        <v>0.48826093312517632</v>
      </c>
      <c r="S29" s="15">
        <v>1.4940812627447559</v>
      </c>
      <c r="T29" s="15">
        <v>1.9617321497971458</v>
      </c>
      <c r="U29" s="19">
        <v>15677.811652279455</v>
      </c>
      <c r="V29" s="19">
        <v>2964.4480840545025</v>
      </c>
      <c r="W29" s="19">
        <v>783.75727862040731</v>
      </c>
      <c r="X29" s="19">
        <v>65.908933806108493</v>
      </c>
      <c r="Y29" s="15">
        <v>2.4836065573770494</v>
      </c>
      <c r="Z29" s="15"/>
      <c r="AA29" s="17">
        <v>39.000274705013169</v>
      </c>
      <c r="AB29" s="63" t="str">
        <f t="shared" si="9"/>
        <v/>
      </c>
      <c r="AC29" s="79">
        <f t="shared" si="0"/>
        <v>0.86204782342121389</v>
      </c>
      <c r="AD29" s="62" t="str">
        <f t="shared" si="10"/>
        <v/>
      </c>
      <c r="AE29" s="19">
        <f t="shared" si="1"/>
        <v>7.7866339668914777E-2</v>
      </c>
      <c r="AF29" s="19">
        <f t="shared" si="2"/>
        <v>6.2538320049049662E-2</v>
      </c>
      <c r="AH29" s="19">
        <f t="shared" si="3"/>
        <v>7.5785968928869948E-2</v>
      </c>
      <c r="AL29" s="19">
        <f t="shared" si="11"/>
        <v>2.3447009129194929E-3</v>
      </c>
      <c r="AM29" s="19">
        <f t="shared" si="12"/>
        <v>2.1680249350277309E-2</v>
      </c>
      <c r="AN29" s="19">
        <f t="shared" si="13"/>
        <v>9.5487193399821733E-3</v>
      </c>
      <c r="AO29" s="19">
        <f t="shared" si="14"/>
        <v>1.3507940150110432E-2</v>
      </c>
      <c r="AP29" s="19">
        <f t="shared" si="15"/>
        <v>1.2791499037850044E-2</v>
      </c>
      <c r="AQ29" s="19">
        <f t="shared" si="4"/>
        <v>-0.83939367721623293</v>
      </c>
      <c r="AR29" s="19">
        <f t="shared" si="5"/>
        <v>7.1550524732308718</v>
      </c>
      <c r="AS29" s="19">
        <f t="shared" si="6"/>
        <v>0.53223839395431771</v>
      </c>
      <c r="AT29" s="19">
        <f t="shared" si="7"/>
        <v>4.4757817290006129E-2</v>
      </c>
      <c r="AU29" s="19">
        <f t="shared" si="16"/>
        <v>2.5806900193987101E-2</v>
      </c>
      <c r="AW29" s="19">
        <f t="shared" si="8"/>
        <v>0.39000274705013172</v>
      </c>
    </row>
    <row r="30" spans="1:49">
      <c r="A30" s="16">
        <v>1897</v>
      </c>
      <c r="B30" s="19">
        <v>0.205761317</v>
      </c>
      <c r="C30" s="15">
        <v>36693.931902949262</v>
      </c>
      <c r="D30" s="15">
        <v>1461.7337511245157</v>
      </c>
      <c r="G30" s="15">
        <v>1295.607123448845</v>
      </c>
      <c r="H30" s="15">
        <v>130.01214339835099</v>
      </c>
      <c r="I30" s="15">
        <v>95.703383334897254</v>
      </c>
      <c r="J30" s="15"/>
      <c r="K30" s="15">
        <v>111.7</v>
      </c>
      <c r="L30" s="61">
        <v>115.2</v>
      </c>
      <c r="M30" s="15"/>
      <c r="N30" s="15"/>
      <c r="O30" s="15">
        <v>0.98421574411943968</v>
      </c>
      <c r="P30" s="19">
        <v>1.1030311058507258</v>
      </c>
      <c r="Q30" s="15">
        <v>1.0160722211645719</v>
      </c>
      <c r="R30" s="15">
        <v>0.49393740068016284</v>
      </c>
      <c r="S30" s="15">
        <v>1.479384667611741</v>
      </c>
      <c r="T30" s="15">
        <v>1.9546168504181944</v>
      </c>
      <c r="U30" s="19">
        <v>15884.235714578332</v>
      </c>
      <c r="V30" s="19">
        <v>2957.7730258358733</v>
      </c>
      <c r="W30" s="19">
        <v>803.19773331203623</v>
      </c>
      <c r="X30" s="19">
        <v>68.617520126907479</v>
      </c>
      <c r="Y30" s="15">
        <v>2.6328767123287671</v>
      </c>
      <c r="Z30" s="15"/>
      <c r="AA30" s="17">
        <v>37.672835938600841</v>
      </c>
      <c r="AB30" s="63" t="str">
        <f t="shared" si="9"/>
        <v/>
      </c>
      <c r="AC30" s="79">
        <f t="shared" si="0"/>
        <v>0.88634959851760342</v>
      </c>
      <c r="AD30" s="62" t="str">
        <f t="shared" si="10"/>
        <v/>
      </c>
      <c r="AE30" s="19">
        <f t="shared" si="1"/>
        <v>8.8943792464484236E-2</v>
      </c>
      <c r="AF30" s="19">
        <f t="shared" si="2"/>
        <v>6.5472513897467569E-2</v>
      </c>
      <c r="AH30" s="19">
        <f t="shared" si="3"/>
        <v>7.8810522033425257E-2</v>
      </c>
      <c r="AL30" s="19">
        <f t="shared" si="11"/>
        <v>3.6723773381062983E-3</v>
      </c>
      <c r="AM30" s="19">
        <f t="shared" si="12"/>
        <v>7.4470346150270796E-3</v>
      </c>
      <c r="AN30" s="19">
        <f t="shared" si="13"/>
        <v>7.3816772598906484E-4</v>
      </c>
      <c r="AO30" s="19">
        <f t="shared" si="14"/>
        <v>-2.0705901952847189E-2</v>
      </c>
      <c r="AP30" s="19">
        <f t="shared" si="15"/>
        <v>-1.4454303254745589E-2</v>
      </c>
      <c r="AQ30" s="19">
        <f t="shared" si="4"/>
        <v>-0.83728424523770884</v>
      </c>
      <c r="AR30" s="19">
        <f t="shared" si="5"/>
        <v>7.1549076627819552</v>
      </c>
      <c r="AS30" s="19">
        <f t="shared" si="6"/>
        <v>0.54948292238181817</v>
      </c>
      <c r="AT30" s="19">
        <f t="shared" si="7"/>
        <v>4.6942557134033357E-2</v>
      </c>
      <c r="AU30" s="19">
        <f t="shared" si="16"/>
        <v>1.4015405391887524E-2</v>
      </c>
      <c r="AW30" s="19">
        <f t="shared" si="8"/>
        <v>0.3767283593860084</v>
      </c>
    </row>
    <row r="31" spans="1:49">
      <c r="A31" s="16">
        <v>1898</v>
      </c>
      <c r="B31" s="19">
        <v>0.20618556699999999</v>
      </c>
      <c r="C31" s="15">
        <v>37098.98891507832</v>
      </c>
      <c r="D31" s="15">
        <v>1562.854307101011</v>
      </c>
      <c r="G31" s="15">
        <v>1354.2931603994896</v>
      </c>
      <c r="H31" s="15">
        <v>155.29228239247482</v>
      </c>
      <c r="I31" s="15">
        <v>101.12055597649523</v>
      </c>
      <c r="J31" s="15"/>
      <c r="K31" s="15">
        <v>116.4</v>
      </c>
      <c r="L31" s="61">
        <v>117.5</v>
      </c>
      <c r="M31" s="15"/>
      <c r="N31" s="15"/>
      <c r="O31" s="15">
        <v>0.9912582315755416</v>
      </c>
      <c r="P31" s="19">
        <v>1.1065259077114769</v>
      </c>
      <c r="Q31" s="15">
        <v>1.0501460305386863</v>
      </c>
      <c r="R31" s="15">
        <v>0.50839880798699899</v>
      </c>
      <c r="S31" s="15">
        <v>1.4871487169973121</v>
      </c>
      <c r="T31" s="15">
        <v>1.9700575378939982</v>
      </c>
      <c r="U31" s="19">
        <v>16217.550154245844</v>
      </c>
      <c r="V31" s="19">
        <v>2928.4087908035863</v>
      </c>
      <c r="W31" s="19">
        <v>843.10182452116919</v>
      </c>
      <c r="X31" s="19">
        <v>72.228968554639451</v>
      </c>
      <c r="Y31" s="15">
        <v>3.2493150684931509</v>
      </c>
      <c r="Z31" s="15"/>
      <c r="AA31" s="17">
        <v>35.546706952933981</v>
      </c>
      <c r="AB31" s="63" t="str">
        <f t="shared" si="9"/>
        <v/>
      </c>
      <c r="AC31" s="79">
        <f t="shared" si="0"/>
        <v>0.86655112651646449</v>
      </c>
      <c r="AD31" s="62" t="str">
        <f t="shared" si="10"/>
        <v/>
      </c>
      <c r="AE31" s="19">
        <f t="shared" si="1"/>
        <v>9.9364529173887925E-2</v>
      </c>
      <c r="AF31" s="19">
        <f t="shared" si="2"/>
        <v>6.4702484113229347E-2</v>
      </c>
      <c r="AH31" s="19">
        <f t="shared" si="3"/>
        <v>7.5182951773639442E-2</v>
      </c>
      <c r="AL31" s="19">
        <f t="shared" si="11"/>
        <v>-3.9665986421932925E-3</v>
      </c>
      <c r="AM31" s="19">
        <f t="shared" si="12"/>
        <v>2.5854848771038448E-2</v>
      </c>
      <c r="AN31" s="19">
        <f t="shared" si="13"/>
        <v>2.1727452810719319E-2</v>
      </c>
      <c r="AO31" s="19">
        <f t="shared" si="14"/>
        <v>-1.8955142650060788E-3</v>
      </c>
      <c r="AP31" s="19">
        <f t="shared" si="15"/>
        <v>7.3860760883905877E-4</v>
      </c>
      <c r="AQ31" s="19">
        <f t="shared" si="4"/>
        <v>-0.82749571757855134</v>
      </c>
      <c r="AR31" s="19">
        <f t="shared" si="5"/>
        <v>7.154718762102962</v>
      </c>
      <c r="AS31" s="19">
        <f t="shared" si="6"/>
        <v>0.53946284096376584</v>
      </c>
      <c r="AT31" s="19">
        <f t="shared" si="7"/>
        <v>4.6216060080878106E-2</v>
      </c>
      <c r="AU31" s="19">
        <f t="shared" si="16"/>
        <v>1.9198815145003892E-2</v>
      </c>
      <c r="AW31" s="19">
        <f t="shared" si="8"/>
        <v>0.35546706952933982</v>
      </c>
    </row>
    <row r="32" spans="1:49">
      <c r="A32" s="16">
        <v>1899</v>
      </c>
      <c r="B32" s="19">
        <v>0.205761317</v>
      </c>
      <c r="C32" s="15">
        <v>37508.729935296018</v>
      </c>
      <c r="D32" s="15">
        <v>1689.2550020716301</v>
      </c>
      <c r="G32" s="15">
        <v>1409.3677489224021</v>
      </c>
      <c r="H32" s="15">
        <v>173.34952453113468</v>
      </c>
      <c r="I32" s="15">
        <v>122.78924654288706</v>
      </c>
      <c r="J32" s="15"/>
      <c r="K32" s="15">
        <v>137.19999999999999</v>
      </c>
      <c r="L32" s="61">
        <v>126.9</v>
      </c>
      <c r="M32" s="15"/>
      <c r="N32" s="15"/>
      <c r="O32" s="15">
        <v>1.0146707431931385</v>
      </c>
      <c r="P32" s="19">
        <v>1.1143333998768772</v>
      </c>
      <c r="Q32" s="15">
        <v>1.1090461498985851</v>
      </c>
      <c r="R32" s="15">
        <v>0.5115114537501847</v>
      </c>
      <c r="S32" s="15">
        <v>1.5487598376853473</v>
      </c>
      <c r="T32" s="15">
        <v>2.012849010636907</v>
      </c>
      <c r="U32" s="19">
        <v>16495.439053043403</v>
      </c>
      <c r="V32" s="19">
        <v>2951.8546744908726</v>
      </c>
      <c r="W32" s="19">
        <v>876.86682477505087</v>
      </c>
      <c r="X32" s="19">
        <v>78.549003303170409</v>
      </c>
      <c r="Y32" s="15">
        <v>3.7589041095890412</v>
      </c>
      <c r="Z32" s="15"/>
      <c r="AA32" s="17">
        <v>33.670667631703289</v>
      </c>
      <c r="AB32" s="63" t="str">
        <f t="shared" si="9"/>
        <v/>
      </c>
      <c r="AC32" s="79">
        <f t="shared" si="0"/>
        <v>0.83431320149652588</v>
      </c>
      <c r="AD32" s="62" t="str">
        <f t="shared" si="10"/>
        <v/>
      </c>
      <c r="AE32" s="19">
        <f t="shared" si="1"/>
        <v>0.10261892036344201</v>
      </c>
      <c r="AF32" s="19">
        <f t="shared" si="2"/>
        <v>7.2688401924104751E-2</v>
      </c>
      <c r="AH32" s="19">
        <f t="shared" si="3"/>
        <v>7.5121873159691863E-2</v>
      </c>
      <c r="AL32" s="19">
        <f t="shared" si="11"/>
        <v>-1.6313286612724624E-2</v>
      </c>
      <c r="AM32" s="19">
        <f t="shared" si="12"/>
        <v>3.122671952015231E-2</v>
      </c>
      <c r="AN32" s="19">
        <f t="shared" si="13"/>
        <v>-1.7240587816827517E-2</v>
      </c>
      <c r="AO32" s="19">
        <f t="shared" si="14"/>
        <v>1.724946129474705E-2</v>
      </c>
      <c r="AP32" s="19">
        <f t="shared" si="15"/>
        <v>-1.8559834217051533E-3</v>
      </c>
      <c r="AQ32" s="19">
        <f t="shared" si="4"/>
        <v>-0.82148978249008375</v>
      </c>
      <c r="AR32" s="19">
        <f t="shared" si="5"/>
        <v>7.1686991725099558</v>
      </c>
      <c r="AS32" s="19">
        <f t="shared" si="6"/>
        <v>0.51908493608111206</v>
      </c>
      <c r="AT32" s="19">
        <f t="shared" si="7"/>
        <v>4.6499198289684664E-2</v>
      </c>
      <c r="AU32" s="19">
        <f t="shared" si="16"/>
        <v>9.1487799300861566E-3</v>
      </c>
      <c r="AW32" s="19">
        <f t="shared" si="8"/>
        <v>0.33670667631703288</v>
      </c>
    </row>
    <row r="33" spans="1:49">
      <c r="A33" s="16">
        <v>1900</v>
      </c>
      <c r="B33" s="19">
        <v>0.20533880900000001</v>
      </c>
      <c r="C33" s="15">
        <v>37923.057963603031</v>
      </c>
      <c r="D33" s="15">
        <v>1735.3009695252128</v>
      </c>
      <c r="G33" s="15">
        <v>1477.9852690493099</v>
      </c>
      <c r="H33" s="15">
        <v>185.08673192126361</v>
      </c>
      <c r="I33" s="15">
        <v>164.32090346180476</v>
      </c>
      <c r="J33" s="15"/>
      <c r="K33" s="15">
        <v>180.9</v>
      </c>
      <c r="L33" s="61">
        <v>137.6</v>
      </c>
      <c r="M33" s="15"/>
      <c r="N33" s="15"/>
      <c r="O33" s="15">
        <v>1.0544890041372983</v>
      </c>
      <c r="P33" s="19">
        <v>1.1714420942972168</v>
      </c>
      <c r="Q33" s="15">
        <v>1.1783615342672464</v>
      </c>
      <c r="R33" s="15">
        <v>0.52655590827224896</v>
      </c>
      <c r="S33" s="15">
        <v>1.7498713184462258</v>
      </c>
      <c r="T33" s="15">
        <v>2.1587504240714122</v>
      </c>
      <c r="U33" s="19">
        <v>16690.296422054449</v>
      </c>
      <c r="V33" s="19">
        <v>2950.1508039692421</v>
      </c>
      <c r="W33" s="19">
        <v>930.0722797205616</v>
      </c>
      <c r="X33" s="19">
        <v>86.674762265567338</v>
      </c>
      <c r="Y33" s="15">
        <v>3.9589041095890409</v>
      </c>
      <c r="Z33" s="15"/>
      <c r="AA33" s="17">
        <v>34.994184562868284</v>
      </c>
      <c r="AB33" s="63" t="str">
        <f t="shared" si="9"/>
        <v/>
      </c>
      <c r="AC33" s="79">
        <f t="shared" si="0"/>
        <v>0.85171696149843912</v>
      </c>
      <c r="AD33" s="62" t="str">
        <f t="shared" si="10"/>
        <v/>
      </c>
      <c r="AE33" s="19">
        <f t="shared" si="1"/>
        <v>0.10665972944849116</v>
      </c>
      <c r="AF33" s="19">
        <f t="shared" si="2"/>
        <v>9.4693028095733614E-2</v>
      </c>
      <c r="AH33" s="19">
        <f t="shared" si="3"/>
        <v>7.9294602156332605E-2</v>
      </c>
      <c r="AL33" s="19">
        <f t="shared" si="11"/>
        <v>1.1487046177887473E-2</v>
      </c>
      <c r="AM33" s="19">
        <f t="shared" si="12"/>
        <v>2.2132497419663152E-2</v>
      </c>
      <c r="AN33" s="19">
        <f t="shared" si="13"/>
        <v>-9.504587523518954E-3</v>
      </c>
      <c r="AO33" s="19">
        <f t="shared" si="14"/>
        <v>8.3595622561168259E-2</v>
      </c>
      <c r="AP33" s="19">
        <f t="shared" si="15"/>
        <v>3.1486285815689616E-2</v>
      </c>
      <c r="AQ33" s="19">
        <f t="shared" si="4"/>
        <v>-0.82073181866081579</v>
      </c>
      <c r="AR33" s="19">
        <f t="shared" si="5"/>
        <v>7.1688797493560408</v>
      </c>
      <c r="AS33" s="19">
        <f t="shared" si="6"/>
        <v>0.53597173980432578</v>
      </c>
      <c r="AT33" s="19">
        <f t="shared" si="7"/>
        <v>4.9947970863683661E-2</v>
      </c>
      <c r="AU33" s="19">
        <f t="shared" si="16"/>
        <v>-9.0308330088097882E-4</v>
      </c>
      <c r="AW33" s="19">
        <f t="shared" si="8"/>
        <v>0.34994184562868286</v>
      </c>
    </row>
    <row r="34" spans="1:49">
      <c r="A34" s="16">
        <v>1901</v>
      </c>
      <c r="B34" s="19">
        <v>0.20533880900000001</v>
      </c>
      <c r="C34" s="15">
        <v>38328.104000000007</v>
      </c>
      <c r="D34" s="15">
        <v>1849.9644571057031</v>
      </c>
      <c r="G34" s="15">
        <v>1514.0997533266295</v>
      </c>
      <c r="H34" s="15">
        <v>189.60104245592859</v>
      </c>
      <c r="I34" s="15">
        <v>182.37814560046465</v>
      </c>
      <c r="J34" s="15"/>
      <c r="K34" s="15">
        <v>202.2</v>
      </c>
      <c r="L34" s="61">
        <v>149.6</v>
      </c>
      <c r="M34" s="15"/>
      <c r="N34" s="15"/>
      <c r="O34" s="15">
        <v>1.0398146042234135</v>
      </c>
      <c r="P34" s="19">
        <v>1.1770571552644891</v>
      </c>
      <c r="Q34" s="15">
        <v>1.1456292694264896</v>
      </c>
      <c r="R34" s="15">
        <v>0.52139359544605057</v>
      </c>
      <c r="S34" s="15">
        <v>1.6724496782068581</v>
      </c>
      <c r="T34" s="15">
        <v>2.0879648181179808</v>
      </c>
      <c r="U34" s="19">
        <v>16671.903472531591</v>
      </c>
      <c r="V34" s="19">
        <v>2949.6009700130817</v>
      </c>
      <c r="W34" s="19">
        <v>929.0490978946865</v>
      </c>
      <c r="X34" s="19">
        <v>86.674762265567352</v>
      </c>
      <c r="Y34" s="15">
        <v>3.7493150684931509</v>
      </c>
      <c r="Z34" s="15"/>
      <c r="AA34" s="17">
        <v>37.941707846204579</v>
      </c>
      <c r="AB34" s="63" t="str">
        <f t="shared" si="9"/>
        <v/>
      </c>
      <c r="AC34" s="79">
        <f t="shared" si="0"/>
        <v>0.81844802342606149</v>
      </c>
      <c r="AD34" s="62" t="str">
        <f t="shared" si="10"/>
        <v/>
      </c>
      <c r="AE34" s="19">
        <f t="shared" si="1"/>
        <v>0.10248901903367497</v>
      </c>
      <c r="AF34" s="19">
        <f t="shared" si="2"/>
        <v>9.8584675451439743E-2</v>
      </c>
      <c r="AH34" s="19">
        <f t="shared" si="3"/>
        <v>8.0866418500845916E-2</v>
      </c>
      <c r="AL34" s="19">
        <f t="shared" si="11"/>
        <v>1.8795699390689365E-2</v>
      </c>
      <c r="AM34" s="19">
        <f t="shared" si="12"/>
        <v>-1.4157015737380671E-2</v>
      </c>
      <c r="AN34" s="19">
        <f t="shared" si="13"/>
        <v>4.1615647863043797E-3</v>
      </c>
      <c r="AO34" s="19">
        <f t="shared" si="14"/>
        <v>-3.1238966887125522E-2</v>
      </c>
      <c r="AP34" s="19">
        <f t="shared" si="15"/>
        <v>-1.9325865374373231E-2</v>
      </c>
      <c r="AQ34" s="19">
        <f t="shared" si="4"/>
        <v>-0.83245853723931218</v>
      </c>
      <c r="AR34" s="19">
        <f t="shared" si="5"/>
        <v>7.1569666385431541</v>
      </c>
      <c r="AS34" s="19">
        <f t="shared" si="6"/>
        <v>0.50219834998786816</v>
      </c>
      <c r="AT34" s="19">
        <f t="shared" si="7"/>
        <v>4.6852122986822842E-2</v>
      </c>
      <c r="AU34" s="19">
        <f t="shared" si="16"/>
        <v>5.3602902325206106E-2</v>
      </c>
      <c r="AW34" s="19">
        <f t="shared" si="8"/>
        <v>0.37941707846204581</v>
      </c>
    </row>
    <row r="35" spans="1:49">
      <c r="A35" s="16">
        <v>1902</v>
      </c>
      <c r="B35" s="19">
        <v>0.20533880900000001</v>
      </c>
      <c r="C35" s="15">
        <v>38696.120000000003</v>
      </c>
      <c r="D35" s="15">
        <v>1805.7242138659865</v>
      </c>
      <c r="G35" s="15">
        <v>1522.2255122890265</v>
      </c>
      <c r="H35" s="15">
        <v>192.30962877672755</v>
      </c>
      <c r="I35" s="15">
        <v>171.5438003172687</v>
      </c>
      <c r="J35" s="15"/>
      <c r="K35" s="15">
        <v>197</v>
      </c>
      <c r="L35" s="61">
        <v>159.19999999999999</v>
      </c>
      <c r="M35" s="15"/>
      <c r="N35" s="15"/>
      <c r="O35" s="15">
        <v>1.0285101155662568</v>
      </c>
      <c r="P35" s="19">
        <v>1.1770270387277155</v>
      </c>
      <c r="Q35" s="15">
        <v>1.1056872546208081</v>
      </c>
      <c r="R35" s="15">
        <v>0.51837110140791365</v>
      </c>
      <c r="S35" s="15">
        <v>1.6125628338343851</v>
      </c>
      <c r="T35" s="15">
        <v>2.064612004062091</v>
      </c>
      <c r="U35" s="19">
        <v>16767.884479363591</v>
      </c>
      <c r="V35" s="19">
        <v>2942.6819452584296</v>
      </c>
      <c r="W35" s="19">
        <v>919.84046146180958</v>
      </c>
      <c r="X35" s="19">
        <v>87.577624372500352</v>
      </c>
      <c r="Y35" s="15">
        <v>3.3287671232876712</v>
      </c>
      <c r="Z35" s="15"/>
      <c r="AA35" s="17">
        <v>39.662248183816573</v>
      </c>
      <c r="AB35" s="63" t="str">
        <f t="shared" si="9"/>
        <v/>
      </c>
      <c r="AC35" s="79">
        <f t="shared" ref="AC35:AC66" si="17">G35/D35</f>
        <v>0.84299999999999997</v>
      </c>
      <c r="AD35" s="62" t="str">
        <f t="shared" si="10"/>
        <v/>
      </c>
      <c r="AE35" s="19">
        <f t="shared" ref="AE35:AE66" si="18">H35/D35</f>
        <v>0.1065</v>
      </c>
      <c r="AF35" s="19">
        <f t="shared" ref="AF35:AF66" si="19">I35/D35</f>
        <v>9.4999999999999987E-2</v>
      </c>
      <c r="AH35" s="19">
        <f t="shared" ref="AH35:AH66" si="20">L35/D35</f>
        <v>8.8164072219621442E-2</v>
      </c>
      <c r="AL35" s="19">
        <f t="shared" si="11"/>
        <v>1.090558014181949E-2</v>
      </c>
      <c r="AM35" s="19">
        <f t="shared" si="12"/>
        <v>-2.4555808036737219E-2</v>
      </c>
      <c r="AN35" s="19">
        <f t="shared" si="13"/>
        <v>5.1173464671565409E-3</v>
      </c>
      <c r="AO35" s="19">
        <f t="shared" si="14"/>
        <v>-2.5533522382755334E-2</v>
      </c>
      <c r="AP35" s="19">
        <f t="shared" si="15"/>
        <v>-3.1633628571637532E-4</v>
      </c>
      <c r="AQ35" s="19">
        <f t="shared" ref="AQ35:AQ66" si="21">LN(U35/C35)</f>
        <v>-0.83627391784762517</v>
      </c>
      <c r="AR35" s="19">
        <f t="shared" ref="AR35:AR66" si="22">LN(U35*V35/C35)</f>
        <v>7.1508027529379534</v>
      </c>
      <c r="AS35" s="19">
        <f t="shared" ref="AS35:AS66" si="23">W35/D35</f>
        <v>0.50940251805809611</v>
      </c>
      <c r="AT35" s="19">
        <f t="shared" ref="AT35:AT66" si="24">X35/D35</f>
        <v>4.8500000000000001E-2</v>
      </c>
      <c r="AU35" s="19">
        <f t="shared" si="16"/>
        <v>4.8424317453475745E-2</v>
      </c>
      <c r="AW35" s="19">
        <f t="shared" ref="AW35:AW66" si="25">AA35/100</f>
        <v>0.39662248183816573</v>
      </c>
    </row>
    <row r="36" spans="1:49">
      <c r="A36" s="16">
        <v>1903</v>
      </c>
      <c r="B36" s="19">
        <v>0.205761317</v>
      </c>
      <c r="C36" s="15">
        <v>39067.813000000002</v>
      </c>
      <c r="D36" s="15">
        <v>1794.8898685827905</v>
      </c>
      <c r="G36" s="15">
        <v>1533.9627196791555</v>
      </c>
      <c r="H36" s="15">
        <v>187.79531824206259</v>
      </c>
      <c r="I36" s="15">
        <v>152.58369607167586</v>
      </c>
      <c r="J36" s="15"/>
      <c r="K36" s="15">
        <v>165</v>
      </c>
      <c r="L36" s="61">
        <v>153.80000000000001</v>
      </c>
      <c r="M36" s="15"/>
      <c r="N36" s="15"/>
      <c r="O36" s="15">
        <v>1.0255184296629043</v>
      </c>
      <c r="P36" s="19">
        <v>1.181175144338855</v>
      </c>
      <c r="Q36" s="15">
        <v>1.0893297739003878</v>
      </c>
      <c r="R36" s="15">
        <v>0.5203973596374859</v>
      </c>
      <c r="S36" s="15">
        <v>1.6145852788600972</v>
      </c>
      <c r="T36" s="15">
        <v>2.0955881745140972</v>
      </c>
      <c r="U36" s="19">
        <v>16838.586876639729</v>
      </c>
      <c r="V36" s="19">
        <v>2943.6925394606087</v>
      </c>
      <c r="W36" s="19">
        <v>929.04909789468627</v>
      </c>
      <c r="X36" s="19">
        <v>88.480486479433324</v>
      </c>
      <c r="Y36" s="15">
        <v>3.7506849315068491</v>
      </c>
      <c r="Z36" s="15"/>
      <c r="AA36" s="17">
        <v>40.380251626636287</v>
      </c>
      <c r="AB36" s="63" t="str">
        <f t="shared" si="9"/>
        <v/>
      </c>
      <c r="AC36" s="79">
        <f t="shared" si="17"/>
        <v>0.8546277665995976</v>
      </c>
      <c r="AD36" s="62" t="str">
        <f t="shared" si="10"/>
        <v/>
      </c>
      <c r="AE36" s="19">
        <f t="shared" si="18"/>
        <v>0.10462776659959759</v>
      </c>
      <c r="AF36" s="19">
        <f t="shared" si="19"/>
        <v>8.501006036217304E-2</v>
      </c>
      <c r="AH36" s="19">
        <f t="shared" si="20"/>
        <v>8.5687708584280681E-2</v>
      </c>
      <c r="AL36" s="19">
        <f t="shared" ref="AL36:AL67" si="26">LN((P36/P35)/($O36/$O35))</f>
        <v>6.4310229134262051E-3</v>
      </c>
      <c r="AM36" s="19">
        <f t="shared" ref="AM36:AM67" si="27">LN((Q36/Q35)/($O36/$O35))</f>
        <v>-1.1991475168518907E-2</v>
      </c>
      <c r="AN36" s="19">
        <f t="shared" ref="AN36:AN67" si="28">LN((R36/R35)/($O36/$O35))</f>
        <v>6.8142707274183737E-3</v>
      </c>
      <c r="AO36" s="19">
        <f t="shared" ref="AO36:AO67" si="29">LN((S36/S35)/($O36/$O35))</f>
        <v>4.1663903370989233E-3</v>
      </c>
      <c r="AP36" s="19">
        <f t="shared" ref="AP36:AP67" si="30">LN((T36/T35)/($O36/$O35))</f>
        <v>1.7804943827582128E-2</v>
      </c>
      <c r="AQ36" s="19">
        <f t="shared" si="21"/>
        <v>-0.84162584044342414</v>
      </c>
      <c r="AR36" s="19">
        <f t="shared" si="22"/>
        <v>7.1457941976269685</v>
      </c>
      <c r="AS36" s="19">
        <f t="shared" si="23"/>
        <v>0.51760785670278753</v>
      </c>
      <c r="AT36" s="19">
        <f t="shared" si="24"/>
        <v>4.9295774647887314E-2</v>
      </c>
      <c r="AU36" s="19">
        <f t="shared" ref="AU36:AU67" si="31">Y35/100-LN(O36/O35)</f>
        <v>3.6200666795482263E-2</v>
      </c>
      <c r="AW36" s="19">
        <f t="shared" si="25"/>
        <v>0.40380251626636288</v>
      </c>
    </row>
    <row r="37" spans="1:49">
      <c r="A37" s="16">
        <v>1904</v>
      </c>
      <c r="B37" s="19">
        <v>0.20533880900000001</v>
      </c>
      <c r="C37" s="15">
        <v>39444.285000000003</v>
      </c>
      <c r="D37" s="15">
        <v>1830.1014907531771</v>
      </c>
      <c r="G37" s="15">
        <v>1552.0199618178153</v>
      </c>
      <c r="H37" s="15">
        <v>183.28100770739761</v>
      </c>
      <c r="I37" s="15">
        <v>147.16652343007789</v>
      </c>
      <c r="J37" s="15"/>
      <c r="K37" s="15">
        <v>151</v>
      </c>
      <c r="L37" s="61">
        <v>152.69999999999999</v>
      </c>
      <c r="M37" s="15"/>
      <c r="N37" s="15"/>
      <c r="O37" s="15">
        <v>1.0146043772550446</v>
      </c>
      <c r="P37" s="19">
        <v>1.1782966413674163</v>
      </c>
      <c r="Q37" s="15">
        <v>1.0726788854540403</v>
      </c>
      <c r="R37" s="15">
        <v>0.52017341241440374</v>
      </c>
      <c r="S37" s="15">
        <v>1.6305325694690034</v>
      </c>
      <c r="T37" s="15">
        <v>2.1025695657880599</v>
      </c>
      <c r="U37" s="19">
        <v>16756.71453294321</v>
      </c>
      <c r="V37" s="19">
        <v>2944.5728324830707</v>
      </c>
      <c r="W37" s="19">
        <v>913.70137050655842</v>
      </c>
      <c r="X37" s="19">
        <v>90.28621069329931</v>
      </c>
      <c r="Y37" s="15">
        <v>3.2937158469945356</v>
      </c>
      <c r="Z37" s="15"/>
      <c r="AA37" s="17">
        <v>40.354329992541068</v>
      </c>
      <c r="AB37" s="63" t="str">
        <f t="shared" si="9"/>
        <v/>
      </c>
      <c r="AC37" s="79">
        <f t="shared" si="17"/>
        <v>0.84805130735076473</v>
      </c>
      <c r="AD37" s="62" t="str">
        <f t="shared" si="10"/>
        <v/>
      </c>
      <c r="AE37" s="19">
        <f t="shared" si="18"/>
        <v>0.10014800197335964</v>
      </c>
      <c r="AF37" s="19">
        <f t="shared" si="19"/>
        <v>8.0414405525407004E-2</v>
      </c>
      <c r="AH37" s="19">
        <f t="shared" si="20"/>
        <v>8.3437995527317121E-2</v>
      </c>
      <c r="AL37" s="19">
        <f t="shared" si="26"/>
        <v>8.2595527351047322E-3</v>
      </c>
      <c r="AM37" s="19">
        <f t="shared" si="27"/>
        <v>-4.7039605619127005E-3</v>
      </c>
      <c r="AN37" s="19">
        <f t="shared" si="28"/>
        <v>1.0269077839084992E-2</v>
      </c>
      <c r="AO37" s="19">
        <f t="shared" si="29"/>
        <v>2.0528070120936496E-2</v>
      </c>
      <c r="AP37" s="19">
        <f t="shared" si="30"/>
        <v>1.4025443318362694E-2</v>
      </c>
      <c r="AQ37" s="19">
        <f t="shared" si="21"/>
        <v>-0.85609012429399522</v>
      </c>
      <c r="AR37" s="19">
        <f t="shared" si="22"/>
        <v>7.1316289128783108</v>
      </c>
      <c r="AS37" s="19">
        <f t="shared" si="23"/>
        <v>0.49926267757452358</v>
      </c>
      <c r="AT37" s="19">
        <f t="shared" si="24"/>
        <v>4.9333991119881598E-2</v>
      </c>
      <c r="AU37" s="19">
        <f t="shared" si="31"/>
        <v>4.820635866838513E-2</v>
      </c>
      <c r="AW37" s="19">
        <f t="shared" si="25"/>
        <v>0.40354329992541066</v>
      </c>
    </row>
    <row r="38" spans="1:49">
      <c r="A38" s="16">
        <v>1905</v>
      </c>
      <c r="B38" s="19">
        <v>0.20533880900000001</v>
      </c>
      <c r="C38" s="15">
        <v>39823.436000000002</v>
      </c>
      <c r="D38" s="15">
        <v>1885.1760792760897</v>
      </c>
      <c r="G38" s="15">
        <v>1567.3686176356762</v>
      </c>
      <c r="H38" s="15">
        <v>178.76669717273265</v>
      </c>
      <c r="I38" s="15">
        <v>147.16652343007789</v>
      </c>
      <c r="J38" s="15"/>
      <c r="K38" s="15">
        <v>147.6</v>
      </c>
      <c r="L38" s="61">
        <v>153.69999999999999</v>
      </c>
      <c r="M38" s="15"/>
      <c r="N38" s="15"/>
      <c r="O38" s="15">
        <v>1.0187328868266257</v>
      </c>
      <c r="P38" s="19">
        <v>1.1830270364746756</v>
      </c>
      <c r="Q38" s="15">
        <v>1.0605253808405217</v>
      </c>
      <c r="R38" s="15">
        <v>0.5233452015144916</v>
      </c>
      <c r="S38" s="15">
        <v>1.6292785892463837</v>
      </c>
      <c r="T38" s="15">
        <v>2.1083491461780741</v>
      </c>
      <c r="U38" s="19">
        <v>16982.540807857564</v>
      </c>
      <c r="V38" s="19">
        <v>2944.1062344815355</v>
      </c>
      <c r="W38" s="19">
        <v>934.16500702406256</v>
      </c>
      <c r="X38" s="19">
        <v>92.994797014098296</v>
      </c>
      <c r="Y38" s="15">
        <v>3.010958904109589</v>
      </c>
      <c r="Z38" s="15"/>
      <c r="AA38" s="17">
        <v>38.772761107488122</v>
      </c>
      <c r="AB38" s="63" t="str">
        <f t="shared" si="9"/>
        <v/>
      </c>
      <c r="AC38" s="79">
        <f t="shared" si="17"/>
        <v>0.83141762452107282</v>
      </c>
      <c r="AD38" s="62" t="str">
        <f t="shared" si="10"/>
        <v/>
      </c>
      <c r="AE38" s="19">
        <f t="shared" si="18"/>
        <v>9.4827586206896561E-2</v>
      </c>
      <c r="AF38" s="19">
        <f t="shared" si="19"/>
        <v>7.8065134099616865E-2</v>
      </c>
      <c r="AH38" s="19">
        <f t="shared" si="20"/>
        <v>8.1530845680484659E-2</v>
      </c>
      <c r="AL38" s="19">
        <f t="shared" si="26"/>
        <v>-5.4259246766619864E-5</v>
      </c>
      <c r="AM38" s="19">
        <f t="shared" si="27"/>
        <v>-1.5455550056449319E-2</v>
      </c>
      <c r="AN38" s="19">
        <f t="shared" si="28"/>
        <v>2.0182192594277266E-3</v>
      </c>
      <c r="AO38" s="19">
        <f t="shared" si="29"/>
        <v>-4.830184441319268E-3</v>
      </c>
      <c r="AP38" s="19">
        <f t="shared" si="30"/>
        <v>-1.3157802299377276E-3</v>
      </c>
      <c r="AQ38" s="19">
        <f t="shared" si="21"/>
        <v>-0.85226977819451444</v>
      </c>
      <c r="AR38" s="19">
        <f t="shared" si="22"/>
        <v>7.1352907860852453</v>
      </c>
      <c r="AS38" s="19">
        <f t="shared" si="23"/>
        <v>0.49553196504741526</v>
      </c>
      <c r="AT38" s="19">
        <f t="shared" si="24"/>
        <v>4.9329501915708812E-2</v>
      </c>
      <c r="AU38" s="19">
        <f t="shared" si="31"/>
        <v>2.887633165299083E-2</v>
      </c>
      <c r="AW38" s="19">
        <f t="shared" si="25"/>
        <v>0.38772761107488124</v>
      </c>
    </row>
    <row r="39" spans="1:49">
      <c r="A39" s="16">
        <v>1906</v>
      </c>
      <c r="B39" s="19">
        <v>0.20618556699999999</v>
      </c>
      <c r="C39" s="15">
        <v>40206.466</v>
      </c>
      <c r="D39" s="15">
        <v>1905.0390456286157</v>
      </c>
      <c r="G39" s="15">
        <v>1594.454480843666</v>
      </c>
      <c r="H39" s="15">
        <v>173.34952453113468</v>
      </c>
      <c r="I39" s="15">
        <v>147.16652343007792</v>
      </c>
      <c r="J39" s="15"/>
      <c r="K39" s="15">
        <v>144.5</v>
      </c>
      <c r="L39" s="61">
        <v>154.69999999999999</v>
      </c>
      <c r="M39" s="15"/>
      <c r="N39" s="15"/>
      <c r="O39" s="15">
        <v>1.0339769171772673</v>
      </c>
      <c r="P39" s="19">
        <v>1.1828283239158857</v>
      </c>
      <c r="Q39" s="15">
        <v>1.092973017291359</v>
      </c>
      <c r="R39" s="15">
        <v>0.52980625338504084</v>
      </c>
      <c r="S39" s="15">
        <v>1.7175394549878289</v>
      </c>
      <c r="T39" s="15">
        <v>2.1997068693218669</v>
      </c>
      <c r="U39" s="19">
        <v>17367.325077470992</v>
      </c>
      <c r="V39" s="19">
        <v>2943.2237298733226</v>
      </c>
      <c r="W39" s="19">
        <v>974.0690982331954</v>
      </c>
      <c r="X39" s="19">
        <v>98.411969655696254</v>
      </c>
      <c r="Y39" s="15">
        <v>4.2739726027397262</v>
      </c>
      <c r="Z39" s="15"/>
      <c r="AA39" s="17">
        <v>36.906866574396297</v>
      </c>
      <c r="AB39" s="63" t="str">
        <f t="shared" si="9"/>
        <v/>
      </c>
      <c r="AC39" s="79">
        <f t="shared" si="17"/>
        <v>0.83696682464454975</v>
      </c>
      <c r="AD39" s="62" t="str">
        <f t="shared" si="10"/>
        <v/>
      </c>
      <c r="AE39" s="19">
        <f t="shared" si="18"/>
        <v>9.0995260663507105E-2</v>
      </c>
      <c r="AF39" s="19">
        <f t="shared" si="19"/>
        <v>7.7251184834123229E-2</v>
      </c>
      <c r="AH39" s="19">
        <f t="shared" si="20"/>
        <v>8.1205684657740348E-2</v>
      </c>
      <c r="AL39" s="19">
        <f t="shared" si="26"/>
        <v>-1.5020848491261602E-2</v>
      </c>
      <c r="AM39" s="19">
        <f t="shared" si="27"/>
        <v>1.5284229621120252E-2</v>
      </c>
      <c r="AN39" s="19">
        <f t="shared" si="28"/>
        <v>-2.582772207304612E-3</v>
      </c>
      <c r="AO39" s="19">
        <f t="shared" si="29"/>
        <v>3.7902518822469942E-2</v>
      </c>
      <c r="AP39" s="19">
        <f t="shared" si="30"/>
        <v>2.7565999389557037E-2</v>
      </c>
      <c r="AQ39" s="19">
        <f t="shared" si="21"/>
        <v>-0.83943725675888481</v>
      </c>
      <c r="AR39" s="19">
        <f t="shared" si="22"/>
        <v>7.1478235096090312</v>
      </c>
      <c r="AS39" s="19">
        <f t="shared" si="23"/>
        <v>0.51131188122801796</v>
      </c>
      <c r="AT39" s="19">
        <f t="shared" si="24"/>
        <v>5.1658767772511847E-2</v>
      </c>
      <c r="AU39" s="19">
        <f t="shared" si="31"/>
        <v>1.5256724241977132E-2</v>
      </c>
      <c r="AW39" s="19">
        <f t="shared" si="25"/>
        <v>0.36906866574396296</v>
      </c>
    </row>
    <row r="40" spans="1:49">
      <c r="A40" s="16">
        <v>1907</v>
      </c>
      <c r="B40" s="19">
        <v>0.205761317</v>
      </c>
      <c r="C40" s="15">
        <v>40593.378000000004</v>
      </c>
      <c r="D40" s="15">
        <v>1942.9592541198015</v>
      </c>
      <c r="G40" s="15">
        <v>1635.0832756556508</v>
      </c>
      <c r="H40" s="15">
        <v>158.90373082020682</v>
      </c>
      <c r="I40" s="15">
        <v>147.16652343007789</v>
      </c>
      <c r="J40" s="15"/>
      <c r="K40" s="15">
        <v>143.5</v>
      </c>
      <c r="L40" s="61">
        <v>156.1</v>
      </c>
      <c r="M40" s="15"/>
      <c r="N40" s="15"/>
      <c r="O40" s="15">
        <v>1.0459070550601237</v>
      </c>
      <c r="P40" s="19">
        <v>1.1972243977270081</v>
      </c>
      <c r="Q40" s="15">
        <v>1.1210358380055965</v>
      </c>
      <c r="R40" s="15">
        <v>0.53980259778853212</v>
      </c>
      <c r="S40" s="15">
        <v>1.803249195156998</v>
      </c>
      <c r="T40" s="15">
        <v>2.299941999958667</v>
      </c>
      <c r="U40" s="19">
        <v>17661.115415592471</v>
      </c>
      <c r="V40" s="19">
        <v>2942.1824010511586</v>
      </c>
      <c r="W40" s="19">
        <v>1031.367280482207</v>
      </c>
      <c r="X40" s="19">
        <v>103.82914229729423</v>
      </c>
      <c r="Y40" s="15">
        <v>4.9273972602739722</v>
      </c>
      <c r="Z40" s="15"/>
      <c r="AA40" s="17">
        <v>34.923026053208929</v>
      </c>
      <c r="AB40" s="63" t="str">
        <f t="shared" si="9"/>
        <v/>
      </c>
      <c r="AC40" s="79">
        <f t="shared" si="17"/>
        <v>0.84154275092936803</v>
      </c>
      <c r="AD40" s="62" t="str">
        <f t="shared" si="10"/>
        <v/>
      </c>
      <c r="AE40" s="19">
        <f t="shared" si="18"/>
        <v>8.1784386617100371E-2</v>
      </c>
      <c r="AF40" s="19">
        <f t="shared" si="19"/>
        <v>7.5743494423791816E-2</v>
      </c>
      <c r="AH40" s="19">
        <f t="shared" si="20"/>
        <v>8.034136571264143E-2</v>
      </c>
      <c r="AL40" s="19">
        <f t="shared" si="26"/>
        <v>6.2536839748473984E-4</v>
      </c>
      <c r="AM40" s="19">
        <f t="shared" si="27"/>
        <v>1.387953902181545E-2</v>
      </c>
      <c r="AN40" s="19">
        <f t="shared" si="28"/>
        <v>7.2200808365536218E-3</v>
      </c>
      <c r="AO40" s="19">
        <f t="shared" si="29"/>
        <v>3.7225376709874136E-2</v>
      </c>
      <c r="AP40" s="19">
        <f t="shared" si="30"/>
        <v>3.3087742762728328E-2</v>
      </c>
      <c r="AQ40" s="19">
        <f t="shared" si="21"/>
        <v>-0.83223959610950282</v>
      </c>
      <c r="AR40" s="19">
        <f t="shared" si="22"/>
        <v>7.1546673021276961</v>
      </c>
      <c r="AS40" s="19">
        <f t="shared" si="23"/>
        <v>0.53082290752897776</v>
      </c>
      <c r="AT40" s="19">
        <f t="shared" si="24"/>
        <v>5.3438661710037173E-2</v>
      </c>
      <c r="AU40" s="19">
        <f t="shared" si="31"/>
        <v>3.1267673851798405E-2</v>
      </c>
      <c r="AW40" s="19">
        <f t="shared" si="25"/>
        <v>0.34923026053208928</v>
      </c>
    </row>
    <row r="41" spans="1:49">
      <c r="A41" s="16">
        <v>1908</v>
      </c>
      <c r="B41" s="19">
        <v>0.20533880900000001</v>
      </c>
      <c r="C41" s="15">
        <v>40984.171000000002</v>
      </c>
      <c r="D41" s="15">
        <v>1920.3877014464765</v>
      </c>
      <c r="G41" s="15">
        <v>1636.8889998695167</v>
      </c>
      <c r="H41" s="15">
        <v>130.91500550528403</v>
      </c>
      <c r="I41" s="15">
        <v>150.77797185780986</v>
      </c>
      <c r="J41" s="15"/>
      <c r="K41" s="15">
        <v>144.5</v>
      </c>
      <c r="L41" s="61">
        <v>152.80000000000001</v>
      </c>
      <c r="M41" s="15"/>
      <c r="N41" s="15"/>
      <c r="O41" s="15">
        <v>1.0371364516939527</v>
      </c>
      <c r="P41" s="19">
        <v>1.202618639275681</v>
      </c>
      <c r="Q41" s="15">
        <v>1.0952719389022481</v>
      </c>
      <c r="R41" s="15">
        <v>0.5394775256531632</v>
      </c>
      <c r="S41" s="15">
        <v>1.7311980710901838</v>
      </c>
      <c r="T41" s="15">
        <v>2.2121468179596331</v>
      </c>
      <c r="U41" s="19">
        <v>17316.5595704978</v>
      </c>
      <c r="V41" s="19">
        <v>2934.0983343651883</v>
      </c>
      <c r="W41" s="19">
        <v>997.6022802283253</v>
      </c>
      <c r="X41" s="19">
        <v>102.92628019036123</v>
      </c>
      <c r="Y41" s="15">
        <v>3</v>
      </c>
      <c r="Z41" s="15"/>
      <c r="AA41" s="17">
        <v>36.026038143663392</v>
      </c>
      <c r="AB41" s="63" t="str">
        <f t="shared" si="9"/>
        <v/>
      </c>
      <c r="AC41" s="79">
        <f t="shared" si="17"/>
        <v>0.85237423601316409</v>
      </c>
      <c r="AD41" s="62" t="str">
        <f t="shared" si="10"/>
        <v/>
      </c>
      <c r="AE41" s="19">
        <f t="shared" si="18"/>
        <v>6.8171133051245891E-2</v>
      </c>
      <c r="AF41" s="19">
        <f t="shared" si="19"/>
        <v>7.8514339445228024E-2</v>
      </c>
      <c r="AH41" s="19">
        <f t="shared" si="20"/>
        <v>7.9567266487338903E-2</v>
      </c>
      <c r="AL41" s="19">
        <f t="shared" si="26"/>
        <v>1.2916503362470185E-2</v>
      </c>
      <c r="AM41" s="19">
        <f t="shared" si="27"/>
        <v>-1.4829434298878142E-2</v>
      </c>
      <c r="AN41" s="19">
        <f t="shared" si="28"/>
        <v>7.8186135133733979E-3</v>
      </c>
      <c r="AO41" s="19">
        <f t="shared" si="29"/>
        <v>-3.2355450117014274E-2</v>
      </c>
      <c r="AP41" s="19">
        <f t="shared" si="30"/>
        <v>-3.0499449861008807E-2</v>
      </c>
      <c r="AQ41" s="19">
        <f t="shared" si="21"/>
        <v>-0.86152267470197064</v>
      </c>
      <c r="AR41" s="19">
        <f t="shared" si="22"/>
        <v>7.1226327989012166</v>
      </c>
      <c r="AS41" s="19">
        <f t="shared" si="23"/>
        <v>0.51947962355565502</v>
      </c>
      <c r="AT41" s="19">
        <f t="shared" si="24"/>
        <v>5.3596614950634697E-2</v>
      </c>
      <c r="AU41" s="19">
        <f t="shared" si="31"/>
        <v>5.76949730926513E-2</v>
      </c>
      <c r="AW41" s="19">
        <f t="shared" si="25"/>
        <v>0.36026038143663391</v>
      </c>
    </row>
    <row r="42" spans="1:49">
      <c r="A42" s="16">
        <v>1909</v>
      </c>
      <c r="B42" s="19">
        <v>0.20533880900000001</v>
      </c>
      <c r="C42" s="15">
        <v>41379.848000000005</v>
      </c>
      <c r="D42" s="15">
        <v>1951.9878751891313</v>
      </c>
      <c r="G42" s="15">
        <v>1653.1405177943104</v>
      </c>
      <c r="H42" s="15">
        <v>139.04076446768093</v>
      </c>
      <c r="I42" s="15">
        <v>156.1951444994078</v>
      </c>
      <c r="J42" s="15"/>
      <c r="K42" s="15">
        <v>153.9</v>
      </c>
      <c r="L42" s="61">
        <v>136.69999999999999</v>
      </c>
      <c r="M42" s="15"/>
      <c r="N42" s="15"/>
      <c r="O42" s="15">
        <v>1.0347674587493831</v>
      </c>
      <c r="P42" s="19">
        <v>1.2090814400553569</v>
      </c>
      <c r="Q42" s="15">
        <v>1.0866327920787777</v>
      </c>
      <c r="R42" s="15">
        <v>0.53584807135940649</v>
      </c>
      <c r="S42" s="15">
        <v>1.6872467457983598</v>
      </c>
      <c r="T42" s="15">
        <v>2.2371940052611188</v>
      </c>
      <c r="U42" s="19">
        <v>17393.293494609527</v>
      </c>
      <c r="V42" s="19">
        <v>2928.8076714293552</v>
      </c>
      <c r="W42" s="19">
        <v>1009.8804621388277</v>
      </c>
      <c r="X42" s="19">
        <v>104.7320044042272</v>
      </c>
      <c r="Y42" s="15">
        <v>3.1054794520547944</v>
      </c>
      <c r="Z42" s="15"/>
      <c r="AA42" s="17">
        <v>35.551007892468093</v>
      </c>
      <c r="AB42" s="63" t="str">
        <f t="shared" si="9"/>
        <v/>
      </c>
      <c r="AC42" s="79">
        <f t="shared" si="17"/>
        <v>0.84690101757631819</v>
      </c>
      <c r="AD42" s="62" t="str">
        <f t="shared" si="10"/>
        <v/>
      </c>
      <c r="AE42" s="19">
        <f t="shared" si="18"/>
        <v>7.1230342275670669E-2</v>
      </c>
      <c r="AF42" s="19">
        <f t="shared" si="19"/>
        <v>8.0018501387604066E-2</v>
      </c>
      <c r="AH42" s="19">
        <f t="shared" si="20"/>
        <v>7.0031172702215122E-2</v>
      </c>
      <c r="AL42" s="19">
        <f t="shared" si="26"/>
        <v>7.6463319869717059E-3</v>
      </c>
      <c r="AM42" s="19">
        <f t="shared" si="27"/>
        <v>-5.6321654012321358E-3</v>
      </c>
      <c r="AN42" s="19">
        <f t="shared" si="28"/>
        <v>-4.463674389544192E-3</v>
      </c>
      <c r="AO42" s="19">
        <f t="shared" si="29"/>
        <v>-2.3428859754560653E-2</v>
      </c>
      <c r="AP42" s="19">
        <f t="shared" si="30"/>
        <v>1.354572930551287E-2</v>
      </c>
      <c r="AQ42" s="19">
        <f t="shared" si="21"/>
        <v>-0.86670929846008748</v>
      </c>
      <c r="AR42" s="19">
        <f t="shared" si="22"/>
        <v>7.1156413826505371</v>
      </c>
      <c r="AS42" s="19">
        <f t="shared" si="23"/>
        <v>0.51736000770034429</v>
      </c>
      <c r="AT42" s="19">
        <f t="shared" si="24"/>
        <v>5.3654024051803882E-2</v>
      </c>
      <c r="AU42" s="19">
        <f t="shared" si="31"/>
        <v>3.2286779772931339E-2</v>
      </c>
      <c r="AW42" s="19">
        <f t="shared" si="25"/>
        <v>0.35551007892468095</v>
      </c>
    </row>
    <row r="43" spans="1:49">
      <c r="A43" s="16">
        <v>1910</v>
      </c>
      <c r="B43" s="19">
        <v>0.205761317</v>
      </c>
      <c r="C43" s="15">
        <v>41767.133878833956</v>
      </c>
      <c r="D43" s="15">
        <v>2000.742428963513</v>
      </c>
      <c r="G43" s="15">
        <v>1694.6721747132285</v>
      </c>
      <c r="H43" s="15">
        <v>142.65221289541293</v>
      </c>
      <c r="I43" s="15">
        <v>164.32090346180476</v>
      </c>
      <c r="J43" s="15"/>
      <c r="K43" s="15">
        <v>165.2</v>
      </c>
      <c r="L43" s="61">
        <v>185.9</v>
      </c>
      <c r="M43" s="15"/>
      <c r="N43" s="15"/>
      <c r="O43" s="15">
        <v>1.0491773690354913</v>
      </c>
      <c r="P43" s="19">
        <v>1.2195212484724762</v>
      </c>
      <c r="Q43" s="15">
        <v>1.1016634462380168</v>
      </c>
      <c r="R43" s="15">
        <v>0.54450667787243956</v>
      </c>
      <c r="S43" s="15">
        <v>1.7638469578612714</v>
      </c>
      <c r="T43" s="15">
        <v>2.3629005363711371</v>
      </c>
      <c r="U43" s="19">
        <v>17866.974143118478</v>
      </c>
      <c r="V43" s="19">
        <v>2925.6800246426824</v>
      </c>
      <c r="W43" s="19">
        <v>1050.8077351738361</v>
      </c>
      <c r="X43" s="19">
        <v>108.34345283195918</v>
      </c>
      <c r="Y43" s="15">
        <v>3.7232876712328768</v>
      </c>
      <c r="Z43" s="15"/>
      <c r="AA43" s="17">
        <v>33.295133575655484</v>
      </c>
      <c r="AB43" s="63" t="str">
        <f t="shared" si="9"/>
        <v/>
      </c>
      <c r="AC43" s="79">
        <f t="shared" si="17"/>
        <v>0.84702166064981954</v>
      </c>
      <c r="AD43" s="62" t="str">
        <f t="shared" si="10"/>
        <v/>
      </c>
      <c r="AE43" s="19">
        <f t="shared" si="18"/>
        <v>7.1299638989169675E-2</v>
      </c>
      <c r="AF43" s="19">
        <f t="shared" si="19"/>
        <v>8.2129963898916969E-2</v>
      </c>
      <c r="AH43" s="19">
        <f t="shared" si="20"/>
        <v>9.291550841769558E-2</v>
      </c>
      <c r="AL43" s="19">
        <f t="shared" si="26"/>
        <v>-5.2322435294057095E-3</v>
      </c>
      <c r="AM43" s="19">
        <f t="shared" si="27"/>
        <v>-9.2147000591887485E-5</v>
      </c>
      <c r="AN43" s="19">
        <f t="shared" si="28"/>
        <v>2.1998594835152792E-3</v>
      </c>
      <c r="AO43" s="19">
        <f t="shared" si="29"/>
        <v>3.0569464193200654E-2</v>
      </c>
      <c r="AP43" s="19">
        <f t="shared" si="30"/>
        <v>4.0837825723191092E-2</v>
      </c>
      <c r="AQ43" s="19">
        <f t="shared" si="21"/>
        <v>-0.84915577065290959</v>
      </c>
      <c r="AR43" s="19">
        <f t="shared" si="22"/>
        <v>7.1321264490494469</v>
      </c>
      <c r="AS43" s="19">
        <f t="shared" si="23"/>
        <v>0.52520890243638629</v>
      </c>
      <c r="AT43" s="19">
        <f t="shared" si="24"/>
        <v>5.4151624548736461E-2</v>
      </c>
      <c r="AU43" s="19">
        <f t="shared" si="31"/>
        <v>1.7225119412936769E-2</v>
      </c>
      <c r="AW43" s="19">
        <f t="shared" si="25"/>
        <v>0.33295133575655483</v>
      </c>
    </row>
    <row r="44" spans="1:49">
      <c r="A44" s="16">
        <v>1911</v>
      </c>
      <c r="B44" s="19">
        <v>0.205761317</v>
      </c>
      <c r="C44" s="15">
        <v>42132.489989737951</v>
      </c>
      <c r="D44" s="15">
        <v>2103.6687091538743</v>
      </c>
      <c r="G44" s="15">
        <v>1747.9410390222749</v>
      </c>
      <c r="H44" s="15">
        <v>147.16652343007789</v>
      </c>
      <c r="I44" s="15">
        <v>169.73807610340273</v>
      </c>
      <c r="J44" s="15"/>
      <c r="K44" s="15">
        <v>172.6</v>
      </c>
      <c r="L44" s="61">
        <v>189.8</v>
      </c>
      <c r="M44" s="15"/>
      <c r="N44" s="15"/>
      <c r="O44" s="15">
        <v>1.0550983294001353</v>
      </c>
      <c r="P44" s="19">
        <v>1.2212772722452401</v>
      </c>
      <c r="Q44" s="15">
        <v>1.1167030818927968</v>
      </c>
      <c r="R44" s="15">
        <v>0.54691994892366214</v>
      </c>
      <c r="S44" s="15">
        <v>1.779049827822704</v>
      </c>
      <c r="T44" s="15">
        <v>2.3033396269297772</v>
      </c>
      <c r="U44" s="19">
        <v>18223.974002745861</v>
      </c>
      <c r="V44" s="19">
        <v>2925.5786292419725</v>
      </c>
      <c r="W44" s="19">
        <v>1089.6886445570938</v>
      </c>
      <c r="X44" s="19">
        <v>112.85776336662416</v>
      </c>
      <c r="Y44" s="15">
        <v>3.4684931506849317</v>
      </c>
      <c r="Z44" s="15"/>
      <c r="AA44" s="17">
        <v>31.232987851257899</v>
      </c>
      <c r="AB44" s="63" t="str">
        <f t="shared" si="9"/>
        <v/>
      </c>
      <c r="AC44" s="79">
        <f t="shared" si="17"/>
        <v>0.83090128755364812</v>
      </c>
      <c r="AD44" s="62" t="str">
        <f t="shared" si="10"/>
        <v/>
      </c>
      <c r="AE44" s="19">
        <f t="shared" si="18"/>
        <v>6.9957081545064373E-2</v>
      </c>
      <c r="AF44" s="19">
        <f t="shared" si="19"/>
        <v>8.0686695278969961E-2</v>
      </c>
      <c r="AH44" s="19">
        <f t="shared" si="20"/>
        <v>9.0223331826968275E-2</v>
      </c>
      <c r="AL44" s="19">
        <f t="shared" si="26"/>
        <v>-4.1886736627944655E-3</v>
      </c>
      <c r="AM44" s="19">
        <f t="shared" si="27"/>
        <v>7.9318391259963691E-3</v>
      </c>
      <c r="AN44" s="19">
        <f t="shared" si="28"/>
        <v>-1.205327237939793E-3</v>
      </c>
      <c r="AO44" s="19">
        <f t="shared" si="29"/>
        <v>2.9546551833827218E-3</v>
      </c>
      <c r="AP44" s="19">
        <f t="shared" si="30"/>
        <v>-3.1157390489712E-2</v>
      </c>
      <c r="AQ44" s="19">
        <f t="shared" si="21"/>
        <v>-0.8380811966135745</v>
      </c>
      <c r="AR44" s="19">
        <f t="shared" si="22"/>
        <v>7.1431663654512656</v>
      </c>
      <c r="AS44" s="19">
        <f t="shared" si="23"/>
        <v>0.51799441604822949</v>
      </c>
      <c r="AT44" s="19">
        <f t="shared" si="24"/>
        <v>5.3648068669527899E-2</v>
      </c>
      <c r="AU44" s="19">
        <f t="shared" si="31"/>
        <v>3.1605309948909178E-2</v>
      </c>
      <c r="AW44" s="19">
        <f t="shared" si="25"/>
        <v>0.31232987851257898</v>
      </c>
    </row>
    <row r="45" spans="1:49">
      <c r="A45" s="16">
        <v>1912</v>
      </c>
      <c r="B45" s="19">
        <v>0.20533880900000001</v>
      </c>
      <c r="C45" s="15">
        <v>42340.816603941312</v>
      </c>
      <c r="D45" s="15">
        <v>2147.006090286658</v>
      </c>
      <c r="G45" s="15">
        <v>1811.1413865075847</v>
      </c>
      <c r="H45" s="15">
        <v>154.38942028554186</v>
      </c>
      <c r="I45" s="15">
        <v>176.96097295886668</v>
      </c>
      <c r="J45" s="15"/>
      <c r="K45" s="15">
        <v>181.5</v>
      </c>
      <c r="L45" s="61">
        <v>187.9</v>
      </c>
      <c r="M45" s="15"/>
      <c r="N45" s="15"/>
      <c r="O45" s="15">
        <v>1.0812999520554281</v>
      </c>
      <c r="P45" s="19">
        <v>1.2573102413912338</v>
      </c>
      <c r="Q45" s="15">
        <v>1.171510595114529</v>
      </c>
      <c r="R45" s="15">
        <v>0.56089651098565674</v>
      </c>
      <c r="S45" s="15">
        <v>1.8109498777317334</v>
      </c>
      <c r="T45" s="15">
        <v>2.3449213089539471</v>
      </c>
      <c r="U45" s="19">
        <v>18523.002127659016</v>
      </c>
      <c r="V45" s="19">
        <v>2909.5032060643052</v>
      </c>
      <c r="W45" s="19">
        <v>1139.8245540249789</v>
      </c>
      <c r="X45" s="19">
        <v>120.9835223290211</v>
      </c>
      <c r="Y45" s="15">
        <v>3.7773224043715845</v>
      </c>
      <c r="Z45" s="15"/>
      <c r="AA45" s="17">
        <v>29.626300352455178</v>
      </c>
      <c r="AB45" s="63" t="str">
        <f t="shared" si="9"/>
        <v/>
      </c>
      <c r="AC45" s="79">
        <f t="shared" si="17"/>
        <v>0.84356602186711527</v>
      </c>
      <c r="AD45" s="62" t="str">
        <f t="shared" si="10"/>
        <v/>
      </c>
      <c r="AE45" s="19">
        <f t="shared" si="18"/>
        <v>7.1909167367535748E-2</v>
      </c>
      <c r="AF45" s="19">
        <f t="shared" si="19"/>
        <v>8.2422203532380153E-2</v>
      </c>
      <c r="AH45" s="19">
        <f t="shared" si="20"/>
        <v>8.7517217976271544E-2</v>
      </c>
      <c r="AL45" s="19">
        <f t="shared" si="26"/>
        <v>4.5474437606547163E-3</v>
      </c>
      <c r="AM45" s="19">
        <f t="shared" si="27"/>
        <v>2.338334487405069E-2</v>
      </c>
      <c r="AN45" s="19">
        <f t="shared" si="28"/>
        <v>7.0395923556125148E-4</v>
      </c>
      <c r="AO45" s="19">
        <f t="shared" si="29"/>
        <v>-6.7579260591845835E-3</v>
      </c>
      <c r="AP45" s="19">
        <f t="shared" si="30"/>
        <v>-6.6382479299630223E-3</v>
      </c>
      <c r="AQ45" s="19">
        <f t="shared" si="21"/>
        <v>-0.826738234333949</v>
      </c>
      <c r="AR45" s="19">
        <f t="shared" si="22"/>
        <v>7.1489993916918149</v>
      </c>
      <c r="AS45" s="19">
        <f t="shared" si="23"/>
        <v>0.53089022857536228</v>
      </c>
      <c r="AT45" s="19">
        <f t="shared" si="24"/>
        <v>5.6349873843566024E-2</v>
      </c>
      <c r="AU45" s="19">
        <f t="shared" si="31"/>
        <v>1.0154920685002528E-2</v>
      </c>
      <c r="AW45" s="19">
        <f t="shared" si="25"/>
        <v>0.29626300352455176</v>
      </c>
    </row>
    <row r="46" spans="1:49">
      <c r="A46" s="16">
        <v>1913</v>
      </c>
      <c r="B46" s="19">
        <v>0.205761317</v>
      </c>
      <c r="C46" s="15">
        <v>42604.213993720827</v>
      </c>
      <c r="D46" s="15">
        <v>2283.3382684335402</v>
      </c>
      <c r="G46" s="15">
        <v>1868.9245613512962</v>
      </c>
      <c r="H46" s="15">
        <v>173.34952453113473</v>
      </c>
      <c r="I46" s="15">
        <v>183.28100770739763</v>
      </c>
      <c r="J46" s="15"/>
      <c r="K46" s="15">
        <v>190.2</v>
      </c>
      <c r="L46" s="61">
        <v>195.9</v>
      </c>
      <c r="M46" s="15"/>
      <c r="N46" s="15"/>
      <c r="O46" s="15">
        <v>1.0806635392797366</v>
      </c>
      <c r="P46" s="19">
        <v>1.2518766831157653</v>
      </c>
      <c r="Q46" s="15">
        <v>1.197065685604821</v>
      </c>
      <c r="R46" s="15">
        <v>0.56856834776205623</v>
      </c>
      <c r="S46" s="15">
        <v>1.8628738204995479</v>
      </c>
      <c r="T46" s="15">
        <v>2.356089466926071</v>
      </c>
      <c r="U46" s="19">
        <v>18750.277623920443</v>
      </c>
      <c r="V46" s="19">
        <v>2908.0742941516851</v>
      </c>
      <c r="W46" s="19">
        <v>1186.8909180152382</v>
      </c>
      <c r="X46" s="19">
        <v>127.30355707755207</v>
      </c>
      <c r="Y46" s="15">
        <v>4.7712328767123289</v>
      </c>
      <c r="Z46" s="15"/>
      <c r="AA46" s="17">
        <v>28.266227326537493</v>
      </c>
      <c r="AB46" s="63" t="str">
        <f t="shared" si="9"/>
        <v/>
      </c>
      <c r="AC46" s="79">
        <f t="shared" si="17"/>
        <v>0.81850533807829184</v>
      </c>
      <c r="AD46" s="62" t="str">
        <f t="shared" si="10"/>
        <v/>
      </c>
      <c r="AE46" s="19">
        <f t="shared" si="18"/>
        <v>7.591933570581258E-2</v>
      </c>
      <c r="AF46" s="19">
        <f t="shared" si="19"/>
        <v>8.0268880980624749E-2</v>
      </c>
      <c r="AH46" s="19">
        <f t="shared" si="20"/>
        <v>8.5795435003327439E-2</v>
      </c>
      <c r="AL46" s="19">
        <f t="shared" si="26"/>
        <v>-3.7422022832285366E-3</v>
      </c>
      <c r="AM46" s="19">
        <f t="shared" si="27"/>
        <v>2.2168013209603012E-2</v>
      </c>
      <c r="AN46" s="19">
        <f t="shared" si="28"/>
        <v>1.4173850520977263E-2</v>
      </c>
      <c r="AO46" s="19">
        <f t="shared" si="29"/>
        <v>2.8857594107664135E-2</v>
      </c>
      <c r="AP46" s="19">
        <f t="shared" si="30"/>
        <v>5.340130690374284E-3</v>
      </c>
      <c r="AQ46" s="19">
        <f t="shared" si="21"/>
        <v>-0.82074460950756178</v>
      </c>
      <c r="AR46" s="19">
        <f t="shared" si="22"/>
        <v>7.1545017770147137</v>
      </c>
      <c r="AS46" s="19">
        <f t="shared" si="23"/>
        <v>0.51980511798170492</v>
      </c>
      <c r="AT46" s="19">
        <f t="shared" si="24"/>
        <v>5.575326215895611E-2</v>
      </c>
      <c r="AU46" s="19">
        <f t="shared" si="31"/>
        <v>3.8361959974386579E-2</v>
      </c>
      <c r="AW46" s="19">
        <f t="shared" si="25"/>
        <v>0.28266227326537491</v>
      </c>
    </row>
    <row r="47" spans="1:49">
      <c r="A47" s="16">
        <v>1914</v>
      </c>
      <c r="B47" s="19">
        <v>0.20283975700000001</v>
      </c>
      <c r="C47" s="15">
        <v>43016.682432404792</v>
      </c>
      <c r="D47" s="15">
        <v>2305.9098211068649</v>
      </c>
      <c r="G47" s="15">
        <v>1872.5360097790283</v>
      </c>
      <c r="H47" s="15">
        <v>174.25238663806772</v>
      </c>
      <c r="I47" s="15">
        <v>292.52732264628986</v>
      </c>
      <c r="J47" s="15"/>
      <c r="K47" s="15">
        <v>467.7</v>
      </c>
      <c r="L47" s="61">
        <v>219.6</v>
      </c>
      <c r="M47" s="15"/>
      <c r="N47" s="15"/>
      <c r="O47" s="15">
        <v>1.0719685487881527</v>
      </c>
      <c r="P47" s="19">
        <v>1.2486584841409858</v>
      </c>
      <c r="Q47" s="15">
        <v>1.203300402717346</v>
      </c>
      <c r="R47" s="15">
        <v>0.63351588000478953</v>
      </c>
      <c r="S47" s="15">
        <v>1.8853247154425652</v>
      </c>
      <c r="T47" s="15">
        <v>2.3820729868966333</v>
      </c>
      <c r="U47" s="19">
        <v>18997.133899191216</v>
      </c>
      <c r="V47" s="19">
        <v>2899.1729653043672</v>
      </c>
      <c r="W47" s="19">
        <v>1289.2091006027586</v>
      </c>
      <c r="X47" s="19">
        <v>130.91500550528403</v>
      </c>
      <c r="Y47" s="15">
        <v>4.043835616438356</v>
      </c>
      <c r="Z47" s="15"/>
      <c r="AA47" s="17">
        <v>41.381951556291611</v>
      </c>
      <c r="AB47" s="63" t="str">
        <f t="shared" si="9"/>
        <v/>
      </c>
      <c r="AC47" s="79">
        <f t="shared" si="17"/>
        <v>0.81205951448707914</v>
      </c>
      <c r="AD47" s="62" t="str">
        <f t="shared" si="10"/>
        <v/>
      </c>
      <c r="AE47" s="19">
        <f t="shared" si="18"/>
        <v>7.5567736883320288E-2</v>
      </c>
      <c r="AF47" s="19">
        <f t="shared" si="19"/>
        <v>0.12685982772122162</v>
      </c>
      <c r="AH47" s="19">
        <f t="shared" si="20"/>
        <v>9.5233559434943257E-2</v>
      </c>
      <c r="AL47" s="19">
        <f t="shared" si="26"/>
        <v>5.5045077066884999E-3</v>
      </c>
      <c r="AM47" s="19">
        <f t="shared" si="27"/>
        <v>1.3273334174839254E-2</v>
      </c>
      <c r="AN47" s="19">
        <f t="shared" si="28"/>
        <v>0.11624205314038003</v>
      </c>
      <c r="AO47" s="19">
        <f t="shared" si="29"/>
        <v>2.0058226071155035E-2</v>
      </c>
      <c r="AP47" s="19">
        <f t="shared" si="30"/>
        <v>1.9046389630333917E-2</v>
      </c>
      <c r="AQ47" s="19">
        <f t="shared" si="21"/>
        <v>-0.8172998836226264</v>
      </c>
      <c r="AR47" s="19">
        <f t="shared" si="22"/>
        <v>7.1548809073013366</v>
      </c>
      <c r="AS47" s="19">
        <f t="shared" si="23"/>
        <v>0.55908912343498429</v>
      </c>
      <c r="AT47" s="19">
        <f t="shared" si="24"/>
        <v>5.6773688332028192E-2</v>
      </c>
      <c r="AU47" s="19">
        <f t="shared" si="31"/>
        <v>5.5790846064858554E-2</v>
      </c>
      <c r="AW47" s="19">
        <f t="shared" si="25"/>
        <v>0.41381951556291613</v>
      </c>
    </row>
    <row r="48" spans="1:49">
      <c r="A48" s="16">
        <v>1915</v>
      </c>
      <c r="B48" s="19">
        <v>0.210084034</v>
      </c>
      <c r="C48" s="15">
        <v>43279</v>
      </c>
      <c r="D48" s="15">
        <v>2873.8100863677173</v>
      </c>
      <c r="G48" s="15">
        <v>2152.4232629282556</v>
      </c>
      <c r="H48" s="15">
        <v>153.48655817860885</v>
      </c>
      <c r="I48" s="15">
        <v>943.4909017449778</v>
      </c>
      <c r="J48" s="15"/>
      <c r="K48" s="15">
        <v>1309.3</v>
      </c>
      <c r="L48" s="61">
        <v>309.3</v>
      </c>
      <c r="M48" s="15"/>
      <c r="N48" s="15"/>
      <c r="O48" s="15">
        <v>1.2172861064818288</v>
      </c>
      <c r="P48" s="19">
        <v>1.4049079443122889</v>
      </c>
      <c r="Q48" s="15">
        <v>1.3455785955742665</v>
      </c>
      <c r="R48" s="15">
        <v>0.6810947475360134</v>
      </c>
      <c r="S48" s="15">
        <v>2.4872428365561978</v>
      </c>
      <c r="T48" s="15">
        <v>2.9562331133755197</v>
      </c>
      <c r="U48" s="19">
        <v>19597.53714341257</v>
      </c>
      <c r="V48" s="19">
        <v>2899.4055272217452</v>
      </c>
      <c r="W48" s="19">
        <v>1592.0709210618193</v>
      </c>
      <c r="X48" s="19">
        <v>148.97224764394389</v>
      </c>
      <c r="Y48" s="15">
        <v>5</v>
      </c>
      <c r="Z48" s="15"/>
      <c r="AA48" s="17">
        <v>63.709019562917696</v>
      </c>
      <c r="AB48" s="63" t="str">
        <f t="shared" si="9"/>
        <v/>
      </c>
      <c r="AC48" s="79">
        <f t="shared" si="17"/>
        <v>0.74897895067546338</v>
      </c>
      <c r="AD48" s="62" t="str">
        <f t="shared" si="10"/>
        <v/>
      </c>
      <c r="AE48" s="19">
        <f t="shared" si="18"/>
        <v>5.3408733898837574E-2</v>
      </c>
      <c r="AF48" s="19">
        <f t="shared" si="19"/>
        <v>0.32830662896638391</v>
      </c>
      <c r="AH48" s="19">
        <f t="shared" si="20"/>
        <v>0.10762715374519834</v>
      </c>
      <c r="AL48" s="19">
        <f t="shared" si="26"/>
        <v>-9.2251363234408645E-3</v>
      </c>
      <c r="AM48" s="19">
        <f t="shared" si="27"/>
        <v>-1.5371168582744423E-2</v>
      </c>
      <c r="AN48" s="19">
        <f t="shared" si="28"/>
        <v>-5.4710794639823333E-2</v>
      </c>
      <c r="AO48" s="19">
        <f t="shared" si="29"/>
        <v>0.14994757894034436</v>
      </c>
      <c r="AP48" s="19">
        <f t="shared" si="30"/>
        <v>8.8817595007860073E-2</v>
      </c>
      <c r="AQ48" s="19">
        <f t="shared" si="21"/>
        <v>-0.79226362651808624</v>
      </c>
      <c r="AR48" s="19">
        <f t="shared" si="22"/>
        <v>7.1799973778298405</v>
      </c>
      <c r="AS48" s="19">
        <f t="shared" si="23"/>
        <v>0.55399308695240845</v>
      </c>
      <c r="AT48" s="19">
        <f t="shared" si="24"/>
        <v>5.1837888784165884E-2</v>
      </c>
      <c r="AU48" s="19">
        <f t="shared" si="31"/>
        <v>-8.6688798413912069E-2</v>
      </c>
      <c r="AW48" s="19">
        <f t="shared" si="25"/>
        <v>0.63709019562917701</v>
      </c>
    </row>
    <row r="49" spans="1:49">
      <c r="A49" s="16">
        <v>1916</v>
      </c>
      <c r="B49" s="19">
        <v>0.20964360600000001</v>
      </c>
      <c r="C49" s="15">
        <v>43453</v>
      </c>
      <c r="D49" s="15">
        <v>3314.4067945510178</v>
      </c>
      <c r="G49" s="15">
        <v>2330.2870979940553</v>
      </c>
      <c r="H49" s="15">
        <v>143.55507500234592</v>
      </c>
      <c r="I49" s="15">
        <v>1202.6123264347468</v>
      </c>
      <c r="J49" s="15"/>
      <c r="K49" s="15">
        <v>2038.4</v>
      </c>
      <c r="L49" s="61">
        <v>514.29999999999995</v>
      </c>
      <c r="M49" s="15"/>
      <c r="N49" s="15"/>
      <c r="O49" s="15">
        <v>1.395027720947144</v>
      </c>
      <c r="P49" s="19">
        <v>1.6587352904080748</v>
      </c>
      <c r="Q49" s="15">
        <v>1.6028806307947014</v>
      </c>
      <c r="R49" s="15">
        <v>0.76263022755641019</v>
      </c>
      <c r="S49" s="15">
        <v>2.8729052089660345</v>
      </c>
      <c r="T49" s="15">
        <v>3.7500013202599822</v>
      </c>
      <c r="U49" s="19">
        <v>19888.357464832286</v>
      </c>
      <c r="V49" s="19">
        <v>2897.0042372785747</v>
      </c>
      <c r="W49" s="19">
        <v>1901.071832476131</v>
      </c>
      <c r="X49" s="19">
        <v>178.76669717273265</v>
      </c>
      <c r="Y49" s="15">
        <v>5.4699453551912569</v>
      </c>
      <c r="Z49" s="15"/>
      <c r="AA49" s="17">
        <v>102.24864433162695</v>
      </c>
      <c r="AB49" s="63" t="str">
        <f t="shared" si="9"/>
        <v/>
      </c>
      <c r="AC49" s="79">
        <f t="shared" si="17"/>
        <v>0.70307818033233449</v>
      </c>
      <c r="AD49" s="62" t="str">
        <f t="shared" si="10"/>
        <v/>
      </c>
      <c r="AE49" s="19">
        <f t="shared" si="18"/>
        <v>4.3312448923998915E-2</v>
      </c>
      <c r="AF49" s="19">
        <f t="shared" si="19"/>
        <v>0.3628439117406701</v>
      </c>
      <c r="AH49" s="19">
        <f t="shared" si="20"/>
        <v>0.15517105529880165</v>
      </c>
      <c r="AL49" s="19">
        <f t="shared" si="26"/>
        <v>2.9793249427542568E-2</v>
      </c>
      <c r="AM49" s="19">
        <f t="shared" si="27"/>
        <v>3.8687892847360794E-2</v>
      </c>
      <c r="AN49" s="19">
        <f t="shared" si="28"/>
        <v>-2.3218551087267038E-2</v>
      </c>
      <c r="AO49" s="19">
        <f t="shared" si="29"/>
        <v>7.8585745458286983E-3</v>
      </c>
      <c r="AP49" s="19">
        <f t="shared" si="30"/>
        <v>0.10154992224411279</v>
      </c>
      <c r="AQ49" s="19">
        <f t="shared" si="21"/>
        <v>-0.78154538570482901</v>
      </c>
      <c r="AR49" s="19">
        <f t="shared" si="22"/>
        <v>7.189887074707074</v>
      </c>
      <c r="AS49" s="19">
        <f t="shared" si="23"/>
        <v>0.57357830535513898</v>
      </c>
      <c r="AT49" s="19">
        <f t="shared" si="24"/>
        <v>5.3936257150640154E-2</v>
      </c>
      <c r="AU49" s="19">
        <f t="shared" si="31"/>
        <v>-8.6290408743095862E-2</v>
      </c>
      <c r="AW49" s="19">
        <f t="shared" si="25"/>
        <v>1.0224864433162695</v>
      </c>
    </row>
    <row r="50" spans="1:49">
      <c r="A50" s="16">
        <v>1917</v>
      </c>
      <c r="B50" s="19">
        <v>0.210084034</v>
      </c>
      <c r="C50" s="15">
        <v>43556</v>
      </c>
      <c r="D50" s="15">
        <v>4151.3599676779022</v>
      </c>
      <c r="G50" s="15">
        <v>2689.6262165533867</v>
      </c>
      <c r="H50" s="15">
        <v>183.28100770739761</v>
      </c>
      <c r="I50" s="15">
        <v>1521.3226501820932</v>
      </c>
      <c r="J50" s="15"/>
      <c r="K50" s="15">
        <v>2571.6999999999998</v>
      </c>
      <c r="L50" s="61">
        <v>673.8</v>
      </c>
      <c r="M50" s="15"/>
      <c r="N50" s="15"/>
      <c r="O50" s="15">
        <v>1.7358617685299726</v>
      </c>
      <c r="P50" s="19">
        <v>2.0770720338922688</v>
      </c>
      <c r="Q50" s="15">
        <v>1.9131881930178791</v>
      </c>
      <c r="R50" s="15">
        <v>0.88190758922290402</v>
      </c>
      <c r="S50" s="15">
        <v>4.3688518347055938</v>
      </c>
      <c r="T50" s="15">
        <v>4.8554546446787263</v>
      </c>
      <c r="U50" s="19">
        <v>20029.076975196665</v>
      </c>
      <c r="V50" s="19">
        <v>2893.1515081291573</v>
      </c>
      <c r="W50" s="19">
        <v>2394.2454725479797</v>
      </c>
      <c r="X50" s="19">
        <v>212.17259512925338</v>
      </c>
      <c r="Y50" s="15">
        <v>5.1520547945205477</v>
      </c>
      <c r="Z50" s="15"/>
      <c r="AA50" s="17">
        <v>125.43747702713202</v>
      </c>
      <c r="AB50" s="63" t="str">
        <f t="shared" si="9"/>
        <v/>
      </c>
      <c r="AC50" s="79">
        <f t="shared" si="17"/>
        <v>0.64789038712483693</v>
      </c>
      <c r="AD50" s="62" t="str">
        <f t="shared" si="10"/>
        <v/>
      </c>
      <c r="AE50" s="19">
        <f t="shared" si="18"/>
        <v>4.4149630274032188E-2</v>
      </c>
      <c r="AF50" s="19">
        <f t="shared" si="19"/>
        <v>0.36646367986080902</v>
      </c>
      <c r="AH50" s="19">
        <f t="shared" si="20"/>
        <v>0.16230825687151759</v>
      </c>
      <c r="AL50" s="19">
        <f t="shared" si="26"/>
        <v>6.3140873234601253E-3</v>
      </c>
      <c r="AM50" s="19">
        <f t="shared" si="27"/>
        <v>-4.1621043169422486E-2</v>
      </c>
      <c r="AN50" s="19">
        <f t="shared" si="28"/>
        <v>-7.3275707664972795E-2</v>
      </c>
      <c r="AO50" s="19">
        <f t="shared" si="29"/>
        <v>0.2005867509035259</v>
      </c>
      <c r="AP50" s="19">
        <f t="shared" si="30"/>
        <v>3.9756850014941988E-2</v>
      </c>
      <c r="AQ50" s="19">
        <f t="shared" si="21"/>
        <v>-0.77686239998489226</v>
      </c>
      <c r="AR50" s="19">
        <f t="shared" si="22"/>
        <v>7.1932392742141982</v>
      </c>
      <c r="AS50" s="19">
        <f t="shared" si="23"/>
        <v>0.57673762121072358</v>
      </c>
      <c r="AT50" s="19">
        <f t="shared" si="24"/>
        <v>5.1109177903436276E-2</v>
      </c>
      <c r="AU50" s="19">
        <f t="shared" si="31"/>
        <v>-0.16389024637047861</v>
      </c>
      <c r="AW50" s="19">
        <f t="shared" si="25"/>
        <v>1.2543747702713202</v>
      </c>
    </row>
    <row r="51" spans="1:49">
      <c r="A51" s="16">
        <v>1918</v>
      </c>
      <c r="B51" s="19">
        <v>0.20964360600000001</v>
      </c>
      <c r="C51" s="15">
        <v>43516</v>
      </c>
      <c r="D51" s="15">
        <v>4880.87255007976</v>
      </c>
      <c r="G51" s="15">
        <v>3250.303584958775</v>
      </c>
      <c r="H51" s="15">
        <v>258.218562582836</v>
      </c>
      <c r="I51" s="15">
        <v>1663.0720009705731</v>
      </c>
      <c r="J51" s="15"/>
      <c r="K51" s="15">
        <v>2608.5</v>
      </c>
      <c r="L51" s="61">
        <v>843.6</v>
      </c>
      <c r="M51" s="15"/>
      <c r="N51" s="15"/>
      <c r="O51" s="15">
        <v>2.0217967085251956</v>
      </c>
      <c r="P51" s="19">
        <v>2.5339621417647016</v>
      </c>
      <c r="Q51" s="15">
        <v>2.2203714774299188</v>
      </c>
      <c r="R51" s="15">
        <v>1.0099879368565483</v>
      </c>
      <c r="S51" s="15">
        <v>4.8457106810906962</v>
      </c>
      <c r="T51" s="15">
        <v>5.2931581032137069</v>
      </c>
      <c r="U51" s="19">
        <v>20160.415184870086</v>
      </c>
      <c r="V51" s="19">
        <v>2890.4318785193568</v>
      </c>
      <c r="W51" s="19">
        <v>2947.7868403464659</v>
      </c>
      <c r="X51" s="19">
        <v>253.70425204817104</v>
      </c>
      <c r="Y51" s="15">
        <v>5</v>
      </c>
      <c r="Z51" s="15"/>
      <c r="AA51" s="17">
        <v>137.33304074034348</v>
      </c>
      <c r="AB51" s="63" t="str">
        <f t="shared" si="9"/>
        <v/>
      </c>
      <c r="AC51" s="79">
        <f t="shared" si="17"/>
        <v>0.66592674805771368</v>
      </c>
      <c r="AD51" s="62" t="str">
        <f t="shared" si="10"/>
        <v/>
      </c>
      <c r="AE51" s="19">
        <f t="shared" si="18"/>
        <v>5.2904180540140587E-2</v>
      </c>
      <c r="AF51" s="19">
        <f t="shared" si="19"/>
        <v>0.34073251942286348</v>
      </c>
      <c r="AH51" s="19">
        <f t="shared" si="20"/>
        <v>0.17283794881843709</v>
      </c>
      <c r="AL51" s="19">
        <f t="shared" si="26"/>
        <v>4.6342326586234009E-2</v>
      </c>
      <c r="AM51" s="19">
        <f t="shared" si="27"/>
        <v>-3.579136516194461E-3</v>
      </c>
      <c r="AN51" s="19">
        <f t="shared" si="28"/>
        <v>-1.687619943554618E-2</v>
      </c>
      <c r="AO51" s="19">
        <f t="shared" si="29"/>
        <v>-4.8888907641975184E-2</v>
      </c>
      <c r="AP51" s="19">
        <f t="shared" si="30"/>
        <v>-6.6170268412097138E-2</v>
      </c>
      <c r="AQ51" s="19">
        <f t="shared" si="21"/>
        <v>-0.76940764908012849</v>
      </c>
      <c r="AR51" s="19">
        <f t="shared" si="22"/>
        <v>7.1997535597954974</v>
      </c>
      <c r="AS51" s="19">
        <f t="shared" si="23"/>
        <v>0.60394669397755429</v>
      </c>
      <c r="AT51" s="19">
        <f t="shared" si="24"/>
        <v>5.1979282278949317E-2</v>
      </c>
      <c r="AU51" s="19">
        <f t="shared" si="31"/>
        <v>-0.10096204115402355</v>
      </c>
      <c r="AW51" s="19">
        <f t="shared" si="25"/>
        <v>1.3733304074034347</v>
      </c>
    </row>
    <row r="52" spans="1:49">
      <c r="A52" s="16">
        <v>1919</v>
      </c>
      <c r="B52" s="19">
        <v>0.22573363399999999</v>
      </c>
      <c r="C52" s="15">
        <v>43441</v>
      </c>
      <c r="D52" s="15">
        <v>5262.7832213124157</v>
      </c>
      <c r="G52" s="15">
        <v>4094.479654941123</v>
      </c>
      <c r="H52" s="15">
        <v>391.84215440891893</v>
      </c>
      <c r="I52" s="15">
        <v>844.17606998234839</v>
      </c>
      <c r="J52" s="15"/>
      <c r="K52" s="15">
        <v>1894.2</v>
      </c>
      <c r="L52" s="61">
        <v>1227</v>
      </c>
      <c r="M52" s="15"/>
      <c r="N52" s="15"/>
      <c r="O52" s="15">
        <v>2.3560721913307252</v>
      </c>
      <c r="P52" s="19">
        <v>2.7890700831172803</v>
      </c>
      <c r="Q52" s="15">
        <v>2.5713650547417148</v>
      </c>
      <c r="R52" s="15">
        <v>1.1674058989155642</v>
      </c>
      <c r="S52" s="15">
        <v>5.1629421495745387</v>
      </c>
      <c r="T52" s="15">
        <v>5.6499835865352459</v>
      </c>
      <c r="U52" s="19">
        <v>19850.832262068452</v>
      </c>
      <c r="V52" s="19">
        <v>2617.7326458999087</v>
      </c>
      <c r="W52" s="19">
        <v>3147.3072963921309</v>
      </c>
      <c r="X52" s="19">
        <v>313.29315110574856</v>
      </c>
      <c r="Y52" s="15">
        <v>5.1534246575342468</v>
      </c>
      <c r="Z52" s="15"/>
      <c r="AA52" s="17">
        <v>140.24769625397343</v>
      </c>
      <c r="AB52" s="63" t="str">
        <f t="shared" si="9"/>
        <v/>
      </c>
      <c r="AC52" s="79">
        <f t="shared" si="17"/>
        <v>0.7780065191284955</v>
      </c>
      <c r="AD52" s="62" t="str">
        <f t="shared" si="10"/>
        <v/>
      </c>
      <c r="AE52" s="19">
        <f t="shared" si="18"/>
        <v>7.445530965860353E-2</v>
      </c>
      <c r="AF52" s="19">
        <f t="shared" si="19"/>
        <v>0.16040487219077029</v>
      </c>
      <c r="AH52" s="19">
        <f t="shared" si="20"/>
        <v>0.23314659722845563</v>
      </c>
      <c r="AL52" s="19">
        <f t="shared" si="26"/>
        <v>-5.7085236002914305E-2</v>
      </c>
      <c r="AM52" s="19">
        <f t="shared" si="27"/>
        <v>-6.2469375166826751E-3</v>
      </c>
      <c r="AN52" s="19">
        <f t="shared" si="28"/>
        <v>-8.1636113208437174E-3</v>
      </c>
      <c r="AO52" s="19">
        <f t="shared" si="29"/>
        <v>-8.959664802034914E-2</v>
      </c>
      <c r="AP52" s="19">
        <f t="shared" si="30"/>
        <v>-8.77717536172542E-2</v>
      </c>
      <c r="AQ52" s="19">
        <f t="shared" si="21"/>
        <v>-0.78315776180415742</v>
      </c>
      <c r="AR52" s="19">
        <f t="shared" si="22"/>
        <v>7.0869060579459315</v>
      </c>
      <c r="AS52" s="19">
        <f t="shared" si="23"/>
        <v>0.59803095891288971</v>
      </c>
      <c r="AT52" s="19">
        <f t="shared" si="24"/>
        <v>5.9529936524275177E-2</v>
      </c>
      <c r="AU52" s="19">
        <f t="shared" si="31"/>
        <v>-0.10300933105732314</v>
      </c>
      <c r="AW52" s="19">
        <f t="shared" si="25"/>
        <v>1.4024769625397342</v>
      </c>
    </row>
    <row r="53" spans="1:49">
      <c r="A53" s="16">
        <v>1920</v>
      </c>
      <c r="B53" s="19">
        <v>0.273224044</v>
      </c>
      <c r="C53" s="15">
        <v>43729</v>
      </c>
      <c r="D53" s="15">
        <v>5738.5915516661025</v>
      </c>
      <c r="G53" s="15">
        <v>4775.5390440928959</v>
      </c>
      <c r="H53" s="15">
        <v>466.99326825984497</v>
      </c>
      <c r="I53" s="15">
        <v>473.77532817233231</v>
      </c>
      <c r="J53" s="15"/>
      <c r="K53" s="15">
        <v>1307.5</v>
      </c>
      <c r="L53" s="61">
        <v>1404.4</v>
      </c>
      <c r="M53" s="15">
        <v>2117</v>
      </c>
      <c r="N53" s="15">
        <v>2039</v>
      </c>
      <c r="O53" s="15">
        <v>2.7378225117608368</v>
      </c>
      <c r="P53" s="19">
        <v>3.218952876379686</v>
      </c>
      <c r="Q53" s="15">
        <v>2.950104810044941</v>
      </c>
      <c r="R53" s="15">
        <v>1.1344832782931777</v>
      </c>
      <c r="S53" s="15">
        <v>6.7081417005410389</v>
      </c>
      <c r="T53" s="15">
        <v>6.7132814737624837</v>
      </c>
      <c r="U53" s="19">
        <v>20235.465590397755</v>
      </c>
      <c r="V53" s="19">
        <v>2513.6762417571031</v>
      </c>
      <c r="W53" s="19">
        <v>3573.6848856130923</v>
      </c>
      <c r="X53" s="19">
        <v>421.45658027600109</v>
      </c>
      <c r="Y53" s="15">
        <v>6.7131147540983607</v>
      </c>
      <c r="Z53" s="15"/>
      <c r="AA53" s="17">
        <v>125.60502356555173</v>
      </c>
      <c r="AB53" s="63" t="str">
        <f t="shared" si="9"/>
        <v/>
      </c>
      <c r="AC53" s="79">
        <f t="shared" si="17"/>
        <v>0.83217963869660649</v>
      </c>
      <c r="AD53" s="62" t="str">
        <f t="shared" si="10"/>
        <v/>
      </c>
      <c r="AE53" s="19">
        <f t="shared" si="18"/>
        <v>8.1377680229613378E-2</v>
      </c>
      <c r="AF53" s="19">
        <f t="shared" si="19"/>
        <v>8.2559513759918962E-2</v>
      </c>
      <c r="AH53" s="19">
        <f t="shared" si="20"/>
        <v>0.24472903975754406</v>
      </c>
      <c r="AI53" s="19">
        <f t="shared" ref="AI53:AI84" si="32">M53/D53</f>
        <v>0.36890585101589346</v>
      </c>
      <c r="AJ53" s="19">
        <f t="shared" ref="AJ53:AJ84" si="33">N53/D53</f>
        <v>0.35531366566906319</v>
      </c>
      <c r="AK53" s="19">
        <f>AI53-AJ53</f>
        <v>1.3592185346830266E-2</v>
      </c>
      <c r="AL53" s="19">
        <f t="shared" si="26"/>
        <v>-6.8191176517378863E-3</v>
      </c>
      <c r="AM53" s="19">
        <f t="shared" si="27"/>
        <v>-1.2763202969725022E-2</v>
      </c>
      <c r="AN53" s="19">
        <f t="shared" si="28"/>
        <v>-0.17877381487432384</v>
      </c>
      <c r="AO53" s="19">
        <f t="shared" si="29"/>
        <v>0.11164837290600541</v>
      </c>
      <c r="AP53" s="19">
        <f t="shared" si="30"/>
        <v>2.2268239697640555E-2</v>
      </c>
      <c r="AQ53" s="19">
        <f t="shared" si="21"/>
        <v>-0.77057471034139247</v>
      </c>
      <c r="AR53" s="19">
        <f t="shared" si="22"/>
        <v>7.0589268883983696</v>
      </c>
      <c r="AS53" s="19">
        <f t="shared" si="23"/>
        <v>0.6227459914925525</v>
      </c>
      <c r="AT53" s="19">
        <f t="shared" si="24"/>
        <v>7.34425122404187E-2</v>
      </c>
      <c r="AU53" s="19">
        <f t="shared" si="31"/>
        <v>-9.8632747341769855E-2</v>
      </c>
      <c r="AW53" s="19">
        <f t="shared" si="25"/>
        <v>1.2560502356555174</v>
      </c>
    </row>
    <row r="54" spans="1:49">
      <c r="A54" s="16">
        <v>1921</v>
      </c>
      <c r="B54" s="19">
        <v>0.25974026</v>
      </c>
      <c r="C54" s="15">
        <v>43964.9</v>
      </c>
      <c r="D54" s="15">
        <v>4712.5627734769414</v>
      </c>
      <c r="G54" s="15">
        <v>4000.4464826657672</v>
      </c>
      <c r="H54" s="15">
        <v>442.77162571524718</v>
      </c>
      <c r="I54" s="15">
        <v>472.80646247054841</v>
      </c>
      <c r="J54" s="15"/>
      <c r="K54" s="15">
        <v>1099.5999999999999</v>
      </c>
      <c r="L54" s="61">
        <v>1200.2</v>
      </c>
      <c r="M54" s="15">
        <v>1156</v>
      </c>
      <c r="N54" s="15">
        <v>1199</v>
      </c>
      <c r="O54" s="15">
        <v>2.4908710990076841</v>
      </c>
      <c r="P54" s="19">
        <v>2.9381268355292796</v>
      </c>
      <c r="Q54" s="15">
        <v>2.4442272779196479</v>
      </c>
      <c r="R54" s="15">
        <v>1.1221219121958503</v>
      </c>
      <c r="S54" s="15">
        <v>4.6122002202249295</v>
      </c>
      <c r="T54" s="15">
        <v>4.4739845113519925</v>
      </c>
      <c r="U54" s="19">
        <v>17853.708321074198</v>
      </c>
      <c r="V54" s="19">
        <v>2405.3277654167327</v>
      </c>
      <c r="W54" s="19">
        <v>2907.1524839666868</v>
      </c>
      <c r="X54" s="19">
        <v>341.04072702793655</v>
      </c>
      <c r="Y54" s="15">
        <v>6.0917808219178085</v>
      </c>
      <c r="Z54" s="15"/>
      <c r="AA54" s="17">
        <v>160.35293952112039</v>
      </c>
      <c r="AB54" s="63" t="str">
        <f t="shared" si="9"/>
        <v/>
      </c>
      <c r="AC54" s="79">
        <f t="shared" si="17"/>
        <v>0.84888980263157898</v>
      </c>
      <c r="AD54" s="62" t="str">
        <f t="shared" si="10"/>
        <v/>
      </c>
      <c r="AE54" s="19">
        <f t="shared" si="18"/>
        <v>9.3955592105263164E-2</v>
      </c>
      <c r="AF54" s="19">
        <f t="shared" si="19"/>
        <v>0.10032894736842106</v>
      </c>
      <c r="AH54" s="19">
        <f t="shared" si="20"/>
        <v>0.25468095762138554</v>
      </c>
      <c r="AI54" s="19">
        <f t="shared" si="32"/>
        <v>0.24530177221323252</v>
      </c>
      <c r="AJ54" s="19">
        <f t="shared" si="33"/>
        <v>0.25442631910351715</v>
      </c>
      <c r="AK54" s="19">
        <f t="shared" ref="AK54:AK117" si="34">AI54-AJ54</f>
        <v>-9.1245468902846349E-3</v>
      </c>
      <c r="AL54" s="19">
        <f t="shared" si="26"/>
        <v>3.2465469881878604E-3</v>
      </c>
      <c r="AM54" s="19">
        <f t="shared" si="27"/>
        <v>-9.3581254862427993E-2</v>
      </c>
      <c r="AN54" s="19">
        <f t="shared" si="28"/>
        <v>8.3574583951664533E-2</v>
      </c>
      <c r="AO54" s="19">
        <f t="shared" si="29"/>
        <v>-0.28008654103766534</v>
      </c>
      <c r="AP54" s="19">
        <f t="shared" si="30"/>
        <v>-0.31127806013043618</v>
      </c>
      <c r="AQ54" s="19">
        <f t="shared" si="21"/>
        <v>-0.90118035256323215</v>
      </c>
      <c r="AR54" s="19">
        <f t="shared" si="22"/>
        <v>6.8842611056872354</v>
      </c>
      <c r="AS54" s="19">
        <f t="shared" si="23"/>
        <v>0.61689416644561357</v>
      </c>
      <c r="AT54" s="19">
        <f t="shared" si="24"/>
        <v>7.2368421052631582E-2</v>
      </c>
      <c r="AU54" s="19">
        <f t="shared" si="31"/>
        <v>0.16166156000348247</v>
      </c>
      <c r="AW54" s="19">
        <f t="shared" si="25"/>
        <v>1.603529395211204</v>
      </c>
    </row>
    <row r="55" spans="1:49">
      <c r="A55" s="16">
        <v>1922</v>
      </c>
      <c r="B55" s="19">
        <v>0.22573363399999999</v>
      </c>
      <c r="C55" s="15">
        <v>44393.5</v>
      </c>
      <c r="D55" s="15">
        <v>4281.4175361831012</v>
      </c>
      <c r="G55" s="15">
        <v>3594.4917536183088</v>
      </c>
      <c r="H55" s="15">
        <v>369.13783237966999</v>
      </c>
      <c r="I55" s="15">
        <v>421.45658027600115</v>
      </c>
      <c r="J55" s="15"/>
      <c r="K55" s="15">
        <v>876.9</v>
      </c>
      <c r="L55" s="61">
        <v>966.7</v>
      </c>
      <c r="M55" s="15">
        <v>1106</v>
      </c>
      <c r="N55" s="15">
        <v>1105</v>
      </c>
      <c r="O55" s="15">
        <v>2.1494204036453417</v>
      </c>
      <c r="P55" s="19">
        <v>2.5271685048574186</v>
      </c>
      <c r="Q55" s="15">
        <v>2.2075597570269898</v>
      </c>
      <c r="R55" s="15">
        <v>1.063947414089772</v>
      </c>
      <c r="S55" s="15">
        <v>3.4986102468808218</v>
      </c>
      <c r="T55" s="15">
        <v>3.5857984339665943</v>
      </c>
      <c r="U55" s="19">
        <v>17820.808367165584</v>
      </c>
      <c r="V55" s="19">
        <v>2429.2014752218738</v>
      </c>
      <c r="W55" s="19">
        <v>2481.642959701348</v>
      </c>
      <c r="X55" s="19">
        <v>304.22383036014799</v>
      </c>
      <c r="Y55" s="15">
        <v>3.6931506849315068</v>
      </c>
      <c r="Z55" s="15"/>
      <c r="AA55" s="17">
        <v>178.5996203322544</v>
      </c>
      <c r="AB55" s="63" t="str">
        <f t="shared" si="9"/>
        <v/>
      </c>
      <c r="AC55" s="79">
        <f t="shared" si="17"/>
        <v>0.8395564607377235</v>
      </c>
      <c r="AD55" s="62" t="str">
        <f t="shared" si="10"/>
        <v/>
      </c>
      <c r="AE55" s="19">
        <f t="shared" si="18"/>
        <v>8.6218601493550581E-2</v>
      </c>
      <c r="AF55" s="19">
        <f t="shared" si="19"/>
        <v>9.8438560760353025E-2</v>
      </c>
      <c r="AH55" s="19">
        <f t="shared" si="20"/>
        <v>0.22578970442154458</v>
      </c>
      <c r="AI55" s="19">
        <f t="shared" si="32"/>
        <v>0.25832565748446085</v>
      </c>
      <c r="AJ55" s="19">
        <f t="shared" si="33"/>
        <v>0.2580920899822145</v>
      </c>
      <c r="AK55" s="19">
        <f t="shared" si="34"/>
        <v>2.335675022463457E-4</v>
      </c>
      <c r="AL55" s="19">
        <f t="shared" si="26"/>
        <v>-3.2384774019472008E-3</v>
      </c>
      <c r="AM55" s="19">
        <f t="shared" si="27"/>
        <v>4.5592954065586139E-2</v>
      </c>
      <c r="AN55" s="19">
        <f t="shared" si="28"/>
        <v>9.4198771665811379E-2</v>
      </c>
      <c r="AO55" s="19">
        <f t="shared" si="29"/>
        <v>-0.12890493486828233</v>
      </c>
      <c r="AP55" s="19">
        <f t="shared" si="30"/>
        <v>-7.3863974531234319E-2</v>
      </c>
      <c r="AQ55" s="19">
        <f t="shared" si="21"/>
        <v>-0.91272627839484877</v>
      </c>
      <c r="AR55" s="19">
        <f t="shared" si="22"/>
        <v>6.8825915929155084</v>
      </c>
      <c r="AS55" s="19">
        <f t="shared" si="23"/>
        <v>0.57963114756467815</v>
      </c>
      <c r="AT55" s="19">
        <f t="shared" si="24"/>
        <v>7.1056800181036439E-2</v>
      </c>
      <c r="AU55" s="19">
        <f t="shared" si="31"/>
        <v>0.20835207037873191</v>
      </c>
      <c r="AW55" s="19">
        <f t="shared" si="25"/>
        <v>1.7859962033225441</v>
      </c>
    </row>
    <row r="56" spans="1:49">
      <c r="A56" s="16">
        <v>1923</v>
      </c>
      <c r="B56" s="19">
        <v>0.21881838100000001</v>
      </c>
      <c r="C56" s="15">
        <v>44628.1</v>
      </c>
      <c r="D56" s="15">
        <v>4085.7066644227516</v>
      </c>
      <c r="G56" s="15">
        <v>3476.2901380006715</v>
      </c>
      <c r="H56" s="15">
        <v>323.60114439582617</v>
      </c>
      <c r="I56" s="15">
        <v>382.70195220464473</v>
      </c>
      <c r="J56" s="15"/>
      <c r="K56" s="15">
        <v>764.7</v>
      </c>
      <c r="L56" s="61">
        <v>856.4</v>
      </c>
      <c r="M56" s="15">
        <v>1153</v>
      </c>
      <c r="N56" s="15">
        <v>1161</v>
      </c>
      <c r="O56" s="15">
        <v>1.9923973343292196</v>
      </c>
      <c r="P56" s="19">
        <v>2.3714688648607862</v>
      </c>
      <c r="Q56" s="15">
        <v>1.884970239408464</v>
      </c>
      <c r="R56" s="15">
        <v>1.0266465757022154</v>
      </c>
      <c r="S56" s="15">
        <v>3.323537563732105</v>
      </c>
      <c r="T56" s="15">
        <v>3.5192224958701757</v>
      </c>
      <c r="U56" s="19">
        <v>18051.108044525878</v>
      </c>
      <c r="V56" s="19">
        <v>2402.8418249525057</v>
      </c>
      <c r="W56" s="19">
        <v>2384.4403177945806</v>
      </c>
      <c r="X56" s="19">
        <v>279.0333221137663</v>
      </c>
      <c r="Y56" s="15">
        <v>3.493150684931507</v>
      </c>
      <c r="Z56" s="15"/>
      <c r="AA56" s="17">
        <v>185.79084432872341</v>
      </c>
      <c r="AB56" s="63" t="str">
        <f t="shared" si="9"/>
        <v/>
      </c>
      <c r="AC56" s="79">
        <f t="shared" si="17"/>
        <v>0.85084183068532127</v>
      </c>
      <c r="AD56" s="62" t="str">
        <f t="shared" si="10"/>
        <v/>
      </c>
      <c r="AE56" s="19">
        <f t="shared" si="18"/>
        <v>7.9203225041498695E-2</v>
      </c>
      <c r="AF56" s="19">
        <f t="shared" si="19"/>
        <v>9.3668484704766422E-2</v>
      </c>
      <c r="AH56" s="19">
        <f t="shared" si="20"/>
        <v>0.20960878260235952</v>
      </c>
      <c r="AI56" s="19">
        <f t="shared" si="32"/>
        <v>0.2822033236110702</v>
      </c>
      <c r="AJ56" s="19">
        <f t="shared" si="33"/>
        <v>0.28416136922155466</v>
      </c>
      <c r="AK56" s="19">
        <f t="shared" si="34"/>
        <v>-1.9580456104844601E-3</v>
      </c>
      <c r="AL56" s="19">
        <f t="shared" si="26"/>
        <v>1.2269651206497983E-2</v>
      </c>
      <c r="AM56" s="19">
        <f t="shared" si="27"/>
        <v>-8.2116068667394446E-2</v>
      </c>
      <c r="AN56" s="19">
        <f t="shared" si="28"/>
        <v>4.0171393954511483E-2</v>
      </c>
      <c r="AO56" s="19">
        <f t="shared" si="29"/>
        <v>2.4523551375985806E-2</v>
      </c>
      <c r="AP56" s="19">
        <f t="shared" si="30"/>
        <v>5.7118540709781486E-2</v>
      </c>
      <c r="AQ56" s="19">
        <f t="shared" si="21"/>
        <v>-0.90515663507103017</v>
      </c>
      <c r="AR56" s="19">
        <f t="shared" si="22"/>
        <v>6.8792507745091429</v>
      </c>
      <c r="AS56" s="19">
        <f t="shared" si="23"/>
        <v>0.58360536221497583</v>
      </c>
      <c r="AT56" s="19">
        <f t="shared" si="24"/>
        <v>6.8294996442968936E-2</v>
      </c>
      <c r="AU56" s="19">
        <f t="shared" si="31"/>
        <v>0.1127911286492944</v>
      </c>
      <c r="AW56" s="19">
        <f t="shared" si="25"/>
        <v>1.8579084432872341</v>
      </c>
    </row>
    <row r="57" spans="1:49">
      <c r="A57" s="16">
        <v>1924</v>
      </c>
      <c r="B57" s="19">
        <v>0.22624434399999999</v>
      </c>
      <c r="C57" s="15">
        <v>44934.6</v>
      </c>
      <c r="D57" s="15">
        <v>4193.2507573207658</v>
      </c>
      <c r="G57" s="15">
        <v>3566.3946482665756</v>
      </c>
      <c r="H57" s="15">
        <v>362.35577246718265</v>
      </c>
      <c r="I57" s="15">
        <v>385.60854930999648</v>
      </c>
      <c r="J57" s="15"/>
      <c r="K57" s="15">
        <v>750.3</v>
      </c>
      <c r="L57" s="61">
        <v>808.9</v>
      </c>
      <c r="M57" s="15">
        <v>1195</v>
      </c>
      <c r="N57" s="15">
        <v>1325</v>
      </c>
      <c r="O57" s="15">
        <v>1.9524271395805666</v>
      </c>
      <c r="P57" s="19">
        <v>2.3549719751921612</v>
      </c>
      <c r="Q57" s="15">
        <v>1.8108642754986386</v>
      </c>
      <c r="R57" s="15">
        <v>1.0241764583011168</v>
      </c>
      <c r="S57" s="15">
        <v>3.3322790979177936</v>
      </c>
      <c r="T57" s="15">
        <v>3.6598395576436196</v>
      </c>
      <c r="U57" s="19">
        <v>18322.283422196873</v>
      </c>
      <c r="V57" s="19">
        <v>2372.4449282482951</v>
      </c>
      <c r="W57" s="19">
        <v>2440.9765482913745</v>
      </c>
      <c r="X57" s="19">
        <v>274.1889936048467</v>
      </c>
      <c r="Y57" s="15">
        <v>4</v>
      </c>
      <c r="Z57" s="15"/>
      <c r="AA57" s="17">
        <v>179.70363713045626</v>
      </c>
      <c r="AB57" s="63" t="str">
        <f t="shared" si="9"/>
        <v/>
      </c>
      <c r="AC57" s="79">
        <f t="shared" si="17"/>
        <v>0.85050831792975967</v>
      </c>
      <c r="AD57" s="62" t="str">
        <f t="shared" si="10"/>
        <v/>
      </c>
      <c r="AE57" s="19">
        <f t="shared" si="18"/>
        <v>8.641404805914972E-2</v>
      </c>
      <c r="AF57" s="19">
        <f t="shared" si="19"/>
        <v>9.1959334565619222E-2</v>
      </c>
      <c r="AH57" s="19">
        <f t="shared" si="20"/>
        <v>0.19290522957344872</v>
      </c>
      <c r="AI57" s="19">
        <f t="shared" si="32"/>
        <v>0.28498176454477836</v>
      </c>
      <c r="AJ57" s="19">
        <f t="shared" si="33"/>
        <v>0.3159839648718254</v>
      </c>
      <c r="AK57" s="19">
        <f t="shared" si="34"/>
        <v>-3.1002200327047036E-2</v>
      </c>
      <c r="AL57" s="19">
        <f t="shared" si="26"/>
        <v>1.3284608634873267E-2</v>
      </c>
      <c r="AM57" s="19">
        <f t="shared" si="27"/>
        <v>-1.9842482339665742E-2</v>
      </c>
      <c r="AN57" s="19">
        <f t="shared" si="28"/>
        <v>1.7856414063704105E-2</v>
      </c>
      <c r="AO57" s="19">
        <f t="shared" si="29"/>
        <v>2.2892055516858488E-2</v>
      </c>
      <c r="AP57" s="19">
        <f t="shared" si="30"/>
        <v>5.9444545123279784E-2</v>
      </c>
      <c r="AQ57" s="19">
        <f t="shared" si="21"/>
        <v>-0.89709010689519064</v>
      </c>
      <c r="AR57" s="19">
        <f t="shared" si="22"/>
        <v>6.8745862107792428</v>
      </c>
      <c r="AS57" s="19">
        <f t="shared" si="23"/>
        <v>0.58212033802886887</v>
      </c>
      <c r="AT57" s="19">
        <f t="shared" si="24"/>
        <v>6.538817005545286E-2</v>
      </c>
      <c r="AU57" s="19">
        <f t="shared" si="31"/>
        <v>5.5196825586522343E-2</v>
      </c>
      <c r="AW57" s="19">
        <f t="shared" si="25"/>
        <v>1.7970363713045625</v>
      </c>
    </row>
    <row r="58" spans="1:49">
      <c r="A58" s="16">
        <v>1925</v>
      </c>
      <c r="B58" s="19">
        <v>0.20703933699999999</v>
      </c>
      <c r="C58" s="15">
        <v>45085</v>
      </c>
      <c r="D58" s="15">
        <v>4329.8608212722975</v>
      </c>
      <c r="G58" s="15">
        <v>3635.1841130932335</v>
      </c>
      <c r="H58" s="15">
        <v>405.95472904745861</v>
      </c>
      <c r="I58" s="15">
        <v>399.17266913497122</v>
      </c>
      <c r="J58" s="15"/>
      <c r="K58" s="15">
        <v>769.8</v>
      </c>
      <c r="L58" s="61">
        <v>808.9</v>
      </c>
      <c r="M58" s="15">
        <v>1151</v>
      </c>
      <c r="N58" s="15">
        <v>1361</v>
      </c>
      <c r="O58" s="15">
        <v>1.9474141191576013</v>
      </c>
      <c r="P58" s="19">
        <v>2.3594111514270732</v>
      </c>
      <c r="Q58" s="15">
        <v>1.7807356875696609</v>
      </c>
      <c r="R58" s="15">
        <v>1.0270714294458119</v>
      </c>
      <c r="S58" s="15">
        <v>3.2306537838798706</v>
      </c>
      <c r="T58" s="15">
        <v>3.6558226846104915</v>
      </c>
      <c r="U58" s="19">
        <v>18531.646765251684</v>
      </c>
      <c r="V58" s="19">
        <v>2396.1268169043014</v>
      </c>
      <c r="W58" s="19">
        <v>2465.773140614529</v>
      </c>
      <c r="X58" s="19">
        <v>274.18899360484676</v>
      </c>
      <c r="Y58" s="15">
        <v>4.5780821917808217</v>
      </c>
      <c r="Z58" s="15"/>
      <c r="AA58" s="17">
        <v>173.25849664966302</v>
      </c>
      <c r="AB58" s="63" t="str">
        <f t="shared" si="9"/>
        <v/>
      </c>
      <c r="AC58" s="79">
        <f t="shared" si="17"/>
        <v>0.8395614231371672</v>
      </c>
      <c r="AD58" s="62" t="str">
        <f t="shared" si="10"/>
        <v/>
      </c>
      <c r="AE58" s="19">
        <f t="shared" si="18"/>
        <v>9.3756992615797716E-2</v>
      </c>
      <c r="AF58" s="19">
        <f t="shared" si="19"/>
        <v>9.2190646677108967E-2</v>
      </c>
      <c r="AH58" s="19">
        <f t="shared" si="20"/>
        <v>0.18681893792658</v>
      </c>
      <c r="AI58" s="19">
        <f t="shared" si="32"/>
        <v>0.26582840592594087</v>
      </c>
      <c r="AJ58" s="19">
        <f t="shared" si="33"/>
        <v>0.31432881013484409</v>
      </c>
      <c r="AK58" s="19">
        <f t="shared" si="34"/>
        <v>-4.8500404208903225E-2</v>
      </c>
      <c r="AL58" s="19">
        <f t="shared" si="26"/>
        <v>4.4541342926778952E-3</v>
      </c>
      <c r="AM58" s="19">
        <f t="shared" si="27"/>
        <v>-1.4206759284403927E-2</v>
      </c>
      <c r="AN58" s="19">
        <f t="shared" si="28"/>
        <v>5.3935315130211768E-3</v>
      </c>
      <c r="AO58" s="19">
        <f t="shared" si="29"/>
        <v>-2.8401071292279124E-2</v>
      </c>
      <c r="AP58" s="19">
        <f t="shared" si="30"/>
        <v>1.4727286022203877E-3</v>
      </c>
      <c r="AQ58" s="19">
        <f t="shared" si="21"/>
        <v>-0.88906969037927408</v>
      </c>
      <c r="AR58" s="19">
        <f t="shared" si="22"/>
        <v>6.8925391960465081</v>
      </c>
      <c r="AS58" s="19">
        <f t="shared" si="23"/>
        <v>0.56948092384410176</v>
      </c>
      <c r="AT58" s="19">
        <f t="shared" si="24"/>
        <v>6.3325128664130675E-2</v>
      </c>
      <c r="AU58" s="19">
        <f t="shared" si="31"/>
        <v>4.2570885762513007E-2</v>
      </c>
      <c r="AW58" s="19">
        <f t="shared" si="25"/>
        <v>1.7325849664966302</v>
      </c>
    </row>
    <row r="59" spans="1:49">
      <c r="A59" s="16">
        <v>1926</v>
      </c>
      <c r="B59" s="19">
        <v>0.205761317</v>
      </c>
      <c r="C59" s="15">
        <v>45264.6</v>
      </c>
      <c r="D59" s="15">
        <v>4176.7800403904394</v>
      </c>
      <c r="G59" s="15">
        <v>3629.3709188825296</v>
      </c>
      <c r="H59" s="15">
        <v>388.51514641534823</v>
      </c>
      <c r="I59" s="15">
        <v>406.92359474924251</v>
      </c>
      <c r="J59" s="15"/>
      <c r="K59" s="15">
        <v>780.8</v>
      </c>
      <c r="L59" s="61">
        <v>807.3</v>
      </c>
      <c r="M59" s="15">
        <v>1013</v>
      </c>
      <c r="N59" s="15">
        <v>1294</v>
      </c>
      <c r="O59" s="15">
        <v>1.9392924950501886</v>
      </c>
      <c r="P59" s="19">
        <v>2.342535903296231</v>
      </c>
      <c r="Q59" s="15">
        <v>1.7557497422952122</v>
      </c>
      <c r="R59" s="15">
        <v>1.0248424908781968</v>
      </c>
      <c r="S59" s="15">
        <v>3.0937944093399756</v>
      </c>
      <c r="T59" s="15">
        <v>3.3487778280374449</v>
      </c>
      <c r="U59" s="19">
        <v>18536.631606752988</v>
      </c>
      <c r="V59" s="19">
        <v>2373.6914528276197</v>
      </c>
      <c r="W59" s="19">
        <v>2377.4972719440975</v>
      </c>
      <c r="X59" s="19">
        <v>274.18899360484676</v>
      </c>
      <c r="Y59" s="15">
        <v>5</v>
      </c>
      <c r="Z59" s="15"/>
      <c r="AA59" s="17">
        <v>179.7327445505008</v>
      </c>
      <c r="AB59" s="63" t="str">
        <f t="shared" si="9"/>
        <v/>
      </c>
      <c r="AC59" s="79">
        <f t="shared" si="17"/>
        <v>0.86893992113198792</v>
      </c>
      <c r="AD59" s="62" t="str">
        <f t="shared" si="10"/>
        <v/>
      </c>
      <c r="AE59" s="19">
        <f t="shared" si="18"/>
        <v>9.3017861285084671E-2</v>
      </c>
      <c r="AF59" s="19">
        <f t="shared" si="19"/>
        <v>9.7425191370911615E-2</v>
      </c>
      <c r="AH59" s="19">
        <f t="shared" si="20"/>
        <v>0.19328286196381428</v>
      </c>
      <c r="AI59" s="19">
        <f t="shared" si="32"/>
        <v>0.24253132561543897</v>
      </c>
      <c r="AJ59" s="19">
        <f t="shared" si="33"/>
        <v>0.3098080309441047</v>
      </c>
      <c r="AK59" s="19">
        <f t="shared" si="34"/>
        <v>-6.7276705328665726E-2</v>
      </c>
      <c r="AL59" s="19">
        <f t="shared" si="26"/>
        <v>-2.998827358440146E-3</v>
      </c>
      <c r="AM59" s="19">
        <f t="shared" si="27"/>
        <v>-9.9514307484394379E-3</v>
      </c>
      <c r="AN59" s="19">
        <f t="shared" si="28"/>
        <v>2.0066397762520476E-3</v>
      </c>
      <c r="AO59" s="19">
        <f t="shared" si="29"/>
        <v>-3.9107038344890731E-2</v>
      </c>
      <c r="AP59" s="19">
        <f t="shared" si="30"/>
        <v>-8.3546514251473247E-2</v>
      </c>
      <c r="AQ59" s="19">
        <f t="shared" si="21"/>
        <v>-0.89277640889090559</v>
      </c>
      <c r="AR59" s="19">
        <f t="shared" si="22"/>
        <v>6.8794251885091411</v>
      </c>
      <c r="AS59" s="19">
        <f t="shared" si="23"/>
        <v>0.56921773446366419</v>
      </c>
      <c r="AT59" s="19">
        <f t="shared" si="24"/>
        <v>6.5646021804685692E-2</v>
      </c>
      <c r="AU59" s="19">
        <f t="shared" si="31"/>
        <v>4.9960008429326117E-2</v>
      </c>
      <c r="AW59" s="19">
        <f t="shared" si="25"/>
        <v>1.7973274455050079</v>
      </c>
    </row>
    <row r="60" spans="1:49">
      <c r="A60" s="16">
        <v>1927</v>
      </c>
      <c r="B60" s="19">
        <v>0.205761317</v>
      </c>
      <c r="C60" s="15">
        <v>45429</v>
      </c>
      <c r="D60" s="15">
        <v>4417.0587344328487</v>
      </c>
      <c r="G60" s="15">
        <v>3698.160383709187</v>
      </c>
      <c r="H60" s="15">
        <v>413.70565466172985</v>
      </c>
      <c r="I60" s="15">
        <v>409.8301918545942</v>
      </c>
      <c r="J60" s="15"/>
      <c r="K60" s="15">
        <v>775.8</v>
      </c>
      <c r="L60" s="61">
        <v>833.5</v>
      </c>
      <c r="M60" s="15">
        <v>1087</v>
      </c>
      <c r="N60" s="15">
        <v>1258</v>
      </c>
      <c r="O60" s="15">
        <v>1.9044232517522555</v>
      </c>
      <c r="P60" s="19">
        <v>2.2878145067034419</v>
      </c>
      <c r="Q60" s="15">
        <v>1.6754554953707275</v>
      </c>
      <c r="R60" s="15">
        <v>1.0201609014265105</v>
      </c>
      <c r="S60" s="15">
        <v>2.9478114316007593</v>
      </c>
      <c r="T60" s="15">
        <v>3.2039360599054065</v>
      </c>
      <c r="U60" s="19">
        <v>19077.985393794715</v>
      </c>
      <c r="V60" s="19">
        <v>2443.60850751218</v>
      </c>
      <c r="W60" s="19">
        <v>2535.2035991193629</v>
      </c>
      <c r="X60" s="19">
        <v>270.31353079771111</v>
      </c>
      <c r="Y60" s="15">
        <v>4.6506849315068495</v>
      </c>
      <c r="Z60" s="15"/>
      <c r="AA60" s="17">
        <v>169.69727569208013</v>
      </c>
      <c r="AB60" s="63" t="str">
        <f t="shared" si="9"/>
        <v/>
      </c>
      <c r="AC60" s="79">
        <f t="shared" si="17"/>
        <v>0.8372450098705857</v>
      </c>
      <c r="AD60" s="62" t="str">
        <f t="shared" si="10"/>
        <v/>
      </c>
      <c r="AE60" s="19">
        <f t="shared" si="18"/>
        <v>9.3660890546172409E-2</v>
      </c>
      <c r="AF60" s="19">
        <f t="shared" si="19"/>
        <v>9.2783505154639179E-2</v>
      </c>
      <c r="AH60" s="19">
        <f t="shared" si="20"/>
        <v>0.188700230201268</v>
      </c>
      <c r="AI60" s="19">
        <f t="shared" si="32"/>
        <v>0.24609136200213355</v>
      </c>
      <c r="AJ60" s="19">
        <f t="shared" si="33"/>
        <v>0.28480490653052803</v>
      </c>
      <c r="AK60" s="19">
        <f t="shared" si="34"/>
        <v>-3.8713544528394483E-2</v>
      </c>
      <c r="AL60" s="19">
        <f t="shared" si="26"/>
        <v>-5.493058409098168E-3</v>
      </c>
      <c r="AM60" s="19">
        <f t="shared" si="27"/>
        <v>-2.8666897903944406E-2</v>
      </c>
      <c r="AN60" s="19">
        <f t="shared" si="28"/>
        <v>1.3565433537617792E-2</v>
      </c>
      <c r="AO60" s="19">
        <f t="shared" si="29"/>
        <v>-3.0191288810047866E-2</v>
      </c>
      <c r="AP60" s="19">
        <f t="shared" si="30"/>
        <v>-2.6071373614955914E-2</v>
      </c>
      <c r="AQ60" s="19">
        <f t="shared" si="21"/>
        <v>-0.86761559452454295</v>
      </c>
      <c r="AR60" s="19">
        <f t="shared" si="22"/>
        <v>6.9336155277936173</v>
      </c>
      <c r="AS60" s="19">
        <f t="shared" si="23"/>
        <v>0.57395741183072213</v>
      </c>
      <c r="AT60" s="19">
        <f t="shared" si="24"/>
        <v>6.119763105944287E-2</v>
      </c>
      <c r="AU60" s="19">
        <f t="shared" si="31"/>
        <v>6.8144005531945218E-2</v>
      </c>
      <c r="AW60" s="19">
        <f t="shared" si="25"/>
        <v>1.6969727569208013</v>
      </c>
    </row>
    <row r="61" spans="1:49">
      <c r="A61" s="16">
        <v>1928</v>
      </c>
      <c r="B61" s="19">
        <v>0.20533880900000001</v>
      </c>
      <c r="C61" s="15">
        <v>45626.2</v>
      </c>
      <c r="D61" s="15">
        <v>4417.0587344328487</v>
      </c>
      <c r="G61" s="15">
        <v>3732.0706832716241</v>
      </c>
      <c r="H61" s="15">
        <v>406.92359474924245</v>
      </c>
      <c r="I61" s="15">
        <v>411.76792325816206</v>
      </c>
      <c r="J61" s="15"/>
      <c r="K61" s="15">
        <v>763.8</v>
      </c>
      <c r="L61" s="61">
        <v>838</v>
      </c>
      <c r="M61" s="15">
        <v>1089</v>
      </c>
      <c r="N61" s="15">
        <v>1236</v>
      </c>
      <c r="O61" s="15">
        <v>1.8876585557783581</v>
      </c>
      <c r="P61" s="19">
        <v>2.2800046948448744</v>
      </c>
      <c r="Q61" s="15">
        <v>1.666801671792572</v>
      </c>
      <c r="R61" s="15">
        <v>1.0132029278318242</v>
      </c>
      <c r="S61" s="15">
        <v>2.9319275744979039</v>
      </c>
      <c r="T61" s="15">
        <v>3.2501936221868455</v>
      </c>
      <c r="U61" s="19">
        <v>19145.779238212464</v>
      </c>
      <c r="V61" s="19">
        <v>2439.4443243005558</v>
      </c>
      <c r="W61" s="19">
        <v>2506.4395520245034</v>
      </c>
      <c r="X61" s="19">
        <v>275.15785930663066</v>
      </c>
      <c r="Y61" s="15">
        <v>4.5</v>
      </c>
      <c r="Z61" s="15"/>
      <c r="AA61" s="17">
        <v>169.40077108460699</v>
      </c>
      <c r="AB61" s="63" t="str">
        <f t="shared" si="9"/>
        <v/>
      </c>
      <c r="AC61" s="79">
        <f t="shared" si="17"/>
        <v>0.84492213204650146</v>
      </c>
      <c r="AD61" s="62" t="str">
        <f t="shared" si="10"/>
        <v/>
      </c>
      <c r="AE61" s="19">
        <f t="shared" si="18"/>
        <v>9.2125466110989249E-2</v>
      </c>
      <c r="AF61" s="19">
        <f t="shared" si="19"/>
        <v>9.3222197850405794E-2</v>
      </c>
      <c r="AH61" s="19">
        <f t="shared" si="20"/>
        <v>0.18971900768885733</v>
      </c>
      <c r="AI61" s="19">
        <f t="shared" si="32"/>
        <v>0.24654415199661769</v>
      </c>
      <c r="AJ61" s="19">
        <f t="shared" si="33"/>
        <v>0.27982421659120243</v>
      </c>
      <c r="AK61" s="19">
        <f t="shared" si="34"/>
        <v>-3.3280064594584741E-2</v>
      </c>
      <c r="AL61" s="19">
        <f t="shared" si="26"/>
        <v>5.4225101997617915E-3</v>
      </c>
      <c r="AM61" s="19">
        <f t="shared" si="27"/>
        <v>3.6635637965427054E-3</v>
      </c>
      <c r="AN61" s="19">
        <f t="shared" si="28"/>
        <v>1.9981735561266055E-3</v>
      </c>
      <c r="AO61" s="19">
        <f t="shared" si="29"/>
        <v>3.4390806342554088E-3</v>
      </c>
      <c r="AP61" s="19">
        <f t="shared" si="30"/>
        <v>2.3176504030778294E-2</v>
      </c>
      <c r="AQ61" s="19">
        <f t="shared" si="21"/>
        <v>-0.8683998269080857</v>
      </c>
      <c r="AR61" s="19">
        <f t="shared" si="22"/>
        <v>6.9311257295009989</v>
      </c>
      <c r="AS61" s="19">
        <f t="shared" si="23"/>
        <v>0.56744537546801055</v>
      </c>
      <c r="AT61" s="19">
        <f t="shared" si="24"/>
        <v>6.2294362798859408E-2</v>
      </c>
      <c r="AU61" s="19">
        <f t="shared" si="31"/>
        <v>5.5348855394132229E-2</v>
      </c>
      <c r="AW61" s="19">
        <f t="shared" si="25"/>
        <v>1.6940077108460698</v>
      </c>
    </row>
    <row r="62" spans="1:49">
      <c r="A62" s="16">
        <v>1929</v>
      </c>
      <c r="B62" s="19">
        <v>0.205761317</v>
      </c>
      <c r="C62" s="15">
        <v>45730</v>
      </c>
      <c r="D62" s="15">
        <v>4506.1943789969682</v>
      </c>
      <c r="F62" s="61"/>
      <c r="G62" s="15">
        <v>3783.420565466171</v>
      </c>
      <c r="H62" s="15">
        <v>428.23864018848849</v>
      </c>
      <c r="I62" s="15">
        <v>421.45658027600115</v>
      </c>
      <c r="J62" s="15"/>
      <c r="K62" s="15">
        <v>776.4</v>
      </c>
      <c r="L62" s="61">
        <v>820.4</v>
      </c>
      <c r="M62" s="15">
        <v>1093</v>
      </c>
      <c r="N62" s="15">
        <v>1270</v>
      </c>
      <c r="O62" s="15">
        <v>1.8721683297143383</v>
      </c>
      <c r="P62" s="19">
        <v>2.2594133512223085</v>
      </c>
      <c r="Q62" s="15">
        <v>1.666595064829846</v>
      </c>
      <c r="R62" s="15">
        <v>1.0160218548965392</v>
      </c>
      <c r="S62" s="15">
        <v>2.8496160915248301</v>
      </c>
      <c r="T62" s="15">
        <v>3.177339755126833</v>
      </c>
      <c r="U62" s="19">
        <v>19419.94552078424</v>
      </c>
      <c r="V62" s="19">
        <v>2426.6356604208222</v>
      </c>
      <c r="W62" s="19">
        <v>2541.1547812769204</v>
      </c>
      <c r="X62" s="19">
        <v>283.87765062268579</v>
      </c>
      <c r="Y62" s="15">
        <v>5.4958904109589044</v>
      </c>
      <c r="Z62" s="15"/>
      <c r="AA62" s="17">
        <v>165.60545552732475</v>
      </c>
      <c r="AB62" s="63" t="str">
        <f t="shared" si="9"/>
        <v/>
      </c>
      <c r="AC62" s="79">
        <f t="shared" si="17"/>
        <v>0.8396043861535154</v>
      </c>
      <c r="AD62" s="62" t="str">
        <f t="shared" si="10"/>
        <v/>
      </c>
      <c r="AE62" s="19">
        <f t="shared" si="18"/>
        <v>9.5033326166415827E-2</v>
      </c>
      <c r="AF62" s="19">
        <f t="shared" si="19"/>
        <v>9.3528273489572142E-2</v>
      </c>
      <c r="AH62" s="19">
        <f t="shared" si="20"/>
        <v>0.18206049961444681</v>
      </c>
      <c r="AI62" s="19">
        <f t="shared" si="32"/>
        <v>0.24255500497146559</v>
      </c>
      <c r="AJ62" s="19">
        <f t="shared" si="33"/>
        <v>0.28183426927151084</v>
      </c>
      <c r="AK62" s="19">
        <f t="shared" si="34"/>
        <v>-3.9279264300045247E-2</v>
      </c>
      <c r="AL62" s="19">
        <f t="shared" si="26"/>
        <v>-8.3239368188193911E-4</v>
      </c>
      <c r="AM62" s="19">
        <f t="shared" si="27"/>
        <v>8.1159461223840219E-3</v>
      </c>
      <c r="AN62" s="19">
        <f t="shared" si="28"/>
        <v>1.1018238763028949E-2</v>
      </c>
      <c r="AO62" s="19">
        <f t="shared" si="29"/>
        <v>-2.0235893557935196E-2</v>
      </c>
      <c r="AP62" s="19">
        <f t="shared" si="30"/>
        <v>-1.4430370989125059E-2</v>
      </c>
      <c r="AQ62" s="19">
        <f t="shared" si="21"/>
        <v>-0.8564538801256405</v>
      </c>
      <c r="AR62" s="19">
        <f t="shared" si="22"/>
        <v>6.937807195016239</v>
      </c>
      <c r="AS62" s="19">
        <f t="shared" si="23"/>
        <v>0.56392480384802102</v>
      </c>
      <c r="AT62" s="19">
        <f t="shared" si="24"/>
        <v>6.2997204902171575E-2</v>
      </c>
      <c r="AU62" s="19">
        <f t="shared" si="31"/>
        <v>5.3239907942302329E-2</v>
      </c>
      <c r="AW62" s="19">
        <f t="shared" si="25"/>
        <v>1.6560545552732475</v>
      </c>
    </row>
    <row r="63" spans="1:49">
      <c r="A63" s="16">
        <v>1930</v>
      </c>
      <c r="B63" s="19">
        <v>0.205761317</v>
      </c>
      <c r="C63" s="15">
        <v>45890.9</v>
      </c>
      <c r="D63" s="15">
        <v>4432.5605856613911</v>
      </c>
      <c r="F63" s="61"/>
      <c r="G63" s="15">
        <v>3724.3197576573525</v>
      </c>
      <c r="H63" s="15">
        <v>421.45658027600109</v>
      </c>
      <c r="I63" s="15">
        <v>429.20750589027244</v>
      </c>
      <c r="J63" s="15"/>
      <c r="K63" s="15">
        <v>806.1</v>
      </c>
      <c r="L63" s="61">
        <v>847.1</v>
      </c>
      <c r="M63" s="15">
        <v>881</v>
      </c>
      <c r="N63" s="15">
        <v>1102</v>
      </c>
      <c r="O63" s="15">
        <v>1.856280281988715</v>
      </c>
      <c r="P63" s="19">
        <v>2.1967489466857568</v>
      </c>
      <c r="Q63" s="15">
        <v>1.6331159237202444</v>
      </c>
      <c r="R63" s="15">
        <v>1.0096924121930533</v>
      </c>
      <c r="S63" s="15">
        <v>2.6715717127554042</v>
      </c>
      <c r="T63" s="15">
        <v>2.7918558894024694</v>
      </c>
      <c r="U63" s="19">
        <v>19057.049059489233</v>
      </c>
      <c r="V63" s="19">
        <v>2418.6921139554734</v>
      </c>
      <c r="W63" s="19">
        <v>2465.7731406145294</v>
      </c>
      <c r="X63" s="19">
        <v>281.939919219118</v>
      </c>
      <c r="Y63" s="15">
        <v>3.408219178082192</v>
      </c>
      <c r="Z63" s="15"/>
      <c r="AA63" s="17">
        <v>168.00488585607508</v>
      </c>
      <c r="AB63" s="63" t="str">
        <f t="shared" si="9"/>
        <v/>
      </c>
      <c r="AC63" s="79">
        <f t="shared" si="17"/>
        <v>0.84021857923497267</v>
      </c>
      <c r="AD63" s="62" t="str">
        <f t="shared" si="10"/>
        <v/>
      </c>
      <c r="AE63" s="19">
        <f t="shared" si="18"/>
        <v>9.5081967213114751E-2</v>
      </c>
      <c r="AF63" s="19">
        <f t="shared" si="19"/>
        <v>9.6830601092896179E-2</v>
      </c>
      <c r="AH63" s="19">
        <f t="shared" si="20"/>
        <v>0.19110849894307819</v>
      </c>
      <c r="AI63" s="19">
        <f t="shared" si="32"/>
        <v>0.19875644855253438</v>
      </c>
      <c r="AJ63" s="19">
        <f t="shared" si="33"/>
        <v>0.24861476311565597</v>
      </c>
      <c r="AK63" s="19">
        <f t="shared" si="34"/>
        <v>-4.9858314563121592E-2</v>
      </c>
      <c r="AL63" s="19">
        <f t="shared" si="26"/>
        <v>-1.9604027809388837E-2</v>
      </c>
      <c r="AM63" s="19">
        <f t="shared" si="27"/>
        <v>-1.1770205311619797E-2</v>
      </c>
      <c r="AN63" s="19">
        <f t="shared" si="28"/>
        <v>2.2735392047058237E-3</v>
      </c>
      <c r="AO63" s="19">
        <f t="shared" si="29"/>
        <v>-5.5994668027348808E-2</v>
      </c>
      <c r="AP63" s="19">
        <f t="shared" si="30"/>
        <v>-0.12081506690167697</v>
      </c>
      <c r="AQ63" s="19">
        <f t="shared" si="21"/>
        <v>-0.87882977783211658</v>
      </c>
      <c r="AR63" s="19">
        <f t="shared" si="22"/>
        <v>6.9121524464448036</v>
      </c>
      <c r="AS63" s="19">
        <f t="shared" si="23"/>
        <v>0.55628639314957196</v>
      </c>
      <c r="AT63" s="19">
        <f t="shared" si="24"/>
        <v>6.3606557377049178E-2</v>
      </c>
      <c r="AU63" s="19">
        <f t="shared" si="31"/>
        <v>6.3481560876568963E-2</v>
      </c>
      <c r="AW63" s="19">
        <f t="shared" si="25"/>
        <v>1.6800488585607507</v>
      </c>
    </row>
    <row r="64" spans="1:49">
      <c r="A64" s="16">
        <v>1931</v>
      </c>
      <c r="B64" s="19">
        <v>0.22075055199999999</v>
      </c>
      <c r="C64" s="15">
        <v>46073.599999999999</v>
      </c>
      <c r="D64" s="15">
        <v>4145.7763379333537</v>
      </c>
      <c r="F64" s="61"/>
      <c r="G64" s="15">
        <v>3617.7445304611224</v>
      </c>
      <c r="H64" s="15">
        <v>395.29720632783557</v>
      </c>
      <c r="I64" s="15">
        <v>429.20750589027239</v>
      </c>
      <c r="J64" s="15"/>
      <c r="K64" s="15">
        <v>817.5</v>
      </c>
      <c r="L64" s="61">
        <v>853.1</v>
      </c>
      <c r="M64" s="15">
        <v>630</v>
      </c>
      <c r="N64" s="15">
        <v>927</v>
      </c>
      <c r="O64" s="15">
        <v>1.8208373342848025</v>
      </c>
      <c r="P64" s="19">
        <v>2.1029445225900978</v>
      </c>
      <c r="Q64" s="15">
        <v>1.5621151980072356</v>
      </c>
      <c r="R64" s="15">
        <v>0.98797859687707357</v>
      </c>
      <c r="S64" s="15">
        <v>2.3735931262018406</v>
      </c>
      <c r="T64" s="15">
        <v>2.2650537453842894</v>
      </c>
      <c r="U64" s="19">
        <v>18608.413324371777</v>
      </c>
      <c r="V64" s="19">
        <v>2416.7293417184264</v>
      </c>
      <c r="W64" s="19">
        <v>2389.399636259212</v>
      </c>
      <c r="X64" s="19">
        <v>280.9710535173341</v>
      </c>
      <c r="Y64" s="15">
        <v>3.9698630136986299</v>
      </c>
      <c r="Z64" s="15"/>
      <c r="AA64" s="17">
        <v>180.68445906579166</v>
      </c>
      <c r="AB64" s="63" t="str">
        <f t="shared" si="9"/>
        <v/>
      </c>
      <c r="AC64" s="79">
        <f t="shared" si="17"/>
        <v>0.87263379294227628</v>
      </c>
      <c r="AD64" s="62" t="str">
        <f t="shared" si="10"/>
        <v/>
      </c>
      <c r="AE64" s="19">
        <f t="shared" si="18"/>
        <v>9.5349380696424402E-2</v>
      </c>
      <c r="AF64" s="19">
        <f t="shared" si="19"/>
        <v>0.10352886188361766</v>
      </c>
      <c r="AH64" s="19">
        <f t="shared" si="20"/>
        <v>0.20577569325055908</v>
      </c>
      <c r="AI64" s="19">
        <f t="shared" si="32"/>
        <v>0.15196188811141981</v>
      </c>
      <c r="AJ64" s="19">
        <f t="shared" si="33"/>
        <v>0.22360106393537485</v>
      </c>
      <c r="AK64" s="19">
        <f t="shared" si="34"/>
        <v>-7.1639175823955042E-2</v>
      </c>
      <c r="AL64" s="19">
        <f t="shared" si="26"/>
        <v>-2.4361831766892612E-2</v>
      </c>
      <c r="AM64" s="19">
        <f t="shared" si="27"/>
        <v>-2.517083274462344E-2</v>
      </c>
      <c r="AN64" s="19">
        <f t="shared" si="28"/>
        <v>-2.4618187413929246E-3</v>
      </c>
      <c r="AO64" s="19">
        <f t="shared" si="29"/>
        <v>-9.8983893737192116E-2</v>
      </c>
      <c r="AP64" s="19">
        <f t="shared" si="30"/>
        <v>-0.18982991282949382</v>
      </c>
      <c r="AQ64" s="19">
        <f t="shared" si="21"/>
        <v>-0.90662631013638095</v>
      </c>
      <c r="AR64" s="19">
        <f t="shared" si="22"/>
        <v>6.8835440832121133</v>
      </c>
      <c r="AS64" s="19">
        <f t="shared" si="23"/>
        <v>0.57634552409315798</v>
      </c>
      <c r="AT64" s="19">
        <f t="shared" si="24"/>
        <v>6.7772844122458514E-2</v>
      </c>
      <c r="AU64" s="19">
        <f t="shared" si="31"/>
        <v>5.3360359675835023E-2</v>
      </c>
      <c r="AW64" s="19">
        <f t="shared" si="25"/>
        <v>1.8068445906579165</v>
      </c>
    </row>
    <row r="65" spans="1:49">
      <c r="A65" s="16">
        <v>1932</v>
      </c>
      <c r="B65" s="19">
        <v>0.28571428599999998</v>
      </c>
      <c r="C65" s="15">
        <v>46335</v>
      </c>
      <c r="D65" s="15">
        <v>4055.6718276674492</v>
      </c>
      <c r="F65" s="61"/>
      <c r="G65" s="15">
        <v>3502.4495119488365</v>
      </c>
      <c r="H65" s="15">
        <v>336.1963985190169</v>
      </c>
      <c r="I65" s="15">
        <v>417.58111746886539</v>
      </c>
      <c r="J65" s="15"/>
      <c r="K65" s="15">
        <v>829.4</v>
      </c>
      <c r="L65" s="61">
        <v>833.1</v>
      </c>
      <c r="M65" s="15">
        <v>577</v>
      </c>
      <c r="N65" s="15">
        <v>766</v>
      </c>
      <c r="O65" s="15">
        <v>1.7803105906400936</v>
      </c>
      <c r="P65" s="19">
        <v>2.0478027133519912</v>
      </c>
      <c r="Q65" s="15">
        <v>1.5231512679717758</v>
      </c>
      <c r="R65" s="15">
        <v>0.96121619696166749</v>
      </c>
      <c r="S65" s="15">
        <v>2.2192757633802538</v>
      </c>
      <c r="T65" s="15">
        <v>2.0946311986513759</v>
      </c>
      <c r="U65" s="19">
        <v>18696.146534794745</v>
      </c>
      <c r="V65" s="19">
        <v>2414.9167211976383</v>
      </c>
      <c r="W65" s="19">
        <v>2336.830860534124</v>
      </c>
      <c r="X65" s="19">
        <v>274.18899360484664</v>
      </c>
      <c r="Y65" s="15">
        <v>3.0027322404371586</v>
      </c>
      <c r="Z65" s="15"/>
      <c r="AA65" s="17">
        <v>188.90743352872391</v>
      </c>
      <c r="AB65" s="63" t="str">
        <f t="shared" si="9"/>
        <v/>
      </c>
      <c r="AC65" s="79">
        <f t="shared" si="17"/>
        <v>0.86359292881032013</v>
      </c>
      <c r="AD65" s="62" t="str">
        <f t="shared" si="10"/>
        <v/>
      </c>
      <c r="AE65" s="19">
        <f t="shared" si="18"/>
        <v>8.2895365504061153E-2</v>
      </c>
      <c r="AF65" s="19">
        <f t="shared" si="19"/>
        <v>0.10296225513616818</v>
      </c>
      <c r="AH65" s="19">
        <f t="shared" si="20"/>
        <v>0.20541602856440763</v>
      </c>
      <c r="AI65" s="19">
        <f t="shared" si="32"/>
        <v>0.14226989374824534</v>
      </c>
      <c r="AJ65" s="19">
        <f t="shared" si="33"/>
        <v>0.18887129741968101</v>
      </c>
      <c r="AK65" s="19">
        <f t="shared" si="34"/>
        <v>-4.6601403671435671E-2</v>
      </c>
      <c r="AL65" s="19">
        <f t="shared" si="26"/>
        <v>-4.0625142143766698E-3</v>
      </c>
      <c r="AM65" s="19">
        <f t="shared" si="27"/>
        <v>-2.7507768065510919E-3</v>
      </c>
      <c r="AN65" s="19">
        <f t="shared" si="28"/>
        <v>-4.9530490775038238E-3</v>
      </c>
      <c r="AO65" s="19">
        <f t="shared" si="29"/>
        <v>-4.4715353241391267E-2</v>
      </c>
      <c r="AP65" s="19">
        <f t="shared" si="30"/>
        <v>-5.571235738852337E-2</v>
      </c>
      <c r="AQ65" s="19">
        <f t="shared" si="21"/>
        <v>-0.90758018007100594</v>
      </c>
      <c r="AR65" s="19">
        <f t="shared" si="22"/>
        <v>6.8818399014449483</v>
      </c>
      <c r="AS65" s="19">
        <f t="shared" si="23"/>
        <v>0.5761883504953389</v>
      </c>
      <c r="AT65" s="19">
        <f t="shared" si="24"/>
        <v>6.760630673674152E-2</v>
      </c>
      <c r="AU65" s="19">
        <f t="shared" si="31"/>
        <v>6.2207261000870359E-2</v>
      </c>
      <c r="AW65" s="19">
        <f t="shared" si="25"/>
        <v>1.8890743352872392</v>
      </c>
    </row>
    <row r="66" spans="1:49">
      <c r="A66" s="16">
        <v>1933</v>
      </c>
      <c r="B66" s="19">
        <v>0.23696682499999999</v>
      </c>
      <c r="C66" s="15">
        <v>46520</v>
      </c>
      <c r="D66" s="15">
        <v>4128.3367553012431</v>
      </c>
      <c r="F66" s="61"/>
      <c r="G66" s="15">
        <v>3558.6437226523035</v>
      </c>
      <c r="H66" s="15">
        <v>346.85392123864</v>
      </c>
      <c r="I66" s="15">
        <v>416.61225176708155</v>
      </c>
      <c r="J66" s="15"/>
      <c r="K66" s="15">
        <v>786.1</v>
      </c>
      <c r="L66" s="61">
        <v>813.8</v>
      </c>
      <c r="M66" s="15">
        <v>573</v>
      </c>
      <c r="N66" s="15">
        <v>738</v>
      </c>
      <c r="O66" s="15">
        <v>1.7562664492567115</v>
      </c>
      <c r="P66" s="19">
        <v>2.0051525796531657</v>
      </c>
      <c r="Q66" s="15">
        <v>1.5177768254573887</v>
      </c>
      <c r="R66" s="15">
        <v>0.94476374701367261</v>
      </c>
      <c r="S66" s="15">
        <v>2.168134495079479</v>
      </c>
      <c r="T66" s="15">
        <v>2.0230045227977205</v>
      </c>
      <c r="U66" s="19">
        <v>19077.985393794712</v>
      </c>
      <c r="V66" s="19">
        <v>2412.8288559551079</v>
      </c>
      <c r="W66" s="19">
        <v>2390.3914999521385</v>
      </c>
      <c r="X66" s="19">
        <v>274.1889936048467</v>
      </c>
      <c r="Y66" s="15">
        <v>2</v>
      </c>
      <c r="Z66" s="15"/>
      <c r="AA66" s="17">
        <v>189.8929181741884</v>
      </c>
      <c r="AB66" s="63" t="str">
        <f t="shared" si="9"/>
        <v/>
      </c>
      <c r="AC66" s="79">
        <f t="shared" si="17"/>
        <v>0.86200422436047874</v>
      </c>
      <c r="AD66" s="62" t="str">
        <f t="shared" si="10"/>
        <v/>
      </c>
      <c r="AE66" s="19">
        <f t="shared" si="18"/>
        <v>8.4017836188688105E-2</v>
      </c>
      <c r="AF66" s="19">
        <f t="shared" si="19"/>
        <v>0.10091527810373152</v>
      </c>
      <c r="AH66" s="19">
        <f t="shared" si="20"/>
        <v>0.19712539171010948</v>
      </c>
      <c r="AI66" s="19">
        <f t="shared" si="32"/>
        <v>0.138796816723879</v>
      </c>
      <c r="AJ66" s="19">
        <f t="shared" si="33"/>
        <v>0.17876448646112167</v>
      </c>
      <c r="AK66" s="19">
        <f t="shared" si="34"/>
        <v>-3.9967669737242667E-2</v>
      </c>
      <c r="AL66" s="19">
        <f t="shared" si="26"/>
        <v>-7.4495956999429958E-3</v>
      </c>
      <c r="AM66" s="19">
        <f t="shared" si="27"/>
        <v>1.0062876035278549E-2</v>
      </c>
      <c r="AN66" s="19">
        <f t="shared" si="28"/>
        <v>-3.6668433890280181E-3</v>
      </c>
      <c r="AO66" s="19">
        <f t="shared" si="29"/>
        <v>-9.7161737928213136E-3</v>
      </c>
      <c r="AP66" s="19">
        <f t="shared" si="30"/>
        <v>-2.1196087150692447E-2</v>
      </c>
      <c r="AQ66" s="19">
        <f t="shared" si="21"/>
        <v>-0.89134725453237862</v>
      </c>
      <c r="AR66" s="19">
        <f t="shared" si="22"/>
        <v>6.8972078827402097</v>
      </c>
      <c r="AS66" s="19">
        <f t="shared" si="23"/>
        <v>0.57902047280484326</v>
      </c>
      <c r="AT66" s="19">
        <f t="shared" si="24"/>
        <v>6.6416334193851206E-2</v>
      </c>
      <c r="AU66" s="19">
        <f t="shared" si="31"/>
        <v>4.3624940429682076E-2</v>
      </c>
      <c r="AW66" s="19">
        <f t="shared" si="25"/>
        <v>1.8989291817418839</v>
      </c>
    </row>
    <row r="67" spans="1:49">
      <c r="A67" s="16">
        <v>1934</v>
      </c>
      <c r="B67" s="19">
        <v>0.198412698</v>
      </c>
      <c r="C67" s="15">
        <v>46666</v>
      </c>
      <c r="D67" s="15">
        <v>4338.5806125883519</v>
      </c>
      <c r="F67" s="61"/>
      <c r="G67" s="15">
        <v>3647.7793672164239</v>
      </c>
      <c r="H67" s="15">
        <v>413.7056546617298</v>
      </c>
      <c r="I67" s="15">
        <v>432.11410299562414</v>
      </c>
      <c r="J67" s="15"/>
      <c r="K67" s="15">
        <v>781.2</v>
      </c>
      <c r="L67" s="61">
        <v>805.8</v>
      </c>
      <c r="M67" s="15">
        <v>608</v>
      </c>
      <c r="N67" s="15">
        <v>799</v>
      </c>
      <c r="O67" s="15">
        <v>1.7417623653610455</v>
      </c>
      <c r="P67" s="19">
        <v>2.0041589647387061</v>
      </c>
      <c r="Q67" s="15">
        <v>1.4904152298177347</v>
      </c>
      <c r="R67" s="15">
        <v>0.95958750319088215</v>
      </c>
      <c r="S67" s="15">
        <v>2.2156043602739839</v>
      </c>
      <c r="T67" s="15">
        <v>2.0947833142068339</v>
      </c>
      <c r="U67" s="19">
        <v>19625.320990638007</v>
      </c>
      <c r="V67" s="19">
        <v>2416.497917022547</v>
      </c>
      <c r="W67" s="19">
        <v>2470.7324590791609</v>
      </c>
      <c r="X67" s="19">
        <v>273.2201279030628</v>
      </c>
      <c r="Y67" s="15">
        <v>2</v>
      </c>
      <c r="Z67" s="15"/>
      <c r="AA67" s="17">
        <v>179.48680444965146</v>
      </c>
      <c r="AB67" s="63" t="str">
        <f t="shared" si="9"/>
        <v/>
      </c>
      <c r="AC67" s="79">
        <f t="shared" ref="AC67:AC98" si="35">G67/D67</f>
        <v>0.84077713264850384</v>
      </c>
      <c r="AD67" s="62" t="str">
        <f t="shared" si="10"/>
        <v/>
      </c>
      <c r="AE67" s="19">
        <f t="shared" ref="AE67:AE98" si="36">H67/D67</f>
        <v>9.5355069227333625E-2</v>
      </c>
      <c r="AF67" s="19">
        <f t="shared" ref="AF67:AF98" si="37">I67/D67</f>
        <v>9.9598034836980792E-2</v>
      </c>
      <c r="AH67" s="19">
        <f t="shared" ref="AH67:AH98" si="38">L67/D67</f>
        <v>0.18572894500611067</v>
      </c>
      <c r="AI67" s="19">
        <f t="shared" si="32"/>
        <v>0.14013799772116567</v>
      </c>
      <c r="AJ67" s="19">
        <f t="shared" si="33"/>
        <v>0.1841616121368608</v>
      </c>
      <c r="AK67" s="19">
        <f t="shared" si="34"/>
        <v>-4.4023614415695134E-2</v>
      </c>
      <c r="AL67" s="19">
        <f t="shared" si="26"/>
        <v>7.7971122466603555E-3</v>
      </c>
      <c r="AM67" s="19">
        <f t="shared" si="27"/>
        <v>-9.8991246095372892E-3</v>
      </c>
      <c r="AN67" s="19">
        <f t="shared" si="28"/>
        <v>2.3861380756248905E-2</v>
      </c>
      <c r="AO67" s="19">
        <f t="shared" si="29"/>
        <v>2.9950862922618181E-2</v>
      </c>
      <c r="AP67" s="19">
        <f t="shared" si="30"/>
        <v>4.3159090069266444E-2</v>
      </c>
      <c r="AQ67" s="19">
        <f t="shared" ref="AQ67:AQ98" si="39">LN(U67/C67)</f>
        <v>-0.86619522837930241</v>
      </c>
      <c r="AR67" s="19">
        <f t="shared" ref="AR67:AR98" si="40">LN(U67*V67/C67)</f>
        <v>6.9238794009243128</v>
      </c>
      <c r="AS67" s="19">
        <f t="shared" ref="AS67:AS98" si="41">W67/D67</f>
        <v>0.5694794403290222</v>
      </c>
      <c r="AT67" s="19">
        <f t="shared" ref="AT67:AT98" si="42">X67/D67</f>
        <v>6.2974542206342118E-2</v>
      </c>
      <c r="AU67" s="19">
        <f t="shared" si="31"/>
        <v>2.8292765888837994E-2</v>
      </c>
      <c r="AW67" s="19">
        <f t="shared" ref="AW67:AW98" si="43">AA67/100</f>
        <v>1.7948680444965146</v>
      </c>
    </row>
    <row r="68" spans="1:49">
      <c r="A68" s="16">
        <v>1935</v>
      </c>
      <c r="B68" s="19">
        <v>0.20408163300000001</v>
      </c>
      <c r="C68" s="15">
        <v>46868.5</v>
      </c>
      <c r="D68" s="15">
        <v>4533.3226186469183</v>
      </c>
      <c r="F68" s="61"/>
      <c r="G68" s="15">
        <v>3776.6385055536844</v>
      </c>
      <c r="H68" s="15">
        <v>441.80276001346328</v>
      </c>
      <c r="I68" s="15">
        <v>467.96213396162887</v>
      </c>
      <c r="J68" s="15"/>
      <c r="K68" s="15">
        <v>818.2</v>
      </c>
      <c r="L68" s="61">
        <v>834.8</v>
      </c>
      <c r="M68" s="15">
        <v>690</v>
      </c>
      <c r="N68" s="15">
        <v>848</v>
      </c>
      <c r="O68" s="15">
        <v>1.7549938865127539</v>
      </c>
      <c r="P68" s="19">
        <v>2.0181291527755567</v>
      </c>
      <c r="Q68" s="15">
        <v>1.5301846125380889</v>
      </c>
      <c r="R68" s="15">
        <v>0.97260537362469646</v>
      </c>
      <c r="S68" s="15">
        <v>2.2294096638578207</v>
      </c>
      <c r="T68" s="15">
        <v>2.1193592170778226</v>
      </c>
      <c r="U68" s="19">
        <v>19976.253832329883</v>
      </c>
      <c r="V68" s="19">
        <v>2430.8314443870227</v>
      </c>
      <c r="W68" s="19">
        <v>2570.9106920647064</v>
      </c>
      <c r="X68" s="19">
        <v>288.72197913160539</v>
      </c>
      <c r="Y68" s="15">
        <v>2</v>
      </c>
      <c r="Z68" s="15"/>
      <c r="AA68" s="17">
        <v>171.07480516666402</v>
      </c>
      <c r="AB68" s="63" t="str">
        <f t="shared" ref="AB68:AB131" si="44">IF(E68="","",E68/100)</f>
        <v/>
      </c>
      <c r="AC68" s="79">
        <f t="shared" si="35"/>
        <v>0.83308399230604835</v>
      </c>
      <c r="AD68" s="62" t="str">
        <f t="shared" ref="AD68:AD131" si="45">IF(F68="","",F68/100)</f>
        <v/>
      </c>
      <c r="AE68" s="19">
        <f t="shared" si="36"/>
        <v>9.7456721521692671E-2</v>
      </c>
      <c r="AF68" s="19">
        <f t="shared" si="37"/>
        <v>0.10322718529600342</v>
      </c>
      <c r="AH68" s="19">
        <f t="shared" si="38"/>
        <v>0.18414749406234993</v>
      </c>
      <c r="AI68" s="19">
        <f t="shared" si="32"/>
        <v>0.15220624209753408</v>
      </c>
      <c r="AJ68" s="19">
        <f t="shared" si="33"/>
        <v>0.18705926565030276</v>
      </c>
      <c r="AK68" s="19">
        <f t="shared" si="34"/>
        <v>-3.4853023552768675E-2</v>
      </c>
      <c r="AL68" s="19">
        <f t="shared" ref="AL68:AL99" si="46">LN((P68/P67)/($O68/$O67))</f>
        <v>-6.2150268197659695E-4</v>
      </c>
      <c r="AM68" s="19">
        <f t="shared" ref="AM68:AM99" si="47">LN((Q68/Q67)/($O68/$O67))</f>
        <v>1.8765711899722801E-2</v>
      </c>
      <c r="AN68" s="19">
        <f t="shared" ref="AN68:AN99" si="48">LN((R68/R67)/($O68/$O67))</f>
        <v>5.9069958681643199E-3</v>
      </c>
      <c r="AO68" s="19">
        <f t="shared" ref="AO68:AO99" si="49">LN((S68/S67)/($O68/$O67))</f>
        <v>-1.3563086151635994E-3</v>
      </c>
      <c r="AP68" s="19">
        <f t="shared" ref="AP68:AP99" si="50">LN((T68/T67)/($O68/$O67))</f>
        <v>4.0957496967845694E-3</v>
      </c>
      <c r="AQ68" s="19">
        <f t="shared" si="39"/>
        <v>-0.85280154824732479</v>
      </c>
      <c r="AR68" s="19">
        <f t="shared" si="40"/>
        <v>6.9431870877484672</v>
      </c>
      <c r="AS68" s="19">
        <f t="shared" si="41"/>
        <v>0.56711399305440524</v>
      </c>
      <c r="AT68" s="19">
        <f t="shared" si="42"/>
        <v>6.3688822397948278E-2</v>
      </c>
      <c r="AU68" s="19">
        <f t="shared" ref="AU68:AU99" si="51">Y67/100-LN(O68/O67)</f>
        <v>1.2432080848791343E-2</v>
      </c>
      <c r="AW68" s="19">
        <f t="shared" si="43"/>
        <v>1.7107480516666402</v>
      </c>
    </row>
    <row r="69" spans="1:49">
      <c r="A69" s="16">
        <v>1936</v>
      </c>
      <c r="B69" s="19">
        <v>0.20120724300000001</v>
      </c>
      <c r="C69" s="15">
        <v>47081.3</v>
      </c>
      <c r="D69" s="15">
        <v>4790.072029619655</v>
      </c>
      <c r="F69" s="61"/>
      <c r="G69" s="15">
        <v>3947.1588690676526</v>
      </c>
      <c r="H69" s="15">
        <v>501.8724335240658</v>
      </c>
      <c r="I69" s="15">
        <v>520.28088185796003</v>
      </c>
      <c r="J69" s="15"/>
      <c r="K69" s="15">
        <v>874.2</v>
      </c>
      <c r="L69" s="61">
        <v>883.7</v>
      </c>
      <c r="M69" s="15">
        <v>698</v>
      </c>
      <c r="N69" s="15">
        <v>918</v>
      </c>
      <c r="O69" s="15">
        <v>1.7700097487599105</v>
      </c>
      <c r="P69" s="19">
        <v>2.0343074488067643</v>
      </c>
      <c r="Q69" s="15">
        <v>1.5908237863999062</v>
      </c>
      <c r="R69" s="15">
        <v>0.98915113541688438</v>
      </c>
      <c r="S69" s="15">
        <v>2.319526899125123</v>
      </c>
      <c r="T69" s="15">
        <v>2.2406195086487521</v>
      </c>
      <c r="U69" s="19">
        <v>20607.334766395103</v>
      </c>
      <c r="V69" s="19">
        <v>2443.8473567413848</v>
      </c>
      <c r="W69" s="19">
        <v>2713.7390638460793</v>
      </c>
      <c r="X69" s="19">
        <v>307.13042746549968</v>
      </c>
      <c r="Y69" s="15">
        <v>2</v>
      </c>
      <c r="Z69" s="15"/>
      <c r="AA69" s="17">
        <v>162.02646179309474</v>
      </c>
      <c r="AB69" s="63" t="str">
        <f t="shared" si="44"/>
        <v/>
      </c>
      <c r="AC69" s="79">
        <f t="shared" si="35"/>
        <v>0.82402912621359226</v>
      </c>
      <c r="AD69" s="62" t="str">
        <f t="shared" si="45"/>
        <v/>
      </c>
      <c r="AE69" s="19">
        <f t="shared" si="36"/>
        <v>0.10477346278317153</v>
      </c>
      <c r="AF69" s="19">
        <f t="shared" si="37"/>
        <v>0.10861650485436891</v>
      </c>
      <c r="AH69" s="19">
        <f t="shared" si="38"/>
        <v>0.18448574354114008</v>
      </c>
      <c r="AI69" s="19">
        <f t="shared" si="32"/>
        <v>0.14571805928676673</v>
      </c>
      <c r="AJ69" s="19">
        <f t="shared" si="33"/>
        <v>0.19164638742872761</v>
      </c>
      <c r="AK69" s="19">
        <f t="shared" si="34"/>
        <v>-4.5928328141960878E-2</v>
      </c>
      <c r="AL69" s="19">
        <f t="shared" si="46"/>
        <v>-5.3516019319422485E-4</v>
      </c>
      <c r="AM69" s="19">
        <f t="shared" si="47"/>
        <v>3.0343915900111817E-2</v>
      </c>
      <c r="AN69" s="19">
        <f t="shared" si="48"/>
        <v>8.3490324790525122E-3</v>
      </c>
      <c r="AO69" s="19">
        <f t="shared" si="49"/>
        <v>3.1106735492141564E-2</v>
      </c>
      <c r="AP69" s="19">
        <f t="shared" si="50"/>
        <v>4.7118926189313043E-2</v>
      </c>
      <c r="AQ69" s="19">
        <f t="shared" si="39"/>
        <v>-0.82622882554165689</v>
      </c>
      <c r="AR69" s="19">
        <f t="shared" si="40"/>
        <v>6.9751000364742231</v>
      </c>
      <c r="AS69" s="19">
        <f t="shared" si="41"/>
        <v>0.56653408279991102</v>
      </c>
      <c r="AT69" s="19">
        <f t="shared" si="42"/>
        <v>6.4118122977346273E-2</v>
      </c>
      <c r="AU69" s="19">
        <f t="shared" si="51"/>
        <v>1.1480319098714694E-2</v>
      </c>
      <c r="AW69" s="19">
        <f t="shared" si="43"/>
        <v>1.6202646179309474</v>
      </c>
    </row>
    <row r="70" spans="1:49">
      <c r="A70" s="16">
        <v>1937</v>
      </c>
      <c r="B70" s="19">
        <v>0.20242915</v>
      </c>
      <c r="C70" s="15">
        <v>47288.6</v>
      </c>
      <c r="D70" s="15">
        <v>5123.3618310333204</v>
      </c>
      <c r="F70" s="61"/>
      <c r="G70" s="15">
        <v>4129.3056210030281</v>
      </c>
      <c r="H70" s="15">
        <v>557.09777852574871</v>
      </c>
      <c r="I70" s="15">
        <v>598.75900370245688</v>
      </c>
      <c r="J70" s="15"/>
      <c r="K70" s="15">
        <v>904.3</v>
      </c>
      <c r="L70" s="61">
        <v>935.7</v>
      </c>
      <c r="M70" s="15">
        <v>843</v>
      </c>
      <c r="N70" s="15">
        <v>1093</v>
      </c>
      <c r="O70" s="15">
        <v>1.8290864874027881</v>
      </c>
      <c r="P70" s="19">
        <v>2.1026253392873939</v>
      </c>
      <c r="Q70" s="15">
        <v>1.708522592759296</v>
      </c>
      <c r="R70" s="15">
        <v>1.0221572120800426</v>
      </c>
      <c r="S70" s="15">
        <v>2.6698255410193608</v>
      </c>
      <c r="T70" s="15">
        <v>2.5739747006519491</v>
      </c>
      <c r="U70" s="19">
        <v>21299.230766776247</v>
      </c>
      <c r="V70" s="19">
        <v>2454.3302799765747</v>
      </c>
      <c r="W70" s="19">
        <v>2899.2175744232786</v>
      </c>
      <c r="X70" s="19">
        <v>345.88505553685616</v>
      </c>
      <c r="Y70" s="15">
        <v>2</v>
      </c>
      <c r="Z70" s="15"/>
      <c r="AA70" s="17">
        <v>154.96659292250422</v>
      </c>
      <c r="AB70" s="63" t="str">
        <f t="shared" si="44"/>
        <v/>
      </c>
      <c r="AC70" s="79">
        <f t="shared" si="35"/>
        <v>0.80597579425113464</v>
      </c>
      <c r="AD70" s="62" t="str">
        <f t="shared" si="45"/>
        <v/>
      </c>
      <c r="AE70" s="19">
        <f t="shared" si="36"/>
        <v>0.10873676248108925</v>
      </c>
      <c r="AF70" s="19">
        <f t="shared" si="37"/>
        <v>0.11686838124054463</v>
      </c>
      <c r="AH70" s="19">
        <f t="shared" si="38"/>
        <v>0.18263398738153941</v>
      </c>
      <c r="AI70" s="19">
        <f t="shared" si="32"/>
        <v>0.16454039901959785</v>
      </c>
      <c r="AJ70" s="19">
        <f t="shared" si="33"/>
        <v>0.21333648413810255</v>
      </c>
      <c r="AK70" s="19">
        <f t="shared" si="34"/>
        <v>-4.8796085118504695E-2</v>
      </c>
      <c r="AL70" s="19">
        <f t="shared" si="46"/>
        <v>1.9968385583448128E-4</v>
      </c>
      <c r="AM70" s="19">
        <f t="shared" si="47"/>
        <v>3.8545428847401586E-2</v>
      </c>
      <c r="AN70" s="19">
        <f t="shared" si="48"/>
        <v>-8.1502061964522719E-6</v>
      </c>
      <c r="AO70" s="19">
        <f t="shared" si="49"/>
        <v>0.1078182870811554</v>
      </c>
      <c r="AP70" s="19">
        <f t="shared" si="50"/>
        <v>0.10586728566672066</v>
      </c>
      <c r="AQ70" s="19">
        <f t="shared" si="39"/>
        <v>-0.79759829382261094</v>
      </c>
      <c r="AR70" s="19">
        <f t="shared" si="40"/>
        <v>7.0080109108095492</v>
      </c>
      <c r="AS70" s="19">
        <f t="shared" si="41"/>
        <v>0.56588187015449221</v>
      </c>
      <c r="AT70" s="19">
        <f t="shared" si="42"/>
        <v>6.7511346444780629E-2</v>
      </c>
      <c r="AU70" s="19">
        <f t="shared" si="51"/>
        <v>-1.2831600661792241E-2</v>
      </c>
      <c r="AW70" s="19">
        <f t="shared" si="43"/>
        <v>1.5496659292250421</v>
      </c>
    </row>
    <row r="71" spans="1:49">
      <c r="A71" s="16">
        <v>1938</v>
      </c>
      <c r="B71" s="19">
        <v>0.204498978</v>
      </c>
      <c r="C71" s="15">
        <v>47494.1</v>
      </c>
      <c r="D71" s="15">
        <v>5284.1935375294497</v>
      </c>
      <c r="F71" s="61"/>
      <c r="G71" s="15">
        <v>4175.8111746886561</v>
      </c>
      <c r="H71" s="15">
        <v>572.5996297542913</v>
      </c>
      <c r="I71" s="15">
        <v>724.71154493436529</v>
      </c>
      <c r="J71" s="15"/>
      <c r="K71" s="15">
        <v>981.6</v>
      </c>
      <c r="L71" s="61">
        <v>991.8</v>
      </c>
      <c r="M71" s="15">
        <v>756</v>
      </c>
      <c r="N71" s="15">
        <v>1002</v>
      </c>
      <c r="O71" s="15">
        <v>1.8719106295301953</v>
      </c>
      <c r="P71" s="19">
        <v>2.1361726229738185</v>
      </c>
      <c r="Q71" s="15">
        <v>1.735299819646402</v>
      </c>
      <c r="R71" s="15">
        <v>1.037042996721985</v>
      </c>
      <c r="S71" s="15">
        <v>2.5654366276856657</v>
      </c>
      <c r="T71" s="15">
        <v>2.4067723184504053</v>
      </c>
      <c r="U71" s="19">
        <v>21353.067054990341</v>
      </c>
      <c r="V71" s="19">
        <v>2347.1897894254625</v>
      </c>
      <c r="W71" s="19">
        <v>2951.7863501483671</v>
      </c>
      <c r="X71" s="19">
        <v>358.480309660047</v>
      </c>
      <c r="Y71" s="15">
        <v>2</v>
      </c>
      <c r="Z71" s="15"/>
      <c r="AA71" s="17">
        <v>153.48454437573693</v>
      </c>
      <c r="AB71" s="63" t="str">
        <f t="shared" si="44"/>
        <v/>
      </c>
      <c r="AC71" s="79">
        <f t="shared" si="35"/>
        <v>0.79024569123579036</v>
      </c>
      <c r="AD71" s="62" t="str">
        <f t="shared" si="45"/>
        <v/>
      </c>
      <c r="AE71" s="19">
        <f t="shared" si="36"/>
        <v>0.10836083608360836</v>
      </c>
      <c r="AF71" s="19">
        <f t="shared" si="37"/>
        <v>0.13714704803813715</v>
      </c>
      <c r="AH71" s="19">
        <f t="shared" si="38"/>
        <v>0.18769183849077983</v>
      </c>
      <c r="AI71" s="19">
        <f t="shared" si="32"/>
        <v>0.14306818904923327</v>
      </c>
      <c r="AJ71" s="19">
        <f t="shared" si="33"/>
        <v>0.18962212358112662</v>
      </c>
      <c r="AK71" s="19">
        <f t="shared" si="34"/>
        <v>-4.6553934531893354E-2</v>
      </c>
      <c r="AL71" s="19">
        <f t="shared" si="46"/>
        <v>-7.313972935904421E-3</v>
      </c>
      <c r="AM71" s="19">
        <f t="shared" si="47"/>
        <v>-7.5917923172787128E-3</v>
      </c>
      <c r="AN71" s="19">
        <f t="shared" si="48"/>
        <v>-8.6848980986474859E-3</v>
      </c>
      <c r="AO71" s="19">
        <f t="shared" si="49"/>
        <v>-6.3027421754421512E-2</v>
      </c>
      <c r="AP71" s="19">
        <f t="shared" si="50"/>
        <v>-9.030769868676583E-2</v>
      </c>
      <c r="AQ71" s="19">
        <f t="shared" si="39"/>
        <v>-0.79941010747096641</v>
      </c>
      <c r="AR71" s="19">
        <f t="shared" si="40"/>
        <v>6.9615639497998458</v>
      </c>
      <c r="AS71" s="19">
        <f t="shared" si="41"/>
        <v>0.55860678250790063</v>
      </c>
      <c r="AT71" s="19">
        <f t="shared" si="42"/>
        <v>6.7840117345067841E-2</v>
      </c>
      <c r="AU71" s="19">
        <f t="shared" si="51"/>
        <v>-3.1429812738773995E-3</v>
      </c>
      <c r="AW71" s="19">
        <f t="shared" si="43"/>
        <v>1.5348454437573693</v>
      </c>
    </row>
    <row r="72" spans="1:49">
      <c r="A72" s="16">
        <v>1939</v>
      </c>
      <c r="B72" s="19">
        <v>0.225225225</v>
      </c>
      <c r="C72" s="15">
        <v>47761.7</v>
      </c>
      <c r="D72" s="15">
        <v>5684.3350723662052</v>
      </c>
      <c r="F72" s="61"/>
      <c r="G72" s="15">
        <v>4288.1995960955892</v>
      </c>
      <c r="H72" s="15">
        <v>523.18747896331183</v>
      </c>
      <c r="I72" s="15">
        <v>1144.2303938067987</v>
      </c>
      <c r="J72" s="15"/>
      <c r="K72" s="15">
        <v>1302.2</v>
      </c>
      <c r="L72" s="61">
        <v>1100.7</v>
      </c>
      <c r="M72" s="15">
        <v>702</v>
      </c>
      <c r="N72" s="15">
        <v>1095</v>
      </c>
      <c r="O72" s="15">
        <v>1.9288354118569089</v>
      </c>
      <c r="P72" s="19">
        <v>2.1992789088816282</v>
      </c>
      <c r="Q72" s="15">
        <v>1.7710329353655834</v>
      </c>
      <c r="R72" s="15">
        <v>1.0790729331530082</v>
      </c>
      <c r="S72" s="15">
        <v>2.5654366276856657</v>
      </c>
      <c r="T72" s="15">
        <v>2.4267179453988885</v>
      </c>
      <c r="U72" s="19">
        <v>22232.393095820553</v>
      </c>
      <c r="V72" s="19">
        <v>2394.0883751222568</v>
      </c>
      <c r="W72" s="19">
        <v>3267.1990044988979</v>
      </c>
      <c r="X72" s="19">
        <v>377.85762369572524</v>
      </c>
      <c r="Y72" s="15">
        <v>2.2684931506849315</v>
      </c>
      <c r="Z72" s="15"/>
      <c r="AA72" s="17">
        <v>153.46124961973331</v>
      </c>
      <c r="AB72" s="63" t="str">
        <f t="shared" si="44"/>
        <v/>
      </c>
      <c r="AC72" s="79">
        <f t="shared" si="35"/>
        <v>0.75438895517300142</v>
      </c>
      <c r="AD72" s="62" t="str">
        <f t="shared" si="45"/>
        <v/>
      </c>
      <c r="AE72" s="19">
        <f t="shared" si="36"/>
        <v>9.2040224987216632E-2</v>
      </c>
      <c r="AF72" s="19">
        <f t="shared" si="37"/>
        <v>0.20129538094426452</v>
      </c>
      <c r="AH72" s="19">
        <f t="shared" si="38"/>
        <v>0.1936374239004553</v>
      </c>
      <c r="AI72" s="19">
        <f t="shared" si="32"/>
        <v>0.12349729406570328</v>
      </c>
      <c r="AJ72" s="19">
        <f t="shared" si="33"/>
        <v>0.19263466809393889</v>
      </c>
      <c r="AK72" s="19">
        <f t="shared" si="34"/>
        <v>-6.913737402823561E-2</v>
      </c>
      <c r="AL72" s="19">
        <f t="shared" si="46"/>
        <v>-8.4296684901473819E-4</v>
      </c>
      <c r="AM72" s="19">
        <f t="shared" si="47"/>
        <v>-9.5740204736680604E-3</v>
      </c>
      <c r="AN72" s="19">
        <f t="shared" si="48"/>
        <v>9.7721153181313802E-3</v>
      </c>
      <c r="AO72" s="19">
        <f t="shared" si="49"/>
        <v>-2.995677096372799E-2</v>
      </c>
      <c r="AP72" s="19">
        <f t="shared" si="50"/>
        <v>-2.1703629207007941E-2</v>
      </c>
      <c r="AQ72" s="19">
        <f t="shared" si="39"/>
        <v>-0.7646736892748015</v>
      </c>
      <c r="AR72" s="19">
        <f t="shared" si="40"/>
        <v>7.0160841114175119</v>
      </c>
      <c r="AS72" s="19">
        <f t="shared" si="41"/>
        <v>0.57477241628172848</v>
      </c>
      <c r="AT72" s="19">
        <f t="shared" si="42"/>
        <v>6.6473495824100906E-2</v>
      </c>
      <c r="AU72" s="19">
        <f t="shared" si="51"/>
        <v>-9.9567709637280004E-3</v>
      </c>
      <c r="AW72" s="19">
        <f t="shared" si="43"/>
        <v>1.5346124961973331</v>
      </c>
    </row>
    <row r="73" spans="1:49">
      <c r="A73" s="16">
        <v>1940</v>
      </c>
      <c r="B73" s="19">
        <v>0.26109660600000001</v>
      </c>
      <c r="C73" s="15">
        <v>48226</v>
      </c>
      <c r="D73" s="15">
        <v>6899.2926624032298</v>
      </c>
      <c r="F73" s="61"/>
      <c r="G73" s="15">
        <v>4374.4286435543581</v>
      </c>
      <c r="H73" s="15">
        <v>502.84129922584981</v>
      </c>
      <c r="I73" s="15">
        <v>2831.9944463143715</v>
      </c>
      <c r="J73" s="15"/>
      <c r="K73" s="15">
        <v>3315.5</v>
      </c>
      <c r="L73" s="61">
        <v>1404.5</v>
      </c>
      <c r="M73" s="15">
        <v>594</v>
      </c>
      <c r="N73" s="15">
        <v>1588</v>
      </c>
      <c r="O73" s="15">
        <v>2.1299085586247544</v>
      </c>
      <c r="P73" s="19">
        <v>2.5733242776752374</v>
      </c>
      <c r="Q73" s="15">
        <v>1.9611836937641343</v>
      </c>
      <c r="R73" s="15">
        <v>1.1574175942796341</v>
      </c>
      <c r="S73" s="15">
        <v>3.206795784607082</v>
      </c>
      <c r="T73" s="15">
        <v>3.3584836921785968</v>
      </c>
      <c r="U73" s="19">
        <v>23029.967736029361</v>
      </c>
      <c r="V73" s="19">
        <v>2440.8467568788865</v>
      </c>
      <c r="W73" s="19">
        <v>4133.0960084234703</v>
      </c>
      <c r="X73" s="19">
        <v>426.30090878492081</v>
      </c>
      <c r="Y73" s="15">
        <v>2</v>
      </c>
      <c r="Z73" s="15"/>
      <c r="AA73" s="17">
        <v>155.55679382173361</v>
      </c>
      <c r="AB73" s="63" t="str">
        <f t="shared" si="44"/>
        <v/>
      </c>
      <c r="AC73" s="79">
        <f t="shared" si="35"/>
        <v>0.63404016289846932</v>
      </c>
      <c r="AD73" s="62" t="str">
        <f t="shared" si="45"/>
        <v/>
      </c>
      <c r="AE73" s="19">
        <f t="shared" si="36"/>
        <v>7.2883022047465246E-2</v>
      </c>
      <c r="AF73" s="19">
        <f t="shared" si="37"/>
        <v>0.41047605673360482</v>
      </c>
      <c r="AH73" s="19">
        <f t="shared" si="38"/>
        <v>0.20357159331037433</v>
      </c>
      <c r="AI73" s="19">
        <f t="shared" si="32"/>
        <v>8.609578243244026E-2</v>
      </c>
      <c r="AJ73" s="19">
        <f t="shared" si="33"/>
        <v>0.23016852273184366</v>
      </c>
      <c r="AK73" s="19">
        <f t="shared" si="34"/>
        <v>-0.1440727402994034</v>
      </c>
      <c r="AL73" s="19">
        <f t="shared" si="46"/>
        <v>5.7906377045302798E-2</v>
      </c>
      <c r="AM73" s="19">
        <f t="shared" si="47"/>
        <v>2.8226193378383599E-3</v>
      </c>
      <c r="AN73" s="19">
        <f t="shared" si="48"/>
        <v>-2.9073607011082199E-2</v>
      </c>
      <c r="AO73" s="19">
        <f t="shared" si="49"/>
        <v>0.12398090998145303</v>
      </c>
      <c r="AP73" s="19">
        <f t="shared" si="50"/>
        <v>0.22578724403132777</v>
      </c>
      <c r="AQ73" s="19">
        <f t="shared" si="39"/>
        <v>-0.73910198183190168</v>
      </c>
      <c r="AR73" s="19">
        <f t="shared" si="40"/>
        <v>7.0609983077615803</v>
      </c>
      <c r="AS73" s="19">
        <f t="shared" si="41"/>
        <v>0.59906083285120271</v>
      </c>
      <c r="AT73" s="19">
        <f t="shared" si="42"/>
        <v>6.1789074568178629E-2</v>
      </c>
      <c r="AU73" s="19">
        <f t="shared" si="51"/>
        <v>-7.6477709825907486E-2</v>
      </c>
      <c r="AW73" s="19">
        <f t="shared" si="43"/>
        <v>1.555567938217336</v>
      </c>
    </row>
    <row r="74" spans="1:49">
      <c r="A74" s="16">
        <v>1941</v>
      </c>
      <c r="B74" s="19">
        <v>0.24813895799999999</v>
      </c>
      <c r="C74" s="15">
        <v>48216</v>
      </c>
      <c r="D74" s="15">
        <v>8311.8988556041713</v>
      </c>
      <c r="F74" s="61"/>
      <c r="G74" s="15">
        <v>4720.3136990912135</v>
      </c>
      <c r="H74" s="15">
        <v>465.05553685627723</v>
      </c>
      <c r="I74" s="15">
        <v>3961.6918545944113</v>
      </c>
      <c r="J74" s="15"/>
      <c r="K74" s="15">
        <v>4645.7</v>
      </c>
      <c r="L74" s="61">
        <v>2004.8</v>
      </c>
      <c r="M74" s="15">
        <v>599</v>
      </c>
      <c r="N74" s="15">
        <v>1554</v>
      </c>
      <c r="O74" s="15">
        <v>2.3607976564612221</v>
      </c>
      <c r="P74" s="19">
        <v>2.8521329183689903</v>
      </c>
      <c r="Q74" s="15">
        <v>2.2550089026877096</v>
      </c>
      <c r="R74" s="15">
        <v>1.2818829545333121</v>
      </c>
      <c r="S74" s="15">
        <v>3.7572042542389092</v>
      </c>
      <c r="T74" s="15">
        <v>3.8439097460143152</v>
      </c>
      <c r="U74" s="19">
        <v>23927.239206264272</v>
      </c>
      <c r="V74" s="19">
        <v>2431.5727589455364</v>
      </c>
      <c r="W74" s="19">
        <v>4808.5551833062109</v>
      </c>
      <c r="X74" s="19">
        <v>484.43285089195541</v>
      </c>
      <c r="Y74" s="15">
        <v>2</v>
      </c>
      <c r="Z74" s="15"/>
      <c r="AA74" s="17">
        <v>160.06359052272953</v>
      </c>
      <c r="AB74" s="63" t="str">
        <f t="shared" si="44"/>
        <v/>
      </c>
      <c r="AC74" s="79">
        <f t="shared" si="35"/>
        <v>0.56789835645180087</v>
      </c>
      <c r="AD74" s="62" t="str">
        <f t="shared" si="45"/>
        <v/>
      </c>
      <c r="AE74" s="19">
        <f t="shared" si="36"/>
        <v>5.5950576990325213E-2</v>
      </c>
      <c r="AF74" s="19">
        <f t="shared" si="37"/>
        <v>0.47662897773633289</v>
      </c>
      <c r="AH74" s="19">
        <f t="shared" si="38"/>
        <v>0.2411963902385908</v>
      </c>
      <c r="AI74" s="19">
        <f t="shared" si="32"/>
        <v>7.2065362007639605E-2</v>
      </c>
      <c r="AJ74" s="19">
        <f t="shared" si="33"/>
        <v>0.18696088908158923</v>
      </c>
      <c r="AK74" s="19">
        <f t="shared" si="34"/>
        <v>-0.11489552707394962</v>
      </c>
      <c r="AL74" s="19">
        <f t="shared" si="46"/>
        <v>-5.1952920500535225E-5</v>
      </c>
      <c r="AM74" s="19">
        <f t="shared" si="47"/>
        <v>3.6685201199905322E-2</v>
      </c>
      <c r="AN74" s="19">
        <f t="shared" si="48"/>
        <v>-7.8175976348665664E-4</v>
      </c>
      <c r="AO74" s="19">
        <f t="shared" si="49"/>
        <v>5.548238737742487E-2</v>
      </c>
      <c r="AP74" s="19">
        <f t="shared" si="50"/>
        <v>3.2079918239769592E-2</v>
      </c>
      <c r="AQ74" s="19">
        <f t="shared" si="39"/>
        <v>-0.70067339048293353</v>
      </c>
      <c r="AR74" s="19">
        <f t="shared" si="40"/>
        <v>7.0956201623948196</v>
      </c>
      <c r="AS74" s="19">
        <f t="shared" si="41"/>
        <v>0.57851464109962258</v>
      </c>
      <c r="AT74" s="19">
        <f t="shared" si="42"/>
        <v>5.8281851031588762E-2</v>
      </c>
      <c r="AU74" s="19">
        <f t="shared" si="51"/>
        <v>-8.2920503381013186E-2</v>
      </c>
      <c r="AW74" s="19">
        <f t="shared" si="43"/>
        <v>1.6006359052272954</v>
      </c>
    </row>
    <row r="75" spans="1:49">
      <c r="A75" s="16">
        <v>1942</v>
      </c>
      <c r="B75" s="19">
        <v>0.24752475199999999</v>
      </c>
      <c r="C75" s="15">
        <v>48400</v>
      </c>
      <c r="D75" s="15">
        <v>9107.3375967687625</v>
      </c>
      <c r="F75" s="61"/>
      <c r="G75" s="15">
        <v>5058.4478290137986</v>
      </c>
      <c r="H75" s="15">
        <v>435.9895658027599</v>
      </c>
      <c r="I75" s="15">
        <v>4437.4049141703117</v>
      </c>
      <c r="J75" s="15"/>
      <c r="K75" s="15">
        <v>5513.4</v>
      </c>
      <c r="L75" s="61">
        <v>2735.5</v>
      </c>
      <c r="M75" s="15">
        <v>600</v>
      </c>
      <c r="N75" s="15">
        <v>1350</v>
      </c>
      <c r="O75" s="15">
        <v>2.5411489265643326</v>
      </c>
      <c r="P75" s="19">
        <v>3.056442111413074</v>
      </c>
      <c r="Q75" s="15">
        <v>2.4443944159993727</v>
      </c>
      <c r="R75" s="15">
        <v>1.3672011873882242</v>
      </c>
      <c r="S75" s="15">
        <v>4.160167504355134</v>
      </c>
      <c r="T75" s="15">
        <v>3.9575427891693624</v>
      </c>
      <c r="U75" s="19">
        <v>24724.813846473084</v>
      </c>
      <c r="V75" s="19">
        <v>2422.1743347603615</v>
      </c>
      <c r="W75" s="19">
        <v>5259.8531635876316</v>
      </c>
      <c r="X75" s="19">
        <v>513.49882194547274</v>
      </c>
      <c r="Y75" s="15">
        <v>2</v>
      </c>
      <c r="Z75" s="15"/>
      <c r="AA75" s="17">
        <v>175.74993577850253</v>
      </c>
      <c r="AB75" s="63" t="str">
        <f t="shared" si="44"/>
        <v/>
      </c>
      <c r="AC75" s="79">
        <f t="shared" si="35"/>
        <v>0.55542553191489363</v>
      </c>
      <c r="AD75" s="62" t="str">
        <f t="shared" si="45"/>
        <v/>
      </c>
      <c r="AE75" s="19">
        <f t="shared" si="36"/>
        <v>4.7872340425531915E-2</v>
      </c>
      <c r="AF75" s="19">
        <f t="shared" si="37"/>
        <v>0.48723404255319147</v>
      </c>
      <c r="AH75" s="19">
        <f t="shared" si="38"/>
        <v>0.30036220475351016</v>
      </c>
      <c r="AI75" s="19">
        <f t="shared" si="32"/>
        <v>6.5880944197443281E-2</v>
      </c>
      <c r="AJ75" s="19">
        <f t="shared" si="33"/>
        <v>0.14823212444424738</v>
      </c>
      <c r="AK75" s="19">
        <f t="shared" si="34"/>
        <v>-8.2351180246804101E-2</v>
      </c>
      <c r="AL75" s="19">
        <f t="shared" si="46"/>
        <v>-4.4323360731071647E-3</v>
      </c>
      <c r="AM75" s="19">
        <f t="shared" si="47"/>
        <v>7.0267286130002273E-3</v>
      </c>
      <c r="AN75" s="19">
        <f t="shared" si="48"/>
        <v>-9.1810940078065287E-3</v>
      </c>
      <c r="AO75" s="19">
        <f t="shared" si="49"/>
        <v>2.8263447411302073E-2</v>
      </c>
      <c r="AP75" s="19">
        <f t="shared" si="50"/>
        <v>-4.4483446855467235E-2</v>
      </c>
      <c r="AQ75" s="19">
        <f t="shared" si="39"/>
        <v>-0.6716924652017856</v>
      </c>
      <c r="AR75" s="19">
        <f t="shared" si="40"/>
        <v>7.1207284359906833</v>
      </c>
      <c r="AS75" s="19">
        <f t="shared" si="41"/>
        <v>0.57754015459510377</v>
      </c>
      <c r="AT75" s="19">
        <f t="shared" si="42"/>
        <v>5.6382978723404253E-2</v>
      </c>
      <c r="AU75" s="19">
        <f t="shared" si="51"/>
        <v>-5.3616760093926491E-2</v>
      </c>
      <c r="AW75" s="19">
        <f t="shared" si="43"/>
        <v>1.7574993577850253</v>
      </c>
    </row>
    <row r="76" spans="1:49">
      <c r="A76" s="16">
        <v>1943</v>
      </c>
      <c r="B76" s="19">
        <v>0.24752475199999999</v>
      </c>
      <c r="C76" s="15">
        <v>48789</v>
      </c>
      <c r="D76" s="15">
        <v>9693.50134634803</v>
      </c>
      <c r="F76" s="61"/>
      <c r="G76" s="15">
        <v>5188.2758330528432</v>
      </c>
      <c r="H76" s="15">
        <v>348.79165264220796</v>
      </c>
      <c r="I76" s="15">
        <v>4816.2314035678219</v>
      </c>
      <c r="J76" s="15"/>
      <c r="K76" s="15">
        <v>5855.7</v>
      </c>
      <c r="L76" s="61">
        <v>3092.5</v>
      </c>
      <c r="M76" s="15">
        <v>736</v>
      </c>
      <c r="N76" s="15">
        <v>1508</v>
      </c>
      <c r="O76" s="15">
        <v>2.6589819255046132</v>
      </c>
      <c r="P76" s="19">
        <v>3.160001214371492</v>
      </c>
      <c r="Q76" s="15">
        <v>2.8443862295265423</v>
      </c>
      <c r="R76" s="15">
        <v>1.4391794351493543</v>
      </c>
      <c r="S76" s="15">
        <v>4.6278464656290446</v>
      </c>
      <c r="T76" s="15">
        <v>4.4532670628505642</v>
      </c>
      <c r="U76" s="19">
        <v>24924.207506525287</v>
      </c>
      <c r="V76" s="19">
        <v>2412.7798851126922</v>
      </c>
      <c r="W76" s="19">
        <v>5657.5905044510373</v>
      </c>
      <c r="X76" s="19">
        <v>600.69673510602479</v>
      </c>
      <c r="Y76" s="15">
        <v>2</v>
      </c>
      <c r="Z76" s="15"/>
      <c r="AA76" s="17">
        <v>192.93902964011707</v>
      </c>
      <c r="AB76" s="63" t="str">
        <f t="shared" si="44"/>
        <v/>
      </c>
      <c r="AC76" s="79">
        <f t="shared" si="35"/>
        <v>0.5352323838080959</v>
      </c>
      <c r="AD76" s="62" t="str">
        <f t="shared" si="45"/>
        <v/>
      </c>
      <c r="AE76" s="19">
        <f t="shared" si="36"/>
        <v>3.5982008995502246E-2</v>
      </c>
      <c r="AF76" s="19">
        <f t="shared" si="37"/>
        <v>0.49685157421289355</v>
      </c>
      <c r="AH76" s="19">
        <f t="shared" si="38"/>
        <v>0.31902817047269316</v>
      </c>
      <c r="AI76" s="19">
        <f t="shared" si="32"/>
        <v>7.5927157144026564E-2</v>
      </c>
      <c r="AJ76" s="19">
        <f t="shared" si="33"/>
        <v>0.15556814262661967</v>
      </c>
      <c r="AK76" s="19">
        <f t="shared" si="34"/>
        <v>-7.9640985482593102E-2</v>
      </c>
      <c r="AL76" s="19">
        <f t="shared" si="46"/>
        <v>-1.2006121619706239E-2</v>
      </c>
      <c r="AM76" s="19">
        <f t="shared" si="47"/>
        <v>0.10622289541956659</v>
      </c>
      <c r="AN76" s="19">
        <f t="shared" si="48"/>
        <v>5.9803904592011575E-3</v>
      </c>
      <c r="AO76" s="19">
        <f t="shared" si="49"/>
        <v>6.1209292039204374E-2</v>
      </c>
      <c r="AP76" s="19">
        <f t="shared" si="50"/>
        <v>7.268767063935748E-2</v>
      </c>
      <c r="AQ76" s="19">
        <f t="shared" si="39"/>
        <v>-0.67166535739635569</v>
      </c>
      <c r="AR76" s="19">
        <f t="shared" si="40"/>
        <v>7.1168694836421009</v>
      </c>
      <c r="AS76" s="19">
        <f t="shared" si="41"/>
        <v>0.58364777620653052</v>
      </c>
      <c r="AT76" s="19">
        <f t="shared" si="42"/>
        <v>6.1969015492253865E-2</v>
      </c>
      <c r="AU76" s="19">
        <f t="shared" si="51"/>
        <v>-2.5327002707634026E-2</v>
      </c>
      <c r="AW76" s="19">
        <f t="shared" si="43"/>
        <v>1.9293902964011707</v>
      </c>
    </row>
    <row r="77" spans="1:49">
      <c r="A77" s="16">
        <v>1944</v>
      </c>
      <c r="B77" s="19">
        <v>0.24752475199999999</v>
      </c>
      <c r="C77" s="15">
        <v>49016</v>
      </c>
      <c r="D77" s="15">
        <v>9777.7926624032298</v>
      </c>
      <c r="F77" s="61"/>
      <c r="G77" s="15">
        <v>5526.4099629754282</v>
      </c>
      <c r="H77" s="15">
        <v>290.6597105351733</v>
      </c>
      <c r="I77" s="15">
        <v>4887.9274654998308</v>
      </c>
      <c r="J77" s="15"/>
      <c r="K77" s="15">
        <v>6105.6</v>
      </c>
      <c r="L77" s="61">
        <v>3303.3</v>
      </c>
      <c r="M77" s="15">
        <v>903</v>
      </c>
      <c r="N77" s="15">
        <v>1710</v>
      </c>
      <c r="O77" s="15">
        <v>2.8054759531712397</v>
      </c>
      <c r="P77" s="19">
        <v>3.2440704583180677</v>
      </c>
      <c r="Q77" s="15">
        <v>3.0674753455678392</v>
      </c>
      <c r="R77" s="15">
        <v>1.5608239613551351</v>
      </c>
      <c r="S77" s="15">
        <v>4.7878206830645285</v>
      </c>
      <c r="T77" s="15">
        <v>4.5425835149560614</v>
      </c>
      <c r="U77" s="19">
        <v>24625.11701644698</v>
      </c>
      <c r="V77" s="19">
        <v>2402.8784585383983</v>
      </c>
      <c r="W77" s="19">
        <v>5827.1991959414172</v>
      </c>
      <c r="X77" s="19">
        <v>629.76270615954218</v>
      </c>
      <c r="Y77" s="15">
        <v>2</v>
      </c>
      <c r="Z77" s="15"/>
      <c r="AA77" s="17">
        <v>219.21258620162271</v>
      </c>
      <c r="AB77" s="63" t="str">
        <f t="shared" si="44"/>
        <v/>
      </c>
      <c r="AC77" s="79">
        <f t="shared" si="35"/>
        <v>0.56520015854141892</v>
      </c>
      <c r="AD77" s="62" t="str">
        <f t="shared" si="45"/>
        <v/>
      </c>
      <c r="AE77" s="19">
        <f t="shared" si="36"/>
        <v>2.9726516052318668E-2</v>
      </c>
      <c r="AF77" s="19">
        <f t="shared" si="37"/>
        <v>0.49990091161315892</v>
      </c>
      <c r="AH77" s="19">
        <f t="shared" si="38"/>
        <v>0.33783698571371634</v>
      </c>
      <c r="AI77" s="19">
        <f t="shared" si="32"/>
        <v>9.2352132140431031E-2</v>
      </c>
      <c r="AJ77" s="19">
        <f t="shared" si="33"/>
        <v>0.17488609740878966</v>
      </c>
      <c r="AK77" s="19">
        <f t="shared" si="34"/>
        <v>-8.2533965268358628E-2</v>
      </c>
      <c r="AL77" s="19">
        <f t="shared" si="46"/>
        <v>-2.7373446392336992E-2</v>
      </c>
      <c r="AM77" s="19">
        <f t="shared" si="47"/>
        <v>2.1877662411862044E-2</v>
      </c>
      <c r="AN77" s="19">
        <f t="shared" si="48"/>
        <v>2.7510857615437173E-2</v>
      </c>
      <c r="AO77" s="19">
        <f t="shared" si="49"/>
        <v>-1.9646188104434203E-2</v>
      </c>
      <c r="AP77" s="19">
        <f t="shared" si="50"/>
        <v>-3.3771981969595265E-2</v>
      </c>
      <c r="AQ77" s="19">
        <f t="shared" si="39"/>
        <v>-0.68837983643955802</v>
      </c>
      <c r="AR77" s="19">
        <f t="shared" si="40"/>
        <v>7.0960428189658948</v>
      </c>
      <c r="AS77" s="19">
        <f t="shared" si="41"/>
        <v>0.59596264690165579</v>
      </c>
      <c r="AT77" s="19">
        <f t="shared" si="42"/>
        <v>6.4407451446690453E-2</v>
      </c>
      <c r="AU77" s="19">
        <f t="shared" si="51"/>
        <v>-3.3629890096282741E-2</v>
      </c>
      <c r="AW77" s="19">
        <f t="shared" si="43"/>
        <v>2.1921258620162272</v>
      </c>
    </row>
    <row r="78" spans="1:49">
      <c r="A78" s="16">
        <v>1945</v>
      </c>
      <c r="B78" s="19">
        <v>0.24813895799999999</v>
      </c>
      <c r="C78" s="15">
        <v>49182</v>
      </c>
      <c r="D78" s="15">
        <v>9516.1989229215742</v>
      </c>
      <c r="F78" s="61"/>
      <c r="G78" s="15">
        <v>6112.5737125546939</v>
      </c>
      <c r="H78" s="15">
        <v>339.10299562436887</v>
      </c>
      <c r="I78" s="15">
        <v>4074.0802760013462</v>
      </c>
      <c r="J78" s="15"/>
      <c r="K78" s="15">
        <v>5737.2</v>
      </c>
      <c r="L78" s="61">
        <v>3389.6</v>
      </c>
      <c r="M78" s="15">
        <v>804</v>
      </c>
      <c r="N78" s="15">
        <v>1669</v>
      </c>
      <c r="O78" s="15">
        <v>2.8611465977794013</v>
      </c>
      <c r="P78" s="19">
        <v>3.3276822415658818</v>
      </c>
      <c r="Q78" s="15">
        <v>3.2020137379173059</v>
      </c>
      <c r="R78" s="15">
        <v>1.5921014243212652</v>
      </c>
      <c r="S78" s="15">
        <v>4.8877039067755339</v>
      </c>
      <c r="T78" s="15">
        <v>4.7537313603476035</v>
      </c>
      <c r="U78" s="19">
        <v>24126.632866316475</v>
      </c>
      <c r="V78" s="19">
        <v>2314.6787855543212</v>
      </c>
      <c r="W78" s="19">
        <v>5750.8256915861011</v>
      </c>
      <c r="X78" s="19">
        <v>620.07404914170309</v>
      </c>
      <c r="Y78" s="15">
        <v>2</v>
      </c>
      <c r="Z78" s="15"/>
      <c r="AA78" s="17">
        <v>241.99657963349233</v>
      </c>
      <c r="AB78" s="63" t="str">
        <f t="shared" si="44"/>
        <v/>
      </c>
      <c r="AC78" s="79">
        <f t="shared" si="35"/>
        <v>0.64233353695784967</v>
      </c>
      <c r="AD78" s="62" t="str">
        <f t="shared" si="45"/>
        <v/>
      </c>
      <c r="AE78" s="19">
        <f t="shared" si="36"/>
        <v>3.5634290368560376E-2</v>
      </c>
      <c r="AF78" s="19">
        <f t="shared" si="37"/>
        <v>0.42812054571370395</v>
      </c>
      <c r="AH78" s="19">
        <f t="shared" si="38"/>
        <v>0.35619263820090014</v>
      </c>
      <c r="AI78" s="19">
        <f t="shared" si="32"/>
        <v>8.4487515079514908E-2</v>
      </c>
      <c r="AJ78" s="19">
        <f t="shared" si="33"/>
        <v>0.17538515257177908</v>
      </c>
      <c r="AK78" s="19">
        <f t="shared" si="34"/>
        <v>-9.0897637492264177E-2</v>
      </c>
      <c r="AL78" s="19">
        <f t="shared" si="46"/>
        <v>5.7979345558166542E-3</v>
      </c>
      <c r="AM78" s="19">
        <f t="shared" si="47"/>
        <v>2.3275796768604511E-2</v>
      </c>
      <c r="AN78" s="19">
        <f t="shared" si="48"/>
        <v>1.9168400980485258E-4</v>
      </c>
      <c r="AO78" s="19">
        <f t="shared" si="49"/>
        <v>9.9806087796189876E-4</v>
      </c>
      <c r="AP78" s="19">
        <f t="shared" si="50"/>
        <v>2.578470490250543E-2</v>
      </c>
      <c r="AQ78" s="19">
        <f t="shared" si="39"/>
        <v>-0.712211374386444</v>
      </c>
      <c r="AR78" s="19">
        <f t="shared" si="40"/>
        <v>7.0348148289664776</v>
      </c>
      <c r="AS78" s="19">
        <f t="shared" si="41"/>
        <v>0.60431961733525186</v>
      </c>
      <c r="AT78" s="19">
        <f t="shared" si="42"/>
        <v>6.515984524536754E-2</v>
      </c>
      <c r="AU78" s="19">
        <f t="shared" si="51"/>
        <v>3.5075205157038269E-4</v>
      </c>
      <c r="AW78" s="19">
        <f t="shared" si="43"/>
        <v>2.4199657963349233</v>
      </c>
    </row>
    <row r="79" spans="1:49">
      <c r="A79" s="16">
        <v>1946</v>
      </c>
      <c r="B79" s="19">
        <v>0.24813895799999999</v>
      </c>
      <c r="C79" s="15">
        <v>49217</v>
      </c>
      <c r="D79" s="15">
        <v>9574.330865028609</v>
      </c>
      <c r="F79" s="61"/>
      <c r="G79" s="15">
        <v>6915.7633793335563</v>
      </c>
      <c r="H79" s="15">
        <v>900.07623695725329</v>
      </c>
      <c r="I79" s="15">
        <v>2271.9900706832714</v>
      </c>
      <c r="J79" s="15">
        <v>147</v>
      </c>
      <c r="K79" s="15">
        <v>4002</v>
      </c>
      <c r="L79" s="61">
        <v>3539</v>
      </c>
      <c r="M79" s="15">
        <v>1425</v>
      </c>
      <c r="N79" s="15">
        <v>1800</v>
      </c>
      <c r="O79" s="15">
        <v>2.9512628628173174</v>
      </c>
      <c r="P79" s="19">
        <v>3.4396571583097488</v>
      </c>
      <c r="Q79" s="15">
        <v>3.3642109814272838</v>
      </c>
      <c r="R79" s="15">
        <v>1.6266661052261231</v>
      </c>
      <c r="S79" s="15">
        <v>5.1670571288224698</v>
      </c>
      <c r="T79" s="15">
        <v>5.1067129587538167</v>
      </c>
      <c r="U79" s="19">
        <v>22930.270906003261</v>
      </c>
      <c r="V79" s="19">
        <v>2276.1090596819713</v>
      </c>
      <c r="W79" s="19">
        <v>5795</v>
      </c>
      <c r="X79" s="19">
        <v>668.51733423089865</v>
      </c>
      <c r="Y79" s="15">
        <v>2</v>
      </c>
      <c r="Z79" s="15"/>
      <c r="AA79" s="17">
        <v>259.02803288727551</v>
      </c>
      <c r="AB79" s="63" t="str">
        <f t="shared" si="44"/>
        <v/>
      </c>
      <c r="AC79" s="79">
        <f t="shared" si="35"/>
        <v>0.72232341631248731</v>
      </c>
      <c r="AD79" s="62" t="str">
        <f t="shared" si="45"/>
        <v/>
      </c>
      <c r="AE79" s="19">
        <f t="shared" si="36"/>
        <v>9.4009309856304388E-2</v>
      </c>
      <c r="AF79" s="19">
        <f t="shared" si="37"/>
        <v>0.23730014167172636</v>
      </c>
      <c r="AG79" s="19">
        <f t="shared" ref="AG79:AG110" si="52">J79/D79</f>
        <v>1.5353553378537933E-2</v>
      </c>
      <c r="AH79" s="19">
        <f t="shared" si="38"/>
        <v>0.36963418643976692</v>
      </c>
      <c r="AI79" s="19">
        <f t="shared" si="32"/>
        <v>0.14883546642460241</v>
      </c>
      <c r="AJ79" s="19">
        <f t="shared" si="33"/>
        <v>0.18800269443107673</v>
      </c>
      <c r="AK79" s="19">
        <f t="shared" si="34"/>
        <v>-3.9167228006474319E-2</v>
      </c>
      <c r="AL79" s="19">
        <f t="shared" si="46"/>
        <v>2.0850500004468728E-3</v>
      </c>
      <c r="AM79" s="19">
        <f t="shared" si="47"/>
        <v>1.8402837554548218E-2</v>
      </c>
      <c r="AN79" s="19">
        <f t="shared" si="48"/>
        <v>-9.5329231227578633E-3</v>
      </c>
      <c r="AO79" s="19">
        <f t="shared" si="49"/>
        <v>2.4569946190067041E-2</v>
      </c>
      <c r="AP79" s="19">
        <f t="shared" si="50"/>
        <v>4.0615366388131027E-2</v>
      </c>
      <c r="AQ79" s="19">
        <f t="shared" si="39"/>
        <v>-0.76378118099332404</v>
      </c>
      <c r="AR79" s="19">
        <f t="shared" si="40"/>
        <v>6.9664415303641167</v>
      </c>
      <c r="AS79" s="19">
        <f t="shared" si="41"/>
        <v>0.60526423012671648</v>
      </c>
      <c r="AT79" s="19">
        <f t="shared" si="42"/>
        <v>6.9823922282938683E-2</v>
      </c>
      <c r="AU79" s="19">
        <f t="shared" si="51"/>
        <v>-1.1010715034380562E-2</v>
      </c>
      <c r="AW79" s="19">
        <f t="shared" si="43"/>
        <v>2.5902803288727552</v>
      </c>
    </row>
    <row r="80" spans="1:49">
      <c r="A80" s="16">
        <v>1947</v>
      </c>
      <c r="B80" s="19">
        <v>0.24813895799999999</v>
      </c>
      <c r="C80" s="15">
        <v>49538.7</v>
      </c>
      <c r="D80" s="15">
        <v>10346.516829350387</v>
      </c>
      <c r="F80" s="61"/>
      <c r="G80" s="15">
        <v>7698.6068663749575</v>
      </c>
      <c r="H80" s="15">
        <v>1165.5454392460451</v>
      </c>
      <c r="I80" s="15">
        <v>1753.646920228879</v>
      </c>
      <c r="J80" s="15">
        <v>139</v>
      </c>
      <c r="K80" s="15">
        <v>3419</v>
      </c>
      <c r="L80" s="61">
        <v>3596</v>
      </c>
      <c r="M80" s="15">
        <v>1647</v>
      </c>
      <c r="N80" s="15">
        <v>2202</v>
      </c>
      <c r="O80" s="15">
        <v>3.2307944162919409</v>
      </c>
      <c r="P80" s="19">
        <v>3.672442159703583</v>
      </c>
      <c r="Q80" s="15">
        <v>3.7341034697742788</v>
      </c>
      <c r="R80" s="15">
        <v>1.7775074091541592</v>
      </c>
      <c r="S80" s="15">
        <v>5.9636189292216066</v>
      </c>
      <c r="T80" s="15">
        <v>6.2255455543491518</v>
      </c>
      <c r="U80" s="19">
        <v>23029.967736029361</v>
      </c>
      <c r="V80" s="19">
        <v>2200.1894651053417</v>
      </c>
      <c r="W80" s="19">
        <v>6265</v>
      </c>
      <c r="X80" s="19">
        <v>746.0265903736115</v>
      </c>
      <c r="Y80" s="15">
        <v>2</v>
      </c>
      <c r="Z80" s="15"/>
      <c r="AA80" s="17">
        <v>244.42434723461969</v>
      </c>
      <c r="AB80" s="63" t="str">
        <f t="shared" si="44"/>
        <v/>
      </c>
      <c r="AC80" s="79">
        <f t="shared" si="35"/>
        <v>0.7440771607828448</v>
      </c>
      <c r="AD80" s="62" t="str">
        <f t="shared" si="45"/>
        <v/>
      </c>
      <c r="AE80" s="19">
        <f t="shared" si="36"/>
        <v>0.11265099728438993</v>
      </c>
      <c r="AF80" s="19">
        <f t="shared" si="37"/>
        <v>0.16949152542372881</v>
      </c>
      <c r="AG80" s="19">
        <f t="shared" si="52"/>
        <v>1.3434472904513432E-2</v>
      </c>
      <c r="AH80" s="19">
        <f t="shared" si="38"/>
        <v>0.34755657960165687</v>
      </c>
      <c r="AI80" s="19">
        <f t="shared" si="32"/>
        <v>0.15918400628585341</v>
      </c>
      <c r="AJ80" s="19">
        <f t="shared" si="33"/>
        <v>0.21282524701970201</v>
      </c>
      <c r="AK80" s="19">
        <f t="shared" si="34"/>
        <v>-5.36412407338486E-2</v>
      </c>
      <c r="AL80" s="19">
        <f t="shared" si="46"/>
        <v>-2.5009812236862612E-2</v>
      </c>
      <c r="AM80" s="19">
        <f t="shared" si="47"/>
        <v>1.3819408861553372E-2</v>
      </c>
      <c r="AN80" s="19">
        <f t="shared" si="48"/>
        <v>-1.8154235339571544E-3</v>
      </c>
      <c r="AO80" s="19">
        <f t="shared" si="49"/>
        <v>5.2879305499626883E-2</v>
      </c>
      <c r="AP80" s="19">
        <f t="shared" si="50"/>
        <v>0.10761024865815418</v>
      </c>
      <c r="AQ80" s="19">
        <f t="shared" si="39"/>
        <v>-0.76595786941821575</v>
      </c>
      <c r="AR80" s="19">
        <f t="shared" si="40"/>
        <v>6.9303408867224618</v>
      </c>
      <c r="AS80" s="19">
        <f t="shared" si="41"/>
        <v>0.60551778954515578</v>
      </c>
      <c r="AT80" s="19">
        <f t="shared" si="42"/>
        <v>7.2104129600149822E-2</v>
      </c>
      <c r="AU80" s="19">
        <f t="shared" si="51"/>
        <v>-7.0494888472028727E-2</v>
      </c>
      <c r="AW80" s="19">
        <f t="shared" si="43"/>
        <v>2.444243472346197</v>
      </c>
    </row>
    <row r="81" spans="1:49">
      <c r="A81" s="16">
        <v>1948</v>
      </c>
      <c r="B81" s="19">
        <v>0.24813895799999999</v>
      </c>
      <c r="C81" s="15">
        <v>50033.2</v>
      </c>
      <c r="D81" s="15">
        <v>11514</v>
      </c>
      <c r="F81" s="61"/>
      <c r="G81" s="15">
        <v>8510</v>
      </c>
      <c r="H81" s="15">
        <v>1052</v>
      </c>
      <c r="I81" s="15">
        <v>1993</v>
      </c>
      <c r="J81" s="15">
        <v>153</v>
      </c>
      <c r="K81" s="15">
        <v>3528</v>
      </c>
      <c r="L81" s="61">
        <v>4218</v>
      </c>
      <c r="M81" s="15">
        <v>2191</v>
      </c>
      <c r="N81" s="15">
        <v>2407</v>
      </c>
      <c r="O81" s="15">
        <v>3.4379879710497723</v>
      </c>
      <c r="P81" s="19">
        <v>3.9375617684036404</v>
      </c>
      <c r="Q81" s="15">
        <v>4.157281169729302</v>
      </c>
      <c r="R81" s="15">
        <v>1.870764263052171</v>
      </c>
      <c r="S81" s="15">
        <v>6.5117977633086062</v>
      </c>
      <c r="T81" s="15">
        <v>6.9579601228414871</v>
      </c>
      <c r="U81" s="19">
        <v>22994.076877219966</v>
      </c>
      <c r="V81" s="19">
        <v>2180.715907744614</v>
      </c>
      <c r="W81" s="19">
        <v>6826</v>
      </c>
      <c r="X81" s="19">
        <v>1009.433729450434</v>
      </c>
      <c r="Y81" s="15">
        <v>2</v>
      </c>
      <c r="Z81" s="15"/>
      <c r="AA81" s="17">
        <v>219.68763491926433</v>
      </c>
      <c r="AB81" s="63" t="str">
        <f t="shared" si="44"/>
        <v/>
      </c>
      <c r="AC81" s="79">
        <f t="shared" si="35"/>
        <v>0.73910022581205492</v>
      </c>
      <c r="AD81" s="62" t="str">
        <f t="shared" si="45"/>
        <v/>
      </c>
      <c r="AE81" s="19">
        <f t="shared" si="36"/>
        <v>9.1367031439986104E-2</v>
      </c>
      <c r="AF81" s="19">
        <f t="shared" si="37"/>
        <v>0.17309362515198889</v>
      </c>
      <c r="AG81" s="19">
        <f t="shared" si="52"/>
        <v>1.3288170922355394E-2</v>
      </c>
      <c r="AH81" s="19">
        <f t="shared" si="38"/>
        <v>0.36633663366336633</v>
      </c>
      <c r="AI81" s="19">
        <f t="shared" si="32"/>
        <v>0.19029008163974293</v>
      </c>
      <c r="AJ81" s="19">
        <f t="shared" si="33"/>
        <v>0.20904985235365642</v>
      </c>
      <c r="AK81" s="19">
        <f t="shared" si="34"/>
        <v>-1.8759770713913493E-2</v>
      </c>
      <c r="AL81" s="19">
        <f t="shared" si="46"/>
        <v>7.5464600485228061E-3</v>
      </c>
      <c r="AM81" s="19">
        <f t="shared" si="47"/>
        <v>4.5195188909990872E-2</v>
      </c>
      <c r="AN81" s="19">
        <f t="shared" si="48"/>
        <v>-1.1023358617141885E-2</v>
      </c>
      <c r="AO81" s="19">
        <f t="shared" si="49"/>
        <v>2.5779720699207649E-2</v>
      </c>
      <c r="AP81" s="19">
        <f t="shared" si="50"/>
        <v>4.9066916004002731E-2</v>
      </c>
      <c r="AQ81" s="19">
        <f t="shared" si="39"/>
        <v>-0.77745012939171743</v>
      </c>
      <c r="AR81" s="19">
        <f t="shared" si="40"/>
        <v>6.9099583705285692</v>
      </c>
      <c r="AS81" s="19">
        <f t="shared" si="41"/>
        <v>0.59284349487580335</v>
      </c>
      <c r="AT81" s="19">
        <f t="shared" si="42"/>
        <v>8.7670117200836728E-2</v>
      </c>
      <c r="AU81" s="19">
        <f t="shared" si="51"/>
        <v>-4.2158351822100149E-2</v>
      </c>
      <c r="AW81" s="19">
        <f t="shared" si="43"/>
        <v>2.1968763491926433</v>
      </c>
    </row>
    <row r="82" spans="1:49">
      <c r="A82" s="16">
        <v>1949</v>
      </c>
      <c r="B82" s="19">
        <v>0.27624309400000002</v>
      </c>
      <c r="C82" s="15">
        <v>50331</v>
      </c>
      <c r="D82" s="15">
        <v>12228</v>
      </c>
      <c r="F82" s="61"/>
      <c r="G82" s="15">
        <v>8884</v>
      </c>
      <c r="H82" s="15">
        <v>1235</v>
      </c>
      <c r="I82" s="15">
        <v>2225</v>
      </c>
      <c r="J82" s="15">
        <v>159</v>
      </c>
      <c r="K82" s="15">
        <v>3790</v>
      </c>
      <c r="L82" s="61">
        <v>4552</v>
      </c>
      <c r="M82" s="15">
        <v>2489</v>
      </c>
      <c r="N82" s="15">
        <v>2670</v>
      </c>
      <c r="O82" s="15">
        <v>3.5443641365368435</v>
      </c>
      <c r="P82" s="19">
        <v>4.0388183336564198</v>
      </c>
      <c r="Q82" s="15">
        <v>4.3004387492165197</v>
      </c>
      <c r="R82" s="15">
        <v>1.973655031711536</v>
      </c>
      <c r="S82" s="15">
        <v>6.6672347539242507</v>
      </c>
      <c r="T82" s="15">
        <v>7.1564324068696044</v>
      </c>
      <c r="U82" s="19">
        <v>23019.998053026753</v>
      </c>
      <c r="V82" s="19">
        <v>2170.8907195682377</v>
      </c>
      <c r="W82" s="19">
        <v>7287</v>
      </c>
      <c r="X82" s="19">
        <v>1080.943921783165</v>
      </c>
      <c r="Y82" s="15">
        <v>2</v>
      </c>
      <c r="Z82" s="15"/>
      <c r="AA82" s="17">
        <v>208.68346431175564</v>
      </c>
      <c r="AB82" s="63" t="str">
        <f t="shared" si="44"/>
        <v/>
      </c>
      <c r="AC82" s="79">
        <f t="shared" si="35"/>
        <v>0.72652927706902193</v>
      </c>
      <c r="AD82" s="62" t="str">
        <f t="shared" si="45"/>
        <v/>
      </c>
      <c r="AE82" s="19">
        <f t="shared" si="36"/>
        <v>0.10099771017337258</v>
      </c>
      <c r="AF82" s="19">
        <f t="shared" si="37"/>
        <v>0.18195943735688583</v>
      </c>
      <c r="AG82" s="19">
        <f t="shared" si="52"/>
        <v>1.3002944062806674E-2</v>
      </c>
      <c r="AH82" s="19">
        <f t="shared" si="38"/>
        <v>0.37226038599934574</v>
      </c>
      <c r="AI82" s="19">
        <f t="shared" si="32"/>
        <v>0.20354923127248936</v>
      </c>
      <c r="AJ82" s="19">
        <f t="shared" si="33"/>
        <v>0.218351324828263</v>
      </c>
      <c r="AK82" s="19">
        <f t="shared" si="34"/>
        <v>-1.4802093555773638E-2</v>
      </c>
      <c r="AL82" s="19">
        <f t="shared" si="46"/>
        <v>-5.0819003845242331E-3</v>
      </c>
      <c r="AM82" s="19">
        <f t="shared" si="47"/>
        <v>3.3833898962612173E-3</v>
      </c>
      <c r="AN82" s="19">
        <f t="shared" si="48"/>
        <v>2.3067758913760651E-2</v>
      </c>
      <c r="AO82" s="19">
        <f t="shared" si="49"/>
        <v>-6.8827445329408942E-3</v>
      </c>
      <c r="AP82" s="19">
        <f t="shared" si="50"/>
        <v>-2.3471226524509892E-3</v>
      </c>
      <c r="AQ82" s="19">
        <f t="shared" si="39"/>
        <v>-0.78225787074010522</v>
      </c>
      <c r="AR82" s="19">
        <f t="shared" si="40"/>
        <v>6.9006349614218125</v>
      </c>
      <c r="AS82" s="19">
        <f t="shared" si="41"/>
        <v>0.59592737978410204</v>
      </c>
      <c r="AT82" s="19">
        <f t="shared" si="42"/>
        <v>8.8399077672813631E-2</v>
      </c>
      <c r="AU82" s="19">
        <f t="shared" si="51"/>
        <v>-1.04723666620175E-2</v>
      </c>
      <c r="AW82" s="19">
        <f t="shared" si="43"/>
        <v>2.0868346431175566</v>
      </c>
    </row>
    <row r="83" spans="1:49">
      <c r="A83" s="16">
        <v>1950</v>
      </c>
      <c r="B83" s="19">
        <v>0.35714285699999998</v>
      </c>
      <c r="C83" s="15">
        <v>50571.5</v>
      </c>
      <c r="D83" s="15">
        <v>12822</v>
      </c>
      <c r="F83" s="61"/>
      <c r="G83" s="15">
        <v>9389</v>
      </c>
      <c r="H83" s="15">
        <v>1387</v>
      </c>
      <c r="I83" s="15">
        <v>2315</v>
      </c>
      <c r="J83" s="15">
        <v>181</v>
      </c>
      <c r="K83" s="15">
        <v>3750</v>
      </c>
      <c r="L83" s="61">
        <v>4608</v>
      </c>
      <c r="M83" s="15">
        <v>2988</v>
      </c>
      <c r="N83" s="15">
        <v>3047</v>
      </c>
      <c r="O83" s="15">
        <v>3.5911433288675667</v>
      </c>
      <c r="P83" s="19">
        <v>4.1509101081240187</v>
      </c>
      <c r="Q83" s="15">
        <v>4.4359868231681965</v>
      </c>
      <c r="R83" s="15">
        <v>2.0553296517925315</v>
      </c>
      <c r="S83" s="15">
        <v>7.0073180810255629</v>
      </c>
      <c r="T83" s="15">
        <v>8.0971646821924939</v>
      </c>
      <c r="U83" s="19">
        <v>23232.352300982348</v>
      </c>
      <c r="V83" s="19">
        <v>2183.9601637866504</v>
      </c>
      <c r="W83" s="19">
        <v>7669</v>
      </c>
      <c r="X83" s="19">
        <v>1164.8906693041972</v>
      </c>
      <c r="Y83" s="15">
        <v>2</v>
      </c>
      <c r="Z83" s="15"/>
      <c r="AA83" s="17">
        <v>200.58939628482972</v>
      </c>
      <c r="AB83" s="63" t="str">
        <f t="shared" si="44"/>
        <v/>
      </c>
      <c r="AC83" s="79">
        <f t="shared" si="35"/>
        <v>0.73225705818125097</v>
      </c>
      <c r="AD83" s="62" t="str">
        <f t="shared" si="45"/>
        <v/>
      </c>
      <c r="AE83" s="19">
        <f t="shared" si="36"/>
        <v>0.10817345187958197</v>
      </c>
      <c r="AF83" s="19">
        <f t="shared" si="37"/>
        <v>0.1805490563094681</v>
      </c>
      <c r="AG83" s="19">
        <f t="shared" si="52"/>
        <v>1.4116362501949774E-2</v>
      </c>
      <c r="AH83" s="19">
        <f t="shared" si="38"/>
        <v>0.35938231165184836</v>
      </c>
      <c r="AI83" s="19">
        <f t="shared" si="32"/>
        <v>0.23303696771174542</v>
      </c>
      <c r="AJ83" s="19">
        <f t="shared" si="33"/>
        <v>0.23763843394166276</v>
      </c>
      <c r="AK83" s="19">
        <f t="shared" si="34"/>
        <v>-4.6014662299173337E-3</v>
      </c>
      <c r="AL83" s="19">
        <f t="shared" si="46"/>
        <v>1.4263602831124223E-2</v>
      </c>
      <c r="AM83" s="19">
        <f t="shared" si="47"/>
        <v>1.7921193846238186E-2</v>
      </c>
      <c r="AN83" s="19">
        <f t="shared" si="48"/>
        <v>2.7437226802281944E-2</v>
      </c>
      <c r="AO83" s="19">
        <f t="shared" si="49"/>
        <v>3.663799575510459E-2</v>
      </c>
      <c r="AP83" s="19">
        <f t="shared" si="50"/>
        <v>0.11039051855499454</v>
      </c>
      <c r="AQ83" s="19">
        <f t="shared" si="39"/>
        <v>-0.77784237350877716</v>
      </c>
      <c r="AR83" s="19">
        <f t="shared" si="40"/>
        <v>6.9110527231652394</v>
      </c>
      <c r="AS83" s="19">
        <f t="shared" si="41"/>
        <v>0.59811261893620338</v>
      </c>
      <c r="AT83" s="19">
        <f t="shared" si="42"/>
        <v>9.085093349744168E-2</v>
      </c>
      <c r="AU83" s="19">
        <f t="shared" si="51"/>
        <v>6.8881469893509462E-3</v>
      </c>
      <c r="AW83" s="19">
        <f t="shared" si="43"/>
        <v>2.005893962848297</v>
      </c>
    </row>
    <row r="84" spans="1:49">
      <c r="A84" s="16">
        <v>1951</v>
      </c>
      <c r="B84" s="19">
        <v>0.35714285699999998</v>
      </c>
      <c r="C84" s="15">
        <v>50301.9</v>
      </c>
      <c r="D84" s="15">
        <v>14430</v>
      </c>
      <c r="F84" s="61"/>
      <c r="G84" s="15">
        <v>10150</v>
      </c>
      <c r="H84" s="15">
        <v>1665</v>
      </c>
      <c r="I84" s="15">
        <v>2701</v>
      </c>
      <c r="J84" s="15">
        <v>238</v>
      </c>
      <c r="K84" s="15">
        <v>4579</v>
      </c>
      <c r="L84" s="61">
        <v>4955</v>
      </c>
      <c r="M84" s="15">
        <v>3639</v>
      </c>
      <c r="N84" s="15">
        <v>4300</v>
      </c>
      <c r="O84" s="15">
        <v>3.8868973942677103</v>
      </c>
      <c r="P84" s="19">
        <v>4.5420837060718071</v>
      </c>
      <c r="Q84" s="15">
        <v>4.9826430452477855</v>
      </c>
      <c r="R84" s="15">
        <v>2.2348726180527403</v>
      </c>
      <c r="S84" s="15">
        <v>8.620534874818917</v>
      </c>
      <c r="T84" s="15">
        <v>10.677070029868689</v>
      </c>
      <c r="U84" s="19">
        <v>23577.98561121754</v>
      </c>
      <c r="V84" s="19">
        <v>2192.6804546788594</v>
      </c>
      <c r="W84" s="19">
        <v>8543</v>
      </c>
      <c r="X84" s="19">
        <v>1348.9674985577942</v>
      </c>
      <c r="Y84" s="15">
        <v>2.0739726027397261</v>
      </c>
      <c r="Z84" s="15"/>
      <c r="AA84" s="17">
        <v>178.51288944030878</v>
      </c>
      <c r="AB84" s="63" t="str">
        <f t="shared" si="44"/>
        <v/>
      </c>
      <c r="AC84" s="79">
        <f t="shared" si="35"/>
        <v>0.70339570339570334</v>
      </c>
      <c r="AD84" s="62" t="str">
        <f t="shared" si="45"/>
        <v/>
      </c>
      <c r="AE84" s="19">
        <f t="shared" si="36"/>
        <v>0.11538461538461539</v>
      </c>
      <c r="AF84" s="19">
        <f t="shared" si="37"/>
        <v>0.18717948717948718</v>
      </c>
      <c r="AG84" s="19">
        <f t="shared" si="52"/>
        <v>1.6493416493416492E-2</v>
      </c>
      <c r="AH84" s="19">
        <f t="shared" si="38"/>
        <v>0.34338184338184335</v>
      </c>
      <c r="AI84" s="19">
        <f t="shared" si="32"/>
        <v>0.25218295218295217</v>
      </c>
      <c r="AJ84" s="19">
        <f t="shared" si="33"/>
        <v>0.29799029799029797</v>
      </c>
      <c r="AK84" s="19">
        <f t="shared" si="34"/>
        <v>-4.5807345807345801E-2</v>
      </c>
      <c r="AL84" s="19">
        <f t="shared" si="46"/>
        <v>1.091763293015501E-2</v>
      </c>
      <c r="AM84" s="19">
        <f t="shared" si="47"/>
        <v>3.7069756608996529E-2</v>
      </c>
      <c r="AN84" s="19">
        <f t="shared" si="48"/>
        <v>4.6073561368118379E-3</v>
      </c>
      <c r="AO84" s="19">
        <f t="shared" si="49"/>
        <v>0.12805146351984548</v>
      </c>
      <c r="AP84" s="19">
        <f t="shared" si="50"/>
        <v>0.19744386639210743</v>
      </c>
      <c r="AQ84" s="19">
        <f t="shared" si="39"/>
        <v>-0.75772938614545093</v>
      </c>
      <c r="AR84" s="19">
        <f t="shared" si="40"/>
        <v>6.9351506401547374</v>
      </c>
      <c r="AS84" s="19">
        <f t="shared" si="41"/>
        <v>0.59203049203049207</v>
      </c>
      <c r="AT84" s="19">
        <f t="shared" si="42"/>
        <v>9.3483541133596276E-2</v>
      </c>
      <c r="AU84" s="19">
        <f t="shared" si="51"/>
        <v>-5.9140626563893448E-2</v>
      </c>
      <c r="AW84" s="19">
        <f t="shared" si="43"/>
        <v>1.7851288944030879</v>
      </c>
    </row>
    <row r="85" spans="1:49">
      <c r="A85" s="16">
        <v>1952</v>
      </c>
      <c r="B85" s="19">
        <v>0.35714285699999998</v>
      </c>
      <c r="C85" s="15">
        <v>50444.2</v>
      </c>
      <c r="D85" s="15">
        <v>15683</v>
      </c>
      <c r="F85" s="61"/>
      <c r="G85" s="15">
        <v>10705</v>
      </c>
      <c r="H85" s="15">
        <v>1894</v>
      </c>
      <c r="I85" s="15">
        <v>3185</v>
      </c>
      <c r="J85" s="15">
        <v>283</v>
      </c>
      <c r="K85" s="15">
        <v>4974</v>
      </c>
      <c r="L85" s="61">
        <v>5161</v>
      </c>
      <c r="M85" s="15">
        <v>3750</v>
      </c>
      <c r="N85" s="15">
        <v>3901</v>
      </c>
      <c r="O85" s="15">
        <v>4.1558653899403746</v>
      </c>
      <c r="P85" s="19">
        <v>4.7817008929954836</v>
      </c>
      <c r="Q85" s="15">
        <v>5.1029205733376442</v>
      </c>
      <c r="R85" s="15">
        <v>2.4047536354438788</v>
      </c>
      <c r="S85" s="15">
        <v>9.0653763231291133</v>
      </c>
      <c r="T85" s="15">
        <v>10.462333168022953</v>
      </c>
      <c r="U85" s="19">
        <v>23564.999388578643</v>
      </c>
      <c r="V85" s="19">
        <v>2160.8749268663059</v>
      </c>
      <c r="W85" s="19">
        <v>9151</v>
      </c>
      <c r="X85" s="19">
        <v>1501.7226980781813</v>
      </c>
      <c r="Y85" s="15">
        <v>3.7131147540983607</v>
      </c>
      <c r="Z85" s="15"/>
      <c r="AA85" s="17">
        <v>165.05488926962371</v>
      </c>
      <c r="AB85" s="63" t="str">
        <f t="shared" si="44"/>
        <v/>
      </c>
      <c r="AC85" s="79">
        <f t="shared" si="35"/>
        <v>0.6825862398775745</v>
      </c>
      <c r="AD85" s="62" t="str">
        <f t="shared" si="45"/>
        <v/>
      </c>
      <c r="AE85" s="19">
        <f t="shared" si="36"/>
        <v>0.12076771025951667</v>
      </c>
      <c r="AF85" s="19">
        <f t="shared" si="37"/>
        <v>0.20308614423260857</v>
      </c>
      <c r="AG85" s="19">
        <f t="shared" si="52"/>
        <v>1.8045016897277305E-2</v>
      </c>
      <c r="AH85" s="19">
        <f t="shared" si="38"/>
        <v>0.32908244596059427</v>
      </c>
      <c r="AI85" s="19">
        <f t="shared" ref="AI85:AI116" si="53">M85/D85</f>
        <v>0.23911241471657207</v>
      </c>
      <c r="AJ85" s="19">
        <f t="shared" ref="AJ85:AJ116" si="54">N85/D85</f>
        <v>0.24874067461582605</v>
      </c>
      <c r="AK85" s="19">
        <f t="shared" si="34"/>
        <v>-9.628259899253977E-3</v>
      </c>
      <c r="AL85" s="19">
        <f t="shared" si="46"/>
        <v>-1.5498983304360043E-2</v>
      </c>
      <c r="AM85" s="19">
        <f t="shared" si="47"/>
        <v>-4.3056873976976384E-2</v>
      </c>
      <c r="AN85" s="19">
        <f t="shared" si="48"/>
        <v>6.3537985318182274E-3</v>
      </c>
      <c r="AO85" s="19">
        <f t="shared" si="49"/>
        <v>-1.6594205002141694E-2</v>
      </c>
      <c r="AP85" s="19">
        <f t="shared" si="50"/>
        <v>-8.7226393153481754E-2</v>
      </c>
      <c r="AQ85" s="19">
        <f t="shared" si="39"/>
        <v>-0.76110524044887984</v>
      </c>
      <c r="AR85" s="19">
        <f t="shared" si="40"/>
        <v>6.9171632369495883</v>
      </c>
      <c r="AS85" s="19">
        <f t="shared" si="41"/>
        <v>0.58349805521902698</v>
      </c>
      <c r="AT85" s="19">
        <f t="shared" si="42"/>
        <v>9.5754810819242572E-2</v>
      </c>
      <c r="AU85" s="19">
        <f t="shared" si="51"/>
        <v>-4.61697029849997E-2</v>
      </c>
      <c r="AW85" s="19">
        <f t="shared" si="43"/>
        <v>1.6505488926962371</v>
      </c>
    </row>
    <row r="86" spans="1:49">
      <c r="A86" s="16">
        <v>1953</v>
      </c>
      <c r="B86" s="19">
        <v>0.35587188600000003</v>
      </c>
      <c r="C86" s="15">
        <v>50592.9</v>
      </c>
      <c r="D86" s="15">
        <v>16892</v>
      </c>
      <c r="F86" s="61"/>
      <c r="G86" s="15">
        <v>11434</v>
      </c>
      <c r="H86" s="15">
        <v>2152</v>
      </c>
      <c r="I86" s="15">
        <v>3305</v>
      </c>
      <c r="J86" s="15">
        <v>284</v>
      </c>
      <c r="K86" s="15">
        <v>5186</v>
      </c>
      <c r="L86" s="61">
        <v>5226</v>
      </c>
      <c r="M86" s="15">
        <v>3677</v>
      </c>
      <c r="N86" s="15">
        <v>3801</v>
      </c>
      <c r="O86" s="15">
        <v>4.2241342686422447</v>
      </c>
      <c r="P86" s="19">
        <v>4.8877134896433247</v>
      </c>
      <c r="Q86" s="15">
        <v>4.6184221821615594</v>
      </c>
      <c r="R86" s="15">
        <v>2.4319710371013556</v>
      </c>
      <c r="S86" s="15">
        <v>8.5317096925851619</v>
      </c>
      <c r="T86" s="15">
        <v>9.4483355502292596</v>
      </c>
      <c r="U86" s="19">
        <v>23677.879631516724</v>
      </c>
      <c r="V86" s="19">
        <v>2164.7962857830748</v>
      </c>
      <c r="W86" s="19">
        <v>9678</v>
      </c>
      <c r="X86" s="19">
        <v>1555.6716321047008</v>
      </c>
      <c r="Y86" s="15">
        <v>3.8547945205479452</v>
      </c>
      <c r="Z86" s="15"/>
      <c r="AA86" s="17">
        <v>156.48109802993551</v>
      </c>
      <c r="AB86" s="63" t="str">
        <f t="shared" si="44"/>
        <v/>
      </c>
      <c r="AC86" s="79">
        <f t="shared" si="35"/>
        <v>0.6768884679138053</v>
      </c>
      <c r="AD86" s="62" t="str">
        <f t="shared" si="45"/>
        <v/>
      </c>
      <c r="AE86" s="19">
        <f t="shared" si="36"/>
        <v>0.1273975846554582</v>
      </c>
      <c r="AF86" s="19">
        <f t="shared" si="37"/>
        <v>0.195654747809614</v>
      </c>
      <c r="AG86" s="19">
        <f t="shared" si="52"/>
        <v>1.6812692398768647E-2</v>
      </c>
      <c r="AH86" s="19">
        <f t="shared" si="38"/>
        <v>0.3093772199857921</v>
      </c>
      <c r="AI86" s="19">
        <f t="shared" si="53"/>
        <v>0.21767700686715605</v>
      </c>
      <c r="AJ86" s="19">
        <f t="shared" si="54"/>
        <v>0.22501775988633674</v>
      </c>
      <c r="AK86" s="19">
        <f t="shared" si="34"/>
        <v>-7.3407530191806902E-3</v>
      </c>
      <c r="AL86" s="19">
        <f t="shared" si="46"/>
        <v>5.6346369380739069E-3</v>
      </c>
      <c r="AM86" s="19">
        <f t="shared" si="47"/>
        <v>-0.11605355911213476</v>
      </c>
      <c r="AN86" s="19">
        <f t="shared" si="48"/>
        <v>-5.0390544804663692E-3</v>
      </c>
      <c r="AO86" s="19">
        <f t="shared" si="49"/>
        <v>-7.6966232491504735E-2</v>
      </c>
      <c r="AP86" s="19">
        <f t="shared" si="50"/>
        <v>-0.11823654583929702</v>
      </c>
      <c r="AQ86" s="19">
        <f t="shared" si="39"/>
        <v>-0.7592699868239946</v>
      </c>
      <c r="AR86" s="19">
        <f t="shared" si="40"/>
        <v>6.9208115548589229</v>
      </c>
      <c r="AS86" s="19">
        <f t="shared" si="41"/>
        <v>0.57293393322282737</v>
      </c>
      <c r="AT86" s="19">
        <f t="shared" si="42"/>
        <v>9.2095171211502541E-2</v>
      </c>
      <c r="AU86" s="19">
        <f t="shared" si="51"/>
        <v>2.0837497939794891E-2</v>
      </c>
      <c r="AW86" s="19">
        <f t="shared" si="43"/>
        <v>1.5648109802993551</v>
      </c>
    </row>
    <row r="87" spans="1:49">
      <c r="A87" s="16">
        <v>1954</v>
      </c>
      <c r="B87" s="19">
        <v>0.35587188600000003</v>
      </c>
      <c r="C87" s="15">
        <v>50764.9</v>
      </c>
      <c r="D87" s="15">
        <v>17769</v>
      </c>
      <c r="F87" s="61"/>
      <c r="G87" s="15">
        <v>12143</v>
      </c>
      <c r="H87" s="15">
        <v>2280</v>
      </c>
      <c r="I87" s="15">
        <v>3389</v>
      </c>
      <c r="J87" s="15">
        <v>256</v>
      </c>
      <c r="K87" s="15">
        <v>5174</v>
      </c>
      <c r="L87" s="61">
        <v>5464</v>
      </c>
      <c r="M87" s="15">
        <v>3827</v>
      </c>
      <c r="N87" s="15">
        <v>3926</v>
      </c>
      <c r="O87" s="15">
        <v>4.2729431384435497</v>
      </c>
      <c r="P87" s="19">
        <v>4.9789687721471125</v>
      </c>
      <c r="Q87" s="15">
        <v>4.4134727061556331</v>
      </c>
      <c r="R87" s="15">
        <v>2.5013469927004066</v>
      </c>
      <c r="S87" s="15">
        <v>8.4065089649795901</v>
      </c>
      <c r="T87" s="15">
        <v>9.4145538848153389</v>
      </c>
      <c r="U87" s="19">
        <v>24012.524599519009</v>
      </c>
      <c r="V87" s="19">
        <v>2168.9474307252158</v>
      </c>
      <c r="W87" s="19">
        <v>10332</v>
      </c>
      <c r="X87" s="19">
        <v>1613.67660526746</v>
      </c>
      <c r="Y87" s="15">
        <v>3.1808219178082191</v>
      </c>
      <c r="Z87" s="15"/>
      <c r="AA87" s="17">
        <v>150.54253350529916</v>
      </c>
      <c r="AB87" s="63" t="str">
        <f t="shared" si="44"/>
        <v/>
      </c>
      <c r="AC87" s="79">
        <f t="shared" si="35"/>
        <v>0.68338116945241711</v>
      </c>
      <c r="AD87" s="62" t="str">
        <f t="shared" si="45"/>
        <v/>
      </c>
      <c r="AE87" s="19">
        <f t="shared" si="36"/>
        <v>0.12831335471889246</v>
      </c>
      <c r="AF87" s="19">
        <f t="shared" si="37"/>
        <v>0.19072542067645901</v>
      </c>
      <c r="AG87" s="19">
        <f t="shared" si="52"/>
        <v>1.4407113512296697E-2</v>
      </c>
      <c r="AH87" s="19">
        <f t="shared" si="38"/>
        <v>0.3075018290280826</v>
      </c>
      <c r="AI87" s="19">
        <f t="shared" si="53"/>
        <v>0.21537509145140413</v>
      </c>
      <c r="AJ87" s="19">
        <f t="shared" si="54"/>
        <v>0.22094659237998762</v>
      </c>
      <c r="AK87" s="19">
        <f t="shared" si="34"/>
        <v>-5.5715009285834949E-3</v>
      </c>
      <c r="AL87" s="19">
        <f t="shared" si="46"/>
        <v>7.0096742085569812E-3</v>
      </c>
      <c r="AM87" s="19">
        <f t="shared" si="47"/>
        <v>-5.6879802879616907E-2</v>
      </c>
      <c r="AN87" s="19">
        <f t="shared" si="48"/>
        <v>1.6638812492630408E-2</v>
      </c>
      <c r="AO87" s="19">
        <f t="shared" si="49"/>
        <v>-2.6272008159250841E-2</v>
      </c>
      <c r="AP87" s="19">
        <f t="shared" si="50"/>
        <v>-1.5070332621761866E-2</v>
      </c>
      <c r="AQ87" s="19">
        <f t="shared" si="39"/>
        <v>-0.74862961834957786</v>
      </c>
      <c r="AR87" s="19">
        <f t="shared" si="40"/>
        <v>6.9333676555423747</v>
      </c>
      <c r="AS87" s="19">
        <f t="shared" si="41"/>
        <v>0.58146209691034945</v>
      </c>
      <c r="AT87" s="19">
        <f t="shared" si="42"/>
        <v>9.0814148532132363E-2</v>
      </c>
      <c r="AU87" s="19">
        <f t="shared" si="51"/>
        <v>2.705942878921511E-2</v>
      </c>
      <c r="AW87" s="19">
        <f t="shared" si="43"/>
        <v>1.5054253350529916</v>
      </c>
    </row>
    <row r="88" spans="1:49">
      <c r="A88" s="16">
        <v>1955</v>
      </c>
      <c r="B88" s="19">
        <v>0.35714285699999998</v>
      </c>
      <c r="C88" s="15">
        <v>50946.3</v>
      </c>
      <c r="D88" s="15">
        <v>19348</v>
      </c>
      <c r="F88" s="61"/>
      <c r="G88" s="15">
        <v>13118</v>
      </c>
      <c r="H88" s="15">
        <v>2741</v>
      </c>
      <c r="I88" s="15">
        <v>3466</v>
      </c>
      <c r="J88" s="15">
        <v>267</v>
      </c>
      <c r="K88" s="15">
        <v>5280</v>
      </c>
      <c r="L88" s="61">
        <v>5874</v>
      </c>
      <c r="M88" s="15">
        <v>4166</v>
      </c>
      <c r="N88" s="15">
        <v>4443</v>
      </c>
      <c r="O88" s="15">
        <v>4.4744773852878597</v>
      </c>
      <c r="P88" s="19">
        <v>5.1604892664476179</v>
      </c>
      <c r="Q88" s="15">
        <v>4.9027849822025864</v>
      </c>
      <c r="R88" s="15">
        <v>2.6216066984849746</v>
      </c>
      <c r="S88" s="15">
        <v>8.560611848098203</v>
      </c>
      <c r="T88" s="15">
        <v>9.6938449274364284</v>
      </c>
      <c r="U88" s="19">
        <v>24272.249052296898</v>
      </c>
      <c r="V88" s="19">
        <v>2167.3793679882519</v>
      </c>
      <c r="W88" s="19">
        <v>11296</v>
      </c>
      <c r="X88" s="19">
        <v>1800.3589356069988</v>
      </c>
      <c r="Y88" s="15">
        <v>4.316438356164384</v>
      </c>
      <c r="Z88" s="15"/>
      <c r="AA88" s="17">
        <v>139.32716113059624</v>
      </c>
      <c r="AB88" s="63" t="str">
        <f t="shared" si="44"/>
        <v/>
      </c>
      <c r="AC88" s="79">
        <f t="shared" si="35"/>
        <v>0.6780028943560058</v>
      </c>
      <c r="AD88" s="62" t="str">
        <f t="shared" si="45"/>
        <v/>
      </c>
      <c r="AE88" s="19">
        <f t="shared" si="36"/>
        <v>0.1416683894976225</v>
      </c>
      <c r="AF88" s="19">
        <f t="shared" si="37"/>
        <v>0.17913996278685135</v>
      </c>
      <c r="AG88" s="19">
        <f t="shared" si="52"/>
        <v>1.379987595617118E-2</v>
      </c>
      <c r="AH88" s="19">
        <f t="shared" si="38"/>
        <v>0.30359727103576595</v>
      </c>
      <c r="AI88" s="19">
        <f t="shared" si="53"/>
        <v>0.21531941285921025</v>
      </c>
      <c r="AJ88" s="19">
        <f t="shared" si="54"/>
        <v>0.22963613810212941</v>
      </c>
      <c r="AK88" s="19">
        <f t="shared" si="34"/>
        <v>-1.4316725242919159E-2</v>
      </c>
      <c r="AL88" s="19">
        <f t="shared" si="46"/>
        <v>-1.0278111747791278E-2</v>
      </c>
      <c r="AM88" s="19">
        <f t="shared" si="47"/>
        <v>5.9054855989719976E-2</v>
      </c>
      <c r="AN88" s="19">
        <f t="shared" si="48"/>
        <v>8.7127955974876891E-4</v>
      </c>
      <c r="AO88" s="19">
        <f t="shared" si="49"/>
        <v>-2.7921327487166168E-2</v>
      </c>
      <c r="AP88" s="19">
        <f t="shared" si="50"/>
        <v>-1.685234709551273E-2</v>
      </c>
      <c r="AQ88" s="19">
        <f t="shared" si="39"/>
        <v>-0.741438453373364</v>
      </c>
      <c r="AR88" s="19">
        <f t="shared" si="40"/>
        <v>6.9398355988251605</v>
      </c>
      <c r="AS88" s="19">
        <f t="shared" si="41"/>
        <v>0.58383295431052307</v>
      </c>
      <c r="AT88" s="19">
        <f t="shared" si="42"/>
        <v>9.3051423175883746E-2</v>
      </c>
      <c r="AU88" s="19">
        <f t="shared" si="51"/>
        <v>-1.4278490919364652E-2</v>
      </c>
      <c r="AW88" s="19">
        <f t="shared" si="43"/>
        <v>1.3932716113059624</v>
      </c>
    </row>
    <row r="89" spans="1:49">
      <c r="A89" s="16">
        <v>1956</v>
      </c>
      <c r="B89" s="19">
        <v>0.35714285699999998</v>
      </c>
      <c r="C89" s="15">
        <v>51183.9</v>
      </c>
      <c r="D89" s="15">
        <v>21068</v>
      </c>
      <c r="F89" s="61"/>
      <c r="G89" s="15">
        <v>13837</v>
      </c>
      <c r="H89" s="15">
        <v>3161</v>
      </c>
      <c r="I89" s="15">
        <v>3742</v>
      </c>
      <c r="J89" s="15">
        <v>301</v>
      </c>
      <c r="K89" s="15">
        <v>5794</v>
      </c>
      <c r="L89" s="61">
        <v>6100</v>
      </c>
      <c r="M89" s="15">
        <v>4586</v>
      </c>
      <c r="N89" s="15">
        <v>4517</v>
      </c>
      <c r="O89" s="15">
        <v>4.781122605407492</v>
      </c>
      <c r="P89" s="19">
        <v>5.4131234722700956</v>
      </c>
      <c r="Q89" s="15">
        <v>5.2260891130032237</v>
      </c>
      <c r="R89" s="15">
        <v>2.8592386570288979</v>
      </c>
      <c r="S89" s="15">
        <v>9.0085155389444402</v>
      </c>
      <c r="T89" s="15">
        <v>9.820017649554531</v>
      </c>
      <c r="U89" s="19">
        <v>24488.02013614315</v>
      </c>
      <c r="V89" s="19">
        <v>2153.7959111218897</v>
      </c>
      <c r="W89" s="19">
        <v>12320</v>
      </c>
      <c r="X89" s="19">
        <v>1992.9995848191847</v>
      </c>
      <c r="Y89" s="15">
        <v>5.3743169398907105</v>
      </c>
      <c r="Z89" s="15"/>
      <c r="AA89" s="17">
        <v>128.3286623598708</v>
      </c>
      <c r="AB89" s="63" t="str">
        <f t="shared" si="44"/>
        <v/>
      </c>
      <c r="AC89" s="79">
        <f t="shared" si="35"/>
        <v>0.65677805202202388</v>
      </c>
      <c r="AD89" s="62" t="str">
        <f t="shared" si="45"/>
        <v/>
      </c>
      <c r="AE89" s="19">
        <f t="shared" si="36"/>
        <v>0.15003797228023544</v>
      </c>
      <c r="AF89" s="19">
        <f t="shared" si="37"/>
        <v>0.1776153408012151</v>
      </c>
      <c r="AG89" s="19">
        <f t="shared" si="52"/>
        <v>1.4287070438579836E-2</v>
      </c>
      <c r="AH89" s="19">
        <f t="shared" si="38"/>
        <v>0.28953863679513953</v>
      </c>
      <c r="AI89" s="19">
        <f t="shared" si="53"/>
        <v>0.21767609644959179</v>
      </c>
      <c r="AJ89" s="19">
        <f t="shared" si="54"/>
        <v>0.21440098727928611</v>
      </c>
      <c r="AK89" s="19">
        <f t="shared" si="34"/>
        <v>3.2751091703056845E-3</v>
      </c>
      <c r="AL89" s="19">
        <f t="shared" si="46"/>
        <v>-1.8490930322008711E-2</v>
      </c>
      <c r="AM89" s="19">
        <f t="shared" si="47"/>
        <v>-2.4260026848946527E-3</v>
      </c>
      <c r="AN89" s="19">
        <f t="shared" si="48"/>
        <v>2.0482197923955781E-2</v>
      </c>
      <c r="AO89" s="19">
        <f t="shared" si="49"/>
        <v>-1.5287178309136819E-2</v>
      </c>
      <c r="AP89" s="19">
        <f t="shared" si="50"/>
        <v>-5.3354034987113455E-2</v>
      </c>
      <c r="AQ89" s="19">
        <f t="shared" si="39"/>
        <v>-0.73724100554079175</v>
      </c>
      <c r="AR89" s="19">
        <f t="shared" si="40"/>
        <v>6.937746098903812</v>
      </c>
      <c r="AS89" s="19">
        <f t="shared" si="41"/>
        <v>0.58477311562559331</v>
      </c>
      <c r="AT89" s="19">
        <f t="shared" si="42"/>
        <v>9.459842342980751E-2</v>
      </c>
      <c r="AU89" s="19">
        <f t="shared" si="51"/>
        <v>-2.3121430559098058E-2</v>
      </c>
      <c r="AW89" s="19">
        <f t="shared" si="43"/>
        <v>1.2832866235987082</v>
      </c>
    </row>
    <row r="90" spans="1:49">
      <c r="A90" s="16">
        <v>1957</v>
      </c>
      <c r="B90" s="19">
        <v>0.35714285699999998</v>
      </c>
      <c r="C90" s="15">
        <v>51430.7</v>
      </c>
      <c r="D90" s="15">
        <v>22369</v>
      </c>
      <c r="F90" s="61"/>
      <c r="G90" s="15">
        <v>14635</v>
      </c>
      <c r="H90" s="15">
        <v>3507</v>
      </c>
      <c r="I90" s="15">
        <v>3908</v>
      </c>
      <c r="J90" s="15">
        <v>313</v>
      </c>
      <c r="K90" s="15">
        <v>6016</v>
      </c>
      <c r="L90" s="61">
        <v>6455</v>
      </c>
      <c r="M90" s="15">
        <v>4823</v>
      </c>
      <c r="N90" s="15">
        <v>4742</v>
      </c>
      <c r="O90" s="15">
        <v>4.9745622772945763</v>
      </c>
      <c r="P90" s="19">
        <v>5.604201811098239</v>
      </c>
      <c r="Q90" s="15">
        <v>5.4983302760923758</v>
      </c>
      <c r="R90" s="15">
        <v>3.0257045524930319</v>
      </c>
      <c r="S90" s="15">
        <v>9.2311809003912551</v>
      </c>
      <c r="T90" s="15">
        <v>10.053247652651542</v>
      </c>
      <c r="U90" s="19">
        <v>24516.989402029914</v>
      </c>
      <c r="V90" s="19">
        <v>2132.2684681257474</v>
      </c>
      <c r="W90" s="19">
        <v>13020</v>
      </c>
      <c r="X90" s="19">
        <v>2157.0859279913466</v>
      </c>
      <c r="Y90" s="15">
        <v>5.6205479452054794</v>
      </c>
      <c r="Z90" s="15"/>
      <c r="AA90" s="17">
        <v>121.73990951037047</v>
      </c>
      <c r="AB90" s="63" t="str">
        <f t="shared" si="44"/>
        <v/>
      </c>
      <c r="AC90" s="79">
        <f t="shared" si="35"/>
        <v>0.65425365461129237</v>
      </c>
      <c r="AD90" s="62" t="str">
        <f t="shared" si="45"/>
        <v/>
      </c>
      <c r="AE90" s="19">
        <f t="shared" si="36"/>
        <v>0.15677947159014707</v>
      </c>
      <c r="AF90" s="19">
        <f t="shared" si="37"/>
        <v>0.17470606643122177</v>
      </c>
      <c r="AG90" s="19">
        <f t="shared" si="52"/>
        <v>1.3992579015601948E-2</v>
      </c>
      <c r="AH90" s="19">
        <f t="shared" si="38"/>
        <v>0.28856900174348427</v>
      </c>
      <c r="AI90" s="19">
        <f t="shared" si="53"/>
        <v>0.2156108900710805</v>
      </c>
      <c r="AJ90" s="19">
        <f t="shared" si="54"/>
        <v>0.21198980732263401</v>
      </c>
      <c r="AK90" s="19">
        <f t="shared" si="34"/>
        <v>3.6210827484464969E-3</v>
      </c>
      <c r="AL90" s="19">
        <f t="shared" si="46"/>
        <v>-4.971646735749285E-3</v>
      </c>
      <c r="AM90" s="19">
        <f t="shared" si="47"/>
        <v>1.111923251281887E-2</v>
      </c>
      <c r="AN90" s="19">
        <f t="shared" si="48"/>
        <v>1.6926580062157394E-2</v>
      </c>
      <c r="AO90" s="19">
        <f t="shared" si="49"/>
        <v>-1.5245327783181368E-2</v>
      </c>
      <c r="AP90" s="19">
        <f t="shared" si="50"/>
        <v>-1.6189196509861607E-2</v>
      </c>
      <c r="AQ90" s="19">
        <f t="shared" si="39"/>
        <v>-0.74086894821761773</v>
      </c>
      <c r="AR90" s="19">
        <f t="shared" si="40"/>
        <v>6.924072752276369</v>
      </c>
      <c r="AS90" s="19">
        <f t="shared" si="41"/>
        <v>0.58205552326880949</v>
      </c>
      <c r="AT90" s="19">
        <f t="shared" si="42"/>
        <v>9.6431933836619729E-2</v>
      </c>
      <c r="AU90" s="19">
        <f t="shared" si="51"/>
        <v>1.4081160739692219E-2</v>
      </c>
      <c r="AW90" s="19">
        <f t="shared" si="43"/>
        <v>1.2173990951037046</v>
      </c>
    </row>
    <row r="91" spans="1:49">
      <c r="A91" s="16">
        <v>1958</v>
      </c>
      <c r="B91" s="19">
        <v>0.35587188600000003</v>
      </c>
      <c r="C91" s="15">
        <v>51652.5</v>
      </c>
      <c r="D91" s="15">
        <v>23490</v>
      </c>
      <c r="F91" s="61"/>
      <c r="G91" s="15">
        <v>15480</v>
      </c>
      <c r="H91" s="15">
        <v>3776</v>
      </c>
      <c r="I91" s="15">
        <v>3984</v>
      </c>
      <c r="J91" s="15">
        <v>315</v>
      </c>
      <c r="K91" s="15">
        <v>6401</v>
      </c>
      <c r="L91" s="61">
        <v>6910</v>
      </c>
      <c r="M91" s="15">
        <v>4688</v>
      </c>
      <c r="N91" s="15">
        <v>4549</v>
      </c>
      <c r="O91" s="15">
        <v>5.1607962572564068</v>
      </c>
      <c r="P91" s="19">
        <v>5.7652698588791456</v>
      </c>
      <c r="Q91" s="15">
        <v>5.5703896027261859</v>
      </c>
      <c r="R91" s="15">
        <v>3.1680396959190817</v>
      </c>
      <c r="S91" s="15">
        <v>9.1094600093508173</v>
      </c>
      <c r="T91" s="15">
        <v>9.5349680083705639</v>
      </c>
      <c r="U91" s="19">
        <v>24252.270248237062</v>
      </c>
      <c r="V91" s="19">
        <v>2102.4691987291158</v>
      </c>
      <c r="W91" s="19">
        <v>13531</v>
      </c>
      <c r="X91" s="19">
        <v>2301.4138879284487</v>
      </c>
      <c r="Y91" s="15">
        <v>5.3890410958904109</v>
      </c>
      <c r="Z91" s="15"/>
      <c r="AA91" s="17">
        <v>116.57854340781169</v>
      </c>
      <c r="AB91" s="63" t="str">
        <f t="shared" si="44"/>
        <v/>
      </c>
      <c r="AC91" s="79">
        <f t="shared" si="35"/>
        <v>0.65900383141762453</v>
      </c>
      <c r="AD91" s="62" t="str">
        <f t="shared" si="45"/>
        <v/>
      </c>
      <c r="AE91" s="19">
        <f t="shared" si="36"/>
        <v>0.16074925500212855</v>
      </c>
      <c r="AF91" s="19">
        <f t="shared" si="37"/>
        <v>0.16960408684546616</v>
      </c>
      <c r="AG91" s="19">
        <f t="shared" si="52"/>
        <v>1.3409961685823755E-2</v>
      </c>
      <c r="AH91" s="19">
        <f t="shared" si="38"/>
        <v>0.29416773094934012</v>
      </c>
      <c r="AI91" s="19">
        <f t="shared" si="53"/>
        <v>0.19957428693060877</v>
      </c>
      <c r="AJ91" s="19">
        <f t="shared" si="54"/>
        <v>0.19365687526607067</v>
      </c>
      <c r="AK91" s="19">
        <f t="shared" si="34"/>
        <v>5.9174116645381025E-3</v>
      </c>
      <c r="AL91" s="19">
        <f t="shared" si="46"/>
        <v>-8.4181760417289548E-3</v>
      </c>
      <c r="AM91" s="19">
        <f t="shared" si="47"/>
        <v>-2.3732960593145811E-2</v>
      </c>
      <c r="AN91" s="19">
        <f t="shared" si="48"/>
        <v>9.215531138741016E-3</v>
      </c>
      <c r="AO91" s="19">
        <f t="shared" si="49"/>
        <v>-5.0027045582230242E-2</v>
      </c>
      <c r="AP91" s="19">
        <f t="shared" si="50"/>
        <v>-8.968334668696322E-2</v>
      </c>
      <c r="AQ91" s="19">
        <f t="shared" si="39"/>
        <v>-0.75602836561926801</v>
      </c>
      <c r="AR91" s="19">
        <f t="shared" si="40"/>
        <v>6.8948393762889513</v>
      </c>
      <c r="AS91" s="19">
        <f t="shared" si="41"/>
        <v>0.5760323541932737</v>
      </c>
      <c r="AT91" s="19">
        <f t="shared" si="42"/>
        <v>9.7974197016962486E-2</v>
      </c>
      <c r="AU91" s="19">
        <f t="shared" si="51"/>
        <v>1.9451980718184991E-2</v>
      </c>
      <c r="AW91" s="19">
        <f t="shared" si="43"/>
        <v>1.1657854340781169</v>
      </c>
    </row>
    <row r="92" spans="1:49">
      <c r="A92" s="16">
        <v>1959</v>
      </c>
      <c r="B92" s="19">
        <v>0.35587188600000003</v>
      </c>
      <c r="C92" s="15">
        <v>51956.299999999996</v>
      </c>
      <c r="D92" s="15">
        <v>24639</v>
      </c>
      <c r="F92" s="61"/>
      <c r="G92" s="15">
        <v>16325</v>
      </c>
      <c r="H92" s="15">
        <v>3917</v>
      </c>
      <c r="I92" s="15">
        <v>4232</v>
      </c>
      <c r="J92" s="15">
        <v>327</v>
      </c>
      <c r="K92" s="15">
        <v>6761</v>
      </c>
      <c r="L92" s="61">
        <v>7165</v>
      </c>
      <c r="M92" s="15">
        <v>4836</v>
      </c>
      <c r="N92" s="15">
        <v>4849</v>
      </c>
      <c r="O92" s="15">
        <v>5.1991891657665619</v>
      </c>
      <c r="P92" s="19">
        <v>5.8269260199016735</v>
      </c>
      <c r="Q92" s="15">
        <v>5.3517508983344948</v>
      </c>
      <c r="R92" s="15">
        <v>3.3055010974076184</v>
      </c>
      <c r="S92" s="15">
        <v>9.1458213774333963</v>
      </c>
      <c r="T92" s="15">
        <v>9.5293455501038551</v>
      </c>
      <c r="U92" s="19">
        <v>23734.819223087263</v>
      </c>
      <c r="V92" s="19">
        <v>2112.2540292713402</v>
      </c>
      <c r="W92" s="19">
        <v>14173</v>
      </c>
      <c r="X92" s="19">
        <v>2378.7512685698548</v>
      </c>
      <c r="Y92" s="15">
        <v>4</v>
      </c>
      <c r="Z92" s="15"/>
      <c r="AA92" s="17">
        <v>112.38667317152499</v>
      </c>
      <c r="AB92" s="63" t="str">
        <f t="shared" si="44"/>
        <v/>
      </c>
      <c r="AC92" s="79">
        <f t="shared" si="35"/>
        <v>0.66256747432931529</v>
      </c>
      <c r="AD92" s="62" t="str">
        <f t="shared" si="45"/>
        <v/>
      </c>
      <c r="AE92" s="19">
        <f t="shared" si="36"/>
        <v>0.15897560777628963</v>
      </c>
      <c r="AF92" s="19">
        <f t="shared" si="37"/>
        <v>0.17176021754129631</v>
      </c>
      <c r="AG92" s="19">
        <f t="shared" si="52"/>
        <v>1.3271642517959334E-2</v>
      </c>
      <c r="AH92" s="19">
        <f t="shared" si="38"/>
        <v>0.29079913957546977</v>
      </c>
      <c r="AI92" s="19">
        <f t="shared" si="53"/>
        <v>0.19627419943991234</v>
      </c>
      <c r="AJ92" s="19">
        <f t="shared" si="54"/>
        <v>0.19680181825561102</v>
      </c>
      <c r="AK92" s="19">
        <f t="shared" si="34"/>
        <v>-5.2761881569868274E-4</v>
      </c>
      <c r="AL92" s="19">
        <f t="shared" si="46"/>
        <v>3.2258267430385068E-3</v>
      </c>
      <c r="AM92" s="19">
        <f t="shared" si="47"/>
        <v>-4.7453022797902013E-2</v>
      </c>
      <c r="AN92" s="19">
        <f t="shared" si="48"/>
        <v>3.506327287606819E-2</v>
      </c>
      <c r="AO92" s="19">
        <f t="shared" si="49"/>
        <v>-3.4281428633337481E-3</v>
      </c>
      <c r="AP92" s="19">
        <f t="shared" si="50"/>
        <v>-8.0016439205098915E-3</v>
      </c>
      <c r="AQ92" s="19">
        <f t="shared" si="39"/>
        <v>-0.78345984514053724</v>
      </c>
      <c r="AR92" s="19">
        <f t="shared" si="40"/>
        <v>6.8720510714637255</v>
      </c>
      <c r="AS92" s="19">
        <f t="shared" si="41"/>
        <v>0.57522626729980919</v>
      </c>
      <c r="AT92" s="19">
        <f t="shared" si="42"/>
        <v>9.6544148243429315E-2</v>
      </c>
      <c r="AU92" s="19">
        <f t="shared" si="51"/>
        <v>4.6478608200256614E-2</v>
      </c>
      <c r="AW92" s="19">
        <f t="shared" si="43"/>
        <v>1.12386673171525</v>
      </c>
    </row>
    <row r="93" spans="1:49">
      <c r="A93" s="16">
        <v>1960</v>
      </c>
      <c r="B93" s="19">
        <v>0.35587188600000003</v>
      </c>
      <c r="C93" s="15">
        <v>52372.5</v>
      </c>
      <c r="D93" s="15">
        <v>26322</v>
      </c>
      <c r="F93" s="61"/>
      <c r="G93" s="15">
        <v>17156</v>
      </c>
      <c r="H93" s="15">
        <v>4517</v>
      </c>
      <c r="I93" s="15">
        <v>4469</v>
      </c>
      <c r="J93" s="15">
        <v>322</v>
      </c>
      <c r="K93" s="15">
        <v>7221</v>
      </c>
      <c r="L93" s="61">
        <v>7351</v>
      </c>
      <c r="M93" s="15">
        <v>5134</v>
      </c>
      <c r="N93" s="15">
        <v>5516</v>
      </c>
      <c r="O93" s="15">
        <v>5.2529937410376712</v>
      </c>
      <c r="P93" s="19">
        <v>5.8972951215983036</v>
      </c>
      <c r="Q93" s="15">
        <v>5.3166195856873824</v>
      </c>
      <c r="R93" s="15">
        <v>3.4226851497281148</v>
      </c>
      <c r="S93" s="15">
        <v>9.1848343117515068</v>
      </c>
      <c r="T93" s="15">
        <v>9.6746507486012092</v>
      </c>
      <c r="U93" s="19">
        <v>24157.370928952831</v>
      </c>
      <c r="V93" s="19">
        <v>2103.5995912232729</v>
      </c>
      <c r="W93" s="19">
        <v>15222</v>
      </c>
      <c r="X93" s="19">
        <v>2527.4596460345442</v>
      </c>
      <c r="Y93" s="15">
        <v>5.3469945355191255</v>
      </c>
      <c r="Z93" s="15"/>
      <c r="AA93" s="17">
        <v>106.47527638951992</v>
      </c>
      <c r="AB93" s="63" t="str">
        <f t="shared" si="44"/>
        <v/>
      </c>
      <c r="AC93" s="79">
        <f t="shared" si="35"/>
        <v>0.65177418129321485</v>
      </c>
      <c r="AD93" s="62" t="str">
        <f t="shared" si="45"/>
        <v/>
      </c>
      <c r="AE93" s="19">
        <f t="shared" si="36"/>
        <v>0.17160550110174</v>
      </c>
      <c r="AF93" s="19">
        <f t="shared" si="37"/>
        <v>0.16978193146417445</v>
      </c>
      <c r="AG93" s="19">
        <f t="shared" si="52"/>
        <v>1.2233112985335462E-2</v>
      </c>
      <c r="AH93" s="19">
        <f t="shared" si="38"/>
        <v>0.27927209178633844</v>
      </c>
      <c r="AI93" s="19">
        <f t="shared" si="53"/>
        <v>0.19504596915128031</v>
      </c>
      <c r="AJ93" s="19">
        <f t="shared" si="54"/>
        <v>0.20955854418357267</v>
      </c>
      <c r="AK93" s="19">
        <f t="shared" si="34"/>
        <v>-1.4512575032292363E-2</v>
      </c>
      <c r="AL93" s="19">
        <f t="shared" si="46"/>
        <v>1.7087331298257713E-3</v>
      </c>
      <c r="AM93" s="19">
        <f t="shared" si="47"/>
        <v>-1.6881559616194586E-2</v>
      </c>
      <c r="AN93" s="19">
        <f t="shared" si="48"/>
        <v>2.4541828033717936E-2</v>
      </c>
      <c r="AO93" s="19">
        <f t="shared" si="49"/>
        <v>-6.0388821145308958E-3</v>
      </c>
      <c r="AP93" s="19">
        <f t="shared" si="50"/>
        <v>4.8376305224962441E-3</v>
      </c>
      <c r="AQ93" s="19">
        <f t="shared" si="39"/>
        <v>-0.77379209642664348</v>
      </c>
      <c r="AR93" s="19">
        <f t="shared" si="40"/>
        <v>6.8776131509660665</v>
      </c>
      <c r="AS93" s="19">
        <f t="shared" si="41"/>
        <v>0.57829952131297013</v>
      </c>
      <c r="AT93" s="19">
        <f t="shared" si="42"/>
        <v>9.6020805639181833E-2</v>
      </c>
      <c r="AU93" s="19">
        <f t="shared" si="51"/>
        <v>2.970453330013921E-2</v>
      </c>
      <c r="AW93" s="19">
        <f t="shared" si="43"/>
        <v>1.0647527638951992</v>
      </c>
    </row>
    <row r="94" spans="1:49">
      <c r="A94" s="16">
        <v>1961</v>
      </c>
      <c r="B94" s="19">
        <v>0.35714285699999998</v>
      </c>
      <c r="C94" s="15">
        <v>52807.436000000002</v>
      </c>
      <c r="D94" s="15">
        <v>28093</v>
      </c>
      <c r="F94" s="61"/>
      <c r="G94" s="15">
        <v>18085</v>
      </c>
      <c r="H94" s="15">
        <v>5090</v>
      </c>
      <c r="I94" s="15">
        <v>4751</v>
      </c>
      <c r="J94" s="15">
        <v>298</v>
      </c>
      <c r="K94" s="15">
        <v>7684</v>
      </c>
      <c r="L94" s="61">
        <v>8013</v>
      </c>
      <c r="M94" s="15">
        <v>5366</v>
      </c>
      <c r="N94" s="15">
        <v>5478</v>
      </c>
      <c r="O94" s="15">
        <v>5.4370628354702051</v>
      </c>
      <c r="P94" s="19">
        <v>6.0809672722450685</v>
      </c>
      <c r="Q94" s="15">
        <v>5.5424887843547186</v>
      </c>
      <c r="R94" s="15">
        <v>3.5113781660421424</v>
      </c>
      <c r="S94" s="15">
        <v>9.302023489466599</v>
      </c>
      <c r="T94" s="15">
        <v>9.6769031069005287</v>
      </c>
      <c r="U94" s="19">
        <v>24431.080544572607</v>
      </c>
      <c r="V94" s="19">
        <v>2066.8267606744444</v>
      </c>
      <c r="W94" s="19">
        <v>16461</v>
      </c>
      <c r="X94" s="19">
        <v>2750.9041973763133</v>
      </c>
      <c r="Y94" s="15">
        <v>5.6684931506849319</v>
      </c>
      <c r="Z94" s="15"/>
      <c r="AA94" s="17">
        <v>101.77954326837437</v>
      </c>
      <c r="AB94" s="63" t="str">
        <f t="shared" si="44"/>
        <v/>
      </c>
      <c r="AC94" s="79">
        <f t="shared" si="35"/>
        <v>0.64375467198234437</v>
      </c>
      <c r="AD94" s="62" t="str">
        <f t="shared" si="45"/>
        <v/>
      </c>
      <c r="AE94" s="19">
        <f t="shared" si="36"/>
        <v>0.18118392482112983</v>
      </c>
      <c r="AF94" s="19">
        <f t="shared" si="37"/>
        <v>0.16911686185170682</v>
      </c>
      <c r="AG94" s="19">
        <f t="shared" si="52"/>
        <v>1.060762467518599E-2</v>
      </c>
      <c r="AH94" s="19">
        <f t="shared" si="38"/>
        <v>0.28523119638344069</v>
      </c>
      <c r="AI94" s="19">
        <f t="shared" si="53"/>
        <v>0.19100843626526182</v>
      </c>
      <c r="AJ94" s="19">
        <f t="shared" si="54"/>
        <v>0.19499519453244579</v>
      </c>
      <c r="AK94" s="19">
        <f t="shared" si="34"/>
        <v>-3.9867582671839763E-3</v>
      </c>
      <c r="AL94" s="19">
        <f t="shared" si="46"/>
        <v>-3.7708623084684542E-3</v>
      </c>
      <c r="AM94" s="19">
        <f t="shared" si="47"/>
        <v>7.1651091282219411E-3</v>
      </c>
      <c r="AN94" s="19">
        <f t="shared" si="48"/>
        <v>-8.857618846097844E-3</v>
      </c>
      <c r="AO94" s="19">
        <f t="shared" si="49"/>
        <v>-2.1762568135565669E-2</v>
      </c>
      <c r="AP94" s="19">
        <f t="shared" si="50"/>
        <v>-3.420806144023119E-2</v>
      </c>
      <c r="AQ94" s="19">
        <f t="shared" si="39"/>
        <v>-0.77079589960574668</v>
      </c>
      <c r="AR94" s="19">
        <f t="shared" si="40"/>
        <v>6.8629738446015534</v>
      </c>
      <c r="AS94" s="19">
        <f t="shared" si="41"/>
        <v>0.58594667710817638</v>
      </c>
      <c r="AT94" s="19">
        <f t="shared" si="42"/>
        <v>9.7921339742153321E-2</v>
      </c>
      <c r="AU94" s="19">
        <f t="shared" si="51"/>
        <v>1.9029100715604687E-2</v>
      </c>
      <c r="AW94" s="19">
        <f t="shared" si="43"/>
        <v>1.0177954326837437</v>
      </c>
    </row>
    <row r="95" spans="1:49">
      <c r="A95" s="16">
        <v>1962</v>
      </c>
      <c r="B95" s="19">
        <v>0.35587188600000003</v>
      </c>
      <c r="C95" s="15">
        <v>53290.228000000003</v>
      </c>
      <c r="D95" s="15">
        <v>29402</v>
      </c>
      <c r="F95" s="61"/>
      <c r="G95" s="15">
        <v>19199</v>
      </c>
      <c r="H95" s="15">
        <v>5230</v>
      </c>
      <c r="I95" s="15">
        <v>5056</v>
      </c>
      <c r="J95" s="15">
        <v>356</v>
      </c>
      <c r="K95" s="15">
        <v>8146</v>
      </c>
      <c r="L95" s="61">
        <v>8745</v>
      </c>
      <c r="M95" s="15">
        <v>5500</v>
      </c>
      <c r="N95" s="15">
        <v>5575</v>
      </c>
      <c r="O95" s="15">
        <v>5.6282165753986346</v>
      </c>
      <c r="P95" s="19">
        <v>6.3113595699176139</v>
      </c>
      <c r="Q95" s="15">
        <v>5.6426467573661894</v>
      </c>
      <c r="R95" s="15">
        <v>3.6246585752281542</v>
      </c>
      <c r="S95" s="15">
        <v>9.374650085266973</v>
      </c>
      <c r="T95" s="15">
        <v>9.6434040883396985</v>
      </c>
      <c r="U95" s="19">
        <v>24605.89508009619</v>
      </c>
      <c r="V95" s="19">
        <v>2029.0601279261537</v>
      </c>
      <c r="W95" s="19">
        <v>17363</v>
      </c>
      <c r="X95" s="19">
        <v>2892.4598061217534</v>
      </c>
      <c r="Y95" s="15">
        <v>4.8575342465753426</v>
      </c>
      <c r="Z95" s="15"/>
      <c r="AA95" s="17">
        <v>100.61448900388098</v>
      </c>
      <c r="AB95" s="63" t="str">
        <f t="shared" si="44"/>
        <v/>
      </c>
      <c r="AC95" s="79">
        <f t="shared" si="35"/>
        <v>0.65298279028637507</v>
      </c>
      <c r="AD95" s="62" t="str">
        <f t="shared" si="45"/>
        <v/>
      </c>
      <c r="AE95" s="19">
        <f t="shared" si="36"/>
        <v>0.17787905584654104</v>
      </c>
      <c r="AF95" s="19">
        <f t="shared" si="37"/>
        <v>0.17196109108223931</v>
      </c>
      <c r="AG95" s="19">
        <f t="shared" si="52"/>
        <v>1.2108019862594381E-2</v>
      </c>
      <c r="AH95" s="19">
        <f t="shared" si="38"/>
        <v>0.29742874634378613</v>
      </c>
      <c r="AI95" s="19">
        <f t="shared" si="53"/>
        <v>0.18706210461873343</v>
      </c>
      <c r="AJ95" s="19">
        <f t="shared" si="54"/>
        <v>0.18961295149989796</v>
      </c>
      <c r="AK95" s="19">
        <f t="shared" si="34"/>
        <v>-2.5508468811645257E-3</v>
      </c>
      <c r="AL95" s="19">
        <f t="shared" si="46"/>
        <v>2.6337167616176395E-3</v>
      </c>
      <c r="AM95" s="19">
        <f t="shared" si="47"/>
        <v>-1.6644025455708079E-2</v>
      </c>
      <c r="AN95" s="19">
        <f t="shared" si="48"/>
        <v>-2.8021277590196216E-3</v>
      </c>
      <c r="AO95" s="19">
        <f t="shared" si="49"/>
        <v>-2.6776334255999866E-2</v>
      </c>
      <c r="AP95" s="19">
        <f t="shared" si="50"/>
        <v>-3.8021380813905395E-2</v>
      </c>
      <c r="AQ95" s="19">
        <f t="shared" si="39"/>
        <v>-0.77276692314365492</v>
      </c>
      <c r="AR95" s="19">
        <f t="shared" si="40"/>
        <v>6.84256105050929</v>
      </c>
      <c r="AS95" s="19">
        <f t="shared" si="41"/>
        <v>0.59053805863546693</v>
      </c>
      <c r="AT95" s="19">
        <f t="shared" si="42"/>
        <v>9.8376294337859785E-2</v>
      </c>
      <c r="AU95" s="19">
        <f t="shared" si="51"/>
        <v>2.213130633388978E-2</v>
      </c>
      <c r="AW95" s="19">
        <f t="shared" si="43"/>
        <v>1.0061448900388097</v>
      </c>
    </row>
    <row r="96" spans="1:49">
      <c r="A96" s="16">
        <v>1963</v>
      </c>
      <c r="B96" s="19">
        <v>0.35714285699999998</v>
      </c>
      <c r="C96" s="15">
        <v>53624.2</v>
      </c>
      <c r="D96" s="15">
        <v>31178</v>
      </c>
      <c r="F96" s="61"/>
      <c r="G96" s="15">
        <v>20446</v>
      </c>
      <c r="H96" s="15">
        <v>5630</v>
      </c>
      <c r="I96" s="15">
        <v>5082</v>
      </c>
      <c r="J96" s="15">
        <v>579</v>
      </c>
      <c r="K96" s="15">
        <v>9029</v>
      </c>
      <c r="L96" s="61">
        <v>8969</v>
      </c>
      <c r="M96" s="15">
        <v>5852</v>
      </c>
      <c r="N96" s="15">
        <v>5993</v>
      </c>
      <c r="O96" s="15">
        <v>5.7053441585489733</v>
      </c>
      <c r="P96" s="19">
        <v>6.4200589948502902</v>
      </c>
      <c r="Q96" s="15">
        <v>5.9349996310390996</v>
      </c>
      <c r="R96" s="15">
        <v>3.5691711263747838</v>
      </c>
      <c r="S96" s="15">
        <v>9.509567673793363</v>
      </c>
      <c r="T96" s="15">
        <v>9.9873118347952179</v>
      </c>
      <c r="U96" s="19">
        <v>24634.864345982955</v>
      </c>
      <c r="V96" s="19">
        <v>2020.6119863021195</v>
      </c>
      <c r="W96" s="19">
        <v>18261</v>
      </c>
      <c r="X96" s="19">
        <v>3060.6991772549486</v>
      </c>
      <c r="Y96" s="15">
        <v>4.0027397260273974</v>
      </c>
      <c r="Z96" s="15"/>
      <c r="AA96" s="17">
        <v>96.485638348970511</v>
      </c>
      <c r="AB96" s="63" t="str">
        <f t="shared" si="44"/>
        <v/>
      </c>
      <c r="AC96" s="79">
        <f t="shared" si="35"/>
        <v>0.65578292385656556</v>
      </c>
      <c r="AD96" s="62" t="str">
        <f t="shared" si="45"/>
        <v/>
      </c>
      <c r="AE96" s="19">
        <f t="shared" si="36"/>
        <v>0.18057604721277823</v>
      </c>
      <c r="AF96" s="19">
        <f t="shared" si="37"/>
        <v>0.16299955096542434</v>
      </c>
      <c r="AG96" s="19">
        <f t="shared" si="52"/>
        <v>1.857078709346334E-2</v>
      </c>
      <c r="AH96" s="19">
        <f t="shared" si="38"/>
        <v>0.28767079350824298</v>
      </c>
      <c r="AI96" s="19">
        <f t="shared" si="53"/>
        <v>0.18769645262685228</v>
      </c>
      <c r="AJ96" s="19">
        <f t="shared" si="54"/>
        <v>0.19221887228173712</v>
      </c>
      <c r="AK96" s="19">
        <f t="shared" si="34"/>
        <v>-4.5224196548848405E-3</v>
      </c>
      <c r="AL96" s="19">
        <f t="shared" si="46"/>
        <v>3.4655038110872473E-3</v>
      </c>
      <c r="AM96" s="19">
        <f t="shared" si="47"/>
        <v>3.6903040253931575E-2</v>
      </c>
      <c r="AN96" s="19">
        <f t="shared" si="48"/>
        <v>-2.9037393367509105E-2</v>
      </c>
      <c r="AO96" s="19">
        <f t="shared" si="49"/>
        <v>6.7848144454450774E-4</v>
      </c>
      <c r="AP96" s="19">
        <f t="shared" si="50"/>
        <v>2.1430616368698835E-2</v>
      </c>
      <c r="AQ96" s="19">
        <f t="shared" si="39"/>
        <v>-0.77783776929762194</v>
      </c>
      <c r="AR96" s="19">
        <f t="shared" si="40"/>
        <v>6.8333179387293503</v>
      </c>
      <c r="AS96" s="19">
        <f t="shared" si="41"/>
        <v>0.58570145615498104</v>
      </c>
      <c r="AT96" s="19">
        <f t="shared" si="42"/>
        <v>9.816855402062187E-2</v>
      </c>
      <c r="AU96" s="19">
        <f t="shared" si="51"/>
        <v>3.4964655477004024E-2</v>
      </c>
      <c r="AW96" s="19">
        <f t="shared" si="43"/>
        <v>0.96485638348970515</v>
      </c>
    </row>
    <row r="97" spans="1:49">
      <c r="A97" s="16">
        <v>1964</v>
      </c>
      <c r="B97" s="19">
        <v>0.358422939</v>
      </c>
      <c r="C97" s="15">
        <v>53990.8</v>
      </c>
      <c r="D97" s="15">
        <v>34079</v>
      </c>
      <c r="F97" s="61"/>
      <c r="G97" s="15">
        <v>21925</v>
      </c>
      <c r="H97" s="15">
        <v>6645</v>
      </c>
      <c r="I97" s="15">
        <v>5419</v>
      </c>
      <c r="J97" s="15">
        <v>634</v>
      </c>
      <c r="K97" s="15">
        <v>9147</v>
      </c>
      <c r="L97" s="61">
        <v>9736</v>
      </c>
      <c r="M97" s="15">
        <v>6184</v>
      </c>
      <c r="N97" s="15">
        <v>6794</v>
      </c>
      <c r="O97" s="15">
        <v>5.9076265802515939</v>
      </c>
      <c r="P97" s="19">
        <v>6.6640628443162457</v>
      </c>
      <c r="Q97" s="15">
        <v>6.0286326026999566</v>
      </c>
      <c r="R97" s="15">
        <v>3.729525120440468</v>
      </c>
      <c r="S97" s="15">
        <v>9.7270455101010693</v>
      </c>
      <c r="T97" s="15">
        <v>10.214755948588444</v>
      </c>
      <c r="U97" s="19">
        <v>24923.558064647608</v>
      </c>
      <c r="V97" s="19">
        <v>2020.848955833063</v>
      </c>
      <c r="W97" s="19">
        <v>19797</v>
      </c>
      <c r="X97" s="19">
        <v>3303.3802993856384</v>
      </c>
      <c r="Y97" s="15">
        <v>5.057377049180328</v>
      </c>
      <c r="Z97" s="15"/>
      <c r="AA97" s="17">
        <v>89.041667887596333</v>
      </c>
      <c r="AB97" s="63" t="str">
        <f t="shared" si="44"/>
        <v/>
      </c>
      <c r="AC97" s="79">
        <f t="shared" si="35"/>
        <v>0.64335807975586135</v>
      </c>
      <c r="AD97" s="62" t="str">
        <f t="shared" si="45"/>
        <v/>
      </c>
      <c r="AE97" s="19">
        <f t="shared" si="36"/>
        <v>0.19498811584846973</v>
      </c>
      <c r="AF97" s="19">
        <f t="shared" si="37"/>
        <v>0.15901288183338713</v>
      </c>
      <c r="AG97" s="19">
        <f t="shared" si="52"/>
        <v>1.8603832272073711E-2</v>
      </c>
      <c r="AH97" s="19">
        <f t="shared" si="38"/>
        <v>0.2856891340708354</v>
      </c>
      <c r="AI97" s="19">
        <f t="shared" si="53"/>
        <v>0.18146072361278207</v>
      </c>
      <c r="AJ97" s="19">
        <f t="shared" si="54"/>
        <v>0.19936030986824732</v>
      </c>
      <c r="AK97" s="19">
        <f t="shared" si="34"/>
        <v>-1.7899586255465255E-2</v>
      </c>
      <c r="AL97" s="19">
        <f t="shared" si="46"/>
        <v>2.4611787294461771E-3</v>
      </c>
      <c r="AM97" s="19">
        <f t="shared" si="47"/>
        <v>-1.9187596213778319E-2</v>
      </c>
      <c r="AN97" s="19">
        <f t="shared" si="48"/>
        <v>9.1066710261358663E-3</v>
      </c>
      <c r="AO97" s="19">
        <f t="shared" si="49"/>
        <v>-1.2229062360521096E-2</v>
      </c>
      <c r="AP97" s="19">
        <f t="shared" si="50"/>
        <v>-1.2322983956193218E-2</v>
      </c>
      <c r="AQ97" s="19">
        <f t="shared" si="39"/>
        <v>-0.77300019847175028</v>
      </c>
      <c r="AR97" s="19">
        <f t="shared" si="40"/>
        <v>6.8382727787975126</v>
      </c>
      <c r="AS97" s="19">
        <f t="shared" si="41"/>
        <v>0.58091493294991048</v>
      </c>
      <c r="AT97" s="19">
        <f t="shared" si="42"/>
        <v>9.6933017382717757E-2</v>
      </c>
      <c r="AU97" s="19">
        <f t="shared" si="51"/>
        <v>5.186547638706282E-3</v>
      </c>
      <c r="AW97" s="19">
        <f t="shared" si="43"/>
        <v>0.89041667887596332</v>
      </c>
    </row>
    <row r="98" spans="1:49">
      <c r="A98" s="16">
        <v>1965</v>
      </c>
      <c r="B98" s="19">
        <v>0.35714285699999998</v>
      </c>
      <c r="C98" s="15">
        <v>54350.3</v>
      </c>
      <c r="D98" s="15">
        <v>36843</v>
      </c>
      <c r="F98" s="61"/>
      <c r="G98" s="15">
        <v>23433</v>
      </c>
      <c r="H98" s="15">
        <v>7197</v>
      </c>
      <c r="I98" s="15">
        <v>6110</v>
      </c>
      <c r="J98" s="15">
        <v>712</v>
      </c>
      <c r="K98" s="15">
        <v>10763</v>
      </c>
      <c r="L98" s="61">
        <v>10969</v>
      </c>
      <c r="M98" s="15">
        <v>6597</v>
      </c>
      <c r="N98" s="15">
        <v>6955</v>
      </c>
      <c r="O98" s="15">
        <v>6.2555193016653252</v>
      </c>
      <c r="P98" s="19">
        <v>7.0236417157424693</v>
      </c>
      <c r="Q98" s="15">
        <v>6.2371629878064629</v>
      </c>
      <c r="R98" s="15">
        <v>4.1028740263228576</v>
      </c>
      <c r="S98" s="15">
        <v>9.9430023953804252</v>
      </c>
      <c r="T98" s="15">
        <v>10.359852868473226</v>
      </c>
      <c r="U98" s="19">
        <v>25177.288876207549</v>
      </c>
      <c r="V98" s="19">
        <v>1997.5830857728288</v>
      </c>
      <c r="W98" s="19">
        <v>21383</v>
      </c>
      <c r="X98" s="19">
        <v>3580.9579168856635</v>
      </c>
      <c r="Y98" s="15">
        <v>6.419178082191781</v>
      </c>
      <c r="Z98" s="15"/>
      <c r="AA98" s="17">
        <v>84.311494066005523</v>
      </c>
      <c r="AB98" s="63" t="str">
        <f t="shared" si="44"/>
        <v/>
      </c>
      <c r="AC98" s="79">
        <f t="shared" si="35"/>
        <v>0.6360231251526749</v>
      </c>
      <c r="AD98" s="62" t="str">
        <f t="shared" si="45"/>
        <v/>
      </c>
      <c r="AE98" s="19">
        <f t="shared" si="36"/>
        <v>0.19534239882745705</v>
      </c>
      <c r="AF98" s="19">
        <f t="shared" si="37"/>
        <v>0.16583882962842331</v>
      </c>
      <c r="AG98" s="19">
        <f t="shared" si="52"/>
        <v>1.9325244958336728E-2</v>
      </c>
      <c r="AH98" s="19">
        <f t="shared" si="38"/>
        <v>0.29772276958988136</v>
      </c>
      <c r="AI98" s="19">
        <f t="shared" si="53"/>
        <v>0.17905708004234183</v>
      </c>
      <c r="AJ98" s="19">
        <f t="shared" si="54"/>
        <v>0.18877398691746058</v>
      </c>
      <c r="AK98" s="19">
        <f t="shared" si="34"/>
        <v>-9.7169068751187526E-3</v>
      </c>
      <c r="AL98" s="19">
        <f t="shared" si="46"/>
        <v>-4.6674942168405406E-3</v>
      </c>
      <c r="AM98" s="19">
        <f t="shared" si="47"/>
        <v>-2.3214795125673239E-2</v>
      </c>
      <c r="AN98" s="19">
        <f t="shared" si="48"/>
        <v>3.8186792741059274E-2</v>
      </c>
      <c r="AO98" s="19">
        <f t="shared" si="49"/>
        <v>-3.5261181137103428E-2</v>
      </c>
      <c r="AP98" s="19">
        <f t="shared" si="50"/>
        <v>-4.3115307094247823E-2</v>
      </c>
      <c r="AQ98" s="19">
        <f t="shared" si="39"/>
        <v>-0.76950778024143829</v>
      </c>
      <c r="AR98" s="19">
        <f t="shared" si="40"/>
        <v>6.830185491413963</v>
      </c>
      <c r="AS98" s="19">
        <f t="shared" si="41"/>
        <v>0.58038161930353116</v>
      </c>
      <c r="AT98" s="19">
        <f t="shared" si="42"/>
        <v>9.7195068720941927E-2</v>
      </c>
      <c r="AU98" s="19">
        <f t="shared" si="51"/>
        <v>-6.6462349383853495E-3</v>
      </c>
      <c r="AW98" s="19">
        <f t="shared" si="43"/>
        <v>0.84311494066005521</v>
      </c>
    </row>
    <row r="99" spans="1:49">
      <c r="A99" s="16">
        <v>1966</v>
      </c>
      <c r="B99" s="19">
        <v>0.358422939</v>
      </c>
      <c r="C99" s="15">
        <v>54645.1</v>
      </c>
      <c r="D99" s="15">
        <v>39408</v>
      </c>
      <c r="F99" s="61"/>
      <c r="G99" s="15">
        <v>24892</v>
      </c>
      <c r="H99" s="15">
        <v>7687</v>
      </c>
      <c r="I99" s="15">
        <v>6646</v>
      </c>
      <c r="J99" s="15">
        <v>813</v>
      </c>
      <c r="K99" s="15">
        <v>11090</v>
      </c>
      <c r="L99" s="61">
        <v>12092</v>
      </c>
      <c r="M99" s="15">
        <v>7149</v>
      </c>
      <c r="N99" s="15">
        <v>7254</v>
      </c>
      <c r="O99" s="15">
        <v>6.5791515843333981</v>
      </c>
      <c r="P99" s="19">
        <v>7.3183036328294291</v>
      </c>
      <c r="Q99" s="15">
        <v>6.6761622706073425</v>
      </c>
      <c r="R99" s="15">
        <v>4.3302623177263193</v>
      </c>
      <c r="S99" s="15">
        <v>10.24373781866673</v>
      </c>
      <c r="T99" s="15">
        <v>10.537260336542218</v>
      </c>
      <c r="U99" s="19">
        <v>25328.128846859327</v>
      </c>
      <c r="V99" s="19">
        <v>1941.6244573706861</v>
      </c>
      <c r="W99" s="19">
        <v>22923</v>
      </c>
      <c r="X99" s="19">
        <v>3889.7697065933012</v>
      </c>
      <c r="Y99" s="15">
        <v>6.4684931506849317</v>
      </c>
      <c r="Z99" s="15"/>
      <c r="AA99" s="17">
        <v>80.726352636785634</v>
      </c>
      <c r="AB99" s="63" t="str">
        <f t="shared" si="44"/>
        <v/>
      </c>
      <c r="AC99" s="79">
        <f t="shared" ref="AC99:AC130" si="55">G99/D99</f>
        <v>0.6316483962647178</v>
      </c>
      <c r="AD99" s="62" t="str">
        <f t="shared" si="45"/>
        <v/>
      </c>
      <c r="AE99" s="19">
        <f t="shared" ref="AE99:AE130" si="56">H99/D99</f>
        <v>0.19506191636215997</v>
      </c>
      <c r="AF99" s="19">
        <f t="shared" ref="AF99:AF130" si="57">I99/D99</f>
        <v>0.16864596021112466</v>
      </c>
      <c r="AG99" s="19">
        <f t="shared" si="52"/>
        <v>2.0630328867235079E-2</v>
      </c>
      <c r="AH99" s="19">
        <f t="shared" ref="AH99:AH130" si="58">L99/D99</f>
        <v>0.30684125050751115</v>
      </c>
      <c r="AI99" s="19">
        <f t="shared" si="53"/>
        <v>0.18140986601705236</v>
      </c>
      <c r="AJ99" s="19">
        <f t="shared" si="54"/>
        <v>0.18407429963459196</v>
      </c>
      <c r="AK99" s="19">
        <f t="shared" si="34"/>
        <v>-2.6644336175395966E-3</v>
      </c>
      <c r="AL99" s="19">
        <f t="shared" si="46"/>
        <v>-9.34492563667416E-3</v>
      </c>
      <c r="AM99" s="19">
        <f t="shared" si="47"/>
        <v>1.7576246308071423E-2</v>
      </c>
      <c r="AN99" s="19">
        <f t="shared" si="48"/>
        <v>3.4987753223239587E-3</v>
      </c>
      <c r="AO99" s="19">
        <f t="shared" si="49"/>
        <v>-2.0644088698753078E-2</v>
      </c>
      <c r="AP99" s="19">
        <f t="shared" si="50"/>
        <v>-3.3462091790528642E-2</v>
      </c>
      <c r="AQ99" s="19">
        <f t="shared" ref="AQ99:AQ130" si="59">LN(U99/C99)</f>
        <v>-0.76894395886362887</v>
      </c>
      <c r="AR99" s="19">
        <f t="shared" ref="AR99:AR130" si="60">LN(U99*V99/C99)</f>
        <v>6.8023362919726651</v>
      </c>
      <c r="AS99" s="19">
        <f t="shared" ref="AS99:AS130" si="61">W99/D99</f>
        <v>0.58168392204628505</v>
      </c>
      <c r="AT99" s="19">
        <f t="shared" ref="AT99:AT130" si="62">X99/D99</f>
        <v>9.8705077816516981E-2</v>
      </c>
      <c r="AU99" s="19">
        <f t="shared" si="51"/>
        <v>1.3750144670861199E-2</v>
      </c>
      <c r="AW99" s="19">
        <f t="shared" ref="AW99:AW131" si="63">AA99/100</f>
        <v>0.80726352636785637</v>
      </c>
    </row>
    <row r="100" spans="1:49">
      <c r="A100" s="16">
        <v>1967</v>
      </c>
      <c r="B100" s="19">
        <v>0.362318841</v>
      </c>
      <c r="C100" s="15">
        <v>54961.200000000004</v>
      </c>
      <c r="D100" s="15">
        <v>41782</v>
      </c>
      <c r="F100" s="61"/>
      <c r="G100" s="15">
        <v>26321</v>
      </c>
      <c r="H100" s="15">
        <v>8336</v>
      </c>
      <c r="I100" s="15">
        <v>7334</v>
      </c>
      <c r="J100" s="15">
        <v>919</v>
      </c>
      <c r="K100" s="15">
        <v>12738</v>
      </c>
      <c r="L100" s="61">
        <v>13521</v>
      </c>
      <c r="M100" s="15">
        <v>7371</v>
      </c>
      <c r="N100" s="15">
        <v>7866</v>
      </c>
      <c r="O100" s="15">
        <v>6.7753568476924855</v>
      </c>
      <c r="P100" s="19">
        <v>7.5381227973549558</v>
      </c>
      <c r="Q100" s="15">
        <v>6.6586256200525593</v>
      </c>
      <c r="R100" s="15">
        <v>4.5220243673851916</v>
      </c>
      <c r="S100" s="15">
        <v>10.505053318592875</v>
      </c>
      <c r="T100" s="15">
        <v>10.660916488627151</v>
      </c>
      <c r="U100" s="19">
        <v>24965.513553173274</v>
      </c>
      <c r="V100" s="19">
        <v>1929.5420862916899</v>
      </c>
      <c r="W100" s="19">
        <v>23884</v>
      </c>
      <c r="X100" s="19">
        <v>4055.8087092261967</v>
      </c>
      <c r="Y100" s="15">
        <v>6.1589041095890407</v>
      </c>
      <c r="Z100" s="15"/>
      <c r="AA100" s="17">
        <v>80.622124233128829</v>
      </c>
      <c r="AB100" s="63" t="str">
        <f t="shared" si="44"/>
        <v/>
      </c>
      <c r="AC100" s="79">
        <f t="shared" si="55"/>
        <v>0.62996026997271548</v>
      </c>
      <c r="AD100" s="62" t="str">
        <f t="shared" si="45"/>
        <v/>
      </c>
      <c r="AE100" s="19">
        <f t="shared" si="56"/>
        <v>0.19951175147192571</v>
      </c>
      <c r="AF100" s="19">
        <f t="shared" si="57"/>
        <v>0.17553013259298261</v>
      </c>
      <c r="AG100" s="19">
        <f t="shared" si="52"/>
        <v>2.1995117514719258E-2</v>
      </c>
      <c r="AH100" s="19">
        <f t="shared" si="58"/>
        <v>0.32360825235747454</v>
      </c>
      <c r="AI100" s="19">
        <f t="shared" si="53"/>
        <v>0.17641568139390168</v>
      </c>
      <c r="AJ100" s="19">
        <f t="shared" si="54"/>
        <v>0.18826288832511609</v>
      </c>
      <c r="AK100" s="19">
        <f t="shared" si="34"/>
        <v>-1.184720693121441E-2</v>
      </c>
      <c r="AL100" s="19">
        <f t="shared" ref="AL100:AL132" si="64">LN((P100/P99)/($O100/$O99))</f>
        <v>2.0839003523904381E-4</v>
      </c>
      <c r="AM100" s="19">
        <f t="shared" ref="AM100:AM132" si="65">LN((Q100/Q99)/($O100/$O99))</f>
        <v>-3.2016450317150065E-2</v>
      </c>
      <c r="AN100" s="19">
        <f t="shared" ref="AN100:AN132" si="66">LN((R100/R99)/($O100/$O99))</f>
        <v>1.3945402678847802E-2</v>
      </c>
      <c r="AO100" s="19">
        <f t="shared" ref="AO100:AO132" si="67">LN((S100/S99)/($O100/$O99))</f>
        <v>-4.1964026850893838E-3</v>
      </c>
      <c r="AP100" s="19">
        <f t="shared" ref="AP100:AP132" si="68">LN((T100/T99)/($O100/$O99))</f>
        <v>-1.7719427773234965E-2</v>
      </c>
      <c r="AQ100" s="19">
        <f t="shared" si="59"/>
        <v>-0.789132067069648</v>
      </c>
      <c r="AR100" s="19">
        <f t="shared" si="60"/>
        <v>6.7759059256896803</v>
      </c>
      <c r="AS100" s="19">
        <f t="shared" si="61"/>
        <v>0.5716337178689388</v>
      </c>
      <c r="AT100" s="19">
        <f t="shared" si="62"/>
        <v>9.7070717276008731E-2</v>
      </c>
      <c r="AU100" s="19">
        <f t="shared" ref="AU100:AU132" si="69">Y99/100-LN(O100/O99)</f>
        <v>3.5298693354823815E-2</v>
      </c>
      <c r="AW100" s="19">
        <f t="shared" si="63"/>
        <v>0.80622124233128833</v>
      </c>
    </row>
    <row r="101" spans="1:49">
      <c r="A101" s="16">
        <v>1968</v>
      </c>
      <c r="B101" s="19">
        <v>0.41841004199999998</v>
      </c>
      <c r="C101" s="15">
        <v>55212.899999999994</v>
      </c>
      <c r="D101" s="15">
        <v>45915</v>
      </c>
      <c r="F101" s="61"/>
      <c r="G101" s="15">
        <v>28540</v>
      </c>
      <c r="H101" s="15">
        <v>9548</v>
      </c>
      <c r="I101" s="15">
        <v>7812</v>
      </c>
      <c r="J101" s="15">
        <v>955</v>
      </c>
      <c r="K101" s="15">
        <v>14259</v>
      </c>
      <c r="L101" s="61">
        <v>15355</v>
      </c>
      <c r="M101" s="15">
        <v>8963</v>
      </c>
      <c r="N101" s="15">
        <v>9400</v>
      </c>
      <c r="O101" s="15">
        <v>7.0536262836078523</v>
      </c>
      <c r="P101" s="19">
        <v>7.9313792573693833</v>
      </c>
      <c r="Q101" s="15">
        <v>6.8728720226312419</v>
      </c>
      <c r="R101" s="15">
        <v>4.7474931631722876</v>
      </c>
      <c r="S101" s="15">
        <v>11.377723936791249</v>
      </c>
      <c r="T101" s="15">
        <v>11.843229856639509</v>
      </c>
      <c r="U101" s="19">
        <v>24814.6735825215</v>
      </c>
      <c r="V101" s="19">
        <v>1922.2160925964254</v>
      </c>
      <c r="W101" s="19">
        <v>25555</v>
      </c>
      <c r="X101" s="19">
        <v>4473.321509868646</v>
      </c>
      <c r="Y101" s="15">
        <v>7.4672131147540988</v>
      </c>
      <c r="Z101" s="15"/>
      <c r="AA101" s="17">
        <v>74.300901569560565</v>
      </c>
      <c r="AB101" s="63" t="str">
        <f t="shared" si="44"/>
        <v/>
      </c>
      <c r="AC101" s="79">
        <f t="shared" si="55"/>
        <v>0.62158336055755203</v>
      </c>
      <c r="AD101" s="62" t="str">
        <f t="shared" si="45"/>
        <v/>
      </c>
      <c r="AE101" s="19">
        <f t="shared" si="56"/>
        <v>0.20794947185015791</v>
      </c>
      <c r="AF101" s="19">
        <f t="shared" si="57"/>
        <v>0.170140476968311</v>
      </c>
      <c r="AG101" s="19">
        <f t="shared" si="52"/>
        <v>2.0799303060002178E-2</v>
      </c>
      <c r="AH101" s="19">
        <f t="shared" si="58"/>
        <v>0.33442230207993029</v>
      </c>
      <c r="AI101" s="19">
        <f t="shared" si="53"/>
        <v>0.19520853751497333</v>
      </c>
      <c r="AJ101" s="19">
        <f t="shared" si="54"/>
        <v>0.20472612436023085</v>
      </c>
      <c r="AK101" s="19">
        <f t="shared" si="34"/>
        <v>-9.5175868452575252E-3</v>
      </c>
      <c r="AL101" s="19">
        <f t="shared" si="64"/>
        <v>1.0603949991059168E-2</v>
      </c>
      <c r="AM101" s="19">
        <f t="shared" si="65"/>
        <v>-8.580842669171071E-3</v>
      </c>
      <c r="AN101" s="19">
        <f t="shared" si="66"/>
        <v>8.4071467143598273E-3</v>
      </c>
      <c r="AO101" s="19">
        <f t="shared" si="67"/>
        <v>3.9551178884169182E-2</v>
      </c>
      <c r="AP101" s="19">
        <f t="shared" si="68"/>
        <v>6.4922180188340131E-2</v>
      </c>
      <c r="AQ101" s="19">
        <f t="shared" si="59"/>
        <v>-0.79976146671878789</v>
      </c>
      <c r="AR101" s="19">
        <f t="shared" si="60"/>
        <v>6.7614725476031099</v>
      </c>
      <c r="AS101" s="19">
        <f t="shared" si="61"/>
        <v>0.55657192638571273</v>
      </c>
      <c r="AT101" s="19">
        <f t="shared" si="62"/>
        <v>9.7426146354538737E-2</v>
      </c>
      <c r="AU101" s="19">
        <f t="shared" si="69"/>
        <v>2.1339226668408123E-2</v>
      </c>
      <c r="AW101" s="19">
        <f t="shared" si="63"/>
        <v>0.74300901569560562</v>
      </c>
    </row>
    <row r="102" spans="1:49">
      <c r="A102" s="16">
        <v>1969</v>
      </c>
      <c r="B102" s="19">
        <v>0.41841004199999998</v>
      </c>
      <c r="C102" s="15">
        <v>55459</v>
      </c>
      <c r="D102" s="15">
        <v>49530</v>
      </c>
      <c r="F102" s="61"/>
      <c r="G102" s="15">
        <v>30509</v>
      </c>
      <c r="H102" s="15">
        <v>10176</v>
      </c>
      <c r="I102" s="15">
        <v>8209</v>
      </c>
      <c r="J102" s="15">
        <v>998</v>
      </c>
      <c r="K102" s="15">
        <v>16305</v>
      </c>
      <c r="L102" s="61">
        <v>17310</v>
      </c>
      <c r="M102" s="15">
        <v>10065</v>
      </c>
      <c r="N102" s="15">
        <v>9966</v>
      </c>
      <c r="O102" s="15">
        <v>7.5057522143948123</v>
      </c>
      <c r="P102" s="19">
        <v>8.4113052157539663</v>
      </c>
      <c r="Q102" s="15">
        <v>7.3903002309468819</v>
      </c>
      <c r="R102" s="15">
        <v>5.0725130226838777</v>
      </c>
      <c r="S102" s="15">
        <v>11.637616074477638</v>
      </c>
      <c r="T102" s="15">
        <v>12.157958297782276</v>
      </c>
      <c r="U102" s="19">
        <v>24830.65662576937</v>
      </c>
      <c r="V102" s="19">
        <v>1912.6192690039029</v>
      </c>
      <c r="W102" s="19">
        <v>27332</v>
      </c>
      <c r="X102" s="19">
        <v>4915.6187258698901</v>
      </c>
      <c r="Y102" s="15">
        <v>7.8438356164383558</v>
      </c>
      <c r="Z102" s="15"/>
      <c r="AA102" s="17">
        <v>67.03685439394549</v>
      </c>
      <c r="AB102" s="63" t="str">
        <f t="shared" si="44"/>
        <v/>
      </c>
      <c r="AC102" s="79">
        <f t="shared" si="55"/>
        <v>0.61597011911972543</v>
      </c>
      <c r="AD102" s="62" t="str">
        <f t="shared" si="45"/>
        <v/>
      </c>
      <c r="AE102" s="19">
        <f t="shared" si="56"/>
        <v>0.20545124167171411</v>
      </c>
      <c r="AF102" s="19">
        <f t="shared" si="57"/>
        <v>0.16573793660407835</v>
      </c>
      <c r="AG102" s="19">
        <f t="shared" si="52"/>
        <v>2.0149404401372906E-2</v>
      </c>
      <c r="AH102" s="19">
        <f t="shared" si="58"/>
        <v>0.34948516050878253</v>
      </c>
      <c r="AI102" s="19">
        <f t="shared" si="53"/>
        <v>0.20321017565112054</v>
      </c>
      <c r="AJ102" s="19">
        <f t="shared" si="54"/>
        <v>0.20121138703815869</v>
      </c>
      <c r="AK102" s="19">
        <f t="shared" si="34"/>
        <v>1.9987886129618493E-3</v>
      </c>
      <c r="AL102" s="19">
        <f t="shared" si="64"/>
        <v>-3.3781270063744416E-3</v>
      </c>
      <c r="AM102" s="19">
        <f t="shared" si="65"/>
        <v>1.045845168174927E-2</v>
      </c>
      <c r="AN102" s="19">
        <f t="shared" si="66"/>
        <v>4.0917989678435351E-3</v>
      </c>
      <c r="AO102" s="19">
        <f t="shared" si="67"/>
        <v>-3.954262385449811E-2</v>
      </c>
      <c r="AP102" s="19">
        <f t="shared" si="68"/>
        <v>-3.5900262347289567E-2</v>
      </c>
      <c r="AQ102" s="19">
        <f t="shared" si="59"/>
        <v>-0.80356496498551788</v>
      </c>
      <c r="AR102" s="19">
        <f t="shared" si="60"/>
        <v>6.7526639616485475</v>
      </c>
      <c r="AS102" s="19">
        <f t="shared" si="61"/>
        <v>0.55182717544922266</v>
      </c>
      <c r="AT102" s="19">
        <f t="shared" si="62"/>
        <v>9.9245280150815463E-2</v>
      </c>
      <c r="AU102" s="19">
        <f t="shared" si="69"/>
        <v>1.2544293703252607E-2</v>
      </c>
      <c r="AW102" s="19">
        <f t="shared" si="63"/>
        <v>0.67036854393945489</v>
      </c>
    </row>
    <row r="103" spans="1:49">
      <c r="A103" s="16">
        <v>1970</v>
      </c>
      <c r="B103" s="19">
        <v>0.41666666699999999</v>
      </c>
      <c r="C103" s="15">
        <v>55628.799999999996</v>
      </c>
      <c r="D103" s="15">
        <v>55747</v>
      </c>
      <c r="F103" s="61"/>
      <c r="G103" s="15">
        <v>33475</v>
      </c>
      <c r="H103" s="15">
        <v>12299</v>
      </c>
      <c r="I103" s="15">
        <v>9242</v>
      </c>
      <c r="J103" s="15">
        <v>1137</v>
      </c>
      <c r="K103" s="15">
        <v>16745</v>
      </c>
      <c r="L103" s="61">
        <v>19365</v>
      </c>
      <c r="M103" s="15">
        <v>11491</v>
      </c>
      <c r="N103" s="15">
        <v>11142</v>
      </c>
      <c r="O103" s="15">
        <v>8.2241506103838802</v>
      </c>
      <c r="P103" s="19">
        <v>8.9578377024116342</v>
      </c>
      <c r="Q103" s="15">
        <v>8.6146755575479101</v>
      </c>
      <c r="R103" s="15">
        <v>5.6143803952300244</v>
      </c>
      <c r="S103" s="15">
        <v>12.615401335973816</v>
      </c>
      <c r="T103" s="15">
        <v>12.955263706887163</v>
      </c>
      <c r="U103" s="19">
        <v>24726.766844658214</v>
      </c>
      <c r="V103" s="19">
        <v>1870.9085775724329</v>
      </c>
      <c r="W103" s="19">
        <v>30677</v>
      </c>
      <c r="X103" s="19">
        <v>5699.8172602036693</v>
      </c>
      <c r="Y103" s="15">
        <v>7.2287671232876711</v>
      </c>
      <c r="Z103" s="17">
        <v>14.08</v>
      </c>
      <c r="AA103" s="17">
        <v>59.645271478646542</v>
      </c>
      <c r="AB103" s="63" t="str">
        <f t="shared" si="44"/>
        <v/>
      </c>
      <c r="AC103" s="79">
        <f t="shared" si="55"/>
        <v>0.60048074335838697</v>
      </c>
      <c r="AD103" s="62" t="str">
        <f t="shared" si="45"/>
        <v/>
      </c>
      <c r="AE103" s="19">
        <f t="shared" si="56"/>
        <v>0.2206217374926005</v>
      </c>
      <c r="AF103" s="19">
        <f t="shared" si="57"/>
        <v>0.16578470590345668</v>
      </c>
      <c r="AG103" s="19">
        <f t="shared" si="52"/>
        <v>2.0395716361418553E-2</v>
      </c>
      <c r="AH103" s="19">
        <f t="shared" si="58"/>
        <v>0.3473729528046352</v>
      </c>
      <c r="AI103" s="19">
        <f t="shared" si="53"/>
        <v>0.20612768400093279</v>
      </c>
      <c r="AJ103" s="19">
        <f t="shared" si="54"/>
        <v>0.19986725743089315</v>
      </c>
      <c r="AK103" s="19">
        <f t="shared" si="34"/>
        <v>6.26042657003964E-3</v>
      </c>
      <c r="AL103" s="19">
        <f t="shared" si="64"/>
        <v>-2.8453123572370943E-2</v>
      </c>
      <c r="AM103" s="19">
        <f t="shared" si="65"/>
        <v>6.1893514737258862E-2</v>
      </c>
      <c r="AN103" s="19">
        <f t="shared" si="66"/>
        <v>1.0089540374747871E-2</v>
      </c>
      <c r="AO103" s="19">
        <f t="shared" si="67"/>
        <v>-1.0729554523465435E-2</v>
      </c>
      <c r="AP103" s="19">
        <f t="shared" si="68"/>
        <v>-2.7887123452004465E-2</v>
      </c>
      <c r="AQ103" s="19">
        <f t="shared" si="59"/>
        <v>-0.81081471795954718</v>
      </c>
      <c r="AR103" s="19">
        <f t="shared" si="60"/>
        <v>6.7233647442518913</v>
      </c>
      <c r="AS103" s="19">
        <f t="shared" si="61"/>
        <v>0.55028970168798319</v>
      </c>
      <c r="AT103" s="19">
        <f t="shared" si="62"/>
        <v>0.10224437656203328</v>
      </c>
      <c r="AU103" s="19">
        <f t="shared" si="69"/>
        <v>-1.2966977403598784E-2</v>
      </c>
      <c r="AV103" s="19">
        <f t="shared" ref="AV103:AV146" si="70">(Z103/Y103)/100</f>
        <v>1.9477733560735268E-2</v>
      </c>
      <c r="AW103" s="19">
        <f t="shared" si="63"/>
        <v>0.59645271478646544</v>
      </c>
    </row>
    <row r="104" spans="1:49">
      <c r="A104" s="16">
        <v>1971</v>
      </c>
      <c r="B104" s="19">
        <v>0.409836066</v>
      </c>
      <c r="C104" s="15">
        <v>55928</v>
      </c>
      <c r="D104" s="15">
        <v>62840</v>
      </c>
      <c r="F104" s="61"/>
      <c r="G104" s="15">
        <v>37645</v>
      </c>
      <c r="H104" s="15">
        <v>13829</v>
      </c>
      <c r="I104" s="15">
        <v>10530</v>
      </c>
      <c r="J104" s="15">
        <v>1236</v>
      </c>
      <c r="K104" s="15">
        <v>18482</v>
      </c>
      <c r="L104" s="61">
        <v>20505</v>
      </c>
      <c r="M104" s="15">
        <v>12919</v>
      </c>
      <c r="N104" s="15">
        <v>12197</v>
      </c>
      <c r="O104" s="15">
        <v>8.903342448930859</v>
      </c>
      <c r="P104" s="19">
        <v>9.750865010450708</v>
      </c>
      <c r="Q104" s="15">
        <v>9.0301811390735391</v>
      </c>
      <c r="R104" s="15">
        <v>6.1788522473888037</v>
      </c>
      <c r="S104" s="15">
        <v>13.208090062191086</v>
      </c>
      <c r="T104" s="15">
        <v>13.473725266742044</v>
      </c>
      <c r="U104" s="19">
        <v>24507</v>
      </c>
      <c r="V104" s="19">
        <v>1830.1562700780537</v>
      </c>
      <c r="W104" s="19">
        <v>33652</v>
      </c>
      <c r="X104" s="19">
        <v>6587.4558425342566</v>
      </c>
      <c r="Y104" s="15">
        <v>5.9150684931506845</v>
      </c>
      <c r="Z104" s="17">
        <v>14.08</v>
      </c>
      <c r="AA104" s="17">
        <v>56.258780332056197</v>
      </c>
      <c r="AB104" s="63" t="str">
        <f t="shared" si="44"/>
        <v/>
      </c>
      <c r="AC104" s="79">
        <f t="shared" si="55"/>
        <v>0.59906110757479314</v>
      </c>
      <c r="AD104" s="62" t="str">
        <f t="shared" si="45"/>
        <v/>
      </c>
      <c r="AE104" s="19">
        <f t="shared" si="56"/>
        <v>0.22006683640992999</v>
      </c>
      <c r="AF104" s="19">
        <f t="shared" si="57"/>
        <v>0.16756842775302355</v>
      </c>
      <c r="AG104" s="19">
        <f t="shared" si="52"/>
        <v>1.9669000636537239E-2</v>
      </c>
      <c r="AH104" s="19">
        <f t="shared" si="58"/>
        <v>0.32630490133672818</v>
      </c>
      <c r="AI104" s="19">
        <f t="shared" si="53"/>
        <v>0.20558561425843411</v>
      </c>
      <c r="AJ104" s="19">
        <f t="shared" si="54"/>
        <v>0.19409611712285169</v>
      </c>
      <c r="AK104" s="19">
        <f t="shared" si="34"/>
        <v>1.1489497135582422E-2</v>
      </c>
      <c r="AL104" s="19">
        <f t="shared" si="64"/>
        <v>5.4753898586436135E-3</v>
      </c>
      <c r="AM104" s="19">
        <f t="shared" si="65"/>
        <v>-3.2246522394458028E-2</v>
      </c>
      <c r="AN104" s="19">
        <f t="shared" si="66"/>
        <v>1.6449559536472626E-2</v>
      </c>
      <c r="AO104" s="19">
        <f t="shared" si="67"/>
        <v>-3.3440610648736983E-2</v>
      </c>
      <c r="AP104" s="19">
        <f t="shared" si="68"/>
        <v>-4.0112397193948941E-2</v>
      </c>
      <c r="AQ104" s="19">
        <f t="shared" si="59"/>
        <v>-0.82510635818184208</v>
      </c>
      <c r="AR104" s="19">
        <f t="shared" si="60"/>
        <v>6.6870502774930838</v>
      </c>
      <c r="AS104" s="19">
        <f t="shared" si="61"/>
        <v>0.5355187778485041</v>
      </c>
      <c r="AT104" s="19">
        <f t="shared" si="62"/>
        <v>0.1048290235922065</v>
      </c>
      <c r="AU104" s="19">
        <f t="shared" si="69"/>
        <v>-7.0640689967795128E-3</v>
      </c>
      <c r="AV104" s="19">
        <f t="shared" si="70"/>
        <v>2.3803612783696155E-2</v>
      </c>
      <c r="AW104" s="19">
        <f t="shared" si="63"/>
        <v>0.56258780332056202</v>
      </c>
    </row>
    <row r="105" spans="1:49">
      <c r="A105" s="16">
        <v>1972</v>
      </c>
      <c r="B105" s="19">
        <v>0.4</v>
      </c>
      <c r="C105" s="15">
        <v>56096.7</v>
      </c>
      <c r="D105" s="15">
        <v>70245</v>
      </c>
      <c r="F105" s="61"/>
      <c r="G105" s="15">
        <v>42884</v>
      </c>
      <c r="H105" s="15">
        <v>15446</v>
      </c>
      <c r="I105" s="15">
        <v>12016</v>
      </c>
      <c r="J105" s="15">
        <v>1345</v>
      </c>
      <c r="K105" s="15">
        <v>21461</v>
      </c>
      <c r="L105" s="61">
        <v>21685</v>
      </c>
      <c r="M105" s="15">
        <v>13647</v>
      </c>
      <c r="N105" s="15">
        <v>13773</v>
      </c>
      <c r="O105" s="15">
        <v>9.5813402019706455</v>
      </c>
      <c r="P105" s="19">
        <v>10.432616401131718</v>
      </c>
      <c r="Q105" s="15">
        <v>9.6246954506084759</v>
      </c>
      <c r="R105" s="15">
        <v>6.7299937270364731</v>
      </c>
      <c r="S105" s="15">
        <v>13.744438380457819</v>
      </c>
      <c r="T105" s="15">
        <v>13.848167308178457</v>
      </c>
      <c r="U105" s="19">
        <v>24579</v>
      </c>
      <c r="V105" s="19">
        <v>1851.3528791613546</v>
      </c>
      <c r="W105" s="19">
        <v>38015</v>
      </c>
      <c r="X105" s="19">
        <v>7516.3146754024065</v>
      </c>
      <c r="Y105" s="15">
        <v>5.8804644808743172</v>
      </c>
      <c r="Z105" s="17">
        <v>14.64</v>
      </c>
      <c r="AA105" s="17">
        <v>52.092667662328424</v>
      </c>
      <c r="AB105" s="63" t="str">
        <f t="shared" si="44"/>
        <v/>
      </c>
      <c r="AC105" s="79">
        <f t="shared" si="55"/>
        <v>0.6104918499537334</v>
      </c>
      <c r="AD105" s="62" t="str">
        <f t="shared" si="45"/>
        <v/>
      </c>
      <c r="AE105" s="19">
        <f t="shared" si="56"/>
        <v>0.21988753647946474</v>
      </c>
      <c r="AF105" s="19">
        <f t="shared" si="57"/>
        <v>0.17105843832301232</v>
      </c>
      <c r="AG105" s="19">
        <f t="shared" si="52"/>
        <v>1.9147270268346502E-2</v>
      </c>
      <c r="AH105" s="19">
        <f t="shared" si="58"/>
        <v>0.30870524592497689</v>
      </c>
      <c r="AI105" s="19">
        <f t="shared" si="53"/>
        <v>0.19427717275250908</v>
      </c>
      <c r="AJ105" s="19">
        <f t="shared" si="54"/>
        <v>0.19607089472560324</v>
      </c>
      <c r="AK105" s="19">
        <f t="shared" si="34"/>
        <v>-1.7937219730941589E-3</v>
      </c>
      <c r="AL105" s="19">
        <f t="shared" si="64"/>
        <v>-5.8096248501618968E-3</v>
      </c>
      <c r="AM105" s="19">
        <f t="shared" si="65"/>
        <v>-9.6309044733614707E-3</v>
      </c>
      <c r="AN105" s="19">
        <f t="shared" si="66"/>
        <v>1.2050962106743423E-2</v>
      </c>
      <c r="AO105" s="19">
        <f t="shared" si="67"/>
        <v>-3.3585980214221538E-2</v>
      </c>
      <c r="AP105" s="19">
        <f t="shared" si="68"/>
        <v>-4.5979328616639212E-2</v>
      </c>
      <c r="AQ105" s="19">
        <f t="shared" si="59"/>
        <v>-0.82518456744127988</v>
      </c>
      <c r="AR105" s="19">
        <f t="shared" si="60"/>
        <v>6.6984873694049112</v>
      </c>
      <c r="AS105" s="19">
        <f t="shared" si="61"/>
        <v>0.54117730799345154</v>
      </c>
      <c r="AT105" s="19">
        <f t="shared" si="62"/>
        <v>0.10700141896793233</v>
      </c>
      <c r="AU105" s="19">
        <f t="shared" si="69"/>
        <v>-1.4240030794109175E-2</v>
      </c>
      <c r="AV105" s="19">
        <f t="shared" si="70"/>
        <v>2.4895992565919386E-2</v>
      </c>
      <c r="AW105" s="19">
        <f t="shared" si="63"/>
        <v>0.52092667662328429</v>
      </c>
    </row>
    <row r="106" spans="1:49">
      <c r="A106" s="16">
        <v>1973</v>
      </c>
      <c r="B106" s="19">
        <v>0.408163265</v>
      </c>
      <c r="C106" s="15">
        <v>56222.9</v>
      </c>
      <c r="D106" s="15">
        <v>81654</v>
      </c>
      <c r="F106" s="61"/>
      <c r="G106" s="15">
        <v>49519</v>
      </c>
      <c r="H106" s="15">
        <v>18647</v>
      </c>
      <c r="I106" s="15">
        <v>13752</v>
      </c>
      <c r="J106" s="15">
        <v>1623</v>
      </c>
      <c r="K106" s="15">
        <v>24331</v>
      </c>
      <c r="L106" s="61">
        <v>23878</v>
      </c>
      <c r="M106" s="15">
        <v>17178</v>
      </c>
      <c r="N106" s="15">
        <v>18971</v>
      </c>
      <c r="O106" s="15">
        <v>10.423333158474533</v>
      </c>
      <c r="P106" s="19">
        <v>11.412496353939726</v>
      </c>
      <c r="Q106" s="15">
        <v>11.401685152801047</v>
      </c>
      <c r="R106" s="15">
        <v>7.4266488813043079</v>
      </c>
      <c r="S106" s="15">
        <v>15.306432044528586</v>
      </c>
      <c r="T106" s="15">
        <v>17.168613443300877</v>
      </c>
      <c r="U106" s="19">
        <v>24965</v>
      </c>
      <c r="V106" s="19">
        <v>1860.2520788773902</v>
      </c>
      <c r="W106" s="19">
        <v>44065</v>
      </c>
      <c r="X106" s="19">
        <v>8967.9876834815423</v>
      </c>
      <c r="Y106" s="15">
        <v>9.8589041095890408</v>
      </c>
      <c r="Z106" s="17">
        <v>15.52</v>
      </c>
      <c r="AA106" s="17">
        <v>48.258804178378973</v>
      </c>
      <c r="AB106" s="63" t="str">
        <f t="shared" si="44"/>
        <v/>
      </c>
      <c r="AC106" s="79">
        <f t="shared" si="55"/>
        <v>0.60644916354373335</v>
      </c>
      <c r="AD106" s="62" t="str">
        <f t="shared" si="45"/>
        <v/>
      </c>
      <c r="AE106" s="19">
        <f t="shared" si="56"/>
        <v>0.22836603228255811</v>
      </c>
      <c r="AF106" s="19">
        <f t="shared" si="57"/>
        <v>0.16841795870379897</v>
      </c>
      <c r="AG106" s="19">
        <f t="shared" si="52"/>
        <v>1.9876552281578367E-2</v>
      </c>
      <c r="AH106" s="19">
        <f t="shared" si="58"/>
        <v>0.292429029808705</v>
      </c>
      <c r="AI106" s="19">
        <f t="shared" si="53"/>
        <v>0.21037548681019913</v>
      </c>
      <c r="AJ106" s="19">
        <f t="shared" si="54"/>
        <v>0.23233399466039631</v>
      </c>
      <c r="AK106" s="19">
        <f t="shared" si="34"/>
        <v>-2.1958507850197179E-2</v>
      </c>
      <c r="AL106" s="19">
        <f t="shared" si="64"/>
        <v>5.5424474648980929E-3</v>
      </c>
      <c r="AM106" s="19">
        <f t="shared" si="65"/>
        <v>8.5199538713110382E-2</v>
      </c>
      <c r="AN106" s="19">
        <f t="shared" si="66"/>
        <v>1.4271132018035988E-2</v>
      </c>
      <c r="AO106" s="19">
        <f t="shared" si="67"/>
        <v>2.3409486251613727E-2</v>
      </c>
      <c r="AP106" s="19">
        <f t="shared" si="68"/>
        <v>0.1307006294713422</v>
      </c>
      <c r="AQ106" s="19">
        <f t="shared" si="59"/>
        <v>-0.81184930326197702</v>
      </c>
      <c r="AR106" s="19">
        <f t="shared" si="60"/>
        <v>6.7166179805405806</v>
      </c>
      <c r="AS106" s="19">
        <f t="shared" si="61"/>
        <v>0.53965513018345701</v>
      </c>
      <c r="AT106" s="19">
        <f t="shared" si="62"/>
        <v>0.10982912880546626</v>
      </c>
      <c r="AU106" s="19">
        <f t="shared" si="69"/>
        <v>-2.5424743197356797E-2</v>
      </c>
      <c r="AV106" s="19">
        <f t="shared" si="70"/>
        <v>1.5742114770043072E-2</v>
      </c>
      <c r="AW106" s="19">
        <f t="shared" si="63"/>
        <v>0.48258804178378972</v>
      </c>
    </row>
    <row r="107" spans="1:49">
      <c r="A107" s="16">
        <v>1974</v>
      </c>
      <c r="B107" s="19">
        <v>0.42735042699999998</v>
      </c>
      <c r="C107" s="15">
        <v>56235.600000000006</v>
      </c>
      <c r="D107" s="15">
        <v>93018</v>
      </c>
      <c r="F107" s="61"/>
      <c r="G107" s="15">
        <v>57911</v>
      </c>
      <c r="H107" s="15">
        <v>21114</v>
      </c>
      <c r="I107" s="15">
        <v>17047</v>
      </c>
      <c r="J107" s="15">
        <v>1953</v>
      </c>
      <c r="K107" s="15">
        <v>30023</v>
      </c>
      <c r="L107" s="61">
        <v>30201</v>
      </c>
      <c r="M107" s="15">
        <v>23063</v>
      </c>
      <c r="N107" s="15">
        <v>27162</v>
      </c>
      <c r="O107" s="15">
        <v>12.099200138535952</v>
      </c>
      <c r="P107" s="19">
        <v>13.520119906988038</v>
      </c>
      <c r="Q107" s="15">
        <v>13.950261641735819</v>
      </c>
      <c r="R107" s="15">
        <v>9.0443169941055697</v>
      </c>
      <c r="S107" s="15">
        <v>19.078778670212472</v>
      </c>
      <c r="T107" s="15">
        <v>24.299101442548611</v>
      </c>
      <c r="U107" s="19">
        <v>25029</v>
      </c>
      <c r="V107" s="19">
        <v>1845.3085422210761</v>
      </c>
      <c r="W107" s="19">
        <v>52674</v>
      </c>
      <c r="X107" s="19">
        <v>10757.634381447251</v>
      </c>
      <c r="Y107" s="15">
        <v>11.947945205479453</v>
      </c>
      <c r="Z107" s="17">
        <v>17.920000000000002</v>
      </c>
      <c r="AA107" s="17">
        <v>53.24335606709532</v>
      </c>
      <c r="AB107" s="63" t="str">
        <f t="shared" si="44"/>
        <v/>
      </c>
      <c r="AC107" s="79">
        <f t="shared" si="55"/>
        <v>0.62257842568105093</v>
      </c>
      <c r="AD107" s="62" t="str">
        <f t="shared" si="45"/>
        <v/>
      </c>
      <c r="AE107" s="19">
        <f t="shared" si="56"/>
        <v>0.22698832484035347</v>
      </c>
      <c r="AF107" s="19">
        <f t="shared" si="57"/>
        <v>0.18326560450665463</v>
      </c>
      <c r="AG107" s="19">
        <f t="shared" si="52"/>
        <v>2.0995936270399279E-2</v>
      </c>
      <c r="AH107" s="19">
        <f t="shared" si="58"/>
        <v>0.32467909436883186</v>
      </c>
      <c r="AI107" s="19">
        <f t="shared" si="53"/>
        <v>0.2479412586811155</v>
      </c>
      <c r="AJ107" s="19">
        <f t="shared" si="54"/>
        <v>0.29200799845191255</v>
      </c>
      <c r="AK107" s="19">
        <f t="shared" si="34"/>
        <v>-4.4066739770797059E-2</v>
      </c>
      <c r="AL107" s="19">
        <f t="shared" si="64"/>
        <v>2.0377532855503921E-2</v>
      </c>
      <c r="AM107" s="19">
        <f t="shared" si="65"/>
        <v>5.2644618735689562E-2</v>
      </c>
      <c r="AN107" s="19">
        <f t="shared" si="66"/>
        <v>4.7969392282963853E-2</v>
      </c>
      <c r="AO107" s="19">
        <f t="shared" si="67"/>
        <v>7.1211037713272113E-2</v>
      </c>
      <c r="AP107" s="19">
        <f t="shared" si="68"/>
        <v>0.19826397481545141</v>
      </c>
      <c r="AQ107" s="19">
        <f t="shared" si="59"/>
        <v>-0.80951485572288895</v>
      </c>
      <c r="AR107" s="19">
        <f t="shared" si="60"/>
        <v>6.7108869183262394</v>
      </c>
      <c r="AS107" s="19">
        <f t="shared" si="61"/>
        <v>0.56627749467844934</v>
      </c>
      <c r="AT107" s="19">
        <f t="shared" si="62"/>
        <v>0.11565110388792761</v>
      </c>
      <c r="AU107" s="19">
        <f t="shared" si="69"/>
        <v>-5.0503439042663842E-2</v>
      </c>
      <c r="AV107" s="19">
        <f t="shared" si="70"/>
        <v>1.4998394863563403E-2</v>
      </c>
      <c r="AW107" s="19">
        <f t="shared" si="63"/>
        <v>0.53243356067095315</v>
      </c>
    </row>
    <row r="108" spans="1:49">
      <c r="A108" s="16">
        <v>1975</v>
      </c>
      <c r="B108" s="19">
        <v>0.44843049299999999</v>
      </c>
      <c r="C108" s="15">
        <v>56225.700000000004</v>
      </c>
      <c r="D108" s="15">
        <v>115401</v>
      </c>
      <c r="F108" s="61"/>
      <c r="G108" s="15">
        <v>71334</v>
      </c>
      <c r="H108" s="15">
        <v>23618</v>
      </c>
      <c r="I108" s="15">
        <v>23518</v>
      </c>
      <c r="J108" s="15">
        <v>2650</v>
      </c>
      <c r="K108" s="15">
        <v>40608</v>
      </c>
      <c r="L108" s="61">
        <v>38466</v>
      </c>
      <c r="M108" s="15">
        <v>27125</v>
      </c>
      <c r="N108" s="15">
        <v>28840</v>
      </c>
      <c r="O108" s="15">
        <v>15.253584974004943</v>
      </c>
      <c r="P108" s="19">
        <v>16.683555929307893</v>
      </c>
      <c r="Q108" s="15">
        <v>16.595113793660722</v>
      </c>
      <c r="R108" s="15">
        <v>11.792017649418371</v>
      </c>
      <c r="S108" s="15">
        <v>23.014482758855635</v>
      </c>
      <c r="T108" s="15">
        <v>27.552617425722183</v>
      </c>
      <c r="U108" s="19">
        <v>24933</v>
      </c>
      <c r="V108" s="19">
        <v>1814.0666909291631</v>
      </c>
      <c r="W108" s="19">
        <v>68891</v>
      </c>
      <c r="X108" s="19">
        <v>13499.936738407741</v>
      </c>
      <c r="Y108" s="15">
        <v>10.797945205479452</v>
      </c>
      <c r="Z108" s="17">
        <v>16.88</v>
      </c>
      <c r="AA108" s="17">
        <v>53.761316908355958</v>
      </c>
      <c r="AB108" s="63" t="str">
        <f t="shared" si="44"/>
        <v/>
      </c>
      <c r="AC108" s="79">
        <f t="shared" si="55"/>
        <v>0.61814022408817948</v>
      </c>
      <c r="AD108" s="62" t="str">
        <f t="shared" si="45"/>
        <v/>
      </c>
      <c r="AE108" s="19">
        <f t="shared" si="56"/>
        <v>0.20466027157476971</v>
      </c>
      <c r="AF108" s="19">
        <f t="shared" si="57"/>
        <v>0.20379372795729672</v>
      </c>
      <c r="AG108" s="19">
        <f t="shared" si="52"/>
        <v>2.2963405863034116E-2</v>
      </c>
      <c r="AH108" s="19">
        <f t="shared" si="58"/>
        <v>0.33332466789715859</v>
      </c>
      <c r="AI108" s="19">
        <f t="shared" si="53"/>
        <v>0.23504995623954733</v>
      </c>
      <c r="AJ108" s="19">
        <f t="shared" si="54"/>
        <v>0.24991117927920903</v>
      </c>
      <c r="AK108" s="19">
        <f t="shared" si="34"/>
        <v>-1.4861223039661697E-2</v>
      </c>
      <c r="AL108" s="19">
        <f t="shared" si="64"/>
        <v>-2.1430589539902248E-2</v>
      </c>
      <c r="AM108" s="19">
        <f t="shared" si="65"/>
        <v>-5.8065171042370911E-2</v>
      </c>
      <c r="AN108" s="19">
        <f t="shared" si="66"/>
        <v>3.3611018637315367E-2</v>
      </c>
      <c r="AO108" s="19">
        <f t="shared" si="67"/>
        <v>-4.412815957244879E-2</v>
      </c>
      <c r="AP108" s="19">
        <f t="shared" si="68"/>
        <v>-0.10601704405002979</v>
      </c>
      <c r="AQ108" s="19">
        <f t="shared" si="59"/>
        <v>-0.81318172050664805</v>
      </c>
      <c r="AR108" s="19">
        <f t="shared" si="60"/>
        <v>6.6901446740621831</v>
      </c>
      <c r="AS108" s="19">
        <f t="shared" si="61"/>
        <v>0.59697056351331446</v>
      </c>
      <c r="AT108" s="19">
        <f t="shared" si="62"/>
        <v>0.11698284016956301</v>
      </c>
      <c r="AU108" s="19">
        <f t="shared" si="69"/>
        <v>-0.11219575746972406</v>
      </c>
      <c r="AV108" s="19">
        <f t="shared" si="70"/>
        <v>1.5632603869330793E-2</v>
      </c>
      <c r="AW108" s="19">
        <f t="shared" si="63"/>
        <v>0.53761316908355961</v>
      </c>
    </row>
    <row r="109" spans="1:49">
      <c r="A109" s="16">
        <v>1976</v>
      </c>
      <c r="B109" s="19">
        <v>0.55555555599999995</v>
      </c>
      <c r="C109" s="15">
        <v>56216.1</v>
      </c>
      <c r="D109" s="15">
        <v>137833</v>
      </c>
      <c r="F109" s="61"/>
      <c r="G109" s="15">
        <v>83597</v>
      </c>
      <c r="H109" s="15">
        <v>27076</v>
      </c>
      <c r="I109" s="15">
        <v>27523</v>
      </c>
      <c r="J109" s="15">
        <v>2928</v>
      </c>
      <c r="K109" s="15">
        <v>48664</v>
      </c>
      <c r="L109" s="61">
        <v>44940</v>
      </c>
      <c r="M109" s="15">
        <v>35453</v>
      </c>
      <c r="N109" s="15">
        <v>36717</v>
      </c>
      <c r="O109" s="15">
        <v>17.61941484268657</v>
      </c>
      <c r="P109" s="19">
        <v>19.442961547241978</v>
      </c>
      <c r="Q109" s="15">
        <v>18.89449480464198</v>
      </c>
      <c r="R109" s="15">
        <v>13.587511909992545</v>
      </c>
      <c r="S109" s="15">
        <v>27.531459219938469</v>
      </c>
      <c r="T109" s="15">
        <v>33.346663162519469</v>
      </c>
      <c r="U109" s="19">
        <v>24786</v>
      </c>
      <c r="V109" s="19">
        <v>1807.0246546522401</v>
      </c>
      <c r="W109" s="19">
        <v>78398</v>
      </c>
      <c r="X109" s="19">
        <v>16416.542153362996</v>
      </c>
      <c r="Y109" s="15">
        <v>11.730191256830601</v>
      </c>
      <c r="Z109" s="17">
        <v>17.28</v>
      </c>
      <c r="AA109" s="17">
        <v>52.408718385571191</v>
      </c>
      <c r="AB109" s="63" t="str">
        <f t="shared" si="44"/>
        <v/>
      </c>
      <c r="AC109" s="79">
        <f t="shared" si="55"/>
        <v>0.60650932650381262</v>
      </c>
      <c r="AD109" s="62" t="str">
        <f t="shared" si="45"/>
        <v/>
      </c>
      <c r="AE109" s="19">
        <f t="shared" si="56"/>
        <v>0.1964406201707864</v>
      </c>
      <c r="AF109" s="19">
        <f t="shared" si="57"/>
        <v>0.19968367517212859</v>
      </c>
      <c r="AG109" s="19">
        <f t="shared" si="52"/>
        <v>2.1243098532281818E-2</v>
      </c>
      <c r="AH109" s="19">
        <f t="shared" si="58"/>
        <v>0.32604673771883363</v>
      </c>
      <c r="AI109" s="19">
        <f t="shared" si="53"/>
        <v>0.25721706703039188</v>
      </c>
      <c r="AJ109" s="19">
        <f t="shared" si="54"/>
        <v>0.26638758497602172</v>
      </c>
      <c r="AK109" s="19">
        <f t="shared" si="34"/>
        <v>-9.1705179456298413E-3</v>
      </c>
      <c r="AL109" s="19">
        <f t="shared" si="64"/>
        <v>8.8747165428425083E-3</v>
      </c>
      <c r="AM109" s="19">
        <f t="shared" si="65"/>
        <v>-1.4424557227404329E-2</v>
      </c>
      <c r="AN109" s="19">
        <f t="shared" si="66"/>
        <v>-2.4585576180732615E-3</v>
      </c>
      <c r="AO109" s="19">
        <f t="shared" si="67"/>
        <v>3.5018765110042226E-2</v>
      </c>
      <c r="AP109" s="19">
        <f t="shared" si="68"/>
        <v>4.6673320363122536E-2</v>
      </c>
      <c r="AQ109" s="19">
        <f t="shared" si="59"/>
        <v>-0.81892421509862756</v>
      </c>
      <c r="AR109" s="19">
        <f t="shared" si="60"/>
        <v>6.6805127193696654</v>
      </c>
      <c r="AS109" s="19">
        <f t="shared" si="61"/>
        <v>0.56878976732712772</v>
      </c>
      <c r="AT109" s="19">
        <f t="shared" si="62"/>
        <v>0.11910458419509838</v>
      </c>
      <c r="AU109" s="19">
        <f t="shared" si="69"/>
        <v>-3.6207402376599127E-2</v>
      </c>
      <c r="AV109" s="19">
        <f t="shared" si="70"/>
        <v>1.4731217609037443E-2</v>
      </c>
      <c r="AW109" s="19">
        <f t="shared" si="63"/>
        <v>0.52408718385571196</v>
      </c>
    </row>
    <row r="110" spans="1:49">
      <c r="A110" s="16">
        <v>1977</v>
      </c>
      <c r="B110" s="19">
        <v>0.571428571</v>
      </c>
      <c r="C110" s="15">
        <v>56189.9</v>
      </c>
      <c r="D110" s="15">
        <v>159766</v>
      </c>
      <c r="F110" s="61"/>
      <c r="G110" s="15">
        <v>95870</v>
      </c>
      <c r="H110" s="15">
        <v>30886</v>
      </c>
      <c r="I110" s="15">
        <v>29989</v>
      </c>
      <c r="J110" s="15">
        <v>2990</v>
      </c>
      <c r="K110" s="15">
        <v>53851</v>
      </c>
      <c r="L110" s="61">
        <v>50967</v>
      </c>
      <c r="M110" s="15">
        <v>43732</v>
      </c>
      <c r="N110" s="15">
        <v>42535</v>
      </c>
      <c r="O110" s="15">
        <v>20.051547628518644</v>
      </c>
      <c r="P110" s="19">
        <v>22.368393998249807</v>
      </c>
      <c r="Q110" s="15">
        <v>21.221948906814713</v>
      </c>
      <c r="R110" s="15">
        <v>14.992326112713656</v>
      </c>
      <c r="S110" s="15">
        <v>31.794575695072098</v>
      </c>
      <c r="T110" s="15">
        <v>37.895766055143433</v>
      </c>
      <c r="U110" s="19">
        <v>24809</v>
      </c>
      <c r="V110" s="19">
        <v>1816.9290862160997</v>
      </c>
      <c r="W110" s="19">
        <v>86914</v>
      </c>
      <c r="X110" s="19">
        <v>19320.115244869168</v>
      </c>
      <c r="Y110" s="15">
        <v>8.4589041095890405</v>
      </c>
      <c r="Z110" s="17">
        <v>16.64</v>
      </c>
      <c r="AA110" s="17">
        <v>49.153892660562015</v>
      </c>
      <c r="AB110" s="63" t="str">
        <f t="shared" si="44"/>
        <v/>
      </c>
      <c r="AC110" s="79">
        <f t="shared" si="55"/>
        <v>0.60006509520173257</v>
      </c>
      <c r="AD110" s="62" t="str">
        <f t="shared" si="45"/>
        <v/>
      </c>
      <c r="AE110" s="19">
        <f t="shared" si="56"/>
        <v>0.1933202308376</v>
      </c>
      <c r="AF110" s="19">
        <f t="shared" si="57"/>
        <v>0.18770576968816896</v>
      </c>
      <c r="AG110" s="19">
        <f t="shared" si="52"/>
        <v>1.8714870498103477E-2</v>
      </c>
      <c r="AH110" s="19">
        <f t="shared" si="58"/>
        <v>0.31901030256750496</v>
      </c>
      <c r="AI110" s="19">
        <f t="shared" si="53"/>
        <v>0.27372532328530474</v>
      </c>
      <c r="AJ110" s="19">
        <f t="shared" si="54"/>
        <v>0.26623311593205062</v>
      </c>
      <c r="AK110" s="19">
        <f t="shared" si="34"/>
        <v>7.4922073532541211E-3</v>
      </c>
      <c r="AL110" s="19">
        <f t="shared" si="64"/>
        <v>1.0858920764732384E-2</v>
      </c>
      <c r="AM110" s="19">
        <f t="shared" si="65"/>
        <v>-1.3139556674713507E-2</v>
      </c>
      <c r="AN110" s="19">
        <f t="shared" si="66"/>
        <v>-3.0917580387064762E-2</v>
      </c>
      <c r="AO110" s="19">
        <f t="shared" si="67"/>
        <v>1.4661448031989292E-2</v>
      </c>
      <c r="AP110" s="19">
        <f t="shared" si="68"/>
        <v>-1.4232491036724239E-3</v>
      </c>
      <c r="AQ110" s="19">
        <f t="shared" si="59"/>
        <v>-0.81753053488312999</v>
      </c>
      <c r="AR110" s="19">
        <f t="shared" si="60"/>
        <v>6.6873725048021191</v>
      </c>
      <c r="AS110" s="19">
        <f t="shared" si="61"/>
        <v>0.54400811186360054</v>
      </c>
      <c r="AT110" s="19">
        <f t="shared" si="62"/>
        <v>0.12092757686159238</v>
      </c>
      <c r="AU110" s="19">
        <f t="shared" si="69"/>
        <v>-1.2003016539793757E-2</v>
      </c>
      <c r="AV110" s="19">
        <f t="shared" si="70"/>
        <v>1.9671578947368422E-2</v>
      </c>
      <c r="AW110" s="19">
        <f t="shared" si="63"/>
        <v>0.49153892660562015</v>
      </c>
    </row>
    <row r="111" spans="1:49">
      <c r="A111" s="16">
        <v>1978</v>
      </c>
      <c r="B111" s="19">
        <v>0.52083333300000001</v>
      </c>
      <c r="C111" s="15">
        <v>56178</v>
      </c>
      <c r="D111" s="15">
        <v>186103</v>
      </c>
      <c r="F111" s="61"/>
      <c r="G111" s="15">
        <v>110854</v>
      </c>
      <c r="H111" s="15">
        <v>37062</v>
      </c>
      <c r="I111" s="15">
        <v>33961</v>
      </c>
      <c r="J111" s="15">
        <v>3299</v>
      </c>
      <c r="K111" s="15">
        <v>61833</v>
      </c>
      <c r="L111" s="61">
        <v>56389</v>
      </c>
      <c r="M111" s="15">
        <v>47958</v>
      </c>
      <c r="N111" s="15">
        <v>45536</v>
      </c>
      <c r="O111" s="15">
        <v>22.408015406411987</v>
      </c>
      <c r="P111" s="19">
        <v>24.554886067418561</v>
      </c>
      <c r="Q111" s="15">
        <v>23.7166442695335</v>
      </c>
      <c r="R111" s="15">
        <v>16.692471405891347</v>
      </c>
      <c r="S111" s="15">
        <v>34.220939045057307</v>
      </c>
      <c r="T111" s="15">
        <v>39.073797110921177</v>
      </c>
      <c r="U111" s="19">
        <v>24940</v>
      </c>
      <c r="V111" s="19">
        <v>1818.0356713894769</v>
      </c>
      <c r="W111" s="19">
        <v>99176</v>
      </c>
      <c r="X111" s="19">
        <v>22512.600658671894</v>
      </c>
      <c r="Y111" s="15">
        <v>9.1376712328767127</v>
      </c>
      <c r="Z111" s="17">
        <v>16.48</v>
      </c>
      <c r="AA111" s="17">
        <v>46.697243240612039</v>
      </c>
      <c r="AB111" s="63" t="str">
        <f t="shared" si="44"/>
        <v/>
      </c>
      <c r="AC111" s="79">
        <f t="shared" si="55"/>
        <v>0.59565939291682568</v>
      </c>
      <c r="AD111" s="62" t="str">
        <f t="shared" si="45"/>
        <v/>
      </c>
      <c r="AE111" s="19">
        <f t="shared" si="56"/>
        <v>0.19914778375415765</v>
      </c>
      <c r="AF111" s="19">
        <f t="shared" si="57"/>
        <v>0.18248496800159053</v>
      </c>
      <c r="AG111" s="19">
        <f t="shared" ref="AG111:AG146" si="71">J111/D111</f>
        <v>1.7726742717742324E-2</v>
      </c>
      <c r="AH111" s="19">
        <f t="shared" si="58"/>
        <v>0.30299887696598121</v>
      </c>
      <c r="AI111" s="19">
        <f t="shared" si="53"/>
        <v>0.25769600704985951</v>
      </c>
      <c r="AJ111" s="19">
        <f t="shared" si="54"/>
        <v>0.24468170851625176</v>
      </c>
      <c r="AK111" s="19">
        <f t="shared" si="34"/>
        <v>1.3014298533607749E-2</v>
      </c>
      <c r="AL111" s="19">
        <f t="shared" si="64"/>
        <v>-1.785050694992428E-2</v>
      </c>
      <c r="AM111" s="19">
        <f t="shared" si="65"/>
        <v>2.873334392703182E-5</v>
      </c>
      <c r="AN111" s="19">
        <f t="shared" si="66"/>
        <v>-3.6930602211034803E-3</v>
      </c>
      <c r="AO111" s="19">
        <f t="shared" si="67"/>
        <v>-3.7570376381816539E-2</v>
      </c>
      <c r="AP111" s="19">
        <f t="shared" si="68"/>
        <v>-8.049968680892268E-2</v>
      </c>
      <c r="AQ111" s="19">
        <f t="shared" si="59"/>
        <v>-0.8120522809329167</v>
      </c>
      <c r="AR111" s="19">
        <f t="shared" si="60"/>
        <v>6.6934596148383489</v>
      </c>
      <c r="AS111" s="19">
        <f t="shared" si="61"/>
        <v>0.53290919544553284</v>
      </c>
      <c r="AT111" s="19">
        <f t="shared" si="62"/>
        <v>0.12096849947970691</v>
      </c>
      <c r="AU111" s="19">
        <f t="shared" si="69"/>
        <v>-2.6523345173881802E-2</v>
      </c>
      <c r="AV111" s="19">
        <f t="shared" si="70"/>
        <v>1.8035229742897833E-2</v>
      </c>
      <c r="AW111" s="19">
        <f t="shared" si="63"/>
        <v>0.46697243240612041</v>
      </c>
    </row>
    <row r="112" spans="1:49">
      <c r="A112" s="16">
        <v>1979</v>
      </c>
      <c r="B112" s="19">
        <v>0.47169811299999997</v>
      </c>
      <c r="C112" s="15">
        <v>56240.1</v>
      </c>
      <c r="D112" s="15">
        <v>220600</v>
      </c>
      <c r="F112" s="61"/>
      <c r="G112" s="15">
        <v>132020</v>
      </c>
      <c r="H112" s="15">
        <v>46007</v>
      </c>
      <c r="I112" s="15">
        <v>39456</v>
      </c>
      <c r="J112" s="15">
        <v>3984</v>
      </c>
      <c r="K112" s="15">
        <v>72001</v>
      </c>
      <c r="L112" s="61">
        <v>67189</v>
      </c>
      <c r="M112" s="15">
        <v>55477</v>
      </c>
      <c r="N112" s="15">
        <v>54522</v>
      </c>
      <c r="O112" s="15">
        <v>25.651423651150264</v>
      </c>
      <c r="P112" s="19">
        <v>27.934346509704362</v>
      </c>
      <c r="Q112" s="15">
        <v>27.11142277955874</v>
      </c>
      <c r="R112" s="15">
        <v>19.098697904061186</v>
      </c>
      <c r="S112" s="15">
        <v>38.148512924409893</v>
      </c>
      <c r="T112" s="15">
        <v>42.676586468694616</v>
      </c>
      <c r="U112" s="19">
        <v>25195</v>
      </c>
      <c r="V112" s="19">
        <v>1815.5019981003043</v>
      </c>
      <c r="W112" s="19">
        <v>116272</v>
      </c>
      <c r="X112" s="19">
        <v>27245.283169005263</v>
      </c>
      <c r="Y112" s="15">
        <v>13.756164383561643</v>
      </c>
      <c r="Z112" s="17">
        <v>18.559999999999999</v>
      </c>
      <c r="AA112" s="17">
        <v>43.630755286733859</v>
      </c>
      <c r="AB112" s="63" t="str">
        <f t="shared" si="44"/>
        <v/>
      </c>
      <c r="AC112" s="79">
        <f t="shared" si="55"/>
        <v>0.59845874886672712</v>
      </c>
      <c r="AD112" s="62" t="str">
        <f t="shared" si="45"/>
        <v/>
      </c>
      <c r="AE112" s="19">
        <f t="shared" si="56"/>
        <v>0.20855394378966455</v>
      </c>
      <c r="AF112" s="19">
        <f t="shared" si="57"/>
        <v>0.17885766092475067</v>
      </c>
      <c r="AG112" s="19">
        <f t="shared" si="71"/>
        <v>1.8059836808703537E-2</v>
      </c>
      <c r="AH112" s="19">
        <f t="shared" si="58"/>
        <v>0.30457388939256574</v>
      </c>
      <c r="AI112" s="19">
        <f t="shared" si="53"/>
        <v>0.25148232094288303</v>
      </c>
      <c r="AJ112" s="19">
        <f t="shared" si="54"/>
        <v>0.24715321849501359</v>
      </c>
      <c r="AK112" s="19">
        <f t="shared" si="34"/>
        <v>4.3291024478694373E-3</v>
      </c>
      <c r="AL112" s="19">
        <f t="shared" si="64"/>
        <v>-6.2342177415721485E-3</v>
      </c>
      <c r="AM112" s="19">
        <f t="shared" si="65"/>
        <v>-1.4022951935604509E-3</v>
      </c>
      <c r="AN112" s="19">
        <f t="shared" si="66"/>
        <v>-5.1799113764601544E-4</v>
      </c>
      <c r="AO112" s="19">
        <f t="shared" si="67"/>
        <v>-2.6531279775025677E-2</v>
      </c>
      <c r="AP112" s="19">
        <f t="shared" si="68"/>
        <v>-4.6981995682614068E-2</v>
      </c>
      <c r="AQ112" s="19">
        <f t="shared" si="59"/>
        <v>-0.80298446346215058</v>
      </c>
      <c r="AR112" s="19">
        <f t="shared" si="60"/>
        <v>6.701132827970155</v>
      </c>
      <c r="AS112" s="19">
        <f t="shared" si="61"/>
        <v>0.52707162284678155</v>
      </c>
      <c r="AT112" s="19">
        <f t="shared" si="62"/>
        <v>0.1235053634134418</v>
      </c>
      <c r="AU112" s="19">
        <f t="shared" si="69"/>
        <v>-4.3803635218329612E-2</v>
      </c>
      <c r="AV112" s="19">
        <f t="shared" si="70"/>
        <v>1.3492133041226848E-2</v>
      </c>
      <c r="AW112" s="19">
        <f t="shared" si="63"/>
        <v>0.43630755286733858</v>
      </c>
    </row>
    <row r="113" spans="1:49">
      <c r="A113" s="16">
        <v>1980</v>
      </c>
      <c r="B113" s="19">
        <v>0.42918454900000003</v>
      </c>
      <c r="C113" s="15">
        <v>56329.700000000004</v>
      </c>
      <c r="D113" s="15">
        <v>259064</v>
      </c>
      <c r="F113" s="61"/>
      <c r="G113" s="15">
        <v>154550</v>
      </c>
      <c r="H113" s="15">
        <v>52043</v>
      </c>
      <c r="I113" s="15">
        <v>49636</v>
      </c>
      <c r="J113" s="15">
        <v>4814</v>
      </c>
      <c r="K113" s="15">
        <v>88280</v>
      </c>
      <c r="L113" s="61">
        <v>83577</v>
      </c>
      <c r="M113" s="15">
        <v>63307</v>
      </c>
      <c r="N113" s="15">
        <v>57900</v>
      </c>
      <c r="O113" s="15">
        <v>30.819643585517291</v>
      </c>
      <c r="P113" s="19">
        <v>32.657811365348898</v>
      </c>
      <c r="Q113" s="15">
        <v>32.785676937323998</v>
      </c>
      <c r="R113" s="15">
        <v>23.750645970103545</v>
      </c>
      <c r="S113" s="15">
        <v>43.609967723021619</v>
      </c>
      <c r="T113" s="15">
        <v>46.91120054500729</v>
      </c>
      <c r="U113" s="19">
        <v>25086</v>
      </c>
      <c r="V113" s="19">
        <v>1785.317546169822</v>
      </c>
      <c r="W113" s="19">
        <v>138252</v>
      </c>
      <c r="X113" s="19">
        <v>33042.462126806946</v>
      </c>
      <c r="Y113" s="15">
        <v>16.300546448087431</v>
      </c>
      <c r="Z113" s="17">
        <v>21.76</v>
      </c>
      <c r="AA113" s="17">
        <v>42.538533576357047</v>
      </c>
      <c r="AB113" s="63" t="str">
        <f t="shared" si="44"/>
        <v/>
      </c>
      <c r="AC113" s="79">
        <f t="shared" si="55"/>
        <v>0.59657073155668094</v>
      </c>
      <c r="AD113" s="62" t="str">
        <f t="shared" si="45"/>
        <v/>
      </c>
      <c r="AE113" s="19">
        <f t="shared" si="56"/>
        <v>0.20088858351604236</v>
      </c>
      <c r="AF113" s="19">
        <f t="shared" si="57"/>
        <v>0.19159744310286261</v>
      </c>
      <c r="AG113" s="19">
        <f t="shared" si="71"/>
        <v>1.8582280826359508E-2</v>
      </c>
      <c r="AH113" s="19">
        <f t="shared" si="58"/>
        <v>0.32261140104375752</v>
      </c>
      <c r="AI113" s="19">
        <f t="shared" si="53"/>
        <v>0.24436818701170368</v>
      </c>
      <c r="AJ113" s="19">
        <f t="shared" si="54"/>
        <v>0.22349689651977889</v>
      </c>
      <c r="AK113" s="19">
        <f t="shared" si="34"/>
        <v>2.0871290491924793E-2</v>
      </c>
      <c r="AL113" s="19">
        <f t="shared" si="64"/>
        <v>-2.7326109182022211E-2</v>
      </c>
      <c r="AM113" s="19">
        <f t="shared" si="65"/>
        <v>6.4834050295251786E-3</v>
      </c>
      <c r="AN113" s="19">
        <f t="shared" si="66"/>
        <v>3.4436376295195803E-2</v>
      </c>
      <c r="AO113" s="19">
        <f t="shared" si="67"/>
        <v>-4.9754227933620769E-2</v>
      </c>
      <c r="AP113" s="19">
        <f t="shared" si="68"/>
        <v>-8.8947171448342924E-2</v>
      </c>
      <c r="AQ113" s="19">
        <f t="shared" si="59"/>
        <v>-0.80891200553103715</v>
      </c>
      <c r="AR113" s="19">
        <f t="shared" si="60"/>
        <v>6.6784395698748105</v>
      </c>
      <c r="AS113" s="19">
        <f t="shared" si="61"/>
        <v>0.53365963622888557</v>
      </c>
      <c r="AT113" s="19">
        <f t="shared" si="62"/>
        <v>0.12754555679989094</v>
      </c>
      <c r="AU113" s="19">
        <f t="shared" si="69"/>
        <v>-4.5991548554672856E-2</v>
      </c>
      <c r="AV113" s="19">
        <f t="shared" si="70"/>
        <v>1.3349245725779417E-2</v>
      </c>
      <c r="AW113" s="19">
        <f t="shared" si="63"/>
        <v>0.42538533576357046</v>
      </c>
    </row>
    <row r="114" spans="1:49">
      <c r="A114" s="16">
        <v>1981</v>
      </c>
      <c r="B114" s="19">
        <v>0.49261083700000002</v>
      </c>
      <c r="C114" s="15">
        <v>56357.5</v>
      </c>
      <c r="D114" s="15">
        <v>289064</v>
      </c>
      <c r="E114" s="62">
        <v>2.2385105240000001</v>
      </c>
      <c r="F114" s="61"/>
      <c r="G114" s="15">
        <v>174001</v>
      </c>
      <c r="H114" s="15">
        <v>54178</v>
      </c>
      <c r="I114" s="15">
        <v>56051</v>
      </c>
      <c r="J114" s="15">
        <v>5448</v>
      </c>
      <c r="K114" s="15">
        <v>106291</v>
      </c>
      <c r="L114" s="61">
        <v>95515</v>
      </c>
      <c r="M114" s="15">
        <v>68403</v>
      </c>
      <c r="N114" s="15">
        <v>60801</v>
      </c>
      <c r="O114" s="15">
        <v>34.600225259065958</v>
      </c>
      <c r="P114" s="19">
        <v>36.621489679711793</v>
      </c>
      <c r="Q114" s="15">
        <v>36.557848284052419</v>
      </c>
      <c r="R114" s="15">
        <v>26.845120070500112</v>
      </c>
      <c r="S114" s="15">
        <v>47.219058276501293</v>
      </c>
      <c r="T114" s="15">
        <v>50.62061739674305</v>
      </c>
      <c r="U114" s="19">
        <v>24430</v>
      </c>
      <c r="V114" s="19">
        <v>1749.0937297556727</v>
      </c>
      <c r="W114" s="19">
        <v>150118</v>
      </c>
      <c r="X114" s="19">
        <v>37758.96132902048</v>
      </c>
      <c r="Y114" s="15">
        <v>13.159760273972603</v>
      </c>
      <c r="Z114" s="17">
        <v>19.36</v>
      </c>
      <c r="AA114" s="17">
        <v>42.507556018759772</v>
      </c>
      <c r="AB114" s="63">
        <f t="shared" si="44"/>
        <v>2.2385105240000001E-2</v>
      </c>
      <c r="AC114" s="79">
        <f t="shared" si="55"/>
        <v>0.6019462817922675</v>
      </c>
      <c r="AD114" s="62" t="str">
        <f t="shared" si="45"/>
        <v/>
      </c>
      <c r="AE114" s="19">
        <f t="shared" si="56"/>
        <v>0.18742562200758309</v>
      </c>
      <c r="AF114" s="19">
        <f t="shared" si="57"/>
        <v>0.19390515595162316</v>
      </c>
      <c r="AG114" s="19">
        <f t="shared" si="71"/>
        <v>1.884703733429275E-2</v>
      </c>
      <c r="AH114" s="19">
        <f t="shared" si="58"/>
        <v>0.33042855561398166</v>
      </c>
      <c r="AI114" s="19">
        <f t="shared" si="53"/>
        <v>0.23663617745551158</v>
      </c>
      <c r="AJ114" s="19">
        <f t="shared" si="54"/>
        <v>0.21033750311349736</v>
      </c>
      <c r="AK114" s="19">
        <f t="shared" si="34"/>
        <v>2.6298674342014217E-2</v>
      </c>
      <c r="AL114" s="19">
        <f t="shared" si="64"/>
        <v>-1.1567817640663136E-3</v>
      </c>
      <c r="AM114" s="19">
        <f t="shared" si="65"/>
        <v>-6.8037777834795768E-3</v>
      </c>
      <c r="AN114" s="19">
        <f t="shared" si="66"/>
        <v>6.7664007604547266E-3</v>
      </c>
      <c r="AO114" s="19">
        <f t="shared" si="67"/>
        <v>-3.6196080570930336E-2</v>
      </c>
      <c r="AP114" s="19">
        <f t="shared" si="68"/>
        <v>-3.9605439776653421E-2</v>
      </c>
      <c r="AQ114" s="19">
        <f t="shared" si="59"/>
        <v>-0.83590344307650166</v>
      </c>
      <c r="AR114" s="19">
        <f t="shared" si="60"/>
        <v>6.6309496209896999</v>
      </c>
      <c r="AS114" s="19">
        <f t="shared" si="61"/>
        <v>0.51932444026236402</v>
      </c>
      <c r="AT114" s="19">
        <f t="shared" si="62"/>
        <v>0.13062491811163091</v>
      </c>
      <c r="AU114" s="19">
        <f t="shared" si="69"/>
        <v>4.7297537496415437E-2</v>
      </c>
      <c r="AV114" s="19">
        <f t="shared" si="70"/>
        <v>1.4711514189426567E-2</v>
      </c>
      <c r="AW114" s="19">
        <f t="shared" si="63"/>
        <v>0.42507556018759773</v>
      </c>
    </row>
    <row r="115" spans="1:49">
      <c r="A115" s="16">
        <v>1982</v>
      </c>
      <c r="B115" s="19">
        <v>0.571428571</v>
      </c>
      <c r="C115" s="15">
        <v>56290.665999999997</v>
      </c>
      <c r="D115" s="15">
        <v>316965</v>
      </c>
      <c r="E115" s="62">
        <v>2.1487448599999999</v>
      </c>
      <c r="F115" s="61"/>
      <c r="G115" s="15">
        <v>192037</v>
      </c>
      <c r="H115" s="15">
        <v>59421</v>
      </c>
      <c r="I115" s="15">
        <v>61006</v>
      </c>
      <c r="J115" s="15">
        <v>6341</v>
      </c>
      <c r="K115" s="15">
        <v>115022</v>
      </c>
      <c r="L115" s="61">
        <v>107055</v>
      </c>
      <c r="M115" s="15">
        <v>73944</v>
      </c>
      <c r="N115" s="15">
        <v>68255</v>
      </c>
      <c r="O115" s="15">
        <v>37.315659243548957</v>
      </c>
      <c r="P115" s="19">
        <v>39.902304940062621</v>
      </c>
      <c r="Q115" s="15">
        <v>38.134141097798114</v>
      </c>
      <c r="R115" s="15">
        <v>29.038031319910512</v>
      </c>
      <c r="S115" s="15">
        <v>50.315027004452851</v>
      </c>
      <c r="T115" s="15">
        <v>54.154256789254475</v>
      </c>
      <c r="U115" s="19">
        <v>23951</v>
      </c>
      <c r="V115" s="19">
        <v>1745.4113164991209</v>
      </c>
      <c r="W115" s="19">
        <v>159271</v>
      </c>
      <c r="X115" s="19">
        <v>41429.710787671727</v>
      </c>
      <c r="Y115" s="15">
        <v>11.954452054794521</v>
      </c>
      <c r="Z115" s="17">
        <v>20.16</v>
      </c>
      <c r="AA115" s="17">
        <v>41.272521455771745</v>
      </c>
      <c r="AB115" s="63">
        <f t="shared" si="44"/>
        <v>2.14874486E-2</v>
      </c>
      <c r="AC115" s="79">
        <f t="shared" si="55"/>
        <v>0.60586184594513592</v>
      </c>
      <c r="AD115" s="62" t="str">
        <f t="shared" si="45"/>
        <v/>
      </c>
      <c r="AE115" s="19">
        <f t="shared" si="56"/>
        <v>0.18746864795797644</v>
      </c>
      <c r="AF115" s="19">
        <f t="shared" si="57"/>
        <v>0.19246920006940829</v>
      </c>
      <c r="AG115" s="19">
        <f t="shared" si="71"/>
        <v>2.0005363368195226E-2</v>
      </c>
      <c r="AH115" s="19">
        <f t="shared" si="58"/>
        <v>0.33775022478822581</v>
      </c>
      <c r="AI115" s="19">
        <f t="shared" si="53"/>
        <v>0.23328758695755053</v>
      </c>
      <c r="AJ115" s="19">
        <f t="shared" si="54"/>
        <v>0.21533923303834809</v>
      </c>
      <c r="AK115" s="19">
        <f t="shared" si="34"/>
        <v>1.7948353919202437E-2</v>
      </c>
      <c r="AL115" s="19">
        <f t="shared" si="64"/>
        <v>1.0246007335141043E-2</v>
      </c>
      <c r="AM115" s="19">
        <f t="shared" si="65"/>
        <v>-3.3338782783498846E-2</v>
      </c>
      <c r="AN115" s="19">
        <f t="shared" si="66"/>
        <v>2.9694740553504301E-3</v>
      </c>
      <c r="AO115" s="19">
        <f t="shared" si="67"/>
        <v>-1.2046673039339165E-2</v>
      </c>
      <c r="AP115" s="19">
        <f t="shared" si="68"/>
        <v>-8.0752353068303442E-3</v>
      </c>
      <c r="AQ115" s="19">
        <f t="shared" si="59"/>
        <v>-0.85451865435366048</v>
      </c>
      <c r="AR115" s="19">
        <f t="shared" si="60"/>
        <v>6.6102268639680997</v>
      </c>
      <c r="AS115" s="19">
        <f t="shared" si="61"/>
        <v>0.5024876563658448</v>
      </c>
      <c r="AT115" s="19">
        <f t="shared" si="62"/>
        <v>0.13070752539766764</v>
      </c>
      <c r="AU115" s="19">
        <f t="shared" si="69"/>
        <v>5.6044737747450959E-2</v>
      </c>
      <c r="AV115" s="19">
        <f t="shared" si="70"/>
        <v>1.6864010083937321E-2</v>
      </c>
      <c r="AW115" s="19">
        <f t="shared" si="63"/>
        <v>0.41272521455771743</v>
      </c>
    </row>
    <row r="116" spans="1:49">
      <c r="A116" s="16">
        <v>1983</v>
      </c>
      <c r="B116" s="19">
        <v>0.65789473700000001</v>
      </c>
      <c r="C116" s="15">
        <v>56315.716999999997</v>
      </c>
      <c r="D116" s="15">
        <v>348359</v>
      </c>
      <c r="E116" s="62">
        <v>2.0625029119999998</v>
      </c>
      <c r="F116" s="61"/>
      <c r="G116" s="15">
        <v>212066</v>
      </c>
      <c r="H116" s="15">
        <v>65436</v>
      </c>
      <c r="I116" s="15">
        <v>66093</v>
      </c>
      <c r="J116" s="15">
        <v>6941</v>
      </c>
      <c r="K116" s="15">
        <v>123956</v>
      </c>
      <c r="L116" s="61">
        <v>115687</v>
      </c>
      <c r="M116" s="15">
        <v>81424</v>
      </c>
      <c r="N116" s="15">
        <v>78125</v>
      </c>
      <c r="O116" s="15">
        <v>39.375367430922985</v>
      </c>
      <c r="P116" s="19">
        <v>42.205847944778299</v>
      </c>
      <c r="Q116" s="15">
        <v>39.162362573239413</v>
      </c>
      <c r="R116" s="15">
        <v>30.974027799908143</v>
      </c>
      <c r="S116" s="15">
        <v>54.188751581655644</v>
      </c>
      <c r="T116" s="15">
        <v>58.146643275201356</v>
      </c>
      <c r="U116" s="19">
        <v>23775</v>
      </c>
      <c r="V116" s="19">
        <v>1739.5487997970476</v>
      </c>
      <c r="W116" s="19">
        <v>170593</v>
      </c>
      <c r="X116" s="19">
        <v>44893.687298890654</v>
      </c>
      <c r="Y116" s="15">
        <v>9.8606164383561641</v>
      </c>
      <c r="Z116" s="17">
        <v>18.399999999999999</v>
      </c>
      <c r="AA116" s="17">
        <v>40.438235572795683</v>
      </c>
      <c r="AB116" s="63">
        <f t="shared" si="44"/>
        <v>2.0625029119999999E-2</v>
      </c>
      <c r="AC116" s="79">
        <f t="shared" si="55"/>
        <v>0.60875705809237024</v>
      </c>
      <c r="AD116" s="62" t="str">
        <f t="shared" si="45"/>
        <v/>
      </c>
      <c r="AE116" s="19">
        <f t="shared" si="56"/>
        <v>0.18784070456052521</v>
      </c>
      <c r="AF116" s="19">
        <f t="shared" si="57"/>
        <v>0.18972668999509126</v>
      </c>
      <c r="AG116" s="19">
        <f t="shared" si="71"/>
        <v>1.9924847642805266E-2</v>
      </c>
      <c r="AH116" s="19">
        <f t="shared" si="58"/>
        <v>0.3320913195869778</v>
      </c>
      <c r="AI116" s="19">
        <f t="shared" si="53"/>
        <v>0.23373588740351189</v>
      </c>
      <c r="AJ116" s="19">
        <f t="shared" si="54"/>
        <v>0.22426577180437424</v>
      </c>
      <c r="AK116" s="19">
        <f t="shared" si="34"/>
        <v>9.4701155991376573E-3</v>
      </c>
      <c r="AL116" s="19">
        <f t="shared" si="64"/>
        <v>2.3973269140075545E-3</v>
      </c>
      <c r="AM116" s="19">
        <f t="shared" si="65"/>
        <v>-2.7121196826184895E-2</v>
      </c>
      <c r="AN116" s="19">
        <f t="shared" si="66"/>
        <v>1.0815273504195505E-2</v>
      </c>
      <c r="AO116" s="19">
        <f t="shared" si="67"/>
        <v>2.0442200151528173E-2</v>
      </c>
      <c r="AP116" s="19">
        <f t="shared" si="68"/>
        <v>1.7404199329777562E-2</v>
      </c>
      <c r="AQ116" s="19">
        <f t="shared" si="59"/>
        <v>-0.86233905294134139</v>
      </c>
      <c r="AR116" s="19">
        <f t="shared" si="60"/>
        <v>6.5990419951789958</v>
      </c>
      <c r="AS116" s="19">
        <f t="shared" si="61"/>
        <v>0.48970458636062225</v>
      </c>
      <c r="AT116" s="19">
        <f t="shared" si="62"/>
        <v>0.12887190311974328</v>
      </c>
      <c r="AU116" s="19">
        <f t="shared" si="69"/>
        <v>6.5817149279080528E-2</v>
      </c>
      <c r="AV116" s="19">
        <f t="shared" si="70"/>
        <v>1.86600909943389E-2</v>
      </c>
      <c r="AW116" s="19">
        <f t="shared" si="63"/>
        <v>0.40438235572795683</v>
      </c>
    </row>
    <row r="117" spans="1:49">
      <c r="A117" s="16">
        <v>1984</v>
      </c>
      <c r="B117" s="19">
        <v>0.746268657</v>
      </c>
      <c r="C117" s="15">
        <v>56409.31</v>
      </c>
      <c r="D117" s="15">
        <v>374604</v>
      </c>
      <c r="E117" s="62">
        <v>2.075014865</v>
      </c>
      <c r="F117" s="61"/>
      <c r="G117" s="15">
        <v>228929</v>
      </c>
      <c r="H117" s="15">
        <v>74255</v>
      </c>
      <c r="I117" s="15">
        <v>69993</v>
      </c>
      <c r="J117" s="15">
        <v>7501</v>
      </c>
      <c r="K117" s="15">
        <v>134142</v>
      </c>
      <c r="L117" s="61">
        <v>125099</v>
      </c>
      <c r="M117" s="15">
        <v>93496</v>
      </c>
      <c r="N117" s="15">
        <v>93365</v>
      </c>
      <c r="O117" s="15">
        <v>41.401487223080146</v>
      </c>
      <c r="P117" s="19">
        <v>44.429298541098959</v>
      </c>
      <c r="Q117" s="15">
        <v>41.752180244817168</v>
      </c>
      <c r="R117" s="15">
        <v>32.417674030846186</v>
      </c>
      <c r="S117" s="15">
        <v>58.199979556854409</v>
      </c>
      <c r="T117" s="15">
        <v>63.246018164958073</v>
      </c>
      <c r="U117" s="19">
        <v>24285</v>
      </c>
      <c r="V117" s="19">
        <v>1745.7399601613465</v>
      </c>
      <c r="W117" s="19">
        <v>182318</v>
      </c>
      <c r="X117" s="19">
        <v>49943.932169510772</v>
      </c>
      <c r="Y117" s="15">
        <v>9.6663251366120218</v>
      </c>
      <c r="Z117" s="17">
        <v>20.64</v>
      </c>
      <c r="AA117" s="17">
        <v>41.027984108251857</v>
      </c>
      <c r="AB117" s="63">
        <f t="shared" si="44"/>
        <v>2.0750148650000001E-2</v>
      </c>
      <c r="AC117" s="79">
        <f t="shared" si="55"/>
        <v>0.61112267888223293</v>
      </c>
      <c r="AD117" s="62" t="str">
        <f t="shared" si="45"/>
        <v/>
      </c>
      <c r="AE117" s="19">
        <f t="shared" si="56"/>
        <v>0.19822265645855355</v>
      </c>
      <c r="AF117" s="19">
        <f t="shared" si="57"/>
        <v>0.1868453086459301</v>
      </c>
      <c r="AG117" s="19">
        <f t="shared" si="71"/>
        <v>2.0023811811940077E-2</v>
      </c>
      <c r="AH117" s="19">
        <f t="shared" si="58"/>
        <v>0.33394998451698327</v>
      </c>
      <c r="AI117" s="19">
        <f t="shared" ref="AI117:AI146" si="72">M117/D117</f>
        <v>0.24958622972525654</v>
      </c>
      <c r="AJ117" s="19">
        <f t="shared" ref="AJ117:AJ146" si="73">N117/D117</f>
        <v>0.24923652710595723</v>
      </c>
      <c r="AK117" s="19">
        <f t="shared" si="34"/>
        <v>3.4970261929931357E-4</v>
      </c>
      <c r="AL117" s="19">
        <f t="shared" si="64"/>
        <v>1.1639657676753897E-3</v>
      </c>
      <c r="AM117" s="19">
        <f t="shared" si="65"/>
        <v>1.3859149468040245E-2</v>
      </c>
      <c r="AN117" s="19">
        <f t="shared" si="66"/>
        <v>-4.6216463358725469E-3</v>
      </c>
      <c r="AO117" s="19">
        <f t="shared" si="67"/>
        <v>2.1235277199595302E-2</v>
      </c>
      <c r="AP117" s="19">
        <f t="shared" si="68"/>
        <v>3.3887644922129263E-2</v>
      </c>
      <c r="AQ117" s="19">
        <f t="shared" si="59"/>
        <v>-0.84277534000558529</v>
      </c>
      <c r="AR117" s="19">
        <f t="shared" si="60"/>
        <v>6.6221584506866069</v>
      </c>
      <c r="AS117" s="19">
        <f t="shared" si="61"/>
        <v>0.48669528355276503</v>
      </c>
      <c r="AT117" s="19">
        <f t="shared" si="62"/>
        <v>0.13332460990675693</v>
      </c>
      <c r="AU117" s="19">
        <f t="shared" si="69"/>
        <v>4.8429789615967091E-2</v>
      </c>
      <c r="AV117" s="19">
        <f t="shared" si="70"/>
        <v>2.1352478535844259E-2</v>
      </c>
      <c r="AW117" s="19">
        <f t="shared" si="63"/>
        <v>0.41027984108251858</v>
      </c>
    </row>
    <row r="118" spans="1:49">
      <c r="A118" s="16">
        <v>1985</v>
      </c>
      <c r="B118" s="19">
        <v>0.76923076899999998</v>
      </c>
      <c r="C118" s="15">
        <v>56554.003000000004</v>
      </c>
      <c r="D118" s="15">
        <v>412507</v>
      </c>
      <c r="E118" s="62">
        <v>2.0876011029999999</v>
      </c>
      <c r="F118" s="61"/>
      <c r="G118" s="15">
        <v>250793</v>
      </c>
      <c r="H118" s="15">
        <v>82317</v>
      </c>
      <c r="I118" s="15">
        <v>74088</v>
      </c>
      <c r="J118" s="15">
        <v>7890</v>
      </c>
      <c r="K118" s="15">
        <v>144660</v>
      </c>
      <c r="L118" s="61">
        <v>136638</v>
      </c>
      <c r="M118" s="15">
        <v>104055</v>
      </c>
      <c r="N118" s="15">
        <v>99567</v>
      </c>
      <c r="O118" s="15">
        <v>43.725378480433818</v>
      </c>
      <c r="P118" s="19">
        <v>46.264313017804554</v>
      </c>
      <c r="Q118" s="15">
        <v>45.377470301259613</v>
      </c>
      <c r="R118" s="15">
        <v>34.419032487352091</v>
      </c>
      <c r="S118" s="15">
        <v>61.25478196235531</v>
      </c>
      <c r="T118" s="15">
        <v>65.77883417368831</v>
      </c>
      <c r="U118" s="19">
        <v>24592</v>
      </c>
      <c r="V118" s="19">
        <v>1748.0855333266516</v>
      </c>
      <c r="W118" s="19">
        <v>197937</v>
      </c>
      <c r="X118" s="19">
        <v>55436.932596409999</v>
      </c>
      <c r="Y118" s="15">
        <v>12.058904109589042</v>
      </c>
      <c r="Z118" s="17">
        <v>23.68</v>
      </c>
      <c r="AA118" s="17">
        <v>39.091102106182667</v>
      </c>
      <c r="AB118" s="63">
        <f t="shared" si="44"/>
        <v>2.0876011029999999E-2</v>
      </c>
      <c r="AC118" s="79">
        <f t="shared" si="55"/>
        <v>0.60797271319032165</v>
      </c>
      <c r="AD118" s="62" t="str">
        <f t="shared" si="45"/>
        <v/>
      </c>
      <c r="AE118" s="19">
        <f t="shared" si="56"/>
        <v>0.19955297728280974</v>
      </c>
      <c r="AF118" s="19">
        <f t="shared" si="57"/>
        <v>0.17960422489800174</v>
      </c>
      <c r="AG118" s="19">
        <f t="shared" si="71"/>
        <v>1.9126948148758687E-2</v>
      </c>
      <c r="AH118" s="19">
        <f t="shared" si="58"/>
        <v>0.33123801535489095</v>
      </c>
      <c r="AI118" s="19">
        <f t="shared" si="72"/>
        <v>0.25225026484399055</v>
      </c>
      <c r="AJ118" s="19">
        <f t="shared" si="73"/>
        <v>0.24137044947116049</v>
      </c>
      <c r="AK118" s="19">
        <f t="shared" ref="AK118:AK146" si="74">AI118-AJ118</f>
        <v>1.087981537283006E-2</v>
      </c>
      <c r="AL118" s="19">
        <f t="shared" si="64"/>
        <v>-1.4140115475268035E-2</v>
      </c>
      <c r="AM118" s="19">
        <f t="shared" si="65"/>
        <v>2.8652188292084213E-2</v>
      </c>
      <c r="AN118" s="19">
        <f t="shared" si="66"/>
        <v>5.2940391678745705E-3</v>
      </c>
      <c r="AO118" s="19">
        <f t="shared" si="67"/>
        <v>-3.4549575943861222E-3</v>
      </c>
      <c r="AP118" s="19">
        <f t="shared" si="68"/>
        <v>-1.5345927566396623E-2</v>
      </c>
      <c r="AQ118" s="19">
        <f t="shared" si="59"/>
        <v>-0.83277480017484928</v>
      </c>
      <c r="AR118" s="19">
        <f t="shared" si="60"/>
        <v>6.6335016869525631</v>
      </c>
      <c r="AS118" s="19">
        <f t="shared" si="61"/>
        <v>0.47983913000264239</v>
      </c>
      <c r="AT118" s="19">
        <f t="shared" si="62"/>
        <v>0.13439028330770145</v>
      </c>
      <c r="AU118" s="19">
        <f t="shared" si="69"/>
        <v>4.2051378020177173E-2</v>
      </c>
      <c r="AV118" s="19">
        <f t="shared" si="70"/>
        <v>1.9636941951607405E-2</v>
      </c>
      <c r="AW118" s="19">
        <f t="shared" si="63"/>
        <v>0.39091102106182668</v>
      </c>
    </row>
    <row r="119" spans="1:49">
      <c r="A119" s="16">
        <v>1986</v>
      </c>
      <c r="B119" s="19">
        <v>0.68027210900000001</v>
      </c>
      <c r="C119" s="15">
        <v>56683.834000000003</v>
      </c>
      <c r="D119" s="15">
        <v>444033</v>
      </c>
      <c r="E119" s="62">
        <v>2.1015750870000001</v>
      </c>
      <c r="F119" s="61"/>
      <c r="G119" s="15">
        <v>277116</v>
      </c>
      <c r="H119" s="15">
        <v>88348</v>
      </c>
      <c r="I119" s="15">
        <v>80000</v>
      </c>
      <c r="J119" s="15">
        <v>8205</v>
      </c>
      <c r="K119" s="15">
        <v>151170</v>
      </c>
      <c r="L119" s="61">
        <v>142795</v>
      </c>
      <c r="M119" s="15">
        <v>99747</v>
      </c>
      <c r="N119" s="15">
        <v>101837</v>
      </c>
      <c r="O119" s="15">
        <v>45.671177560250101</v>
      </c>
      <c r="P119" s="19">
        <v>48.244072010261071</v>
      </c>
      <c r="Q119" s="15">
        <v>49.332171893147503</v>
      </c>
      <c r="R119" s="15">
        <v>36.611094076782621</v>
      </c>
      <c r="S119" s="15">
        <v>56.410597163220331</v>
      </c>
      <c r="T119" s="15">
        <v>62.902897880135079</v>
      </c>
      <c r="U119" s="19">
        <v>24746</v>
      </c>
      <c r="V119" s="19">
        <v>1742.7371472563918</v>
      </c>
      <c r="W119" s="19">
        <v>213316</v>
      </c>
      <c r="X119" s="19">
        <v>60453.258086937793</v>
      </c>
      <c r="Y119" s="15">
        <v>10.739383561643836</v>
      </c>
      <c r="Z119" s="17">
        <v>22</v>
      </c>
      <c r="AA119" s="17">
        <v>37.48161735726849</v>
      </c>
      <c r="AB119" s="63">
        <f t="shared" si="44"/>
        <v>2.1015750870000002E-2</v>
      </c>
      <c r="AC119" s="79">
        <f t="shared" si="55"/>
        <v>0.62408875016046106</v>
      </c>
      <c r="AD119" s="62" t="str">
        <f t="shared" si="45"/>
        <v/>
      </c>
      <c r="AE119" s="19">
        <f t="shared" si="56"/>
        <v>0.19896719387973416</v>
      </c>
      <c r="AF119" s="19">
        <f t="shared" si="57"/>
        <v>0.18016678940529196</v>
      </c>
      <c r="AG119" s="19">
        <f t="shared" si="71"/>
        <v>1.8478356338380256E-2</v>
      </c>
      <c r="AH119" s="19">
        <f t="shared" si="58"/>
        <v>0.32158645866410829</v>
      </c>
      <c r="AI119" s="19">
        <f t="shared" si="72"/>
        <v>0.2246387092851207</v>
      </c>
      <c r="AJ119" s="19">
        <f t="shared" si="73"/>
        <v>0.22934556665833394</v>
      </c>
      <c r="AK119" s="19">
        <f t="shared" si="74"/>
        <v>-4.7068573732132468E-3</v>
      </c>
      <c r="AL119" s="19">
        <f t="shared" si="64"/>
        <v>-1.6366605699010849E-3</v>
      </c>
      <c r="AM119" s="19">
        <f t="shared" si="65"/>
        <v>4.0021974929717957E-2</v>
      </c>
      <c r="AN119" s="19">
        <f t="shared" si="66"/>
        <v>1.8202895787023783E-2</v>
      </c>
      <c r="AO119" s="19">
        <f t="shared" si="67"/>
        <v>-0.12592361959138723</v>
      </c>
      <c r="AP119" s="19">
        <f t="shared" si="68"/>
        <v>-8.824461779886493E-2</v>
      </c>
      <c r="AQ119" s="19">
        <f t="shared" si="59"/>
        <v>-0.82882519565056856</v>
      </c>
      <c r="AR119" s="19">
        <f t="shared" si="60"/>
        <v>6.6343870337103432</v>
      </c>
      <c r="AS119" s="19">
        <f t="shared" si="61"/>
        <v>0.4804057356097407</v>
      </c>
      <c r="AT119" s="19">
        <f t="shared" si="62"/>
        <v>0.13614586773266354</v>
      </c>
      <c r="AU119" s="19">
        <f t="shared" si="69"/>
        <v>7.705030691735304E-2</v>
      </c>
      <c r="AV119" s="19">
        <f t="shared" si="70"/>
        <v>2.048534710928282E-2</v>
      </c>
      <c r="AW119" s="19">
        <f t="shared" si="63"/>
        <v>0.37481617357268493</v>
      </c>
    </row>
    <row r="120" spans="1:49">
      <c r="A120" s="16">
        <v>1987</v>
      </c>
      <c r="B120" s="19">
        <v>0.60975609799999997</v>
      </c>
      <c r="C120" s="15">
        <v>56804.004000000001</v>
      </c>
      <c r="D120" s="15">
        <v>492635</v>
      </c>
      <c r="E120" s="62">
        <v>2.0223045970000002</v>
      </c>
      <c r="F120" s="61"/>
      <c r="G120" s="15">
        <v>304401</v>
      </c>
      <c r="H120" s="15">
        <v>104632</v>
      </c>
      <c r="I120" s="15">
        <v>85987</v>
      </c>
      <c r="J120" s="15">
        <v>8588</v>
      </c>
      <c r="K120" s="15">
        <v>160218</v>
      </c>
      <c r="L120" s="61">
        <v>153646</v>
      </c>
      <c r="M120" s="15">
        <v>109347</v>
      </c>
      <c r="N120" s="15">
        <v>112830</v>
      </c>
      <c r="O120" s="15">
        <v>48.09263666768846</v>
      </c>
      <c r="P120" s="19">
        <v>50.417346474953575</v>
      </c>
      <c r="Q120" s="15">
        <v>51.980724328083859</v>
      </c>
      <c r="R120" s="15">
        <v>39.270463689880849</v>
      </c>
      <c r="S120" s="15">
        <v>57.67601372534358</v>
      </c>
      <c r="T120" s="15">
        <v>64.525037222874616</v>
      </c>
      <c r="U120" s="19">
        <v>25239</v>
      </c>
      <c r="V120" s="19">
        <v>1747.5471379244545</v>
      </c>
      <c r="W120" s="19">
        <v>230177</v>
      </c>
      <c r="X120" s="19">
        <v>68424.540740858341</v>
      </c>
      <c r="Y120" s="15">
        <v>9.5955479452054799</v>
      </c>
      <c r="Z120" s="17">
        <v>20.712499999999999</v>
      </c>
      <c r="AA120" s="17">
        <v>33.995554518050888</v>
      </c>
      <c r="AB120" s="63">
        <f t="shared" si="44"/>
        <v>2.0223045970000002E-2</v>
      </c>
      <c r="AC120" s="79">
        <f t="shared" si="55"/>
        <v>0.61790372182244457</v>
      </c>
      <c r="AD120" s="62" t="str">
        <f t="shared" si="45"/>
        <v/>
      </c>
      <c r="AE120" s="19">
        <f t="shared" si="56"/>
        <v>0.21239254214580774</v>
      </c>
      <c r="AF120" s="19">
        <f t="shared" si="57"/>
        <v>0.17454504856536787</v>
      </c>
      <c r="AG120" s="19">
        <f t="shared" si="71"/>
        <v>1.7432784921899581E-2</v>
      </c>
      <c r="AH120" s="19">
        <f t="shared" si="58"/>
        <v>0.31188608198767853</v>
      </c>
      <c r="AI120" s="19">
        <f t="shared" si="72"/>
        <v>0.2219635226892121</v>
      </c>
      <c r="AJ120" s="19">
        <f t="shared" si="73"/>
        <v>0.22903366589868768</v>
      </c>
      <c r="AK120" s="19">
        <f t="shared" si="74"/>
        <v>-7.0701432094755767E-3</v>
      </c>
      <c r="AL120" s="19">
        <f t="shared" si="64"/>
        <v>-7.5993389814899099E-3</v>
      </c>
      <c r="AM120" s="19">
        <f t="shared" si="65"/>
        <v>6.3485116158087192E-4</v>
      </c>
      <c r="AN120" s="19">
        <f t="shared" si="66"/>
        <v>1.8459694341759088E-2</v>
      </c>
      <c r="AO120" s="19">
        <f t="shared" si="67"/>
        <v>-2.9477323989665016E-2</v>
      </c>
      <c r="AP120" s="19">
        <f t="shared" si="68"/>
        <v>-2.6200581979733309E-2</v>
      </c>
      <c r="AQ120" s="19">
        <f t="shared" si="59"/>
        <v>-0.81121639896355424</v>
      </c>
      <c r="AR120" s="19">
        <f t="shared" si="60"/>
        <v>6.6547520492724255</v>
      </c>
      <c r="AS120" s="19">
        <f t="shared" si="61"/>
        <v>0.4672363920549697</v>
      </c>
      <c r="AT120" s="19">
        <f t="shared" si="62"/>
        <v>0.1388950049039519</v>
      </c>
      <c r="AU120" s="19">
        <f t="shared" si="69"/>
        <v>5.5732165028418983E-2</v>
      </c>
      <c r="AV120" s="19">
        <f t="shared" si="70"/>
        <v>2.1585531246654056E-2</v>
      </c>
      <c r="AW120" s="19">
        <f t="shared" si="63"/>
        <v>0.33995554518050886</v>
      </c>
    </row>
    <row r="121" spans="1:49">
      <c r="A121" s="16">
        <v>1988</v>
      </c>
      <c r="B121" s="19">
        <v>0.56179775300000001</v>
      </c>
      <c r="C121" s="15">
        <v>56916.408000000003</v>
      </c>
      <c r="D121" s="15">
        <v>551709</v>
      </c>
      <c r="E121" s="62">
        <v>1.961222024</v>
      </c>
      <c r="F121" s="61"/>
      <c r="G121" s="15">
        <v>343102</v>
      </c>
      <c r="H121" s="15">
        <v>126592</v>
      </c>
      <c r="I121" s="15">
        <v>92733</v>
      </c>
      <c r="J121" s="15">
        <v>8863</v>
      </c>
      <c r="K121" s="15">
        <v>166722</v>
      </c>
      <c r="L121" s="61">
        <v>169466</v>
      </c>
      <c r="M121" s="15">
        <v>111115</v>
      </c>
      <c r="N121" s="15">
        <v>126209</v>
      </c>
      <c r="O121" s="15">
        <v>50.913089258408554</v>
      </c>
      <c r="P121" s="19">
        <v>52.888915907826842</v>
      </c>
      <c r="Q121" s="15">
        <v>54.461992505625076</v>
      </c>
      <c r="R121" s="15">
        <v>42.272223767043045</v>
      </c>
      <c r="S121" s="15">
        <v>57.540461027402593</v>
      </c>
      <c r="T121" s="15">
        <v>63.967177887579481</v>
      </c>
      <c r="U121" s="19">
        <v>26070</v>
      </c>
      <c r="V121" s="19">
        <v>1754.7146877059481</v>
      </c>
      <c r="W121" s="19">
        <v>256554</v>
      </c>
      <c r="X121" s="19">
        <v>76797.484597461487</v>
      </c>
      <c r="Y121" s="15">
        <v>9.9515027322404368</v>
      </c>
      <c r="Z121" s="17">
        <v>20.65</v>
      </c>
      <c r="AA121" s="17">
        <v>28.48140958367545</v>
      </c>
      <c r="AB121" s="63">
        <f t="shared" si="44"/>
        <v>1.9612220239999999E-2</v>
      </c>
      <c r="AC121" s="79">
        <f t="shared" si="55"/>
        <v>0.62188943809145758</v>
      </c>
      <c r="AD121" s="62" t="str">
        <f t="shared" si="45"/>
        <v/>
      </c>
      <c r="AE121" s="19">
        <f t="shared" si="56"/>
        <v>0.22945429565223696</v>
      </c>
      <c r="AF121" s="19">
        <f t="shared" si="57"/>
        <v>0.16808317428209438</v>
      </c>
      <c r="AG121" s="19">
        <f t="shared" si="71"/>
        <v>1.6064628273238245E-2</v>
      </c>
      <c r="AH121" s="19">
        <f t="shared" si="58"/>
        <v>0.30716555285485647</v>
      </c>
      <c r="AI121" s="19">
        <f t="shared" si="72"/>
        <v>0.20140146345265347</v>
      </c>
      <c r="AJ121" s="19">
        <f t="shared" si="73"/>
        <v>0.22876008910494483</v>
      </c>
      <c r="AK121" s="19">
        <f t="shared" si="74"/>
        <v>-2.7358625652291357E-2</v>
      </c>
      <c r="AL121" s="19">
        <f t="shared" si="64"/>
        <v>-9.1324694852282472E-3</v>
      </c>
      <c r="AM121" s="19">
        <f t="shared" si="65"/>
        <v>-1.0360855986782418E-2</v>
      </c>
      <c r="AN121" s="19">
        <f t="shared" si="66"/>
        <v>1.6666580282542164E-2</v>
      </c>
      <c r="AO121" s="19">
        <f t="shared" si="67"/>
        <v>-5.9343975322092637E-2</v>
      </c>
      <c r="AP121" s="19">
        <f t="shared" si="68"/>
        <v>-6.5674181466784415E-2</v>
      </c>
      <c r="AQ121" s="19">
        <f t="shared" si="59"/>
        <v>-0.78079843717112274</v>
      </c>
      <c r="AR121" s="19">
        <f t="shared" si="60"/>
        <v>6.6892631144050068</v>
      </c>
      <c r="AS121" s="19">
        <f t="shared" si="61"/>
        <v>0.46501688390075202</v>
      </c>
      <c r="AT121" s="19">
        <f t="shared" si="62"/>
        <v>0.13919926011259828</v>
      </c>
      <c r="AU121" s="19">
        <f t="shared" si="69"/>
        <v>3.896451416215186E-2</v>
      </c>
      <c r="AV121" s="19">
        <f t="shared" si="70"/>
        <v>2.075063490973986E-2</v>
      </c>
      <c r="AW121" s="19">
        <f t="shared" si="63"/>
        <v>0.28481409583675449</v>
      </c>
    </row>
    <row r="122" spans="1:49">
      <c r="A122" s="16">
        <v>1989</v>
      </c>
      <c r="B122" s="19">
        <v>0.60975609799999997</v>
      </c>
      <c r="C122" s="15">
        <v>57076.416000000005</v>
      </c>
      <c r="D122" s="15">
        <v>609474</v>
      </c>
      <c r="E122" s="62">
        <v>1.9538862539999999</v>
      </c>
      <c r="F122" s="61"/>
      <c r="G122" s="15">
        <v>375870</v>
      </c>
      <c r="H122" s="15">
        <v>148885</v>
      </c>
      <c r="I122" s="15">
        <v>100367</v>
      </c>
      <c r="J122" s="15">
        <v>10791</v>
      </c>
      <c r="K122" s="15">
        <v>180201</v>
      </c>
      <c r="L122" s="61">
        <v>185519</v>
      </c>
      <c r="M122" s="15">
        <v>126083</v>
      </c>
      <c r="N122" s="15">
        <v>144406</v>
      </c>
      <c r="O122" s="15">
        <v>54.827647627152494</v>
      </c>
      <c r="P122" s="19">
        <v>55.784272466106714</v>
      </c>
      <c r="Q122" s="15">
        <v>61.08929619189469</v>
      </c>
      <c r="R122" s="15">
        <v>45.347833748254843</v>
      </c>
      <c r="S122" s="15">
        <v>62.155604459801793</v>
      </c>
      <c r="T122" s="15">
        <v>68.095679880507916</v>
      </c>
      <c r="U122" s="19">
        <v>26749</v>
      </c>
      <c r="V122" s="19">
        <v>1758.5562269534691</v>
      </c>
      <c r="W122" s="19">
        <v>285892</v>
      </c>
      <c r="X122" s="19">
        <v>85903.797302958483</v>
      </c>
      <c r="Y122" s="15">
        <v>13.675343013698631</v>
      </c>
      <c r="Z122" s="17">
        <v>24.425000000000001</v>
      </c>
      <c r="AA122" s="17">
        <v>25.000943436471449</v>
      </c>
      <c r="AB122" s="63">
        <f t="shared" si="44"/>
        <v>1.953886254E-2</v>
      </c>
      <c r="AC122" s="79">
        <f t="shared" si="55"/>
        <v>0.61671211569320428</v>
      </c>
      <c r="AD122" s="62" t="str">
        <f t="shared" si="45"/>
        <v/>
      </c>
      <c r="AE122" s="19">
        <f t="shared" si="56"/>
        <v>0.24428441574209891</v>
      </c>
      <c r="AF122" s="19">
        <f t="shared" si="57"/>
        <v>0.16467806666075993</v>
      </c>
      <c r="AG122" s="19">
        <f t="shared" si="71"/>
        <v>1.7705431240709203E-2</v>
      </c>
      <c r="AH122" s="19">
        <f t="shared" si="58"/>
        <v>0.30439198390743494</v>
      </c>
      <c r="AI122" s="19">
        <f t="shared" si="72"/>
        <v>0.20687182718212754</v>
      </c>
      <c r="AJ122" s="19">
        <f t="shared" si="73"/>
        <v>0.23693545581928024</v>
      </c>
      <c r="AK122" s="19">
        <f t="shared" si="74"/>
        <v>-3.0063628637152701E-2</v>
      </c>
      <c r="AL122" s="19">
        <f t="shared" si="64"/>
        <v>-2.077635216449045E-2</v>
      </c>
      <c r="AM122" s="19">
        <f t="shared" si="65"/>
        <v>4.0759053970770225E-2</v>
      </c>
      <c r="AN122" s="19">
        <f t="shared" si="66"/>
        <v>-3.8423524336567024E-3</v>
      </c>
      <c r="AO122" s="19">
        <f t="shared" si="67"/>
        <v>3.0780812304445257E-3</v>
      </c>
      <c r="AP122" s="19">
        <f t="shared" si="68"/>
        <v>-1.1530871657256235E-2</v>
      </c>
      <c r="AQ122" s="19">
        <f t="shared" si="59"/>
        <v>-0.75789391210366786</v>
      </c>
      <c r="AR122" s="19">
        <f t="shared" si="60"/>
        <v>6.7143545136827472</v>
      </c>
      <c r="AS122" s="19">
        <f t="shared" si="61"/>
        <v>0.46907989512267956</v>
      </c>
      <c r="AT122" s="19">
        <f t="shared" si="62"/>
        <v>0.14094743549841091</v>
      </c>
      <c r="AU122" s="19">
        <f t="shared" si="69"/>
        <v>2.544048870281887E-2</v>
      </c>
      <c r="AV122" s="19">
        <f t="shared" si="70"/>
        <v>1.7860612326530606E-2</v>
      </c>
      <c r="AW122" s="19">
        <f t="shared" si="63"/>
        <v>0.25000943436471451</v>
      </c>
    </row>
    <row r="123" spans="1:49">
      <c r="A123" s="16">
        <v>1990</v>
      </c>
      <c r="B123" s="19">
        <v>0.55865921799999996</v>
      </c>
      <c r="C123" s="15">
        <v>57237.498</v>
      </c>
      <c r="D123" s="15">
        <v>662850</v>
      </c>
      <c r="E123" s="62">
        <v>1.949999381</v>
      </c>
      <c r="F123" s="61"/>
      <c r="G123" s="15">
        <v>408187</v>
      </c>
      <c r="H123" s="15">
        <v>156633</v>
      </c>
      <c r="I123" s="15">
        <v>111075</v>
      </c>
      <c r="J123" s="15">
        <v>12326</v>
      </c>
      <c r="K123" s="15">
        <v>215236</v>
      </c>
      <c r="L123" s="61">
        <v>206247</v>
      </c>
      <c r="M123" s="15">
        <v>139130</v>
      </c>
      <c r="N123" s="15">
        <v>150247</v>
      </c>
      <c r="O123" s="15">
        <v>59.204867509179728</v>
      </c>
      <c r="P123" s="19">
        <v>59.912718684901833</v>
      </c>
      <c r="Q123" s="15">
        <v>65.956568791345759</v>
      </c>
      <c r="R123" s="15">
        <v>49.006631282180244</v>
      </c>
      <c r="S123" s="15">
        <v>64.451798989553737</v>
      </c>
      <c r="T123" s="15">
        <v>70.425610472410682</v>
      </c>
      <c r="U123" s="19">
        <v>26871</v>
      </c>
      <c r="V123" s="19">
        <v>1745.9270892265349</v>
      </c>
      <c r="W123" s="19">
        <v>315624</v>
      </c>
      <c r="X123" s="19">
        <v>93867.022552652517</v>
      </c>
      <c r="Y123" s="15">
        <v>14.642123287671232</v>
      </c>
      <c r="Z123" s="17">
        <v>26.55</v>
      </c>
      <c r="AA123" s="17">
        <v>22.820660782982575</v>
      </c>
      <c r="AB123" s="63">
        <f t="shared" si="44"/>
        <v>1.9499993810000001E-2</v>
      </c>
      <c r="AC123" s="79">
        <f t="shared" si="55"/>
        <v>0.61580598928867769</v>
      </c>
      <c r="AD123" s="62" t="str">
        <f t="shared" si="45"/>
        <v/>
      </c>
      <c r="AE123" s="19">
        <f t="shared" si="56"/>
        <v>0.23630233084408236</v>
      </c>
      <c r="AF123" s="19">
        <f t="shared" si="57"/>
        <v>0.16757184883457796</v>
      </c>
      <c r="AG123" s="19">
        <f t="shared" si="71"/>
        <v>1.8595459002790977E-2</v>
      </c>
      <c r="AH123" s="19">
        <f t="shared" si="58"/>
        <v>0.3111518443086671</v>
      </c>
      <c r="AI123" s="19">
        <f t="shared" si="72"/>
        <v>0.20989665836916346</v>
      </c>
      <c r="AJ123" s="19">
        <f t="shared" si="73"/>
        <v>0.22666817530361319</v>
      </c>
      <c r="AK123" s="19">
        <f t="shared" si="74"/>
        <v>-1.6771516934449726E-2</v>
      </c>
      <c r="AL123" s="19">
        <f t="shared" si="64"/>
        <v>-5.4123341399365367E-3</v>
      </c>
      <c r="AM123" s="19">
        <f t="shared" si="65"/>
        <v>-1.493634320204587E-4</v>
      </c>
      <c r="AN123" s="19">
        <f t="shared" si="66"/>
        <v>7.8403874863340248E-4</v>
      </c>
      <c r="AO123" s="19">
        <f t="shared" si="67"/>
        <v>-4.0532522768914371E-2</v>
      </c>
      <c r="AP123" s="19">
        <f t="shared" si="68"/>
        <v>-4.3165965613463891E-2</v>
      </c>
      <c r="AQ123" s="19">
        <f t="shared" si="59"/>
        <v>-0.75616160487991824</v>
      </c>
      <c r="AR123" s="19">
        <f t="shared" si="60"/>
        <v>6.7088793719000197</v>
      </c>
      <c r="AS123" s="19">
        <f t="shared" si="61"/>
        <v>0.47616202760805615</v>
      </c>
      <c r="AT123" s="19">
        <f t="shared" si="62"/>
        <v>0.14161125828264692</v>
      </c>
      <c r="AU123" s="19">
        <f t="shared" si="69"/>
        <v>5.9944255659014248E-2</v>
      </c>
      <c r="AV123" s="19">
        <f t="shared" si="70"/>
        <v>1.8132616068296106E-2</v>
      </c>
      <c r="AW123" s="19">
        <f t="shared" si="63"/>
        <v>0.22820660782982574</v>
      </c>
    </row>
    <row r="124" spans="1:49">
      <c r="A124" s="16">
        <v>1991</v>
      </c>
      <c r="B124" s="19">
        <v>0.56497175099999997</v>
      </c>
      <c r="C124" s="15">
        <v>57438.663000000008</v>
      </c>
      <c r="D124" s="15">
        <v>698038</v>
      </c>
      <c r="E124" s="62">
        <v>1.8700006039999999</v>
      </c>
      <c r="F124" s="61"/>
      <c r="G124" s="15">
        <v>435177</v>
      </c>
      <c r="H124" s="15">
        <v>148178</v>
      </c>
      <c r="I124" s="15">
        <v>122257</v>
      </c>
      <c r="J124" s="15">
        <v>13469</v>
      </c>
      <c r="K124" s="15">
        <v>237694</v>
      </c>
      <c r="L124" s="61">
        <v>220509</v>
      </c>
      <c r="M124" s="15">
        <v>141828</v>
      </c>
      <c r="N124" s="15">
        <v>144378</v>
      </c>
      <c r="O124" s="15">
        <v>63.053369332619127</v>
      </c>
      <c r="P124" s="19">
        <v>64.215434099614811</v>
      </c>
      <c r="Q124" s="15">
        <v>67.78344502641751</v>
      </c>
      <c r="R124" s="15">
        <v>52.378871423124217</v>
      </c>
      <c r="S124" s="15">
        <v>65.455684992329267</v>
      </c>
      <c r="T124" s="15">
        <v>70.75089448055337</v>
      </c>
      <c r="U124" s="19">
        <v>26162</v>
      </c>
      <c r="V124" s="19">
        <v>1720.5008246869534</v>
      </c>
      <c r="W124" s="19">
        <v>336090</v>
      </c>
      <c r="X124" s="19">
        <v>98117.638134497392</v>
      </c>
      <c r="Y124" s="15">
        <v>11.555821917808219</v>
      </c>
      <c r="Z124" s="17">
        <v>25.716666666666665</v>
      </c>
      <c r="AA124" s="17">
        <v>23.21854254352915</v>
      </c>
      <c r="AB124" s="63">
        <f t="shared" si="44"/>
        <v>1.8700006039999998E-2</v>
      </c>
      <c r="AC124" s="79">
        <f t="shared" si="55"/>
        <v>0.62342881046590581</v>
      </c>
      <c r="AD124" s="62" t="str">
        <f t="shared" si="45"/>
        <v/>
      </c>
      <c r="AE124" s="19">
        <f t="shared" si="56"/>
        <v>0.21227784160747695</v>
      </c>
      <c r="AF124" s="19">
        <f t="shared" si="57"/>
        <v>0.17514376008182936</v>
      </c>
      <c r="AG124" s="19">
        <f t="shared" si="71"/>
        <v>1.9295511132631747E-2</v>
      </c>
      <c r="AH124" s="19">
        <f t="shared" si="58"/>
        <v>0.31589827487901806</v>
      </c>
      <c r="AI124" s="19">
        <f t="shared" si="72"/>
        <v>0.20318091565215649</v>
      </c>
      <c r="AJ124" s="19">
        <f t="shared" si="73"/>
        <v>0.20683401190193085</v>
      </c>
      <c r="AK124" s="19">
        <f t="shared" si="74"/>
        <v>-3.6530962497743624E-3</v>
      </c>
      <c r="AL124" s="19">
        <f t="shared" si="64"/>
        <v>6.3770336959809845E-3</v>
      </c>
      <c r="AM124" s="19">
        <f t="shared" si="65"/>
        <v>-3.5656225414476321E-2</v>
      </c>
      <c r="AN124" s="19">
        <f t="shared" si="66"/>
        <v>3.5699315612378402E-3</v>
      </c>
      <c r="AO124" s="19">
        <f t="shared" si="67"/>
        <v>-4.7522033371774533E-2</v>
      </c>
      <c r="AP124" s="19">
        <f t="shared" si="68"/>
        <v>-5.8369542944097137E-2</v>
      </c>
      <c r="AQ124" s="19">
        <f t="shared" si="59"/>
        <v>-0.78640967174063703</v>
      </c>
      <c r="AR124" s="19">
        <f t="shared" si="60"/>
        <v>6.6639610328266023</v>
      </c>
      <c r="AS124" s="19">
        <f t="shared" si="61"/>
        <v>0.48147808572026163</v>
      </c>
      <c r="AT124" s="19">
        <f t="shared" si="62"/>
        <v>0.14056202976700036</v>
      </c>
      <c r="AU124" s="19">
        <f t="shared" si="69"/>
        <v>8.3443492784215062E-2</v>
      </c>
      <c r="AV124" s="19">
        <f t="shared" si="70"/>
        <v>2.22542947179168E-2</v>
      </c>
      <c r="AW124" s="19">
        <f t="shared" si="63"/>
        <v>0.2321854254352915</v>
      </c>
    </row>
    <row r="125" spans="1:49">
      <c r="A125" s="16">
        <v>1992</v>
      </c>
      <c r="B125" s="19">
        <v>0.56497175099999997</v>
      </c>
      <c r="C125" s="15">
        <v>57584.567000000003</v>
      </c>
      <c r="D125" s="15">
        <v>721445</v>
      </c>
      <c r="E125" s="62">
        <v>1.839999926</v>
      </c>
      <c r="F125" s="61"/>
      <c r="G125" s="15">
        <v>456087</v>
      </c>
      <c r="H125" s="15">
        <v>141849</v>
      </c>
      <c r="I125" s="15">
        <v>130277</v>
      </c>
      <c r="J125" s="15">
        <v>13029</v>
      </c>
      <c r="K125" s="15">
        <v>267193</v>
      </c>
      <c r="L125" s="61">
        <v>223046</v>
      </c>
      <c r="M125" s="15">
        <v>149266</v>
      </c>
      <c r="N125" s="15">
        <v>154113</v>
      </c>
      <c r="O125" s="15">
        <v>64.934030456066964</v>
      </c>
      <c r="P125" s="19">
        <v>66.701882003515621</v>
      </c>
      <c r="Q125" s="15">
        <v>65.955725425100084</v>
      </c>
      <c r="R125" s="15">
        <v>55.286219291209939</v>
      </c>
      <c r="S125" s="15">
        <v>67.178939630658036</v>
      </c>
      <c r="T125" s="15">
        <v>70.718077537093478</v>
      </c>
      <c r="U125" s="19">
        <v>25540</v>
      </c>
      <c r="V125" s="19">
        <v>1714.3168572803913</v>
      </c>
      <c r="W125" s="19">
        <v>347574</v>
      </c>
      <c r="X125" s="19">
        <v>95843.283081291011</v>
      </c>
      <c r="Y125" s="15">
        <v>9.4255464480874309</v>
      </c>
      <c r="Z125" s="17">
        <v>23.55</v>
      </c>
      <c r="AA125" s="17">
        <v>26.73114374623152</v>
      </c>
      <c r="AB125" s="63">
        <f t="shared" si="44"/>
        <v>1.8399999260000001E-2</v>
      </c>
      <c r="AC125" s="79">
        <f t="shared" si="55"/>
        <v>0.6321854056788806</v>
      </c>
      <c r="AD125" s="62" t="str">
        <f t="shared" si="45"/>
        <v/>
      </c>
      <c r="AE125" s="19">
        <f t="shared" si="56"/>
        <v>0.19661789880032435</v>
      </c>
      <c r="AF125" s="19">
        <f t="shared" si="57"/>
        <v>0.18057786802874787</v>
      </c>
      <c r="AG125" s="19">
        <f t="shared" si="71"/>
        <v>1.8059588742038547E-2</v>
      </c>
      <c r="AH125" s="19">
        <f t="shared" si="58"/>
        <v>0.30916563286182591</v>
      </c>
      <c r="AI125" s="19">
        <f t="shared" si="72"/>
        <v>0.2068986547831089</v>
      </c>
      <c r="AJ125" s="19">
        <f t="shared" si="73"/>
        <v>0.21361711564984165</v>
      </c>
      <c r="AK125" s="19">
        <f t="shared" si="74"/>
        <v>-6.7184608667327506E-3</v>
      </c>
      <c r="AL125" s="19">
        <f t="shared" si="64"/>
        <v>8.5992417115480866E-3</v>
      </c>
      <c r="AM125" s="19">
        <f t="shared" si="65"/>
        <v>-5.6724639868263448E-2</v>
      </c>
      <c r="AN125" s="19">
        <f t="shared" si="66"/>
        <v>2.4630047084134507E-2</v>
      </c>
      <c r="AO125" s="19">
        <f t="shared" si="67"/>
        <v>-3.4038870267199309E-3</v>
      </c>
      <c r="AP125" s="19">
        <f t="shared" si="68"/>
        <v>-2.985428388342367E-2</v>
      </c>
      <c r="AQ125" s="19">
        <f t="shared" si="59"/>
        <v>-0.81300874716894023</v>
      </c>
      <c r="AR125" s="19">
        <f t="shared" si="60"/>
        <v>6.6337611991277656</v>
      </c>
      <c r="AS125" s="19">
        <f t="shared" si="61"/>
        <v>0.48177477146560027</v>
      </c>
      <c r="AT125" s="19">
        <f t="shared" si="62"/>
        <v>0.13284905028282268</v>
      </c>
      <c r="AU125" s="19">
        <f t="shared" si="69"/>
        <v>8.6167880760303725E-2</v>
      </c>
      <c r="AV125" s="19">
        <f t="shared" si="70"/>
        <v>2.4985288789042687E-2</v>
      </c>
      <c r="AW125" s="19">
        <f t="shared" si="63"/>
        <v>0.26731143746231523</v>
      </c>
    </row>
    <row r="126" spans="1:49">
      <c r="A126" s="16">
        <v>1993</v>
      </c>
      <c r="B126" s="19">
        <v>0.66666666699999999</v>
      </c>
      <c r="C126" s="15">
        <v>57713.936999999998</v>
      </c>
      <c r="D126" s="15">
        <v>758445</v>
      </c>
      <c r="E126" s="62">
        <v>1.8600009310000001</v>
      </c>
      <c r="F126" s="61"/>
      <c r="G126" s="15">
        <v>484944</v>
      </c>
      <c r="H126" s="15">
        <v>143399</v>
      </c>
      <c r="I126" s="15">
        <v>132460</v>
      </c>
      <c r="J126" s="15">
        <v>12978</v>
      </c>
      <c r="K126" s="15">
        <v>277404</v>
      </c>
      <c r="L126" s="61">
        <v>225520</v>
      </c>
      <c r="M126" s="15">
        <v>170236</v>
      </c>
      <c r="N126" s="15">
        <v>172894</v>
      </c>
      <c r="O126" s="15">
        <v>66.594696447527738</v>
      </c>
      <c r="P126" s="19">
        <v>68.827496424726036</v>
      </c>
      <c r="Q126" s="15">
        <v>66.172751772002357</v>
      </c>
      <c r="R126" s="15">
        <v>56.550287319518091</v>
      </c>
      <c r="S126" s="15">
        <v>73.285254779088945</v>
      </c>
      <c r="T126" s="15">
        <v>76.737353108888428</v>
      </c>
      <c r="U126" s="19">
        <v>25303</v>
      </c>
      <c r="V126" s="19">
        <v>1710.3170170497358</v>
      </c>
      <c r="W126" s="19">
        <v>357764</v>
      </c>
      <c r="X126" s="19">
        <v>99863.906004506309</v>
      </c>
      <c r="Y126" s="15">
        <v>5.890068493150685</v>
      </c>
      <c r="Z126" s="17">
        <v>19.716666666666665</v>
      </c>
      <c r="AA126" s="17">
        <v>30.971263572177286</v>
      </c>
      <c r="AB126" s="63">
        <f t="shared" si="44"/>
        <v>1.8600009310000002E-2</v>
      </c>
      <c r="AC126" s="79">
        <f t="shared" si="55"/>
        <v>0.63939244111306681</v>
      </c>
      <c r="AD126" s="62" t="str">
        <f t="shared" si="45"/>
        <v/>
      </c>
      <c r="AE126" s="19">
        <f t="shared" si="56"/>
        <v>0.18906974137874202</v>
      </c>
      <c r="AF126" s="19">
        <f t="shared" si="57"/>
        <v>0.17464681024991924</v>
      </c>
      <c r="AG126" s="19">
        <f t="shared" si="71"/>
        <v>1.711132646401519E-2</v>
      </c>
      <c r="AH126" s="19">
        <f t="shared" si="58"/>
        <v>0.29734522608758712</v>
      </c>
      <c r="AI126" s="19">
        <f t="shared" si="72"/>
        <v>0.22445398150162504</v>
      </c>
      <c r="AJ126" s="19">
        <f t="shared" si="73"/>
        <v>0.22795852039370026</v>
      </c>
      <c r="AK126" s="19">
        <f t="shared" si="74"/>
        <v>-3.5045388920752207E-3</v>
      </c>
      <c r="AL126" s="19">
        <f t="shared" si="64"/>
        <v>6.1170509690489129E-3</v>
      </c>
      <c r="AM126" s="19">
        <f t="shared" si="65"/>
        <v>-2.1968019467367355E-2</v>
      </c>
      <c r="AN126" s="19">
        <f t="shared" si="66"/>
        <v>-2.6464980413239613E-3</v>
      </c>
      <c r="AO126" s="19">
        <f t="shared" si="67"/>
        <v>6.1746522972229406E-2</v>
      </c>
      <c r="AP126" s="19">
        <f t="shared" si="68"/>
        <v>5.6434255740475482E-2</v>
      </c>
      <c r="AQ126" s="19">
        <f t="shared" si="59"/>
        <v>-0.8245757210295076</v>
      </c>
      <c r="AR126" s="19">
        <f t="shared" si="60"/>
        <v>6.6198583013721439</v>
      </c>
      <c r="AS126" s="19">
        <f t="shared" si="61"/>
        <v>0.47170724310925644</v>
      </c>
      <c r="AT126" s="19">
        <f t="shared" si="62"/>
        <v>0.13166927859568764</v>
      </c>
      <c r="AU126" s="19">
        <f t="shared" si="69"/>
        <v>6.9002361484489627E-2</v>
      </c>
      <c r="AV126" s="19">
        <f t="shared" si="70"/>
        <v>3.3474426807760138E-2</v>
      </c>
      <c r="AW126" s="19">
        <f t="shared" si="63"/>
        <v>0.30971263572177288</v>
      </c>
    </row>
    <row r="127" spans="1:49">
      <c r="A127" s="16">
        <v>1994</v>
      </c>
      <c r="B127" s="19">
        <v>0.65359477099999996</v>
      </c>
      <c r="C127" s="15">
        <v>57862.137999999999</v>
      </c>
      <c r="D127" s="15">
        <v>797088</v>
      </c>
      <c r="E127" s="62">
        <v>1.839999041</v>
      </c>
      <c r="F127" s="61"/>
      <c r="G127" s="15">
        <v>508572</v>
      </c>
      <c r="H127" s="15">
        <v>147832</v>
      </c>
      <c r="I127" s="15">
        <v>137048</v>
      </c>
      <c r="J127" s="15">
        <v>13364</v>
      </c>
      <c r="K127" s="15">
        <v>287557</v>
      </c>
      <c r="L127" s="61">
        <v>242023</v>
      </c>
      <c r="M127" s="15">
        <v>188232</v>
      </c>
      <c r="N127" s="15">
        <v>188417</v>
      </c>
      <c r="O127" s="15">
        <v>67.370328548342385</v>
      </c>
      <c r="P127" s="19">
        <v>69.863943434702122</v>
      </c>
      <c r="Q127" s="15">
        <v>67.147224076925525</v>
      </c>
      <c r="R127" s="15">
        <v>57.852523512824405</v>
      </c>
      <c r="S127" s="15">
        <v>74.096638556776767</v>
      </c>
      <c r="T127" s="15">
        <v>78.945187347928965</v>
      </c>
      <c r="U127" s="19">
        <v>25504</v>
      </c>
      <c r="V127" s="19">
        <v>1720.5684187333743</v>
      </c>
      <c r="W127" s="19">
        <v>369856</v>
      </c>
      <c r="X127" s="19">
        <v>106185.15349838909</v>
      </c>
      <c r="Y127" s="15">
        <v>5.3359589041095887</v>
      </c>
      <c r="Z127" s="17">
        <v>17.633333333333333</v>
      </c>
      <c r="AA127" s="17">
        <v>34.927134770564855</v>
      </c>
      <c r="AB127" s="63">
        <f t="shared" si="44"/>
        <v>1.8399990410000001E-2</v>
      </c>
      <c r="AC127" s="79">
        <f t="shared" si="55"/>
        <v>0.63803745634108155</v>
      </c>
      <c r="AD127" s="62" t="str">
        <f t="shared" si="45"/>
        <v/>
      </c>
      <c r="AE127" s="19">
        <f t="shared" si="56"/>
        <v>0.18546509293829538</v>
      </c>
      <c r="AF127" s="19">
        <f t="shared" si="57"/>
        <v>0.17193584648119153</v>
      </c>
      <c r="AG127" s="19">
        <f t="shared" si="71"/>
        <v>1.6766028343169134E-2</v>
      </c>
      <c r="AH127" s="19">
        <f t="shared" si="58"/>
        <v>0.30363397767875067</v>
      </c>
      <c r="AI127" s="19">
        <f t="shared" si="72"/>
        <v>0.23614958448753462</v>
      </c>
      <c r="AJ127" s="19">
        <f t="shared" si="73"/>
        <v>0.23638167931269821</v>
      </c>
      <c r="AK127" s="19">
        <f t="shared" si="74"/>
        <v>-2.3209482516359237E-4</v>
      </c>
      <c r="AL127" s="19">
        <f t="shared" si="64"/>
        <v>3.3666127483121594E-3</v>
      </c>
      <c r="AM127" s="19">
        <f t="shared" si="65"/>
        <v>3.0390591390412622E-3</v>
      </c>
      <c r="AN127" s="19">
        <f t="shared" si="66"/>
        <v>1.1187040710213095E-2</v>
      </c>
      <c r="AO127" s="19">
        <f t="shared" si="67"/>
        <v>-5.6900863842276655E-4</v>
      </c>
      <c r="AP127" s="19">
        <f t="shared" si="68"/>
        <v>1.6785437786313875E-2</v>
      </c>
      <c r="AQ127" s="19">
        <f t="shared" si="59"/>
        <v>-0.8192279475191695</v>
      </c>
      <c r="AR127" s="19">
        <f t="shared" si="60"/>
        <v>6.631182043700937</v>
      </c>
      <c r="AS127" s="19">
        <f t="shared" si="61"/>
        <v>0.46400899273355012</v>
      </c>
      <c r="AT127" s="19">
        <f t="shared" si="62"/>
        <v>0.13321634938474683</v>
      </c>
      <c r="AU127" s="19">
        <f t="shared" si="69"/>
        <v>4.7320934651142087E-2</v>
      </c>
      <c r="AV127" s="19">
        <f t="shared" si="70"/>
        <v>3.3046231521297306E-2</v>
      </c>
      <c r="AW127" s="19">
        <f t="shared" si="63"/>
        <v>0.34927134770564855</v>
      </c>
    </row>
    <row r="128" spans="1:49">
      <c r="A128" s="16">
        <v>1995</v>
      </c>
      <c r="B128" s="19">
        <v>0.63291139200000002</v>
      </c>
      <c r="C128" s="15">
        <v>58024.768000000004</v>
      </c>
      <c r="D128" s="15">
        <v>836646</v>
      </c>
      <c r="E128" s="62">
        <v>1.6599996239999999</v>
      </c>
      <c r="F128" s="61"/>
      <c r="G128" s="15">
        <v>534663</v>
      </c>
      <c r="H128" s="15">
        <v>153304</v>
      </c>
      <c r="I128" s="15">
        <v>141894</v>
      </c>
      <c r="J128" s="15">
        <v>12816</v>
      </c>
      <c r="K128" s="15">
        <v>301299</v>
      </c>
      <c r="L128" s="61">
        <v>261337</v>
      </c>
      <c r="M128" s="15">
        <v>212779</v>
      </c>
      <c r="N128" s="15">
        <v>210385</v>
      </c>
      <c r="O128" s="15">
        <v>68.984777349566869</v>
      </c>
      <c r="P128" s="19">
        <v>71.913230085133023</v>
      </c>
      <c r="Q128" s="15">
        <v>69.963171033355991</v>
      </c>
      <c r="R128" s="15">
        <v>59.08581755493465</v>
      </c>
      <c r="S128" s="15">
        <v>76.510227843518635</v>
      </c>
      <c r="T128" s="15">
        <v>83.496078763023405</v>
      </c>
      <c r="U128" s="19">
        <v>25818</v>
      </c>
      <c r="V128" s="19">
        <v>1722.6358170380286</v>
      </c>
      <c r="W128" s="19">
        <v>386260</v>
      </c>
      <c r="X128" s="19">
        <v>111603.67980976938</v>
      </c>
      <c r="Y128" s="15">
        <v>6.5681506849315072</v>
      </c>
      <c r="Z128" s="17">
        <v>17.241666666666667</v>
      </c>
      <c r="AA128" s="17">
        <v>37.48299758798823</v>
      </c>
      <c r="AB128" s="63">
        <f t="shared" si="44"/>
        <v>1.6599996239999998E-2</v>
      </c>
      <c r="AC128" s="79">
        <f t="shared" si="55"/>
        <v>0.63905522765900991</v>
      </c>
      <c r="AD128" s="62" t="str">
        <f t="shared" si="45"/>
        <v/>
      </c>
      <c r="AE128" s="19">
        <f t="shared" si="56"/>
        <v>0.18323639866801492</v>
      </c>
      <c r="AF128" s="19">
        <f t="shared" si="57"/>
        <v>0.16959861159917097</v>
      </c>
      <c r="AG128" s="19">
        <f t="shared" si="71"/>
        <v>1.5318306667336006E-2</v>
      </c>
      <c r="AH128" s="19">
        <f t="shared" si="58"/>
        <v>0.31236269581160969</v>
      </c>
      <c r="AI128" s="19">
        <f t="shared" si="72"/>
        <v>0.25432381198260673</v>
      </c>
      <c r="AJ128" s="19">
        <f t="shared" si="73"/>
        <v>0.25146238672030941</v>
      </c>
      <c r="AK128" s="19">
        <f t="shared" si="74"/>
        <v>2.8614252622973235E-3</v>
      </c>
      <c r="AL128" s="19">
        <f t="shared" si="64"/>
        <v>5.2293986853303573E-3</v>
      </c>
      <c r="AM128" s="19">
        <f t="shared" si="65"/>
        <v>1.7400222123656404E-2</v>
      </c>
      <c r="AN128" s="19">
        <f t="shared" si="66"/>
        <v>-2.5873228201746461E-3</v>
      </c>
      <c r="AO128" s="19">
        <f t="shared" si="67"/>
        <v>8.3730911304222277E-3</v>
      </c>
      <c r="AP128" s="19">
        <f t="shared" si="68"/>
        <v>3.2364718816791045E-2</v>
      </c>
      <c r="AQ128" s="19">
        <f t="shared" si="59"/>
        <v>-0.80979803079138513</v>
      </c>
      <c r="AR128" s="19">
        <f t="shared" si="60"/>
        <v>6.6418128177764313</v>
      </c>
      <c r="AS128" s="19">
        <f t="shared" si="61"/>
        <v>0.46167674261276576</v>
      </c>
      <c r="AT128" s="19">
        <f t="shared" si="62"/>
        <v>0.13339414735714911</v>
      </c>
      <c r="AU128" s="19">
        <f t="shared" si="69"/>
        <v>2.9678418641648639E-2</v>
      </c>
      <c r="AV128" s="19">
        <f t="shared" si="70"/>
        <v>2.6250412777864676E-2</v>
      </c>
      <c r="AW128" s="19">
        <f t="shared" si="63"/>
        <v>0.37482997587988232</v>
      </c>
    </row>
    <row r="129" spans="1:49">
      <c r="A129" s="16">
        <v>1996</v>
      </c>
      <c r="B129" s="19">
        <v>0.64102564100000003</v>
      </c>
      <c r="C129" s="15">
        <v>58164.42300000001</v>
      </c>
      <c r="D129" s="15">
        <v>892900</v>
      </c>
      <c r="E129" s="62">
        <v>1.5899993610000001</v>
      </c>
      <c r="F129" s="61"/>
      <c r="G129" s="15">
        <v>573604</v>
      </c>
      <c r="H129" s="15">
        <v>168532</v>
      </c>
      <c r="I129" s="15">
        <v>147550</v>
      </c>
      <c r="J129" s="15">
        <v>11250</v>
      </c>
      <c r="K129" s="15">
        <v>307717</v>
      </c>
      <c r="L129" s="61">
        <v>274456</v>
      </c>
      <c r="M129" s="15">
        <v>232281</v>
      </c>
      <c r="N129" s="15">
        <v>230677</v>
      </c>
      <c r="O129" s="15">
        <v>71.79332142808326</v>
      </c>
      <c r="P129" s="19">
        <v>74.332286881944455</v>
      </c>
      <c r="Q129" s="15">
        <v>73.482770799087845</v>
      </c>
      <c r="R129" s="15">
        <v>61.02806753414346</v>
      </c>
      <c r="S129" s="15">
        <v>78.77092489520652</v>
      </c>
      <c r="T129" s="15">
        <v>83.60160546756174</v>
      </c>
      <c r="U129" s="19">
        <v>26060</v>
      </c>
      <c r="V129" s="19">
        <v>1722.0976018185679</v>
      </c>
      <c r="W129" s="19">
        <v>404572</v>
      </c>
      <c r="X129" s="19">
        <v>118665.34910447258</v>
      </c>
      <c r="Y129" s="15">
        <v>5.8837090163934427</v>
      </c>
      <c r="Z129" s="17">
        <v>14.553333333333333</v>
      </c>
      <c r="AA129" s="17">
        <v>38.290962033822375</v>
      </c>
      <c r="AB129" s="63">
        <f t="shared" si="44"/>
        <v>1.589999361E-2</v>
      </c>
      <c r="AC129" s="79">
        <f t="shared" si="55"/>
        <v>0.64240564452906257</v>
      </c>
      <c r="AD129" s="62" t="str">
        <f t="shared" si="45"/>
        <v/>
      </c>
      <c r="AE129" s="19">
        <f t="shared" si="56"/>
        <v>0.18874678015455257</v>
      </c>
      <c r="AF129" s="19">
        <f t="shared" si="57"/>
        <v>0.16524806809273154</v>
      </c>
      <c r="AG129" s="19">
        <f t="shared" si="71"/>
        <v>1.2599395229029007E-2</v>
      </c>
      <c r="AH129" s="19">
        <f t="shared" si="58"/>
        <v>0.3073759659536342</v>
      </c>
      <c r="AI129" s="19">
        <f t="shared" si="72"/>
        <v>0.26014223317280771</v>
      </c>
      <c r="AJ129" s="19">
        <f t="shared" si="73"/>
        <v>0.25834583939970879</v>
      </c>
      <c r="AK129" s="19">
        <f t="shared" si="74"/>
        <v>1.7963937730989255E-3</v>
      </c>
      <c r="AL129" s="19">
        <f t="shared" si="64"/>
        <v>-6.8204429462749702E-3</v>
      </c>
      <c r="AM129" s="19">
        <f t="shared" si="65"/>
        <v>9.1763990723555643E-3</v>
      </c>
      <c r="AN129" s="19">
        <f t="shared" si="66"/>
        <v>-7.562633335142413E-3</v>
      </c>
      <c r="AO129" s="19">
        <f t="shared" si="67"/>
        <v>-1.0786067102038496E-2</v>
      </c>
      <c r="AP129" s="19">
        <f t="shared" si="68"/>
        <v>-3.8642539039189884E-2</v>
      </c>
      <c r="AQ129" s="19">
        <f t="shared" si="59"/>
        <v>-0.8028723074678108</v>
      </c>
      <c r="AR129" s="19">
        <f t="shared" si="60"/>
        <v>6.6484260552508001</v>
      </c>
      <c r="AS129" s="19">
        <f t="shared" si="61"/>
        <v>0.45309889125321984</v>
      </c>
      <c r="AT129" s="19">
        <f t="shared" si="62"/>
        <v>0.13289881185404029</v>
      </c>
      <c r="AU129" s="19">
        <f t="shared" si="69"/>
        <v>2.5775913578665391E-2</v>
      </c>
      <c r="AV129" s="19">
        <f t="shared" si="70"/>
        <v>2.4734964446379334E-2</v>
      </c>
      <c r="AW129" s="19">
        <f t="shared" si="63"/>
        <v>0.38290962033822373</v>
      </c>
    </row>
    <row r="130" spans="1:49">
      <c r="A130" s="16">
        <v>1997</v>
      </c>
      <c r="B130" s="19">
        <v>0.60975609799999997</v>
      </c>
      <c r="C130" s="15">
        <v>58314.288</v>
      </c>
      <c r="D130" s="15">
        <v>938855</v>
      </c>
      <c r="E130" s="62">
        <v>1.540001465</v>
      </c>
      <c r="F130" s="61"/>
      <c r="G130" s="15">
        <v>612885</v>
      </c>
      <c r="H130" s="15">
        <v>166150</v>
      </c>
      <c r="I130" s="15">
        <v>150171</v>
      </c>
      <c r="J130" s="15">
        <v>11132</v>
      </c>
      <c r="K130" s="15">
        <v>311328</v>
      </c>
      <c r="L130" s="61">
        <v>294401</v>
      </c>
      <c r="M130" s="15">
        <v>239487</v>
      </c>
      <c r="N130" s="15">
        <v>235659</v>
      </c>
      <c r="O130" s="15">
        <v>73.199246531659867</v>
      </c>
      <c r="P130" s="19">
        <v>75.655889054447201</v>
      </c>
      <c r="Q130" s="15">
        <v>73.598462029129308</v>
      </c>
      <c r="R130" s="15">
        <v>62.32092760744343</v>
      </c>
      <c r="S130" s="15">
        <v>76.360638984021008</v>
      </c>
      <c r="T130" s="15">
        <v>78.903606109762876</v>
      </c>
      <c r="U130" s="19">
        <v>26526</v>
      </c>
      <c r="V130" s="19">
        <v>1721.20009323625</v>
      </c>
      <c r="W130" s="19">
        <v>433483</v>
      </c>
      <c r="X130" s="19">
        <v>122031</v>
      </c>
      <c r="Y130" s="15">
        <v>6.5450342465753426</v>
      </c>
      <c r="Z130" s="17">
        <v>13.765833333333333</v>
      </c>
      <c r="AA130" s="17">
        <v>38.770630182509549</v>
      </c>
      <c r="AB130" s="63">
        <f t="shared" si="44"/>
        <v>1.540001465E-2</v>
      </c>
      <c r="AC130" s="79">
        <f t="shared" si="55"/>
        <v>0.65280048569800453</v>
      </c>
      <c r="AD130" s="62" t="str">
        <f t="shared" si="45"/>
        <v/>
      </c>
      <c r="AE130" s="19">
        <f t="shared" si="56"/>
        <v>0.17697088474791101</v>
      </c>
      <c r="AF130" s="19">
        <f t="shared" si="57"/>
        <v>0.15995121717411101</v>
      </c>
      <c r="AG130" s="19">
        <f t="shared" si="71"/>
        <v>1.1856996021749897E-2</v>
      </c>
      <c r="AH130" s="19">
        <f t="shared" si="58"/>
        <v>0.31357451363629102</v>
      </c>
      <c r="AI130" s="19">
        <f t="shared" si="72"/>
        <v>0.25508411842084239</v>
      </c>
      <c r="AJ130" s="19">
        <f t="shared" si="73"/>
        <v>0.25100681148846199</v>
      </c>
      <c r="AK130" s="19">
        <f t="shared" si="74"/>
        <v>4.0773069323803979E-3</v>
      </c>
      <c r="AL130" s="19">
        <f t="shared" si="64"/>
        <v>-1.7437938319370251E-3</v>
      </c>
      <c r="AM130" s="19">
        <f t="shared" si="65"/>
        <v>-1.7820510895373891E-2</v>
      </c>
      <c r="AN130" s="19">
        <f t="shared" si="66"/>
        <v>1.5697319539028341E-3</v>
      </c>
      <c r="AO130" s="19">
        <f t="shared" si="67"/>
        <v>-5.0470260721425936E-2</v>
      </c>
      <c r="AP130" s="19">
        <f t="shared" si="68"/>
        <v>-7.7229464668105152E-2</v>
      </c>
      <c r="AQ130" s="19">
        <f t="shared" si="59"/>
        <v>-0.78772175644474152</v>
      </c>
      <c r="AR130" s="19">
        <f t="shared" si="60"/>
        <v>6.6630552986890308</v>
      </c>
      <c r="AS130" s="19">
        <f t="shared" si="61"/>
        <v>0.46171453525837325</v>
      </c>
      <c r="AT130" s="19">
        <f t="shared" si="62"/>
        <v>0.12997853768686327</v>
      </c>
      <c r="AU130" s="19">
        <f t="shared" si="69"/>
        <v>3.9443417938911818E-2</v>
      </c>
      <c r="AV130" s="19">
        <f t="shared" si="70"/>
        <v>2.103248480408829E-2</v>
      </c>
      <c r="AW130" s="19">
        <f t="shared" si="63"/>
        <v>0.38770630182509547</v>
      </c>
    </row>
    <row r="131" spans="1:49">
      <c r="A131" s="16">
        <v>1998</v>
      </c>
      <c r="B131" s="19">
        <v>0.602409639</v>
      </c>
      <c r="C131" s="15">
        <v>58474.974000000002</v>
      </c>
      <c r="D131" s="15">
        <v>980308</v>
      </c>
      <c r="E131" s="62">
        <v>1.56000055</v>
      </c>
      <c r="F131" s="61"/>
      <c r="G131" s="15">
        <v>645870</v>
      </c>
      <c r="H131" s="15">
        <v>178465</v>
      </c>
      <c r="I131" s="15">
        <v>156261</v>
      </c>
      <c r="J131" s="15">
        <v>11651</v>
      </c>
      <c r="K131" s="15">
        <v>318903</v>
      </c>
      <c r="L131" s="61">
        <v>319821</v>
      </c>
      <c r="M131" s="15">
        <v>234372</v>
      </c>
      <c r="N131" s="15">
        <v>242282</v>
      </c>
      <c r="O131" s="15">
        <v>74.067850523638725</v>
      </c>
      <c r="P131" s="19">
        <v>76.76354542763471</v>
      </c>
      <c r="Q131" s="15">
        <v>73.236841457309126</v>
      </c>
      <c r="R131" s="15">
        <v>62.742570798752062</v>
      </c>
      <c r="S131" s="15">
        <v>72.343121687288885</v>
      </c>
      <c r="T131" s="15">
        <v>74.317880111667876</v>
      </c>
      <c r="U131" s="19">
        <v>26795</v>
      </c>
      <c r="V131" s="19">
        <v>1717.0279617042627</v>
      </c>
      <c r="W131" s="19">
        <v>468881</v>
      </c>
      <c r="X131" s="19">
        <v>123366</v>
      </c>
      <c r="Y131" s="15">
        <v>7.228082191780822</v>
      </c>
      <c r="Z131" s="17">
        <v>13.6425</v>
      </c>
      <c r="AA131" s="17">
        <v>36.845562823112736</v>
      </c>
      <c r="AB131" s="63">
        <f t="shared" si="44"/>
        <v>1.56000055E-2</v>
      </c>
      <c r="AC131" s="79">
        <f t="shared" ref="AC131:AC146" si="75">G131/D131</f>
        <v>0.65884395516511141</v>
      </c>
      <c r="AD131" s="62" t="str">
        <f t="shared" si="45"/>
        <v/>
      </c>
      <c r="AE131" s="19">
        <f t="shared" ref="AE131:AE146" si="76">H131/D131</f>
        <v>0.18204992716574792</v>
      </c>
      <c r="AF131" s="19">
        <f t="shared" ref="AF131:AF146" si="77">I131/D131</f>
        <v>0.15939990288766387</v>
      </c>
      <c r="AG131" s="19">
        <f t="shared" si="71"/>
        <v>1.1885040211851786E-2</v>
      </c>
      <c r="AH131" s="19">
        <f t="shared" ref="AH131:AH146" si="78">L131/D131</f>
        <v>0.32624542490727404</v>
      </c>
      <c r="AI131" s="19">
        <f t="shared" si="72"/>
        <v>0.23907996262399164</v>
      </c>
      <c r="AJ131" s="19">
        <f t="shared" si="73"/>
        <v>0.24714885525773533</v>
      </c>
      <c r="AK131" s="19">
        <f t="shared" si="74"/>
        <v>-8.0688926337436906E-3</v>
      </c>
      <c r="AL131" s="19">
        <f t="shared" si="64"/>
        <v>2.7381308408270725E-3</v>
      </c>
      <c r="AM131" s="19">
        <f t="shared" si="65"/>
        <v>-1.6721980667237669E-2</v>
      </c>
      <c r="AN131" s="19">
        <f t="shared" si="66"/>
        <v>-5.0535531272136352E-3</v>
      </c>
      <c r="AO131" s="19">
        <f t="shared" si="67"/>
        <v>-6.5843432732343207E-2</v>
      </c>
      <c r="AP131" s="19">
        <f t="shared" si="68"/>
        <v>-7.1671805761547872E-2</v>
      </c>
      <c r="AQ131" s="19">
        <f t="shared" ref="AQ131:AQ146" si="79">LN(U131/C131)</f>
        <v>-0.78038356488887106</v>
      </c>
      <c r="AR131" s="19">
        <f t="shared" ref="AR131:AR146" si="80">LN(U131*V131/C131)</f>
        <v>6.6679665810852402</v>
      </c>
      <c r="AS131" s="19">
        <f t="shared" ref="AS131:AS146" si="81">W131/D131</f>
        <v>0.47829967724429467</v>
      </c>
      <c r="AT131" s="19">
        <f t="shared" ref="AT131:AT146" si="82">X131/D131</f>
        <v>0.12584412245947191</v>
      </c>
      <c r="AU131" s="19">
        <f t="shared" si="69"/>
        <v>5.3653898019535962E-2</v>
      </c>
      <c r="AV131" s="19">
        <f t="shared" si="70"/>
        <v>1.8874301146593386E-2</v>
      </c>
      <c r="AW131" s="19">
        <f t="shared" si="63"/>
        <v>0.36845562823112737</v>
      </c>
    </row>
    <row r="132" spans="1:49">
      <c r="A132" s="16">
        <v>1999</v>
      </c>
      <c r="B132" s="19">
        <v>0.617283951</v>
      </c>
      <c r="C132" s="15">
        <v>58684.420999999995</v>
      </c>
      <c r="D132" s="15">
        <v>1021205</v>
      </c>
      <c r="E132" s="62">
        <v>1.640001123</v>
      </c>
      <c r="F132" s="61"/>
      <c r="G132" s="15">
        <v>681448</v>
      </c>
      <c r="H132" s="15">
        <v>185960</v>
      </c>
      <c r="I132" s="15">
        <v>167723</v>
      </c>
      <c r="J132" s="15">
        <v>12654</v>
      </c>
      <c r="K132" s="15">
        <v>328922</v>
      </c>
      <c r="L132" s="61">
        <v>338770</v>
      </c>
      <c r="M132" s="15">
        <v>242499</v>
      </c>
      <c r="N132" s="15">
        <v>258668</v>
      </c>
      <c r="O132" s="15">
        <v>74.705025592856671</v>
      </c>
      <c r="P132" s="19">
        <v>77.306209054237655</v>
      </c>
      <c r="Q132" s="15">
        <v>74.372992797066033</v>
      </c>
      <c r="R132" s="15">
        <v>65.032860937166788</v>
      </c>
      <c r="S132" s="15">
        <v>72.81908129383028</v>
      </c>
      <c r="T132" s="15">
        <v>73.925736192540654</v>
      </c>
      <c r="U132" s="19">
        <v>27168</v>
      </c>
      <c r="V132" s="19">
        <v>1708.6122803219855</v>
      </c>
      <c r="W132" s="19">
        <v>501286</v>
      </c>
      <c r="X132" s="19">
        <v>132452</v>
      </c>
      <c r="Y132" s="15">
        <v>5.3452054794520549</v>
      </c>
      <c r="Z132" s="17">
        <v>12.615</v>
      </c>
      <c r="AA132" s="17">
        <v>35.68333488378925</v>
      </c>
      <c r="AB132" s="63">
        <f t="shared" ref="AB132:AB149" si="83">IF(E132="","",E132/100)</f>
        <v>1.6400011230000001E-2</v>
      </c>
      <c r="AC132" s="79">
        <f t="shared" si="75"/>
        <v>0.66729794703316181</v>
      </c>
      <c r="AD132" s="62" t="str">
        <f t="shared" ref="AD132:AD149" si="84">IF(F132="","",F132/100)</f>
        <v/>
      </c>
      <c r="AE132" s="19">
        <f t="shared" si="76"/>
        <v>0.18209859920388169</v>
      </c>
      <c r="AF132" s="19">
        <f t="shared" si="77"/>
        <v>0.16424028476162963</v>
      </c>
      <c r="AG132" s="19">
        <f t="shared" si="71"/>
        <v>1.2391243677811997E-2</v>
      </c>
      <c r="AH132" s="19">
        <f t="shared" si="78"/>
        <v>0.33173554771079267</v>
      </c>
      <c r="AI132" s="19">
        <f t="shared" si="72"/>
        <v>0.23746358468671813</v>
      </c>
      <c r="AJ132" s="19">
        <f t="shared" si="73"/>
        <v>0.2532968404972557</v>
      </c>
      <c r="AK132" s="19">
        <f t="shared" si="74"/>
        <v>-1.5833255810537572E-2</v>
      </c>
      <c r="AL132" s="19">
        <f t="shared" si="64"/>
        <v>-1.521376878596533E-3</v>
      </c>
      <c r="AM132" s="19">
        <f t="shared" si="65"/>
        <v>6.8284881356118583E-3</v>
      </c>
      <c r="AN132" s="19">
        <f t="shared" si="66"/>
        <v>2.7286722857486411E-2</v>
      </c>
      <c r="AO132" s="19">
        <f t="shared" si="67"/>
        <v>-2.00814685076339E-3</v>
      </c>
      <c r="AP132" s="19">
        <f t="shared" si="68"/>
        <v>-1.3856340786674547E-2</v>
      </c>
      <c r="AQ132" s="19">
        <f t="shared" si="79"/>
        <v>-0.77013448113949534</v>
      </c>
      <c r="AR132" s="19">
        <f t="shared" si="80"/>
        <v>6.6733023069114266</v>
      </c>
      <c r="AS132" s="19">
        <f t="shared" si="81"/>
        <v>0.49087695418647576</v>
      </c>
      <c r="AT132" s="19">
        <f t="shared" si="82"/>
        <v>0.12970167596124185</v>
      </c>
      <c r="AU132" s="19">
        <f t="shared" si="69"/>
        <v>6.3715027106398411E-2</v>
      </c>
      <c r="AV132" s="19">
        <f t="shared" si="70"/>
        <v>2.3600589441312145E-2</v>
      </c>
      <c r="AW132" s="19">
        <f t="shared" ref="AW132:AW146" si="85">AA132/100</f>
        <v>0.35683334883789253</v>
      </c>
    </row>
    <row r="133" spans="1:49">
      <c r="A133" s="16">
        <v>2000</v>
      </c>
      <c r="B133" s="19">
        <v>0.65789473700000001</v>
      </c>
      <c r="C133" s="15">
        <v>58886.021000000001</v>
      </c>
      <c r="D133" s="15">
        <v>1080863</v>
      </c>
      <c r="E133" s="62">
        <v>1.629999167</v>
      </c>
      <c r="F133" s="61"/>
      <c r="G133" s="15">
        <v>718782</v>
      </c>
      <c r="H133" s="15">
        <v>196404</v>
      </c>
      <c r="I133" s="15">
        <v>179299</v>
      </c>
      <c r="J133" s="15">
        <v>6399</v>
      </c>
      <c r="K133" s="15">
        <v>345639</v>
      </c>
      <c r="L133" s="61">
        <v>364908</v>
      </c>
      <c r="M133" s="15">
        <v>269869</v>
      </c>
      <c r="N133" s="15">
        <v>290308</v>
      </c>
      <c r="O133" s="15">
        <v>76.215011394918548</v>
      </c>
      <c r="P133" s="19">
        <v>77.80521135047664</v>
      </c>
      <c r="Q133" s="15">
        <v>75.899060942149404</v>
      </c>
      <c r="R133" s="15">
        <v>67.251163680418287</v>
      </c>
      <c r="S133" s="15">
        <v>73.895243363793156</v>
      </c>
      <c r="T133" s="15">
        <v>75.713372644938374</v>
      </c>
      <c r="U133" s="19">
        <v>27484</v>
      </c>
      <c r="V133" s="19">
        <v>1692.9347978059843</v>
      </c>
      <c r="W133" s="19">
        <v>537710</v>
      </c>
      <c r="X133" s="19">
        <v>138618</v>
      </c>
      <c r="Y133" s="15">
        <v>5.9644808743169397</v>
      </c>
      <c r="Z133" s="17">
        <v>11.6525</v>
      </c>
      <c r="AA133" s="17">
        <v>30.364625304039457</v>
      </c>
      <c r="AB133" s="63">
        <f t="shared" si="83"/>
        <v>1.629999167E-2</v>
      </c>
      <c r="AC133" s="79">
        <f t="shared" si="75"/>
        <v>0.66500749863766273</v>
      </c>
      <c r="AD133" s="62" t="str">
        <f t="shared" si="84"/>
        <v/>
      </c>
      <c r="AE133" s="19">
        <f t="shared" si="76"/>
        <v>0.18171035552146758</v>
      </c>
      <c r="AF133" s="19">
        <f t="shared" si="77"/>
        <v>0.16588503815932268</v>
      </c>
      <c r="AG133" s="19">
        <f t="shared" si="71"/>
        <v>5.9202692663177479E-3</v>
      </c>
      <c r="AH133" s="19">
        <f t="shared" si="78"/>
        <v>0.33760800397460178</v>
      </c>
      <c r="AI133" s="19">
        <f t="shared" si="72"/>
        <v>0.24967919153491239</v>
      </c>
      <c r="AJ133" s="19">
        <f t="shared" si="73"/>
        <v>0.26858908113239144</v>
      </c>
      <c r="AK133" s="19">
        <f t="shared" si="74"/>
        <v>-1.8909889597479052E-2</v>
      </c>
      <c r="AL133" s="19">
        <f t="shared" ref="AL133:AL146" si="86">LN((P133/P132)/($O133/$O132))</f>
        <v>-1.3576939939567597E-2</v>
      </c>
      <c r="AM133" s="19">
        <f t="shared" ref="AM133:AM146" si="87">LN((Q133/Q132)/($O133/$O132))</f>
        <v>3.0035978680716574E-4</v>
      </c>
      <c r="AN133" s="19">
        <f t="shared" ref="AN133:AN146" si="88">LN((R133/R132)/($O133/$O132))</f>
        <v>1.3530550768563562E-2</v>
      </c>
      <c r="AO133" s="19">
        <f t="shared" ref="AO133:AO146" si="89">LN((S133/S132)/($O133/$O132))</f>
        <v>-5.3406428447729908E-3</v>
      </c>
      <c r="AP133" s="19">
        <f t="shared" ref="AP133:AP146" si="90">LN((T133/T132)/($O133/$O132))</f>
        <v>3.8826973462523389E-3</v>
      </c>
      <c r="AQ133" s="19">
        <f t="shared" si="79"/>
        <v>-0.7619997108552351</v>
      </c>
      <c r="AR133" s="19">
        <f t="shared" si="80"/>
        <v>6.6722191577223136</v>
      </c>
      <c r="AS133" s="19">
        <f t="shared" si="81"/>
        <v>0.49748210457754588</v>
      </c>
      <c r="AT133" s="19">
        <f t="shared" si="82"/>
        <v>0.12824752073111947</v>
      </c>
      <c r="AU133" s="19">
        <f t="shared" ref="AU133:AU146" si="91">Y132/100-LN(O133/O132)</f>
        <v>3.3440978459126282E-2</v>
      </c>
      <c r="AV133" s="19">
        <f t="shared" si="70"/>
        <v>1.9536486486486485E-2</v>
      </c>
      <c r="AW133" s="19">
        <f t="shared" si="85"/>
        <v>0.30364625304039455</v>
      </c>
    </row>
    <row r="134" spans="1:49">
      <c r="A134" s="16">
        <v>2001</v>
      </c>
      <c r="B134" s="19">
        <v>0.69444444400000005</v>
      </c>
      <c r="C134" s="15">
        <v>59112.978000000003</v>
      </c>
      <c r="D134" s="15">
        <v>1120575</v>
      </c>
      <c r="E134" s="62">
        <v>1.6200008610000001</v>
      </c>
      <c r="F134" s="61"/>
      <c r="G134" s="15">
        <v>747533</v>
      </c>
      <c r="H134" s="15">
        <v>199205</v>
      </c>
      <c r="I134" s="15">
        <v>193163</v>
      </c>
      <c r="J134" s="15">
        <v>13193</v>
      </c>
      <c r="K134" s="15">
        <v>367160</v>
      </c>
      <c r="L134" s="61">
        <v>374274</v>
      </c>
      <c r="M134" s="15">
        <v>278068</v>
      </c>
      <c r="N134" s="15">
        <v>304176</v>
      </c>
      <c r="O134" s="15">
        <v>76.918351195089087</v>
      </c>
      <c r="P134" s="19">
        <v>78.124345998759992</v>
      </c>
      <c r="Q134" s="15">
        <v>77.840602702470363</v>
      </c>
      <c r="R134" s="15">
        <v>69.58045610584594</v>
      </c>
      <c r="S134" s="15">
        <v>74.620868466862547</v>
      </c>
      <c r="T134" s="15">
        <v>75.76613999184552</v>
      </c>
      <c r="U134" s="19">
        <v>27712</v>
      </c>
      <c r="V134" s="19">
        <v>1695.9810722701602</v>
      </c>
      <c r="W134" s="19">
        <v>573750</v>
      </c>
      <c r="X134" s="19">
        <v>148035</v>
      </c>
      <c r="Y134" s="15">
        <v>5.117808219178082</v>
      </c>
      <c r="Z134" s="17">
        <v>11.907500000000001</v>
      </c>
      <c r="AA134" s="17">
        <v>29.342078843450906</v>
      </c>
      <c r="AB134" s="63">
        <f t="shared" si="83"/>
        <v>1.620000861E-2</v>
      </c>
      <c r="AC134" s="79">
        <f t="shared" si="75"/>
        <v>0.66709769537960417</v>
      </c>
      <c r="AD134" s="62" t="str">
        <f t="shared" si="84"/>
        <v/>
      </c>
      <c r="AE134" s="19">
        <f t="shared" si="76"/>
        <v>0.17777034111951454</v>
      </c>
      <c r="AF134" s="19">
        <f t="shared" si="77"/>
        <v>0.17237846641233295</v>
      </c>
      <c r="AG134" s="19">
        <f t="shared" si="71"/>
        <v>1.1773419896035517E-2</v>
      </c>
      <c r="AH134" s="19">
        <f t="shared" si="78"/>
        <v>0.33400174017803358</v>
      </c>
      <c r="AI134" s="19">
        <f t="shared" si="72"/>
        <v>0.24814760279320885</v>
      </c>
      <c r="AJ134" s="19">
        <f t="shared" si="73"/>
        <v>0.27144635566561809</v>
      </c>
      <c r="AK134" s="19">
        <f t="shared" si="74"/>
        <v>-2.3298752872409234E-2</v>
      </c>
      <c r="AL134" s="19">
        <f t="shared" si="86"/>
        <v>-5.0927180202643306E-3</v>
      </c>
      <c r="AM134" s="19">
        <f t="shared" si="87"/>
        <v>1.6072826718307825E-2</v>
      </c>
      <c r="AN134" s="19">
        <f t="shared" si="88"/>
        <v>2.486336075499234E-2</v>
      </c>
      <c r="AO134" s="19">
        <f t="shared" si="89"/>
        <v>5.8570427232920708E-4</v>
      </c>
      <c r="AP134" s="19">
        <f t="shared" si="90"/>
        <v>-8.4893490645316892E-3</v>
      </c>
      <c r="AQ134" s="19">
        <f t="shared" si="79"/>
        <v>-0.75758496183344415</v>
      </c>
      <c r="AR134" s="19">
        <f t="shared" si="80"/>
        <v>6.6784316942380624</v>
      </c>
      <c r="AS134" s="19">
        <f t="shared" si="81"/>
        <v>0.51201392142426883</v>
      </c>
      <c r="AT134" s="19">
        <f t="shared" si="82"/>
        <v>0.13210628471989827</v>
      </c>
      <c r="AU134" s="19">
        <f t="shared" si="91"/>
        <v>5.0458766797560971E-2</v>
      </c>
      <c r="AV134" s="19">
        <f t="shared" si="70"/>
        <v>2.32667960385439E-2</v>
      </c>
      <c r="AW134" s="19">
        <f t="shared" si="85"/>
        <v>0.29342078843450908</v>
      </c>
    </row>
    <row r="135" spans="1:49">
      <c r="A135" s="16">
        <v>2002</v>
      </c>
      <c r="B135" s="19">
        <v>0.66666666699999999</v>
      </c>
      <c r="C135" s="15">
        <v>59365.642999999996</v>
      </c>
      <c r="D135" s="15">
        <v>1172652</v>
      </c>
      <c r="E135" s="62">
        <v>1.629999905</v>
      </c>
      <c r="F135" s="61"/>
      <c r="G135" s="15">
        <v>779653</v>
      </c>
      <c r="H135" s="15">
        <v>209213</v>
      </c>
      <c r="I135" s="15">
        <v>211500</v>
      </c>
      <c r="J135" s="15">
        <v>13413</v>
      </c>
      <c r="K135" s="15">
        <v>396922</v>
      </c>
      <c r="L135" s="61">
        <v>377620</v>
      </c>
      <c r="M135" s="15">
        <v>280031</v>
      </c>
      <c r="N135" s="15">
        <v>312976</v>
      </c>
      <c r="O135" s="15">
        <v>78.608570675865636</v>
      </c>
      <c r="P135" s="19">
        <v>78.579239598986888</v>
      </c>
      <c r="Q135" s="15">
        <v>79.516016236678482</v>
      </c>
      <c r="R135" s="15">
        <v>73.023699038780236</v>
      </c>
      <c r="S135" s="15">
        <v>73.38757111228459</v>
      </c>
      <c r="T135" s="15">
        <v>73.877962706913976</v>
      </c>
      <c r="U135" s="19">
        <v>27944</v>
      </c>
      <c r="V135" s="19">
        <v>1678.5770440448987</v>
      </c>
      <c r="W135" s="19">
        <v>592892</v>
      </c>
      <c r="X135" s="19">
        <v>158692</v>
      </c>
      <c r="Y135" s="15">
        <v>4</v>
      </c>
      <c r="Z135" s="17">
        <v>11.170833333333333</v>
      </c>
      <c r="AA135" s="17">
        <v>30.597312757749101</v>
      </c>
      <c r="AB135" s="63">
        <f t="shared" si="83"/>
        <v>1.629999905E-2</v>
      </c>
      <c r="AC135" s="79">
        <f t="shared" si="75"/>
        <v>0.66486306252835459</v>
      </c>
      <c r="AD135" s="62" t="str">
        <f t="shared" si="84"/>
        <v/>
      </c>
      <c r="AE135" s="19">
        <f t="shared" si="76"/>
        <v>0.17841013361167679</v>
      </c>
      <c r="AF135" s="19">
        <f t="shared" si="77"/>
        <v>0.18036041383121335</v>
      </c>
      <c r="AG135" s="19">
        <f t="shared" si="71"/>
        <v>1.14381760317639E-2</v>
      </c>
      <c r="AH135" s="19">
        <f t="shared" si="78"/>
        <v>0.32202221972076966</v>
      </c>
      <c r="AI135" s="19">
        <f t="shared" si="72"/>
        <v>0.23880145175209697</v>
      </c>
      <c r="AJ135" s="19">
        <f t="shared" si="73"/>
        <v>0.26689589068197556</v>
      </c>
      <c r="AK135" s="19">
        <f t="shared" si="74"/>
        <v>-2.809443892987859E-2</v>
      </c>
      <c r="AL135" s="19">
        <f t="shared" si="86"/>
        <v>-1.5930449496233522E-2</v>
      </c>
      <c r="AM135" s="19">
        <f t="shared" si="87"/>
        <v>-4.4096721780253025E-4</v>
      </c>
      <c r="AN135" s="19">
        <f t="shared" si="88"/>
        <v>2.656405800013727E-2</v>
      </c>
      <c r="AO135" s="19">
        <f t="shared" si="89"/>
        <v>-3.8401865863561792E-2</v>
      </c>
      <c r="AP135" s="19">
        <f t="shared" si="90"/>
        <v>-4.6973161645571859E-2</v>
      </c>
      <c r="AQ135" s="19">
        <f t="shared" si="79"/>
        <v>-0.75351315085246939</v>
      </c>
      <c r="AR135" s="19">
        <f t="shared" si="80"/>
        <v>6.6721885650473771</v>
      </c>
      <c r="AS135" s="19">
        <f t="shared" si="81"/>
        <v>0.50559927412395156</v>
      </c>
      <c r="AT135" s="19">
        <f t="shared" si="82"/>
        <v>0.13532744582365441</v>
      </c>
      <c r="AU135" s="19">
        <f t="shared" si="91"/>
        <v>2.9441832193136293E-2</v>
      </c>
      <c r="AV135" s="19">
        <f t="shared" si="70"/>
        <v>2.7927083333333332E-2</v>
      </c>
      <c r="AW135" s="19">
        <f t="shared" si="85"/>
        <v>0.30597312757749101</v>
      </c>
    </row>
    <row r="136" spans="1:49">
      <c r="A136" s="16">
        <v>2003</v>
      </c>
      <c r="B136" s="19">
        <v>0.60975609799999997</v>
      </c>
      <c r="C136" s="15">
        <v>59636.637999999999</v>
      </c>
      <c r="D136" s="15">
        <v>1242449</v>
      </c>
      <c r="E136" s="62">
        <v>1.5900009719999999</v>
      </c>
      <c r="F136" s="61"/>
      <c r="G136" s="15">
        <v>818930</v>
      </c>
      <c r="H136" s="15">
        <v>214831</v>
      </c>
      <c r="I136" s="15">
        <v>232194</v>
      </c>
      <c r="J136" s="15">
        <v>14788</v>
      </c>
      <c r="K136" s="15">
        <v>437298</v>
      </c>
      <c r="L136" s="61">
        <v>399045</v>
      </c>
      <c r="M136" s="15">
        <v>293181</v>
      </c>
      <c r="N136" s="15">
        <v>323567</v>
      </c>
      <c r="O136" s="15">
        <v>80.49723091116887</v>
      </c>
      <c r="P136" s="19">
        <v>79.56694007388019</v>
      </c>
      <c r="Q136" s="15">
        <v>79.744246473645148</v>
      </c>
      <c r="R136" s="15">
        <v>76.89663394666772</v>
      </c>
      <c r="S136" s="15">
        <v>74.846254145968558</v>
      </c>
      <c r="T136" s="15">
        <v>74.361652255455056</v>
      </c>
      <c r="U136" s="19">
        <v>28221</v>
      </c>
      <c r="V136" s="19">
        <v>1669.3910562618225</v>
      </c>
      <c r="W136" s="19">
        <v>622630</v>
      </c>
      <c r="X136" s="19">
        <v>168820</v>
      </c>
      <c r="Y136" s="15">
        <v>3.6931506849315068</v>
      </c>
      <c r="Z136" s="17">
        <v>8.75</v>
      </c>
      <c r="AA136" s="17">
        <v>31.405715647080886</v>
      </c>
      <c r="AB136" s="63">
        <f t="shared" si="83"/>
        <v>1.590000972E-2</v>
      </c>
      <c r="AC136" s="79">
        <f t="shared" si="75"/>
        <v>0.6591256462035866</v>
      </c>
      <c r="AD136" s="62" t="str">
        <f t="shared" si="84"/>
        <v/>
      </c>
      <c r="AE136" s="19">
        <f t="shared" si="76"/>
        <v>0.17290931056325048</v>
      </c>
      <c r="AF136" s="19">
        <f t="shared" si="77"/>
        <v>0.18688412965039208</v>
      </c>
      <c r="AG136" s="19">
        <f t="shared" si="71"/>
        <v>1.1902299410277605E-2</v>
      </c>
      <c r="AH136" s="19">
        <f t="shared" si="78"/>
        <v>0.32117616095308538</v>
      </c>
      <c r="AI136" s="19">
        <f t="shared" si="72"/>
        <v>0.23597024908064637</v>
      </c>
      <c r="AJ136" s="19">
        <f t="shared" si="73"/>
        <v>0.26042678612965198</v>
      </c>
      <c r="AK136" s="19">
        <f t="shared" si="74"/>
        <v>-2.4456537049005606E-2</v>
      </c>
      <c r="AL136" s="19">
        <f t="shared" si="86"/>
        <v>-1.1250906479981939E-2</v>
      </c>
      <c r="AM136" s="19">
        <f t="shared" si="87"/>
        <v>-2.0875918980413476E-2</v>
      </c>
      <c r="AN136" s="19">
        <f t="shared" si="88"/>
        <v>2.7936020853430971E-2</v>
      </c>
      <c r="AO136" s="19">
        <f t="shared" si="89"/>
        <v>-4.0605756293775547E-3</v>
      </c>
      <c r="AP136" s="19">
        <f t="shared" si="90"/>
        <v>-1.721624700437064E-2</v>
      </c>
      <c r="AQ136" s="19">
        <f t="shared" si="79"/>
        <v>-0.74820373508696769</v>
      </c>
      <c r="AR136" s="19">
        <f t="shared" si="80"/>
        <v>6.67201046685864</v>
      </c>
      <c r="AS136" s="19">
        <f t="shared" si="81"/>
        <v>0.50113123355566302</v>
      </c>
      <c r="AT136" s="19">
        <f t="shared" si="82"/>
        <v>0.13587680460123513</v>
      </c>
      <c r="AU136" s="19">
        <f t="shared" si="91"/>
        <v>1.6257949954377654E-2</v>
      </c>
      <c r="AV136" s="19">
        <f t="shared" si="70"/>
        <v>2.3692507418397627E-2</v>
      </c>
      <c r="AW136" s="19">
        <f t="shared" si="85"/>
        <v>0.31405715647080884</v>
      </c>
    </row>
    <row r="137" spans="1:49">
      <c r="A137" s="16">
        <v>2004</v>
      </c>
      <c r="B137" s="19">
        <v>0.54644808700000003</v>
      </c>
      <c r="C137" s="15">
        <v>59950.322</v>
      </c>
      <c r="D137" s="15">
        <v>1304874</v>
      </c>
      <c r="E137" s="62">
        <v>1.5400014420000001</v>
      </c>
      <c r="F137" s="61"/>
      <c r="G137" s="15">
        <v>860107</v>
      </c>
      <c r="H137" s="15">
        <v>224300</v>
      </c>
      <c r="I137" s="15">
        <v>251905</v>
      </c>
      <c r="J137" s="15">
        <v>20810</v>
      </c>
      <c r="K137" s="15">
        <v>465528</v>
      </c>
      <c r="L137" s="61">
        <v>430128</v>
      </c>
      <c r="M137" s="15">
        <v>306319</v>
      </c>
      <c r="N137" s="15">
        <v>341716</v>
      </c>
      <c r="O137" s="15">
        <v>82.457222370371682</v>
      </c>
      <c r="P137" s="19">
        <v>80.829555785248957</v>
      </c>
      <c r="Q137" s="15">
        <v>80.891209797826065</v>
      </c>
      <c r="R137" s="15">
        <v>80.59257884734744</v>
      </c>
      <c r="S137" s="15">
        <v>74.433849267724923</v>
      </c>
      <c r="T137" s="15">
        <v>73.638693616262316</v>
      </c>
      <c r="U137" s="19">
        <v>28530</v>
      </c>
      <c r="V137" s="19">
        <v>1666.7047424194425</v>
      </c>
      <c r="W137" s="19">
        <v>658832</v>
      </c>
      <c r="X137" s="19">
        <v>177319</v>
      </c>
      <c r="Y137" s="15">
        <v>4.3818306010928962</v>
      </c>
      <c r="Z137" s="17">
        <v>7.7666666666666666</v>
      </c>
      <c r="AA137" s="17">
        <v>34.386461834629245</v>
      </c>
      <c r="AB137" s="63">
        <f t="shared" si="83"/>
        <v>1.5400014420000002E-2</v>
      </c>
      <c r="AC137" s="79">
        <f t="shared" si="75"/>
        <v>0.65914946577217415</v>
      </c>
      <c r="AD137" s="62" t="str">
        <f t="shared" si="84"/>
        <v/>
      </c>
      <c r="AE137" s="19">
        <f t="shared" si="76"/>
        <v>0.17189399129724403</v>
      </c>
      <c r="AF137" s="19">
        <f t="shared" si="77"/>
        <v>0.19304929058284553</v>
      </c>
      <c r="AG137" s="19">
        <f t="shared" si="71"/>
        <v>1.5947899950493304E-2</v>
      </c>
      <c r="AH137" s="19">
        <f t="shared" si="78"/>
        <v>0.32963182652118134</v>
      </c>
      <c r="AI137" s="19">
        <f t="shared" si="72"/>
        <v>0.23474986856968566</v>
      </c>
      <c r="AJ137" s="19">
        <f t="shared" si="73"/>
        <v>0.26187662563588515</v>
      </c>
      <c r="AK137" s="19">
        <f t="shared" si="74"/>
        <v>-2.7126757066199492E-2</v>
      </c>
      <c r="AL137" s="19">
        <f t="shared" si="86"/>
        <v>-8.3128497376318434E-3</v>
      </c>
      <c r="AM137" s="19">
        <f t="shared" si="87"/>
        <v>-9.7762884546649161E-3</v>
      </c>
      <c r="AN137" s="19">
        <f t="shared" si="88"/>
        <v>2.2887610762825032E-2</v>
      </c>
      <c r="AO137" s="19">
        <f t="shared" si="89"/>
        <v>-2.9582120080539696E-2</v>
      </c>
      <c r="AP137" s="19">
        <f t="shared" si="90"/>
        <v>-3.382662314494523E-2</v>
      </c>
      <c r="AQ137" s="19">
        <f t="shared" si="79"/>
        <v>-0.74256008737630896</v>
      </c>
      <c r="AR137" s="19">
        <f t="shared" si="80"/>
        <v>6.6760436605625308</v>
      </c>
      <c r="AS137" s="19">
        <f t="shared" si="81"/>
        <v>0.50490085632789061</v>
      </c>
      <c r="AT137" s="19">
        <f t="shared" si="82"/>
        <v>0.13588974874202414</v>
      </c>
      <c r="AU137" s="19">
        <f t="shared" si="91"/>
        <v>1.2874649921581958E-2</v>
      </c>
      <c r="AV137" s="19">
        <f t="shared" si="70"/>
        <v>1.7724707716289943E-2</v>
      </c>
      <c r="AW137" s="19">
        <f t="shared" si="85"/>
        <v>0.34386461834629245</v>
      </c>
    </row>
    <row r="138" spans="1:49">
      <c r="A138" s="16">
        <v>2005</v>
      </c>
      <c r="B138" s="19">
        <v>0.54945054900000001</v>
      </c>
      <c r="C138" s="15">
        <v>60413.242999999995</v>
      </c>
      <c r="D138" s="15">
        <v>1379457</v>
      </c>
      <c r="E138" s="62">
        <v>1.5600010049999999</v>
      </c>
      <c r="F138" s="61"/>
      <c r="G138" s="15">
        <v>903570</v>
      </c>
      <c r="H138" s="15">
        <v>239919</v>
      </c>
      <c r="I138" s="15">
        <v>268822</v>
      </c>
      <c r="J138" s="15">
        <v>27915</v>
      </c>
      <c r="K138" s="15">
        <v>497121</v>
      </c>
      <c r="L138" s="61">
        <v>459562</v>
      </c>
      <c r="M138" s="15">
        <v>341338</v>
      </c>
      <c r="N138" s="15">
        <v>377840</v>
      </c>
      <c r="O138" s="15">
        <v>84.654244596104746</v>
      </c>
      <c r="P138" s="19">
        <v>82.479129650159493</v>
      </c>
      <c r="Q138" s="15">
        <v>83.57304834591416</v>
      </c>
      <c r="R138" s="15">
        <v>83.997162828048005</v>
      </c>
      <c r="S138" s="15">
        <v>76.74200676977604</v>
      </c>
      <c r="T138" s="15">
        <v>76.387491282591881</v>
      </c>
      <c r="U138" s="19">
        <v>28850</v>
      </c>
      <c r="V138" s="19">
        <v>1669.7334600473075</v>
      </c>
      <c r="W138" s="19">
        <v>689863</v>
      </c>
      <c r="X138" s="19">
        <v>184667</v>
      </c>
      <c r="Y138" s="15">
        <v>4.647260273972603</v>
      </c>
      <c r="Z138" s="17">
        <v>7.7866666666666671</v>
      </c>
      <c r="AA138" s="17">
        <v>35.680706248908088</v>
      </c>
      <c r="AB138" s="63">
        <f t="shared" si="83"/>
        <v>1.560001005E-2</v>
      </c>
      <c r="AC138" s="79">
        <f t="shared" si="75"/>
        <v>0.65501860514680776</v>
      </c>
      <c r="AD138" s="62" t="str">
        <f t="shared" si="84"/>
        <v/>
      </c>
      <c r="AE138" s="19">
        <f t="shared" si="76"/>
        <v>0.17392278266013367</v>
      </c>
      <c r="AF138" s="19">
        <f t="shared" si="77"/>
        <v>0.19487522989118183</v>
      </c>
      <c r="AG138" s="19">
        <f t="shared" si="71"/>
        <v>2.0236223383548742E-2</v>
      </c>
      <c r="AH138" s="19">
        <f t="shared" si="78"/>
        <v>0.33314702814223279</v>
      </c>
      <c r="AI138" s="19">
        <f t="shared" si="72"/>
        <v>0.24744374054428664</v>
      </c>
      <c r="AJ138" s="19">
        <f t="shared" si="73"/>
        <v>0.27390487706394617</v>
      </c>
      <c r="AK138" s="19">
        <f t="shared" si="74"/>
        <v>-2.6461136519659534E-2</v>
      </c>
      <c r="AL138" s="19">
        <f t="shared" si="86"/>
        <v>-6.0930087398912763E-3</v>
      </c>
      <c r="AM138" s="19">
        <f t="shared" si="87"/>
        <v>6.3203088252978641E-3</v>
      </c>
      <c r="AN138" s="19">
        <f t="shared" si="88"/>
        <v>1.5080842921095386E-2</v>
      </c>
      <c r="AO138" s="19">
        <f t="shared" si="89"/>
        <v>4.2428249951026115E-3</v>
      </c>
      <c r="AP138" s="19">
        <f t="shared" si="90"/>
        <v>1.0352731954347107E-2</v>
      </c>
      <c r="AQ138" s="19">
        <f t="shared" si="79"/>
        <v>-0.73909834292069054</v>
      </c>
      <c r="AR138" s="19">
        <f t="shared" si="80"/>
        <v>6.6813209449898237</v>
      </c>
      <c r="AS138" s="19">
        <f t="shared" si="81"/>
        <v>0.50009750213308568</v>
      </c>
      <c r="AT138" s="19">
        <f t="shared" si="82"/>
        <v>0.13386934134228179</v>
      </c>
      <c r="AU138" s="19">
        <f t="shared" si="91"/>
        <v>1.7522697934974185E-2</v>
      </c>
      <c r="AV138" s="19">
        <f t="shared" si="70"/>
        <v>1.675539179562761E-2</v>
      </c>
      <c r="AW138" s="19">
        <f t="shared" si="85"/>
        <v>0.3568070624890809</v>
      </c>
    </row>
    <row r="139" spans="1:49">
      <c r="A139" s="16">
        <v>2006</v>
      </c>
      <c r="B139" s="19">
        <v>0.54347826099999996</v>
      </c>
      <c r="C139" s="15">
        <v>60827.053999999996</v>
      </c>
      <c r="D139" s="15">
        <v>1455644</v>
      </c>
      <c r="E139" s="62">
        <v>1.580001435</v>
      </c>
      <c r="F139" s="61"/>
      <c r="G139" s="15">
        <v>943468</v>
      </c>
      <c r="H139" s="15">
        <v>256156</v>
      </c>
      <c r="I139" s="15">
        <v>285839</v>
      </c>
      <c r="J139" s="15">
        <v>23824</v>
      </c>
      <c r="K139" s="15">
        <v>525961</v>
      </c>
      <c r="L139" s="61">
        <v>487230</v>
      </c>
      <c r="M139" s="15">
        <v>389793</v>
      </c>
      <c r="N139" s="15">
        <v>425906</v>
      </c>
      <c r="O139" s="15">
        <v>87.148342878490524</v>
      </c>
      <c r="P139" s="19">
        <v>84.748131306570144</v>
      </c>
      <c r="Q139" s="15">
        <v>86.503827827138238</v>
      </c>
      <c r="R139" s="15">
        <v>87.400510633093305</v>
      </c>
      <c r="S139" s="15">
        <v>77.892140935422006</v>
      </c>
      <c r="T139" s="15">
        <v>78.223512712706039</v>
      </c>
      <c r="U139" s="19">
        <v>29138</v>
      </c>
      <c r="V139" s="19">
        <v>1663.9888185588575</v>
      </c>
      <c r="W139" s="19">
        <v>736570</v>
      </c>
      <c r="X139" s="19">
        <v>198621</v>
      </c>
      <c r="Y139" s="15">
        <v>4.63972602739726</v>
      </c>
      <c r="Z139" s="17">
        <v>7.2033333333333331</v>
      </c>
      <c r="AA139" s="17">
        <v>36.224516433963252</v>
      </c>
      <c r="AB139" s="63">
        <f t="shared" si="83"/>
        <v>1.5800014349999999E-2</v>
      </c>
      <c r="AC139" s="79">
        <f t="shared" si="75"/>
        <v>0.64814473868610734</v>
      </c>
      <c r="AD139" s="62" t="str">
        <f t="shared" si="84"/>
        <v/>
      </c>
      <c r="AE139" s="19">
        <f t="shared" si="76"/>
        <v>0.17597434537565504</v>
      </c>
      <c r="AF139" s="19">
        <f t="shared" si="77"/>
        <v>0.19636600707315799</v>
      </c>
      <c r="AG139" s="19">
        <f t="shared" si="71"/>
        <v>1.636663909582288E-2</v>
      </c>
      <c r="AH139" s="19">
        <f t="shared" si="78"/>
        <v>0.33471782935937633</v>
      </c>
      <c r="AI139" s="19">
        <f t="shared" si="72"/>
        <v>0.26778044631791842</v>
      </c>
      <c r="AJ139" s="19">
        <f t="shared" si="73"/>
        <v>0.29258939685802299</v>
      </c>
      <c r="AK139" s="19">
        <f t="shared" si="74"/>
        <v>-2.4808950540104568E-2</v>
      </c>
      <c r="AL139" s="19">
        <f t="shared" si="86"/>
        <v>-1.8980978402172828E-3</v>
      </c>
      <c r="AM139" s="19">
        <f t="shared" si="87"/>
        <v>5.4310784121337843E-3</v>
      </c>
      <c r="AN139" s="19">
        <f t="shared" si="88"/>
        <v>1.0681595734187952E-2</v>
      </c>
      <c r="AO139" s="19">
        <f t="shared" si="89"/>
        <v>-1.4160680492019389E-2</v>
      </c>
      <c r="AP139" s="19">
        <f t="shared" si="90"/>
        <v>-5.2851866445708115E-3</v>
      </c>
      <c r="AQ139" s="19">
        <f t="shared" si="79"/>
        <v>-0.73599149287707522</v>
      </c>
      <c r="AR139" s="19">
        <f t="shared" si="80"/>
        <v>6.6809814088654305</v>
      </c>
      <c r="AS139" s="19">
        <f t="shared" si="81"/>
        <v>0.5060097111656422</v>
      </c>
      <c r="AT139" s="19">
        <f t="shared" si="82"/>
        <v>0.13644888447999648</v>
      </c>
      <c r="AU139" s="19">
        <f t="shared" si="91"/>
        <v>1.7436095761911439E-2</v>
      </c>
      <c r="AV139" s="19">
        <f t="shared" si="70"/>
        <v>1.5525341993898238E-2</v>
      </c>
      <c r="AW139" s="19">
        <f t="shared" si="85"/>
        <v>0.3622451643396325</v>
      </c>
    </row>
    <row r="140" spans="1:49">
      <c r="A140" s="16">
        <v>2007</v>
      </c>
      <c r="B140" s="19">
        <v>0.5</v>
      </c>
      <c r="C140" s="15">
        <v>61319.091999999997</v>
      </c>
      <c r="D140" s="15">
        <v>1530890</v>
      </c>
      <c r="E140" s="62">
        <v>1.6200017659999999</v>
      </c>
      <c r="F140" s="61"/>
      <c r="G140" s="15">
        <v>990466</v>
      </c>
      <c r="H140" s="15">
        <v>276323</v>
      </c>
      <c r="I140" s="15">
        <v>297143</v>
      </c>
      <c r="J140" s="15">
        <v>25030</v>
      </c>
      <c r="K140" s="15">
        <v>551460</v>
      </c>
      <c r="L140" s="61">
        <v>513956</v>
      </c>
      <c r="M140" s="15">
        <v>380643</v>
      </c>
      <c r="N140" s="15">
        <v>420585</v>
      </c>
      <c r="O140" s="15">
        <v>89.369152058732183</v>
      </c>
      <c r="P140" s="19">
        <v>86.489294945059839</v>
      </c>
      <c r="Q140" s="15">
        <v>88.283518906052819</v>
      </c>
      <c r="R140" s="15">
        <v>89.819872378113843</v>
      </c>
      <c r="S140" s="15">
        <v>77.264868720952336</v>
      </c>
      <c r="T140" s="15">
        <v>78.180066276438978</v>
      </c>
      <c r="U140" s="19">
        <v>29378</v>
      </c>
      <c r="V140" s="19">
        <v>1665.8406982317572</v>
      </c>
      <c r="W140" s="19">
        <v>781466</v>
      </c>
      <c r="X140" s="19">
        <v>208389</v>
      </c>
      <c r="Y140" s="15">
        <v>5.5102739726027394</v>
      </c>
      <c r="Z140" s="17">
        <v>7.4658333333333333</v>
      </c>
      <c r="AA140" s="17">
        <v>36.743332309963485</v>
      </c>
      <c r="AB140" s="63">
        <f t="shared" si="83"/>
        <v>1.620001766E-2</v>
      </c>
      <c r="AC140" s="79">
        <f t="shared" si="75"/>
        <v>0.64698704675058294</v>
      </c>
      <c r="AD140" s="62" t="str">
        <f t="shared" si="84"/>
        <v/>
      </c>
      <c r="AE140" s="19">
        <f t="shared" si="76"/>
        <v>0.18049827224686293</v>
      </c>
      <c r="AF140" s="19">
        <f t="shared" si="77"/>
        <v>0.19409820431252409</v>
      </c>
      <c r="AG140" s="19">
        <f t="shared" si="71"/>
        <v>1.6349966359437973E-2</v>
      </c>
      <c r="AH140" s="19">
        <f t="shared" si="78"/>
        <v>0.3357236640124372</v>
      </c>
      <c r="AI140" s="19">
        <f t="shared" si="72"/>
        <v>0.24864163983042545</v>
      </c>
      <c r="AJ140" s="19">
        <f t="shared" si="73"/>
        <v>0.27473234523708429</v>
      </c>
      <c r="AK140" s="19">
        <f t="shared" si="74"/>
        <v>-2.6090705406658837E-2</v>
      </c>
      <c r="AL140" s="19">
        <f t="shared" si="86"/>
        <v>-4.8268582862444958E-3</v>
      </c>
      <c r="AM140" s="19">
        <f t="shared" si="87"/>
        <v>-4.7990341297055742E-3</v>
      </c>
      <c r="AN140" s="19">
        <f t="shared" si="88"/>
        <v>2.1413115001778686E-3</v>
      </c>
      <c r="AO140" s="19">
        <f t="shared" si="89"/>
        <v>-3.3249498765770477E-2</v>
      </c>
      <c r="AP140" s="19">
        <f t="shared" si="90"/>
        <v>-2.5719378494735289E-2</v>
      </c>
      <c r="AQ140" s="19">
        <f t="shared" si="79"/>
        <v>-0.73584515141789475</v>
      </c>
      <c r="AR140" s="19">
        <f t="shared" si="80"/>
        <v>6.6822400474284063</v>
      </c>
      <c r="AS140" s="19">
        <f t="shared" si="81"/>
        <v>0.51046515425667427</v>
      </c>
      <c r="AT140" s="19">
        <f t="shared" si="82"/>
        <v>0.13612277825317298</v>
      </c>
      <c r="AU140" s="19">
        <f t="shared" si="91"/>
        <v>2.1233450106578212E-2</v>
      </c>
      <c r="AV140" s="19">
        <f t="shared" si="70"/>
        <v>1.3548933084731717E-2</v>
      </c>
      <c r="AW140" s="19">
        <f t="shared" si="85"/>
        <v>0.36743332309963483</v>
      </c>
    </row>
    <row r="141" spans="1:49">
      <c r="A141" s="16">
        <v>2008</v>
      </c>
      <c r="B141" s="19">
        <v>0.54054054100000004</v>
      </c>
      <c r="C141" s="15">
        <v>61823.82</v>
      </c>
      <c r="D141" s="15">
        <v>1564252</v>
      </c>
      <c r="E141" s="62">
        <v>1.62000276</v>
      </c>
      <c r="F141" s="61"/>
      <c r="G141" s="15">
        <v>1022124</v>
      </c>
      <c r="H141" s="15">
        <v>271152</v>
      </c>
      <c r="I141" s="15">
        <v>316942</v>
      </c>
      <c r="J141" s="15">
        <v>29326</v>
      </c>
      <c r="K141" s="15">
        <v>595002</v>
      </c>
      <c r="L141" s="61">
        <v>519468</v>
      </c>
      <c r="M141" s="15">
        <v>420800</v>
      </c>
      <c r="N141" s="15">
        <v>466989</v>
      </c>
      <c r="O141" s="15">
        <v>91.893092209614082</v>
      </c>
      <c r="P141" s="19">
        <v>89.851950169424441</v>
      </c>
      <c r="Q141" s="15">
        <v>92.677774929505247</v>
      </c>
      <c r="R141" s="15">
        <v>93.862852235203533</v>
      </c>
      <c r="S141" s="15">
        <v>84.47415410552405</v>
      </c>
      <c r="T141" s="15">
        <v>88.442312473870913</v>
      </c>
      <c r="U141" s="19">
        <v>29628</v>
      </c>
      <c r="V141" s="19">
        <v>1660.4644704095301</v>
      </c>
      <c r="W141" s="19">
        <v>792367</v>
      </c>
      <c r="X141" s="19">
        <v>202586</v>
      </c>
      <c r="Y141" s="15">
        <v>4.6714480874316937</v>
      </c>
      <c r="Z141" s="17">
        <v>8.6983333333333341</v>
      </c>
      <c r="AA141" s="17">
        <v>46.878635923112135</v>
      </c>
      <c r="AB141" s="63">
        <f t="shared" si="83"/>
        <v>1.62000276E-2</v>
      </c>
      <c r="AC141" s="79">
        <f t="shared" si="75"/>
        <v>0.65342668572582929</v>
      </c>
      <c r="AD141" s="62" t="str">
        <f t="shared" si="84"/>
        <v/>
      </c>
      <c r="AE141" s="19">
        <f t="shared" si="76"/>
        <v>0.1733429140573258</v>
      </c>
      <c r="AF141" s="19">
        <f t="shared" si="77"/>
        <v>0.20261569107790817</v>
      </c>
      <c r="AG141" s="19">
        <f t="shared" si="71"/>
        <v>1.8747618670137547E-2</v>
      </c>
      <c r="AH141" s="19">
        <f t="shared" si="78"/>
        <v>0.33208715731224892</v>
      </c>
      <c r="AI141" s="19">
        <f t="shared" si="72"/>
        <v>0.26901036405898793</v>
      </c>
      <c r="AJ141" s="19">
        <f t="shared" si="73"/>
        <v>0.29853821507020606</v>
      </c>
      <c r="AK141" s="19">
        <f t="shared" si="74"/>
        <v>-2.9527851011218131E-2</v>
      </c>
      <c r="AL141" s="19">
        <f t="shared" si="86"/>
        <v>1.0292376506042533E-2</v>
      </c>
      <c r="AM141" s="19">
        <f t="shared" si="87"/>
        <v>2.0724957051938636E-2</v>
      </c>
      <c r="AN141" s="19">
        <f t="shared" si="88"/>
        <v>1.6178158502295051E-2</v>
      </c>
      <c r="AO141" s="19">
        <f t="shared" si="89"/>
        <v>6.1355953600067049E-2</v>
      </c>
      <c r="AP141" s="19">
        <f t="shared" si="90"/>
        <v>9.5485502123579966E-2</v>
      </c>
      <c r="AQ141" s="19">
        <f t="shared" si="79"/>
        <v>-0.73556886694408852</v>
      </c>
      <c r="AR141" s="19">
        <f t="shared" si="80"/>
        <v>6.679283776720899</v>
      </c>
      <c r="AS141" s="19">
        <f t="shared" si="81"/>
        <v>0.506546899092985</v>
      </c>
      <c r="AT141" s="19">
        <f t="shared" si="82"/>
        <v>0.12950982322541379</v>
      </c>
      <c r="AU141" s="19">
        <f t="shared" si="91"/>
        <v>2.725244693296372E-2</v>
      </c>
      <c r="AV141" s="19">
        <f t="shared" si="70"/>
        <v>1.8620207632694841E-2</v>
      </c>
      <c r="AW141" s="19">
        <f t="shared" si="85"/>
        <v>0.46878635923112133</v>
      </c>
    </row>
    <row r="142" spans="1:49">
      <c r="A142" s="16">
        <v>2009</v>
      </c>
      <c r="B142" s="19">
        <v>0.63694267500000001</v>
      </c>
      <c r="C142" s="15">
        <v>62260.453000000001</v>
      </c>
      <c r="D142" s="15">
        <v>1519459</v>
      </c>
      <c r="E142" s="62">
        <v>1.68000284</v>
      </c>
      <c r="F142" s="61"/>
      <c r="G142" s="15">
        <v>998439</v>
      </c>
      <c r="H142" s="15">
        <v>236583</v>
      </c>
      <c r="I142" s="15">
        <v>331500</v>
      </c>
      <c r="J142" s="15">
        <v>32449</v>
      </c>
      <c r="K142" s="15">
        <v>634297</v>
      </c>
      <c r="L142" s="61">
        <v>488905</v>
      </c>
      <c r="M142" s="15">
        <v>398580</v>
      </c>
      <c r="N142" s="15">
        <v>432935</v>
      </c>
      <c r="O142" s="15">
        <v>93.299451117935035</v>
      </c>
      <c r="P142" s="19">
        <v>90.689621580452894</v>
      </c>
      <c r="Q142" s="15">
        <v>95.35830454778133</v>
      </c>
      <c r="R142" s="15">
        <v>97.067478734462625</v>
      </c>
      <c r="S142" s="15">
        <v>87.666481764810683</v>
      </c>
      <c r="T142" s="15">
        <v>90.283928591854917</v>
      </c>
      <c r="U142" s="19">
        <v>29156</v>
      </c>
      <c r="V142" s="19">
        <v>1638.3391375259282</v>
      </c>
      <c r="W142" s="19">
        <v>795449</v>
      </c>
      <c r="X142" s="19">
        <v>204323</v>
      </c>
      <c r="Y142" s="15">
        <v>0.64383561643835618</v>
      </c>
      <c r="Z142" s="17">
        <v>9.9975000000000005</v>
      </c>
      <c r="AA142" s="17">
        <v>61.791729819626589</v>
      </c>
      <c r="AB142" s="63">
        <f t="shared" si="83"/>
        <v>1.68000284E-2</v>
      </c>
      <c r="AC142" s="79">
        <f t="shared" si="75"/>
        <v>0.65710163946509914</v>
      </c>
      <c r="AD142" s="62" t="str">
        <f t="shared" si="84"/>
        <v/>
      </c>
      <c r="AE142" s="19">
        <f t="shared" si="76"/>
        <v>0.15570212819167875</v>
      </c>
      <c r="AF142" s="19">
        <f t="shared" si="77"/>
        <v>0.21816975647253398</v>
      </c>
      <c r="AG142" s="19">
        <f t="shared" si="71"/>
        <v>2.1355627233113891E-2</v>
      </c>
      <c r="AH142" s="19">
        <f t="shared" si="78"/>
        <v>0.32176254838070656</v>
      </c>
      <c r="AI142" s="19">
        <f t="shared" si="72"/>
        <v>0.26231704837050557</v>
      </c>
      <c r="AJ142" s="19">
        <f t="shared" si="73"/>
        <v>0.28492706943721419</v>
      </c>
      <c r="AK142" s="19">
        <f t="shared" si="74"/>
        <v>-2.2610021066708619E-2</v>
      </c>
      <c r="AL142" s="19">
        <f t="shared" si="86"/>
        <v>-5.908757637958304E-3</v>
      </c>
      <c r="AM142" s="19">
        <f t="shared" si="87"/>
        <v>1.33243677903075E-2</v>
      </c>
      <c r="AN142" s="19">
        <f t="shared" si="88"/>
        <v>1.8383330911380402E-2</v>
      </c>
      <c r="AO142" s="19">
        <f t="shared" si="89"/>
        <v>2.1905650658819581E-2</v>
      </c>
      <c r="AP142" s="19">
        <f t="shared" si="90"/>
        <v>5.420598918628932E-3</v>
      </c>
      <c r="AQ142" s="19">
        <f t="shared" si="79"/>
        <v>-0.75866571740663413</v>
      </c>
      <c r="AR142" s="19">
        <f t="shared" si="80"/>
        <v>6.6427725692424211</v>
      </c>
      <c r="AS142" s="19">
        <f t="shared" si="81"/>
        <v>0.52350803805828261</v>
      </c>
      <c r="AT142" s="19">
        <f t="shared" si="82"/>
        <v>0.13447088733555826</v>
      </c>
      <c r="AU142" s="19">
        <f t="shared" si="91"/>
        <v>3.1526116174467426E-2</v>
      </c>
      <c r="AV142" s="19">
        <f t="shared" si="70"/>
        <v>0.15528031914893617</v>
      </c>
      <c r="AW142" s="19">
        <f t="shared" si="85"/>
        <v>0.61791729819626584</v>
      </c>
    </row>
    <row r="143" spans="1:49">
      <c r="A143" s="16">
        <v>2010</v>
      </c>
      <c r="B143" s="19">
        <v>0.64516129</v>
      </c>
      <c r="C143" s="15">
        <v>62759.423000000003</v>
      </c>
      <c r="D143" s="15">
        <v>1572439</v>
      </c>
      <c r="E143" s="62">
        <v>1.660002236</v>
      </c>
      <c r="F143" s="61"/>
      <c r="G143" s="15">
        <v>1025426</v>
      </c>
      <c r="H143" s="15">
        <v>245687</v>
      </c>
      <c r="I143" s="15">
        <v>338388</v>
      </c>
      <c r="J143" s="15">
        <v>31441</v>
      </c>
      <c r="K143" s="15">
        <v>669418</v>
      </c>
      <c r="L143" s="61">
        <v>523773</v>
      </c>
      <c r="M143" s="15">
        <v>444317</v>
      </c>
      <c r="N143" s="15">
        <v>486910</v>
      </c>
      <c r="O143" s="15">
        <v>94.738253205862009</v>
      </c>
      <c r="P143" s="19">
        <v>92.608247086338139</v>
      </c>
      <c r="Q143" s="15">
        <v>94.35129571882824</v>
      </c>
      <c r="R143" s="15">
        <v>98.903661961951144</v>
      </c>
      <c r="S143" s="15">
        <v>92.318506393151111</v>
      </c>
      <c r="T143" s="15">
        <v>93.821373628040547</v>
      </c>
      <c r="U143" s="19">
        <v>29228</v>
      </c>
      <c r="V143" s="19">
        <v>1643.1975440892961</v>
      </c>
      <c r="W143" s="19">
        <v>819664</v>
      </c>
      <c r="X143" s="19">
        <v>206080</v>
      </c>
      <c r="Y143" s="15">
        <v>0.5</v>
      </c>
      <c r="Z143" s="17">
        <v>9.5541666666666671</v>
      </c>
      <c r="AA143" s="17">
        <v>72.301691830334917</v>
      </c>
      <c r="AB143" s="63">
        <f t="shared" si="83"/>
        <v>1.6600022360000001E-2</v>
      </c>
      <c r="AC143" s="79">
        <f t="shared" si="75"/>
        <v>0.6521245021269505</v>
      </c>
      <c r="AD143" s="62" t="str">
        <f t="shared" si="84"/>
        <v/>
      </c>
      <c r="AE143" s="19">
        <f t="shared" si="76"/>
        <v>0.15624580667358162</v>
      </c>
      <c r="AF143" s="19">
        <f t="shared" si="77"/>
        <v>0.21519944493872259</v>
      </c>
      <c r="AG143" s="19">
        <f t="shared" si="71"/>
        <v>1.9995052272298003E-2</v>
      </c>
      <c r="AH143" s="19">
        <f t="shared" si="78"/>
        <v>0.33309591023880736</v>
      </c>
      <c r="AI143" s="19">
        <f t="shared" si="72"/>
        <v>0.28256549220669291</v>
      </c>
      <c r="AJ143" s="19">
        <f t="shared" si="73"/>
        <v>0.30965271148833118</v>
      </c>
      <c r="AK143" s="19">
        <f t="shared" si="74"/>
        <v>-2.7087219281638264E-2</v>
      </c>
      <c r="AL143" s="19">
        <f t="shared" si="86"/>
        <v>5.6316396123350888E-3</v>
      </c>
      <c r="AM143" s="19">
        <f t="shared" si="87"/>
        <v>-2.5920053541227166E-2</v>
      </c>
      <c r="AN143" s="19">
        <f t="shared" si="88"/>
        <v>3.4362364542905219E-3</v>
      </c>
      <c r="AO143" s="19">
        <f t="shared" si="89"/>
        <v>3.6401354982420718E-2</v>
      </c>
      <c r="AP143" s="19">
        <f t="shared" si="90"/>
        <v>2.3129592550371524E-2</v>
      </c>
      <c r="AQ143" s="19">
        <f t="shared" si="79"/>
        <v>-0.76418158013961424</v>
      </c>
      <c r="AR143" s="19">
        <f t="shared" si="80"/>
        <v>6.6402177644433094</v>
      </c>
      <c r="AS143" s="19">
        <f t="shared" si="81"/>
        <v>0.52126918754876983</v>
      </c>
      <c r="AT143" s="19">
        <f t="shared" si="82"/>
        <v>0.13105754817833951</v>
      </c>
      <c r="AU143" s="19">
        <f t="shared" si="91"/>
        <v>-8.8652785376074506E-3</v>
      </c>
      <c r="AV143" s="19">
        <f t="shared" si="70"/>
        <v>0.19108333333333336</v>
      </c>
      <c r="AW143" s="19">
        <f t="shared" si="85"/>
        <v>0.72301691830334913</v>
      </c>
    </row>
    <row r="144" spans="1:49">
      <c r="A144" s="16">
        <v>2011</v>
      </c>
      <c r="B144" s="19">
        <v>0.625</v>
      </c>
      <c r="C144" s="15">
        <v>63285.127000000008</v>
      </c>
      <c r="D144" s="15">
        <v>1628274</v>
      </c>
      <c r="E144" s="62">
        <v>1.6600037679999999</v>
      </c>
      <c r="F144" s="61"/>
      <c r="G144" s="15">
        <v>1057138</v>
      </c>
      <c r="H144" s="15">
        <v>255231</v>
      </c>
      <c r="I144" s="15">
        <v>339974</v>
      </c>
      <c r="J144" s="15">
        <v>27809</v>
      </c>
      <c r="K144" s="15">
        <v>671774</v>
      </c>
      <c r="L144" s="61">
        <v>553832</v>
      </c>
      <c r="M144" s="15">
        <v>496987</v>
      </c>
      <c r="N144" s="15">
        <v>524047</v>
      </c>
      <c r="O144" s="15">
        <v>96.643795776403408</v>
      </c>
      <c r="P144" s="19">
        <v>95.906269076545243</v>
      </c>
      <c r="Q144" s="15">
        <v>96.194884048739866</v>
      </c>
      <c r="R144" s="15">
        <v>99.168380368992928</v>
      </c>
      <c r="S144" s="15">
        <v>97.576945512384128</v>
      </c>
      <c r="T144" s="15">
        <v>100.16546844992078</v>
      </c>
      <c r="U144" s="19">
        <v>29376</v>
      </c>
      <c r="V144" s="19">
        <v>1641.3280610523213</v>
      </c>
      <c r="W144" s="19">
        <v>831143</v>
      </c>
      <c r="X144" s="19">
        <v>212636</v>
      </c>
      <c r="Y144" s="15">
        <v>0.5</v>
      </c>
      <c r="Z144" s="17">
        <v>8.8375000000000004</v>
      </c>
      <c r="AA144" s="17">
        <v>76.197249357294908</v>
      </c>
      <c r="AB144" s="63">
        <f t="shared" si="83"/>
        <v>1.6600037679999999E-2</v>
      </c>
      <c r="AC144" s="79">
        <f t="shared" si="75"/>
        <v>0.64923839599477728</v>
      </c>
      <c r="AD144" s="62" t="str">
        <f t="shared" si="84"/>
        <v/>
      </c>
      <c r="AE144" s="19">
        <f t="shared" si="76"/>
        <v>0.15674941686718574</v>
      </c>
      <c r="AF144" s="19">
        <f t="shared" si="77"/>
        <v>0.20879409730794693</v>
      </c>
      <c r="AG144" s="19">
        <f t="shared" si="71"/>
        <v>1.7078820886411009E-2</v>
      </c>
      <c r="AH144" s="19">
        <f t="shared" si="78"/>
        <v>0.34013439998427786</v>
      </c>
      <c r="AI144" s="19">
        <f t="shared" si="72"/>
        <v>0.30522319953521337</v>
      </c>
      <c r="AJ144" s="19">
        <f t="shared" si="73"/>
        <v>0.32184202413107377</v>
      </c>
      <c r="AK144" s="19">
        <f t="shared" si="74"/>
        <v>-1.6618824595860393E-2</v>
      </c>
      <c r="AL144" s="19">
        <f t="shared" si="86"/>
        <v>1.507900028917793E-2</v>
      </c>
      <c r="AM144" s="19">
        <f t="shared" si="87"/>
        <v>-5.629802833228136E-4</v>
      </c>
      <c r="AN144" s="19">
        <f t="shared" si="88"/>
        <v>-1.724119900377908E-2</v>
      </c>
      <c r="AO144" s="19">
        <f t="shared" si="89"/>
        <v>3.5482476113338962E-2</v>
      </c>
      <c r="AP144" s="19">
        <f t="shared" si="90"/>
        <v>4.551665776652343E-2</v>
      </c>
      <c r="AQ144" s="19">
        <f t="shared" si="79"/>
        <v>-0.76747232659897735</v>
      </c>
      <c r="AR144" s="19">
        <f t="shared" si="80"/>
        <v>6.635788659838143</v>
      </c>
      <c r="AS144" s="19">
        <f t="shared" si="81"/>
        <v>0.51044418814032533</v>
      </c>
      <c r="AT144" s="19">
        <f t="shared" si="82"/>
        <v>0.13058981473634043</v>
      </c>
      <c r="AU144" s="19">
        <f t="shared" si="91"/>
        <v>-1.4914151345129942E-2</v>
      </c>
      <c r="AV144" s="19">
        <f t="shared" si="70"/>
        <v>0.17675000000000002</v>
      </c>
      <c r="AW144" s="19">
        <f t="shared" si="85"/>
        <v>0.76197249357294905</v>
      </c>
    </row>
    <row r="145" spans="1:49">
      <c r="A145" s="16">
        <v>2012</v>
      </c>
      <c r="B145" s="19">
        <v>0.62893081799999995</v>
      </c>
      <c r="C145" s="15">
        <v>63704.995999999999</v>
      </c>
      <c r="D145" s="15">
        <v>1675044</v>
      </c>
      <c r="E145" s="62">
        <v>1.590003246</v>
      </c>
      <c r="F145" s="61">
        <v>3.2</v>
      </c>
      <c r="G145" s="15">
        <v>1095763</v>
      </c>
      <c r="H145" s="15">
        <v>266761</v>
      </c>
      <c r="I145" s="15">
        <v>347125</v>
      </c>
      <c r="J145" s="15">
        <v>27346</v>
      </c>
      <c r="K145" s="15">
        <v>690364</v>
      </c>
      <c r="L145" s="61">
        <v>561210</v>
      </c>
      <c r="M145" s="15">
        <v>499141</v>
      </c>
      <c r="N145" s="15">
        <v>536475</v>
      </c>
      <c r="O145" s="15">
        <v>98.131278039909972</v>
      </c>
      <c r="P145" s="19">
        <v>97.743355041556043</v>
      </c>
      <c r="Q145" s="15">
        <v>98.242209078789401</v>
      </c>
      <c r="R145" s="15">
        <v>99.584877729708637</v>
      </c>
      <c r="S145" s="15">
        <v>97.441346320872768</v>
      </c>
      <c r="T145" s="15">
        <v>99.621436165804667</v>
      </c>
      <c r="U145" s="19">
        <v>29696</v>
      </c>
      <c r="V145" s="19">
        <v>1655.0889084980388</v>
      </c>
      <c r="W145" s="19">
        <v>850503</v>
      </c>
      <c r="X145" s="19">
        <v>219710</v>
      </c>
      <c r="Y145" s="15">
        <v>0.5</v>
      </c>
      <c r="Z145" s="17">
        <v>7.76</v>
      </c>
      <c r="AA145" s="17">
        <v>80.57698782837943</v>
      </c>
      <c r="AB145" s="63">
        <f t="shared" si="83"/>
        <v>1.5900032460000001E-2</v>
      </c>
      <c r="AC145" s="79">
        <f t="shared" si="75"/>
        <v>0.65416968151284383</v>
      </c>
      <c r="AD145" s="62">
        <f t="shared" si="84"/>
        <v>3.2000000000000001E-2</v>
      </c>
      <c r="AE145" s="19">
        <f t="shared" si="76"/>
        <v>0.15925611506324611</v>
      </c>
      <c r="AF145" s="19">
        <f t="shared" si="77"/>
        <v>0.20723336222809668</v>
      </c>
      <c r="AG145" s="19">
        <f t="shared" si="71"/>
        <v>1.6325541299213632E-2</v>
      </c>
      <c r="AH145" s="19">
        <f t="shared" si="78"/>
        <v>0.33504194516681352</v>
      </c>
      <c r="AI145" s="19">
        <f t="shared" si="72"/>
        <v>0.29798679915273868</v>
      </c>
      <c r="AJ145" s="19">
        <f t="shared" si="73"/>
        <v>0.32027516889108587</v>
      </c>
      <c r="AK145" s="19">
        <f t="shared" si="74"/>
        <v>-2.2288369738347191E-2</v>
      </c>
      <c r="AL145" s="19">
        <f t="shared" si="86"/>
        <v>3.6997235343093921E-3</v>
      </c>
      <c r="AM145" s="19">
        <f t="shared" si="87"/>
        <v>5.7856316284874525E-3</v>
      </c>
      <c r="AN145" s="19">
        <f t="shared" si="88"/>
        <v>-1.1083037337634447E-2</v>
      </c>
      <c r="AO145" s="19">
        <f t="shared" si="89"/>
        <v>-1.666477389331765E-2</v>
      </c>
      <c r="AP145" s="19">
        <f t="shared" si="90"/>
        <v>-2.0720282201169948E-2</v>
      </c>
      <c r="AQ145" s="19">
        <f t="shared" si="79"/>
        <v>-0.76325063304013219</v>
      </c>
      <c r="AR145" s="19">
        <f t="shared" si="80"/>
        <v>6.6483593744749534</v>
      </c>
      <c r="AS145" s="19">
        <f t="shared" si="81"/>
        <v>0.50774964717344739</v>
      </c>
      <c r="AT145" s="19">
        <f t="shared" si="82"/>
        <v>0.13116670368061972</v>
      </c>
      <c r="AU145" s="19">
        <f t="shared" si="91"/>
        <v>-1.0274143177715696E-2</v>
      </c>
      <c r="AV145" s="19">
        <f t="shared" si="70"/>
        <v>0.1552</v>
      </c>
      <c r="AW145" s="19">
        <f t="shared" si="85"/>
        <v>0.80576987828379432</v>
      </c>
    </row>
    <row r="146" spans="1:49">
      <c r="A146" s="16">
        <v>2013</v>
      </c>
      <c r="B146" s="19">
        <v>0.64102564100000003</v>
      </c>
      <c r="C146" s="15">
        <v>64105.628999999994</v>
      </c>
      <c r="D146" s="15">
        <v>1739563</v>
      </c>
      <c r="E146" s="62">
        <v>1.640001974</v>
      </c>
      <c r="F146" s="61">
        <v>3.4</v>
      </c>
      <c r="G146" s="15">
        <v>1138546</v>
      </c>
      <c r="H146" s="15">
        <v>280224</v>
      </c>
      <c r="I146" s="15">
        <v>349615</v>
      </c>
      <c r="J146" s="15">
        <v>31235</v>
      </c>
      <c r="K146" s="15">
        <v>687904</v>
      </c>
      <c r="L146" s="61">
        <v>595722</v>
      </c>
      <c r="M146" s="15">
        <v>517642</v>
      </c>
      <c r="N146" s="15">
        <v>556880</v>
      </c>
      <c r="O146" s="15">
        <v>100</v>
      </c>
      <c r="P146" s="19">
        <v>100</v>
      </c>
      <c r="Q146" s="15">
        <v>100</v>
      </c>
      <c r="R146" s="15">
        <v>100</v>
      </c>
      <c r="S146" s="15">
        <v>99.999999999999986</v>
      </c>
      <c r="T146" s="15">
        <v>100</v>
      </c>
      <c r="U146" s="19">
        <v>30044</v>
      </c>
      <c r="V146" s="19">
        <v>1665.8817566045309</v>
      </c>
      <c r="W146" s="19">
        <v>879055</v>
      </c>
      <c r="X146" s="19">
        <v>228826</v>
      </c>
      <c r="Y146" s="15">
        <v>0.5</v>
      </c>
      <c r="Z146" s="17">
        <v>6.3816666666666668</v>
      </c>
      <c r="AA146" s="17">
        <v>83.5842105172391</v>
      </c>
      <c r="AB146" s="63">
        <f t="shared" si="83"/>
        <v>1.6400019740000001E-2</v>
      </c>
      <c r="AC146" s="79">
        <f t="shared" si="75"/>
        <v>0.65450115919917817</v>
      </c>
      <c r="AD146" s="62">
        <f t="shared" si="84"/>
        <v>3.4000000000000002E-2</v>
      </c>
      <c r="AE146" s="19">
        <f t="shared" si="76"/>
        <v>0.16108873320483363</v>
      </c>
      <c r="AF146" s="19">
        <f t="shared" si="77"/>
        <v>0.20097863658861451</v>
      </c>
      <c r="AG146" s="19">
        <f t="shared" si="71"/>
        <v>1.7955658978720517E-2</v>
      </c>
      <c r="AH146" s="19">
        <f t="shared" si="78"/>
        <v>0.34245497288686871</v>
      </c>
      <c r="AI146" s="19">
        <f t="shared" si="72"/>
        <v>0.29757013686770756</v>
      </c>
      <c r="AJ146" s="19">
        <f t="shared" si="73"/>
        <v>0.32012637656698839</v>
      </c>
      <c r="AK146" s="19">
        <f t="shared" si="74"/>
        <v>-2.2556239699280833E-2</v>
      </c>
      <c r="AL146" s="19">
        <f t="shared" si="86"/>
        <v>3.9609366402240916E-3</v>
      </c>
      <c r="AM146" s="19">
        <f t="shared" si="87"/>
        <v>-1.1297966167106196E-3</v>
      </c>
      <c r="AN146" s="19">
        <f t="shared" si="88"/>
        <v>-1.4704168959703884E-2</v>
      </c>
      <c r="AO146" s="19">
        <f t="shared" si="89"/>
        <v>7.055533292434921E-3</v>
      </c>
      <c r="AP146" s="19">
        <f t="shared" si="90"/>
        <v>-1.5071209901244031E-2</v>
      </c>
      <c r="AQ146" s="19">
        <f t="shared" si="79"/>
        <v>-0.75786920215990383</v>
      </c>
      <c r="AR146" s="19">
        <f t="shared" si="80"/>
        <v>6.6602406436210284</v>
      </c>
      <c r="AS146" s="19">
        <f t="shared" si="81"/>
        <v>0.50533093656280337</v>
      </c>
      <c r="AT146" s="19">
        <f t="shared" si="82"/>
        <v>0.13154223215830643</v>
      </c>
      <c r="AU146" s="19">
        <f t="shared" si="91"/>
        <v>-1.3864031907593173E-2</v>
      </c>
      <c r="AV146" s="19">
        <f t="shared" si="70"/>
        <v>0.12763333333333335</v>
      </c>
      <c r="AW146" s="19">
        <f t="shared" si="85"/>
        <v>0.83584210517239099</v>
      </c>
    </row>
    <row r="147" spans="1:49">
      <c r="A147" s="62">
        <v>2014</v>
      </c>
      <c r="B147" s="15">
        <v>0.60678691160631659</v>
      </c>
      <c r="C147" s="15">
        <v>64596.754000000001</v>
      </c>
      <c r="D147" s="15">
        <v>1822480</v>
      </c>
      <c r="E147" s="62">
        <v>1.660001477</v>
      </c>
      <c r="F147" s="61">
        <v>3.4</v>
      </c>
      <c r="G147" s="15">
        <v>1182902</v>
      </c>
      <c r="H147" s="15">
        <v>302495</v>
      </c>
      <c r="I147" s="15">
        <v>358529</v>
      </c>
      <c r="J147" s="15">
        <v>32148</v>
      </c>
      <c r="K147" s="15">
        <v>708206</v>
      </c>
      <c r="L147" s="61">
        <v>606258</v>
      </c>
      <c r="M147" s="15">
        <v>511654</v>
      </c>
      <c r="N147" s="15">
        <v>547877</v>
      </c>
      <c r="O147" s="15">
        <v>101.64553234399122</v>
      </c>
      <c r="P147" s="19">
        <v>101.69937135468253</v>
      </c>
      <c r="Q147" s="15">
        <v>101.21222463128028</v>
      </c>
      <c r="R147" s="15">
        <v>100.26259123577282</v>
      </c>
      <c r="S147" s="15">
        <v>97.428312348558009</v>
      </c>
      <c r="T147" s="15">
        <v>95.952951639708701</v>
      </c>
      <c r="U147" s="81">
        <v>30757</v>
      </c>
      <c r="V147" s="15">
        <v>1672.2523136242894</v>
      </c>
      <c r="W147" s="15">
        <v>899342</v>
      </c>
      <c r="X147" s="15">
        <v>238657</v>
      </c>
      <c r="Y147" s="15">
        <v>0.5</v>
      </c>
      <c r="Z147" s="17">
        <v>5.194</v>
      </c>
      <c r="AA147" s="17">
        <v>85.378166015539264</v>
      </c>
      <c r="AB147" s="63">
        <f t="shared" si="83"/>
        <v>1.6600014770000001E-2</v>
      </c>
      <c r="AC147" s="79">
        <f t="shared" ref="AC147:AC149" si="92">G147/D147</f>
        <v>0.6490617180984154</v>
      </c>
      <c r="AD147" s="62">
        <f t="shared" si="84"/>
        <v>3.4000000000000002E-2</v>
      </c>
      <c r="AE147" s="19">
        <f t="shared" ref="AE147:AE149" si="93">H147/D147</f>
        <v>0.16597987357885957</v>
      </c>
      <c r="AF147" s="19">
        <f t="shared" ref="AF147:AF149" si="94">I147/D147</f>
        <v>0.19672588999604934</v>
      </c>
      <c r="AG147" s="19">
        <f t="shared" ref="AG147:AG149" si="95">J147/D147</f>
        <v>1.7639699749791495E-2</v>
      </c>
      <c r="AH147" s="19">
        <f t="shared" ref="AH147:AH149" si="96">L147/D147</f>
        <v>0.33265550239234448</v>
      </c>
      <c r="AI147" s="19">
        <f t="shared" ref="AI147:AI149" si="97">M147/D147</f>
        <v>0.28074601641718977</v>
      </c>
      <c r="AJ147" s="19">
        <f t="shared" ref="AJ147:AJ149" si="98">N147/D147</f>
        <v>0.30062168034765813</v>
      </c>
      <c r="AK147" s="19">
        <f t="shared" ref="AK147:AK149" si="99">AI147-AJ147</f>
        <v>-1.9875663930468357E-2</v>
      </c>
      <c r="AL147" s="19">
        <f t="shared" ref="AL147:AL149" si="100">LN((P147/P146)/($O147/$O146))</f>
        <v>5.2953391966130696E-4</v>
      </c>
      <c r="AM147" s="19">
        <f t="shared" ref="AM147:AM149" si="101">LN((Q147/Q146)/($O147/$O146))</f>
        <v>-4.2720414360550322E-3</v>
      </c>
      <c r="AN147" s="19">
        <f t="shared" ref="AN147:AN149" si="102">LN((R147/R146)/($O147/$O146))</f>
        <v>-1.3698931084173258E-2</v>
      </c>
      <c r="AO147" s="19">
        <f t="shared" ref="AO147:AO149" si="103">LN((S147/S146)/($O147/$O146))</f>
        <v>-4.2374738140271567E-2</v>
      </c>
      <c r="AP147" s="19">
        <f t="shared" ref="AP147:AP149" si="104">LN((T147/T146)/($O147/$O146))</f>
        <v>-5.7633603496320643E-2</v>
      </c>
      <c r="AQ147" s="19">
        <f t="shared" ref="AQ147:AQ149" si="105">LN(U147/C147)</f>
        <v>-0.74204655122570251</v>
      </c>
      <c r="AR147" s="19">
        <f t="shared" ref="AR147:AR149" si="106">LN(U147*V147/C147)</f>
        <v>6.6798801363115734</v>
      </c>
      <c r="AS147" s="19">
        <f t="shared" ref="AS147:AS149" si="107">W147/D147</f>
        <v>0.49347153329528992</v>
      </c>
      <c r="AT147" s="19">
        <f t="shared" ref="AT147:AT149" si="108">X147/D147</f>
        <v>0.13095177999209867</v>
      </c>
      <c r="AU147" s="19">
        <f t="shared" ref="AU147:AU149" si="109">Y146/100-LN(O147/O146)</f>
        <v>-1.1321401757770105E-2</v>
      </c>
      <c r="AV147" s="19">
        <f t="shared" ref="AV147:AV149" si="110">(Z147/Y147)/100</f>
        <v>0.10388</v>
      </c>
      <c r="AW147" s="19">
        <f t="shared" ref="AW147:AW149" si="111">AA147/100</f>
        <v>0.8537816601553927</v>
      </c>
    </row>
    <row r="148" spans="1:49">
      <c r="A148" s="62">
        <v>2015</v>
      </c>
      <c r="B148" s="15">
        <v>0.65422547881127235</v>
      </c>
      <c r="C148" s="15">
        <v>65110</v>
      </c>
      <c r="D148" s="15">
        <v>1869467</v>
      </c>
      <c r="E148" s="62">
        <v>1.670001158</v>
      </c>
      <c r="F148" s="61">
        <v>3.3</v>
      </c>
      <c r="G148" s="15">
        <v>1214687</v>
      </c>
      <c r="H148" s="15">
        <v>317056</v>
      </c>
      <c r="I148" s="15">
        <v>362839</v>
      </c>
      <c r="J148" s="15">
        <v>29203</v>
      </c>
      <c r="K148" s="15">
        <v>706249</v>
      </c>
      <c r="L148" s="61">
        <v>629086</v>
      </c>
      <c r="M148" s="15">
        <v>517446</v>
      </c>
      <c r="N148" s="15">
        <v>547234</v>
      </c>
      <c r="O148" s="15">
        <v>102.20463915106438</v>
      </c>
      <c r="P148" s="19">
        <v>102.00690466573003</v>
      </c>
      <c r="Q148" s="15">
        <v>102.55932510415857</v>
      </c>
      <c r="R148" s="15">
        <v>100.15927698737377</v>
      </c>
      <c r="S148" s="15">
        <v>92.900821502394408</v>
      </c>
      <c r="T148" s="15">
        <v>90.842004294614469</v>
      </c>
      <c r="U148" s="81">
        <v>31296</v>
      </c>
      <c r="V148" s="15">
        <v>1669.0587145165255</v>
      </c>
      <c r="W148" s="15">
        <v>928147</v>
      </c>
      <c r="X148" s="15">
        <v>245090</v>
      </c>
      <c r="Y148" s="15">
        <v>0.5</v>
      </c>
      <c r="Z148" s="17">
        <v>4.3959583333333336</v>
      </c>
      <c r="AA148" s="17">
        <v>85.998182317214486</v>
      </c>
      <c r="AB148" s="63">
        <f t="shared" si="83"/>
        <v>1.670001158E-2</v>
      </c>
      <c r="AC148" s="79">
        <f t="shared" si="92"/>
        <v>0.64975043688923095</v>
      </c>
      <c r="AD148" s="62">
        <f t="shared" si="84"/>
        <v>3.3000000000000002E-2</v>
      </c>
      <c r="AE148" s="19">
        <f t="shared" si="93"/>
        <v>0.1695970027820764</v>
      </c>
      <c r="AF148" s="19">
        <f t="shared" si="94"/>
        <v>0.19408687074979125</v>
      </c>
      <c r="AG148" s="19">
        <f t="shared" si="95"/>
        <v>1.5621029951317675E-2</v>
      </c>
      <c r="AH148" s="19">
        <f t="shared" si="96"/>
        <v>0.33650553874446565</v>
      </c>
      <c r="AI148" s="19">
        <f t="shared" si="97"/>
        <v>0.27678798288496131</v>
      </c>
      <c r="AJ148" s="19">
        <f t="shared" si="98"/>
        <v>0.29272193625241849</v>
      </c>
      <c r="AK148" s="19">
        <f t="shared" si="99"/>
        <v>-1.5933953367457176E-2</v>
      </c>
      <c r="AL148" s="19">
        <f t="shared" si="100"/>
        <v>-2.4660997321063719E-3</v>
      </c>
      <c r="AM148" s="19">
        <f t="shared" si="101"/>
        <v>7.736384482152866E-3</v>
      </c>
      <c r="AN148" s="19">
        <f t="shared" si="102"/>
        <v>-6.5164497735689404E-3</v>
      </c>
      <c r="AO148" s="19">
        <f t="shared" si="103"/>
        <v>-5.306984281843069E-2</v>
      </c>
      <c r="AP148" s="19">
        <f t="shared" si="104"/>
        <v>-6.0221685107258595E-2</v>
      </c>
      <c r="AQ148" s="19">
        <f t="shared" si="105"/>
        <v>-0.73258785339636379</v>
      </c>
      <c r="AR148" s="19">
        <f t="shared" si="106"/>
        <v>6.6874272491053617</v>
      </c>
      <c r="AS148" s="19">
        <f t="shared" si="107"/>
        <v>0.49647680328136307</v>
      </c>
      <c r="AT148" s="19">
        <f t="shared" si="108"/>
        <v>0.13110153856687495</v>
      </c>
      <c r="AU148" s="19">
        <f t="shared" si="109"/>
        <v>-4.8548186107520881E-4</v>
      </c>
      <c r="AV148" s="19">
        <f t="shared" si="110"/>
        <v>8.7919166666666673E-2</v>
      </c>
      <c r="AW148" s="19">
        <f t="shared" si="111"/>
        <v>0.85998182317214489</v>
      </c>
    </row>
    <row r="149" spans="1:49">
      <c r="A149" s="62">
        <v>2016</v>
      </c>
      <c r="B149" s="15">
        <v>0.73803461382338831</v>
      </c>
      <c r="C149" s="15">
        <v>65573</v>
      </c>
      <c r="D149" s="15">
        <v>1924091</v>
      </c>
      <c r="E149" s="62">
        <v>1.6800021999999999</v>
      </c>
      <c r="F149" s="61"/>
      <c r="G149" s="15">
        <v>1262206</v>
      </c>
      <c r="H149" s="15">
        <v>323227</v>
      </c>
      <c r="I149" s="15">
        <v>368639</v>
      </c>
      <c r="J149" s="15">
        <v>32564</v>
      </c>
      <c r="K149" s="15">
        <v>712512</v>
      </c>
      <c r="L149" s="61">
        <v>663571</v>
      </c>
      <c r="M149" s="15">
        <v>547590</v>
      </c>
      <c r="N149" s="15">
        <v>584616</v>
      </c>
      <c r="O149" s="15">
        <v>103.97912523252261</v>
      </c>
      <c r="P149" s="19">
        <v>103.15283987685791</v>
      </c>
      <c r="Q149" s="15">
        <v>103.99303768145785</v>
      </c>
      <c r="R149" s="15">
        <v>100.91929227088188</v>
      </c>
      <c r="S149" s="15">
        <v>96.544083301136681</v>
      </c>
      <c r="T149" s="15">
        <v>94.367861727645348</v>
      </c>
      <c r="U149" s="61">
        <v>31741</v>
      </c>
      <c r="V149" s="15">
        <v>1668.388685138842</v>
      </c>
      <c r="W149" s="15">
        <v>962635</v>
      </c>
      <c r="X149" s="15">
        <v>249560</v>
      </c>
      <c r="Y149" s="15">
        <v>0.39754098360655737</v>
      </c>
      <c r="Z149" s="17">
        <v>4.1222083333333339</v>
      </c>
      <c r="AA149" s="17">
        <v>87.738066452640368</v>
      </c>
      <c r="AB149" s="63">
        <f t="shared" si="83"/>
        <v>1.6800021999999998E-2</v>
      </c>
      <c r="AC149" s="79">
        <f t="shared" si="92"/>
        <v>0.65600119744856145</v>
      </c>
      <c r="AD149" s="62" t="str">
        <f t="shared" si="84"/>
        <v/>
      </c>
      <c r="AE149" s="19">
        <f t="shared" si="93"/>
        <v>0.16798945580016744</v>
      </c>
      <c r="AF149" s="19">
        <f t="shared" si="94"/>
        <v>0.19159125010199621</v>
      </c>
      <c r="AG149" s="19">
        <f t="shared" si="95"/>
        <v>1.6924355448884695E-2</v>
      </c>
      <c r="AH149" s="19">
        <f t="shared" si="96"/>
        <v>0.34487506048310607</v>
      </c>
      <c r="AI149" s="19">
        <f t="shared" si="97"/>
        <v>0.28459672645420619</v>
      </c>
      <c r="AJ149" s="19">
        <f t="shared" si="98"/>
        <v>0.30384009903897474</v>
      </c>
      <c r="AK149" s="19">
        <f t="shared" si="99"/>
        <v>-1.9243372584768548E-2</v>
      </c>
      <c r="AL149" s="19">
        <f t="shared" si="100"/>
        <v>-6.0418236003375817E-3</v>
      </c>
      <c r="AM149" s="19">
        <f t="shared" si="101"/>
        <v>-3.3305515928470425E-3</v>
      </c>
      <c r="AN149" s="19">
        <f t="shared" si="102"/>
        <v>-9.6536682442368398E-3</v>
      </c>
      <c r="AO149" s="19">
        <f t="shared" si="103"/>
        <v>2.1254146689197104E-2</v>
      </c>
      <c r="AP149" s="19">
        <f t="shared" si="104"/>
        <v>2.0865695912575189E-2</v>
      </c>
      <c r="AQ149" s="19">
        <f t="shared" si="105"/>
        <v>-0.72555480527158744</v>
      </c>
      <c r="AR149" s="19">
        <f t="shared" si="106"/>
        <v>6.694058775164649</v>
      </c>
      <c r="AS149" s="19">
        <f t="shared" si="107"/>
        <v>0.50030637844052073</v>
      </c>
      <c r="AT149" s="19">
        <f t="shared" si="108"/>
        <v>0.12970280511680582</v>
      </c>
      <c r="AU149" s="19">
        <f t="shared" si="109"/>
        <v>-1.2213090469646262E-2</v>
      </c>
      <c r="AV149" s="19">
        <f t="shared" si="110"/>
        <v>0.10369266323024057</v>
      </c>
      <c r="AW149" s="19">
        <f t="shared" si="111"/>
        <v>0.87738066452640373</v>
      </c>
    </row>
    <row r="150" spans="1:49">
      <c r="A150" s="62">
        <v>2017</v>
      </c>
      <c r="E150" s="62">
        <v>1.670000143</v>
      </c>
      <c r="F150" s="61"/>
      <c r="AB150" s="63">
        <f t="shared" ref="AB150" si="112">IF(E150="","",E150/100)</f>
        <v>1.670000143E-2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FC47-A0AF-4999-BA48-C1D7D0DF0719}">
  <dimension ref="A1:AW150"/>
  <sheetViews>
    <sheetView workbookViewId="0">
      <pane ySplit="1" topLeftCell="A2" activePane="bottomLeft" state="frozen"/>
      <selection activeCell="J1" sqref="J1"/>
      <selection pane="bottomLeft" activeCell="N3" sqref="N3"/>
    </sheetView>
  </sheetViews>
  <sheetFormatPr defaultColWidth="8.7890625" defaultRowHeight="14.4"/>
  <cols>
    <col min="1" max="1" width="8.7890625" style="27"/>
    <col min="2" max="4" width="8.7890625" style="4"/>
    <col min="5" max="5" width="8.7890625" style="62"/>
    <col min="6" max="6" width="8.7890625" style="4"/>
    <col min="7" max="7" width="8.7890625" style="62"/>
    <col min="8" max="9" width="8.7890625" style="4"/>
    <col min="10" max="10" width="8.7890625" style="62"/>
    <col min="11" max="11" width="11.5234375" style="4" bestFit="1" customWidth="1"/>
    <col min="12" max="13" width="8.7890625" style="4"/>
    <col min="14" max="14" width="11.5234375" style="62" bestFit="1" customWidth="1"/>
    <col min="15" max="20" width="8.7890625" style="4"/>
    <col min="21" max="21" width="8.7890625" style="52"/>
    <col min="22" max="28" width="8.7890625" style="4"/>
    <col min="29" max="29" width="8.7890625" style="63"/>
    <col min="30" max="30" width="8.7890625" style="20" customWidth="1"/>
    <col min="31" max="31" width="8.7890625" style="62"/>
    <col min="32" max="32" width="8.7890625" style="20"/>
    <col min="33" max="33" width="8.7890625" style="4"/>
    <col min="34" max="34" width="8.7890625" style="62"/>
    <col min="35" max="42" width="8.7890625" style="4"/>
    <col min="43" max="43" width="8.7890625" style="62"/>
    <col min="44" max="16384" width="8.7890625" style="4"/>
  </cols>
  <sheetData>
    <row r="1" spans="1:49" s="27" customFormat="1" ht="28.8">
      <c r="A1" s="34" t="s">
        <v>66</v>
      </c>
      <c r="B1" s="27" t="s">
        <v>6</v>
      </c>
      <c r="C1" s="27" t="s">
        <v>867</v>
      </c>
      <c r="D1" s="27" t="s">
        <v>95</v>
      </c>
      <c r="E1" s="3" t="s">
        <v>936</v>
      </c>
      <c r="F1" s="27" t="s">
        <v>9</v>
      </c>
      <c r="G1" s="3" t="s">
        <v>966</v>
      </c>
      <c r="H1" s="27" t="s">
        <v>4</v>
      </c>
      <c r="I1" s="27" t="s">
        <v>96</v>
      </c>
      <c r="J1" s="62" t="s">
        <v>893</v>
      </c>
      <c r="K1" s="27" t="s">
        <v>97</v>
      </c>
      <c r="L1" s="27" t="s">
        <v>98</v>
      </c>
      <c r="M1" s="27" t="s">
        <v>99</v>
      </c>
      <c r="N1" s="3" t="s">
        <v>217</v>
      </c>
      <c r="O1" s="27" t="s">
        <v>5</v>
      </c>
      <c r="P1" s="27" t="s">
        <v>16</v>
      </c>
      <c r="Q1" s="27" t="s">
        <v>17</v>
      </c>
      <c r="R1" s="27" t="s">
        <v>18</v>
      </c>
      <c r="S1" s="27" t="s">
        <v>19</v>
      </c>
      <c r="T1" s="27" t="s">
        <v>20</v>
      </c>
      <c r="U1" s="54" t="s">
        <v>21</v>
      </c>
      <c r="V1" s="27" t="s">
        <v>22</v>
      </c>
      <c r="W1" s="27" t="s">
        <v>110</v>
      </c>
      <c r="X1" s="27" t="s">
        <v>112</v>
      </c>
      <c r="Y1" s="27" t="s">
        <v>113</v>
      </c>
      <c r="Z1" s="27" t="s">
        <v>100</v>
      </c>
      <c r="AA1" s="27" t="s">
        <v>116</v>
      </c>
      <c r="AB1" s="27" t="s">
        <v>101</v>
      </c>
      <c r="AC1" s="69" t="s">
        <v>936</v>
      </c>
      <c r="AD1" s="20" t="s">
        <v>9</v>
      </c>
      <c r="AE1" s="3" t="s">
        <v>966</v>
      </c>
      <c r="AF1" s="1" t="s">
        <v>4</v>
      </c>
      <c r="AG1" s="3" t="s">
        <v>215</v>
      </c>
      <c r="AH1" s="3" t="s">
        <v>894</v>
      </c>
      <c r="AI1" s="3" t="s">
        <v>205</v>
      </c>
      <c r="AJ1" s="3" t="s">
        <v>206</v>
      </c>
      <c r="AK1" s="3" t="s">
        <v>207</v>
      </c>
      <c r="AL1" s="3" t="s">
        <v>208</v>
      </c>
      <c r="AM1" s="3" t="s">
        <v>209</v>
      </c>
      <c r="AN1" s="3" t="s">
        <v>210</v>
      </c>
      <c r="AO1" s="3" t="s">
        <v>211</v>
      </c>
      <c r="AP1" s="3" t="s">
        <v>212</v>
      </c>
      <c r="AQ1" s="3" t="s">
        <v>247</v>
      </c>
      <c r="AR1" s="3" t="s">
        <v>219</v>
      </c>
      <c r="AS1" s="3" t="s">
        <v>213</v>
      </c>
      <c r="AT1" s="3" t="s">
        <v>113</v>
      </c>
      <c r="AU1" s="3" t="s">
        <v>214</v>
      </c>
      <c r="AV1" s="3" t="s">
        <v>221</v>
      </c>
      <c r="AW1" s="3" t="s">
        <v>101</v>
      </c>
    </row>
    <row r="2" spans="1:49" s="27" customFormat="1" ht="15.6">
      <c r="A2" s="34" t="s">
        <v>0</v>
      </c>
      <c r="B2" s="27" t="s">
        <v>296</v>
      </c>
      <c r="C2" s="27" t="s">
        <v>865</v>
      </c>
      <c r="D2" s="27" t="s">
        <v>297</v>
      </c>
      <c r="E2" s="61" t="s">
        <v>961</v>
      </c>
      <c r="F2" s="27" t="s">
        <v>105</v>
      </c>
      <c r="G2" s="61" t="s">
        <v>960</v>
      </c>
      <c r="H2" s="27" t="s">
        <v>72</v>
      </c>
      <c r="I2" s="27" t="s">
        <v>298</v>
      </c>
      <c r="J2" s="62" t="s">
        <v>911</v>
      </c>
      <c r="K2" s="27" t="s">
        <v>299</v>
      </c>
      <c r="L2" s="27" t="s">
        <v>300</v>
      </c>
      <c r="M2" s="27" t="s">
        <v>93</v>
      </c>
      <c r="N2" s="62" t="s">
        <v>154</v>
      </c>
      <c r="O2" s="27" t="s">
        <v>85</v>
      </c>
      <c r="P2" s="27" t="s">
        <v>241</v>
      </c>
      <c r="Q2" s="27" t="s">
        <v>242</v>
      </c>
      <c r="R2" s="27" t="s">
        <v>107</v>
      </c>
      <c r="S2" s="27" t="s">
        <v>108</v>
      </c>
      <c r="T2" s="27" t="s">
        <v>109</v>
      </c>
      <c r="U2" s="54" t="s">
        <v>111</v>
      </c>
      <c r="V2" s="27" t="s">
        <v>118</v>
      </c>
      <c r="W2" s="27" t="s">
        <v>117</v>
      </c>
      <c r="X2" s="26" t="s">
        <v>114</v>
      </c>
      <c r="Y2" s="29" t="s">
        <v>115</v>
      </c>
      <c r="Z2" s="34" t="s">
        <v>94</v>
      </c>
      <c r="AA2" s="34" t="s">
        <v>861</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62" t="s">
        <v>220</v>
      </c>
      <c r="AU2" s="62" t="s">
        <v>186</v>
      </c>
      <c r="AV2" s="62" t="s">
        <v>202</v>
      </c>
      <c r="AW2" s="34" t="s">
        <v>201</v>
      </c>
    </row>
    <row r="3" spans="1:49">
      <c r="A3" s="27">
        <v>1870</v>
      </c>
      <c r="B3" s="28">
        <v>3.6338799999999999E-12</v>
      </c>
      <c r="C3" s="61">
        <v>39231</v>
      </c>
      <c r="D3" s="28">
        <v>1.25076E-11</v>
      </c>
      <c r="H3" s="39">
        <v>0.123485555</v>
      </c>
      <c r="I3" s="40"/>
      <c r="J3" s="61"/>
      <c r="K3" s="61"/>
      <c r="L3" s="61"/>
      <c r="M3" s="61">
        <v>11.063085896033428</v>
      </c>
      <c r="N3" s="62">
        <f t="shared" ref="N3:N34" si="0">IF(OR(D3="",C3="",M3=""),"",D3*1000000000/C3/1000/(M3/100*$D$138*1000000000/$C$138/1000)*100)</f>
        <v>5.2848328450785999E-12</v>
      </c>
      <c r="O3" s="61">
        <v>1.1503618935597576E-11</v>
      </c>
      <c r="P3" s="42" t="s">
        <v>106</v>
      </c>
      <c r="Q3" s="43"/>
      <c r="R3" s="45"/>
      <c r="S3" s="47"/>
      <c r="T3" s="49"/>
      <c r="U3" s="53"/>
      <c r="V3" s="51"/>
      <c r="W3" s="51"/>
      <c r="X3" s="55"/>
      <c r="Y3" s="57"/>
      <c r="Z3" s="61">
        <v>6.75</v>
      </c>
      <c r="AA3" s="59"/>
      <c r="AB3" s="61"/>
      <c r="AC3" s="63" t="str">
        <f>IF(E3="","",E3/100)</f>
        <v/>
      </c>
      <c r="AD3" s="20" t="str">
        <f>IF(F3="","",F3)</f>
        <v/>
      </c>
      <c r="AE3" s="62" t="str">
        <f>IF(G3="","",G3/100)</f>
        <v/>
      </c>
      <c r="AF3" s="20">
        <f t="shared" ref="AF3:AF5" si="1">IF(H3="","",H3)</f>
        <v>0.123485555</v>
      </c>
      <c r="AG3" s="4" t="str">
        <f t="shared" ref="AG3:AG34" si="2">IF(OR(I3="",D3=""),"",I3/D3)</f>
        <v/>
      </c>
      <c r="AH3" s="62" t="str">
        <f>IF(OR(J3="",D3=""),"",J3/D3)</f>
        <v/>
      </c>
      <c r="AI3" s="62" t="str">
        <f t="shared" ref="AI3:AI34" si="3">IF(OR(K3="",D3=""),"",K3/D3)</f>
        <v/>
      </c>
      <c r="AJ3" s="62" t="str">
        <f t="shared" ref="AJ3:AJ34" si="4">IF(OR(L3="",D3=""),"",L3/D3)</f>
        <v/>
      </c>
      <c r="AK3" s="62" t="str">
        <f>IF(OR(AI3="",AJ3=""),"",AI3-AJ3)</f>
        <v/>
      </c>
      <c r="AR3" s="4" t="str">
        <f>IF(OR(V3="",W3="",U3=""),"",LN(V3*W3/U3))</f>
        <v/>
      </c>
      <c r="AS3" s="4" t="str">
        <f>IF(X3="","",X3)</f>
        <v/>
      </c>
      <c r="AT3" s="62" t="str">
        <f>IF(Y3="","",Y3)</f>
        <v/>
      </c>
      <c r="AV3" s="4" t="str">
        <f>IF(OR(AA3="",Z3=""),"",(AA3-Z3)/100)</f>
        <v/>
      </c>
      <c r="AW3" s="4" t="str">
        <f>IF(AB3="","",AB3)</f>
        <v/>
      </c>
    </row>
    <row r="4" spans="1:49">
      <c r="A4" s="27">
        <v>1871</v>
      </c>
      <c r="B4" s="28">
        <v>3.6960600000000003E-12</v>
      </c>
      <c r="C4" s="61">
        <v>39456</v>
      </c>
      <c r="D4" s="28">
        <v>1.32145E-11</v>
      </c>
      <c r="H4" s="39">
        <v>0.105616214</v>
      </c>
      <c r="I4" s="40"/>
      <c r="J4" s="61"/>
      <c r="K4" s="61"/>
      <c r="L4" s="61"/>
      <c r="M4" s="61">
        <v>11.121132824598929</v>
      </c>
      <c r="N4" s="62">
        <f t="shared" si="0"/>
        <v>5.5227017123023992E-12</v>
      </c>
      <c r="O4" s="61">
        <v>1.2021799971208781E-11</v>
      </c>
      <c r="P4" s="42" t="s">
        <v>106</v>
      </c>
      <c r="Q4" s="43"/>
      <c r="R4" s="45"/>
      <c r="S4" s="47"/>
      <c r="T4" s="49"/>
      <c r="U4" s="53"/>
      <c r="V4" s="51"/>
      <c r="W4" s="51"/>
      <c r="X4" s="55"/>
      <c r="Y4" s="57"/>
      <c r="Z4" s="61">
        <v>4.125</v>
      </c>
      <c r="AA4" s="59"/>
      <c r="AB4" s="62">
        <v>0.27</v>
      </c>
      <c r="AC4" s="63" t="str">
        <f t="shared" ref="AC4:AC67" si="5">IF(E4="","",E4/100)</f>
        <v/>
      </c>
      <c r="AD4" s="20" t="str">
        <f>IF(F4="","",F4)</f>
        <v/>
      </c>
      <c r="AE4" s="62" t="str">
        <f t="shared" ref="AE4:AE67" si="6">IF(G4="","",G4/100)</f>
        <v/>
      </c>
      <c r="AF4" s="20">
        <f t="shared" si="1"/>
        <v>0.105616214</v>
      </c>
      <c r="AG4" s="62" t="str">
        <f t="shared" si="2"/>
        <v/>
      </c>
      <c r="AH4" s="62" t="str">
        <f t="shared" ref="AH4:AH67" si="7">IF(OR(J4="",D4=""),"",J4/D4)</f>
        <v/>
      </c>
      <c r="AI4" s="62" t="str">
        <f t="shared" si="3"/>
        <v/>
      </c>
      <c r="AJ4" s="62" t="str">
        <f t="shared" si="4"/>
        <v/>
      </c>
      <c r="AK4" s="62" t="str">
        <f t="shared" ref="AK4:AK67" si="8">IF(OR(AI4="",AJ4=""),"",AI4-AJ4)</f>
        <v/>
      </c>
      <c r="AL4" s="4" t="str">
        <f>IF(OR(P4="",P3="",$N4="",$N3=""),"",LN((P4/P3)/($N4/$N3)))</f>
        <v/>
      </c>
      <c r="AM4" s="62" t="str">
        <f>IF(OR(Q4="",Q3="",$N4="",$N3=""),"",LN((Q4/Q3)/($N4/$N3)))</f>
        <v/>
      </c>
      <c r="AN4" s="62" t="str">
        <f>IF(OR(R4="",R3="",$N4="",$N3=""),"",LN((R4/R3)/($N4/$N3)))</f>
        <v/>
      </c>
      <c r="AO4" s="62" t="str">
        <f>IF(OR(S4="",S3="",$N4="",$N3=""),"",LN((S4/S3)/($N4/$N3)))</f>
        <v/>
      </c>
      <c r="AP4" s="62" t="str">
        <f>IF(OR(T4="",T3="",$N4="",$N3=""),"",LN((T4/T3)/($N4/$N3)))</f>
        <v/>
      </c>
      <c r="AR4" s="62" t="str">
        <f t="shared" ref="AR4:AR67" si="9">IF(OR(V4="",W4="",U4=""),"",LN(V4*W4/U4))</f>
        <v/>
      </c>
      <c r="AS4" s="62" t="str">
        <f t="shared" ref="AS4:AS67" si="10">IF(X4="","",X4)</f>
        <v/>
      </c>
      <c r="AT4" s="62" t="str">
        <f t="shared" ref="AT4:AT67" si="11">IF(Y4="","",Y4)</f>
        <v/>
      </c>
      <c r="AU4" s="4">
        <f>IF(OR(Z3="",N4="",N3=""),"",Z3/100-LN(N4/N3))</f>
        <v>2.3473809457395717E-2</v>
      </c>
      <c r="AV4" s="62" t="str">
        <f t="shared" ref="AV4:AV67" si="12">IF(OR(AA4="",Z4=""),"",(AA4-Z4)/100)</f>
        <v/>
      </c>
      <c r="AW4" s="62">
        <f t="shared" ref="AW4:AW67" si="13">IF(AB4="","",AB4)</f>
        <v>0.27</v>
      </c>
    </row>
    <row r="5" spans="1:49">
      <c r="A5" s="27">
        <v>1872</v>
      </c>
      <c r="B5" s="28">
        <v>3.6989800000000001E-12</v>
      </c>
      <c r="C5" s="61">
        <v>39691</v>
      </c>
      <c r="D5" s="28">
        <v>1.43324E-11</v>
      </c>
      <c r="H5" s="39">
        <v>0.15637216600000001</v>
      </c>
      <c r="I5" s="28">
        <v>1.38E-12</v>
      </c>
      <c r="J5" s="74">
        <v>1.38E-12</v>
      </c>
      <c r="K5" s="61">
        <v>2.318E-12</v>
      </c>
      <c r="L5" s="61">
        <v>3.257E-12</v>
      </c>
      <c r="M5" s="61">
        <v>11.309270742006262</v>
      </c>
      <c r="N5" s="62">
        <f t="shared" si="0"/>
        <v>5.8553817221486949E-12</v>
      </c>
      <c r="O5" s="61">
        <v>1.2747253490839265E-11</v>
      </c>
      <c r="P5" s="42" t="s">
        <v>106</v>
      </c>
      <c r="Q5" s="43"/>
      <c r="R5" s="45"/>
      <c r="S5" s="47"/>
      <c r="T5" s="49"/>
      <c r="U5" s="53"/>
      <c r="V5" s="51"/>
      <c r="W5" s="51"/>
      <c r="X5" s="55"/>
      <c r="Y5" s="57"/>
      <c r="Z5" s="61">
        <v>4.125</v>
      </c>
      <c r="AA5" s="59"/>
      <c r="AB5" s="62">
        <v>0.18</v>
      </c>
      <c r="AC5" s="63" t="str">
        <f t="shared" si="5"/>
        <v/>
      </c>
      <c r="AD5" s="20" t="str">
        <f>IF(F5="","",F5)</f>
        <v/>
      </c>
      <c r="AE5" s="62" t="str">
        <f t="shared" si="6"/>
        <v/>
      </c>
      <c r="AF5" s="20">
        <f t="shared" si="1"/>
        <v>0.15637216600000001</v>
      </c>
      <c r="AG5" s="62">
        <f t="shared" si="2"/>
        <v>9.6285339510479753E-2</v>
      </c>
      <c r="AH5" s="62">
        <f t="shared" si="7"/>
        <v>9.6285339510479753E-2</v>
      </c>
      <c r="AI5" s="62">
        <f t="shared" si="3"/>
        <v>0.16173146158354498</v>
      </c>
      <c r="AJ5" s="62">
        <f t="shared" si="4"/>
        <v>0.22724735564176271</v>
      </c>
      <c r="AK5" s="62">
        <f t="shared" si="8"/>
        <v>-6.5515894058217727E-2</v>
      </c>
      <c r="AL5" s="62" t="str">
        <f t="shared" ref="AL5:AL68" si="14">IF(OR(P5="",P4="",N5="",N4=""),"",LN((P5/P4)/(N5/N4)))</f>
        <v/>
      </c>
      <c r="AM5" s="62" t="str">
        <f t="shared" ref="AM5:AM68" si="15">IF(OR(Q5="",Q4="",$N5="",$N4=""),"",LN((Q5/Q4)/($N5/$N4)))</f>
        <v/>
      </c>
      <c r="AN5" s="62" t="str">
        <f t="shared" ref="AN5:AN68" si="16">IF(OR(R5="",R4="",$N5="",$N4=""),"",LN((R5/R4)/($N5/$N4)))</f>
        <v/>
      </c>
      <c r="AO5" s="62" t="str">
        <f t="shared" ref="AO5:AO68" si="17">IF(OR(S5="",S4="",$N5="",$N4=""),"",LN((S5/S4)/($N5/$N4)))</f>
        <v/>
      </c>
      <c r="AP5" s="62" t="str">
        <f t="shared" ref="AP5:AP68" si="18">IF(OR(T5="",T4="",$N5="",$N4=""),"",LN((T5/T4)/($N5/$N4)))</f>
        <v/>
      </c>
      <c r="AR5" s="62" t="str">
        <f t="shared" si="9"/>
        <v/>
      </c>
      <c r="AS5" s="62" t="str">
        <f t="shared" si="10"/>
        <v/>
      </c>
      <c r="AT5" s="62" t="str">
        <f t="shared" si="11"/>
        <v/>
      </c>
      <c r="AU5" s="62">
        <f t="shared" ref="AU5:AU68" si="19">IF(OR(Z4="",N5="",N4=""),"",Z4/100-LN(N5/N4))</f>
        <v>-1.7244009664357178E-2</v>
      </c>
      <c r="AV5" s="62" t="str">
        <f t="shared" si="12"/>
        <v/>
      </c>
      <c r="AW5" s="62">
        <f t="shared" si="13"/>
        <v>0.18</v>
      </c>
    </row>
    <row r="6" spans="1:49">
      <c r="A6" s="27">
        <v>1873</v>
      </c>
      <c r="B6" s="28">
        <v>3.6105100000000001E-12</v>
      </c>
      <c r="C6" s="61">
        <v>40017</v>
      </c>
      <c r="D6" s="28">
        <v>1.5520599999999999E-11</v>
      </c>
      <c r="H6" s="39">
        <v>0.13203342600000001</v>
      </c>
      <c r="I6" s="28">
        <v>1.414E-12</v>
      </c>
      <c r="J6" s="74">
        <v>1.414E-12</v>
      </c>
      <c r="K6" s="61">
        <v>2.2780000000000002E-12</v>
      </c>
      <c r="L6" s="61">
        <v>3.7529999999999999E-12</v>
      </c>
      <c r="M6" s="61">
        <v>11.494526897002542</v>
      </c>
      <c r="N6" s="62">
        <f t="shared" si="0"/>
        <v>6.1877935108215139E-12</v>
      </c>
      <c r="O6" s="61">
        <v>1.3472706873053457E-11</v>
      </c>
      <c r="P6" s="42" t="s">
        <v>106</v>
      </c>
      <c r="Q6" s="43"/>
      <c r="R6" s="45"/>
      <c r="S6" s="47"/>
      <c r="T6" s="49"/>
      <c r="U6" s="53"/>
      <c r="V6" s="51"/>
      <c r="W6" s="51"/>
      <c r="X6" s="55"/>
      <c r="Y6" s="57"/>
      <c r="Z6" s="61">
        <v>4.625</v>
      </c>
      <c r="AA6" s="59"/>
      <c r="AB6" s="62">
        <v>0.16</v>
      </c>
      <c r="AC6" s="63" t="str">
        <f t="shared" si="5"/>
        <v/>
      </c>
      <c r="AE6" s="62" t="str">
        <f t="shared" si="6"/>
        <v/>
      </c>
      <c r="AF6" s="20">
        <f t="shared" ref="AF6:AF37" si="20">IF(H6="","",H6)</f>
        <v>0.13203342600000001</v>
      </c>
      <c r="AG6" s="62">
        <f t="shared" si="2"/>
        <v>9.1104725332783534E-2</v>
      </c>
      <c r="AH6" s="62">
        <f t="shared" si="7"/>
        <v>9.1104725332783534E-2</v>
      </c>
      <c r="AI6" s="62">
        <f t="shared" si="3"/>
        <v>0.14677267631406005</v>
      </c>
      <c r="AJ6" s="62">
        <f t="shared" si="4"/>
        <v>0.2418076620749198</v>
      </c>
      <c r="AK6" s="62">
        <f t="shared" si="8"/>
        <v>-9.5034985760859753E-2</v>
      </c>
      <c r="AL6" s="62" t="str">
        <f t="shared" si="14"/>
        <v/>
      </c>
      <c r="AM6" s="62" t="str">
        <f t="shared" si="15"/>
        <v/>
      </c>
      <c r="AN6" s="62" t="str">
        <f t="shared" si="16"/>
        <v/>
      </c>
      <c r="AO6" s="62" t="str">
        <f t="shared" si="17"/>
        <v/>
      </c>
      <c r="AP6" s="62" t="str">
        <f t="shared" si="18"/>
        <v/>
      </c>
      <c r="AR6" s="62" t="str">
        <f t="shared" si="9"/>
        <v/>
      </c>
      <c r="AS6" s="62" t="str">
        <f t="shared" si="10"/>
        <v/>
      </c>
      <c r="AT6" s="62" t="str">
        <f t="shared" si="11"/>
        <v/>
      </c>
      <c r="AU6" s="62">
        <f t="shared" si="19"/>
        <v>-1.3967372011264495E-2</v>
      </c>
      <c r="AV6" s="62" t="str">
        <f t="shared" si="12"/>
        <v/>
      </c>
      <c r="AW6" s="62">
        <f t="shared" si="13"/>
        <v>0.16</v>
      </c>
    </row>
    <row r="7" spans="1:49">
      <c r="A7" s="27">
        <v>1874</v>
      </c>
      <c r="B7" s="28">
        <v>3.7361300000000002E-12</v>
      </c>
      <c r="C7" s="61">
        <v>40450</v>
      </c>
      <c r="D7" s="28">
        <v>1.59643E-11</v>
      </c>
      <c r="H7" s="39">
        <v>0.17243143699999999</v>
      </c>
      <c r="I7" s="28">
        <v>9.0299999999999999E-13</v>
      </c>
      <c r="J7" s="74">
        <v>9.0299999999999999E-13</v>
      </c>
      <c r="K7" s="61">
        <v>2.3419999999999999E-12</v>
      </c>
      <c r="L7" s="61">
        <v>3.5989999999999999E-12</v>
      </c>
      <c r="M7" s="61">
        <v>11.608356512239146</v>
      </c>
      <c r="N7" s="62">
        <f t="shared" si="0"/>
        <v>6.2348147102957285E-12</v>
      </c>
      <c r="O7" s="61">
        <v>1.3576343042494475E-11</v>
      </c>
      <c r="P7" s="42" t="s">
        <v>106</v>
      </c>
      <c r="Q7" s="43"/>
      <c r="R7" s="45"/>
      <c r="S7" s="47"/>
      <c r="T7" s="49"/>
      <c r="U7" s="53"/>
      <c r="V7" s="51"/>
      <c r="W7" s="51"/>
      <c r="X7" s="55"/>
      <c r="Y7" s="57"/>
      <c r="Z7" s="61">
        <v>3.5</v>
      </c>
      <c r="AA7" s="59"/>
      <c r="AB7" s="62">
        <v>0.15</v>
      </c>
      <c r="AC7" s="63" t="str">
        <f t="shared" si="5"/>
        <v/>
      </c>
      <c r="AD7" s="20" t="str">
        <f t="shared" ref="AD7:AD38" si="21">IF(F7="","",F7)</f>
        <v/>
      </c>
      <c r="AE7" s="62" t="str">
        <f t="shared" si="6"/>
        <v/>
      </c>
      <c r="AF7" s="20">
        <f t="shared" si="20"/>
        <v>0.17243143699999999</v>
      </c>
      <c r="AG7" s="62">
        <f t="shared" si="2"/>
        <v>5.6563707772968437E-2</v>
      </c>
      <c r="AH7" s="62">
        <f t="shared" si="7"/>
        <v>5.6563707772968437E-2</v>
      </c>
      <c r="AI7" s="62">
        <f t="shared" si="3"/>
        <v>0.14670232957285945</v>
      </c>
      <c r="AJ7" s="62">
        <f t="shared" si="4"/>
        <v>0.22544051414719091</v>
      </c>
      <c r="AK7" s="62">
        <f t="shared" si="8"/>
        <v>-7.873818457433146E-2</v>
      </c>
      <c r="AL7" s="62" t="str">
        <f t="shared" si="14"/>
        <v/>
      </c>
      <c r="AM7" s="62" t="str">
        <f t="shared" si="15"/>
        <v/>
      </c>
      <c r="AN7" s="62" t="str">
        <f t="shared" si="16"/>
        <v/>
      </c>
      <c r="AO7" s="62" t="str">
        <f t="shared" si="17"/>
        <v/>
      </c>
      <c r="AP7" s="62" t="str">
        <f t="shared" si="18"/>
        <v/>
      </c>
      <c r="AR7" s="62" t="str">
        <f t="shared" si="9"/>
        <v/>
      </c>
      <c r="AS7" s="62" t="str">
        <f t="shared" si="10"/>
        <v/>
      </c>
      <c r="AT7" s="62" t="str">
        <f t="shared" si="11"/>
        <v/>
      </c>
      <c r="AU7" s="62">
        <f t="shared" si="19"/>
        <v>3.8679701846801411E-2</v>
      </c>
      <c r="AV7" s="62" t="str">
        <f t="shared" si="12"/>
        <v/>
      </c>
      <c r="AW7" s="62">
        <f t="shared" si="13"/>
        <v>0.15</v>
      </c>
    </row>
    <row r="8" spans="1:49">
      <c r="A8" s="27">
        <v>1875</v>
      </c>
      <c r="B8" s="28">
        <v>3.6608300000000003E-12</v>
      </c>
      <c r="C8" s="61">
        <v>40897</v>
      </c>
      <c r="D8" s="28">
        <v>1.5716999999999999E-11</v>
      </c>
      <c r="H8" s="39">
        <v>0.13595000500000001</v>
      </c>
      <c r="I8" s="28">
        <v>6.1899999999999999E-13</v>
      </c>
      <c r="J8" s="74">
        <v>6.1899999999999999E-13</v>
      </c>
      <c r="K8" s="61">
        <v>2.4919999999999999E-12</v>
      </c>
      <c r="L8" s="61">
        <v>3.5279999999999999E-12</v>
      </c>
      <c r="M8" s="61">
        <v>11.945419794246268</v>
      </c>
      <c r="N8" s="62">
        <f t="shared" si="0"/>
        <v>5.8998330107509973E-12</v>
      </c>
      <c r="O8" s="61">
        <v>1.2850889695092527E-11</v>
      </c>
      <c r="P8" s="42" t="s">
        <v>106</v>
      </c>
      <c r="Q8" s="43"/>
      <c r="R8" s="45"/>
      <c r="S8" s="47"/>
      <c r="T8" s="49"/>
      <c r="U8" s="53"/>
      <c r="V8" s="51"/>
      <c r="W8" s="51"/>
      <c r="X8" s="55"/>
      <c r="Y8" s="57"/>
      <c r="Z8" s="61">
        <v>4.75</v>
      </c>
      <c r="AA8" s="59"/>
      <c r="AB8" s="62">
        <v>0.17</v>
      </c>
      <c r="AC8" s="63" t="str">
        <f t="shared" si="5"/>
        <v/>
      </c>
      <c r="AD8" s="20" t="str">
        <f t="shared" si="21"/>
        <v/>
      </c>
      <c r="AE8" s="62" t="str">
        <f t="shared" si="6"/>
        <v/>
      </c>
      <c r="AF8" s="20">
        <f t="shared" si="20"/>
        <v>0.13595000500000001</v>
      </c>
      <c r="AG8" s="62">
        <f t="shared" si="2"/>
        <v>3.9384106381624998E-2</v>
      </c>
      <c r="AH8" s="62">
        <f t="shared" si="7"/>
        <v>3.9384106381624998E-2</v>
      </c>
      <c r="AI8" s="62">
        <f t="shared" si="3"/>
        <v>0.1585544315072851</v>
      </c>
      <c r="AJ8" s="62">
        <f t="shared" si="4"/>
        <v>0.22447031876312276</v>
      </c>
      <c r="AK8" s="62">
        <f t="shared" si="8"/>
        <v>-6.5915887255837663E-2</v>
      </c>
      <c r="AL8" s="62" t="str">
        <f t="shared" si="14"/>
        <v/>
      </c>
      <c r="AM8" s="62" t="str">
        <f t="shared" si="15"/>
        <v/>
      </c>
      <c r="AN8" s="62" t="str">
        <f t="shared" si="16"/>
        <v/>
      </c>
      <c r="AO8" s="62" t="str">
        <f t="shared" si="17"/>
        <v/>
      </c>
      <c r="AP8" s="62" t="str">
        <f t="shared" si="18"/>
        <v/>
      </c>
      <c r="AR8" s="62" t="str">
        <f t="shared" si="9"/>
        <v/>
      </c>
      <c r="AS8" s="62" t="str">
        <f t="shared" si="10"/>
        <v/>
      </c>
      <c r="AT8" s="62" t="str">
        <f t="shared" si="11"/>
        <v/>
      </c>
      <c r="AU8" s="62">
        <f t="shared" si="19"/>
        <v>9.0224813766731166E-2</v>
      </c>
      <c r="AV8" s="62" t="str">
        <f t="shared" si="12"/>
        <v/>
      </c>
      <c r="AW8" s="62">
        <f t="shared" si="13"/>
        <v>0.17</v>
      </c>
    </row>
    <row r="9" spans="1:49">
      <c r="A9" s="27">
        <v>1876</v>
      </c>
      <c r="B9" s="28">
        <v>3.7680299999999996E-12</v>
      </c>
      <c r="C9" s="61">
        <v>41491</v>
      </c>
      <c r="D9" s="28">
        <v>1.6071700000000001E-11</v>
      </c>
      <c r="H9" s="39">
        <v>0.13302905500000001</v>
      </c>
      <c r="I9" s="28">
        <v>5.1700000000000002E-13</v>
      </c>
      <c r="J9" s="74">
        <v>5.1700000000000002E-13</v>
      </c>
      <c r="K9" s="61">
        <v>2.5459999999999999E-12</v>
      </c>
      <c r="L9" s="61">
        <v>3.7979999999999998E-12</v>
      </c>
      <c r="M9" s="61">
        <v>11.943773072868524</v>
      </c>
      <c r="N9" s="62">
        <f t="shared" si="0"/>
        <v>5.9474295467132338E-12</v>
      </c>
      <c r="O9" s="61">
        <v>1.2954525880323761E-11</v>
      </c>
      <c r="P9" s="42" t="s">
        <v>106</v>
      </c>
      <c r="Q9" s="43"/>
      <c r="R9" s="45"/>
      <c r="S9" s="47"/>
      <c r="T9" s="49"/>
      <c r="U9" s="53"/>
      <c r="V9" s="51"/>
      <c r="W9" s="51"/>
      <c r="X9" s="55"/>
      <c r="Y9" s="57"/>
      <c r="Z9" s="61">
        <v>3.75</v>
      </c>
      <c r="AA9" s="59"/>
      <c r="AB9" s="62">
        <v>0.2</v>
      </c>
      <c r="AC9" s="63" t="str">
        <f t="shared" si="5"/>
        <v/>
      </c>
      <c r="AD9" s="20" t="str">
        <f t="shared" si="21"/>
        <v/>
      </c>
      <c r="AE9" s="62" t="str">
        <f t="shared" si="6"/>
        <v/>
      </c>
      <c r="AF9" s="20">
        <f t="shared" si="20"/>
        <v>0.13302905500000001</v>
      </c>
      <c r="AG9" s="62">
        <f t="shared" si="2"/>
        <v>3.2168345601274288E-2</v>
      </c>
      <c r="AH9" s="62">
        <f t="shared" si="7"/>
        <v>3.2168345601274288E-2</v>
      </c>
      <c r="AI9" s="62">
        <f t="shared" si="3"/>
        <v>0.1584151023227163</v>
      </c>
      <c r="AJ9" s="62">
        <f t="shared" si="4"/>
        <v>0.23631600888518323</v>
      </c>
      <c r="AK9" s="62">
        <f t="shared" si="8"/>
        <v>-7.7900906562466926E-2</v>
      </c>
      <c r="AL9" s="62" t="str">
        <f t="shared" si="14"/>
        <v/>
      </c>
      <c r="AM9" s="62" t="str">
        <f t="shared" si="15"/>
        <v/>
      </c>
      <c r="AN9" s="62" t="str">
        <f t="shared" si="16"/>
        <v/>
      </c>
      <c r="AO9" s="62" t="str">
        <f t="shared" si="17"/>
        <v/>
      </c>
      <c r="AP9" s="62" t="str">
        <f t="shared" si="18"/>
        <v/>
      </c>
      <c r="AR9" s="62" t="str">
        <f t="shared" si="9"/>
        <v/>
      </c>
      <c r="AS9" s="62" t="str">
        <f t="shared" si="10"/>
        <v/>
      </c>
      <c r="AT9" s="62" t="str">
        <f t="shared" si="11"/>
        <v/>
      </c>
      <c r="AU9" s="62">
        <f t="shared" si="19"/>
        <v>3.9464929989559874E-2</v>
      </c>
      <c r="AV9" s="62" t="str">
        <f t="shared" si="12"/>
        <v/>
      </c>
      <c r="AW9" s="62">
        <f t="shared" si="13"/>
        <v>0.2</v>
      </c>
    </row>
    <row r="10" spans="1:49">
      <c r="A10" s="27">
        <v>1877</v>
      </c>
      <c r="B10" s="28">
        <v>4.02648E-12</v>
      </c>
      <c r="C10" s="61">
        <v>42034</v>
      </c>
      <c r="D10" s="28">
        <v>1.5958700000000001E-11</v>
      </c>
      <c r="H10" s="39">
        <v>0.10508786000000001</v>
      </c>
      <c r="I10" s="28">
        <v>5.3600000000000004E-13</v>
      </c>
      <c r="J10" s="74">
        <v>5.3600000000000004E-13</v>
      </c>
      <c r="K10" s="61">
        <v>2.76E-12</v>
      </c>
      <c r="L10" s="61">
        <v>3.7689999999999998E-12</v>
      </c>
      <c r="M10" s="61">
        <v>11.896429833258361</v>
      </c>
      <c r="N10" s="62">
        <f t="shared" si="0"/>
        <v>5.8525223095363778E-12</v>
      </c>
      <c r="O10" s="61">
        <v>1.2747253490839266E-11</v>
      </c>
      <c r="P10" s="42" t="s">
        <v>106</v>
      </c>
      <c r="Q10" s="43"/>
      <c r="R10" s="45"/>
      <c r="S10" s="47"/>
      <c r="T10" s="49"/>
      <c r="U10" s="53"/>
      <c r="V10" s="51"/>
      <c r="W10" s="51"/>
      <c r="X10" s="55"/>
      <c r="Y10" s="57"/>
      <c r="Z10" s="61">
        <v>4</v>
      </c>
      <c r="AA10" s="59"/>
      <c r="AB10" s="62">
        <v>0.23</v>
      </c>
      <c r="AC10" s="63" t="str">
        <f t="shared" si="5"/>
        <v/>
      </c>
      <c r="AD10" s="20" t="str">
        <f t="shared" si="21"/>
        <v/>
      </c>
      <c r="AE10" s="62" t="str">
        <f t="shared" si="6"/>
        <v/>
      </c>
      <c r="AF10" s="20">
        <f t="shared" si="20"/>
        <v>0.10508786000000001</v>
      </c>
      <c r="AG10" s="62">
        <f t="shared" si="2"/>
        <v>3.3586695658167645E-2</v>
      </c>
      <c r="AH10" s="62">
        <f t="shared" si="7"/>
        <v>3.3586695658167645E-2</v>
      </c>
      <c r="AI10" s="62">
        <f t="shared" si="3"/>
        <v>0.17294641794131099</v>
      </c>
      <c r="AJ10" s="62">
        <f t="shared" si="4"/>
        <v>0.23617211928289894</v>
      </c>
      <c r="AK10" s="62">
        <f t="shared" si="8"/>
        <v>-6.3225701341587948E-2</v>
      </c>
      <c r="AL10" s="62" t="str">
        <f t="shared" si="14"/>
        <v/>
      </c>
      <c r="AM10" s="62" t="str">
        <f t="shared" si="15"/>
        <v/>
      </c>
      <c r="AN10" s="62" t="str">
        <f t="shared" si="16"/>
        <v/>
      </c>
      <c r="AO10" s="62" t="str">
        <f t="shared" si="17"/>
        <v/>
      </c>
      <c r="AP10" s="62" t="str">
        <f t="shared" si="18"/>
        <v/>
      </c>
      <c r="AR10" s="62" t="str">
        <f t="shared" si="9"/>
        <v/>
      </c>
      <c r="AS10" s="62" t="str">
        <f t="shared" si="10"/>
        <v/>
      </c>
      <c r="AT10" s="62" t="str">
        <f t="shared" si="11"/>
        <v/>
      </c>
      <c r="AU10" s="62">
        <f t="shared" si="19"/>
        <v>5.3586384916446655E-2</v>
      </c>
      <c r="AV10" s="62" t="str">
        <f t="shared" si="12"/>
        <v/>
      </c>
      <c r="AW10" s="62">
        <f t="shared" si="13"/>
        <v>0.23</v>
      </c>
    </row>
    <row r="11" spans="1:49">
      <c r="A11" s="27">
        <v>1878</v>
      </c>
      <c r="B11" s="28">
        <v>4.1765000000000002E-12</v>
      </c>
      <c r="C11" s="61">
        <v>42546</v>
      </c>
      <c r="D11" s="28">
        <v>1.6114100000000001E-11</v>
      </c>
      <c r="H11" s="39">
        <v>0.10182387800000001</v>
      </c>
      <c r="I11" s="28">
        <v>7.2400000000000005E-13</v>
      </c>
      <c r="J11" s="74">
        <v>7.2400000000000005E-13</v>
      </c>
      <c r="K11" s="61">
        <v>2.8849999999999999E-12</v>
      </c>
      <c r="L11" s="61">
        <v>3.5059999999999998E-12</v>
      </c>
      <c r="M11" s="61">
        <v>12.271058946695284</v>
      </c>
      <c r="N11" s="62">
        <f t="shared" si="0"/>
        <v>5.6601535216673154E-12</v>
      </c>
      <c r="O11" s="61">
        <v>1.2332708566424673E-11</v>
      </c>
      <c r="P11" s="42" t="s">
        <v>106</v>
      </c>
      <c r="Q11" s="43"/>
      <c r="R11" s="45"/>
      <c r="S11" s="47"/>
      <c r="T11" s="49"/>
      <c r="U11" s="53"/>
      <c r="V11" s="51"/>
      <c r="W11" s="51"/>
      <c r="X11" s="55"/>
      <c r="Y11" s="57"/>
      <c r="Z11" s="61">
        <v>4.5</v>
      </c>
      <c r="AA11" s="59"/>
      <c r="AB11" s="62">
        <v>0.23</v>
      </c>
      <c r="AC11" s="63" t="str">
        <f t="shared" si="5"/>
        <v/>
      </c>
      <c r="AD11" s="20" t="str">
        <f t="shared" si="21"/>
        <v/>
      </c>
      <c r="AE11" s="62" t="str">
        <f t="shared" si="6"/>
        <v/>
      </c>
      <c r="AF11" s="20">
        <f t="shared" si="20"/>
        <v>0.10182387800000001</v>
      </c>
      <c r="AG11" s="62">
        <f t="shared" si="2"/>
        <v>4.492959581980998E-2</v>
      </c>
      <c r="AH11" s="62">
        <f t="shared" si="7"/>
        <v>4.492959581980998E-2</v>
      </c>
      <c r="AI11" s="62">
        <f t="shared" si="3"/>
        <v>0.17903575129855218</v>
      </c>
      <c r="AJ11" s="62">
        <f t="shared" si="4"/>
        <v>0.21757342948101349</v>
      </c>
      <c r="AK11" s="62">
        <f t="shared" si="8"/>
        <v>-3.8537678182461316E-2</v>
      </c>
      <c r="AL11" s="62" t="str">
        <f t="shared" si="14"/>
        <v/>
      </c>
      <c r="AM11" s="62" t="str">
        <f t="shared" si="15"/>
        <v/>
      </c>
      <c r="AN11" s="62" t="str">
        <f t="shared" si="16"/>
        <v/>
      </c>
      <c r="AO11" s="62" t="str">
        <f t="shared" si="17"/>
        <v/>
      </c>
      <c r="AP11" s="62" t="str">
        <f t="shared" si="18"/>
        <v/>
      </c>
      <c r="AR11" s="62" t="str">
        <f t="shared" si="9"/>
        <v/>
      </c>
      <c r="AS11" s="62" t="str">
        <f t="shared" si="10"/>
        <v/>
      </c>
      <c r="AT11" s="62" t="str">
        <f t="shared" si="11"/>
        <v/>
      </c>
      <c r="AU11" s="62">
        <f t="shared" si="19"/>
        <v>7.3421716525845865E-2</v>
      </c>
      <c r="AV11" s="62" t="str">
        <f t="shared" si="12"/>
        <v/>
      </c>
      <c r="AW11" s="62">
        <f t="shared" si="13"/>
        <v>0.23</v>
      </c>
    </row>
    <row r="12" spans="1:49">
      <c r="A12" s="27">
        <v>1879</v>
      </c>
      <c r="B12" s="28">
        <v>4.2092000000000003E-12</v>
      </c>
      <c r="C12" s="61">
        <v>43052</v>
      </c>
      <c r="D12" s="28">
        <v>1.60705E-11</v>
      </c>
      <c r="H12" s="39">
        <v>7.2550666E-2</v>
      </c>
      <c r="I12" s="28">
        <v>6.0199999999999996E-13</v>
      </c>
      <c r="J12" s="74">
        <v>6.0199999999999996E-13</v>
      </c>
      <c r="K12" s="61">
        <v>2.7750000000000002E-12</v>
      </c>
      <c r="L12" s="61">
        <v>3.7669999999999996E-12</v>
      </c>
      <c r="M12" s="61">
        <v>12.408457261650858</v>
      </c>
      <c r="N12" s="62">
        <f t="shared" si="0"/>
        <v>5.5167233131725631E-12</v>
      </c>
      <c r="O12" s="61">
        <v>1.2021799971208741E-11</v>
      </c>
      <c r="P12" s="42" t="s">
        <v>106</v>
      </c>
      <c r="Q12" s="43"/>
      <c r="R12" s="45"/>
      <c r="S12" s="47"/>
      <c r="T12" s="49"/>
      <c r="U12" s="53"/>
      <c r="V12" s="51"/>
      <c r="W12" s="51"/>
      <c r="X12" s="55"/>
      <c r="Y12" s="57"/>
      <c r="Z12" s="61">
        <v>3.5</v>
      </c>
      <c r="AA12" s="59"/>
      <c r="AB12" s="62">
        <v>0.28000000000000003</v>
      </c>
      <c r="AC12" s="63" t="str">
        <f t="shared" si="5"/>
        <v/>
      </c>
      <c r="AD12" s="20" t="str">
        <f t="shared" si="21"/>
        <v/>
      </c>
      <c r="AE12" s="62" t="str">
        <f t="shared" si="6"/>
        <v/>
      </c>
      <c r="AF12" s="20">
        <f t="shared" si="20"/>
        <v>7.2550666E-2</v>
      </c>
      <c r="AG12" s="62">
        <f t="shared" si="2"/>
        <v>3.745994212998973E-2</v>
      </c>
      <c r="AH12" s="62">
        <f t="shared" si="7"/>
        <v>3.745994212998973E-2</v>
      </c>
      <c r="AI12" s="62">
        <f t="shared" si="3"/>
        <v>0.17267664353940451</v>
      </c>
      <c r="AJ12" s="62">
        <f t="shared" si="4"/>
        <v>0.23440465449114836</v>
      </c>
      <c r="AK12" s="62">
        <f t="shared" si="8"/>
        <v>-6.172801095174385E-2</v>
      </c>
      <c r="AL12" s="62" t="str">
        <f t="shared" si="14"/>
        <v/>
      </c>
      <c r="AM12" s="62" t="str">
        <f t="shared" si="15"/>
        <v/>
      </c>
      <c r="AN12" s="62" t="str">
        <f t="shared" si="16"/>
        <v/>
      </c>
      <c r="AO12" s="62" t="str">
        <f t="shared" si="17"/>
        <v/>
      </c>
      <c r="AP12" s="62" t="str">
        <f t="shared" si="18"/>
        <v/>
      </c>
      <c r="AR12" s="62" t="str">
        <f t="shared" si="9"/>
        <v/>
      </c>
      <c r="AS12" s="62" t="str">
        <f t="shared" si="10"/>
        <v/>
      </c>
      <c r="AT12" s="62" t="str">
        <f t="shared" si="11"/>
        <v/>
      </c>
      <c r="AU12" s="62">
        <f t="shared" si="19"/>
        <v>7.066693446568667E-2</v>
      </c>
      <c r="AV12" s="62" t="str">
        <f t="shared" si="12"/>
        <v/>
      </c>
      <c r="AW12" s="62">
        <f t="shared" si="13"/>
        <v>0.28000000000000003</v>
      </c>
    </row>
    <row r="13" spans="1:49">
      <c r="A13" s="27">
        <v>1880</v>
      </c>
      <c r="B13" s="28">
        <v>4.2167499999999998E-12</v>
      </c>
      <c r="C13" s="61">
        <v>43500</v>
      </c>
      <c r="D13" s="28">
        <v>1.6353399999999999E-11</v>
      </c>
      <c r="H13" s="39">
        <v>7.8688912999999999E-2</v>
      </c>
      <c r="I13" s="28">
        <v>5.1900000000000001E-13</v>
      </c>
      <c r="J13" s="74">
        <v>5.1900000000000001E-13</v>
      </c>
      <c r="K13" s="61">
        <v>2.923E-12</v>
      </c>
      <c r="L13" s="61">
        <v>2.8030000000000001E-12</v>
      </c>
      <c r="M13" s="61">
        <v>11.975987059820653</v>
      </c>
      <c r="N13" s="62">
        <f t="shared" si="0"/>
        <v>5.7566578680247932E-12</v>
      </c>
      <c r="O13" s="61">
        <v>1.2539981073541059E-11</v>
      </c>
      <c r="P13" s="42" t="s">
        <v>106</v>
      </c>
      <c r="Q13" s="43"/>
      <c r="R13" s="45"/>
      <c r="S13" s="47"/>
      <c r="T13" s="49"/>
      <c r="U13" s="53"/>
      <c r="V13" s="51"/>
      <c r="W13" s="51"/>
      <c r="X13" s="55"/>
      <c r="Y13" s="57"/>
      <c r="Z13" s="61">
        <v>3.375</v>
      </c>
      <c r="AA13" s="59"/>
      <c r="AB13" s="62">
        <v>0.31</v>
      </c>
      <c r="AC13" s="63" t="str">
        <f t="shared" si="5"/>
        <v/>
      </c>
      <c r="AD13" s="20" t="str">
        <f t="shared" si="21"/>
        <v/>
      </c>
      <c r="AE13" s="62" t="str">
        <f t="shared" si="6"/>
        <v/>
      </c>
      <c r="AF13" s="20">
        <f t="shared" si="20"/>
        <v>7.8688912999999999E-2</v>
      </c>
      <c r="AG13" s="62">
        <f t="shared" si="2"/>
        <v>3.1736519622830729E-2</v>
      </c>
      <c r="AH13" s="62">
        <f t="shared" si="7"/>
        <v>3.1736519622830729E-2</v>
      </c>
      <c r="AI13" s="62">
        <f t="shared" si="3"/>
        <v>0.17873958932087519</v>
      </c>
      <c r="AJ13" s="62">
        <f t="shared" si="4"/>
        <v>0.17140166570866</v>
      </c>
      <c r="AK13" s="62">
        <f t="shared" si="8"/>
        <v>7.3379236122151914E-3</v>
      </c>
      <c r="AL13" s="62" t="str">
        <f t="shared" si="14"/>
        <v/>
      </c>
      <c r="AM13" s="62" t="str">
        <f t="shared" si="15"/>
        <v/>
      </c>
      <c r="AN13" s="62" t="str">
        <f t="shared" si="16"/>
        <v/>
      </c>
      <c r="AO13" s="62" t="str">
        <f t="shared" si="17"/>
        <v/>
      </c>
      <c r="AP13" s="62" t="str">
        <f t="shared" si="18"/>
        <v/>
      </c>
      <c r="AR13" s="62" t="str">
        <f t="shared" si="9"/>
        <v/>
      </c>
      <c r="AS13" s="62" t="str">
        <f t="shared" si="10"/>
        <v/>
      </c>
      <c r="AT13" s="62" t="str">
        <f t="shared" si="11"/>
        <v/>
      </c>
      <c r="AU13" s="62">
        <f t="shared" si="19"/>
        <v>-7.5729937117643212E-3</v>
      </c>
      <c r="AV13" s="62" t="str">
        <f t="shared" si="12"/>
        <v/>
      </c>
      <c r="AW13" s="62">
        <f t="shared" si="13"/>
        <v>0.31</v>
      </c>
    </row>
    <row r="14" spans="1:49">
      <c r="A14" s="27">
        <v>1881</v>
      </c>
      <c r="B14" s="28">
        <v>4.22963E-12</v>
      </c>
      <c r="C14" s="61">
        <v>43827</v>
      </c>
      <c r="D14" s="28">
        <v>1.6679900000000001E-11</v>
      </c>
      <c r="H14" s="39">
        <v>9.1748413000000001E-2</v>
      </c>
      <c r="I14" s="28">
        <v>5.3600000000000004E-13</v>
      </c>
      <c r="J14" s="74">
        <v>5.3600000000000004E-13</v>
      </c>
      <c r="K14" s="61">
        <v>3.0290000000000001E-12</v>
      </c>
      <c r="L14" s="61">
        <v>2.9620000000000001E-12</v>
      </c>
      <c r="M14" s="61">
        <v>12.330340916294091</v>
      </c>
      <c r="N14" s="62">
        <f t="shared" si="0"/>
        <v>5.6603012927442568E-12</v>
      </c>
      <c r="O14" s="61">
        <v>1.2332708566424673E-11</v>
      </c>
      <c r="P14" s="42" t="s">
        <v>106</v>
      </c>
      <c r="Q14" s="43"/>
      <c r="R14" s="45"/>
      <c r="S14" s="47"/>
      <c r="T14" s="49"/>
      <c r="U14" s="53"/>
      <c r="V14" s="51"/>
      <c r="W14" s="51"/>
      <c r="X14" s="55"/>
      <c r="Y14" s="57"/>
      <c r="Z14" s="61">
        <v>4.125</v>
      </c>
      <c r="AA14" s="59"/>
      <c r="AB14" s="62">
        <v>0.32</v>
      </c>
      <c r="AC14" s="63" t="str">
        <f t="shared" si="5"/>
        <v/>
      </c>
      <c r="AD14" s="20" t="str">
        <f t="shared" si="21"/>
        <v/>
      </c>
      <c r="AE14" s="62" t="str">
        <f t="shared" si="6"/>
        <v/>
      </c>
      <c r="AF14" s="20">
        <f t="shared" si="20"/>
        <v>9.1748413000000001E-2</v>
      </c>
      <c r="AG14" s="62">
        <f t="shared" si="2"/>
        <v>3.2134485218736325E-2</v>
      </c>
      <c r="AH14" s="62">
        <f t="shared" si="7"/>
        <v>3.2134485218736325E-2</v>
      </c>
      <c r="AI14" s="62">
        <f t="shared" si="3"/>
        <v>0.18159581292453791</v>
      </c>
      <c r="AJ14" s="62">
        <f t="shared" si="4"/>
        <v>0.17757900227219586</v>
      </c>
      <c r="AK14" s="62">
        <f t="shared" si="8"/>
        <v>4.016810652342051E-3</v>
      </c>
      <c r="AL14" s="62" t="str">
        <f t="shared" si="14"/>
        <v/>
      </c>
      <c r="AM14" s="62" t="str">
        <f t="shared" si="15"/>
        <v/>
      </c>
      <c r="AN14" s="62" t="str">
        <f t="shared" si="16"/>
        <v/>
      </c>
      <c r="AO14" s="62" t="str">
        <f t="shared" si="17"/>
        <v/>
      </c>
      <c r="AP14" s="62" t="str">
        <f t="shared" si="18"/>
        <v/>
      </c>
      <c r="AR14" s="62" t="str">
        <f t="shared" si="9"/>
        <v/>
      </c>
      <c r="AS14" s="62" t="str">
        <f t="shared" si="10"/>
        <v/>
      </c>
      <c r="AT14" s="62" t="str">
        <f t="shared" si="11"/>
        <v/>
      </c>
      <c r="AU14" s="62">
        <f t="shared" si="19"/>
        <v>5.0629952330874806E-2</v>
      </c>
      <c r="AV14" s="62" t="str">
        <f t="shared" si="12"/>
        <v/>
      </c>
      <c r="AW14" s="62">
        <f t="shared" si="13"/>
        <v>0.32</v>
      </c>
    </row>
    <row r="15" spans="1:49">
      <c r="A15" s="27">
        <v>1882</v>
      </c>
      <c r="B15" s="28">
        <v>4.2024900000000002E-12</v>
      </c>
      <c r="C15" s="61">
        <v>44112</v>
      </c>
      <c r="D15" s="28">
        <v>1.7078E-11</v>
      </c>
      <c r="H15" s="39">
        <v>8.7483561000000001E-2</v>
      </c>
      <c r="I15" s="28">
        <v>5.2000000000000001E-13</v>
      </c>
      <c r="J15" s="74">
        <v>5.2000000000000001E-13</v>
      </c>
      <c r="K15" s="61">
        <v>3.224E-12</v>
      </c>
      <c r="L15" s="61">
        <v>3.0979999999999999E-12</v>
      </c>
      <c r="M15" s="61">
        <v>12.43923036739746</v>
      </c>
      <c r="N15" s="62">
        <f t="shared" si="0"/>
        <v>5.7075494667040913E-12</v>
      </c>
      <c r="O15" s="61">
        <v>1.2436344776962788E-11</v>
      </c>
      <c r="P15" s="42" t="s">
        <v>106</v>
      </c>
      <c r="Q15" s="43"/>
      <c r="R15" s="45"/>
      <c r="S15" s="47"/>
      <c r="T15" s="49"/>
      <c r="U15" s="53"/>
      <c r="V15" s="51"/>
      <c r="W15" s="51"/>
      <c r="X15" s="55"/>
      <c r="Y15" s="57"/>
      <c r="Z15" s="61">
        <v>3.875</v>
      </c>
      <c r="AA15" s="59"/>
      <c r="AB15" s="62">
        <v>0.34</v>
      </c>
      <c r="AC15" s="63" t="str">
        <f t="shared" si="5"/>
        <v/>
      </c>
      <c r="AD15" s="20" t="str">
        <f t="shared" si="21"/>
        <v/>
      </c>
      <c r="AE15" s="62" t="str">
        <f t="shared" si="6"/>
        <v/>
      </c>
      <c r="AF15" s="20">
        <f t="shared" si="20"/>
        <v>8.7483561000000001E-2</v>
      </c>
      <c r="AG15" s="62">
        <f t="shared" si="2"/>
        <v>3.0448530272865676E-2</v>
      </c>
      <c r="AH15" s="62">
        <f t="shared" si="7"/>
        <v>3.0448530272865676E-2</v>
      </c>
      <c r="AI15" s="62">
        <f t="shared" si="3"/>
        <v>0.18878088769176718</v>
      </c>
      <c r="AJ15" s="62">
        <f t="shared" si="4"/>
        <v>0.18140297458718818</v>
      </c>
      <c r="AK15" s="62">
        <f t="shared" si="8"/>
        <v>7.3779131045789981E-3</v>
      </c>
      <c r="AL15" s="62" t="str">
        <f t="shared" si="14"/>
        <v/>
      </c>
      <c r="AM15" s="62" t="str">
        <f t="shared" si="15"/>
        <v/>
      </c>
      <c r="AN15" s="62" t="str">
        <f t="shared" si="16"/>
        <v/>
      </c>
      <c r="AO15" s="62" t="str">
        <f t="shared" si="17"/>
        <v/>
      </c>
      <c r="AP15" s="62" t="str">
        <f t="shared" si="18"/>
        <v/>
      </c>
      <c r="AR15" s="62" t="str">
        <f t="shared" si="9"/>
        <v/>
      </c>
      <c r="AS15" s="62" t="str">
        <f t="shared" si="10"/>
        <v/>
      </c>
      <c r="AT15" s="62" t="str">
        <f t="shared" si="11"/>
        <v/>
      </c>
      <c r="AU15" s="62">
        <f t="shared" si="19"/>
        <v>3.2937356382443911E-2</v>
      </c>
      <c r="AV15" s="62" t="str">
        <f t="shared" si="12"/>
        <v/>
      </c>
      <c r="AW15" s="62">
        <f t="shared" si="13"/>
        <v>0.34</v>
      </c>
    </row>
    <row r="16" spans="1:49">
      <c r="A16" s="27">
        <v>1883</v>
      </c>
      <c r="B16" s="28">
        <v>4.2137000000000001E-12</v>
      </c>
      <c r="C16" s="61">
        <v>44404</v>
      </c>
      <c r="D16" s="28">
        <v>1.7203799999999999E-11</v>
      </c>
      <c r="H16" s="39">
        <v>0.10047740600000001</v>
      </c>
      <c r="I16" s="28">
        <v>5.0399999999999997E-13</v>
      </c>
      <c r="J16" s="74">
        <v>5.0399999999999997E-13</v>
      </c>
      <c r="K16" s="61">
        <v>3.2590000000000001E-12</v>
      </c>
      <c r="L16" s="61">
        <v>3.22E-12</v>
      </c>
      <c r="M16" s="61">
        <v>12.880654616719154</v>
      </c>
      <c r="N16" s="62">
        <f t="shared" si="0"/>
        <v>5.5160385214239358E-12</v>
      </c>
      <c r="O16" s="61">
        <v>1.2021799971208741E-11</v>
      </c>
      <c r="P16" s="42" t="s">
        <v>106</v>
      </c>
      <c r="Q16" s="43"/>
      <c r="R16" s="45"/>
      <c r="S16" s="47"/>
      <c r="T16" s="49"/>
      <c r="U16" s="53"/>
      <c r="V16" s="51"/>
      <c r="W16" s="51"/>
      <c r="X16" s="55"/>
      <c r="Y16" s="57"/>
      <c r="Z16" s="61">
        <v>3.5</v>
      </c>
      <c r="AA16" s="59"/>
      <c r="AB16" s="62">
        <v>0.37</v>
      </c>
      <c r="AC16" s="63" t="str">
        <f t="shared" si="5"/>
        <v/>
      </c>
      <c r="AD16" s="20" t="str">
        <f t="shared" si="21"/>
        <v/>
      </c>
      <c r="AE16" s="62" t="str">
        <f t="shared" si="6"/>
        <v/>
      </c>
      <c r="AF16" s="20">
        <f t="shared" si="20"/>
        <v>0.10047740600000001</v>
      </c>
      <c r="AG16" s="62">
        <f t="shared" si="2"/>
        <v>2.9295853241725664E-2</v>
      </c>
      <c r="AH16" s="62">
        <f t="shared" si="7"/>
        <v>2.9295853241725664E-2</v>
      </c>
      <c r="AI16" s="62">
        <f t="shared" si="3"/>
        <v>0.189434892291238</v>
      </c>
      <c r="AJ16" s="62">
        <f t="shared" si="4"/>
        <v>0.18716795126658065</v>
      </c>
      <c r="AK16" s="62">
        <f t="shared" si="8"/>
        <v>2.266941024657354E-3</v>
      </c>
      <c r="AL16" s="62" t="str">
        <f t="shared" si="14"/>
        <v/>
      </c>
      <c r="AM16" s="62" t="str">
        <f t="shared" si="15"/>
        <v/>
      </c>
      <c r="AN16" s="62" t="str">
        <f t="shared" si="16"/>
        <v/>
      </c>
      <c r="AO16" s="62" t="str">
        <f t="shared" si="17"/>
        <v/>
      </c>
      <c r="AP16" s="62" t="str">
        <f t="shared" si="18"/>
        <v/>
      </c>
      <c r="AR16" s="62" t="str">
        <f t="shared" si="9"/>
        <v/>
      </c>
      <c r="AS16" s="62" t="str">
        <f t="shared" si="10"/>
        <v/>
      </c>
      <c r="AT16" s="62" t="str">
        <f t="shared" si="11"/>
        <v/>
      </c>
      <c r="AU16" s="62">
        <f t="shared" si="19"/>
        <v>7.2879822863428784E-2</v>
      </c>
      <c r="AV16" s="62" t="str">
        <f t="shared" si="12"/>
        <v/>
      </c>
      <c r="AW16" s="62">
        <f t="shared" si="13"/>
        <v>0.37</v>
      </c>
    </row>
    <row r="17" spans="1:49">
      <c r="A17" s="27">
        <v>1884</v>
      </c>
      <c r="B17" s="28">
        <v>4.2079600000000002E-12</v>
      </c>
      <c r="C17" s="61">
        <v>44777</v>
      </c>
      <c r="D17" s="28">
        <v>1.7857E-11</v>
      </c>
      <c r="H17" s="39">
        <v>0.10571736800000001</v>
      </c>
      <c r="I17" s="28">
        <v>5.0799999999999996E-13</v>
      </c>
      <c r="J17" s="74">
        <v>5.0799999999999996E-13</v>
      </c>
      <c r="K17" s="61">
        <v>3.1899999999999999E-12</v>
      </c>
      <c r="L17" s="61">
        <v>3.2359999999999999E-12</v>
      </c>
      <c r="M17" s="61">
        <v>13.37775863262584</v>
      </c>
      <c r="N17" s="62">
        <f t="shared" si="0"/>
        <v>5.466798720345677E-12</v>
      </c>
      <c r="O17" s="61">
        <v>1.1918163797253297E-11</v>
      </c>
      <c r="P17" s="42" t="s">
        <v>106</v>
      </c>
      <c r="Q17" s="43"/>
      <c r="R17" s="45"/>
      <c r="S17" s="47"/>
      <c r="T17" s="49"/>
      <c r="U17" s="53"/>
      <c r="V17" s="51"/>
      <c r="W17" s="51"/>
      <c r="X17" s="55"/>
      <c r="Y17" s="57"/>
      <c r="Z17" s="61">
        <v>2.89</v>
      </c>
      <c r="AA17" s="59"/>
      <c r="AB17" s="62">
        <v>0.39</v>
      </c>
      <c r="AC17" s="63" t="str">
        <f t="shared" si="5"/>
        <v/>
      </c>
      <c r="AD17" s="20" t="str">
        <f t="shared" si="21"/>
        <v/>
      </c>
      <c r="AE17" s="62" t="str">
        <f t="shared" si="6"/>
        <v/>
      </c>
      <c r="AF17" s="20">
        <f t="shared" si="20"/>
        <v>0.10571736800000001</v>
      </c>
      <c r="AG17" s="62">
        <f t="shared" si="2"/>
        <v>2.8448227585820683E-2</v>
      </c>
      <c r="AH17" s="62">
        <f t="shared" si="7"/>
        <v>2.8448227585820683E-2</v>
      </c>
      <c r="AI17" s="62">
        <f t="shared" si="3"/>
        <v>0.17864142913143305</v>
      </c>
      <c r="AJ17" s="62">
        <f t="shared" si="4"/>
        <v>0.18121744973959791</v>
      </c>
      <c r="AK17" s="62">
        <f t="shared" si="8"/>
        <v>-2.576020608164864E-3</v>
      </c>
      <c r="AL17" s="62" t="str">
        <f t="shared" si="14"/>
        <v/>
      </c>
      <c r="AM17" s="62" t="str">
        <f t="shared" si="15"/>
        <v/>
      </c>
      <c r="AN17" s="62" t="str">
        <f t="shared" si="16"/>
        <v/>
      </c>
      <c r="AO17" s="62" t="str">
        <f t="shared" si="17"/>
        <v/>
      </c>
      <c r="AP17" s="62" t="str">
        <f t="shared" si="18"/>
        <v/>
      </c>
      <c r="AR17" s="62" t="str">
        <f t="shared" si="9"/>
        <v/>
      </c>
      <c r="AS17" s="62" t="str">
        <f t="shared" si="10"/>
        <v/>
      </c>
      <c r="AT17" s="62" t="str">
        <f t="shared" si="11"/>
        <v/>
      </c>
      <c r="AU17" s="62">
        <f t="shared" si="19"/>
        <v>4.3966741454981813E-2</v>
      </c>
      <c r="AV17" s="62" t="str">
        <f t="shared" si="12"/>
        <v/>
      </c>
      <c r="AW17" s="62">
        <f t="shared" si="13"/>
        <v>0.39</v>
      </c>
    </row>
    <row r="18" spans="1:49">
      <c r="A18" s="27">
        <v>1885</v>
      </c>
      <c r="B18" s="28">
        <v>4.2016000000000002E-12</v>
      </c>
      <c r="C18" s="61">
        <v>45084</v>
      </c>
      <c r="D18" s="28">
        <v>1.7938299999999999E-11</v>
      </c>
      <c r="H18" s="39">
        <v>0.104639368</v>
      </c>
      <c r="I18" s="28">
        <v>5.7799999999999996E-13</v>
      </c>
      <c r="J18" s="74">
        <v>5.7799999999999996E-13</v>
      </c>
      <c r="K18" s="61">
        <v>2.8559999999999999E-12</v>
      </c>
      <c r="L18" s="61">
        <v>2.923E-12</v>
      </c>
      <c r="M18" s="61">
        <v>13.706897068002563</v>
      </c>
      <c r="N18" s="62">
        <f t="shared" si="0"/>
        <v>5.3233206270119245E-12</v>
      </c>
      <c r="O18" s="61">
        <v>1.1607255142424707E-11</v>
      </c>
      <c r="P18" s="42" t="s">
        <v>106</v>
      </c>
      <c r="Q18" s="43"/>
      <c r="R18" s="45"/>
      <c r="S18" s="47"/>
      <c r="T18" s="49"/>
      <c r="U18" s="53"/>
      <c r="V18" s="51"/>
      <c r="W18" s="51"/>
      <c r="X18" s="55"/>
      <c r="Y18" s="57"/>
      <c r="Z18" s="61">
        <v>2.85</v>
      </c>
      <c r="AA18" s="59"/>
      <c r="AB18" s="62">
        <v>0.4</v>
      </c>
      <c r="AC18" s="63" t="str">
        <f t="shared" si="5"/>
        <v/>
      </c>
      <c r="AD18" s="20" t="str">
        <f t="shared" si="21"/>
        <v/>
      </c>
      <c r="AE18" s="62" t="str">
        <f t="shared" si="6"/>
        <v/>
      </c>
      <c r="AF18" s="20">
        <f t="shared" si="20"/>
        <v>0.104639368</v>
      </c>
      <c r="AG18" s="62">
        <f t="shared" si="2"/>
        <v>3.2221559456581728E-2</v>
      </c>
      <c r="AH18" s="62">
        <f t="shared" si="7"/>
        <v>3.2221559456581728E-2</v>
      </c>
      <c r="AI18" s="62">
        <f t="shared" si="3"/>
        <v>0.15921241143252149</v>
      </c>
      <c r="AJ18" s="62">
        <f t="shared" si="4"/>
        <v>0.16294743649063737</v>
      </c>
      <c r="AK18" s="62">
        <f t="shared" si="8"/>
        <v>-3.7350250581158762E-3</v>
      </c>
      <c r="AL18" s="62" t="str">
        <f t="shared" si="14"/>
        <v/>
      </c>
      <c r="AM18" s="62" t="str">
        <f t="shared" si="15"/>
        <v/>
      </c>
      <c r="AN18" s="62" t="str">
        <f t="shared" si="16"/>
        <v/>
      </c>
      <c r="AO18" s="62" t="str">
        <f t="shared" si="17"/>
        <v/>
      </c>
      <c r="AP18" s="62" t="str">
        <f t="shared" si="18"/>
        <v/>
      </c>
      <c r="AR18" s="62" t="str">
        <f t="shared" si="9"/>
        <v/>
      </c>
      <c r="AS18" s="62" t="str">
        <f t="shared" si="10"/>
        <v/>
      </c>
      <c r="AT18" s="62" t="str">
        <f t="shared" si="11"/>
        <v/>
      </c>
      <c r="AU18" s="62">
        <f t="shared" si="19"/>
        <v>5.5495915385841317E-2</v>
      </c>
      <c r="AV18" s="62" t="str">
        <f t="shared" si="12"/>
        <v/>
      </c>
      <c r="AW18" s="62">
        <f t="shared" si="13"/>
        <v>0.4</v>
      </c>
    </row>
    <row r="19" spans="1:49">
      <c r="A19" s="27">
        <v>1886</v>
      </c>
      <c r="B19" s="28">
        <v>4.1946300000000003E-12</v>
      </c>
      <c r="C19" s="61">
        <v>45505</v>
      </c>
      <c r="D19" s="28">
        <v>1.8233599999999999E-11</v>
      </c>
      <c r="H19" s="39">
        <v>0.10456826</v>
      </c>
      <c r="I19" s="28">
        <v>6.17E-13</v>
      </c>
      <c r="J19" s="74">
        <v>6.17E-13</v>
      </c>
      <c r="K19" s="61">
        <v>2.9740000000000001E-12</v>
      </c>
      <c r="L19" s="61">
        <v>2.873E-12</v>
      </c>
      <c r="M19" s="61">
        <v>13.930130734773083</v>
      </c>
      <c r="N19" s="62">
        <f t="shared" si="0"/>
        <v>5.2749827855334938E-12</v>
      </c>
      <c r="O19" s="61">
        <v>1.1503618935597578E-11</v>
      </c>
      <c r="P19" s="42" t="s">
        <v>106</v>
      </c>
      <c r="Q19" s="43"/>
      <c r="R19" s="45"/>
      <c r="S19" s="47"/>
      <c r="T19" s="49"/>
      <c r="U19" s="53"/>
      <c r="V19" s="51"/>
      <c r="W19" s="51"/>
      <c r="X19" s="55"/>
      <c r="Y19" s="57"/>
      <c r="Z19" s="61">
        <v>2.16</v>
      </c>
      <c r="AA19" s="59"/>
      <c r="AB19" s="62">
        <v>0.4</v>
      </c>
      <c r="AC19" s="63" t="str">
        <f t="shared" si="5"/>
        <v/>
      </c>
      <c r="AD19" s="20" t="str">
        <f t="shared" si="21"/>
        <v/>
      </c>
      <c r="AE19" s="62" t="str">
        <f t="shared" si="6"/>
        <v/>
      </c>
      <c r="AF19" s="20">
        <f t="shared" si="20"/>
        <v>0.10456826</v>
      </c>
      <c r="AG19" s="62">
        <f t="shared" si="2"/>
        <v>3.3838627588627594E-2</v>
      </c>
      <c r="AH19" s="62">
        <f t="shared" si="7"/>
        <v>3.3838627588627594E-2</v>
      </c>
      <c r="AI19" s="62">
        <f t="shared" si="3"/>
        <v>0.16310547560547561</v>
      </c>
      <c r="AJ19" s="62">
        <f t="shared" si="4"/>
        <v>0.15756625131625132</v>
      </c>
      <c r="AK19" s="62">
        <f t="shared" si="8"/>
        <v>5.5392242892242927E-3</v>
      </c>
      <c r="AL19" s="62" t="str">
        <f t="shared" si="14"/>
        <v/>
      </c>
      <c r="AM19" s="62" t="str">
        <f t="shared" si="15"/>
        <v/>
      </c>
      <c r="AN19" s="62" t="str">
        <f t="shared" si="16"/>
        <v/>
      </c>
      <c r="AO19" s="62" t="str">
        <f t="shared" si="17"/>
        <v/>
      </c>
      <c r="AP19" s="62" t="str">
        <f t="shared" si="18"/>
        <v/>
      </c>
      <c r="AR19" s="62" t="str">
        <f t="shared" si="9"/>
        <v/>
      </c>
      <c r="AS19" s="62" t="str">
        <f t="shared" si="10"/>
        <v/>
      </c>
      <c r="AT19" s="62" t="str">
        <f t="shared" si="11"/>
        <v/>
      </c>
      <c r="AU19" s="62">
        <f t="shared" si="19"/>
        <v>3.7621870694408456E-2</v>
      </c>
      <c r="AV19" s="62" t="str">
        <f t="shared" si="12"/>
        <v/>
      </c>
      <c r="AW19" s="62">
        <f t="shared" si="13"/>
        <v>0.4</v>
      </c>
    </row>
    <row r="20" spans="1:49">
      <c r="A20" s="27">
        <v>1887</v>
      </c>
      <c r="B20" s="28">
        <v>4.1947999999999999E-12</v>
      </c>
      <c r="C20" s="61">
        <v>46001</v>
      </c>
      <c r="D20" s="28">
        <v>1.8710699999999999E-11</v>
      </c>
      <c r="H20" s="39">
        <v>0.1156639</v>
      </c>
      <c r="I20" s="28">
        <v>7.3799999999999999E-13</v>
      </c>
      <c r="J20" s="74">
        <v>7.3799999999999999E-13</v>
      </c>
      <c r="K20" s="61">
        <v>3.1370000000000001E-12</v>
      </c>
      <c r="L20" s="61">
        <v>3.1090000000000002E-12</v>
      </c>
      <c r="M20" s="61">
        <v>14.14276363267437</v>
      </c>
      <c r="N20" s="62">
        <f t="shared" si="0"/>
        <v>5.2741370897268905E-12</v>
      </c>
      <c r="O20" s="61">
        <v>1.1503618935597578E-11</v>
      </c>
      <c r="P20" s="42" t="s">
        <v>106</v>
      </c>
      <c r="Q20" s="43"/>
      <c r="R20" s="45"/>
      <c r="S20" s="47"/>
      <c r="T20" s="49"/>
      <c r="U20" s="53"/>
      <c r="V20" s="51"/>
      <c r="W20" s="51"/>
      <c r="X20" s="55"/>
      <c r="Y20" s="57"/>
      <c r="Z20" s="61">
        <v>2.2999999999999998</v>
      </c>
      <c r="AA20" s="59"/>
      <c r="AB20" s="62">
        <v>0.42</v>
      </c>
      <c r="AC20" s="63" t="str">
        <f t="shared" si="5"/>
        <v/>
      </c>
      <c r="AD20" s="20" t="str">
        <f t="shared" si="21"/>
        <v/>
      </c>
      <c r="AE20" s="62" t="str">
        <f t="shared" si="6"/>
        <v/>
      </c>
      <c r="AF20" s="20">
        <f t="shared" si="20"/>
        <v>0.1156639</v>
      </c>
      <c r="AG20" s="62">
        <f t="shared" si="2"/>
        <v>3.944267184017701E-2</v>
      </c>
      <c r="AH20" s="62">
        <f t="shared" si="7"/>
        <v>3.944267184017701E-2</v>
      </c>
      <c r="AI20" s="62">
        <f t="shared" si="3"/>
        <v>0.1676580779981508</v>
      </c>
      <c r="AJ20" s="62">
        <f t="shared" si="4"/>
        <v>0.16616160806383515</v>
      </c>
      <c r="AK20" s="62">
        <f t="shared" si="8"/>
        <v>1.4964699343156529E-3</v>
      </c>
      <c r="AL20" s="62" t="str">
        <f t="shared" si="14"/>
        <v/>
      </c>
      <c r="AM20" s="62" t="str">
        <f t="shared" si="15"/>
        <v/>
      </c>
      <c r="AN20" s="62" t="str">
        <f t="shared" si="16"/>
        <v/>
      </c>
      <c r="AO20" s="62" t="str">
        <f t="shared" si="17"/>
        <v/>
      </c>
      <c r="AP20" s="62" t="str">
        <f t="shared" si="18"/>
        <v/>
      </c>
      <c r="AR20" s="62" t="str">
        <f t="shared" si="9"/>
        <v/>
      </c>
      <c r="AS20" s="62" t="str">
        <f t="shared" si="10"/>
        <v/>
      </c>
      <c r="AT20" s="62" t="str">
        <f t="shared" si="11"/>
        <v/>
      </c>
      <c r="AU20" s="62">
        <f t="shared" si="19"/>
        <v>2.1760334856066651E-2</v>
      </c>
      <c r="AV20" s="62" t="str">
        <f t="shared" si="12"/>
        <v/>
      </c>
      <c r="AW20" s="62">
        <f t="shared" si="13"/>
        <v>0.42</v>
      </c>
    </row>
    <row r="21" spans="1:49">
      <c r="A21" s="27">
        <v>1888</v>
      </c>
      <c r="B21" s="28">
        <v>4.1797000000000001E-12</v>
      </c>
      <c r="C21" s="61">
        <v>46538</v>
      </c>
      <c r="D21" s="28">
        <v>1.9674500000000001E-11</v>
      </c>
      <c r="H21" s="39">
        <v>0.11585248099999999</v>
      </c>
      <c r="I21" s="28">
        <v>8.1900000000000004E-13</v>
      </c>
      <c r="J21" s="74">
        <v>8.1900000000000004E-13</v>
      </c>
      <c r="K21" s="61">
        <v>3.207E-12</v>
      </c>
      <c r="L21" s="61">
        <v>3.2639999999999998E-12</v>
      </c>
      <c r="M21" s="61">
        <v>14.573381272954613</v>
      </c>
      <c r="N21" s="62">
        <f t="shared" si="0"/>
        <v>5.3198403135150664E-12</v>
      </c>
      <c r="O21" s="61">
        <v>1.1607255142424705E-11</v>
      </c>
      <c r="P21" s="42" t="s">
        <v>106</v>
      </c>
      <c r="Q21" s="43"/>
      <c r="R21" s="45"/>
      <c r="S21" s="47"/>
      <c r="T21" s="49"/>
      <c r="U21" s="53"/>
      <c r="V21" s="51"/>
      <c r="W21" s="51"/>
      <c r="X21" s="55"/>
      <c r="Y21" s="57"/>
      <c r="Z21" s="61">
        <v>2.11</v>
      </c>
      <c r="AA21" s="59"/>
      <c r="AB21" s="62">
        <v>0.4</v>
      </c>
      <c r="AC21" s="63" t="str">
        <f t="shared" si="5"/>
        <v/>
      </c>
      <c r="AD21" s="20" t="str">
        <f t="shared" si="21"/>
        <v/>
      </c>
      <c r="AE21" s="62" t="str">
        <f t="shared" si="6"/>
        <v/>
      </c>
      <c r="AF21" s="20">
        <f t="shared" si="20"/>
        <v>0.11585248099999999</v>
      </c>
      <c r="AG21" s="62">
        <f t="shared" si="2"/>
        <v>4.1627487356730795E-2</v>
      </c>
      <c r="AH21" s="62">
        <f t="shared" si="7"/>
        <v>4.1627487356730795E-2</v>
      </c>
      <c r="AI21" s="62">
        <f t="shared" si="3"/>
        <v>0.16300287173752825</v>
      </c>
      <c r="AJ21" s="62">
        <f t="shared" si="4"/>
        <v>0.16590002287224578</v>
      </c>
      <c r="AK21" s="62">
        <f t="shared" si="8"/>
        <v>-2.8971511347175294E-3</v>
      </c>
      <c r="AL21" s="62" t="str">
        <f t="shared" si="14"/>
        <v/>
      </c>
      <c r="AM21" s="62" t="str">
        <f t="shared" si="15"/>
        <v/>
      </c>
      <c r="AN21" s="62" t="str">
        <f t="shared" si="16"/>
        <v/>
      </c>
      <c r="AO21" s="62" t="str">
        <f t="shared" si="17"/>
        <v/>
      </c>
      <c r="AP21" s="62" t="str">
        <f t="shared" si="18"/>
        <v/>
      </c>
      <c r="AR21" s="62" t="str">
        <f t="shared" si="9"/>
        <v/>
      </c>
      <c r="AS21" s="62" t="str">
        <f t="shared" si="10"/>
        <v/>
      </c>
      <c r="AT21" s="62" t="str">
        <f t="shared" si="11"/>
        <v/>
      </c>
      <c r="AU21" s="62">
        <f t="shared" si="19"/>
        <v>1.4371794448276229E-2</v>
      </c>
      <c r="AV21" s="62" t="str">
        <f t="shared" si="12"/>
        <v/>
      </c>
      <c r="AW21" s="62">
        <f t="shared" si="13"/>
        <v>0.4</v>
      </c>
    </row>
    <row r="22" spans="1:49">
      <c r="A22" s="27">
        <v>1889</v>
      </c>
      <c r="B22" s="28">
        <v>4.1864E-12</v>
      </c>
      <c r="C22" s="61">
        <v>47083</v>
      </c>
      <c r="D22" s="28">
        <v>2.0732199999999999E-11</v>
      </c>
      <c r="H22" s="39">
        <v>0.12923645</v>
      </c>
      <c r="I22" s="28">
        <v>8.5599999999999999E-13</v>
      </c>
      <c r="J22" s="74">
        <v>8.5599999999999999E-13</v>
      </c>
      <c r="K22" s="61">
        <v>3.1649999999999999E-12</v>
      </c>
      <c r="L22" s="61">
        <v>3.9899999999999998E-12</v>
      </c>
      <c r="M22" s="61">
        <v>14.65664362261683</v>
      </c>
      <c r="N22" s="62">
        <f t="shared" si="0"/>
        <v>5.5094680520142919E-12</v>
      </c>
      <c r="O22" s="61">
        <v>1.2021799971208739E-11</v>
      </c>
      <c r="P22" s="42" t="s">
        <v>106</v>
      </c>
      <c r="Q22" s="43"/>
      <c r="R22" s="45"/>
      <c r="S22" s="47"/>
      <c r="T22" s="49"/>
      <c r="U22" s="53"/>
      <c r="V22" s="51"/>
      <c r="W22" s="51"/>
      <c r="X22" s="55"/>
      <c r="Y22" s="57"/>
      <c r="Z22" s="61">
        <v>2.63</v>
      </c>
      <c r="AA22" s="59"/>
      <c r="AB22" s="62">
        <v>0.41</v>
      </c>
      <c r="AC22" s="63" t="str">
        <f t="shared" si="5"/>
        <v/>
      </c>
      <c r="AD22" s="20" t="str">
        <f t="shared" si="21"/>
        <v/>
      </c>
      <c r="AE22" s="62" t="str">
        <f t="shared" si="6"/>
        <v/>
      </c>
      <c r="AF22" s="20">
        <f t="shared" si="20"/>
        <v>0.12923645</v>
      </c>
      <c r="AG22" s="62">
        <f t="shared" si="2"/>
        <v>4.1288430557297348E-2</v>
      </c>
      <c r="AH22" s="62">
        <f t="shared" si="7"/>
        <v>4.1288430557297348E-2</v>
      </c>
      <c r="AI22" s="62">
        <f t="shared" si="3"/>
        <v>0.15266107793673608</v>
      </c>
      <c r="AJ22" s="62">
        <f t="shared" si="4"/>
        <v>0.19245424991076682</v>
      </c>
      <c r="AK22" s="62">
        <f t="shared" si="8"/>
        <v>-3.9793171974030733E-2</v>
      </c>
      <c r="AL22" s="62" t="str">
        <f t="shared" si="14"/>
        <v/>
      </c>
      <c r="AM22" s="62" t="str">
        <f t="shared" si="15"/>
        <v/>
      </c>
      <c r="AN22" s="62" t="str">
        <f t="shared" si="16"/>
        <v/>
      </c>
      <c r="AO22" s="62" t="str">
        <f t="shared" si="17"/>
        <v/>
      </c>
      <c r="AP22" s="62" t="str">
        <f t="shared" si="18"/>
        <v/>
      </c>
      <c r="AR22" s="62" t="str">
        <f t="shared" si="9"/>
        <v/>
      </c>
      <c r="AS22" s="62" t="str">
        <f t="shared" si="10"/>
        <v/>
      </c>
      <c r="AT22" s="62" t="str">
        <f t="shared" si="11"/>
        <v/>
      </c>
      <c r="AU22" s="62">
        <f t="shared" si="19"/>
        <v>-1.3924789573669553E-2</v>
      </c>
      <c r="AV22" s="62" t="str">
        <f t="shared" si="12"/>
        <v/>
      </c>
      <c r="AW22" s="62">
        <f t="shared" si="13"/>
        <v>0.41</v>
      </c>
    </row>
    <row r="23" spans="1:49">
      <c r="A23" s="27">
        <v>1890</v>
      </c>
      <c r="B23" s="28">
        <v>4.1819000000000002E-12</v>
      </c>
      <c r="C23" s="61">
        <v>47607</v>
      </c>
      <c r="D23" s="28">
        <v>2.1601700000000001E-11</v>
      </c>
      <c r="H23" s="39">
        <v>0.141915864</v>
      </c>
      <c r="I23" s="28">
        <v>1.044E-12</v>
      </c>
      <c r="J23" s="74">
        <v>1.044E-12</v>
      </c>
      <c r="K23" s="61">
        <v>3.3269999999999999E-12</v>
      </c>
      <c r="L23" s="61">
        <v>4.1460000000000003E-12</v>
      </c>
      <c r="M23" s="61">
        <v>14.723232918329384</v>
      </c>
      <c r="N23" s="62">
        <f t="shared" si="0"/>
        <v>5.6516709354775095E-12</v>
      </c>
      <c r="O23" s="61">
        <v>1.2332708566424672E-11</v>
      </c>
      <c r="P23" s="42" t="s">
        <v>106</v>
      </c>
      <c r="Q23" s="43"/>
      <c r="R23" s="45"/>
      <c r="S23" s="47"/>
      <c r="T23" s="49"/>
      <c r="U23" s="53"/>
      <c r="V23" s="51"/>
      <c r="W23" s="51"/>
      <c r="X23" s="55"/>
      <c r="Y23" s="57"/>
      <c r="Z23" s="61">
        <v>3.78</v>
      </c>
      <c r="AA23" s="59"/>
      <c r="AB23" s="62">
        <v>0.42</v>
      </c>
      <c r="AC23" s="63" t="str">
        <f t="shared" si="5"/>
        <v/>
      </c>
      <c r="AD23" s="20" t="str">
        <f t="shared" si="21"/>
        <v/>
      </c>
      <c r="AE23" s="62" t="str">
        <f t="shared" si="6"/>
        <v/>
      </c>
      <c r="AF23" s="20">
        <f t="shared" si="20"/>
        <v>0.141915864</v>
      </c>
      <c r="AG23" s="62">
        <f t="shared" si="2"/>
        <v>4.8329529620353952E-2</v>
      </c>
      <c r="AH23" s="62">
        <f t="shared" si="7"/>
        <v>4.8329529620353952E-2</v>
      </c>
      <c r="AI23" s="62">
        <f t="shared" si="3"/>
        <v>0.15401565617520843</v>
      </c>
      <c r="AJ23" s="62">
        <f t="shared" si="4"/>
        <v>0.19192933889462405</v>
      </c>
      <c r="AK23" s="62">
        <f t="shared" si="8"/>
        <v>-3.7913682719415615E-2</v>
      </c>
      <c r="AL23" s="62" t="str">
        <f t="shared" si="14"/>
        <v/>
      </c>
      <c r="AM23" s="62" t="str">
        <f t="shared" si="15"/>
        <v/>
      </c>
      <c r="AN23" s="62" t="str">
        <f t="shared" si="16"/>
        <v/>
      </c>
      <c r="AO23" s="62" t="str">
        <f t="shared" si="17"/>
        <v/>
      </c>
      <c r="AP23" s="62" t="str">
        <f t="shared" si="18"/>
        <v/>
      </c>
      <c r="AR23" s="62" t="str">
        <f t="shared" si="9"/>
        <v/>
      </c>
      <c r="AS23" s="62" t="str">
        <f t="shared" si="10"/>
        <v/>
      </c>
      <c r="AT23" s="62" t="str">
        <f t="shared" si="11"/>
        <v/>
      </c>
      <c r="AU23" s="62">
        <f t="shared" si="19"/>
        <v>8.1683399201808865E-4</v>
      </c>
      <c r="AV23" s="62" t="str">
        <f t="shared" si="12"/>
        <v/>
      </c>
      <c r="AW23" s="62">
        <f t="shared" si="13"/>
        <v>0.42</v>
      </c>
    </row>
    <row r="24" spans="1:49">
      <c r="A24" s="27">
        <v>1891</v>
      </c>
      <c r="B24" s="28">
        <v>4.1793999999999997E-12</v>
      </c>
      <c r="C24" s="61">
        <v>48129</v>
      </c>
      <c r="D24" s="28">
        <v>2.2090800000000001E-11</v>
      </c>
      <c r="H24" s="39">
        <v>9.1937765000000005E-2</v>
      </c>
      <c r="I24" s="28">
        <v>1.0430000000000001E-12</v>
      </c>
      <c r="J24" s="74">
        <v>1.0430000000000001E-12</v>
      </c>
      <c r="K24" s="61">
        <v>3.1760000000000002E-12</v>
      </c>
      <c r="L24" s="61">
        <v>4.1510000000000004E-12</v>
      </c>
      <c r="M24" s="61">
        <v>14.646351614005926</v>
      </c>
      <c r="N24" s="62">
        <f t="shared" si="0"/>
        <v>5.7469588045261628E-12</v>
      </c>
      <c r="O24" s="61">
        <v>1.2539981073541056E-11</v>
      </c>
      <c r="P24" s="42" t="s">
        <v>106</v>
      </c>
      <c r="Q24" s="43"/>
      <c r="R24" s="45"/>
      <c r="S24" s="47"/>
      <c r="T24" s="49"/>
      <c r="U24" s="53"/>
      <c r="V24" s="51"/>
      <c r="W24" s="51"/>
      <c r="X24" s="55"/>
      <c r="Y24" s="57"/>
      <c r="Z24" s="61">
        <v>3.02</v>
      </c>
      <c r="AA24" s="59"/>
      <c r="AB24" s="62">
        <v>0.46</v>
      </c>
      <c r="AC24" s="63" t="str">
        <f t="shared" si="5"/>
        <v/>
      </c>
      <c r="AD24" s="20" t="str">
        <f t="shared" si="21"/>
        <v/>
      </c>
      <c r="AE24" s="62" t="str">
        <f t="shared" si="6"/>
        <v/>
      </c>
      <c r="AF24" s="20">
        <f t="shared" si="20"/>
        <v>9.1937765000000005E-2</v>
      </c>
      <c r="AG24" s="62">
        <f t="shared" si="2"/>
        <v>4.7214224926213633E-2</v>
      </c>
      <c r="AH24" s="62">
        <f t="shared" si="7"/>
        <v>4.7214224926213633E-2</v>
      </c>
      <c r="AI24" s="62">
        <f t="shared" si="3"/>
        <v>0.14377025730168214</v>
      </c>
      <c r="AJ24" s="62">
        <f t="shared" si="4"/>
        <v>0.18790627772647436</v>
      </c>
      <c r="AK24" s="62">
        <f t="shared" si="8"/>
        <v>-4.4136020424792227E-2</v>
      </c>
      <c r="AL24" s="62" t="str">
        <f t="shared" si="14"/>
        <v/>
      </c>
      <c r="AM24" s="62" t="str">
        <f t="shared" si="15"/>
        <v/>
      </c>
      <c r="AN24" s="62" t="str">
        <f t="shared" si="16"/>
        <v/>
      </c>
      <c r="AO24" s="62" t="str">
        <f t="shared" si="17"/>
        <v/>
      </c>
      <c r="AP24" s="62" t="str">
        <f t="shared" si="18"/>
        <v/>
      </c>
      <c r="AR24" s="62" t="str">
        <f t="shared" si="9"/>
        <v/>
      </c>
      <c r="AS24" s="62" t="str">
        <f t="shared" si="10"/>
        <v/>
      </c>
      <c r="AT24" s="62" t="str">
        <f t="shared" si="11"/>
        <v/>
      </c>
      <c r="AU24" s="62">
        <f t="shared" si="19"/>
        <v>2.1080430898375514E-2</v>
      </c>
      <c r="AV24" s="62" t="str">
        <f t="shared" si="12"/>
        <v/>
      </c>
      <c r="AW24" s="62">
        <f t="shared" si="13"/>
        <v>0.46</v>
      </c>
    </row>
    <row r="25" spans="1:49">
      <c r="A25" s="27">
        <v>1892</v>
      </c>
      <c r="B25" s="28">
        <v>4.1784E-12</v>
      </c>
      <c r="C25" s="61">
        <v>48633</v>
      </c>
      <c r="D25" s="28">
        <v>2.2220900000000001E-11</v>
      </c>
      <c r="H25" s="39">
        <v>0.130501642</v>
      </c>
      <c r="I25" s="28">
        <v>1.0490000000000001E-12</v>
      </c>
      <c r="J25" s="74">
        <v>1.0490000000000001E-12</v>
      </c>
      <c r="K25" s="61">
        <v>2.9540000000000001E-12</v>
      </c>
      <c r="L25" s="61">
        <v>4.0189999999999997E-12</v>
      </c>
      <c r="M25" s="61">
        <v>14.70192846050481</v>
      </c>
      <c r="N25" s="62">
        <f t="shared" si="0"/>
        <v>5.6992697614915506E-12</v>
      </c>
      <c r="O25" s="61">
        <v>1.2436344776962785E-11</v>
      </c>
      <c r="P25" s="42" t="s">
        <v>106</v>
      </c>
      <c r="Q25" s="43"/>
      <c r="R25" s="45"/>
      <c r="S25" s="47"/>
      <c r="T25" s="49"/>
      <c r="U25" s="53"/>
      <c r="V25" s="51"/>
      <c r="W25" s="51"/>
      <c r="X25" s="55"/>
      <c r="Y25" s="57"/>
      <c r="Z25" s="61">
        <v>1.8</v>
      </c>
      <c r="AA25" s="59"/>
      <c r="AB25" s="62">
        <v>0.48</v>
      </c>
      <c r="AC25" s="63" t="str">
        <f t="shared" si="5"/>
        <v/>
      </c>
      <c r="AD25" s="20" t="str">
        <f t="shared" si="21"/>
        <v/>
      </c>
      <c r="AE25" s="62" t="str">
        <f t="shared" si="6"/>
        <v/>
      </c>
      <c r="AF25" s="20">
        <f t="shared" si="20"/>
        <v>0.130501642</v>
      </c>
      <c r="AG25" s="62">
        <f t="shared" si="2"/>
        <v>4.7207808864627443E-2</v>
      </c>
      <c r="AH25" s="62">
        <f t="shared" si="7"/>
        <v>4.7207808864627443E-2</v>
      </c>
      <c r="AI25" s="62">
        <f t="shared" si="3"/>
        <v>0.13293790980563344</v>
      </c>
      <c r="AJ25" s="62">
        <f t="shared" si="4"/>
        <v>0.18086576151281</v>
      </c>
      <c r="AK25" s="62">
        <f t="shared" si="8"/>
        <v>-4.7927851707176561E-2</v>
      </c>
      <c r="AL25" s="62" t="str">
        <f t="shared" si="14"/>
        <v/>
      </c>
      <c r="AM25" s="62" t="str">
        <f t="shared" si="15"/>
        <v/>
      </c>
      <c r="AN25" s="62" t="str">
        <f t="shared" si="16"/>
        <v/>
      </c>
      <c r="AO25" s="62" t="str">
        <f t="shared" si="17"/>
        <v/>
      </c>
      <c r="AP25" s="62" t="str">
        <f t="shared" si="18"/>
        <v/>
      </c>
      <c r="AR25" s="62" t="str">
        <f t="shared" si="9"/>
        <v/>
      </c>
      <c r="AS25" s="62" t="str">
        <f t="shared" si="10"/>
        <v/>
      </c>
      <c r="AT25" s="62" t="str">
        <f t="shared" si="11"/>
        <v/>
      </c>
      <c r="AU25" s="62">
        <f t="shared" si="19"/>
        <v>3.8532756715332961E-2</v>
      </c>
      <c r="AV25" s="62" t="str">
        <f t="shared" si="12"/>
        <v/>
      </c>
      <c r="AW25" s="62">
        <f t="shared" si="13"/>
        <v>0.48</v>
      </c>
    </row>
    <row r="26" spans="1:49">
      <c r="A26" s="27">
        <v>1893</v>
      </c>
      <c r="B26" s="28">
        <v>4.1875000000000001E-12</v>
      </c>
      <c r="C26" s="61">
        <v>49123</v>
      </c>
      <c r="D26" s="28">
        <v>2.2433500000000001E-11</v>
      </c>
      <c r="H26" s="39">
        <v>0.120293961</v>
      </c>
      <c r="I26" s="28">
        <v>1.103E-12</v>
      </c>
      <c r="J26" s="74">
        <v>1.103E-12</v>
      </c>
      <c r="K26" s="61">
        <v>3.0920000000000002E-12</v>
      </c>
      <c r="L26" s="61">
        <v>3.9620000000000003E-12</v>
      </c>
      <c r="M26" s="61">
        <v>15.613903343517054</v>
      </c>
      <c r="N26" s="62">
        <f t="shared" si="0"/>
        <v>5.3636891691097212E-12</v>
      </c>
      <c r="O26" s="61">
        <v>1.1710891379299841E-11</v>
      </c>
      <c r="P26" s="42" t="s">
        <v>106</v>
      </c>
      <c r="Q26" s="43"/>
      <c r="R26" s="45"/>
      <c r="S26" s="47"/>
      <c r="T26" s="49"/>
      <c r="U26" s="53"/>
      <c r="V26" s="51"/>
      <c r="W26" s="51"/>
      <c r="X26" s="55"/>
      <c r="Y26" s="57"/>
      <c r="Z26" s="61">
        <v>3.17</v>
      </c>
      <c r="AA26" s="59"/>
      <c r="AB26" s="62">
        <v>0.49</v>
      </c>
      <c r="AC26" s="63" t="str">
        <f t="shared" si="5"/>
        <v/>
      </c>
      <c r="AD26" s="20" t="str">
        <f t="shared" si="21"/>
        <v/>
      </c>
      <c r="AE26" s="62" t="str">
        <f t="shared" si="6"/>
        <v/>
      </c>
      <c r="AF26" s="20">
        <f t="shared" si="20"/>
        <v>0.120293961</v>
      </c>
      <c r="AG26" s="62">
        <f t="shared" si="2"/>
        <v>4.9167539617090514E-2</v>
      </c>
      <c r="AH26" s="62">
        <f t="shared" si="7"/>
        <v>4.9167539617090514E-2</v>
      </c>
      <c r="AI26" s="62">
        <f t="shared" si="3"/>
        <v>0.13782958521853478</v>
      </c>
      <c r="AJ26" s="62">
        <f t="shared" si="4"/>
        <v>0.17661087213319365</v>
      </c>
      <c r="AK26" s="62">
        <f t="shared" si="8"/>
        <v>-3.8781286914658875E-2</v>
      </c>
      <c r="AL26" s="62" t="str">
        <f t="shared" si="14"/>
        <v/>
      </c>
      <c r="AM26" s="62" t="str">
        <f t="shared" si="15"/>
        <v/>
      </c>
      <c r="AN26" s="62" t="str">
        <f t="shared" si="16"/>
        <v/>
      </c>
      <c r="AO26" s="62" t="str">
        <f t="shared" si="17"/>
        <v/>
      </c>
      <c r="AP26" s="62" t="str">
        <f t="shared" si="18"/>
        <v/>
      </c>
      <c r="AR26" s="62" t="str">
        <f t="shared" si="9"/>
        <v/>
      </c>
      <c r="AS26" s="62" t="str">
        <f t="shared" si="10"/>
        <v/>
      </c>
      <c r="AT26" s="62" t="str">
        <f t="shared" si="11"/>
        <v/>
      </c>
      <c r="AU26" s="62">
        <f t="shared" si="19"/>
        <v>7.8686038467293107E-2</v>
      </c>
      <c r="AV26" s="62" t="str">
        <f t="shared" si="12"/>
        <v/>
      </c>
      <c r="AW26" s="62">
        <f t="shared" si="13"/>
        <v>0.49</v>
      </c>
    </row>
    <row r="27" spans="1:49">
      <c r="A27" s="27">
        <v>1894</v>
      </c>
      <c r="B27" s="28">
        <v>4.1808000000000001E-12</v>
      </c>
      <c r="C27" s="61">
        <v>49703</v>
      </c>
      <c r="D27" s="28">
        <v>2.2752199999999999E-11</v>
      </c>
      <c r="H27" s="39">
        <v>0.103854522</v>
      </c>
      <c r="I27" s="28">
        <v>1.144E-12</v>
      </c>
      <c r="J27" s="74">
        <v>1.144E-12</v>
      </c>
      <c r="K27" s="61">
        <v>2.9620000000000001E-12</v>
      </c>
      <c r="L27" s="61">
        <v>3.9380000000000004E-12</v>
      </c>
      <c r="M27" s="61">
        <v>15.936660733555017</v>
      </c>
      <c r="N27" s="62">
        <f t="shared" si="0"/>
        <v>5.2675225194614656E-12</v>
      </c>
      <c r="O27" s="61">
        <v>1.1503618935597576E-11</v>
      </c>
      <c r="P27" s="42" t="s">
        <v>106</v>
      </c>
      <c r="Q27" s="43"/>
      <c r="R27" s="45"/>
      <c r="S27" s="47"/>
      <c r="T27" s="49"/>
      <c r="U27" s="53"/>
      <c r="V27" s="51"/>
      <c r="W27" s="51"/>
      <c r="X27" s="55"/>
      <c r="Y27" s="57"/>
      <c r="Z27" s="61">
        <v>1.74</v>
      </c>
      <c r="AA27" s="59"/>
      <c r="AB27" s="62">
        <v>0.5</v>
      </c>
      <c r="AC27" s="63" t="str">
        <f t="shared" si="5"/>
        <v/>
      </c>
      <c r="AD27" s="20" t="str">
        <f t="shared" si="21"/>
        <v/>
      </c>
      <c r="AE27" s="62" t="str">
        <f t="shared" si="6"/>
        <v/>
      </c>
      <c r="AF27" s="20">
        <f t="shared" si="20"/>
        <v>0.103854522</v>
      </c>
      <c r="AG27" s="62">
        <f t="shared" si="2"/>
        <v>5.0280851961568555E-2</v>
      </c>
      <c r="AH27" s="62">
        <f t="shared" si="7"/>
        <v>5.0280851961568555E-2</v>
      </c>
      <c r="AI27" s="62">
        <f t="shared" si="3"/>
        <v>0.13018521285853676</v>
      </c>
      <c r="AJ27" s="62">
        <f t="shared" si="4"/>
        <v>0.17308216348309177</v>
      </c>
      <c r="AK27" s="62">
        <f t="shared" si="8"/>
        <v>-4.2896950624555008E-2</v>
      </c>
      <c r="AL27" s="62" t="str">
        <f t="shared" si="14"/>
        <v/>
      </c>
      <c r="AM27" s="62" t="str">
        <f t="shared" si="15"/>
        <v/>
      </c>
      <c r="AN27" s="62" t="str">
        <f t="shared" si="16"/>
        <v/>
      </c>
      <c r="AO27" s="62" t="str">
        <f t="shared" si="17"/>
        <v/>
      </c>
      <c r="AP27" s="62" t="str">
        <f t="shared" si="18"/>
        <v/>
      </c>
      <c r="AR27" s="62" t="str">
        <f t="shared" si="9"/>
        <v/>
      </c>
      <c r="AS27" s="62" t="str">
        <f t="shared" si="10"/>
        <v/>
      </c>
      <c r="AT27" s="62" t="str">
        <f t="shared" si="11"/>
        <v/>
      </c>
      <c r="AU27" s="62">
        <f t="shared" si="19"/>
        <v>4.9791874289408268E-2</v>
      </c>
      <c r="AV27" s="62" t="str">
        <f t="shared" si="12"/>
        <v/>
      </c>
      <c r="AW27" s="62">
        <f t="shared" si="13"/>
        <v>0.5</v>
      </c>
    </row>
    <row r="28" spans="1:49">
      <c r="A28" s="27">
        <v>1895</v>
      </c>
      <c r="B28" s="28">
        <v>4.1752999999999998E-12</v>
      </c>
      <c r="C28" s="61">
        <v>50363</v>
      </c>
      <c r="D28" s="28">
        <v>2.3824600000000001E-11</v>
      </c>
      <c r="H28" s="39">
        <v>0.112061456</v>
      </c>
      <c r="I28" s="28">
        <v>1.132E-12</v>
      </c>
      <c r="J28" s="74">
        <v>1.132E-12</v>
      </c>
      <c r="K28" s="61">
        <v>3.3180000000000002E-12</v>
      </c>
      <c r="L28" s="61">
        <v>4.1209999999999999E-12</v>
      </c>
      <c r="M28" s="61">
        <v>16.18089009789178</v>
      </c>
      <c r="N28" s="62">
        <f t="shared" si="0"/>
        <v>5.3613548434615653E-12</v>
      </c>
      <c r="O28" s="61">
        <v>1.1710891379299841E-11</v>
      </c>
      <c r="P28" s="42" t="s">
        <v>106</v>
      </c>
      <c r="Q28" s="43"/>
      <c r="R28" s="45"/>
      <c r="S28" s="47"/>
      <c r="T28" s="49"/>
      <c r="U28" s="53"/>
      <c r="V28" s="51"/>
      <c r="W28" s="51"/>
      <c r="X28" s="55"/>
      <c r="Y28" s="57"/>
      <c r="Z28" s="61">
        <v>2.0099999999999998</v>
      </c>
      <c r="AA28" s="59"/>
      <c r="AB28" s="62">
        <v>0.5</v>
      </c>
      <c r="AC28" s="63" t="str">
        <f t="shared" si="5"/>
        <v/>
      </c>
      <c r="AD28" s="20" t="str">
        <f t="shared" si="21"/>
        <v/>
      </c>
      <c r="AE28" s="62" t="str">
        <f t="shared" si="6"/>
        <v/>
      </c>
      <c r="AF28" s="20">
        <f t="shared" si="20"/>
        <v>0.112061456</v>
      </c>
      <c r="AG28" s="62">
        <f t="shared" si="2"/>
        <v>4.7513914189535184E-2</v>
      </c>
      <c r="AH28" s="62">
        <f t="shared" si="7"/>
        <v>4.7513914189535184E-2</v>
      </c>
      <c r="AI28" s="62">
        <f t="shared" si="3"/>
        <v>0.13926781561914997</v>
      </c>
      <c r="AJ28" s="62">
        <f t="shared" si="4"/>
        <v>0.17297247382957109</v>
      </c>
      <c r="AK28" s="62">
        <f t="shared" si="8"/>
        <v>-3.3704658210421123E-2</v>
      </c>
      <c r="AL28" s="62" t="str">
        <f t="shared" si="14"/>
        <v/>
      </c>
      <c r="AM28" s="62" t="str">
        <f t="shared" si="15"/>
        <v/>
      </c>
      <c r="AN28" s="62" t="str">
        <f t="shared" si="16"/>
        <v/>
      </c>
      <c r="AO28" s="62" t="str">
        <f t="shared" si="17"/>
        <v/>
      </c>
      <c r="AP28" s="62" t="str">
        <f t="shared" si="18"/>
        <v/>
      </c>
      <c r="AR28" s="62" t="str">
        <f t="shared" si="9"/>
        <v/>
      </c>
      <c r="AS28" s="62" t="str">
        <f t="shared" si="10"/>
        <v/>
      </c>
      <c r="AT28" s="62" t="str">
        <f t="shared" si="11"/>
        <v/>
      </c>
      <c r="AU28" s="62">
        <f t="shared" si="19"/>
        <v>-2.5657058673243457E-4</v>
      </c>
      <c r="AV28" s="62" t="str">
        <f t="shared" si="12"/>
        <v/>
      </c>
      <c r="AW28" s="62">
        <f t="shared" si="13"/>
        <v>0.5</v>
      </c>
    </row>
    <row r="29" spans="1:49">
      <c r="A29" s="27">
        <v>1896</v>
      </c>
      <c r="B29" s="28">
        <v>4.1812E-12</v>
      </c>
      <c r="C29" s="61">
        <v>51111</v>
      </c>
      <c r="D29" s="28">
        <v>2.4911600000000001E-11</v>
      </c>
      <c r="H29" s="39">
        <v>0.133066459</v>
      </c>
      <c r="I29" s="28">
        <v>1.1369999999999999E-12</v>
      </c>
      <c r="J29" s="74">
        <v>1.1369999999999999E-12</v>
      </c>
      <c r="K29" s="61">
        <v>3.525E-12</v>
      </c>
      <c r="L29" s="61">
        <v>4.3070000000000001E-12</v>
      </c>
      <c r="M29" s="61">
        <v>16.530406710318093</v>
      </c>
      <c r="N29" s="62">
        <f t="shared" si="0"/>
        <v>5.4071278601774091E-12</v>
      </c>
      <c r="O29" s="61">
        <v>1.181452758995148E-11</v>
      </c>
      <c r="P29" s="42" t="s">
        <v>106</v>
      </c>
      <c r="Q29" s="43"/>
      <c r="R29" s="45"/>
      <c r="S29" s="47"/>
      <c r="T29" s="49"/>
      <c r="U29" s="53"/>
      <c r="V29" s="51"/>
      <c r="W29" s="51"/>
      <c r="X29" s="55"/>
      <c r="Y29" s="57"/>
      <c r="Z29" s="61">
        <v>3.04</v>
      </c>
      <c r="AA29" s="59"/>
      <c r="AB29" s="62">
        <v>0.49</v>
      </c>
      <c r="AC29" s="63" t="str">
        <f t="shared" si="5"/>
        <v/>
      </c>
      <c r="AD29" s="20" t="str">
        <f t="shared" si="21"/>
        <v/>
      </c>
      <c r="AE29" s="62" t="str">
        <f t="shared" si="6"/>
        <v/>
      </c>
      <c r="AF29" s="20">
        <f t="shared" si="20"/>
        <v>0.133066459</v>
      </c>
      <c r="AG29" s="62">
        <f t="shared" si="2"/>
        <v>4.5641387947783357E-2</v>
      </c>
      <c r="AH29" s="62">
        <f t="shared" si="7"/>
        <v>4.5641387947783357E-2</v>
      </c>
      <c r="AI29" s="62">
        <f t="shared" si="3"/>
        <v>0.1415003452207004</v>
      </c>
      <c r="AJ29" s="62">
        <f t="shared" si="4"/>
        <v>0.17289134379164728</v>
      </c>
      <c r="AK29" s="62">
        <f t="shared" si="8"/>
        <v>-3.1390998570946876E-2</v>
      </c>
      <c r="AL29" s="62" t="str">
        <f t="shared" si="14"/>
        <v/>
      </c>
      <c r="AM29" s="62" t="str">
        <f t="shared" si="15"/>
        <v/>
      </c>
      <c r="AN29" s="62" t="str">
        <f t="shared" si="16"/>
        <v/>
      </c>
      <c r="AO29" s="62" t="str">
        <f t="shared" si="17"/>
        <v/>
      </c>
      <c r="AP29" s="62" t="str">
        <f t="shared" si="18"/>
        <v/>
      </c>
      <c r="AR29" s="62" t="str">
        <f t="shared" si="9"/>
        <v/>
      </c>
      <c r="AS29" s="62" t="str">
        <f t="shared" si="10"/>
        <v/>
      </c>
      <c r="AT29" s="62" t="str">
        <f t="shared" si="11"/>
        <v/>
      </c>
      <c r="AU29" s="62">
        <f t="shared" si="19"/>
        <v>1.1598655167275967E-2</v>
      </c>
      <c r="AV29" s="62" t="str">
        <f t="shared" si="12"/>
        <v/>
      </c>
      <c r="AW29" s="62">
        <f t="shared" si="13"/>
        <v>0.49</v>
      </c>
    </row>
    <row r="30" spans="1:49">
      <c r="A30" s="27">
        <v>1897</v>
      </c>
      <c r="B30" s="28">
        <v>4.1856000000000003E-12</v>
      </c>
      <c r="C30" s="61">
        <v>51921</v>
      </c>
      <c r="D30" s="28">
        <v>2.6096600000000001E-11</v>
      </c>
      <c r="H30" s="39">
        <v>0.14452880100000001</v>
      </c>
      <c r="I30" s="28">
        <v>1.2200000000000001E-12</v>
      </c>
      <c r="J30" s="74">
        <v>1.2200000000000001E-12</v>
      </c>
      <c r="K30" s="61">
        <v>3.6350000000000002E-12</v>
      </c>
      <c r="L30" s="61">
        <v>4.6809999999999999E-12</v>
      </c>
      <c r="M30" s="61">
        <v>16.756213379241338</v>
      </c>
      <c r="N30" s="62">
        <f t="shared" si="0"/>
        <v>5.5008263175142974E-12</v>
      </c>
      <c r="O30" s="61">
        <v>1.2021799971208738E-11</v>
      </c>
      <c r="P30" s="42" t="s">
        <v>106</v>
      </c>
      <c r="Q30" s="43"/>
      <c r="R30" s="45"/>
      <c r="S30" s="47"/>
      <c r="T30" s="49"/>
      <c r="U30" s="53"/>
      <c r="V30" s="51"/>
      <c r="W30" s="51"/>
      <c r="X30" s="55"/>
      <c r="Y30" s="57"/>
      <c r="Z30" s="61">
        <v>3.09</v>
      </c>
      <c r="AA30" s="59"/>
      <c r="AB30" s="62">
        <v>0.48</v>
      </c>
      <c r="AC30" s="63" t="str">
        <f t="shared" si="5"/>
        <v/>
      </c>
      <c r="AD30" s="20" t="str">
        <f t="shared" si="21"/>
        <v/>
      </c>
      <c r="AE30" s="62" t="str">
        <f t="shared" si="6"/>
        <v/>
      </c>
      <c r="AF30" s="20">
        <f t="shared" si="20"/>
        <v>0.14452880100000001</v>
      </c>
      <c r="AG30" s="62">
        <f t="shared" si="2"/>
        <v>4.674938497735337E-2</v>
      </c>
      <c r="AH30" s="62">
        <f t="shared" si="7"/>
        <v>4.674938497735337E-2</v>
      </c>
      <c r="AI30" s="62">
        <f t="shared" si="3"/>
        <v>0.13929017573170452</v>
      </c>
      <c r="AJ30" s="62">
        <f t="shared" si="4"/>
        <v>0.17937202547458289</v>
      </c>
      <c r="AK30" s="62">
        <f t="shared" si="8"/>
        <v>-4.0081849742878373E-2</v>
      </c>
      <c r="AL30" s="62" t="str">
        <f t="shared" si="14"/>
        <v/>
      </c>
      <c r="AM30" s="62" t="str">
        <f t="shared" si="15"/>
        <v/>
      </c>
      <c r="AN30" s="62" t="str">
        <f t="shared" si="16"/>
        <v/>
      </c>
      <c r="AO30" s="62" t="str">
        <f t="shared" si="17"/>
        <v/>
      </c>
      <c r="AP30" s="62" t="str">
        <f t="shared" si="18"/>
        <v/>
      </c>
      <c r="AR30" s="62" t="str">
        <f t="shared" si="9"/>
        <v/>
      </c>
      <c r="AS30" s="62" t="str">
        <f t="shared" si="10"/>
        <v/>
      </c>
      <c r="AT30" s="62" t="str">
        <f t="shared" si="11"/>
        <v/>
      </c>
      <c r="AU30" s="62">
        <f t="shared" si="19"/>
        <v>1.3219736775538959E-2</v>
      </c>
      <c r="AV30" s="62" t="str">
        <f t="shared" si="12"/>
        <v/>
      </c>
      <c r="AW30" s="62">
        <f t="shared" si="13"/>
        <v>0.48</v>
      </c>
    </row>
    <row r="31" spans="1:49">
      <c r="A31" s="27">
        <v>1898</v>
      </c>
      <c r="B31" s="28">
        <v>4.2090999999999999E-12</v>
      </c>
      <c r="C31" s="61">
        <v>52753</v>
      </c>
      <c r="D31" s="28">
        <v>2.7532200000000001E-11</v>
      </c>
      <c r="H31" s="39">
        <v>0.14452880100000001</v>
      </c>
      <c r="I31" s="28">
        <v>1.301E-12</v>
      </c>
      <c r="J31" s="74">
        <v>1.301E-12</v>
      </c>
      <c r="K31" s="61">
        <v>3.7570000000000002E-12</v>
      </c>
      <c r="L31" s="61">
        <v>5.0809999999999999E-12</v>
      </c>
      <c r="M31" s="61">
        <v>17.409447165775447</v>
      </c>
      <c r="N31" s="62">
        <f t="shared" si="0"/>
        <v>5.4975818918484763E-12</v>
      </c>
      <c r="O31" s="61">
        <v>1.2021799971208738E-11</v>
      </c>
      <c r="P31" s="42" t="s">
        <v>106</v>
      </c>
      <c r="Q31" s="43"/>
      <c r="R31" s="45"/>
      <c r="S31" s="47"/>
      <c r="T31" s="49"/>
      <c r="U31" s="53"/>
      <c r="V31" s="51"/>
      <c r="W31" s="51"/>
      <c r="X31" s="55"/>
      <c r="Y31" s="57"/>
      <c r="Z31" s="61">
        <v>3.55</v>
      </c>
      <c r="AA31" s="59"/>
      <c r="AB31" s="62">
        <v>0.47</v>
      </c>
      <c r="AC31" s="63" t="str">
        <f t="shared" si="5"/>
        <v/>
      </c>
      <c r="AD31" s="20" t="str">
        <f t="shared" si="21"/>
        <v/>
      </c>
      <c r="AE31" s="62" t="str">
        <f t="shared" si="6"/>
        <v/>
      </c>
      <c r="AF31" s="20">
        <f t="shared" si="20"/>
        <v>0.14452880100000001</v>
      </c>
      <c r="AG31" s="62">
        <f t="shared" si="2"/>
        <v>4.7253761050697E-2</v>
      </c>
      <c r="AH31" s="62">
        <f t="shared" si="7"/>
        <v>4.7253761050697E-2</v>
      </c>
      <c r="AI31" s="62">
        <f t="shared" si="3"/>
        <v>0.13645840143541019</v>
      </c>
      <c r="AJ31" s="62">
        <f t="shared" si="4"/>
        <v>0.18454754796202263</v>
      </c>
      <c r="AK31" s="62">
        <f t="shared" si="8"/>
        <v>-4.8089146526612447E-2</v>
      </c>
      <c r="AL31" s="62" t="str">
        <f t="shared" si="14"/>
        <v/>
      </c>
      <c r="AM31" s="62" t="str">
        <f t="shared" si="15"/>
        <v/>
      </c>
      <c r="AN31" s="62" t="str">
        <f t="shared" si="16"/>
        <v/>
      </c>
      <c r="AO31" s="62" t="str">
        <f t="shared" si="17"/>
        <v/>
      </c>
      <c r="AP31" s="62" t="str">
        <f t="shared" si="18"/>
        <v/>
      </c>
      <c r="AR31" s="62" t="str">
        <f t="shared" si="9"/>
        <v/>
      </c>
      <c r="AS31" s="62" t="str">
        <f t="shared" si="10"/>
        <v/>
      </c>
      <c r="AT31" s="62" t="str">
        <f t="shared" si="11"/>
        <v/>
      </c>
      <c r="AU31" s="62">
        <f t="shared" si="19"/>
        <v>3.1489980967821983E-2</v>
      </c>
      <c r="AV31" s="62" t="str">
        <f t="shared" si="12"/>
        <v/>
      </c>
      <c r="AW31" s="62">
        <f t="shared" si="13"/>
        <v>0.47</v>
      </c>
    </row>
    <row r="32" spans="1:49">
      <c r="A32" s="27">
        <v>1899</v>
      </c>
      <c r="B32" s="28">
        <v>4.1962999999999998E-12</v>
      </c>
      <c r="C32" s="61">
        <v>53592</v>
      </c>
      <c r="D32" s="28">
        <v>2.8244199999999999E-11</v>
      </c>
      <c r="H32" s="39">
        <v>0.169704984</v>
      </c>
      <c r="I32" s="28">
        <v>1.3919999999999999E-12</v>
      </c>
      <c r="J32" s="74">
        <v>1.3919999999999999E-12</v>
      </c>
      <c r="K32" s="61">
        <v>4.2070000000000001E-12</v>
      </c>
      <c r="L32" s="61">
        <v>5.483E-12</v>
      </c>
      <c r="M32" s="61">
        <v>17.132592134142115</v>
      </c>
      <c r="N32" s="62">
        <f t="shared" si="0"/>
        <v>5.6411697942932989E-12</v>
      </c>
      <c r="O32" s="61">
        <v>1.233270856642467E-11</v>
      </c>
      <c r="P32" s="42" t="s">
        <v>106</v>
      </c>
      <c r="Q32" s="43"/>
      <c r="R32" s="45"/>
      <c r="S32" s="47"/>
      <c r="T32" s="49"/>
      <c r="U32" s="53"/>
      <c r="V32" s="51"/>
      <c r="W32" s="51"/>
      <c r="X32" s="55"/>
      <c r="Y32" s="57"/>
      <c r="Z32" s="61">
        <v>4.45</v>
      </c>
      <c r="AA32" s="59"/>
      <c r="AB32" s="62">
        <v>0.47</v>
      </c>
      <c r="AC32" s="63" t="str">
        <f t="shared" si="5"/>
        <v/>
      </c>
      <c r="AD32" s="20" t="str">
        <f t="shared" si="21"/>
        <v/>
      </c>
      <c r="AE32" s="62" t="str">
        <f t="shared" si="6"/>
        <v/>
      </c>
      <c r="AF32" s="20">
        <f t="shared" si="20"/>
        <v>0.169704984</v>
      </c>
      <c r="AG32" s="62">
        <f t="shared" si="2"/>
        <v>4.9284454861529089E-2</v>
      </c>
      <c r="AH32" s="62">
        <f t="shared" si="7"/>
        <v>4.9284454861529089E-2</v>
      </c>
      <c r="AI32" s="62">
        <f t="shared" si="3"/>
        <v>0.1489509350592334</v>
      </c>
      <c r="AJ32" s="62">
        <f t="shared" si="4"/>
        <v>0.19412835201563508</v>
      </c>
      <c r="AK32" s="62">
        <f t="shared" si="8"/>
        <v>-4.5177416956401678E-2</v>
      </c>
      <c r="AL32" s="62" t="str">
        <f t="shared" si="14"/>
        <v/>
      </c>
      <c r="AM32" s="62" t="str">
        <f t="shared" si="15"/>
        <v/>
      </c>
      <c r="AN32" s="62" t="str">
        <f t="shared" si="16"/>
        <v/>
      </c>
      <c r="AO32" s="62" t="str">
        <f t="shared" si="17"/>
        <v/>
      </c>
      <c r="AP32" s="62" t="str">
        <f t="shared" si="18"/>
        <v/>
      </c>
      <c r="AR32" s="62" t="str">
        <f t="shared" si="9"/>
        <v/>
      </c>
      <c r="AS32" s="62" t="str">
        <f t="shared" si="10"/>
        <v/>
      </c>
      <c r="AT32" s="62" t="str">
        <f t="shared" si="11"/>
        <v/>
      </c>
      <c r="AU32" s="62">
        <f t="shared" si="19"/>
        <v>9.7168851947178891E-3</v>
      </c>
      <c r="AV32" s="62" t="str">
        <f t="shared" si="12"/>
        <v/>
      </c>
      <c r="AW32" s="62">
        <f t="shared" si="13"/>
        <v>0.47</v>
      </c>
    </row>
    <row r="33" spans="1:49">
      <c r="A33" s="27">
        <v>1900</v>
      </c>
      <c r="B33" s="28">
        <v>4.2012000000000003E-12</v>
      </c>
      <c r="C33" s="61">
        <v>54388</v>
      </c>
      <c r="D33" s="28">
        <v>2.9361500000000002E-11</v>
      </c>
      <c r="H33" s="39">
        <v>0.15717455599999999</v>
      </c>
      <c r="I33" s="28">
        <v>1.4940000000000001E-12</v>
      </c>
      <c r="J33" s="74">
        <v>1.4940000000000001E-12</v>
      </c>
      <c r="K33" s="61">
        <v>4.6109999999999996E-12</v>
      </c>
      <c r="L33" s="61">
        <v>5.7660000000000003E-12</v>
      </c>
      <c r="M33" s="61">
        <v>17.117874561828522</v>
      </c>
      <c r="N33" s="62">
        <f t="shared" si="0"/>
        <v>5.7834667721666483E-12</v>
      </c>
      <c r="O33" s="61">
        <v>1.2643617291677967E-11</v>
      </c>
      <c r="P33" s="42" t="s">
        <v>106</v>
      </c>
      <c r="Q33" s="43"/>
      <c r="R33" s="45"/>
      <c r="S33" s="47"/>
      <c r="T33" s="49"/>
      <c r="U33" s="53"/>
      <c r="V33" s="51"/>
      <c r="W33" s="51"/>
      <c r="X33" s="55"/>
      <c r="Y33" s="57"/>
      <c r="Z33" s="61">
        <v>4.41</v>
      </c>
      <c r="AA33" s="59"/>
      <c r="AB33" s="62">
        <v>0.46</v>
      </c>
      <c r="AC33" s="63" t="str">
        <f t="shared" si="5"/>
        <v/>
      </c>
      <c r="AD33" s="20" t="str">
        <f t="shared" si="21"/>
        <v/>
      </c>
      <c r="AE33" s="62" t="str">
        <f t="shared" si="6"/>
        <v/>
      </c>
      <c r="AF33" s="20">
        <f t="shared" si="20"/>
        <v>0.15717455599999999</v>
      </c>
      <c r="AG33" s="62">
        <f t="shared" si="2"/>
        <v>5.0882958976891504E-2</v>
      </c>
      <c r="AH33" s="62">
        <f t="shared" si="7"/>
        <v>5.0882958976891504E-2</v>
      </c>
      <c r="AI33" s="62">
        <f t="shared" si="3"/>
        <v>0.15704238543671131</v>
      </c>
      <c r="AJ33" s="62">
        <f t="shared" si="4"/>
        <v>0.19637961275820376</v>
      </c>
      <c r="AK33" s="62">
        <f t="shared" si="8"/>
        <v>-3.9337227321492446E-2</v>
      </c>
      <c r="AL33" s="62" t="str">
        <f t="shared" si="14"/>
        <v/>
      </c>
      <c r="AM33" s="62" t="str">
        <f t="shared" si="15"/>
        <v/>
      </c>
      <c r="AN33" s="62" t="str">
        <f t="shared" si="16"/>
        <v/>
      </c>
      <c r="AO33" s="62" t="str">
        <f t="shared" si="17"/>
        <v/>
      </c>
      <c r="AP33" s="62" t="str">
        <f t="shared" si="18"/>
        <v/>
      </c>
      <c r="AR33" s="62" t="str">
        <f t="shared" si="9"/>
        <v/>
      </c>
      <c r="AS33" s="62" t="str">
        <f t="shared" si="10"/>
        <v/>
      </c>
      <c r="AT33" s="62" t="str">
        <f t="shared" si="11"/>
        <v/>
      </c>
      <c r="AU33" s="62">
        <f t="shared" si="19"/>
        <v>1.9588163883412838E-2</v>
      </c>
      <c r="AV33" s="62" t="str">
        <f t="shared" si="12"/>
        <v/>
      </c>
      <c r="AW33" s="62">
        <f t="shared" si="13"/>
        <v>0.46</v>
      </c>
    </row>
    <row r="34" spans="1:49">
      <c r="A34" s="27">
        <v>1901</v>
      </c>
      <c r="B34" s="28">
        <v>4.1852999999999999E-12</v>
      </c>
      <c r="C34" s="61">
        <v>55214</v>
      </c>
      <c r="D34" s="28">
        <v>2.9615800000000002E-11</v>
      </c>
      <c r="H34" s="39">
        <v>0.12303507599999999</v>
      </c>
      <c r="I34" s="28">
        <v>1.671E-12</v>
      </c>
      <c r="J34" s="74">
        <v>1.671E-12</v>
      </c>
      <c r="K34" s="61">
        <v>4.431E-12</v>
      </c>
      <c r="L34" s="61">
        <v>5.4209999999999996E-12</v>
      </c>
      <c r="M34" s="61">
        <v>17.006103348314095</v>
      </c>
      <c r="N34" s="62">
        <f t="shared" si="0"/>
        <v>5.7840545224862865E-12</v>
      </c>
      <c r="O34" s="61">
        <v>1.2643617291677967E-11</v>
      </c>
      <c r="P34" s="42" t="s">
        <v>106</v>
      </c>
      <c r="Q34" s="43"/>
      <c r="R34" s="45"/>
      <c r="S34" s="47"/>
      <c r="T34" s="49"/>
      <c r="U34" s="53"/>
      <c r="V34" s="51"/>
      <c r="W34" s="51"/>
      <c r="X34" s="55"/>
      <c r="Y34" s="57"/>
      <c r="Z34" s="61">
        <v>3.06</v>
      </c>
      <c r="AA34" s="59"/>
      <c r="AB34" s="62">
        <v>0.49</v>
      </c>
      <c r="AC34" s="63" t="str">
        <f t="shared" si="5"/>
        <v/>
      </c>
      <c r="AD34" s="20" t="str">
        <f t="shared" si="21"/>
        <v/>
      </c>
      <c r="AE34" s="62" t="str">
        <f t="shared" si="6"/>
        <v/>
      </c>
      <c r="AF34" s="20">
        <f t="shared" si="20"/>
        <v>0.12303507599999999</v>
      </c>
      <c r="AG34" s="62">
        <f t="shared" si="2"/>
        <v>5.6422585241661542E-2</v>
      </c>
      <c r="AH34" s="62">
        <f t="shared" si="7"/>
        <v>5.6422585241661542E-2</v>
      </c>
      <c r="AI34" s="62">
        <f t="shared" si="3"/>
        <v>0.14961608330688347</v>
      </c>
      <c r="AJ34" s="62">
        <f t="shared" si="4"/>
        <v>0.18304418587375654</v>
      </c>
      <c r="AK34" s="62">
        <f t="shared" si="8"/>
        <v>-3.3428102566873064E-2</v>
      </c>
      <c r="AL34" s="62" t="str">
        <f t="shared" si="14"/>
        <v/>
      </c>
      <c r="AM34" s="62" t="str">
        <f t="shared" si="15"/>
        <v/>
      </c>
      <c r="AN34" s="62" t="str">
        <f t="shared" si="16"/>
        <v/>
      </c>
      <c r="AO34" s="62" t="str">
        <f t="shared" si="17"/>
        <v/>
      </c>
      <c r="AP34" s="62" t="str">
        <f t="shared" si="18"/>
        <v/>
      </c>
      <c r="AR34" s="62" t="str">
        <f t="shared" si="9"/>
        <v/>
      </c>
      <c r="AS34" s="62" t="str">
        <f t="shared" si="10"/>
        <v/>
      </c>
      <c r="AT34" s="62" t="str">
        <f t="shared" si="11"/>
        <v/>
      </c>
      <c r="AU34" s="62">
        <f t="shared" si="19"/>
        <v>4.3998379211038899E-2</v>
      </c>
      <c r="AV34" s="62" t="str">
        <f t="shared" si="12"/>
        <v/>
      </c>
      <c r="AW34" s="62">
        <f t="shared" si="13"/>
        <v>0.49</v>
      </c>
    </row>
    <row r="35" spans="1:49">
      <c r="A35" s="27">
        <v>1902</v>
      </c>
      <c r="B35" s="28">
        <v>4.1936999999999998E-12</v>
      </c>
      <c r="C35" s="61">
        <v>56104</v>
      </c>
      <c r="D35" s="28">
        <v>3.0499400000000001E-11</v>
      </c>
      <c r="H35" s="39">
        <v>0.110248058</v>
      </c>
      <c r="I35" s="28">
        <v>1.725E-12</v>
      </c>
      <c r="J35" s="74">
        <v>1.725E-12</v>
      </c>
      <c r="K35" s="61">
        <v>4.6780000000000001E-12</v>
      </c>
      <c r="L35" s="61">
        <v>5.6309999999999997E-12</v>
      </c>
      <c r="M35" s="61">
        <v>17.09708470443449</v>
      </c>
      <c r="N35" s="62">
        <f t="shared" ref="N35:N66" si="22">IF(OR(D35="",C35="",M35=""),"",D35*1000000000/C35/1000/(M35/100*$D$138*1000000000/$C$138/1000)*100)</f>
        <v>5.8309368910240285E-12</v>
      </c>
      <c r="O35" s="61">
        <v>1.2747253490839261E-11</v>
      </c>
      <c r="P35" s="42" t="s">
        <v>106</v>
      </c>
      <c r="Q35" s="43"/>
      <c r="R35" s="45"/>
      <c r="S35" s="47"/>
      <c r="T35" s="49"/>
      <c r="U35" s="53"/>
      <c r="V35" s="51"/>
      <c r="W35" s="51"/>
      <c r="X35" s="55"/>
      <c r="Y35" s="57"/>
      <c r="Z35" s="61">
        <v>2.19</v>
      </c>
      <c r="AA35" s="59"/>
      <c r="AB35" s="62">
        <v>0.5</v>
      </c>
      <c r="AC35" s="63" t="str">
        <f t="shared" si="5"/>
        <v/>
      </c>
      <c r="AD35" s="20" t="str">
        <f t="shared" si="21"/>
        <v/>
      </c>
      <c r="AE35" s="62" t="str">
        <f t="shared" si="6"/>
        <v/>
      </c>
      <c r="AF35" s="20">
        <f t="shared" si="20"/>
        <v>0.110248058</v>
      </c>
      <c r="AG35" s="62">
        <f t="shared" ref="AG35:AG66" si="23">IF(OR(I35="",D35=""),"",I35/D35)</f>
        <v>5.6558489675206727E-2</v>
      </c>
      <c r="AH35" s="62">
        <f t="shared" si="7"/>
        <v>5.6558489675206727E-2</v>
      </c>
      <c r="AI35" s="62">
        <f t="shared" ref="AI35:AI66" si="24">IF(OR(K35="",D35=""),"",K35/D35)</f>
        <v>0.15338006649311134</v>
      </c>
      <c r="AJ35" s="62">
        <f t="shared" ref="AJ35:AJ66" si="25">IF(OR(L35="",D35=""),"",L35/D35)</f>
        <v>0.18462658281802263</v>
      </c>
      <c r="AK35" s="62">
        <f t="shared" si="8"/>
        <v>-3.1246516324911294E-2</v>
      </c>
      <c r="AL35" s="62" t="str">
        <f t="shared" si="14"/>
        <v/>
      </c>
      <c r="AM35" s="62" t="str">
        <f t="shared" si="15"/>
        <v/>
      </c>
      <c r="AN35" s="62" t="str">
        <f t="shared" si="16"/>
        <v/>
      </c>
      <c r="AO35" s="62" t="str">
        <f t="shared" si="17"/>
        <v/>
      </c>
      <c r="AP35" s="62" t="str">
        <f t="shared" si="18"/>
        <v/>
      </c>
      <c r="AR35" s="62" t="str">
        <f t="shared" si="9"/>
        <v/>
      </c>
      <c r="AS35" s="62" t="str">
        <f t="shared" si="10"/>
        <v/>
      </c>
      <c r="AT35" s="62" t="str">
        <f t="shared" si="11"/>
        <v/>
      </c>
      <c r="AU35" s="62">
        <f t="shared" si="19"/>
        <v>2.252722207400696E-2</v>
      </c>
      <c r="AV35" s="62" t="str">
        <f t="shared" si="12"/>
        <v/>
      </c>
      <c r="AW35" s="62">
        <f t="shared" si="13"/>
        <v>0.5</v>
      </c>
    </row>
    <row r="36" spans="1:49">
      <c r="A36" s="27">
        <v>1903</v>
      </c>
      <c r="B36" s="28">
        <v>4.1964000000000002E-12</v>
      </c>
      <c r="C36" s="61">
        <v>56963</v>
      </c>
      <c r="D36" s="28">
        <v>3.1685099999999998E-11</v>
      </c>
      <c r="H36" s="39">
        <v>0.14417766400000001</v>
      </c>
      <c r="I36" s="28">
        <v>1.7699999999999999E-12</v>
      </c>
      <c r="J36" s="74">
        <v>1.7699999999999999E-12</v>
      </c>
      <c r="K36" s="61">
        <v>5.0149999999999999E-12</v>
      </c>
      <c r="L36" s="61">
        <v>6.0030000000000002E-12</v>
      </c>
      <c r="M36" s="61">
        <v>17.499913921465293</v>
      </c>
      <c r="N36" s="62">
        <f t="shared" si="22"/>
        <v>5.828935510309914E-12</v>
      </c>
      <c r="O36" s="61">
        <v>1.2747253490839261E-11</v>
      </c>
      <c r="P36" s="42" t="s">
        <v>106</v>
      </c>
      <c r="Q36" s="43"/>
      <c r="R36" s="45"/>
      <c r="S36" s="47"/>
      <c r="T36" s="49"/>
      <c r="U36" s="53"/>
      <c r="V36" s="51"/>
      <c r="W36" s="51"/>
      <c r="X36" s="55"/>
      <c r="Y36" s="57"/>
      <c r="Z36" s="61">
        <v>3.01</v>
      </c>
      <c r="AA36" s="59"/>
      <c r="AB36" s="62">
        <v>0.5</v>
      </c>
      <c r="AC36" s="63" t="str">
        <f t="shared" si="5"/>
        <v/>
      </c>
      <c r="AD36" s="20" t="str">
        <f t="shared" si="21"/>
        <v/>
      </c>
      <c r="AE36" s="62" t="str">
        <f t="shared" si="6"/>
        <v/>
      </c>
      <c r="AF36" s="20">
        <f t="shared" si="20"/>
        <v>0.14417766400000001</v>
      </c>
      <c r="AG36" s="62">
        <f t="shared" si="23"/>
        <v>5.586221915032618E-2</v>
      </c>
      <c r="AH36" s="62">
        <f t="shared" si="7"/>
        <v>5.586221915032618E-2</v>
      </c>
      <c r="AI36" s="62">
        <f t="shared" si="24"/>
        <v>0.15827628759259085</v>
      </c>
      <c r="AJ36" s="62">
        <f t="shared" si="25"/>
        <v>0.18945813647424187</v>
      </c>
      <c r="AK36" s="62">
        <f t="shared" si="8"/>
        <v>-3.1181848881651014E-2</v>
      </c>
      <c r="AL36" s="62" t="str">
        <f t="shared" si="14"/>
        <v/>
      </c>
      <c r="AM36" s="62" t="str">
        <f t="shared" si="15"/>
        <v/>
      </c>
      <c r="AN36" s="62" t="str">
        <f t="shared" si="16"/>
        <v/>
      </c>
      <c r="AO36" s="62" t="str">
        <f t="shared" si="17"/>
        <v/>
      </c>
      <c r="AP36" s="62" t="str">
        <f t="shared" si="18"/>
        <v/>
      </c>
      <c r="AR36" s="62" t="str">
        <f t="shared" si="9"/>
        <v/>
      </c>
      <c r="AS36" s="62" t="str">
        <f t="shared" si="10"/>
        <v/>
      </c>
      <c r="AT36" s="62" t="str">
        <f t="shared" si="11"/>
        <v/>
      </c>
      <c r="AU36" s="62">
        <f t="shared" si="19"/>
        <v>2.2243293762552845E-2</v>
      </c>
      <c r="AV36" s="62" t="str">
        <f t="shared" si="12"/>
        <v/>
      </c>
      <c r="AW36" s="62">
        <f t="shared" si="13"/>
        <v>0.5</v>
      </c>
    </row>
    <row r="37" spans="1:49">
      <c r="A37" s="27">
        <v>1904</v>
      </c>
      <c r="B37" s="28">
        <v>4.1787999999999999E-12</v>
      </c>
      <c r="C37" s="61">
        <v>57806</v>
      </c>
      <c r="D37" s="28">
        <v>3.2838799999999999E-11</v>
      </c>
      <c r="H37" s="39">
        <v>0.15516481100000001</v>
      </c>
      <c r="I37" s="28">
        <v>1.8730000000000002E-12</v>
      </c>
      <c r="J37" s="74">
        <v>1.8730000000000002E-12</v>
      </c>
      <c r="K37" s="61">
        <v>5.2229999999999999E-12</v>
      </c>
      <c r="L37" s="61">
        <v>6.3539999999999998E-12</v>
      </c>
      <c r="M37" s="61">
        <v>17.87814523791603</v>
      </c>
      <c r="N37" s="62">
        <f t="shared" si="22"/>
        <v>5.8271316971385312E-12</v>
      </c>
      <c r="O37" s="61">
        <v>1.2747253490839261E-11</v>
      </c>
      <c r="P37" s="42" t="s">
        <v>106</v>
      </c>
      <c r="Q37" s="43"/>
      <c r="R37" s="45"/>
      <c r="S37" s="47"/>
      <c r="T37" s="49"/>
      <c r="U37" s="53"/>
      <c r="V37" s="51"/>
      <c r="W37" s="51"/>
      <c r="X37" s="55"/>
      <c r="Y37" s="57"/>
      <c r="Z37" s="61">
        <v>3.14</v>
      </c>
      <c r="AA37" s="59"/>
      <c r="AB37" s="62">
        <v>0.5</v>
      </c>
      <c r="AC37" s="63" t="str">
        <f t="shared" si="5"/>
        <v/>
      </c>
      <c r="AD37" s="20" t="str">
        <f t="shared" si="21"/>
        <v/>
      </c>
      <c r="AE37" s="62" t="str">
        <f t="shared" si="6"/>
        <v/>
      </c>
      <c r="AF37" s="20">
        <f t="shared" si="20"/>
        <v>0.15516481100000001</v>
      </c>
      <c r="AG37" s="62">
        <f t="shared" si="23"/>
        <v>5.7036188898498125E-2</v>
      </c>
      <c r="AH37" s="62">
        <f t="shared" si="7"/>
        <v>5.7036188898498125E-2</v>
      </c>
      <c r="AI37" s="62">
        <f t="shared" si="24"/>
        <v>0.1590496607671413</v>
      </c>
      <c r="AJ37" s="62">
        <f t="shared" si="25"/>
        <v>0.19349062694130115</v>
      </c>
      <c r="AK37" s="62">
        <f t="shared" si="8"/>
        <v>-3.4440966174159843E-2</v>
      </c>
      <c r="AL37" s="62" t="str">
        <f t="shared" si="14"/>
        <v/>
      </c>
      <c r="AM37" s="62" t="str">
        <f t="shared" si="15"/>
        <v/>
      </c>
      <c r="AN37" s="62" t="str">
        <f t="shared" si="16"/>
        <v/>
      </c>
      <c r="AO37" s="62" t="str">
        <f t="shared" si="17"/>
        <v/>
      </c>
      <c r="AP37" s="62" t="str">
        <f t="shared" si="18"/>
        <v/>
      </c>
      <c r="AR37" s="62" t="str">
        <f t="shared" si="9"/>
        <v/>
      </c>
      <c r="AS37" s="62" t="str">
        <f t="shared" si="10"/>
        <v/>
      </c>
      <c r="AT37" s="62" t="str">
        <f t="shared" si="11"/>
        <v/>
      </c>
      <c r="AU37" s="62">
        <f t="shared" si="19"/>
        <v>3.0409506311808093E-2</v>
      </c>
      <c r="AV37" s="62" t="str">
        <f t="shared" si="12"/>
        <v/>
      </c>
      <c r="AW37" s="62">
        <f t="shared" si="13"/>
        <v>0.5</v>
      </c>
    </row>
    <row r="38" spans="1:49">
      <c r="A38" s="27">
        <v>1905</v>
      </c>
      <c r="B38" s="28">
        <v>4.1841999999999999E-12</v>
      </c>
      <c r="C38" s="61">
        <v>58644</v>
      </c>
      <c r="D38" s="28">
        <v>3.5511500000000002E-11</v>
      </c>
      <c r="H38" s="39">
        <v>0.155615001</v>
      </c>
      <c r="I38" s="28">
        <v>1.9980000000000002E-12</v>
      </c>
      <c r="J38" s="74">
        <v>1.9980000000000002E-12</v>
      </c>
      <c r="K38" s="61">
        <v>5.7320000000000002E-12</v>
      </c>
      <c r="L38" s="61">
        <v>7.129E-12</v>
      </c>
      <c r="M38" s="61">
        <v>18.46509848899591</v>
      </c>
      <c r="N38" s="62">
        <f t="shared" si="22"/>
        <v>6.0139074206064325E-12</v>
      </c>
      <c r="O38" s="61">
        <v>1.3161798305513671E-11</v>
      </c>
      <c r="P38" s="42" t="s">
        <v>106</v>
      </c>
      <c r="Q38" s="43"/>
      <c r="R38" s="45"/>
      <c r="S38" s="47"/>
      <c r="T38" s="49"/>
      <c r="U38" s="53"/>
      <c r="V38" s="51"/>
      <c r="W38" s="51"/>
      <c r="X38" s="55"/>
      <c r="Y38" s="57"/>
      <c r="Z38" s="61">
        <v>2.85</v>
      </c>
      <c r="AA38" s="59"/>
      <c r="AB38" s="62">
        <v>0.49</v>
      </c>
      <c r="AC38" s="63" t="str">
        <f t="shared" si="5"/>
        <v/>
      </c>
      <c r="AD38" s="20" t="str">
        <f t="shared" si="21"/>
        <v/>
      </c>
      <c r="AE38" s="62" t="str">
        <f t="shared" si="6"/>
        <v/>
      </c>
      <c r="AF38" s="20">
        <f t="shared" ref="AF38:AF69" si="26">IF(H38="","",H38)</f>
        <v>0.155615001</v>
      </c>
      <c r="AG38" s="62">
        <f t="shared" si="23"/>
        <v>5.6263463948298439E-2</v>
      </c>
      <c r="AH38" s="62">
        <f t="shared" si="7"/>
        <v>5.6263463948298439E-2</v>
      </c>
      <c r="AI38" s="62">
        <f t="shared" si="24"/>
        <v>0.16141250017599931</v>
      </c>
      <c r="AJ38" s="62">
        <f t="shared" si="25"/>
        <v>0.20075186911282258</v>
      </c>
      <c r="AK38" s="62">
        <f t="shared" si="8"/>
        <v>-3.9339368936823271E-2</v>
      </c>
      <c r="AL38" s="62" t="str">
        <f t="shared" si="14"/>
        <v/>
      </c>
      <c r="AM38" s="62" t="str">
        <f t="shared" si="15"/>
        <v/>
      </c>
      <c r="AN38" s="62" t="str">
        <f t="shared" si="16"/>
        <v/>
      </c>
      <c r="AO38" s="62" t="str">
        <f t="shared" si="17"/>
        <v/>
      </c>
      <c r="AP38" s="62" t="str">
        <f t="shared" si="18"/>
        <v/>
      </c>
      <c r="AR38" s="62" t="str">
        <f t="shared" si="9"/>
        <v/>
      </c>
      <c r="AS38" s="62" t="str">
        <f t="shared" si="10"/>
        <v/>
      </c>
      <c r="AT38" s="62" t="str">
        <f t="shared" si="11"/>
        <v/>
      </c>
      <c r="AU38" s="62">
        <f t="shared" si="19"/>
        <v>-1.4980137191725196E-4</v>
      </c>
      <c r="AV38" s="62" t="str">
        <f t="shared" si="12"/>
        <v/>
      </c>
      <c r="AW38" s="62">
        <f t="shared" si="13"/>
        <v>0.49</v>
      </c>
    </row>
    <row r="39" spans="1:49">
      <c r="A39" s="27">
        <v>1906</v>
      </c>
      <c r="B39" s="28">
        <v>4.2154E-12</v>
      </c>
      <c r="C39" s="61">
        <v>59481</v>
      </c>
      <c r="D39" s="28">
        <v>3.76084E-11</v>
      </c>
      <c r="H39" s="39">
        <v>0.164357946</v>
      </c>
      <c r="I39" s="28">
        <v>2.147E-12</v>
      </c>
      <c r="J39" s="74">
        <v>2.147E-12</v>
      </c>
      <c r="K39" s="61">
        <v>6.3589999999999999E-12</v>
      </c>
      <c r="L39" s="61">
        <v>8.0219999999999995E-12</v>
      </c>
      <c r="M39" s="61">
        <v>18.270373686077598</v>
      </c>
      <c r="N39" s="62">
        <f t="shared" si="22"/>
        <v>6.3463219532442071E-12</v>
      </c>
      <c r="O39" s="61">
        <v>1.3887251706925117E-11</v>
      </c>
      <c r="P39" s="42" t="s">
        <v>106</v>
      </c>
      <c r="Q39" s="43"/>
      <c r="R39" s="45"/>
      <c r="S39" s="47"/>
      <c r="T39" s="49"/>
      <c r="U39" s="53"/>
      <c r="V39" s="51"/>
      <c r="W39" s="51"/>
      <c r="X39" s="55"/>
      <c r="Y39" s="57"/>
      <c r="Z39" s="61">
        <v>4.04</v>
      </c>
      <c r="AA39" s="59"/>
      <c r="AB39" s="62">
        <v>0.48</v>
      </c>
      <c r="AC39" s="63" t="str">
        <f t="shared" si="5"/>
        <v/>
      </c>
      <c r="AD39" s="20" t="str">
        <f t="shared" ref="AD39:AD70" si="27">IF(F39="","",F39)</f>
        <v/>
      </c>
      <c r="AE39" s="62" t="str">
        <f t="shared" si="6"/>
        <v/>
      </c>
      <c r="AF39" s="20">
        <f t="shared" si="26"/>
        <v>0.164357946</v>
      </c>
      <c r="AG39" s="62">
        <f t="shared" si="23"/>
        <v>5.7088310058391212E-2</v>
      </c>
      <c r="AH39" s="62">
        <f t="shared" si="7"/>
        <v>5.7088310058391212E-2</v>
      </c>
      <c r="AI39" s="62">
        <f t="shared" si="24"/>
        <v>0.16908456621393092</v>
      </c>
      <c r="AJ39" s="62">
        <f t="shared" si="25"/>
        <v>0.2133034109401091</v>
      </c>
      <c r="AK39" s="62">
        <f t="shared" si="8"/>
        <v>-4.421884472617818E-2</v>
      </c>
      <c r="AL39" s="62" t="str">
        <f t="shared" si="14"/>
        <v/>
      </c>
      <c r="AM39" s="62" t="str">
        <f t="shared" si="15"/>
        <v/>
      </c>
      <c r="AN39" s="62" t="str">
        <f t="shared" si="16"/>
        <v/>
      </c>
      <c r="AO39" s="62" t="str">
        <f t="shared" si="17"/>
        <v/>
      </c>
      <c r="AP39" s="62" t="str">
        <f t="shared" si="18"/>
        <v/>
      </c>
      <c r="AR39" s="62" t="str">
        <f t="shared" si="9"/>
        <v/>
      </c>
      <c r="AS39" s="62" t="str">
        <f t="shared" si="10"/>
        <v/>
      </c>
      <c r="AT39" s="62" t="str">
        <f t="shared" si="11"/>
        <v/>
      </c>
      <c r="AU39" s="62">
        <f t="shared" si="19"/>
        <v>-2.5300734662166067E-2</v>
      </c>
      <c r="AV39" s="62" t="str">
        <f t="shared" si="12"/>
        <v/>
      </c>
      <c r="AW39" s="62">
        <f t="shared" si="13"/>
        <v>0.48</v>
      </c>
    </row>
    <row r="40" spans="1:49">
      <c r="A40" s="27">
        <v>1907</v>
      </c>
      <c r="B40" s="28">
        <v>4.2033000000000001E-12</v>
      </c>
      <c r="C40" s="61">
        <v>60341</v>
      </c>
      <c r="D40" s="28">
        <v>3.8627199999999999E-11</v>
      </c>
      <c r="H40" s="39">
        <v>0.17707557700000001</v>
      </c>
      <c r="I40" s="28">
        <v>2.4869999999999998E-12</v>
      </c>
      <c r="J40" s="74">
        <v>2.4869999999999998E-12</v>
      </c>
      <c r="K40" s="61">
        <v>6.8459999999999997E-12</v>
      </c>
      <c r="L40" s="61">
        <v>8.749E-12</v>
      </c>
      <c r="M40" s="61">
        <v>18.642223957189575</v>
      </c>
      <c r="N40" s="62">
        <f t="shared" si="22"/>
        <v>6.2971775495144711E-12</v>
      </c>
      <c r="O40" s="61">
        <v>1.3783615523991073E-11</v>
      </c>
      <c r="P40" s="42" t="s">
        <v>106</v>
      </c>
      <c r="Q40" s="43"/>
      <c r="R40" s="45"/>
      <c r="S40" s="47"/>
      <c r="T40" s="49"/>
      <c r="U40" s="53"/>
      <c r="V40" s="51"/>
      <c r="W40" s="51"/>
      <c r="X40" s="55"/>
      <c r="Y40" s="57"/>
      <c r="Z40" s="61">
        <v>5.12</v>
      </c>
      <c r="AA40" s="59"/>
      <c r="AB40" s="62">
        <v>0.48</v>
      </c>
      <c r="AC40" s="63" t="str">
        <f t="shared" si="5"/>
        <v/>
      </c>
      <c r="AD40" s="20" t="str">
        <f t="shared" si="27"/>
        <v/>
      </c>
      <c r="AE40" s="62" t="str">
        <f t="shared" si="6"/>
        <v/>
      </c>
      <c r="AF40" s="20">
        <f t="shared" si="26"/>
        <v>0.17707557700000001</v>
      </c>
      <c r="AG40" s="62">
        <f t="shared" si="23"/>
        <v>6.4384682296412893E-2</v>
      </c>
      <c r="AH40" s="62">
        <f t="shared" si="7"/>
        <v>6.4384682296412893E-2</v>
      </c>
      <c r="AI40" s="62">
        <f t="shared" si="24"/>
        <v>0.17723262364344297</v>
      </c>
      <c r="AJ40" s="62">
        <f t="shared" si="25"/>
        <v>0.22649842597962058</v>
      </c>
      <c r="AK40" s="62">
        <f t="shared" si="8"/>
        <v>-4.9265802336177611E-2</v>
      </c>
      <c r="AL40" s="62" t="str">
        <f t="shared" si="14"/>
        <v/>
      </c>
      <c r="AM40" s="62" t="str">
        <f t="shared" si="15"/>
        <v/>
      </c>
      <c r="AN40" s="62" t="str">
        <f t="shared" si="16"/>
        <v/>
      </c>
      <c r="AO40" s="62" t="str">
        <f t="shared" si="17"/>
        <v/>
      </c>
      <c r="AP40" s="62" t="str">
        <f t="shared" si="18"/>
        <v/>
      </c>
      <c r="AR40" s="62" t="str">
        <f t="shared" si="9"/>
        <v/>
      </c>
      <c r="AS40" s="62" t="str">
        <f t="shared" si="10"/>
        <v/>
      </c>
      <c r="AT40" s="62" t="str">
        <f t="shared" si="11"/>
        <v/>
      </c>
      <c r="AU40" s="62">
        <f t="shared" si="19"/>
        <v>4.8173900132035291E-2</v>
      </c>
      <c r="AV40" s="62" t="str">
        <f t="shared" si="12"/>
        <v/>
      </c>
      <c r="AW40" s="62">
        <f t="shared" si="13"/>
        <v>0.48</v>
      </c>
    </row>
    <row r="41" spans="1:49">
      <c r="A41" s="27">
        <v>1908</v>
      </c>
      <c r="B41" s="28">
        <v>4.197E-12</v>
      </c>
      <c r="C41" s="61">
        <v>61187</v>
      </c>
      <c r="D41" s="28">
        <v>4.0394400000000002E-11</v>
      </c>
      <c r="H41" s="39">
        <v>0.13218350200000001</v>
      </c>
      <c r="I41" s="28">
        <v>2.5419999999999999E-12</v>
      </c>
      <c r="J41" s="74">
        <v>2.5419999999999999E-12</v>
      </c>
      <c r="K41" s="61">
        <v>6.3989999999999997E-12</v>
      </c>
      <c r="L41" s="61">
        <v>7.6669999999999995E-12</v>
      </c>
      <c r="M41" s="61">
        <v>19.233705692058255</v>
      </c>
      <c r="N41" s="62">
        <f t="shared" si="22"/>
        <v>6.2945106053559173E-12</v>
      </c>
      <c r="O41" s="61">
        <v>1.3783615523991073E-11</v>
      </c>
      <c r="P41" s="42" t="s">
        <v>106</v>
      </c>
      <c r="Q41" s="43"/>
      <c r="R41" s="45"/>
      <c r="S41" s="47"/>
      <c r="T41" s="49"/>
      <c r="U41" s="53"/>
      <c r="V41" s="51"/>
      <c r="W41" s="51"/>
      <c r="X41" s="55"/>
      <c r="Y41" s="57"/>
      <c r="Z41" s="61">
        <v>3.52</v>
      </c>
      <c r="AA41" s="59"/>
      <c r="AB41" s="62">
        <v>0.5</v>
      </c>
      <c r="AC41" s="63" t="str">
        <f t="shared" si="5"/>
        <v/>
      </c>
      <c r="AD41" s="20" t="str">
        <f t="shared" si="27"/>
        <v/>
      </c>
      <c r="AE41" s="62" t="str">
        <f t="shared" si="6"/>
        <v/>
      </c>
      <c r="AF41" s="20">
        <f t="shared" si="26"/>
        <v>0.13218350200000001</v>
      </c>
      <c r="AG41" s="62">
        <f t="shared" si="23"/>
        <v>6.2929514982274767E-2</v>
      </c>
      <c r="AH41" s="62">
        <f t="shared" si="7"/>
        <v>6.2929514982274767E-2</v>
      </c>
      <c r="AI41" s="62">
        <f t="shared" si="24"/>
        <v>0.15841304735309844</v>
      </c>
      <c r="AJ41" s="62">
        <f t="shared" si="25"/>
        <v>0.18980353712395776</v>
      </c>
      <c r="AK41" s="62">
        <f t="shared" si="8"/>
        <v>-3.1390489770859314E-2</v>
      </c>
      <c r="AL41" s="62" t="str">
        <f t="shared" si="14"/>
        <v/>
      </c>
      <c r="AM41" s="62" t="str">
        <f t="shared" si="15"/>
        <v/>
      </c>
      <c r="AN41" s="62" t="str">
        <f t="shared" si="16"/>
        <v/>
      </c>
      <c r="AO41" s="62" t="str">
        <f t="shared" si="17"/>
        <v/>
      </c>
      <c r="AP41" s="62" t="str">
        <f t="shared" si="18"/>
        <v/>
      </c>
      <c r="AR41" s="62" t="str">
        <f t="shared" si="9"/>
        <v/>
      </c>
      <c r="AS41" s="62" t="str">
        <f t="shared" si="10"/>
        <v/>
      </c>
      <c r="AT41" s="62" t="str">
        <f t="shared" si="11"/>
        <v/>
      </c>
      <c r="AU41" s="62">
        <f t="shared" si="19"/>
        <v>5.1623603914841602E-2</v>
      </c>
      <c r="AV41" s="62" t="str">
        <f t="shared" si="12"/>
        <v/>
      </c>
      <c r="AW41" s="62">
        <f t="shared" si="13"/>
        <v>0.5</v>
      </c>
    </row>
    <row r="42" spans="1:49">
      <c r="A42" s="27">
        <v>1909</v>
      </c>
      <c r="B42" s="28">
        <v>4.1880000000000003E-12</v>
      </c>
      <c r="C42" s="61">
        <v>62038</v>
      </c>
      <c r="D42" s="28">
        <v>4.2126800000000002E-11</v>
      </c>
      <c r="H42" s="39">
        <v>0.13616484100000001</v>
      </c>
      <c r="I42" s="28">
        <v>2.6330000000000002E-12</v>
      </c>
      <c r="J42" s="74">
        <v>2.6330000000000002E-12</v>
      </c>
      <c r="K42" s="61">
        <v>6.5940000000000004E-12</v>
      </c>
      <c r="L42" s="61">
        <v>8.5270000000000003E-12</v>
      </c>
      <c r="M42" s="61">
        <v>19.205402668378266</v>
      </c>
      <c r="N42" s="62">
        <f t="shared" si="22"/>
        <v>6.4839580997162588E-12</v>
      </c>
      <c r="O42" s="61">
        <v>1.4198160385765414E-11</v>
      </c>
      <c r="P42" s="42" t="s">
        <v>106</v>
      </c>
      <c r="Q42" s="43"/>
      <c r="R42" s="45"/>
      <c r="S42" s="47"/>
      <c r="T42" s="49"/>
      <c r="U42" s="53"/>
      <c r="V42" s="51"/>
      <c r="W42" s="51"/>
      <c r="X42" s="55"/>
      <c r="Y42" s="57"/>
      <c r="Z42" s="61">
        <v>2.86</v>
      </c>
      <c r="AA42" s="59"/>
      <c r="AB42" s="62">
        <v>0.52</v>
      </c>
      <c r="AC42" s="63" t="str">
        <f t="shared" si="5"/>
        <v/>
      </c>
      <c r="AD42" s="20" t="str">
        <f t="shared" si="27"/>
        <v/>
      </c>
      <c r="AE42" s="62" t="str">
        <f t="shared" si="6"/>
        <v/>
      </c>
      <c r="AF42" s="20">
        <f t="shared" si="26"/>
        <v>0.13616484100000001</v>
      </c>
      <c r="AG42" s="62">
        <f t="shared" si="23"/>
        <v>6.2501780339356425E-2</v>
      </c>
      <c r="AH42" s="62">
        <f t="shared" si="7"/>
        <v>6.2501780339356425E-2</v>
      </c>
      <c r="AI42" s="62">
        <f t="shared" si="24"/>
        <v>0.15652743621637533</v>
      </c>
      <c r="AJ42" s="62">
        <f t="shared" si="25"/>
        <v>0.2024127158958193</v>
      </c>
      <c r="AK42" s="62">
        <f t="shared" si="8"/>
        <v>-4.5885279679443974E-2</v>
      </c>
      <c r="AL42" s="62" t="str">
        <f t="shared" si="14"/>
        <v/>
      </c>
      <c r="AM42" s="62" t="str">
        <f t="shared" si="15"/>
        <v/>
      </c>
      <c r="AN42" s="62" t="str">
        <f t="shared" si="16"/>
        <v/>
      </c>
      <c r="AO42" s="62" t="str">
        <f t="shared" si="17"/>
        <v/>
      </c>
      <c r="AP42" s="62" t="str">
        <f t="shared" si="18"/>
        <v/>
      </c>
      <c r="AR42" s="62" t="str">
        <f t="shared" si="9"/>
        <v/>
      </c>
      <c r="AS42" s="62" t="str">
        <f t="shared" si="10"/>
        <v/>
      </c>
      <c r="AT42" s="62" t="str">
        <f t="shared" si="11"/>
        <v/>
      </c>
      <c r="AU42" s="62">
        <f t="shared" si="19"/>
        <v>5.5467793351623162E-3</v>
      </c>
      <c r="AV42" s="62" t="str">
        <f t="shared" si="12"/>
        <v/>
      </c>
      <c r="AW42" s="62">
        <f t="shared" si="13"/>
        <v>0.52</v>
      </c>
    </row>
    <row r="43" spans="1:49">
      <c r="A43" s="27">
        <v>1910</v>
      </c>
      <c r="B43" s="28">
        <v>4.2023000000000004E-12</v>
      </c>
      <c r="C43" s="61">
        <v>62884</v>
      </c>
      <c r="D43" s="28">
        <v>4.4422700000000001E-11</v>
      </c>
      <c r="H43" s="39">
        <v>0.133231408</v>
      </c>
      <c r="I43" s="28">
        <v>2.673E-12</v>
      </c>
      <c r="J43" s="74">
        <v>2.673E-12</v>
      </c>
      <c r="K43" s="61">
        <v>7.4750000000000004E-12</v>
      </c>
      <c r="L43" s="61">
        <v>8.9340000000000005E-12</v>
      </c>
      <c r="M43" s="61">
        <v>19.277137968396271</v>
      </c>
      <c r="N43" s="62">
        <f t="shared" si="22"/>
        <v>6.7202460009558842E-12</v>
      </c>
      <c r="O43" s="61">
        <v>1.4716341395648174E-11</v>
      </c>
      <c r="P43" s="42" t="s">
        <v>106</v>
      </c>
      <c r="Q43" s="43"/>
      <c r="R43" s="45"/>
      <c r="S43" s="47"/>
      <c r="T43" s="49"/>
      <c r="U43" s="53"/>
      <c r="V43" s="51"/>
      <c r="W43" s="51"/>
      <c r="X43" s="55"/>
      <c r="Y43" s="57"/>
      <c r="Z43" s="61">
        <v>3.54</v>
      </c>
      <c r="AA43" s="59"/>
      <c r="AB43" s="62">
        <v>0.5</v>
      </c>
      <c r="AC43" s="63" t="str">
        <f t="shared" si="5"/>
        <v/>
      </c>
      <c r="AD43" s="20" t="str">
        <f t="shared" si="27"/>
        <v/>
      </c>
      <c r="AE43" s="62" t="str">
        <f t="shared" si="6"/>
        <v/>
      </c>
      <c r="AF43" s="20">
        <f t="shared" si="26"/>
        <v>0.133231408</v>
      </c>
      <c r="AG43" s="62">
        <f t="shared" si="23"/>
        <v>6.0171939121215053E-2</v>
      </c>
      <c r="AH43" s="62">
        <f t="shared" si="7"/>
        <v>6.0171939121215053E-2</v>
      </c>
      <c r="AI43" s="62">
        <f t="shared" si="24"/>
        <v>0.16826982601237656</v>
      </c>
      <c r="AJ43" s="62">
        <f t="shared" si="25"/>
        <v>0.20111339472837086</v>
      </c>
      <c r="AK43" s="62">
        <f t="shared" si="8"/>
        <v>-3.2843568715994309E-2</v>
      </c>
      <c r="AL43" s="62" t="str">
        <f t="shared" si="14"/>
        <v/>
      </c>
      <c r="AM43" s="62" t="str">
        <f t="shared" si="15"/>
        <v/>
      </c>
      <c r="AN43" s="62" t="str">
        <f t="shared" si="16"/>
        <v/>
      </c>
      <c r="AO43" s="62" t="str">
        <f t="shared" si="17"/>
        <v/>
      </c>
      <c r="AP43" s="62" t="str">
        <f t="shared" si="18"/>
        <v/>
      </c>
      <c r="AR43" s="62" t="str">
        <f t="shared" si="9"/>
        <v/>
      </c>
      <c r="AS43" s="62" t="str">
        <f t="shared" si="10"/>
        <v/>
      </c>
      <c r="AT43" s="62" t="str">
        <f t="shared" si="11"/>
        <v/>
      </c>
      <c r="AU43" s="62">
        <f t="shared" si="19"/>
        <v>-7.1936194017962196E-3</v>
      </c>
      <c r="AV43" s="62" t="str">
        <f t="shared" si="12"/>
        <v/>
      </c>
      <c r="AW43" s="62">
        <f t="shared" si="13"/>
        <v>0.5</v>
      </c>
    </row>
    <row r="44" spans="1:49">
      <c r="A44" s="27">
        <v>1911</v>
      </c>
      <c r="B44" s="28">
        <v>4.1979000000000001E-12</v>
      </c>
      <c r="C44" s="61">
        <v>63852</v>
      </c>
      <c r="D44" s="28">
        <v>4.6429700000000003E-11</v>
      </c>
      <c r="H44" s="39">
        <v>0.1511246</v>
      </c>
      <c r="I44" s="28">
        <v>2.694E-12</v>
      </c>
      <c r="J44" s="74">
        <v>2.694E-12</v>
      </c>
      <c r="K44" s="61">
        <v>8.1059999999999996E-12</v>
      </c>
      <c r="L44" s="61">
        <v>9.7059999999999992E-12</v>
      </c>
      <c r="M44" s="61">
        <v>19.851329128798628</v>
      </c>
      <c r="N44" s="62">
        <f t="shared" si="22"/>
        <v>6.7172995743563289E-12</v>
      </c>
      <c r="O44" s="61">
        <v>1.4716341395648174E-11</v>
      </c>
      <c r="P44" s="42" t="s">
        <v>106</v>
      </c>
      <c r="Q44" s="43"/>
      <c r="R44" s="45"/>
      <c r="S44" s="47"/>
      <c r="T44" s="49"/>
      <c r="U44" s="53"/>
      <c r="V44" s="51"/>
      <c r="W44" s="51"/>
      <c r="X44" s="55"/>
      <c r="Y44" s="57"/>
      <c r="Z44" s="61">
        <v>3.54</v>
      </c>
      <c r="AA44" s="59"/>
      <c r="AB44" s="62">
        <v>0.48</v>
      </c>
      <c r="AC44" s="63" t="str">
        <f t="shared" si="5"/>
        <v/>
      </c>
      <c r="AD44" s="20" t="str">
        <f t="shared" si="27"/>
        <v/>
      </c>
      <c r="AE44" s="62" t="str">
        <f t="shared" si="6"/>
        <v/>
      </c>
      <c r="AF44" s="20">
        <f t="shared" si="26"/>
        <v>0.1511246</v>
      </c>
      <c r="AG44" s="62">
        <f t="shared" si="23"/>
        <v>5.8023204974402158E-2</v>
      </c>
      <c r="AH44" s="62">
        <f t="shared" si="7"/>
        <v>5.8023204974402158E-2</v>
      </c>
      <c r="AI44" s="62">
        <f t="shared" si="24"/>
        <v>0.17458652543522787</v>
      </c>
      <c r="AJ44" s="62">
        <f t="shared" si="25"/>
        <v>0.20904722623665453</v>
      </c>
      <c r="AK44" s="62">
        <f t="shared" si="8"/>
        <v>-3.4460700801426658E-2</v>
      </c>
      <c r="AL44" s="62" t="str">
        <f t="shared" si="14"/>
        <v/>
      </c>
      <c r="AM44" s="62" t="str">
        <f t="shared" si="15"/>
        <v/>
      </c>
      <c r="AN44" s="62" t="str">
        <f t="shared" si="16"/>
        <v/>
      </c>
      <c r="AO44" s="62" t="str">
        <f t="shared" si="17"/>
        <v/>
      </c>
      <c r="AP44" s="62" t="str">
        <f t="shared" si="18"/>
        <v/>
      </c>
      <c r="AR44" s="62" t="str">
        <f t="shared" si="9"/>
        <v/>
      </c>
      <c r="AS44" s="62" t="str">
        <f t="shared" si="10"/>
        <v/>
      </c>
      <c r="AT44" s="62" t="str">
        <f t="shared" si="11"/>
        <v/>
      </c>
      <c r="AU44" s="62">
        <f t="shared" si="19"/>
        <v>3.583853643215746E-2</v>
      </c>
      <c r="AV44" s="62" t="str">
        <f t="shared" si="12"/>
        <v/>
      </c>
      <c r="AW44" s="62">
        <f t="shared" si="13"/>
        <v>0.48</v>
      </c>
    </row>
    <row r="45" spans="1:49">
      <c r="A45" s="27">
        <v>1912</v>
      </c>
      <c r="B45" s="28">
        <v>4.2010000000000004E-12</v>
      </c>
      <c r="C45" s="61">
        <v>64457</v>
      </c>
      <c r="D45" s="28">
        <v>4.8246700000000003E-11</v>
      </c>
      <c r="H45" s="39">
        <v>0.166204449</v>
      </c>
      <c r="I45" s="28">
        <v>2.8379999999999998E-12</v>
      </c>
      <c r="J45" s="74">
        <v>2.8379999999999998E-12</v>
      </c>
      <c r="K45" s="61">
        <v>8.9570000000000007E-12</v>
      </c>
      <c r="L45" s="61">
        <v>1.0692E-11</v>
      </c>
      <c r="M45" s="61">
        <v>20.153605421700895</v>
      </c>
      <c r="N45" s="62">
        <f t="shared" si="22"/>
        <v>6.8109502530266744E-12</v>
      </c>
      <c r="O45" s="61">
        <v>1.4923613780201152E-11</v>
      </c>
      <c r="P45" s="42" t="s">
        <v>106</v>
      </c>
      <c r="Q45" s="43"/>
      <c r="R45" s="45"/>
      <c r="S45" s="47"/>
      <c r="T45" s="49"/>
      <c r="U45" s="53"/>
      <c r="V45" s="51"/>
      <c r="W45" s="51"/>
      <c r="X45" s="55"/>
      <c r="Y45" s="57"/>
      <c r="Z45" s="61">
        <v>4.22</v>
      </c>
      <c r="AA45" s="59"/>
      <c r="AB45" s="62">
        <v>0.47</v>
      </c>
      <c r="AC45" s="63" t="str">
        <f t="shared" si="5"/>
        <v/>
      </c>
      <c r="AD45" s="20" t="str">
        <f t="shared" si="27"/>
        <v/>
      </c>
      <c r="AE45" s="62" t="str">
        <f t="shared" si="6"/>
        <v/>
      </c>
      <c r="AF45" s="20">
        <f t="shared" si="26"/>
        <v>0.166204449</v>
      </c>
      <c r="AG45" s="62">
        <f t="shared" si="23"/>
        <v>5.8822675955039407E-2</v>
      </c>
      <c r="AH45" s="62">
        <f t="shared" si="7"/>
        <v>5.8822675955039407E-2</v>
      </c>
      <c r="AI45" s="62">
        <f t="shared" si="24"/>
        <v>0.18565000300538689</v>
      </c>
      <c r="AJ45" s="62">
        <f t="shared" si="25"/>
        <v>0.22161101173759032</v>
      </c>
      <c r="AK45" s="62">
        <f t="shared" si="8"/>
        <v>-3.5961008732203426E-2</v>
      </c>
      <c r="AL45" s="62" t="str">
        <f t="shared" si="14"/>
        <v/>
      </c>
      <c r="AM45" s="62" t="str">
        <f t="shared" si="15"/>
        <v/>
      </c>
      <c r="AN45" s="62" t="str">
        <f t="shared" si="16"/>
        <v/>
      </c>
      <c r="AO45" s="62" t="str">
        <f t="shared" si="17"/>
        <v/>
      </c>
      <c r="AP45" s="62" t="str">
        <f t="shared" si="18"/>
        <v/>
      </c>
      <c r="AR45" s="62" t="str">
        <f t="shared" si="9"/>
        <v/>
      </c>
      <c r="AS45" s="62" t="str">
        <f t="shared" si="10"/>
        <v/>
      </c>
      <c r="AT45" s="62" t="str">
        <f t="shared" si="11"/>
        <v/>
      </c>
      <c r="AU45" s="62">
        <f t="shared" si="19"/>
        <v>2.1554576401677416E-2</v>
      </c>
      <c r="AV45" s="62" t="str">
        <f t="shared" si="12"/>
        <v/>
      </c>
      <c r="AW45" s="62">
        <f t="shared" si="13"/>
        <v>0.47</v>
      </c>
    </row>
    <row r="46" spans="1:49">
      <c r="A46" s="27">
        <v>1913</v>
      </c>
      <c r="B46" s="28">
        <v>4.2107000000000002E-12</v>
      </c>
      <c r="C46" s="61">
        <v>65058</v>
      </c>
      <c r="D46" s="28">
        <v>5.0716099999999998E-11</v>
      </c>
      <c r="H46" s="39">
        <v>0.15579710099999999</v>
      </c>
      <c r="I46" s="28">
        <v>3.4180000000000002E-12</v>
      </c>
      <c r="J46" s="74">
        <v>3.4180000000000002E-12</v>
      </c>
      <c r="K46" s="61">
        <v>1.0096999999999999E-11</v>
      </c>
      <c r="L46" s="61">
        <v>1.077E-11</v>
      </c>
      <c r="M46" s="61">
        <v>20.85109484526189</v>
      </c>
      <c r="N46" s="62">
        <f t="shared" si="22"/>
        <v>6.8561326577143426E-12</v>
      </c>
      <c r="O46" s="61">
        <v>1.5027249944261957E-11</v>
      </c>
      <c r="P46" s="42" t="s">
        <v>106</v>
      </c>
      <c r="Q46" s="43"/>
      <c r="R46" s="45"/>
      <c r="S46" s="47"/>
      <c r="T46" s="49"/>
      <c r="U46" s="53"/>
      <c r="V46" s="51"/>
      <c r="W46" s="51"/>
      <c r="X46" s="55"/>
      <c r="Y46" s="57"/>
      <c r="Z46" s="61">
        <v>4.9800000000000004</v>
      </c>
      <c r="AA46" s="59"/>
      <c r="AB46" s="62">
        <v>0.47</v>
      </c>
      <c r="AC46" s="63" t="str">
        <f t="shared" si="5"/>
        <v/>
      </c>
      <c r="AD46" s="20" t="str">
        <f t="shared" si="27"/>
        <v/>
      </c>
      <c r="AE46" s="62" t="str">
        <f t="shared" si="6"/>
        <v/>
      </c>
      <c r="AF46" s="20">
        <f t="shared" si="26"/>
        <v>0.15579710099999999</v>
      </c>
      <c r="AG46" s="62">
        <f t="shared" si="23"/>
        <v>6.7394772074351156E-2</v>
      </c>
      <c r="AH46" s="62">
        <f t="shared" si="7"/>
        <v>6.7394772074351156E-2</v>
      </c>
      <c r="AI46" s="62">
        <f t="shared" si="24"/>
        <v>0.19908865232145215</v>
      </c>
      <c r="AJ46" s="62">
        <f t="shared" si="25"/>
        <v>0.21235860012895316</v>
      </c>
      <c r="AK46" s="62">
        <f t="shared" si="8"/>
        <v>-1.3269947807501015E-2</v>
      </c>
      <c r="AL46" s="62" t="str">
        <f t="shared" si="14"/>
        <v/>
      </c>
      <c r="AM46" s="62" t="str">
        <f t="shared" si="15"/>
        <v/>
      </c>
      <c r="AN46" s="62" t="str">
        <f t="shared" si="16"/>
        <v/>
      </c>
      <c r="AO46" s="62" t="str">
        <f t="shared" si="17"/>
        <v/>
      </c>
      <c r="AP46" s="62" t="str">
        <f t="shared" si="18"/>
        <v/>
      </c>
      <c r="AR46" s="62" t="str">
        <f t="shared" si="9"/>
        <v/>
      </c>
      <c r="AS46" s="62" t="str">
        <f t="shared" si="10"/>
        <v/>
      </c>
      <c r="AT46" s="62" t="str">
        <f t="shared" si="11"/>
        <v/>
      </c>
      <c r="AU46" s="62">
        <f t="shared" si="19"/>
        <v>3.55881180664765E-2</v>
      </c>
      <c r="AV46" s="62" t="str">
        <f t="shared" si="12"/>
        <v/>
      </c>
      <c r="AW46" s="62">
        <f t="shared" si="13"/>
        <v>0.47</v>
      </c>
    </row>
    <row r="47" spans="1:49">
      <c r="A47" s="27">
        <v>1914</v>
      </c>
      <c r="B47" s="28">
        <v>4.2800000000000003E-12</v>
      </c>
      <c r="C47" s="61">
        <v>66096</v>
      </c>
      <c r="D47" s="28">
        <v>4.8117600000000002E-11</v>
      </c>
      <c r="H47" s="38"/>
      <c r="I47" s="40"/>
      <c r="J47" s="61"/>
      <c r="K47" s="61"/>
      <c r="L47" s="61"/>
      <c r="M47" s="61">
        <v>19.267360560215916</v>
      </c>
      <c r="N47" s="62">
        <f t="shared" si="22"/>
        <v>6.9289829035700484E-12</v>
      </c>
      <c r="O47" s="61">
        <v>1.544179487029796E-11</v>
      </c>
      <c r="P47" s="42" t="s">
        <v>106</v>
      </c>
      <c r="Q47" s="43"/>
      <c r="R47" s="45"/>
      <c r="S47" s="47"/>
      <c r="T47" s="49"/>
      <c r="U47" s="53"/>
      <c r="V47" s="51"/>
      <c r="W47" s="51"/>
      <c r="X47" s="55"/>
      <c r="Y47" s="57"/>
      <c r="Z47" s="61">
        <v>3.63</v>
      </c>
      <c r="AA47" s="59"/>
      <c r="AB47" s="61"/>
      <c r="AC47" s="63" t="str">
        <f t="shared" si="5"/>
        <v/>
      </c>
      <c r="AD47" s="20" t="str">
        <f t="shared" si="27"/>
        <v/>
      </c>
      <c r="AE47" s="62" t="str">
        <f t="shared" si="6"/>
        <v/>
      </c>
      <c r="AF47" s="20" t="str">
        <f t="shared" si="26"/>
        <v/>
      </c>
      <c r="AG47" s="62" t="str">
        <f t="shared" si="23"/>
        <v/>
      </c>
      <c r="AH47" s="62" t="str">
        <f t="shared" si="7"/>
        <v/>
      </c>
      <c r="AI47" s="62" t="str">
        <f t="shared" si="24"/>
        <v/>
      </c>
      <c r="AJ47" s="62" t="str">
        <f t="shared" si="25"/>
        <v/>
      </c>
      <c r="AK47" s="62" t="str">
        <f t="shared" si="8"/>
        <v/>
      </c>
      <c r="AL47" s="62" t="str">
        <f t="shared" si="14"/>
        <v/>
      </c>
      <c r="AM47" s="62" t="str">
        <f t="shared" si="15"/>
        <v/>
      </c>
      <c r="AN47" s="62" t="str">
        <f t="shared" si="16"/>
        <v/>
      </c>
      <c r="AO47" s="62" t="str">
        <f t="shared" si="17"/>
        <v/>
      </c>
      <c r="AP47" s="62" t="str">
        <f t="shared" si="18"/>
        <v/>
      </c>
      <c r="AR47" s="62" t="str">
        <f t="shared" si="9"/>
        <v/>
      </c>
      <c r="AS47" s="62" t="str">
        <f t="shared" si="10"/>
        <v/>
      </c>
      <c r="AT47" s="62" t="str">
        <f t="shared" si="11"/>
        <v/>
      </c>
      <c r="AU47" s="62">
        <f t="shared" si="19"/>
        <v>3.9230494980969519E-2</v>
      </c>
      <c r="AV47" s="62" t="str">
        <f t="shared" si="12"/>
        <v/>
      </c>
      <c r="AW47" s="62" t="str">
        <f t="shared" si="13"/>
        <v/>
      </c>
    </row>
    <row r="48" spans="1:49">
      <c r="A48" s="27">
        <v>1915</v>
      </c>
      <c r="B48" s="28">
        <v>4.8599999999999999E-12</v>
      </c>
      <c r="C48" s="61">
        <v>66230</v>
      </c>
      <c r="D48" s="28">
        <v>5.5476000000000003E-11</v>
      </c>
      <c r="H48" s="38"/>
      <c r="I48" s="40"/>
      <c r="J48" s="61"/>
      <c r="K48" s="61"/>
      <c r="L48" s="61"/>
      <c r="M48" s="61">
        <v>16.768666709660529</v>
      </c>
      <c r="N48" s="62">
        <f t="shared" si="22"/>
        <v>9.160407339594693E-12</v>
      </c>
      <c r="O48" s="61">
        <v>1.9379970725641004E-11</v>
      </c>
      <c r="P48" s="42" t="s">
        <v>106</v>
      </c>
      <c r="Q48" s="43"/>
      <c r="R48" s="45"/>
      <c r="S48" s="47"/>
      <c r="T48" s="49"/>
      <c r="U48" s="53"/>
      <c r="V48" s="51"/>
      <c r="W48" s="51"/>
      <c r="X48" s="55"/>
      <c r="Y48" s="57"/>
      <c r="Z48" s="61">
        <v>3.89</v>
      </c>
      <c r="AA48" s="59"/>
      <c r="AB48" s="61"/>
      <c r="AC48" s="63" t="str">
        <f t="shared" si="5"/>
        <v/>
      </c>
      <c r="AD48" s="20" t="str">
        <f t="shared" si="27"/>
        <v/>
      </c>
      <c r="AE48" s="62" t="str">
        <f t="shared" si="6"/>
        <v/>
      </c>
      <c r="AF48" s="20" t="str">
        <f t="shared" si="26"/>
        <v/>
      </c>
      <c r="AG48" s="62" t="str">
        <f t="shared" si="23"/>
        <v/>
      </c>
      <c r="AH48" s="62" t="str">
        <f t="shared" si="7"/>
        <v/>
      </c>
      <c r="AI48" s="62" t="str">
        <f t="shared" si="24"/>
        <v/>
      </c>
      <c r="AJ48" s="62" t="str">
        <f t="shared" si="25"/>
        <v/>
      </c>
      <c r="AK48" s="62" t="str">
        <f t="shared" si="8"/>
        <v/>
      </c>
      <c r="AL48" s="62" t="str">
        <f t="shared" si="14"/>
        <v/>
      </c>
      <c r="AM48" s="62" t="str">
        <f t="shared" si="15"/>
        <v/>
      </c>
      <c r="AN48" s="62" t="str">
        <f t="shared" si="16"/>
        <v/>
      </c>
      <c r="AO48" s="62" t="str">
        <f t="shared" si="17"/>
        <v/>
      </c>
      <c r="AP48" s="62" t="str">
        <f t="shared" si="18"/>
        <v/>
      </c>
      <c r="AR48" s="62" t="str">
        <f t="shared" si="9"/>
        <v/>
      </c>
      <c r="AS48" s="62" t="str">
        <f t="shared" si="10"/>
        <v/>
      </c>
      <c r="AT48" s="62" t="str">
        <f t="shared" si="11"/>
        <v/>
      </c>
      <c r="AU48" s="62"/>
      <c r="AV48" s="62" t="str">
        <f t="shared" si="12"/>
        <v/>
      </c>
      <c r="AW48" s="62" t="str">
        <f t="shared" si="13"/>
        <v/>
      </c>
    </row>
    <row r="49" spans="1:49">
      <c r="A49" s="27">
        <v>1916</v>
      </c>
      <c r="B49" s="28">
        <v>5.5199999999999999E-12</v>
      </c>
      <c r="C49" s="61">
        <v>66076</v>
      </c>
      <c r="D49" s="28">
        <v>6.9597799999999994E-11</v>
      </c>
      <c r="H49" s="38"/>
      <c r="I49" s="40"/>
      <c r="J49" s="61"/>
      <c r="K49" s="61"/>
      <c r="L49" s="61"/>
      <c r="M49" s="61">
        <v>16.603171211197189</v>
      </c>
      <c r="N49" s="62">
        <f t="shared" si="22"/>
        <v>1.1633855233194421E-11</v>
      </c>
      <c r="O49" s="61">
        <v>2.5494506967403004E-11</v>
      </c>
      <c r="P49" s="42" t="s">
        <v>106</v>
      </c>
      <c r="Q49" s="43"/>
      <c r="R49" s="45"/>
      <c r="S49" s="47"/>
      <c r="T49" s="49"/>
      <c r="U49" s="53"/>
      <c r="V49" s="51"/>
      <c r="W49" s="51"/>
      <c r="X49" s="55"/>
      <c r="Y49" s="57"/>
      <c r="Z49" s="61">
        <v>4.62</v>
      </c>
      <c r="AA49" s="59"/>
      <c r="AB49" s="61"/>
      <c r="AC49" s="63" t="str">
        <f t="shared" si="5"/>
        <v/>
      </c>
      <c r="AD49" s="20" t="str">
        <f t="shared" si="27"/>
        <v/>
      </c>
      <c r="AE49" s="62" t="str">
        <f t="shared" si="6"/>
        <v/>
      </c>
      <c r="AF49" s="20" t="str">
        <f t="shared" si="26"/>
        <v/>
      </c>
      <c r="AG49" s="62" t="str">
        <f t="shared" si="23"/>
        <v/>
      </c>
      <c r="AH49" s="62" t="str">
        <f t="shared" si="7"/>
        <v/>
      </c>
      <c r="AI49" s="62" t="str">
        <f t="shared" si="24"/>
        <v/>
      </c>
      <c r="AJ49" s="62" t="str">
        <f t="shared" si="25"/>
        <v/>
      </c>
      <c r="AK49" s="62" t="str">
        <f t="shared" si="8"/>
        <v/>
      </c>
      <c r="AL49" s="62" t="str">
        <f t="shared" si="14"/>
        <v/>
      </c>
      <c r="AM49" s="62" t="str">
        <f t="shared" si="15"/>
        <v/>
      </c>
      <c r="AN49" s="62" t="str">
        <f t="shared" si="16"/>
        <v/>
      </c>
      <c r="AO49" s="62" t="str">
        <f t="shared" si="17"/>
        <v/>
      </c>
      <c r="AP49" s="62" t="str">
        <f t="shared" si="18"/>
        <v/>
      </c>
      <c r="AR49" s="62" t="str">
        <f t="shared" si="9"/>
        <v/>
      </c>
      <c r="AS49" s="62" t="str">
        <f t="shared" si="10"/>
        <v/>
      </c>
      <c r="AT49" s="62" t="str">
        <f t="shared" si="11"/>
        <v/>
      </c>
      <c r="AU49" s="62"/>
      <c r="AV49" s="62" t="str">
        <f t="shared" si="12"/>
        <v/>
      </c>
      <c r="AW49" s="62" t="str">
        <f t="shared" si="13"/>
        <v/>
      </c>
    </row>
    <row r="50" spans="1:49">
      <c r="A50" s="27">
        <v>1917</v>
      </c>
      <c r="B50" s="28">
        <v>6.5799999999999998E-12</v>
      </c>
      <c r="C50" s="61">
        <v>65763</v>
      </c>
      <c r="D50" s="28">
        <v>1.01892E-10</v>
      </c>
      <c r="H50" s="38"/>
      <c r="I50" s="40"/>
      <c r="J50" s="61"/>
      <c r="K50" s="61"/>
      <c r="L50" s="61"/>
      <c r="M50" s="61">
        <v>14.222115019064441</v>
      </c>
      <c r="N50" s="62">
        <f t="shared" si="22"/>
        <v>1.9978239631296734E-11</v>
      </c>
      <c r="O50" s="61">
        <v>3.8241760523451689E-11</v>
      </c>
      <c r="P50" s="42" t="s">
        <v>106</v>
      </c>
      <c r="Q50" s="43"/>
      <c r="R50" s="45"/>
      <c r="S50" s="47"/>
      <c r="T50" s="49"/>
      <c r="U50" s="53"/>
      <c r="V50" s="51"/>
      <c r="W50" s="51"/>
      <c r="X50" s="55"/>
      <c r="Y50" s="57"/>
      <c r="Z50" s="61">
        <v>4.63</v>
      </c>
      <c r="AA50" s="59"/>
      <c r="AB50" s="61"/>
      <c r="AC50" s="63" t="str">
        <f t="shared" si="5"/>
        <v/>
      </c>
      <c r="AD50" s="20" t="str">
        <f t="shared" si="27"/>
        <v/>
      </c>
      <c r="AE50" s="62" t="str">
        <f t="shared" si="6"/>
        <v/>
      </c>
      <c r="AF50" s="20" t="str">
        <f t="shared" si="26"/>
        <v/>
      </c>
      <c r="AG50" s="62" t="str">
        <f t="shared" si="23"/>
        <v/>
      </c>
      <c r="AH50" s="62" t="str">
        <f t="shared" si="7"/>
        <v/>
      </c>
      <c r="AI50" s="62" t="str">
        <f t="shared" si="24"/>
        <v/>
      </c>
      <c r="AJ50" s="62" t="str">
        <f t="shared" si="25"/>
        <v/>
      </c>
      <c r="AK50" s="62" t="str">
        <f t="shared" si="8"/>
        <v/>
      </c>
      <c r="AL50" s="62" t="str">
        <f t="shared" si="14"/>
        <v/>
      </c>
      <c r="AM50" s="62" t="str">
        <f t="shared" si="15"/>
        <v/>
      </c>
      <c r="AN50" s="62" t="str">
        <f t="shared" si="16"/>
        <v/>
      </c>
      <c r="AO50" s="62" t="str">
        <f t="shared" si="17"/>
        <v/>
      </c>
      <c r="AP50" s="62" t="str">
        <f t="shared" si="18"/>
        <v/>
      </c>
      <c r="AR50" s="62" t="str">
        <f t="shared" si="9"/>
        <v/>
      </c>
      <c r="AS50" s="62" t="str">
        <f t="shared" si="10"/>
        <v/>
      </c>
      <c r="AT50" s="62" t="str">
        <f t="shared" si="11"/>
        <v/>
      </c>
      <c r="AU50" s="62"/>
      <c r="AV50" s="62" t="str">
        <f t="shared" si="12"/>
        <v/>
      </c>
      <c r="AW50" s="62" t="str">
        <f t="shared" si="13"/>
        <v/>
      </c>
    </row>
    <row r="51" spans="1:49">
      <c r="A51" s="27">
        <v>1918</v>
      </c>
      <c r="B51" s="28">
        <v>6.0099999999999996E-12</v>
      </c>
      <c r="C51" s="61">
        <v>65237</v>
      </c>
      <c r="D51" s="28">
        <v>1.2200800000000001E-10</v>
      </c>
      <c r="H51" s="38"/>
      <c r="I51" s="40"/>
      <c r="J51" s="61"/>
      <c r="K51" s="61"/>
      <c r="L51" s="61"/>
      <c r="M51" s="61">
        <v>13.955243235783689</v>
      </c>
      <c r="N51" s="62">
        <f t="shared" si="22"/>
        <v>2.4576489629481082E-11</v>
      </c>
      <c r="O51" s="61">
        <v>4.7050837962563053E-11</v>
      </c>
      <c r="P51" s="42" t="s">
        <v>106</v>
      </c>
      <c r="Q51" s="43"/>
      <c r="R51" s="45"/>
      <c r="S51" s="47"/>
      <c r="T51" s="49"/>
      <c r="U51" s="53"/>
      <c r="V51" s="51"/>
      <c r="W51" s="51"/>
      <c r="X51" s="55"/>
      <c r="Y51" s="57"/>
      <c r="Z51" s="61">
        <v>4.63</v>
      </c>
      <c r="AA51" s="59"/>
      <c r="AB51" s="61"/>
      <c r="AC51" s="63" t="str">
        <f t="shared" si="5"/>
        <v/>
      </c>
      <c r="AD51" s="20" t="str">
        <f t="shared" si="27"/>
        <v/>
      </c>
      <c r="AE51" s="62" t="str">
        <f t="shared" si="6"/>
        <v/>
      </c>
      <c r="AF51" s="20" t="str">
        <f t="shared" si="26"/>
        <v/>
      </c>
      <c r="AG51" s="62" t="str">
        <f t="shared" si="23"/>
        <v/>
      </c>
      <c r="AH51" s="62" t="str">
        <f t="shared" si="7"/>
        <v/>
      </c>
      <c r="AI51" s="62" t="str">
        <f t="shared" si="24"/>
        <v/>
      </c>
      <c r="AJ51" s="62" t="str">
        <f t="shared" si="25"/>
        <v/>
      </c>
      <c r="AK51" s="62" t="str">
        <f t="shared" si="8"/>
        <v/>
      </c>
      <c r="AL51" s="62" t="str">
        <f t="shared" si="14"/>
        <v/>
      </c>
      <c r="AM51" s="62" t="str">
        <f t="shared" si="15"/>
        <v/>
      </c>
      <c r="AN51" s="62" t="str">
        <f t="shared" si="16"/>
        <v/>
      </c>
      <c r="AO51" s="62" t="str">
        <f t="shared" si="17"/>
        <v/>
      </c>
      <c r="AP51" s="62" t="str">
        <f t="shared" si="18"/>
        <v/>
      </c>
      <c r="AR51" s="62" t="str">
        <f t="shared" si="9"/>
        <v/>
      </c>
      <c r="AS51" s="62" t="str">
        <f t="shared" si="10"/>
        <v/>
      </c>
      <c r="AT51" s="62" t="str">
        <f t="shared" si="11"/>
        <v/>
      </c>
      <c r="AU51" s="62"/>
      <c r="AV51" s="62" t="str">
        <f t="shared" si="12"/>
        <v/>
      </c>
      <c r="AW51" s="62" t="str">
        <f t="shared" si="13"/>
        <v/>
      </c>
    </row>
    <row r="52" spans="1:49">
      <c r="A52" s="27">
        <v>1919</v>
      </c>
      <c r="B52" s="28">
        <v>1.9760000000000001E-11</v>
      </c>
      <c r="C52" s="61">
        <v>60547</v>
      </c>
      <c r="D52" s="28">
        <v>1.44118E-10</v>
      </c>
      <c r="H52" s="38"/>
      <c r="I52" s="40"/>
      <c r="J52" s="61"/>
      <c r="K52" s="61"/>
      <c r="L52" s="61"/>
      <c r="M52" s="61">
        <v>13.414192343108441</v>
      </c>
      <c r="N52" s="62">
        <f t="shared" si="22"/>
        <v>3.2540483552534599E-11</v>
      </c>
      <c r="O52" s="61">
        <v>6.2492632882622125E-11</v>
      </c>
      <c r="P52" s="42" t="s">
        <v>106</v>
      </c>
      <c r="Q52" s="43"/>
      <c r="R52" s="45"/>
      <c r="S52" s="47"/>
      <c r="T52" s="49"/>
      <c r="U52" s="53"/>
      <c r="V52" s="51"/>
      <c r="W52" s="51"/>
      <c r="X52" s="55"/>
      <c r="Y52" s="57"/>
      <c r="Z52" s="61">
        <v>4.63</v>
      </c>
      <c r="AA52" s="59"/>
      <c r="AB52" s="61"/>
      <c r="AC52" s="63" t="str">
        <f t="shared" si="5"/>
        <v/>
      </c>
      <c r="AD52" s="20" t="str">
        <f t="shared" si="27"/>
        <v/>
      </c>
      <c r="AE52" s="62" t="str">
        <f t="shared" si="6"/>
        <v/>
      </c>
      <c r="AF52" s="20" t="str">
        <f t="shared" si="26"/>
        <v/>
      </c>
      <c r="AG52" s="62" t="str">
        <f t="shared" si="23"/>
        <v/>
      </c>
      <c r="AH52" s="62" t="str">
        <f t="shared" si="7"/>
        <v/>
      </c>
      <c r="AI52" s="62" t="str">
        <f t="shared" si="24"/>
        <v/>
      </c>
      <c r="AJ52" s="62" t="str">
        <f t="shared" si="25"/>
        <v/>
      </c>
      <c r="AK52" s="62" t="str">
        <f t="shared" si="8"/>
        <v/>
      </c>
      <c r="AL52" s="62" t="str">
        <f t="shared" si="14"/>
        <v/>
      </c>
      <c r="AM52" s="62" t="str">
        <f t="shared" si="15"/>
        <v/>
      </c>
      <c r="AN52" s="62" t="str">
        <f t="shared" si="16"/>
        <v/>
      </c>
      <c r="AO52" s="62" t="str">
        <f t="shared" si="17"/>
        <v/>
      </c>
      <c r="AP52" s="62" t="str">
        <f t="shared" si="18"/>
        <v/>
      </c>
      <c r="AR52" s="62" t="str">
        <f t="shared" si="9"/>
        <v/>
      </c>
      <c r="AS52" s="62" t="str">
        <f t="shared" si="10"/>
        <v/>
      </c>
      <c r="AT52" s="62" t="str">
        <f t="shared" si="11"/>
        <v/>
      </c>
      <c r="AU52" s="62"/>
      <c r="AV52" s="62" t="str">
        <f t="shared" si="12"/>
        <v/>
      </c>
      <c r="AW52" s="62" t="str">
        <f t="shared" si="13"/>
        <v/>
      </c>
    </row>
    <row r="53" spans="1:49">
      <c r="A53" s="27">
        <v>1920</v>
      </c>
      <c r="B53" s="28">
        <v>6.306E-11</v>
      </c>
      <c r="C53" s="61">
        <v>60894</v>
      </c>
      <c r="D53" s="28">
        <v>3.9579699999999999E-10</v>
      </c>
      <c r="H53" s="39">
        <v>0.14299999999999999</v>
      </c>
      <c r="I53" s="40"/>
      <c r="J53" s="61"/>
      <c r="K53" s="61"/>
      <c r="L53" s="61"/>
      <c r="M53" s="61">
        <v>14.932984053819611</v>
      </c>
      <c r="N53" s="62">
        <f t="shared" si="22"/>
        <v>7.982047876041851E-11</v>
      </c>
      <c r="O53" s="61">
        <v>1.5338158650649405E-10</v>
      </c>
      <c r="P53" s="42" t="s">
        <v>106</v>
      </c>
      <c r="Q53" s="43"/>
      <c r="R53" s="45"/>
      <c r="S53" s="47"/>
      <c r="T53" s="49"/>
      <c r="U53" s="53"/>
      <c r="V53" s="51"/>
      <c r="W53" s="51"/>
      <c r="X53" s="55"/>
      <c r="Y53" s="57"/>
      <c r="Z53" s="61">
        <v>3.59</v>
      </c>
      <c r="AA53" s="59"/>
      <c r="AB53" s="61"/>
      <c r="AC53" s="63" t="str">
        <f t="shared" si="5"/>
        <v/>
      </c>
      <c r="AD53" s="20" t="str">
        <f t="shared" si="27"/>
        <v/>
      </c>
      <c r="AE53" s="62" t="str">
        <f t="shared" si="6"/>
        <v/>
      </c>
      <c r="AF53" s="20">
        <f t="shared" si="26"/>
        <v>0.14299999999999999</v>
      </c>
      <c r="AG53" s="62" t="str">
        <f t="shared" si="23"/>
        <v/>
      </c>
      <c r="AH53" s="62" t="str">
        <f t="shared" si="7"/>
        <v/>
      </c>
      <c r="AI53" s="62" t="str">
        <f t="shared" si="24"/>
        <v/>
      </c>
      <c r="AJ53" s="62" t="str">
        <f t="shared" si="25"/>
        <v/>
      </c>
      <c r="AK53" s="62" t="str">
        <f t="shared" si="8"/>
        <v/>
      </c>
      <c r="AL53" s="62" t="str">
        <f t="shared" si="14"/>
        <v/>
      </c>
      <c r="AM53" s="62" t="str">
        <f t="shared" si="15"/>
        <v/>
      </c>
      <c r="AN53" s="62" t="str">
        <f t="shared" si="16"/>
        <v/>
      </c>
      <c r="AO53" s="62" t="str">
        <f t="shared" si="17"/>
        <v/>
      </c>
      <c r="AP53" s="62" t="str">
        <f t="shared" si="18"/>
        <v/>
      </c>
      <c r="AR53" s="62" t="str">
        <f t="shared" si="9"/>
        <v/>
      </c>
      <c r="AS53" s="62" t="str">
        <f t="shared" si="10"/>
        <v/>
      </c>
      <c r="AT53" s="62" t="str">
        <f t="shared" si="11"/>
        <v/>
      </c>
      <c r="AU53" s="62"/>
      <c r="AV53" s="62" t="str">
        <f t="shared" si="12"/>
        <v/>
      </c>
      <c r="AW53" s="62" t="str">
        <f t="shared" si="13"/>
        <v/>
      </c>
    </row>
    <row r="54" spans="1:49">
      <c r="A54" s="27">
        <v>1921</v>
      </c>
      <c r="B54" s="28">
        <v>1.0456999999999999E-10</v>
      </c>
      <c r="C54" s="61">
        <v>61573</v>
      </c>
      <c r="D54" s="28">
        <v>5.4998799999999996E-10</v>
      </c>
      <c r="H54" s="39">
        <v>0.17899999999999999</v>
      </c>
      <c r="I54" s="40"/>
      <c r="J54" s="61"/>
      <c r="K54" s="61"/>
      <c r="L54" s="61"/>
      <c r="M54" s="61">
        <v>15.663716665193828</v>
      </c>
      <c r="N54" s="62">
        <f t="shared" si="22"/>
        <v>1.0457575663828333E-10</v>
      </c>
      <c r="O54" s="61">
        <v>2.0105424070659674E-10</v>
      </c>
      <c r="P54" s="42" t="s">
        <v>106</v>
      </c>
      <c r="Q54" s="43"/>
      <c r="R54" s="45"/>
      <c r="S54" s="47"/>
      <c r="T54" s="49"/>
      <c r="U54" s="53"/>
      <c r="V54" s="51"/>
      <c r="W54" s="51"/>
      <c r="X54" s="55"/>
      <c r="Y54" s="57"/>
      <c r="Z54" s="61">
        <v>3.49</v>
      </c>
      <c r="AA54" s="59"/>
      <c r="AB54" s="61"/>
      <c r="AC54" s="63" t="str">
        <f t="shared" si="5"/>
        <v/>
      </c>
      <c r="AD54" s="20" t="str">
        <f t="shared" si="27"/>
        <v/>
      </c>
      <c r="AE54" s="62" t="str">
        <f t="shared" si="6"/>
        <v/>
      </c>
      <c r="AF54" s="20">
        <f t="shared" si="26"/>
        <v>0.17899999999999999</v>
      </c>
      <c r="AG54" s="62" t="str">
        <f t="shared" si="23"/>
        <v/>
      </c>
      <c r="AH54" s="62" t="str">
        <f t="shared" si="7"/>
        <v/>
      </c>
      <c r="AI54" s="62" t="str">
        <f t="shared" si="24"/>
        <v/>
      </c>
      <c r="AJ54" s="62" t="str">
        <f t="shared" si="25"/>
        <v/>
      </c>
      <c r="AK54" s="62" t="str">
        <f t="shared" si="8"/>
        <v/>
      </c>
      <c r="AL54" s="62" t="str">
        <f t="shared" si="14"/>
        <v/>
      </c>
      <c r="AM54" s="62" t="str">
        <f t="shared" si="15"/>
        <v/>
      </c>
      <c r="AN54" s="62" t="str">
        <f t="shared" si="16"/>
        <v/>
      </c>
      <c r="AO54" s="62" t="str">
        <f t="shared" si="17"/>
        <v/>
      </c>
      <c r="AP54" s="62" t="str">
        <f t="shared" si="18"/>
        <v/>
      </c>
      <c r="AR54" s="62" t="str">
        <f t="shared" si="9"/>
        <v/>
      </c>
      <c r="AS54" s="62" t="str">
        <f t="shared" si="10"/>
        <v/>
      </c>
      <c r="AT54" s="62" t="str">
        <f t="shared" si="11"/>
        <v/>
      </c>
      <c r="AU54" s="62"/>
      <c r="AV54" s="62" t="str">
        <f t="shared" si="12"/>
        <v/>
      </c>
      <c r="AW54" s="62" t="str">
        <f t="shared" si="13"/>
        <v/>
      </c>
    </row>
    <row r="55" spans="1:49">
      <c r="A55" s="27">
        <v>1922</v>
      </c>
      <c r="B55" s="28">
        <v>1.8857800000000001E-9</v>
      </c>
      <c r="C55" s="61">
        <v>61900</v>
      </c>
      <c r="D55" s="28">
        <v>6.5494099999999996E-9</v>
      </c>
      <c r="H55" s="39">
        <v>0.184</v>
      </c>
      <c r="I55" s="40"/>
      <c r="J55" s="61"/>
      <c r="K55" s="61"/>
      <c r="L55" s="61"/>
      <c r="M55" s="61">
        <v>16.516100818348935</v>
      </c>
      <c r="N55" s="62">
        <f t="shared" si="22"/>
        <v>1.1748081177815486E-9</v>
      </c>
      <c r="O55" s="61">
        <v>2.2592693101963121E-9</v>
      </c>
      <c r="P55" s="42" t="s">
        <v>106</v>
      </c>
      <c r="Q55" s="43"/>
      <c r="R55" s="45"/>
      <c r="S55" s="47"/>
      <c r="T55" s="49"/>
      <c r="U55" s="53"/>
      <c r="V55" s="51"/>
      <c r="W55" s="51"/>
      <c r="X55" s="55"/>
      <c r="Y55" s="57"/>
      <c r="Z55" s="61">
        <v>5.94</v>
      </c>
      <c r="AA55" s="59"/>
      <c r="AB55" s="61"/>
      <c r="AC55" s="63" t="str">
        <f t="shared" si="5"/>
        <v/>
      </c>
      <c r="AD55" s="20" t="str">
        <f t="shared" si="27"/>
        <v/>
      </c>
      <c r="AE55" s="62" t="str">
        <f t="shared" si="6"/>
        <v/>
      </c>
      <c r="AF55" s="20">
        <f t="shared" si="26"/>
        <v>0.184</v>
      </c>
      <c r="AG55" s="62" t="str">
        <f t="shared" si="23"/>
        <v/>
      </c>
      <c r="AH55" s="62" t="str">
        <f t="shared" si="7"/>
        <v/>
      </c>
      <c r="AI55" s="62" t="str">
        <f t="shared" si="24"/>
        <v/>
      </c>
      <c r="AJ55" s="62" t="str">
        <f t="shared" si="25"/>
        <v/>
      </c>
      <c r="AK55" s="62" t="str">
        <f t="shared" si="8"/>
        <v/>
      </c>
      <c r="AL55" s="62" t="str">
        <f t="shared" si="14"/>
        <v/>
      </c>
      <c r="AM55" s="62" t="str">
        <f t="shared" si="15"/>
        <v/>
      </c>
      <c r="AN55" s="62" t="str">
        <f t="shared" si="16"/>
        <v/>
      </c>
      <c r="AO55" s="62" t="str">
        <f t="shared" si="17"/>
        <v/>
      </c>
      <c r="AP55" s="62" t="str">
        <f t="shared" si="18"/>
        <v/>
      </c>
      <c r="AR55" s="62" t="str">
        <f t="shared" si="9"/>
        <v/>
      </c>
      <c r="AS55" s="62" t="str">
        <f t="shared" si="10"/>
        <v/>
      </c>
      <c r="AT55" s="62" t="str">
        <f t="shared" si="11"/>
        <v/>
      </c>
      <c r="AU55" s="62"/>
      <c r="AV55" s="62" t="str">
        <f t="shared" si="12"/>
        <v/>
      </c>
      <c r="AW55" s="62" t="str">
        <f t="shared" si="13"/>
        <v/>
      </c>
    </row>
    <row r="56" spans="1:49">
      <c r="A56" s="27">
        <v>1923</v>
      </c>
      <c r="B56" s="4">
        <v>0.53490000000000004</v>
      </c>
      <c r="C56" s="61">
        <v>62307</v>
      </c>
      <c r="D56" s="36">
        <v>6.0210692259999998</v>
      </c>
      <c r="H56" s="39">
        <v>0.13800000000000001</v>
      </c>
      <c r="I56" s="40"/>
      <c r="J56" s="61"/>
      <c r="K56" s="61"/>
      <c r="L56" s="61"/>
      <c r="M56" s="61">
        <v>14.255049446619333</v>
      </c>
      <c r="N56" s="62">
        <f t="shared" si="22"/>
        <v>1.2431713297379035</v>
      </c>
      <c r="O56" s="61">
        <v>2.3882661418066782</v>
      </c>
      <c r="P56" s="42" t="s">
        <v>106</v>
      </c>
      <c r="Q56" s="43"/>
      <c r="R56" s="45"/>
      <c r="S56" s="47"/>
      <c r="T56" s="49"/>
      <c r="U56" s="53"/>
      <c r="V56" s="51"/>
      <c r="W56" s="51"/>
      <c r="X56" s="55"/>
      <c r="Y56" s="57"/>
      <c r="Z56" s="61"/>
      <c r="AA56" s="59"/>
      <c r="AB56" s="61"/>
      <c r="AC56" s="63" t="str">
        <f t="shared" si="5"/>
        <v/>
      </c>
      <c r="AD56" s="20" t="str">
        <f t="shared" si="27"/>
        <v/>
      </c>
      <c r="AE56" s="62" t="str">
        <f t="shared" si="6"/>
        <v/>
      </c>
      <c r="AF56" s="20">
        <f t="shared" si="26"/>
        <v>0.13800000000000001</v>
      </c>
      <c r="AG56" s="62" t="str">
        <f t="shared" si="23"/>
        <v/>
      </c>
      <c r="AH56" s="62" t="str">
        <f t="shared" si="7"/>
        <v/>
      </c>
      <c r="AI56" s="62" t="str">
        <f t="shared" si="24"/>
        <v/>
      </c>
      <c r="AJ56" s="62" t="str">
        <f t="shared" si="25"/>
        <v/>
      </c>
      <c r="AK56" s="62" t="str">
        <f t="shared" si="8"/>
        <v/>
      </c>
      <c r="AL56" s="62" t="str">
        <f t="shared" si="14"/>
        <v/>
      </c>
      <c r="AM56" s="62" t="str">
        <f t="shared" si="15"/>
        <v/>
      </c>
      <c r="AN56" s="62" t="str">
        <f t="shared" si="16"/>
        <v/>
      </c>
      <c r="AO56" s="62" t="str">
        <f t="shared" si="17"/>
        <v/>
      </c>
      <c r="AP56" s="62" t="str">
        <f t="shared" si="18"/>
        <v/>
      </c>
      <c r="AR56" s="62" t="str">
        <f t="shared" si="9"/>
        <v/>
      </c>
      <c r="AS56" s="62" t="str">
        <f t="shared" si="10"/>
        <v/>
      </c>
      <c r="AT56" s="62" t="str">
        <f t="shared" si="11"/>
        <v/>
      </c>
      <c r="AU56" s="62"/>
      <c r="AV56" s="62" t="str">
        <f t="shared" si="12"/>
        <v/>
      </c>
      <c r="AW56" s="62" t="str">
        <f t="shared" si="13"/>
        <v/>
      </c>
    </row>
    <row r="57" spans="1:49">
      <c r="A57" s="27">
        <v>1924</v>
      </c>
      <c r="B57" s="4">
        <v>4.201151115</v>
      </c>
      <c r="C57" s="61">
        <v>62697</v>
      </c>
      <c r="D57" s="36">
        <v>55.625618940000003</v>
      </c>
      <c r="H57" s="39">
        <v>0.121</v>
      </c>
      <c r="I57" s="40"/>
      <c r="J57" s="61"/>
      <c r="K57" s="61">
        <v>6.6740000000000004</v>
      </c>
      <c r="L57" s="61">
        <v>9.1319999999999997</v>
      </c>
      <c r="M57" s="61">
        <v>15.793395973691222</v>
      </c>
      <c r="N57" s="62">
        <f t="shared" si="22"/>
        <v>10.301856734692411</v>
      </c>
      <c r="O57" s="61">
        <v>19.802945276729737</v>
      </c>
      <c r="P57" s="42" t="s">
        <v>106</v>
      </c>
      <c r="Q57" s="43"/>
      <c r="R57" s="45"/>
      <c r="S57" s="47"/>
      <c r="T57" s="49"/>
      <c r="U57" s="53"/>
      <c r="V57" s="51"/>
      <c r="W57" s="51"/>
      <c r="X57" s="55"/>
      <c r="Y57" s="57"/>
      <c r="Z57" s="61">
        <v>11.11</v>
      </c>
      <c r="AA57" s="59"/>
      <c r="AB57" s="61"/>
      <c r="AC57" s="63" t="str">
        <f t="shared" si="5"/>
        <v/>
      </c>
      <c r="AD57" s="20" t="str">
        <f t="shared" si="27"/>
        <v/>
      </c>
      <c r="AE57" s="62" t="str">
        <f t="shared" si="6"/>
        <v/>
      </c>
      <c r="AF57" s="20">
        <f t="shared" si="26"/>
        <v>0.121</v>
      </c>
      <c r="AG57" s="62" t="str">
        <f t="shared" si="23"/>
        <v/>
      </c>
      <c r="AH57" s="62" t="str">
        <f t="shared" si="7"/>
        <v/>
      </c>
      <c r="AI57" s="62">
        <f t="shared" si="24"/>
        <v>0.11998068744545282</v>
      </c>
      <c r="AJ57" s="62">
        <f t="shared" si="25"/>
        <v>0.16416895980699356</v>
      </c>
      <c r="AK57" s="62">
        <f t="shared" si="8"/>
        <v>-4.4188272361540742E-2</v>
      </c>
      <c r="AL57" s="62" t="str">
        <f t="shared" si="14"/>
        <v/>
      </c>
      <c r="AM57" s="62" t="str">
        <f t="shared" si="15"/>
        <v/>
      </c>
      <c r="AN57" s="62" t="str">
        <f t="shared" si="16"/>
        <v/>
      </c>
      <c r="AO57" s="62" t="str">
        <f t="shared" si="17"/>
        <v/>
      </c>
      <c r="AP57" s="62" t="str">
        <f t="shared" si="18"/>
        <v/>
      </c>
      <c r="AR57" s="62" t="str">
        <f t="shared" si="9"/>
        <v/>
      </c>
      <c r="AS57" s="62" t="str">
        <f t="shared" si="10"/>
        <v/>
      </c>
      <c r="AT57" s="62" t="str">
        <f t="shared" si="11"/>
        <v/>
      </c>
      <c r="AU57" s="62" t="str">
        <f t="shared" si="19"/>
        <v/>
      </c>
      <c r="AV57" s="62" t="str">
        <f t="shared" si="12"/>
        <v/>
      </c>
      <c r="AW57" s="62" t="str">
        <f t="shared" si="13"/>
        <v/>
      </c>
    </row>
    <row r="58" spans="1:49">
      <c r="A58" s="27">
        <v>1925</v>
      </c>
      <c r="B58" s="4">
        <v>4.2004452470000002</v>
      </c>
      <c r="C58" s="61">
        <v>63166</v>
      </c>
      <c r="D58" s="36">
        <v>65.259957029999995</v>
      </c>
      <c r="H58" s="39">
        <v>0.14474000000000001</v>
      </c>
      <c r="I58" s="41">
        <v>5.3209999999999997</v>
      </c>
      <c r="J58" s="61">
        <v>5.3209999999999997</v>
      </c>
      <c r="K58" s="61">
        <v>9.2840000000000007</v>
      </c>
      <c r="L58" s="61">
        <v>12.429</v>
      </c>
      <c r="M58" s="61">
        <v>16.82249391469556</v>
      </c>
      <c r="N58" s="62">
        <f t="shared" si="22"/>
        <v>11.262530033796908</v>
      </c>
      <c r="O58" s="61">
        <v>21.659471359825421</v>
      </c>
      <c r="P58" s="42" t="s">
        <v>106</v>
      </c>
      <c r="Q58" s="43"/>
      <c r="R58" s="45"/>
      <c r="S58" s="47"/>
      <c r="T58" s="49"/>
      <c r="U58" s="53"/>
      <c r="V58" s="51"/>
      <c r="W58" s="51"/>
      <c r="X58" s="55"/>
      <c r="Y58" s="57"/>
      <c r="Z58" s="61">
        <v>8.1999999999999993</v>
      </c>
      <c r="AA58" s="59"/>
      <c r="AB58" s="61"/>
      <c r="AC58" s="63" t="str">
        <f t="shared" si="5"/>
        <v/>
      </c>
      <c r="AD58" s="20" t="str">
        <f t="shared" si="27"/>
        <v/>
      </c>
      <c r="AE58" s="62" t="str">
        <f t="shared" si="6"/>
        <v/>
      </c>
      <c r="AF58" s="20">
        <f t="shared" si="26"/>
        <v>0.14474000000000001</v>
      </c>
      <c r="AG58" s="62">
        <f t="shared" si="23"/>
        <v>8.1535450560501238E-2</v>
      </c>
      <c r="AH58" s="62">
        <f t="shared" si="7"/>
        <v>8.1535450560501238E-2</v>
      </c>
      <c r="AI58" s="62">
        <f t="shared" si="24"/>
        <v>0.14226181601272198</v>
      </c>
      <c r="AJ58" s="62">
        <f t="shared" si="25"/>
        <v>0.19045369573697987</v>
      </c>
      <c r="AK58" s="62">
        <f t="shared" si="8"/>
        <v>-4.8191879724257897E-2</v>
      </c>
      <c r="AL58" s="62" t="str">
        <f t="shared" si="14"/>
        <v/>
      </c>
      <c r="AM58" s="62" t="str">
        <f t="shared" si="15"/>
        <v/>
      </c>
      <c r="AN58" s="62" t="str">
        <f t="shared" si="16"/>
        <v/>
      </c>
      <c r="AO58" s="62" t="str">
        <f t="shared" si="17"/>
        <v/>
      </c>
      <c r="AP58" s="62" t="str">
        <f t="shared" si="18"/>
        <v/>
      </c>
      <c r="AR58" s="62" t="str">
        <f t="shared" si="9"/>
        <v/>
      </c>
      <c r="AS58" s="62" t="str">
        <f t="shared" si="10"/>
        <v/>
      </c>
      <c r="AT58" s="62" t="str">
        <f t="shared" si="11"/>
        <v/>
      </c>
      <c r="AU58" s="62">
        <f t="shared" si="19"/>
        <v>2.1942854855105803E-2</v>
      </c>
      <c r="AV58" s="62" t="str">
        <f t="shared" si="12"/>
        <v/>
      </c>
      <c r="AW58" s="62" t="str">
        <f t="shared" si="13"/>
        <v/>
      </c>
    </row>
    <row r="59" spans="1:49">
      <c r="A59" s="27">
        <v>1926</v>
      </c>
      <c r="B59" s="4">
        <v>4.2023869559999998</v>
      </c>
      <c r="C59" s="61">
        <v>63630</v>
      </c>
      <c r="D59" s="36">
        <v>67.502557780000004</v>
      </c>
      <c r="H59" s="39">
        <v>0.14314060000000001</v>
      </c>
      <c r="I59" s="41">
        <v>6.5613999999999999</v>
      </c>
      <c r="J59" s="61">
        <v>6.5613999999999999</v>
      </c>
      <c r="K59" s="61">
        <v>10.414999999999999</v>
      </c>
      <c r="L59" s="61">
        <v>9.984</v>
      </c>
      <c r="M59" s="61">
        <v>16.916254113140901</v>
      </c>
      <c r="N59" s="62">
        <f t="shared" si="22"/>
        <v>11.500508414714544</v>
      </c>
      <c r="O59" s="61">
        <v>21.814181896394679</v>
      </c>
      <c r="P59" s="42" t="s">
        <v>106</v>
      </c>
      <c r="Q59" s="43"/>
      <c r="R59" s="45"/>
      <c r="S59" s="47"/>
      <c r="T59" s="49"/>
      <c r="U59" s="53"/>
      <c r="V59" s="51"/>
      <c r="W59" s="51"/>
      <c r="X59" s="55"/>
      <c r="Y59" s="57"/>
      <c r="Z59" s="61">
        <v>6.03</v>
      </c>
      <c r="AA59" s="59"/>
      <c r="AB59" s="61"/>
      <c r="AC59" s="63" t="str">
        <f t="shared" si="5"/>
        <v/>
      </c>
      <c r="AD59" s="20" t="str">
        <f t="shared" si="27"/>
        <v/>
      </c>
      <c r="AE59" s="62" t="str">
        <f t="shared" si="6"/>
        <v/>
      </c>
      <c r="AF59" s="20">
        <f t="shared" si="26"/>
        <v>0.14314060000000001</v>
      </c>
      <c r="AG59" s="62">
        <f t="shared" si="23"/>
        <v>9.7202242637745559E-2</v>
      </c>
      <c r="AH59" s="62">
        <f t="shared" si="7"/>
        <v>9.7202242637745559E-2</v>
      </c>
      <c r="AI59" s="62">
        <f t="shared" si="24"/>
        <v>0.15429044976256895</v>
      </c>
      <c r="AJ59" s="62">
        <f t="shared" si="25"/>
        <v>0.14790550652227447</v>
      </c>
      <c r="AK59" s="62">
        <f t="shared" si="8"/>
        <v>6.3849432402944828E-3</v>
      </c>
      <c r="AL59" s="62" t="str">
        <f t="shared" si="14"/>
        <v/>
      </c>
      <c r="AM59" s="62" t="str">
        <f t="shared" si="15"/>
        <v/>
      </c>
      <c r="AN59" s="62" t="str">
        <f t="shared" si="16"/>
        <v/>
      </c>
      <c r="AO59" s="62" t="str">
        <f t="shared" si="17"/>
        <v/>
      </c>
      <c r="AP59" s="62" t="str">
        <f t="shared" si="18"/>
        <v/>
      </c>
      <c r="AR59" s="62" t="str">
        <f t="shared" si="9"/>
        <v/>
      </c>
      <c r="AS59" s="62" t="str">
        <f t="shared" si="10"/>
        <v/>
      </c>
      <c r="AT59" s="62" t="str">
        <f t="shared" si="11"/>
        <v/>
      </c>
      <c r="AU59" s="62">
        <f t="shared" si="19"/>
        <v>6.109004527157836E-2</v>
      </c>
      <c r="AV59" s="62" t="str">
        <f t="shared" si="12"/>
        <v/>
      </c>
      <c r="AW59" s="62" t="str">
        <f t="shared" si="13"/>
        <v/>
      </c>
    </row>
    <row r="60" spans="1:49">
      <c r="A60" s="27">
        <v>1927</v>
      </c>
      <c r="B60" s="4">
        <v>4.1841004179999999</v>
      </c>
      <c r="C60" s="61">
        <v>64023</v>
      </c>
      <c r="D60" s="36">
        <v>75.894668589999995</v>
      </c>
      <c r="H60" s="39">
        <v>0.1556767</v>
      </c>
      <c r="I60" s="41">
        <v>7.1539000000000001</v>
      </c>
      <c r="J60" s="61">
        <v>7.1539000000000001</v>
      </c>
      <c r="K60" s="61">
        <v>10.801</v>
      </c>
      <c r="L60" s="61">
        <v>14.114000000000001</v>
      </c>
      <c r="M60" s="61">
        <v>18.540230151855514</v>
      </c>
      <c r="N60" s="62">
        <f t="shared" si="22"/>
        <v>11.725275662158156</v>
      </c>
      <c r="O60" s="61">
        <v>22.89715545688216</v>
      </c>
      <c r="P60" s="42" t="s">
        <v>106</v>
      </c>
      <c r="Q60" s="43"/>
      <c r="R60" s="45"/>
      <c r="S60" s="47"/>
      <c r="T60" s="49"/>
      <c r="U60" s="53"/>
      <c r="V60" s="51"/>
      <c r="W60" s="51"/>
      <c r="X60" s="55"/>
      <c r="Y60" s="57"/>
      <c r="Z60" s="61">
        <v>7.26</v>
      </c>
      <c r="AA60" s="59"/>
      <c r="AB60" s="62">
        <v>0.18</v>
      </c>
      <c r="AC60" s="63" t="str">
        <f t="shared" si="5"/>
        <v/>
      </c>
      <c r="AD60" s="20" t="str">
        <f t="shared" si="27"/>
        <v/>
      </c>
      <c r="AE60" s="62" t="str">
        <f t="shared" si="6"/>
        <v/>
      </c>
      <c r="AF60" s="20">
        <f t="shared" si="26"/>
        <v>0.1556767</v>
      </c>
      <c r="AG60" s="62">
        <f t="shared" si="23"/>
        <v>9.4260903076696614E-2</v>
      </c>
      <c r="AH60" s="62">
        <f t="shared" si="7"/>
        <v>9.4260903076696614E-2</v>
      </c>
      <c r="AI60" s="62">
        <f t="shared" si="24"/>
        <v>0.14231566196499812</v>
      </c>
      <c r="AJ60" s="62">
        <f t="shared" si="25"/>
        <v>0.18596826710248898</v>
      </c>
      <c r="AK60" s="62">
        <f t="shared" si="8"/>
        <v>-4.3652605137490863E-2</v>
      </c>
      <c r="AL60" s="62" t="str">
        <f t="shared" si="14"/>
        <v/>
      </c>
      <c r="AM60" s="62" t="str">
        <f t="shared" si="15"/>
        <v/>
      </c>
      <c r="AN60" s="62" t="str">
        <f t="shared" si="16"/>
        <v/>
      </c>
      <c r="AO60" s="62" t="str">
        <f t="shared" si="17"/>
        <v/>
      </c>
      <c r="AP60" s="62" t="str">
        <f t="shared" si="18"/>
        <v/>
      </c>
      <c r="AR60" s="62" t="str">
        <f t="shared" si="9"/>
        <v/>
      </c>
      <c r="AS60" s="62" t="str">
        <f t="shared" si="10"/>
        <v/>
      </c>
      <c r="AT60" s="62" t="str">
        <f t="shared" si="11"/>
        <v/>
      </c>
      <c r="AU60" s="62">
        <f t="shared" si="19"/>
        <v>4.0944419679351807E-2</v>
      </c>
      <c r="AV60" s="62" t="str">
        <f t="shared" si="12"/>
        <v/>
      </c>
      <c r="AW60" s="62">
        <f t="shared" si="13"/>
        <v>0.18</v>
      </c>
    </row>
    <row r="61" spans="1:49">
      <c r="A61" s="27">
        <v>1928</v>
      </c>
      <c r="B61" s="4">
        <v>4.2016806720000002</v>
      </c>
      <c r="C61" s="61">
        <v>64393</v>
      </c>
      <c r="D61" s="36">
        <v>81.088301000000001</v>
      </c>
      <c r="H61" s="39">
        <v>0.15339230000000001</v>
      </c>
      <c r="I61" s="41">
        <v>8.3750999999999998</v>
      </c>
      <c r="J61" s="61">
        <v>8.3750999999999998</v>
      </c>
      <c r="K61" s="61">
        <v>12.055</v>
      </c>
      <c r="L61" s="61">
        <v>13.930999999999999</v>
      </c>
      <c r="M61" s="61">
        <v>19.033937804920601</v>
      </c>
      <c r="N61" s="62">
        <f t="shared" si="22"/>
        <v>12.132598634763747</v>
      </c>
      <c r="O61" s="61">
        <v>23.515997494325248</v>
      </c>
      <c r="P61" s="42" t="s">
        <v>106</v>
      </c>
      <c r="Q61" s="43"/>
      <c r="R61" s="45"/>
      <c r="S61" s="47"/>
      <c r="T61" s="49"/>
      <c r="U61" s="53"/>
      <c r="V61" s="51"/>
      <c r="W61" s="51"/>
      <c r="X61" s="55"/>
      <c r="Y61" s="57"/>
      <c r="Z61" s="61">
        <v>7.46</v>
      </c>
      <c r="AA61" s="59"/>
      <c r="AB61" s="62">
        <v>0.2</v>
      </c>
      <c r="AC61" s="63" t="str">
        <f t="shared" si="5"/>
        <v/>
      </c>
      <c r="AD61" s="20" t="str">
        <f t="shared" si="27"/>
        <v/>
      </c>
      <c r="AE61" s="62" t="str">
        <f t="shared" si="6"/>
        <v/>
      </c>
      <c r="AF61" s="20">
        <f t="shared" si="26"/>
        <v>0.15339230000000001</v>
      </c>
      <c r="AG61" s="62">
        <f t="shared" si="23"/>
        <v>0.10328370303380754</v>
      </c>
      <c r="AH61" s="62">
        <f t="shared" si="7"/>
        <v>0.10328370303380754</v>
      </c>
      <c r="AI61" s="62">
        <f t="shared" si="24"/>
        <v>0.14866509535080774</v>
      </c>
      <c r="AJ61" s="62">
        <f t="shared" si="25"/>
        <v>0.17180036858831213</v>
      </c>
      <c r="AK61" s="62">
        <f t="shared" si="8"/>
        <v>-2.3135273237504389E-2</v>
      </c>
      <c r="AL61" s="62" t="str">
        <f t="shared" si="14"/>
        <v/>
      </c>
      <c r="AM61" s="62" t="str">
        <f t="shared" si="15"/>
        <v/>
      </c>
      <c r="AN61" s="62" t="str">
        <f t="shared" si="16"/>
        <v/>
      </c>
      <c r="AO61" s="62" t="str">
        <f t="shared" si="17"/>
        <v/>
      </c>
      <c r="AP61" s="62" t="str">
        <f t="shared" si="18"/>
        <v/>
      </c>
      <c r="AR61" s="62" t="str">
        <f t="shared" si="9"/>
        <v/>
      </c>
      <c r="AS61" s="62" t="str">
        <f t="shared" si="10"/>
        <v/>
      </c>
      <c r="AT61" s="62" t="str">
        <f t="shared" si="11"/>
        <v/>
      </c>
      <c r="AU61" s="62">
        <f t="shared" si="19"/>
        <v>3.8450892626474956E-2</v>
      </c>
      <c r="AV61" s="62" t="str">
        <f t="shared" si="12"/>
        <v/>
      </c>
      <c r="AW61" s="62">
        <f t="shared" si="13"/>
        <v>0.2</v>
      </c>
    </row>
    <row r="62" spans="1:49">
      <c r="A62" s="27">
        <v>1929</v>
      </c>
      <c r="B62" s="4">
        <v>4.1841004179999999</v>
      </c>
      <c r="C62" s="61">
        <v>64739</v>
      </c>
      <c r="D62" s="36">
        <v>81.127709190000004</v>
      </c>
      <c r="G62" s="61"/>
      <c r="H62" s="39">
        <v>0.14292260000000001</v>
      </c>
      <c r="I62" s="41">
        <v>8.0419</v>
      </c>
      <c r="J62" s="61">
        <v>8.0419</v>
      </c>
      <c r="K62" s="61">
        <v>13.485999999999999</v>
      </c>
      <c r="L62" s="61">
        <v>13.359</v>
      </c>
      <c r="M62" s="61">
        <v>18.64068015589794</v>
      </c>
      <c r="N62" s="62">
        <f t="shared" si="22"/>
        <v>12.328334402192702</v>
      </c>
      <c r="O62" s="61">
        <v>23.825418524295419</v>
      </c>
      <c r="P62" s="42" t="s">
        <v>106</v>
      </c>
      <c r="Q62" s="43"/>
      <c r="R62" s="45"/>
      <c r="S62" s="47"/>
      <c r="T62" s="49"/>
      <c r="U62" s="53"/>
      <c r="V62" s="51"/>
      <c r="W62" s="51"/>
      <c r="X62" s="55"/>
      <c r="Y62" s="57"/>
      <c r="Z62" s="61">
        <v>8.27</v>
      </c>
      <c r="AA62" s="59"/>
      <c r="AB62" s="62">
        <v>0.24</v>
      </c>
      <c r="AC62" s="63" t="str">
        <f t="shared" si="5"/>
        <v/>
      </c>
      <c r="AD62" s="20" t="str">
        <f t="shared" si="27"/>
        <v/>
      </c>
      <c r="AE62" s="62" t="str">
        <f t="shared" si="6"/>
        <v/>
      </c>
      <c r="AF62" s="20">
        <f t="shared" si="26"/>
        <v>0.14292260000000001</v>
      </c>
      <c r="AG62" s="62">
        <f t="shared" si="23"/>
        <v>9.9126427706296733E-2</v>
      </c>
      <c r="AH62" s="62">
        <f t="shared" si="7"/>
        <v>9.9126427706296733E-2</v>
      </c>
      <c r="AI62" s="62">
        <f t="shared" si="24"/>
        <v>0.16623173678448097</v>
      </c>
      <c r="AJ62" s="62">
        <f t="shared" si="25"/>
        <v>0.16466630370042129</v>
      </c>
      <c r="AK62" s="62">
        <f t="shared" si="8"/>
        <v>1.5654330840596808E-3</v>
      </c>
      <c r="AL62" s="62" t="str">
        <f t="shared" si="14"/>
        <v/>
      </c>
      <c r="AM62" s="62" t="str">
        <f t="shared" si="15"/>
        <v/>
      </c>
      <c r="AN62" s="62" t="str">
        <f t="shared" si="16"/>
        <v/>
      </c>
      <c r="AO62" s="62" t="str">
        <f t="shared" si="17"/>
        <v/>
      </c>
      <c r="AP62" s="62" t="str">
        <f t="shared" si="18"/>
        <v/>
      </c>
      <c r="AR62" s="62" t="str">
        <f t="shared" si="9"/>
        <v/>
      </c>
      <c r="AS62" s="62" t="str">
        <f t="shared" si="10"/>
        <v/>
      </c>
      <c r="AT62" s="62" t="str">
        <f t="shared" si="11"/>
        <v/>
      </c>
      <c r="AU62" s="62">
        <f t="shared" si="19"/>
        <v>5.8595708990184035E-2</v>
      </c>
      <c r="AV62" s="62" t="str">
        <f t="shared" si="12"/>
        <v/>
      </c>
      <c r="AW62" s="62">
        <f t="shared" si="13"/>
        <v>0.24</v>
      </c>
    </row>
    <row r="63" spans="1:49">
      <c r="A63" s="27">
        <v>1930</v>
      </c>
      <c r="B63" s="4">
        <v>4.2016806720000002</v>
      </c>
      <c r="C63" s="61">
        <v>65084</v>
      </c>
      <c r="D63" s="36">
        <v>75.078094309999997</v>
      </c>
      <c r="G63" s="61"/>
      <c r="H63" s="39">
        <v>0.1243809</v>
      </c>
      <c r="I63" s="41">
        <v>8.6263000000000005</v>
      </c>
      <c r="J63" s="61">
        <v>8.6263000000000005</v>
      </c>
      <c r="K63" s="61">
        <v>12.036000000000001</v>
      </c>
      <c r="L63" s="61">
        <v>10.349</v>
      </c>
      <c r="M63" s="61">
        <v>17.297573032174906</v>
      </c>
      <c r="N63" s="62">
        <f t="shared" si="22"/>
        <v>12.229727087652096</v>
      </c>
      <c r="O63" s="61">
        <v>22.89715545688216</v>
      </c>
      <c r="P63" s="42" t="s">
        <v>106</v>
      </c>
      <c r="Q63" s="43"/>
      <c r="R63" s="45"/>
      <c r="S63" s="47"/>
      <c r="T63" s="49"/>
      <c r="U63" s="53"/>
      <c r="V63" s="51"/>
      <c r="W63" s="51"/>
      <c r="X63" s="55"/>
      <c r="Y63" s="57"/>
      <c r="Z63" s="61">
        <v>5.66</v>
      </c>
      <c r="AA63" s="59"/>
      <c r="AB63" s="62">
        <v>0.28999999999999998</v>
      </c>
      <c r="AC63" s="63" t="str">
        <f t="shared" si="5"/>
        <v/>
      </c>
      <c r="AD63" s="20" t="str">
        <f t="shared" si="27"/>
        <v/>
      </c>
      <c r="AE63" s="62" t="str">
        <f t="shared" si="6"/>
        <v/>
      </c>
      <c r="AF63" s="20">
        <f t="shared" si="26"/>
        <v>0.1243809</v>
      </c>
      <c r="AG63" s="62">
        <f t="shared" si="23"/>
        <v>0.11489769525025123</v>
      </c>
      <c r="AH63" s="62">
        <f t="shared" si="7"/>
        <v>0.11489769525025123</v>
      </c>
      <c r="AI63" s="62">
        <f t="shared" si="24"/>
        <v>0.16031307281592616</v>
      </c>
      <c r="AJ63" s="62">
        <f t="shared" si="25"/>
        <v>0.13784313647158689</v>
      </c>
      <c r="AK63" s="62">
        <f t="shared" si="8"/>
        <v>2.2469936344339275E-2</v>
      </c>
      <c r="AL63" s="62" t="str">
        <f t="shared" si="14"/>
        <v/>
      </c>
      <c r="AM63" s="62" t="str">
        <f t="shared" si="15"/>
        <v/>
      </c>
      <c r="AN63" s="62" t="str">
        <f t="shared" si="16"/>
        <v/>
      </c>
      <c r="AO63" s="62" t="str">
        <f t="shared" si="17"/>
        <v/>
      </c>
      <c r="AP63" s="62" t="str">
        <f t="shared" si="18"/>
        <v/>
      </c>
      <c r="AR63" s="62" t="str">
        <f t="shared" si="9"/>
        <v/>
      </c>
      <c r="AS63" s="62" t="str">
        <f t="shared" si="10"/>
        <v/>
      </c>
      <c r="AT63" s="62" t="str">
        <f t="shared" si="11"/>
        <v/>
      </c>
      <c r="AU63" s="62">
        <f t="shared" si="19"/>
        <v>9.0730588612693286E-2</v>
      </c>
      <c r="AV63" s="62" t="str">
        <f t="shared" si="12"/>
        <v/>
      </c>
      <c r="AW63" s="62">
        <f t="shared" si="13"/>
        <v>0.28999999999999998</v>
      </c>
    </row>
    <row r="64" spans="1:49">
      <c r="A64" s="27">
        <v>1931</v>
      </c>
      <c r="B64" s="4">
        <v>4.2372881360000001</v>
      </c>
      <c r="C64" s="61">
        <v>65423</v>
      </c>
      <c r="D64" s="36">
        <v>61.451109969999997</v>
      </c>
      <c r="G64" s="61"/>
      <c r="H64" s="39">
        <v>9.2212299999999997E-2</v>
      </c>
      <c r="I64" s="41">
        <v>7.0429000000000004</v>
      </c>
      <c r="J64" s="61">
        <v>7.0429000000000004</v>
      </c>
      <c r="K64" s="61">
        <v>9.5920000000000005</v>
      </c>
      <c r="L64" s="61">
        <v>6.7130000000000001</v>
      </c>
      <c r="M64" s="61">
        <v>15.001425911082121</v>
      </c>
      <c r="N64" s="62">
        <f t="shared" si="22"/>
        <v>11.482320629381524</v>
      </c>
      <c r="O64" s="61">
        <v>21.040629339347035</v>
      </c>
      <c r="P64" s="42" t="s">
        <v>106</v>
      </c>
      <c r="Q64" s="43"/>
      <c r="R64" s="45"/>
      <c r="S64" s="47"/>
      <c r="T64" s="49"/>
      <c r="U64" s="53"/>
      <c r="V64" s="51"/>
      <c r="W64" s="51"/>
      <c r="X64" s="55"/>
      <c r="Y64" s="57"/>
      <c r="Z64" s="61">
        <v>8.4499999999999993</v>
      </c>
      <c r="AA64" s="59"/>
      <c r="AB64" s="62">
        <v>0.35</v>
      </c>
      <c r="AC64" s="63" t="str">
        <f t="shared" si="5"/>
        <v/>
      </c>
      <c r="AD64" s="20" t="str">
        <f t="shared" si="27"/>
        <v/>
      </c>
      <c r="AE64" s="62" t="str">
        <f t="shared" si="6"/>
        <v/>
      </c>
      <c r="AF64" s="20">
        <f t="shared" si="26"/>
        <v>9.2212299999999997E-2</v>
      </c>
      <c r="AG64" s="62">
        <f t="shared" si="23"/>
        <v>0.11460980938242279</v>
      </c>
      <c r="AH64" s="62">
        <f t="shared" si="7"/>
        <v>0.11460980938242279</v>
      </c>
      <c r="AI64" s="62">
        <f t="shared" si="24"/>
        <v>0.15609156620088308</v>
      </c>
      <c r="AJ64" s="62">
        <f t="shared" si="25"/>
        <v>0.10924131400193161</v>
      </c>
      <c r="AK64" s="62">
        <f t="shared" si="8"/>
        <v>4.6850252198951461E-2</v>
      </c>
      <c r="AL64" s="62" t="str">
        <f t="shared" si="14"/>
        <v/>
      </c>
      <c r="AM64" s="62" t="str">
        <f t="shared" si="15"/>
        <v/>
      </c>
      <c r="AN64" s="62" t="str">
        <f t="shared" si="16"/>
        <v/>
      </c>
      <c r="AO64" s="62" t="str">
        <f t="shared" si="17"/>
        <v/>
      </c>
      <c r="AP64" s="62" t="str">
        <f t="shared" si="18"/>
        <v/>
      </c>
      <c r="AR64" s="62" t="str">
        <f t="shared" si="9"/>
        <v/>
      </c>
      <c r="AS64" s="62" t="str">
        <f t="shared" si="10"/>
        <v/>
      </c>
      <c r="AT64" s="62" t="str">
        <f t="shared" si="11"/>
        <v/>
      </c>
      <c r="AU64" s="62">
        <f t="shared" si="19"/>
        <v>0.11966111857914807</v>
      </c>
      <c r="AV64" s="62" t="str">
        <f t="shared" si="12"/>
        <v/>
      </c>
      <c r="AW64" s="62">
        <f t="shared" si="13"/>
        <v>0.35</v>
      </c>
    </row>
    <row r="65" spans="1:49">
      <c r="A65" s="27">
        <v>1932</v>
      </c>
      <c r="B65" s="4">
        <v>4.2016806720000002</v>
      </c>
      <c r="C65" s="61">
        <v>65716</v>
      </c>
      <c r="D65" s="36">
        <v>50.906212400000001</v>
      </c>
      <c r="G65" s="61"/>
      <c r="H65" s="39">
        <v>7.3614499999999999E-2</v>
      </c>
      <c r="I65" s="41">
        <v>6.1551</v>
      </c>
      <c r="J65" s="61">
        <v>6.1551</v>
      </c>
      <c r="K65" s="61">
        <v>5.7409999999999988</v>
      </c>
      <c r="L65" s="61">
        <v>4.6529999999999996</v>
      </c>
      <c r="M65" s="61">
        <v>13.705970787227578</v>
      </c>
      <c r="N65" s="62">
        <f t="shared" si="22"/>
        <v>10.364605986699473</v>
      </c>
      <c r="O65" s="61">
        <v>18.719971694232836</v>
      </c>
      <c r="P65" s="42" t="s">
        <v>106</v>
      </c>
      <c r="Q65" s="43"/>
      <c r="R65" s="45"/>
      <c r="S65" s="47"/>
      <c r="T65" s="49"/>
      <c r="U65" s="53"/>
      <c r="V65" s="51"/>
      <c r="W65" s="51"/>
      <c r="X65" s="55"/>
      <c r="Y65" s="57"/>
      <c r="Z65" s="61">
        <v>5.04</v>
      </c>
      <c r="AA65" s="59"/>
      <c r="AB65" s="62">
        <v>0.43</v>
      </c>
      <c r="AC65" s="63" t="str">
        <f t="shared" si="5"/>
        <v/>
      </c>
      <c r="AD65" s="20" t="str">
        <f t="shared" si="27"/>
        <v/>
      </c>
      <c r="AE65" s="62" t="str">
        <f t="shared" si="6"/>
        <v/>
      </c>
      <c r="AF65" s="20">
        <f t="shared" si="26"/>
        <v>7.3614499999999999E-2</v>
      </c>
      <c r="AG65" s="62">
        <f t="shared" si="23"/>
        <v>0.12091058654365729</v>
      </c>
      <c r="AH65" s="62">
        <f t="shared" si="7"/>
        <v>0.12091058654365729</v>
      </c>
      <c r="AI65" s="62">
        <f t="shared" si="24"/>
        <v>0.11277601945494571</v>
      </c>
      <c r="AJ65" s="62">
        <f t="shared" si="25"/>
        <v>9.1403382428821192E-2</v>
      </c>
      <c r="AK65" s="62">
        <f t="shared" si="8"/>
        <v>2.1372637026124519E-2</v>
      </c>
      <c r="AL65" s="62" t="str">
        <f t="shared" si="14"/>
        <v/>
      </c>
      <c r="AM65" s="62" t="str">
        <f t="shared" si="15"/>
        <v/>
      </c>
      <c r="AN65" s="62" t="str">
        <f t="shared" si="16"/>
        <v/>
      </c>
      <c r="AO65" s="62" t="str">
        <f t="shared" si="17"/>
        <v/>
      </c>
      <c r="AP65" s="62" t="str">
        <f t="shared" si="18"/>
        <v/>
      </c>
      <c r="AR65" s="62" t="str">
        <f t="shared" si="9"/>
        <v/>
      </c>
      <c r="AS65" s="62" t="str">
        <f t="shared" si="10"/>
        <v/>
      </c>
      <c r="AT65" s="62" t="str">
        <f t="shared" si="11"/>
        <v/>
      </c>
      <c r="AU65" s="62">
        <f t="shared" si="19"/>
        <v>0.18691178453952326</v>
      </c>
      <c r="AV65" s="62" t="str">
        <f t="shared" si="12"/>
        <v/>
      </c>
      <c r="AW65" s="62">
        <f t="shared" si="13"/>
        <v>0.43</v>
      </c>
    </row>
    <row r="66" spans="1:49">
      <c r="A66" s="27">
        <v>1933</v>
      </c>
      <c r="B66" s="4">
        <v>2.6795284029999999</v>
      </c>
      <c r="C66" s="61">
        <v>66027</v>
      </c>
      <c r="D66" s="36">
        <v>52.288248340000003</v>
      </c>
      <c r="G66" s="61"/>
      <c r="H66" s="39">
        <v>8.5179400000000002E-2</v>
      </c>
      <c r="I66" s="41">
        <v>6.0891999999999999</v>
      </c>
      <c r="J66" s="61">
        <v>6.0891999999999999</v>
      </c>
      <c r="K66" s="61">
        <v>4.8719999999999999</v>
      </c>
      <c r="L66" s="61">
        <v>4.1989999999999998</v>
      </c>
      <c r="M66" s="61">
        <v>14.699458378438186</v>
      </c>
      <c r="N66" s="62">
        <f t="shared" si="22"/>
        <v>9.8797084703866673</v>
      </c>
      <c r="O66" s="61">
        <v>18.255840167016665</v>
      </c>
      <c r="P66" s="42" t="s">
        <v>106</v>
      </c>
      <c r="Q66" s="43"/>
      <c r="R66" s="45"/>
      <c r="S66" s="47"/>
      <c r="T66" s="49"/>
      <c r="U66" s="53"/>
      <c r="V66" s="51"/>
      <c r="W66" s="51"/>
      <c r="X66" s="55"/>
      <c r="Y66" s="57"/>
      <c r="Z66" s="61">
        <v>5.05</v>
      </c>
      <c r="AA66" s="59"/>
      <c r="AB66" s="62">
        <v>0.42</v>
      </c>
      <c r="AC66" s="63" t="str">
        <f t="shared" si="5"/>
        <v/>
      </c>
      <c r="AD66" s="20" t="str">
        <f t="shared" si="27"/>
        <v/>
      </c>
      <c r="AE66" s="62" t="str">
        <f t="shared" si="6"/>
        <v/>
      </c>
      <c r="AF66" s="20">
        <f t="shared" si="26"/>
        <v>8.5179400000000002E-2</v>
      </c>
      <c r="AG66" s="62">
        <f t="shared" si="23"/>
        <v>0.11645446526350398</v>
      </c>
      <c r="AH66" s="62">
        <f t="shared" si="7"/>
        <v>0.11645446526350398</v>
      </c>
      <c r="AI66" s="62">
        <f t="shared" si="24"/>
        <v>9.3175812054751256E-2</v>
      </c>
      <c r="AJ66" s="62">
        <f t="shared" si="25"/>
        <v>8.030485115309946E-2</v>
      </c>
      <c r="AK66" s="62">
        <f t="shared" si="8"/>
        <v>1.2870960901651796E-2</v>
      </c>
      <c r="AL66" s="62" t="str">
        <f t="shared" si="14"/>
        <v/>
      </c>
      <c r="AM66" s="62" t="str">
        <f t="shared" si="15"/>
        <v/>
      </c>
      <c r="AN66" s="62" t="str">
        <f t="shared" si="16"/>
        <v/>
      </c>
      <c r="AO66" s="62" t="str">
        <f t="shared" si="17"/>
        <v/>
      </c>
      <c r="AP66" s="62" t="str">
        <f t="shared" si="18"/>
        <v/>
      </c>
      <c r="AR66" s="62" t="str">
        <f t="shared" si="9"/>
        <v/>
      </c>
      <c r="AS66" s="62" t="str">
        <f t="shared" si="10"/>
        <v/>
      </c>
      <c r="AT66" s="62" t="str">
        <f t="shared" si="11"/>
        <v/>
      </c>
      <c r="AU66" s="62">
        <f t="shared" si="19"/>
        <v>9.8313727061223363E-2</v>
      </c>
      <c r="AV66" s="62" t="str">
        <f t="shared" si="12"/>
        <v/>
      </c>
      <c r="AW66" s="62">
        <f t="shared" si="13"/>
        <v>0.42</v>
      </c>
    </row>
    <row r="67" spans="1:49">
      <c r="A67" s="27">
        <v>1934</v>
      </c>
      <c r="B67" s="4">
        <v>2.48818114</v>
      </c>
      <c r="C67" s="61">
        <v>66409</v>
      </c>
      <c r="D67" s="36">
        <v>58.416679600000002</v>
      </c>
      <c r="G67" s="61"/>
      <c r="H67" s="39">
        <v>0.12497709999999999</v>
      </c>
      <c r="I67" s="41">
        <v>7.9920999999999998</v>
      </c>
      <c r="J67" s="61">
        <v>7.9920999999999998</v>
      </c>
      <c r="K67" s="61">
        <v>4.1779999999999999</v>
      </c>
      <c r="L67" s="61">
        <v>4.4480000000000004</v>
      </c>
      <c r="M67" s="61">
        <v>16.11440372226533</v>
      </c>
      <c r="N67" s="62">
        <f t="shared" ref="N67:N98" si="28">IF(OR(D67="",C67="",M67=""),"",D67*1000000000/C67/1000/(M67/100*$D$138*1000000000/$C$138/1000)*100)</f>
        <v>10.010565737637409</v>
      </c>
      <c r="O67" s="61">
        <v>18.719971694232839</v>
      </c>
      <c r="P67" s="42" t="s">
        <v>106</v>
      </c>
      <c r="Q67" s="43"/>
      <c r="R67" s="45"/>
      <c r="S67" s="47"/>
      <c r="T67" s="49"/>
      <c r="U67" s="53"/>
      <c r="V67" s="51"/>
      <c r="W67" s="51"/>
      <c r="X67" s="55"/>
      <c r="Y67" s="57"/>
      <c r="Z67" s="61">
        <v>4.55</v>
      </c>
      <c r="AA67" s="59"/>
      <c r="AB67" s="62">
        <v>0.39</v>
      </c>
      <c r="AC67" s="63" t="str">
        <f t="shared" si="5"/>
        <v/>
      </c>
      <c r="AD67" s="20" t="str">
        <f t="shared" si="27"/>
        <v/>
      </c>
      <c r="AE67" s="62" t="str">
        <f t="shared" si="6"/>
        <v/>
      </c>
      <c r="AF67" s="20">
        <f t="shared" si="26"/>
        <v>0.12497709999999999</v>
      </c>
      <c r="AG67" s="62">
        <f t="shared" ref="AG67:AG98" si="29">IF(OR(I67="",D67=""),"",I67/D67)</f>
        <v>0.13681195259170464</v>
      </c>
      <c r="AH67" s="62">
        <f t="shared" si="7"/>
        <v>0.13681195259170464</v>
      </c>
      <c r="AI67" s="62">
        <f t="shared" ref="AI67:AI98" si="30">IF(OR(K67="",D67=""),"",K67/D67)</f>
        <v>7.1520668901558032E-2</v>
      </c>
      <c r="AJ67" s="62">
        <f t="shared" ref="AJ67:AJ98" si="31">IF(OR(L67="",D67=""),"",L67/D67)</f>
        <v>7.6142636494526128E-2</v>
      </c>
      <c r="AK67" s="62">
        <f t="shared" si="8"/>
        <v>-4.6219675929680959E-3</v>
      </c>
      <c r="AL67" s="62" t="str">
        <f t="shared" si="14"/>
        <v/>
      </c>
      <c r="AM67" s="62" t="str">
        <f t="shared" si="15"/>
        <v/>
      </c>
      <c r="AN67" s="62" t="str">
        <f t="shared" si="16"/>
        <v/>
      </c>
      <c r="AO67" s="62" t="str">
        <f t="shared" si="17"/>
        <v/>
      </c>
      <c r="AP67" s="62" t="str">
        <f t="shared" si="18"/>
        <v/>
      </c>
      <c r="AR67" s="62" t="str">
        <f t="shared" si="9"/>
        <v/>
      </c>
      <c r="AS67" s="62" t="str">
        <f t="shared" si="10"/>
        <v/>
      </c>
      <c r="AT67" s="62" t="str">
        <f t="shared" si="11"/>
        <v/>
      </c>
      <c r="AU67" s="62">
        <f t="shared" si="19"/>
        <v>3.7341895301967014E-2</v>
      </c>
      <c r="AV67" s="62" t="str">
        <f t="shared" si="12"/>
        <v/>
      </c>
      <c r="AW67" s="62">
        <f t="shared" si="13"/>
        <v>0.39</v>
      </c>
    </row>
    <row r="68" spans="1:49">
      <c r="A68" s="27">
        <v>1935</v>
      </c>
      <c r="B68" s="4">
        <v>2.486325211</v>
      </c>
      <c r="C68" s="61">
        <v>66871</v>
      </c>
      <c r="D68" s="36">
        <v>65.257207620000003</v>
      </c>
      <c r="G68" s="61"/>
      <c r="H68" s="39">
        <v>0.1326949</v>
      </c>
      <c r="I68" s="41">
        <v>10.004899999999999</v>
      </c>
      <c r="J68" s="61">
        <v>10.004899999999999</v>
      </c>
      <c r="K68" s="61">
        <v>4.2699999999999996</v>
      </c>
      <c r="L68" s="61">
        <v>4.1559999999999997</v>
      </c>
      <c r="M68" s="61">
        <v>17.972111276533582</v>
      </c>
      <c r="N68" s="62">
        <f t="shared" si="28"/>
        <v>9.9575960446828553</v>
      </c>
      <c r="O68" s="61">
        <v>19.02939269921157</v>
      </c>
      <c r="P68" s="42" t="s">
        <v>106</v>
      </c>
      <c r="Q68" s="43"/>
      <c r="R68" s="45"/>
      <c r="S68" s="47"/>
      <c r="T68" s="49"/>
      <c r="U68" s="53"/>
      <c r="V68" s="51"/>
      <c r="W68" s="51"/>
      <c r="X68" s="55"/>
      <c r="Y68" s="57"/>
      <c r="Z68" s="61">
        <v>3.47</v>
      </c>
      <c r="AA68" s="59"/>
      <c r="AB68" s="62">
        <v>0.37</v>
      </c>
      <c r="AC68" s="63" t="str">
        <f t="shared" ref="AC68:AC131" si="32">IF(E68="","",E68/100)</f>
        <v/>
      </c>
      <c r="AD68" s="20" t="str">
        <f t="shared" si="27"/>
        <v/>
      </c>
      <c r="AE68" s="62" t="str">
        <f t="shared" ref="AE68:AE131" si="33">IF(G68="","",G68/100)</f>
        <v/>
      </c>
      <c r="AF68" s="20">
        <f t="shared" si="26"/>
        <v>0.1326949</v>
      </c>
      <c r="AG68" s="62">
        <f t="shared" si="29"/>
        <v>0.15331486535954231</v>
      </c>
      <c r="AH68" s="62">
        <f t="shared" ref="AH68:AH131" si="34">IF(OR(J68="",D68=""),"",J68/D68)</f>
        <v>0.15331486535954231</v>
      </c>
      <c r="AI68" s="62">
        <f t="shared" si="30"/>
        <v>6.5433385149801168E-2</v>
      </c>
      <c r="AJ68" s="62">
        <f t="shared" si="31"/>
        <v>6.3686451682101561E-2</v>
      </c>
      <c r="AK68" s="62">
        <f t="shared" ref="AK68:AK131" si="35">IF(OR(AI68="",AJ68=""),"",AI68-AJ68)</f>
        <v>1.7469334676996073E-3</v>
      </c>
      <c r="AL68" s="62" t="str">
        <f t="shared" si="14"/>
        <v/>
      </c>
      <c r="AM68" s="62" t="str">
        <f t="shared" si="15"/>
        <v/>
      </c>
      <c r="AN68" s="62" t="str">
        <f t="shared" si="16"/>
        <v/>
      </c>
      <c r="AO68" s="62" t="str">
        <f t="shared" si="17"/>
        <v/>
      </c>
      <c r="AP68" s="62" t="str">
        <f t="shared" si="18"/>
        <v/>
      </c>
      <c r="AR68" s="62" t="str">
        <f t="shared" ref="AR68:AR131" si="36">IF(OR(V68="",W68="",U68=""),"",LN(V68*W68/U68))</f>
        <v/>
      </c>
      <c r="AS68" s="62" t="str">
        <f t="shared" ref="AS68:AS131" si="37">IF(X68="","",X68)</f>
        <v/>
      </c>
      <c r="AT68" s="62" t="str">
        <f t="shared" ref="AT68:AT131" si="38">IF(Y68="","",Y68)</f>
        <v/>
      </c>
      <c r="AU68" s="62">
        <f t="shared" si="19"/>
        <v>5.0805427487942187E-2</v>
      </c>
      <c r="AV68" s="62" t="str">
        <f t="shared" ref="AV68:AV131" si="39">IF(OR(AA68="",Z68=""),"",(AA68-Z68)/100)</f>
        <v/>
      </c>
      <c r="AW68" s="62">
        <f t="shared" ref="AW68:AW131" si="40">IF(AB68="","",AB68)</f>
        <v>0.37</v>
      </c>
    </row>
    <row r="69" spans="1:49">
      <c r="A69" s="27">
        <v>1936</v>
      </c>
      <c r="B69" s="4">
        <v>2.4857071839999998</v>
      </c>
      <c r="C69" s="61">
        <v>67349</v>
      </c>
      <c r="D69" s="36">
        <v>72.557803300000003</v>
      </c>
      <c r="G69" s="61"/>
      <c r="H69" s="39">
        <v>0.14285709999999999</v>
      </c>
      <c r="I69" s="41">
        <v>13.096299999999999</v>
      </c>
      <c r="J69" s="61">
        <v>13.096299999999999</v>
      </c>
      <c r="K69" s="61">
        <v>4.7779999999999996</v>
      </c>
      <c r="L69" s="61">
        <v>4.2279999999999998</v>
      </c>
      <c r="M69" s="61">
        <v>19.898981128667113</v>
      </c>
      <c r="N69" s="62">
        <f t="shared" si="28"/>
        <v>9.9285326551538997</v>
      </c>
      <c r="O69" s="61">
        <v>19.184103223682772</v>
      </c>
      <c r="P69" s="42" t="s">
        <v>106</v>
      </c>
      <c r="Q69" s="43"/>
      <c r="R69" s="45"/>
      <c r="S69" s="47"/>
      <c r="T69" s="49"/>
      <c r="U69" s="53"/>
      <c r="V69" s="51"/>
      <c r="W69" s="51"/>
      <c r="X69" s="55"/>
      <c r="Y69" s="57"/>
      <c r="Z69" s="61">
        <v>3.31</v>
      </c>
      <c r="AA69" s="59"/>
      <c r="AB69" s="62">
        <v>0.35</v>
      </c>
      <c r="AC69" s="63" t="str">
        <f t="shared" si="32"/>
        <v/>
      </c>
      <c r="AD69" s="20" t="str">
        <f t="shared" si="27"/>
        <v/>
      </c>
      <c r="AE69" s="62" t="str">
        <f t="shared" si="33"/>
        <v/>
      </c>
      <c r="AF69" s="20">
        <f t="shared" si="26"/>
        <v>0.14285709999999999</v>
      </c>
      <c r="AG69" s="62">
        <f t="shared" si="29"/>
        <v>0.18049471461879274</v>
      </c>
      <c r="AH69" s="62">
        <f t="shared" si="34"/>
        <v>0.18049471461879274</v>
      </c>
      <c r="AI69" s="62">
        <f t="shared" si="30"/>
        <v>6.5850946179347739E-2</v>
      </c>
      <c r="AJ69" s="62">
        <f t="shared" si="31"/>
        <v>5.8270782847694061E-2</v>
      </c>
      <c r="AK69" s="62">
        <f t="shared" si="35"/>
        <v>7.5801633316536776E-3</v>
      </c>
      <c r="AL69" s="62" t="str">
        <f t="shared" ref="AL69:AL132" si="41">IF(OR(P69="",P68="",N69="",N68=""),"",LN((P69/P68)/(N69/N68)))</f>
        <v/>
      </c>
      <c r="AM69" s="62" t="str">
        <f t="shared" ref="AM69:AM132" si="42">IF(OR(Q69="",Q68="",$N69="",$N68=""),"",LN((Q69/Q68)/($N69/$N68)))</f>
        <v/>
      </c>
      <c r="AN69" s="62" t="str">
        <f t="shared" ref="AN69:AN132" si="43">IF(OR(R69="",R68="",$N69="",$N68=""),"",LN((R69/R68)/($N69/$N68)))</f>
        <v/>
      </c>
      <c r="AO69" s="62" t="str">
        <f t="shared" ref="AO69:AO132" si="44">IF(OR(S69="",S68="",$N69="",$N68=""),"",LN((S69/S68)/($N69/$N68)))</f>
        <v/>
      </c>
      <c r="AP69" s="62" t="str">
        <f t="shared" ref="AP69:AP132" si="45">IF(OR(T69="",T68="",$N69="",$N68=""),"",LN((T69/T68)/($N69/$N68)))</f>
        <v/>
      </c>
      <c r="AR69" s="62" t="str">
        <f t="shared" si="36"/>
        <v/>
      </c>
      <c r="AS69" s="62" t="str">
        <f t="shared" si="37"/>
        <v/>
      </c>
      <c r="AT69" s="62" t="str">
        <f t="shared" si="38"/>
        <v/>
      </c>
      <c r="AU69" s="62">
        <f t="shared" ref="AU69:AU95" si="46">IF(OR(Z68="",N69="",N68=""),"",Z68/100-LN(N69/N68))</f>
        <v>3.7622983217132151E-2</v>
      </c>
      <c r="AV69" s="62" t="str">
        <f t="shared" si="39"/>
        <v/>
      </c>
      <c r="AW69" s="62">
        <f t="shared" si="40"/>
        <v>0.35</v>
      </c>
    </row>
    <row r="70" spans="1:49">
      <c r="A70" s="27">
        <v>1937</v>
      </c>
      <c r="B70" s="4">
        <v>2.4813895779999999</v>
      </c>
      <c r="C70" s="61">
        <v>67831</v>
      </c>
      <c r="D70" s="36">
        <v>81.217523189999994</v>
      </c>
      <c r="G70" s="61"/>
      <c r="H70" s="39">
        <v>0.14301430000000001</v>
      </c>
      <c r="I70" s="41">
        <v>17.1463</v>
      </c>
      <c r="J70" s="61">
        <v>17.1463</v>
      </c>
      <c r="K70" s="61">
        <v>5.9189999999999996</v>
      </c>
      <c r="L70" s="61">
        <v>5.4950000000000001</v>
      </c>
      <c r="M70" s="61">
        <v>21.967160259028368</v>
      </c>
      <c r="N70" s="62">
        <f t="shared" si="28"/>
        <v>9.9956384160047307</v>
      </c>
      <c r="O70" s="61">
        <v>19.338813739405722</v>
      </c>
      <c r="P70" s="42" t="s">
        <v>106</v>
      </c>
      <c r="Q70" s="43"/>
      <c r="R70" s="45"/>
      <c r="S70" s="47"/>
      <c r="T70" s="49"/>
      <c r="U70" s="53"/>
      <c r="V70" s="51"/>
      <c r="W70" s="51"/>
      <c r="X70" s="55"/>
      <c r="Y70" s="57"/>
      <c r="Z70" s="61">
        <v>3.17</v>
      </c>
      <c r="AA70" s="59"/>
      <c r="AB70" s="62">
        <v>0.34</v>
      </c>
      <c r="AC70" s="63" t="str">
        <f t="shared" si="32"/>
        <v/>
      </c>
      <c r="AD70" s="20" t="str">
        <f t="shared" si="27"/>
        <v/>
      </c>
      <c r="AE70" s="62" t="str">
        <f t="shared" si="33"/>
        <v/>
      </c>
      <c r="AF70" s="20">
        <f t="shared" ref="AF70:AF101" si="47">IF(H70="","",H70)</f>
        <v>0.14301430000000001</v>
      </c>
      <c r="AG70" s="62">
        <f t="shared" si="29"/>
        <v>0.21111577066796294</v>
      </c>
      <c r="AH70" s="62">
        <f t="shared" si="34"/>
        <v>0.21111577066796294</v>
      </c>
      <c r="AI70" s="62">
        <f t="shared" si="30"/>
        <v>7.2878361313150508E-2</v>
      </c>
      <c r="AJ70" s="62">
        <f t="shared" si="31"/>
        <v>6.7657813045406662E-2</v>
      </c>
      <c r="AK70" s="62">
        <f t="shared" si="35"/>
        <v>5.2205482677438464E-3</v>
      </c>
      <c r="AL70" s="62" t="str">
        <f t="shared" si="41"/>
        <v/>
      </c>
      <c r="AM70" s="62" t="str">
        <f t="shared" si="42"/>
        <v/>
      </c>
      <c r="AN70" s="62" t="str">
        <f t="shared" si="43"/>
        <v/>
      </c>
      <c r="AO70" s="62" t="str">
        <f t="shared" si="44"/>
        <v/>
      </c>
      <c r="AP70" s="62" t="str">
        <f t="shared" si="45"/>
        <v/>
      </c>
      <c r="AR70" s="62" t="str">
        <f t="shared" si="36"/>
        <v/>
      </c>
      <c r="AS70" s="62" t="str">
        <f t="shared" si="37"/>
        <v/>
      </c>
      <c r="AT70" s="62" t="str">
        <f t="shared" si="38"/>
        <v/>
      </c>
      <c r="AU70" s="62">
        <f t="shared" si="46"/>
        <v>2.6363858821732214E-2</v>
      </c>
      <c r="AV70" s="62" t="str">
        <f t="shared" si="39"/>
        <v/>
      </c>
      <c r="AW70" s="62">
        <f t="shared" si="40"/>
        <v>0.34</v>
      </c>
    </row>
    <row r="71" spans="1:49">
      <c r="A71" s="27">
        <v>1938</v>
      </c>
      <c r="B71" s="4">
        <v>2.450980392</v>
      </c>
      <c r="C71" s="61">
        <v>68558</v>
      </c>
      <c r="D71" s="36">
        <v>90.479363520000007</v>
      </c>
      <c r="G71" s="61"/>
      <c r="H71" s="39">
        <v>0.15069859999999999</v>
      </c>
      <c r="I71" s="41">
        <v>28.593699999999998</v>
      </c>
      <c r="J71" s="61">
        <v>28.593699999999998</v>
      </c>
      <c r="K71" s="61">
        <v>5.2640000000000002</v>
      </c>
      <c r="L71" s="61">
        <v>5.4489999999999998</v>
      </c>
      <c r="M71" s="61">
        <v>23.809532720466375</v>
      </c>
      <c r="N71" s="62">
        <f t="shared" si="28"/>
        <v>10.164908168752254</v>
      </c>
      <c r="O71" s="61">
        <v>19.493524236666229</v>
      </c>
      <c r="P71" s="42" t="s">
        <v>106</v>
      </c>
      <c r="Q71" s="43"/>
      <c r="R71" s="45"/>
      <c r="S71" s="47"/>
      <c r="T71" s="49"/>
      <c r="U71" s="53"/>
      <c r="V71" s="51"/>
      <c r="W71" s="51"/>
      <c r="X71" s="55"/>
      <c r="Y71" s="57"/>
      <c r="Z71" s="61">
        <v>3.01</v>
      </c>
      <c r="AA71" s="59"/>
      <c r="AB71" s="62">
        <v>0.42</v>
      </c>
      <c r="AC71" s="63" t="str">
        <f t="shared" si="32"/>
        <v/>
      </c>
      <c r="AD71" s="20" t="str">
        <f t="shared" ref="AD71:AD102" si="48">IF(F71="","",F71)</f>
        <v/>
      </c>
      <c r="AE71" s="62" t="str">
        <f t="shared" si="33"/>
        <v/>
      </c>
      <c r="AF71" s="20">
        <f t="shared" si="47"/>
        <v>0.15069859999999999</v>
      </c>
      <c r="AG71" s="62">
        <f t="shared" si="29"/>
        <v>0.31602454844501093</v>
      </c>
      <c r="AH71" s="62">
        <f t="shared" si="34"/>
        <v>0.31602454844501093</v>
      </c>
      <c r="AI71" s="62">
        <f t="shared" si="30"/>
        <v>5.8179012265447909E-2</v>
      </c>
      <c r="AJ71" s="62">
        <f t="shared" si="31"/>
        <v>6.0223677400156841E-2</v>
      </c>
      <c r="AK71" s="62">
        <f t="shared" si="35"/>
        <v>-2.0446651347089326E-3</v>
      </c>
      <c r="AL71" s="62" t="str">
        <f t="shared" si="41"/>
        <v/>
      </c>
      <c r="AM71" s="62" t="str">
        <f t="shared" si="42"/>
        <v/>
      </c>
      <c r="AN71" s="62" t="str">
        <f t="shared" si="43"/>
        <v/>
      </c>
      <c r="AO71" s="62" t="str">
        <f t="shared" si="44"/>
        <v/>
      </c>
      <c r="AP71" s="62" t="str">
        <f t="shared" si="45"/>
        <v/>
      </c>
      <c r="AR71" s="62" t="str">
        <f t="shared" si="36"/>
        <v/>
      </c>
      <c r="AS71" s="62" t="str">
        <f t="shared" si="37"/>
        <v/>
      </c>
      <c r="AT71" s="62" t="str">
        <f t="shared" si="38"/>
        <v/>
      </c>
      <c r="AU71" s="62">
        <f t="shared" si="46"/>
        <v>1.4907426473014462E-2</v>
      </c>
      <c r="AV71" s="62" t="str">
        <f t="shared" si="39"/>
        <v/>
      </c>
      <c r="AW71" s="62">
        <f t="shared" si="40"/>
        <v>0.42</v>
      </c>
    </row>
    <row r="72" spans="1:49">
      <c r="A72" s="27">
        <v>1939</v>
      </c>
      <c r="B72" s="4">
        <v>2.4937655859999999</v>
      </c>
      <c r="C72" s="61">
        <v>69286</v>
      </c>
      <c r="D72" s="36">
        <v>109.277985</v>
      </c>
      <c r="G72" s="61"/>
      <c r="H72" s="39">
        <v>0.13400000000000001</v>
      </c>
      <c r="I72" s="40"/>
      <c r="J72" s="61"/>
      <c r="K72" s="61">
        <v>5.6529999999999996</v>
      </c>
      <c r="L72" s="61">
        <v>5.2069999999999999</v>
      </c>
      <c r="M72" s="61">
        <v>28.025448207751168</v>
      </c>
      <c r="N72" s="62">
        <f t="shared" si="28"/>
        <v>10.320424389222309</v>
      </c>
      <c r="O72" s="61">
        <v>19.493524236666229</v>
      </c>
      <c r="P72" s="42" t="s">
        <v>106</v>
      </c>
      <c r="Q72" s="43"/>
      <c r="R72" s="45"/>
      <c r="S72" s="47"/>
      <c r="T72" s="49"/>
      <c r="U72" s="53"/>
      <c r="V72" s="51"/>
      <c r="W72" s="51"/>
      <c r="X72" s="55"/>
      <c r="Y72" s="57"/>
      <c r="Z72" s="61">
        <v>2.5</v>
      </c>
      <c r="AA72" s="59"/>
      <c r="AB72" s="62">
        <v>0.49</v>
      </c>
      <c r="AC72" s="63" t="str">
        <f t="shared" si="32"/>
        <v/>
      </c>
      <c r="AD72" s="20" t="str">
        <f t="shared" si="48"/>
        <v/>
      </c>
      <c r="AE72" s="62" t="str">
        <f t="shared" si="33"/>
        <v/>
      </c>
      <c r="AF72" s="20">
        <f t="shared" si="47"/>
        <v>0.13400000000000001</v>
      </c>
      <c r="AG72" s="62" t="str">
        <f t="shared" si="29"/>
        <v/>
      </c>
      <c r="AH72" s="62" t="str">
        <f t="shared" si="34"/>
        <v/>
      </c>
      <c r="AI72" s="62">
        <f t="shared" si="30"/>
        <v>5.1730456047482935E-2</v>
      </c>
      <c r="AJ72" s="62">
        <f t="shared" si="31"/>
        <v>4.7649121641472433E-2</v>
      </c>
      <c r="AK72" s="62">
        <f t="shared" si="35"/>
        <v>4.081334406010502E-3</v>
      </c>
      <c r="AL72" s="62" t="str">
        <f t="shared" si="41"/>
        <v/>
      </c>
      <c r="AM72" s="62" t="str">
        <f t="shared" si="42"/>
        <v/>
      </c>
      <c r="AN72" s="62" t="str">
        <f t="shared" si="43"/>
        <v/>
      </c>
      <c r="AO72" s="62" t="str">
        <f t="shared" si="44"/>
        <v/>
      </c>
      <c r="AP72" s="62" t="str">
        <f t="shared" si="45"/>
        <v/>
      </c>
      <c r="AR72" s="62" t="str">
        <f t="shared" si="36"/>
        <v/>
      </c>
      <c r="AS72" s="62" t="str">
        <f t="shared" si="37"/>
        <v/>
      </c>
      <c r="AT72" s="62" t="str">
        <f t="shared" si="38"/>
        <v/>
      </c>
      <c r="AU72" s="62">
        <f t="shared" si="46"/>
        <v>1.4916530782215403E-2</v>
      </c>
      <c r="AV72" s="62" t="str">
        <f t="shared" si="39"/>
        <v/>
      </c>
      <c r="AW72" s="62">
        <f t="shared" si="40"/>
        <v>0.49</v>
      </c>
    </row>
    <row r="73" spans="1:49">
      <c r="A73" s="27">
        <v>1940</v>
      </c>
      <c r="B73" s="4">
        <v>2.5012506249999999</v>
      </c>
      <c r="C73" s="61">
        <v>69835</v>
      </c>
      <c r="D73" s="36">
        <v>122.6593555</v>
      </c>
      <c r="G73" s="61"/>
      <c r="H73" s="38"/>
      <c r="I73" s="40"/>
      <c r="J73" s="61"/>
      <c r="K73" s="61">
        <v>4.8680000000000003</v>
      </c>
      <c r="L73" s="61">
        <v>5.0119999999999996</v>
      </c>
      <c r="M73" s="61">
        <v>32.301571945409755</v>
      </c>
      <c r="N73" s="62">
        <f t="shared" si="28"/>
        <v>9.9716452054287323</v>
      </c>
      <c r="O73" s="61">
        <v>20.112366285899107</v>
      </c>
      <c r="P73" s="42" t="s">
        <v>106</v>
      </c>
      <c r="Q73" s="43"/>
      <c r="R73" s="45"/>
      <c r="S73" s="47"/>
      <c r="T73" s="49"/>
      <c r="U73" s="53"/>
      <c r="V73" s="51"/>
      <c r="W73" s="51"/>
      <c r="X73" s="55"/>
      <c r="Y73" s="57"/>
      <c r="Z73" s="61">
        <v>2.2200000000000002</v>
      </c>
      <c r="AA73" s="59"/>
      <c r="AB73" s="62">
        <v>0.72</v>
      </c>
      <c r="AC73" s="63" t="str">
        <f t="shared" si="32"/>
        <v/>
      </c>
      <c r="AD73" s="20" t="str">
        <f t="shared" si="48"/>
        <v/>
      </c>
      <c r="AE73" s="62" t="str">
        <f t="shared" si="33"/>
        <v/>
      </c>
      <c r="AF73" s="20" t="str">
        <f t="shared" si="47"/>
        <v/>
      </c>
      <c r="AG73" s="62" t="str">
        <f t="shared" si="29"/>
        <v/>
      </c>
      <c r="AH73" s="62" t="str">
        <f t="shared" si="34"/>
        <v/>
      </c>
      <c r="AI73" s="62">
        <f t="shared" si="30"/>
        <v>3.9687148038210586E-2</v>
      </c>
      <c r="AJ73" s="62">
        <f t="shared" si="31"/>
        <v>4.0861131053309664E-2</v>
      </c>
      <c r="AK73" s="62">
        <f t="shared" si="35"/>
        <v>-1.1739830150990782E-3</v>
      </c>
      <c r="AL73" s="62" t="str">
        <f t="shared" si="41"/>
        <v/>
      </c>
      <c r="AM73" s="62" t="str">
        <f t="shared" si="42"/>
        <v/>
      </c>
      <c r="AN73" s="62" t="str">
        <f t="shared" si="43"/>
        <v/>
      </c>
      <c r="AO73" s="62" t="str">
        <f t="shared" si="44"/>
        <v/>
      </c>
      <c r="AP73" s="62" t="str">
        <f t="shared" si="45"/>
        <v/>
      </c>
      <c r="AR73" s="62" t="str">
        <f t="shared" si="36"/>
        <v/>
      </c>
      <c r="AS73" s="62" t="str">
        <f t="shared" si="37"/>
        <v/>
      </c>
      <c r="AT73" s="62" t="str">
        <f t="shared" si="38"/>
        <v/>
      </c>
      <c r="AU73" s="62">
        <f t="shared" si="46"/>
        <v>5.937929624473328E-2</v>
      </c>
      <c r="AV73" s="62" t="str">
        <f t="shared" si="39"/>
        <v/>
      </c>
      <c r="AW73" s="62">
        <f t="shared" si="40"/>
        <v>0.72</v>
      </c>
    </row>
    <row r="74" spans="1:49">
      <c r="A74" s="27">
        <v>1941</v>
      </c>
      <c r="B74" s="4">
        <v>2.489391796</v>
      </c>
      <c r="C74" s="61">
        <v>70244</v>
      </c>
      <c r="D74" s="36">
        <v>133.81003939999999</v>
      </c>
      <c r="G74" s="61"/>
      <c r="H74" s="38"/>
      <c r="I74" s="40"/>
      <c r="J74" s="61"/>
      <c r="K74" s="61">
        <v>6.84</v>
      </c>
      <c r="L74" s="61">
        <v>6.9249999999999998</v>
      </c>
      <c r="M74" s="61">
        <v>36.699450144935341</v>
      </c>
      <c r="N74" s="62">
        <f t="shared" si="28"/>
        <v>9.5188140160737973</v>
      </c>
      <c r="O74" s="61">
        <v>20.576497820385075</v>
      </c>
      <c r="P74" s="42" t="s">
        <v>106</v>
      </c>
      <c r="Q74" s="43"/>
      <c r="R74" s="45"/>
      <c r="S74" s="47"/>
      <c r="T74" s="49"/>
      <c r="U74" s="53"/>
      <c r="V74" s="51"/>
      <c r="W74" s="51"/>
      <c r="X74" s="55"/>
      <c r="Y74" s="57"/>
      <c r="Z74" s="61">
        <v>2.1800000000000002</v>
      </c>
      <c r="AA74" s="59"/>
      <c r="AB74" s="62">
        <v>1.02</v>
      </c>
      <c r="AC74" s="63" t="str">
        <f t="shared" si="32"/>
        <v/>
      </c>
      <c r="AD74" s="20" t="str">
        <f t="shared" si="48"/>
        <v/>
      </c>
      <c r="AE74" s="62" t="str">
        <f t="shared" si="33"/>
        <v/>
      </c>
      <c r="AF74" s="20" t="str">
        <f t="shared" si="47"/>
        <v/>
      </c>
      <c r="AG74" s="62" t="str">
        <f t="shared" si="29"/>
        <v/>
      </c>
      <c r="AH74" s="62" t="str">
        <f t="shared" si="34"/>
        <v/>
      </c>
      <c r="AI74" s="62">
        <f t="shared" si="30"/>
        <v>5.1117240759141425E-2</v>
      </c>
      <c r="AJ74" s="62">
        <f t="shared" si="31"/>
        <v>5.1752469628224322E-2</v>
      </c>
      <c r="AK74" s="62">
        <f t="shared" si="35"/>
        <v>-6.352288690828975E-4</v>
      </c>
      <c r="AL74" s="62" t="str">
        <f t="shared" si="41"/>
        <v/>
      </c>
      <c r="AM74" s="62" t="str">
        <f t="shared" si="42"/>
        <v/>
      </c>
      <c r="AN74" s="62" t="str">
        <f t="shared" si="43"/>
        <v/>
      </c>
      <c r="AO74" s="62" t="str">
        <f t="shared" si="44"/>
        <v/>
      </c>
      <c r="AP74" s="62" t="str">
        <f t="shared" si="45"/>
        <v/>
      </c>
      <c r="AR74" s="62" t="str">
        <f t="shared" si="36"/>
        <v/>
      </c>
      <c r="AS74" s="62" t="str">
        <f t="shared" si="37"/>
        <v/>
      </c>
      <c r="AT74" s="62" t="str">
        <f t="shared" si="38"/>
        <v/>
      </c>
      <c r="AU74" s="62">
        <f t="shared" si="46"/>
        <v>6.8675323050550463E-2</v>
      </c>
      <c r="AV74" s="62" t="str">
        <f t="shared" si="39"/>
        <v/>
      </c>
      <c r="AW74" s="62">
        <f t="shared" si="40"/>
        <v>1.02</v>
      </c>
    </row>
    <row r="75" spans="1:49">
      <c r="A75" s="27">
        <v>1942</v>
      </c>
      <c r="B75" s="4">
        <v>2.489391796</v>
      </c>
      <c r="C75" s="61">
        <v>70834</v>
      </c>
      <c r="D75" s="36">
        <v>139.38492310000001</v>
      </c>
      <c r="G75" s="61"/>
      <c r="H75" s="38"/>
      <c r="I75" s="40"/>
      <c r="J75" s="61"/>
      <c r="K75" s="61">
        <v>7.56</v>
      </c>
      <c r="L75" s="61">
        <v>8.6910000000000007</v>
      </c>
      <c r="M75" s="61">
        <v>38.459280697313886</v>
      </c>
      <c r="N75" s="62">
        <f t="shared" si="28"/>
        <v>9.3828723891372121</v>
      </c>
      <c r="O75" s="61">
        <v>21.195339868439003</v>
      </c>
      <c r="P75" s="42" t="s">
        <v>106</v>
      </c>
      <c r="Q75" s="43"/>
      <c r="R75" s="45"/>
      <c r="S75" s="47"/>
      <c r="T75" s="49"/>
      <c r="U75" s="53"/>
      <c r="V75" s="51"/>
      <c r="W75" s="51"/>
      <c r="X75" s="55"/>
      <c r="Y75" s="57"/>
      <c r="Z75" s="61">
        <v>2.13</v>
      </c>
      <c r="AA75" s="59"/>
      <c r="AB75" s="62">
        <v>1.36</v>
      </c>
      <c r="AC75" s="63" t="str">
        <f t="shared" si="32"/>
        <v/>
      </c>
      <c r="AD75" s="20" t="str">
        <f t="shared" si="48"/>
        <v/>
      </c>
      <c r="AE75" s="62" t="str">
        <f t="shared" si="33"/>
        <v/>
      </c>
      <c r="AF75" s="20" t="str">
        <f t="shared" si="47"/>
        <v/>
      </c>
      <c r="AG75" s="62" t="str">
        <f t="shared" si="29"/>
        <v/>
      </c>
      <c r="AH75" s="62" t="str">
        <f t="shared" si="34"/>
        <v/>
      </c>
      <c r="AI75" s="62">
        <f t="shared" si="30"/>
        <v>5.4238290855720239E-2</v>
      </c>
      <c r="AJ75" s="62">
        <f t="shared" si="31"/>
        <v>6.2352511352786334E-2</v>
      </c>
      <c r="AK75" s="62">
        <f t="shared" si="35"/>
        <v>-8.114220497066095E-3</v>
      </c>
      <c r="AL75" s="62" t="str">
        <f t="shared" si="41"/>
        <v/>
      </c>
      <c r="AM75" s="62" t="str">
        <f t="shared" si="42"/>
        <v/>
      </c>
      <c r="AN75" s="62" t="str">
        <f t="shared" si="43"/>
        <v/>
      </c>
      <c r="AO75" s="62" t="str">
        <f t="shared" si="44"/>
        <v/>
      </c>
      <c r="AP75" s="62" t="str">
        <f t="shared" si="45"/>
        <v/>
      </c>
      <c r="AR75" s="62" t="str">
        <f t="shared" si="36"/>
        <v/>
      </c>
      <c r="AS75" s="62" t="str">
        <f t="shared" si="37"/>
        <v/>
      </c>
      <c r="AT75" s="62" t="str">
        <f t="shared" si="38"/>
        <v/>
      </c>
      <c r="AU75" s="62">
        <f t="shared" si="46"/>
        <v>3.6184321903678165E-2</v>
      </c>
      <c r="AV75" s="62" t="str">
        <f t="shared" si="39"/>
        <v/>
      </c>
      <c r="AW75" s="62">
        <f t="shared" si="40"/>
        <v>1.36</v>
      </c>
    </row>
    <row r="76" spans="1:49">
      <c r="A76" s="27">
        <v>1943</v>
      </c>
      <c r="B76" s="4">
        <v>2.489391796</v>
      </c>
      <c r="C76" s="61">
        <v>70411</v>
      </c>
      <c r="D76" s="36">
        <v>150.535607</v>
      </c>
      <c r="G76" s="61"/>
      <c r="H76" s="38"/>
      <c r="I76" s="40"/>
      <c r="J76" s="61"/>
      <c r="K76" s="61">
        <v>8.5879999999999992</v>
      </c>
      <c r="L76" s="61">
        <v>8.2579999999999991</v>
      </c>
      <c r="M76" s="61">
        <v>41.137158417785116</v>
      </c>
      <c r="N76" s="62">
        <f t="shared" si="28"/>
        <v>9.5307564366517834</v>
      </c>
      <c r="O76" s="61">
        <v>21.350050371401743</v>
      </c>
      <c r="P76" s="42" t="s">
        <v>106</v>
      </c>
      <c r="Q76" s="43"/>
      <c r="R76" s="45"/>
      <c r="S76" s="47"/>
      <c r="T76" s="49"/>
      <c r="U76" s="53"/>
      <c r="V76" s="51"/>
      <c r="W76" s="51"/>
      <c r="X76" s="55"/>
      <c r="Y76" s="57"/>
      <c r="Z76" s="61">
        <v>2.13</v>
      </c>
      <c r="AA76" s="59"/>
      <c r="AB76" s="62">
        <v>1.74</v>
      </c>
      <c r="AC76" s="63" t="str">
        <f t="shared" si="32"/>
        <v/>
      </c>
      <c r="AD76" s="20" t="str">
        <f t="shared" si="48"/>
        <v/>
      </c>
      <c r="AE76" s="62" t="str">
        <f t="shared" si="33"/>
        <v/>
      </c>
      <c r="AF76" s="20" t="str">
        <f t="shared" si="47"/>
        <v/>
      </c>
      <c r="AG76" s="62" t="str">
        <f t="shared" si="29"/>
        <v/>
      </c>
      <c r="AH76" s="62" t="str">
        <f t="shared" si="34"/>
        <v/>
      </c>
      <c r="AI76" s="62">
        <f t="shared" si="30"/>
        <v>5.7049625474988118E-2</v>
      </c>
      <c r="AJ76" s="62">
        <f t="shared" si="31"/>
        <v>5.4857453094137386E-2</v>
      </c>
      <c r="AK76" s="62">
        <f t="shared" si="35"/>
        <v>2.1921723808507321E-3</v>
      </c>
      <c r="AL76" s="62" t="str">
        <f t="shared" si="41"/>
        <v/>
      </c>
      <c r="AM76" s="62" t="str">
        <f t="shared" si="42"/>
        <v/>
      </c>
      <c r="AN76" s="62" t="str">
        <f t="shared" si="43"/>
        <v/>
      </c>
      <c r="AO76" s="62" t="str">
        <f t="shared" si="44"/>
        <v/>
      </c>
      <c r="AP76" s="62" t="str">
        <f t="shared" si="45"/>
        <v/>
      </c>
      <c r="AR76" s="62" t="str">
        <f t="shared" si="36"/>
        <v/>
      </c>
      <c r="AS76" s="62" t="str">
        <f t="shared" si="37"/>
        <v/>
      </c>
      <c r="AT76" s="62" t="str">
        <f t="shared" si="38"/>
        <v/>
      </c>
      <c r="AU76" s="62">
        <f t="shared" si="46"/>
        <v>5.6618522242730396E-3</v>
      </c>
      <c r="AV76" s="62" t="str">
        <f t="shared" si="39"/>
        <v/>
      </c>
      <c r="AW76" s="62">
        <f t="shared" si="40"/>
        <v>1.74</v>
      </c>
    </row>
    <row r="77" spans="1:49">
      <c r="A77" s="27">
        <v>1944</v>
      </c>
      <c r="B77" s="4">
        <v>2.489391796</v>
      </c>
      <c r="C77" s="61">
        <v>69865</v>
      </c>
      <c r="D77" s="36">
        <v>144.96072330000001</v>
      </c>
      <c r="G77" s="61"/>
      <c r="H77" s="38"/>
      <c r="I77" s="40"/>
      <c r="J77" s="61"/>
      <c r="K77" s="61"/>
      <c r="L77" s="61"/>
      <c r="M77" s="61">
        <v>37.967940206229315</v>
      </c>
      <c r="N77" s="62">
        <f t="shared" si="28"/>
        <v>10.021588855773604</v>
      </c>
      <c r="O77" s="61">
        <v>21.814181896394675</v>
      </c>
      <c r="P77" s="42" t="s">
        <v>106</v>
      </c>
      <c r="Q77" s="43"/>
      <c r="R77" s="45"/>
      <c r="S77" s="47"/>
      <c r="T77" s="49"/>
      <c r="U77" s="53"/>
      <c r="V77" s="51"/>
      <c r="W77" s="51"/>
      <c r="X77" s="55"/>
      <c r="Y77" s="57"/>
      <c r="Z77" s="61">
        <v>2.13</v>
      </c>
      <c r="AA77" s="59"/>
      <c r="AB77" s="61"/>
      <c r="AC77" s="63" t="str">
        <f t="shared" si="32"/>
        <v/>
      </c>
      <c r="AD77" s="20" t="str">
        <f t="shared" si="48"/>
        <v/>
      </c>
      <c r="AE77" s="62" t="str">
        <f t="shared" si="33"/>
        <v/>
      </c>
      <c r="AF77" s="20" t="str">
        <f t="shared" si="47"/>
        <v/>
      </c>
      <c r="AG77" s="62" t="str">
        <f t="shared" si="29"/>
        <v/>
      </c>
      <c r="AH77" s="62" t="str">
        <f t="shared" si="34"/>
        <v/>
      </c>
      <c r="AI77" s="62" t="str">
        <f t="shared" si="30"/>
        <v/>
      </c>
      <c r="AJ77" s="62" t="str">
        <f t="shared" si="31"/>
        <v/>
      </c>
      <c r="AK77" s="62" t="str">
        <f t="shared" si="35"/>
        <v/>
      </c>
      <c r="AL77" s="62" t="str">
        <f t="shared" si="41"/>
        <v/>
      </c>
      <c r="AM77" s="62" t="str">
        <f t="shared" si="42"/>
        <v/>
      </c>
      <c r="AN77" s="62" t="str">
        <f t="shared" si="43"/>
        <v/>
      </c>
      <c r="AO77" s="62" t="str">
        <f t="shared" si="44"/>
        <v/>
      </c>
      <c r="AP77" s="62" t="str">
        <f t="shared" si="45"/>
        <v/>
      </c>
      <c r="AR77" s="62" t="str">
        <f t="shared" si="36"/>
        <v/>
      </c>
      <c r="AS77" s="62" t="str">
        <f t="shared" si="37"/>
        <v/>
      </c>
      <c r="AT77" s="62" t="str">
        <f t="shared" si="38"/>
        <v/>
      </c>
      <c r="AU77" s="62">
        <f t="shared" si="46"/>
        <v>-2.8917562755239358E-2</v>
      </c>
      <c r="AV77" s="62" t="str">
        <f t="shared" si="39"/>
        <v/>
      </c>
      <c r="AW77" s="62" t="str">
        <f t="shared" si="40"/>
        <v/>
      </c>
    </row>
    <row r="78" spans="1:49">
      <c r="A78" s="27">
        <v>1945</v>
      </c>
      <c r="C78" s="61">
        <v>67000</v>
      </c>
      <c r="D78" s="35"/>
      <c r="G78" s="61"/>
      <c r="H78" s="38"/>
      <c r="I78" s="40"/>
      <c r="J78" s="61"/>
      <c r="K78" s="61"/>
      <c r="L78" s="61"/>
      <c r="M78" s="61">
        <v>12.884462659905184</v>
      </c>
      <c r="N78" s="62" t="str">
        <f t="shared" si="28"/>
        <v/>
      </c>
      <c r="O78" s="61">
        <v>22.433023935057417</v>
      </c>
      <c r="P78" s="42" t="s">
        <v>106</v>
      </c>
      <c r="Q78" s="43"/>
      <c r="R78" s="45"/>
      <c r="S78" s="47"/>
      <c r="T78" s="49"/>
      <c r="U78" s="53"/>
      <c r="V78" s="51"/>
      <c r="W78" s="51"/>
      <c r="X78" s="55"/>
      <c r="Y78" s="57"/>
      <c r="Z78" s="61"/>
      <c r="AA78" s="59"/>
      <c r="AB78" s="61"/>
      <c r="AC78" s="63" t="str">
        <f t="shared" si="32"/>
        <v/>
      </c>
      <c r="AD78" s="20" t="str">
        <f t="shared" si="48"/>
        <v/>
      </c>
      <c r="AE78" s="62" t="str">
        <f t="shared" si="33"/>
        <v/>
      </c>
      <c r="AF78" s="20" t="str">
        <f t="shared" si="47"/>
        <v/>
      </c>
      <c r="AG78" s="62" t="str">
        <f t="shared" si="29"/>
        <v/>
      </c>
      <c r="AH78" s="62" t="str">
        <f t="shared" si="34"/>
        <v/>
      </c>
      <c r="AI78" s="62" t="str">
        <f t="shared" si="30"/>
        <v/>
      </c>
      <c r="AJ78" s="62" t="str">
        <f t="shared" si="31"/>
        <v/>
      </c>
      <c r="AK78" s="62" t="str">
        <f t="shared" si="35"/>
        <v/>
      </c>
      <c r="AL78" s="62" t="str">
        <f t="shared" si="41"/>
        <v/>
      </c>
      <c r="AM78" s="62" t="str">
        <f t="shared" si="42"/>
        <v/>
      </c>
      <c r="AN78" s="62" t="str">
        <f t="shared" si="43"/>
        <v/>
      </c>
      <c r="AO78" s="62" t="str">
        <f t="shared" si="44"/>
        <v/>
      </c>
      <c r="AP78" s="62" t="str">
        <f t="shared" si="45"/>
        <v/>
      </c>
      <c r="AR78" s="62" t="str">
        <f t="shared" si="36"/>
        <v/>
      </c>
      <c r="AS78" s="62" t="str">
        <f t="shared" si="37"/>
        <v/>
      </c>
      <c r="AT78" s="62" t="str">
        <f t="shared" si="38"/>
        <v/>
      </c>
      <c r="AU78" s="62" t="str">
        <f t="shared" si="46"/>
        <v/>
      </c>
      <c r="AV78" s="62" t="str">
        <f t="shared" si="39"/>
        <v/>
      </c>
      <c r="AW78" s="62" t="str">
        <f t="shared" si="40"/>
        <v/>
      </c>
    </row>
    <row r="79" spans="1:49">
      <c r="A79" s="27">
        <v>1946</v>
      </c>
      <c r="B79" s="4">
        <v>17.5</v>
      </c>
      <c r="C79" s="61">
        <v>64678</v>
      </c>
      <c r="D79" s="36">
        <v>44.637561329999997</v>
      </c>
      <c r="G79" s="61"/>
      <c r="H79" s="38"/>
      <c r="I79" s="40"/>
      <c r="J79" s="61"/>
      <c r="K79" s="61"/>
      <c r="L79" s="61"/>
      <c r="M79" s="61">
        <v>10.843969032707266</v>
      </c>
      <c r="N79" s="62">
        <f t="shared" si="28"/>
        <v>11.671281492979052</v>
      </c>
      <c r="O79" s="61">
        <v>24.444260548894921</v>
      </c>
      <c r="P79" s="42" t="s">
        <v>106</v>
      </c>
      <c r="Q79" s="43"/>
      <c r="R79" s="45"/>
      <c r="S79" s="47"/>
      <c r="T79" s="49"/>
      <c r="U79" s="53"/>
      <c r="V79" s="51"/>
      <c r="W79" s="51"/>
      <c r="X79" s="55"/>
      <c r="Y79" s="57"/>
      <c r="Z79" s="61"/>
      <c r="AA79" s="59"/>
      <c r="AB79" s="61"/>
      <c r="AC79" s="63" t="str">
        <f t="shared" si="32"/>
        <v/>
      </c>
      <c r="AD79" s="20" t="str">
        <f t="shared" si="48"/>
        <v/>
      </c>
      <c r="AE79" s="62" t="str">
        <f t="shared" si="33"/>
        <v/>
      </c>
      <c r="AF79" s="20" t="str">
        <f t="shared" si="47"/>
        <v/>
      </c>
      <c r="AG79" s="62" t="str">
        <f t="shared" si="29"/>
        <v/>
      </c>
      <c r="AH79" s="62" t="str">
        <f t="shared" si="34"/>
        <v/>
      </c>
      <c r="AI79" s="62" t="str">
        <f t="shared" si="30"/>
        <v/>
      </c>
      <c r="AJ79" s="62" t="str">
        <f t="shared" si="31"/>
        <v/>
      </c>
      <c r="AK79" s="62" t="str">
        <f t="shared" si="35"/>
        <v/>
      </c>
      <c r="AL79" s="62" t="str">
        <f t="shared" si="41"/>
        <v/>
      </c>
      <c r="AM79" s="62" t="str">
        <f t="shared" si="42"/>
        <v/>
      </c>
      <c r="AN79" s="62" t="str">
        <f t="shared" si="43"/>
        <v/>
      </c>
      <c r="AO79" s="62" t="str">
        <f t="shared" si="44"/>
        <v/>
      </c>
      <c r="AP79" s="62" t="str">
        <f t="shared" si="45"/>
        <v/>
      </c>
      <c r="AR79" s="62" t="str">
        <f t="shared" si="36"/>
        <v/>
      </c>
      <c r="AS79" s="62" t="str">
        <f t="shared" si="37"/>
        <v/>
      </c>
      <c r="AT79" s="62" t="str">
        <f t="shared" si="38"/>
        <v/>
      </c>
      <c r="AU79" s="62" t="str">
        <f t="shared" si="46"/>
        <v/>
      </c>
      <c r="AV79" s="62" t="str">
        <f t="shared" si="39"/>
        <v/>
      </c>
      <c r="AW79" s="62" t="str">
        <f t="shared" si="40"/>
        <v/>
      </c>
    </row>
    <row r="80" spans="1:49">
      <c r="A80" s="27">
        <v>1947</v>
      </c>
      <c r="B80" s="4">
        <v>23.5</v>
      </c>
      <c r="C80" s="61">
        <v>66094</v>
      </c>
      <c r="D80" s="36">
        <v>56.210737620000003</v>
      </c>
      <c r="G80" s="61"/>
      <c r="H80" s="38"/>
      <c r="I80" s="40"/>
      <c r="J80" s="61"/>
      <c r="K80" s="61"/>
      <c r="L80" s="61"/>
      <c r="M80" s="61">
        <v>12.602976224396947</v>
      </c>
      <c r="N80" s="62">
        <f t="shared" si="28"/>
        <v>12.375052946424288</v>
      </c>
      <c r="O80" s="61">
        <v>26.146076159445776</v>
      </c>
      <c r="P80" s="42" t="s">
        <v>106</v>
      </c>
      <c r="Q80" s="43"/>
      <c r="R80" s="45"/>
      <c r="S80" s="47"/>
      <c r="T80" s="49"/>
      <c r="U80" s="53"/>
      <c r="V80" s="51"/>
      <c r="W80" s="51"/>
      <c r="X80" s="55"/>
      <c r="Y80" s="57"/>
      <c r="Z80" s="61"/>
      <c r="AA80" s="59"/>
      <c r="AB80" s="61"/>
      <c r="AC80" s="63" t="str">
        <f t="shared" si="32"/>
        <v/>
      </c>
      <c r="AD80" s="20" t="str">
        <f t="shared" si="48"/>
        <v/>
      </c>
      <c r="AE80" s="62" t="str">
        <f t="shared" si="33"/>
        <v/>
      </c>
      <c r="AF80" s="20" t="str">
        <f t="shared" si="47"/>
        <v/>
      </c>
      <c r="AG80" s="62" t="str">
        <f t="shared" si="29"/>
        <v/>
      </c>
      <c r="AH80" s="62" t="str">
        <f t="shared" si="34"/>
        <v/>
      </c>
      <c r="AI80" s="62" t="str">
        <f t="shared" si="30"/>
        <v/>
      </c>
      <c r="AJ80" s="62" t="str">
        <f t="shared" si="31"/>
        <v/>
      </c>
      <c r="AK80" s="62" t="str">
        <f t="shared" si="35"/>
        <v/>
      </c>
      <c r="AL80" s="62" t="str">
        <f t="shared" si="41"/>
        <v/>
      </c>
      <c r="AM80" s="62" t="str">
        <f t="shared" si="42"/>
        <v/>
      </c>
      <c r="AN80" s="62" t="str">
        <f t="shared" si="43"/>
        <v/>
      </c>
      <c r="AO80" s="62" t="str">
        <f t="shared" si="44"/>
        <v/>
      </c>
      <c r="AP80" s="62" t="str">
        <f t="shared" si="45"/>
        <v/>
      </c>
      <c r="AR80" s="62" t="str">
        <f t="shared" si="36"/>
        <v/>
      </c>
      <c r="AS80" s="62" t="str">
        <f t="shared" si="37"/>
        <v/>
      </c>
      <c r="AT80" s="62" t="str">
        <f t="shared" si="38"/>
        <v/>
      </c>
      <c r="AU80" s="62" t="str">
        <f t="shared" si="46"/>
        <v/>
      </c>
      <c r="AV80" s="62" t="str">
        <f t="shared" si="39"/>
        <v/>
      </c>
      <c r="AW80" s="62" t="str">
        <f t="shared" si="40"/>
        <v/>
      </c>
    </row>
    <row r="81" spans="1:49">
      <c r="A81" s="27">
        <v>1948</v>
      </c>
      <c r="B81" s="4">
        <v>20.5</v>
      </c>
      <c r="C81" s="61">
        <v>67295</v>
      </c>
      <c r="D81" s="36">
        <v>77.245544570000007</v>
      </c>
      <c r="G81" s="61"/>
      <c r="H81" s="39">
        <v>0.20499999999999999</v>
      </c>
      <c r="I81" s="40"/>
      <c r="J81" s="61"/>
      <c r="K81" s="61">
        <v>1.8169999999999999</v>
      </c>
      <c r="L81" s="61">
        <v>3.1669999999999998</v>
      </c>
      <c r="M81" s="61">
        <v>14.743199415034528</v>
      </c>
      <c r="N81" s="62">
        <f t="shared" si="28"/>
        <v>14.277817828028242</v>
      </c>
      <c r="O81" s="61">
        <v>30.168549425585496</v>
      </c>
      <c r="P81" s="42" t="s">
        <v>106</v>
      </c>
      <c r="Q81" s="43"/>
      <c r="R81" s="45"/>
      <c r="S81" s="47"/>
      <c r="T81" s="49"/>
      <c r="U81" s="53"/>
      <c r="V81" s="51"/>
      <c r="W81" s="51"/>
      <c r="X81" s="55"/>
      <c r="Y81" s="57"/>
      <c r="Z81" s="61"/>
      <c r="AA81" s="59"/>
      <c r="AB81" s="61"/>
      <c r="AC81" s="63" t="str">
        <f t="shared" si="32"/>
        <v/>
      </c>
      <c r="AD81" s="20" t="str">
        <f t="shared" si="48"/>
        <v/>
      </c>
      <c r="AE81" s="62" t="str">
        <f t="shared" si="33"/>
        <v/>
      </c>
      <c r="AF81" s="20">
        <f t="shared" si="47"/>
        <v>0.20499999999999999</v>
      </c>
      <c r="AG81" s="62" t="str">
        <f t="shared" si="29"/>
        <v/>
      </c>
      <c r="AH81" s="62" t="str">
        <f t="shared" si="34"/>
        <v/>
      </c>
      <c r="AI81" s="62">
        <f t="shared" si="30"/>
        <v>2.3522392263717325E-2</v>
      </c>
      <c r="AJ81" s="62">
        <f t="shared" si="31"/>
        <v>4.0999128398014728E-2</v>
      </c>
      <c r="AK81" s="62">
        <f t="shared" si="35"/>
        <v>-1.7476736134297403E-2</v>
      </c>
      <c r="AL81" s="62" t="str">
        <f t="shared" si="41"/>
        <v/>
      </c>
      <c r="AM81" s="62" t="str">
        <f t="shared" si="42"/>
        <v/>
      </c>
      <c r="AN81" s="62" t="str">
        <f t="shared" si="43"/>
        <v/>
      </c>
      <c r="AO81" s="62" t="str">
        <f t="shared" si="44"/>
        <v/>
      </c>
      <c r="AP81" s="62" t="str">
        <f t="shared" si="45"/>
        <v/>
      </c>
      <c r="AR81" s="62" t="str">
        <f t="shared" si="36"/>
        <v/>
      </c>
      <c r="AS81" s="62" t="str">
        <f t="shared" si="37"/>
        <v/>
      </c>
      <c r="AT81" s="62" t="str">
        <f t="shared" si="38"/>
        <v/>
      </c>
      <c r="AU81" s="62" t="str">
        <f t="shared" si="46"/>
        <v/>
      </c>
      <c r="AV81" s="62" t="str">
        <f t="shared" si="39"/>
        <v/>
      </c>
      <c r="AW81" s="62" t="str">
        <f t="shared" si="40"/>
        <v/>
      </c>
    </row>
    <row r="82" spans="1:49">
      <c r="A82" s="27">
        <v>1949</v>
      </c>
      <c r="B82" s="4">
        <v>6.05</v>
      </c>
      <c r="C82" s="61">
        <v>67991</v>
      </c>
      <c r="D82" s="36">
        <v>98.894386060000002</v>
      </c>
      <c r="G82" s="61"/>
      <c r="H82" s="39">
        <v>0.20499999999999999</v>
      </c>
      <c r="I82" s="40"/>
      <c r="J82" s="61"/>
      <c r="K82" s="61">
        <v>3.806</v>
      </c>
      <c r="L82" s="61">
        <v>7.4370000000000003</v>
      </c>
      <c r="M82" s="61">
        <v>17.560019251752973</v>
      </c>
      <c r="N82" s="62">
        <f t="shared" si="28"/>
        <v>15.190013390826373</v>
      </c>
      <c r="O82" s="61">
        <v>32.290968301784488</v>
      </c>
      <c r="P82" s="42" t="s">
        <v>106</v>
      </c>
      <c r="Q82" s="43"/>
      <c r="R82" s="45"/>
      <c r="S82" s="47"/>
      <c r="T82" s="49"/>
      <c r="U82" s="53"/>
      <c r="V82" s="51"/>
      <c r="W82" s="51"/>
      <c r="X82" s="55"/>
      <c r="Y82" s="57"/>
      <c r="Z82" s="61"/>
      <c r="AA82" s="59"/>
      <c r="AB82" s="61"/>
      <c r="AC82" s="63" t="str">
        <f t="shared" si="32"/>
        <v/>
      </c>
      <c r="AD82" s="20" t="str">
        <f t="shared" si="48"/>
        <v/>
      </c>
      <c r="AE82" s="62" t="str">
        <f t="shared" si="33"/>
        <v/>
      </c>
      <c r="AF82" s="20">
        <f t="shared" si="47"/>
        <v>0.20499999999999999</v>
      </c>
      <c r="AG82" s="62" t="str">
        <f t="shared" si="29"/>
        <v/>
      </c>
      <c r="AH82" s="62" t="str">
        <f t="shared" si="34"/>
        <v/>
      </c>
      <c r="AI82" s="62">
        <f t="shared" si="30"/>
        <v>3.8485501064649617E-2</v>
      </c>
      <c r="AJ82" s="62">
        <f t="shared" si="31"/>
        <v>7.5201437576930943E-2</v>
      </c>
      <c r="AK82" s="62">
        <f t="shared" si="35"/>
        <v>-3.6715936512281326E-2</v>
      </c>
      <c r="AL82" s="62" t="str">
        <f t="shared" si="41"/>
        <v/>
      </c>
      <c r="AM82" s="62" t="str">
        <f t="shared" si="42"/>
        <v/>
      </c>
      <c r="AN82" s="62" t="str">
        <f t="shared" si="43"/>
        <v/>
      </c>
      <c r="AO82" s="62" t="str">
        <f t="shared" si="44"/>
        <v/>
      </c>
      <c r="AP82" s="62" t="str">
        <f t="shared" si="45"/>
        <v/>
      </c>
      <c r="AR82" s="62" t="str">
        <f t="shared" si="36"/>
        <v/>
      </c>
      <c r="AS82" s="62" t="str">
        <f t="shared" si="37"/>
        <v/>
      </c>
      <c r="AT82" s="62" t="str">
        <f t="shared" si="38"/>
        <v/>
      </c>
      <c r="AU82" s="62" t="str">
        <f t="shared" si="46"/>
        <v/>
      </c>
      <c r="AV82" s="62" t="str">
        <f t="shared" si="39"/>
        <v/>
      </c>
      <c r="AW82" s="62" t="str">
        <f t="shared" si="40"/>
        <v/>
      </c>
    </row>
    <row r="83" spans="1:49">
      <c r="A83" s="27">
        <v>1950</v>
      </c>
      <c r="B83" s="4">
        <v>4.1999999990000001</v>
      </c>
      <c r="C83" s="61">
        <v>68375</v>
      </c>
      <c r="D83" s="36">
        <v>107.5715189</v>
      </c>
      <c r="F83" s="37">
        <v>0.6686460621043846</v>
      </c>
      <c r="G83" s="61"/>
      <c r="H83" s="39">
        <v>0.22608430199999999</v>
      </c>
      <c r="I83" s="41">
        <v>11.613</v>
      </c>
      <c r="J83" s="61">
        <v>11.613</v>
      </c>
      <c r="K83" s="61">
        <v>8.36</v>
      </c>
      <c r="L83" s="61">
        <v>11.37</v>
      </c>
      <c r="M83" s="61">
        <v>18.848167049493775</v>
      </c>
      <c r="N83" s="62">
        <f t="shared" si="28"/>
        <v>15.307130112472903</v>
      </c>
      <c r="O83" s="61">
        <v>30.282438498705474</v>
      </c>
      <c r="P83" s="42">
        <v>20.826933425016541</v>
      </c>
      <c r="Q83" s="44">
        <v>18.628116142728178</v>
      </c>
      <c r="R83" s="46">
        <v>11.802985227677754</v>
      </c>
      <c r="S83" s="48">
        <v>21.866137218944502</v>
      </c>
      <c r="T83" s="50">
        <v>36.445686827982392</v>
      </c>
      <c r="U83" s="54">
        <v>68.548849076743963</v>
      </c>
      <c r="V83" s="52">
        <v>30.708522796630859</v>
      </c>
      <c r="W83" s="52">
        <v>2427.4286594571277</v>
      </c>
      <c r="X83" s="56">
        <v>0.67268127202987671</v>
      </c>
      <c r="Y83" s="58">
        <v>3.9576925337314606E-2</v>
      </c>
      <c r="Z83" s="61">
        <v>4.3099999999999996</v>
      </c>
      <c r="AA83" s="59"/>
      <c r="AB83" s="62">
        <v>0.21</v>
      </c>
      <c r="AC83" s="63" t="str">
        <f t="shared" si="32"/>
        <v/>
      </c>
      <c r="AD83" s="20">
        <f t="shared" si="48"/>
        <v>0.6686460621043846</v>
      </c>
      <c r="AE83" s="62" t="str">
        <f t="shared" si="33"/>
        <v/>
      </c>
      <c r="AF83" s="20">
        <f t="shared" si="47"/>
        <v>0.22608430199999999</v>
      </c>
      <c r="AG83" s="62">
        <f t="shared" si="29"/>
        <v>0.10795608464723462</v>
      </c>
      <c r="AH83" s="62">
        <f t="shared" si="34"/>
        <v>0.10795608464723462</v>
      </c>
      <c r="AI83" s="62">
        <f t="shared" si="30"/>
        <v>7.7715738194340953E-2</v>
      </c>
      <c r="AJ83" s="62">
        <f t="shared" si="31"/>
        <v>0.10569712240067662</v>
      </c>
      <c r="AK83" s="62">
        <f t="shared" si="35"/>
        <v>-2.7981384206335669E-2</v>
      </c>
      <c r="AL83" s="62" t="str">
        <f t="shared" si="41"/>
        <v/>
      </c>
      <c r="AM83" s="62" t="str">
        <f t="shared" si="42"/>
        <v/>
      </c>
      <c r="AN83" s="62" t="str">
        <f t="shared" si="43"/>
        <v/>
      </c>
      <c r="AO83" s="62" t="str">
        <f t="shared" si="44"/>
        <v/>
      </c>
      <c r="AP83" s="62" t="str">
        <f t="shared" si="45"/>
        <v/>
      </c>
      <c r="AQ83" s="62">
        <f>IF(OR(V83="",U83=""),"",LN(V83/U83))</f>
        <v>-0.80300638473263386</v>
      </c>
      <c r="AR83" s="62">
        <f t="shared" si="36"/>
        <v>6.9915814265178353</v>
      </c>
      <c r="AS83" s="62">
        <f t="shared" si="37"/>
        <v>0.67268127202987671</v>
      </c>
      <c r="AT83" s="62">
        <f t="shared" si="38"/>
        <v>3.9576925337314606E-2</v>
      </c>
      <c r="AU83" s="62" t="str">
        <f t="shared" si="46"/>
        <v/>
      </c>
      <c r="AV83" s="62" t="str">
        <f t="shared" si="39"/>
        <v/>
      </c>
      <c r="AW83" s="62">
        <f t="shared" si="40"/>
        <v>0.21</v>
      </c>
    </row>
    <row r="84" spans="1:49">
      <c r="A84" s="27">
        <v>1951</v>
      </c>
      <c r="B84" s="4">
        <v>4.1999999990000001</v>
      </c>
      <c r="C84" s="61">
        <v>68876</v>
      </c>
      <c r="D84" s="36">
        <v>132.01009690000001</v>
      </c>
      <c r="F84" s="37">
        <v>0.63935434690444315</v>
      </c>
      <c r="G84" s="61"/>
      <c r="H84" s="39">
        <v>0.22160479699999999</v>
      </c>
      <c r="I84" s="41">
        <v>17.898</v>
      </c>
      <c r="J84" s="61">
        <v>17.898</v>
      </c>
      <c r="K84" s="61">
        <v>14.6</v>
      </c>
      <c r="L84" s="61">
        <v>13.018000000000001</v>
      </c>
      <c r="M84" s="61">
        <v>20.477700772858274</v>
      </c>
      <c r="N84" s="62">
        <f t="shared" si="28"/>
        <v>17.164097557466441</v>
      </c>
      <c r="O84" s="61">
        <v>32.599972081874945</v>
      </c>
      <c r="P84" s="42">
        <v>22.887324378667163</v>
      </c>
      <c r="Q84" s="44">
        <v>21.242734539817544</v>
      </c>
      <c r="R84" s="46">
        <v>13.617318155823318</v>
      </c>
      <c r="S84" s="48">
        <v>30.742853209025562</v>
      </c>
      <c r="T84" s="50">
        <v>51.187718125107537</v>
      </c>
      <c r="U84" s="54">
        <v>68.887703513797007</v>
      </c>
      <c r="V84" s="52">
        <v>31.286453247070313</v>
      </c>
      <c r="W84" s="52">
        <v>2401.5953148224285</v>
      </c>
      <c r="X84" s="56">
        <v>0.67268127202987671</v>
      </c>
      <c r="Y84" s="58">
        <v>4.0543645620346069E-2</v>
      </c>
      <c r="Z84" s="61">
        <v>6.02</v>
      </c>
      <c r="AA84" s="59"/>
      <c r="AB84" s="62">
        <v>0.19</v>
      </c>
      <c r="AC84" s="63" t="str">
        <f t="shared" si="32"/>
        <v/>
      </c>
      <c r="AD84" s="20">
        <f t="shared" si="48"/>
        <v>0.63935434690444315</v>
      </c>
      <c r="AE84" s="62" t="str">
        <f t="shared" si="33"/>
        <v/>
      </c>
      <c r="AF84" s="20">
        <f t="shared" si="47"/>
        <v>0.22160479699999999</v>
      </c>
      <c r="AG84" s="62">
        <f t="shared" si="29"/>
        <v>0.13558053830956621</v>
      </c>
      <c r="AH84" s="62">
        <f t="shared" si="34"/>
        <v>0.13558053830956621</v>
      </c>
      <c r="AI84" s="62">
        <f t="shared" si="30"/>
        <v>0.11059760081124521</v>
      </c>
      <c r="AJ84" s="62">
        <f t="shared" si="31"/>
        <v>9.8613668997314399E-2</v>
      </c>
      <c r="AK84" s="62">
        <f t="shared" si="35"/>
        <v>1.1983931813930815E-2</v>
      </c>
      <c r="AL84" s="62">
        <f t="shared" si="41"/>
        <v>-2.0164899239503837E-2</v>
      </c>
      <c r="AM84" s="62">
        <f t="shared" si="42"/>
        <v>1.6841762264137177E-2</v>
      </c>
      <c r="AN84" s="62">
        <f t="shared" si="43"/>
        <v>2.8488780914042597E-2</v>
      </c>
      <c r="AO84" s="62">
        <f t="shared" si="44"/>
        <v>0.22621724614496658</v>
      </c>
      <c r="AP84" s="62">
        <f t="shared" si="45"/>
        <v>0.22517539195389058</v>
      </c>
      <c r="AQ84" s="62">
        <f t="shared" ref="AQ84:AQ146" si="49">IF(OR(V84="",U84=""),"",LN(V84/U84))</f>
        <v>-0.78929249324547357</v>
      </c>
      <c r="AR84" s="62">
        <f t="shared" si="36"/>
        <v>6.9945960167750707</v>
      </c>
      <c r="AS84" s="62">
        <f t="shared" si="37"/>
        <v>0.67268127202987671</v>
      </c>
      <c r="AT84" s="62">
        <f t="shared" si="38"/>
        <v>4.0543645620346069E-2</v>
      </c>
      <c r="AU84" s="62">
        <f t="shared" si="46"/>
        <v>-7.1401110687600133E-2</v>
      </c>
      <c r="AV84" s="62" t="str">
        <f t="shared" si="39"/>
        <v/>
      </c>
      <c r="AW84" s="62">
        <f t="shared" si="40"/>
        <v>0.19</v>
      </c>
    </row>
    <row r="85" spans="1:49">
      <c r="A85" s="27">
        <v>1952</v>
      </c>
      <c r="B85" s="4">
        <v>4.1999999990000001</v>
      </c>
      <c r="C85" s="61">
        <v>69146</v>
      </c>
      <c r="D85" s="36">
        <v>151.0178799</v>
      </c>
      <c r="F85" s="37">
        <v>0.62018527580365002</v>
      </c>
      <c r="G85" s="61"/>
      <c r="H85" s="39">
        <v>0.22895610999999999</v>
      </c>
      <c r="I85" s="41">
        <v>19.762</v>
      </c>
      <c r="J85" s="61">
        <v>19.762</v>
      </c>
      <c r="K85" s="61">
        <v>16.899999999999999</v>
      </c>
      <c r="L85" s="61">
        <v>14.67</v>
      </c>
      <c r="M85" s="61">
        <v>22.215609346895601</v>
      </c>
      <c r="N85" s="62">
        <f t="shared" si="28"/>
        <v>18.028766407666431</v>
      </c>
      <c r="O85" s="61">
        <v>33.295232181011748</v>
      </c>
      <c r="P85" s="42">
        <v>23.821047840557277</v>
      </c>
      <c r="Q85" s="44">
        <v>21.887060471034474</v>
      </c>
      <c r="R85" s="46">
        <v>14.395649906337907</v>
      </c>
      <c r="S85" s="48">
        <v>34.120120832116321</v>
      </c>
      <c r="T85" s="50">
        <v>49.181101610719686</v>
      </c>
      <c r="U85" s="54">
        <v>69.261646428059692</v>
      </c>
      <c r="V85" s="52">
        <v>31.871419906616211</v>
      </c>
      <c r="W85" s="52">
        <v>2376.0368955464687</v>
      </c>
      <c r="X85" s="56">
        <v>0.67268127202987671</v>
      </c>
      <c r="Y85" s="58">
        <v>4.1555039584636688E-2</v>
      </c>
      <c r="Z85" s="61">
        <v>5.1100000000000003</v>
      </c>
      <c r="AA85" s="59"/>
      <c r="AB85" s="62">
        <v>0.18</v>
      </c>
      <c r="AC85" s="63" t="str">
        <f t="shared" si="32"/>
        <v/>
      </c>
      <c r="AD85" s="20">
        <f t="shared" si="48"/>
        <v>0.62018527580365002</v>
      </c>
      <c r="AE85" s="62" t="str">
        <f t="shared" si="33"/>
        <v/>
      </c>
      <c r="AF85" s="20">
        <f t="shared" si="47"/>
        <v>0.22895610999999999</v>
      </c>
      <c r="AG85" s="62">
        <f t="shared" si="29"/>
        <v>0.13085867721812722</v>
      </c>
      <c r="AH85" s="62">
        <f t="shared" si="34"/>
        <v>0.13085867721812722</v>
      </c>
      <c r="AI85" s="62">
        <f t="shared" si="30"/>
        <v>0.11190727886784484</v>
      </c>
      <c r="AJ85" s="62">
        <f t="shared" si="31"/>
        <v>9.7140815443271231E-2</v>
      </c>
      <c r="AK85" s="62">
        <f t="shared" si="35"/>
        <v>1.4766463424573606E-2</v>
      </c>
      <c r="AL85" s="62">
        <f t="shared" si="41"/>
        <v>-9.1624488647745108E-3</v>
      </c>
      <c r="AM85" s="62">
        <f t="shared" si="42"/>
        <v>-1.9268081810018274E-2</v>
      </c>
      <c r="AN85" s="62">
        <f t="shared" si="43"/>
        <v>6.4349295883858234E-3</v>
      </c>
      <c r="AO85" s="62">
        <f t="shared" si="44"/>
        <v>5.5080947687542403E-2</v>
      </c>
      <c r="AP85" s="62">
        <f t="shared" si="45"/>
        <v>-8.9138951839418626E-2</v>
      </c>
      <c r="AQ85" s="62">
        <f t="shared" si="49"/>
        <v>-0.77618162987800809</v>
      </c>
      <c r="AR85" s="62">
        <f t="shared" si="36"/>
        <v>6.9970075789126112</v>
      </c>
      <c r="AS85" s="62">
        <f t="shared" si="37"/>
        <v>0.67268127202987671</v>
      </c>
      <c r="AT85" s="62">
        <f t="shared" si="38"/>
        <v>4.1555039584636688E-2</v>
      </c>
      <c r="AU85" s="62">
        <f t="shared" si="46"/>
        <v>1.1051234956674996E-2</v>
      </c>
      <c r="AV85" s="62" t="str">
        <f t="shared" si="39"/>
        <v/>
      </c>
      <c r="AW85" s="62">
        <f t="shared" si="40"/>
        <v>0.18</v>
      </c>
    </row>
    <row r="86" spans="1:49">
      <c r="A86" s="27">
        <v>1953</v>
      </c>
      <c r="B86" s="4">
        <v>4.1999999990000001</v>
      </c>
      <c r="C86" s="61">
        <v>69550</v>
      </c>
      <c r="D86" s="36">
        <v>162.1927853</v>
      </c>
      <c r="F86" s="37">
        <v>0.63096203124844474</v>
      </c>
      <c r="G86" s="61"/>
      <c r="H86" s="39">
        <v>0.21389327499999999</v>
      </c>
      <c r="I86" s="41">
        <v>22.662700000000001</v>
      </c>
      <c r="J86" s="61">
        <v>22.662700000000001</v>
      </c>
      <c r="K86" s="61">
        <v>18.5</v>
      </c>
      <c r="L86" s="61">
        <v>14.753</v>
      </c>
      <c r="M86" s="61">
        <v>23.943534672580348</v>
      </c>
      <c r="N86" s="62">
        <f t="shared" si="28"/>
        <v>17.861135632054967</v>
      </c>
      <c r="O86" s="61">
        <v>32.677223559666359</v>
      </c>
      <c r="P86" s="42">
        <v>23.284481360673208</v>
      </c>
      <c r="Q86" s="44">
        <v>21.349270577761096</v>
      </c>
      <c r="R86" s="46">
        <v>14.007642233646905</v>
      </c>
      <c r="S86" s="48">
        <v>32.357256011161681</v>
      </c>
      <c r="T86" s="50">
        <v>42.925394916192417</v>
      </c>
      <c r="U86" s="54">
        <v>69.658647484488711</v>
      </c>
      <c r="V86" s="52">
        <v>32.679115295410156</v>
      </c>
      <c r="W86" s="52">
        <v>2350.7504758000937</v>
      </c>
      <c r="X86" s="56">
        <v>0.67268127202987671</v>
      </c>
      <c r="Y86" s="58">
        <v>4.2254138737916946E-2</v>
      </c>
      <c r="Z86" s="61">
        <v>3.58</v>
      </c>
      <c r="AA86" s="59"/>
      <c r="AB86" s="62">
        <v>0.23</v>
      </c>
      <c r="AC86" s="63" t="str">
        <f t="shared" si="32"/>
        <v/>
      </c>
      <c r="AD86" s="20">
        <f t="shared" si="48"/>
        <v>0.63096203124844474</v>
      </c>
      <c r="AE86" s="62" t="str">
        <f t="shared" si="33"/>
        <v/>
      </c>
      <c r="AF86" s="20">
        <f t="shared" si="47"/>
        <v>0.21389327499999999</v>
      </c>
      <c r="AG86" s="62">
        <f t="shared" si="29"/>
        <v>0.13972693025822278</v>
      </c>
      <c r="AH86" s="62">
        <f t="shared" si="34"/>
        <v>0.13972693025822278</v>
      </c>
      <c r="AI86" s="62">
        <f t="shared" si="30"/>
        <v>0.11406179359816444</v>
      </c>
      <c r="AJ86" s="62">
        <f t="shared" si="31"/>
        <v>9.0959656267768654E-2</v>
      </c>
      <c r="AK86" s="62">
        <f t="shared" si="35"/>
        <v>2.3102137330395789E-2</v>
      </c>
      <c r="AL86" s="62">
        <f t="shared" si="41"/>
        <v>-1.3440992908687784E-2</v>
      </c>
      <c r="AM86" s="62">
        <f t="shared" si="42"/>
        <v>-1.5536584667462197E-2</v>
      </c>
      <c r="AN86" s="62">
        <f t="shared" si="43"/>
        <v>-1.7981559243479363E-2</v>
      </c>
      <c r="AO86" s="62">
        <f t="shared" si="44"/>
        <v>-4.3707513758368483E-2</v>
      </c>
      <c r="AP86" s="62">
        <f t="shared" si="45"/>
        <v>-0.12670437186875172</v>
      </c>
      <c r="AQ86" s="62">
        <f t="shared" si="49"/>
        <v>-0.75687065091164807</v>
      </c>
      <c r="AR86" s="62">
        <f t="shared" si="36"/>
        <v>7.0056192566490463</v>
      </c>
      <c r="AS86" s="62">
        <f t="shared" si="37"/>
        <v>0.67268127202987671</v>
      </c>
      <c r="AT86" s="62">
        <f t="shared" si="38"/>
        <v>4.2254138737916946E-2</v>
      </c>
      <c r="AU86" s="62">
        <f t="shared" si="46"/>
        <v>6.04414573502461E-2</v>
      </c>
      <c r="AV86" s="62" t="str">
        <f t="shared" si="39"/>
        <v/>
      </c>
      <c r="AW86" s="62">
        <f t="shared" si="40"/>
        <v>0.23</v>
      </c>
    </row>
    <row r="87" spans="1:49">
      <c r="A87" s="27">
        <v>1954</v>
      </c>
      <c r="B87" s="4">
        <v>4.1997999989999997</v>
      </c>
      <c r="C87" s="61">
        <v>69868</v>
      </c>
      <c r="D87" s="36">
        <v>174.09875919999999</v>
      </c>
      <c r="F87" s="37">
        <v>0.62060262246794817</v>
      </c>
      <c r="G87" s="61"/>
      <c r="H87" s="39">
        <v>0.228531295</v>
      </c>
      <c r="I87" s="41">
        <v>23.657299999999999</v>
      </c>
      <c r="J87" s="61">
        <v>23.657299999999999</v>
      </c>
      <c r="K87" s="61">
        <v>22</v>
      </c>
      <c r="L87" s="61">
        <v>17.946000000000002</v>
      </c>
      <c r="M87" s="61">
        <v>25.52099083237368</v>
      </c>
      <c r="N87" s="62">
        <f t="shared" si="28"/>
        <v>17.905348046518867</v>
      </c>
      <c r="O87" s="61">
        <v>32.754475033410131</v>
      </c>
      <c r="P87" s="42">
        <v>23.139735705127983</v>
      </c>
      <c r="Q87" s="44">
        <v>21.412728063036692</v>
      </c>
      <c r="R87" s="46">
        <v>13.96303007052852</v>
      </c>
      <c r="S87" s="48">
        <v>31.580387696179962</v>
      </c>
      <c r="T87" s="50">
        <v>41.894789388427199</v>
      </c>
      <c r="U87" s="54">
        <v>70.074696571402967</v>
      </c>
      <c r="V87" s="52">
        <v>33.67431640625</v>
      </c>
      <c r="W87" s="52">
        <v>2325.7331608916061</v>
      </c>
      <c r="X87" s="56">
        <v>0.67268127202987671</v>
      </c>
      <c r="Y87" s="58">
        <v>4.298902302980423E-2</v>
      </c>
      <c r="Z87" s="61">
        <v>2.8899999999999997</v>
      </c>
      <c r="AA87" s="59"/>
      <c r="AB87" s="62">
        <v>0.25</v>
      </c>
      <c r="AC87" s="63" t="str">
        <f t="shared" si="32"/>
        <v/>
      </c>
      <c r="AD87" s="20">
        <f t="shared" si="48"/>
        <v>0.62060262246794817</v>
      </c>
      <c r="AE87" s="62" t="str">
        <f t="shared" si="33"/>
        <v/>
      </c>
      <c r="AF87" s="20">
        <f t="shared" si="47"/>
        <v>0.228531295</v>
      </c>
      <c r="AG87" s="62">
        <f t="shared" si="29"/>
        <v>0.13588436878417454</v>
      </c>
      <c r="AH87" s="62">
        <f t="shared" si="34"/>
        <v>0.13588436878417454</v>
      </c>
      <c r="AI87" s="62">
        <f t="shared" si="30"/>
        <v>0.12636505912559085</v>
      </c>
      <c r="AJ87" s="62">
        <f t="shared" si="31"/>
        <v>0.10307942504853879</v>
      </c>
      <c r="AK87" s="62">
        <f t="shared" si="35"/>
        <v>2.3285634077052059E-2</v>
      </c>
      <c r="AL87" s="62">
        <f t="shared" si="41"/>
        <v>-8.7080856300549327E-3</v>
      </c>
      <c r="AM87" s="62">
        <f t="shared" si="42"/>
        <v>4.956572855111355E-4</v>
      </c>
      <c r="AN87" s="62">
        <f t="shared" si="43"/>
        <v>-5.6622100909826441E-3</v>
      </c>
      <c r="AO87" s="62">
        <f t="shared" si="44"/>
        <v>-2.677429062971844E-2</v>
      </c>
      <c r="AP87" s="62">
        <f t="shared" si="45"/>
        <v>-2.6774429084925166E-2</v>
      </c>
      <c r="AQ87" s="62">
        <f t="shared" si="49"/>
        <v>-0.73282634463635665</v>
      </c>
      <c r="AR87" s="62">
        <f t="shared" si="36"/>
        <v>7.0189642616944123</v>
      </c>
      <c r="AS87" s="62">
        <f t="shared" si="37"/>
        <v>0.67268127202987671</v>
      </c>
      <c r="AT87" s="62">
        <f t="shared" si="38"/>
        <v>4.298902302980423E-2</v>
      </c>
      <c r="AU87" s="62">
        <f t="shared" si="46"/>
        <v>3.3327716877020408E-2</v>
      </c>
      <c r="AV87" s="62" t="str">
        <f t="shared" si="39"/>
        <v/>
      </c>
      <c r="AW87" s="62">
        <f t="shared" si="40"/>
        <v>0.25</v>
      </c>
    </row>
    <row r="88" spans="1:49">
      <c r="A88" s="27">
        <v>1955</v>
      </c>
      <c r="B88" s="4">
        <v>4.2151999990000002</v>
      </c>
      <c r="C88" s="61">
        <v>70196</v>
      </c>
      <c r="D88" s="36">
        <v>198.9550907</v>
      </c>
      <c r="F88" s="37">
        <v>0.60651302249397132</v>
      </c>
      <c r="G88" s="61"/>
      <c r="H88" s="39">
        <v>0.25889053400000001</v>
      </c>
      <c r="I88" s="41">
        <v>22.927099999999999</v>
      </c>
      <c r="J88" s="61">
        <v>22.927099999999999</v>
      </c>
      <c r="K88" s="61">
        <v>25.72</v>
      </c>
      <c r="L88" s="61">
        <v>24.47</v>
      </c>
      <c r="M88" s="61">
        <v>28.312595247995404</v>
      </c>
      <c r="N88" s="62">
        <f t="shared" si="28"/>
        <v>18.358024485886933</v>
      </c>
      <c r="O88" s="61">
        <v>33.295232181011748</v>
      </c>
      <c r="P88" s="42">
        <v>23.542582738703455</v>
      </c>
      <c r="Q88" s="44">
        <v>21.743379001989229</v>
      </c>
      <c r="R88" s="46">
        <v>14.613607243911503</v>
      </c>
      <c r="S88" s="48">
        <v>32.192956019272195</v>
      </c>
      <c r="T88" s="50">
        <v>43.579009474961232</v>
      </c>
      <c r="U88" s="54">
        <v>70.503778521280793</v>
      </c>
      <c r="V88" s="52">
        <v>34.777881622314453</v>
      </c>
      <c r="W88" s="52">
        <v>2300.9820869353903</v>
      </c>
      <c r="X88" s="56">
        <v>0.67268127202987671</v>
      </c>
      <c r="Y88" s="58">
        <v>4.4148221611976624E-2</v>
      </c>
      <c r="Z88" s="61">
        <v>3.1300000000000003</v>
      </c>
      <c r="AA88" s="59"/>
      <c r="AB88" s="62">
        <v>0.23</v>
      </c>
      <c r="AC88" s="63" t="str">
        <f t="shared" si="32"/>
        <v/>
      </c>
      <c r="AD88" s="20">
        <f t="shared" si="48"/>
        <v>0.60651302249397132</v>
      </c>
      <c r="AE88" s="62" t="str">
        <f t="shared" si="33"/>
        <v/>
      </c>
      <c r="AF88" s="20">
        <f t="shared" si="47"/>
        <v>0.25889053400000001</v>
      </c>
      <c r="AG88" s="62">
        <f t="shared" si="29"/>
        <v>0.11523756401172598</v>
      </c>
      <c r="AH88" s="62">
        <f t="shared" si="34"/>
        <v>0.11523756401172598</v>
      </c>
      <c r="AI88" s="62">
        <f t="shared" si="30"/>
        <v>0.12927540536664439</v>
      </c>
      <c r="AJ88" s="62">
        <f t="shared" si="31"/>
        <v>0.12299258045574603</v>
      </c>
      <c r="AK88" s="62">
        <f t="shared" si="35"/>
        <v>6.282824910898363E-3</v>
      </c>
      <c r="AL88" s="62">
        <f t="shared" si="41"/>
        <v>-7.7078261295042191E-3</v>
      </c>
      <c r="AM88" s="62">
        <f t="shared" si="42"/>
        <v>-9.643555857590403E-3</v>
      </c>
      <c r="AN88" s="62">
        <f t="shared" si="43"/>
        <v>2.0572631308581515E-2</v>
      </c>
      <c r="AO88" s="62">
        <f t="shared" si="44"/>
        <v>-5.7559527585077713E-3</v>
      </c>
      <c r="AP88" s="62">
        <f t="shared" si="45"/>
        <v>1.4446800620390972E-2</v>
      </c>
      <c r="AQ88" s="62">
        <f t="shared" si="49"/>
        <v>-0.70668470528392235</v>
      </c>
      <c r="AR88" s="62">
        <f t="shared" si="36"/>
        <v>7.0344065998169212</v>
      </c>
      <c r="AS88" s="62">
        <f t="shared" si="37"/>
        <v>0.67268127202987671</v>
      </c>
      <c r="AT88" s="62">
        <f t="shared" si="38"/>
        <v>4.4148221611976624E-2</v>
      </c>
      <c r="AU88" s="62">
        <f t="shared" si="46"/>
        <v>3.9326611760445926E-3</v>
      </c>
      <c r="AV88" s="62" t="str">
        <f t="shared" si="39"/>
        <v/>
      </c>
      <c r="AW88" s="62">
        <f t="shared" si="40"/>
        <v>0.23</v>
      </c>
    </row>
    <row r="89" spans="1:49">
      <c r="A89" s="27">
        <v>1956</v>
      </c>
      <c r="B89" s="4">
        <v>4.1985999989999998</v>
      </c>
      <c r="C89" s="61">
        <v>70603</v>
      </c>
      <c r="D89" s="36">
        <v>219.94720269999999</v>
      </c>
      <c r="F89" s="37">
        <v>0.612706229246751</v>
      </c>
      <c r="G89" s="61"/>
      <c r="H89" s="39">
        <v>0.24872504400000001</v>
      </c>
      <c r="I89" s="41">
        <v>27.802</v>
      </c>
      <c r="J89" s="61">
        <v>27.802</v>
      </c>
      <c r="K89" s="61">
        <v>30.9</v>
      </c>
      <c r="L89" s="61">
        <v>24.934999999999999</v>
      </c>
      <c r="M89" s="61">
        <v>30.110917912578739</v>
      </c>
      <c r="N89" s="62">
        <f t="shared" si="28"/>
        <v>18.972922268951383</v>
      </c>
      <c r="O89" s="61">
        <v>34.144995171045032</v>
      </c>
      <c r="P89" s="42">
        <v>23.790509111136814</v>
      </c>
      <c r="Q89" s="44">
        <v>22.533913762787268</v>
      </c>
      <c r="R89" s="46">
        <v>14.925764161866372</v>
      </c>
      <c r="S89" s="48">
        <v>34.047717456901552</v>
      </c>
      <c r="T89" s="50">
        <v>45.615178252499561</v>
      </c>
      <c r="U89" s="54">
        <v>70.947898389962759</v>
      </c>
      <c r="V89" s="52">
        <v>35.491645812988281</v>
      </c>
      <c r="W89" s="52">
        <v>2276.4944205240672</v>
      </c>
      <c r="X89" s="56">
        <v>0.67268127202987671</v>
      </c>
      <c r="Y89" s="58">
        <v>4.4847194105386734E-2</v>
      </c>
      <c r="Z89" s="61">
        <v>4.7</v>
      </c>
      <c r="AA89" s="59"/>
      <c r="AB89" s="62">
        <v>0.21</v>
      </c>
      <c r="AC89" s="63" t="str">
        <f t="shared" si="32"/>
        <v/>
      </c>
      <c r="AD89" s="20">
        <f t="shared" si="48"/>
        <v>0.612706229246751</v>
      </c>
      <c r="AE89" s="62" t="str">
        <f t="shared" si="33"/>
        <v/>
      </c>
      <c r="AF89" s="20">
        <f t="shared" si="47"/>
        <v>0.24872504400000001</v>
      </c>
      <c r="AG89" s="62">
        <f t="shared" si="29"/>
        <v>0.12640306245640651</v>
      </c>
      <c r="AH89" s="62">
        <f t="shared" si="34"/>
        <v>0.12640306245640651</v>
      </c>
      <c r="AI89" s="62">
        <f t="shared" si="30"/>
        <v>0.14048826091299046</v>
      </c>
      <c r="AJ89" s="62">
        <f t="shared" si="31"/>
        <v>0.1133681160474245</v>
      </c>
      <c r="AK89" s="62">
        <f t="shared" si="35"/>
        <v>2.7120144865565965E-2</v>
      </c>
      <c r="AL89" s="62">
        <f t="shared" si="41"/>
        <v>-2.2470126882640145E-2</v>
      </c>
      <c r="AM89" s="62">
        <f t="shared" si="42"/>
        <v>2.7661169142903603E-3</v>
      </c>
      <c r="AN89" s="62">
        <f t="shared" si="43"/>
        <v>-1.1810277932310403E-2</v>
      </c>
      <c r="AO89" s="62">
        <f t="shared" si="44"/>
        <v>2.3069285506353357E-2</v>
      </c>
      <c r="AP89" s="62">
        <f t="shared" si="45"/>
        <v>1.2718878833964258E-2</v>
      </c>
      <c r="AQ89" s="62">
        <f t="shared" si="49"/>
        <v>-0.69264844259060299</v>
      </c>
      <c r="AR89" s="62">
        <f t="shared" si="36"/>
        <v>7.0377435612803154</v>
      </c>
      <c r="AS89" s="62">
        <f t="shared" si="37"/>
        <v>0.67268127202987671</v>
      </c>
      <c r="AT89" s="62">
        <f t="shared" si="38"/>
        <v>4.4847194105386734E-2</v>
      </c>
      <c r="AU89" s="62">
        <f t="shared" si="46"/>
        <v>-1.646038348553161E-3</v>
      </c>
      <c r="AV89" s="62" t="str">
        <f t="shared" si="39"/>
        <v/>
      </c>
      <c r="AW89" s="62">
        <f t="shared" si="40"/>
        <v>0.21</v>
      </c>
    </row>
    <row r="90" spans="1:49">
      <c r="A90" s="27">
        <v>1957</v>
      </c>
      <c r="B90" s="4">
        <v>4.2016999989999997</v>
      </c>
      <c r="C90" s="61">
        <v>71019</v>
      </c>
      <c r="D90" s="36">
        <v>239.6860542</v>
      </c>
      <c r="F90" s="37">
        <v>0.61341337061938828</v>
      </c>
      <c r="G90" s="61"/>
      <c r="H90" s="39">
        <v>0.24323651900000001</v>
      </c>
      <c r="I90" s="41">
        <v>31.821999999999999</v>
      </c>
      <c r="J90" s="61">
        <v>31.821999999999999</v>
      </c>
      <c r="K90" s="61">
        <v>35.979999999999997</v>
      </c>
      <c r="L90" s="61">
        <v>31.89</v>
      </c>
      <c r="M90" s="61">
        <v>31.49704563229535</v>
      </c>
      <c r="N90" s="62">
        <f t="shared" si="28"/>
        <v>19.649944495118714</v>
      </c>
      <c r="O90" s="61">
        <v>34.866004695302294</v>
      </c>
      <c r="P90" s="42">
        <v>24.224121136307282</v>
      </c>
      <c r="Q90" s="44">
        <v>23.468473363600523</v>
      </c>
      <c r="R90" s="46">
        <v>15.306643529759798</v>
      </c>
      <c r="S90" s="48">
        <v>36.027956470951651</v>
      </c>
      <c r="T90" s="50">
        <v>47.335407614385176</v>
      </c>
      <c r="U90" s="54">
        <v>71.412068817050226</v>
      </c>
      <c r="V90" s="52">
        <v>36.161876678466797</v>
      </c>
      <c r="W90" s="52">
        <v>2252.2673584041368</v>
      </c>
      <c r="X90" s="56">
        <v>0.67268127202987671</v>
      </c>
      <c r="Y90" s="58">
        <v>4.5203022658824921E-2</v>
      </c>
      <c r="Z90" s="61">
        <v>3.9600000000000004</v>
      </c>
      <c r="AA90" s="59"/>
      <c r="AB90" s="62">
        <v>0.2</v>
      </c>
      <c r="AC90" s="63" t="str">
        <f t="shared" si="32"/>
        <v/>
      </c>
      <c r="AD90" s="20">
        <f t="shared" si="48"/>
        <v>0.61341337061938828</v>
      </c>
      <c r="AE90" s="62" t="str">
        <f t="shared" si="33"/>
        <v/>
      </c>
      <c r="AF90" s="20">
        <f t="shared" si="47"/>
        <v>0.24323651900000001</v>
      </c>
      <c r="AG90" s="62">
        <f t="shared" si="29"/>
        <v>0.13276533800104587</v>
      </c>
      <c r="AH90" s="62">
        <f t="shared" si="34"/>
        <v>0.13276533800104587</v>
      </c>
      <c r="AI90" s="62">
        <f t="shared" si="30"/>
        <v>0.1501130306479049</v>
      </c>
      <c r="AJ90" s="62">
        <f t="shared" si="31"/>
        <v>0.13304904245029706</v>
      </c>
      <c r="AK90" s="62">
        <f t="shared" si="35"/>
        <v>1.7063988197607849E-2</v>
      </c>
      <c r="AL90" s="62">
        <f t="shared" si="41"/>
        <v>-1.6999541077645262E-2</v>
      </c>
      <c r="AM90" s="62">
        <f t="shared" si="42"/>
        <v>5.5748140142784118E-3</v>
      </c>
      <c r="AN90" s="62">
        <f t="shared" si="43"/>
        <v>-9.8636010000387603E-3</v>
      </c>
      <c r="AO90" s="62">
        <f t="shared" si="44"/>
        <v>2.1470515719716383E-2</v>
      </c>
      <c r="AP90" s="62">
        <f t="shared" si="45"/>
        <v>1.95637857012504E-3</v>
      </c>
      <c r="AQ90" s="62">
        <f t="shared" si="49"/>
        <v>-0.68046145264138713</v>
      </c>
      <c r="AR90" s="62">
        <f t="shared" si="36"/>
        <v>7.0392312499996059</v>
      </c>
      <c r="AS90" s="62">
        <f t="shared" si="37"/>
        <v>0.67268127202987671</v>
      </c>
      <c r="AT90" s="62">
        <f t="shared" si="38"/>
        <v>4.5203022658824921E-2</v>
      </c>
      <c r="AU90" s="62">
        <f t="shared" si="46"/>
        <v>1.1938305308440998E-2</v>
      </c>
      <c r="AV90" s="62" t="str">
        <f t="shared" si="39"/>
        <v/>
      </c>
      <c r="AW90" s="62">
        <f t="shared" si="40"/>
        <v>0.2</v>
      </c>
    </row>
    <row r="91" spans="1:49">
      <c r="A91" s="27">
        <v>1958</v>
      </c>
      <c r="B91" s="4">
        <v>4.1774999990000001</v>
      </c>
      <c r="C91" s="61">
        <v>71488</v>
      </c>
      <c r="D91" s="36">
        <v>257.5450151</v>
      </c>
      <c r="F91" s="37">
        <v>0.61086940525447553</v>
      </c>
      <c r="G91" s="61"/>
      <c r="H91" s="39">
        <v>0.23754071299999999</v>
      </c>
      <c r="I91" s="41">
        <v>34.003</v>
      </c>
      <c r="J91" s="61">
        <v>34.003</v>
      </c>
      <c r="K91" s="61">
        <v>36.99</v>
      </c>
      <c r="L91" s="61">
        <v>32.049999999999997</v>
      </c>
      <c r="M91" s="61">
        <v>32.480961655497815</v>
      </c>
      <c r="N91" s="62">
        <f t="shared" si="28"/>
        <v>20.340145577468309</v>
      </c>
      <c r="O91" s="61">
        <v>35.593453125893809</v>
      </c>
      <c r="P91" s="42">
        <v>24.775687216178259</v>
      </c>
      <c r="Q91" s="44">
        <v>24.147441530640393</v>
      </c>
      <c r="R91" s="46">
        <v>15.788523289431854</v>
      </c>
      <c r="S91" s="48">
        <v>36.697572925682316</v>
      </c>
      <c r="T91" s="50">
        <v>44.429413648098638</v>
      </c>
      <c r="U91" s="54">
        <v>71.903307497985139</v>
      </c>
      <c r="V91" s="52">
        <v>36.439743041992188</v>
      </c>
      <c r="W91" s="52">
        <v>2228.2981271550711</v>
      </c>
      <c r="X91" s="56">
        <v>0.67268127202987671</v>
      </c>
      <c r="Y91" s="58">
        <v>4.535200446844101E-2</v>
      </c>
      <c r="Z91" s="61">
        <v>3.08</v>
      </c>
      <c r="AA91" s="59"/>
      <c r="AB91" s="62">
        <v>0.2</v>
      </c>
      <c r="AC91" s="63" t="str">
        <f t="shared" si="32"/>
        <v/>
      </c>
      <c r="AD91" s="20">
        <f t="shared" si="48"/>
        <v>0.61086940525447553</v>
      </c>
      <c r="AE91" s="62" t="str">
        <f t="shared" si="33"/>
        <v/>
      </c>
      <c r="AF91" s="20">
        <f t="shared" si="47"/>
        <v>0.23754071299999999</v>
      </c>
      <c r="AG91" s="62">
        <f t="shared" si="29"/>
        <v>0.13202740494432502</v>
      </c>
      <c r="AH91" s="62">
        <f t="shared" si="34"/>
        <v>0.13202740494432502</v>
      </c>
      <c r="AI91" s="62">
        <f t="shared" si="30"/>
        <v>0.14362537743406706</v>
      </c>
      <c r="AJ91" s="62">
        <f t="shared" si="31"/>
        <v>0.12444426457858472</v>
      </c>
      <c r="AK91" s="62">
        <f t="shared" si="35"/>
        <v>1.9181112855482338E-2</v>
      </c>
      <c r="AL91" s="62">
        <f t="shared" si="41"/>
        <v>-1.2008093953024646E-2</v>
      </c>
      <c r="AM91" s="62">
        <f t="shared" si="42"/>
        <v>-6.0015618926539359E-3</v>
      </c>
      <c r="AN91" s="62">
        <f t="shared" si="43"/>
        <v>-3.5256839361121313E-3</v>
      </c>
      <c r="AO91" s="62">
        <f t="shared" si="44"/>
        <v>-1.6106619822199662E-2</v>
      </c>
      <c r="AP91" s="62">
        <f t="shared" si="45"/>
        <v>-9.7878905318632747E-2</v>
      </c>
      <c r="AQ91" s="62">
        <f t="shared" si="49"/>
        <v>-0.67966224420185994</v>
      </c>
      <c r="AR91" s="62">
        <f t="shared" si="36"/>
        <v>7.0293311572092083</v>
      </c>
      <c r="AS91" s="62">
        <f t="shared" si="37"/>
        <v>0.67268127202987671</v>
      </c>
      <c r="AT91" s="62">
        <f t="shared" si="38"/>
        <v>4.535200446844101E-2</v>
      </c>
      <c r="AU91" s="62">
        <f t="shared" si="46"/>
        <v>5.0779658395887634E-3</v>
      </c>
      <c r="AV91" s="62" t="str">
        <f t="shared" si="39"/>
        <v/>
      </c>
      <c r="AW91" s="62">
        <f t="shared" si="40"/>
        <v>0.2</v>
      </c>
    </row>
    <row r="92" spans="1:49">
      <c r="A92" s="27">
        <v>1959</v>
      </c>
      <c r="B92" s="4">
        <v>4.1699999989999998</v>
      </c>
      <c r="C92" s="61">
        <v>72014</v>
      </c>
      <c r="D92" s="36">
        <v>282.0880315</v>
      </c>
      <c r="F92" s="37">
        <v>0.59969732671112286</v>
      </c>
      <c r="G92" s="61"/>
      <c r="H92" s="39">
        <v>0.25134452699999998</v>
      </c>
      <c r="I92" s="41">
        <v>38.072000000000003</v>
      </c>
      <c r="J92" s="61">
        <v>38.072000000000003</v>
      </c>
      <c r="K92" s="61">
        <v>41.19</v>
      </c>
      <c r="L92" s="61">
        <v>35.83</v>
      </c>
      <c r="M92" s="61">
        <v>34.637754979998959</v>
      </c>
      <c r="N92" s="62">
        <f t="shared" si="28"/>
        <v>20.738671121386869</v>
      </c>
      <c r="O92" s="61">
        <v>35.94108316284035</v>
      </c>
      <c r="P92" s="42">
        <v>25.268719466850591</v>
      </c>
      <c r="Q92" s="44">
        <v>24.418194787702856</v>
      </c>
      <c r="R92" s="46">
        <v>16.066861827585164</v>
      </c>
      <c r="S92" s="48">
        <v>36.186145424290466</v>
      </c>
      <c r="T92" s="50">
        <v>43.204346550459732</v>
      </c>
      <c r="U92" s="54">
        <v>72.429634656129664</v>
      </c>
      <c r="V92" s="52">
        <v>36.809249877929688</v>
      </c>
      <c r="W92" s="52">
        <v>2204.5839828718258</v>
      </c>
      <c r="X92" s="56">
        <v>0.67268127202987671</v>
      </c>
      <c r="Y92" s="58">
        <v>4.566815122961998E-2</v>
      </c>
      <c r="Z92" s="61">
        <v>2.7050000000000001</v>
      </c>
      <c r="AA92" s="59"/>
      <c r="AB92" s="62">
        <v>0.19</v>
      </c>
      <c r="AC92" s="63" t="str">
        <f t="shared" si="32"/>
        <v/>
      </c>
      <c r="AD92" s="20">
        <f t="shared" si="48"/>
        <v>0.59969732671112286</v>
      </c>
      <c r="AE92" s="62" t="str">
        <f t="shared" si="33"/>
        <v/>
      </c>
      <c r="AF92" s="20">
        <f t="shared" si="47"/>
        <v>0.25134452699999998</v>
      </c>
      <c r="AG92" s="62">
        <f t="shared" si="29"/>
        <v>0.13496496039747791</v>
      </c>
      <c r="AH92" s="62">
        <f t="shared" si="34"/>
        <v>0.13496496039747791</v>
      </c>
      <c r="AI92" s="62">
        <f t="shared" si="30"/>
        <v>0.14601824749874223</v>
      </c>
      <c r="AJ92" s="62">
        <f t="shared" si="31"/>
        <v>0.1270170868628292</v>
      </c>
      <c r="AK92" s="62">
        <f t="shared" si="35"/>
        <v>1.9001160635913034E-2</v>
      </c>
      <c r="AL92" s="62">
        <f t="shared" si="41"/>
        <v>3.0084821540227695E-4</v>
      </c>
      <c r="AM92" s="62">
        <f t="shared" si="42"/>
        <v>-8.2534710249841988E-3</v>
      </c>
      <c r="AN92" s="62">
        <f t="shared" si="43"/>
        <v>-1.9280024803898597E-3</v>
      </c>
      <c r="AO92" s="62">
        <f t="shared" si="44"/>
        <v>-3.3437877301145988E-2</v>
      </c>
      <c r="AP92" s="62">
        <f t="shared" si="45"/>
        <v>-4.7364194602471626E-2</v>
      </c>
      <c r="AQ92" s="62">
        <f t="shared" si="49"/>
        <v>-0.67686636512961507</v>
      </c>
      <c r="AR92" s="62">
        <f t="shared" si="36"/>
        <v>7.0214277350515282</v>
      </c>
      <c r="AS92" s="62">
        <f t="shared" si="37"/>
        <v>0.67268127202987671</v>
      </c>
      <c r="AT92" s="62">
        <f t="shared" si="38"/>
        <v>4.566815122961998E-2</v>
      </c>
      <c r="AU92" s="62">
        <f t="shared" si="46"/>
        <v>1.1396420268657524E-2</v>
      </c>
      <c r="AV92" s="62" t="str">
        <f t="shared" si="39"/>
        <v/>
      </c>
      <c r="AW92" s="62">
        <f t="shared" si="40"/>
        <v>0.19</v>
      </c>
    </row>
    <row r="93" spans="1:49">
      <c r="A93" s="27">
        <v>1960</v>
      </c>
      <c r="B93" s="4">
        <v>4.1709999990000002</v>
      </c>
      <c r="C93" s="61">
        <v>72481</v>
      </c>
      <c r="D93" s="36">
        <v>316.13493940000001</v>
      </c>
      <c r="F93" s="37">
        <v>0.58120825306159929</v>
      </c>
      <c r="G93" s="61"/>
      <c r="H93" s="39">
        <v>0.272479947</v>
      </c>
      <c r="I93" s="41">
        <v>41.093299999999999</v>
      </c>
      <c r="J93" s="61">
        <v>41.093299999999999</v>
      </c>
      <c r="K93" s="61">
        <v>47.945</v>
      </c>
      <c r="L93" s="61">
        <v>42.722999999999999</v>
      </c>
      <c r="M93" s="61">
        <v>37.262320095865704</v>
      </c>
      <c r="N93" s="62">
        <f t="shared" si="28"/>
        <v>21.46551747649735</v>
      </c>
      <c r="O93" s="61">
        <v>36.475403473334367</v>
      </c>
      <c r="P93" s="42">
        <v>25.750141474022993</v>
      </c>
      <c r="Q93" s="44">
        <v>25.023786968463696</v>
      </c>
      <c r="R93" s="46">
        <v>17.739961083272366</v>
      </c>
      <c r="S93" s="48">
        <v>38.087938289009308</v>
      </c>
      <c r="T93" s="50">
        <v>44.583322321866383</v>
      </c>
      <c r="U93" s="54">
        <v>72.999070514846039</v>
      </c>
      <c r="V93" s="52">
        <v>37.267635345458984</v>
      </c>
      <c r="W93" s="52">
        <v>2181.1222108507272</v>
      </c>
      <c r="X93" s="56">
        <v>0.67268127202987671</v>
      </c>
      <c r="Y93" s="58">
        <v>4.6183601021766663E-2</v>
      </c>
      <c r="Z93" s="61">
        <v>4.5640000000000001</v>
      </c>
      <c r="AA93" s="59"/>
      <c r="AB93" s="62">
        <v>0.17</v>
      </c>
      <c r="AC93" s="63" t="str">
        <f t="shared" si="32"/>
        <v/>
      </c>
      <c r="AD93" s="20">
        <f t="shared" si="48"/>
        <v>0.58120825306159929</v>
      </c>
      <c r="AE93" s="62" t="str">
        <f t="shared" si="33"/>
        <v/>
      </c>
      <c r="AF93" s="20">
        <f t="shared" si="47"/>
        <v>0.272479947</v>
      </c>
      <c r="AG93" s="62">
        <f t="shared" si="29"/>
        <v>0.12998658129339308</v>
      </c>
      <c r="AH93" s="62">
        <f t="shared" si="34"/>
        <v>0.12998658129339308</v>
      </c>
      <c r="AI93" s="62">
        <f t="shared" si="30"/>
        <v>0.15165992120641886</v>
      </c>
      <c r="AJ93" s="62">
        <f t="shared" si="31"/>
        <v>0.1351416584357458</v>
      </c>
      <c r="AK93" s="62">
        <f t="shared" si="35"/>
        <v>1.6518262770673059E-2</v>
      </c>
      <c r="AL93" s="62">
        <f t="shared" si="41"/>
        <v>-1.5574806616922248E-2</v>
      </c>
      <c r="AM93" s="62">
        <f t="shared" si="42"/>
        <v>-9.9493729733485595E-3</v>
      </c>
      <c r="AN93" s="62">
        <f t="shared" si="43"/>
        <v>6.4613222113084082E-2</v>
      </c>
      <c r="AO93" s="62">
        <f t="shared" si="44"/>
        <v>1.6773647402366535E-2</v>
      </c>
      <c r="AP93" s="62">
        <f t="shared" si="45"/>
        <v>-3.0289364394664744E-3</v>
      </c>
      <c r="AQ93" s="62">
        <f t="shared" si="49"/>
        <v>-0.67232144350917533</v>
      </c>
      <c r="AR93" s="62">
        <f t="shared" si="36"/>
        <v>7.0152733554420426</v>
      </c>
      <c r="AS93" s="62">
        <f t="shared" si="37"/>
        <v>0.67268127202987671</v>
      </c>
      <c r="AT93" s="62">
        <f t="shared" si="38"/>
        <v>4.6183601021766663E-2</v>
      </c>
      <c r="AU93" s="62">
        <f t="shared" si="46"/>
        <v>-7.3976817785365474E-3</v>
      </c>
      <c r="AV93" s="62" t="str">
        <f t="shared" si="39"/>
        <v/>
      </c>
      <c r="AW93" s="62">
        <f t="shared" si="40"/>
        <v>0.17</v>
      </c>
    </row>
    <row r="94" spans="1:49">
      <c r="A94" s="27">
        <v>1961</v>
      </c>
      <c r="B94" s="4">
        <v>3.9964999990000001</v>
      </c>
      <c r="C94" s="61">
        <v>73123</v>
      </c>
      <c r="D94" s="36">
        <v>346.4220661</v>
      </c>
      <c r="F94" s="37">
        <v>0.58129309759925663</v>
      </c>
      <c r="G94" s="61"/>
      <c r="H94" s="39">
        <v>0.28218127300000001</v>
      </c>
      <c r="I94" s="41">
        <v>47.866999999999997</v>
      </c>
      <c r="J94" s="61">
        <v>47.866999999999997</v>
      </c>
      <c r="K94" s="61">
        <v>50.981000000000002</v>
      </c>
      <c r="L94" s="61">
        <v>44.363</v>
      </c>
      <c r="M94" s="61">
        <v>38.430154312945028</v>
      </c>
      <c r="N94" s="62">
        <f t="shared" si="28"/>
        <v>22.606969735120618</v>
      </c>
      <c r="O94" s="61">
        <v>37.305852841763809</v>
      </c>
      <c r="P94" s="42">
        <v>26.576703428928351</v>
      </c>
      <c r="Q94" s="44">
        <v>26.7041079913948</v>
      </c>
      <c r="R94" s="46">
        <v>18.878857628919235</v>
      </c>
      <c r="S94" s="48">
        <v>37.717665228884506</v>
      </c>
      <c r="T94" s="50">
        <v>43.546115612440488</v>
      </c>
      <c r="U94" s="54">
        <v>73.610612546213972</v>
      </c>
      <c r="V94" s="52">
        <v>37.645317077636719</v>
      </c>
      <c r="W94" s="52">
        <v>2154.5047161128455</v>
      </c>
      <c r="X94" s="56">
        <v>0.67268127202987671</v>
      </c>
      <c r="Y94" s="58">
        <v>4.6638298779726028E-2</v>
      </c>
      <c r="Z94" s="61">
        <v>2.9319999999999999</v>
      </c>
      <c r="AA94" s="59"/>
      <c r="AB94" s="62">
        <v>0.17</v>
      </c>
      <c r="AC94" s="63" t="str">
        <f t="shared" si="32"/>
        <v/>
      </c>
      <c r="AD94" s="20">
        <f t="shared" si="48"/>
        <v>0.58129309759925663</v>
      </c>
      <c r="AE94" s="62" t="str">
        <f t="shared" si="33"/>
        <v/>
      </c>
      <c r="AF94" s="20">
        <f t="shared" si="47"/>
        <v>0.28218127300000001</v>
      </c>
      <c r="AG94" s="62">
        <f t="shared" si="29"/>
        <v>0.13817537819944317</v>
      </c>
      <c r="AH94" s="62">
        <f t="shared" si="34"/>
        <v>0.13817537819944317</v>
      </c>
      <c r="AI94" s="62">
        <f t="shared" si="30"/>
        <v>0.1471644129773291</v>
      </c>
      <c r="AJ94" s="62">
        <f t="shared" si="31"/>
        <v>0.12806054908521314</v>
      </c>
      <c r="AK94" s="62">
        <f t="shared" si="35"/>
        <v>1.9103863892115963E-2</v>
      </c>
      <c r="AL94" s="62">
        <f t="shared" si="41"/>
        <v>-2.0215544920643785E-2</v>
      </c>
      <c r="AM94" s="62">
        <f t="shared" si="42"/>
        <v>1.3180114901401431E-2</v>
      </c>
      <c r="AN94" s="62">
        <f t="shared" si="43"/>
        <v>1.0412424004665393E-2</v>
      </c>
      <c r="AO94" s="62">
        <f t="shared" si="44"/>
        <v>-6.1579538039314249E-2</v>
      </c>
      <c r="AP94" s="62">
        <f t="shared" si="45"/>
        <v>-7.5349789333285483E-2</v>
      </c>
      <c r="AQ94" s="62">
        <f t="shared" si="49"/>
        <v>-0.67058064144216523</v>
      </c>
      <c r="AR94" s="62">
        <f t="shared" si="36"/>
        <v>7.0047355045706476</v>
      </c>
      <c r="AS94" s="62">
        <f t="shared" si="37"/>
        <v>0.67268127202987671</v>
      </c>
      <c r="AT94" s="62">
        <f t="shared" si="38"/>
        <v>4.6638298779726028E-2</v>
      </c>
      <c r="AU94" s="62">
        <f t="shared" si="46"/>
        <v>-6.170444787806692E-3</v>
      </c>
      <c r="AV94" s="62" t="str">
        <f t="shared" si="39"/>
        <v/>
      </c>
      <c r="AW94" s="62">
        <f t="shared" si="40"/>
        <v>0.17</v>
      </c>
    </row>
    <row r="95" spans="1:49">
      <c r="A95" s="27">
        <v>1962</v>
      </c>
      <c r="B95" s="4">
        <v>3.9979999990000001</v>
      </c>
      <c r="C95" s="61">
        <v>73739</v>
      </c>
      <c r="D95" s="36">
        <v>376.81363119999997</v>
      </c>
      <c r="F95" s="37">
        <v>0.58116644179485843</v>
      </c>
      <c r="G95" s="61"/>
      <c r="H95" s="39">
        <v>0.28893729600000001</v>
      </c>
      <c r="I95" s="41">
        <v>50.740099999999998</v>
      </c>
      <c r="J95" s="61">
        <v>50.740099999999998</v>
      </c>
      <c r="K95" s="61">
        <v>52.975999999999999</v>
      </c>
      <c r="L95" s="61">
        <v>49.5</v>
      </c>
      <c r="M95" s="61">
        <v>39.724374395766262</v>
      </c>
      <c r="N95" s="62">
        <f t="shared" si="28"/>
        <v>23.59039589879713</v>
      </c>
      <c r="O95" s="61">
        <v>38.380931317679021</v>
      </c>
      <c r="P95" s="42">
        <v>27.361174979701669</v>
      </c>
      <c r="Q95" s="44">
        <v>28.339228188557559</v>
      </c>
      <c r="R95" s="46">
        <v>19.904620676965337</v>
      </c>
      <c r="S95" s="48">
        <v>38.427700956104729</v>
      </c>
      <c r="T95" s="50">
        <v>43.286515875694043</v>
      </c>
      <c r="U95" s="54">
        <v>74.256240526871267</v>
      </c>
      <c r="V95" s="52">
        <v>37.7445068359375</v>
      </c>
      <c r="W95" s="52">
        <v>2117.4015416297375</v>
      </c>
      <c r="X95" s="56">
        <v>0.67268127202987671</v>
      </c>
      <c r="Y95" s="58">
        <v>4.6963006258010864E-2</v>
      </c>
      <c r="Z95" s="61">
        <v>2.6619999999999999</v>
      </c>
      <c r="AA95" s="59"/>
      <c r="AB95" s="62">
        <v>0.17</v>
      </c>
      <c r="AC95" s="63" t="str">
        <f t="shared" si="32"/>
        <v/>
      </c>
      <c r="AD95" s="20">
        <f t="shared" si="48"/>
        <v>0.58116644179485843</v>
      </c>
      <c r="AE95" s="62" t="str">
        <f t="shared" si="33"/>
        <v/>
      </c>
      <c r="AF95" s="20">
        <f t="shared" si="47"/>
        <v>0.28893729600000001</v>
      </c>
      <c r="AG95" s="62">
        <f t="shared" si="29"/>
        <v>0.13465569129867508</v>
      </c>
      <c r="AH95" s="62">
        <f t="shared" si="34"/>
        <v>0.13465569129867508</v>
      </c>
      <c r="AI95" s="62">
        <f t="shared" si="30"/>
        <v>0.14058939383719407</v>
      </c>
      <c r="AJ95" s="62">
        <f t="shared" si="31"/>
        <v>0.13136467447412237</v>
      </c>
      <c r="AK95" s="62">
        <f t="shared" si="35"/>
        <v>9.2247193630717039E-3</v>
      </c>
      <c r="AL95" s="62">
        <f t="shared" si="41"/>
        <v>-1.3491405771119116E-2</v>
      </c>
      <c r="AM95" s="62">
        <f t="shared" si="42"/>
        <v>1.6848167299589555E-2</v>
      </c>
      <c r="AN95" s="62">
        <f t="shared" si="43"/>
        <v>1.0327825986625622E-2</v>
      </c>
      <c r="AO95" s="62">
        <f t="shared" si="44"/>
        <v>-2.3931401497210233E-2</v>
      </c>
      <c r="AP95" s="62">
        <f t="shared" si="45"/>
        <v>-4.8560752382598514E-2</v>
      </c>
      <c r="AQ95" s="62">
        <f t="shared" si="49"/>
        <v>-0.67668187082396303</v>
      </c>
      <c r="AR95" s="62">
        <f t="shared" si="36"/>
        <v>6.9812630571618142</v>
      </c>
      <c r="AS95" s="62">
        <f t="shared" si="37"/>
        <v>0.67268127202987671</v>
      </c>
      <c r="AT95" s="62">
        <f t="shared" si="38"/>
        <v>4.6963006258010864E-2</v>
      </c>
      <c r="AU95" s="62">
        <f t="shared" si="46"/>
        <v>-1.3261421669255667E-2</v>
      </c>
      <c r="AV95" s="62" t="str">
        <f t="shared" si="39"/>
        <v/>
      </c>
      <c r="AW95" s="62">
        <f t="shared" si="40"/>
        <v>0.17</v>
      </c>
    </row>
    <row r="96" spans="1:49">
      <c r="A96" s="27">
        <v>1963</v>
      </c>
      <c r="B96" s="4">
        <v>3.975199999</v>
      </c>
      <c r="C96" s="61">
        <v>74340</v>
      </c>
      <c r="D96" s="36">
        <v>399.37231860000003</v>
      </c>
      <c r="F96" s="37">
        <v>0.58048324309030874</v>
      </c>
      <c r="G96" s="61"/>
      <c r="H96" s="39">
        <v>0.28668710200000003</v>
      </c>
      <c r="I96" s="41">
        <v>55.2346</v>
      </c>
      <c r="J96" s="61">
        <v>55.2346</v>
      </c>
      <c r="K96" s="61">
        <v>58.31</v>
      </c>
      <c r="L96" s="61">
        <v>52.277999999999999</v>
      </c>
      <c r="M96" s="61">
        <v>40.432979188627044</v>
      </c>
      <c r="N96" s="62">
        <f t="shared" si="28"/>
        <v>24.36590772065809</v>
      </c>
      <c r="O96" s="61">
        <v>39.526822337887275</v>
      </c>
      <c r="P96" s="42">
        <v>28.185176847574656</v>
      </c>
      <c r="Q96" s="44">
        <v>29.218499883525524</v>
      </c>
      <c r="R96" s="46">
        <v>21.037466974219146</v>
      </c>
      <c r="S96" s="48">
        <v>38.96020468594709</v>
      </c>
      <c r="T96" s="50">
        <v>44.370912376819923</v>
      </c>
      <c r="U96" s="54">
        <v>74.912896314651576</v>
      </c>
      <c r="V96" s="52">
        <v>37.793865203857422</v>
      </c>
      <c r="W96" s="52">
        <v>2086.9527408311001</v>
      </c>
      <c r="X96" s="56">
        <v>0.67268127202987671</v>
      </c>
      <c r="Y96" s="58">
        <v>4.6225335448980331E-2</v>
      </c>
      <c r="Z96" s="61">
        <v>2.996</v>
      </c>
      <c r="AA96" s="59"/>
      <c r="AB96" s="62">
        <v>0.18</v>
      </c>
      <c r="AC96" s="63" t="str">
        <f t="shared" si="32"/>
        <v/>
      </c>
      <c r="AD96" s="20">
        <f t="shared" si="48"/>
        <v>0.58048324309030874</v>
      </c>
      <c r="AE96" s="62" t="str">
        <f t="shared" si="33"/>
        <v/>
      </c>
      <c r="AF96" s="20">
        <f t="shared" si="47"/>
        <v>0.28668710200000003</v>
      </c>
      <c r="AG96" s="62">
        <f t="shared" si="29"/>
        <v>0.13830352637765414</v>
      </c>
      <c r="AH96" s="62">
        <f t="shared" si="34"/>
        <v>0.13830352637765414</v>
      </c>
      <c r="AI96" s="62">
        <f t="shared" si="30"/>
        <v>0.14600411016067852</v>
      </c>
      <c r="AJ96" s="62">
        <f t="shared" si="31"/>
        <v>0.13090040938055139</v>
      </c>
      <c r="AK96" s="62">
        <f t="shared" si="35"/>
        <v>1.5103700780127127E-2</v>
      </c>
      <c r="AL96" s="62">
        <f t="shared" si="41"/>
        <v>-2.6740958995986625E-3</v>
      </c>
      <c r="AM96" s="62">
        <f t="shared" si="42"/>
        <v>-1.7901885243236338E-3</v>
      </c>
      <c r="AN96" s="62">
        <f t="shared" si="43"/>
        <v>2.3007835118199448E-2</v>
      </c>
      <c r="AO96" s="62">
        <f t="shared" si="44"/>
        <v>-1.8583101028277094E-2</v>
      </c>
      <c r="AP96" s="62">
        <f t="shared" si="45"/>
        <v>-7.6023017070242635E-3</v>
      </c>
      <c r="AQ96" s="62">
        <f t="shared" si="49"/>
        <v>-0.68417926287791808</v>
      </c>
      <c r="AR96" s="62">
        <f t="shared" si="36"/>
        <v>6.9592809993962215</v>
      </c>
      <c r="AS96" s="62">
        <f t="shared" si="37"/>
        <v>0.67268127202987671</v>
      </c>
      <c r="AT96" s="62">
        <f t="shared" si="38"/>
        <v>4.6225335448980331E-2</v>
      </c>
      <c r="AU96" s="62">
        <f>IF(OR(Z95="",N96="",N95=""),"",Z95/100-LN(N96/N95))</f>
        <v>-5.725254944790599E-3</v>
      </c>
      <c r="AV96" s="62" t="str">
        <f t="shared" si="39"/>
        <v/>
      </c>
      <c r="AW96" s="62">
        <f t="shared" si="40"/>
        <v>0.18</v>
      </c>
    </row>
    <row r="97" spans="1:49">
      <c r="A97" s="27">
        <v>1964</v>
      </c>
      <c r="B97" s="4">
        <v>3.9769999989999998</v>
      </c>
      <c r="C97" s="61">
        <v>74954</v>
      </c>
      <c r="D97" s="36">
        <v>438.85002159999999</v>
      </c>
      <c r="F97" s="37">
        <v>0.56896529342553714</v>
      </c>
      <c r="G97" s="61"/>
      <c r="H97" s="39">
        <v>0.29824484099999998</v>
      </c>
      <c r="I97" s="41">
        <v>59.150199999999998</v>
      </c>
      <c r="J97" s="61">
        <v>59.150199999999998</v>
      </c>
      <c r="K97" s="61">
        <v>64.918999999999997</v>
      </c>
      <c r="L97" s="61">
        <v>58.838999999999999</v>
      </c>
      <c r="M97" s="61">
        <v>42.693310119753875</v>
      </c>
      <c r="N97" s="62">
        <f t="shared" si="28"/>
        <v>25.149213983064573</v>
      </c>
      <c r="O97" s="61">
        <v>40.45383579176994</v>
      </c>
      <c r="P97" s="42">
        <v>28.775500082975547</v>
      </c>
      <c r="Q97" s="44">
        <v>30.376968281479193</v>
      </c>
      <c r="R97" s="46">
        <v>21.627713025852742</v>
      </c>
      <c r="S97" s="48">
        <v>39.799941292454413</v>
      </c>
      <c r="T97" s="50">
        <v>45.244766159879859</v>
      </c>
      <c r="U97" s="54">
        <v>75.553511655707496</v>
      </c>
      <c r="V97" s="52">
        <v>37.844104766845703</v>
      </c>
      <c r="W97" s="52">
        <v>2098.446659013367</v>
      </c>
      <c r="X97" s="56">
        <v>0.67268127202987671</v>
      </c>
      <c r="Y97" s="58">
        <v>4.5906078070402145E-2</v>
      </c>
      <c r="Z97" s="61">
        <v>3.2879999999999998</v>
      </c>
      <c r="AA97" s="59"/>
      <c r="AB97" s="62">
        <v>0.18</v>
      </c>
      <c r="AC97" s="63" t="str">
        <f t="shared" si="32"/>
        <v/>
      </c>
      <c r="AD97" s="20">
        <f t="shared" si="48"/>
        <v>0.56896529342553714</v>
      </c>
      <c r="AE97" s="62" t="str">
        <f t="shared" si="33"/>
        <v/>
      </c>
      <c r="AF97" s="20">
        <f t="shared" si="47"/>
        <v>0.29824484099999998</v>
      </c>
      <c r="AG97" s="62">
        <f t="shared" si="29"/>
        <v>0.13478454389575903</v>
      </c>
      <c r="AH97" s="62">
        <f t="shared" si="34"/>
        <v>0.13478454389575903</v>
      </c>
      <c r="AI97" s="62">
        <f t="shared" si="30"/>
        <v>0.14792980928498603</v>
      </c>
      <c r="AJ97" s="62">
        <f t="shared" si="31"/>
        <v>0.1340754178055622</v>
      </c>
      <c r="AK97" s="62">
        <f t="shared" si="35"/>
        <v>1.3854391479423828E-2</v>
      </c>
      <c r="AL97" s="62">
        <f t="shared" si="41"/>
        <v>-1.0913574698175443E-2</v>
      </c>
      <c r="AM97" s="62">
        <f t="shared" si="42"/>
        <v>7.2409204439268116E-3</v>
      </c>
      <c r="AN97" s="62">
        <f t="shared" si="43"/>
        <v>-3.971199062462673E-3</v>
      </c>
      <c r="AO97" s="62">
        <f t="shared" si="44"/>
        <v>-1.0317007472624238E-2</v>
      </c>
      <c r="AP97" s="62">
        <f t="shared" si="45"/>
        <v>-1.2138841810910347E-2</v>
      </c>
      <c r="AQ97" s="62">
        <f t="shared" si="49"/>
        <v>-0.69136595362681608</v>
      </c>
      <c r="AR97" s="62">
        <f t="shared" si="36"/>
        <v>6.9575867101977842</v>
      </c>
      <c r="AS97" s="62">
        <f t="shared" si="37"/>
        <v>0.67268127202987671</v>
      </c>
      <c r="AT97" s="62">
        <f t="shared" si="38"/>
        <v>4.5906078070402145E-2</v>
      </c>
      <c r="AU97" s="62">
        <f t="shared" ref="AU97:AU146" si="50">IF(OR(Z96="",N97="",N96=""),"",Z96/100-LN(N97/N96))</f>
        <v>-1.6817121913600686E-3</v>
      </c>
      <c r="AV97" s="62" t="str">
        <f t="shared" si="39"/>
        <v/>
      </c>
      <c r="AW97" s="62">
        <f t="shared" si="40"/>
        <v>0.18</v>
      </c>
    </row>
    <row r="98" spans="1:49">
      <c r="A98" s="27">
        <v>1965</v>
      </c>
      <c r="B98" s="4">
        <v>4.0055999990000002</v>
      </c>
      <c r="C98" s="61">
        <v>75639</v>
      </c>
      <c r="D98" s="36">
        <v>479.58098510000002</v>
      </c>
      <c r="F98" s="37">
        <v>0.57443426158446775</v>
      </c>
      <c r="G98" s="61"/>
      <c r="H98" s="39">
        <v>0.29268771100000002</v>
      </c>
      <c r="I98" s="41">
        <v>65.461600000000004</v>
      </c>
      <c r="J98" s="61">
        <v>65.461600000000004</v>
      </c>
      <c r="K98" s="61">
        <v>71.650000000000006</v>
      </c>
      <c r="L98" s="61">
        <v>70.447999999999993</v>
      </c>
      <c r="M98" s="61">
        <v>44.487721821065065</v>
      </c>
      <c r="N98" s="62">
        <f t="shared" si="28"/>
        <v>26.135989374988561</v>
      </c>
      <c r="O98" s="61">
        <v>41.760667639733342</v>
      </c>
      <c r="P98" s="42">
        <v>29.718866145784656</v>
      </c>
      <c r="Q98" s="44">
        <v>31.648794851203661</v>
      </c>
      <c r="R98" s="46">
        <v>23.09282589052378</v>
      </c>
      <c r="S98" s="48">
        <v>40.883458036214201</v>
      </c>
      <c r="T98" s="50">
        <v>46.712853601880497</v>
      </c>
      <c r="U98" s="54">
        <v>76.156030935792955</v>
      </c>
      <c r="V98" s="52">
        <v>37.984134674072266</v>
      </c>
      <c r="W98" s="52">
        <v>2084.2304970510891</v>
      </c>
      <c r="X98" s="56">
        <v>0.67268127202987671</v>
      </c>
      <c r="Y98" s="58">
        <v>4.6424470841884613E-2</v>
      </c>
      <c r="Z98" s="61">
        <v>4.1040000000000001</v>
      </c>
      <c r="AA98" s="59"/>
      <c r="AB98" s="62">
        <v>0.18</v>
      </c>
      <c r="AC98" s="63" t="str">
        <f t="shared" si="32"/>
        <v/>
      </c>
      <c r="AD98" s="20">
        <f t="shared" si="48"/>
        <v>0.57443426158446775</v>
      </c>
      <c r="AE98" s="62" t="str">
        <f t="shared" si="33"/>
        <v/>
      </c>
      <c r="AF98" s="20">
        <f t="shared" si="47"/>
        <v>0.29268771100000002</v>
      </c>
      <c r="AG98" s="62">
        <f t="shared" si="29"/>
        <v>0.13649748850311538</v>
      </c>
      <c r="AH98" s="62">
        <f t="shared" si="34"/>
        <v>0.13649748850311538</v>
      </c>
      <c r="AI98" s="62">
        <f t="shared" si="30"/>
        <v>0.14940125281459998</v>
      </c>
      <c r="AJ98" s="62">
        <f t="shared" si="31"/>
        <v>0.14689489823144364</v>
      </c>
      <c r="AK98" s="62">
        <f t="shared" si="35"/>
        <v>2.506354583156345E-3</v>
      </c>
      <c r="AL98" s="62">
        <f t="shared" si="41"/>
        <v>-6.2288905038746147E-3</v>
      </c>
      <c r="AM98" s="62">
        <f t="shared" si="42"/>
        <v>2.5287466705454916E-3</v>
      </c>
      <c r="AN98" s="62">
        <f t="shared" si="43"/>
        <v>2.7059874118249304E-2</v>
      </c>
      <c r="AO98" s="62">
        <f t="shared" si="44"/>
        <v>-1.1626529852421536E-2</v>
      </c>
      <c r="AP98" s="62">
        <f t="shared" si="45"/>
        <v>-6.5542588216261849E-3</v>
      </c>
      <c r="AQ98" s="62">
        <f t="shared" si="49"/>
        <v>-0.69561571034307546</v>
      </c>
      <c r="AR98" s="62">
        <f t="shared" si="36"/>
        <v>6.9465392896056013</v>
      </c>
      <c r="AS98" s="62">
        <f t="shared" si="37"/>
        <v>0.67268127202987671</v>
      </c>
      <c r="AT98" s="62">
        <f t="shared" si="38"/>
        <v>4.6424470841884613E-2</v>
      </c>
      <c r="AU98" s="62">
        <f t="shared" si="50"/>
        <v>-5.606624871961681E-3</v>
      </c>
      <c r="AV98" s="62" t="str">
        <f t="shared" si="39"/>
        <v/>
      </c>
      <c r="AW98" s="62">
        <f t="shared" si="40"/>
        <v>0.18</v>
      </c>
    </row>
    <row r="99" spans="1:49">
      <c r="A99" s="27">
        <v>1966</v>
      </c>
      <c r="B99" s="4">
        <v>3.977299999</v>
      </c>
      <c r="C99" s="61">
        <v>76206</v>
      </c>
      <c r="D99" s="36">
        <v>509.86811180000001</v>
      </c>
      <c r="F99" s="37">
        <v>0.57681588154880203</v>
      </c>
      <c r="G99" s="61"/>
      <c r="H99" s="39">
        <v>0.28494509800000001</v>
      </c>
      <c r="I99" s="41">
        <v>68.508799999999994</v>
      </c>
      <c r="J99" s="61">
        <v>68.508799999999994</v>
      </c>
      <c r="K99" s="61">
        <v>80.628</v>
      </c>
      <c r="L99" s="61">
        <v>72.668999999999997</v>
      </c>
      <c r="M99" s="61">
        <v>45.342370216114574</v>
      </c>
      <c r="N99" s="62">
        <f t="shared" ref="N99:N130" si="51">IF(OR(D99="",C99="",M99=""),"",D99*1000000000/C99/1000/(M99/100*$D$138*1000000000/$C$138/1000)*100)</f>
        <v>27.059975598215896</v>
      </c>
      <c r="O99" s="61">
        <v>43.273502361505123</v>
      </c>
      <c r="P99" s="42">
        <v>30.794784407235682</v>
      </c>
      <c r="Q99" s="44">
        <v>31.902265605027214</v>
      </c>
      <c r="R99" s="46">
        <v>24.240161622724511</v>
      </c>
      <c r="S99" s="48">
        <v>42.030221161777639</v>
      </c>
      <c r="T99" s="50">
        <v>47.392317642323569</v>
      </c>
      <c r="U99" s="54">
        <v>76.712433931545746</v>
      </c>
      <c r="V99" s="52">
        <v>37.898868560791016</v>
      </c>
      <c r="W99" s="52">
        <v>2057.9154738443199</v>
      </c>
      <c r="X99" s="56">
        <v>0.67268127202987671</v>
      </c>
      <c r="Y99" s="58">
        <v>4.6435341238975525E-2</v>
      </c>
      <c r="Z99" s="61">
        <v>5.3390000000000004</v>
      </c>
      <c r="AA99" s="59"/>
      <c r="AB99" s="62">
        <v>0.19</v>
      </c>
      <c r="AC99" s="63" t="str">
        <f t="shared" si="32"/>
        <v/>
      </c>
      <c r="AD99" s="20">
        <f t="shared" si="48"/>
        <v>0.57681588154880203</v>
      </c>
      <c r="AE99" s="62" t="str">
        <f t="shared" si="33"/>
        <v/>
      </c>
      <c r="AF99" s="20">
        <f t="shared" si="47"/>
        <v>0.28494509800000001</v>
      </c>
      <c r="AG99" s="62">
        <f t="shared" ref="AG99:AG130" si="52">IF(OR(I99="",D99=""),"",I99/D99)</f>
        <v>0.13436572794902132</v>
      </c>
      <c r="AH99" s="62">
        <f t="shared" si="34"/>
        <v>0.13436572794902132</v>
      </c>
      <c r="AI99" s="62">
        <f t="shared" ref="AI99:AI133" si="53">IF(OR(K99="",D99=""),"",K99/D99)</f>
        <v>0.15813501204332425</v>
      </c>
      <c r="AJ99" s="62">
        <f t="shared" ref="AJ99:AJ133" si="54">IF(OR(L99="",D99=""),"",L99/D99)</f>
        <v>0.14252509289795517</v>
      </c>
      <c r="AK99" s="62">
        <f t="shared" si="35"/>
        <v>1.5609919145369078E-2</v>
      </c>
      <c r="AL99" s="62">
        <f t="shared" si="41"/>
        <v>8.2081710415976626E-4</v>
      </c>
      <c r="AM99" s="62">
        <f t="shared" si="42"/>
        <v>-2.6765494329600188E-2</v>
      </c>
      <c r="AN99" s="62">
        <f t="shared" si="43"/>
        <v>1.3746373795629024E-2</v>
      </c>
      <c r="AO99" s="62">
        <f t="shared" si="44"/>
        <v>-7.0790744491876249E-3</v>
      </c>
      <c r="AP99" s="62">
        <f t="shared" si="45"/>
        <v>-2.0301677228070473E-2</v>
      </c>
      <c r="AQ99" s="62">
        <f t="shared" si="49"/>
        <v>-0.70514254810179322</v>
      </c>
      <c r="AR99" s="62">
        <f t="shared" si="36"/>
        <v>6.9243062954585977</v>
      </c>
      <c r="AS99" s="62">
        <f t="shared" si="37"/>
        <v>0.67268127202987671</v>
      </c>
      <c r="AT99" s="62">
        <f t="shared" si="38"/>
        <v>4.6435341238975525E-2</v>
      </c>
      <c r="AU99" s="62">
        <f t="shared" si="50"/>
        <v>6.2975467944756947E-3</v>
      </c>
      <c r="AV99" s="62" t="str">
        <f t="shared" si="39"/>
        <v/>
      </c>
      <c r="AW99" s="62">
        <f t="shared" si="40"/>
        <v>0.19</v>
      </c>
    </row>
    <row r="100" spans="1:49">
      <c r="A100" s="27">
        <v>1967</v>
      </c>
      <c r="B100" s="4">
        <v>3.998999999</v>
      </c>
      <c r="C100" s="61">
        <v>76368</v>
      </c>
      <c r="D100" s="36">
        <v>516.34329060000005</v>
      </c>
      <c r="F100" s="37">
        <v>0.5853531639126478</v>
      </c>
      <c r="G100" s="61"/>
      <c r="H100" s="39">
        <v>0.258925501</v>
      </c>
      <c r="I100" s="41">
        <v>76.721299999999999</v>
      </c>
      <c r="J100" s="61">
        <v>76.721299999999999</v>
      </c>
      <c r="K100" s="61">
        <v>87.045000000000002</v>
      </c>
      <c r="L100" s="61">
        <v>70.182000000000002</v>
      </c>
      <c r="M100" s="61">
        <v>45.096802890658395</v>
      </c>
      <c r="N100" s="62">
        <f t="shared" si="51"/>
        <v>27.494403481187728</v>
      </c>
      <c r="O100" s="61">
        <v>43.968762428799081</v>
      </c>
      <c r="P100" s="42">
        <v>31.294643169914682</v>
      </c>
      <c r="Q100" s="44">
        <v>31.446878445846753</v>
      </c>
      <c r="R100" s="46">
        <v>24.851126452992752</v>
      </c>
      <c r="S100" s="48">
        <v>42.055571860994171</v>
      </c>
      <c r="T100" s="50">
        <v>46.683431965635066</v>
      </c>
      <c r="U100" s="54">
        <v>77.221718115045604</v>
      </c>
      <c r="V100" s="52">
        <v>37.172576904296875</v>
      </c>
      <c r="W100" s="52">
        <v>2020.2073562989879</v>
      </c>
      <c r="X100" s="56">
        <v>0.67268127202987671</v>
      </c>
      <c r="Y100" s="58">
        <v>4.6648632735013962E-2</v>
      </c>
      <c r="Z100" s="61">
        <v>3.3480000000000003</v>
      </c>
      <c r="AA100" s="60">
        <v>5.2233333333333336</v>
      </c>
      <c r="AB100" s="62">
        <v>0.22</v>
      </c>
      <c r="AC100" s="63" t="str">
        <f t="shared" si="32"/>
        <v/>
      </c>
      <c r="AD100" s="20">
        <f t="shared" si="48"/>
        <v>0.5853531639126478</v>
      </c>
      <c r="AE100" s="62" t="str">
        <f t="shared" si="33"/>
        <v/>
      </c>
      <c r="AF100" s="20">
        <f t="shared" si="47"/>
        <v>0.258925501</v>
      </c>
      <c r="AG100" s="62">
        <f t="shared" si="52"/>
        <v>0.14858583697456104</v>
      </c>
      <c r="AH100" s="62">
        <f t="shared" si="34"/>
        <v>0.14858583697456104</v>
      </c>
      <c r="AI100" s="62">
        <f t="shared" si="53"/>
        <v>0.16857970575903516</v>
      </c>
      <c r="AJ100" s="62">
        <f t="shared" si="54"/>
        <v>0.13592120063852728</v>
      </c>
      <c r="AK100" s="62">
        <f t="shared" si="35"/>
        <v>3.2658505120507886E-2</v>
      </c>
      <c r="AL100" s="62">
        <f t="shared" si="41"/>
        <v>1.7484674486976346E-4</v>
      </c>
      <c r="AM100" s="62">
        <f t="shared" si="42"/>
        <v>-3.0304058863929759E-2</v>
      </c>
      <c r="AN100" s="62">
        <f t="shared" si="43"/>
        <v>8.9654996223079656E-3</v>
      </c>
      <c r="AO100" s="62">
        <f t="shared" si="44"/>
        <v>-1.5323780958362029E-2</v>
      </c>
      <c r="AP100" s="62">
        <f t="shared" si="45"/>
        <v>-3.0997567888687443E-2</v>
      </c>
      <c r="AQ100" s="62">
        <f t="shared" si="49"/>
        <v>-0.73110943076436063</v>
      </c>
      <c r="AR100" s="62">
        <f t="shared" si="36"/>
        <v>6.8798460059957334</v>
      </c>
      <c r="AS100" s="62">
        <f t="shared" si="37"/>
        <v>0.67268127202987671</v>
      </c>
      <c r="AT100" s="62">
        <f t="shared" si="38"/>
        <v>4.6648632735013962E-2</v>
      </c>
      <c r="AU100" s="62">
        <f t="shared" si="50"/>
        <v>3.7463246789768166E-2</v>
      </c>
      <c r="AV100" s="62">
        <f t="shared" si="39"/>
        <v>1.8753333333333334E-2</v>
      </c>
      <c r="AW100" s="62">
        <f t="shared" si="40"/>
        <v>0.22</v>
      </c>
    </row>
    <row r="101" spans="1:49">
      <c r="A101" s="27">
        <v>1968</v>
      </c>
      <c r="B101" s="4">
        <v>3.9994999990000002</v>
      </c>
      <c r="C101" s="61">
        <v>76584</v>
      </c>
      <c r="D101" s="36">
        <v>556.96981570000003</v>
      </c>
      <c r="F101" s="37">
        <v>0.57739121223251577</v>
      </c>
      <c r="G101" s="61"/>
      <c r="H101" s="39">
        <v>0.25075871999999999</v>
      </c>
      <c r="I101" s="41">
        <v>76.073999999999998</v>
      </c>
      <c r="J101" s="61">
        <v>76.073999999999998</v>
      </c>
      <c r="K101" s="61">
        <v>99.552000000000007</v>
      </c>
      <c r="L101" s="61">
        <v>81.180000000000007</v>
      </c>
      <c r="M101" s="61">
        <v>47.425061078617198</v>
      </c>
      <c r="N101" s="62">
        <f t="shared" si="51"/>
        <v>28.122158356922554</v>
      </c>
      <c r="O101" s="61">
        <v>44.683335119515327</v>
      </c>
      <c r="P101" s="42">
        <v>31.796038974801188</v>
      </c>
      <c r="Q101" s="44">
        <v>32.70323410942823</v>
      </c>
      <c r="R101" s="46">
        <v>25.492166902733626</v>
      </c>
      <c r="S101" s="48">
        <v>42.19249119790355</v>
      </c>
      <c r="T101" s="50">
        <v>46.988127658407372</v>
      </c>
      <c r="U101" s="54">
        <v>77.673858207089765</v>
      </c>
      <c r="V101" s="52">
        <v>37.306041717529297</v>
      </c>
      <c r="W101" s="52">
        <v>2007.7051996796797</v>
      </c>
      <c r="X101" s="56">
        <v>0.67268127202987671</v>
      </c>
      <c r="Y101" s="58">
        <v>4.5597553253173828E-2</v>
      </c>
      <c r="Z101" s="61">
        <v>2.593</v>
      </c>
      <c r="AA101" s="60">
        <v>5.0149999999999997</v>
      </c>
      <c r="AB101" s="62">
        <v>0.22</v>
      </c>
      <c r="AC101" s="63" t="str">
        <f t="shared" si="32"/>
        <v/>
      </c>
      <c r="AD101" s="20">
        <f t="shared" si="48"/>
        <v>0.57739121223251577</v>
      </c>
      <c r="AE101" s="62" t="str">
        <f t="shared" si="33"/>
        <v/>
      </c>
      <c r="AF101" s="20">
        <f t="shared" si="47"/>
        <v>0.25075871999999999</v>
      </c>
      <c r="AG101" s="62">
        <f t="shared" si="52"/>
        <v>0.13658549863135788</v>
      </c>
      <c r="AH101" s="62">
        <f t="shared" si="34"/>
        <v>0.13658549863135788</v>
      </c>
      <c r="AI101" s="62">
        <f t="shared" si="53"/>
        <v>0.17873859084245525</v>
      </c>
      <c r="AJ101" s="62">
        <f t="shared" si="54"/>
        <v>0.14575296131258555</v>
      </c>
      <c r="AK101" s="62">
        <f t="shared" si="35"/>
        <v>3.2985629529869692E-2</v>
      </c>
      <c r="AL101" s="62">
        <f t="shared" si="41"/>
        <v>-6.6805617162019595E-3</v>
      </c>
      <c r="AM101" s="62">
        <f t="shared" si="42"/>
        <v>1.6598906690200421E-2</v>
      </c>
      <c r="AN101" s="62">
        <f t="shared" si="43"/>
        <v>2.8927980391602226E-3</v>
      </c>
      <c r="AO101" s="62">
        <f t="shared" si="44"/>
        <v>-1.9324956777337005E-2</v>
      </c>
      <c r="AP101" s="62">
        <f t="shared" si="45"/>
        <v>-1.6069704077759279E-2</v>
      </c>
      <c r="AQ101" s="62">
        <f t="shared" si="49"/>
        <v>-0.73336346567772714</v>
      </c>
      <c r="AR101" s="62">
        <f t="shared" si="36"/>
        <v>6.8713841914472962</v>
      </c>
      <c r="AS101" s="62">
        <f t="shared" si="37"/>
        <v>0.67268127202987671</v>
      </c>
      <c r="AT101" s="62">
        <f t="shared" si="38"/>
        <v>4.5597553253173828E-2</v>
      </c>
      <c r="AU101" s="62">
        <f t="shared" si="50"/>
        <v>1.0904654964835094E-2</v>
      </c>
      <c r="AV101" s="62">
        <f t="shared" si="39"/>
        <v>2.4219999999999998E-2</v>
      </c>
      <c r="AW101" s="62">
        <f t="shared" si="40"/>
        <v>0.22</v>
      </c>
    </row>
    <row r="102" spans="1:49">
      <c r="A102" s="27">
        <v>1969</v>
      </c>
      <c r="B102" s="4">
        <v>3.6898999990000001</v>
      </c>
      <c r="C102" s="61">
        <v>77144</v>
      </c>
      <c r="D102" s="36">
        <v>623.49705600000004</v>
      </c>
      <c r="F102" s="37">
        <v>0.56753557004041788</v>
      </c>
      <c r="G102" s="61"/>
      <c r="H102" s="39">
        <v>0.26061674699999998</v>
      </c>
      <c r="I102" s="41">
        <v>82.416700000000006</v>
      </c>
      <c r="J102" s="61">
        <v>82.416700000000006</v>
      </c>
      <c r="K102" s="61">
        <v>113.55500000000001</v>
      </c>
      <c r="L102" s="61">
        <v>97.972999999999999</v>
      </c>
      <c r="M102" s="61">
        <v>50.475715350975385</v>
      </c>
      <c r="N102" s="62">
        <f t="shared" si="51"/>
        <v>29.363830288607879</v>
      </c>
      <c r="O102" s="61">
        <v>45.52022232796206</v>
      </c>
      <c r="P102" s="42">
        <v>32.376633105292804</v>
      </c>
      <c r="Q102" s="44">
        <v>34.786002903296726</v>
      </c>
      <c r="R102" s="46">
        <v>27.566459043451395</v>
      </c>
      <c r="S102" s="48">
        <v>43.844635662784661</v>
      </c>
      <c r="T102" s="50">
        <v>47.900913394087397</v>
      </c>
      <c r="U102" s="54">
        <v>78.0578264005552</v>
      </c>
      <c r="V102" s="52">
        <v>37.692405700683594</v>
      </c>
      <c r="W102" s="52">
        <v>1987.9437263136767</v>
      </c>
      <c r="X102" s="56">
        <v>0.67268127202987671</v>
      </c>
      <c r="Y102" s="58">
        <v>4.5680206269025803E-2</v>
      </c>
      <c r="Z102" s="61">
        <v>4.8070000000000004</v>
      </c>
      <c r="AA102" s="60">
        <v>6.2175000000000002</v>
      </c>
      <c r="AB102" s="62">
        <v>0.2</v>
      </c>
      <c r="AC102" s="63" t="str">
        <f t="shared" si="32"/>
        <v/>
      </c>
      <c r="AD102" s="20">
        <f t="shared" si="48"/>
        <v>0.56753557004041788</v>
      </c>
      <c r="AE102" s="62" t="str">
        <f t="shared" si="33"/>
        <v/>
      </c>
      <c r="AF102" s="20">
        <f t="shared" ref="AF102:AF133" si="55">IF(H102="","",H102)</f>
        <v>0.26061674699999998</v>
      </c>
      <c r="AG102" s="62">
        <f t="shared" si="52"/>
        <v>0.13218458564782701</v>
      </c>
      <c r="AH102" s="62">
        <f t="shared" si="34"/>
        <v>0.13218458564782701</v>
      </c>
      <c r="AI102" s="62">
        <f t="shared" si="53"/>
        <v>0.18212596019058028</v>
      </c>
      <c r="AJ102" s="62">
        <f t="shared" si="54"/>
        <v>0.1571346633591803</v>
      </c>
      <c r="AK102" s="62">
        <f t="shared" si="35"/>
        <v>2.4991296831399973E-2</v>
      </c>
      <c r="AL102" s="62">
        <f t="shared" si="41"/>
        <v>-2.5110594769475476E-2</v>
      </c>
      <c r="AM102" s="62">
        <f t="shared" si="42"/>
        <v>1.8535279569219295E-2</v>
      </c>
      <c r="AN102" s="62">
        <f t="shared" si="43"/>
        <v>3.5022721530085212E-2</v>
      </c>
      <c r="AO102" s="62">
        <f t="shared" si="44"/>
        <v>-4.7957294147628719E-3</v>
      </c>
      <c r="AP102" s="62">
        <f t="shared" si="45"/>
        <v>-2.396622921947968E-2</v>
      </c>
      <c r="AQ102" s="62">
        <f t="shared" si="49"/>
        <v>-0.72799128226267695</v>
      </c>
      <c r="AR102" s="62">
        <f t="shared" si="36"/>
        <v>6.8668647978699395</v>
      </c>
      <c r="AS102" s="62">
        <f t="shared" si="37"/>
        <v>0.67268127202987671</v>
      </c>
      <c r="AT102" s="62">
        <f t="shared" si="38"/>
        <v>4.5680206269025803E-2</v>
      </c>
      <c r="AU102" s="62">
        <f t="shared" si="50"/>
        <v>-1.7275835436699447E-2</v>
      </c>
      <c r="AV102" s="62">
        <f t="shared" si="39"/>
        <v>1.4104999999999999E-2</v>
      </c>
      <c r="AW102" s="62">
        <f t="shared" si="40"/>
        <v>0.2</v>
      </c>
    </row>
    <row r="103" spans="1:49">
      <c r="A103" s="27">
        <v>1970</v>
      </c>
      <c r="B103" s="4">
        <v>3.647999999</v>
      </c>
      <c r="C103" s="61">
        <v>77783</v>
      </c>
      <c r="D103" s="36">
        <v>705.27229799999998</v>
      </c>
      <c r="F103" s="37">
        <v>0.5592259170222057</v>
      </c>
      <c r="G103" s="61"/>
      <c r="H103" s="39">
        <v>0.28559139099999997</v>
      </c>
      <c r="I103" s="41">
        <v>88.207899999999995</v>
      </c>
      <c r="J103" s="61">
        <v>88.207899999999995</v>
      </c>
      <c r="K103" s="61">
        <v>125.276</v>
      </c>
      <c r="L103" s="61">
        <v>109.607</v>
      </c>
      <c r="M103" s="61">
        <v>52.538130956514529</v>
      </c>
      <c r="N103" s="62">
        <f t="shared" si="51"/>
        <v>31.649033509490369</v>
      </c>
      <c r="O103" s="61">
        <v>47.084556980546431</v>
      </c>
      <c r="P103" s="42">
        <v>33.507905125243767</v>
      </c>
      <c r="Q103" s="44">
        <v>38.01365399028905</v>
      </c>
      <c r="R103" s="46">
        <v>30.223199115658279</v>
      </c>
      <c r="S103" s="48">
        <v>45.224086300783434</v>
      </c>
      <c r="T103" s="50">
        <v>44.794529581429401</v>
      </c>
      <c r="U103" s="54">
        <v>78.366604999999993</v>
      </c>
      <c r="V103" s="52">
        <v>37.913955688476563</v>
      </c>
      <c r="W103" s="52">
        <v>1972.51767822695</v>
      </c>
      <c r="X103" s="56">
        <v>0.67268127202987671</v>
      </c>
      <c r="Y103" s="58">
        <v>4.4425901025533676E-2</v>
      </c>
      <c r="Z103" s="61">
        <v>8.6470000000000002</v>
      </c>
      <c r="AA103" s="60">
        <v>9.2074999999999996</v>
      </c>
      <c r="AB103" s="62">
        <v>0.18</v>
      </c>
      <c r="AC103" s="63" t="str">
        <f t="shared" si="32"/>
        <v/>
      </c>
      <c r="AD103" s="20">
        <f t="shared" ref="AD103:AD134" si="56">IF(F103="","",F103)</f>
        <v>0.5592259170222057</v>
      </c>
      <c r="AE103" s="62" t="str">
        <f t="shared" si="33"/>
        <v/>
      </c>
      <c r="AF103" s="20">
        <f t="shared" si="55"/>
        <v>0.28559139099999997</v>
      </c>
      <c r="AG103" s="62">
        <f t="shared" si="52"/>
        <v>0.12506928210584559</v>
      </c>
      <c r="AH103" s="62">
        <f t="shared" si="34"/>
        <v>0.12506928210584559</v>
      </c>
      <c r="AI103" s="62">
        <f t="shared" si="53"/>
        <v>0.17762784722334296</v>
      </c>
      <c r="AJ103" s="62">
        <f t="shared" si="54"/>
        <v>0.15541089634574021</v>
      </c>
      <c r="AK103" s="62">
        <f t="shared" si="35"/>
        <v>2.2216950877602754E-2</v>
      </c>
      <c r="AL103" s="62">
        <f t="shared" si="41"/>
        <v>-4.0599533913271854E-2</v>
      </c>
      <c r="AM103" s="62">
        <f t="shared" si="42"/>
        <v>1.3786363633835329E-2</v>
      </c>
      <c r="AN103" s="62">
        <f t="shared" si="43"/>
        <v>1.7066073820062866E-2</v>
      </c>
      <c r="AO103" s="62">
        <f t="shared" si="44"/>
        <v>-4.3966506506077897E-2</v>
      </c>
      <c r="AP103" s="62">
        <f t="shared" si="45"/>
        <v>-0.14199250523783352</v>
      </c>
      <c r="AQ103" s="62">
        <f t="shared" si="49"/>
        <v>-0.72607861169748256</v>
      </c>
      <c r="AR103" s="62">
        <f t="shared" si="36"/>
        <v>6.8609874033281137</v>
      </c>
      <c r="AS103" s="62">
        <f t="shared" si="37"/>
        <v>0.67268127202987671</v>
      </c>
      <c r="AT103" s="62">
        <f t="shared" si="38"/>
        <v>4.4425901025533676E-2</v>
      </c>
      <c r="AU103" s="62">
        <f t="shared" si="50"/>
        <v>-2.6873956640504112E-2</v>
      </c>
      <c r="AV103" s="62">
        <f t="shared" si="39"/>
        <v>5.6049999999999937E-3</v>
      </c>
      <c r="AW103" s="62">
        <f t="shared" si="40"/>
        <v>0.18</v>
      </c>
    </row>
    <row r="104" spans="1:49">
      <c r="A104" s="27">
        <v>1971</v>
      </c>
      <c r="B104" s="4">
        <v>3.2684999989999999</v>
      </c>
      <c r="C104" s="61">
        <v>78355</v>
      </c>
      <c r="D104" s="36">
        <v>782.80139919999999</v>
      </c>
      <c r="F104" s="37">
        <v>0.56128028983300571</v>
      </c>
      <c r="G104" s="61"/>
      <c r="H104" s="39">
        <v>0.29328875100000001</v>
      </c>
      <c r="I104" s="41">
        <v>98.769400000000005</v>
      </c>
      <c r="J104" s="61">
        <v>98.769400000000005</v>
      </c>
      <c r="K104" s="61">
        <v>136.011</v>
      </c>
      <c r="L104" s="61">
        <v>120.117</v>
      </c>
      <c r="M104" s="61">
        <v>53.543042677283239</v>
      </c>
      <c r="N104" s="62">
        <f t="shared" si="51"/>
        <v>34.217223434115823</v>
      </c>
      <c r="O104" s="61">
        <v>49.550155647303747</v>
      </c>
      <c r="P104" s="42">
        <v>35.388136588670314</v>
      </c>
      <c r="Q104" s="44">
        <v>40.886220507272078</v>
      </c>
      <c r="R104" s="46">
        <v>33.666196721982722</v>
      </c>
      <c r="S104" s="48">
        <v>47.198697290040734</v>
      </c>
      <c r="T104" s="50">
        <v>45.472156592576631</v>
      </c>
      <c r="U104" s="54">
        <v>78.584778999999997</v>
      </c>
      <c r="V104" s="52">
        <v>37.888858795166016</v>
      </c>
      <c r="W104" s="52">
        <v>1940.5565197727515</v>
      </c>
      <c r="X104" s="56">
        <v>0.67268127202987671</v>
      </c>
      <c r="Y104" s="58">
        <v>4.3870106339454651E-2</v>
      </c>
      <c r="Z104" s="61">
        <v>6.1629999999999994</v>
      </c>
      <c r="AA104" s="60">
        <v>7.4939999999999998</v>
      </c>
      <c r="AB104" s="62">
        <v>0.18</v>
      </c>
      <c r="AC104" s="63" t="str">
        <f t="shared" si="32"/>
        <v/>
      </c>
      <c r="AD104" s="20">
        <f t="shared" si="56"/>
        <v>0.56128028983300571</v>
      </c>
      <c r="AE104" s="62" t="str">
        <f t="shared" si="33"/>
        <v/>
      </c>
      <c r="AF104" s="20">
        <f t="shared" si="55"/>
        <v>0.29328875100000001</v>
      </c>
      <c r="AG104" s="62">
        <f t="shared" si="52"/>
        <v>0.126174276260798</v>
      </c>
      <c r="AH104" s="62">
        <f t="shared" si="34"/>
        <v>0.126174276260798</v>
      </c>
      <c r="AI104" s="62">
        <f t="shared" si="53"/>
        <v>0.17374905070302535</v>
      </c>
      <c r="AJ104" s="62">
        <f t="shared" si="54"/>
        <v>0.15344505020399304</v>
      </c>
      <c r="AK104" s="62">
        <f t="shared" si="35"/>
        <v>2.0304000499032304E-2</v>
      </c>
      <c r="AL104" s="62">
        <f t="shared" si="41"/>
        <v>-2.3426260708050945E-2</v>
      </c>
      <c r="AM104" s="62">
        <f t="shared" si="42"/>
        <v>-5.1738265374409089E-3</v>
      </c>
      <c r="AN104" s="62">
        <f t="shared" si="43"/>
        <v>2.9862942019779858E-2</v>
      </c>
      <c r="AO104" s="62">
        <f t="shared" si="44"/>
        <v>-3.5285050429635048E-2</v>
      </c>
      <c r="AP104" s="62">
        <f t="shared" si="45"/>
        <v>-6.3007343970473695E-2</v>
      </c>
      <c r="AQ104" s="62">
        <f t="shared" si="49"/>
        <v>-0.72952092359831489</v>
      </c>
      <c r="AR104" s="62">
        <f t="shared" si="36"/>
        <v>6.8412091531831578</v>
      </c>
      <c r="AS104" s="62">
        <f t="shared" si="37"/>
        <v>0.67268127202987671</v>
      </c>
      <c r="AT104" s="62">
        <f t="shared" si="38"/>
        <v>4.3870106339454651E-2</v>
      </c>
      <c r="AU104" s="62">
        <f t="shared" si="50"/>
        <v>8.4484848142913349E-3</v>
      </c>
      <c r="AV104" s="62">
        <f t="shared" si="39"/>
        <v>1.3310000000000004E-2</v>
      </c>
      <c r="AW104" s="62">
        <f t="shared" si="40"/>
        <v>0.18</v>
      </c>
    </row>
    <row r="105" spans="1:49">
      <c r="A105" s="27">
        <v>1972</v>
      </c>
      <c r="B105" s="4">
        <v>3.2014999990000002</v>
      </c>
      <c r="C105" s="61">
        <v>78717</v>
      </c>
      <c r="D105" s="36">
        <v>853.46553710000001</v>
      </c>
      <c r="F105" s="37">
        <v>0.56760985235272032</v>
      </c>
      <c r="G105" s="61"/>
      <c r="H105" s="39">
        <v>0.28691989800000001</v>
      </c>
      <c r="I105" s="41">
        <v>112.5737</v>
      </c>
      <c r="J105" s="61">
        <v>112.5737</v>
      </c>
      <c r="K105" s="61">
        <v>149.02199999999999</v>
      </c>
      <c r="L105" s="61">
        <v>128.74299999999999</v>
      </c>
      <c r="M105" s="61">
        <v>55.489879026121926</v>
      </c>
      <c r="N105" s="62">
        <f t="shared" si="51"/>
        <v>35.831633822660599</v>
      </c>
      <c r="O105" s="61">
        <v>52.273257058933687</v>
      </c>
      <c r="P105" s="42">
        <v>37.02737508936346</v>
      </c>
      <c r="Q105" s="44">
        <v>42.047323247771367</v>
      </c>
      <c r="R105" s="46">
        <v>35.702911786316399</v>
      </c>
      <c r="S105" s="48">
        <v>48.439359570993105</v>
      </c>
      <c r="T105" s="50">
        <v>46.263513826965337</v>
      </c>
      <c r="U105" s="54">
        <v>78.700103999999996</v>
      </c>
      <c r="V105" s="52">
        <v>37.901756286621094</v>
      </c>
      <c r="W105" s="52">
        <v>1915.4513826904315</v>
      </c>
      <c r="X105" s="56">
        <v>0.67268127202987671</v>
      </c>
      <c r="Y105" s="58">
        <v>4.3241936713457108E-2</v>
      </c>
      <c r="Z105" s="61">
        <v>4.3020000000000005</v>
      </c>
      <c r="AA105" s="60">
        <v>5.8425000000000002</v>
      </c>
      <c r="AB105" s="62">
        <v>0.18</v>
      </c>
      <c r="AC105" s="63" t="str">
        <f t="shared" si="32"/>
        <v/>
      </c>
      <c r="AD105" s="20">
        <f t="shared" si="56"/>
        <v>0.56760985235272032</v>
      </c>
      <c r="AE105" s="62" t="str">
        <f t="shared" si="33"/>
        <v/>
      </c>
      <c r="AF105" s="20">
        <f t="shared" si="55"/>
        <v>0.28691989800000001</v>
      </c>
      <c r="AG105" s="62">
        <f t="shared" si="52"/>
        <v>0.13190186962031933</v>
      </c>
      <c r="AH105" s="62">
        <f t="shared" si="34"/>
        <v>0.13190186962031933</v>
      </c>
      <c r="AI105" s="62">
        <f t="shared" si="53"/>
        <v>0.17460810486427314</v>
      </c>
      <c r="AJ105" s="62">
        <f t="shared" si="54"/>
        <v>0.15084733290749766</v>
      </c>
      <c r="AK105" s="62">
        <f t="shared" si="35"/>
        <v>2.3760771956775478E-2</v>
      </c>
      <c r="AL105" s="62">
        <f t="shared" si="41"/>
        <v>-8.2113608699218123E-4</v>
      </c>
      <c r="AM105" s="62">
        <f t="shared" si="42"/>
        <v>-1.809937447722889E-2</v>
      </c>
      <c r="AN105" s="62">
        <f t="shared" si="43"/>
        <v>1.2635975693373172E-2</v>
      </c>
      <c r="AO105" s="62">
        <f t="shared" si="44"/>
        <v>-2.0155597988975493E-2</v>
      </c>
      <c r="AP105" s="62">
        <f t="shared" si="45"/>
        <v>-2.884858657610298E-2</v>
      </c>
      <c r="AQ105" s="62">
        <f t="shared" si="49"/>
        <v>-0.73064702586533303</v>
      </c>
      <c r="AR105" s="62">
        <f t="shared" si="36"/>
        <v>6.8270615569511435</v>
      </c>
      <c r="AS105" s="62">
        <f t="shared" si="37"/>
        <v>0.67268127202987671</v>
      </c>
      <c r="AT105" s="62">
        <f t="shared" si="38"/>
        <v>4.3241936713457108E-2</v>
      </c>
      <c r="AU105" s="62">
        <f t="shared" si="50"/>
        <v>1.552799691465228E-2</v>
      </c>
      <c r="AV105" s="62">
        <f t="shared" si="39"/>
        <v>1.5404999999999997E-2</v>
      </c>
      <c r="AW105" s="62">
        <f t="shared" si="40"/>
        <v>0.18</v>
      </c>
    </row>
    <row r="106" spans="1:49">
      <c r="A106" s="27">
        <v>1973</v>
      </c>
      <c r="B106" s="4">
        <v>2.7029999990000002</v>
      </c>
      <c r="C106" s="61">
        <v>78950</v>
      </c>
      <c r="D106" s="36">
        <v>950.57249660000002</v>
      </c>
      <c r="F106" s="37">
        <v>0.56303474121475494</v>
      </c>
      <c r="G106" s="61"/>
      <c r="H106" s="39">
        <v>0.27003585000000002</v>
      </c>
      <c r="I106" s="41">
        <v>122.5719</v>
      </c>
      <c r="J106" s="61">
        <v>122.5719</v>
      </c>
      <c r="K106" s="61">
        <v>178.39599999999999</v>
      </c>
      <c r="L106" s="61">
        <v>145.416</v>
      </c>
      <c r="M106" s="61">
        <v>57.907471848823377</v>
      </c>
      <c r="N106" s="62">
        <f t="shared" si="51"/>
        <v>38.129528935656666</v>
      </c>
      <c r="O106" s="61">
        <v>55.929810853706314</v>
      </c>
      <c r="P106" s="42">
        <v>39.770965350047526</v>
      </c>
      <c r="Q106" s="44">
        <v>43.741727395442318</v>
      </c>
      <c r="R106" s="46">
        <v>38.898669897573839</v>
      </c>
      <c r="S106" s="48">
        <v>51.41440249775124</v>
      </c>
      <c r="T106" s="50">
        <v>50.232123871193224</v>
      </c>
      <c r="U106" s="54">
        <v>78.732883999999999</v>
      </c>
      <c r="V106" s="52">
        <v>38.154830932617188</v>
      </c>
      <c r="W106" s="52">
        <v>1884.9017580480904</v>
      </c>
      <c r="X106" s="56">
        <v>0.67268127202987671</v>
      </c>
      <c r="Y106" s="58">
        <v>4.263903945684433E-2</v>
      </c>
      <c r="Z106" s="61">
        <v>10.183</v>
      </c>
      <c r="AA106" s="60">
        <v>11.298</v>
      </c>
      <c r="AB106" s="62">
        <v>0.18</v>
      </c>
      <c r="AC106" s="63" t="str">
        <f t="shared" si="32"/>
        <v/>
      </c>
      <c r="AD106" s="20">
        <f t="shared" si="56"/>
        <v>0.56303474121475494</v>
      </c>
      <c r="AE106" s="62" t="str">
        <f t="shared" si="33"/>
        <v/>
      </c>
      <c r="AF106" s="20">
        <f t="shared" si="55"/>
        <v>0.27003585000000002</v>
      </c>
      <c r="AG106" s="62">
        <f t="shared" si="52"/>
        <v>0.12894534655527504</v>
      </c>
      <c r="AH106" s="62">
        <f t="shared" si="34"/>
        <v>0.12894534655527504</v>
      </c>
      <c r="AI106" s="62">
        <f t="shared" si="53"/>
        <v>0.18767216665544748</v>
      </c>
      <c r="AJ106" s="62">
        <f t="shared" si="54"/>
        <v>0.15297728528873153</v>
      </c>
      <c r="AK106" s="62">
        <f t="shared" si="35"/>
        <v>3.4694881366715946E-2</v>
      </c>
      <c r="AL106" s="62">
        <f t="shared" si="41"/>
        <v>9.3217358330638222E-3</v>
      </c>
      <c r="AM106" s="62">
        <f t="shared" si="42"/>
        <v>-2.2651111215577516E-2</v>
      </c>
      <c r="AN106" s="62">
        <f t="shared" si="43"/>
        <v>2.3569919016639303E-2</v>
      </c>
      <c r="AO106" s="62">
        <f t="shared" si="44"/>
        <v>-2.5522501293669068E-3</v>
      </c>
      <c r="AP106" s="62">
        <f t="shared" si="45"/>
        <v>2.0143237600883858E-2</v>
      </c>
      <c r="AQ106" s="62">
        <f t="shared" si="49"/>
        <v>-0.724408528386707</v>
      </c>
      <c r="AR106" s="62">
        <f t="shared" si="36"/>
        <v>6.8172224523908564</v>
      </c>
      <c r="AS106" s="62">
        <f t="shared" si="37"/>
        <v>0.67268127202987671</v>
      </c>
      <c r="AT106" s="62">
        <f t="shared" si="38"/>
        <v>4.263903945684433E-2</v>
      </c>
      <c r="AU106" s="62">
        <f t="shared" si="50"/>
        <v>-1.9137890057288345E-2</v>
      </c>
      <c r="AV106" s="62">
        <f t="shared" si="39"/>
        <v>1.1150000000000002E-2</v>
      </c>
      <c r="AW106" s="62">
        <f t="shared" si="40"/>
        <v>0.18</v>
      </c>
    </row>
    <row r="107" spans="1:49">
      <c r="A107" s="27">
        <v>1974</v>
      </c>
      <c r="B107" s="4">
        <v>2.4094999989999999</v>
      </c>
      <c r="C107" s="61">
        <v>78966</v>
      </c>
      <c r="D107" s="36">
        <v>1028.805697</v>
      </c>
      <c r="F107" s="37">
        <v>0.56082203002018216</v>
      </c>
      <c r="G107" s="61"/>
      <c r="H107" s="39">
        <v>0.24204817200000001</v>
      </c>
      <c r="I107" s="41">
        <v>135.185</v>
      </c>
      <c r="J107" s="61">
        <v>135.185</v>
      </c>
      <c r="K107" s="61">
        <v>230.58</v>
      </c>
      <c r="L107" s="61">
        <v>179.733</v>
      </c>
      <c r="M107" s="61">
        <v>57.989087477107851</v>
      </c>
      <c r="N107" s="62">
        <f t="shared" si="51"/>
        <v>41.20120147641564</v>
      </c>
      <c r="O107" s="61">
        <v>59.824553838399076</v>
      </c>
      <c r="P107" s="42">
        <v>42.952489979496491</v>
      </c>
      <c r="Q107" s="44">
        <v>47.317316328344276</v>
      </c>
      <c r="R107" s="46">
        <v>42.975046509605413</v>
      </c>
      <c r="S107" s="48">
        <v>59.119520064684636</v>
      </c>
      <c r="T107" s="50">
        <v>61.966907750547243</v>
      </c>
      <c r="U107" s="54">
        <v>78.713927999999996</v>
      </c>
      <c r="V107" s="52">
        <v>37.861843109130859</v>
      </c>
      <c r="W107" s="52">
        <v>1851.6298896257385</v>
      </c>
      <c r="X107" s="56">
        <v>0.67268127202987671</v>
      </c>
      <c r="Y107" s="58">
        <v>4.2029451578855515E-2</v>
      </c>
      <c r="Z107" s="61">
        <v>8.8659999999999997</v>
      </c>
      <c r="AA107" s="60">
        <v>11.592499999999999</v>
      </c>
      <c r="AB107" s="62">
        <v>0.19</v>
      </c>
      <c r="AC107" s="63" t="str">
        <f t="shared" si="32"/>
        <v/>
      </c>
      <c r="AD107" s="20">
        <f t="shared" si="56"/>
        <v>0.56082203002018216</v>
      </c>
      <c r="AE107" s="62" t="str">
        <f t="shared" si="33"/>
        <v/>
      </c>
      <c r="AF107" s="20">
        <f t="shared" si="55"/>
        <v>0.24204817200000001</v>
      </c>
      <c r="AG107" s="62">
        <f t="shared" si="52"/>
        <v>0.13139993333454489</v>
      </c>
      <c r="AH107" s="62">
        <f t="shared" si="34"/>
        <v>0.13139993333454489</v>
      </c>
      <c r="AI107" s="62">
        <f t="shared" si="53"/>
        <v>0.22412395331049573</v>
      </c>
      <c r="AJ107" s="62">
        <f t="shared" si="54"/>
        <v>0.17470062668208572</v>
      </c>
      <c r="AK107" s="62">
        <f t="shared" si="35"/>
        <v>4.9423326628410008E-2</v>
      </c>
      <c r="AL107" s="62">
        <f t="shared" si="41"/>
        <v>-5.2090993839261975E-4</v>
      </c>
      <c r="AM107" s="62">
        <f t="shared" si="42"/>
        <v>1.0954190659441504E-3</v>
      </c>
      <c r="AN107" s="62">
        <f t="shared" si="43"/>
        <v>2.2181177989009458E-2</v>
      </c>
      <c r="AO107" s="62">
        <f t="shared" si="44"/>
        <v>6.2164422821755674E-2</v>
      </c>
      <c r="AP107" s="62">
        <f t="shared" si="45"/>
        <v>0.13246735845074212</v>
      </c>
      <c r="AQ107" s="62">
        <f t="shared" si="49"/>
        <v>-0.73187628879899014</v>
      </c>
      <c r="AR107" s="62">
        <f t="shared" si="36"/>
        <v>6.7919452628211268</v>
      </c>
      <c r="AS107" s="62">
        <f t="shared" si="37"/>
        <v>0.67268127202987671</v>
      </c>
      <c r="AT107" s="62">
        <f t="shared" si="38"/>
        <v>4.2029451578855515E-2</v>
      </c>
      <c r="AU107" s="62">
        <f t="shared" si="50"/>
        <v>2.4351601648123139E-2</v>
      </c>
      <c r="AV107" s="62">
        <f t="shared" si="39"/>
        <v>2.7264999999999998E-2</v>
      </c>
      <c r="AW107" s="62">
        <f t="shared" si="40"/>
        <v>0.19</v>
      </c>
    </row>
    <row r="108" spans="1:49">
      <c r="A108" s="27">
        <v>1975</v>
      </c>
      <c r="B108" s="4">
        <v>2.622299999</v>
      </c>
      <c r="C108" s="61">
        <v>78682</v>
      </c>
      <c r="D108" s="36">
        <v>1077.6818880000001</v>
      </c>
      <c r="F108" s="37">
        <v>0.58563917632749907</v>
      </c>
      <c r="G108" s="61"/>
      <c r="H108" s="39">
        <v>0.22748569499999999</v>
      </c>
      <c r="I108" s="41">
        <v>160.1473</v>
      </c>
      <c r="J108" s="61">
        <v>160.1473</v>
      </c>
      <c r="K108" s="61">
        <v>221.589</v>
      </c>
      <c r="L108" s="61">
        <v>184.31200000000001</v>
      </c>
      <c r="M108" s="61">
        <v>57.384020290872776</v>
      </c>
      <c r="N108" s="62">
        <f t="shared" si="51"/>
        <v>43.771069315353245</v>
      </c>
      <c r="O108" s="61">
        <v>63.378105709459255</v>
      </c>
      <c r="P108" s="42">
        <v>45.29508050676111</v>
      </c>
      <c r="Q108" s="44">
        <v>48.966444915775305</v>
      </c>
      <c r="R108" s="46">
        <v>45.513266785943344</v>
      </c>
      <c r="S108" s="48">
        <v>61.9019218071846</v>
      </c>
      <c r="T108" s="50">
        <v>63.338434122373179</v>
      </c>
      <c r="U108" s="54">
        <v>78.667327</v>
      </c>
      <c r="V108" s="52">
        <v>37.267734527587891</v>
      </c>
      <c r="W108" s="52">
        <v>1811.9052952063244</v>
      </c>
      <c r="X108" s="56">
        <v>0.67268127202987671</v>
      </c>
      <c r="Y108" s="58">
        <v>4.2790990322828293E-2</v>
      </c>
      <c r="Z108" s="61">
        <v>4.4039999999999999</v>
      </c>
      <c r="AA108" s="60">
        <v>6.3254545454545497</v>
      </c>
      <c r="AB108" s="62">
        <v>0.24</v>
      </c>
      <c r="AC108" s="63" t="str">
        <f t="shared" si="32"/>
        <v/>
      </c>
      <c r="AD108" s="20">
        <f t="shared" si="56"/>
        <v>0.58563917632749907</v>
      </c>
      <c r="AE108" s="62" t="str">
        <f t="shared" si="33"/>
        <v/>
      </c>
      <c r="AF108" s="20">
        <f t="shared" si="55"/>
        <v>0.22748569499999999</v>
      </c>
      <c r="AG108" s="62">
        <f t="shared" si="52"/>
        <v>0.1486034995885539</v>
      </c>
      <c r="AH108" s="62">
        <f t="shared" si="34"/>
        <v>0.1486034995885539</v>
      </c>
      <c r="AI108" s="62">
        <f t="shared" si="53"/>
        <v>0.20561633490123199</v>
      </c>
      <c r="AJ108" s="62">
        <f t="shared" si="54"/>
        <v>0.17102635021736581</v>
      </c>
      <c r="AK108" s="62">
        <f t="shared" si="35"/>
        <v>3.4589984683866176E-2</v>
      </c>
      <c r="AL108" s="62">
        <f t="shared" si="41"/>
        <v>-7.4018554050680587E-3</v>
      </c>
      <c r="AM108" s="62">
        <f t="shared" si="42"/>
        <v>-2.6246721596301727E-2</v>
      </c>
      <c r="AN108" s="62">
        <f t="shared" si="43"/>
        <v>-3.1214355976750775E-3</v>
      </c>
      <c r="AO108" s="62">
        <f t="shared" si="44"/>
        <v>-1.4515595697681478E-2</v>
      </c>
      <c r="AP108" s="62">
        <f t="shared" si="45"/>
        <v>-3.8613840820307735E-2</v>
      </c>
      <c r="AQ108" s="62">
        <f t="shared" si="49"/>
        <v>-0.74709998416127565</v>
      </c>
      <c r="AR108" s="62">
        <f t="shared" si="36"/>
        <v>6.7550342357370958</v>
      </c>
      <c r="AS108" s="62">
        <f t="shared" si="37"/>
        <v>0.67268127202987671</v>
      </c>
      <c r="AT108" s="62">
        <f t="shared" si="38"/>
        <v>4.2790990322828293E-2</v>
      </c>
      <c r="AU108" s="62">
        <f t="shared" si="50"/>
        <v>2.8154336749171664E-2</v>
      </c>
      <c r="AV108" s="62">
        <f t="shared" si="39"/>
        <v>1.9214545454545498E-2</v>
      </c>
      <c r="AW108" s="62">
        <f t="shared" si="40"/>
        <v>0.24</v>
      </c>
    </row>
    <row r="109" spans="1:49">
      <c r="A109" s="27">
        <v>1976</v>
      </c>
      <c r="B109" s="4">
        <v>2.3624999990000002</v>
      </c>
      <c r="C109" s="61">
        <v>78299</v>
      </c>
      <c r="D109" s="36">
        <v>1168.412842</v>
      </c>
      <c r="F109" s="37">
        <v>0.58454437907459378</v>
      </c>
      <c r="G109" s="61"/>
      <c r="H109" s="39">
        <v>0.226092563</v>
      </c>
      <c r="I109" s="41">
        <v>166.7071</v>
      </c>
      <c r="J109" s="61">
        <v>166.7071</v>
      </c>
      <c r="K109" s="61">
        <v>256.64100000000002</v>
      </c>
      <c r="L109" s="61">
        <v>222.172</v>
      </c>
      <c r="M109" s="61">
        <v>60.744772782677522</v>
      </c>
      <c r="N109" s="62">
        <f t="shared" si="51"/>
        <v>45.049930855320483</v>
      </c>
      <c r="O109" s="61">
        <v>66.1012081293633</v>
      </c>
      <c r="P109" s="42">
        <v>47.003750843765538</v>
      </c>
      <c r="Q109" s="44">
        <v>50.792310492374973</v>
      </c>
      <c r="R109" s="46">
        <v>47.091194984997095</v>
      </c>
      <c r="S109" s="48">
        <v>64.269400221927214</v>
      </c>
      <c r="T109" s="50">
        <v>66.880475648416535</v>
      </c>
      <c r="U109" s="54">
        <v>78.604472999999999</v>
      </c>
      <c r="V109" s="52">
        <v>37.358242034912109</v>
      </c>
      <c r="W109" s="52">
        <v>1824.3066279819284</v>
      </c>
      <c r="X109" s="56">
        <v>0.67268127202987671</v>
      </c>
      <c r="Y109" s="58">
        <v>4.2529154568910599E-2</v>
      </c>
      <c r="Z109" s="61">
        <v>3.8850000000000002</v>
      </c>
      <c r="AA109" s="60">
        <v>4.9466666666666699</v>
      </c>
      <c r="AB109" s="62">
        <v>0.25</v>
      </c>
      <c r="AC109" s="63" t="str">
        <f t="shared" si="32"/>
        <v/>
      </c>
      <c r="AD109" s="20">
        <f t="shared" si="56"/>
        <v>0.58454437907459378</v>
      </c>
      <c r="AE109" s="62" t="str">
        <f t="shared" si="33"/>
        <v/>
      </c>
      <c r="AF109" s="20">
        <f t="shared" si="55"/>
        <v>0.226092563</v>
      </c>
      <c r="AG109" s="62">
        <f t="shared" si="52"/>
        <v>0.14267825036452314</v>
      </c>
      <c r="AH109" s="62">
        <f t="shared" si="34"/>
        <v>0.14267825036452314</v>
      </c>
      <c r="AI109" s="62">
        <f t="shared" si="53"/>
        <v>0.21964924620368048</v>
      </c>
      <c r="AJ109" s="62">
        <f t="shared" si="54"/>
        <v>0.19014854340329135</v>
      </c>
      <c r="AK109" s="62">
        <f t="shared" si="35"/>
        <v>2.9500702800389134E-2</v>
      </c>
      <c r="AL109" s="62">
        <f t="shared" si="41"/>
        <v>8.2306072251606549E-3</v>
      </c>
      <c r="AM109" s="62">
        <f t="shared" si="42"/>
        <v>7.8113409942950135E-3</v>
      </c>
      <c r="AN109" s="62">
        <f t="shared" si="43"/>
        <v>5.2838114031466595E-3</v>
      </c>
      <c r="AO109" s="62">
        <f t="shared" si="44"/>
        <v>8.7340330228050361E-3</v>
      </c>
      <c r="AP109" s="62">
        <f t="shared" si="45"/>
        <v>2.5616393715401253E-2</v>
      </c>
      <c r="AQ109" s="62">
        <f t="shared" si="49"/>
        <v>-0.74387504869939314</v>
      </c>
      <c r="AR109" s="62">
        <f t="shared" si="36"/>
        <v>6.7650802152526426</v>
      </c>
      <c r="AS109" s="62">
        <f t="shared" si="37"/>
        <v>0.67268127202987671</v>
      </c>
      <c r="AT109" s="62">
        <f t="shared" si="38"/>
        <v>4.2529154568910599E-2</v>
      </c>
      <c r="AU109" s="62">
        <f t="shared" si="50"/>
        <v>1.5241632019911421E-2</v>
      </c>
      <c r="AV109" s="62">
        <f t="shared" si="39"/>
        <v>1.0616666666666696E-2</v>
      </c>
      <c r="AW109" s="62">
        <f t="shared" si="40"/>
        <v>0.25</v>
      </c>
    </row>
    <row r="110" spans="1:49">
      <c r="A110" s="27">
        <v>1977</v>
      </c>
      <c r="B110" s="4">
        <v>2.1049999989999999</v>
      </c>
      <c r="C110" s="61">
        <v>78161</v>
      </c>
      <c r="D110" s="36">
        <v>1244.9640280000001</v>
      </c>
      <c r="F110" s="37">
        <v>0.58743442671419765</v>
      </c>
      <c r="G110" s="61"/>
      <c r="H110" s="39">
        <v>0.227969538</v>
      </c>
      <c r="I110" s="41">
        <v>174.19800000000001</v>
      </c>
      <c r="J110" s="61">
        <v>174.19800000000001</v>
      </c>
      <c r="K110" s="61">
        <v>273.61399999999998</v>
      </c>
      <c r="L110" s="61">
        <v>235.178</v>
      </c>
      <c r="M110" s="61">
        <v>62.60124529591247</v>
      </c>
      <c r="N110" s="62">
        <f t="shared" si="51"/>
        <v>46.660206655290338</v>
      </c>
      <c r="O110" s="61">
        <v>68.541055287087119</v>
      </c>
      <c r="P110" s="42">
        <v>48.277007955119124</v>
      </c>
      <c r="Q110" s="44">
        <v>52.47004130233239</v>
      </c>
      <c r="R110" s="46">
        <v>49.050977564463672</v>
      </c>
      <c r="S110" s="48">
        <v>65.514744749249317</v>
      </c>
      <c r="T110" s="50">
        <v>68.156881664030138</v>
      </c>
      <c r="U110" s="54">
        <v>78.524726999999999</v>
      </c>
      <c r="V110" s="52">
        <v>37.474502563476563</v>
      </c>
      <c r="W110" s="52">
        <v>1806.2541159953014</v>
      </c>
      <c r="X110" s="56">
        <v>0.67268127202987671</v>
      </c>
      <c r="Y110" s="58">
        <v>4.2299740016460419E-2</v>
      </c>
      <c r="Z110" s="61">
        <v>4.1390000000000002</v>
      </c>
      <c r="AA110" s="60">
        <v>4.8391666666666699</v>
      </c>
      <c r="AB110" s="62">
        <v>0.26</v>
      </c>
      <c r="AC110" s="63" t="str">
        <f t="shared" si="32"/>
        <v/>
      </c>
      <c r="AD110" s="20">
        <f t="shared" si="56"/>
        <v>0.58743442671419765</v>
      </c>
      <c r="AE110" s="62" t="str">
        <f t="shared" si="33"/>
        <v/>
      </c>
      <c r="AF110" s="20">
        <f t="shared" si="55"/>
        <v>0.227969538</v>
      </c>
      <c r="AG110" s="62">
        <f t="shared" si="52"/>
        <v>0.13992211508299096</v>
      </c>
      <c r="AH110" s="62">
        <f t="shared" si="34"/>
        <v>0.13992211508299096</v>
      </c>
      <c r="AI110" s="62">
        <f t="shared" si="53"/>
        <v>0.2197766311686557</v>
      </c>
      <c r="AJ110" s="62">
        <f t="shared" si="54"/>
        <v>0.18890344998787384</v>
      </c>
      <c r="AK110" s="62">
        <f t="shared" si="35"/>
        <v>3.0873181180781861E-2</v>
      </c>
      <c r="AL110" s="62">
        <f t="shared" si="41"/>
        <v>-8.3922284976548963E-3</v>
      </c>
      <c r="AM110" s="62">
        <f t="shared" si="42"/>
        <v>-2.6228563412780443E-3</v>
      </c>
      <c r="AN110" s="62">
        <f t="shared" si="43"/>
        <v>5.6538288848790065E-3</v>
      </c>
      <c r="AO110" s="62">
        <f t="shared" si="44"/>
        <v>-1.5928645527878909E-2</v>
      </c>
      <c r="AP110" s="62">
        <f t="shared" si="45"/>
        <v>-1.6215195812638548E-2</v>
      </c>
      <c r="AQ110" s="62">
        <f t="shared" si="49"/>
        <v>-0.73975279874146826</v>
      </c>
      <c r="AR110" s="62">
        <f t="shared" si="36"/>
        <v>6.7592576318684019</v>
      </c>
      <c r="AS110" s="62">
        <f t="shared" si="37"/>
        <v>0.67268127202987671</v>
      </c>
      <c r="AT110" s="62">
        <f t="shared" si="38"/>
        <v>4.2299740016460419E-2</v>
      </c>
      <c r="AU110" s="62">
        <f t="shared" si="50"/>
        <v>3.7297536662815878E-3</v>
      </c>
      <c r="AV110" s="62">
        <f t="shared" si="39"/>
        <v>7.0016666666666968E-3</v>
      </c>
      <c r="AW110" s="62">
        <f t="shared" si="40"/>
        <v>0.26</v>
      </c>
    </row>
    <row r="111" spans="1:49">
      <c r="A111" s="27">
        <v>1978</v>
      </c>
      <c r="B111" s="4">
        <v>1.827999999</v>
      </c>
      <c r="C111" s="61">
        <v>78066</v>
      </c>
      <c r="D111" s="36">
        <v>1327.89122</v>
      </c>
      <c r="F111" s="37">
        <v>0.58159608144507535</v>
      </c>
      <c r="G111" s="61"/>
      <c r="H111" s="39">
        <v>0.23354292700000001</v>
      </c>
      <c r="I111" s="41">
        <v>191.22149999999999</v>
      </c>
      <c r="J111" s="61">
        <v>191.22149999999999</v>
      </c>
      <c r="K111" s="61">
        <v>284.90699999999998</v>
      </c>
      <c r="L111" s="61">
        <v>243.70599999999999</v>
      </c>
      <c r="M111" s="61">
        <v>64.560740815342569</v>
      </c>
      <c r="N111" s="62">
        <f t="shared" si="51"/>
        <v>48.316448218868949</v>
      </c>
      <c r="O111" s="61">
        <v>70.382207439598645</v>
      </c>
      <c r="P111" s="42">
        <v>49.218134654560586</v>
      </c>
      <c r="Q111" s="44">
        <v>54.767257624063191</v>
      </c>
      <c r="R111" s="46">
        <v>50.531792491114949</v>
      </c>
      <c r="S111" s="48">
        <v>66.70020428742221</v>
      </c>
      <c r="T111" s="50">
        <v>66.95223297013716</v>
      </c>
      <c r="U111" s="54">
        <v>78.426715000000002</v>
      </c>
      <c r="V111" s="52">
        <v>37.771373748779297</v>
      </c>
      <c r="W111" s="52">
        <v>1787.198686676084</v>
      </c>
      <c r="X111" s="56">
        <v>0.67268127202987671</v>
      </c>
      <c r="Y111" s="58">
        <v>4.1833486407995224E-2</v>
      </c>
      <c r="Z111" s="61">
        <v>3.36</v>
      </c>
      <c r="AA111" s="60">
        <v>4.2233333333333301</v>
      </c>
      <c r="AB111" s="62">
        <v>0.28000000000000003</v>
      </c>
      <c r="AC111" s="63" t="str">
        <f t="shared" si="32"/>
        <v/>
      </c>
      <c r="AD111" s="20">
        <f t="shared" si="56"/>
        <v>0.58159608144507535</v>
      </c>
      <c r="AE111" s="62" t="str">
        <f t="shared" si="33"/>
        <v/>
      </c>
      <c r="AF111" s="20">
        <f t="shared" si="55"/>
        <v>0.23354292700000001</v>
      </c>
      <c r="AG111" s="62">
        <f t="shared" si="52"/>
        <v>0.14400388911374834</v>
      </c>
      <c r="AH111" s="62">
        <f t="shared" si="34"/>
        <v>0.14400388911374834</v>
      </c>
      <c r="AI111" s="62">
        <f t="shared" si="53"/>
        <v>0.21455597846335636</v>
      </c>
      <c r="AJ111" s="62">
        <f t="shared" si="54"/>
        <v>0.18352858752993337</v>
      </c>
      <c r="AK111" s="62">
        <f t="shared" si="35"/>
        <v>3.1027390933422994E-2</v>
      </c>
      <c r="AL111" s="62">
        <f t="shared" si="41"/>
        <v>-1.557362539991998E-2</v>
      </c>
      <c r="AM111" s="62">
        <f t="shared" si="42"/>
        <v>7.9698119384543457E-3</v>
      </c>
      <c r="AN111" s="62">
        <f t="shared" si="43"/>
        <v>-5.1377732734700756E-3</v>
      </c>
      <c r="AO111" s="62">
        <f t="shared" si="44"/>
        <v>-1.6947562263199004E-2</v>
      </c>
      <c r="AP111" s="62">
        <f t="shared" si="45"/>
        <v>-5.2713056833419279E-2</v>
      </c>
      <c r="AQ111" s="62">
        <f t="shared" si="49"/>
        <v>-0.73061311437496568</v>
      </c>
      <c r="AR111" s="62">
        <f t="shared" si="36"/>
        <v>6.7577915790897025</v>
      </c>
      <c r="AS111" s="62">
        <f t="shared" si="37"/>
        <v>0.67268127202987671</v>
      </c>
      <c r="AT111" s="62">
        <f t="shared" si="38"/>
        <v>4.1833486407995224E-2</v>
      </c>
      <c r="AU111" s="62">
        <f t="shared" si="50"/>
        <v>6.5096500231321616E-3</v>
      </c>
      <c r="AV111" s="62">
        <f t="shared" si="39"/>
        <v>8.6333333333333019E-3</v>
      </c>
      <c r="AW111" s="62">
        <f t="shared" si="40"/>
        <v>0.28000000000000003</v>
      </c>
    </row>
    <row r="112" spans="1:49">
      <c r="A112" s="27">
        <v>1979</v>
      </c>
      <c r="B112" s="4">
        <v>1.731499999</v>
      </c>
      <c r="C112" s="61">
        <v>78081</v>
      </c>
      <c r="D112" s="36">
        <v>1442.1703669999999</v>
      </c>
      <c r="F112" s="37">
        <v>0.5846005456841209</v>
      </c>
      <c r="G112" s="61"/>
      <c r="H112" s="39">
        <v>0.24457688499999999</v>
      </c>
      <c r="I112" s="41">
        <v>205.06290000000001</v>
      </c>
      <c r="J112" s="61">
        <v>205.06290000000001</v>
      </c>
      <c r="K112" s="61">
        <v>314.46899999999999</v>
      </c>
      <c r="L112" s="61">
        <v>292.04000000000002</v>
      </c>
      <c r="M112" s="61">
        <v>67.171102959326262</v>
      </c>
      <c r="N112" s="62">
        <f t="shared" si="51"/>
        <v>50.42566749834527</v>
      </c>
      <c r="O112" s="61">
        <v>73.279124428106854</v>
      </c>
      <c r="P112" s="42">
        <v>52.036750640457996</v>
      </c>
      <c r="Q112" s="44">
        <v>57.493805380763263</v>
      </c>
      <c r="R112" s="46">
        <v>52.554954721824529</v>
      </c>
      <c r="S112" s="48">
        <v>69.744993895318174</v>
      </c>
      <c r="T112" s="50">
        <v>72.62597792100452</v>
      </c>
      <c r="U112" s="54">
        <v>78.305016999999992</v>
      </c>
      <c r="V112" s="52">
        <v>38.252296447753906</v>
      </c>
      <c r="W112" s="52">
        <v>1775.1636786849995</v>
      </c>
      <c r="X112" s="56">
        <v>0.67268127202987671</v>
      </c>
      <c r="Y112" s="58">
        <v>4.1273679584264755E-2</v>
      </c>
      <c r="Z112" s="61">
        <v>5.8719999999999999</v>
      </c>
      <c r="AA112" s="60">
        <v>6.1383333333333301</v>
      </c>
      <c r="AB112" s="62">
        <v>0.28999999999999998</v>
      </c>
      <c r="AC112" s="63" t="str">
        <f t="shared" si="32"/>
        <v/>
      </c>
      <c r="AD112" s="20">
        <f t="shared" si="56"/>
        <v>0.5846005456841209</v>
      </c>
      <c r="AE112" s="62" t="str">
        <f t="shared" si="33"/>
        <v/>
      </c>
      <c r="AF112" s="20">
        <f t="shared" si="55"/>
        <v>0.24457688499999999</v>
      </c>
      <c r="AG112" s="62">
        <f t="shared" si="52"/>
        <v>0.14219048227053194</v>
      </c>
      <c r="AH112" s="62">
        <f t="shared" si="34"/>
        <v>0.14219048227053194</v>
      </c>
      <c r="AI112" s="62">
        <f t="shared" si="53"/>
        <v>0.2180526012707901</v>
      </c>
      <c r="AJ112" s="62">
        <f t="shared" si="54"/>
        <v>0.20250034717292179</v>
      </c>
      <c r="AK112" s="62">
        <f t="shared" si="35"/>
        <v>1.5552254097868312E-2</v>
      </c>
      <c r="AL112" s="62">
        <f t="shared" si="41"/>
        <v>1.2959790236013442E-2</v>
      </c>
      <c r="AM112" s="62">
        <f t="shared" si="42"/>
        <v>5.8564070361934676E-3</v>
      </c>
      <c r="AN112" s="62">
        <f t="shared" si="43"/>
        <v>-3.4715894191328241E-3</v>
      </c>
      <c r="AO112" s="62">
        <f t="shared" si="44"/>
        <v>1.9093546382184272E-3</v>
      </c>
      <c r="AP112" s="62">
        <f t="shared" si="45"/>
        <v>3.8614980366691906E-2</v>
      </c>
      <c r="AQ112" s="62">
        <f t="shared" si="49"/>
        <v>-0.71640807869805501</v>
      </c>
      <c r="AR112" s="62">
        <f t="shared" si="36"/>
        <v>6.7652398323037337</v>
      </c>
      <c r="AS112" s="62">
        <f t="shared" si="37"/>
        <v>0.67268127202987671</v>
      </c>
      <c r="AT112" s="62">
        <f t="shared" si="38"/>
        <v>4.1273679584264755E-2</v>
      </c>
      <c r="AU112" s="62">
        <f t="shared" si="50"/>
        <v>-9.1282756805508083E-3</v>
      </c>
      <c r="AV112" s="62">
        <f t="shared" si="39"/>
        <v>2.6633333333333019E-3</v>
      </c>
      <c r="AW112" s="62">
        <f t="shared" si="40"/>
        <v>0.28999999999999998</v>
      </c>
    </row>
    <row r="113" spans="1:49">
      <c r="A113" s="27">
        <v>1980</v>
      </c>
      <c r="B113" s="4">
        <v>1.9590000000000001</v>
      </c>
      <c r="C113" s="61">
        <v>78298</v>
      </c>
      <c r="D113" s="36">
        <v>1542.2110720000001</v>
      </c>
      <c r="F113" s="37">
        <v>0.5922425953167253</v>
      </c>
      <c r="G113" s="61"/>
      <c r="H113" s="39">
        <v>0.25208451199999998</v>
      </c>
      <c r="I113" s="41">
        <v>217.57830000000001</v>
      </c>
      <c r="J113" s="61">
        <v>217.57830000000001</v>
      </c>
      <c r="K113" s="61">
        <v>350.32600000000002</v>
      </c>
      <c r="L113" s="61">
        <v>341.38</v>
      </c>
      <c r="M113" s="61">
        <v>67.671397497902333</v>
      </c>
      <c r="N113" s="62">
        <f t="shared" si="51"/>
        <v>53.37660375978308</v>
      </c>
      <c r="O113" s="61">
        <v>77.251118836092957</v>
      </c>
      <c r="P113" s="42">
        <v>55.537945517285436</v>
      </c>
      <c r="Q113" s="44">
        <v>62.868689547162205</v>
      </c>
      <c r="R113" s="46">
        <v>55.599352601325144</v>
      </c>
      <c r="S113" s="48">
        <v>73.882358993703306</v>
      </c>
      <c r="T113" s="50">
        <v>81.791472360820961</v>
      </c>
      <c r="U113" s="54">
        <v>78.159526999999997</v>
      </c>
      <c r="V113" s="52">
        <v>38.563346862792969</v>
      </c>
      <c r="W113" s="52">
        <v>1756.1082493657818</v>
      </c>
      <c r="X113" s="56">
        <v>0.67268127202987671</v>
      </c>
      <c r="Y113" s="58">
        <v>4.0559746325016022E-2</v>
      </c>
      <c r="Z113" s="61">
        <v>9.0609999999999999</v>
      </c>
      <c r="AA113" s="60">
        <v>9.4941666666666702</v>
      </c>
      <c r="AB113" s="62">
        <v>0.3</v>
      </c>
      <c r="AC113" s="63" t="str">
        <f t="shared" si="32"/>
        <v/>
      </c>
      <c r="AD113" s="20">
        <f t="shared" si="56"/>
        <v>0.5922425953167253</v>
      </c>
      <c r="AE113" s="62" t="str">
        <f t="shared" si="33"/>
        <v/>
      </c>
      <c r="AF113" s="20">
        <f t="shared" si="55"/>
        <v>0.25208451199999998</v>
      </c>
      <c r="AG113" s="62">
        <f t="shared" si="52"/>
        <v>0.14108205027852375</v>
      </c>
      <c r="AH113" s="62">
        <f t="shared" si="34"/>
        <v>0.14108205027852375</v>
      </c>
      <c r="AI113" s="62">
        <f t="shared" si="53"/>
        <v>0.22715827058982496</v>
      </c>
      <c r="AJ113" s="62">
        <f t="shared" si="54"/>
        <v>0.22135750818938485</v>
      </c>
      <c r="AK113" s="62">
        <f t="shared" si="35"/>
        <v>5.8007624004401126E-3</v>
      </c>
      <c r="AL113" s="62">
        <f t="shared" si="41"/>
        <v>8.244081188413039E-3</v>
      </c>
      <c r="AM113" s="62">
        <f t="shared" si="42"/>
        <v>3.2498851918814423E-2</v>
      </c>
      <c r="AN113" s="62">
        <f t="shared" si="43"/>
        <v>-5.6001832621510291E-4</v>
      </c>
      <c r="AO113" s="62">
        <f t="shared" si="44"/>
        <v>7.5624195963845946E-4</v>
      </c>
      <c r="AP113" s="62">
        <f t="shared" si="45"/>
        <v>6.1978110957884379E-2</v>
      </c>
      <c r="AQ113" s="62">
        <f t="shared" si="49"/>
        <v>-0.70644969381734513</v>
      </c>
      <c r="AR113" s="62">
        <f t="shared" si="36"/>
        <v>6.7644057239024207</v>
      </c>
      <c r="AS113" s="62">
        <f t="shared" si="37"/>
        <v>0.67268127202987671</v>
      </c>
      <c r="AT113" s="62">
        <f t="shared" si="38"/>
        <v>4.0559746325016022E-2</v>
      </c>
      <c r="AU113" s="62">
        <f t="shared" si="50"/>
        <v>1.8478030821706612E-3</v>
      </c>
      <c r="AV113" s="62">
        <f t="shared" si="39"/>
        <v>4.3316666666667024E-3</v>
      </c>
      <c r="AW113" s="62">
        <f t="shared" si="40"/>
        <v>0.3</v>
      </c>
    </row>
    <row r="114" spans="1:49">
      <c r="A114" s="27">
        <v>1981</v>
      </c>
      <c r="B114" s="4">
        <v>2.2547999989999998</v>
      </c>
      <c r="C114" s="61">
        <v>78402</v>
      </c>
      <c r="D114" s="36">
        <v>1615.1048559999999</v>
      </c>
      <c r="E114" s="62">
        <v>2.3516131119999999</v>
      </c>
      <c r="F114" s="37">
        <v>0.59799104863345753</v>
      </c>
      <c r="G114" s="61"/>
      <c r="H114" s="39">
        <v>0.240134669</v>
      </c>
      <c r="I114" s="41">
        <v>234.86580000000001</v>
      </c>
      <c r="J114" s="61">
        <v>234.86580000000001</v>
      </c>
      <c r="K114" s="61">
        <v>396.89800000000002</v>
      </c>
      <c r="L114" s="61">
        <v>369.17899999999997</v>
      </c>
      <c r="M114" s="61">
        <v>67.606249083395312</v>
      </c>
      <c r="N114" s="62">
        <f t="shared" si="51"/>
        <v>55.879135005124105</v>
      </c>
      <c r="O114" s="61">
        <v>82.137252993533096</v>
      </c>
      <c r="P114" s="42">
        <v>58.948617335538465</v>
      </c>
      <c r="Q114" s="44">
        <v>67.71129440893381</v>
      </c>
      <c r="R114" s="46">
        <v>57.123735249309547</v>
      </c>
      <c r="S114" s="48">
        <v>78.031193653408508</v>
      </c>
      <c r="T114" s="50">
        <v>91.369320666232497</v>
      </c>
      <c r="U114" s="54">
        <v>77.990369000000001</v>
      </c>
      <c r="V114" s="52">
        <v>38.482597351074219</v>
      </c>
      <c r="W114" s="52">
        <v>1734.0440680487932</v>
      </c>
      <c r="X114" s="56">
        <v>0.67268127202987671</v>
      </c>
      <c r="Y114" s="58">
        <v>4.0650889277458191E-2</v>
      </c>
      <c r="Z114" s="61">
        <v>11.263</v>
      </c>
      <c r="AA114" s="60">
        <v>11.304166666666699</v>
      </c>
      <c r="AB114" s="62">
        <v>0.34</v>
      </c>
      <c r="AC114" s="63">
        <f t="shared" si="32"/>
        <v>2.3516131119999999E-2</v>
      </c>
      <c r="AD114" s="20">
        <f t="shared" si="56"/>
        <v>0.59799104863345753</v>
      </c>
      <c r="AE114" s="62" t="str">
        <f t="shared" si="33"/>
        <v/>
      </c>
      <c r="AF114" s="20">
        <f t="shared" si="55"/>
        <v>0.240134669</v>
      </c>
      <c r="AG114" s="62">
        <f t="shared" si="52"/>
        <v>0.14541829846371288</v>
      </c>
      <c r="AH114" s="62">
        <f t="shared" si="34"/>
        <v>0.14541829846371288</v>
      </c>
      <c r="AI114" s="62">
        <f t="shared" si="53"/>
        <v>0.24574132046322078</v>
      </c>
      <c r="AJ114" s="62">
        <f t="shared" si="54"/>
        <v>0.2285789672593245</v>
      </c>
      <c r="AK114" s="62">
        <f t="shared" si="35"/>
        <v>1.716235320389628E-2</v>
      </c>
      <c r="AL114" s="62">
        <f t="shared" si="41"/>
        <v>1.3781145049890696E-2</v>
      </c>
      <c r="AM114" s="62">
        <f t="shared" si="42"/>
        <v>2.8386201298162977E-2</v>
      </c>
      <c r="AN114" s="62">
        <f t="shared" si="43"/>
        <v>-1.877038505669067E-2</v>
      </c>
      <c r="AO114" s="62">
        <f t="shared" si="44"/>
        <v>8.8160438413968246E-3</v>
      </c>
      <c r="AP114" s="62">
        <f t="shared" si="45"/>
        <v>6.4918237057757455E-2</v>
      </c>
      <c r="AQ114" s="62">
        <f t="shared" si="49"/>
        <v>-0.70637922245892215</v>
      </c>
      <c r="AR114" s="62">
        <f t="shared" si="36"/>
        <v>6.7518323486582821</v>
      </c>
      <c r="AS114" s="62">
        <f t="shared" si="37"/>
        <v>0.67268127202987671</v>
      </c>
      <c r="AT114" s="62">
        <f t="shared" si="38"/>
        <v>4.0650889277458191E-2</v>
      </c>
      <c r="AU114" s="62">
        <f t="shared" si="50"/>
        <v>4.4791463357573336E-2</v>
      </c>
      <c r="AV114" s="62">
        <f t="shared" si="39"/>
        <v>4.1166666666699216E-4</v>
      </c>
      <c r="AW114" s="62">
        <f t="shared" si="40"/>
        <v>0.34</v>
      </c>
    </row>
    <row r="115" spans="1:49">
      <c r="A115" s="27">
        <v>1982</v>
      </c>
      <c r="B115" s="4">
        <v>2.376499999</v>
      </c>
      <c r="C115" s="61">
        <v>78335</v>
      </c>
      <c r="D115" s="36">
        <v>1682.424524</v>
      </c>
      <c r="E115" s="62">
        <v>2.420256164</v>
      </c>
      <c r="F115" s="37">
        <v>0.59696324301359094</v>
      </c>
      <c r="G115" s="61"/>
      <c r="H115" s="39">
        <v>0.22507062899999999</v>
      </c>
      <c r="I115" s="41">
        <v>246.6165</v>
      </c>
      <c r="J115" s="61">
        <v>246.6165</v>
      </c>
      <c r="K115" s="61">
        <v>427.74200000000002</v>
      </c>
      <c r="L115" s="61">
        <v>376.464</v>
      </c>
      <c r="M115" s="61">
        <v>67.022486354984821</v>
      </c>
      <c r="N115" s="62">
        <f t="shared" si="51"/>
        <v>58.765460266587731</v>
      </c>
      <c r="O115" s="61">
        <v>86.463315350527168</v>
      </c>
      <c r="P115" s="42">
        <v>61.934698251761013</v>
      </c>
      <c r="Q115" s="44">
        <v>69.190521505608345</v>
      </c>
      <c r="R115" s="46">
        <v>59.264548102300608</v>
      </c>
      <c r="S115" s="48">
        <v>81.242536866121995</v>
      </c>
      <c r="T115" s="50">
        <v>93.80991873728091</v>
      </c>
      <c r="U115" s="54">
        <v>77.812348</v>
      </c>
      <c r="V115" s="52">
        <v>38.174064636230469</v>
      </c>
      <c r="W115" s="52">
        <v>1723.0119773902991</v>
      </c>
      <c r="X115" s="56">
        <v>0.67268127202987671</v>
      </c>
      <c r="Y115" s="58">
        <v>4.0928248316049576E-2</v>
      </c>
      <c r="Z115" s="61">
        <v>8.6660000000000004</v>
      </c>
      <c r="AA115" s="60">
        <v>9.5291666666666703</v>
      </c>
      <c r="AB115" s="62">
        <v>0.37</v>
      </c>
      <c r="AC115" s="63">
        <f t="shared" si="32"/>
        <v>2.4202561639999998E-2</v>
      </c>
      <c r="AD115" s="20">
        <f t="shared" si="56"/>
        <v>0.59696324301359094</v>
      </c>
      <c r="AE115" s="62" t="str">
        <f t="shared" si="33"/>
        <v/>
      </c>
      <c r="AF115" s="20">
        <f t="shared" si="55"/>
        <v>0.22507062899999999</v>
      </c>
      <c r="AG115" s="62">
        <f t="shared" si="52"/>
        <v>0.14658399023669963</v>
      </c>
      <c r="AH115" s="62">
        <f t="shared" si="34"/>
        <v>0.14658399023669963</v>
      </c>
      <c r="AI115" s="62">
        <f t="shared" si="53"/>
        <v>0.25424141998538774</v>
      </c>
      <c r="AJ115" s="62">
        <f t="shared" si="54"/>
        <v>0.22376278675785635</v>
      </c>
      <c r="AK115" s="62">
        <f t="shared" si="35"/>
        <v>3.0478633227531388E-2</v>
      </c>
      <c r="AL115" s="62">
        <f t="shared" si="41"/>
        <v>-9.4881297876324498E-4</v>
      </c>
      <c r="AM115" s="62">
        <f t="shared" si="42"/>
        <v>-2.8752332606567364E-2</v>
      </c>
      <c r="AN115" s="62">
        <f t="shared" si="43"/>
        <v>-1.3571638563822932E-2</v>
      </c>
      <c r="AO115" s="62">
        <f t="shared" si="44"/>
        <v>-1.0032919459089211E-2</v>
      </c>
      <c r="AP115" s="62">
        <f t="shared" si="45"/>
        <v>-2.4002385235020043E-2</v>
      </c>
      <c r="AQ115" s="62">
        <f t="shared" si="49"/>
        <v>-0.71214378443683901</v>
      </c>
      <c r="AR115" s="62">
        <f t="shared" si="36"/>
        <v>6.7396854035412757</v>
      </c>
      <c r="AS115" s="62">
        <f t="shared" si="37"/>
        <v>0.67268127202987671</v>
      </c>
      <c r="AT115" s="62">
        <f t="shared" si="38"/>
        <v>4.0928248316049576E-2</v>
      </c>
      <c r="AU115" s="62">
        <f t="shared" si="50"/>
        <v>6.2266782882209736E-2</v>
      </c>
      <c r="AV115" s="62">
        <f t="shared" si="39"/>
        <v>8.6316666666666989E-3</v>
      </c>
      <c r="AW115" s="62">
        <f t="shared" si="40"/>
        <v>0.37</v>
      </c>
    </row>
    <row r="116" spans="1:49">
      <c r="A116" s="27">
        <v>1983</v>
      </c>
      <c r="B116" s="4">
        <v>2.7237999990000001</v>
      </c>
      <c r="C116" s="61">
        <v>78122</v>
      </c>
      <c r="D116" s="36">
        <v>1756.8634139999999</v>
      </c>
      <c r="E116" s="62">
        <v>2.4279063280000002</v>
      </c>
      <c r="F116" s="37">
        <v>0.59799459574651492</v>
      </c>
      <c r="G116" s="61"/>
      <c r="H116" s="39">
        <v>0.22710232999999999</v>
      </c>
      <c r="I116" s="41">
        <v>248.7209</v>
      </c>
      <c r="J116" s="61">
        <v>248.7209</v>
      </c>
      <c r="K116" s="61">
        <v>432.28100000000001</v>
      </c>
      <c r="L116" s="61">
        <v>390.19200000000001</v>
      </c>
      <c r="M116" s="61">
        <v>68.442474783031315</v>
      </c>
      <c r="N116" s="62">
        <f t="shared" si="51"/>
        <v>60.256218843487318</v>
      </c>
      <c r="O116" s="61">
        <v>89.295856585561239</v>
      </c>
      <c r="P116" s="42">
        <v>63.891965049181323</v>
      </c>
      <c r="Q116" s="44">
        <v>68.803549681188557</v>
      </c>
      <c r="R116" s="46">
        <v>61.427067610149166</v>
      </c>
      <c r="S116" s="48">
        <v>82.900154448528994</v>
      </c>
      <c r="T116" s="50">
        <v>94.437798741694692</v>
      </c>
      <c r="U116" s="54">
        <v>77.657450999999995</v>
      </c>
      <c r="V116" s="52">
        <v>37.895915985107422</v>
      </c>
      <c r="W116" s="52">
        <v>1709.9740520666239</v>
      </c>
      <c r="X116" s="56">
        <v>0.67268127202987671</v>
      </c>
      <c r="Y116" s="58">
        <v>4.1298050433397293E-2</v>
      </c>
      <c r="Z116" s="61">
        <v>5.3629999999999995</v>
      </c>
      <c r="AA116" s="60">
        <v>5.9966666666666697</v>
      </c>
      <c r="AB116" s="62">
        <v>0.38</v>
      </c>
      <c r="AC116" s="63">
        <f t="shared" si="32"/>
        <v>2.4279063280000002E-2</v>
      </c>
      <c r="AD116" s="20">
        <f t="shared" si="56"/>
        <v>0.59799459574651492</v>
      </c>
      <c r="AE116" s="62" t="str">
        <f t="shared" si="33"/>
        <v/>
      </c>
      <c r="AF116" s="20">
        <f t="shared" si="55"/>
        <v>0.22710232999999999</v>
      </c>
      <c r="AG116" s="62">
        <f t="shared" si="52"/>
        <v>0.14157099408981147</v>
      </c>
      <c r="AH116" s="62">
        <f t="shared" si="34"/>
        <v>0.14157099408981147</v>
      </c>
      <c r="AI116" s="62">
        <f t="shared" si="53"/>
        <v>0.24605270765801263</v>
      </c>
      <c r="AJ116" s="62">
        <f t="shared" si="54"/>
        <v>0.22209580829713835</v>
      </c>
      <c r="AK116" s="62">
        <f t="shared" si="35"/>
        <v>2.3956899360874279E-2</v>
      </c>
      <c r="AL116" s="62">
        <f t="shared" si="41"/>
        <v>6.0615224342342334E-3</v>
      </c>
      <c r="AM116" s="62">
        <f t="shared" si="42"/>
        <v>-3.0660055452262604E-2</v>
      </c>
      <c r="AN116" s="62">
        <f t="shared" si="43"/>
        <v>1.0787778616016243E-2</v>
      </c>
      <c r="AO116" s="62">
        <f t="shared" si="44"/>
        <v>-4.8535503099800398E-3</v>
      </c>
      <c r="AP116" s="62">
        <f t="shared" si="45"/>
        <v>-1.8380702965849413E-2</v>
      </c>
      <c r="AQ116" s="62">
        <f t="shared" si="49"/>
        <v>-0.71746415257174534</v>
      </c>
      <c r="AR116" s="62">
        <f t="shared" si="36"/>
        <v>6.726769322579786</v>
      </c>
      <c r="AS116" s="62">
        <f t="shared" si="37"/>
        <v>0.67268127202987671</v>
      </c>
      <c r="AT116" s="62">
        <f t="shared" si="38"/>
        <v>4.1298050433397293E-2</v>
      </c>
      <c r="AU116" s="62">
        <f t="shared" si="50"/>
        <v>6.1608487515784877E-2</v>
      </c>
      <c r="AV116" s="62">
        <f t="shared" si="39"/>
        <v>6.3366666666667014E-3</v>
      </c>
      <c r="AW116" s="62">
        <f t="shared" si="40"/>
        <v>0.38</v>
      </c>
    </row>
    <row r="117" spans="1:49">
      <c r="A117" s="27">
        <v>1984</v>
      </c>
      <c r="B117" s="4">
        <v>3.1480000000000001</v>
      </c>
      <c r="C117" s="61">
        <v>77855</v>
      </c>
      <c r="D117" s="36">
        <v>1842.39186</v>
      </c>
      <c r="E117" s="62">
        <v>2.4284763119999999</v>
      </c>
      <c r="F117" s="37">
        <v>0.59591581185388387</v>
      </c>
      <c r="G117" s="61"/>
      <c r="H117" s="39">
        <v>0.22282497500000001</v>
      </c>
      <c r="I117" s="41">
        <v>253.8511</v>
      </c>
      <c r="J117" s="61">
        <v>253.8511</v>
      </c>
      <c r="K117" s="61">
        <v>488.22399999999999</v>
      </c>
      <c r="L117" s="61">
        <v>434.255</v>
      </c>
      <c r="M117" s="61">
        <v>70.651448591189734</v>
      </c>
      <c r="N117" s="62">
        <f t="shared" si="51"/>
        <v>61.423896198239504</v>
      </c>
      <c r="O117" s="61">
        <v>91.446012514964281</v>
      </c>
      <c r="P117" s="42">
        <v>65.491036948676239</v>
      </c>
      <c r="Q117" s="44">
        <v>70.286756100332539</v>
      </c>
      <c r="R117" s="46">
        <v>63.033405484976392</v>
      </c>
      <c r="S117" s="48">
        <v>85.507735389571579</v>
      </c>
      <c r="T117" s="50">
        <v>99.055397409355024</v>
      </c>
      <c r="U117" s="54">
        <v>77.56677599999999</v>
      </c>
      <c r="V117" s="52">
        <v>38.08953857421875</v>
      </c>
      <c r="W117" s="52">
        <v>1698.9419614081294</v>
      </c>
      <c r="X117" s="56">
        <v>0.67268127202987671</v>
      </c>
      <c r="Y117" s="58">
        <v>4.1222229599952698E-2</v>
      </c>
      <c r="Z117" s="61">
        <v>5.5449999999999999</v>
      </c>
      <c r="AA117" s="60">
        <v>6.0891666666666699</v>
      </c>
      <c r="AB117" s="62">
        <v>0.39</v>
      </c>
      <c r="AC117" s="63">
        <f t="shared" si="32"/>
        <v>2.428476312E-2</v>
      </c>
      <c r="AD117" s="20">
        <f t="shared" si="56"/>
        <v>0.59591581185388387</v>
      </c>
      <c r="AE117" s="62" t="str">
        <f t="shared" si="33"/>
        <v/>
      </c>
      <c r="AF117" s="20">
        <f t="shared" si="55"/>
        <v>0.22282497500000001</v>
      </c>
      <c r="AG117" s="62">
        <f t="shared" si="52"/>
        <v>0.13778344635109277</v>
      </c>
      <c r="AH117" s="62">
        <f t="shared" si="34"/>
        <v>0.13778344635109277</v>
      </c>
      <c r="AI117" s="62">
        <f t="shared" si="53"/>
        <v>0.2649946575426142</v>
      </c>
      <c r="AJ117" s="62">
        <f t="shared" si="54"/>
        <v>0.2357017578225731</v>
      </c>
      <c r="AK117" s="62">
        <f t="shared" si="35"/>
        <v>2.9292899720041093E-2</v>
      </c>
      <c r="AL117" s="62">
        <f t="shared" si="41"/>
        <v>5.5265179299259478E-3</v>
      </c>
      <c r="AM117" s="62">
        <f t="shared" si="42"/>
        <v>2.1348881095273565E-3</v>
      </c>
      <c r="AN117" s="62">
        <f t="shared" si="43"/>
        <v>6.6210891149244295E-3</v>
      </c>
      <c r="AO117" s="62">
        <f t="shared" si="44"/>
        <v>1.1776755061521076E-2</v>
      </c>
      <c r="AP117" s="62">
        <f t="shared" si="45"/>
        <v>2.8544696045710336E-2</v>
      </c>
      <c r="AQ117" s="62">
        <f t="shared" si="49"/>
        <v>-0.71119952485463234</v>
      </c>
      <c r="AR117" s="62">
        <f t="shared" si="36"/>
        <v>6.7265614357912815</v>
      </c>
      <c r="AS117" s="62">
        <f t="shared" si="37"/>
        <v>0.67268127202987671</v>
      </c>
      <c r="AT117" s="62">
        <f t="shared" si="38"/>
        <v>4.1222229599952698E-2</v>
      </c>
      <c r="AU117" s="62">
        <f t="shared" si="50"/>
        <v>3.4436836028363733E-2</v>
      </c>
      <c r="AV117" s="62">
        <f t="shared" si="39"/>
        <v>5.4416666666667005E-3</v>
      </c>
      <c r="AW117" s="62">
        <f t="shared" si="40"/>
        <v>0.39</v>
      </c>
    </row>
    <row r="118" spans="1:49">
      <c r="A118" s="27">
        <v>1985</v>
      </c>
      <c r="B118" s="4">
        <v>2.4613</v>
      </c>
      <c r="C118" s="61">
        <v>77685</v>
      </c>
      <c r="D118" s="36">
        <v>1925.33861</v>
      </c>
      <c r="E118" s="62">
        <v>2.6035395569999999</v>
      </c>
      <c r="F118" s="37">
        <v>0.58964556725325934</v>
      </c>
      <c r="G118" s="61"/>
      <c r="H118" s="39">
        <v>0.21635069300000001</v>
      </c>
      <c r="I118" s="41">
        <v>259.31180000000001</v>
      </c>
      <c r="J118" s="61">
        <v>259.31180000000001</v>
      </c>
      <c r="K118" s="61">
        <v>537.16399999999999</v>
      </c>
      <c r="L118" s="61">
        <v>463.81</v>
      </c>
      <c r="M118" s="61">
        <v>72.260192457160201</v>
      </c>
      <c r="N118" s="62">
        <f t="shared" si="51"/>
        <v>62.897556014975855</v>
      </c>
      <c r="O118" s="61">
        <v>93.441666602122481</v>
      </c>
      <c r="P118" s="42">
        <v>66.491465427671955</v>
      </c>
      <c r="Q118" s="44">
        <v>71.789647535693305</v>
      </c>
      <c r="R118" s="46">
        <v>65.113069521841666</v>
      </c>
      <c r="S118" s="48">
        <v>87.800433597661012</v>
      </c>
      <c r="T118" s="50">
        <v>101.36922053256221</v>
      </c>
      <c r="U118" s="54">
        <v>77.570008999999999</v>
      </c>
      <c r="V118" s="52">
        <v>38.432270050048828</v>
      </c>
      <c r="W118" s="52">
        <v>1675.8748627585503</v>
      </c>
      <c r="X118" s="56">
        <v>0.67268127202987671</v>
      </c>
      <c r="Y118" s="58">
        <v>4.1760340332984924E-2</v>
      </c>
      <c r="Z118" s="61">
        <v>5.1929999999999996</v>
      </c>
      <c r="AA118" s="60">
        <v>5.9574999999999996</v>
      </c>
      <c r="AB118" s="62">
        <v>0.39</v>
      </c>
      <c r="AC118" s="63">
        <f t="shared" si="32"/>
        <v>2.6035395569999998E-2</v>
      </c>
      <c r="AD118" s="20">
        <f t="shared" si="56"/>
        <v>0.58964556725325934</v>
      </c>
      <c r="AE118" s="62" t="str">
        <f t="shared" si="33"/>
        <v/>
      </c>
      <c r="AF118" s="20">
        <f t="shared" si="55"/>
        <v>0.21635069300000001</v>
      </c>
      <c r="AG118" s="62">
        <f t="shared" si="52"/>
        <v>0.13468373752708362</v>
      </c>
      <c r="AH118" s="62">
        <f t="shared" si="34"/>
        <v>0.13468373752708362</v>
      </c>
      <c r="AI118" s="62">
        <f t="shared" si="53"/>
        <v>0.2789971578038421</v>
      </c>
      <c r="AJ118" s="62">
        <f t="shared" si="54"/>
        <v>0.24089788548934776</v>
      </c>
      <c r="AK118" s="62">
        <f t="shared" si="35"/>
        <v>3.8099272314494337E-2</v>
      </c>
      <c r="AL118" s="62">
        <f t="shared" si="41"/>
        <v>-8.5480523359150254E-3</v>
      </c>
      <c r="AM118" s="62">
        <f t="shared" si="42"/>
        <v>-2.5514685024774948E-3</v>
      </c>
      <c r="AN118" s="62">
        <f t="shared" si="43"/>
        <v>8.75209858623913E-3</v>
      </c>
      <c r="AO118" s="62">
        <f t="shared" si="44"/>
        <v>2.7512353272943868E-3</v>
      </c>
      <c r="AP118" s="62">
        <f t="shared" si="45"/>
        <v>-6.1812291960365985E-4</v>
      </c>
      <c r="AQ118" s="62">
        <f t="shared" si="49"/>
        <v>-0.70228339795635031</v>
      </c>
      <c r="AR118" s="62">
        <f t="shared" si="36"/>
        <v>6.7218072160729578</v>
      </c>
      <c r="AS118" s="62">
        <f t="shared" si="37"/>
        <v>0.67268127202987671</v>
      </c>
      <c r="AT118" s="62">
        <f t="shared" si="38"/>
        <v>4.1760340332984924E-2</v>
      </c>
      <c r="AU118" s="62">
        <f t="shared" si="50"/>
        <v>3.174164047145904E-2</v>
      </c>
      <c r="AV118" s="62">
        <f t="shared" si="39"/>
        <v>7.6449999999999999E-3</v>
      </c>
      <c r="AW118" s="62">
        <f t="shared" si="40"/>
        <v>0.39</v>
      </c>
    </row>
    <row r="119" spans="1:49">
      <c r="A119" s="27">
        <v>1986</v>
      </c>
      <c r="B119" s="4">
        <v>1.9408000000000001</v>
      </c>
      <c r="C119" s="61">
        <v>77713</v>
      </c>
      <c r="D119" s="36">
        <v>2028.4499679999999</v>
      </c>
      <c r="E119" s="62">
        <v>2.630581367</v>
      </c>
      <c r="F119" s="37">
        <v>0.57491614939169156</v>
      </c>
      <c r="G119" s="61"/>
      <c r="H119" s="39">
        <v>0.21555113300000001</v>
      </c>
      <c r="I119" s="41">
        <v>263.66149999999999</v>
      </c>
      <c r="J119" s="61">
        <v>263.66149999999999</v>
      </c>
      <c r="K119" s="61">
        <v>526.36099999999999</v>
      </c>
      <c r="L119" s="61">
        <v>413.74400000000003</v>
      </c>
      <c r="M119" s="61">
        <v>73.904855433182746</v>
      </c>
      <c r="N119" s="62">
        <f t="shared" si="51"/>
        <v>64.768015185875242</v>
      </c>
      <c r="O119" s="61">
        <v>93.324854057307334</v>
      </c>
      <c r="P119" s="42">
        <v>65.78723745913581</v>
      </c>
      <c r="Q119" s="44">
        <v>71.61634826749281</v>
      </c>
      <c r="R119" s="46">
        <v>67.247153968189011</v>
      </c>
      <c r="S119" s="48">
        <v>86.875334168025859</v>
      </c>
      <c r="T119" s="50">
        <v>89.704271811622533</v>
      </c>
      <c r="U119" s="54">
        <v>77.671876999999995</v>
      </c>
      <c r="V119" s="52">
        <v>38.867984771728516</v>
      </c>
      <c r="W119" s="52">
        <v>1656.8194334393327</v>
      </c>
      <c r="X119" s="56">
        <v>0.67268127202987671</v>
      </c>
      <c r="Y119" s="58">
        <v>4.1915938258171082E-2</v>
      </c>
      <c r="Z119" s="61">
        <v>4.5730000000000004</v>
      </c>
      <c r="AA119" s="60">
        <v>5.05</v>
      </c>
      <c r="AB119" s="62">
        <v>0.39</v>
      </c>
      <c r="AC119" s="63">
        <f t="shared" si="32"/>
        <v>2.6305813670000001E-2</v>
      </c>
      <c r="AD119" s="20">
        <f t="shared" si="56"/>
        <v>0.57491614939169156</v>
      </c>
      <c r="AE119" s="62" t="str">
        <f t="shared" si="33"/>
        <v/>
      </c>
      <c r="AF119" s="20">
        <f t="shared" si="55"/>
        <v>0.21555113300000001</v>
      </c>
      <c r="AG119" s="62">
        <f t="shared" si="52"/>
        <v>0.12998176152205693</v>
      </c>
      <c r="AH119" s="62">
        <f t="shared" si="34"/>
        <v>0.12998176152205693</v>
      </c>
      <c r="AI119" s="62">
        <f t="shared" si="53"/>
        <v>0.2594892692960914</v>
      </c>
      <c r="AJ119" s="62">
        <f t="shared" si="54"/>
        <v>0.20397052257983031</v>
      </c>
      <c r="AK119" s="62">
        <f t="shared" si="35"/>
        <v>5.5518746716261086E-2</v>
      </c>
      <c r="AL119" s="62">
        <f t="shared" si="41"/>
        <v>-3.9952320887955979E-2</v>
      </c>
      <c r="AM119" s="62">
        <f t="shared" si="42"/>
        <v>-3.1721486083786339E-2</v>
      </c>
      <c r="AN119" s="62">
        <f t="shared" si="43"/>
        <v>2.9448268148950709E-3</v>
      </c>
      <c r="AO119" s="62">
        <f t="shared" si="44"/>
        <v>-3.9896869509772656E-2</v>
      </c>
      <c r="AP119" s="62">
        <f t="shared" si="45"/>
        <v>-0.15155568961236085</v>
      </c>
      <c r="AQ119" s="62">
        <f t="shared" si="49"/>
        <v>-0.69232235030180445</v>
      </c>
      <c r="AR119" s="62">
        <f t="shared" si="36"/>
        <v>6.7203326892130333</v>
      </c>
      <c r="AS119" s="62">
        <f t="shared" si="37"/>
        <v>0.67268127202987671</v>
      </c>
      <c r="AT119" s="62">
        <f t="shared" si="38"/>
        <v>4.1915938258171082E-2</v>
      </c>
      <c r="AU119" s="62">
        <f t="shared" si="50"/>
        <v>2.2625419173061861E-2</v>
      </c>
      <c r="AV119" s="62">
        <f t="shared" si="39"/>
        <v>4.7699999999999939E-3</v>
      </c>
      <c r="AW119" s="62">
        <f t="shared" si="40"/>
        <v>0.39</v>
      </c>
    </row>
    <row r="120" spans="1:49">
      <c r="A120" s="27">
        <v>1987</v>
      </c>
      <c r="B120" s="4">
        <v>1.5814999999999999</v>
      </c>
      <c r="C120" s="61">
        <v>77718</v>
      </c>
      <c r="D120" s="36">
        <v>2083.2132080000001</v>
      </c>
      <c r="E120" s="62">
        <v>2.742588091</v>
      </c>
      <c r="F120" s="37">
        <v>0.57913106150819615</v>
      </c>
      <c r="G120" s="61"/>
      <c r="H120" s="39">
        <v>0.21679698999999999</v>
      </c>
      <c r="I120" s="41">
        <v>271.34210000000002</v>
      </c>
      <c r="J120" s="61">
        <v>271.34210000000002</v>
      </c>
      <c r="K120" s="61">
        <v>527.37900000000002</v>
      </c>
      <c r="L120" s="61">
        <v>409.642</v>
      </c>
      <c r="M120" s="61">
        <v>74.989530220685978</v>
      </c>
      <c r="N120" s="62">
        <f t="shared" si="51"/>
        <v>65.550258102974638</v>
      </c>
      <c r="O120" s="61">
        <v>93.5506908008213</v>
      </c>
      <c r="P120" s="42">
        <v>65.720403914715291</v>
      </c>
      <c r="Q120" s="44">
        <v>70.868054612958488</v>
      </c>
      <c r="R120" s="46">
        <v>69.364266757068819</v>
      </c>
      <c r="S120" s="48">
        <v>86.051869055893192</v>
      </c>
      <c r="T120" s="50">
        <v>85.446368005158334</v>
      </c>
      <c r="U120" s="54">
        <v>77.864380999999995</v>
      </c>
      <c r="V120" s="52">
        <v>39.197540283203125</v>
      </c>
      <c r="W120" s="52">
        <v>1633.7523347897534</v>
      </c>
      <c r="X120" s="56">
        <v>0.67268127202987671</v>
      </c>
      <c r="Y120" s="58">
        <v>4.1941981762647629E-2</v>
      </c>
      <c r="Z120" s="61">
        <v>3.7220000000000004</v>
      </c>
      <c r="AA120" s="60">
        <v>4.5208333333333304</v>
      </c>
      <c r="AB120" s="62">
        <v>0.41</v>
      </c>
      <c r="AC120" s="63">
        <f t="shared" si="32"/>
        <v>2.7425880909999999E-2</v>
      </c>
      <c r="AD120" s="20">
        <f t="shared" si="56"/>
        <v>0.57913106150819615</v>
      </c>
      <c r="AE120" s="62" t="str">
        <f t="shared" si="33"/>
        <v/>
      </c>
      <c r="AF120" s="20">
        <f t="shared" si="55"/>
        <v>0.21679698999999999</v>
      </c>
      <c r="AG120" s="62">
        <f t="shared" si="52"/>
        <v>0.13025171833491947</v>
      </c>
      <c r="AH120" s="62">
        <f t="shared" si="34"/>
        <v>0.13025171833491947</v>
      </c>
      <c r="AI120" s="62">
        <f t="shared" si="53"/>
        <v>0.25315651704527786</v>
      </c>
      <c r="AJ120" s="62">
        <f t="shared" si="54"/>
        <v>0.19663949826493227</v>
      </c>
      <c r="AK120" s="62">
        <f t="shared" si="35"/>
        <v>5.6517018780345596E-2</v>
      </c>
      <c r="AL120" s="62">
        <f t="shared" si="41"/>
        <v>-1.3021679796086552E-2</v>
      </c>
      <c r="AM120" s="62">
        <f t="shared" si="42"/>
        <v>-2.2508872303885152E-2</v>
      </c>
      <c r="AN120" s="62">
        <f t="shared" si="43"/>
        <v>1.8991890265794269E-2</v>
      </c>
      <c r="AO120" s="62">
        <f t="shared" si="44"/>
        <v>-2.1529166423541947E-2</v>
      </c>
      <c r="AP120" s="62">
        <f t="shared" si="45"/>
        <v>-6.0634745927705319E-2</v>
      </c>
      <c r="AQ120" s="62">
        <f t="shared" si="49"/>
        <v>-0.68635461130903153</v>
      </c>
      <c r="AR120" s="62">
        <f t="shared" si="36"/>
        <v>6.7122800827269273</v>
      </c>
      <c r="AS120" s="62">
        <f t="shared" si="37"/>
        <v>0.67268127202987671</v>
      </c>
      <c r="AT120" s="62">
        <f t="shared" si="38"/>
        <v>4.1941981762647629E-2</v>
      </c>
      <c r="AU120" s="62">
        <f t="shared" si="50"/>
        <v>3.3724740990967117E-2</v>
      </c>
      <c r="AV120" s="62">
        <f t="shared" si="39"/>
        <v>7.9883333333332987E-3</v>
      </c>
      <c r="AW120" s="62">
        <f t="shared" si="40"/>
        <v>0.41</v>
      </c>
    </row>
    <row r="121" spans="1:49">
      <c r="A121" s="27">
        <v>1988</v>
      </c>
      <c r="B121" s="4">
        <v>1.7803</v>
      </c>
      <c r="C121" s="61">
        <v>78031</v>
      </c>
      <c r="D121" s="36">
        <v>2196.964281</v>
      </c>
      <c r="E121" s="62">
        <v>2.7294480590000001</v>
      </c>
      <c r="F121" s="37">
        <v>0.57418887673268759</v>
      </c>
      <c r="G121" s="61"/>
      <c r="H121" s="39">
        <v>0.218424919</v>
      </c>
      <c r="I121" s="41">
        <v>278.17570000000001</v>
      </c>
      <c r="J121" s="61">
        <v>278.17570000000001</v>
      </c>
      <c r="K121" s="61">
        <v>567.654</v>
      </c>
      <c r="L121" s="61">
        <v>439.60899999999998</v>
      </c>
      <c r="M121" s="61">
        <v>77.308319760722753</v>
      </c>
      <c r="N121" s="62">
        <f t="shared" si="51"/>
        <v>66.78709038835072</v>
      </c>
      <c r="O121" s="61">
        <v>94.742171417601966</v>
      </c>
      <c r="P121" s="42">
        <v>66.941650941829906</v>
      </c>
      <c r="Q121" s="44">
        <v>71.329346367695209</v>
      </c>
      <c r="R121" s="46">
        <v>71.227569129095528</v>
      </c>
      <c r="S121" s="48">
        <v>87.578667413278623</v>
      </c>
      <c r="T121" s="50">
        <v>87.18463151135731</v>
      </c>
      <c r="U121" s="54">
        <v>78.146937999999992</v>
      </c>
      <c r="V121" s="52">
        <v>39.434764862060547</v>
      </c>
      <c r="W121" s="52">
        <v>1628.7377481268013</v>
      </c>
      <c r="X121" s="56">
        <v>0.67268127202987671</v>
      </c>
      <c r="Y121" s="58">
        <v>4.218766838312149E-2</v>
      </c>
      <c r="Z121" s="61">
        <v>4.0090000000000003</v>
      </c>
      <c r="AA121" s="60">
        <v>4.5708333333333302</v>
      </c>
      <c r="AB121" s="62">
        <v>0.41</v>
      </c>
      <c r="AC121" s="63">
        <f t="shared" si="32"/>
        <v>2.729448059E-2</v>
      </c>
      <c r="AD121" s="20">
        <f t="shared" si="56"/>
        <v>0.57418887673268759</v>
      </c>
      <c r="AE121" s="62" t="str">
        <f t="shared" si="33"/>
        <v/>
      </c>
      <c r="AF121" s="20">
        <f t="shared" si="55"/>
        <v>0.218424919</v>
      </c>
      <c r="AG121" s="62">
        <f t="shared" si="52"/>
        <v>0.12661821696681466</v>
      </c>
      <c r="AH121" s="62">
        <f t="shared" si="34"/>
        <v>0.12661821696681466</v>
      </c>
      <c r="AI121" s="62">
        <f t="shared" si="53"/>
        <v>0.25838107834034468</v>
      </c>
      <c r="AJ121" s="62">
        <f t="shared" si="54"/>
        <v>0.20009838293770602</v>
      </c>
      <c r="AK121" s="62">
        <f t="shared" si="35"/>
        <v>5.8282695402638668E-2</v>
      </c>
      <c r="AL121" s="62">
        <f t="shared" si="41"/>
        <v>-2.8073716270683399E-4</v>
      </c>
      <c r="AM121" s="62">
        <f t="shared" si="42"/>
        <v>-1.2204586123992984E-2</v>
      </c>
      <c r="AN121" s="62">
        <f t="shared" si="43"/>
        <v>7.8154471495426991E-3</v>
      </c>
      <c r="AO121" s="62">
        <f t="shared" si="44"/>
        <v>-1.1054539019097122E-3</v>
      </c>
      <c r="AP121" s="62">
        <f t="shared" si="45"/>
        <v>1.4465104093509924E-3</v>
      </c>
      <c r="AQ121" s="62">
        <f t="shared" si="49"/>
        <v>-0.68394309087686744</v>
      </c>
      <c r="AR121" s="62">
        <f t="shared" si="36"/>
        <v>6.7116175152786699</v>
      </c>
      <c r="AS121" s="62">
        <f t="shared" si="37"/>
        <v>0.67268127202987671</v>
      </c>
      <c r="AT121" s="62">
        <f t="shared" si="38"/>
        <v>4.218766838312149E-2</v>
      </c>
      <c r="AU121" s="62">
        <f t="shared" si="50"/>
        <v>1.8527343493151216E-2</v>
      </c>
      <c r="AV121" s="62">
        <f t="shared" si="39"/>
        <v>5.6183333333332981E-3</v>
      </c>
      <c r="AW121" s="62">
        <f t="shared" si="40"/>
        <v>0.41</v>
      </c>
    </row>
    <row r="122" spans="1:49">
      <c r="A122" s="27">
        <v>1989</v>
      </c>
      <c r="B122" s="4">
        <v>1.6978</v>
      </c>
      <c r="C122" s="61">
        <v>78645</v>
      </c>
      <c r="D122" s="36">
        <v>2348.2868480000002</v>
      </c>
      <c r="E122" s="62">
        <v>2.7133382269999999</v>
      </c>
      <c r="F122" s="37">
        <v>0.57487401838163854</v>
      </c>
      <c r="G122" s="61"/>
      <c r="H122" s="39">
        <v>0.223603155</v>
      </c>
      <c r="I122" s="41">
        <v>292.8836</v>
      </c>
      <c r="J122" s="61">
        <v>292.8836</v>
      </c>
      <c r="K122" s="61">
        <v>641.04100000000005</v>
      </c>
      <c r="L122" s="61">
        <v>506.46600000000001</v>
      </c>
      <c r="M122" s="61">
        <v>79.314335159074133</v>
      </c>
      <c r="N122" s="62">
        <f t="shared" si="51"/>
        <v>69.038488620393395</v>
      </c>
      <c r="O122" s="61">
        <v>97.374331113672696</v>
      </c>
      <c r="P122" s="42">
        <v>69.533235702748357</v>
      </c>
      <c r="Q122" s="44">
        <v>73.291891988800757</v>
      </c>
      <c r="R122" s="46">
        <v>74.124799376571971</v>
      </c>
      <c r="S122" s="48">
        <v>89.753361723306256</v>
      </c>
      <c r="T122" s="50">
        <v>91.741343856010147</v>
      </c>
      <c r="U122" s="54">
        <v>78.514789999999991</v>
      </c>
      <c r="V122" s="52">
        <v>39.675136566162109</v>
      </c>
      <c r="W122" s="52">
        <v>1605.670649477222</v>
      </c>
      <c r="X122" s="56">
        <v>0.67268127202987671</v>
      </c>
      <c r="Y122" s="58">
        <v>4.2387142777442932E-2</v>
      </c>
      <c r="Z122" s="61">
        <v>6.5890000000000004</v>
      </c>
      <c r="AA122" s="60">
        <v>6.8550000000000004</v>
      </c>
      <c r="AB122" s="62">
        <v>0.39</v>
      </c>
      <c r="AC122" s="63">
        <f t="shared" si="32"/>
        <v>2.7133382269999999E-2</v>
      </c>
      <c r="AD122" s="20">
        <f t="shared" si="56"/>
        <v>0.57487401838163854</v>
      </c>
      <c r="AE122" s="62" t="str">
        <f t="shared" si="33"/>
        <v/>
      </c>
      <c r="AF122" s="20">
        <f t="shared" si="55"/>
        <v>0.223603155</v>
      </c>
      <c r="AG122" s="62">
        <f t="shared" si="52"/>
        <v>0.1247222417693326</v>
      </c>
      <c r="AH122" s="62">
        <f t="shared" si="34"/>
        <v>0.1247222417693326</v>
      </c>
      <c r="AI122" s="62">
        <f t="shared" si="53"/>
        <v>0.27298240866356033</v>
      </c>
      <c r="AJ122" s="62">
        <f t="shared" si="54"/>
        <v>0.2156746738292851</v>
      </c>
      <c r="AK122" s="62">
        <f t="shared" si="35"/>
        <v>5.7307734834275231E-2</v>
      </c>
      <c r="AL122" s="62">
        <f t="shared" si="41"/>
        <v>4.8291403587987754E-3</v>
      </c>
      <c r="AM122" s="62">
        <f t="shared" si="42"/>
        <v>-6.0121950112674771E-3</v>
      </c>
      <c r="AN122" s="62">
        <f t="shared" si="43"/>
        <v>6.7158494492740644E-3</v>
      </c>
      <c r="AO122" s="62">
        <f t="shared" si="44"/>
        <v>-8.6263133798322508E-3</v>
      </c>
      <c r="AP122" s="62">
        <f t="shared" si="45"/>
        <v>1.7790715376581279E-2</v>
      </c>
      <c r="AQ122" s="62">
        <f t="shared" si="49"/>
        <v>-0.68256230615734681</v>
      </c>
      <c r="AR122" s="62">
        <f t="shared" si="36"/>
        <v>6.6987344922732817</v>
      </c>
      <c r="AS122" s="62">
        <f t="shared" si="37"/>
        <v>0.67268127202987671</v>
      </c>
      <c r="AT122" s="62">
        <f t="shared" si="38"/>
        <v>4.2387142777442932E-2</v>
      </c>
      <c r="AU122" s="62">
        <f t="shared" si="50"/>
        <v>6.9356490325839654E-3</v>
      </c>
      <c r="AV122" s="62">
        <f t="shared" si="39"/>
        <v>2.66E-3</v>
      </c>
      <c r="AW122" s="62">
        <f t="shared" si="40"/>
        <v>0.39</v>
      </c>
    </row>
    <row r="123" spans="1:49">
      <c r="A123" s="27">
        <v>1990</v>
      </c>
      <c r="B123" s="4">
        <v>1.494</v>
      </c>
      <c r="C123" s="61">
        <v>79380</v>
      </c>
      <c r="D123" s="36">
        <v>2555.6439439999999</v>
      </c>
      <c r="E123" s="62">
        <v>2.6058776130000001</v>
      </c>
      <c r="F123" s="37">
        <v>0.56687217085951003</v>
      </c>
      <c r="G123" s="61"/>
      <c r="H123" s="39">
        <v>0.232606852</v>
      </c>
      <c r="I123" s="41">
        <v>311.37599999999998</v>
      </c>
      <c r="J123" s="61">
        <v>311.37599999999998</v>
      </c>
      <c r="K123" s="61">
        <v>660.71699999999998</v>
      </c>
      <c r="L123" s="61">
        <v>556.08399999999995</v>
      </c>
      <c r="M123" s="61">
        <v>81.90997973074424</v>
      </c>
      <c r="N123" s="62">
        <f t="shared" si="51"/>
        <v>72.080098029216629</v>
      </c>
      <c r="O123" s="61">
        <v>100</v>
      </c>
      <c r="P123" s="42">
        <v>71.599172226750412</v>
      </c>
      <c r="Q123" s="44">
        <v>75.168591112734589</v>
      </c>
      <c r="R123" s="46">
        <v>77.532653821897881</v>
      </c>
      <c r="S123" s="48">
        <v>89.832648638339819</v>
      </c>
      <c r="T123" s="50">
        <v>90.569838413256932</v>
      </c>
      <c r="U123" s="54">
        <v>78.958236999999997</v>
      </c>
      <c r="V123" s="52">
        <v>39.417522430419922</v>
      </c>
      <c r="W123" s="52">
        <v>1582.6035508276427</v>
      </c>
      <c r="X123" s="56">
        <v>0.67268127202987671</v>
      </c>
      <c r="Y123" s="58">
        <v>4.2288672178983688E-2</v>
      </c>
      <c r="Z123" s="61">
        <v>7.9229999999999992</v>
      </c>
      <c r="AA123" s="60">
        <v>8.3975000000000009</v>
      </c>
      <c r="AB123" s="62">
        <v>0.41</v>
      </c>
      <c r="AC123" s="63">
        <f t="shared" si="32"/>
        <v>2.6058776130000003E-2</v>
      </c>
      <c r="AD123" s="20">
        <f t="shared" si="56"/>
        <v>0.56687217085951003</v>
      </c>
      <c r="AE123" s="62" t="str">
        <f t="shared" si="33"/>
        <v/>
      </c>
      <c r="AF123" s="20">
        <f t="shared" si="55"/>
        <v>0.232606852</v>
      </c>
      <c r="AG123" s="62">
        <f t="shared" si="52"/>
        <v>0.12183856860460997</v>
      </c>
      <c r="AH123" s="62">
        <f t="shared" si="34"/>
        <v>0.12183856860460997</v>
      </c>
      <c r="AI123" s="62">
        <f t="shared" si="53"/>
        <v>0.25853249297547687</v>
      </c>
      <c r="AJ123" s="62">
        <f t="shared" si="54"/>
        <v>0.21759056119908382</v>
      </c>
      <c r="AK123" s="62">
        <f t="shared" si="35"/>
        <v>4.0941931776393048E-2</v>
      </c>
      <c r="AL123" s="62">
        <f t="shared" si="41"/>
        <v>-1.3835155124524037E-2</v>
      </c>
      <c r="AM123" s="62">
        <f t="shared" si="42"/>
        <v>-1.7830334503625266E-2</v>
      </c>
      <c r="AN123" s="62">
        <f t="shared" si="43"/>
        <v>1.8352183683581374E-3</v>
      </c>
      <c r="AO123" s="62">
        <f t="shared" si="44"/>
        <v>-4.2230821509775793E-2</v>
      </c>
      <c r="AP123" s="62">
        <f t="shared" si="45"/>
        <v>-5.5965707444942073E-2</v>
      </c>
      <c r="AQ123" s="62">
        <f t="shared" si="49"/>
        <v>-0.69470861793847982</v>
      </c>
      <c r="AR123" s="62">
        <f t="shared" si="36"/>
        <v>6.6721179689012535</v>
      </c>
      <c r="AS123" s="62">
        <f t="shared" si="37"/>
        <v>0.67268127202987671</v>
      </c>
      <c r="AT123" s="62">
        <f t="shared" si="38"/>
        <v>4.2288672178983688E-2</v>
      </c>
      <c r="AU123" s="62">
        <f t="shared" si="50"/>
        <v>2.2776181868990157E-2</v>
      </c>
      <c r="AV123" s="62">
        <f t="shared" si="39"/>
        <v>4.7450000000000166E-3</v>
      </c>
      <c r="AW123" s="62">
        <f t="shared" si="40"/>
        <v>0.41</v>
      </c>
    </row>
    <row r="124" spans="1:49">
      <c r="A124" s="27">
        <v>1991</v>
      </c>
      <c r="B124" s="4">
        <v>1.516</v>
      </c>
      <c r="C124" s="61">
        <v>79961</v>
      </c>
      <c r="D124" s="36">
        <v>3001.4167179999999</v>
      </c>
      <c r="E124" s="62">
        <v>2.399998885</v>
      </c>
      <c r="F124" s="37">
        <v>0.56379858209899991</v>
      </c>
      <c r="G124" s="61"/>
      <c r="H124" s="39">
        <v>0.25587710200000002</v>
      </c>
      <c r="I124" s="41">
        <v>406.06939999999997</v>
      </c>
      <c r="J124" s="61">
        <v>406.06939999999997</v>
      </c>
      <c r="K124" s="61">
        <v>666.16899999999998</v>
      </c>
      <c r="L124" s="61">
        <v>645.40899999999999</v>
      </c>
      <c r="M124" s="61">
        <v>85.305210451395524</v>
      </c>
      <c r="N124" s="62">
        <f t="shared" si="51"/>
        <v>80.692924609279217</v>
      </c>
      <c r="O124" s="61">
        <v>103.63620687590307</v>
      </c>
      <c r="P124" s="42">
        <v>73.917896924796594</v>
      </c>
      <c r="Q124" s="44">
        <v>79.131931680926201</v>
      </c>
      <c r="R124" s="46">
        <v>79.508375859493725</v>
      </c>
      <c r="S124" s="48">
        <v>90.852040204894763</v>
      </c>
      <c r="T124" s="50">
        <v>92.808687299047136</v>
      </c>
      <c r="U124" s="54">
        <v>79.483739</v>
      </c>
      <c r="V124" s="52">
        <v>38.547267913818359</v>
      </c>
      <c r="W124" s="52">
        <v>1553.5189481825212</v>
      </c>
      <c r="X124" s="56">
        <v>0.67268127202987671</v>
      </c>
      <c r="Y124" s="58">
        <v>4.2270839214324951E-2</v>
      </c>
      <c r="Z124" s="61">
        <v>8.84</v>
      </c>
      <c r="AA124" s="60">
        <v>9.4408333333333303</v>
      </c>
      <c r="AB124" s="62">
        <v>0.44</v>
      </c>
      <c r="AC124" s="63">
        <f t="shared" si="32"/>
        <v>2.3999988850000001E-2</v>
      </c>
      <c r="AD124" s="20">
        <f t="shared" si="56"/>
        <v>0.56379858209899991</v>
      </c>
      <c r="AE124" s="62" t="str">
        <f t="shared" si="33"/>
        <v/>
      </c>
      <c r="AF124" s="20">
        <f t="shared" si="55"/>
        <v>0.25587710200000002</v>
      </c>
      <c r="AG124" s="62">
        <f t="shared" si="52"/>
        <v>0.13529257619068141</v>
      </c>
      <c r="AH124" s="62">
        <f t="shared" si="34"/>
        <v>0.13529257619068141</v>
      </c>
      <c r="AI124" s="62">
        <f t="shared" si="53"/>
        <v>0.22195151909592314</v>
      </c>
      <c r="AJ124" s="62">
        <f t="shared" si="54"/>
        <v>0.21503478544960913</v>
      </c>
      <c r="AK124" s="62">
        <f t="shared" si="35"/>
        <v>6.9167336463140106E-3</v>
      </c>
      <c r="AL124" s="62">
        <f t="shared" si="41"/>
        <v>-8.10014594863359E-2</v>
      </c>
      <c r="AM124" s="62">
        <f t="shared" si="42"/>
        <v>-6.1489914425445207E-2</v>
      </c>
      <c r="AN124" s="62">
        <f t="shared" si="43"/>
        <v>-8.7709737325709455E-2</v>
      </c>
      <c r="AO124" s="62">
        <f t="shared" si="44"/>
        <v>-0.10158915127589303</v>
      </c>
      <c r="AP124" s="62">
        <f t="shared" si="45"/>
        <v>-8.8453922630847115E-2</v>
      </c>
      <c r="AQ124" s="62">
        <f t="shared" si="49"/>
        <v>-0.72366723359746832</v>
      </c>
      <c r="AR124" s="62">
        <f t="shared" si="36"/>
        <v>6.6246106922533139</v>
      </c>
      <c r="AS124" s="62">
        <f t="shared" si="37"/>
        <v>0.67268127202987671</v>
      </c>
      <c r="AT124" s="62">
        <f t="shared" si="38"/>
        <v>4.2270839214324951E-2</v>
      </c>
      <c r="AU124" s="62">
        <f t="shared" si="50"/>
        <v>-3.3642922901483976E-2</v>
      </c>
      <c r="AV124" s="62">
        <f t="shared" si="39"/>
        <v>6.0083333333333048E-3</v>
      </c>
      <c r="AW124" s="62">
        <f t="shared" si="40"/>
        <v>0.44</v>
      </c>
    </row>
    <row r="125" spans="1:49">
      <c r="A125" s="27">
        <v>1992</v>
      </c>
      <c r="B125" s="4">
        <v>1.6140000000000001</v>
      </c>
      <c r="C125" s="61">
        <v>80571</v>
      </c>
      <c r="D125" s="36">
        <v>3220.5087950000002</v>
      </c>
      <c r="E125" s="62">
        <v>2.2800005400000001</v>
      </c>
      <c r="F125" s="37">
        <v>0.56535521317509374</v>
      </c>
      <c r="G125" s="61"/>
      <c r="H125" s="39">
        <v>0.258045572</v>
      </c>
      <c r="I125" s="41">
        <v>431.67910000000001</v>
      </c>
      <c r="J125" s="61">
        <v>431.67910000000001</v>
      </c>
      <c r="K125" s="61">
        <v>658.47400000000005</v>
      </c>
      <c r="L125" s="61">
        <v>628.19299999999998</v>
      </c>
      <c r="M125" s="61">
        <v>86.549720132626078</v>
      </c>
      <c r="N125" s="62">
        <f t="shared" si="51"/>
        <v>84.692119618831512</v>
      </c>
      <c r="O125" s="61">
        <v>108.87803295302335</v>
      </c>
      <c r="P125" s="42">
        <v>77.062687072141628</v>
      </c>
      <c r="Q125" s="44">
        <v>83.023642559990734</v>
      </c>
      <c r="R125" s="46">
        <v>83.045106334692193</v>
      </c>
      <c r="S125" s="48">
        <v>91.79531673422683</v>
      </c>
      <c r="T125" s="50">
        <v>90.743496682010104</v>
      </c>
      <c r="U125" s="54">
        <v>80.075940000000003</v>
      </c>
      <c r="V125" s="52">
        <v>38.035140991210938</v>
      </c>
      <c r="W125" s="52">
        <v>1564.7154089282449</v>
      </c>
      <c r="X125" s="56">
        <v>0.68090790510177612</v>
      </c>
      <c r="Y125" s="58">
        <v>4.1628051549196243E-2</v>
      </c>
      <c r="Z125" s="61">
        <v>9.4159999999999986</v>
      </c>
      <c r="AA125" s="60">
        <v>10.5133333333333</v>
      </c>
      <c r="AB125" s="62">
        <v>0.41426099999999999</v>
      </c>
      <c r="AC125" s="63">
        <f t="shared" si="32"/>
        <v>2.28000054E-2</v>
      </c>
      <c r="AD125" s="20">
        <f t="shared" si="56"/>
        <v>0.56535521317509374</v>
      </c>
      <c r="AE125" s="62" t="str">
        <f t="shared" si="33"/>
        <v/>
      </c>
      <c r="AF125" s="20">
        <f t="shared" si="55"/>
        <v>0.258045572</v>
      </c>
      <c r="AG125" s="62">
        <f t="shared" si="52"/>
        <v>0.13404065241809096</v>
      </c>
      <c r="AH125" s="62">
        <f t="shared" si="34"/>
        <v>0.13404065241809096</v>
      </c>
      <c r="AI125" s="62">
        <f t="shared" si="53"/>
        <v>0.20446272372313146</v>
      </c>
      <c r="AJ125" s="62">
        <f t="shared" si="54"/>
        <v>0.19506017216139909</v>
      </c>
      <c r="AK125" s="62">
        <f t="shared" si="35"/>
        <v>9.4025515617323641E-3</v>
      </c>
      <c r="AL125" s="62">
        <f t="shared" si="41"/>
        <v>-6.7074301609760687E-3</v>
      </c>
      <c r="AM125" s="62">
        <f t="shared" si="42"/>
        <v>-3.6272583927240368E-4</v>
      </c>
      <c r="AN125" s="62">
        <f t="shared" si="43"/>
        <v>-4.8501252215618577E-3</v>
      </c>
      <c r="AO125" s="62">
        <f t="shared" si="44"/>
        <v>-3.8042633467274191E-2</v>
      </c>
      <c r="AP125" s="62">
        <f t="shared" si="45"/>
        <v>-7.0875102260612236E-2</v>
      </c>
      <c r="AQ125" s="62">
        <f t="shared" si="49"/>
        <v>-0.74446493909782652</v>
      </c>
      <c r="AR125" s="62">
        <f t="shared" si="36"/>
        <v>6.6109943000100015</v>
      </c>
      <c r="AS125" s="62">
        <f t="shared" si="37"/>
        <v>0.68090790510177612</v>
      </c>
      <c r="AT125" s="62">
        <f t="shared" si="38"/>
        <v>4.1628051549196243E-2</v>
      </c>
      <c r="AU125" s="62">
        <f t="shared" si="50"/>
        <v>4.0028337615491905E-2</v>
      </c>
      <c r="AV125" s="62">
        <f t="shared" si="39"/>
        <v>1.0973333333333012E-2</v>
      </c>
      <c r="AW125" s="62">
        <f t="shared" si="40"/>
        <v>0.41426099999999999</v>
      </c>
    </row>
    <row r="126" spans="1:49">
      <c r="A126" s="27">
        <v>1993</v>
      </c>
      <c r="B126" s="4">
        <v>1.7262999999999999</v>
      </c>
      <c r="C126" s="61">
        <v>81103</v>
      </c>
      <c r="D126" s="36">
        <v>3313.8996769999999</v>
      </c>
      <c r="E126" s="62">
        <v>2.2099997189999998</v>
      </c>
      <c r="F126" s="37">
        <v>0.57213862914986702</v>
      </c>
      <c r="G126" s="61"/>
      <c r="H126" s="39">
        <v>0.24705170700000001</v>
      </c>
      <c r="I126" s="41">
        <v>462.50490000000002</v>
      </c>
      <c r="J126" s="61">
        <v>462.50490000000002</v>
      </c>
      <c r="K126" s="61">
        <v>632.21600000000001</v>
      </c>
      <c r="L126" s="61">
        <v>571.91200000000003</v>
      </c>
      <c r="M126" s="61">
        <v>85.281435911504332</v>
      </c>
      <c r="N126" s="62">
        <f t="shared" si="51"/>
        <v>87.863979249940456</v>
      </c>
      <c r="O126" s="61">
        <v>113.73125431140113</v>
      </c>
      <c r="P126" s="42">
        <v>79.920269303202403</v>
      </c>
      <c r="Q126" s="44">
        <v>86.533480451693947</v>
      </c>
      <c r="R126" s="46">
        <v>85.587643917369988</v>
      </c>
      <c r="S126" s="48">
        <v>92.016537003635946</v>
      </c>
      <c r="T126" s="50">
        <v>89.192026766432235</v>
      </c>
      <c r="U126" s="54">
        <v>80.67599899999999</v>
      </c>
      <c r="V126" s="52">
        <v>37.573497772216797</v>
      </c>
      <c r="W126" s="52">
        <v>1541.5762451701689</v>
      </c>
      <c r="X126" s="56">
        <v>0.68221157789230347</v>
      </c>
      <c r="Y126" s="58">
        <v>4.0699310600757599E-2</v>
      </c>
      <c r="Z126" s="61">
        <v>7.4889999999999999</v>
      </c>
      <c r="AA126" s="60">
        <v>9.0649999999999995</v>
      </c>
      <c r="AB126" s="62">
        <v>0.45034800000000003</v>
      </c>
      <c r="AC126" s="63">
        <f t="shared" si="32"/>
        <v>2.2099997189999998E-2</v>
      </c>
      <c r="AD126" s="20">
        <f t="shared" si="56"/>
        <v>0.57213862914986702</v>
      </c>
      <c r="AE126" s="62" t="str">
        <f t="shared" si="33"/>
        <v/>
      </c>
      <c r="AF126" s="20">
        <f t="shared" si="55"/>
        <v>0.24705170700000001</v>
      </c>
      <c r="AG126" s="62">
        <f t="shared" si="52"/>
        <v>0.13956514833867736</v>
      </c>
      <c r="AH126" s="62">
        <f t="shared" si="34"/>
        <v>0.13956514833867736</v>
      </c>
      <c r="AI126" s="62">
        <f t="shared" si="53"/>
        <v>0.19077704868010101</v>
      </c>
      <c r="AJ126" s="62">
        <f t="shared" si="54"/>
        <v>0.17257975670456607</v>
      </c>
      <c r="AK126" s="62">
        <f t="shared" si="35"/>
        <v>1.8197291975534935E-2</v>
      </c>
      <c r="AL126" s="62">
        <f t="shared" si="41"/>
        <v>-3.5707419921454116E-4</v>
      </c>
      <c r="AM126" s="62">
        <f t="shared" si="42"/>
        <v>4.6386092066630358E-3</v>
      </c>
      <c r="AN126" s="62">
        <f t="shared" si="43"/>
        <v>-6.6103537617698766E-3</v>
      </c>
      <c r="AO126" s="62">
        <f t="shared" si="44"/>
        <v>-3.4360339156579101E-2</v>
      </c>
      <c r="AP126" s="62">
        <f t="shared" si="45"/>
        <v>-5.401252884062769E-2</v>
      </c>
      <c r="AQ126" s="62">
        <f t="shared" si="49"/>
        <v>-0.7641421654884557</v>
      </c>
      <c r="AR126" s="62">
        <f t="shared" si="36"/>
        <v>6.5764185422883648</v>
      </c>
      <c r="AS126" s="62">
        <f t="shared" si="37"/>
        <v>0.68221157789230347</v>
      </c>
      <c r="AT126" s="62">
        <f t="shared" si="38"/>
        <v>4.0699310600757599E-2</v>
      </c>
      <c r="AU126" s="62">
        <f t="shared" si="50"/>
        <v>5.7392630266020289E-2</v>
      </c>
      <c r="AV126" s="62">
        <f t="shared" si="39"/>
        <v>1.5759999999999996E-2</v>
      </c>
      <c r="AW126" s="62">
        <f t="shared" si="40"/>
        <v>0.45034800000000003</v>
      </c>
    </row>
    <row r="127" spans="1:49">
      <c r="A127" s="27">
        <v>1994</v>
      </c>
      <c r="B127" s="4">
        <v>1.5488</v>
      </c>
      <c r="C127" s="61">
        <v>81384</v>
      </c>
      <c r="D127" s="36">
        <v>3482.902947</v>
      </c>
      <c r="E127" s="62">
        <v>2.1299988120000002</v>
      </c>
      <c r="F127" s="37">
        <v>0.56906064066350137</v>
      </c>
      <c r="G127" s="61"/>
      <c r="H127" s="39">
        <v>0.24655263399999999</v>
      </c>
      <c r="I127" s="41">
        <v>478.90839999999997</v>
      </c>
      <c r="J127" s="61">
        <v>478.90839999999997</v>
      </c>
      <c r="K127" s="61">
        <v>694.68499999999995</v>
      </c>
      <c r="L127" s="61">
        <v>622.923</v>
      </c>
      <c r="M127" s="61">
        <v>87.251120519459221</v>
      </c>
      <c r="N127" s="62">
        <f t="shared" si="51"/>
        <v>89.94856986557258</v>
      </c>
      <c r="O127" s="61">
        <v>116.84008149225397</v>
      </c>
      <c r="P127" s="42">
        <v>81.591626836200547</v>
      </c>
      <c r="Q127" s="44">
        <v>88.431299881195685</v>
      </c>
      <c r="R127" s="46">
        <v>86.660515912320051</v>
      </c>
      <c r="S127" s="48">
        <v>92.741737306065801</v>
      </c>
      <c r="T127" s="50">
        <v>89.029609892681719</v>
      </c>
      <c r="U127" s="54">
        <v>81.206785999999994</v>
      </c>
      <c r="V127" s="52">
        <v>37.70172119140625</v>
      </c>
      <c r="W127" s="52">
        <v>1537.2506481824435</v>
      </c>
      <c r="X127" s="56">
        <v>0.67007142305374146</v>
      </c>
      <c r="Y127" s="58">
        <v>4.0071669965982437E-2</v>
      </c>
      <c r="Z127" s="61">
        <v>5.3469999999999995</v>
      </c>
      <c r="AA127" s="60">
        <v>6.9391666666666696</v>
      </c>
      <c r="AB127" s="62">
        <v>0.47359600000000002</v>
      </c>
      <c r="AC127" s="63">
        <f t="shared" si="32"/>
        <v>2.1299988120000002E-2</v>
      </c>
      <c r="AD127" s="20">
        <f t="shared" si="56"/>
        <v>0.56906064066350137</v>
      </c>
      <c r="AE127" s="62" t="str">
        <f t="shared" si="33"/>
        <v/>
      </c>
      <c r="AF127" s="20">
        <f t="shared" si="55"/>
        <v>0.24655263399999999</v>
      </c>
      <c r="AG127" s="62">
        <f t="shared" si="52"/>
        <v>0.13750265433393943</v>
      </c>
      <c r="AH127" s="62">
        <f t="shared" si="34"/>
        <v>0.13750265433393943</v>
      </c>
      <c r="AI127" s="62">
        <f t="shared" si="53"/>
        <v>0.19945574440952113</v>
      </c>
      <c r="AJ127" s="62">
        <f t="shared" si="54"/>
        <v>0.17885166755408874</v>
      </c>
      <c r="AK127" s="62">
        <f t="shared" si="35"/>
        <v>2.0604076855432391E-2</v>
      </c>
      <c r="AL127" s="62">
        <f t="shared" si="41"/>
        <v>-2.7509923205298365E-3</v>
      </c>
      <c r="AM127" s="62">
        <f t="shared" si="42"/>
        <v>-1.7535509958483174E-3</v>
      </c>
      <c r="AN127" s="62">
        <f t="shared" si="43"/>
        <v>-1.099068911236797E-2</v>
      </c>
      <c r="AO127" s="62">
        <f t="shared" si="44"/>
        <v>-1.5597831794976983E-2</v>
      </c>
      <c r="AP127" s="62">
        <f t="shared" si="45"/>
        <v>-2.5270772469385215E-2</v>
      </c>
      <c r="AQ127" s="62">
        <f t="shared" si="49"/>
        <v>-0.76729306674803355</v>
      </c>
      <c r="AR127" s="62">
        <f t="shared" si="36"/>
        <v>6.5704577397360948</v>
      </c>
      <c r="AS127" s="62">
        <f t="shared" si="37"/>
        <v>0.67007142305374146</v>
      </c>
      <c r="AT127" s="62">
        <f t="shared" si="38"/>
        <v>4.0071669965982437E-2</v>
      </c>
      <c r="AU127" s="62">
        <f t="shared" si="50"/>
        <v>5.1441867270185619E-2</v>
      </c>
      <c r="AV127" s="62">
        <f t="shared" si="39"/>
        <v>1.5921666666666702E-2</v>
      </c>
      <c r="AW127" s="62">
        <f t="shared" si="40"/>
        <v>0.47359600000000002</v>
      </c>
    </row>
    <row r="128" spans="1:49">
      <c r="A128" s="27">
        <v>1995</v>
      </c>
      <c r="B128" s="4">
        <v>1.4335</v>
      </c>
      <c r="C128" s="61">
        <v>81624</v>
      </c>
      <c r="D128" s="36">
        <v>3615.253964</v>
      </c>
      <c r="E128" s="62">
        <v>2.1300001929999999</v>
      </c>
      <c r="F128" s="37">
        <v>0.5664454836535221</v>
      </c>
      <c r="G128" s="61"/>
      <c r="H128" s="39">
        <v>0.23999350799999999</v>
      </c>
      <c r="I128" s="41">
        <v>489.86500000000001</v>
      </c>
      <c r="J128" s="61">
        <v>489.86500000000001</v>
      </c>
      <c r="K128" s="61">
        <v>749.53800000000001</v>
      </c>
      <c r="L128" s="61">
        <v>664.23299999999995</v>
      </c>
      <c r="M128" s="61">
        <v>88.643938044772923</v>
      </c>
      <c r="N128" s="62">
        <f t="shared" si="51"/>
        <v>91.629397366877853</v>
      </c>
      <c r="O128" s="61">
        <v>118.99035661606668</v>
      </c>
      <c r="P128" s="42">
        <v>82.631734534148421</v>
      </c>
      <c r="Q128" s="44">
        <v>90.323392667763713</v>
      </c>
      <c r="R128" s="46">
        <v>88.360047550126339</v>
      </c>
      <c r="S128" s="48">
        <v>94.006436177571914</v>
      </c>
      <c r="T128" s="50">
        <v>88.735468906851821</v>
      </c>
      <c r="U128" s="54">
        <v>81.612899999999996</v>
      </c>
      <c r="V128" s="52">
        <v>37.939033508300781</v>
      </c>
      <c r="W128" s="52">
        <v>1527.9782917961959</v>
      </c>
      <c r="X128" s="56">
        <v>0.66632556915283203</v>
      </c>
      <c r="Y128" s="58">
        <v>3.941698744893074E-2</v>
      </c>
      <c r="Z128" s="61">
        <v>4.5030000000000001</v>
      </c>
      <c r="AA128" s="60">
        <v>6.0891666666666699</v>
      </c>
      <c r="AB128" s="62">
        <v>0.54877100000000001</v>
      </c>
      <c r="AC128" s="63">
        <f t="shared" si="32"/>
        <v>2.130000193E-2</v>
      </c>
      <c r="AD128" s="20">
        <f t="shared" si="56"/>
        <v>0.5664454836535221</v>
      </c>
      <c r="AE128" s="62" t="str">
        <f t="shared" si="33"/>
        <v/>
      </c>
      <c r="AF128" s="20">
        <f t="shared" si="55"/>
        <v>0.23999350799999999</v>
      </c>
      <c r="AG128" s="62">
        <f t="shared" si="52"/>
        <v>0.13549947109607816</v>
      </c>
      <c r="AH128" s="62">
        <f t="shared" si="34"/>
        <v>0.13549947109607816</v>
      </c>
      <c r="AI128" s="62">
        <f t="shared" si="53"/>
        <v>0.20732651356274123</v>
      </c>
      <c r="AJ128" s="62">
        <f t="shared" si="54"/>
        <v>0.18373066086485312</v>
      </c>
      <c r="AK128" s="62">
        <f t="shared" si="35"/>
        <v>2.3595852697888109E-2</v>
      </c>
      <c r="AL128" s="62">
        <f t="shared" si="41"/>
        <v>-5.8469334226491027E-3</v>
      </c>
      <c r="AM128" s="62">
        <f t="shared" si="42"/>
        <v>2.6564127679618464E-3</v>
      </c>
      <c r="AN128" s="62">
        <f t="shared" si="43"/>
        <v>9.0745601564835637E-4</v>
      </c>
      <c r="AO128" s="62">
        <f t="shared" si="44"/>
        <v>-4.9694530606170344E-3</v>
      </c>
      <c r="AP128" s="62">
        <f t="shared" si="45"/>
        <v>-2.1823416592030732E-2</v>
      </c>
      <c r="AQ128" s="62">
        <f t="shared" si="49"/>
        <v>-0.7660068477428611</v>
      </c>
      <c r="AR128" s="62">
        <f t="shared" si="36"/>
        <v>6.5656939149430231</v>
      </c>
      <c r="AS128" s="62">
        <f t="shared" si="37"/>
        <v>0.66632556915283203</v>
      </c>
      <c r="AT128" s="62">
        <f t="shared" si="38"/>
        <v>3.941698744893074E-2</v>
      </c>
      <c r="AU128" s="62">
        <f t="shared" si="50"/>
        <v>3.4955908909467676E-2</v>
      </c>
      <c r="AV128" s="62">
        <f t="shared" si="39"/>
        <v>1.5861666666666698E-2</v>
      </c>
      <c r="AW128" s="62">
        <f t="shared" si="40"/>
        <v>0.54877100000000001</v>
      </c>
    </row>
    <row r="129" spans="1:49">
      <c r="A129" s="27">
        <v>1996</v>
      </c>
      <c r="B129" s="4">
        <v>1.5548</v>
      </c>
      <c r="C129" s="61">
        <v>81861</v>
      </c>
      <c r="D129" s="36">
        <v>3669.489129</v>
      </c>
      <c r="E129" s="62">
        <v>2.1399992590000001</v>
      </c>
      <c r="F129" s="37">
        <v>0.57039432700693549</v>
      </c>
      <c r="G129" s="61"/>
      <c r="H129" s="39">
        <v>0.23436077599999999</v>
      </c>
      <c r="I129" s="41">
        <v>493.673</v>
      </c>
      <c r="J129" s="61">
        <v>493.673</v>
      </c>
      <c r="K129" s="61">
        <v>788.93700000000001</v>
      </c>
      <c r="L129" s="61">
        <v>690.39700000000005</v>
      </c>
      <c r="M129" s="61">
        <v>89.267839606765946</v>
      </c>
      <c r="N129" s="62">
        <f t="shared" si="51"/>
        <v>92.086606682827593</v>
      </c>
      <c r="O129" s="61">
        <v>120.76065985249076</v>
      </c>
      <c r="P129" s="42">
        <v>83.420916430351099</v>
      </c>
      <c r="Q129" s="44">
        <v>90.535650643784621</v>
      </c>
      <c r="R129" s="46">
        <v>88.731012780520729</v>
      </c>
      <c r="S129" s="48">
        <v>93.77487116163195</v>
      </c>
      <c r="T129" s="50">
        <v>88.742817729625642</v>
      </c>
      <c r="U129" s="54">
        <v>81.870772000000002</v>
      </c>
      <c r="V129" s="52">
        <v>37.959774017333984</v>
      </c>
      <c r="W129" s="52">
        <v>1510.4954041454871</v>
      </c>
      <c r="X129" s="56">
        <v>0.66333144903182983</v>
      </c>
      <c r="Y129" s="58">
        <v>3.926859050989151E-2</v>
      </c>
      <c r="Z129" s="61">
        <v>3.2730000000000001</v>
      </c>
      <c r="AA129" s="60">
        <v>4.8825000000000003</v>
      </c>
      <c r="AB129" s="62">
        <v>0.57653799999999999</v>
      </c>
      <c r="AC129" s="63">
        <f t="shared" si="32"/>
        <v>2.139999259E-2</v>
      </c>
      <c r="AD129" s="20">
        <f t="shared" si="56"/>
        <v>0.57039432700693549</v>
      </c>
      <c r="AE129" s="62" t="str">
        <f t="shared" si="33"/>
        <v/>
      </c>
      <c r="AF129" s="20">
        <f t="shared" si="55"/>
        <v>0.23436077599999999</v>
      </c>
      <c r="AG129" s="62">
        <f t="shared" si="52"/>
        <v>0.13453453127807319</v>
      </c>
      <c r="AH129" s="62">
        <f t="shared" si="34"/>
        <v>0.13453453127807319</v>
      </c>
      <c r="AI129" s="62">
        <f t="shared" si="53"/>
        <v>0.21499913809936783</v>
      </c>
      <c r="AJ129" s="62">
        <f t="shared" si="54"/>
        <v>0.18814526374905635</v>
      </c>
      <c r="AK129" s="62">
        <f t="shared" si="35"/>
        <v>2.6853874350311474E-2</v>
      </c>
      <c r="AL129" s="62">
        <f t="shared" si="41"/>
        <v>4.5279133024143338E-3</v>
      </c>
      <c r="AM129" s="62">
        <f t="shared" si="42"/>
        <v>-2.6301380600892528E-3</v>
      </c>
      <c r="AN129" s="62">
        <f t="shared" si="43"/>
        <v>-7.8781080042257187E-4</v>
      </c>
      <c r="AO129" s="62">
        <f t="shared" si="44"/>
        <v>-7.4436869163625533E-3</v>
      </c>
      <c r="AP129" s="62">
        <f t="shared" si="45"/>
        <v>-4.894545306163376E-3</v>
      </c>
      <c r="AQ129" s="62">
        <f t="shared" si="49"/>
        <v>-0.76861503238214524</v>
      </c>
      <c r="AR129" s="62">
        <f t="shared" si="36"/>
        <v>6.5515779258351774</v>
      </c>
      <c r="AS129" s="62">
        <f t="shared" si="37"/>
        <v>0.66333144903182983</v>
      </c>
      <c r="AT129" s="62">
        <f t="shared" si="38"/>
        <v>3.926859050989151E-2</v>
      </c>
      <c r="AU129" s="62">
        <f t="shared" si="50"/>
        <v>4.0052640926391742E-2</v>
      </c>
      <c r="AV129" s="62">
        <f t="shared" si="39"/>
        <v>1.6095000000000002E-2</v>
      </c>
      <c r="AW129" s="62">
        <f t="shared" si="40"/>
        <v>0.57653799999999999</v>
      </c>
    </row>
    <row r="130" spans="1:49">
      <c r="A130" s="27">
        <v>1997</v>
      </c>
      <c r="B130" s="4">
        <v>1.7921</v>
      </c>
      <c r="C130" s="61">
        <v>81980</v>
      </c>
      <c r="D130" s="36">
        <v>3746.5488310000001</v>
      </c>
      <c r="E130" s="62">
        <v>2.179999687</v>
      </c>
      <c r="F130" s="37">
        <v>0.56999679729956432</v>
      </c>
      <c r="G130" s="61"/>
      <c r="H130" s="39">
        <v>0.23094571899999999</v>
      </c>
      <c r="I130" s="41">
        <v>482.08280000000002</v>
      </c>
      <c r="J130" s="61">
        <v>482.08280000000002</v>
      </c>
      <c r="K130" s="61">
        <v>888.64099999999996</v>
      </c>
      <c r="L130" s="61">
        <v>772.32600000000002</v>
      </c>
      <c r="M130" s="61">
        <v>90.747418764669575</v>
      </c>
      <c r="N130" s="62">
        <f t="shared" si="51"/>
        <v>92.35324018956392</v>
      </c>
      <c r="O130" s="61">
        <v>122.58414581626336</v>
      </c>
      <c r="P130" s="42">
        <v>84.461287964303182</v>
      </c>
      <c r="Q130" s="44">
        <v>90.93116261829968</v>
      </c>
      <c r="R130" s="46">
        <v>88.134979139776647</v>
      </c>
      <c r="S130" s="48">
        <v>94.541722786360339</v>
      </c>
      <c r="T130" s="50">
        <v>91.048887915078097</v>
      </c>
      <c r="U130" s="54">
        <v>81.993831</v>
      </c>
      <c r="V130" s="52">
        <v>37.939022064208984</v>
      </c>
      <c r="W130" s="52">
        <v>1499.644240651435</v>
      </c>
      <c r="X130" s="56">
        <v>0.65002733469009399</v>
      </c>
      <c r="Y130" s="58">
        <v>3.9263427257537842E-2</v>
      </c>
      <c r="Z130" s="61">
        <v>3.1840000000000002</v>
      </c>
      <c r="AA130" s="60">
        <v>4.7225000000000001</v>
      </c>
      <c r="AB130" s="62">
        <v>0.58827600000000002</v>
      </c>
      <c r="AC130" s="63">
        <f t="shared" si="32"/>
        <v>2.1799996870000001E-2</v>
      </c>
      <c r="AD130" s="20">
        <f t="shared" si="56"/>
        <v>0.56999679729956432</v>
      </c>
      <c r="AE130" s="62" t="str">
        <f t="shared" si="33"/>
        <v/>
      </c>
      <c r="AF130" s="20">
        <f t="shared" si="55"/>
        <v>0.23094571899999999</v>
      </c>
      <c r="AG130" s="62">
        <f t="shared" si="52"/>
        <v>0.12867383337195853</v>
      </c>
      <c r="AH130" s="62">
        <f t="shared" si="34"/>
        <v>0.12867383337195853</v>
      </c>
      <c r="AI130" s="62">
        <f t="shared" si="53"/>
        <v>0.23718922135676815</v>
      </c>
      <c r="AJ130" s="62">
        <f t="shared" si="54"/>
        <v>0.20614331611256664</v>
      </c>
      <c r="AK130" s="62">
        <f t="shared" si="35"/>
        <v>3.1045905244201505E-2</v>
      </c>
      <c r="AL130" s="62">
        <f t="shared" si="41"/>
        <v>9.5029435583543365E-3</v>
      </c>
      <c r="AM130" s="62">
        <f t="shared" si="42"/>
        <v>1.4677818317100745E-3</v>
      </c>
      <c r="AN130" s="62">
        <f t="shared" si="43"/>
        <v>-9.6312525622490545E-3</v>
      </c>
      <c r="AO130" s="62">
        <f t="shared" si="44"/>
        <v>5.2530451883031036E-3</v>
      </c>
      <c r="AP130" s="62">
        <f t="shared" si="45"/>
        <v>2.2762813222537689E-2</v>
      </c>
      <c r="AQ130" s="62">
        <f t="shared" si="49"/>
        <v>-0.77066382440333137</v>
      </c>
      <c r="AR130" s="62">
        <f t="shared" si="36"/>
        <v>6.5423193616579871</v>
      </c>
      <c r="AS130" s="62">
        <f t="shared" si="37"/>
        <v>0.65002733469009399</v>
      </c>
      <c r="AT130" s="62">
        <f t="shared" si="38"/>
        <v>3.9263427257537842E-2</v>
      </c>
      <c r="AU130" s="62">
        <f t="shared" si="50"/>
        <v>2.9838719216575375E-2</v>
      </c>
      <c r="AV130" s="62">
        <f t="shared" si="39"/>
        <v>1.5384999999999999E-2</v>
      </c>
      <c r="AW130" s="62">
        <f t="shared" si="40"/>
        <v>0.58827600000000002</v>
      </c>
    </row>
    <row r="131" spans="1:49">
      <c r="A131" s="27">
        <v>1998</v>
      </c>
      <c r="B131" s="4">
        <v>1.673</v>
      </c>
      <c r="C131" s="61">
        <v>81993</v>
      </c>
      <c r="D131" s="36">
        <v>3843.949165</v>
      </c>
      <c r="E131" s="62">
        <v>2.2100005989999998</v>
      </c>
      <c r="F131" s="37">
        <v>0.56544100523726237</v>
      </c>
      <c r="G131" s="61"/>
      <c r="H131" s="39">
        <v>0.232239058</v>
      </c>
      <c r="I131" s="41">
        <v>512.81669999999997</v>
      </c>
      <c r="J131" s="61">
        <v>512.81669999999997</v>
      </c>
      <c r="K131" s="61">
        <v>954.66499999999996</v>
      </c>
      <c r="L131" s="61">
        <v>828.28499999999997</v>
      </c>
      <c r="M131" s="61">
        <v>92.575897014482848</v>
      </c>
      <c r="N131" s="62">
        <f t="shared" ref="N131:N149" si="57">IF(OR(D131="",C131="",M131=""),"",D131*1000000000/C131/1000/(M131/100*$D$138*1000000000/$C$138/1000)*100)</f>
        <v>92.867951176883594</v>
      </c>
      <c r="O131" s="61">
        <v>123.35029672761502</v>
      </c>
      <c r="P131" s="42">
        <v>84.900842134160428</v>
      </c>
      <c r="Q131" s="44">
        <v>90.847878236445183</v>
      </c>
      <c r="R131" s="46">
        <v>87.470087038352389</v>
      </c>
      <c r="S131" s="48">
        <v>93.840345984358578</v>
      </c>
      <c r="T131" s="50">
        <v>88.659079215822956</v>
      </c>
      <c r="U131" s="54">
        <v>82.010183999999995</v>
      </c>
      <c r="V131" s="52">
        <v>38.400684356689453</v>
      </c>
      <c r="W131" s="52">
        <v>1493.5818991329706</v>
      </c>
      <c r="X131" s="56">
        <v>0.64398038387298584</v>
      </c>
      <c r="Y131" s="58">
        <v>3.9287824183702469E-2</v>
      </c>
      <c r="Z131" s="61">
        <v>3.4139999999999997</v>
      </c>
      <c r="AA131" s="60">
        <v>4.7649999999999997</v>
      </c>
      <c r="AB131" s="62">
        <v>0.59447799999999995</v>
      </c>
      <c r="AC131" s="63">
        <f t="shared" si="32"/>
        <v>2.2100005989999998E-2</v>
      </c>
      <c r="AD131" s="20">
        <f t="shared" si="56"/>
        <v>0.56544100523726237</v>
      </c>
      <c r="AE131" s="62" t="str">
        <f t="shared" si="33"/>
        <v/>
      </c>
      <c r="AF131" s="20">
        <f t="shared" si="55"/>
        <v>0.232239058</v>
      </c>
      <c r="AG131" s="62">
        <f t="shared" ref="AG131:AG146" si="58">IF(OR(I131="",D131=""),"",I131/D131)</f>
        <v>0.13340881421359796</v>
      </c>
      <c r="AH131" s="62">
        <f t="shared" si="34"/>
        <v>0.13340881421359796</v>
      </c>
      <c r="AI131" s="62">
        <f t="shared" si="53"/>
        <v>0.24835526148275688</v>
      </c>
      <c r="AJ131" s="62">
        <f t="shared" si="54"/>
        <v>0.21547761545384536</v>
      </c>
      <c r="AK131" s="62">
        <f t="shared" si="35"/>
        <v>3.2877646028911522E-2</v>
      </c>
      <c r="AL131" s="62">
        <f t="shared" si="41"/>
        <v>-3.6709873885395854E-4</v>
      </c>
      <c r="AM131" s="62">
        <f t="shared" si="42"/>
        <v>-6.4741378747107505E-3</v>
      </c>
      <c r="AN131" s="62">
        <f t="shared" si="43"/>
        <v>-1.3130433038488421E-2</v>
      </c>
      <c r="AO131" s="62">
        <f t="shared" si="44"/>
        <v>-1.3004169078376036E-2</v>
      </c>
      <c r="AP131" s="62">
        <f t="shared" si="45"/>
        <v>-3.215596074638933E-2</v>
      </c>
      <c r="AQ131" s="62">
        <f t="shared" si="49"/>
        <v>-0.75876815345096571</v>
      </c>
      <c r="AR131" s="62">
        <f t="shared" si="36"/>
        <v>6.5501643197508965</v>
      </c>
      <c r="AS131" s="62">
        <f t="shared" si="37"/>
        <v>0.64398038387298584</v>
      </c>
      <c r="AT131" s="62">
        <f t="shared" si="38"/>
        <v>3.9287824183702469E-2</v>
      </c>
      <c r="AU131" s="62">
        <f t="shared" si="50"/>
        <v>2.6282187652042894E-2</v>
      </c>
      <c r="AV131" s="62">
        <f t="shared" si="39"/>
        <v>1.3509999999999999E-2</v>
      </c>
      <c r="AW131" s="62">
        <f t="shared" si="40"/>
        <v>0.59447799999999995</v>
      </c>
    </row>
    <row r="132" spans="1:49">
      <c r="A132" s="27">
        <v>1999</v>
      </c>
      <c r="B132" s="4">
        <v>1.946874378</v>
      </c>
      <c r="C132" s="61">
        <v>82046</v>
      </c>
      <c r="D132" s="36">
        <v>3903.7584470000002</v>
      </c>
      <c r="E132" s="62">
        <v>2.339998391</v>
      </c>
      <c r="F132" s="37">
        <v>0.5689555809538569</v>
      </c>
      <c r="G132" s="61"/>
      <c r="H132" s="39">
        <v>0.23688801400000001</v>
      </c>
      <c r="I132" s="41">
        <v>530.42110000000002</v>
      </c>
      <c r="J132" s="61">
        <v>530.42110000000002</v>
      </c>
      <c r="K132" s="61">
        <v>997.49090246999992</v>
      </c>
      <c r="L132" s="61">
        <v>869.94731651000006</v>
      </c>
      <c r="M132" s="61">
        <v>94.379880283802194</v>
      </c>
      <c r="N132" s="62">
        <f t="shared" si="57"/>
        <v>92.450451537454171</v>
      </c>
      <c r="O132" s="61">
        <v>124.14343913557357</v>
      </c>
      <c r="P132" s="42">
        <v>85.229525380744363</v>
      </c>
      <c r="Q132" s="44">
        <v>89.143441626959671</v>
      </c>
      <c r="R132" s="46">
        <v>89.06008241681576</v>
      </c>
      <c r="S132" s="48">
        <v>93.159774245851949</v>
      </c>
      <c r="T132" s="50">
        <v>87.322255578164715</v>
      </c>
      <c r="U132" s="54">
        <v>81.965829999999997</v>
      </c>
      <c r="V132" s="52">
        <v>38.979190826416016</v>
      </c>
      <c r="W132" s="52">
        <v>1478.7220414542287</v>
      </c>
      <c r="X132" s="56">
        <v>0.64840155839920044</v>
      </c>
      <c r="Y132" s="58">
        <v>3.9560694247484207E-2</v>
      </c>
      <c r="Z132" s="61">
        <v>2.7320000000000002</v>
      </c>
      <c r="AA132" s="60">
        <v>5.3066666666666702</v>
      </c>
      <c r="AB132" s="62">
        <v>0.60084199999999999</v>
      </c>
      <c r="AC132" s="63">
        <f t="shared" ref="AC132:AC149" si="59">IF(E132="","",E132/100)</f>
        <v>2.3399983909999998E-2</v>
      </c>
      <c r="AD132" s="20">
        <f t="shared" si="56"/>
        <v>0.5689555809538569</v>
      </c>
      <c r="AE132" s="62" t="str">
        <f t="shared" ref="AE132:AE149" si="60">IF(G132="","",G132/100)</f>
        <v/>
      </c>
      <c r="AF132" s="20">
        <f t="shared" si="55"/>
        <v>0.23688801400000001</v>
      </c>
      <c r="AG132" s="62">
        <f t="shared" si="58"/>
        <v>0.13587446743986514</v>
      </c>
      <c r="AH132" s="62">
        <f t="shared" ref="AH132:AH146" si="61">IF(OR(J132="",D132=""),"",J132/D132)</f>
        <v>0.13587446743986514</v>
      </c>
      <c r="AI132" s="62">
        <f t="shared" si="53"/>
        <v>0.25552065170337623</v>
      </c>
      <c r="AJ132" s="62">
        <f t="shared" si="54"/>
        <v>0.22284865427023182</v>
      </c>
      <c r="AK132" s="62">
        <f t="shared" ref="AK132:AK146" si="62">IF(OR(AI132="",AJ132=""),"",AI132-AJ132)</f>
        <v>3.2671997433144417E-2</v>
      </c>
      <c r="AL132" s="62">
        <f t="shared" si="41"/>
        <v>8.3696658355635247E-3</v>
      </c>
      <c r="AM132" s="62">
        <f t="shared" si="42"/>
        <v>-1.4433901581589656E-2</v>
      </c>
      <c r="AN132" s="62">
        <f t="shared" si="43"/>
        <v>2.252011520741495E-2</v>
      </c>
      <c r="AO132" s="62">
        <f t="shared" si="44"/>
        <v>-2.7731071774296304E-3</v>
      </c>
      <c r="AP132" s="62">
        <f t="shared" si="45"/>
        <v>-1.0687318772466998E-2</v>
      </c>
      <c r="AQ132" s="62">
        <f t="shared" si="49"/>
        <v>-0.74327451792270338</v>
      </c>
      <c r="AR132" s="62">
        <f t="shared" ref="AR132:AR146" si="63">IF(OR(V132="",W132="",U132=""),"",LN(V132*W132/U132))</f>
        <v>6.5556589903132041</v>
      </c>
      <c r="AS132" s="62">
        <f t="shared" ref="AS132:AS146" si="64">IF(X132="","",X132)</f>
        <v>0.64840155839920044</v>
      </c>
      <c r="AT132" s="62">
        <f t="shared" ref="AT132:AT146" si="65">IF(Y132="","",Y132)</f>
        <v>3.9560694247484207E-2</v>
      </c>
      <c r="AU132" s="62">
        <f t="shared" si="50"/>
        <v>3.8645762402980482E-2</v>
      </c>
      <c r="AV132" s="62">
        <f t="shared" ref="AV132:AV146" si="66">IF(OR(AA132="",Z132=""),"",(AA132-Z132)/100)</f>
        <v>2.5746666666666699E-2</v>
      </c>
      <c r="AW132" s="62">
        <f t="shared" ref="AW132:AW146" si="67">IF(AB132="","",AB132)</f>
        <v>0.60084199999999999</v>
      </c>
    </row>
    <row r="133" spans="1:49">
      <c r="A133" s="27">
        <v>2000</v>
      </c>
      <c r="B133" s="4">
        <v>2.10191295</v>
      </c>
      <c r="C133" s="61">
        <v>82157</v>
      </c>
      <c r="D133" s="36">
        <v>4005.402932</v>
      </c>
      <c r="E133" s="62">
        <v>2.3999978249999998</v>
      </c>
      <c r="F133" s="37">
        <v>0.57143322875718172</v>
      </c>
      <c r="G133" s="61"/>
      <c r="H133" s="39">
        <v>0.23757452600000001</v>
      </c>
      <c r="I133" s="41">
        <v>519.2885</v>
      </c>
      <c r="J133" s="61">
        <v>519.2885</v>
      </c>
      <c r="K133" s="61">
        <v>1168.4930310299999</v>
      </c>
      <c r="L133" s="61">
        <v>1052.8448031299999</v>
      </c>
      <c r="M133" s="61">
        <v>97.279242029580089</v>
      </c>
      <c r="N133" s="62">
        <f t="shared" si="57"/>
        <v>91.906112279787621</v>
      </c>
      <c r="O133" s="61">
        <v>125.83427277660007</v>
      </c>
      <c r="P133" s="42">
        <v>85.918497177376821</v>
      </c>
      <c r="Q133" s="44">
        <v>90.728370174746331</v>
      </c>
      <c r="R133" s="46">
        <v>88.855733344850051</v>
      </c>
      <c r="S133" s="48">
        <v>95.636249920339893</v>
      </c>
      <c r="T133" s="50">
        <v>93.692667550645211</v>
      </c>
      <c r="U133" s="54">
        <v>81.895924999999991</v>
      </c>
      <c r="V133" s="52">
        <v>39.777240753173828</v>
      </c>
      <c r="W133" s="52">
        <v>1452.0129268231581</v>
      </c>
      <c r="X133" s="56">
        <v>0.65522140264511108</v>
      </c>
      <c r="Y133" s="58">
        <v>4.030836746096611E-2</v>
      </c>
      <c r="Z133" s="61">
        <v>4.1120000000000001</v>
      </c>
      <c r="AA133" s="60">
        <v>6.39</v>
      </c>
      <c r="AB133" s="62">
        <v>0.58860999999999997</v>
      </c>
      <c r="AC133" s="63">
        <f t="shared" si="59"/>
        <v>2.3999978249999998E-2</v>
      </c>
      <c r="AD133" s="20">
        <f t="shared" si="56"/>
        <v>0.57143322875718172</v>
      </c>
      <c r="AE133" s="62" t="str">
        <f t="shared" si="60"/>
        <v/>
      </c>
      <c r="AF133" s="20">
        <f t="shared" si="55"/>
        <v>0.23757452600000001</v>
      </c>
      <c r="AG133" s="62">
        <f t="shared" si="58"/>
        <v>0.12964700650995578</v>
      </c>
      <c r="AH133" s="62">
        <f t="shared" si="61"/>
        <v>0.12964700650995578</v>
      </c>
      <c r="AI133" s="62">
        <f t="shared" si="53"/>
        <v>0.29172920948718173</v>
      </c>
      <c r="AJ133" s="62">
        <f t="shared" si="54"/>
        <v>0.26285615230333087</v>
      </c>
      <c r="AK133" s="62">
        <f t="shared" si="62"/>
        <v>2.8873057183850859E-2</v>
      </c>
      <c r="AL133" s="62">
        <f t="shared" ref="AL133:AL146" si="68">IF(OR(P133="",P132="",N133="",N132=""),"",LN((P133/P132)/(N133/N132)))</f>
        <v>1.3956528504241386E-2</v>
      </c>
      <c r="AM133" s="62">
        <f t="shared" ref="AM133:AM146" si="69">IF(OR(Q133="",Q132="",$N133="",$N132=""),"",LN((Q133/Q132)/($N133/$N132)))</f>
        <v>2.3528628229006462E-2</v>
      </c>
      <c r="AN133" s="62">
        <f t="shared" ref="AN133:AN146" si="70">IF(OR(R133="",R132="",$N133="",$N132=""),"",LN((R133/R132)/($N133/$N132)))</f>
        <v>3.6081602585604573E-3</v>
      </c>
      <c r="AO133" s="62">
        <f t="shared" ref="AO133:AO146" si="71">IF(OR(S133="",S132="",$N133="",$N132=""),"",LN((S133/S132)/($N133/$N132)))</f>
        <v>3.2141214414285829E-2</v>
      </c>
      <c r="AP133" s="62">
        <f t="shared" ref="AP133:AP146" si="72">IF(OR(T133="",T132="",$N133="",$N132=""),"",LN((T133/T132)/($N133/$N132)))</f>
        <v>7.6319873810695854E-2</v>
      </c>
      <c r="AQ133" s="62">
        <f t="shared" si="49"/>
        <v>-0.7221543254665953</v>
      </c>
      <c r="AR133" s="62">
        <f t="shared" si="63"/>
        <v>6.5585517726492863</v>
      </c>
      <c r="AS133" s="62">
        <f t="shared" si="64"/>
        <v>0.65522140264511108</v>
      </c>
      <c r="AT133" s="62">
        <f t="shared" si="65"/>
        <v>4.030836746096611E-2</v>
      </c>
      <c r="AU133" s="62">
        <f t="shared" si="50"/>
        <v>3.3225304679939761E-2</v>
      </c>
      <c r="AV133" s="62">
        <f t="shared" si="66"/>
        <v>2.2779999999999995E-2</v>
      </c>
      <c r="AW133" s="62">
        <f t="shared" si="67"/>
        <v>0.58860999999999997</v>
      </c>
    </row>
    <row r="134" spans="1:49">
      <c r="A134" s="27">
        <v>2001</v>
      </c>
      <c r="B134" s="4">
        <v>2.2192556450000001</v>
      </c>
      <c r="C134" s="61">
        <v>82295</v>
      </c>
      <c r="D134" s="36">
        <v>4116.846125</v>
      </c>
      <c r="E134" s="62">
        <v>2.3999962340000001</v>
      </c>
      <c r="F134" s="37">
        <v>0.57359313714246396</v>
      </c>
      <c r="G134" s="61"/>
      <c r="H134" s="39">
        <v>0.22447373000000001</v>
      </c>
      <c r="I134" s="41">
        <v>524.00009999999997</v>
      </c>
      <c r="J134" s="61">
        <v>524.00009999999997</v>
      </c>
      <c r="K134" s="61">
        <v>1248.3456582700001</v>
      </c>
      <c r="L134" s="61">
        <v>1061.56976076</v>
      </c>
      <c r="M134" s="61">
        <v>98.37585554707195</v>
      </c>
      <c r="N134" s="62">
        <f t="shared" si="57"/>
        <v>93.253598028538448</v>
      </c>
      <c r="O134" s="61">
        <v>128.2389657293609</v>
      </c>
      <c r="P134" s="42">
        <v>87.408112381509241</v>
      </c>
      <c r="Q134" s="44">
        <v>90.226928764278696</v>
      </c>
      <c r="R134" s="46">
        <v>90.550689412113215</v>
      </c>
      <c r="S134" s="48">
        <v>96.328849935446655</v>
      </c>
      <c r="T134" s="50">
        <v>94.267703731584234</v>
      </c>
      <c r="U134" s="54">
        <v>81.809438</v>
      </c>
      <c r="V134" s="52">
        <v>39.561779022216797</v>
      </c>
      <c r="W134" s="52">
        <v>1441.9101208269487</v>
      </c>
      <c r="X134" s="56">
        <v>0.64080572128295898</v>
      </c>
      <c r="Y134" s="58">
        <v>4.0468964725732803E-2</v>
      </c>
      <c r="Z134" s="61">
        <v>4.3730000000000002</v>
      </c>
      <c r="AA134" s="60">
        <v>6.7808333333333399</v>
      </c>
      <c r="AB134" s="62">
        <v>0.57662100000000005</v>
      </c>
      <c r="AC134" s="63">
        <f t="shared" si="59"/>
        <v>2.399996234E-2</v>
      </c>
      <c r="AD134" s="20">
        <f t="shared" si="56"/>
        <v>0.57359313714246396</v>
      </c>
      <c r="AE134" s="62" t="str">
        <f t="shared" si="60"/>
        <v/>
      </c>
      <c r="AF134" s="20">
        <f t="shared" ref="AF134:AF146" si="73">IF(H134="","",H134)</f>
        <v>0.22447373000000001</v>
      </c>
      <c r="AG134" s="62">
        <f t="shared" si="58"/>
        <v>0.12728192506830699</v>
      </c>
      <c r="AH134" s="62">
        <f t="shared" si="61"/>
        <v>0.12728192506830699</v>
      </c>
      <c r="AI134" s="62">
        <f t="shared" ref="AI134:AI146" si="74">IF(OR(K134="",D134=""),"",K134/D134)</f>
        <v>0.30322864162672586</v>
      </c>
      <c r="AJ134" s="62">
        <f t="shared" ref="AJ134:AJ146" si="75">IF(OR(L134="",D134=""),"",L134/D134)</f>
        <v>0.25785995602641087</v>
      </c>
      <c r="AK134" s="62">
        <f t="shared" si="62"/>
        <v>4.5368685600314984E-2</v>
      </c>
      <c r="AL134" s="62">
        <f t="shared" si="68"/>
        <v>2.6338524405363517E-3</v>
      </c>
      <c r="AM134" s="62">
        <f t="shared" si="69"/>
        <v>-2.0097277251653559E-2</v>
      </c>
      <c r="AN134" s="62">
        <f t="shared" si="70"/>
        <v>4.3406117592450369E-3</v>
      </c>
      <c r="AO134" s="62">
        <f t="shared" si="71"/>
        <v>-7.3391788225828153E-3</v>
      </c>
      <c r="AP134" s="62">
        <f t="shared" si="72"/>
        <v>-8.436390232470007E-3</v>
      </c>
      <c r="AQ134" s="62">
        <f t="shared" si="49"/>
        <v>-0.72652913995485657</v>
      </c>
      <c r="AR134" s="62">
        <f t="shared" si="63"/>
        <v>6.5471948464238583</v>
      </c>
      <c r="AS134" s="62">
        <f t="shared" si="64"/>
        <v>0.64080572128295898</v>
      </c>
      <c r="AT134" s="62">
        <f t="shared" si="65"/>
        <v>4.0468964725732803E-2</v>
      </c>
      <c r="AU134" s="62">
        <f t="shared" si="50"/>
        <v>2.6564894731329149E-2</v>
      </c>
      <c r="AV134" s="62">
        <f t="shared" si="66"/>
        <v>2.4078333333333396E-2</v>
      </c>
      <c r="AW134" s="62">
        <f t="shared" si="67"/>
        <v>0.57662100000000005</v>
      </c>
    </row>
    <row r="135" spans="1:49">
      <c r="A135" s="27">
        <v>2002</v>
      </c>
      <c r="B135" s="4">
        <v>1.865004291</v>
      </c>
      <c r="C135" s="61">
        <v>82434</v>
      </c>
      <c r="D135" s="36">
        <v>4177.1639230000001</v>
      </c>
      <c r="E135" s="62">
        <v>2.4199988079999999</v>
      </c>
      <c r="F135" s="37">
        <v>0.56875874149613681</v>
      </c>
      <c r="G135" s="61"/>
      <c r="H135" s="39">
        <v>0.20728924300000001</v>
      </c>
      <c r="I135" s="41">
        <v>549.97739999999999</v>
      </c>
      <c r="J135" s="61">
        <v>549.97739999999999</v>
      </c>
      <c r="K135" s="61">
        <v>1273.87510726</v>
      </c>
      <c r="L135" s="61">
        <v>1014.1565299</v>
      </c>
      <c r="M135" s="61">
        <v>98.291975676893102</v>
      </c>
      <c r="N135" s="62">
        <f t="shared" si="57"/>
        <v>94.540961428749114</v>
      </c>
      <c r="O135" s="61">
        <v>129.95736787013433</v>
      </c>
      <c r="P135" s="42">
        <v>88.536241643225338</v>
      </c>
      <c r="Q135" s="44">
        <v>89.205401115381193</v>
      </c>
      <c r="R135" s="46">
        <v>91.988659553952544</v>
      </c>
      <c r="S135" s="48">
        <v>95.715844939466692</v>
      </c>
      <c r="T135" s="50">
        <v>91.813172998956887</v>
      </c>
      <c r="U135" s="54">
        <v>81.699828999999994</v>
      </c>
      <c r="V135" s="52">
        <v>39.265419006347656</v>
      </c>
      <c r="W135" s="52">
        <v>1430.8604592480444</v>
      </c>
      <c r="X135" s="56">
        <v>0.63412684202194214</v>
      </c>
      <c r="Y135" s="58">
        <v>4.0414243936538696E-2</v>
      </c>
      <c r="Z135" s="61">
        <v>3.2779999999999996</v>
      </c>
      <c r="AA135" s="60">
        <v>6.3433333333333302</v>
      </c>
      <c r="AB135" s="62">
        <v>0.592561</v>
      </c>
      <c r="AC135" s="63">
        <f t="shared" si="59"/>
        <v>2.4199988079999998E-2</v>
      </c>
      <c r="AD135" s="20">
        <f t="shared" ref="AD135:AD146" si="76">IF(F135="","",F135)</f>
        <v>0.56875874149613681</v>
      </c>
      <c r="AE135" s="62" t="str">
        <f t="shared" si="60"/>
        <v/>
      </c>
      <c r="AF135" s="20">
        <f t="shared" si="73"/>
        <v>0.20728924300000001</v>
      </c>
      <c r="AG135" s="62">
        <f t="shared" si="58"/>
        <v>0.13166287225927475</v>
      </c>
      <c r="AH135" s="62">
        <f t="shared" si="61"/>
        <v>0.13166287225927475</v>
      </c>
      <c r="AI135" s="62">
        <f t="shared" si="74"/>
        <v>0.30496172301160612</v>
      </c>
      <c r="AJ135" s="62">
        <f t="shared" si="75"/>
        <v>0.24278590656112969</v>
      </c>
      <c r="AK135" s="62">
        <f t="shared" si="62"/>
        <v>6.2175816450476429E-2</v>
      </c>
      <c r="AL135" s="62">
        <f t="shared" si="68"/>
        <v>-8.8667140603502852E-4</v>
      </c>
      <c r="AM135" s="62">
        <f t="shared" si="69"/>
        <v>-2.5096891519689413E-2</v>
      </c>
      <c r="AN135" s="62">
        <f t="shared" si="70"/>
        <v>2.0449535038464142E-3</v>
      </c>
      <c r="AO135" s="62">
        <f t="shared" si="71"/>
        <v>-2.0094556611452097E-2</v>
      </c>
      <c r="AP135" s="62">
        <f t="shared" si="72"/>
        <v>-4.0093414959238856E-2</v>
      </c>
      <c r="AQ135" s="62">
        <f t="shared" si="49"/>
        <v>-0.73270770082783288</v>
      </c>
      <c r="AR135" s="62">
        <f t="shared" si="63"/>
        <v>6.5333235612192544</v>
      </c>
      <c r="AS135" s="62">
        <f t="shared" si="64"/>
        <v>0.63412684202194214</v>
      </c>
      <c r="AT135" s="62">
        <f t="shared" si="65"/>
        <v>4.0414243936538696E-2</v>
      </c>
      <c r="AU135" s="62">
        <f t="shared" si="50"/>
        <v>3.0019447677988247E-2</v>
      </c>
      <c r="AV135" s="62">
        <f t="shared" si="66"/>
        <v>3.0653333333333307E-2</v>
      </c>
      <c r="AW135" s="62">
        <f t="shared" si="67"/>
        <v>0.592561</v>
      </c>
    </row>
    <row r="136" spans="1:49">
      <c r="A136" s="27">
        <v>2003</v>
      </c>
      <c r="B136" s="4">
        <v>1.5485589870000001</v>
      </c>
      <c r="C136" s="61">
        <v>82479</v>
      </c>
      <c r="D136" s="36">
        <v>4206.4231390000004</v>
      </c>
      <c r="E136" s="62">
        <v>2.4699965019999999</v>
      </c>
      <c r="F136" s="37">
        <v>0.57694857842960612</v>
      </c>
      <c r="G136" s="61"/>
      <c r="H136" s="39">
        <v>0.20137675499999999</v>
      </c>
      <c r="I136" s="41">
        <v>549.10119999999995</v>
      </c>
      <c r="J136" s="61">
        <v>549.10119999999995</v>
      </c>
      <c r="K136" s="61">
        <v>1299.55711099</v>
      </c>
      <c r="L136" s="61">
        <v>1045.4576332199999</v>
      </c>
      <c r="M136" s="61">
        <v>98.050628074967392</v>
      </c>
      <c r="N136" s="62">
        <f t="shared" si="57"/>
        <v>95.385448375485723</v>
      </c>
      <c r="O136" s="61">
        <v>131.30502577494764</v>
      </c>
      <c r="P136" s="42">
        <v>90.136523682905874</v>
      </c>
      <c r="Q136" s="44">
        <v>88.150768801215605</v>
      </c>
      <c r="R136" s="46">
        <v>92.544597040122085</v>
      </c>
      <c r="S136" s="48">
        <v>94.436037304608178</v>
      </c>
      <c r="T136" s="50">
        <v>89.522875221323488</v>
      </c>
      <c r="U136" s="54">
        <v>81.569480999999996</v>
      </c>
      <c r="V136" s="52">
        <v>38.755725860595703</v>
      </c>
      <c r="W136" s="52">
        <v>1424.7448979591836</v>
      </c>
      <c r="X136" s="56">
        <v>0.63161247968673706</v>
      </c>
      <c r="Y136" s="58">
        <v>4.0076345205307007E-2</v>
      </c>
      <c r="Z136" s="61">
        <v>2.3180000000000001</v>
      </c>
      <c r="AA136" s="60">
        <v>7.0391666666666701</v>
      </c>
      <c r="AB136" s="62">
        <v>0.62967899999999999</v>
      </c>
      <c r="AC136" s="63">
        <f t="shared" si="59"/>
        <v>2.4699965019999999E-2</v>
      </c>
      <c r="AD136" s="20">
        <f t="shared" si="76"/>
        <v>0.57694857842960612</v>
      </c>
      <c r="AE136" s="62" t="str">
        <f t="shared" si="60"/>
        <v/>
      </c>
      <c r="AF136" s="20">
        <f t="shared" si="73"/>
        <v>0.20137675499999999</v>
      </c>
      <c r="AG136" s="62">
        <f t="shared" si="58"/>
        <v>0.13053874559337333</v>
      </c>
      <c r="AH136" s="62">
        <f t="shared" si="61"/>
        <v>0.13053874559337333</v>
      </c>
      <c r="AI136" s="62">
        <f t="shared" si="74"/>
        <v>0.30894588300951237</v>
      </c>
      <c r="AJ136" s="62">
        <f t="shared" si="75"/>
        <v>0.24853838966579531</v>
      </c>
      <c r="AK136" s="62">
        <f t="shared" si="62"/>
        <v>6.0407493343717061E-2</v>
      </c>
      <c r="AL136" s="62">
        <f t="shared" si="68"/>
        <v>9.0206332738488014E-3</v>
      </c>
      <c r="AM136" s="62">
        <f t="shared" si="69"/>
        <v>-2.078579726683643E-2</v>
      </c>
      <c r="AN136" s="62">
        <f t="shared" si="70"/>
        <v>-2.8674844490394124E-3</v>
      </c>
      <c r="AO136" s="62">
        <f t="shared" si="71"/>
        <v>-2.2353941408379041E-2</v>
      </c>
      <c r="AP136" s="62">
        <f t="shared" si="72"/>
        <v>-3.4154441574089443E-2</v>
      </c>
      <c r="AQ136" s="62">
        <f t="shared" si="49"/>
        <v>-0.74417667563121093</v>
      </c>
      <c r="AR136" s="62">
        <f t="shared" si="63"/>
        <v>6.5175713820697192</v>
      </c>
      <c r="AS136" s="62">
        <f t="shared" si="64"/>
        <v>0.63161247968673706</v>
      </c>
      <c r="AT136" s="62">
        <f t="shared" si="65"/>
        <v>4.0076345205307007E-2</v>
      </c>
      <c r="AU136" s="62">
        <f t="shared" si="50"/>
        <v>2.3887160789793062E-2</v>
      </c>
      <c r="AV136" s="62">
        <f t="shared" si="66"/>
        <v>4.7211666666666707E-2</v>
      </c>
      <c r="AW136" s="62">
        <f t="shared" si="67"/>
        <v>0.62967899999999999</v>
      </c>
    </row>
    <row r="137" spans="1:49">
      <c r="A137" s="27">
        <v>2004</v>
      </c>
      <c r="B137" s="4">
        <v>1.435893106</v>
      </c>
      <c r="C137" s="61">
        <v>82462</v>
      </c>
      <c r="D137" s="36">
        <v>4435.0401080000001</v>
      </c>
      <c r="E137" s="62">
        <v>2.4299975979999999</v>
      </c>
      <c r="F137" s="37">
        <v>0.57387409606186857</v>
      </c>
      <c r="G137" s="61"/>
      <c r="H137" s="39">
        <v>0.19182042699999999</v>
      </c>
      <c r="I137" s="41">
        <v>535.11900000000003</v>
      </c>
      <c r="J137" s="61">
        <v>535.11900000000003</v>
      </c>
      <c r="K137" s="61">
        <v>1430.77570152</v>
      </c>
      <c r="L137" s="61">
        <v>1125.4784618399999</v>
      </c>
      <c r="M137" s="61">
        <v>99.242030991765688</v>
      </c>
      <c r="N137" s="62">
        <f t="shared" si="57"/>
        <v>99.382742903832735</v>
      </c>
      <c r="O137" s="61">
        <v>133.65669878657695</v>
      </c>
      <c r="P137" s="42">
        <v>91.00709136642638</v>
      </c>
      <c r="Q137" s="44">
        <v>90.072506167315609</v>
      </c>
      <c r="R137" s="46">
        <v>92.876957036152248</v>
      </c>
      <c r="S137" s="48">
        <v>94.260939736947122</v>
      </c>
      <c r="T137" s="50">
        <v>89.174628876991704</v>
      </c>
      <c r="U137" s="54">
        <v>81.417790999999994</v>
      </c>
      <c r="V137" s="52">
        <v>38.827011108398438</v>
      </c>
      <c r="W137" s="52">
        <v>1422.2233520604011</v>
      </c>
      <c r="X137" s="56">
        <v>0.61620676517486572</v>
      </c>
      <c r="Y137" s="58">
        <v>3.9823591709136963E-2</v>
      </c>
      <c r="Z137" s="61">
        <v>2.04833</v>
      </c>
      <c r="AA137" s="60">
        <v>7.0683333333333298</v>
      </c>
      <c r="AB137" s="62">
        <v>0.647011</v>
      </c>
      <c r="AC137" s="63">
        <f t="shared" si="59"/>
        <v>2.4299975979999999E-2</v>
      </c>
      <c r="AD137" s="20">
        <f t="shared" si="76"/>
        <v>0.57387409606186857</v>
      </c>
      <c r="AE137" s="62" t="str">
        <f t="shared" si="60"/>
        <v/>
      </c>
      <c r="AF137" s="20">
        <f t="shared" si="73"/>
        <v>0.19182042699999999</v>
      </c>
      <c r="AG137" s="62">
        <f t="shared" si="58"/>
        <v>0.12065708245450664</v>
      </c>
      <c r="AH137" s="62">
        <f t="shared" si="61"/>
        <v>0.12065708245450664</v>
      </c>
      <c r="AI137" s="62">
        <f t="shared" si="74"/>
        <v>0.32260716175692361</v>
      </c>
      <c r="AJ137" s="62">
        <f t="shared" si="75"/>
        <v>0.25376962427235839</v>
      </c>
      <c r="AK137" s="62">
        <f t="shared" si="62"/>
        <v>6.8837537484565225E-2</v>
      </c>
      <c r="AL137" s="62">
        <f t="shared" si="68"/>
        <v>-3.1440472064626607E-2</v>
      </c>
      <c r="AM137" s="62">
        <f t="shared" si="69"/>
        <v>-1.9486112130825822E-2</v>
      </c>
      <c r="AN137" s="62">
        <f t="shared" si="70"/>
        <v>-3.746753584124371E-2</v>
      </c>
      <c r="AO137" s="62">
        <f t="shared" si="71"/>
        <v>-4.2908312223682098E-2</v>
      </c>
      <c r="AP137" s="62">
        <f t="shared" si="72"/>
        <v>-4.4950064074905892E-2</v>
      </c>
      <c r="AQ137" s="62">
        <f t="shared" si="49"/>
        <v>-0.7404776447726733</v>
      </c>
      <c r="AR137" s="62">
        <f t="shared" si="63"/>
        <v>6.5194990222159701</v>
      </c>
      <c r="AS137" s="62">
        <f t="shared" si="64"/>
        <v>0.61620676517486572</v>
      </c>
      <c r="AT137" s="62">
        <f t="shared" si="65"/>
        <v>3.9823591709136963E-2</v>
      </c>
      <c r="AU137" s="62">
        <f t="shared" si="50"/>
        <v>-1.7872451884396699E-2</v>
      </c>
      <c r="AV137" s="62">
        <f t="shared" si="66"/>
        <v>5.0200033333333297E-2</v>
      </c>
      <c r="AW137" s="62">
        <f t="shared" si="67"/>
        <v>0.647011</v>
      </c>
    </row>
    <row r="138" spans="1:49">
      <c r="A138" s="27">
        <v>2005</v>
      </c>
      <c r="B138" s="4">
        <v>1.657904552</v>
      </c>
      <c r="C138" s="61">
        <v>82415</v>
      </c>
      <c r="D138" s="36">
        <v>4494.1061739999996</v>
      </c>
      <c r="E138" s="62">
        <v>2.4299980529999998</v>
      </c>
      <c r="F138" s="37">
        <v>0.57741496657771441</v>
      </c>
      <c r="G138" s="61">
        <v>2.2999999999999998</v>
      </c>
      <c r="H138" s="39">
        <v>0.19094829799999999</v>
      </c>
      <c r="I138" s="41">
        <v>550.53290000000004</v>
      </c>
      <c r="J138" s="61">
        <v>550.53290000000004</v>
      </c>
      <c r="K138" s="61">
        <v>1537.8006749499998</v>
      </c>
      <c r="L138" s="61">
        <v>1228.4313972100001</v>
      </c>
      <c r="M138" s="61">
        <v>100</v>
      </c>
      <c r="N138" s="62">
        <f t="shared" si="57"/>
        <v>100</v>
      </c>
      <c r="O138" s="61">
        <v>136.26033127893947</v>
      </c>
      <c r="P138" s="42">
        <v>92.405774941002733</v>
      </c>
      <c r="Q138" s="44">
        <v>90.891400716404704</v>
      </c>
      <c r="R138" s="46">
        <v>93.317223495584173</v>
      </c>
      <c r="S138" s="48">
        <v>95.3458189465847</v>
      </c>
      <c r="T138" s="50">
        <v>91.818675839392327</v>
      </c>
      <c r="U138" s="54">
        <v>81.246800999999991</v>
      </c>
      <c r="V138" s="52">
        <v>38.757087707519531</v>
      </c>
      <c r="W138" s="52">
        <v>1411.2800691654377</v>
      </c>
      <c r="X138" s="56">
        <v>0.60853415727615356</v>
      </c>
      <c r="Y138" s="58">
        <v>3.9779379963874817E-2</v>
      </c>
      <c r="Z138" s="61">
        <v>2.09</v>
      </c>
      <c r="AA138" s="60">
        <v>6.9</v>
      </c>
      <c r="AB138" s="62">
        <v>0.66944999999999999</v>
      </c>
      <c r="AC138" s="63">
        <f t="shared" si="59"/>
        <v>2.4299980529999998E-2</v>
      </c>
      <c r="AD138" s="20">
        <f t="shared" si="76"/>
        <v>0.57741496657771441</v>
      </c>
      <c r="AE138" s="62">
        <f t="shared" si="60"/>
        <v>2.3E-2</v>
      </c>
      <c r="AF138" s="20">
        <f t="shared" si="73"/>
        <v>0.19094829799999999</v>
      </c>
      <c r="AG138" s="62">
        <f t="shared" si="58"/>
        <v>0.12250108891174588</v>
      </c>
      <c r="AH138" s="62">
        <f t="shared" si="61"/>
        <v>0.12250108891174588</v>
      </c>
      <c r="AI138" s="62">
        <f t="shared" si="74"/>
        <v>0.34218165201497081</v>
      </c>
      <c r="AJ138" s="62">
        <f t="shared" si="75"/>
        <v>0.27334276264252771</v>
      </c>
      <c r="AK138" s="62">
        <f t="shared" si="62"/>
        <v>6.8838889372443091E-2</v>
      </c>
      <c r="AL138" s="62">
        <f t="shared" si="68"/>
        <v>9.0603454363795497E-3</v>
      </c>
      <c r="AM138" s="62">
        <f t="shared" si="69"/>
        <v>2.8587250225805372E-3</v>
      </c>
      <c r="AN138" s="62">
        <f t="shared" si="70"/>
        <v>-1.4625803744324638E-3</v>
      </c>
      <c r="AO138" s="62">
        <f t="shared" si="71"/>
        <v>5.2518904399837694E-3</v>
      </c>
      <c r="AP138" s="62">
        <f t="shared" si="72"/>
        <v>2.3027447917959343E-2</v>
      </c>
      <c r="AQ138" s="62">
        <f t="shared" si="49"/>
        <v>-0.74017780047227455</v>
      </c>
      <c r="AR138" s="62">
        <f t="shared" si="63"/>
        <v>6.5120746215248859</v>
      </c>
      <c r="AS138" s="62">
        <f t="shared" si="64"/>
        <v>0.60853415727615356</v>
      </c>
      <c r="AT138" s="62">
        <f t="shared" si="65"/>
        <v>3.9779379963874817E-2</v>
      </c>
      <c r="AU138" s="62">
        <f t="shared" si="50"/>
        <v>1.4291599964520858E-2</v>
      </c>
      <c r="AV138" s="62">
        <f t="shared" si="66"/>
        <v>4.8100000000000004E-2</v>
      </c>
      <c r="AW138" s="62">
        <f t="shared" si="67"/>
        <v>0.66944999999999999</v>
      </c>
    </row>
    <row r="139" spans="1:49">
      <c r="A139" s="27">
        <v>2006</v>
      </c>
      <c r="B139" s="4">
        <v>1.4850645410000001</v>
      </c>
      <c r="C139" s="61">
        <v>82322</v>
      </c>
      <c r="D139" s="36">
        <v>4674.8248659999999</v>
      </c>
      <c r="E139" s="62">
        <v>2.4599989670000002</v>
      </c>
      <c r="F139" s="37">
        <v>0.56945032905045445</v>
      </c>
      <c r="G139" s="61"/>
      <c r="H139" s="39">
        <v>0.19846498200000001</v>
      </c>
      <c r="I139" s="41">
        <v>553.08330000000001</v>
      </c>
      <c r="J139" s="61">
        <v>553.08330000000001</v>
      </c>
      <c r="K139" s="61">
        <v>1746.6363790299999</v>
      </c>
      <c r="L139" s="61">
        <v>1435.56748502</v>
      </c>
      <c r="M139" s="61">
        <v>103.81719675220205</v>
      </c>
      <c r="N139" s="62">
        <f t="shared" si="57"/>
        <v>100.30973173312722</v>
      </c>
      <c r="O139" s="61">
        <v>138.71846765521155</v>
      </c>
      <c r="P139" s="42">
        <v>93.397724934857067</v>
      </c>
      <c r="Q139" s="44">
        <v>91.309772157026075</v>
      </c>
      <c r="R139" s="46">
        <v>94.045898938427953</v>
      </c>
      <c r="S139" s="48">
        <v>96.397564117921732</v>
      </c>
      <c r="T139" s="50">
        <v>94.382066175707919</v>
      </c>
      <c r="U139" s="54">
        <v>81.055903999999998</v>
      </c>
      <c r="V139" s="52">
        <v>39.013874053955078</v>
      </c>
      <c r="W139" s="52">
        <v>1424.6751608426896</v>
      </c>
      <c r="X139" s="56">
        <v>0.59572750329971313</v>
      </c>
      <c r="Y139" s="58">
        <v>3.9803218096494675E-2</v>
      </c>
      <c r="Z139" s="61">
        <v>2.8358300000000001</v>
      </c>
      <c r="AA139" s="60">
        <v>6.4433333333333298</v>
      </c>
      <c r="AB139" s="62">
        <v>0.66376100000000005</v>
      </c>
      <c r="AC139" s="63">
        <f t="shared" si="59"/>
        <v>2.4599989670000003E-2</v>
      </c>
      <c r="AD139" s="20">
        <f t="shared" si="76"/>
        <v>0.56945032905045445</v>
      </c>
      <c r="AE139" s="62" t="str">
        <f t="shared" si="60"/>
        <v/>
      </c>
      <c r="AF139" s="20">
        <f t="shared" si="73"/>
        <v>0.19846498200000001</v>
      </c>
      <c r="AG139" s="62">
        <f t="shared" si="58"/>
        <v>0.11831102038122855</v>
      </c>
      <c r="AH139" s="62">
        <f t="shared" si="61"/>
        <v>0.11831102038122855</v>
      </c>
      <c r="AI139" s="62">
        <f t="shared" si="74"/>
        <v>0.37362605639695423</v>
      </c>
      <c r="AJ139" s="62">
        <f t="shared" si="75"/>
        <v>0.30708476278135721</v>
      </c>
      <c r="AK139" s="62">
        <f t="shared" si="62"/>
        <v>6.6541293615597019E-2</v>
      </c>
      <c r="AL139" s="62">
        <f t="shared" si="68"/>
        <v>7.5849800572469614E-3</v>
      </c>
      <c r="AM139" s="62">
        <f t="shared" si="69"/>
        <v>1.4998897022706729E-3</v>
      </c>
      <c r="AN139" s="62">
        <f t="shared" si="70"/>
        <v>4.6857249516968884E-3</v>
      </c>
      <c r="AO139" s="62">
        <f t="shared" si="71"/>
        <v>7.8779207380313652E-3</v>
      </c>
      <c r="AP139" s="62">
        <f t="shared" si="72"/>
        <v>2.444283017424519E-2</v>
      </c>
      <c r="AQ139" s="62">
        <f t="shared" si="49"/>
        <v>-0.7312217616115857</v>
      </c>
      <c r="AR139" s="62">
        <f t="shared" si="63"/>
        <v>6.5304773478015745</v>
      </c>
      <c r="AS139" s="62">
        <f t="shared" si="64"/>
        <v>0.59572750329971313</v>
      </c>
      <c r="AT139" s="62">
        <f t="shared" si="65"/>
        <v>3.9803218096494675E-2</v>
      </c>
      <c r="AU139" s="62">
        <f t="shared" si="50"/>
        <v>1.7807469474429176E-2</v>
      </c>
      <c r="AV139" s="62">
        <f t="shared" si="66"/>
        <v>3.6075033333333298E-2</v>
      </c>
      <c r="AW139" s="62">
        <f t="shared" si="67"/>
        <v>0.66376100000000005</v>
      </c>
    </row>
    <row r="140" spans="1:49">
      <c r="A140" s="27">
        <v>2007</v>
      </c>
      <c r="B140" s="4">
        <v>1.3285986009999999</v>
      </c>
      <c r="C140" s="61">
        <v>82212</v>
      </c>
      <c r="D140" s="36">
        <v>4909.3288830000001</v>
      </c>
      <c r="E140" s="62">
        <v>2.4499990450000002</v>
      </c>
      <c r="F140" s="37">
        <v>0.55104387580921765</v>
      </c>
      <c r="G140" s="61"/>
      <c r="H140" s="39">
        <v>0.20141468500000001</v>
      </c>
      <c r="I140" s="41">
        <v>572.66309999999999</v>
      </c>
      <c r="J140" s="61">
        <v>572.66309999999999</v>
      </c>
      <c r="K140" s="61">
        <v>1887.8375258799999</v>
      </c>
      <c r="L140" s="61">
        <v>1505.76809121</v>
      </c>
      <c r="M140" s="61">
        <v>107.34563822389765</v>
      </c>
      <c r="N140" s="62">
        <f t="shared" si="57"/>
        <v>102.01533159646527</v>
      </c>
      <c r="O140" s="61">
        <v>141.85073065486623</v>
      </c>
      <c r="P140" s="42">
        <v>94.912520317714666</v>
      </c>
      <c r="Q140" s="44">
        <v>93.916282393592098</v>
      </c>
      <c r="R140" s="46">
        <v>94.698097430503864</v>
      </c>
      <c r="S140" s="48">
        <v>96.698690887633973</v>
      </c>
      <c r="T140" s="50">
        <v>94.511756672556857</v>
      </c>
      <c r="U140" s="54">
        <v>80.854514999999992</v>
      </c>
      <c r="V140" s="52">
        <v>39.647163391113281</v>
      </c>
      <c r="W140" s="52">
        <v>1424.3521388716676</v>
      </c>
      <c r="X140" s="56">
        <v>0.58509081602096558</v>
      </c>
      <c r="Y140" s="58">
        <v>3.9450731128454208E-2</v>
      </c>
      <c r="Z140" s="61">
        <v>3.8591699999999998</v>
      </c>
      <c r="AA140" s="60">
        <v>6.9066666666666698</v>
      </c>
      <c r="AB140" s="62">
        <v>0.63585999999999998</v>
      </c>
      <c r="AC140" s="63">
        <f t="shared" si="59"/>
        <v>2.4499990450000002E-2</v>
      </c>
      <c r="AD140" s="20">
        <f t="shared" si="76"/>
        <v>0.55104387580921765</v>
      </c>
      <c r="AE140" s="62" t="str">
        <f t="shared" si="60"/>
        <v/>
      </c>
      <c r="AF140" s="20">
        <f t="shared" si="73"/>
        <v>0.20141468500000001</v>
      </c>
      <c r="AG140" s="62">
        <f t="shared" si="58"/>
        <v>0.1166479397994734</v>
      </c>
      <c r="AH140" s="62">
        <f t="shared" si="61"/>
        <v>0.1166479397994734</v>
      </c>
      <c r="AI140" s="62">
        <f t="shared" si="74"/>
        <v>0.38454085494601808</v>
      </c>
      <c r="AJ140" s="62">
        <f t="shared" si="75"/>
        <v>0.30671566869845823</v>
      </c>
      <c r="AK140" s="62">
        <f t="shared" si="62"/>
        <v>7.7825186247559852E-2</v>
      </c>
      <c r="AL140" s="62">
        <f t="shared" si="68"/>
        <v>-7.7175327627103016E-4</v>
      </c>
      <c r="AM140" s="62">
        <f t="shared" si="69"/>
        <v>1.1285562003582687E-2</v>
      </c>
      <c r="AN140" s="62">
        <f t="shared" si="70"/>
        <v>-9.9494354211875843E-3</v>
      </c>
      <c r="AO140" s="62">
        <f t="shared" si="71"/>
        <v>-1.3741463561326613E-2</v>
      </c>
      <c r="AP140" s="62">
        <f t="shared" si="72"/>
        <v>-1.548723740088007E-2</v>
      </c>
      <c r="AQ140" s="62">
        <f t="shared" si="49"/>
        <v>-0.71263202430580597</v>
      </c>
      <c r="AR140" s="62">
        <f t="shared" si="63"/>
        <v>6.5488403256288201</v>
      </c>
      <c r="AS140" s="62">
        <f t="shared" si="64"/>
        <v>0.58509081602096558</v>
      </c>
      <c r="AT140" s="62">
        <f t="shared" si="65"/>
        <v>3.9450731128454208E-2</v>
      </c>
      <c r="AU140" s="62">
        <f t="shared" si="50"/>
        <v>1.14979047555052E-2</v>
      </c>
      <c r="AV140" s="62">
        <f t="shared" si="66"/>
        <v>3.04749666666667E-2</v>
      </c>
      <c r="AW140" s="62">
        <f t="shared" si="67"/>
        <v>0.63585999999999998</v>
      </c>
    </row>
    <row r="141" spans="1:49">
      <c r="A141" s="27">
        <v>2008</v>
      </c>
      <c r="B141" s="4">
        <v>1.405353165</v>
      </c>
      <c r="C141" s="61">
        <v>82056</v>
      </c>
      <c r="D141" s="36">
        <v>5003.01314</v>
      </c>
      <c r="E141" s="62">
        <v>2.5999992509999998</v>
      </c>
      <c r="F141" s="37">
        <v>0.55303582721119238</v>
      </c>
      <c r="G141" s="61">
        <v>2.2999999999999998</v>
      </c>
      <c r="H141" s="39">
        <v>0.20360007799999999</v>
      </c>
      <c r="I141" s="41">
        <v>595.78099999999995</v>
      </c>
      <c r="J141" s="61">
        <v>595.78099999999995</v>
      </c>
      <c r="K141" s="61">
        <v>1924.8085803699998</v>
      </c>
      <c r="L141" s="61">
        <v>1576.0899588599998</v>
      </c>
      <c r="M141" s="61">
        <v>108.7139720414654</v>
      </c>
      <c r="N141" s="62">
        <f t="shared" si="57"/>
        <v>102.84871543909236</v>
      </c>
      <c r="O141" s="61">
        <v>145.7615552990209</v>
      </c>
      <c r="P141" s="42">
        <v>96.513005508541568</v>
      </c>
      <c r="Q141" s="44">
        <v>95.59367845970209</v>
      </c>
      <c r="R141" s="46">
        <v>95.308224831978649</v>
      </c>
      <c r="S141" s="48">
        <v>97.708838755478254</v>
      </c>
      <c r="T141" s="50">
        <v>97.136672888618264</v>
      </c>
      <c r="U141" s="54">
        <v>80.665905999999993</v>
      </c>
      <c r="V141" s="52">
        <v>40.159282684326172</v>
      </c>
      <c r="W141" s="52">
        <v>1418.3963187781476</v>
      </c>
      <c r="X141" s="56">
        <v>0.59845799207687378</v>
      </c>
      <c r="Y141" s="58">
        <v>3.9415068924427032E-2</v>
      </c>
      <c r="Z141" s="61">
        <v>3.8183300000000004</v>
      </c>
      <c r="AA141" s="60">
        <v>6.8658333333333399</v>
      </c>
      <c r="AB141" s="62">
        <v>0.65040600000000004</v>
      </c>
      <c r="AC141" s="63">
        <f t="shared" si="59"/>
        <v>2.599999251E-2</v>
      </c>
      <c r="AD141" s="20">
        <f t="shared" si="76"/>
        <v>0.55303582721119238</v>
      </c>
      <c r="AE141" s="62">
        <f t="shared" si="60"/>
        <v>2.3E-2</v>
      </c>
      <c r="AF141" s="20">
        <f t="shared" si="73"/>
        <v>0.20360007799999999</v>
      </c>
      <c r="AG141" s="62">
        <f t="shared" si="58"/>
        <v>0.1190844363842706</v>
      </c>
      <c r="AH141" s="62">
        <f t="shared" si="61"/>
        <v>0.1190844363842706</v>
      </c>
      <c r="AI141" s="62">
        <f t="shared" si="74"/>
        <v>0.38472986708365908</v>
      </c>
      <c r="AJ141" s="62">
        <f t="shared" si="75"/>
        <v>0.31502814698983578</v>
      </c>
      <c r="AK141" s="62">
        <f t="shared" si="62"/>
        <v>6.9701720093823305E-2</v>
      </c>
      <c r="AL141" s="62">
        <f t="shared" si="68"/>
        <v>8.5861281571830254E-3</v>
      </c>
      <c r="AM141" s="62">
        <f t="shared" si="69"/>
        <v>9.5669057589866102E-3</v>
      </c>
      <c r="AN141" s="62">
        <f t="shared" si="70"/>
        <v>-1.7138125342194303E-3</v>
      </c>
      <c r="AO141" s="62">
        <f t="shared" si="71"/>
        <v>2.2561441800126774E-3</v>
      </c>
      <c r="AP141" s="62">
        <f t="shared" si="72"/>
        <v>1.925873504387951E-2</v>
      </c>
      <c r="AQ141" s="62">
        <f t="shared" si="49"/>
        <v>-0.69746239391415532</v>
      </c>
      <c r="AR141" s="62">
        <f t="shared" si="63"/>
        <v>6.5598197655083998</v>
      </c>
      <c r="AS141" s="62">
        <f t="shared" si="64"/>
        <v>0.59845799207687378</v>
      </c>
      <c r="AT141" s="62">
        <f t="shared" si="65"/>
        <v>3.9415068924427032E-2</v>
      </c>
      <c r="AU141" s="62">
        <f t="shared" si="50"/>
        <v>3.0455685391126339E-2</v>
      </c>
      <c r="AV141" s="62">
        <f t="shared" si="66"/>
        <v>3.0475033333333394E-2</v>
      </c>
      <c r="AW141" s="62">
        <f t="shared" si="67"/>
        <v>0.65040600000000004</v>
      </c>
    </row>
    <row r="142" spans="1:49">
      <c r="A142" s="27">
        <v>2009</v>
      </c>
      <c r="B142" s="4">
        <v>1.3576495900000001</v>
      </c>
      <c r="C142" s="61">
        <v>81848</v>
      </c>
      <c r="D142" s="36">
        <v>4804.8875609999996</v>
      </c>
      <c r="E142" s="62">
        <v>2.7200016749999998</v>
      </c>
      <c r="F142" s="37">
        <v>0.57434153836148727</v>
      </c>
      <c r="G142" s="61"/>
      <c r="H142" s="39">
        <v>0.191891969</v>
      </c>
      <c r="I142" s="41">
        <v>620.14679999999998</v>
      </c>
      <c r="J142" s="61">
        <v>620.14679999999998</v>
      </c>
      <c r="K142" s="61">
        <v>1571.14170896</v>
      </c>
      <c r="L142" s="61">
        <v>1299.87395545</v>
      </c>
      <c r="M142" s="61">
        <v>102.8658006162678</v>
      </c>
      <c r="N142" s="62">
        <f t="shared" si="57"/>
        <v>104.65671080695682</v>
      </c>
      <c r="O142" s="61">
        <v>146.09243402954968</v>
      </c>
      <c r="P142" s="42">
        <v>96.11332527356133</v>
      </c>
      <c r="Q142" s="44">
        <v>96.345971053856431</v>
      </c>
      <c r="R142" s="46">
        <v>97.298226088267455</v>
      </c>
      <c r="S142" s="48">
        <v>95.206455686428313</v>
      </c>
      <c r="T142" s="50">
        <v>90.471536212655764</v>
      </c>
      <c r="U142" s="54">
        <v>80.519684999999996</v>
      </c>
      <c r="V142" s="52">
        <v>40.233425140380859</v>
      </c>
      <c r="W142" s="52">
        <v>1372.7134891910398</v>
      </c>
      <c r="X142" s="56">
        <v>0.62170320749282837</v>
      </c>
      <c r="Y142" s="58">
        <v>3.9070729166269302E-2</v>
      </c>
      <c r="Z142" s="61">
        <v>0.62583299999999997</v>
      </c>
      <c r="AA142" s="60">
        <v>6.1616666666666697</v>
      </c>
      <c r="AB142" s="62">
        <v>0.72498600000000002</v>
      </c>
      <c r="AC142" s="63">
        <f t="shared" si="59"/>
        <v>2.7200016749999997E-2</v>
      </c>
      <c r="AD142" s="20">
        <f t="shared" si="76"/>
        <v>0.57434153836148727</v>
      </c>
      <c r="AE142" s="62" t="str">
        <f t="shared" si="60"/>
        <v/>
      </c>
      <c r="AF142" s="20">
        <f t="shared" si="73"/>
        <v>0.191891969</v>
      </c>
      <c r="AG142" s="62">
        <f t="shared" si="58"/>
        <v>0.12906582976749911</v>
      </c>
      <c r="AH142" s="62">
        <f t="shared" si="61"/>
        <v>0.12906582976749911</v>
      </c>
      <c r="AI142" s="62">
        <f t="shared" si="74"/>
        <v>0.32698823625188261</v>
      </c>
      <c r="AJ142" s="62">
        <f t="shared" si="75"/>
        <v>0.27053160744087601</v>
      </c>
      <c r="AK142" s="62">
        <f t="shared" si="62"/>
        <v>5.6456628811006604E-2</v>
      </c>
      <c r="AL142" s="62">
        <f t="shared" si="68"/>
        <v>-2.1576251184743631E-2</v>
      </c>
      <c r="AM142" s="62">
        <f t="shared" si="69"/>
        <v>-9.5875613924063709E-3</v>
      </c>
      <c r="AN142" s="62">
        <f t="shared" si="70"/>
        <v>3.2381994175284205E-3</v>
      </c>
      <c r="AO142" s="62">
        <f t="shared" si="71"/>
        <v>-4.3370718622773669E-2</v>
      </c>
      <c r="AP142" s="62">
        <f t="shared" si="72"/>
        <v>-8.8510148070051767E-2</v>
      </c>
      <c r="AQ142" s="62">
        <f t="shared" si="49"/>
        <v>-0.69380356739432369</v>
      </c>
      <c r="AR142" s="62">
        <f t="shared" si="63"/>
        <v>6.5307411415732508</v>
      </c>
      <c r="AS142" s="62">
        <f t="shared" si="64"/>
        <v>0.62170320749282837</v>
      </c>
      <c r="AT142" s="62">
        <f t="shared" si="65"/>
        <v>3.9070729166269302E-2</v>
      </c>
      <c r="AU142" s="62">
        <f t="shared" si="50"/>
        <v>2.075685332980692E-2</v>
      </c>
      <c r="AV142" s="62">
        <f t="shared" si="66"/>
        <v>5.5358336666666695E-2</v>
      </c>
      <c r="AW142" s="62">
        <f t="shared" si="67"/>
        <v>0.72498600000000002</v>
      </c>
    </row>
    <row r="143" spans="1:49">
      <c r="A143" s="27">
        <v>2010</v>
      </c>
      <c r="B143" s="4">
        <v>1.4637254900000001</v>
      </c>
      <c r="C143" s="61">
        <v>81655</v>
      </c>
      <c r="D143" s="36">
        <v>5046.1587499999996</v>
      </c>
      <c r="E143" s="62">
        <v>2.7100009539999999</v>
      </c>
      <c r="F143" s="37">
        <v>0.56055828159035059</v>
      </c>
      <c r="G143" s="61">
        <v>2.5</v>
      </c>
      <c r="H143" s="39">
        <v>0.19435555800000001</v>
      </c>
      <c r="I143" s="41">
        <v>651.41265150000004</v>
      </c>
      <c r="J143" s="61">
        <v>651.41265150000004</v>
      </c>
      <c r="K143" s="61">
        <v>1861.8699709699999</v>
      </c>
      <c r="L143" s="61">
        <v>1558.98818134</v>
      </c>
      <c r="M143" s="61">
        <v>107.22680070315606</v>
      </c>
      <c r="N143" s="62">
        <f t="shared" si="57"/>
        <v>105.69092825181959</v>
      </c>
      <c r="O143" s="61">
        <v>147.77103609654921</v>
      </c>
      <c r="P143" s="42">
        <v>98.011097281168148</v>
      </c>
      <c r="Q143" s="44">
        <v>97.127796922115337</v>
      </c>
      <c r="R143" s="46">
        <v>98.473854464666971</v>
      </c>
      <c r="S143" s="48">
        <v>97.429195948262532</v>
      </c>
      <c r="T143" s="50">
        <v>94.788300325528581</v>
      </c>
      <c r="U143" s="54">
        <v>80.435306999999995</v>
      </c>
      <c r="V143" s="52">
        <v>40.412498474121094</v>
      </c>
      <c r="W143" s="52">
        <v>1389.8829839102877</v>
      </c>
      <c r="X143" s="56">
        <v>0.61039859056472778</v>
      </c>
      <c r="Y143" s="58">
        <v>3.9046294987201691E-2</v>
      </c>
      <c r="Z143" s="61">
        <v>0.38333299999999998</v>
      </c>
      <c r="AA143" s="60">
        <v>6.5683333333333298</v>
      </c>
      <c r="AB143" s="62">
        <v>0.81007300000000004</v>
      </c>
      <c r="AC143" s="63">
        <f t="shared" si="59"/>
        <v>2.7100009539999997E-2</v>
      </c>
      <c r="AD143" s="20">
        <f t="shared" si="76"/>
        <v>0.56055828159035059</v>
      </c>
      <c r="AE143" s="62">
        <f t="shared" si="60"/>
        <v>2.5000000000000001E-2</v>
      </c>
      <c r="AF143" s="20">
        <f t="shared" si="73"/>
        <v>0.19435555800000001</v>
      </c>
      <c r="AG143" s="62">
        <f t="shared" si="58"/>
        <v>0.12909079634088011</v>
      </c>
      <c r="AH143" s="62">
        <f t="shared" si="61"/>
        <v>0.12909079634088011</v>
      </c>
      <c r="AI143" s="62">
        <f t="shared" si="74"/>
        <v>0.36896777592857144</v>
      </c>
      <c r="AJ143" s="62">
        <f t="shared" si="75"/>
        <v>0.30894552838631961</v>
      </c>
      <c r="AK143" s="62">
        <f t="shared" si="62"/>
        <v>6.0022247542251828E-2</v>
      </c>
      <c r="AL143" s="62">
        <f t="shared" si="68"/>
        <v>9.7192522403546904E-3</v>
      </c>
      <c r="AM143" s="62">
        <f t="shared" si="69"/>
        <v>-1.7514635617873868E-3</v>
      </c>
      <c r="AN143" s="62">
        <f t="shared" si="70"/>
        <v>2.1768276513047845E-3</v>
      </c>
      <c r="AO143" s="62">
        <f t="shared" si="71"/>
        <v>1.3244676739743427E-2</v>
      </c>
      <c r="AP143" s="62">
        <f t="shared" si="72"/>
        <v>3.677721238573782E-2</v>
      </c>
      <c r="AQ143" s="62">
        <f t="shared" si="49"/>
        <v>-0.68831411628747519</v>
      </c>
      <c r="AR143" s="62">
        <f t="shared" si="63"/>
        <v>6.5486607220563675</v>
      </c>
      <c r="AS143" s="62">
        <f t="shared" si="64"/>
        <v>0.61039859056472778</v>
      </c>
      <c r="AT143" s="62">
        <f t="shared" si="65"/>
        <v>3.9046294987201691E-2</v>
      </c>
      <c r="AU143" s="62">
        <f t="shared" si="50"/>
        <v>-3.5751607235847555E-3</v>
      </c>
      <c r="AV143" s="62">
        <f t="shared" si="66"/>
        <v>6.1850003333333292E-2</v>
      </c>
      <c r="AW143" s="62">
        <f t="shared" si="67"/>
        <v>0.81007300000000004</v>
      </c>
    </row>
    <row r="144" spans="1:49">
      <c r="A144" s="27">
        <v>2011</v>
      </c>
      <c r="B144" s="4">
        <v>1.5115774019999999</v>
      </c>
      <c r="C144" s="61">
        <v>81482</v>
      </c>
      <c r="D144" s="36">
        <v>5286.8431899999996</v>
      </c>
      <c r="E144" s="62">
        <v>2.7999988600000001</v>
      </c>
      <c r="F144" s="37">
        <v>0.55326178638018286</v>
      </c>
      <c r="G144" s="61">
        <v>2.4</v>
      </c>
      <c r="H144" s="39">
        <v>0.20266247900000001</v>
      </c>
      <c r="I144" s="41">
        <v>635.35528720000002</v>
      </c>
      <c r="J144" s="61">
        <v>635.35528720000002</v>
      </c>
      <c r="K144" s="61">
        <v>2075.5659126</v>
      </c>
      <c r="L144" s="61">
        <v>1765.1756915999999</v>
      </c>
      <c r="M144" s="61">
        <v>113.2309454948592</v>
      </c>
      <c r="N144" s="62">
        <f t="shared" si="57"/>
        <v>105.08302098221859</v>
      </c>
      <c r="O144" s="61">
        <v>150.83754059167401</v>
      </c>
      <c r="P144" s="42">
        <v>99.999993313421143</v>
      </c>
      <c r="Q144" s="44">
        <v>99.999998244847347</v>
      </c>
      <c r="R144" s="46">
        <v>100.00000395498452</v>
      </c>
      <c r="S144" s="48">
        <v>100</v>
      </c>
      <c r="T144" s="50">
        <v>100</v>
      </c>
      <c r="U144" s="54">
        <v>80.42466499999999</v>
      </c>
      <c r="V144" s="52">
        <v>41.035694122314453</v>
      </c>
      <c r="W144" s="52">
        <v>1393.1200384892952</v>
      </c>
      <c r="X144" s="56">
        <v>0.61018151044845581</v>
      </c>
      <c r="Y144" s="58">
        <v>3.8918972015380859E-2</v>
      </c>
      <c r="Z144" s="61">
        <v>0.80916700000000008</v>
      </c>
      <c r="AA144" s="60">
        <v>7.2783333333333298</v>
      </c>
      <c r="AB144" s="62">
        <v>0.78373700000000002</v>
      </c>
      <c r="AC144" s="63">
        <f t="shared" si="59"/>
        <v>2.7999988600000001E-2</v>
      </c>
      <c r="AD144" s="20">
        <f t="shared" si="76"/>
        <v>0.55326178638018286</v>
      </c>
      <c r="AE144" s="62">
        <f t="shared" si="60"/>
        <v>2.4E-2</v>
      </c>
      <c r="AF144" s="20">
        <f t="shared" si="73"/>
        <v>0.20266247900000001</v>
      </c>
      <c r="AG144" s="62">
        <f t="shared" si="58"/>
        <v>0.1201766847183527</v>
      </c>
      <c r="AH144" s="62">
        <f t="shared" si="61"/>
        <v>0.1201766847183527</v>
      </c>
      <c r="AI144" s="62">
        <f t="shared" si="74"/>
        <v>0.39259078395324987</v>
      </c>
      <c r="AJ144" s="62">
        <f t="shared" si="75"/>
        <v>0.3338808487716845</v>
      </c>
      <c r="AK144" s="62">
        <f t="shared" si="62"/>
        <v>5.8709935181565365E-2</v>
      </c>
      <c r="AL144" s="62">
        <f t="shared" si="68"/>
        <v>2.5857759301447188E-2</v>
      </c>
      <c r="AM144" s="62">
        <f t="shared" si="69"/>
        <v>3.4910913026255937E-2</v>
      </c>
      <c r="AN144" s="62">
        <f t="shared" si="70"/>
        <v>2.1147499503207847E-2</v>
      </c>
      <c r="AO144" s="62">
        <f t="shared" si="71"/>
        <v>3.1812617196101532E-2</v>
      </c>
      <c r="AP144" s="62">
        <f t="shared" si="72"/>
        <v>5.929254863272803E-2</v>
      </c>
      <c r="AQ144" s="62">
        <f t="shared" si="49"/>
        <v>-0.67287863143374349</v>
      </c>
      <c r="AR144" s="62">
        <f t="shared" si="63"/>
        <v>6.5664225112746877</v>
      </c>
      <c r="AS144" s="62">
        <f t="shared" si="64"/>
        <v>0.61018151044845581</v>
      </c>
      <c r="AT144" s="62">
        <f t="shared" si="65"/>
        <v>3.8918972015380859E-2</v>
      </c>
      <c r="AU144" s="62">
        <f t="shared" si="50"/>
        <v>9.6016800017698772E-3</v>
      </c>
      <c r="AV144" s="62">
        <f t="shared" si="66"/>
        <v>6.4691663333333288E-2</v>
      </c>
      <c r="AW144" s="62">
        <f t="shared" si="67"/>
        <v>0.78373700000000002</v>
      </c>
    </row>
    <row r="145" spans="1:49">
      <c r="A145" s="27">
        <v>2012</v>
      </c>
      <c r="B145" s="4">
        <v>1.482363195</v>
      </c>
      <c r="C145" s="61">
        <v>81635</v>
      </c>
      <c r="D145" s="36">
        <v>5394.6876560000001</v>
      </c>
      <c r="E145" s="62">
        <v>2.8699995120000001</v>
      </c>
      <c r="F145" s="37">
        <v>0.55677203197258662</v>
      </c>
      <c r="G145" s="61">
        <v>2.4</v>
      </c>
      <c r="H145" s="39">
        <v>0.201121722</v>
      </c>
      <c r="I145" s="41">
        <v>699.21509249999997</v>
      </c>
      <c r="J145" s="61">
        <v>699.21509249999997</v>
      </c>
      <c r="K145" s="61">
        <v>2143.1398390999998</v>
      </c>
      <c r="L145" s="61">
        <v>1771.8450718999998</v>
      </c>
      <c r="M145" s="61">
        <v>113.57462223315513</v>
      </c>
      <c r="N145" s="62">
        <f t="shared" si="57"/>
        <v>106.70174973610096</v>
      </c>
      <c r="O145" s="61">
        <v>153.86709937235398</v>
      </c>
      <c r="P145" s="42">
        <v>101.58922737415621</v>
      </c>
      <c r="Q145" s="44">
        <v>101.41510889995415</v>
      </c>
      <c r="R145" s="46">
        <v>102.08115411717426</v>
      </c>
      <c r="S145" s="48">
        <v>101.77479541797969</v>
      </c>
      <c r="T145" s="50">
        <v>102.19330846378227</v>
      </c>
      <c r="U145" s="54">
        <v>80.477952000000002</v>
      </c>
      <c r="V145" s="52">
        <v>41.604995727539063</v>
      </c>
      <c r="W145" s="52">
        <v>1374.2297718459306</v>
      </c>
      <c r="X145" s="56">
        <v>0.61799687147140503</v>
      </c>
      <c r="Y145" s="58">
        <v>3.861849382519722E-2</v>
      </c>
      <c r="Z145" s="61">
        <v>0.255</v>
      </c>
      <c r="AA145" s="60">
        <v>6.8</v>
      </c>
      <c r="AB145" s="62">
        <v>0.79707099999999997</v>
      </c>
      <c r="AC145" s="63">
        <f t="shared" si="59"/>
        <v>2.8699995120000002E-2</v>
      </c>
      <c r="AD145" s="20">
        <f t="shared" si="76"/>
        <v>0.55677203197258662</v>
      </c>
      <c r="AE145" s="62">
        <f t="shared" si="60"/>
        <v>2.4E-2</v>
      </c>
      <c r="AF145" s="20">
        <f t="shared" si="73"/>
        <v>0.201121722</v>
      </c>
      <c r="AG145" s="62">
        <f t="shared" si="58"/>
        <v>0.12961178423783798</v>
      </c>
      <c r="AH145" s="62">
        <f t="shared" si="61"/>
        <v>0.12961178423783798</v>
      </c>
      <c r="AI145" s="62">
        <f t="shared" si="74"/>
        <v>0.39726856785052017</v>
      </c>
      <c r="AJ145" s="62">
        <f t="shared" si="75"/>
        <v>0.32844256885370265</v>
      </c>
      <c r="AK145" s="62">
        <f t="shared" si="62"/>
        <v>6.8825998996817517E-2</v>
      </c>
      <c r="AL145" s="62">
        <f t="shared" si="68"/>
        <v>4.8053755301843775E-4</v>
      </c>
      <c r="AM145" s="62">
        <f t="shared" si="69"/>
        <v>-1.2349284867730595E-3</v>
      </c>
      <c r="AN145" s="62">
        <f t="shared" si="70"/>
        <v>5.3110569358521603E-3</v>
      </c>
      <c r="AO145" s="62">
        <f t="shared" si="71"/>
        <v>2.3054551931358503E-3</v>
      </c>
      <c r="AP145" s="62">
        <f t="shared" si="72"/>
        <v>6.4091716582884298E-3</v>
      </c>
      <c r="AQ145" s="62">
        <f t="shared" si="49"/>
        <v>-0.65976300905019458</v>
      </c>
      <c r="AR145" s="62">
        <f t="shared" si="63"/>
        <v>6.5658856781686952</v>
      </c>
      <c r="AS145" s="62">
        <f t="shared" si="64"/>
        <v>0.61799687147140503</v>
      </c>
      <c r="AT145" s="62">
        <f t="shared" si="65"/>
        <v>3.861849382519722E-2</v>
      </c>
      <c r="AU145" s="62">
        <f t="shared" si="50"/>
        <v>-7.1951730655806442E-3</v>
      </c>
      <c r="AV145" s="62">
        <f t="shared" si="66"/>
        <v>6.5449999999999994E-2</v>
      </c>
      <c r="AW145" s="62">
        <f t="shared" si="67"/>
        <v>0.79707099999999997</v>
      </c>
    </row>
    <row r="146" spans="1:49">
      <c r="A146" s="27">
        <v>2013</v>
      </c>
      <c r="B146" s="4">
        <v>1.418193024</v>
      </c>
      <c r="C146" s="61">
        <v>81858</v>
      </c>
      <c r="D146" s="36">
        <v>5527.6449789999997</v>
      </c>
      <c r="E146" s="62">
        <v>2.8200002720000001</v>
      </c>
      <c r="F146" s="37">
        <v>0.55398926553271743</v>
      </c>
      <c r="G146" s="61">
        <v>2.4</v>
      </c>
      <c r="H146" s="39">
        <v>0.19699388600000001</v>
      </c>
      <c r="I146" s="41">
        <v>680.85767209999995</v>
      </c>
      <c r="J146" s="61">
        <v>680.85767209999995</v>
      </c>
      <c r="K146" s="61">
        <v>2137.9373312999996</v>
      </c>
      <c r="L146" s="61">
        <v>1756.6482727999999</v>
      </c>
      <c r="M146" s="61">
        <v>113.81962773227114</v>
      </c>
      <c r="N146" s="62">
        <f t="shared" si="57"/>
        <v>108.79897057222713</v>
      </c>
      <c r="O146" s="61">
        <v>156.1823718283257</v>
      </c>
      <c r="P146" s="42">
        <v>102.84447463600605</v>
      </c>
      <c r="Q146" s="44">
        <v>102.9869901960716</v>
      </c>
      <c r="R146" s="46">
        <v>105.02446865589231</v>
      </c>
      <c r="S146" s="48">
        <v>101.47221579687194</v>
      </c>
      <c r="T146" s="50">
        <v>100.46366931453036</v>
      </c>
      <c r="U146" s="54">
        <v>80.565860999999998</v>
      </c>
      <c r="V146" s="52">
        <v>41.978065490722656</v>
      </c>
      <c r="W146" s="52">
        <v>1362.5032520517491</v>
      </c>
      <c r="X146" s="56">
        <v>0.62271749973297119</v>
      </c>
      <c r="Y146" s="58">
        <v>3.8198161870241165E-2</v>
      </c>
      <c r="Z146" s="61">
        <v>8.9166666666666658E-2</v>
      </c>
      <c r="AA146" s="60">
        <v>6.6766666666666703</v>
      </c>
      <c r="AB146" s="62">
        <v>0.77350699999999994</v>
      </c>
      <c r="AC146" s="63">
        <f t="shared" si="59"/>
        <v>2.8200002720000002E-2</v>
      </c>
      <c r="AD146" s="20">
        <f t="shared" si="76"/>
        <v>0.55398926553271743</v>
      </c>
      <c r="AE146" s="62">
        <f t="shared" si="60"/>
        <v>2.4E-2</v>
      </c>
      <c r="AF146" s="20">
        <f t="shared" si="73"/>
        <v>0.19699388600000001</v>
      </c>
      <c r="AG146" s="62">
        <f t="shared" si="58"/>
        <v>0.12317319123906058</v>
      </c>
      <c r="AH146" s="62">
        <f t="shared" si="61"/>
        <v>0.12317319123906058</v>
      </c>
      <c r="AI146" s="62">
        <f t="shared" si="74"/>
        <v>0.38677182406290711</v>
      </c>
      <c r="AJ146" s="62">
        <f t="shared" si="75"/>
        <v>0.31779325182309254</v>
      </c>
      <c r="AK146" s="62">
        <f t="shared" si="62"/>
        <v>6.8978572239814573E-2</v>
      </c>
      <c r="AL146" s="62">
        <f t="shared" si="68"/>
        <v>-7.183923532518773E-3</v>
      </c>
      <c r="AM146" s="62">
        <f t="shared" si="69"/>
        <v>-4.0837274395027559E-3</v>
      </c>
      <c r="AN146" s="62">
        <f t="shared" si="70"/>
        <v>8.9609163876440481E-3</v>
      </c>
      <c r="AO146" s="62">
        <f t="shared" si="71"/>
        <v>-2.2441775129047666E-2</v>
      </c>
      <c r="AP146" s="62">
        <f t="shared" si="72"/>
        <v>-3.6534353827518434E-2</v>
      </c>
      <c r="AQ146" s="62">
        <f t="shared" si="49"/>
        <v>-0.65192776734899371</v>
      </c>
      <c r="AR146" s="62">
        <f t="shared" si="63"/>
        <v>6.5651511460125285</v>
      </c>
      <c r="AS146" s="62">
        <f t="shared" si="64"/>
        <v>0.62271749973297119</v>
      </c>
      <c r="AT146" s="62">
        <f t="shared" si="65"/>
        <v>3.8198161870241165E-2</v>
      </c>
      <c r="AU146" s="62">
        <f t="shared" si="50"/>
        <v>-1.6914315900137172E-2</v>
      </c>
      <c r="AV146" s="62">
        <f t="shared" si="66"/>
        <v>6.5875000000000045E-2</v>
      </c>
      <c r="AW146" s="62">
        <f t="shared" si="67"/>
        <v>0.77350699999999994</v>
      </c>
    </row>
    <row r="147" spans="1:49">
      <c r="A147" s="62">
        <v>2014</v>
      </c>
      <c r="B147" s="61">
        <v>1.6109299069269414</v>
      </c>
      <c r="C147" s="61">
        <v>82200</v>
      </c>
      <c r="D147" s="4">
        <v>5735.4128000000001</v>
      </c>
      <c r="E147" s="62">
        <v>2.8700007529999998</v>
      </c>
      <c r="F147" s="4">
        <v>0.54607514599999996</v>
      </c>
      <c r="G147" s="61">
        <v>2.4</v>
      </c>
      <c r="H147" s="4">
        <v>0.200020802</v>
      </c>
      <c r="I147" s="4">
        <v>675.47718380000003</v>
      </c>
      <c r="J147" s="62">
        <v>675.47718380000003</v>
      </c>
      <c r="K147" s="61">
        <v>2197.8444042000001</v>
      </c>
      <c r="L147" s="61">
        <v>1780.0986745</v>
      </c>
      <c r="M147" s="61">
        <v>115.53335646301463</v>
      </c>
      <c r="N147" s="62">
        <f t="shared" si="57"/>
        <v>110.7511915899275</v>
      </c>
      <c r="O147" s="61">
        <v>157.59862894405177</v>
      </c>
      <c r="P147" s="4">
        <v>103.8101508</v>
      </c>
      <c r="Q147" s="4">
        <v>104.0022331</v>
      </c>
      <c r="R147" s="4">
        <v>107.4724533</v>
      </c>
      <c r="S147" s="4">
        <v>101.33257690000001</v>
      </c>
      <c r="T147" s="4">
        <v>98.857577359999993</v>
      </c>
      <c r="U147" s="61">
        <v>80.646261999999993</v>
      </c>
      <c r="V147" s="61">
        <v>42.453529357910156</v>
      </c>
      <c r="W147" s="61">
        <v>1371.1008959144426</v>
      </c>
      <c r="X147" s="61">
        <v>0.62271749973297119</v>
      </c>
      <c r="Y147" s="61">
        <v>3.796197846531868E-2</v>
      </c>
      <c r="Z147" s="61">
        <v>9.6666666666666679E-2</v>
      </c>
      <c r="AA147" s="4">
        <v>6.5125000000000002</v>
      </c>
      <c r="AB147" s="4">
        <v>0.75373648299999996</v>
      </c>
      <c r="AC147" s="63">
        <f t="shared" si="59"/>
        <v>2.8700007529999998E-2</v>
      </c>
      <c r="AD147" s="20">
        <f t="shared" ref="AD147:AD149" si="77">IF(F147="","",F147)</f>
        <v>0.54607514599999996</v>
      </c>
      <c r="AE147" s="62">
        <f t="shared" si="60"/>
        <v>2.4E-2</v>
      </c>
      <c r="AF147" s="20">
        <f t="shared" ref="AF147:AF149" si="78">IF(H147="","",H147)</f>
        <v>0.200020802</v>
      </c>
      <c r="AG147" s="62">
        <f t="shared" ref="AG147:AG149" si="79">IF(OR(I147="",D147=""),"",I147/D147)</f>
        <v>0.11777307185282287</v>
      </c>
      <c r="AH147" s="62">
        <f t="shared" ref="AH147:AH149" si="80">IF(OR(J147="",D147=""),"",J147/D147)</f>
        <v>0.11777307185282287</v>
      </c>
      <c r="AI147" s="62">
        <f t="shared" ref="AI147:AI149" si="81">IF(OR(K147="",D147=""),"",K147/D147)</f>
        <v>0.38320596630812698</v>
      </c>
      <c r="AJ147" s="62">
        <f t="shared" ref="AJ147:AJ149" si="82">IF(OR(L147="",D147=""),"",L147/D147)</f>
        <v>0.3103697565587607</v>
      </c>
      <c r="AK147" s="62">
        <f t="shared" ref="AK147:AK149" si="83">IF(OR(AI147="",AJ147=""),"",AI147-AJ147)</f>
        <v>7.2836209749366276E-2</v>
      </c>
      <c r="AL147" s="62">
        <f t="shared" ref="AL147:AL149" si="84">IF(OR(P147="",P146="",N147="",N146=""),"",LN((P147/P146)/(N147/N146)))</f>
        <v>-8.4384296701382235E-3</v>
      </c>
      <c r="AM147" s="62">
        <f t="shared" ref="AM147:AM149" si="85">IF(OR(Q147="",Q146="",$N147="",$N146=""),"",LN((Q147/Q146)/($N147/$N146)))</f>
        <v>-7.9745958693776837E-3</v>
      </c>
      <c r="AN147" s="62">
        <f t="shared" ref="AN147:AN149" si="86">IF(OR(R147="",R146="",$N147="",$N146=""),"",LN((R147/R146)/($N147/$N146)))</f>
        <v>5.2569131116449791E-3</v>
      </c>
      <c r="AO147" s="62">
        <f t="shared" ref="AO147:AO149" si="87">IF(OR(S147="",S146="",$N147="",$N146=""),"",LN((S147/S146)/($N147/$N146)))</f>
        <v>-1.916137252988458E-2</v>
      </c>
      <c r="AP147" s="62">
        <f t="shared" ref="AP147:AP149" si="88">IF(OR(T147="",T146="",$N147="",$N146=""),"",LN((T147/T146)/($N147/$N146)))</f>
        <v>-3.3900256391372459E-2</v>
      </c>
      <c r="AQ147" s="62">
        <f t="shared" ref="AQ147:AQ149" si="89">IF(OR(V147="",U147=""),"",LN(V147/U147))</f>
        <v>-0.64166240424761412</v>
      </c>
      <c r="AR147" s="62">
        <f t="shared" ref="AR147:AR149" si="90">IF(OR(V147="",W147="",U147=""),"",LN(V147*W147/U147))</f>
        <v>6.5817068655422801</v>
      </c>
      <c r="AS147" s="62">
        <f t="shared" ref="AS147:AS149" si="91">IF(X147="","",X147)</f>
        <v>0.62271749973297119</v>
      </c>
      <c r="AT147" s="62">
        <f t="shared" ref="AT147:AT149" si="92">IF(Y147="","",Y147)</f>
        <v>3.796197846531868E-2</v>
      </c>
      <c r="AU147" s="62">
        <f t="shared" ref="AU147:AU149" si="93">IF(OR(Z146="",N147="",N146=""),"",Z146/100-LN(N147/N146))</f>
        <v>-1.6892628752939134E-2</v>
      </c>
      <c r="AV147" s="62">
        <f t="shared" ref="AV147:AV149" si="94">IF(OR(AA147="",Z147=""),"",(AA147-Z147)/100)</f>
        <v>6.4158333333333331E-2</v>
      </c>
      <c r="AW147" s="62">
        <f t="shared" ref="AW147:AW149" si="95">IF(AB147="","",AB147)</f>
        <v>0.75373648299999996</v>
      </c>
    </row>
    <row r="148" spans="1:49">
      <c r="A148" s="62">
        <v>2015</v>
      </c>
      <c r="B148" s="61">
        <v>1.7964820428033434</v>
      </c>
      <c r="C148" s="61">
        <v>82915</v>
      </c>
      <c r="D148" s="4">
        <v>5952.8619799999997</v>
      </c>
      <c r="E148" s="62">
        <v>2.9100018080000001</v>
      </c>
      <c r="G148" s="61">
        <v>2.4</v>
      </c>
      <c r="H148" s="4">
        <v>0.19853958199999999</v>
      </c>
      <c r="I148" s="4">
        <v>667.49739739999995</v>
      </c>
      <c r="J148" s="62">
        <v>667.49739739999995</v>
      </c>
      <c r="K148" s="61">
        <v>2334.4004547999998</v>
      </c>
      <c r="L148" s="61">
        <v>1856.5520692</v>
      </c>
      <c r="M148" s="61">
        <v>116.53412178967514</v>
      </c>
      <c r="N148" s="62">
        <f t="shared" si="57"/>
        <v>112.98025096531821</v>
      </c>
      <c r="O148" s="61">
        <v>157.96808727066863</v>
      </c>
      <c r="Z148" s="61">
        <v>-0.1075</v>
      </c>
      <c r="AA148" s="4">
        <v>6.22</v>
      </c>
      <c r="AB148" s="4">
        <v>0.71382732400000004</v>
      </c>
      <c r="AC148" s="63">
        <f t="shared" si="59"/>
        <v>2.9100018080000001E-2</v>
      </c>
      <c r="AD148" s="20" t="str">
        <f t="shared" si="77"/>
        <v/>
      </c>
      <c r="AE148" s="62">
        <f t="shared" si="60"/>
        <v>2.4E-2</v>
      </c>
      <c r="AF148" s="20">
        <f t="shared" si="78"/>
        <v>0.19853958199999999</v>
      </c>
      <c r="AG148" s="62">
        <f t="shared" si="79"/>
        <v>0.1121305012013734</v>
      </c>
      <c r="AH148" s="62">
        <f t="shared" si="80"/>
        <v>0.1121305012013734</v>
      </c>
      <c r="AI148" s="62">
        <f t="shared" si="81"/>
        <v>0.39214758592471177</v>
      </c>
      <c r="AJ148" s="62">
        <f t="shared" si="82"/>
        <v>0.31187554413952667</v>
      </c>
      <c r="AK148" s="62">
        <f t="shared" si="83"/>
        <v>8.02720417851851E-2</v>
      </c>
      <c r="AL148" s="62" t="str">
        <f t="shared" si="84"/>
        <v/>
      </c>
      <c r="AM148" s="62" t="str">
        <f t="shared" si="85"/>
        <v/>
      </c>
      <c r="AN148" s="62" t="str">
        <f t="shared" si="86"/>
        <v/>
      </c>
      <c r="AO148" s="62" t="str">
        <f t="shared" si="87"/>
        <v/>
      </c>
      <c r="AP148" s="62" t="str">
        <f t="shared" si="88"/>
        <v/>
      </c>
      <c r="AQ148" s="62" t="str">
        <f t="shared" si="89"/>
        <v/>
      </c>
      <c r="AR148" s="62" t="str">
        <f t="shared" si="90"/>
        <v/>
      </c>
      <c r="AS148" s="62" t="str">
        <f t="shared" si="91"/>
        <v/>
      </c>
      <c r="AT148" s="62" t="str">
        <f t="shared" si="92"/>
        <v/>
      </c>
      <c r="AU148" s="62">
        <f t="shared" si="93"/>
        <v>-1.8960198408794513E-2</v>
      </c>
      <c r="AV148" s="62">
        <f t="shared" si="94"/>
        <v>6.3274999999999998E-2</v>
      </c>
      <c r="AW148" s="62">
        <f t="shared" si="95"/>
        <v>0.71382732400000004</v>
      </c>
    </row>
    <row r="149" spans="1:49">
      <c r="A149" s="62">
        <v>2016</v>
      </c>
      <c r="B149" s="61">
        <v>1.8554501470448723</v>
      </c>
      <c r="C149" s="61">
        <v>83707</v>
      </c>
      <c r="D149" s="4">
        <v>6149.227312</v>
      </c>
      <c r="E149" s="62">
        <v>2.9200030360000002</v>
      </c>
      <c r="G149" s="61"/>
      <c r="H149" s="4">
        <v>0.20038930699999999</v>
      </c>
      <c r="I149" s="4">
        <v>709.28370529999995</v>
      </c>
      <c r="J149" s="62">
        <v>709.28370529999995</v>
      </c>
      <c r="K149" s="61">
        <v>2360.7259266000001</v>
      </c>
      <c r="L149" s="61">
        <v>1867.1135511999998</v>
      </c>
      <c r="M149" s="61">
        <v>117.64517457500322</v>
      </c>
      <c r="N149" s="62">
        <f t="shared" si="57"/>
        <v>114.51109985827144</v>
      </c>
      <c r="O149" s="61">
        <v>158.73163469574104</v>
      </c>
      <c r="Z149" s="61">
        <v>-0.32</v>
      </c>
      <c r="AA149" s="4">
        <v>6.0641666670000003</v>
      </c>
      <c r="AB149" s="4">
        <v>0.68065399999999998</v>
      </c>
      <c r="AC149" s="63">
        <f t="shared" si="59"/>
        <v>2.9200030360000004E-2</v>
      </c>
      <c r="AD149" s="20" t="str">
        <f t="shared" si="77"/>
        <v/>
      </c>
      <c r="AE149" s="62" t="str">
        <f t="shared" si="60"/>
        <v/>
      </c>
      <c r="AF149" s="20">
        <f t="shared" si="78"/>
        <v>0.20038930699999999</v>
      </c>
      <c r="AG149" s="62">
        <f t="shared" si="79"/>
        <v>0.11534517579401526</v>
      </c>
      <c r="AH149" s="62">
        <f t="shared" si="80"/>
        <v>0.11534517579401526</v>
      </c>
      <c r="AI149" s="62">
        <f t="shared" si="81"/>
        <v>0.38390610833220085</v>
      </c>
      <c r="AJ149" s="62">
        <f t="shared" si="82"/>
        <v>0.30363384803752397</v>
      </c>
      <c r="AK149" s="62">
        <f t="shared" si="83"/>
        <v>8.0272260294676878E-2</v>
      </c>
      <c r="AL149" s="62" t="str">
        <f t="shared" si="84"/>
        <v/>
      </c>
      <c r="AM149" s="62" t="str">
        <f t="shared" si="85"/>
        <v/>
      </c>
      <c r="AN149" s="62" t="str">
        <f t="shared" si="86"/>
        <v/>
      </c>
      <c r="AO149" s="62" t="str">
        <f t="shared" si="87"/>
        <v/>
      </c>
      <c r="AP149" s="62" t="str">
        <f t="shared" si="88"/>
        <v/>
      </c>
      <c r="AQ149" s="62" t="str">
        <f t="shared" si="89"/>
        <v/>
      </c>
      <c r="AR149" s="62" t="str">
        <f t="shared" si="90"/>
        <v/>
      </c>
      <c r="AS149" s="62" t="str">
        <f t="shared" si="91"/>
        <v/>
      </c>
      <c r="AT149" s="62" t="str">
        <f t="shared" si="92"/>
        <v/>
      </c>
      <c r="AU149" s="62">
        <f t="shared" si="93"/>
        <v>-1.4533727069536605E-2</v>
      </c>
      <c r="AV149" s="62">
        <f t="shared" si="94"/>
        <v>6.3841666670000005E-2</v>
      </c>
      <c r="AW149" s="62">
        <f t="shared" si="95"/>
        <v>0.68065399999999998</v>
      </c>
    </row>
    <row r="150" spans="1:49">
      <c r="A150" s="62">
        <v>2017</v>
      </c>
      <c r="E150" s="62">
        <v>3.019999302</v>
      </c>
      <c r="G150" s="61"/>
      <c r="AC150" s="63">
        <f t="shared" ref="AC150" si="96">IF(E150="","",E150/100)</f>
        <v>3.019999302E-2</v>
      </c>
      <c r="AD150" s="20" t="str">
        <f t="shared" ref="AD150" si="97">IF(F150="","",F150)</f>
        <v/>
      </c>
      <c r="AE150" s="62" t="str">
        <f t="shared" ref="AE150" si="98">IF(G150="","",G150/100)</f>
        <v/>
      </c>
      <c r="AF150" s="20" t="str">
        <f t="shared" ref="AF150" si="99">IF(H150="","",H150)</f>
        <v/>
      </c>
      <c r="AG150" s="62" t="str">
        <f t="shared" ref="AG150" si="100">IF(OR(I150="",D150=""),"",I150/D150)</f>
        <v/>
      </c>
      <c r="AH150" s="62" t="str">
        <f t="shared" ref="AH150" si="101">IF(OR(J150="",D150=""),"",J150/D150)</f>
        <v/>
      </c>
      <c r="AI150" s="62" t="str">
        <f t="shared" ref="AI150" si="102">IF(OR(K150="",D150=""),"",K150/D150)</f>
        <v/>
      </c>
      <c r="AJ150" s="62" t="str">
        <f t="shared" ref="AJ150" si="103">IF(OR(L150="",D150=""),"",L150/D150)</f>
        <v/>
      </c>
      <c r="AK150" s="62" t="str">
        <f t="shared" ref="AK150" si="104">IF(OR(AI150="",AJ150=""),"",AI150-AJ150)</f>
        <v/>
      </c>
      <c r="AL150" s="62" t="str">
        <f t="shared" ref="AL150" si="105">IF(OR(P150="",P149="",N150="",N149=""),"",LN((P150/P149)/(N150/N149)))</f>
        <v/>
      </c>
      <c r="AM150" s="62" t="str">
        <f t="shared" ref="AM150" si="106">IF(OR(Q150="",Q149="",$N150="",$N149=""),"",LN((Q150/Q149)/($N150/$N149)))</f>
        <v/>
      </c>
      <c r="AN150" s="62" t="str">
        <f t="shared" ref="AN150" si="107">IF(OR(R150="",R149="",$N150="",$N149=""),"",LN((R150/R149)/($N150/$N149)))</f>
        <v/>
      </c>
      <c r="AO150" s="62" t="str">
        <f t="shared" ref="AO150" si="108">IF(OR(S150="",S149="",$N150="",$N149=""),"",LN((S150/S149)/($N150/$N149)))</f>
        <v/>
      </c>
      <c r="AP150" s="62" t="str">
        <f t="shared" ref="AP150" si="109">IF(OR(T150="",T149="",$N150="",$N149=""),"",LN((T150/T149)/($N150/$N149)))</f>
        <v/>
      </c>
      <c r="AQ150" s="62" t="str">
        <f t="shared" ref="AQ150" si="110">IF(OR(V150="",U150=""),"",LN(V150/U150))</f>
        <v/>
      </c>
      <c r="AR150" s="62" t="str">
        <f t="shared" ref="AR150" si="111">IF(OR(V150="",W150="",U150=""),"",LN(V150*W150/U150))</f>
        <v/>
      </c>
      <c r="AS150" s="62" t="str">
        <f t="shared" ref="AS150" si="112">IF(X150="","",X150)</f>
        <v/>
      </c>
      <c r="AT150" s="62" t="str">
        <f t="shared" ref="AT150" si="113">IF(Y150="","",Y150)</f>
        <v/>
      </c>
      <c r="AU150" s="62" t="str">
        <f t="shared" ref="AU150" si="114">IF(OR(Z149="",N150="",N149=""),"",Z149/100-LN(N150/N149))</f>
        <v/>
      </c>
      <c r="AV150" s="62" t="str">
        <f t="shared" ref="AV150" si="115">IF(OR(AA150="",Z150=""),"",(AA150-Z150)/100)</f>
        <v/>
      </c>
      <c r="AW150" s="62" t="str">
        <f t="shared" ref="AW150" si="116">IF(AB150="","",AB150)</f>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A29E-C31E-4F2B-908B-BA0A414B983F}">
  <dimension ref="A1:AW150"/>
  <sheetViews>
    <sheetView workbookViewId="0">
      <pane ySplit="1" topLeftCell="A138" activePane="bottomLeft" state="frozen"/>
      <selection activeCell="U1" sqref="U1"/>
      <selection pane="bottomLeft" activeCell="N1" activeCellId="3" sqref="B1:B1048576 C1:C1048576 D1:D1048576 N1:N1048576"/>
    </sheetView>
  </sheetViews>
  <sheetFormatPr defaultColWidth="8.7890625" defaultRowHeight="14.4"/>
  <cols>
    <col min="1" max="10" width="8.7890625" style="62"/>
    <col min="11" max="11" width="11.5234375" style="62" bestFit="1" customWidth="1"/>
    <col min="12" max="13" width="8.7890625" style="62"/>
    <col min="14" max="14" width="11.5234375" style="62" bestFit="1" customWidth="1"/>
    <col min="15" max="28" width="8.7890625" style="62"/>
    <col min="29" max="29" width="8.7890625" style="63"/>
    <col min="30" max="30" width="8.7890625" style="20"/>
    <col min="31" max="31" width="8.7890625" style="62"/>
    <col min="32" max="32" width="8.7890625" style="20"/>
    <col min="33" max="16384" width="8.7890625" style="62"/>
  </cols>
  <sheetData>
    <row r="1" spans="1:49" ht="28.8">
      <c r="A1" s="34" t="s">
        <v>66</v>
      </c>
      <c r="B1" s="62" t="s">
        <v>119</v>
      </c>
      <c r="C1" s="62" t="s">
        <v>868</v>
      </c>
      <c r="D1" s="62" t="s">
        <v>120</v>
      </c>
      <c r="E1" s="3" t="s">
        <v>938</v>
      </c>
      <c r="F1" s="62" t="s">
        <v>121</v>
      </c>
      <c r="G1" s="3" t="s">
        <v>967</v>
      </c>
      <c r="H1" s="62" t="s">
        <v>122</v>
      </c>
      <c r="I1" s="62" t="s">
        <v>123</v>
      </c>
      <c r="J1" s="62" t="s">
        <v>909</v>
      </c>
      <c r="K1" s="62" t="s">
        <v>124</v>
      </c>
      <c r="L1" s="62" t="s">
        <v>125</v>
      </c>
      <c r="M1" s="62" t="s">
        <v>126</v>
      </c>
      <c r="N1" s="3" t="s">
        <v>218</v>
      </c>
      <c r="O1" s="62" t="s">
        <v>127</v>
      </c>
      <c r="P1" s="62" t="s">
        <v>128</v>
      </c>
      <c r="Q1" s="62" t="s">
        <v>129</v>
      </c>
      <c r="R1" s="62" t="s">
        <v>130</v>
      </c>
      <c r="S1" s="62" t="s">
        <v>131</v>
      </c>
      <c r="T1" s="62" t="s">
        <v>132</v>
      </c>
      <c r="U1" s="62" t="s">
        <v>133</v>
      </c>
      <c r="V1" s="62" t="s">
        <v>134</v>
      </c>
      <c r="W1" s="62" t="s">
        <v>135</v>
      </c>
      <c r="X1" s="62" t="s">
        <v>136</v>
      </c>
      <c r="Y1" s="62" t="s">
        <v>137</v>
      </c>
      <c r="Z1" s="62" t="s">
        <v>138</v>
      </c>
      <c r="AA1" s="62" t="s">
        <v>140</v>
      </c>
      <c r="AB1" s="62" t="s">
        <v>139</v>
      </c>
      <c r="AC1" s="69" t="s">
        <v>938</v>
      </c>
      <c r="AD1" s="20" t="s">
        <v>121</v>
      </c>
      <c r="AE1" s="3" t="s">
        <v>967</v>
      </c>
      <c r="AF1" s="1" t="s">
        <v>122</v>
      </c>
      <c r="AG1" s="3" t="s">
        <v>222</v>
      </c>
      <c r="AH1" s="3" t="s">
        <v>934</v>
      </c>
      <c r="AI1" s="3" t="s">
        <v>223</v>
      </c>
      <c r="AJ1" s="3" t="s">
        <v>224</v>
      </c>
      <c r="AK1" s="3" t="s">
        <v>225</v>
      </c>
      <c r="AL1" s="3" t="s">
        <v>226</v>
      </c>
      <c r="AM1" s="3" t="s">
        <v>227</v>
      </c>
      <c r="AN1" s="3" t="s">
        <v>228</v>
      </c>
      <c r="AO1" s="3" t="s">
        <v>229</v>
      </c>
      <c r="AP1" s="3" t="s">
        <v>230</v>
      </c>
      <c r="AQ1" s="3" t="s">
        <v>249</v>
      </c>
      <c r="AR1" s="3" t="s">
        <v>231</v>
      </c>
      <c r="AS1" s="3" t="s">
        <v>232</v>
      </c>
      <c r="AT1" s="3" t="s">
        <v>137</v>
      </c>
      <c r="AU1" s="3" t="s">
        <v>233</v>
      </c>
      <c r="AV1" s="3" t="s">
        <v>234</v>
      </c>
      <c r="AW1" s="3" t="s">
        <v>139</v>
      </c>
    </row>
    <row r="2" spans="1:49" ht="15.6">
      <c r="A2" s="34" t="s">
        <v>0</v>
      </c>
      <c r="B2" s="62" t="s">
        <v>291</v>
      </c>
      <c r="C2" s="62" t="s">
        <v>865</v>
      </c>
      <c r="D2" s="62" t="s">
        <v>292</v>
      </c>
      <c r="E2" s="61" t="s">
        <v>961</v>
      </c>
      <c r="F2" s="62" t="s">
        <v>246</v>
      </c>
      <c r="G2" s="61" t="s">
        <v>960</v>
      </c>
      <c r="H2" s="62" t="s">
        <v>72</v>
      </c>
      <c r="I2" s="62" t="s">
        <v>293</v>
      </c>
      <c r="J2" s="62" t="s">
        <v>910</v>
      </c>
      <c r="K2" s="62" t="s">
        <v>294</v>
      </c>
      <c r="L2" s="62" t="s">
        <v>295</v>
      </c>
      <c r="M2" s="62" t="s">
        <v>93</v>
      </c>
      <c r="N2" s="62" t="s">
        <v>154</v>
      </c>
      <c r="O2" s="62" t="s">
        <v>85</v>
      </c>
      <c r="P2" s="62" t="s">
        <v>241</v>
      </c>
      <c r="Q2" s="62" t="s">
        <v>245</v>
      </c>
      <c r="R2" s="62" t="s">
        <v>107</v>
      </c>
      <c r="S2" s="62" t="s">
        <v>108</v>
      </c>
      <c r="T2" s="62" t="s">
        <v>109</v>
      </c>
      <c r="U2" s="62" t="s">
        <v>111</v>
      </c>
      <c r="V2" s="62" t="s">
        <v>118</v>
      </c>
      <c r="W2" s="62" t="s">
        <v>117</v>
      </c>
      <c r="X2" s="26" t="s">
        <v>114</v>
      </c>
      <c r="Y2" s="29" t="s">
        <v>115</v>
      </c>
      <c r="Z2" s="34" t="s">
        <v>94</v>
      </c>
      <c r="AA2" s="34" t="s">
        <v>862</v>
      </c>
      <c r="AB2" s="34" t="s">
        <v>91</v>
      </c>
      <c r="AC2" s="70" t="s">
        <v>961</v>
      </c>
      <c r="AD2" s="20" t="s">
        <v>243</v>
      </c>
      <c r="AE2" s="61" t="s">
        <v>960</v>
      </c>
      <c r="AF2" s="20" t="s">
        <v>197</v>
      </c>
      <c r="AG2" s="62" t="s">
        <v>216</v>
      </c>
      <c r="AH2" s="62" t="s">
        <v>895</v>
      </c>
      <c r="AI2" s="62" t="s">
        <v>198</v>
      </c>
      <c r="AJ2" s="62" t="s">
        <v>199</v>
      </c>
      <c r="AK2" s="62" t="s">
        <v>200</v>
      </c>
      <c r="AL2" s="62" t="s">
        <v>239</v>
      </c>
      <c r="AM2" s="62" t="s">
        <v>244</v>
      </c>
      <c r="AN2" s="62" t="s">
        <v>192</v>
      </c>
      <c r="AO2" s="62" t="s">
        <v>193</v>
      </c>
      <c r="AP2" s="62" t="s">
        <v>194</v>
      </c>
      <c r="AQ2" s="62" t="s">
        <v>248</v>
      </c>
      <c r="AR2" s="62" t="s">
        <v>204</v>
      </c>
      <c r="AS2" s="62" t="s">
        <v>195</v>
      </c>
      <c r="AT2" s="62" t="s">
        <v>220</v>
      </c>
      <c r="AU2" s="62" t="s">
        <v>186</v>
      </c>
      <c r="AV2" s="62" t="s">
        <v>202</v>
      </c>
      <c r="AW2" s="34" t="s">
        <v>201</v>
      </c>
    </row>
    <row r="3" spans="1:49">
      <c r="A3" s="62">
        <v>1870</v>
      </c>
      <c r="B3" s="61">
        <v>4.5102629999999991E-2</v>
      </c>
      <c r="C3" s="61">
        <v>38440</v>
      </c>
      <c r="D3" s="61">
        <v>0.23959</v>
      </c>
      <c r="H3" s="64">
        <v>0.10185379999999999</v>
      </c>
      <c r="I3" s="65">
        <v>3.1699999999999999E-2</v>
      </c>
      <c r="J3" s="61">
        <v>1.66E-2</v>
      </c>
      <c r="K3" s="61">
        <v>2.802E-2</v>
      </c>
      <c r="L3" s="61">
        <v>2.8670000000000001E-2</v>
      </c>
      <c r="M3" s="61">
        <v>9.5814089702066934</v>
      </c>
      <c r="N3" s="62">
        <f>IF(OR(D3="",C3="",M3=""),"",D3*1000000000/C3/1000/(M3/100*$D$138*1000000000/$C$138/1000)*100)</f>
        <v>3.5333613514035397E-2</v>
      </c>
      <c r="O3" s="61">
        <v>6.1652732570951767E-2</v>
      </c>
      <c r="Q3" s="61"/>
      <c r="R3" s="61"/>
      <c r="S3" s="61"/>
      <c r="T3" s="61"/>
      <c r="U3" s="61"/>
      <c r="V3" s="61"/>
      <c r="W3" s="61"/>
      <c r="X3" s="61"/>
      <c r="Y3" s="61"/>
      <c r="Z3" s="67">
        <v>6</v>
      </c>
      <c r="AA3" s="61"/>
      <c r="AB3" s="66"/>
      <c r="AC3" s="63" t="str">
        <f>IF(E3="","",E3/100)</f>
        <v/>
      </c>
      <c r="AD3" s="20" t="str">
        <f t="shared" ref="AD3:AD34" si="0">IF(F3="","",F3)</f>
        <v/>
      </c>
      <c r="AE3" s="62" t="str">
        <f>IF(G3="","",G3/100)</f>
        <v/>
      </c>
      <c r="AF3" s="20">
        <f t="shared" ref="AF3:AF34" si="1">IF(H3="","",H3)</f>
        <v>0.10185379999999999</v>
      </c>
      <c r="AG3" s="62">
        <f>IF(OR(I3="",D3=""),"",I3/D3)</f>
        <v>0.13230936182645353</v>
      </c>
      <c r="AH3" s="62">
        <f t="shared" ref="AH3:AH34" si="2">IF(OR(J3="",D3=""),"",J3/D3)</f>
        <v>6.9285028590508793E-2</v>
      </c>
      <c r="AI3" s="62">
        <f t="shared" ref="AI3:AI34" si="3">IF(OR(K3="",D3=""),"",K3/D3)</f>
        <v>0.1169497892232564</v>
      </c>
      <c r="AJ3" s="62">
        <f t="shared" ref="AJ3:AJ34" si="4">IF(OR(L3="",D3=""),"",L3/D3)</f>
        <v>0.11966275721023416</v>
      </c>
      <c r="AK3" s="62">
        <f t="shared" ref="AK3:AK34" si="5">IF(OR(AI3="",AJ3=""),"",AI3-AJ3)</f>
        <v>-2.7129679869777601E-3</v>
      </c>
      <c r="AR3" s="62" t="str">
        <f t="shared" ref="AR3:AR34" si="6">IF(OR(V3="",W3="",U3=""),"",LN(V3*W3/U3))</f>
        <v/>
      </c>
      <c r="AS3" s="62" t="str">
        <f t="shared" ref="AS3:AS34" si="7">IF(X3="","",X3)</f>
        <v/>
      </c>
      <c r="AT3" s="62" t="str">
        <f t="shared" ref="AT3:AT34" si="8">IF(Y3="","",Y3)</f>
        <v/>
      </c>
      <c r="AV3" s="62" t="str">
        <f t="shared" ref="AV3:AV34" si="9">IF(OR(AA3="",Z3=""),"",(AA3-Z3)/100)</f>
        <v/>
      </c>
      <c r="AW3" s="62" t="str">
        <f t="shared" ref="AW3:AW34" si="10">IF(AB3="","",AB3)</f>
        <v/>
      </c>
    </row>
    <row r="4" spans="1:49">
      <c r="A4" s="62">
        <v>1871</v>
      </c>
      <c r="B4" s="61">
        <v>4.6776456000000001E-2</v>
      </c>
      <c r="C4" s="61">
        <v>37731</v>
      </c>
      <c r="D4" s="61">
        <v>0.23681999999999997</v>
      </c>
      <c r="H4" s="64">
        <v>9.1522999999999993E-2</v>
      </c>
      <c r="I4" s="65">
        <v>3.0499999999999999E-2</v>
      </c>
      <c r="J4" s="61">
        <v>2.01E-2</v>
      </c>
      <c r="K4" s="61">
        <v>2.8730000000000002E-2</v>
      </c>
      <c r="L4" s="61">
        <v>3.567E-2</v>
      </c>
      <c r="M4" s="61">
        <v>10.021148461027737</v>
      </c>
      <c r="N4" s="62">
        <f t="shared" ref="N4:N67" si="11">IF(OR(D4="",C4="",M4=""),"",D4*1000000000/C4/1000/(M4/100*$D$138*1000000000/$C$138/1000)*100)</f>
        <v>3.402002971855192E-2</v>
      </c>
      <c r="O4" s="61">
        <v>6.4362742793850736E-2</v>
      </c>
      <c r="Q4" s="61"/>
      <c r="R4" s="61"/>
      <c r="S4" s="61"/>
      <c r="T4" s="61"/>
      <c r="U4" s="61"/>
      <c r="V4" s="61"/>
      <c r="W4" s="61"/>
      <c r="X4" s="61"/>
      <c r="Y4" s="61"/>
      <c r="Z4" s="67">
        <v>5.5</v>
      </c>
      <c r="AA4" s="61"/>
      <c r="AB4" s="66"/>
      <c r="AC4" s="63" t="str">
        <f t="shared" ref="AC4:AC67" si="12">IF(E4="","",E4/100)</f>
        <v/>
      </c>
      <c r="AD4" s="20" t="str">
        <f t="shared" si="0"/>
        <v/>
      </c>
      <c r="AE4" s="62" t="str">
        <f t="shared" ref="AE4:AE67" si="13">IF(G4="","",G4/100)</f>
        <v/>
      </c>
      <c r="AF4" s="20">
        <f t="shared" si="1"/>
        <v>9.1522999999999993E-2</v>
      </c>
      <c r="AG4" s="62">
        <f t="shared" ref="AG4:AG67" si="14">IF(OR(I4="",D4=""),"",I4/D4)</f>
        <v>0.12878979815893929</v>
      </c>
      <c r="AH4" s="62">
        <f t="shared" si="2"/>
        <v>8.487458829490753E-2</v>
      </c>
      <c r="AI4" s="62">
        <f t="shared" si="3"/>
        <v>0.12131576724938774</v>
      </c>
      <c r="AJ4" s="62">
        <f t="shared" si="4"/>
        <v>0.15062072460096276</v>
      </c>
      <c r="AK4" s="62">
        <f t="shared" si="5"/>
        <v>-2.9304957351575026E-2</v>
      </c>
      <c r="AL4" s="62" t="str">
        <f>IF(OR(P4="",P3="",$N4="",$N3=""),"",LN((P4/P3)/($N4/$N3)))</f>
        <v/>
      </c>
      <c r="AM4" s="62" t="str">
        <f>IF(OR(Q4="",Q3="",$N4="",$N3=""),"",LN((Q4/Q3)/($N4/$N3)))</f>
        <v/>
      </c>
      <c r="AN4" s="62" t="str">
        <f>IF(OR(R4="",R3="",$N4="",$N3=""),"",LN((R4/R3)/($N4/$N3)))</f>
        <v/>
      </c>
      <c r="AO4" s="62" t="str">
        <f>IF(OR(S4="",S3="",$N4="",$N3=""),"",LN((S4/S3)/($N4/$N3)))</f>
        <v/>
      </c>
      <c r="AP4" s="62" t="str">
        <f>IF(OR(T4="",T3="",$N4="",$N3=""),"",LN((T4/T3)/($N4/$N3)))</f>
        <v/>
      </c>
      <c r="AR4" s="62" t="str">
        <f t="shared" si="6"/>
        <v/>
      </c>
      <c r="AS4" s="62" t="str">
        <f t="shared" si="7"/>
        <v/>
      </c>
      <c r="AT4" s="62" t="str">
        <f t="shared" si="8"/>
        <v/>
      </c>
      <c r="AU4" s="62">
        <f t="shared" ref="AU4:AU35" si="15">IF(OR(Z3="",N4="",N3=""),"",Z3/100-LN(N4/N3))</f>
        <v>9.7885274526498173E-2</v>
      </c>
      <c r="AV4" s="62" t="str">
        <f t="shared" si="9"/>
        <v/>
      </c>
      <c r="AW4" s="62" t="str">
        <f t="shared" si="10"/>
        <v/>
      </c>
    </row>
    <row r="5" spans="1:49">
      <c r="A5" s="62">
        <v>1872</v>
      </c>
      <c r="B5" s="61">
        <v>4.6832478000000004E-2</v>
      </c>
      <c r="C5" s="61">
        <v>37679</v>
      </c>
      <c r="D5" s="61">
        <v>0.24954999999999999</v>
      </c>
      <c r="H5" s="64">
        <v>0.1208533</v>
      </c>
      <c r="I5" s="65">
        <v>2.7199999999999998E-2</v>
      </c>
      <c r="J5" s="61">
        <v>2.5000000000000001E-2</v>
      </c>
      <c r="K5" s="61">
        <v>3.7620000000000001E-2</v>
      </c>
      <c r="L5" s="61">
        <v>3.5699999999999996E-2</v>
      </c>
      <c r="M5" s="61">
        <v>10.549079416774582</v>
      </c>
      <c r="N5" s="62">
        <f t="shared" si="11"/>
        <v>3.4101679460340963E-2</v>
      </c>
      <c r="O5" s="61">
        <v>6.3685240238125981E-2</v>
      </c>
      <c r="Q5" s="61"/>
      <c r="R5" s="61"/>
      <c r="S5" s="61"/>
      <c r="T5" s="61"/>
      <c r="U5" s="61"/>
      <c r="V5" s="61"/>
      <c r="W5" s="61"/>
      <c r="X5" s="61"/>
      <c r="Y5" s="61"/>
      <c r="Z5" s="67">
        <v>5</v>
      </c>
      <c r="AA5" s="61"/>
      <c r="AB5" s="66"/>
      <c r="AC5" s="63" t="str">
        <f t="shared" si="12"/>
        <v/>
      </c>
      <c r="AD5" s="20" t="str">
        <f t="shared" si="0"/>
        <v/>
      </c>
      <c r="AE5" s="62" t="str">
        <f t="shared" si="13"/>
        <v/>
      </c>
      <c r="AF5" s="20">
        <f t="shared" si="1"/>
        <v>0.1208533</v>
      </c>
      <c r="AG5" s="62">
        <f t="shared" si="14"/>
        <v>0.1089961931476658</v>
      </c>
      <c r="AH5" s="62">
        <f t="shared" si="2"/>
        <v>0.10018032458425166</v>
      </c>
      <c r="AI5" s="62">
        <f t="shared" si="3"/>
        <v>0.1507513524343819</v>
      </c>
      <c r="AJ5" s="62">
        <f t="shared" si="4"/>
        <v>0.14305750350631136</v>
      </c>
      <c r="AK5" s="62">
        <f t="shared" si="5"/>
        <v>7.6938489280705402E-3</v>
      </c>
      <c r="AL5" s="62" t="str">
        <f t="shared" ref="AL5:AL36" si="16">IF(OR(P5="",P4="",N5="",N4=""),"",LN((P5/P4)/(N5/N4)))</f>
        <v/>
      </c>
      <c r="AM5" s="62" t="str">
        <f t="shared" ref="AM5:AM36" si="17">IF(OR(Q5="",Q4="",$N5="",$N4=""),"",LN((Q5/Q4)/($N5/$N4)))</f>
        <v/>
      </c>
      <c r="AN5" s="62" t="str">
        <f t="shared" ref="AN5:AN36" si="18">IF(OR(R5="",R4="",$N5="",$N4=""),"",LN((R5/R4)/($N5/$N4)))</f>
        <v/>
      </c>
      <c r="AO5" s="62" t="str">
        <f t="shared" ref="AO5:AO36" si="19">IF(OR(S5="",S4="",$N5="",$N4=""),"",LN((S5/S4)/($N5/$N4)))</f>
        <v/>
      </c>
      <c r="AP5" s="62" t="str">
        <f t="shared" ref="AP5:AP36" si="20">IF(OR(T5="",T4="",$N5="",$N4=""),"",LN((T5/T4)/($N5/$N4)))</f>
        <v/>
      </c>
      <c r="AR5" s="62" t="str">
        <f t="shared" si="6"/>
        <v/>
      </c>
      <c r="AS5" s="62" t="str">
        <f t="shared" si="7"/>
        <v/>
      </c>
      <c r="AT5" s="62" t="str">
        <f t="shared" si="8"/>
        <v/>
      </c>
      <c r="AU5" s="62">
        <f t="shared" si="15"/>
        <v>5.2602826415460491E-2</v>
      </c>
      <c r="AV5" s="62" t="str">
        <f t="shared" si="9"/>
        <v/>
      </c>
      <c r="AW5" s="62" t="str">
        <f t="shared" si="10"/>
        <v/>
      </c>
    </row>
    <row r="6" spans="1:49">
      <c r="A6" s="62">
        <v>1873</v>
      </c>
      <c r="B6" s="61">
        <v>4.5826850999999988E-2</v>
      </c>
      <c r="C6" s="61">
        <v>37887</v>
      </c>
      <c r="D6" s="61">
        <v>0.2422</v>
      </c>
      <c r="H6" s="64">
        <v>0.1118793</v>
      </c>
      <c r="I6" s="65">
        <v>2.87E-2</v>
      </c>
      <c r="J6" s="61">
        <v>2.6800000000000001E-2</v>
      </c>
      <c r="K6" s="61">
        <v>3.7870000000000001E-2</v>
      </c>
      <c r="L6" s="61">
        <v>3.5549999999999998E-2</v>
      </c>
      <c r="M6" s="61">
        <v>10.401315581409838</v>
      </c>
      <c r="N6" s="62">
        <f t="shared" si="11"/>
        <v>3.3383185155065075E-2</v>
      </c>
      <c r="O6" s="61">
        <v>6.3685240238125981E-2</v>
      </c>
      <c r="Q6" s="61"/>
      <c r="R6" s="61"/>
      <c r="S6" s="61"/>
      <c r="T6" s="61"/>
      <c r="U6" s="61"/>
      <c r="V6" s="61"/>
      <c r="W6" s="61"/>
      <c r="X6" s="61"/>
      <c r="Y6" s="61"/>
      <c r="Z6" s="67">
        <v>4.75</v>
      </c>
      <c r="AA6" s="61"/>
      <c r="AB6" s="66"/>
      <c r="AC6" s="63" t="str">
        <f t="shared" si="12"/>
        <v/>
      </c>
      <c r="AD6" s="20" t="str">
        <f t="shared" si="0"/>
        <v/>
      </c>
      <c r="AE6" s="62" t="str">
        <f t="shared" si="13"/>
        <v/>
      </c>
      <c r="AF6" s="20">
        <f t="shared" si="1"/>
        <v>0.1118793</v>
      </c>
      <c r="AG6" s="62">
        <f t="shared" si="14"/>
        <v>0.11849710982658959</v>
      </c>
      <c r="AH6" s="62">
        <f t="shared" si="2"/>
        <v>0.11065235342691991</v>
      </c>
      <c r="AI6" s="62">
        <f t="shared" si="3"/>
        <v>0.15635838150289016</v>
      </c>
      <c r="AJ6" s="62">
        <f t="shared" si="4"/>
        <v>0.1467795210569777</v>
      </c>
      <c r="AK6" s="62">
        <f t="shared" si="5"/>
        <v>9.5788604459124682E-3</v>
      </c>
      <c r="AL6" s="62" t="str">
        <f t="shared" si="16"/>
        <v/>
      </c>
      <c r="AM6" s="62" t="str">
        <f t="shared" si="17"/>
        <v/>
      </c>
      <c r="AN6" s="62" t="str">
        <f t="shared" si="18"/>
        <v/>
      </c>
      <c r="AO6" s="62" t="str">
        <f t="shared" si="19"/>
        <v/>
      </c>
      <c r="AP6" s="62" t="str">
        <f t="shared" si="20"/>
        <v/>
      </c>
      <c r="AR6" s="62" t="str">
        <f t="shared" si="6"/>
        <v/>
      </c>
      <c r="AS6" s="62" t="str">
        <f t="shared" si="7"/>
        <v/>
      </c>
      <c r="AT6" s="62" t="str">
        <f t="shared" si="8"/>
        <v/>
      </c>
      <c r="AU6" s="62">
        <f t="shared" si="15"/>
        <v>7.1294299369216677E-2</v>
      </c>
      <c r="AV6" s="62" t="str">
        <f t="shared" si="9"/>
        <v/>
      </c>
      <c r="AW6" s="62" t="str">
        <f t="shared" si="10"/>
        <v/>
      </c>
    </row>
    <row r="7" spans="1:49">
      <c r="A7" s="62">
        <v>1874</v>
      </c>
      <c r="B7" s="61">
        <v>4.6470015000000003E-2</v>
      </c>
      <c r="C7" s="61">
        <v>38044</v>
      </c>
      <c r="D7" s="61">
        <v>0.25992999999999999</v>
      </c>
      <c r="H7" s="64">
        <v>0.13267670000000001</v>
      </c>
      <c r="I7" s="65">
        <v>2.7799999999999998E-2</v>
      </c>
      <c r="J7" s="61">
        <v>2.52E-2</v>
      </c>
      <c r="K7" s="61">
        <v>3.7010000000000001E-2</v>
      </c>
      <c r="L7" s="61">
        <v>3.508E-2</v>
      </c>
      <c r="M7" s="61">
        <v>10.831413887917936</v>
      </c>
      <c r="N7" s="62">
        <f t="shared" si="11"/>
        <v>3.4262354647549155E-2</v>
      </c>
      <c r="O7" s="61">
        <v>6.3685240238125981E-2</v>
      </c>
      <c r="Q7" s="61"/>
      <c r="R7" s="61"/>
      <c r="S7" s="61"/>
      <c r="T7" s="61"/>
      <c r="U7" s="61"/>
      <c r="V7" s="61"/>
      <c r="W7" s="61"/>
      <c r="X7" s="61"/>
      <c r="Y7" s="61"/>
      <c r="Z7" s="67">
        <v>3.5</v>
      </c>
      <c r="AA7" s="61"/>
      <c r="AB7" s="66"/>
      <c r="AC7" s="63" t="str">
        <f t="shared" si="12"/>
        <v/>
      </c>
      <c r="AD7" s="20" t="str">
        <f t="shared" si="0"/>
        <v/>
      </c>
      <c r="AE7" s="62" t="str">
        <f t="shared" si="13"/>
        <v/>
      </c>
      <c r="AF7" s="20">
        <f t="shared" si="1"/>
        <v>0.13267670000000001</v>
      </c>
      <c r="AG7" s="62">
        <f t="shared" si="14"/>
        <v>0.10695187165775401</v>
      </c>
      <c r="AH7" s="62">
        <f t="shared" si="2"/>
        <v>9.6949178625014426E-2</v>
      </c>
      <c r="AI7" s="62">
        <f t="shared" si="3"/>
        <v>0.14238448813142002</v>
      </c>
      <c r="AJ7" s="62">
        <f t="shared" si="4"/>
        <v>0.13495941214942486</v>
      </c>
      <c r="AK7" s="62">
        <f t="shared" si="5"/>
        <v>7.4250759819951551E-3</v>
      </c>
      <c r="AL7" s="62" t="str">
        <f t="shared" si="16"/>
        <v/>
      </c>
      <c r="AM7" s="62" t="str">
        <f t="shared" si="17"/>
        <v/>
      </c>
      <c r="AN7" s="62" t="str">
        <f t="shared" si="18"/>
        <v/>
      </c>
      <c r="AO7" s="62" t="str">
        <f t="shared" si="19"/>
        <v/>
      </c>
      <c r="AP7" s="62" t="str">
        <f t="shared" si="20"/>
        <v/>
      </c>
      <c r="AR7" s="62" t="str">
        <f t="shared" si="6"/>
        <v/>
      </c>
      <c r="AS7" s="62" t="str">
        <f t="shared" si="7"/>
        <v/>
      </c>
      <c r="AT7" s="62" t="str">
        <f t="shared" si="8"/>
        <v/>
      </c>
      <c r="AU7" s="62">
        <f t="shared" si="15"/>
        <v>2.1505115442834732E-2</v>
      </c>
      <c r="AV7" s="62" t="str">
        <f t="shared" si="9"/>
        <v/>
      </c>
      <c r="AW7" s="62" t="str">
        <f t="shared" si="10"/>
        <v/>
      </c>
    </row>
    <row r="8" spans="1:49">
      <c r="A8" s="62">
        <v>1875</v>
      </c>
      <c r="B8" s="61">
        <v>4.5048808999999995E-2</v>
      </c>
      <c r="C8" s="61">
        <v>38221</v>
      </c>
      <c r="D8" s="61">
        <v>0.26236999999999999</v>
      </c>
      <c r="H8" s="64">
        <v>0.1199944</v>
      </c>
      <c r="I8" s="65">
        <v>2.9399999999999999E-2</v>
      </c>
      <c r="J8" s="61">
        <v>2.7E-2</v>
      </c>
      <c r="K8" s="61">
        <v>3.8730000000000001E-2</v>
      </c>
      <c r="L8" s="61">
        <v>3.5369999999999999E-2</v>
      </c>
      <c r="M8" s="61">
        <v>10.60672355035094</v>
      </c>
      <c r="N8" s="62">
        <f t="shared" si="11"/>
        <v>3.515304933515475E-2</v>
      </c>
      <c r="O8" s="61">
        <v>6.2330235126676493E-2</v>
      </c>
      <c r="Q8" s="61"/>
      <c r="R8" s="61"/>
      <c r="S8" s="61"/>
      <c r="T8" s="61"/>
      <c r="U8" s="61"/>
      <c r="V8" s="61"/>
      <c r="W8" s="61"/>
      <c r="X8" s="61"/>
      <c r="Y8" s="61"/>
      <c r="Z8" s="67">
        <v>3.25</v>
      </c>
      <c r="AA8" s="61"/>
      <c r="AB8" s="66"/>
      <c r="AC8" s="63" t="str">
        <f t="shared" si="12"/>
        <v/>
      </c>
      <c r="AD8" s="20" t="str">
        <f t="shared" si="0"/>
        <v/>
      </c>
      <c r="AE8" s="62" t="str">
        <f t="shared" si="13"/>
        <v/>
      </c>
      <c r="AF8" s="20">
        <f t="shared" si="1"/>
        <v>0.1199944</v>
      </c>
      <c r="AG8" s="62">
        <f t="shared" si="14"/>
        <v>0.11205549414948356</v>
      </c>
      <c r="AH8" s="62">
        <f t="shared" si="2"/>
        <v>0.1029081068719747</v>
      </c>
      <c r="AI8" s="62">
        <f t="shared" si="3"/>
        <v>0.14761596219079925</v>
      </c>
      <c r="AJ8" s="62">
        <f t="shared" si="4"/>
        <v>0.13480962000228686</v>
      </c>
      <c r="AK8" s="62">
        <f t="shared" si="5"/>
        <v>1.2806342188512398E-2</v>
      </c>
      <c r="AL8" s="62" t="str">
        <f t="shared" si="16"/>
        <v/>
      </c>
      <c r="AM8" s="62" t="str">
        <f t="shared" si="17"/>
        <v/>
      </c>
      <c r="AN8" s="62" t="str">
        <f t="shared" si="18"/>
        <v/>
      </c>
      <c r="AO8" s="62" t="str">
        <f t="shared" si="19"/>
        <v/>
      </c>
      <c r="AP8" s="62" t="str">
        <f t="shared" si="20"/>
        <v/>
      </c>
      <c r="AR8" s="62" t="str">
        <f t="shared" si="6"/>
        <v/>
      </c>
      <c r="AS8" s="62" t="str">
        <f t="shared" si="7"/>
        <v/>
      </c>
      <c r="AT8" s="62" t="str">
        <f t="shared" si="8"/>
        <v/>
      </c>
      <c r="AU8" s="62">
        <f t="shared" si="15"/>
        <v>9.3358527400967256E-3</v>
      </c>
      <c r="AV8" s="62" t="str">
        <f t="shared" si="9"/>
        <v/>
      </c>
      <c r="AW8" s="62" t="str">
        <f t="shared" si="10"/>
        <v/>
      </c>
    </row>
    <row r="9" spans="1:49">
      <c r="A9" s="62">
        <v>1876</v>
      </c>
      <c r="B9" s="61">
        <v>4.6465112000000003E-2</v>
      </c>
      <c r="C9" s="61">
        <v>38398</v>
      </c>
      <c r="D9" s="61">
        <v>0.24603999999999998</v>
      </c>
      <c r="H9" s="64">
        <v>9.8279900000000003E-2</v>
      </c>
      <c r="I9" s="65">
        <v>3.0300000000000001E-2</v>
      </c>
      <c r="J9" s="61">
        <v>2.7799999999999998E-2</v>
      </c>
      <c r="K9" s="61">
        <v>3.576E-2</v>
      </c>
      <c r="L9" s="61">
        <v>3.9890000000000002E-2</v>
      </c>
      <c r="M9" s="61">
        <v>10.471341025367034</v>
      </c>
      <c r="N9" s="62">
        <f t="shared" si="11"/>
        <v>3.3237391607738108E-2</v>
      </c>
      <c r="O9" s="61">
        <v>6.4362742793850736E-2</v>
      </c>
      <c r="Q9" s="61"/>
      <c r="R9" s="61"/>
      <c r="S9" s="61"/>
      <c r="T9" s="61"/>
      <c r="U9" s="61"/>
      <c r="V9" s="61"/>
      <c r="W9" s="61"/>
      <c r="X9" s="61"/>
      <c r="Y9" s="61"/>
      <c r="Z9" s="67">
        <v>2.5</v>
      </c>
      <c r="AA9" s="61"/>
      <c r="AB9" s="66"/>
      <c r="AC9" s="63" t="str">
        <f t="shared" si="12"/>
        <v/>
      </c>
      <c r="AD9" s="20" t="str">
        <f t="shared" si="0"/>
        <v/>
      </c>
      <c r="AE9" s="62" t="str">
        <f t="shared" si="13"/>
        <v/>
      </c>
      <c r="AF9" s="20">
        <f t="shared" si="1"/>
        <v>9.8279900000000003E-2</v>
      </c>
      <c r="AG9" s="62">
        <f t="shared" si="14"/>
        <v>0.12315070720208098</v>
      </c>
      <c r="AH9" s="62">
        <f t="shared" si="2"/>
        <v>0.11298975776296537</v>
      </c>
      <c r="AI9" s="62">
        <f t="shared" si="3"/>
        <v>0.14534222077710943</v>
      </c>
      <c r="AJ9" s="62">
        <f t="shared" si="4"/>
        <v>0.1621281092505284</v>
      </c>
      <c r="AK9" s="62">
        <f t="shared" si="5"/>
        <v>-1.678588847341897E-2</v>
      </c>
      <c r="AL9" s="62" t="str">
        <f t="shared" si="16"/>
        <v/>
      </c>
      <c r="AM9" s="62" t="str">
        <f t="shared" si="17"/>
        <v/>
      </c>
      <c r="AN9" s="62" t="str">
        <f t="shared" si="18"/>
        <v/>
      </c>
      <c r="AO9" s="62" t="str">
        <f t="shared" si="19"/>
        <v/>
      </c>
      <c r="AP9" s="62" t="str">
        <f t="shared" si="20"/>
        <v/>
      </c>
      <c r="AR9" s="62" t="str">
        <f t="shared" si="6"/>
        <v/>
      </c>
      <c r="AS9" s="62" t="str">
        <f t="shared" si="7"/>
        <v/>
      </c>
      <c r="AT9" s="62" t="str">
        <f t="shared" si="8"/>
        <v/>
      </c>
      <c r="AU9" s="62">
        <f t="shared" si="15"/>
        <v>8.8535871140746542E-2</v>
      </c>
      <c r="AV9" s="62" t="str">
        <f t="shared" si="9"/>
        <v/>
      </c>
      <c r="AW9" s="62" t="str">
        <f t="shared" si="10"/>
        <v/>
      </c>
    </row>
    <row r="10" spans="1:49">
      <c r="A10" s="62">
        <v>1877</v>
      </c>
      <c r="B10" s="61">
        <v>4.9539590000000001E-2</v>
      </c>
      <c r="C10" s="61">
        <v>38576</v>
      </c>
      <c r="D10" s="61">
        <v>0.25623000000000001</v>
      </c>
      <c r="H10" s="64">
        <v>0.1198294</v>
      </c>
      <c r="I10" s="65">
        <v>3.0300000000000001E-2</v>
      </c>
      <c r="J10" s="61">
        <v>2.7799999999999998E-2</v>
      </c>
      <c r="K10" s="61">
        <v>3.4360000000000002E-2</v>
      </c>
      <c r="L10" s="61">
        <v>3.6799999999999999E-2</v>
      </c>
      <c r="M10" s="61">
        <v>10.423845506856937</v>
      </c>
      <c r="N10" s="62">
        <f t="shared" si="11"/>
        <v>3.4611222656248171E-2</v>
      </c>
      <c r="O10" s="61">
        <v>6.4362742793850736E-2</v>
      </c>
      <c r="Q10" s="61"/>
      <c r="R10" s="61"/>
      <c r="S10" s="61"/>
      <c r="T10" s="61"/>
      <c r="U10" s="61"/>
      <c r="V10" s="61"/>
      <c r="W10" s="61"/>
      <c r="X10" s="61"/>
      <c r="Y10" s="61"/>
      <c r="Z10" s="67">
        <v>2</v>
      </c>
      <c r="AA10" s="61"/>
      <c r="AB10" s="66"/>
      <c r="AC10" s="63" t="str">
        <f t="shared" si="12"/>
        <v/>
      </c>
      <c r="AD10" s="20" t="str">
        <f t="shared" si="0"/>
        <v/>
      </c>
      <c r="AE10" s="62" t="str">
        <f t="shared" si="13"/>
        <v/>
      </c>
      <c r="AF10" s="20">
        <f t="shared" si="1"/>
        <v>0.1198294</v>
      </c>
      <c r="AG10" s="62">
        <f t="shared" si="14"/>
        <v>0.11825313195176208</v>
      </c>
      <c r="AH10" s="62">
        <f t="shared" si="2"/>
        <v>0.10849627287983452</v>
      </c>
      <c r="AI10" s="62">
        <f t="shared" si="3"/>
        <v>0.13409827108457245</v>
      </c>
      <c r="AJ10" s="62">
        <f t="shared" si="4"/>
        <v>0.14362096553877374</v>
      </c>
      <c r="AK10" s="62">
        <f t="shared" si="5"/>
        <v>-9.5226944542012859E-3</v>
      </c>
      <c r="AL10" s="62" t="str">
        <f t="shared" si="16"/>
        <v/>
      </c>
      <c r="AM10" s="62" t="str">
        <f t="shared" si="17"/>
        <v/>
      </c>
      <c r="AN10" s="62" t="str">
        <f t="shared" si="18"/>
        <v/>
      </c>
      <c r="AO10" s="62" t="str">
        <f t="shared" si="19"/>
        <v/>
      </c>
      <c r="AP10" s="62" t="str">
        <f t="shared" si="20"/>
        <v/>
      </c>
      <c r="AR10" s="62" t="str">
        <f t="shared" si="6"/>
        <v/>
      </c>
      <c r="AS10" s="62" t="str">
        <f t="shared" si="7"/>
        <v/>
      </c>
      <c r="AT10" s="62" t="str">
        <f t="shared" si="8"/>
        <v/>
      </c>
      <c r="AU10" s="62">
        <f t="shared" si="15"/>
        <v>-1.5502488278867986E-2</v>
      </c>
      <c r="AV10" s="62" t="str">
        <f t="shared" si="9"/>
        <v/>
      </c>
      <c r="AW10" s="62" t="str">
        <f t="shared" si="10"/>
        <v/>
      </c>
    </row>
    <row r="11" spans="1:49">
      <c r="A11" s="62">
        <v>1878</v>
      </c>
      <c r="B11" s="61">
        <v>5.1464469999999991E-2</v>
      </c>
      <c r="C11" s="61">
        <v>38763</v>
      </c>
      <c r="D11" s="61">
        <v>0.24963999999999997</v>
      </c>
      <c r="H11" s="64">
        <v>0.1163511</v>
      </c>
      <c r="I11" s="65">
        <v>3.3500000000000002E-2</v>
      </c>
      <c r="J11" s="61">
        <v>2.8500000000000001E-2</v>
      </c>
      <c r="K11" s="61">
        <v>3.1800000000000002E-2</v>
      </c>
      <c r="L11" s="61">
        <v>4.1759999999999999E-2</v>
      </c>
      <c r="M11" s="61">
        <v>9.8359362360684965</v>
      </c>
      <c r="N11" s="62">
        <f t="shared" si="11"/>
        <v>3.5564213743554299E-2</v>
      </c>
      <c r="O11" s="61">
        <v>6.3007737682401241E-2</v>
      </c>
      <c r="Q11" s="61"/>
      <c r="R11" s="61"/>
      <c r="S11" s="61"/>
      <c r="T11" s="61"/>
      <c r="U11" s="61"/>
      <c r="V11" s="61"/>
      <c r="W11" s="61"/>
      <c r="X11" s="61"/>
      <c r="Y11" s="61"/>
      <c r="Z11" s="67">
        <v>3</v>
      </c>
      <c r="AA11" s="61"/>
      <c r="AB11" s="66"/>
      <c r="AC11" s="63" t="str">
        <f t="shared" si="12"/>
        <v/>
      </c>
      <c r="AD11" s="20" t="str">
        <f t="shared" si="0"/>
        <v/>
      </c>
      <c r="AE11" s="62" t="str">
        <f t="shared" si="13"/>
        <v/>
      </c>
      <c r="AF11" s="20">
        <f t="shared" si="1"/>
        <v>0.1163511</v>
      </c>
      <c r="AG11" s="62">
        <f t="shared" si="14"/>
        <v>0.1341932382630989</v>
      </c>
      <c r="AH11" s="62">
        <f t="shared" si="2"/>
        <v>0.11416439673129308</v>
      </c>
      <c r="AI11" s="62">
        <f t="shared" si="3"/>
        <v>0.12738343214228492</v>
      </c>
      <c r="AJ11" s="62">
        <f t="shared" si="4"/>
        <v>0.16728088447364206</v>
      </c>
      <c r="AK11" s="62">
        <f t="shared" si="5"/>
        <v>-3.9897452331357136E-2</v>
      </c>
      <c r="AL11" s="62" t="str">
        <f t="shared" si="16"/>
        <v/>
      </c>
      <c r="AM11" s="62" t="str">
        <f t="shared" si="17"/>
        <v/>
      </c>
      <c r="AN11" s="62" t="str">
        <f t="shared" si="18"/>
        <v/>
      </c>
      <c r="AO11" s="62" t="str">
        <f t="shared" si="19"/>
        <v/>
      </c>
      <c r="AP11" s="62" t="str">
        <f t="shared" si="20"/>
        <v/>
      </c>
      <c r="AR11" s="62" t="str">
        <f t="shared" si="6"/>
        <v/>
      </c>
      <c r="AS11" s="62" t="str">
        <f t="shared" si="7"/>
        <v/>
      </c>
      <c r="AT11" s="62" t="str">
        <f t="shared" si="8"/>
        <v/>
      </c>
      <c r="AU11" s="62">
        <f t="shared" si="15"/>
        <v>-7.1619166518513862E-3</v>
      </c>
      <c r="AV11" s="62" t="str">
        <f t="shared" si="9"/>
        <v/>
      </c>
      <c r="AW11" s="62" t="str">
        <f t="shared" si="10"/>
        <v/>
      </c>
    </row>
    <row r="12" spans="1:49">
      <c r="A12" s="62">
        <v>1879</v>
      </c>
      <c r="B12" s="61">
        <v>5.2012940000000001E-2</v>
      </c>
      <c r="C12" s="61">
        <v>38909</v>
      </c>
      <c r="D12" s="61">
        <v>0.22946999999999998</v>
      </c>
      <c r="H12" s="64">
        <v>0.12081890000000001</v>
      </c>
      <c r="I12" s="65">
        <v>3.32E-2</v>
      </c>
      <c r="J12" s="61">
        <v>2.9700000000000001E-2</v>
      </c>
      <c r="K12" s="61">
        <v>3.2309999999999998E-2</v>
      </c>
      <c r="L12" s="61">
        <v>4.5949999999999998E-2</v>
      </c>
      <c r="M12" s="61">
        <v>9.7320144177899941</v>
      </c>
      <c r="N12" s="62">
        <f t="shared" si="11"/>
        <v>3.2915861517412603E-2</v>
      </c>
      <c r="O12" s="61">
        <v>6.3007737682401241E-2</v>
      </c>
      <c r="Q12" s="61"/>
      <c r="R12" s="61"/>
      <c r="S12" s="61"/>
      <c r="T12" s="61"/>
      <c r="U12" s="61"/>
      <c r="V12" s="61"/>
      <c r="W12" s="61"/>
      <c r="X12" s="61"/>
      <c r="Y12" s="61"/>
      <c r="Z12" s="67">
        <v>2.875</v>
      </c>
      <c r="AA12" s="61"/>
      <c r="AB12" s="66"/>
      <c r="AC12" s="63" t="str">
        <f t="shared" si="12"/>
        <v/>
      </c>
      <c r="AD12" s="20" t="str">
        <f t="shared" si="0"/>
        <v/>
      </c>
      <c r="AE12" s="62" t="str">
        <f t="shared" si="13"/>
        <v/>
      </c>
      <c r="AF12" s="20">
        <f t="shared" si="1"/>
        <v>0.12081890000000001</v>
      </c>
      <c r="AG12" s="62">
        <f t="shared" si="14"/>
        <v>0.14468122194622393</v>
      </c>
      <c r="AH12" s="62">
        <f t="shared" si="2"/>
        <v>0.12942868348803765</v>
      </c>
      <c r="AI12" s="62">
        <f t="shared" si="3"/>
        <v>0.14080271930971369</v>
      </c>
      <c r="AJ12" s="62">
        <f t="shared" si="4"/>
        <v>0.20024404061533099</v>
      </c>
      <c r="AK12" s="62">
        <f t="shared" si="5"/>
        <v>-5.9441321305617301E-2</v>
      </c>
      <c r="AL12" s="62" t="str">
        <f t="shared" si="16"/>
        <v/>
      </c>
      <c r="AM12" s="62" t="str">
        <f t="shared" si="17"/>
        <v/>
      </c>
      <c r="AN12" s="62" t="str">
        <f t="shared" si="18"/>
        <v/>
      </c>
      <c r="AO12" s="62" t="str">
        <f t="shared" si="19"/>
        <v/>
      </c>
      <c r="AP12" s="62" t="str">
        <f t="shared" si="20"/>
        <v/>
      </c>
      <c r="AR12" s="62" t="str">
        <f t="shared" si="6"/>
        <v/>
      </c>
      <c r="AS12" s="62" t="str">
        <f t="shared" si="7"/>
        <v/>
      </c>
      <c r="AT12" s="62" t="str">
        <f t="shared" si="8"/>
        <v/>
      </c>
      <c r="AU12" s="62">
        <f t="shared" si="15"/>
        <v>0.10738524576743334</v>
      </c>
      <c r="AV12" s="62" t="str">
        <f t="shared" si="9"/>
        <v/>
      </c>
      <c r="AW12" s="62" t="str">
        <f t="shared" si="10"/>
        <v/>
      </c>
    </row>
    <row r="13" spans="1:49">
      <c r="A13" s="62">
        <v>1880</v>
      </c>
      <c r="B13" s="61">
        <v>5.2169663999999998E-2</v>
      </c>
      <c r="C13" s="61">
        <v>39045</v>
      </c>
      <c r="D13" s="61">
        <v>0.25408999999999998</v>
      </c>
      <c r="H13" s="64">
        <v>0.1577578</v>
      </c>
      <c r="I13" s="65">
        <v>3.3599999999999998E-2</v>
      </c>
      <c r="J13" s="61">
        <v>2.9600000000000001E-2</v>
      </c>
      <c r="K13" s="61">
        <v>3.4680000000000002E-2</v>
      </c>
      <c r="L13" s="61">
        <v>5.0330000000000007E-2</v>
      </c>
      <c r="M13" s="61">
        <v>10.314341950291992</v>
      </c>
      <c r="N13" s="62">
        <f t="shared" si="11"/>
        <v>3.4269892673702597E-2</v>
      </c>
      <c r="O13" s="61">
        <v>6.3685240238125981E-2</v>
      </c>
      <c r="Q13" s="61"/>
      <c r="R13" s="61"/>
      <c r="S13" s="61"/>
      <c r="T13" s="61"/>
      <c r="U13" s="61"/>
      <c r="V13" s="61"/>
      <c r="W13" s="61"/>
      <c r="X13" s="61"/>
      <c r="Y13" s="61"/>
      <c r="Z13" s="67">
        <v>2.52</v>
      </c>
      <c r="AA13" s="61"/>
      <c r="AB13" s="66">
        <v>0.95550000000000002</v>
      </c>
      <c r="AC13" s="63" t="str">
        <f t="shared" si="12"/>
        <v/>
      </c>
      <c r="AD13" s="20" t="str">
        <f t="shared" si="0"/>
        <v/>
      </c>
      <c r="AE13" s="62" t="str">
        <f t="shared" si="13"/>
        <v/>
      </c>
      <c r="AF13" s="20">
        <f t="shared" si="1"/>
        <v>0.1577578</v>
      </c>
      <c r="AG13" s="62">
        <f t="shared" si="14"/>
        <v>0.13223660907552443</v>
      </c>
      <c r="AH13" s="62">
        <f t="shared" si="2"/>
        <v>0.11649415561415248</v>
      </c>
      <c r="AI13" s="62">
        <f t="shared" si="3"/>
        <v>0.13648707151009487</v>
      </c>
      <c r="AJ13" s="62">
        <f t="shared" si="4"/>
        <v>0.19807942067771267</v>
      </c>
      <c r="AK13" s="62">
        <f t="shared" si="5"/>
        <v>-6.1592349167617799E-2</v>
      </c>
      <c r="AL13" s="62" t="str">
        <f t="shared" si="16"/>
        <v/>
      </c>
      <c r="AM13" s="62" t="str">
        <f t="shared" si="17"/>
        <v/>
      </c>
      <c r="AN13" s="62" t="str">
        <f t="shared" si="18"/>
        <v/>
      </c>
      <c r="AO13" s="62" t="str">
        <f t="shared" si="19"/>
        <v/>
      </c>
      <c r="AP13" s="62" t="str">
        <f t="shared" si="20"/>
        <v/>
      </c>
      <c r="AR13" s="62" t="str">
        <f t="shared" si="6"/>
        <v/>
      </c>
      <c r="AS13" s="62" t="str">
        <f t="shared" si="7"/>
        <v/>
      </c>
      <c r="AT13" s="62" t="str">
        <f t="shared" si="8"/>
        <v/>
      </c>
      <c r="AU13" s="62">
        <f t="shared" si="15"/>
        <v>-1.156254951240868E-2</v>
      </c>
      <c r="AV13" s="62" t="str">
        <f t="shared" si="9"/>
        <v/>
      </c>
      <c r="AW13" s="62">
        <f t="shared" si="10"/>
        <v>0.95550000000000002</v>
      </c>
    </row>
    <row r="14" spans="1:49">
      <c r="A14" s="62">
        <v>1881</v>
      </c>
      <c r="B14" s="61">
        <v>5.2294409999999993E-2</v>
      </c>
      <c r="C14" s="61">
        <v>39191</v>
      </c>
      <c r="D14" s="61">
        <v>0.26494000000000001</v>
      </c>
      <c r="H14" s="64">
        <v>0.16510830000000001</v>
      </c>
      <c r="I14" s="65">
        <v>3.6200000000000003E-2</v>
      </c>
      <c r="J14" s="61">
        <v>2.9899999999999999E-2</v>
      </c>
      <c r="K14" s="61">
        <v>3.5610000000000003E-2</v>
      </c>
      <c r="L14" s="61">
        <v>4.8630000000000007E-2</v>
      </c>
      <c r="M14" s="61">
        <v>10.971972206585637</v>
      </c>
      <c r="N14" s="62">
        <f t="shared" si="11"/>
        <v>3.3466370268222953E-2</v>
      </c>
      <c r="O14" s="61">
        <v>6.3007737682401241E-2</v>
      </c>
      <c r="Q14" s="61"/>
      <c r="R14" s="61"/>
      <c r="S14" s="61"/>
      <c r="T14" s="61"/>
      <c r="U14" s="61"/>
      <c r="V14" s="61"/>
      <c r="W14" s="61"/>
      <c r="X14" s="61"/>
      <c r="Y14" s="61"/>
      <c r="Z14" s="67">
        <v>3.68</v>
      </c>
      <c r="AA14" s="61"/>
      <c r="AB14" s="66">
        <v>0.95509999999999995</v>
      </c>
      <c r="AC14" s="63" t="str">
        <f t="shared" si="12"/>
        <v/>
      </c>
      <c r="AD14" s="20" t="str">
        <f t="shared" si="0"/>
        <v/>
      </c>
      <c r="AE14" s="62" t="str">
        <f t="shared" si="13"/>
        <v/>
      </c>
      <c r="AF14" s="20">
        <f t="shared" si="1"/>
        <v>0.16510830000000001</v>
      </c>
      <c r="AG14" s="62">
        <f t="shared" si="14"/>
        <v>0.13663470974560279</v>
      </c>
      <c r="AH14" s="62">
        <f t="shared" si="2"/>
        <v>0.11285574092247301</v>
      </c>
      <c r="AI14" s="62">
        <f t="shared" si="3"/>
        <v>0.13440779044311921</v>
      </c>
      <c r="AJ14" s="62">
        <f t="shared" si="4"/>
        <v>0.1835509926775874</v>
      </c>
      <c r="AK14" s="62">
        <f t="shared" si="5"/>
        <v>-4.9143202234468192E-2</v>
      </c>
      <c r="AL14" s="62" t="str">
        <f t="shared" si="16"/>
        <v/>
      </c>
      <c r="AM14" s="62" t="str">
        <f t="shared" si="17"/>
        <v/>
      </c>
      <c r="AN14" s="62" t="str">
        <f t="shared" si="18"/>
        <v/>
      </c>
      <c r="AO14" s="62" t="str">
        <f t="shared" si="19"/>
        <v/>
      </c>
      <c r="AP14" s="62" t="str">
        <f t="shared" si="20"/>
        <v/>
      </c>
      <c r="AR14" s="62" t="str">
        <f t="shared" si="6"/>
        <v/>
      </c>
      <c r="AS14" s="62" t="str">
        <f t="shared" si="7"/>
        <v/>
      </c>
      <c r="AT14" s="62" t="str">
        <f t="shared" si="8"/>
        <v/>
      </c>
      <c r="AU14" s="62">
        <f t="shared" si="15"/>
        <v>4.8926142072773404E-2</v>
      </c>
      <c r="AV14" s="62" t="str">
        <f t="shared" si="9"/>
        <v/>
      </c>
      <c r="AW14" s="62">
        <f t="shared" si="10"/>
        <v>0.95509999999999995</v>
      </c>
    </row>
    <row r="15" spans="1:49">
      <c r="A15" s="62">
        <v>1882</v>
      </c>
      <c r="B15" s="61">
        <v>5.1727388000000006E-2</v>
      </c>
      <c r="C15" s="61">
        <v>39337</v>
      </c>
      <c r="D15" s="61">
        <v>0.27850000000000003</v>
      </c>
      <c r="H15" s="64">
        <v>0.15382319999999999</v>
      </c>
      <c r="I15" s="65">
        <v>3.6900000000000002E-2</v>
      </c>
      <c r="J15" s="61">
        <v>2.98E-2</v>
      </c>
      <c r="K15" s="61">
        <v>3.5740000000000001E-2</v>
      </c>
      <c r="L15" s="61">
        <v>4.8219999999999999E-2</v>
      </c>
      <c r="M15" s="61">
        <v>11.34097585039485</v>
      </c>
      <c r="N15" s="62">
        <f t="shared" si="11"/>
        <v>3.3908272272909594E-2</v>
      </c>
      <c r="O15" s="61">
        <v>6.3007737682401241E-2</v>
      </c>
      <c r="Q15" s="61"/>
      <c r="R15" s="61"/>
      <c r="S15" s="61"/>
      <c r="T15" s="61"/>
      <c r="U15" s="61"/>
      <c r="V15" s="61"/>
      <c r="W15" s="61"/>
      <c r="X15" s="61"/>
      <c r="Y15" s="61"/>
      <c r="Z15" s="67">
        <v>3.41</v>
      </c>
      <c r="AA15" s="61"/>
      <c r="AB15" s="66">
        <v>0.90129999999999999</v>
      </c>
      <c r="AC15" s="63" t="str">
        <f t="shared" si="12"/>
        <v/>
      </c>
      <c r="AD15" s="20" t="str">
        <f t="shared" si="0"/>
        <v/>
      </c>
      <c r="AE15" s="62" t="str">
        <f t="shared" si="13"/>
        <v/>
      </c>
      <c r="AF15" s="20">
        <f t="shared" si="1"/>
        <v>0.15382319999999999</v>
      </c>
      <c r="AG15" s="62">
        <f t="shared" si="14"/>
        <v>0.13249551166965889</v>
      </c>
      <c r="AH15" s="62">
        <f t="shared" si="2"/>
        <v>0.10700179533213644</v>
      </c>
      <c r="AI15" s="62">
        <f t="shared" si="3"/>
        <v>0.12833034111310593</v>
      </c>
      <c r="AJ15" s="62">
        <f t="shared" si="4"/>
        <v>0.17314183123877916</v>
      </c>
      <c r="AK15" s="62">
        <f t="shared" si="5"/>
        <v>-4.4811490125673231E-2</v>
      </c>
      <c r="AL15" s="62" t="str">
        <f t="shared" si="16"/>
        <v/>
      </c>
      <c r="AM15" s="62" t="str">
        <f t="shared" si="17"/>
        <v/>
      </c>
      <c r="AN15" s="62" t="str">
        <f t="shared" si="18"/>
        <v/>
      </c>
      <c r="AO15" s="62" t="str">
        <f t="shared" si="19"/>
        <v/>
      </c>
      <c r="AP15" s="62" t="str">
        <f t="shared" si="20"/>
        <v/>
      </c>
      <c r="AR15" s="62" t="str">
        <f t="shared" si="6"/>
        <v/>
      </c>
      <c r="AS15" s="62" t="str">
        <f t="shared" si="7"/>
        <v/>
      </c>
      <c r="AT15" s="62" t="str">
        <f t="shared" si="8"/>
        <v/>
      </c>
      <c r="AU15" s="62">
        <f t="shared" si="15"/>
        <v>2.3682057554853111E-2</v>
      </c>
      <c r="AV15" s="62" t="str">
        <f t="shared" si="9"/>
        <v/>
      </c>
      <c r="AW15" s="62">
        <f t="shared" si="10"/>
        <v>0.90129999999999999</v>
      </c>
    </row>
    <row r="16" spans="1:49">
      <c r="A16" s="62">
        <v>1883</v>
      </c>
      <c r="B16" s="61">
        <v>5.2026322E-2</v>
      </c>
      <c r="C16" s="61">
        <v>39472</v>
      </c>
      <c r="D16" s="61">
        <v>0.27243000000000001</v>
      </c>
      <c r="H16" s="64">
        <v>0.14582680000000001</v>
      </c>
      <c r="I16" s="65">
        <v>3.7100000000000001E-2</v>
      </c>
      <c r="J16" s="61">
        <v>3.04E-2</v>
      </c>
      <c r="K16" s="61">
        <v>3.4520000000000002E-2</v>
      </c>
      <c r="L16" s="61">
        <v>4.8039999999999999E-2</v>
      </c>
      <c r="M16" s="61">
        <v>10.844302629052088</v>
      </c>
      <c r="N16" s="62">
        <f t="shared" si="11"/>
        <v>3.4569754319060918E-2</v>
      </c>
      <c r="O16" s="61">
        <v>6.4362742793850736E-2</v>
      </c>
      <c r="Q16" s="61"/>
      <c r="R16" s="61"/>
      <c r="S16" s="61"/>
      <c r="T16" s="61"/>
      <c r="U16" s="61"/>
      <c r="V16" s="61"/>
      <c r="W16" s="61"/>
      <c r="X16" s="61"/>
      <c r="Y16" s="61"/>
      <c r="Z16" s="67">
        <v>2.67</v>
      </c>
      <c r="AA16" s="61"/>
      <c r="AB16" s="66">
        <v>0.96970000000000001</v>
      </c>
      <c r="AC16" s="63" t="str">
        <f t="shared" si="12"/>
        <v/>
      </c>
      <c r="AD16" s="20" t="str">
        <f t="shared" si="0"/>
        <v/>
      </c>
      <c r="AE16" s="62" t="str">
        <f t="shared" si="13"/>
        <v/>
      </c>
      <c r="AF16" s="20">
        <f t="shared" si="1"/>
        <v>0.14582680000000001</v>
      </c>
      <c r="AG16" s="62">
        <f t="shared" si="14"/>
        <v>0.13618177146422936</v>
      </c>
      <c r="AH16" s="62">
        <f t="shared" si="2"/>
        <v>0.11158829791139008</v>
      </c>
      <c r="AI16" s="62">
        <f t="shared" si="3"/>
        <v>0.12671144881253901</v>
      </c>
      <c r="AJ16" s="62">
        <f t="shared" si="4"/>
        <v>0.17633887604155196</v>
      </c>
      <c r="AK16" s="62">
        <f t="shared" si="5"/>
        <v>-4.9627427229012949E-2</v>
      </c>
      <c r="AL16" s="62" t="str">
        <f t="shared" si="16"/>
        <v/>
      </c>
      <c r="AM16" s="62" t="str">
        <f t="shared" si="17"/>
        <v/>
      </c>
      <c r="AN16" s="62" t="str">
        <f t="shared" si="18"/>
        <v/>
      </c>
      <c r="AO16" s="62" t="str">
        <f t="shared" si="19"/>
        <v/>
      </c>
      <c r="AP16" s="62" t="str">
        <f t="shared" si="20"/>
        <v/>
      </c>
      <c r="AR16" s="62" t="str">
        <f t="shared" si="6"/>
        <v/>
      </c>
      <c r="AS16" s="62" t="str">
        <f t="shared" si="7"/>
        <v/>
      </c>
      <c r="AT16" s="62" t="str">
        <f t="shared" si="8"/>
        <v/>
      </c>
      <c r="AU16" s="62">
        <f t="shared" si="15"/>
        <v>1.4779857327076679E-2</v>
      </c>
      <c r="AV16" s="62" t="str">
        <f t="shared" si="9"/>
        <v/>
      </c>
      <c r="AW16" s="62">
        <f t="shared" si="10"/>
        <v>0.96970000000000001</v>
      </c>
    </row>
    <row r="17" spans="1:49">
      <c r="A17" s="62">
        <v>1884</v>
      </c>
      <c r="B17" s="61">
        <v>5.1895520000000001E-2</v>
      </c>
      <c r="C17" s="61">
        <v>39629</v>
      </c>
      <c r="D17" s="61">
        <v>0.26030999999999999</v>
      </c>
      <c r="H17" s="64">
        <v>0.14716199999999999</v>
      </c>
      <c r="I17" s="65">
        <v>3.5400000000000001E-2</v>
      </c>
      <c r="J17" s="61">
        <v>3.0300000000000001E-2</v>
      </c>
      <c r="K17" s="61">
        <v>3.2320000000000002E-2</v>
      </c>
      <c r="L17" s="61">
        <v>4.3429999999999996E-2</v>
      </c>
      <c r="M17" s="61">
        <v>10.273037086972316</v>
      </c>
      <c r="N17" s="62">
        <f t="shared" si="11"/>
        <v>3.4730497656374697E-2</v>
      </c>
      <c r="O17" s="61">
        <v>6.4362742793850736E-2</v>
      </c>
      <c r="Q17" s="61"/>
      <c r="R17" s="61"/>
      <c r="S17" s="61"/>
      <c r="T17" s="61"/>
      <c r="U17" s="61"/>
      <c r="V17" s="61"/>
      <c r="W17" s="61"/>
      <c r="X17" s="61"/>
      <c r="Y17" s="61"/>
      <c r="Z17" s="67">
        <v>2.48</v>
      </c>
      <c r="AA17" s="61"/>
      <c r="AB17" s="66">
        <v>1.0508</v>
      </c>
      <c r="AC17" s="63" t="str">
        <f t="shared" si="12"/>
        <v/>
      </c>
      <c r="AD17" s="20" t="str">
        <f t="shared" si="0"/>
        <v/>
      </c>
      <c r="AE17" s="62" t="str">
        <f t="shared" si="13"/>
        <v/>
      </c>
      <c r="AF17" s="20">
        <f t="shared" si="1"/>
        <v>0.14716199999999999</v>
      </c>
      <c r="AG17" s="62">
        <f t="shared" si="14"/>
        <v>0.13599170220122164</v>
      </c>
      <c r="AH17" s="62">
        <f t="shared" si="2"/>
        <v>0.1163996773078253</v>
      </c>
      <c r="AI17" s="62">
        <f t="shared" si="3"/>
        <v>0.12415965579501365</v>
      </c>
      <c r="AJ17" s="62">
        <f t="shared" si="4"/>
        <v>0.16683953747454958</v>
      </c>
      <c r="AK17" s="62">
        <f t="shared" si="5"/>
        <v>-4.267988167953593E-2</v>
      </c>
      <c r="AL17" s="62" t="str">
        <f t="shared" si="16"/>
        <v/>
      </c>
      <c r="AM17" s="62" t="str">
        <f t="shared" si="17"/>
        <v/>
      </c>
      <c r="AN17" s="62" t="str">
        <f t="shared" si="18"/>
        <v/>
      </c>
      <c r="AO17" s="62" t="str">
        <f t="shared" si="19"/>
        <v/>
      </c>
      <c r="AP17" s="62" t="str">
        <f t="shared" si="20"/>
        <v/>
      </c>
      <c r="AR17" s="62" t="str">
        <f t="shared" si="6"/>
        <v/>
      </c>
      <c r="AS17" s="62" t="str">
        <f t="shared" si="7"/>
        <v/>
      </c>
      <c r="AT17" s="62" t="str">
        <f t="shared" si="8"/>
        <v/>
      </c>
      <c r="AU17" s="62">
        <f t="shared" si="15"/>
        <v>2.2060951194018665E-2</v>
      </c>
      <c r="AV17" s="62" t="str">
        <f t="shared" si="9"/>
        <v/>
      </c>
      <c r="AW17" s="62">
        <f t="shared" si="10"/>
        <v>1.0508</v>
      </c>
    </row>
    <row r="18" spans="1:49">
      <c r="A18" s="62">
        <v>1885</v>
      </c>
      <c r="B18" s="61">
        <v>5.1979454999999994E-2</v>
      </c>
      <c r="C18" s="61">
        <v>39733</v>
      </c>
      <c r="D18" s="61">
        <v>0.251</v>
      </c>
      <c r="H18" s="64">
        <v>0.13688610000000001</v>
      </c>
      <c r="I18" s="65">
        <v>3.4700000000000002E-2</v>
      </c>
      <c r="J18" s="61">
        <v>3.0599999999999999E-2</v>
      </c>
      <c r="K18" s="61">
        <v>3.0880000000000001E-2</v>
      </c>
      <c r="L18" s="61">
        <v>4.088E-2</v>
      </c>
      <c r="M18" s="61">
        <v>9.9672593150259043</v>
      </c>
      <c r="N18" s="62">
        <f t="shared" si="11"/>
        <v>3.4425379026868708E-2</v>
      </c>
      <c r="O18" s="61">
        <v>6.3007737682401255E-2</v>
      </c>
      <c r="Q18" s="61"/>
      <c r="R18" s="61"/>
      <c r="S18" s="61"/>
      <c r="T18" s="61"/>
      <c r="U18" s="61"/>
      <c r="V18" s="61"/>
      <c r="W18" s="61"/>
      <c r="X18" s="61"/>
      <c r="Y18" s="61"/>
      <c r="Z18" s="67">
        <v>2.4500000000000002</v>
      </c>
      <c r="AA18" s="61"/>
      <c r="AB18" s="66">
        <v>1.1256999999999999</v>
      </c>
      <c r="AC18" s="63" t="str">
        <f t="shared" si="12"/>
        <v/>
      </c>
      <c r="AD18" s="20" t="str">
        <f t="shared" si="0"/>
        <v/>
      </c>
      <c r="AE18" s="62" t="str">
        <f t="shared" si="13"/>
        <v/>
      </c>
      <c r="AF18" s="20">
        <f t="shared" si="1"/>
        <v>0.13688610000000001</v>
      </c>
      <c r="AG18" s="62">
        <f t="shared" si="14"/>
        <v>0.13824701195219125</v>
      </c>
      <c r="AH18" s="62">
        <f t="shared" si="2"/>
        <v>0.12191235059760956</v>
      </c>
      <c r="AI18" s="62">
        <f t="shared" si="3"/>
        <v>0.12302788844621515</v>
      </c>
      <c r="AJ18" s="62">
        <f t="shared" si="4"/>
        <v>0.16286852589641435</v>
      </c>
      <c r="AK18" s="62">
        <f t="shared" si="5"/>
        <v>-3.9840637450199196E-2</v>
      </c>
      <c r="AL18" s="62" t="str">
        <f t="shared" si="16"/>
        <v/>
      </c>
      <c r="AM18" s="62" t="str">
        <f t="shared" si="17"/>
        <v/>
      </c>
      <c r="AN18" s="62" t="str">
        <f t="shared" si="18"/>
        <v/>
      </c>
      <c r="AO18" s="62" t="str">
        <f t="shared" si="19"/>
        <v/>
      </c>
      <c r="AP18" s="62" t="str">
        <f t="shared" si="20"/>
        <v/>
      </c>
      <c r="AR18" s="62" t="str">
        <f t="shared" si="6"/>
        <v/>
      </c>
      <c r="AS18" s="62" t="str">
        <f t="shared" si="7"/>
        <v/>
      </c>
      <c r="AT18" s="62" t="str">
        <f t="shared" si="8"/>
        <v/>
      </c>
      <c r="AU18" s="62">
        <f t="shared" si="15"/>
        <v>3.3624141171729009E-2</v>
      </c>
      <c r="AV18" s="62" t="str">
        <f t="shared" si="9"/>
        <v/>
      </c>
      <c r="AW18" s="62">
        <f t="shared" si="10"/>
        <v>1.1256999999999999</v>
      </c>
    </row>
    <row r="19" spans="1:49">
      <c r="A19" s="62">
        <v>1886</v>
      </c>
      <c r="B19" s="61">
        <v>5.1883710999999992E-2</v>
      </c>
      <c r="C19" s="61">
        <v>39858</v>
      </c>
      <c r="D19" s="61">
        <v>0.25225999999999998</v>
      </c>
      <c r="H19" s="64">
        <v>0.1235971</v>
      </c>
      <c r="I19" s="65">
        <v>3.2899999999999999E-2</v>
      </c>
      <c r="J19" s="61">
        <v>3.2899999999999999E-2</v>
      </c>
      <c r="K19" s="61">
        <v>3.2489999999999998E-2</v>
      </c>
      <c r="L19" s="61">
        <v>4.2079999999999999E-2</v>
      </c>
      <c r="M19" s="61">
        <v>9.8362406945204874</v>
      </c>
      <c r="N19" s="62">
        <f t="shared" si="11"/>
        <v>3.494908940909356E-2</v>
      </c>
      <c r="O19" s="61">
        <v>6.3007737682401241E-2</v>
      </c>
      <c r="Q19" s="61"/>
      <c r="R19" s="61"/>
      <c r="S19" s="61"/>
      <c r="T19" s="61"/>
      <c r="U19" s="61"/>
      <c r="V19" s="61"/>
      <c r="W19" s="61"/>
      <c r="X19" s="61"/>
      <c r="Y19" s="61"/>
      <c r="Z19" s="67">
        <v>2.2000000000000002</v>
      </c>
      <c r="AA19" s="61"/>
      <c r="AB19" s="66">
        <v>1.1393</v>
      </c>
      <c r="AC19" s="63" t="str">
        <f t="shared" si="12"/>
        <v/>
      </c>
      <c r="AD19" s="20" t="str">
        <f t="shared" si="0"/>
        <v/>
      </c>
      <c r="AE19" s="62" t="str">
        <f t="shared" si="13"/>
        <v/>
      </c>
      <c r="AF19" s="20">
        <f t="shared" si="1"/>
        <v>0.1235971</v>
      </c>
      <c r="AG19" s="62">
        <f t="shared" si="14"/>
        <v>0.13042099421232062</v>
      </c>
      <c r="AH19" s="62">
        <f t="shared" si="2"/>
        <v>0.13042099421232062</v>
      </c>
      <c r="AI19" s="62">
        <f t="shared" si="3"/>
        <v>0.12879568698961388</v>
      </c>
      <c r="AJ19" s="62">
        <f t="shared" si="4"/>
        <v>0.16681201934512013</v>
      </c>
      <c r="AK19" s="62">
        <f t="shared" si="5"/>
        <v>-3.8016332355506249E-2</v>
      </c>
      <c r="AL19" s="62" t="str">
        <f t="shared" si="16"/>
        <v/>
      </c>
      <c r="AM19" s="62" t="str">
        <f t="shared" si="17"/>
        <v/>
      </c>
      <c r="AN19" s="62" t="str">
        <f t="shared" si="18"/>
        <v/>
      </c>
      <c r="AO19" s="62" t="str">
        <f t="shared" si="19"/>
        <v/>
      </c>
      <c r="AP19" s="62" t="str">
        <f t="shared" si="20"/>
        <v/>
      </c>
      <c r="AR19" s="62" t="str">
        <f t="shared" si="6"/>
        <v/>
      </c>
      <c r="AS19" s="62" t="str">
        <f t="shared" si="7"/>
        <v/>
      </c>
      <c r="AT19" s="62" t="str">
        <f t="shared" si="8"/>
        <v/>
      </c>
      <c r="AU19" s="62">
        <f t="shared" si="15"/>
        <v>9.4016405382030422E-3</v>
      </c>
      <c r="AV19" s="62" t="str">
        <f t="shared" si="9"/>
        <v/>
      </c>
      <c r="AW19" s="62">
        <f t="shared" si="10"/>
        <v>1.1393</v>
      </c>
    </row>
    <row r="20" spans="1:49">
      <c r="A20" s="62">
        <v>1887</v>
      </c>
      <c r="B20" s="61">
        <v>5.2137117000000004E-2</v>
      </c>
      <c r="C20" s="61">
        <v>39889</v>
      </c>
      <c r="D20" s="61">
        <v>0.25144</v>
      </c>
      <c r="H20" s="64">
        <v>0.1349099</v>
      </c>
      <c r="I20" s="65">
        <v>3.2599999999999997E-2</v>
      </c>
      <c r="J20" s="61">
        <v>2.9700000000000001E-2</v>
      </c>
      <c r="K20" s="61">
        <v>3.2460000000000003E-2</v>
      </c>
      <c r="L20" s="61">
        <v>4.0259999999999997E-2</v>
      </c>
      <c r="M20" s="61">
        <v>9.9140805720787011</v>
      </c>
      <c r="N20" s="62">
        <f t="shared" si="11"/>
        <v>3.4535114377870553E-2</v>
      </c>
      <c r="O20" s="61">
        <v>6.23302351266765E-2</v>
      </c>
      <c r="Q20" s="61"/>
      <c r="R20" s="61"/>
      <c r="S20" s="61"/>
      <c r="T20" s="61"/>
      <c r="U20" s="61"/>
      <c r="V20" s="61"/>
      <c r="W20" s="61"/>
      <c r="X20" s="61"/>
      <c r="Y20" s="61"/>
      <c r="Z20" s="67">
        <v>2.42</v>
      </c>
      <c r="AA20" s="61"/>
      <c r="AB20" s="66">
        <v>1.1706000000000001</v>
      </c>
      <c r="AC20" s="63" t="str">
        <f t="shared" si="12"/>
        <v/>
      </c>
      <c r="AD20" s="20" t="str">
        <f t="shared" si="0"/>
        <v/>
      </c>
      <c r="AE20" s="62" t="str">
        <f t="shared" si="13"/>
        <v/>
      </c>
      <c r="AF20" s="20">
        <f t="shared" si="1"/>
        <v>0.1349099</v>
      </c>
      <c r="AG20" s="62">
        <f t="shared" si="14"/>
        <v>0.12965319758192809</v>
      </c>
      <c r="AH20" s="62">
        <f t="shared" si="2"/>
        <v>0.11811963092586701</v>
      </c>
      <c r="AI20" s="62">
        <f t="shared" si="3"/>
        <v>0.12909640470887687</v>
      </c>
      <c r="AJ20" s="62">
        <f t="shared" si="4"/>
        <v>0.16011772192173082</v>
      </c>
      <c r="AK20" s="62">
        <f t="shared" si="5"/>
        <v>-3.1021317212853949E-2</v>
      </c>
      <c r="AL20" s="62" t="str">
        <f t="shared" si="16"/>
        <v/>
      </c>
      <c r="AM20" s="62" t="str">
        <f t="shared" si="17"/>
        <v/>
      </c>
      <c r="AN20" s="62" t="str">
        <f t="shared" si="18"/>
        <v/>
      </c>
      <c r="AO20" s="62" t="str">
        <f t="shared" si="19"/>
        <v/>
      </c>
      <c r="AP20" s="62" t="str">
        <f t="shared" si="20"/>
        <v/>
      </c>
      <c r="AR20" s="62" t="str">
        <f t="shared" si="6"/>
        <v/>
      </c>
      <c r="AS20" s="62" t="str">
        <f t="shared" si="7"/>
        <v/>
      </c>
      <c r="AT20" s="62" t="str">
        <f t="shared" si="8"/>
        <v/>
      </c>
      <c r="AU20" s="62">
        <f t="shared" si="15"/>
        <v>3.3915799761108957E-2</v>
      </c>
      <c r="AV20" s="62" t="str">
        <f t="shared" si="9"/>
        <v/>
      </c>
      <c r="AW20" s="62">
        <f t="shared" si="10"/>
        <v>1.1706000000000001</v>
      </c>
    </row>
    <row r="21" spans="1:49">
      <c r="A21" s="62">
        <v>1888</v>
      </c>
      <c r="B21" s="61">
        <v>5.1951165000000001E-2</v>
      </c>
      <c r="C21" s="61">
        <v>39920</v>
      </c>
      <c r="D21" s="61">
        <v>0.25684000000000001</v>
      </c>
      <c r="H21" s="64">
        <v>0.1284343</v>
      </c>
      <c r="I21" s="65">
        <v>3.2199999999999999E-2</v>
      </c>
      <c r="J21" s="61">
        <v>3.1099999999999999E-2</v>
      </c>
      <c r="K21" s="61">
        <v>3.2469999999999999E-2</v>
      </c>
      <c r="L21" s="61">
        <v>4.1070000000000002E-2</v>
      </c>
      <c r="M21" s="61">
        <v>10.142322924918888</v>
      </c>
      <c r="N21" s="62">
        <f t="shared" si="11"/>
        <v>3.4456155459711556E-2</v>
      </c>
      <c r="O21" s="61">
        <v>6.3007737682401241E-2</v>
      </c>
      <c r="Q21" s="61"/>
      <c r="R21" s="61"/>
      <c r="S21" s="61"/>
      <c r="T21" s="61"/>
      <c r="U21" s="61"/>
      <c r="V21" s="61"/>
      <c r="W21" s="61"/>
      <c r="X21" s="61"/>
      <c r="Y21" s="61"/>
      <c r="Z21" s="67">
        <v>2.73</v>
      </c>
      <c r="AA21" s="61"/>
      <c r="AB21" s="66">
        <v>1.1637999999999999</v>
      </c>
      <c r="AC21" s="63" t="str">
        <f t="shared" si="12"/>
        <v/>
      </c>
      <c r="AD21" s="20" t="str">
        <f t="shared" si="0"/>
        <v/>
      </c>
      <c r="AE21" s="62" t="str">
        <f t="shared" si="13"/>
        <v/>
      </c>
      <c r="AF21" s="20">
        <f t="shared" si="1"/>
        <v>0.1284343</v>
      </c>
      <c r="AG21" s="62">
        <f t="shared" si="14"/>
        <v>0.12536988008098426</v>
      </c>
      <c r="AH21" s="62">
        <f t="shared" si="2"/>
        <v>0.12108705809064008</v>
      </c>
      <c r="AI21" s="62">
        <f t="shared" si="3"/>
        <v>0.12642111820588692</v>
      </c>
      <c r="AJ21" s="62">
        <f t="shared" si="4"/>
        <v>0.15990499922130511</v>
      </c>
      <c r="AK21" s="62">
        <f t="shared" si="5"/>
        <v>-3.3483881015418188E-2</v>
      </c>
      <c r="AL21" s="62" t="str">
        <f t="shared" si="16"/>
        <v/>
      </c>
      <c r="AM21" s="62" t="str">
        <f t="shared" si="17"/>
        <v/>
      </c>
      <c r="AN21" s="62" t="str">
        <f t="shared" si="18"/>
        <v/>
      </c>
      <c r="AO21" s="62" t="str">
        <f t="shared" si="19"/>
        <v/>
      </c>
      <c r="AP21" s="62" t="str">
        <f t="shared" si="20"/>
        <v/>
      </c>
      <c r="AR21" s="62" t="str">
        <f t="shared" si="6"/>
        <v/>
      </c>
      <c r="AS21" s="62" t="str">
        <f t="shared" si="7"/>
        <v/>
      </c>
      <c r="AT21" s="62" t="str">
        <f t="shared" si="8"/>
        <v/>
      </c>
      <c r="AU21" s="62">
        <f t="shared" si="15"/>
        <v>2.6488954901659152E-2</v>
      </c>
      <c r="AV21" s="62" t="str">
        <f t="shared" si="9"/>
        <v/>
      </c>
      <c r="AW21" s="62">
        <f t="shared" si="10"/>
        <v>1.1637999999999999</v>
      </c>
    </row>
    <row r="22" spans="1:49">
      <c r="A22" s="62">
        <v>1889</v>
      </c>
      <c r="B22" s="61">
        <v>5.1822420000000008E-2</v>
      </c>
      <c r="C22" s="61">
        <v>40004</v>
      </c>
      <c r="D22" s="61">
        <v>0.27426</v>
      </c>
      <c r="H22" s="64">
        <v>0.13417599999999999</v>
      </c>
      <c r="I22" s="65">
        <v>3.2500000000000001E-2</v>
      </c>
      <c r="J22" s="61">
        <v>3.1099999999999999E-2</v>
      </c>
      <c r="K22" s="61">
        <v>3.7040000000000003E-2</v>
      </c>
      <c r="L22" s="61">
        <v>4.317E-2</v>
      </c>
      <c r="M22" s="61">
        <v>10.17053607480309</v>
      </c>
      <c r="N22" s="62">
        <f t="shared" si="11"/>
        <v>3.661401306340889E-2</v>
      </c>
      <c r="O22" s="61">
        <v>6.23302351266765E-2</v>
      </c>
      <c r="Q22" s="61"/>
      <c r="R22" s="61"/>
      <c r="S22" s="61"/>
      <c r="T22" s="61"/>
      <c r="U22" s="61"/>
      <c r="V22" s="61"/>
      <c r="W22" s="61"/>
      <c r="X22" s="61"/>
      <c r="Y22" s="61"/>
      <c r="Z22" s="67">
        <v>2.54</v>
      </c>
      <c r="AA22" s="61"/>
      <c r="AB22" s="66">
        <v>1.0958000000000001</v>
      </c>
      <c r="AC22" s="63" t="str">
        <f t="shared" si="12"/>
        <v/>
      </c>
      <c r="AD22" s="20" t="str">
        <f t="shared" si="0"/>
        <v/>
      </c>
      <c r="AE22" s="62" t="str">
        <f t="shared" si="13"/>
        <v/>
      </c>
      <c r="AF22" s="20">
        <f t="shared" si="1"/>
        <v>0.13417599999999999</v>
      </c>
      <c r="AG22" s="62">
        <f t="shared" si="14"/>
        <v>0.11850069277328083</v>
      </c>
      <c r="AH22" s="62">
        <f t="shared" si="2"/>
        <v>0.11339604754612412</v>
      </c>
      <c r="AI22" s="62">
        <f t="shared" si="3"/>
        <v>0.1350543280099176</v>
      </c>
      <c r="AJ22" s="62">
        <f t="shared" si="4"/>
        <v>0.1574053817545395</v>
      </c>
      <c r="AK22" s="62">
        <f t="shared" si="5"/>
        <v>-2.2351053744621902E-2</v>
      </c>
      <c r="AL22" s="62" t="str">
        <f t="shared" si="16"/>
        <v/>
      </c>
      <c r="AM22" s="62" t="str">
        <f t="shared" si="17"/>
        <v/>
      </c>
      <c r="AN22" s="62" t="str">
        <f t="shared" si="18"/>
        <v/>
      </c>
      <c r="AO22" s="62" t="str">
        <f t="shared" si="19"/>
        <v/>
      </c>
      <c r="AP22" s="62" t="str">
        <f t="shared" si="20"/>
        <v/>
      </c>
      <c r="AR22" s="62" t="str">
        <f t="shared" si="6"/>
        <v/>
      </c>
      <c r="AS22" s="62" t="str">
        <f t="shared" si="7"/>
        <v/>
      </c>
      <c r="AT22" s="62" t="str">
        <f t="shared" si="8"/>
        <v/>
      </c>
      <c r="AU22" s="62">
        <f t="shared" si="15"/>
        <v>-3.3443378141574914E-2</v>
      </c>
      <c r="AV22" s="62" t="str">
        <f t="shared" si="9"/>
        <v/>
      </c>
      <c r="AW22" s="62">
        <f t="shared" si="10"/>
        <v>1.0958000000000001</v>
      </c>
    </row>
    <row r="23" spans="1:49">
      <c r="A23" s="62">
        <v>1890</v>
      </c>
      <c r="B23" s="61">
        <v>5.1887825000000005E-2</v>
      </c>
      <c r="C23" s="61">
        <v>40014</v>
      </c>
      <c r="D23" s="61">
        <v>0.28927999999999998</v>
      </c>
      <c r="H23" s="64">
        <v>0.13700609999999999</v>
      </c>
      <c r="I23" s="65">
        <v>3.2899999999999999E-2</v>
      </c>
      <c r="J23" s="61">
        <v>3.2300000000000002E-2</v>
      </c>
      <c r="K23" s="61">
        <v>3.7530000000000001E-2</v>
      </c>
      <c r="L23" s="61">
        <v>4.437E-2</v>
      </c>
      <c r="M23" s="61">
        <v>10.54177241392688</v>
      </c>
      <c r="N23" s="62">
        <f t="shared" si="11"/>
        <v>3.7249884343649016E-2</v>
      </c>
      <c r="O23" s="61">
        <v>6.23302351266765E-2</v>
      </c>
      <c r="Q23" s="61"/>
      <c r="R23" s="61"/>
      <c r="S23" s="61"/>
      <c r="T23" s="61"/>
      <c r="U23" s="61"/>
      <c r="V23" s="61"/>
      <c r="W23" s="61"/>
      <c r="X23" s="61"/>
      <c r="Y23" s="61"/>
      <c r="Z23" s="67">
        <v>2.62</v>
      </c>
      <c r="AA23" s="61"/>
      <c r="AB23" s="66">
        <v>1.0404</v>
      </c>
      <c r="AC23" s="63" t="str">
        <f t="shared" si="12"/>
        <v/>
      </c>
      <c r="AD23" s="20" t="str">
        <f t="shared" si="0"/>
        <v/>
      </c>
      <c r="AE23" s="62" t="str">
        <f t="shared" si="13"/>
        <v/>
      </c>
      <c r="AF23" s="20">
        <f t="shared" si="1"/>
        <v>0.13700609999999999</v>
      </c>
      <c r="AG23" s="62">
        <f t="shared" si="14"/>
        <v>0.11373064159292036</v>
      </c>
      <c r="AH23" s="62">
        <f t="shared" si="2"/>
        <v>0.11165652654867259</v>
      </c>
      <c r="AI23" s="62">
        <f t="shared" si="3"/>
        <v>0.12973589601769914</v>
      </c>
      <c r="AJ23" s="62">
        <f t="shared" si="4"/>
        <v>0.15338080752212391</v>
      </c>
      <c r="AK23" s="62">
        <f t="shared" si="5"/>
        <v>-2.364491150442477E-2</v>
      </c>
      <c r="AL23" s="62" t="str">
        <f t="shared" si="16"/>
        <v/>
      </c>
      <c r="AM23" s="62" t="str">
        <f t="shared" si="17"/>
        <v/>
      </c>
      <c r="AN23" s="62" t="str">
        <f t="shared" si="18"/>
        <v/>
      </c>
      <c r="AO23" s="62" t="str">
        <f t="shared" si="19"/>
        <v/>
      </c>
      <c r="AP23" s="62" t="str">
        <f t="shared" si="20"/>
        <v/>
      </c>
      <c r="AR23" s="62" t="str">
        <f t="shared" si="6"/>
        <v/>
      </c>
      <c r="AS23" s="62" t="str">
        <f t="shared" si="7"/>
        <v/>
      </c>
      <c r="AT23" s="62" t="str">
        <f t="shared" si="8"/>
        <v/>
      </c>
      <c r="AU23" s="62">
        <f t="shared" si="15"/>
        <v>8.1821977637577328E-3</v>
      </c>
      <c r="AV23" s="62" t="str">
        <f t="shared" si="9"/>
        <v/>
      </c>
      <c r="AW23" s="62">
        <f t="shared" si="10"/>
        <v>1.0404</v>
      </c>
    </row>
    <row r="24" spans="1:49">
      <c r="A24" s="62">
        <v>1891</v>
      </c>
      <c r="B24" s="61">
        <v>5.1902223999999997E-2</v>
      </c>
      <c r="C24" s="61">
        <v>39983</v>
      </c>
      <c r="D24" s="61">
        <v>0.29331000000000002</v>
      </c>
      <c r="H24" s="64">
        <v>0.13366339999999999</v>
      </c>
      <c r="I24" s="65">
        <v>3.2599999999999997E-2</v>
      </c>
      <c r="J24" s="61">
        <v>3.3599999999999998E-2</v>
      </c>
      <c r="K24" s="61">
        <v>3.5699999999999996E-2</v>
      </c>
      <c r="L24" s="61">
        <v>4.768E-2</v>
      </c>
      <c r="M24" s="61">
        <v>10.654016096559715</v>
      </c>
      <c r="N24" s="62">
        <f t="shared" si="11"/>
        <v>3.7399885106093121E-2</v>
      </c>
      <c r="O24" s="61">
        <v>6.3007737682401241E-2</v>
      </c>
      <c r="Q24" s="61"/>
      <c r="R24" s="61"/>
      <c r="S24" s="61"/>
      <c r="T24" s="61"/>
      <c r="U24" s="61"/>
      <c r="V24" s="61"/>
      <c r="W24" s="61"/>
      <c r="X24" s="61"/>
      <c r="Y24" s="61"/>
      <c r="Z24" s="67">
        <v>2.5099999999999998</v>
      </c>
      <c r="AA24" s="61"/>
      <c r="AB24" s="66">
        <v>1.0391999999999999</v>
      </c>
      <c r="AC24" s="63" t="str">
        <f t="shared" si="12"/>
        <v/>
      </c>
      <c r="AD24" s="20" t="str">
        <f t="shared" si="0"/>
        <v/>
      </c>
      <c r="AE24" s="62" t="str">
        <f t="shared" si="13"/>
        <v/>
      </c>
      <c r="AF24" s="20">
        <f t="shared" si="1"/>
        <v>0.13366339999999999</v>
      </c>
      <c r="AG24" s="62">
        <f t="shared" si="14"/>
        <v>0.11114520473219459</v>
      </c>
      <c r="AH24" s="62">
        <f t="shared" si="2"/>
        <v>0.11455456684054412</v>
      </c>
      <c r="AI24" s="62">
        <f t="shared" si="3"/>
        <v>0.12171422726807812</v>
      </c>
      <c r="AJ24" s="62">
        <f t="shared" si="4"/>
        <v>0.16255838532610548</v>
      </c>
      <c r="AK24" s="62">
        <f t="shared" si="5"/>
        <v>-4.0844158058027352E-2</v>
      </c>
      <c r="AL24" s="62" t="str">
        <f t="shared" si="16"/>
        <v/>
      </c>
      <c r="AM24" s="62" t="str">
        <f t="shared" si="17"/>
        <v/>
      </c>
      <c r="AN24" s="62" t="str">
        <f t="shared" si="18"/>
        <v/>
      </c>
      <c r="AO24" s="62" t="str">
        <f t="shared" si="19"/>
        <v/>
      </c>
      <c r="AP24" s="62" t="str">
        <f t="shared" si="20"/>
        <v/>
      </c>
      <c r="AR24" s="62" t="str">
        <f t="shared" si="6"/>
        <v/>
      </c>
      <c r="AS24" s="62" t="str">
        <f t="shared" si="7"/>
        <v/>
      </c>
      <c r="AT24" s="62" t="str">
        <f t="shared" si="8"/>
        <v/>
      </c>
      <c r="AU24" s="62">
        <f t="shared" si="15"/>
        <v>2.2181207566093788E-2</v>
      </c>
      <c r="AV24" s="62" t="str">
        <f t="shared" si="9"/>
        <v/>
      </c>
      <c r="AW24" s="62">
        <f t="shared" si="10"/>
        <v>1.0391999999999999</v>
      </c>
    </row>
    <row r="25" spans="1:49">
      <c r="A25" s="62">
        <v>1892</v>
      </c>
      <c r="B25" s="61">
        <v>5.1638579999999996E-2</v>
      </c>
      <c r="C25" s="61">
        <v>39993</v>
      </c>
      <c r="D25" s="61">
        <v>0.28698000000000001</v>
      </c>
      <c r="H25" s="64">
        <v>0.13573299999999999</v>
      </c>
      <c r="I25" s="65">
        <v>3.3799999999999997E-2</v>
      </c>
      <c r="J25" s="61">
        <v>3.3700000000000001E-2</v>
      </c>
      <c r="K25" s="61">
        <v>3.4610000000000002E-2</v>
      </c>
      <c r="L25" s="61">
        <v>4.1880000000000001E-2</v>
      </c>
      <c r="M25" s="61">
        <v>10.87627076651081</v>
      </c>
      <c r="N25" s="62">
        <f t="shared" si="11"/>
        <v>3.5836019224616135E-2</v>
      </c>
      <c r="O25" s="61">
        <v>6.2330235126676493E-2</v>
      </c>
      <c r="Q25" s="61"/>
      <c r="R25" s="61"/>
      <c r="S25" s="61"/>
      <c r="T25" s="61"/>
      <c r="U25" s="61"/>
      <c r="V25" s="61"/>
      <c r="W25" s="61"/>
      <c r="X25" s="61"/>
      <c r="Y25" s="61"/>
      <c r="Z25" s="67">
        <v>1.81</v>
      </c>
      <c r="AA25" s="61"/>
      <c r="AB25" s="66">
        <v>1.0667</v>
      </c>
      <c r="AC25" s="63" t="str">
        <f t="shared" si="12"/>
        <v/>
      </c>
      <c r="AD25" s="20" t="str">
        <f t="shared" si="0"/>
        <v/>
      </c>
      <c r="AE25" s="62" t="str">
        <f t="shared" si="13"/>
        <v/>
      </c>
      <c r="AF25" s="20">
        <f t="shared" si="1"/>
        <v>0.13573299999999999</v>
      </c>
      <c r="AG25" s="62">
        <f t="shared" si="14"/>
        <v>0.11777824238622898</v>
      </c>
      <c r="AH25" s="62">
        <f t="shared" si="2"/>
        <v>0.11742978604780821</v>
      </c>
      <c r="AI25" s="62">
        <f t="shared" si="3"/>
        <v>0.12060073872743746</v>
      </c>
      <c r="AJ25" s="62">
        <f t="shared" si="4"/>
        <v>0.1459335145306293</v>
      </c>
      <c r="AK25" s="62">
        <f t="shared" si="5"/>
        <v>-2.5332775803191848E-2</v>
      </c>
      <c r="AL25" s="62" t="str">
        <f t="shared" si="16"/>
        <v/>
      </c>
      <c r="AM25" s="62" t="str">
        <f t="shared" si="17"/>
        <v/>
      </c>
      <c r="AN25" s="62" t="str">
        <f t="shared" si="18"/>
        <v/>
      </c>
      <c r="AO25" s="62" t="str">
        <f t="shared" si="19"/>
        <v/>
      </c>
      <c r="AP25" s="62" t="str">
        <f t="shared" si="20"/>
        <v/>
      </c>
      <c r="AR25" s="62" t="str">
        <f t="shared" si="6"/>
        <v/>
      </c>
      <c r="AS25" s="62" t="str">
        <f t="shared" si="7"/>
        <v/>
      </c>
      <c r="AT25" s="62" t="str">
        <f t="shared" si="8"/>
        <v/>
      </c>
      <c r="AU25" s="62">
        <f t="shared" si="15"/>
        <v>6.7814121189991111E-2</v>
      </c>
      <c r="AV25" s="62" t="str">
        <f t="shared" si="9"/>
        <v/>
      </c>
      <c r="AW25" s="62">
        <f t="shared" si="10"/>
        <v>1.0667</v>
      </c>
    </row>
    <row r="26" spans="1:49">
      <c r="A26" s="62">
        <v>1893</v>
      </c>
      <c r="B26" s="61">
        <v>5.1753632000000008E-2</v>
      </c>
      <c r="C26" s="61">
        <v>40014</v>
      </c>
      <c r="D26" s="61">
        <v>0.28150999999999998</v>
      </c>
      <c r="H26" s="64">
        <v>0.13391980000000001</v>
      </c>
      <c r="I26" s="65">
        <v>3.4500000000000003E-2</v>
      </c>
      <c r="J26" s="61">
        <v>3.3700000000000001E-2</v>
      </c>
      <c r="K26" s="61">
        <v>3.236E-2</v>
      </c>
      <c r="L26" s="61">
        <v>3.8539999999999998E-2</v>
      </c>
      <c r="M26" s="61">
        <v>10.462917674862041</v>
      </c>
      <c r="N26" s="62">
        <f t="shared" si="11"/>
        <v>3.6522556908993725E-2</v>
      </c>
      <c r="O26" s="61">
        <v>6.1652732570951753E-2</v>
      </c>
      <c r="Q26" s="61"/>
      <c r="R26" s="61"/>
      <c r="S26" s="61"/>
      <c r="T26" s="61"/>
      <c r="U26" s="61"/>
      <c r="V26" s="61"/>
      <c r="W26" s="61"/>
      <c r="X26" s="61"/>
      <c r="Y26" s="61"/>
      <c r="Z26" s="67">
        <v>2.2200000000000002</v>
      </c>
      <c r="AA26" s="61"/>
      <c r="AB26" s="66">
        <v>1.1025</v>
      </c>
      <c r="AC26" s="63" t="str">
        <f t="shared" si="12"/>
        <v/>
      </c>
      <c r="AD26" s="20" t="str">
        <f t="shared" si="0"/>
        <v/>
      </c>
      <c r="AE26" s="62" t="str">
        <f t="shared" si="13"/>
        <v/>
      </c>
      <c r="AF26" s="20">
        <f t="shared" si="1"/>
        <v>0.13391980000000001</v>
      </c>
      <c r="AG26" s="62">
        <f t="shared" si="14"/>
        <v>0.12255337288195803</v>
      </c>
      <c r="AH26" s="62">
        <f t="shared" si="2"/>
        <v>0.11971155553976769</v>
      </c>
      <c r="AI26" s="62">
        <f t="shared" si="3"/>
        <v>0.11495151149159888</v>
      </c>
      <c r="AJ26" s="62">
        <f t="shared" si="4"/>
        <v>0.13690455046001918</v>
      </c>
      <c r="AK26" s="62">
        <f t="shared" si="5"/>
        <v>-2.1953038968420296E-2</v>
      </c>
      <c r="AL26" s="62" t="str">
        <f t="shared" si="16"/>
        <v/>
      </c>
      <c r="AM26" s="62" t="str">
        <f t="shared" si="17"/>
        <v/>
      </c>
      <c r="AN26" s="62" t="str">
        <f t="shared" si="18"/>
        <v/>
      </c>
      <c r="AO26" s="62" t="str">
        <f t="shared" si="19"/>
        <v/>
      </c>
      <c r="AP26" s="62" t="str">
        <f t="shared" si="20"/>
        <v/>
      </c>
      <c r="AR26" s="62" t="str">
        <f t="shared" si="6"/>
        <v/>
      </c>
      <c r="AS26" s="62" t="str">
        <f t="shared" si="7"/>
        <v/>
      </c>
      <c r="AT26" s="62" t="str">
        <f t="shared" si="8"/>
        <v/>
      </c>
      <c r="AU26" s="62">
        <f t="shared" si="15"/>
        <v>-8.7655601712233883E-4</v>
      </c>
      <c r="AV26" s="62" t="str">
        <f t="shared" si="9"/>
        <v/>
      </c>
      <c r="AW26" s="62">
        <f t="shared" si="10"/>
        <v>1.1025</v>
      </c>
    </row>
    <row r="27" spans="1:49">
      <c r="A27" s="62">
        <v>1894</v>
      </c>
      <c r="B27" s="61">
        <v>5.1567749999999996E-2</v>
      </c>
      <c r="C27" s="61">
        <v>40056</v>
      </c>
      <c r="D27" s="61">
        <v>0.28408</v>
      </c>
      <c r="H27" s="64">
        <v>0.13975670000000001</v>
      </c>
      <c r="I27" s="65">
        <v>3.4799999999999998E-2</v>
      </c>
      <c r="J27" s="61">
        <v>3.4599999999999999E-2</v>
      </c>
      <c r="K27" s="61">
        <v>3.0779999999999998E-2</v>
      </c>
      <c r="L27" s="61">
        <v>3.85E-2</v>
      </c>
      <c r="M27" s="61">
        <v>11.478185126090688</v>
      </c>
      <c r="N27" s="62">
        <f t="shared" si="11"/>
        <v>3.3560774875540274E-2</v>
      </c>
      <c r="O27" s="61">
        <v>6.2330235126676493E-2</v>
      </c>
      <c r="Q27" s="61"/>
      <c r="R27" s="61"/>
      <c r="S27" s="61"/>
      <c r="T27" s="61"/>
      <c r="U27" s="61"/>
      <c r="V27" s="61"/>
      <c r="W27" s="61"/>
      <c r="X27" s="61"/>
      <c r="Y27" s="61"/>
      <c r="Z27" s="67">
        <v>1.79</v>
      </c>
      <c r="AA27" s="61"/>
      <c r="AB27" s="66">
        <v>1.0934999999999999</v>
      </c>
      <c r="AC27" s="63" t="str">
        <f t="shared" si="12"/>
        <v/>
      </c>
      <c r="AD27" s="20" t="str">
        <f t="shared" si="0"/>
        <v/>
      </c>
      <c r="AE27" s="62" t="str">
        <f t="shared" si="13"/>
        <v/>
      </c>
      <c r="AF27" s="20">
        <f t="shared" si="1"/>
        <v>0.13975670000000001</v>
      </c>
      <c r="AG27" s="62">
        <f t="shared" si="14"/>
        <v>0.12250070402703463</v>
      </c>
      <c r="AH27" s="62">
        <f t="shared" si="2"/>
        <v>0.1217966769923965</v>
      </c>
      <c r="AI27" s="62">
        <f t="shared" si="3"/>
        <v>0.10834976063080821</v>
      </c>
      <c r="AJ27" s="62">
        <f t="shared" si="4"/>
        <v>0.13552520416784003</v>
      </c>
      <c r="AK27" s="62">
        <f t="shared" si="5"/>
        <v>-2.7175443537031815E-2</v>
      </c>
      <c r="AL27" s="62" t="str">
        <f t="shared" si="16"/>
        <v/>
      </c>
      <c r="AM27" s="62" t="str">
        <f t="shared" si="17"/>
        <v/>
      </c>
      <c r="AN27" s="62" t="str">
        <f t="shared" si="18"/>
        <v/>
      </c>
      <c r="AO27" s="62" t="str">
        <f t="shared" si="19"/>
        <v/>
      </c>
      <c r="AP27" s="62" t="str">
        <f t="shared" si="20"/>
        <v/>
      </c>
      <c r="AR27" s="62" t="str">
        <f t="shared" si="6"/>
        <v/>
      </c>
      <c r="AS27" s="62" t="str">
        <f t="shared" si="7"/>
        <v/>
      </c>
      <c r="AT27" s="62" t="str">
        <f t="shared" si="8"/>
        <v/>
      </c>
      <c r="AU27" s="62">
        <f t="shared" si="15"/>
        <v>0.10677209662160506</v>
      </c>
      <c r="AV27" s="62" t="str">
        <f t="shared" si="9"/>
        <v/>
      </c>
      <c r="AW27" s="62">
        <f t="shared" si="10"/>
        <v>1.0934999999999999</v>
      </c>
    </row>
    <row r="28" spans="1:49">
      <c r="A28" s="62">
        <v>1895</v>
      </c>
      <c r="B28" s="61">
        <v>5.163490200000001E-2</v>
      </c>
      <c r="C28" s="61">
        <v>40098</v>
      </c>
      <c r="D28" s="61">
        <v>0.27166000000000001</v>
      </c>
      <c r="H28" s="64">
        <v>0.14044889999999999</v>
      </c>
      <c r="I28" s="65">
        <v>3.4299999999999997E-2</v>
      </c>
      <c r="J28" s="61">
        <v>3.4200000000000001E-2</v>
      </c>
      <c r="K28" s="61">
        <v>3.3739999999999999E-2</v>
      </c>
      <c r="L28" s="61">
        <v>3.7200000000000004E-2</v>
      </c>
      <c r="M28" s="61">
        <v>11.240504561238881</v>
      </c>
      <c r="N28" s="62">
        <f t="shared" si="11"/>
        <v>3.2737785762699319E-2</v>
      </c>
      <c r="O28" s="61">
        <v>6.1652732570951746E-2</v>
      </c>
      <c r="Q28" s="61"/>
      <c r="R28" s="61"/>
      <c r="S28" s="61"/>
      <c r="T28" s="61"/>
      <c r="U28" s="61"/>
      <c r="V28" s="61"/>
      <c r="W28" s="61"/>
      <c r="X28" s="61"/>
      <c r="Y28" s="61"/>
      <c r="Z28" s="67">
        <v>1.63</v>
      </c>
      <c r="AA28" s="61"/>
      <c r="AB28" s="66">
        <v>1.1446000000000001</v>
      </c>
      <c r="AC28" s="63" t="str">
        <f t="shared" si="12"/>
        <v/>
      </c>
      <c r="AD28" s="20" t="str">
        <f t="shared" si="0"/>
        <v/>
      </c>
      <c r="AE28" s="62" t="str">
        <f t="shared" si="13"/>
        <v/>
      </c>
      <c r="AF28" s="20">
        <f t="shared" si="1"/>
        <v>0.14044889999999999</v>
      </c>
      <c r="AG28" s="62">
        <f t="shared" si="14"/>
        <v>0.12626076713538981</v>
      </c>
      <c r="AH28" s="62">
        <f t="shared" si="2"/>
        <v>0.12589265994257529</v>
      </c>
      <c r="AI28" s="62">
        <f t="shared" si="3"/>
        <v>0.12419936685562835</v>
      </c>
      <c r="AJ28" s="62">
        <f t="shared" si="4"/>
        <v>0.13693587572701171</v>
      </c>
      <c r="AK28" s="62">
        <f t="shared" si="5"/>
        <v>-1.2736508871383362E-2</v>
      </c>
      <c r="AL28" s="62" t="str">
        <f t="shared" si="16"/>
        <v/>
      </c>
      <c r="AM28" s="62" t="str">
        <f t="shared" si="17"/>
        <v/>
      </c>
      <c r="AN28" s="62" t="str">
        <f t="shared" si="18"/>
        <v/>
      </c>
      <c r="AO28" s="62" t="str">
        <f t="shared" si="19"/>
        <v/>
      </c>
      <c r="AP28" s="62" t="str">
        <f t="shared" si="20"/>
        <v/>
      </c>
      <c r="AR28" s="62" t="str">
        <f t="shared" si="6"/>
        <v/>
      </c>
      <c r="AS28" s="62" t="str">
        <f t="shared" si="7"/>
        <v/>
      </c>
      <c r="AT28" s="62" t="str">
        <f t="shared" si="8"/>
        <v/>
      </c>
      <c r="AU28" s="62">
        <f t="shared" si="15"/>
        <v>4.2728031885714085E-2</v>
      </c>
      <c r="AV28" s="62" t="str">
        <f t="shared" si="9"/>
        <v/>
      </c>
      <c r="AW28" s="62">
        <f t="shared" si="10"/>
        <v>1.1446000000000001</v>
      </c>
    </row>
    <row r="29" spans="1:49">
      <c r="A29" s="62">
        <v>1896</v>
      </c>
      <c r="B29" s="61">
        <v>5.1696592999999999E-2</v>
      </c>
      <c r="C29" s="61">
        <v>40192</v>
      </c>
      <c r="D29" s="61">
        <v>0.28758</v>
      </c>
      <c r="H29" s="64">
        <v>0.19139419999999999</v>
      </c>
      <c r="I29" s="65">
        <v>3.44E-2</v>
      </c>
      <c r="J29" s="61">
        <v>3.44E-2</v>
      </c>
      <c r="K29" s="61">
        <v>3.4009999999999999E-2</v>
      </c>
      <c r="L29" s="61">
        <v>3.7989999999999996E-2</v>
      </c>
      <c r="M29" s="61">
        <v>11.591951100983463</v>
      </c>
      <c r="N29" s="62">
        <f t="shared" si="11"/>
        <v>3.3526996172621129E-2</v>
      </c>
      <c r="O29" s="61">
        <v>6.1652732570951746E-2</v>
      </c>
      <c r="Q29" s="61"/>
      <c r="R29" s="61"/>
      <c r="S29" s="61"/>
      <c r="T29" s="61"/>
      <c r="U29" s="61"/>
      <c r="V29" s="61"/>
      <c r="W29" s="61"/>
      <c r="X29" s="61"/>
      <c r="Y29" s="61"/>
      <c r="Z29" s="67">
        <v>1.71</v>
      </c>
      <c r="AA29" s="61"/>
      <c r="AB29" s="66">
        <v>1.0512999999999999</v>
      </c>
      <c r="AC29" s="63" t="str">
        <f t="shared" si="12"/>
        <v/>
      </c>
      <c r="AD29" s="20" t="str">
        <f t="shared" si="0"/>
        <v/>
      </c>
      <c r="AE29" s="62" t="str">
        <f t="shared" si="13"/>
        <v/>
      </c>
      <c r="AF29" s="20">
        <f t="shared" si="1"/>
        <v>0.19139419999999999</v>
      </c>
      <c r="AG29" s="62">
        <f t="shared" si="14"/>
        <v>0.11961888865706934</v>
      </c>
      <c r="AH29" s="62">
        <f t="shared" si="2"/>
        <v>0.11961888865706934</v>
      </c>
      <c r="AI29" s="62">
        <f t="shared" si="3"/>
        <v>0.11826274427985256</v>
      </c>
      <c r="AJ29" s="62">
        <f t="shared" si="4"/>
        <v>0.13210237151401347</v>
      </c>
      <c r="AK29" s="62">
        <f t="shared" si="5"/>
        <v>-1.3839627234160906E-2</v>
      </c>
      <c r="AL29" s="62" t="str">
        <f t="shared" si="16"/>
        <v/>
      </c>
      <c r="AM29" s="62" t="str">
        <f t="shared" si="17"/>
        <v/>
      </c>
      <c r="AN29" s="62" t="str">
        <f t="shared" si="18"/>
        <v/>
      </c>
      <c r="AO29" s="62" t="str">
        <f t="shared" si="19"/>
        <v/>
      </c>
      <c r="AP29" s="62" t="str">
        <f t="shared" si="20"/>
        <v/>
      </c>
      <c r="AR29" s="62" t="str">
        <f t="shared" si="6"/>
        <v/>
      </c>
      <c r="AS29" s="62" t="str">
        <f t="shared" si="7"/>
        <v/>
      </c>
      <c r="AT29" s="62" t="str">
        <f t="shared" si="8"/>
        <v/>
      </c>
      <c r="AU29" s="62">
        <f t="shared" si="15"/>
        <v>-7.5210314966466067E-3</v>
      </c>
      <c r="AV29" s="62" t="str">
        <f t="shared" si="9"/>
        <v/>
      </c>
      <c r="AW29" s="62">
        <f t="shared" si="10"/>
        <v>1.0512999999999999</v>
      </c>
    </row>
    <row r="30" spans="1:49">
      <c r="A30" s="62">
        <v>1897</v>
      </c>
      <c r="B30" s="61">
        <v>5.1689895999999999E-2</v>
      </c>
      <c r="C30" s="61">
        <v>40348</v>
      </c>
      <c r="D30" s="61">
        <v>0.30420000000000003</v>
      </c>
      <c r="H30" s="64">
        <v>0.17374780000000001</v>
      </c>
      <c r="I30" s="65">
        <v>3.5200000000000002E-2</v>
      </c>
      <c r="J30" s="61">
        <v>3.5299999999999998E-2</v>
      </c>
      <c r="K30" s="61">
        <v>3.5970000000000002E-2</v>
      </c>
      <c r="L30" s="61">
        <v>3.9559999999999998E-2</v>
      </c>
      <c r="M30" s="61">
        <v>11.251972496263752</v>
      </c>
      <c r="N30" s="62">
        <f t="shared" si="11"/>
        <v>3.6394910799471207E-2</v>
      </c>
      <c r="O30" s="61">
        <v>6.0297727459502258E-2</v>
      </c>
      <c r="Q30" s="61"/>
      <c r="R30" s="61"/>
      <c r="S30" s="61"/>
      <c r="T30" s="61"/>
      <c r="U30" s="61"/>
      <c r="V30" s="61"/>
      <c r="W30" s="61"/>
      <c r="X30" s="61"/>
      <c r="Y30" s="61"/>
      <c r="Z30" s="67">
        <v>1.82</v>
      </c>
      <c r="AA30" s="61"/>
      <c r="AB30" s="66">
        <v>0.98950000000000005</v>
      </c>
      <c r="AC30" s="63" t="str">
        <f t="shared" si="12"/>
        <v/>
      </c>
      <c r="AD30" s="20" t="str">
        <f t="shared" si="0"/>
        <v/>
      </c>
      <c r="AE30" s="62" t="str">
        <f t="shared" si="13"/>
        <v/>
      </c>
      <c r="AF30" s="20">
        <f t="shared" si="1"/>
        <v>0.17374780000000001</v>
      </c>
      <c r="AG30" s="62">
        <f t="shared" si="14"/>
        <v>0.11571334648257725</v>
      </c>
      <c r="AH30" s="62">
        <f t="shared" si="2"/>
        <v>0.1160420775805391</v>
      </c>
      <c r="AI30" s="62">
        <f t="shared" si="3"/>
        <v>0.11824457593688363</v>
      </c>
      <c r="AJ30" s="62">
        <f t="shared" si="4"/>
        <v>0.13004602235371465</v>
      </c>
      <c r="AK30" s="62">
        <f t="shared" si="5"/>
        <v>-1.1801446416831021E-2</v>
      </c>
      <c r="AL30" s="62" t="str">
        <f t="shared" si="16"/>
        <v/>
      </c>
      <c r="AM30" s="62" t="str">
        <f t="shared" si="17"/>
        <v/>
      </c>
      <c r="AN30" s="62" t="str">
        <f t="shared" si="18"/>
        <v/>
      </c>
      <c r="AO30" s="62" t="str">
        <f t="shared" si="19"/>
        <v/>
      </c>
      <c r="AP30" s="62" t="str">
        <f t="shared" si="20"/>
        <v/>
      </c>
      <c r="AR30" s="62" t="str">
        <f t="shared" si="6"/>
        <v/>
      </c>
      <c r="AS30" s="62" t="str">
        <f t="shared" si="7"/>
        <v/>
      </c>
      <c r="AT30" s="62" t="str">
        <f t="shared" si="8"/>
        <v/>
      </c>
      <c r="AU30" s="62">
        <f t="shared" si="15"/>
        <v>-6.4977981463947412E-2</v>
      </c>
      <c r="AV30" s="62" t="str">
        <f t="shared" si="9"/>
        <v/>
      </c>
      <c r="AW30" s="62">
        <f t="shared" si="10"/>
        <v>0.98950000000000005</v>
      </c>
    </row>
    <row r="31" spans="1:49">
      <c r="A31" s="62">
        <v>1898</v>
      </c>
      <c r="B31" s="61">
        <v>5.2092812999999995E-2</v>
      </c>
      <c r="C31" s="61">
        <v>40473</v>
      </c>
      <c r="D31" s="61">
        <v>0.31900000000000001</v>
      </c>
      <c r="H31" s="64">
        <v>0.19577240000000001</v>
      </c>
      <c r="I31" s="65">
        <v>3.5299999999999998E-2</v>
      </c>
      <c r="J31" s="61">
        <v>3.6200000000000003E-2</v>
      </c>
      <c r="K31" s="61">
        <v>3.5110000000000002E-2</v>
      </c>
      <c r="L31" s="61">
        <v>4.4720000000000003E-2</v>
      </c>
      <c r="M31" s="61">
        <v>11.912647337077278</v>
      </c>
      <c r="N31" s="62">
        <f t="shared" si="11"/>
        <v>3.5937604479094075E-2</v>
      </c>
      <c r="O31" s="61">
        <v>6.0975230015227005E-2</v>
      </c>
      <c r="Q31" s="61"/>
      <c r="R31" s="61"/>
      <c r="S31" s="61"/>
      <c r="T31" s="61"/>
      <c r="U31" s="61"/>
      <c r="V31" s="61"/>
      <c r="W31" s="61"/>
      <c r="X31" s="61"/>
      <c r="Y31" s="61"/>
      <c r="Z31" s="67">
        <v>1.99</v>
      </c>
      <c r="AA31" s="61"/>
      <c r="AB31" s="66">
        <v>0.93879999999999997</v>
      </c>
      <c r="AC31" s="63" t="str">
        <f t="shared" si="12"/>
        <v/>
      </c>
      <c r="AD31" s="20" t="str">
        <f t="shared" si="0"/>
        <v/>
      </c>
      <c r="AE31" s="62" t="str">
        <f t="shared" si="13"/>
        <v/>
      </c>
      <c r="AF31" s="20">
        <f t="shared" si="1"/>
        <v>0.19577240000000001</v>
      </c>
      <c r="AG31" s="62">
        <f t="shared" si="14"/>
        <v>0.11065830721003134</v>
      </c>
      <c r="AH31" s="62">
        <f t="shared" si="2"/>
        <v>0.11347962382445141</v>
      </c>
      <c r="AI31" s="62">
        <f t="shared" si="3"/>
        <v>0.11006269592476489</v>
      </c>
      <c r="AJ31" s="62">
        <f t="shared" si="4"/>
        <v>0.14018808777429467</v>
      </c>
      <c r="AK31" s="62">
        <f t="shared" si="5"/>
        <v>-3.0125391849529781E-2</v>
      </c>
      <c r="AL31" s="62" t="str">
        <f t="shared" si="16"/>
        <v/>
      </c>
      <c r="AM31" s="62" t="str">
        <f t="shared" si="17"/>
        <v/>
      </c>
      <c r="AN31" s="62" t="str">
        <f t="shared" si="18"/>
        <v/>
      </c>
      <c r="AO31" s="62" t="str">
        <f t="shared" si="19"/>
        <v/>
      </c>
      <c r="AP31" s="62" t="str">
        <f t="shared" si="20"/>
        <v/>
      </c>
      <c r="AR31" s="62" t="str">
        <f t="shared" si="6"/>
        <v/>
      </c>
      <c r="AS31" s="62" t="str">
        <f t="shared" si="7"/>
        <v/>
      </c>
      <c r="AT31" s="62" t="str">
        <f t="shared" si="8"/>
        <v/>
      </c>
      <c r="AU31" s="62">
        <f t="shared" si="15"/>
        <v>3.0844725868877737E-2</v>
      </c>
      <c r="AV31" s="62" t="str">
        <f t="shared" si="9"/>
        <v/>
      </c>
      <c r="AW31" s="62">
        <f t="shared" si="10"/>
        <v>0.93879999999999997</v>
      </c>
    </row>
    <row r="32" spans="1:49">
      <c r="A32" s="62">
        <v>1899</v>
      </c>
      <c r="B32" s="61">
        <v>5.1821480000000003E-2</v>
      </c>
      <c r="C32" s="61">
        <v>40546</v>
      </c>
      <c r="D32" s="61">
        <v>0.32571</v>
      </c>
      <c r="H32" s="64">
        <v>0.1804114</v>
      </c>
      <c r="I32" s="65">
        <v>3.5900000000000001E-2</v>
      </c>
      <c r="J32" s="61">
        <v>3.6600000000000001E-2</v>
      </c>
      <c r="K32" s="61">
        <v>4.1529999999999997E-2</v>
      </c>
      <c r="L32" s="61">
        <v>4.5179999999999998E-2</v>
      </c>
      <c r="M32" s="61">
        <v>12.328537582492611</v>
      </c>
      <c r="N32" s="62">
        <f t="shared" si="11"/>
        <v>3.5391880325301613E-2</v>
      </c>
      <c r="O32" s="61">
        <v>6.0975230015227005E-2</v>
      </c>
      <c r="Q32" s="61"/>
      <c r="R32" s="61"/>
      <c r="S32" s="61"/>
      <c r="T32" s="61"/>
      <c r="U32" s="61"/>
      <c r="V32" s="61"/>
      <c r="W32" s="61"/>
      <c r="X32" s="61"/>
      <c r="Y32" s="61"/>
      <c r="Z32" s="67">
        <v>2.84</v>
      </c>
      <c r="AA32" s="61"/>
      <c r="AB32" s="66">
        <v>0.92279999999999995</v>
      </c>
      <c r="AC32" s="63" t="str">
        <f t="shared" si="12"/>
        <v/>
      </c>
      <c r="AD32" s="20" t="str">
        <f t="shared" si="0"/>
        <v/>
      </c>
      <c r="AE32" s="62" t="str">
        <f t="shared" si="13"/>
        <v/>
      </c>
      <c r="AF32" s="20">
        <f t="shared" si="1"/>
        <v>0.1804114</v>
      </c>
      <c r="AG32" s="62">
        <f t="shared" si="14"/>
        <v>0.11022074851862086</v>
      </c>
      <c r="AH32" s="62">
        <f t="shared" si="2"/>
        <v>0.11236989960394216</v>
      </c>
      <c r="AI32" s="62">
        <f t="shared" si="3"/>
        <v>0.12750606367627643</v>
      </c>
      <c r="AJ32" s="62">
        <f t="shared" si="4"/>
        <v>0.13871235147830893</v>
      </c>
      <c r="AK32" s="62">
        <f t="shared" si="5"/>
        <v>-1.1206287802032505E-2</v>
      </c>
      <c r="AL32" s="62" t="str">
        <f t="shared" si="16"/>
        <v/>
      </c>
      <c r="AM32" s="62" t="str">
        <f t="shared" si="17"/>
        <v/>
      </c>
      <c r="AN32" s="62" t="str">
        <f t="shared" si="18"/>
        <v/>
      </c>
      <c r="AO32" s="62" t="str">
        <f t="shared" si="19"/>
        <v/>
      </c>
      <c r="AP32" s="62" t="str">
        <f t="shared" si="20"/>
        <v/>
      </c>
      <c r="AR32" s="62" t="str">
        <f t="shared" si="6"/>
        <v/>
      </c>
      <c r="AS32" s="62" t="str">
        <f t="shared" si="7"/>
        <v/>
      </c>
      <c r="AT32" s="62" t="str">
        <f t="shared" si="8"/>
        <v/>
      </c>
      <c r="AU32" s="62">
        <f t="shared" si="15"/>
        <v>3.5201801308904192E-2</v>
      </c>
      <c r="AV32" s="62" t="str">
        <f t="shared" si="9"/>
        <v/>
      </c>
      <c r="AW32" s="62">
        <f t="shared" si="10"/>
        <v>0.92279999999999995</v>
      </c>
    </row>
    <row r="33" spans="1:49">
      <c r="A33" s="62">
        <v>1900</v>
      </c>
      <c r="B33" s="61">
        <v>5.1694008E-2</v>
      </c>
      <c r="C33" s="61">
        <v>40598</v>
      </c>
      <c r="D33" s="61">
        <v>0.32805999999999996</v>
      </c>
      <c r="H33" s="64">
        <v>0.1634728</v>
      </c>
      <c r="I33" s="65">
        <v>3.7499999999999999E-2</v>
      </c>
      <c r="J33" s="61">
        <v>3.8199999999999998E-2</v>
      </c>
      <c r="K33" s="61">
        <v>4.1090000000000002E-2</v>
      </c>
      <c r="L33" s="61">
        <v>4.6980000000000001E-2</v>
      </c>
      <c r="M33" s="61">
        <v>12.481274239239825</v>
      </c>
      <c r="N33" s="62">
        <f t="shared" si="11"/>
        <v>3.51659083060279E-2</v>
      </c>
      <c r="O33" s="61">
        <v>6.1652732570951746E-2</v>
      </c>
      <c r="Q33" s="61"/>
      <c r="R33" s="61"/>
      <c r="S33" s="61"/>
      <c r="T33" s="61"/>
      <c r="U33" s="61"/>
      <c r="V33" s="61"/>
      <c r="W33" s="61"/>
      <c r="X33" s="61"/>
      <c r="Y33" s="61"/>
      <c r="Z33" s="67">
        <v>3.04</v>
      </c>
      <c r="AA33" s="61"/>
      <c r="AB33" s="66">
        <v>0.91739999999999999</v>
      </c>
      <c r="AC33" s="63" t="str">
        <f t="shared" si="12"/>
        <v/>
      </c>
      <c r="AD33" s="20" t="str">
        <f t="shared" si="0"/>
        <v/>
      </c>
      <c r="AE33" s="62" t="str">
        <f t="shared" si="13"/>
        <v/>
      </c>
      <c r="AF33" s="20">
        <f t="shared" si="1"/>
        <v>0.1634728</v>
      </c>
      <c r="AG33" s="62">
        <f t="shared" si="14"/>
        <v>0.11430835822715357</v>
      </c>
      <c r="AH33" s="62">
        <f t="shared" si="2"/>
        <v>0.11644211424739377</v>
      </c>
      <c r="AI33" s="62">
        <f t="shared" si="3"/>
        <v>0.12525147838809975</v>
      </c>
      <c r="AJ33" s="62">
        <f t="shared" si="4"/>
        <v>0.14320551118697802</v>
      </c>
      <c r="AK33" s="62">
        <f t="shared" si="5"/>
        <v>-1.7954032798878278E-2</v>
      </c>
      <c r="AL33" s="62" t="str">
        <f t="shared" si="16"/>
        <v/>
      </c>
      <c r="AM33" s="62" t="str">
        <f t="shared" si="17"/>
        <v/>
      </c>
      <c r="AN33" s="62" t="str">
        <f t="shared" si="18"/>
        <v/>
      </c>
      <c r="AO33" s="62" t="str">
        <f t="shared" si="19"/>
        <v/>
      </c>
      <c r="AP33" s="62" t="str">
        <f t="shared" si="20"/>
        <v/>
      </c>
      <c r="AR33" s="62" t="str">
        <f t="shared" si="6"/>
        <v/>
      </c>
      <c r="AS33" s="62" t="str">
        <f t="shared" si="7"/>
        <v/>
      </c>
      <c r="AT33" s="62" t="str">
        <f t="shared" si="8"/>
        <v/>
      </c>
      <c r="AU33" s="62">
        <f t="shared" si="15"/>
        <v>3.4805325230807552E-2</v>
      </c>
      <c r="AV33" s="62" t="str">
        <f t="shared" si="9"/>
        <v/>
      </c>
      <c r="AW33" s="62">
        <f t="shared" si="10"/>
        <v>0.91739999999999999</v>
      </c>
    </row>
    <row r="34" spans="1:49">
      <c r="A34" s="62">
        <v>1901</v>
      </c>
      <c r="B34" s="61">
        <v>5.1607800000000002E-2</v>
      </c>
      <c r="C34" s="61">
        <v>40640</v>
      </c>
      <c r="D34" s="61">
        <v>0.30937999999999999</v>
      </c>
      <c r="H34" s="64">
        <v>0.13144130000000001</v>
      </c>
      <c r="I34" s="65">
        <v>3.7600000000000001E-2</v>
      </c>
      <c r="J34" s="61">
        <v>3.5799999999999998E-2</v>
      </c>
      <c r="K34" s="61">
        <v>4.0129999999999999E-2</v>
      </c>
      <c r="L34" s="61">
        <v>4.369E-2</v>
      </c>
      <c r="M34" s="61">
        <v>11.858961163376764</v>
      </c>
      <c r="N34" s="62">
        <f t="shared" si="11"/>
        <v>3.4867757165908994E-2</v>
      </c>
      <c r="O34" s="61">
        <v>6.1652732570951746E-2</v>
      </c>
      <c r="Q34" s="61"/>
      <c r="R34" s="61"/>
      <c r="S34" s="61"/>
      <c r="T34" s="61"/>
      <c r="U34" s="61"/>
      <c r="V34" s="61"/>
      <c r="W34" s="61"/>
      <c r="X34" s="61"/>
      <c r="Y34" s="61"/>
      <c r="Z34" s="67">
        <v>2.41</v>
      </c>
      <c r="AA34" s="61"/>
      <c r="AB34" s="66">
        <v>0.98080000000000001</v>
      </c>
      <c r="AC34" s="63" t="str">
        <f t="shared" si="12"/>
        <v/>
      </c>
      <c r="AD34" s="20" t="str">
        <f t="shared" si="0"/>
        <v/>
      </c>
      <c r="AE34" s="62" t="str">
        <f t="shared" si="13"/>
        <v/>
      </c>
      <c r="AF34" s="20">
        <f t="shared" si="1"/>
        <v>0.13144130000000001</v>
      </c>
      <c r="AG34" s="62">
        <f t="shared" si="14"/>
        <v>0.12153338935936391</v>
      </c>
      <c r="AH34" s="62">
        <f t="shared" si="2"/>
        <v>0.11571530157088371</v>
      </c>
      <c r="AI34" s="62">
        <f t="shared" si="3"/>
        <v>0.12971103497317216</v>
      </c>
      <c r="AJ34" s="62">
        <f t="shared" si="4"/>
        <v>0.14121791971038852</v>
      </c>
      <c r="AK34" s="62">
        <f t="shared" si="5"/>
        <v>-1.1506884737216366E-2</v>
      </c>
      <c r="AL34" s="62" t="str">
        <f t="shared" si="16"/>
        <v/>
      </c>
      <c r="AM34" s="62" t="str">
        <f t="shared" si="17"/>
        <v/>
      </c>
      <c r="AN34" s="62" t="str">
        <f t="shared" si="18"/>
        <v/>
      </c>
      <c r="AO34" s="62" t="str">
        <f t="shared" si="19"/>
        <v/>
      </c>
      <c r="AP34" s="62" t="str">
        <f t="shared" si="20"/>
        <v/>
      </c>
      <c r="AR34" s="62" t="str">
        <f t="shared" si="6"/>
        <v/>
      </c>
      <c r="AS34" s="62" t="str">
        <f t="shared" si="7"/>
        <v/>
      </c>
      <c r="AT34" s="62" t="str">
        <f t="shared" si="8"/>
        <v/>
      </c>
      <c r="AU34" s="62">
        <f t="shared" si="15"/>
        <v>3.891456051546735E-2</v>
      </c>
      <c r="AV34" s="62" t="str">
        <f t="shared" si="9"/>
        <v/>
      </c>
      <c r="AW34" s="62">
        <f t="shared" si="10"/>
        <v>0.98080000000000001</v>
      </c>
    </row>
    <row r="35" spans="1:49">
      <c r="A35" s="62">
        <v>1902</v>
      </c>
      <c r="B35" s="61">
        <v>5.1608314000000002E-2</v>
      </c>
      <c r="C35" s="61">
        <v>40713</v>
      </c>
      <c r="D35" s="61">
        <v>0.31879999999999997</v>
      </c>
      <c r="H35" s="64">
        <v>0.17959169999999999</v>
      </c>
      <c r="I35" s="65">
        <v>3.6999999999999998E-2</v>
      </c>
      <c r="J35" s="61">
        <v>3.5799999999999998E-2</v>
      </c>
      <c r="K35" s="61">
        <v>4.2519999999999995E-2</v>
      </c>
      <c r="L35" s="61">
        <v>4.394E-2</v>
      </c>
      <c r="M35" s="61">
        <v>11.707340854286841</v>
      </c>
      <c r="N35" s="62">
        <f t="shared" si="11"/>
        <v>3.6329470520736991E-2</v>
      </c>
      <c r="O35" s="61">
        <v>6.1652732570951746E-2</v>
      </c>
      <c r="Q35" s="61"/>
      <c r="R35" s="61"/>
      <c r="S35" s="61"/>
      <c r="T35" s="61"/>
      <c r="U35" s="61"/>
      <c r="V35" s="61"/>
      <c r="W35" s="61"/>
      <c r="X35" s="61"/>
      <c r="Y35" s="61"/>
      <c r="Z35" s="67">
        <v>2.39</v>
      </c>
      <c r="AA35" s="61"/>
      <c r="AB35" s="66">
        <v>0.95189999999999997</v>
      </c>
      <c r="AC35" s="63" t="str">
        <f t="shared" si="12"/>
        <v/>
      </c>
      <c r="AD35" s="20" t="str">
        <f t="shared" ref="AD35:AD66" si="21">IF(F35="","",F35)</f>
        <v/>
      </c>
      <c r="AE35" s="62" t="str">
        <f t="shared" si="13"/>
        <v/>
      </c>
      <c r="AF35" s="20">
        <f t="shared" ref="AF35:AF66" si="22">IF(H35="","",H35)</f>
        <v>0.17959169999999999</v>
      </c>
      <c r="AG35" s="62">
        <f t="shared" si="14"/>
        <v>0.11606022584692598</v>
      </c>
      <c r="AH35" s="62">
        <f t="shared" ref="AH35:AH66" si="23">IF(OR(J35="",D35=""),"",J35/D35)</f>
        <v>0.1122961104140527</v>
      </c>
      <c r="AI35" s="62">
        <f t="shared" ref="AI35:AI66" si="24">IF(OR(K35="",D35=""),"",K35/D35)</f>
        <v>0.13337515683814302</v>
      </c>
      <c r="AJ35" s="62">
        <f t="shared" ref="AJ35:AJ66" si="25">IF(OR(L35="",D35=""),"",L35/D35)</f>
        <v>0.13782936010037641</v>
      </c>
      <c r="AK35" s="62">
        <f t="shared" ref="AK35:AK66" si="26">IF(OR(AI35="",AJ35=""),"",AI35-AJ35)</f>
        <v>-4.4542032622333916E-3</v>
      </c>
      <c r="AL35" s="62" t="str">
        <f t="shared" si="16"/>
        <v/>
      </c>
      <c r="AM35" s="62" t="str">
        <f t="shared" si="17"/>
        <v/>
      </c>
      <c r="AN35" s="62" t="str">
        <f t="shared" si="18"/>
        <v/>
      </c>
      <c r="AO35" s="62" t="str">
        <f t="shared" si="19"/>
        <v/>
      </c>
      <c r="AP35" s="62" t="str">
        <f t="shared" si="20"/>
        <v/>
      </c>
      <c r="AR35" s="62" t="str">
        <f t="shared" ref="AR35:AR66" si="27">IF(OR(V35="",W35="",U35=""),"",LN(V35*W35/U35))</f>
        <v/>
      </c>
      <c r="AS35" s="62" t="str">
        <f t="shared" ref="AS35:AS66" si="28">IF(X35="","",X35)</f>
        <v/>
      </c>
      <c r="AT35" s="62" t="str">
        <f t="shared" ref="AT35:AT66" si="29">IF(Y35="","",Y35)</f>
        <v/>
      </c>
      <c r="AU35" s="62">
        <f t="shared" si="15"/>
        <v>-1.6966733223553954E-2</v>
      </c>
      <c r="AV35" s="62" t="str">
        <f t="shared" ref="AV35:AV66" si="30">IF(OR(AA35="",Z35=""),"",(AA35-Z35)/100)</f>
        <v/>
      </c>
      <c r="AW35" s="62">
        <f t="shared" ref="AW35:AW66" si="31">IF(AB35="","",AB35)</f>
        <v>0.95189999999999997</v>
      </c>
    </row>
    <row r="36" spans="1:49">
      <c r="A36" s="62">
        <v>1903</v>
      </c>
      <c r="B36" s="61">
        <v>5.1694008E-2</v>
      </c>
      <c r="C36" s="61">
        <v>40786</v>
      </c>
      <c r="D36" s="61">
        <v>0.33890999999999999</v>
      </c>
      <c r="H36" s="64">
        <v>0.17856079999999999</v>
      </c>
      <c r="I36" s="65">
        <v>3.5999999999999997E-2</v>
      </c>
      <c r="J36" s="61">
        <v>3.6700000000000003E-2</v>
      </c>
      <c r="K36" s="61">
        <v>4.2519999999999995E-2</v>
      </c>
      <c r="L36" s="61">
        <v>4.8019999999999993E-2</v>
      </c>
      <c r="M36" s="61">
        <v>12.089233239230206</v>
      </c>
      <c r="N36" s="62">
        <f t="shared" si="11"/>
        <v>3.7334181604227176E-2</v>
      </c>
      <c r="O36" s="61">
        <v>6.0975230015227005E-2</v>
      </c>
      <c r="Q36" s="61"/>
      <c r="R36" s="61"/>
      <c r="S36" s="61"/>
      <c r="T36" s="61"/>
      <c r="U36" s="61"/>
      <c r="V36" s="61"/>
      <c r="W36" s="61"/>
      <c r="X36" s="61"/>
      <c r="Y36" s="61"/>
      <c r="Z36" s="67">
        <v>2.7</v>
      </c>
      <c r="AA36" s="61"/>
      <c r="AB36" s="66">
        <v>0.89629999999999999</v>
      </c>
      <c r="AC36" s="63" t="str">
        <f t="shared" si="12"/>
        <v/>
      </c>
      <c r="AD36" s="20" t="str">
        <f t="shared" si="21"/>
        <v/>
      </c>
      <c r="AE36" s="62" t="str">
        <f t="shared" si="13"/>
        <v/>
      </c>
      <c r="AF36" s="20">
        <f t="shared" si="22"/>
        <v>0.17856079999999999</v>
      </c>
      <c r="AG36" s="62">
        <f t="shared" si="14"/>
        <v>0.10622289103301762</v>
      </c>
      <c r="AH36" s="62">
        <f t="shared" si="23"/>
        <v>0.10828833613643742</v>
      </c>
      <c r="AI36" s="62">
        <f t="shared" si="24"/>
        <v>0.1254610368534419</v>
      </c>
      <c r="AJ36" s="62">
        <f t="shared" si="25"/>
        <v>0.14168953409459736</v>
      </c>
      <c r="AK36" s="62">
        <f t="shared" si="26"/>
        <v>-1.6228497241155465E-2</v>
      </c>
      <c r="AL36" s="62" t="str">
        <f t="shared" si="16"/>
        <v/>
      </c>
      <c r="AM36" s="62" t="str">
        <f t="shared" si="17"/>
        <v/>
      </c>
      <c r="AN36" s="62" t="str">
        <f t="shared" si="18"/>
        <v/>
      </c>
      <c r="AO36" s="62" t="str">
        <f t="shared" si="19"/>
        <v/>
      </c>
      <c r="AP36" s="62" t="str">
        <f t="shared" si="20"/>
        <v/>
      </c>
      <c r="AR36" s="62" t="str">
        <f t="shared" si="27"/>
        <v/>
      </c>
      <c r="AS36" s="62" t="str">
        <f t="shared" si="28"/>
        <v/>
      </c>
      <c r="AT36" s="62" t="str">
        <f t="shared" si="29"/>
        <v/>
      </c>
      <c r="AU36" s="62">
        <f t="shared" ref="AU36:AU67" si="32">IF(OR(Z35="",N36="",N35=""),"",Z35/100-LN(N36/N35))</f>
        <v>-3.3800319445788651E-3</v>
      </c>
      <c r="AV36" s="62" t="str">
        <f t="shared" si="30"/>
        <v/>
      </c>
      <c r="AW36" s="62">
        <f t="shared" si="31"/>
        <v>0.89629999999999999</v>
      </c>
    </row>
    <row r="37" spans="1:49">
      <c r="A37" s="62">
        <v>1904</v>
      </c>
      <c r="B37" s="61">
        <v>5.1662208000000008E-2</v>
      </c>
      <c r="C37" s="61">
        <v>40859</v>
      </c>
      <c r="D37" s="61">
        <v>0.33071</v>
      </c>
      <c r="H37" s="64">
        <v>0.14548159999999999</v>
      </c>
      <c r="I37" s="65">
        <v>3.6400000000000002E-2</v>
      </c>
      <c r="J37" s="61">
        <v>3.7400000000000003E-2</v>
      </c>
      <c r="K37" s="61">
        <v>4.4509999999999994E-2</v>
      </c>
      <c r="L37" s="61">
        <v>4.5019999999999998E-2</v>
      </c>
      <c r="M37" s="61">
        <v>12.320012745836957</v>
      </c>
      <c r="N37" s="62">
        <f t="shared" si="11"/>
        <v>3.568457761217405E-2</v>
      </c>
      <c r="O37" s="61">
        <v>6.0975230015227005E-2</v>
      </c>
      <c r="Q37" s="61"/>
      <c r="R37" s="61"/>
      <c r="S37" s="61"/>
      <c r="T37" s="61"/>
      <c r="U37" s="61"/>
      <c r="V37" s="61"/>
      <c r="W37" s="61"/>
      <c r="X37" s="61"/>
      <c r="Y37" s="61"/>
      <c r="Z37" s="67">
        <v>2.14</v>
      </c>
      <c r="AA37" s="61"/>
      <c r="AB37" s="66">
        <v>0.92110000000000003</v>
      </c>
      <c r="AC37" s="63" t="str">
        <f t="shared" si="12"/>
        <v/>
      </c>
      <c r="AD37" s="20" t="str">
        <f t="shared" si="21"/>
        <v/>
      </c>
      <c r="AE37" s="62" t="str">
        <f t="shared" si="13"/>
        <v/>
      </c>
      <c r="AF37" s="20">
        <f t="shared" si="22"/>
        <v>0.14548159999999999</v>
      </c>
      <c r="AG37" s="62">
        <f t="shared" si="14"/>
        <v>0.1100662211605334</v>
      </c>
      <c r="AH37" s="62">
        <f t="shared" si="23"/>
        <v>0.11309001844516345</v>
      </c>
      <c r="AI37" s="62">
        <f t="shared" si="24"/>
        <v>0.134589217138883</v>
      </c>
      <c r="AJ37" s="62">
        <f t="shared" si="25"/>
        <v>0.13613135375404431</v>
      </c>
      <c r="AK37" s="62">
        <f t="shared" si="26"/>
        <v>-1.5421366151613103E-3</v>
      </c>
      <c r="AL37" s="62" t="str">
        <f t="shared" ref="AL37:AL68" si="33">IF(OR(P37="",P36="",N37="",N36=""),"",LN((P37/P36)/(N37/N36)))</f>
        <v/>
      </c>
      <c r="AM37" s="62" t="str">
        <f t="shared" ref="AM37:AM68" si="34">IF(OR(Q37="",Q36="",$N37="",$N36=""),"",LN((Q37/Q36)/($N37/$N36)))</f>
        <v/>
      </c>
      <c r="AN37" s="62" t="str">
        <f t="shared" ref="AN37:AN68" si="35">IF(OR(R37="",R36="",$N37="",$N36=""),"",LN((R37/R36)/($N37/$N36)))</f>
        <v/>
      </c>
      <c r="AO37" s="62" t="str">
        <f t="shared" ref="AO37:AO68" si="36">IF(OR(S37="",S36="",$N37="",$N36=""),"",LN((S37/S36)/($N37/$N36)))</f>
        <v/>
      </c>
      <c r="AP37" s="62" t="str">
        <f t="shared" ref="AP37:AP68" si="37">IF(OR(T37="",T36="",$N37="",$N36=""),"",LN((T37/T36)/($N37/$N36)))</f>
        <v/>
      </c>
      <c r="AR37" s="62" t="str">
        <f t="shared" si="27"/>
        <v/>
      </c>
      <c r="AS37" s="62" t="str">
        <f t="shared" si="28"/>
        <v/>
      </c>
      <c r="AT37" s="62" t="str">
        <f t="shared" si="29"/>
        <v/>
      </c>
      <c r="AU37" s="62">
        <f t="shared" si="32"/>
        <v>7.2190708122785913E-2</v>
      </c>
      <c r="AV37" s="62" t="str">
        <f t="shared" si="30"/>
        <v/>
      </c>
      <c r="AW37" s="62">
        <f t="shared" si="31"/>
        <v>0.92110000000000003</v>
      </c>
    </row>
    <row r="38" spans="1:49">
      <c r="A38" s="62">
        <v>1905</v>
      </c>
      <c r="B38" s="61">
        <v>5.1679616000000012E-2</v>
      </c>
      <c r="C38" s="61">
        <v>40890</v>
      </c>
      <c r="D38" s="61">
        <v>0.33215000000000006</v>
      </c>
      <c r="H38" s="64">
        <v>0.1916525</v>
      </c>
      <c r="I38" s="65">
        <v>3.7100000000000001E-2</v>
      </c>
      <c r="J38" s="61">
        <v>3.7699999999999997E-2</v>
      </c>
      <c r="K38" s="61">
        <v>4.8669999999999998E-2</v>
      </c>
      <c r="L38" s="61">
        <v>4.7789999999999999E-2</v>
      </c>
      <c r="M38" s="61">
        <v>12.624065253222104</v>
      </c>
      <c r="N38" s="62">
        <f t="shared" si="11"/>
        <v>3.4950230087086795E-2</v>
      </c>
      <c r="O38" s="61">
        <v>6.0975230015227005E-2</v>
      </c>
      <c r="Q38" s="61"/>
      <c r="R38" s="61"/>
      <c r="S38" s="61"/>
      <c r="T38" s="61"/>
      <c r="U38" s="61"/>
      <c r="V38" s="61"/>
      <c r="W38" s="61"/>
      <c r="X38" s="61"/>
      <c r="Y38" s="61"/>
      <c r="Z38" s="67">
        <v>2.11</v>
      </c>
      <c r="AA38" s="61"/>
      <c r="AB38" s="66">
        <v>0.9244</v>
      </c>
      <c r="AC38" s="63" t="str">
        <f t="shared" si="12"/>
        <v/>
      </c>
      <c r="AD38" s="20" t="str">
        <f t="shared" si="21"/>
        <v/>
      </c>
      <c r="AE38" s="62" t="str">
        <f t="shared" si="13"/>
        <v/>
      </c>
      <c r="AF38" s="20">
        <f t="shared" si="22"/>
        <v>0.1916525</v>
      </c>
      <c r="AG38" s="62">
        <f t="shared" si="14"/>
        <v>0.11169652265542675</v>
      </c>
      <c r="AH38" s="62">
        <f t="shared" si="23"/>
        <v>0.11350293542074362</v>
      </c>
      <c r="AI38" s="62">
        <f t="shared" si="24"/>
        <v>0.14653018214662047</v>
      </c>
      <c r="AJ38" s="62">
        <f t="shared" si="25"/>
        <v>0.14388077675748906</v>
      </c>
      <c r="AK38" s="62">
        <f t="shared" si="26"/>
        <v>2.6494053891314151E-3</v>
      </c>
      <c r="AL38" s="62" t="str">
        <f t="shared" si="33"/>
        <v/>
      </c>
      <c r="AM38" s="62" t="str">
        <f t="shared" si="34"/>
        <v/>
      </c>
      <c r="AN38" s="62" t="str">
        <f t="shared" si="35"/>
        <v/>
      </c>
      <c r="AO38" s="62" t="str">
        <f t="shared" si="36"/>
        <v/>
      </c>
      <c r="AP38" s="62" t="str">
        <f t="shared" si="37"/>
        <v/>
      </c>
      <c r="AR38" s="62" t="str">
        <f t="shared" si="27"/>
        <v/>
      </c>
      <c r="AS38" s="62" t="str">
        <f t="shared" si="28"/>
        <v/>
      </c>
      <c r="AT38" s="62" t="str">
        <f t="shared" si="29"/>
        <v/>
      </c>
      <c r="AU38" s="62">
        <f t="shared" si="32"/>
        <v>4.2193543808208098E-2</v>
      </c>
      <c r="AV38" s="62" t="str">
        <f t="shared" si="30"/>
        <v/>
      </c>
      <c r="AW38" s="62">
        <f t="shared" si="31"/>
        <v>0.9244</v>
      </c>
    </row>
    <row r="39" spans="1:49">
      <c r="A39" s="62">
        <v>1906</v>
      </c>
      <c r="B39" s="61">
        <v>5.1830028E-2</v>
      </c>
      <c r="C39" s="61">
        <v>40942</v>
      </c>
      <c r="D39" s="61">
        <v>0.35615000000000002</v>
      </c>
      <c r="H39" s="64">
        <v>0.1967998</v>
      </c>
      <c r="I39" s="65">
        <v>3.85E-2</v>
      </c>
      <c r="J39" s="61">
        <v>3.8399999999999997E-2</v>
      </c>
      <c r="K39" s="61">
        <v>5.2649999999999995E-2</v>
      </c>
      <c r="L39" s="61">
        <v>5.6270000000000001E-2</v>
      </c>
      <c r="M39" s="61">
        <v>12.439360459016171</v>
      </c>
      <c r="N39" s="62">
        <f t="shared" si="11"/>
        <v>3.798376109478855E-2</v>
      </c>
      <c r="O39" s="61">
        <v>6.1652732570951753E-2</v>
      </c>
      <c r="Q39" s="61"/>
      <c r="R39" s="61"/>
      <c r="S39" s="61"/>
      <c r="T39" s="61"/>
      <c r="U39" s="61"/>
      <c r="V39" s="61"/>
      <c r="W39" s="61"/>
      <c r="X39" s="61"/>
      <c r="Y39" s="61"/>
      <c r="Z39" s="67">
        <v>2.68</v>
      </c>
      <c r="AA39" s="61"/>
      <c r="AB39" s="66">
        <v>0.85209999999999997</v>
      </c>
      <c r="AC39" s="63" t="str">
        <f t="shared" si="12"/>
        <v/>
      </c>
      <c r="AD39" s="20" t="str">
        <f t="shared" si="21"/>
        <v/>
      </c>
      <c r="AE39" s="62" t="str">
        <f t="shared" si="13"/>
        <v/>
      </c>
      <c r="AF39" s="20">
        <f t="shared" si="22"/>
        <v>0.1967998</v>
      </c>
      <c r="AG39" s="62">
        <f t="shared" si="14"/>
        <v>0.10810051944405447</v>
      </c>
      <c r="AH39" s="62">
        <f t="shared" si="23"/>
        <v>0.1078197388740699</v>
      </c>
      <c r="AI39" s="62">
        <f t="shared" si="24"/>
        <v>0.14783097009686927</v>
      </c>
      <c r="AJ39" s="62">
        <f t="shared" si="25"/>
        <v>0.15799522673031025</v>
      </c>
      <c r="AK39" s="62">
        <f t="shared" si="26"/>
        <v>-1.0164256633440977E-2</v>
      </c>
      <c r="AL39" s="62" t="str">
        <f t="shared" si="33"/>
        <v/>
      </c>
      <c r="AM39" s="62" t="str">
        <f t="shared" si="34"/>
        <v/>
      </c>
      <c r="AN39" s="62" t="str">
        <f t="shared" si="35"/>
        <v/>
      </c>
      <c r="AO39" s="62" t="str">
        <f t="shared" si="36"/>
        <v/>
      </c>
      <c r="AP39" s="62" t="str">
        <f t="shared" si="37"/>
        <v/>
      </c>
      <c r="AR39" s="62" t="str">
        <f t="shared" si="27"/>
        <v/>
      </c>
      <c r="AS39" s="62" t="str">
        <f t="shared" si="28"/>
        <v/>
      </c>
      <c r="AT39" s="62" t="str">
        <f t="shared" si="29"/>
        <v/>
      </c>
      <c r="AU39" s="62">
        <f t="shared" si="32"/>
        <v>-6.2133676800304891E-2</v>
      </c>
      <c r="AV39" s="62" t="str">
        <f t="shared" si="30"/>
        <v/>
      </c>
      <c r="AW39" s="62">
        <f t="shared" si="31"/>
        <v>0.85209999999999997</v>
      </c>
    </row>
    <row r="40" spans="1:49">
      <c r="A40" s="62">
        <v>1907</v>
      </c>
      <c r="B40" s="61">
        <v>5.1849252000000005E-2</v>
      </c>
      <c r="C40" s="61">
        <v>40942</v>
      </c>
      <c r="D40" s="61">
        <v>0.38740999999999998</v>
      </c>
      <c r="H40" s="64">
        <v>0.20620930000000001</v>
      </c>
      <c r="I40" s="65">
        <v>3.8800000000000001E-2</v>
      </c>
      <c r="J40" s="61">
        <v>3.9699999999999999E-2</v>
      </c>
      <c r="K40" s="61">
        <v>5.5960000000000003E-2</v>
      </c>
      <c r="L40" s="61">
        <v>6.2230000000000001E-2</v>
      </c>
      <c r="M40" s="61">
        <v>13.433112846304347</v>
      </c>
      <c r="N40" s="62">
        <f t="shared" si="11"/>
        <v>3.8261080757555563E-2</v>
      </c>
      <c r="O40" s="61">
        <v>6.2330235126676493E-2</v>
      </c>
      <c r="Q40" s="61"/>
      <c r="R40" s="61"/>
      <c r="S40" s="61"/>
      <c r="T40" s="61"/>
      <c r="U40" s="61"/>
      <c r="V40" s="61"/>
      <c r="W40" s="61"/>
      <c r="X40" s="61"/>
      <c r="Y40" s="61"/>
      <c r="Z40" s="67">
        <v>3.35</v>
      </c>
      <c r="AA40" s="61"/>
      <c r="AB40" s="66">
        <v>0.77849999999999997</v>
      </c>
      <c r="AC40" s="63" t="str">
        <f t="shared" si="12"/>
        <v/>
      </c>
      <c r="AD40" s="20" t="str">
        <f t="shared" si="21"/>
        <v/>
      </c>
      <c r="AE40" s="62" t="str">
        <f t="shared" si="13"/>
        <v/>
      </c>
      <c r="AF40" s="20">
        <f t="shared" si="22"/>
        <v>0.20620930000000001</v>
      </c>
      <c r="AG40" s="62">
        <f t="shared" si="14"/>
        <v>0.1001522934358948</v>
      </c>
      <c r="AH40" s="62">
        <f t="shared" si="23"/>
        <v>0.10247541364445936</v>
      </c>
      <c r="AI40" s="62">
        <f t="shared" si="24"/>
        <v>0.1444464520791926</v>
      </c>
      <c r="AJ40" s="62">
        <f t="shared" si="25"/>
        <v>0.16063085619885911</v>
      </c>
      <c r="AK40" s="62">
        <f t="shared" si="26"/>
        <v>-1.6184404119666512E-2</v>
      </c>
      <c r="AL40" s="62" t="str">
        <f t="shared" si="33"/>
        <v/>
      </c>
      <c r="AM40" s="62" t="str">
        <f t="shared" si="34"/>
        <v/>
      </c>
      <c r="AN40" s="62" t="str">
        <f t="shared" si="35"/>
        <v/>
      </c>
      <c r="AO40" s="62" t="str">
        <f t="shared" si="36"/>
        <v/>
      </c>
      <c r="AP40" s="62" t="str">
        <f t="shared" si="37"/>
        <v/>
      </c>
      <c r="AR40" s="62" t="str">
        <f t="shared" si="27"/>
        <v/>
      </c>
      <c r="AS40" s="62" t="str">
        <f t="shared" si="28"/>
        <v/>
      </c>
      <c r="AT40" s="62" t="str">
        <f t="shared" si="29"/>
        <v/>
      </c>
      <c r="AU40" s="62">
        <f t="shared" si="32"/>
        <v>1.9525517452348803E-2</v>
      </c>
      <c r="AV40" s="62" t="str">
        <f t="shared" si="30"/>
        <v/>
      </c>
      <c r="AW40" s="62">
        <f t="shared" si="31"/>
        <v>0.77849999999999997</v>
      </c>
    </row>
    <row r="41" spans="1:49">
      <c r="A41" s="62">
        <v>1908</v>
      </c>
      <c r="B41" s="61">
        <v>5.1681194999999992E-2</v>
      </c>
      <c r="C41" s="61">
        <v>41046</v>
      </c>
      <c r="D41" s="61">
        <v>0.37325999999999998</v>
      </c>
      <c r="H41" s="64">
        <v>0.1920019</v>
      </c>
      <c r="I41" s="65">
        <v>4.02E-2</v>
      </c>
      <c r="J41" s="61">
        <v>3.9699999999999999E-2</v>
      </c>
      <c r="K41" s="61">
        <v>5.0509999999999999E-2</v>
      </c>
      <c r="L41" s="61">
        <v>5.6399999999999999E-2</v>
      </c>
      <c r="M41" s="61">
        <v>13.376382088083956</v>
      </c>
      <c r="N41" s="62">
        <f t="shared" si="11"/>
        <v>3.6926153352485259E-2</v>
      </c>
      <c r="O41" s="61">
        <v>6.3007737682401241E-2</v>
      </c>
      <c r="Q41" s="61"/>
      <c r="R41" s="61"/>
      <c r="S41" s="61"/>
      <c r="T41" s="61"/>
      <c r="U41" s="61"/>
      <c r="V41" s="61"/>
      <c r="W41" s="61"/>
      <c r="X41" s="61"/>
      <c r="Y41" s="61"/>
      <c r="Z41" s="67">
        <v>2.14</v>
      </c>
      <c r="AA41" s="61"/>
      <c r="AB41" s="66">
        <v>0.81379999999999997</v>
      </c>
      <c r="AC41" s="63" t="str">
        <f t="shared" si="12"/>
        <v/>
      </c>
      <c r="AD41" s="20" t="str">
        <f t="shared" si="21"/>
        <v/>
      </c>
      <c r="AE41" s="62" t="str">
        <f t="shared" si="13"/>
        <v/>
      </c>
      <c r="AF41" s="20">
        <f t="shared" si="22"/>
        <v>0.1920019</v>
      </c>
      <c r="AG41" s="62">
        <f t="shared" si="14"/>
        <v>0.10769972673203665</v>
      </c>
      <c r="AH41" s="62">
        <f t="shared" si="23"/>
        <v>0.10636017789208595</v>
      </c>
      <c r="AI41" s="62">
        <f t="shared" si="24"/>
        <v>0.13532122381182018</v>
      </c>
      <c r="AJ41" s="62">
        <f t="shared" si="25"/>
        <v>0.15110110914643948</v>
      </c>
      <c r="AK41" s="62">
        <f t="shared" si="26"/>
        <v>-1.5779885334619298E-2</v>
      </c>
      <c r="AL41" s="62" t="str">
        <f t="shared" si="33"/>
        <v/>
      </c>
      <c r="AM41" s="62" t="str">
        <f t="shared" si="34"/>
        <v/>
      </c>
      <c r="AN41" s="62" t="str">
        <f t="shared" si="35"/>
        <v/>
      </c>
      <c r="AO41" s="62" t="str">
        <f t="shared" si="36"/>
        <v/>
      </c>
      <c r="AP41" s="62" t="str">
        <f t="shared" si="37"/>
        <v/>
      </c>
      <c r="AR41" s="62" t="str">
        <f t="shared" si="27"/>
        <v/>
      </c>
      <c r="AS41" s="62" t="str">
        <f t="shared" si="28"/>
        <v/>
      </c>
      <c r="AT41" s="62" t="str">
        <f t="shared" si="29"/>
        <v/>
      </c>
      <c r="AU41" s="62">
        <f t="shared" si="32"/>
        <v>6.9013148394989135E-2</v>
      </c>
      <c r="AV41" s="62" t="str">
        <f t="shared" si="30"/>
        <v/>
      </c>
      <c r="AW41" s="62">
        <f t="shared" si="31"/>
        <v>0.81379999999999997</v>
      </c>
    </row>
    <row r="42" spans="1:49">
      <c r="A42" s="62">
        <v>1909</v>
      </c>
      <c r="B42" s="61">
        <v>5.1706295999999999E-2</v>
      </c>
      <c r="C42" s="61">
        <v>41109</v>
      </c>
      <c r="D42" s="61">
        <v>0.40100999999999998</v>
      </c>
      <c r="H42" s="64">
        <v>0.1744057</v>
      </c>
      <c r="I42" s="65">
        <v>4.19E-2</v>
      </c>
      <c r="J42" s="61">
        <v>4.1399999999999999E-2</v>
      </c>
      <c r="K42" s="61">
        <v>5.7180000000000002E-2</v>
      </c>
      <c r="L42" s="61">
        <v>6.2460000000000002E-2</v>
      </c>
      <c r="M42" s="61">
        <v>13.793084222704589</v>
      </c>
      <c r="N42" s="62">
        <f t="shared" si="11"/>
        <v>3.8413955231836897E-2</v>
      </c>
      <c r="O42" s="61">
        <v>6.3007737682401241E-2</v>
      </c>
      <c r="Q42" s="61"/>
      <c r="R42" s="61"/>
      <c r="S42" s="61"/>
      <c r="T42" s="61"/>
      <c r="U42" s="61"/>
      <c r="V42" s="61"/>
      <c r="W42" s="61"/>
      <c r="X42" s="61"/>
      <c r="Y42" s="61"/>
      <c r="Z42" s="67">
        <v>1.75</v>
      </c>
      <c r="AA42" s="61"/>
      <c r="AB42" s="66">
        <v>0.81950000000000001</v>
      </c>
      <c r="AC42" s="63" t="str">
        <f t="shared" si="12"/>
        <v/>
      </c>
      <c r="AD42" s="20" t="str">
        <f t="shared" si="21"/>
        <v/>
      </c>
      <c r="AE42" s="62" t="str">
        <f t="shared" si="13"/>
        <v/>
      </c>
      <c r="AF42" s="20">
        <f t="shared" si="22"/>
        <v>0.1744057</v>
      </c>
      <c r="AG42" s="62">
        <f t="shared" si="14"/>
        <v>0.10448617241465301</v>
      </c>
      <c r="AH42" s="62">
        <f t="shared" si="23"/>
        <v>0.10323932071519414</v>
      </c>
      <c r="AI42" s="62">
        <f t="shared" si="24"/>
        <v>0.14258996035011598</v>
      </c>
      <c r="AJ42" s="62">
        <f t="shared" si="25"/>
        <v>0.15575671429640159</v>
      </c>
      <c r="AK42" s="62">
        <f t="shared" si="26"/>
        <v>-1.3166753946285609E-2</v>
      </c>
      <c r="AL42" s="62" t="str">
        <f t="shared" si="33"/>
        <v/>
      </c>
      <c r="AM42" s="62" t="str">
        <f t="shared" si="34"/>
        <v/>
      </c>
      <c r="AN42" s="62" t="str">
        <f t="shared" si="35"/>
        <v/>
      </c>
      <c r="AO42" s="62" t="str">
        <f t="shared" si="36"/>
        <v/>
      </c>
      <c r="AP42" s="62" t="str">
        <f t="shared" si="37"/>
        <v/>
      </c>
      <c r="AR42" s="62" t="str">
        <f t="shared" si="27"/>
        <v/>
      </c>
      <c r="AS42" s="62" t="str">
        <f t="shared" si="28"/>
        <v/>
      </c>
      <c r="AT42" s="62" t="str">
        <f t="shared" si="29"/>
        <v/>
      </c>
      <c r="AU42" s="62">
        <f t="shared" si="32"/>
        <v>-1.810074813666343E-2</v>
      </c>
      <c r="AV42" s="62" t="str">
        <f t="shared" si="30"/>
        <v/>
      </c>
      <c r="AW42" s="62">
        <f t="shared" si="31"/>
        <v>0.81950000000000001</v>
      </c>
    </row>
    <row r="43" spans="1:49">
      <c r="A43" s="62">
        <v>1910</v>
      </c>
      <c r="B43" s="61">
        <v>5.1872880000000003E-2</v>
      </c>
      <c r="C43" s="61">
        <v>41224</v>
      </c>
      <c r="D43" s="61">
        <v>0.40914</v>
      </c>
      <c r="H43" s="64">
        <v>0.19008920000000001</v>
      </c>
      <c r="I43" s="65">
        <v>4.3200000000000002E-2</v>
      </c>
      <c r="J43" s="61">
        <v>4.2700000000000002E-2</v>
      </c>
      <c r="K43" s="61">
        <v>6.234E-2</v>
      </c>
      <c r="L43" s="61">
        <v>7.1739999999999998E-2</v>
      </c>
      <c r="M43" s="61">
        <v>13.119723613058239</v>
      </c>
      <c r="N43" s="62">
        <f t="shared" si="11"/>
        <v>4.108934790440058E-2</v>
      </c>
      <c r="O43" s="61">
        <v>6.3685240238125981E-2</v>
      </c>
      <c r="Q43" s="61"/>
      <c r="R43" s="61"/>
      <c r="S43" s="61"/>
      <c r="T43" s="61"/>
      <c r="U43" s="61"/>
      <c r="V43" s="61"/>
      <c r="W43" s="61"/>
      <c r="X43" s="61"/>
      <c r="Y43" s="61"/>
      <c r="Z43" s="67">
        <v>2.39</v>
      </c>
      <c r="AA43" s="61"/>
      <c r="AB43" s="66">
        <v>0.79579999999999995</v>
      </c>
      <c r="AC43" s="63" t="str">
        <f t="shared" si="12"/>
        <v/>
      </c>
      <c r="AD43" s="20" t="str">
        <f t="shared" si="21"/>
        <v/>
      </c>
      <c r="AE43" s="62" t="str">
        <f t="shared" si="13"/>
        <v/>
      </c>
      <c r="AF43" s="20">
        <f t="shared" si="22"/>
        <v>0.19008920000000001</v>
      </c>
      <c r="AG43" s="62">
        <f t="shared" si="14"/>
        <v>0.10558732952045755</v>
      </c>
      <c r="AH43" s="62">
        <f t="shared" si="23"/>
        <v>0.1043652539473041</v>
      </c>
      <c r="AI43" s="62">
        <f t="shared" si="24"/>
        <v>0.15236838246077136</v>
      </c>
      <c r="AJ43" s="62">
        <f t="shared" si="25"/>
        <v>0.1753434032360561</v>
      </c>
      <c r="AK43" s="62">
        <f t="shared" si="26"/>
        <v>-2.2975020775284738E-2</v>
      </c>
      <c r="AL43" s="62" t="str">
        <f t="shared" si="33"/>
        <v/>
      </c>
      <c r="AM43" s="62" t="str">
        <f t="shared" si="34"/>
        <v/>
      </c>
      <c r="AN43" s="62" t="str">
        <f t="shared" si="35"/>
        <v/>
      </c>
      <c r="AO43" s="62" t="str">
        <f t="shared" si="36"/>
        <v/>
      </c>
      <c r="AP43" s="62" t="str">
        <f t="shared" si="37"/>
        <v/>
      </c>
      <c r="AR43" s="62" t="str">
        <f t="shared" si="27"/>
        <v/>
      </c>
      <c r="AS43" s="62" t="str">
        <f t="shared" si="28"/>
        <v/>
      </c>
      <c r="AT43" s="62" t="str">
        <f t="shared" si="29"/>
        <v/>
      </c>
      <c r="AU43" s="62">
        <f t="shared" si="32"/>
        <v>-4.982810176582278E-2</v>
      </c>
      <c r="AV43" s="62" t="str">
        <f t="shared" si="30"/>
        <v/>
      </c>
      <c r="AW43" s="62">
        <f t="shared" si="31"/>
        <v>0.79579999999999995</v>
      </c>
    </row>
    <row r="44" spans="1:49">
      <c r="A44" s="62">
        <v>1911</v>
      </c>
      <c r="B44" s="61">
        <v>5.1957763000000004E-2</v>
      </c>
      <c r="C44" s="61">
        <v>41307</v>
      </c>
      <c r="D44" s="61">
        <v>0.45089000000000001</v>
      </c>
      <c r="H44" s="64">
        <v>0.16172790000000001</v>
      </c>
      <c r="I44" s="65">
        <v>4.5499999999999999E-2</v>
      </c>
      <c r="J44" s="61">
        <v>4.6899999999999997E-2</v>
      </c>
      <c r="K44" s="61">
        <v>6.0769999999999998E-2</v>
      </c>
      <c r="L44" s="61">
        <v>8.0660000000000009E-2</v>
      </c>
      <c r="M44" s="61">
        <v>14.450511506696909</v>
      </c>
      <c r="N44" s="62">
        <f t="shared" si="11"/>
        <v>4.1029464838019718E-2</v>
      </c>
      <c r="O44" s="61">
        <v>6.6395250461024957E-2</v>
      </c>
      <c r="Q44" s="61"/>
      <c r="R44" s="61"/>
      <c r="S44" s="61"/>
      <c r="T44" s="61"/>
      <c r="U44" s="61"/>
      <c r="V44" s="61"/>
      <c r="W44" s="61"/>
      <c r="X44" s="61"/>
      <c r="Y44" s="61"/>
      <c r="Z44" s="67">
        <v>2.61</v>
      </c>
      <c r="AA44" s="61"/>
      <c r="AB44" s="66">
        <v>0.72570000000000001</v>
      </c>
      <c r="AC44" s="63" t="str">
        <f t="shared" si="12"/>
        <v/>
      </c>
      <c r="AD44" s="20" t="str">
        <f t="shared" si="21"/>
        <v/>
      </c>
      <c r="AE44" s="62" t="str">
        <f t="shared" si="13"/>
        <v/>
      </c>
      <c r="AF44" s="20">
        <f t="shared" si="22"/>
        <v>0.16172790000000001</v>
      </c>
      <c r="AG44" s="62">
        <f t="shared" si="14"/>
        <v>0.10091153052851028</v>
      </c>
      <c r="AH44" s="62">
        <f t="shared" si="23"/>
        <v>0.10401650069861829</v>
      </c>
      <c r="AI44" s="62">
        <f t="shared" si="24"/>
        <v>0.13477788374104549</v>
      </c>
      <c r="AJ44" s="62">
        <f t="shared" si="25"/>
        <v>0.17889063851493714</v>
      </c>
      <c r="AK44" s="62">
        <f t="shared" si="26"/>
        <v>-4.4112754773891649E-2</v>
      </c>
      <c r="AL44" s="62" t="str">
        <f t="shared" si="33"/>
        <v/>
      </c>
      <c r="AM44" s="62" t="str">
        <f t="shared" si="34"/>
        <v/>
      </c>
      <c r="AN44" s="62" t="str">
        <f t="shared" si="35"/>
        <v/>
      </c>
      <c r="AO44" s="62" t="str">
        <f t="shared" si="36"/>
        <v/>
      </c>
      <c r="AP44" s="62" t="str">
        <f t="shared" si="37"/>
        <v/>
      </c>
      <c r="AR44" s="62" t="str">
        <f t="shared" si="27"/>
        <v/>
      </c>
      <c r="AS44" s="62" t="str">
        <f t="shared" si="28"/>
        <v/>
      </c>
      <c r="AT44" s="62" t="str">
        <f t="shared" si="29"/>
        <v/>
      </c>
      <c r="AU44" s="62">
        <f t="shared" si="32"/>
        <v>2.5358449653512354E-2</v>
      </c>
      <c r="AV44" s="62" t="str">
        <f t="shared" si="30"/>
        <v/>
      </c>
      <c r="AW44" s="62">
        <f t="shared" si="31"/>
        <v>0.72570000000000001</v>
      </c>
    </row>
    <row r="45" spans="1:49">
      <c r="A45" s="62">
        <v>1912</v>
      </c>
      <c r="B45" s="61">
        <v>5.1870254999999997E-2</v>
      </c>
      <c r="C45" s="61">
        <v>41359</v>
      </c>
      <c r="D45" s="61">
        <v>0.49359999999999998</v>
      </c>
      <c r="H45" s="64">
        <v>0.2285151</v>
      </c>
      <c r="I45" s="65">
        <v>4.7399999999999998E-2</v>
      </c>
      <c r="J45" s="61">
        <v>4.8599999999999997E-2</v>
      </c>
      <c r="K45" s="61">
        <v>6.7129999999999995E-2</v>
      </c>
      <c r="L45" s="61">
        <v>8.2309999999999994E-2</v>
      </c>
      <c r="M45" s="61">
        <v>15.643481207735769</v>
      </c>
      <c r="N45" s="62">
        <f t="shared" si="11"/>
        <v>4.1438482247782071E-2</v>
      </c>
      <c r="O45" s="61">
        <v>6.6395250461024957E-2</v>
      </c>
      <c r="Q45" s="61"/>
      <c r="R45" s="61"/>
      <c r="S45" s="61"/>
      <c r="T45" s="61"/>
      <c r="U45" s="61"/>
      <c r="V45" s="61"/>
      <c r="W45" s="61"/>
      <c r="X45" s="61"/>
      <c r="Y45" s="61"/>
      <c r="Z45" s="67">
        <v>3.12</v>
      </c>
      <c r="AA45" s="61"/>
      <c r="AB45" s="66">
        <v>0.66620000000000001</v>
      </c>
      <c r="AC45" s="63" t="str">
        <f t="shared" si="12"/>
        <v/>
      </c>
      <c r="AD45" s="20" t="str">
        <f t="shared" si="21"/>
        <v/>
      </c>
      <c r="AE45" s="62" t="str">
        <f t="shared" si="13"/>
        <v/>
      </c>
      <c r="AF45" s="20">
        <f t="shared" si="22"/>
        <v>0.2285151</v>
      </c>
      <c r="AG45" s="62">
        <f t="shared" si="14"/>
        <v>9.6029173419773101E-2</v>
      </c>
      <c r="AH45" s="62">
        <f t="shared" si="23"/>
        <v>9.8460291734197736E-2</v>
      </c>
      <c r="AI45" s="62">
        <f t="shared" si="24"/>
        <v>0.13600081037277148</v>
      </c>
      <c r="AJ45" s="62">
        <f t="shared" si="25"/>
        <v>0.16675445705024311</v>
      </c>
      <c r="AK45" s="62">
        <f t="shared" si="26"/>
        <v>-3.075364667747163E-2</v>
      </c>
      <c r="AL45" s="62" t="str">
        <f t="shared" si="33"/>
        <v/>
      </c>
      <c r="AM45" s="62" t="str">
        <f t="shared" si="34"/>
        <v/>
      </c>
      <c r="AN45" s="62" t="str">
        <f t="shared" si="35"/>
        <v/>
      </c>
      <c r="AO45" s="62" t="str">
        <f t="shared" si="36"/>
        <v/>
      </c>
      <c r="AP45" s="62" t="str">
        <f t="shared" si="37"/>
        <v/>
      </c>
      <c r="AR45" s="62" t="str">
        <f t="shared" si="27"/>
        <v/>
      </c>
      <c r="AS45" s="62" t="str">
        <f t="shared" si="28"/>
        <v/>
      </c>
      <c r="AT45" s="62" t="str">
        <f t="shared" si="29"/>
        <v/>
      </c>
      <c r="AU45" s="62">
        <f t="shared" si="32"/>
        <v>1.6180491195929889E-2</v>
      </c>
      <c r="AV45" s="62" t="str">
        <f t="shared" si="30"/>
        <v/>
      </c>
      <c r="AW45" s="62">
        <f t="shared" si="31"/>
        <v>0.66620000000000001</v>
      </c>
    </row>
    <row r="46" spans="1:49">
      <c r="A46" s="62">
        <v>1913</v>
      </c>
      <c r="B46" s="61">
        <v>5.1840000000000004E-2</v>
      </c>
      <c r="C46" s="61">
        <v>41463</v>
      </c>
      <c r="D46" s="61">
        <v>0.49570999999999998</v>
      </c>
      <c r="H46" s="64">
        <v>0.2207674</v>
      </c>
      <c r="I46" s="65">
        <v>5.0700000000000002E-2</v>
      </c>
      <c r="J46" s="61">
        <v>5.0900000000000001E-2</v>
      </c>
      <c r="K46" s="61">
        <v>6.88E-2</v>
      </c>
      <c r="L46" s="61">
        <v>8.4209999999999993E-2</v>
      </c>
      <c r="M46" s="61">
        <v>15.504445181328007</v>
      </c>
      <c r="N46" s="62">
        <f t="shared" si="11"/>
        <v>4.1883488985410694E-2</v>
      </c>
      <c r="O46" s="61">
        <v>6.6395250461024957E-2</v>
      </c>
      <c r="Q46" s="61"/>
      <c r="R46" s="61"/>
      <c r="S46" s="61"/>
      <c r="T46" s="61"/>
      <c r="U46" s="61"/>
      <c r="V46" s="61"/>
      <c r="W46" s="61"/>
      <c r="X46" s="61"/>
      <c r="Y46" s="61"/>
      <c r="Z46" s="67">
        <v>3.82</v>
      </c>
      <c r="AA46" s="61"/>
      <c r="AB46" s="66">
        <v>0.66349999999999998</v>
      </c>
      <c r="AC46" s="63" t="str">
        <f t="shared" si="12"/>
        <v/>
      </c>
      <c r="AD46" s="20" t="str">
        <f t="shared" si="21"/>
        <v/>
      </c>
      <c r="AE46" s="62" t="str">
        <f t="shared" si="13"/>
        <v/>
      </c>
      <c r="AF46" s="20">
        <f t="shared" si="22"/>
        <v>0.2207674</v>
      </c>
      <c r="AG46" s="62">
        <f t="shared" si="14"/>
        <v>0.10227754130439169</v>
      </c>
      <c r="AH46" s="62">
        <f t="shared" si="23"/>
        <v>0.10268100300578968</v>
      </c>
      <c r="AI46" s="62">
        <f t="shared" si="24"/>
        <v>0.13879082528091022</v>
      </c>
      <c r="AJ46" s="62">
        <f t="shared" si="25"/>
        <v>0.1698775493736257</v>
      </c>
      <c r="AK46" s="62">
        <f t="shared" si="26"/>
        <v>-3.1086724092715484E-2</v>
      </c>
      <c r="AL46" s="62" t="str">
        <f t="shared" si="33"/>
        <v/>
      </c>
      <c r="AM46" s="62" t="str">
        <f t="shared" si="34"/>
        <v/>
      </c>
      <c r="AN46" s="62" t="str">
        <f t="shared" si="35"/>
        <v/>
      </c>
      <c r="AO46" s="62" t="str">
        <f t="shared" si="36"/>
        <v/>
      </c>
      <c r="AP46" s="62" t="str">
        <f t="shared" si="37"/>
        <v/>
      </c>
      <c r="AR46" s="62" t="str">
        <f t="shared" si="27"/>
        <v/>
      </c>
      <c r="AS46" s="62" t="str">
        <f t="shared" si="28"/>
        <v/>
      </c>
      <c r="AT46" s="62" t="str">
        <f t="shared" si="29"/>
        <v/>
      </c>
      <c r="AU46" s="62">
        <f t="shared" si="32"/>
        <v>2.0518280346118072E-2</v>
      </c>
      <c r="AV46" s="62" t="str">
        <f t="shared" si="30"/>
        <v/>
      </c>
      <c r="AW46" s="62">
        <f t="shared" si="31"/>
        <v>0.66349999999999998</v>
      </c>
    </row>
    <row r="47" spans="1:49">
      <c r="A47" s="62">
        <v>1914</v>
      </c>
      <c r="B47" s="61">
        <v>5.0949999999999995E-2</v>
      </c>
      <c r="C47" s="61">
        <v>41476</v>
      </c>
      <c r="D47" s="61">
        <v>0.46991240516887972</v>
      </c>
      <c r="H47" s="64">
        <v>0.17440569</v>
      </c>
      <c r="I47" s="65">
        <v>0.10059999999999999</v>
      </c>
      <c r="J47" s="61">
        <v>4.5499999999999999E-2</v>
      </c>
      <c r="K47" s="61">
        <v>4.8689999999999997E-2</v>
      </c>
      <c r="L47" s="61">
        <v>6.4020000000000007E-2</v>
      </c>
      <c r="M47" s="61">
        <v>12.997229829208482</v>
      </c>
      <c r="N47" s="62">
        <f t="shared" si="11"/>
        <v>4.7347970605838376E-2</v>
      </c>
      <c r="O47" s="61">
        <v>6.7750255572474438E-2</v>
      </c>
      <c r="Q47" s="61"/>
      <c r="R47" s="61"/>
      <c r="S47" s="61"/>
      <c r="T47" s="61"/>
      <c r="U47" s="61"/>
      <c r="V47" s="61"/>
      <c r="W47" s="61"/>
      <c r="X47" s="61"/>
      <c r="Y47" s="61"/>
      <c r="Z47" s="67">
        <v>2.87</v>
      </c>
      <c r="AA47" s="61"/>
      <c r="AB47" s="66"/>
      <c r="AC47" s="63" t="str">
        <f t="shared" si="12"/>
        <v/>
      </c>
      <c r="AD47" s="20" t="str">
        <f t="shared" si="21"/>
        <v/>
      </c>
      <c r="AE47" s="62" t="str">
        <f t="shared" si="13"/>
        <v/>
      </c>
      <c r="AF47" s="20">
        <f t="shared" si="22"/>
        <v>0.17440569</v>
      </c>
      <c r="AG47" s="62">
        <f t="shared" si="14"/>
        <v>0.21408245216221905</v>
      </c>
      <c r="AH47" s="62">
        <f t="shared" si="23"/>
        <v>9.6826556395437052E-2</v>
      </c>
      <c r="AI47" s="62">
        <f t="shared" si="24"/>
        <v>0.10361505562404022</v>
      </c>
      <c r="AJ47" s="62">
        <f t="shared" si="25"/>
        <v>0.13623815693265673</v>
      </c>
      <c r="AK47" s="62">
        <f t="shared" si="26"/>
        <v>-3.2623101308616509E-2</v>
      </c>
      <c r="AL47" s="62" t="str">
        <f t="shared" si="33"/>
        <v/>
      </c>
      <c r="AM47" s="62" t="str">
        <f t="shared" si="34"/>
        <v/>
      </c>
      <c r="AN47" s="62" t="str">
        <f t="shared" si="35"/>
        <v/>
      </c>
      <c r="AO47" s="62" t="str">
        <f t="shared" si="36"/>
        <v/>
      </c>
      <c r="AP47" s="62" t="str">
        <f t="shared" si="37"/>
        <v/>
      </c>
      <c r="AR47" s="62" t="str">
        <f t="shared" si="27"/>
        <v/>
      </c>
      <c r="AS47" s="62" t="str">
        <f t="shared" si="28"/>
        <v/>
      </c>
      <c r="AT47" s="62" t="str">
        <f t="shared" si="29"/>
        <v/>
      </c>
      <c r="AU47" s="62">
        <f t="shared" si="32"/>
        <v>-8.4432267640851114E-2</v>
      </c>
      <c r="AV47" s="62" t="str">
        <f t="shared" si="30"/>
        <v/>
      </c>
      <c r="AW47" s="62" t="str">
        <f t="shared" si="31"/>
        <v/>
      </c>
    </row>
    <row r="48" spans="1:49">
      <c r="A48" s="62">
        <v>1915</v>
      </c>
      <c r="B48" s="61">
        <v>5.5689999999999996E-2</v>
      </c>
      <c r="C48" s="61">
        <v>40481</v>
      </c>
      <c r="D48" s="61">
        <v>0.54153297223168739</v>
      </c>
      <c r="H48" s="64">
        <v>0.19008918999999999</v>
      </c>
      <c r="I48" s="65">
        <v>0.20930000000000001</v>
      </c>
      <c r="J48" s="61">
        <v>4.1300000000000003E-2</v>
      </c>
      <c r="K48" s="61">
        <v>3.9369999999999995E-2</v>
      </c>
      <c r="L48" s="61">
        <v>0.11036</v>
      </c>
      <c r="M48" s="61">
        <v>11.440127819592215</v>
      </c>
      <c r="N48" s="62">
        <f t="shared" si="11"/>
        <v>6.351479769326214E-2</v>
      </c>
      <c r="O48" s="61">
        <v>7.9706183026440516E-2</v>
      </c>
      <c r="Q48" s="61"/>
      <c r="R48" s="61"/>
      <c r="S48" s="61"/>
      <c r="T48" s="61"/>
      <c r="U48" s="61"/>
      <c r="V48" s="61"/>
      <c r="W48" s="61"/>
      <c r="X48" s="61"/>
      <c r="Y48" s="61"/>
      <c r="Z48" s="67"/>
      <c r="AA48" s="61"/>
      <c r="AB48" s="66"/>
      <c r="AC48" s="63" t="str">
        <f t="shared" si="12"/>
        <v/>
      </c>
      <c r="AD48" s="20" t="str">
        <f t="shared" si="21"/>
        <v/>
      </c>
      <c r="AE48" s="62" t="str">
        <f t="shared" si="13"/>
        <v/>
      </c>
      <c r="AF48" s="20">
        <f t="shared" si="22"/>
        <v>0.19008918999999999</v>
      </c>
      <c r="AG48" s="62">
        <f t="shared" si="14"/>
        <v>0.38649539498483926</v>
      </c>
      <c r="AH48" s="62">
        <f t="shared" si="23"/>
        <v>7.6264977605704068E-2</v>
      </c>
      <c r="AI48" s="62">
        <f t="shared" si="24"/>
        <v>7.2701021025098511E-2</v>
      </c>
      <c r="AJ48" s="62">
        <f t="shared" si="25"/>
        <v>0.20379183846405571</v>
      </c>
      <c r="AK48" s="62">
        <f t="shared" si="26"/>
        <v>-0.1310908174389572</v>
      </c>
      <c r="AL48" s="62" t="str">
        <f t="shared" si="33"/>
        <v/>
      </c>
      <c r="AM48" s="62" t="str">
        <f t="shared" si="34"/>
        <v/>
      </c>
      <c r="AN48" s="62" t="str">
        <f t="shared" si="35"/>
        <v/>
      </c>
      <c r="AO48" s="62" t="str">
        <f t="shared" si="36"/>
        <v/>
      </c>
      <c r="AP48" s="62" t="str">
        <f t="shared" si="37"/>
        <v/>
      </c>
      <c r="AR48" s="62" t="str">
        <f t="shared" si="27"/>
        <v/>
      </c>
      <c r="AS48" s="62" t="str">
        <f t="shared" si="28"/>
        <v/>
      </c>
      <c r="AT48" s="62" t="str">
        <f t="shared" si="29"/>
        <v/>
      </c>
      <c r="AU48" s="62">
        <f t="shared" si="32"/>
        <v>-0.26504895400947259</v>
      </c>
      <c r="AV48" s="62" t="str">
        <f t="shared" si="30"/>
        <v/>
      </c>
      <c r="AW48" s="62" t="str">
        <f t="shared" si="31"/>
        <v/>
      </c>
    </row>
    <row r="49" spans="1:49">
      <c r="A49" s="62">
        <v>1916</v>
      </c>
      <c r="B49" s="61">
        <v>5.8869999999999999E-2</v>
      </c>
      <c r="C49" s="61">
        <v>39884</v>
      </c>
      <c r="D49" s="61">
        <v>0.65423959483950767</v>
      </c>
      <c r="H49" s="64">
        <v>0.16172792999999999</v>
      </c>
      <c r="I49" s="65">
        <v>0.28110000000000002</v>
      </c>
      <c r="J49" s="61">
        <v>5.2600000000000001E-2</v>
      </c>
      <c r="K49" s="61">
        <v>6.2140000000000001E-2</v>
      </c>
      <c r="L49" s="61">
        <v>0.2064</v>
      </c>
      <c r="M49" s="61">
        <v>13.10764676112939</v>
      </c>
      <c r="N49" s="62">
        <f t="shared" si="11"/>
        <v>6.7974420109942785E-2</v>
      </c>
      <c r="O49" s="61">
        <v>9.1662110480406608E-2</v>
      </c>
      <c r="Q49" s="61"/>
      <c r="R49" s="61"/>
      <c r="S49" s="61"/>
      <c r="T49" s="61"/>
      <c r="U49" s="61"/>
      <c r="V49" s="61"/>
      <c r="W49" s="61"/>
      <c r="X49" s="61"/>
      <c r="Y49" s="61"/>
      <c r="Z49" s="67"/>
      <c r="AA49" s="61"/>
      <c r="AB49" s="66"/>
      <c r="AC49" s="63" t="str">
        <f t="shared" si="12"/>
        <v/>
      </c>
      <c r="AD49" s="20" t="str">
        <f t="shared" si="21"/>
        <v/>
      </c>
      <c r="AE49" s="62" t="str">
        <f t="shared" si="13"/>
        <v/>
      </c>
      <c r="AF49" s="20">
        <f t="shared" si="22"/>
        <v>0.16172792999999999</v>
      </c>
      <c r="AG49" s="62">
        <f t="shared" si="14"/>
        <v>0.42965910687346431</v>
      </c>
      <c r="AH49" s="62">
        <f t="shared" si="23"/>
        <v>8.0398680261630107E-2</v>
      </c>
      <c r="AI49" s="62">
        <f t="shared" si="24"/>
        <v>9.498049413417671E-2</v>
      </c>
      <c r="AJ49" s="62">
        <f t="shared" si="25"/>
        <v>0.31548075296578809</v>
      </c>
      <c r="AK49" s="62">
        <f t="shared" si="26"/>
        <v>-0.2205002588316114</v>
      </c>
      <c r="AL49" s="62" t="str">
        <f t="shared" si="33"/>
        <v/>
      </c>
      <c r="AM49" s="62" t="str">
        <f t="shared" si="34"/>
        <v/>
      </c>
      <c r="AN49" s="62" t="str">
        <f t="shared" si="35"/>
        <v/>
      </c>
      <c r="AO49" s="62" t="str">
        <f t="shared" si="36"/>
        <v/>
      </c>
      <c r="AP49" s="62" t="str">
        <f t="shared" si="37"/>
        <v/>
      </c>
      <c r="AR49" s="62" t="str">
        <f t="shared" si="27"/>
        <v/>
      </c>
      <c r="AS49" s="62" t="str">
        <f t="shared" si="28"/>
        <v/>
      </c>
      <c r="AT49" s="62" t="str">
        <f t="shared" si="29"/>
        <v/>
      </c>
      <c r="AU49" s="62" t="str">
        <f t="shared" si="32"/>
        <v/>
      </c>
      <c r="AV49" s="62" t="str">
        <f t="shared" si="30"/>
        <v/>
      </c>
      <c r="AW49" s="62" t="str">
        <f t="shared" si="31"/>
        <v/>
      </c>
    </row>
    <row r="50" spans="1:49">
      <c r="A50" s="62">
        <v>1917</v>
      </c>
      <c r="B50" s="61">
        <v>5.7640000000000004E-2</v>
      </c>
      <c r="C50" s="61">
        <v>39288</v>
      </c>
      <c r="D50" s="61">
        <v>0.65072955111267206</v>
      </c>
      <c r="H50" s="64">
        <v>0.2285151</v>
      </c>
      <c r="I50" s="65">
        <v>0.35320000000000001</v>
      </c>
      <c r="J50" s="61">
        <v>6.9400000000000003E-2</v>
      </c>
      <c r="K50" s="61">
        <v>6.0129999999999996E-2</v>
      </c>
      <c r="L50" s="61">
        <v>0.27554000000000001</v>
      </c>
      <c r="M50" s="61">
        <v>12.98109353125313</v>
      </c>
      <c r="N50" s="62">
        <f t="shared" si="11"/>
        <v>6.9304502918542663E-2</v>
      </c>
      <c r="O50" s="61">
        <v>0.1076033470856947</v>
      </c>
      <c r="Q50" s="61"/>
      <c r="R50" s="61"/>
      <c r="S50" s="61"/>
      <c r="T50" s="61"/>
      <c r="U50" s="61"/>
      <c r="V50" s="61"/>
      <c r="W50" s="61"/>
      <c r="X50" s="61"/>
      <c r="Y50" s="61"/>
      <c r="Z50" s="67"/>
      <c r="AA50" s="61"/>
      <c r="AB50" s="66"/>
      <c r="AC50" s="63" t="str">
        <f t="shared" si="12"/>
        <v/>
      </c>
      <c r="AD50" s="20" t="str">
        <f t="shared" si="21"/>
        <v/>
      </c>
      <c r="AE50" s="62" t="str">
        <f t="shared" si="13"/>
        <v/>
      </c>
      <c r="AF50" s="20">
        <f t="shared" si="22"/>
        <v>0.2285151</v>
      </c>
      <c r="AG50" s="62">
        <f t="shared" si="14"/>
        <v>0.54277541168380783</v>
      </c>
      <c r="AH50" s="62">
        <f t="shared" si="23"/>
        <v>0.10664952879630878</v>
      </c>
      <c r="AI50" s="62">
        <f t="shared" si="24"/>
        <v>9.2403979344698073E-2</v>
      </c>
      <c r="AJ50" s="62">
        <f t="shared" si="25"/>
        <v>0.42343243752932164</v>
      </c>
      <c r="AK50" s="62">
        <f t="shared" si="26"/>
        <v>-0.33102845818462356</v>
      </c>
      <c r="AL50" s="62" t="str">
        <f t="shared" si="33"/>
        <v/>
      </c>
      <c r="AM50" s="62" t="str">
        <f t="shared" si="34"/>
        <v/>
      </c>
      <c r="AN50" s="62" t="str">
        <f t="shared" si="35"/>
        <v/>
      </c>
      <c r="AO50" s="62" t="str">
        <f t="shared" si="36"/>
        <v/>
      </c>
      <c r="AP50" s="62" t="str">
        <f t="shared" si="37"/>
        <v/>
      </c>
      <c r="AR50" s="62" t="str">
        <f t="shared" si="27"/>
        <v/>
      </c>
      <c r="AS50" s="62" t="str">
        <f t="shared" si="28"/>
        <v/>
      </c>
      <c r="AT50" s="62" t="str">
        <f t="shared" si="29"/>
        <v/>
      </c>
      <c r="AU50" s="62" t="str">
        <f t="shared" si="32"/>
        <v/>
      </c>
      <c r="AV50" s="62" t="str">
        <f t="shared" si="30"/>
        <v/>
      </c>
      <c r="AW50" s="62" t="str">
        <f t="shared" si="31"/>
        <v/>
      </c>
    </row>
    <row r="51" spans="1:49">
      <c r="A51" s="62">
        <v>1918</v>
      </c>
      <c r="B51" s="61">
        <v>5.6159999999999995E-2</v>
      </c>
      <c r="C51" s="61">
        <v>38542</v>
      </c>
      <c r="D51" s="61">
        <v>0.66546034229936513</v>
      </c>
      <c r="H51" s="64">
        <v>0.22076736</v>
      </c>
      <c r="I51" s="65">
        <v>0.41899999999999998</v>
      </c>
      <c r="J51" s="61">
        <v>7.6200000000000004E-2</v>
      </c>
      <c r="K51" s="61">
        <v>4.7230000000000001E-2</v>
      </c>
      <c r="L51" s="61">
        <v>0.22306000000000001</v>
      </c>
      <c r="M51" s="61">
        <v>11.120243472703701</v>
      </c>
      <c r="N51" s="62">
        <f t="shared" si="11"/>
        <v>8.4334594218525682E-2</v>
      </c>
      <c r="O51" s="61">
        <v>0.13948582029627091</v>
      </c>
      <c r="Q51" s="61"/>
      <c r="R51" s="61"/>
      <c r="S51" s="61"/>
      <c r="T51" s="61"/>
      <c r="U51" s="61"/>
      <c r="V51" s="61"/>
      <c r="W51" s="61"/>
      <c r="X51" s="61"/>
      <c r="Y51" s="61"/>
      <c r="Z51" s="67"/>
      <c r="AA51" s="61"/>
      <c r="AB51" s="66"/>
      <c r="AC51" s="63" t="str">
        <f t="shared" si="12"/>
        <v/>
      </c>
      <c r="AD51" s="20" t="str">
        <f t="shared" si="21"/>
        <v/>
      </c>
      <c r="AE51" s="62" t="str">
        <f t="shared" si="13"/>
        <v/>
      </c>
      <c r="AF51" s="20">
        <f t="shared" si="22"/>
        <v>0.22076736</v>
      </c>
      <c r="AG51" s="62">
        <f t="shared" si="14"/>
        <v>0.62963932388852695</v>
      </c>
      <c r="AH51" s="62">
        <f t="shared" si="23"/>
        <v>0.11450719923700658</v>
      </c>
      <c r="AI51" s="62">
        <f t="shared" si="24"/>
        <v>7.097342545884279E-2</v>
      </c>
      <c r="AJ51" s="62">
        <f t="shared" si="25"/>
        <v>0.33519653361951035</v>
      </c>
      <c r="AK51" s="62">
        <f t="shared" si="26"/>
        <v>-0.26422310816066757</v>
      </c>
      <c r="AL51" s="62" t="str">
        <f t="shared" si="33"/>
        <v/>
      </c>
      <c r="AM51" s="62" t="str">
        <f t="shared" si="34"/>
        <v/>
      </c>
      <c r="AN51" s="62" t="str">
        <f t="shared" si="35"/>
        <v/>
      </c>
      <c r="AO51" s="62" t="str">
        <f t="shared" si="36"/>
        <v/>
      </c>
      <c r="AP51" s="62" t="str">
        <f t="shared" si="37"/>
        <v/>
      </c>
      <c r="AR51" s="62" t="str">
        <f t="shared" si="27"/>
        <v/>
      </c>
      <c r="AS51" s="62" t="str">
        <f t="shared" si="28"/>
        <v/>
      </c>
      <c r="AT51" s="62" t="str">
        <f t="shared" si="29"/>
        <v/>
      </c>
      <c r="AU51" s="62" t="str">
        <f t="shared" si="32"/>
        <v/>
      </c>
      <c r="AV51" s="62" t="str">
        <f t="shared" si="30"/>
        <v/>
      </c>
      <c r="AW51" s="62" t="str">
        <f t="shared" si="31"/>
        <v/>
      </c>
    </row>
    <row r="52" spans="1:49">
      <c r="A52" s="62">
        <v>1919</v>
      </c>
      <c r="B52" s="61">
        <v>7.3090000000000002E-2</v>
      </c>
      <c r="C52" s="61">
        <v>38700</v>
      </c>
      <c r="D52" s="61">
        <v>0.98582501025702873</v>
      </c>
      <c r="H52" s="64"/>
      <c r="I52" s="65">
        <v>0.3997</v>
      </c>
      <c r="J52" s="61">
        <v>0.1328</v>
      </c>
      <c r="K52" s="61">
        <v>0.1188</v>
      </c>
      <c r="L52" s="61">
        <v>0.35798999999999997</v>
      </c>
      <c r="M52" s="61">
        <v>12.259121055439394</v>
      </c>
      <c r="N52" s="62">
        <f t="shared" si="11"/>
        <v>0.11286561620252188</v>
      </c>
      <c r="O52" s="61">
        <v>0.17535360265816913</v>
      </c>
      <c r="Q52" s="61"/>
      <c r="R52" s="61"/>
      <c r="S52" s="61"/>
      <c r="T52" s="61"/>
      <c r="U52" s="61"/>
      <c r="V52" s="61"/>
      <c r="W52" s="61"/>
      <c r="X52" s="61"/>
      <c r="Y52" s="61"/>
      <c r="Z52" s="67"/>
      <c r="AA52" s="61"/>
      <c r="AB52" s="66"/>
      <c r="AC52" s="63" t="str">
        <f t="shared" si="12"/>
        <v/>
      </c>
      <c r="AD52" s="20" t="str">
        <f t="shared" si="21"/>
        <v/>
      </c>
      <c r="AE52" s="62" t="str">
        <f t="shared" si="13"/>
        <v/>
      </c>
      <c r="AF52" s="20" t="str">
        <f t="shared" si="22"/>
        <v/>
      </c>
      <c r="AG52" s="62">
        <f t="shared" si="14"/>
        <v>0.40544721004368556</v>
      </c>
      <c r="AH52" s="62">
        <f t="shared" si="23"/>
        <v>0.13470950586390154</v>
      </c>
      <c r="AI52" s="62">
        <f t="shared" si="24"/>
        <v>0.12050820253487578</v>
      </c>
      <c r="AJ52" s="62">
        <f t="shared" si="25"/>
        <v>0.36313746991128093</v>
      </c>
      <c r="AK52" s="62">
        <f t="shared" si="26"/>
        <v>-0.24262926737640517</v>
      </c>
      <c r="AL52" s="62" t="str">
        <f t="shared" si="33"/>
        <v/>
      </c>
      <c r="AM52" s="62" t="str">
        <f t="shared" si="34"/>
        <v/>
      </c>
      <c r="AN52" s="62" t="str">
        <f t="shared" si="35"/>
        <v/>
      </c>
      <c r="AO52" s="62" t="str">
        <f t="shared" si="36"/>
        <v/>
      </c>
      <c r="AP52" s="62" t="str">
        <f t="shared" si="37"/>
        <v/>
      </c>
      <c r="AR52" s="62" t="str">
        <f t="shared" si="27"/>
        <v/>
      </c>
      <c r="AS52" s="62" t="str">
        <f t="shared" si="28"/>
        <v/>
      </c>
      <c r="AT52" s="62" t="str">
        <f t="shared" si="29"/>
        <v/>
      </c>
      <c r="AU52" s="62" t="str">
        <f t="shared" si="32"/>
        <v/>
      </c>
      <c r="AV52" s="62" t="str">
        <f t="shared" si="30"/>
        <v/>
      </c>
      <c r="AW52" s="62" t="str">
        <f t="shared" si="31"/>
        <v/>
      </c>
    </row>
    <row r="53" spans="1:49">
      <c r="A53" s="62">
        <v>1920</v>
      </c>
      <c r="B53" s="61">
        <v>0.14205000000000001</v>
      </c>
      <c r="C53" s="61">
        <v>39000</v>
      </c>
      <c r="D53" s="61">
        <v>1.7537100000000001</v>
      </c>
      <c r="H53" s="64">
        <v>0.21</v>
      </c>
      <c r="I53" s="65">
        <v>0.39639999999999997</v>
      </c>
      <c r="J53" s="61">
        <v>0.22500000000000001</v>
      </c>
      <c r="K53" s="61">
        <v>0.26893999999999996</v>
      </c>
      <c r="L53" s="61">
        <v>0.49904999999999999</v>
      </c>
      <c r="M53" s="61">
        <v>13.093844644639278</v>
      </c>
      <c r="N53" s="62">
        <f t="shared" si="11"/>
        <v>0.18653404638182783</v>
      </c>
      <c r="O53" s="61">
        <v>0.24310385823064354</v>
      </c>
      <c r="Q53" s="61"/>
      <c r="R53" s="61"/>
      <c r="S53" s="61"/>
      <c r="T53" s="61"/>
      <c r="U53" s="61"/>
      <c r="V53" s="61"/>
      <c r="W53" s="61"/>
      <c r="X53" s="61"/>
      <c r="Y53" s="61"/>
      <c r="Z53" s="67"/>
      <c r="AA53" s="61"/>
      <c r="AB53" s="66">
        <v>1.6956</v>
      </c>
      <c r="AC53" s="63" t="str">
        <f t="shared" si="12"/>
        <v/>
      </c>
      <c r="AD53" s="20" t="str">
        <f t="shared" si="21"/>
        <v/>
      </c>
      <c r="AE53" s="62" t="str">
        <f t="shared" si="13"/>
        <v/>
      </c>
      <c r="AF53" s="20">
        <f t="shared" si="22"/>
        <v>0.21</v>
      </c>
      <c r="AG53" s="62">
        <f t="shared" si="14"/>
        <v>0.22603509132068583</v>
      </c>
      <c r="AH53" s="62">
        <f t="shared" si="23"/>
        <v>0.12829943377183228</v>
      </c>
      <c r="AI53" s="62">
        <f t="shared" si="24"/>
        <v>0.15335488763820695</v>
      </c>
      <c r="AJ53" s="62">
        <f t="shared" si="25"/>
        <v>0.28456814410592401</v>
      </c>
      <c r="AK53" s="62">
        <f t="shared" si="26"/>
        <v>-0.13121325646771706</v>
      </c>
      <c r="AL53" s="62" t="str">
        <f t="shared" si="33"/>
        <v/>
      </c>
      <c r="AM53" s="62" t="str">
        <f t="shared" si="34"/>
        <v/>
      </c>
      <c r="AN53" s="62" t="str">
        <f t="shared" si="35"/>
        <v/>
      </c>
      <c r="AO53" s="62" t="str">
        <f t="shared" si="36"/>
        <v/>
      </c>
      <c r="AP53" s="62" t="str">
        <f t="shared" si="37"/>
        <v/>
      </c>
      <c r="AR53" s="62" t="str">
        <f t="shared" si="27"/>
        <v/>
      </c>
      <c r="AS53" s="62" t="str">
        <f t="shared" si="28"/>
        <v/>
      </c>
      <c r="AT53" s="62" t="str">
        <f t="shared" si="29"/>
        <v/>
      </c>
      <c r="AU53" s="62" t="str">
        <f t="shared" si="32"/>
        <v/>
      </c>
      <c r="AV53" s="62" t="str">
        <f t="shared" si="30"/>
        <v/>
      </c>
      <c r="AW53" s="62">
        <f t="shared" si="31"/>
        <v>1.6956</v>
      </c>
    </row>
    <row r="54" spans="1:49">
      <c r="A54" s="62">
        <v>1921</v>
      </c>
      <c r="B54" s="61">
        <v>0.13413</v>
      </c>
      <c r="C54" s="61">
        <v>39240</v>
      </c>
      <c r="D54" s="61">
        <v>1.3372900000000001</v>
      </c>
      <c r="H54" s="64">
        <v>0.18099999999999999</v>
      </c>
      <c r="I54" s="65">
        <v>0.32840000000000003</v>
      </c>
      <c r="J54" s="61">
        <v>0.23119999999999999</v>
      </c>
      <c r="K54" s="61">
        <v>0.19771999999999998</v>
      </c>
      <c r="L54" s="61">
        <v>0.22754000000000002</v>
      </c>
      <c r="M54" s="61">
        <v>12.436214388345631</v>
      </c>
      <c r="N54" s="62">
        <f t="shared" si="11"/>
        <v>0.14884714938216242</v>
      </c>
      <c r="O54" s="61">
        <v>0.21122138502006738</v>
      </c>
      <c r="Q54" s="61"/>
      <c r="R54" s="61"/>
      <c r="S54" s="61"/>
      <c r="T54" s="61"/>
      <c r="U54" s="61"/>
      <c r="V54" s="61"/>
      <c r="W54" s="61"/>
      <c r="X54" s="61"/>
      <c r="Y54" s="61"/>
      <c r="Z54" s="67"/>
      <c r="AA54" s="61"/>
      <c r="AB54" s="66">
        <v>2.3702999999999999</v>
      </c>
      <c r="AC54" s="63" t="str">
        <f t="shared" si="12"/>
        <v/>
      </c>
      <c r="AD54" s="20" t="str">
        <f t="shared" si="21"/>
        <v/>
      </c>
      <c r="AE54" s="62" t="str">
        <f t="shared" si="13"/>
        <v/>
      </c>
      <c r="AF54" s="20">
        <f t="shared" si="22"/>
        <v>0.18099999999999999</v>
      </c>
      <c r="AG54" s="62">
        <f t="shared" si="14"/>
        <v>0.24557126726439291</v>
      </c>
      <c r="AH54" s="62">
        <f t="shared" si="23"/>
        <v>0.1728869579522766</v>
      </c>
      <c r="AI54" s="62">
        <f t="shared" si="24"/>
        <v>0.14785125141143654</v>
      </c>
      <c r="AJ54" s="62">
        <f t="shared" si="25"/>
        <v>0.17015007963867224</v>
      </c>
      <c r="AK54" s="62">
        <f t="shared" si="26"/>
        <v>-2.2298828227235695E-2</v>
      </c>
      <c r="AL54" s="62" t="str">
        <f t="shared" si="33"/>
        <v/>
      </c>
      <c r="AM54" s="62" t="str">
        <f t="shared" si="34"/>
        <v/>
      </c>
      <c r="AN54" s="62" t="str">
        <f t="shared" si="35"/>
        <v/>
      </c>
      <c r="AO54" s="62" t="str">
        <f t="shared" si="36"/>
        <v/>
      </c>
      <c r="AP54" s="62" t="str">
        <f t="shared" si="37"/>
        <v/>
      </c>
      <c r="AR54" s="62" t="str">
        <f t="shared" si="27"/>
        <v/>
      </c>
      <c r="AS54" s="62" t="str">
        <f t="shared" si="28"/>
        <v/>
      </c>
      <c r="AT54" s="62" t="str">
        <f t="shared" si="29"/>
        <v/>
      </c>
      <c r="AU54" s="62" t="str">
        <f t="shared" si="32"/>
        <v/>
      </c>
      <c r="AV54" s="62" t="str">
        <f t="shared" si="30"/>
        <v/>
      </c>
      <c r="AW54" s="62">
        <f t="shared" si="31"/>
        <v>2.3702999999999999</v>
      </c>
    </row>
    <row r="55" spans="1:49">
      <c r="A55" s="62">
        <v>1922</v>
      </c>
      <c r="B55" s="61">
        <v>0.12193</v>
      </c>
      <c r="C55" s="61">
        <v>39420</v>
      </c>
      <c r="D55" s="61">
        <v>1.55636</v>
      </c>
      <c r="H55" s="64">
        <v>0.182</v>
      </c>
      <c r="I55" s="65">
        <v>0.45190000000000002</v>
      </c>
      <c r="J55" s="61">
        <v>0.2389</v>
      </c>
      <c r="K55" s="61">
        <v>0.21379000000000001</v>
      </c>
      <c r="L55" s="61">
        <v>0.24274999999999999</v>
      </c>
      <c r="M55" s="61">
        <v>14.901008529488191</v>
      </c>
      <c r="N55" s="62">
        <f t="shared" si="11"/>
        <v>0.14391627211617727</v>
      </c>
      <c r="O55" s="61">
        <v>0.20325076671742331</v>
      </c>
      <c r="Q55" s="61"/>
      <c r="R55" s="61"/>
      <c r="S55" s="61"/>
      <c r="T55" s="61"/>
      <c r="U55" s="61"/>
      <c r="V55" s="61"/>
      <c r="W55" s="61"/>
      <c r="X55" s="61"/>
      <c r="Y55" s="61"/>
      <c r="Z55" s="67">
        <v>4.29</v>
      </c>
      <c r="AA55" s="61"/>
      <c r="AB55" s="66">
        <v>2.3588</v>
      </c>
      <c r="AC55" s="63" t="str">
        <f t="shared" si="12"/>
        <v/>
      </c>
      <c r="AD55" s="20" t="str">
        <f t="shared" si="21"/>
        <v/>
      </c>
      <c r="AE55" s="62" t="str">
        <f t="shared" si="13"/>
        <v/>
      </c>
      <c r="AF55" s="20">
        <f t="shared" si="22"/>
        <v>0.182</v>
      </c>
      <c r="AG55" s="62">
        <f t="shared" si="14"/>
        <v>0.29035698681538979</v>
      </c>
      <c r="AH55" s="62">
        <f t="shared" si="23"/>
        <v>0.15349919041866922</v>
      </c>
      <c r="AI55" s="62">
        <f t="shared" si="24"/>
        <v>0.13736539104063328</v>
      </c>
      <c r="AJ55" s="62">
        <f t="shared" si="25"/>
        <v>0.15597291115166156</v>
      </c>
      <c r="AK55" s="62">
        <f t="shared" si="26"/>
        <v>-1.8607520111028286E-2</v>
      </c>
      <c r="AL55" s="62" t="str">
        <f t="shared" si="33"/>
        <v/>
      </c>
      <c r="AM55" s="62" t="str">
        <f t="shared" si="34"/>
        <v/>
      </c>
      <c r="AN55" s="62" t="str">
        <f t="shared" si="35"/>
        <v/>
      </c>
      <c r="AO55" s="62" t="str">
        <f t="shared" si="36"/>
        <v/>
      </c>
      <c r="AP55" s="62" t="str">
        <f t="shared" si="37"/>
        <v/>
      </c>
      <c r="AR55" s="62" t="str">
        <f t="shared" si="27"/>
        <v/>
      </c>
      <c r="AS55" s="62" t="str">
        <f t="shared" si="28"/>
        <v/>
      </c>
      <c r="AT55" s="62" t="str">
        <f t="shared" si="29"/>
        <v/>
      </c>
      <c r="AU55" s="62" t="str">
        <f t="shared" si="32"/>
        <v/>
      </c>
      <c r="AV55" s="62" t="str">
        <f t="shared" si="30"/>
        <v/>
      </c>
      <c r="AW55" s="62">
        <f t="shared" si="31"/>
        <v>2.3588</v>
      </c>
    </row>
    <row r="56" spans="1:49">
      <c r="A56" s="62">
        <v>1923</v>
      </c>
      <c r="B56" s="61">
        <v>0.16444</v>
      </c>
      <c r="C56" s="61">
        <v>39880</v>
      </c>
      <c r="D56" s="61">
        <v>1.8896100000000002</v>
      </c>
      <c r="H56" s="64">
        <v>0.17</v>
      </c>
      <c r="I56" s="65">
        <v>0.38290000000000002</v>
      </c>
      <c r="J56" s="61">
        <v>0.26219999999999999</v>
      </c>
      <c r="K56" s="61">
        <v>0.30867</v>
      </c>
      <c r="L56" s="61">
        <v>0.32858999999999999</v>
      </c>
      <c r="M56" s="61">
        <v>15.591012867843206</v>
      </c>
      <c r="N56" s="62">
        <f t="shared" si="11"/>
        <v>0.1650725357234536</v>
      </c>
      <c r="O56" s="61">
        <v>0.22716262162535547</v>
      </c>
      <c r="Q56" s="61"/>
      <c r="R56" s="61"/>
      <c r="S56" s="61"/>
      <c r="T56" s="61"/>
      <c r="U56" s="61"/>
      <c r="V56" s="61"/>
      <c r="W56" s="61"/>
      <c r="X56" s="61"/>
      <c r="Y56" s="61"/>
      <c r="Z56" s="67">
        <v>4.3899999999999997</v>
      </c>
      <c r="AA56" s="61"/>
      <c r="AB56" s="66">
        <v>2.1682000000000001</v>
      </c>
      <c r="AC56" s="63" t="str">
        <f t="shared" si="12"/>
        <v/>
      </c>
      <c r="AD56" s="20" t="str">
        <f t="shared" si="21"/>
        <v/>
      </c>
      <c r="AE56" s="62" t="str">
        <f t="shared" si="13"/>
        <v/>
      </c>
      <c r="AF56" s="20">
        <f t="shared" si="22"/>
        <v>0.17</v>
      </c>
      <c r="AG56" s="62">
        <f t="shared" si="14"/>
        <v>0.20263440604145827</v>
      </c>
      <c r="AH56" s="62">
        <f t="shared" si="23"/>
        <v>0.13875879149665801</v>
      </c>
      <c r="AI56" s="62">
        <f t="shared" si="24"/>
        <v>0.16335116770127167</v>
      </c>
      <c r="AJ56" s="62">
        <f t="shared" si="25"/>
        <v>0.1738930255449537</v>
      </c>
      <c r="AK56" s="62">
        <f t="shared" si="26"/>
        <v>-1.0541857843682029E-2</v>
      </c>
      <c r="AL56" s="62" t="str">
        <f t="shared" si="33"/>
        <v/>
      </c>
      <c r="AM56" s="62" t="str">
        <f t="shared" si="34"/>
        <v/>
      </c>
      <c r="AN56" s="62" t="str">
        <f t="shared" si="35"/>
        <v/>
      </c>
      <c r="AO56" s="62" t="str">
        <f t="shared" si="36"/>
        <v/>
      </c>
      <c r="AP56" s="62" t="str">
        <f t="shared" si="37"/>
        <v/>
      </c>
      <c r="AR56" s="62" t="str">
        <f t="shared" si="27"/>
        <v/>
      </c>
      <c r="AS56" s="62" t="str">
        <f t="shared" si="28"/>
        <v/>
      </c>
      <c r="AT56" s="62" t="str">
        <f t="shared" si="29"/>
        <v/>
      </c>
      <c r="AU56" s="62">
        <f t="shared" si="32"/>
        <v>-9.4253300910953935E-2</v>
      </c>
      <c r="AV56" s="62" t="str">
        <f t="shared" si="30"/>
        <v/>
      </c>
      <c r="AW56" s="62">
        <f t="shared" si="31"/>
        <v>2.1682000000000001</v>
      </c>
    </row>
    <row r="57" spans="1:49">
      <c r="A57" s="62">
        <v>1924</v>
      </c>
      <c r="B57" s="61">
        <v>0.19095999999999999</v>
      </c>
      <c r="C57" s="61">
        <v>40310</v>
      </c>
      <c r="D57" s="61">
        <v>2.1728800000000001</v>
      </c>
      <c r="H57" s="64">
        <v>0.30484879999999998</v>
      </c>
      <c r="I57" s="65">
        <v>0.42509999999999998</v>
      </c>
      <c r="J57" s="61">
        <v>0.30570000000000003</v>
      </c>
      <c r="K57" s="61">
        <v>0.42369000000000001</v>
      </c>
      <c r="L57" s="61">
        <v>0.40162999999999999</v>
      </c>
      <c r="M57" s="61">
        <v>17.289992516085789</v>
      </c>
      <c r="N57" s="62">
        <f t="shared" si="11"/>
        <v>0.16934027579793401</v>
      </c>
      <c r="O57" s="61">
        <v>0.25904509483593169</v>
      </c>
      <c r="Q57" s="61"/>
      <c r="R57" s="61"/>
      <c r="S57" s="61"/>
      <c r="T57" s="61"/>
      <c r="U57" s="61"/>
      <c r="V57" s="61"/>
      <c r="W57" s="61"/>
      <c r="X57" s="61"/>
      <c r="Y57" s="61"/>
      <c r="Z57" s="67">
        <v>5.21</v>
      </c>
      <c r="AA57" s="61"/>
      <c r="AB57" s="66">
        <v>1.9240999999999999</v>
      </c>
      <c r="AC57" s="63" t="str">
        <f t="shared" si="12"/>
        <v/>
      </c>
      <c r="AD57" s="20" t="str">
        <f t="shared" si="21"/>
        <v/>
      </c>
      <c r="AE57" s="62" t="str">
        <f t="shared" si="13"/>
        <v/>
      </c>
      <c r="AF57" s="20">
        <f t="shared" si="22"/>
        <v>0.30484879999999998</v>
      </c>
      <c r="AG57" s="62">
        <f t="shared" si="14"/>
        <v>0.19563896763742128</v>
      </c>
      <c r="AH57" s="62">
        <f t="shared" si="23"/>
        <v>0.1406888553440595</v>
      </c>
      <c r="AI57" s="62">
        <f t="shared" si="24"/>
        <v>0.19499005927616803</v>
      </c>
      <c r="AJ57" s="62">
        <f t="shared" si="25"/>
        <v>0.18483763484407789</v>
      </c>
      <c r="AK57" s="62">
        <f t="shared" si="26"/>
        <v>1.0152424432090135E-2</v>
      </c>
      <c r="AL57" s="62" t="str">
        <f t="shared" si="33"/>
        <v/>
      </c>
      <c r="AM57" s="62" t="str">
        <f t="shared" si="34"/>
        <v/>
      </c>
      <c r="AN57" s="62" t="str">
        <f t="shared" si="35"/>
        <v/>
      </c>
      <c r="AO57" s="62" t="str">
        <f t="shared" si="36"/>
        <v/>
      </c>
      <c r="AP57" s="62" t="str">
        <f t="shared" si="37"/>
        <v/>
      </c>
      <c r="AR57" s="62" t="str">
        <f t="shared" si="27"/>
        <v/>
      </c>
      <c r="AS57" s="62" t="str">
        <f t="shared" si="28"/>
        <v/>
      </c>
      <c r="AT57" s="62" t="str">
        <f t="shared" si="29"/>
        <v/>
      </c>
      <c r="AU57" s="62">
        <f t="shared" si="32"/>
        <v>1.8374830868751049E-2</v>
      </c>
      <c r="AV57" s="62" t="str">
        <f t="shared" si="30"/>
        <v/>
      </c>
      <c r="AW57" s="62">
        <f t="shared" si="31"/>
        <v>1.9240999999999999</v>
      </c>
    </row>
    <row r="58" spans="1:49">
      <c r="A58" s="62">
        <v>1925</v>
      </c>
      <c r="B58" s="61">
        <v>0.20977000000000001</v>
      </c>
      <c r="C58" s="61">
        <v>40610</v>
      </c>
      <c r="D58" s="61">
        <v>2.4794499999999999</v>
      </c>
      <c r="H58" s="64">
        <v>0.29895290000000002</v>
      </c>
      <c r="I58" s="65">
        <v>0.36270000000000002</v>
      </c>
      <c r="J58" s="61">
        <v>0.33450000000000002</v>
      </c>
      <c r="K58" s="61">
        <v>0.45755000000000001</v>
      </c>
      <c r="L58" s="61">
        <v>0.44095000000000001</v>
      </c>
      <c r="M58" s="61">
        <v>17.395639598925552</v>
      </c>
      <c r="N58" s="62">
        <f t="shared" si="11"/>
        <v>0.19064002557342877</v>
      </c>
      <c r="O58" s="61">
        <v>0.27498633144121981</v>
      </c>
      <c r="Q58" s="61"/>
      <c r="R58" s="61"/>
      <c r="S58" s="61"/>
      <c r="T58" s="61"/>
      <c r="U58" s="61"/>
      <c r="V58" s="61"/>
      <c r="W58" s="61"/>
      <c r="X58" s="61"/>
      <c r="Y58" s="61"/>
      <c r="Z58" s="67">
        <v>5.69</v>
      </c>
      <c r="AA58" s="61"/>
      <c r="AB58" s="66">
        <v>1.9719</v>
      </c>
      <c r="AC58" s="63" t="str">
        <f t="shared" si="12"/>
        <v/>
      </c>
      <c r="AD58" s="20" t="str">
        <f t="shared" si="21"/>
        <v/>
      </c>
      <c r="AE58" s="62" t="str">
        <f t="shared" si="13"/>
        <v/>
      </c>
      <c r="AF58" s="20">
        <f t="shared" si="22"/>
        <v>0.29895290000000002</v>
      </c>
      <c r="AG58" s="62">
        <f t="shared" si="14"/>
        <v>0.14628244167053178</v>
      </c>
      <c r="AH58" s="62">
        <f t="shared" si="23"/>
        <v>0.13490895158200408</v>
      </c>
      <c r="AI58" s="62">
        <f t="shared" si="24"/>
        <v>0.18453689326261874</v>
      </c>
      <c r="AJ58" s="62">
        <f t="shared" si="25"/>
        <v>0.1778418600899393</v>
      </c>
      <c r="AK58" s="62">
        <f t="shared" si="26"/>
        <v>6.6950331726794432E-3</v>
      </c>
      <c r="AL58" s="62" t="str">
        <f t="shared" si="33"/>
        <v/>
      </c>
      <c r="AM58" s="62" t="str">
        <f t="shared" si="34"/>
        <v/>
      </c>
      <c r="AN58" s="62" t="str">
        <f t="shared" si="35"/>
        <v/>
      </c>
      <c r="AO58" s="62" t="str">
        <f t="shared" si="36"/>
        <v/>
      </c>
      <c r="AP58" s="62" t="str">
        <f t="shared" si="37"/>
        <v/>
      </c>
      <c r="AR58" s="62" t="str">
        <f t="shared" si="27"/>
        <v/>
      </c>
      <c r="AS58" s="62" t="str">
        <f t="shared" si="28"/>
        <v/>
      </c>
      <c r="AT58" s="62" t="str">
        <f t="shared" si="29"/>
        <v/>
      </c>
      <c r="AU58" s="62">
        <f t="shared" si="32"/>
        <v>-6.6376810058973001E-2</v>
      </c>
      <c r="AV58" s="62" t="str">
        <f t="shared" si="30"/>
        <v/>
      </c>
      <c r="AW58" s="62">
        <f t="shared" si="31"/>
        <v>1.9719</v>
      </c>
    </row>
    <row r="59" spans="1:49">
      <c r="A59" s="62">
        <v>1926</v>
      </c>
      <c r="B59" s="61">
        <v>0.30837999999999999</v>
      </c>
      <c r="C59" s="61">
        <v>40870</v>
      </c>
      <c r="D59" s="61">
        <v>3.23766</v>
      </c>
      <c r="H59" s="64">
        <v>8.4364599999999998E-2</v>
      </c>
      <c r="I59" s="65">
        <v>0.41980000000000001</v>
      </c>
      <c r="J59" s="61">
        <v>0.41899999999999998</v>
      </c>
      <c r="K59" s="61">
        <v>0.59677999999999998</v>
      </c>
      <c r="L59" s="61">
        <v>0.59597999999999995</v>
      </c>
      <c r="M59" s="61">
        <v>17.978474562180864</v>
      </c>
      <c r="N59" s="62">
        <f t="shared" si="11"/>
        <v>0.23933481920666552</v>
      </c>
      <c r="O59" s="61">
        <v>0.35867782361898232</v>
      </c>
      <c r="Q59" s="61"/>
      <c r="R59" s="61"/>
      <c r="S59" s="61"/>
      <c r="T59" s="61"/>
      <c r="U59" s="61"/>
      <c r="V59" s="61"/>
      <c r="W59" s="61"/>
      <c r="X59" s="61"/>
      <c r="Y59" s="61"/>
      <c r="Z59" s="67">
        <v>5.66</v>
      </c>
      <c r="AA59" s="61"/>
      <c r="AB59" s="66">
        <v>1.4466000000000001</v>
      </c>
      <c r="AC59" s="63" t="str">
        <f t="shared" si="12"/>
        <v/>
      </c>
      <c r="AD59" s="20" t="str">
        <f t="shared" si="21"/>
        <v/>
      </c>
      <c r="AE59" s="62" t="str">
        <f t="shared" si="13"/>
        <v/>
      </c>
      <c r="AF59" s="20">
        <f t="shared" si="22"/>
        <v>8.4364599999999998E-2</v>
      </c>
      <c r="AG59" s="62">
        <f t="shared" si="14"/>
        <v>0.12966154568422875</v>
      </c>
      <c r="AH59" s="62">
        <f t="shared" si="23"/>
        <v>0.12941445364862278</v>
      </c>
      <c r="AI59" s="62">
        <f t="shared" si="24"/>
        <v>0.18432448126115775</v>
      </c>
      <c r="AJ59" s="62">
        <f t="shared" si="25"/>
        <v>0.18407738922555178</v>
      </c>
      <c r="AK59" s="62">
        <f t="shared" si="26"/>
        <v>2.4709203560596693E-4</v>
      </c>
      <c r="AL59" s="62" t="str">
        <f t="shared" si="33"/>
        <v/>
      </c>
      <c r="AM59" s="62" t="str">
        <f t="shared" si="34"/>
        <v/>
      </c>
      <c r="AN59" s="62" t="str">
        <f t="shared" si="35"/>
        <v/>
      </c>
      <c r="AO59" s="62" t="str">
        <f t="shared" si="36"/>
        <v/>
      </c>
      <c r="AP59" s="62" t="str">
        <f t="shared" si="37"/>
        <v/>
      </c>
      <c r="AR59" s="62" t="str">
        <f t="shared" si="27"/>
        <v/>
      </c>
      <c r="AS59" s="62" t="str">
        <f t="shared" si="28"/>
        <v/>
      </c>
      <c r="AT59" s="62" t="str">
        <f t="shared" si="29"/>
        <v/>
      </c>
      <c r="AU59" s="62">
        <f t="shared" si="32"/>
        <v>-0.17057652180962496</v>
      </c>
      <c r="AV59" s="62" t="str">
        <f t="shared" si="30"/>
        <v/>
      </c>
      <c r="AW59" s="62">
        <f t="shared" si="31"/>
        <v>1.4466000000000001</v>
      </c>
    </row>
    <row r="60" spans="1:49">
      <c r="A60" s="62">
        <v>1927</v>
      </c>
      <c r="B60" s="61">
        <v>0.25484000000000001</v>
      </c>
      <c r="C60" s="61">
        <v>40940</v>
      </c>
      <c r="D60" s="61">
        <v>3.0450599999999999</v>
      </c>
      <c r="H60" s="64">
        <v>0.13868810000000001</v>
      </c>
      <c r="I60" s="65">
        <v>0.4587</v>
      </c>
      <c r="J60" s="61">
        <v>0.45750000000000002</v>
      </c>
      <c r="K60" s="61">
        <v>0.54925000000000002</v>
      </c>
      <c r="L60" s="61">
        <v>0.53049999999999997</v>
      </c>
      <c r="M60" s="61">
        <v>17.596785149538828</v>
      </c>
      <c r="N60" s="62">
        <f t="shared" si="11"/>
        <v>0.22958674365066595</v>
      </c>
      <c r="O60" s="61">
        <v>0.37461906022427044</v>
      </c>
      <c r="Q60" s="61"/>
      <c r="R60" s="61"/>
      <c r="S60" s="61"/>
      <c r="T60" s="61"/>
      <c r="U60" s="61"/>
      <c r="V60" s="61"/>
      <c r="W60" s="61"/>
      <c r="X60" s="61"/>
      <c r="Y60" s="61"/>
      <c r="Z60" s="67">
        <v>2.91</v>
      </c>
      <c r="AA60" s="61"/>
      <c r="AB60" s="66">
        <v>1.575</v>
      </c>
      <c r="AC60" s="63" t="str">
        <f t="shared" si="12"/>
        <v/>
      </c>
      <c r="AD60" s="20" t="str">
        <f t="shared" si="21"/>
        <v/>
      </c>
      <c r="AE60" s="62" t="str">
        <f t="shared" si="13"/>
        <v/>
      </c>
      <c r="AF60" s="20">
        <f t="shared" si="22"/>
        <v>0.13868810000000001</v>
      </c>
      <c r="AG60" s="62">
        <f t="shared" si="14"/>
        <v>0.15063742586352979</v>
      </c>
      <c r="AH60" s="62">
        <f t="shared" si="23"/>
        <v>0.15024334495872005</v>
      </c>
      <c r="AI60" s="62">
        <f t="shared" si="24"/>
        <v>0.18037411413896606</v>
      </c>
      <c r="AJ60" s="62">
        <f t="shared" si="25"/>
        <v>0.17421660000131359</v>
      </c>
      <c r="AK60" s="62">
        <f t="shared" si="26"/>
        <v>6.1575141376524756E-3</v>
      </c>
      <c r="AL60" s="62" t="str">
        <f t="shared" si="33"/>
        <v/>
      </c>
      <c r="AM60" s="62" t="str">
        <f t="shared" si="34"/>
        <v/>
      </c>
      <c r="AN60" s="62" t="str">
        <f t="shared" si="35"/>
        <v/>
      </c>
      <c r="AO60" s="62" t="str">
        <f t="shared" si="36"/>
        <v/>
      </c>
      <c r="AP60" s="62" t="str">
        <f t="shared" si="37"/>
        <v/>
      </c>
      <c r="AR60" s="62" t="str">
        <f t="shared" si="27"/>
        <v/>
      </c>
      <c r="AS60" s="62" t="str">
        <f t="shared" si="28"/>
        <v/>
      </c>
      <c r="AT60" s="62" t="str">
        <f t="shared" si="29"/>
        <v/>
      </c>
      <c r="AU60" s="62">
        <f t="shared" si="32"/>
        <v>9.8182562679783064E-2</v>
      </c>
      <c r="AV60" s="62" t="str">
        <f t="shared" si="30"/>
        <v/>
      </c>
      <c r="AW60" s="62">
        <f t="shared" si="31"/>
        <v>1.575</v>
      </c>
    </row>
    <row r="61" spans="1:49">
      <c r="A61" s="62">
        <v>1928</v>
      </c>
      <c r="B61" s="61">
        <v>0.25503999999999999</v>
      </c>
      <c r="C61" s="61">
        <v>41050</v>
      </c>
      <c r="D61" s="61">
        <v>3.3036900000000005</v>
      </c>
      <c r="H61" s="64">
        <v>0.24971760000000001</v>
      </c>
      <c r="I61" s="65">
        <v>0.4425</v>
      </c>
      <c r="J61" s="61">
        <v>0.48180000000000001</v>
      </c>
      <c r="K61" s="61">
        <v>0.51375000000000004</v>
      </c>
      <c r="L61" s="61">
        <v>0.53435999999999995</v>
      </c>
      <c r="M61" s="61">
        <v>18.622911618888377</v>
      </c>
      <c r="N61" s="62">
        <f t="shared" si="11"/>
        <v>0.23473111882362493</v>
      </c>
      <c r="O61" s="61">
        <v>0.37461906022427044</v>
      </c>
      <c r="Q61" s="61"/>
      <c r="R61" s="61"/>
      <c r="S61" s="61"/>
      <c r="T61" s="61"/>
      <c r="U61" s="61"/>
      <c r="V61" s="61"/>
      <c r="W61" s="61"/>
      <c r="X61" s="61"/>
      <c r="Y61" s="61"/>
      <c r="Z61" s="67">
        <v>3.02</v>
      </c>
      <c r="AA61" s="61"/>
      <c r="AB61" s="66">
        <v>1.4229000000000001</v>
      </c>
      <c r="AC61" s="63" t="str">
        <f t="shared" si="12"/>
        <v/>
      </c>
      <c r="AD61" s="20" t="str">
        <f t="shared" si="21"/>
        <v/>
      </c>
      <c r="AE61" s="62" t="str">
        <f t="shared" si="13"/>
        <v/>
      </c>
      <c r="AF61" s="20">
        <f t="shared" si="22"/>
        <v>0.24971760000000001</v>
      </c>
      <c r="AG61" s="62">
        <f t="shared" si="14"/>
        <v>0.13394113854508138</v>
      </c>
      <c r="AH61" s="62">
        <f t="shared" si="23"/>
        <v>0.14583692779891574</v>
      </c>
      <c r="AI61" s="62">
        <f t="shared" si="24"/>
        <v>0.1555079320396284</v>
      </c>
      <c r="AJ61" s="62">
        <f t="shared" si="25"/>
        <v>0.16174641083152472</v>
      </c>
      <c r="AK61" s="62">
        <f t="shared" si="26"/>
        <v>-6.238478791896318E-3</v>
      </c>
      <c r="AL61" s="62" t="str">
        <f t="shared" si="33"/>
        <v/>
      </c>
      <c r="AM61" s="62" t="str">
        <f t="shared" si="34"/>
        <v/>
      </c>
      <c r="AN61" s="62" t="str">
        <f t="shared" si="35"/>
        <v/>
      </c>
      <c r="AO61" s="62" t="str">
        <f t="shared" si="36"/>
        <v/>
      </c>
      <c r="AP61" s="62" t="str">
        <f t="shared" si="37"/>
        <v/>
      </c>
      <c r="AR61" s="62" t="str">
        <f t="shared" si="27"/>
        <v/>
      </c>
      <c r="AS61" s="62" t="str">
        <f t="shared" si="28"/>
        <v/>
      </c>
      <c r="AT61" s="62" t="str">
        <f t="shared" si="29"/>
        <v/>
      </c>
      <c r="AU61" s="62">
        <f t="shared" si="32"/>
        <v>6.9402422081024824E-3</v>
      </c>
      <c r="AV61" s="62" t="str">
        <f t="shared" si="30"/>
        <v/>
      </c>
      <c r="AW61" s="62">
        <f t="shared" si="31"/>
        <v>1.4229000000000001</v>
      </c>
    </row>
    <row r="62" spans="1:49">
      <c r="A62" s="62">
        <v>1929</v>
      </c>
      <c r="B62" s="61">
        <v>0.25536000000000003</v>
      </c>
      <c r="C62" s="61">
        <v>41230</v>
      </c>
      <c r="D62" s="61">
        <v>3.4642599999999999</v>
      </c>
      <c r="G62" s="61"/>
      <c r="H62" s="64">
        <v>0.29126350000000001</v>
      </c>
      <c r="I62" s="65">
        <v>0.47470000000000001</v>
      </c>
      <c r="J62" s="61">
        <v>0.64270000000000005</v>
      </c>
      <c r="K62" s="61">
        <v>0.50139</v>
      </c>
      <c r="L62" s="61">
        <v>0.58221000000000001</v>
      </c>
      <c r="M62" s="61">
        <v>20.191075618926863</v>
      </c>
      <c r="N62" s="62">
        <f t="shared" si="11"/>
        <v>0.22603194016701639</v>
      </c>
      <c r="O62" s="61">
        <v>0.39853091513220262</v>
      </c>
      <c r="Q62" s="61"/>
      <c r="R62" s="61"/>
      <c r="S62" s="61"/>
      <c r="T62" s="61"/>
      <c r="U62" s="61"/>
      <c r="V62" s="61"/>
      <c r="W62" s="61"/>
      <c r="X62" s="61"/>
      <c r="Y62" s="61"/>
      <c r="Z62" s="67">
        <v>3.47</v>
      </c>
      <c r="AA62" s="61"/>
      <c r="AB62" s="66">
        <v>1.3861000000000001</v>
      </c>
      <c r="AC62" s="63" t="str">
        <f t="shared" si="12"/>
        <v/>
      </c>
      <c r="AD62" s="20" t="str">
        <f t="shared" si="21"/>
        <v/>
      </c>
      <c r="AE62" s="62" t="str">
        <f t="shared" si="13"/>
        <v/>
      </c>
      <c r="AF62" s="20">
        <f t="shared" si="22"/>
        <v>0.29126350000000001</v>
      </c>
      <c r="AG62" s="62">
        <f t="shared" si="14"/>
        <v>0.13702782123743601</v>
      </c>
      <c r="AH62" s="62">
        <f t="shared" si="23"/>
        <v>0.18552302656267142</v>
      </c>
      <c r="AI62" s="62">
        <f t="shared" si="24"/>
        <v>0.14473220832154632</v>
      </c>
      <c r="AJ62" s="62">
        <f t="shared" si="25"/>
        <v>0.16806186602622206</v>
      </c>
      <c r="AK62" s="62">
        <f t="shared" si="26"/>
        <v>-2.3329657704675738E-2</v>
      </c>
      <c r="AL62" s="62" t="str">
        <f t="shared" si="33"/>
        <v/>
      </c>
      <c r="AM62" s="62" t="str">
        <f t="shared" si="34"/>
        <v/>
      </c>
      <c r="AN62" s="62" t="str">
        <f t="shared" si="35"/>
        <v/>
      </c>
      <c r="AO62" s="62" t="str">
        <f t="shared" si="36"/>
        <v/>
      </c>
      <c r="AP62" s="62" t="str">
        <f t="shared" si="37"/>
        <v/>
      </c>
      <c r="AR62" s="62" t="str">
        <f t="shared" si="27"/>
        <v/>
      </c>
      <c r="AS62" s="62" t="str">
        <f t="shared" si="28"/>
        <v/>
      </c>
      <c r="AT62" s="62" t="str">
        <f t="shared" si="29"/>
        <v/>
      </c>
      <c r="AU62" s="62">
        <f t="shared" si="32"/>
        <v>6.7964366398313908E-2</v>
      </c>
      <c r="AV62" s="62" t="str">
        <f t="shared" si="30"/>
        <v/>
      </c>
      <c r="AW62" s="62">
        <f t="shared" si="31"/>
        <v>1.3861000000000001</v>
      </c>
    </row>
    <row r="63" spans="1:49">
      <c r="A63" s="62">
        <v>1930</v>
      </c>
      <c r="B63" s="61">
        <v>0.25478000000000001</v>
      </c>
      <c r="C63" s="61">
        <v>41610</v>
      </c>
      <c r="D63" s="61">
        <v>3.3408300000000004</v>
      </c>
      <c r="G63" s="61"/>
      <c r="H63" s="64">
        <v>0.28907490000000002</v>
      </c>
      <c r="I63" s="65">
        <v>0.53649999999999998</v>
      </c>
      <c r="J63" s="61">
        <v>0.50790000000000002</v>
      </c>
      <c r="K63" s="61">
        <v>0.42835000000000001</v>
      </c>
      <c r="L63" s="61">
        <v>0.52511000000000008</v>
      </c>
      <c r="M63" s="61">
        <v>19.479759188932704</v>
      </c>
      <c r="N63" s="62">
        <f t="shared" si="11"/>
        <v>0.22387479489932549</v>
      </c>
      <c r="O63" s="61">
        <v>0.40251622428352463</v>
      </c>
      <c r="Q63" s="61"/>
      <c r="R63" s="61"/>
      <c r="S63" s="61"/>
      <c r="T63" s="61"/>
      <c r="U63" s="61"/>
      <c r="V63" s="61"/>
      <c r="W63" s="61"/>
      <c r="X63" s="61"/>
      <c r="Y63" s="61"/>
      <c r="Z63" s="67">
        <v>2.35</v>
      </c>
      <c r="AA63" s="61"/>
      <c r="AB63" s="66">
        <v>1.4383999999999999</v>
      </c>
      <c r="AC63" s="63" t="str">
        <f t="shared" si="12"/>
        <v/>
      </c>
      <c r="AD63" s="20" t="str">
        <f t="shared" si="21"/>
        <v/>
      </c>
      <c r="AE63" s="62" t="str">
        <f t="shared" si="13"/>
        <v/>
      </c>
      <c r="AF63" s="20">
        <f t="shared" si="22"/>
        <v>0.28907490000000002</v>
      </c>
      <c r="AG63" s="62">
        <f t="shared" si="14"/>
        <v>0.16058883570849158</v>
      </c>
      <c r="AH63" s="62">
        <f t="shared" si="23"/>
        <v>0.1520280888282253</v>
      </c>
      <c r="AI63" s="62">
        <f t="shared" si="24"/>
        <v>0.12821664077489725</v>
      </c>
      <c r="AJ63" s="62">
        <f t="shared" si="25"/>
        <v>0.15717950329708485</v>
      </c>
      <c r="AK63" s="62">
        <f t="shared" si="26"/>
        <v>-2.8962862522187605E-2</v>
      </c>
      <c r="AL63" s="62" t="str">
        <f t="shared" si="33"/>
        <v/>
      </c>
      <c r="AM63" s="62" t="str">
        <f t="shared" si="34"/>
        <v/>
      </c>
      <c r="AN63" s="62" t="str">
        <f t="shared" si="35"/>
        <v/>
      </c>
      <c r="AO63" s="62" t="str">
        <f t="shared" si="36"/>
        <v/>
      </c>
      <c r="AP63" s="62" t="str">
        <f t="shared" si="37"/>
        <v/>
      </c>
      <c r="AR63" s="62" t="str">
        <f t="shared" si="27"/>
        <v/>
      </c>
      <c r="AS63" s="62" t="str">
        <f t="shared" si="28"/>
        <v/>
      </c>
      <c r="AT63" s="62" t="str">
        <f t="shared" si="29"/>
        <v/>
      </c>
      <c r="AU63" s="62">
        <f t="shared" si="32"/>
        <v>4.4289373217832856E-2</v>
      </c>
      <c r="AV63" s="62" t="str">
        <f t="shared" si="30"/>
        <v/>
      </c>
      <c r="AW63" s="62">
        <f t="shared" si="31"/>
        <v>1.4383999999999999</v>
      </c>
    </row>
    <row r="64" spans="1:49">
      <c r="A64" s="62">
        <v>1931</v>
      </c>
      <c r="B64" s="61">
        <v>0.25509999999999999</v>
      </c>
      <c r="C64" s="61">
        <v>41860</v>
      </c>
      <c r="D64" s="61">
        <v>2.9878500000000003</v>
      </c>
      <c r="G64" s="61"/>
      <c r="H64" s="64">
        <v>0.31911270000000003</v>
      </c>
      <c r="I64" s="65">
        <v>0.54</v>
      </c>
      <c r="J64" s="61">
        <v>0.47939999999999999</v>
      </c>
      <c r="K64" s="61">
        <v>0.30436000000000002</v>
      </c>
      <c r="L64" s="61">
        <v>0.42206000000000005</v>
      </c>
      <c r="M64" s="61">
        <v>18.605354514823741</v>
      </c>
      <c r="N64" s="62">
        <f t="shared" si="11"/>
        <v>0.20837889977162244</v>
      </c>
      <c r="O64" s="61">
        <v>0.38657498767823656</v>
      </c>
      <c r="Q64" s="61"/>
      <c r="R64" s="61"/>
      <c r="S64" s="61"/>
      <c r="T64" s="61"/>
      <c r="U64" s="61"/>
      <c r="V64" s="61"/>
      <c r="W64" s="61"/>
      <c r="X64" s="61"/>
      <c r="Y64" s="61"/>
      <c r="Z64" s="67">
        <v>1.56</v>
      </c>
      <c r="AA64" s="61"/>
      <c r="AB64" s="66">
        <v>1.6102000000000001</v>
      </c>
      <c r="AC64" s="63" t="str">
        <f t="shared" si="12"/>
        <v/>
      </c>
      <c r="AD64" s="20" t="str">
        <f t="shared" si="21"/>
        <v/>
      </c>
      <c r="AE64" s="62" t="str">
        <f t="shared" si="13"/>
        <v/>
      </c>
      <c r="AF64" s="20">
        <f t="shared" si="22"/>
        <v>0.31911270000000003</v>
      </c>
      <c r="AG64" s="62">
        <f t="shared" si="14"/>
        <v>0.18073196445604697</v>
      </c>
      <c r="AH64" s="62">
        <f t="shared" si="23"/>
        <v>0.16044982177820169</v>
      </c>
      <c r="AI64" s="62">
        <f t="shared" si="24"/>
        <v>0.10186589018859715</v>
      </c>
      <c r="AJ64" s="62">
        <f t="shared" si="25"/>
        <v>0.14125876466355405</v>
      </c>
      <c r="AK64" s="62">
        <f t="shared" si="26"/>
        <v>-3.9392874474956902E-2</v>
      </c>
      <c r="AL64" s="62" t="str">
        <f t="shared" si="33"/>
        <v/>
      </c>
      <c r="AM64" s="62" t="str">
        <f t="shared" si="34"/>
        <v/>
      </c>
      <c r="AN64" s="62" t="str">
        <f t="shared" si="35"/>
        <v/>
      </c>
      <c r="AO64" s="62" t="str">
        <f t="shared" si="36"/>
        <v/>
      </c>
      <c r="AP64" s="62" t="str">
        <f t="shared" si="37"/>
        <v/>
      </c>
      <c r="AR64" s="62" t="str">
        <f t="shared" si="27"/>
        <v/>
      </c>
      <c r="AS64" s="62" t="str">
        <f t="shared" si="28"/>
        <v/>
      </c>
      <c r="AT64" s="62" t="str">
        <f t="shared" si="29"/>
        <v/>
      </c>
      <c r="AU64" s="62">
        <f t="shared" si="32"/>
        <v>9.5228888184619387E-2</v>
      </c>
      <c r="AV64" s="62" t="str">
        <f t="shared" si="30"/>
        <v/>
      </c>
      <c r="AW64" s="62">
        <f t="shared" si="31"/>
        <v>1.6102000000000001</v>
      </c>
    </row>
    <row r="65" spans="1:49">
      <c r="A65" s="62">
        <v>1932</v>
      </c>
      <c r="B65" s="61">
        <v>0.25461</v>
      </c>
      <c r="C65" s="61">
        <v>41860</v>
      </c>
      <c r="D65" s="61">
        <v>2.6622399999999997</v>
      </c>
      <c r="G65" s="61"/>
      <c r="H65" s="64">
        <v>0.23608789999999999</v>
      </c>
      <c r="I65" s="65">
        <v>0.54020000000000001</v>
      </c>
      <c r="J65" s="61">
        <v>0.3604</v>
      </c>
      <c r="K65" s="61">
        <v>0.19704999999999998</v>
      </c>
      <c r="L65" s="61">
        <v>0.29808000000000001</v>
      </c>
      <c r="M65" s="61">
        <v>16.962699680198906</v>
      </c>
      <c r="N65" s="62">
        <f t="shared" si="11"/>
        <v>0.20365033600616328</v>
      </c>
      <c r="O65" s="61">
        <v>0.35070720531633831</v>
      </c>
      <c r="Q65" s="61"/>
      <c r="R65" s="61"/>
      <c r="S65" s="61"/>
      <c r="T65" s="61"/>
      <c r="U65" s="61"/>
      <c r="V65" s="61"/>
      <c r="W65" s="61"/>
      <c r="X65" s="61"/>
      <c r="Y65" s="61"/>
      <c r="Z65" s="67">
        <v>1.3</v>
      </c>
      <c r="AA65" s="61"/>
      <c r="AB65" s="66">
        <v>1.0370999999999999</v>
      </c>
      <c r="AC65" s="63" t="str">
        <f t="shared" si="12"/>
        <v/>
      </c>
      <c r="AD65" s="20" t="str">
        <f t="shared" si="21"/>
        <v/>
      </c>
      <c r="AE65" s="62" t="str">
        <f t="shared" si="13"/>
        <v/>
      </c>
      <c r="AF65" s="20">
        <f t="shared" si="22"/>
        <v>0.23608789999999999</v>
      </c>
      <c r="AG65" s="62">
        <f t="shared" si="14"/>
        <v>0.20291183364384882</v>
      </c>
      <c r="AH65" s="62">
        <f t="shared" si="23"/>
        <v>0.13537472203858406</v>
      </c>
      <c r="AI65" s="62">
        <f t="shared" si="24"/>
        <v>7.4016617585191416E-2</v>
      </c>
      <c r="AJ65" s="62">
        <f t="shared" si="25"/>
        <v>0.11196586333313302</v>
      </c>
      <c r="AK65" s="62">
        <f t="shared" si="26"/>
        <v>-3.7949245747941604E-2</v>
      </c>
      <c r="AL65" s="62" t="str">
        <f t="shared" si="33"/>
        <v/>
      </c>
      <c r="AM65" s="62" t="str">
        <f t="shared" si="34"/>
        <v/>
      </c>
      <c r="AN65" s="62" t="str">
        <f t="shared" si="35"/>
        <v/>
      </c>
      <c r="AO65" s="62" t="str">
        <f t="shared" si="36"/>
        <v/>
      </c>
      <c r="AP65" s="62" t="str">
        <f t="shared" si="37"/>
        <v/>
      </c>
      <c r="AR65" s="62" t="str">
        <f t="shared" si="27"/>
        <v/>
      </c>
      <c r="AS65" s="62" t="str">
        <f t="shared" si="28"/>
        <v/>
      </c>
      <c r="AT65" s="62" t="str">
        <f t="shared" si="29"/>
        <v/>
      </c>
      <c r="AU65" s="62">
        <f t="shared" si="32"/>
        <v>3.8553572043746265E-2</v>
      </c>
      <c r="AV65" s="62" t="str">
        <f t="shared" si="30"/>
        <v/>
      </c>
      <c r="AW65" s="62">
        <f t="shared" si="31"/>
        <v>1.0370999999999999</v>
      </c>
    </row>
    <row r="66" spans="1:49">
      <c r="A66" s="62">
        <v>1933</v>
      </c>
      <c r="B66" s="61">
        <v>0.19876000000000002</v>
      </c>
      <c r="C66" s="61">
        <v>41890</v>
      </c>
      <c r="D66" s="61">
        <v>2.4874000000000001</v>
      </c>
      <c r="G66" s="61"/>
      <c r="H66" s="64">
        <v>0.27622930000000001</v>
      </c>
      <c r="I66" s="65">
        <v>0.5494</v>
      </c>
      <c r="J66" s="61">
        <v>0.43540000000000001</v>
      </c>
      <c r="K66" s="61">
        <v>0.18474000000000002</v>
      </c>
      <c r="L66" s="61">
        <v>0.28431000000000001</v>
      </c>
      <c r="M66" s="61">
        <v>17.453994135556549</v>
      </c>
      <c r="N66" s="62">
        <f t="shared" si="11"/>
        <v>0.18478749050252458</v>
      </c>
      <c r="O66" s="61">
        <v>0.33875127786237225</v>
      </c>
      <c r="Q66" s="61"/>
      <c r="R66" s="61"/>
      <c r="S66" s="61"/>
      <c r="T66" s="61"/>
      <c r="U66" s="61"/>
      <c r="V66" s="61"/>
      <c r="W66" s="61"/>
      <c r="X66" s="61"/>
      <c r="Y66" s="61"/>
      <c r="Z66" s="67">
        <v>1.63</v>
      </c>
      <c r="AA66" s="61"/>
      <c r="AB66" s="66">
        <v>1.2201</v>
      </c>
      <c r="AC66" s="63" t="str">
        <f t="shared" si="12"/>
        <v/>
      </c>
      <c r="AD66" s="20" t="str">
        <f t="shared" si="21"/>
        <v/>
      </c>
      <c r="AE66" s="62" t="str">
        <f t="shared" si="13"/>
        <v/>
      </c>
      <c r="AF66" s="20">
        <f t="shared" si="22"/>
        <v>0.27622930000000001</v>
      </c>
      <c r="AG66" s="62">
        <f t="shared" si="14"/>
        <v>0.2208732009327008</v>
      </c>
      <c r="AH66" s="62">
        <f t="shared" si="23"/>
        <v>0.17504221275227144</v>
      </c>
      <c r="AI66" s="62">
        <f t="shared" si="24"/>
        <v>7.4270322425022114E-2</v>
      </c>
      <c r="AJ66" s="62">
        <f t="shared" si="25"/>
        <v>0.11430007236471817</v>
      </c>
      <c r="AK66" s="62">
        <f t="shared" si="26"/>
        <v>-4.002974993969606E-2</v>
      </c>
      <c r="AL66" s="62" t="str">
        <f t="shared" si="33"/>
        <v/>
      </c>
      <c r="AM66" s="62" t="str">
        <f t="shared" si="34"/>
        <v/>
      </c>
      <c r="AN66" s="62" t="str">
        <f t="shared" si="35"/>
        <v/>
      </c>
      <c r="AO66" s="62" t="str">
        <f t="shared" si="36"/>
        <v/>
      </c>
      <c r="AP66" s="62" t="str">
        <f t="shared" si="37"/>
        <v/>
      </c>
      <c r="AR66" s="62" t="str">
        <f t="shared" si="27"/>
        <v/>
      </c>
      <c r="AS66" s="62" t="str">
        <f t="shared" si="28"/>
        <v/>
      </c>
      <c r="AT66" s="62" t="str">
        <f t="shared" si="29"/>
        <v/>
      </c>
      <c r="AU66" s="62">
        <f t="shared" si="32"/>
        <v>0.11019801918237566</v>
      </c>
      <c r="AV66" s="62" t="str">
        <f t="shared" si="30"/>
        <v/>
      </c>
      <c r="AW66" s="62">
        <f t="shared" si="31"/>
        <v>1.2201</v>
      </c>
    </row>
    <row r="67" spans="1:49">
      <c r="A67" s="62">
        <v>1934</v>
      </c>
      <c r="B67" s="61">
        <v>0.15223</v>
      </c>
      <c r="C67" s="61">
        <v>41950</v>
      </c>
      <c r="D67" s="61">
        <v>2.2999000000000001</v>
      </c>
      <c r="G67" s="61"/>
      <c r="H67" s="64">
        <v>0.31280809999999998</v>
      </c>
      <c r="I67" s="65">
        <v>0.49880000000000002</v>
      </c>
      <c r="J67" s="61">
        <v>0.41070000000000001</v>
      </c>
      <c r="K67" s="61">
        <v>0.17850000000000002</v>
      </c>
      <c r="L67" s="61">
        <v>0.23097000000000001</v>
      </c>
      <c r="M67" s="61">
        <v>16.837059825678605</v>
      </c>
      <c r="N67" s="62">
        <f t="shared" si="11"/>
        <v>0.17686539025689205</v>
      </c>
      <c r="O67" s="61">
        <v>0.32679535040840624</v>
      </c>
      <c r="Q67" s="61"/>
      <c r="R67" s="61"/>
      <c r="S67" s="61"/>
      <c r="T67" s="61"/>
      <c r="U67" s="61"/>
      <c r="V67" s="61"/>
      <c r="W67" s="61"/>
      <c r="X67" s="61"/>
      <c r="Y67" s="61"/>
      <c r="Z67" s="67">
        <v>2.02</v>
      </c>
      <c r="AA67" s="61"/>
      <c r="AB67" s="66">
        <v>1.4088000000000001</v>
      </c>
      <c r="AC67" s="63" t="str">
        <f t="shared" si="12"/>
        <v/>
      </c>
      <c r="AD67" s="20" t="str">
        <f t="shared" ref="AD67:AD98" si="38">IF(F67="","",F67)</f>
        <v/>
      </c>
      <c r="AE67" s="62" t="str">
        <f t="shared" si="13"/>
        <v/>
      </c>
      <c r="AF67" s="20">
        <f t="shared" ref="AF67:AF98" si="39">IF(H67="","",H67)</f>
        <v>0.31280809999999998</v>
      </c>
      <c r="AG67" s="62">
        <f t="shared" si="14"/>
        <v>0.21687899473890171</v>
      </c>
      <c r="AH67" s="62">
        <f t="shared" ref="AH67:AH98" si="40">IF(OR(J67="",D67=""),"",J67/D67)</f>
        <v>0.1785729814339754</v>
      </c>
      <c r="AI67" s="62">
        <f t="shared" ref="AI67:AI98" si="41">IF(OR(K67="",D67=""),"",K67/D67)</f>
        <v>7.7612070090003926E-2</v>
      </c>
      <c r="AJ67" s="62">
        <f t="shared" ref="AJ67:AJ98" si="42">IF(OR(L67="",D67=""),"",L67/D67)</f>
        <v>0.10042610548284708</v>
      </c>
      <c r="AK67" s="62">
        <f t="shared" ref="AK67:AK98" si="43">IF(OR(AI67="",AJ67=""),"",AI67-AJ67)</f>
        <v>-2.2814035392843157E-2</v>
      </c>
      <c r="AL67" s="62" t="str">
        <f t="shared" si="33"/>
        <v/>
      </c>
      <c r="AM67" s="62" t="str">
        <f t="shared" si="34"/>
        <v/>
      </c>
      <c r="AN67" s="62" t="str">
        <f t="shared" si="35"/>
        <v/>
      </c>
      <c r="AO67" s="62" t="str">
        <f t="shared" si="36"/>
        <v/>
      </c>
      <c r="AP67" s="62" t="str">
        <f t="shared" si="37"/>
        <v/>
      </c>
      <c r="AR67" s="62" t="str">
        <f t="shared" ref="AR67:AR98" si="44">IF(OR(V67="",W67="",U67=""),"",LN(V67*W67/U67))</f>
        <v/>
      </c>
      <c r="AS67" s="62" t="str">
        <f t="shared" ref="AS67:AS98" si="45">IF(X67="","",X67)</f>
        <v/>
      </c>
      <c r="AT67" s="62" t="str">
        <f t="shared" ref="AT67:AT98" si="46">IF(Y67="","",Y67)</f>
        <v/>
      </c>
      <c r="AU67" s="62">
        <f t="shared" si="32"/>
        <v>6.0117528612013041E-2</v>
      </c>
      <c r="AV67" s="62" t="str">
        <f t="shared" ref="AV67:AV98" si="47">IF(OR(AA67="",Z67=""),"",(AA67-Z67)/100)</f>
        <v/>
      </c>
      <c r="AW67" s="62">
        <f t="shared" ref="AW67:AW98" si="48">IF(AB67="","",AB67)</f>
        <v>1.4088000000000001</v>
      </c>
    </row>
    <row r="68" spans="1:49">
      <c r="A68" s="62">
        <v>1935</v>
      </c>
      <c r="B68" s="61">
        <v>0.15148999999999999</v>
      </c>
      <c r="C68" s="61">
        <v>41940</v>
      </c>
      <c r="D68" s="61">
        <v>2.0441199999999999</v>
      </c>
      <c r="G68" s="61"/>
      <c r="H68" s="64">
        <v>0.29158659999999997</v>
      </c>
      <c r="I68" s="65">
        <v>0.49869999999999998</v>
      </c>
      <c r="J68" s="61">
        <v>0.39479999999999998</v>
      </c>
      <c r="K68" s="61">
        <v>0.15496000000000001</v>
      </c>
      <c r="L68" s="61">
        <v>0.20974000000000001</v>
      </c>
      <c r="M68" s="61">
        <v>16.414674466620863</v>
      </c>
      <c r="N68" s="62">
        <f t="shared" ref="N68:N131" si="49">IF(OR(D68="",C68="",M68=""),"",D68*1000000000/C68/1000/(M68/100*$D$138*1000000000/$C$138/1000)*100)</f>
        <v>0.16127899582156899</v>
      </c>
      <c r="O68" s="61">
        <v>0.29889818634915205</v>
      </c>
      <c r="Q68" s="61"/>
      <c r="R68" s="61"/>
      <c r="S68" s="61"/>
      <c r="T68" s="61"/>
      <c r="U68" s="61"/>
      <c r="V68" s="61"/>
      <c r="W68" s="61"/>
      <c r="X68" s="61"/>
      <c r="Y68" s="61"/>
      <c r="Z68" s="67">
        <v>3.24</v>
      </c>
      <c r="AA68" s="61"/>
      <c r="AB68" s="66">
        <v>1.6701999999999999</v>
      </c>
      <c r="AC68" s="63" t="str">
        <f t="shared" ref="AC68:AC131" si="50">IF(E68="","",E68/100)</f>
        <v/>
      </c>
      <c r="AD68" s="20" t="str">
        <f t="shared" si="38"/>
        <v/>
      </c>
      <c r="AE68" s="62" t="str">
        <f t="shared" ref="AE68:AE131" si="51">IF(G68="","",G68/100)</f>
        <v/>
      </c>
      <c r="AF68" s="20">
        <f t="shared" si="39"/>
        <v>0.29158659999999997</v>
      </c>
      <c r="AG68" s="62">
        <f t="shared" ref="AG68:AG131" si="52">IF(OR(I68="",D68=""),"",I68/D68)</f>
        <v>0.24396806449719194</v>
      </c>
      <c r="AH68" s="62">
        <f t="shared" si="40"/>
        <v>0.19313934602665206</v>
      </c>
      <c r="AI68" s="62">
        <f t="shared" si="41"/>
        <v>7.5807682523530914E-2</v>
      </c>
      <c r="AJ68" s="62">
        <f t="shared" si="42"/>
        <v>0.10260650059683385</v>
      </c>
      <c r="AK68" s="62">
        <f t="shared" si="43"/>
        <v>-2.6798818073302935E-2</v>
      </c>
      <c r="AL68" s="62" t="str">
        <f t="shared" si="33"/>
        <v/>
      </c>
      <c r="AM68" s="62" t="str">
        <f t="shared" si="34"/>
        <v/>
      </c>
      <c r="AN68" s="62" t="str">
        <f t="shared" si="35"/>
        <v/>
      </c>
      <c r="AO68" s="62" t="str">
        <f t="shared" si="36"/>
        <v/>
      </c>
      <c r="AP68" s="62" t="str">
        <f t="shared" si="37"/>
        <v/>
      </c>
      <c r="AR68" s="62" t="str">
        <f t="shared" si="44"/>
        <v/>
      </c>
      <c r="AS68" s="62" t="str">
        <f t="shared" si="45"/>
        <v/>
      </c>
      <c r="AT68" s="62" t="str">
        <f t="shared" si="46"/>
        <v/>
      </c>
      <c r="AU68" s="62">
        <f t="shared" ref="AU68:AU99" si="53">IF(OR(Z67="",N68="",N67=""),"",Z67/100-LN(N68/N67))</f>
        <v>0.11245317765958758</v>
      </c>
      <c r="AV68" s="62" t="str">
        <f t="shared" si="47"/>
        <v/>
      </c>
      <c r="AW68" s="62">
        <f t="shared" si="48"/>
        <v>1.6701999999999999</v>
      </c>
    </row>
    <row r="69" spans="1:49">
      <c r="A69" s="62">
        <v>1936</v>
      </c>
      <c r="B69" s="61">
        <v>0.16356000000000001</v>
      </c>
      <c r="C69" s="61">
        <v>41910</v>
      </c>
      <c r="D69" s="61">
        <v>2.4631799999999999</v>
      </c>
      <c r="G69" s="61"/>
      <c r="H69" s="64">
        <v>0.25689060000000002</v>
      </c>
      <c r="I69" s="65">
        <v>0.55789999999999995</v>
      </c>
      <c r="J69" s="61">
        <v>0.38679999999999998</v>
      </c>
      <c r="K69" s="61">
        <v>0.15492</v>
      </c>
      <c r="L69" s="61">
        <v>0.25414000000000003</v>
      </c>
      <c r="M69" s="61">
        <v>16.64027817954382</v>
      </c>
      <c r="N69" s="62">
        <f t="shared" si="49"/>
        <v>0.19184479920321654</v>
      </c>
      <c r="O69" s="61">
        <v>0.31882473210576223</v>
      </c>
      <c r="Q69" s="61"/>
      <c r="R69" s="61"/>
      <c r="S69" s="61"/>
      <c r="T69" s="61"/>
      <c r="U69" s="61"/>
      <c r="V69" s="61"/>
      <c r="W69" s="61"/>
      <c r="X69" s="61"/>
      <c r="Y69" s="61"/>
      <c r="Z69" s="67">
        <v>3.68</v>
      </c>
      <c r="AA69" s="61"/>
      <c r="AB69" s="66">
        <v>1.4116</v>
      </c>
      <c r="AC69" s="63" t="str">
        <f t="shared" si="50"/>
        <v/>
      </c>
      <c r="AD69" s="20" t="str">
        <f t="shared" si="38"/>
        <v/>
      </c>
      <c r="AE69" s="62" t="str">
        <f t="shared" si="51"/>
        <v/>
      </c>
      <c r="AF69" s="20">
        <f t="shared" si="39"/>
        <v>0.25689060000000002</v>
      </c>
      <c r="AG69" s="62">
        <f t="shared" si="52"/>
        <v>0.22649583059297329</v>
      </c>
      <c r="AH69" s="62">
        <f t="shared" si="40"/>
        <v>0.15703277876566066</v>
      </c>
      <c r="AI69" s="62">
        <f t="shared" si="41"/>
        <v>6.2894307358780113E-2</v>
      </c>
      <c r="AJ69" s="62">
        <f t="shared" si="42"/>
        <v>0.10317556979189504</v>
      </c>
      <c r="AK69" s="62">
        <f t="shared" si="43"/>
        <v>-4.0281262433114931E-2</v>
      </c>
      <c r="AL69" s="62" t="str">
        <f t="shared" ref="AL69:AL100" si="54">IF(OR(P69="",P68="",N69="",N68=""),"",LN((P69/P68)/(N69/N68)))</f>
        <v/>
      </c>
      <c r="AM69" s="62" t="str">
        <f t="shared" ref="AM69:AM100" si="55">IF(OR(Q69="",Q68="",$N69="",$N68=""),"",LN((Q69/Q68)/($N69/$N68)))</f>
        <v/>
      </c>
      <c r="AN69" s="62" t="str">
        <f t="shared" ref="AN69:AN100" si="56">IF(OR(R69="",R68="",$N69="",$N68=""),"",LN((R69/R68)/($N69/$N68)))</f>
        <v/>
      </c>
      <c r="AO69" s="62" t="str">
        <f t="shared" ref="AO69:AO100" si="57">IF(OR(S69="",S68="",$N69="",$N68=""),"",LN((S69/S68)/($N69/$N68)))</f>
        <v/>
      </c>
      <c r="AP69" s="62" t="str">
        <f t="shared" ref="AP69:AP100" si="58">IF(OR(T69="",T68="",$N69="",$N68=""),"",LN((T69/T68)/($N69/$N68)))</f>
        <v/>
      </c>
      <c r="AR69" s="62" t="str">
        <f t="shared" si="44"/>
        <v/>
      </c>
      <c r="AS69" s="62" t="str">
        <f t="shared" si="45"/>
        <v/>
      </c>
      <c r="AT69" s="62" t="str">
        <f t="shared" si="46"/>
        <v/>
      </c>
      <c r="AU69" s="62">
        <f t="shared" si="53"/>
        <v>-0.14115094910476106</v>
      </c>
      <c r="AV69" s="62" t="str">
        <f t="shared" si="47"/>
        <v/>
      </c>
      <c r="AW69" s="62">
        <f t="shared" si="48"/>
        <v>1.4116</v>
      </c>
    </row>
    <row r="70" spans="1:49">
      <c r="A70" s="62">
        <v>1937</v>
      </c>
      <c r="B70" s="61">
        <v>0.24716000000000002</v>
      </c>
      <c r="C70" s="61">
        <v>41930</v>
      </c>
      <c r="D70" s="61">
        <v>3.4676400000000003</v>
      </c>
      <c r="G70" s="61"/>
      <c r="H70" s="64">
        <v>0.1983182</v>
      </c>
      <c r="I70" s="65">
        <v>0.72760000000000002</v>
      </c>
      <c r="J70" s="61">
        <v>0.44219999999999998</v>
      </c>
      <c r="K70" s="61">
        <v>0.23938999999999999</v>
      </c>
      <c r="L70" s="61">
        <v>0.42391000000000001</v>
      </c>
      <c r="M70" s="61">
        <v>17.019024493816644</v>
      </c>
      <c r="N70" s="62">
        <f t="shared" si="49"/>
        <v>0.2639408445072936</v>
      </c>
      <c r="O70" s="61">
        <v>0.40251622428352485</v>
      </c>
      <c r="Q70" s="61"/>
      <c r="R70" s="61"/>
      <c r="S70" s="61"/>
      <c r="T70" s="61"/>
      <c r="U70" s="61"/>
      <c r="V70" s="61"/>
      <c r="W70" s="61"/>
      <c r="X70" s="61"/>
      <c r="Y70" s="61"/>
      <c r="Z70" s="67">
        <v>3.83</v>
      </c>
      <c r="AA70" s="61"/>
      <c r="AB70" s="66">
        <v>1.0676000000000001</v>
      </c>
      <c r="AC70" s="63" t="str">
        <f t="shared" si="50"/>
        <v/>
      </c>
      <c r="AD70" s="20" t="str">
        <f t="shared" si="38"/>
        <v/>
      </c>
      <c r="AE70" s="62" t="str">
        <f t="shared" si="51"/>
        <v/>
      </c>
      <c r="AF70" s="20">
        <f t="shared" si="39"/>
        <v>0.1983182</v>
      </c>
      <c r="AG70" s="62">
        <f t="shared" si="52"/>
        <v>0.20982570278344925</v>
      </c>
      <c r="AH70" s="62">
        <f t="shared" si="40"/>
        <v>0.12752188808526835</v>
      </c>
      <c r="AI70" s="62">
        <f t="shared" si="41"/>
        <v>6.9035424669227477E-2</v>
      </c>
      <c r="AJ70" s="62">
        <f t="shared" si="42"/>
        <v>0.12224740745867506</v>
      </c>
      <c r="AK70" s="62">
        <f t="shared" si="43"/>
        <v>-5.3211982789447582E-2</v>
      </c>
      <c r="AL70" s="62" t="str">
        <f t="shared" si="54"/>
        <v/>
      </c>
      <c r="AM70" s="62" t="str">
        <f t="shared" si="55"/>
        <v/>
      </c>
      <c r="AN70" s="62" t="str">
        <f t="shared" si="56"/>
        <v/>
      </c>
      <c r="AO70" s="62" t="str">
        <f t="shared" si="57"/>
        <v/>
      </c>
      <c r="AP70" s="62" t="str">
        <f t="shared" si="58"/>
        <v/>
      </c>
      <c r="AR70" s="62" t="str">
        <f t="shared" si="44"/>
        <v/>
      </c>
      <c r="AS70" s="62" t="str">
        <f t="shared" si="45"/>
        <v/>
      </c>
      <c r="AT70" s="62" t="str">
        <f t="shared" si="46"/>
        <v/>
      </c>
      <c r="AU70" s="62">
        <f t="shared" si="53"/>
        <v>-0.28223829653838867</v>
      </c>
      <c r="AV70" s="62" t="str">
        <f t="shared" si="47"/>
        <v/>
      </c>
      <c r="AW70" s="62">
        <f t="shared" si="48"/>
        <v>1.0676000000000001</v>
      </c>
    </row>
    <row r="71" spans="1:49">
      <c r="A71" s="62">
        <v>1938</v>
      </c>
      <c r="B71" s="61">
        <v>0.34744999999999998</v>
      </c>
      <c r="C71" s="61">
        <v>41960</v>
      </c>
      <c r="D71" s="61">
        <v>4.1395200000000001</v>
      </c>
      <c r="G71" s="61"/>
      <c r="H71" s="64">
        <v>0.18769449999999999</v>
      </c>
      <c r="I71" s="65">
        <v>0.72350000000000003</v>
      </c>
      <c r="J71" s="61">
        <v>0.54610000000000003</v>
      </c>
      <c r="K71" s="61">
        <v>0.30590000000000001</v>
      </c>
      <c r="L71" s="61">
        <v>0.46065</v>
      </c>
      <c r="M71" s="61">
        <v>16.587505381199271</v>
      </c>
      <c r="N71" s="62">
        <f t="shared" si="49"/>
        <v>0.32304688121983538</v>
      </c>
      <c r="O71" s="61">
        <v>0.45831055240203328</v>
      </c>
      <c r="Q71" s="61"/>
      <c r="R71" s="61"/>
      <c r="S71" s="61"/>
      <c r="T71" s="61"/>
      <c r="U71" s="61"/>
      <c r="V71" s="61"/>
      <c r="W71" s="61"/>
      <c r="X71" s="61"/>
      <c r="Y71" s="61"/>
      <c r="Z71" s="67">
        <v>2.76</v>
      </c>
      <c r="AA71" s="61"/>
      <c r="AB71" s="66">
        <v>1.0159</v>
      </c>
      <c r="AC71" s="63" t="str">
        <f t="shared" si="50"/>
        <v/>
      </c>
      <c r="AD71" s="20" t="str">
        <f t="shared" si="38"/>
        <v/>
      </c>
      <c r="AE71" s="62" t="str">
        <f t="shared" si="51"/>
        <v/>
      </c>
      <c r="AF71" s="20">
        <f t="shared" si="39"/>
        <v>0.18769449999999999</v>
      </c>
      <c r="AG71" s="62">
        <f t="shared" si="52"/>
        <v>0.17477871830550401</v>
      </c>
      <c r="AH71" s="62">
        <f t="shared" si="40"/>
        <v>0.13192350803957947</v>
      </c>
      <c r="AI71" s="62">
        <f t="shared" si="41"/>
        <v>7.3897456709956705E-2</v>
      </c>
      <c r="AJ71" s="62">
        <f t="shared" si="42"/>
        <v>0.1112810180890538</v>
      </c>
      <c r="AK71" s="62">
        <f t="shared" si="43"/>
        <v>-3.7383561379097097E-2</v>
      </c>
      <c r="AL71" s="62" t="str">
        <f t="shared" si="54"/>
        <v/>
      </c>
      <c r="AM71" s="62" t="str">
        <f t="shared" si="55"/>
        <v/>
      </c>
      <c r="AN71" s="62" t="str">
        <f t="shared" si="56"/>
        <v/>
      </c>
      <c r="AO71" s="62" t="str">
        <f t="shared" si="57"/>
        <v/>
      </c>
      <c r="AP71" s="62" t="str">
        <f t="shared" si="58"/>
        <v/>
      </c>
      <c r="AR71" s="62" t="str">
        <f t="shared" si="44"/>
        <v/>
      </c>
      <c r="AS71" s="62" t="str">
        <f t="shared" si="45"/>
        <v/>
      </c>
      <c r="AT71" s="62" t="str">
        <f t="shared" si="46"/>
        <v/>
      </c>
      <c r="AU71" s="62">
        <f t="shared" si="53"/>
        <v>-0.16377245158386788</v>
      </c>
      <c r="AV71" s="62" t="str">
        <f t="shared" si="47"/>
        <v/>
      </c>
      <c r="AW71" s="62">
        <f t="shared" si="48"/>
        <v>1.0159</v>
      </c>
    </row>
    <row r="72" spans="1:49">
      <c r="A72" s="62">
        <v>1939</v>
      </c>
      <c r="B72" s="61">
        <v>0.39835999999999999</v>
      </c>
      <c r="C72" s="61">
        <v>41900</v>
      </c>
      <c r="D72" s="61">
        <v>4.7063870230794329</v>
      </c>
      <c r="G72" s="61"/>
      <c r="H72" s="64">
        <v>0.20842459999999999</v>
      </c>
      <c r="I72" s="65">
        <v>1.5012000000000001</v>
      </c>
      <c r="J72" s="61">
        <v>0.63009999999999999</v>
      </c>
      <c r="K72" s="61">
        <v>0.31590000000000001</v>
      </c>
      <c r="L72" s="61">
        <v>0.43784999999999996</v>
      </c>
      <c r="M72" s="61">
        <v>17.268172993693327</v>
      </c>
      <c r="N72" s="62">
        <f t="shared" si="49"/>
        <v>0.3533127806708205</v>
      </c>
      <c r="O72" s="61">
        <v>0.48620771646128746</v>
      </c>
      <c r="Q72" s="61"/>
      <c r="R72" s="61"/>
      <c r="S72" s="61"/>
      <c r="T72" s="61"/>
      <c r="U72" s="61"/>
      <c r="V72" s="61"/>
      <c r="W72" s="61"/>
      <c r="X72" s="61"/>
      <c r="Y72" s="61"/>
      <c r="Z72" s="67">
        <v>2.0499999999999998</v>
      </c>
      <c r="AA72" s="61"/>
      <c r="AB72" s="66"/>
      <c r="AC72" s="63" t="str">
        <f t="shared" si="50"/>
        <v/>
      </c>
      <c r="AD72" s="20" t="str">
        <f t="shared" si="38"/>
        <v/>
      </c>
      <c r="AE72" s="62" t="str">
        <f t="shared" si="51"/>
        <v/>
      </c>
      <c r="AF72" s="20">
        <f t="shared" si="39"/>
        <v>0.20842459999999999</v>
      </c>
      <c r="AG72" s="62">
        <f t="shared" si="52"/>
        <v>0.31897079280525276</v>
      </c>
      <c r="AH72" s="62">
        <f t="shared" si="40"/>
        <v>0.13388189218397931</v>
      </c>
      <c r="AI72" s="62">
        <f t="shared" si="41"/>
        <v>6.7121551723407502E-2</v>
      </c>
      <c r="AJ72" s="62">
        <f t="shared" si="42"/>
        <v>9.303314790153204E-2</v>
      </c>
      <c r="AK72" s="62">
        <f t="shared" si="43"/>
        <v>-2.5911596178124538E-2</v>
      </c>
      <c r="AL72" s="62" t="str">
        <f t="shared" si="54"/>
        <v/>
      </c>
      <c r="AM72" s="62" t="str">
        <f t="shared" si="55"/>
        <v/>
      </c>
      <c r="AN72" s="62" t="str">
        <f t="shared" si="56"/>
        <v/>
      </c>
      <c r="AO72" s="62" t="str">
        <f t="shared" si="57"/>
        <v/>
      </c>
      <c r="AP72" s="62" t="str">
        <f t="shared" si="58"/>
        <v/>
      </c>
      <c r="AR72" s="62" t="str">
        <f t="shared" si="44"/>
        <v/>
      </c>
      <c r="AS72" s="62" t="str">
        <f t="shared" si="45"/>
        <v/>
      </c>
      <c r="AT72" s="62" t="str">
        <f t="shared" si="46"/>
        <v/>
      </c>
      <c r="AU72" s="62">
        <f t="shared" si="53"/>
        <v>-6.1956273047530208E-2</v>
      </c>
      <c r="AV72" s="62" t="str">
        <f t="shared" si="47"/>
        <v/>
      </c>
      <c r="AW72" s="62" t="str">
        <f t="shared" si="48"/>
        <v/>
      </c>
    </row>
    <row r="73" spans="1:49">
      <c r="A73" s="62">
        <v>1940</v>
      </c>
      <c r="B73" s="61">
        <v>0.48015000000000002</v>
      </c>
      <c r="C73" s="61">
        <v>41000</v>
      </c>
      <c r="D73" s="61">
        <v>4.615756493146014</v>
      </c>
      <c r="G73" s="61"/>
      <c r="H73" s="64">
        <v>0.20457629999999999</v>
      </c>
      <c r="I73" s="65">
        <v>2.0356000000000001</v>
      </c>
      <c r="J73" s="61">
        <v>0.71950000000000003</v>
      </c>
      <c r="K73" s="61">
        <v>0.17510999999999999</v>
      </c>
      <c r="L73" s="61">
        <v>0.45770000000000005</v>
      </c>
      <c r="M73" s="61">
        <v>13.623906809550034</v>
      </c>
      <c r="N73" s="62">
        <f t="shared" si="49"/>
        <v>0.44883786920830249</v>
      </c>
      <c r="O73" s="61">
        <v>0.57786982694169409</v>
      </c>
      <c r="Q73" s="61"/>
      <c r="R73" s="61"/>
      <c r="S73" s="61"/>
      <c r="T73" s="61"/>
      <c r="U73" s="61"/>
      <c r="V73" s="61"/>
      <c r="W73" s="61"/>
      <c r="X73" s="61"/>
      <c r="Y73" s="61"/>
      <c r="Z73" s="67">
        <v>1.72</v>
      </c>
      <c r="AA73" s="61"/>
      <c r="AB73" s="66"/>
      <c r="AC73" s="63" t="str">
        <f t="shared" si="50"/>
        <v/>
      </c>
      <c r="AD73" s="20" t="str">
        <f t="shared" si="38"/>
        <v/>
      </c>
      <c r="AE73" s="62" t="str">
        <f t="shared" si="51"/>
        <v/>
      </c>
      <c r="AF73" s="20">
        <f t="shared" si="39"/>
        <v>0.20457629999999999</v>
      </c>
      <c r="AG73" s="62">
        <f t="shared" si="52"/>
        <v>0.44101113284955223</v>
      </c>
      <c r="AH73" s="62">
        <f t="shared" si="40"/>
        <v>0.15587910693911025</v>
      </c>
      <c r="AI73" s="62">
        <f t="shared" si="41"/>
        <v>3.7937443246848633E-2</v>
      </c>
      <c r="AJ73" s="62">
        <f t="shared" si="42"/>
        <v>9.9160343635900997E-2</v>
      </c>
      <c r="AK73" s="62">
        <f t="shared" si="43"/>
        <v>-6.1222900389052363E-2</v>
      </c>
      <c r="AL73" s="62" t="str">
        <f t="shared" si="54"/>
        <v/>
      </c>
      <c r="AM73" s="62" t="str">
        <f t="shared" si="55"/>
        <v/>
      </c>
      <c r="AN73" s="62" t="str">
        <f t="shared" si="56"/>
        <v/>
      </c>
      <c r="AO73" s="62" t="str">
        <f t="shared" si="57"/>
        <v/>
      </c>
      <c r="AP73" s="62" t="str">
        <f t="shared" si="58"/>
        <v/>
      </c>
      <c r="AR73" s="62" t="str">
        <f t="shared" si="44"/>
        <v/>
      </c>
      <c r="AS73" s="62" t="str">
        <f t="shared" si="45"/>
        <v/>
      </c>
      <c r="AT73" s="62" t="str">
        <f t="shared" si="46"/>
        <v/>
      </c>
      <c r="AU73" s="62">
        <f t="shared" si="53"/>
        <v>-0.21880800062176115</v>
      </c>
      <c r="AV73" s="62" t="str">
        <f t="shared" si="47"/>
        <v/>
      </c>
      <c r="AW73" s="62" t="str">
        <f t="shared" si="48"/>
        <v/>
      </c>
    </row>
    <row r="74" spans="1:49">
      <c r="A74" s="62">
        <v>1941</v>
      </c>
      <c r="B74" s="61">
        <v>0.46666666666666667</v>
      </c>
      <c r="C74" s="61">
        <v>39600</v>
      </c>
      <c r="D74" s="61">
        <v>4.2792475933743992</v>
      </c>
      <c r="G74" s="61"/>
      <c r="H74" s="64">
        <v>0.20206489999999999</v>
      </c>
      <c r="I74" s="65">
        <v>1.2081999999999999</v>
      </c>
      <c r="J74" s="61">
        <v>0.80200000000000005</v>
      </c>
      <c r="K74" s="61">
        <v>0.15776999999999999</v>
      </c>
      <c r="L74" s="61">
        <v>0.24936</v>
      </c>
      <c r="M74" s="61">
        <v>13.175743968223992</v>
      </c>
      <c r="N74" s="62">
        <f t="shared" si="49"/>
        <v>0.44548102046357191</v>
      </c>
      <c r="O74" s="61">
        <v>0.67750255572474471</v>
      </c>
      <c r="Q74" s="61"/>
      <c r="R74" s="61"/>
      <c r="S74" s="61"/>
      <c r="T74" s="61"/>
      <c r="U74" s="61"/>
      <c r="V74" s="61"/>
      <c r="W74" s="61"/>
      <c r="X74" s="61"/>
      <c r="Y74" s="61"/>
      <c r="Z74" s="67">
        <v>1.67</v>
      </c>
      <c r="AA74" s="61"/>
      <c r="AB74" s="66"/>
      <c r="AC74" s="63" t="str">
        <f t="shared" si="50"/>
        <v/>
      </c>
      <c r="AD74" s="20" t="str">
        <f t="shared" si="38"/>
        <v/>
      </c>
      <c r="AE74" s="62" t="str">
        <f t="shared" si="51"/>
        <v/>
      </c>
      <c r="AF74" s="20">
        <f t="shared" si="39"/>
        <v>0.20206489999999999</v>
      </c>
      <c r="AG74" s="62">
        <f t="shared" si="52"/>
        <v>0.28233935373841601</v>
      </c>
      <c r="AH74" s="62">
        <f t="shared" si="40"/>
        <v>0.18741612456398749</v>
      </c>
      <c r="AI74" s="62">
        <f t="shared" si="41"/>
        <v>3.6868630888354494E-2</v>
      </c>
      <c r="AJ74" s="62">
        <f t="shared" si="42"/>
        <v>5.8271926211067228E-2</v>
      </c>
      <c r="AK74" s="62">
        <f t="shared" si="43"/>
        <v>-2.1403295322712734E-2</v>
      </c>
      <c r="AL74" s="62" t="str">
        <f t="shared" si="54"/>
        <v/>
      </c>
      <c r="AM74" s="62" t="str">
        <f t="shared" si="55"/>
        <v/>
      </c>
      <c r="AN74" s="62" t="str">
        <f t="shared" si="56"/>
        <v/>
      </c>
      <c r="AO74" s="62" t="str">
        <f t="shared" si="57"/>
        <v/>
      </c>
      <c r="AP74" s="62" t="str">
        <f t="shared" si="58"/>
        <v/>
      </c>
      <c r="AR74" s="62" t="str">
        <f t="shared" si="44"/>
        <v/>
      </c>
      <c r="AS74" s="62" t="str">
        <f t="shared" si="45"/>
        <v/>
      </c>
      <c r="AT74" s="62" t="str">
        <f t="shared" si="46"/>
        <v/>
      </c>
      <c r="AU74" s="62">
        <f t="shared" si="53"/>
        <v>2.4707086227205105E-2</v>
      </c>
      <c r="AV74" s="62" t="str">
        <f t="shared" si="47"/>
        <v/>
      </c>
      <c r="AW74" s="62" t="str">
        <f t="shared" si="48"/>
        <v/>
      </c>
    </row>
    <row r="75" spans="1:49">
      <c r="A75" s="62">
        <v>1942</v>
      </c>
      <c r="B75" s="61">
        <v>0.46666666666666667</v>
      </c>
      <c r="C75" s="61">
        <v>39400</v>
      </c>
      <c r="D75" s="61">
        <v>4.6254955501305881</v>
      </c>
      <c r="G75" s="61"/>
      <c r="H75" s="64">
        <v>0.2008286</v>
      </c>
      <c r="I75" s="65">
        <v>1.3325</v>
      </c>
      <c r="J75" s="61">
        <v>0.97299999999999998</v>
      </c>
      <c r="K75" s="61">
        <v>0.29664000000000001</v>
      </c>
      <c r="L75" s="61">
        <v>0.25952000000000003</v>
      </c>
      <c r="M75" s="61">
        <v>13.261296793232566</v>
      </c>
      <c r="N75" s="62">
        <f t="shared" si="49"/>
        <v>0.48084839909977461</v>
      </c>
      <c r="O75" s="61">
        <v>0.81698837602101559</v>
      </c>
      <c r="Q75" s="61"/>
      <c r="R75" s="61"/>
      <c r="S75" s="61"/>
      <c r="T75" s="61"/>
      <c r="U75" s="61"/>
      <c r="V75" s="61"/>
      <c r="W75" s="61"/>
      <c r="X75" s="61"/>
      <c r="Y75" s="61"/>
      <c r="Z75" s="67">
        <v>1.62</v>
      </c>
      <c r="AA75" s="61"/>
      <c r="AB75" s="66"/>
      <c r="AC75" s="63" t="str">
        <f t="shared" si="50"/>
        <v/>
      </c>
      <c r="AD75" s="20" t="str">
        <f t="shared" si="38"/>
        <v/>
      </c>
      <c r="AE75" s="62" t="str">
        <f t="shared" si="51"/>
        <v/>
      </c>
      <c r="AF75" s="20">
        <f t="shared" si="39"/>
        <v>0.2008286</v>
      </c>
      <c r="AG75" s="62">
        <f t="shared" si="52"/>
        <v>0.28807724179139693</v>
      </c>
      <c r="AH75" s="62">
        <f t="shared" si="40"/>
        <v>0.21035583959702003</v>
      </c>
      <c r="AI75" s="62">
        <f t="shared" si="41"/>
        <v>6.4131506945590985E-2</v>
      </c>
      <c r="AJ75" s="62">
        <f t="shared" si="42"/>
        <v>5.6106420855312075E-2</v>
      </c>
      <c r="AK75" s="62">
        <f t="shared" si="43"/>
        <v>8.0250860902789101E-3</v>
      </c>
      <c r="AL75" s="62" t="str">
        <f t="shared" si="54"/>
        <v/>
      </c>
      <c r="AM75" s="62" t="str">
        <f t="shared" si="55"/>
        <v/>
      </c>
      <c r="AN75" s="62" t="str">
        <f t="shared" si="56"/>
        <v/>
      </c>
      <c r="AO75" s="62" t="str">
        <f t="shared" si="57"/>
        <v/>
      </c>
      <c r="AP75" s="62" t="str">
        <f t="shared" si="58"/>
        <v/>
      </c>
      <c r="AR75" s="62" t="str">
        <f t="shared" si="44"/>
        <v/>
      </c>
      <c r="AS75" s="62" t="str">
        <f t="shared" si="45"/>
        <v/>
      </c>
      <c r="AT75" s="62" t="str">
        <f t="shared" si="46"/>
        <v/>
      </c>
      <c r="AU75" s="62">
        <f t="shared" si="53"/>
        <v>-5.969739861183606E-2</v>
      </c>
      <c r="AV75" s="62" t="str">
        <f t="shared" si="47"/>
        <v/>
      </c>
      <c r="AW75" s="62" t="str">
        <f t="shared" si="48"/>
        <v/>
      </c>
    </row>
    <row r="76" spans="1:49">
      <c r="A76" s="62">
        <v>1943</v>
      </c>
      <c r="B76" s="61">
        <v>0.46666666666666667</v>
      </c>
      <c r="C76" s="61">
        <v>39000</v>
      </c>
      <c r="D76" s="61">
        <v>5.4420372846638267</v>
      </c>
      <c r="G76" s="61"/>
      <c r="H76" s="64">
        <v>0.15235019999999999</v>
      </c>
      <c r="I76" s="65">
        <v>1.6045</v>
      </c>
      <c r="J76" s="61">
        <v>1.2430000000000001</v>
      </c>
      <c r="K76" s="61">
        <v>0.35406999999999994</v>
      </c>
      <c r="L76" s="61">
        <v>0.1396</v>
      </c>
      <c r="M76" s="61">
        <v>13.224051375939393</v>
      </c>
      <c r="N76" s="62">
        <f t="shared" si="49"/>
        <v>0.57314499164301558</v>
      </c>
      <c r="O76" s="61">
        <v>1.012268524435795</v>
      </c>
      <c r="Q76" s="61"/>
      <c r="R76" s="61"/>
      <c r="S76" s="61"/>
      <c r="T76" s="61"/>
      <c r="U76" s="61"/>
      <c r="V76" s="61"/>
      <c r="W76" s="61"/>
      <c r="X76" s="61"/>
      <c r="Y76" s="61"/>
      <c r="Z76" s="67">
        <v>1.65</v>
      </c>
      <c r="AA76" s="61"/>
      <c r="AB76" s="66"/>
      <c r="AC76" s="63" t="str">
        <f t="shared" si="50"/>
        <v/>
      </c>
      <c r="AD76" s="20" t="str">
        <f t="shared" si="38"/>
        <v/>
      </c>
      <c r="AE76" s="62" t="str">
        <f t="shared" si="51"/>
        <v/>
      </c>
      <c r="AF76" s="20">
        <f t="shared" si="39"/>
        <v>0.15235019999999999</v>
      </c>
      <c r="AG76" s="62">
        <f t="shared" si="52"/>
        <v>0.2948344371916804</v>
      </c>
      <c r="AH76" s="62">
        <f t="shared" si="40"/>
        <v>0.22840710840090916</v>
      </c>
      <c r="AI76" s="62">
        <f t="shared" si="41"/>
        <v>6.5062031272332982E-2</v>
      </c>
      <c r="AJ76" s="62">
        <f t="shared" si="42"/>
        <v>2.5652157950737667E-2</v>
      </c>
      <c r="AK76" s="62">
        <f t="shared" si="43"/>
        <v>3.9409873321595318E-2</v>
      </c>
      <c r="AL76" s="62" t="str">
        <f t="shared" si="54"/>
        <v/>
      </c>
      <c r="AM76" s="62" t="str">
        <f t="shared" si="55"/>
        <v/>
      </c>
      <c r="AN76" s="62" t="str">
        <f t="shared" si="56"/>
        <v/>
      </c>
      <c r="AO76" s="62" t="str">
        <f t="shared" si="57"/>
        <v/>
      </c>
      <c r="AP76" s="62" t="str">
        <f t="shared" si="58"/>
        <v/>
      </c>
      <c r="AR76" s="62" t="str">
        <f t="shared" si="44"/>
        <v/>
      </c>
      <c r="AS76" s="62" t="str">
        <f t="shared" si="45"/>
        <v/>
      </c>
      <c r="AT76" s="62" t="str">
        <f t="shared" si="46"/>
        <v/>
      </c>
      <c r="AU76" s="62">
        <f t="shared" si="53"/>
        <v>-0.15938668238244294</v>
      </c>
      <c r="AV76" s="62" t="str">
        <f t="shared" si="47"/>
        <v/>
      </c>
      <c r="AW76" s="62" t="str">
        <f t="shared" si="48"/>
        <v/>
      </c>
    </row>
    <row r="77" spans="1:49">
      <c r="A77" s="62">
        <v>1944</v>
      </c>
      <c r="B77" s="61">
        <v>0.46666666666666667</v>
      </c>
      <c r="C77" s="61">
        <v>38900</v>
      </c>
      <c r="D77" s="61">
        <v>5.627533889014769</v>
      </c>
      <c r="G77" s="61"/>
      <c r="H77" s="64">
        <v>0.18944430000000001</v>
      </c>
      <c r="I77" s="65">
        <v>2.5855999999999999</v>
      </c>
      <c r="J77" s="61">
        <v>1.2989999999999999</v>
      </c>
      <c r="K77" s="61">
        <v>0.25556999999999996</v>
      </c>
      <c r="L77" s="61">
        <v>9.7689999999999999E-2</v>
      </c>
      <c r="M77" s="61">
        <v>10.123345014744984</v>
      </c>
      <c r="N77" s="62">
        <f t="shared" si="49"/>
        <v>0.77620529856025888</v>
      </c>
      <c r="O77" s="61">
        <v>1.2394311460611507</v>
      </c>
      <c r="Q77" s="61"/>
      <c r="R77" s="61"/>
      <c r="S77" s="61"/>
      <c r="T77" s="61"/>
      <c r="U77" s="61"/>
      <c r="V77" s="61"/>
      <c r="W77" s="61"/>
      <c r="X77" s="61"/>
      <c r="Y77" s="61"/>
      <c r="Z77" s="67">
        <v>1.64</v>
      </c>
      <c r="AA77" s="61"/>
      <c r="AB77" s="66"/>
      <c r="AC77" s="63" t="str">
        <f t="shared" si="50"/>
        <v/>
      </c>
      <c r="AD77" s="20" t="str">
        <f t="shared" si="38"/>
        <v/>
      </c>
      <c r="AE77" s="62" t="str">
        <f t="shared" si="51"/>
        <v/>
      </c>
      <c r="AF77" s="20">
        <f t="shared" si="39"/>
        <v>0.18944430000000001</v>
      </c>
      <c r="AG77" s="62">
        <f t="shared" si="52"/>
        <v>0.45945525180172114</v>
      </c>
      <c r="AH77" s="62">
        <f t="shared" si="40"/>
        <v>0.23082935182953118</v>
      </c>
      <c r="AI77" s="62">
        <f t="shared" si="41"/>
        <v>4.54142089661842E-2</v>
      </c>
      <c r="AJ77" s="62">
        <f t="shared" si="42"/>
        <v>1.7359291285778986E-2</v>
      </c>
      <c r="AK77" s="62">
        <f t="shared" si="43"/>
        <v>2.8054917680405213E-2</v>
      </c>
      <c r="AL77" s="62" t="str">
        <f t="shared" si="54"/>
        <v/>
      </c>
      <c r="AM77" s="62" t="str">
        <f t="shared" si="55"/>
        <v/>
      </c>
      <c r="AN77" s="62" t="str">
        <f t="shared" si="56"/>
        <v/>
      </c>
      <c r="AO77" s="62" t="str">
        <f t="shared" si="57"/>
        <v/>
      </c>
      <c r="AP77" s="62" t="str">
        <f t="shared" si="58"/>
        <v/>
      </c>
      <c r="AR77" s="62" t="str">
        <f t="shared" si="44"/>
        <v/>
      </c>
      <c r="AS77" s="62" t="str">
        <f t="shared" si="45"/>
        <v/>
      </c>
      <c r="AT77" s="62" t="str">
        <f t="shared" si="46"/>
        <v/>
      </c>
      <c r="AU77" s="62">
        <f t="shared" si="53"/>
        <v>-0.28677832097147937</v>
      </c>
      <c r="AV77" s="62" t="str">
        <f t="shared" si="47"/>
        <v/>
      </c>
      <c r="AW77" s="62" t="str">
        <f t="shared" si="48"/>
        <v/>
      </c>
    </row>
    <row r="78" spans="1:49">
      <c r="A78" s="62">
        <v>1945</v>
      </c>
      <c r="B78" s="61">
        <v>0.50179211469534057</v>
      </c>
      <c r="C78" s="61">
        <v>39700</v>
      </c>
      <c r="D78" s="61">
        <v>9.0454711110950843</v>
      </c>
      <c r="G78" s="61"/>
      <c r="H78" s="64"/>
      <c r="I78" s="65">
        <v>4.6539000000000001</v>
      </c>
      <c r="J78" s="61">
        <v>2.2229999999999999</v>
      </c>
      <c r="K78" s="61">
        <v>0.11398999999999999</v>
      </c>
      <c r="L78" s="61">
        <v>0.57027000000000005</v>
      </c>
      <c r="M78" s="61">
        <v>12.450523935589059</v>
      </c>
      <c r="N78" s="62">
        <f t="shared" si="49"/>
        <v>0.99399724412467305</v>
      </c>
      <c r="O78" s="61">
        <v>1.8372275187594549</v>
      </c>
      <c r="Q78" s="61"/>
      <c r="R78" s="61"/>
      <c r="S78" s="61"/>
      <c r="T78" s="61"/>
      <c r="U78" s="61"/>
      <c r="V78" s="61"/>
      <c r="W78" s="61"/>
      <c r="X78" s="61"/>
      <c r="Y78" s="61"/>
      <c r="Z78" s="67">
        <v>1.37</v>
      </c>
      <c r="AA78" s="61"/>
      <c r="AB78" s="66"/>
      <c r="AC78" s="63" t="str">
        <f t="shared" si="50"/>
        <v/>
      </c>
      <c r="AD78" s="20" t="str">
        <f t="shared" si="38"/>
        <v/>
      </c>
      <c r="AE78" s="62" t="str">
        <f t="shared" si="51"/>
        <v/>
      </c>
      <c r="AF78" s="20" t="str">
        <f t="shared" si="39"/>
        <v/>
      </c>
      <c r="AG78" s="62">
        <f t="shared" si="52"/>
        <v>0.51450056529300869</v>
      </c>
      <c r="AH78" s="62">
        <f t="shared" si="40"/>
        <v>0.24575834389358564</v>
      </c>
      <c r="AI78" s="62">
        <f t="shared" si="41"/>
        <v>1.2601886468929296E-2</v>
      </c>
      <c r="AJ78" s="62">
        <f t="shared" si="42"/>
        <v>6.3044809164280291E-2</v>
      </c>
      <c r="AK78" s="62">
        <f t="shared" si="43"/>
        <v>-5.0442922695350993E-2</v>
      </c>
      <c r="AL78" s="62" t="str">
        <f t="shared" si="54"/>
        <v/>
      </c>
      <c r="AM78" s="62" t="str">
        <f t="shared" si="55"/>
        <v/>
      </c>
      <c r="AN78" s="62" t="str">
        <f t="shared" si="56"/>
        <v/>
      </c>
      <c r="AO78" s="62" t="str">
        <f t="shared" si="57"/>
        <v/>
      </c>
      <c r="AP78" s="62" t="str">
        <f t="shared" si="58"/>
        <v/>
      </c>
      <c r="AR78" s="62" t="str">
        <f t="shared" si="44"/>
        <v/>
      </c>
      <c r="AS78" s="62" t="str">
        <f t="shared" si="45"/>
        <v/>
      </c>
      <c r="AT78" s="62" t="str">
        <f t="shared" si="46"/>
        <v/>
      </c>
      <c r="AU78" s="62">
        <f t="shared" si="53"/>
        <v>-0.23091738894861472</v>
      </c>
      <c r="AV78" s="62" t="str">
        <f t="shared" si="47"/>
        <v/>
      </c>
      <c r="AW78" s="62" t="str">
        <f t="shared" si="48"/>
        <v/>
      </c>
    </row>
    <row r="79" spans="1:49">
      <c r="A79" s="62">
        <v>1946</v>
      </c>
      <c r="B79" s="61">
        <v>3.45</v>
      </c>
      <c r="C79" s="61">
        <v>40290</v>
      </c>
      <c r="D79" s="61">
        <v>20.973706773886491</v>
      </c>
      <c r="G79" s="61"/>
      <c r="H79" s="64">
        <v>0.14399999999999999</v>
      </c>
      <c r="I79" s="65">
        <v>5.2119999999999997</v>
      </c>
      <c r="J79" s="61">
        <v>4.3410000000000002</v>
      </c>
      <c r="K79" s="61">
        <v>1.0138799999999999</v>
      </c>
      <c r="L79" s="61">
        <v>2.64737</v>
      </c>
      <c r="M79" s="61">
        <v>16.620589866315282</v>
      </c>
      <c r="N79" s="62">
        <f t="shared" si="49"/>
        <v>1.7012322829934929</v>
      </c>
      <c r="O79" s="61">
        <v>2.8016723333793858</v>
      </c>
      <c r="Q79" s="61"/>
      <c r="R79" s="61"/>
      <c r="S79" s="61"/>
      <c r="T79" s="61"/>
      <c r="U79" s="61"/>
      <c r="V79" s="61"/>
      <c r="W79" s="61"/>
      <c r="X79" s="61"/>
      <c r="Y79" s="61"/>
      <c r="Z79" s="67">
        <v>1.31</v>
      </c>
      <c r="AA79" s="61"/>
      <c r="AB79" s="66"/>
      <c r="AC79" s="63" t="str">
        <f t="shared" si="50"/>
        <v/>
      </c>
      <c r="AD79" s="20" t="str">
        <f t="shared" si="38"/>
        <v/>
      </c>
      <c r="AE79" s="62" t="str">
        <f t="shared" si="51"/>
        <v/>
      </c>
      <c r="AF79" s="20">
        <f t="shared" si="39"/>
        <v>0.14399999999999999</v>
      </c>
      <c r="AG79" s="62">
        <f t="shared" si="52"/>
        <v>0.24850161472121127</v>
      </c>
      <c r="AH79" s="62">
        <f t="shared" si="40"/>
        <v>0.20697342853123143</v>
      </c>
      <c r="AI79" s="62">
        <f t="shared" si="41"/>
        <v>4.8340525159927414E-2</v>
      </c>
      <c r="AJ79" s="62">
        <f t="shared" si="42"/>
        <v>0.1262232770077692</v>
      </c>
      <c r="AK79" s="62">
        <f t="shared" si="43"/>
        <v>-7.7882751847841783E-2</v>
      </c>
      <c r="AL79" s="62" t="str">
        <f t="shared" si="54"/>
        <v/>
      </c>
      <c r="AM79" s="62" t="str">
        <f t="shared" si="55"/>
        <v/>
      </c>
      <c r="AN79" s="62" t="str">
        <f t="shared" si="56"/>
        <v/>
      </c>
      <c r="AO79" s="62" t="str">
        <f t="shared" si="57"/>
        <v/>
      </c>
      <c r="AP79" s="62" t="str">
        <f t="shared" si="58"/>
        <v/>
      </c>
      <c r="AR79" s="62" t="str">
        <f t="shared" si="44"/>
        <v/>
      </c>
      <c r="AS79" s="62" t="str">
        <f t="shared" si="45"/>
        <v/>
      </c>
      <c r="AT79" s="62" t="str">
        <f t="shared" si="46"/>
        <v/>
      </c>
      <c r="AU79" s="62">
        <f t="shared" si="53"/>
        <v>-0.5236737056580083</v>
      </c>
      <c r="AV79" s="62" t="str">
        <f t="shared" si="47"/>
        <v/>
      </c>
      <c r="AW79" s="62" t="str">
        <f t="shared" si="48"/>
        <v/>
      </c>
    </row>
    <row r="80" spans="1:49">
      <c r="A80" s="62">
        <v>1947</v>
      </c>
      <c r="B80" s="61">
        <v>3</v>
      </c>
      <c r="C80" s="61">
        <v>40680</v>
      </c>
      <c r="D80" s="61">
        <v>33.916595108544008</v>
      </c>
      <c r="G80" s="61"/>
      <c r="H80" s="64">
        <v>0.16600000000000001</v>
      </c>
      <c r="I80" s="65">
        <v>6.8951000000000002</v>
      </c>
      <c r="J80" s="61">
        <v>6.702</v>
      </c>
      <c r="K80" s="61">
        <v>2.2332100000000001</v>
      </c>
      <c r="L80" s="61">
        <v>3.9713500000000002</v>
      </c>
      <c r="M80" s="61">
        <v>17.505041669339839</v>
      </c>
      <c r="N80" s="62">
        <f t="shared" si="49"/>
        <v>2.5870229259251096</v>
      </c>
      <c r="O80" s="61">
        <v>4.1805892997368082</v>
      </c>
      <c r="Q80" s="61"/>
      <c r="R80" s="61"/>
      <c r="S80" s="61"/>
      <c r="T80" s="61"/>
      <c r="U80" s="61"/>
      <c r="V80" s="61"/>
      <c r="W80" s="61"/>
      <c r="X80" s="61"/>
      <c r="Y80" s="61"/>
      <c r="Z80" s="67">
        <v>1.57</v>
      </c>
      <c r="AA80" s="61"/>
      <c r="AB80" s="66"/>
      <c r="AC80" s="63" t="str">
        <f t="shared" si="50"/>
        <v/>
      </c>
      <c r="AD80" s="20" t="str">
        <f t="shared" si="38"/>
        <v/>
      </c>
      <c r="AE80" s="62" t="str">
        <f t="shared" si="51"/>
        <v/>
      </c>
      <c r="AF80" s="20">
        <f t="shared" si="39"/>
        <v>0.16600000000000001</v>
      </c>
      <c r="AG80" s="62">
        <f t="shared" si="52"/>
        <v>0.20329576061315893</v>
      </c>
      <c r="AH80" s="62">
        <f t="shared" si="40"/>
        <v>0.19760238250777962</v>
      </c>
      <c r="AI80" s="62">
        <f t="shared" si="41"/>
        <v>6.5844168403491277E-2</v>
      </c>
      <c r="AJ80" s="62">
        <f t="shared" si="42"/>
        <v>0.11709164753391085</v>
      </c>
      <c r="AK80" s="62">
        <f t="shared" si="43"/>
        <v>-5.1247479130419576E-2</v>
      </c>
      <c r="AL80" s="62" t="str">
        <f t="shared" si="54"/>
        <v/>
      </c>
      <c r="AM80" s="62" t="str">
        <f t="shared" si="55"/>
        <v/>
      </c>
      <c r="AN80" s="62" t="str">
        <f t="shared" si="56"/>
        <v/>
      </c>
      <c r="AO80" s="62" t="str">
        <f t="shared" si="57"/>
        <v/>
      </c>
      <c r="AP80" s="62" t="str">
        <f t="shared" si="58"/>
        <v/>
      </c>
      <c r="AR80" s="62" t="str">
        <f t="shared" si="44"/>
        <v/>
      </c>
      <c r="AS80" s="62" t="str">
        <f t="shared" si="45"/>
        <v/>
      </c>
      <c r="AT80" s="62" t="str">
        <f t="shared" si="46"/>
        <v/>
      </c>
      <c r="AU80" s="62">
        <f t="shared" si="53"/>
        <v>-0.40605490431978303</v>
      </c>
      <c r="AV80" s="62" t="str">
        <f t="shared" si="47"/>
        <v/>
      </c>
      <c r="AW80" s="62" t="str">
        <f t="shared" si="48"/>
        <v/>
      </c>
    </row>
    <row r="81" spans="1:49">
      <c r="A81" s="62">
        <v>1948</v>
      </c>
      <c r="B81" s="61">
        <v>5.2</v>
      </c>
      <c r="C81" s="61">
        <v>41110</v>
      </c>
      <c r="D81" s="61">
        <v>57.726495029565356</v>
      </c>
      <c r="G81" s="61"/>
      <c r="H81" s="64">
        <v>0.20100000000000001</v>
      </c>
      <c r="I81" s="65">
        <v>9.9219000000000008</v>
      </c>
      <c r="J81" s="61">
        <v>10.210000000000001</v>
      </c>
      <c r="K81" s="61">
        <v>4.34</v>
      </c>
      <c r="L81" s="61">
        <v>6.7270000000000003</v>
      </c>
      <c r="M81" s="61">
        <v>19.627117079694802</v>
      </c>
      <c r="N81" s="62">
        <f t="shared" si="49"/>
        <v>3.8860047137355949</v>
      </c>
      <c r="O81" s="61">
        <v>6.6315544277998564</v>
      </c>
      <c r="Q81" s="61"/>
      <c r="R81" s="61"/>
      <c r="S81" s="61"/>
      <c r="T81" s="61"/>
      <c r="U81" s="61"/>
      <c r="V81" s="61"/>
      <c r="W81" s="61"/>
      <c r="X81" s="61"/>
      <c r="Y81" s="61"/>
      <c r="Z81" s="67">
        <v>2.0899999990000002</v>
      </c>
      <c r="AA81" s="61"/>
      <c r="AB81" s="66"/>
      <c r="AC81" s="63" t="str">
        <f t="shared" si="50"/>
        <v/>
      </c>
      <c r="AD81" s="20" t="str">
        <f t="shared" si="38"/>
        <v/>
      </c>
      <c r="AE81" s="62" t="str">
        <f t="shared" si="51"/>
        <v/>
      </c>
      <c r="AF81" s="20">
        <f t="shared" si="39"/>
        <v>0.20100000000000001</v>
      </c>
      <c r="AG81" s="62">
        <f t="shared" si="52"/>
        <v>0.17187774859565566</v>
      </c>
      <c r="AH81" s="62">
        <f t="shared" si="40"/>
        <v>0.17686852449245047</v>
      </c>
      <c r="AI81" s="62">
        <f t="shared" si="41"/>
        <v>7.5182115210307043E-2</v>
      </c>
      <c r="AJ81" s="62">
        <f t="shared" si="42"/>
        <v>0.11653227857597594</v>
      </c>
      <c r="AK81" s="62">
        <f t="shared" si="43"/>
        <v>-4.1350163365668893E-2</v>
      </c>
      <c r="AL81" s="62" t="str">
        <f t="shared" si="54"/>
        <v/>
      </c>
      <c r="AM81" s="62" t="str">
        <f t="shared" si="55"/>
        <v/>
      </c>
      <c r="AN81" s="62" t="str">
        <f t="shared" si="56"/>
        <v/>
      </c>
      <c r="AO81" s="62" t="str">
        <f t="shared" si="57"/>
        <v/>
      </c>
      <c r="AP81" s="62" t="str">
        <f t="shared" si="58"/>
        <v/>
      </c>
      <c r="AR81" s="62" t="str">
        <f t="shared" si="44"/>
        <v/>
      </c>
      <c r="AS81" s="62" t="str">
        <f t="shared" si="45"/>
        <v/>
      </c>
      <c r="AT81" s="62" t="str">
        <f t="shared" si="46"/>
        <v/>
      </c>
      <c r="AU81" s="62">
        <f t="shared" si="53"/>
        <v>-0.39117379882104492</v>
      </c>
      <c r="AV81" s="62" t="str">
        <f t="shared" si="47"/>
        <v/>
      </c>
      <c r="AW81" s="62" t="str">
        <f t="shared" si="48"/>
        <v/>
      </c>
    </row>
    <row r="82" spans="1:49">
      <c r="A82" s="62">
        <v>1949</v>
      </c>
      <c r="B82" s="61">
        <v>3.95</v>
      </c>
      <c r="C82" s="61">
        <v>41480</v>
      </c>
      <c r="D82" s="61">
        <v>88.1</v>
      </c>
      <c r="G82" s="61"/>
      <c r="H82" s="64">
        <v>0.27623596</v>
      </c>
      <c r="I82" s="65">
        <v>12.048500000000001</v>
      </c>
      <c r="J82" s="61">
        <v>14.42</v>
      </c>
      <c r="K82" s="61">
        <v>7.8390000000000004</v>
      </c>
      <c r="L82" s="61">
        <v>9.2629999999999999</v>
      </c>
      <c r="M82" s="61">
        <v>20.675570502190123</v>
      </c>
      <c r="N82" s="62">
        <f t="shared" si="49"/>
        <v>5.579711991028943</v>
      </c>
      <c r="O82" s="61">
        <v>7.4736565773617443</v>
      </c>
      <c r="Q82" s="61"/>
      <c r="R82" s="61"/>
      <c r="S82" s="61"/>
      <c r="T82" s="61"/>
      <c r="U82" s="61"/>
      <c r="V82" s="61"/>
      <c r="W82" s="61"/>
      <c r="X82" s="61"/>
      <c r="Y82" s="61"/>
      <c r="Z82" s="67">
        <v>2.52</v>
      </c>
      <c r="AA82" s="61"/>
      <c r="AB82" s="66">
        <v>0.44340000000000002</v>
      </c>
      <c r="AC82" s="63" t="str">
        <f t="shared" si="50"/>
        <v/>
      </c>
      <c r="AD82" s="20" t="str">
        <f t="shared" si="38"/>
        <v/>
      </c>
      <c r="AE82" s="62" t="str">
        <f t="shared" si="51"/>
        <v/>
      </c>
      <c r="AF82" s="20">
        <f t="shared" si="39"/>
        <v>0.27623596</v>
      </c>
      <c r="AG82" s="62">
        <f t="shared" si="52"/>
        <v>0.13675936435868333</v>
      </c>
      <c r="AH82" s="62">
        <f t="shared" si="40"/>
        <v>0.16367763904653804</v>
      </c>
      <c r="AI82" s="62">
        <f t="shared" si="41"/>
        <v>8.8978433598183887E-2</v>
      </c>
      <c r="AJ82" s="62">
        <f t="shared" si="42"/>
        <v>0.10514188422247446</v>
      </c>
      <c r="AK82" s="62">
        <f t="shared" si="43"/>
        <v>-1.6163450624290573E-2</v>
      </c>
      <c r="AL82" s="62" t="str">
        <f t="shared" si="54"/>
        <v/>
      </c>
      <c r="AM82" s="62" t="str">
        <f t="shared" si="55"/>
        <v/>
      </c>
      <c r="AN82" s="62" t="str">
        <f t="shared" si="56"/>
        <v/>
      </c>
      <c r="AO82" s="62" t="str">
        <f t="shared" si="57"/>
        <v/>
      </c>
      <c r="AP82" s="62" t="str">
        <f t="shared" si="58"/>
        <v/>
      </c>
      <c r="AR82" s="62" t="str">
        <f t="shared" si="44"/>
        <v/>
      </c>
      <c r="AS82" s="62" t="str">
        <f t="shared" si="45"/>
        <v/>
      </c>
      <c r="AT82" s="62" t="str">
        <f t="shared" si="46"/>
        <v/>
      </c>
      <c r="AU82" s="62">
        <f t="shared" si="53"/>
        <v>-0.34085559660116227</v>
      </c>
      <c r="AV82" s="62" t="str">
        <f t="shared" si="47"/>
        <v/>
      </c>
      <c r="AW82" s="62">
        <f t="shared" si="48"/>
        <v>0.44340000000000002</v>
      </c>
    </row>
    <row r="83" spans="1:49">
      <c r="A83" s="62">
        <v>1950</v>
      </c>
      <c r="B83" s="61">
        <v>3.91</v>
      </c>
      <c r="C83" s="61">
        <v>42518</v>
      </c>
      <c r="D83" s="61">
        <v>100.9</v>
      </c>
      <c r="F83" s="62">
        <v>0.60662095179293007</v>
      </c>
      <c r="G83" s="61"/>
      <c r="H83" s="64">
        <v>0.30015312599999999</v>
      </c>
      <c r="I83" s="65">
        <v>23.567499999999999</v>
      </c>
      <c r="J83" s="61">
        <v>20.77</v>
      </c>
      <c r="K83" s="61">
        <v>10.778</v>
      </c>
      <c r="L83" s="61">
        <v>10.731999999999999</v>
      </c>
      <c r="M83" s="61">
        <v>22.197152359074479</v>
      </c>
      <c r="N83" s="62">
        <f t="shared" si="49"/>
        <v>5.8070183621722604</v>
      </c>
      <c r="O83" s="61">
        <v>8.2104959582283943</v>
      </c>
      <c r="P83" s="62">
        <v>5.7448057305077942</v>
      </c>
      <c r="Q83" s="62">
        <v>6.1583455064200852</v>
      </c>
      <c r="R83" s="62">
        <v>3.2480631125985324</v>
      </c>
      <c r="S83" s="62">
        <v>12.776279533361187</v>
      </c>
      <c r="T83" s="62">
        <v>12.319716485665742</v>
      </c>
      <c r="U83" s="61">
        <v>42.582991999999997</v>
      </c>
      <c r="V83" s="61">
        <v>19.578880000000002</v>
      </c>
      <c r="W83" s="61">
        <v>2293.5189</v>
      </c>
      <c r="X83" s="61">
        <v>0.87723547220230103</v>
      </c>
      <c r="Y83" s="61">
        <v>3.9576925337314606E-2</v>
      </c>
      <c r="Z83" s="67">
        <v>2.4299999990000001</v>
      </c>
      <c r="AA83" s="61"/>
      <c r="AB83" s="66">
        <v>0.39979999999999999</v>
      </c>
      <c r="AC83" s="63" t="str">
        <f t="shared" si="50"/>
        <v/>
      </c>
      <c r="AD83" s="20">
        <f t="shared" si="38"/>
        <v>0.60662095179293007</v>
      </c>
      <c r="AE83" s="62" t="str">
        <f t="shared" si="51"/>
        <v/>
      </c>
      <c r="AF83" s="20">
        <f t="shared" si="39"/>
        <v>0.30015312599999999</v>
      </c>
      <c r="AG83" s="62">
        <f t="shared" si="52"/>
        <v>0.23357284440039641</v>
      </c>
      <c r="AH83" s="62">
        <f t="shared" si="40"/>
        <v>0.2058473736372646</v>
      </c>
      <c r="AI83" s="62">
        <f t="shared" si="41"/>
        <v>0.10681863230921705</v>
      </c>
      <c r="AJ83" s="62">
        <f t="shared" si="42"/>
        <v>0.10636273538156589</v>
      </c>
      <c r="AK83" s="62">
        <f t="shared" si="43"/>
        <v>4.5589692765116152E-4</v>
      </c>
      <c r="AL83" s="62" t="str">
        <f t="shared" si="54"/>
        <v/>
      </c>
      <c r="AM83" s="62" t="str">
        <f t="shared" si="55"/>
        <v/>
      </c>
      <c r="AN83" s="62" t="str">
        <f t="shared" si="56"/>
        <v/>
      </c>
      <c r="AO83" s="62" t="str">
        <f t="shared" si="57"/>
        <v/>
      </c>
      <c r="AP83" s="62" t="str">
        <f t="shared" si="58"/>
        <v/>
      </c>
      <c r="AQ83" s="62">
        <f t="shared" ref="AQ83:AQ114" si="59">IF(OR(V83="",U83=""),"",LN(V83/U83))</f>
        <v>-0.77700349048742989</v>
      </c>
      <c r="AR83" s="62">
        <f t="shared" si="44"/>
        <v>6.9608390641960254</v>
      </c>
      <c r="AS83" s="62">
        <f t="shared" si="45"/>
        <v>0.87723547220230103</v>
      </c>
      <c r="AT83" s="62">
        <f t="shared" si="46"/>
        <v>3.9576925337314606E-2</v>
      </c>
      <c r="AU83" s="62">
        <f t="shared" si="53"/>
        <v>-1.4730087910181815E-2</v>
      </c>
      <c r="AV83" s="62" t="str">
        <f t="shared" si="47"/>
        <v/>
      </c>
      <c r="AW83" s="62">
        <f t="shared" si="48"/>
        <v>0.39979999999999999</v>
      </c>
    </row>
    <row r="84" spans="1:49">
      <c r="A84" s="62">
        <v>1951</v>
      </c>
      <c r="B84" s="61">
        <v>4.26</v>
      </c>
      <c r="C84" s="61">
        <v>42862</v>
      </c>
      <c r="D84" s="61">
        <v>123.6</v>
      </c>
      <c r="F84" s="62">
        <v>0.60670423281963404</v>
      </c>
      <c r="G84" s="61"/>
      <c r="H84" s="64">
        <v>0.29262638699999999</v>
      </c>
      <c r="I84" s="65">
        <v>29.137499999999999</v>
      </c>
      <c r="J84" s="61">
        <v>25.15</v>
      </c>
      <c r="K84" s="61">
        <v>14.843</v>
      </c>
      <c r="L84" s="61">
        <v>16.152000000000001</v>
      </c>
      <c r="M84" s="61">
        <v>23.266816387058281</v>
      </c>
      <c r="N84" s="62">
        <f t="shared" si="49"/>
        <v>6.7319549324118055</v>
      </c>
      <c r="O84" s="61">
        <v>9.5789119512664591</v>
      </c>
      <c r="P84" s="62">
        <v>6.7455491053504248</v>
      </c>
      <c r="Q84" s="62">
        <v>8.019563336011684</v>
      </c>
      <c r="R84" s="62">
        <v>3.8675810938620674</v>
      </c>
      <c r="S84" s="62">
        <v>15.280962824825394</v>
      </c>
      <c r="T84" s="62">
        <v>15.707441126730714</v>
      </c>
      <c r="U84" s="61">
        <v>42.927681999999997</v>
      </c>
      <c r="V84" s="61">
        <v>19.715170000000001</v>
      </c>
      <c r="W84" s="61">
        <v>2313.335</v>
      </c>
      <c r="X84" s="61">
        <v>0.86739307641983032</v>
      </c>
      <c r="Y84" s="61">
        <v>4.0346182882785797E-2</v>
      </c>
      <c r="Z84" s="67">
        <v>2.6999999990000001</v>
      </c>
      <c r="AA84" s="61"/>
      <c r="AB84" s="66">
        <v>0.3387</v>
      </c>
      <c r="AC84" s="63" t="str">
        <f t="shared" si="50"/>
        <v/>
      </c>
      <c r="AD84" s="20">
        <f t="shared" si="38"/>
        <v>0.60670423281963404</v>
      </c>
      <c r="AE84" s="62" t="str">
        <f t="shared" si="51"/>
        <v/>
      </c>
      <c r="AF84" s="20">
        <f t="shared" si="39"/>
        <v>0.29262638699999999</v>
      </c>
      <c r="AG84" s="62">
        <f t="shared" si="52"/>
        <v>0.23574029126213591</v>
      </c>
      <c r="AH84" s="62">
        <f t="shared" si="40"/>
        <v>0.20347896440129451</v>
      </c>
      <c r="AI84" s="62">
        <f t="shared" si="41"/>
        <v>0.12008899676375405</v>
      </c>
      <c r="AJ84" s="62">
        <f t="shared" si="42"/>
        <v>0.13067961165048544</v>
      </c>
      <c r="AK84" s="62">
        <f t="shared" si="43"/>
        <v>-1.0590614886731395E-2</v>
      </c>
      <c r="AL84" s="62">
        <f t="shared" si="54"/>
        <v>1.2788466950542216E-2</v>
      </c>
      <c r="AM84" s="62">
        <f t="shared" si="55"/>
        <v>0.11627748535138629</v>
      </c>
      <c r="AN84" s="62">
        <f t="shared" si="56"/>
        <v>2.6772084633463436E-2</v>
      </c>
      <c r="AO84" s="62">
        <f t="shared" si="57"/>
        <v>3.1219170293759421E-2</v>
      </c>
      <c r="AP84" s="62">
        <f t="shared" si="58"/>
        <v>9.5135278561271477E-2</v>
      </c>
      <c r="AQ84" s="62">
        <f t="shared" si="59"/>
        <v>-0.77812849573491838</v>
      </c>
      <c r="AR84" s="62">
        <f t="shared" si="44"/>
        <v>6.9683169895586579</v>
      </c>
      <c r="AS84" s="62">
        <f t="shared" si="45"/>
        <v>0.86739307641983032</v>
      </c>
      <c r="AT84" s="62">
        <f t="shared" si="46"/>
        <v>4.0346182882785797E-2</v>
      </c>
      <c r="AU84" s="62">
        <f t="shared" si="53"/>
        <v>-0.1234983333239492</v>
      </c>
      <c r="AV84" s="62" t="str">
        <f t="shared" si="47"/>
        <v/>
      </c>
      <c r="AW84" s="62">
        <f t="shared" si="48"/>
        <v>0.3387</v>
      </c>
    </row>
    <row r="85" spans="1:49">
      <c r="A85" s="62">
        <v>1952</v>
      </c>
      <c r="B85" s="61">
        <v>4.12</v>
      </c>
      <c r="C85" s="61">
        <v>43184</v>
      </c>
      <c r="D85" s="61">
        <v>145.6</v>
      </c>
      <c r="F85" s="62">
        <v>0.60537912934991533</v>
      </c>
      <c r="G85" s="61"/>
      <c r="H85" s="64">
        <v>0.28838001299999999</v>
      </c>
      <c r="I85" s="65">
        <v>36.564</v>
      </c>
      <c r="J85" s="61">
        <v>28.88</v>
      </c>
      <c r="K85" s="61">
        <v>14.161</v>
      </c>
      <c r="L85" s="61">
        <v>15.919</v>
      </c>
      <c r="M85" s="61">
        <v>23.657335094807966</v>
      </c>
      <c r="N85" s="62">
        <f t="shared" si="49"/>
        <v>7.7411380056870263</v>
      </c>
      <c r="O85" s="61">
        <v>10.736802406914052</v>
      </c>
      <c r="P85" s="62">
        <v>7.5215220141829535</v>
      </c>
      <c r="Q85" s="62">
        <v>9.064797394890487</v>
      </c>
      <c r="R85" s="62">
        <v>4.5178421818248919</v>
      </c>
      <c r="S85" s="62">
        <v>16.166239637249326</v>
      </c>
      <c r="T85" s="62">
        <v>15.962577343855115</v>
      </c>
      <c r="U85" s="61">
        <v>43.249896999999997</v>
      </c>
      <c r="V85" s="61">
        <v>19.795159999999999</v>
      </c>
      <c r="W85" s="61">
        <v>2295.8764999999999</v>
      </c>
      <c r="X85" s="61">
        <v>0.88523125648498535</v>
      </c>
      <c r="Y85" s="61">
        <v>4.1027862578630447E-2</v>
      </c>
      <c r="Z85" s="67">
        <v>3.7099999989999999</v>
      </c>
      <c r="AA85" s="61"/>
      <c r="AB85" s="66">
        <v>0.32869999999999999</v>
      </c>
      <c r="AC85" s="63" t="str">
        <f t="shared" si="50"/>
        <v/>
      </c>
      <c r="AD85" s="20">
        <f t="shared" si="38"/>
        <v>0.60537912934991533</v>
      </c>
      <c r="AE85" s="62" t="str">
        <f t="shared" si="51"/>
        <v/>
      </c>
      <c r="AF85" s="20">
        <f t="shared" si="39"/>
        <v>0.28838001299999999</v>
      </c>
      <c r="AG85" s="62">
        <f t="shared" si="52"/>
        <v>0.25112637362637363</v>
      </c>
      <c r="AH85" s="62">
        <f t="shared" si="40"/>
        <v>0.19835164835164834</v>
      </c>
      <c r="AI85" s="62">
        <f t="shared" si="41"/>
        <v>9.7259615384615389E-2</v>
      </c>
      <c r="AJ85" s="62">
        <f t="shared" si="42"/>
        <v>0.10933379120879122</v>
      </c>
      <c r="AK85" s="62">
        <f t="shared" si="43"/>
        <v>-1.2074175824175831E-2</v>
      </c>
      <c r="AL85" s="62">
        <f t="shared" si="54"/>
        <v>-3.0797506782625005E-2</v>
      </c>
      <c r="AM85" s="62">
        <f t="shared" si="55"/>
        <v>-1.7168603996151631E-2</v>
      </c>
      <c r="AN85" s="62">
        <f t="shared" si="56"/>
        <v>1.5722090999132007E-2</v>
      </c>
      <c r="AO85" s="62">
        <f t="shared" si="57"/>
        <v>-8.3365823291499996E-2</v>
      </c>
      <c r="AP85" s="62">
        <f t="shared" si="58"/>
        <v>-0.12357061467262972</v>
      </c>
      <c r="AQ85" s="62">
        <f t="shared" si="59"/>
        <v>-0.78155738849753009</v>
      </c>
      <c r="AR85" s="62">
        <f t="shared" si="44"/>
        <v>6.9573125782966301</v>
      </c>
      <c r="AS85" s="62">
        <f t="shared" si="45"/>
        <v>0.88523125648498535</v>
      </c>
      <c r="AT85" s="62">
        <f t="shared" si="46"/>
        <v>4.1027862578630447E-2</v>
      </c>
      <c r="AU85" s="62">
        <f t="shared" si="53"/>
        <v>-0.11268312418810517</v>
      </c>
      <c r="AV85" s="62" t="str">
        <f t="shared" si="47"/>
        <v/>
      </c>
      <c r="AW85" s="62">
        <f t="shared" si="48"/>
        <v>0.32869999999999999</v>
      </c>
    </row>
    <row r="86" spans="1:49">
      <c r="A86" s="62">
        <v>1953</v>
      </c>
      <c r="B86" s="61">
        <v>3.76</v>
      </c>
      <c r="C86" s="61">
        <v>43495</v>
      </c>
      <c r="D86" s="61">
        <v>151.80000000000001</v>
      </c>
      <c r="F86" s="62">
        <v>0.60987250595185194</v>
      </c>
      <c r="G86" s="61"/>
      <c r="H86" s="64">
        <v>0.26796038700000002</v>
      </c>
      <c r="I86" s="65">
        <v>38.006999999999998</v>
      </c>
      <c r="J86" s="61">
        <v>31.03</v>
      </c>
      <c r="K86" s="61">
        <v>14.064</v>
      </c>
      <c r="L86" s="61">
        <v>14.579000000000001</v>
      </c>
      <c r="M86" s="61">
        <v>24.133305141415562</v>
      </c>
      <c r="N86" s="62">
        <f t="shared" si="49"/>
        <v>7.8550283335195177</v>
      </c>
      <c r="O86" s="61">
        <v>10.52627686952358</v>
      </c>
      <c r="P86" s="62">
        <v>7.4730218421391772</v>
      </c>
      <c r="Q86" s="62">
        <v>8.6330346009866989</v>
      </c>
      <c r="R86" s="62">
        <v>4.6536249784525978</v>
      </c>
      <c r="S86" s="62">
        <v>16.029387535579218</v>
      </c>
      <c r="T86" s="62">
        <v>14.738032293168022</v>
      </c>
      <c r="U86" s="61">
        <v>43.561833999999998</v>
      </c>
      <c r="V86" s="61">
        <v>19.722259999999999</v>
      </c>
      <c r="W86" s="61">
        <v>2274.7815999999998</v>
      </c>
      <c r="X86" s="61">
        <v>0.86313259601593018</v>
      </c>
      <c r="Y86" s="61">
        <v>4.1523206979036331E-2</v>
      </c>
      <c r="Z86" s="67">
        <v>4.039999999</v>
      </c>
      <c r="AA86" s="61"/>
      <c r="AB86" s="66">
        <v>0.35</v>
      </c>
      <c r="AC86" s="63" t="str">
        <f t="shared" si="50"/>
        <v/>
      </c>
      <c r="AD86" s="20">
        <f t="shared" si="38"/>
        <v>0.60987250595185194</v>
      </c>
      <c r="AE86" s="62" t="str">
        <f t="shared" si="51"/>
        <v/>
      </c>
      <c r="AF86" s="20">
        <f t="shared" si="39"/>
        <v>0.26796038700000002</v>
      </c>
      <c r="AG86" s="62">
        <f t="shared" si="52"/>
        <v>0.25037549407114623</v>
      </c>
      <c r="AH86" s="62">
        <f t="shared" si="40"/>
        <v>0.20441370223978919</v>
      </c>
      <c r="AI86" s="62">
        <f t="shared" si="41"/>
        <v>9.2648221343873516E-2</v>
      </c>
      <c r="AJ86" s="62">
        <f t="shared" si="42"/>
        <v>9.6040843214756255E-2</v>
      </c>
      <c r="AK86" s="62">
        <f t="shared" si="43"/>
        <v>-3.3926218708827394E-3</v>
      </c>
      <c r="AL86" s="62">
        <f t="shared" si="54"/>
        <v>-2.1074238051070678E-2</v>
      </c>
      <c r="AM86" s="62">
        <f t="shared" si="55"/>
        <v>-6.3407589277043999E-2</v>
      </c>
      <c r="AN86" s="62">
        <f t="shared" si="56"/>
        <v>1.5006821883973587E-2</v>
      </c>
      <c r="AO86" s="62">
        <f t="shared" si="57"/>
        <v>-2.3106509048298321E-2</v>
      </c>
      <c r="AP86" s="62">
        <f t="shared" si="58"/>
        <v>-9.442085601847347E-2</v>
      </c>
      <c r="AQ86" s="62">
        <f t="shared" si="59"/>
        <v>-0.79243345295473377</v>
      </c>
      <c r="AR86" s="62">
        <f t="shared" si="44"/>
        <v>6.9372058738220224</v>
      </c>
      <c r="AS86" s="62">
        <f t="shared" si="45"/>
        <v>0.86313259601593018</v>
      </c>
      <c r="AT86" s="62">
        <f t="shared" si="46"/>
        <v>4.1523206979036331E-2</v>
      </c>
      <c r="AU86" s="62">
        <f t="shared" si="53"/>
        <v>2.2494827173311849E-2</v>
      </c>
      <c r="AV86" s="62" t="str">
        <f t="shared" si="47"/>
        <v/>
      </c>
      <c r="AW86" s="62">
        <f t="shared" si="48"/>
        <v>0.35</v>
      </c>
    </row>
    <row r="87" spans="1:49">
      <c r="A87" s="62">
        <v>1954</v>
      </c>
      <c r="B87" s="61">
        <v>3.74</v>
      </c>
      <c r="C87" s="61">
        <v>43822</v>
      </c>
      <c r="D87" s="61">
        <v>160.69999999999999</v>
      </c>
      <c r="F87" s="62">
        <v>0.60503454685037783</v>
      </c>
      <c r="G87" s="61"/>
      <c r="H87" s="64">
        <v>0.278019876</v>
      </c>
      <c r="I87" s="65">
        <v>37.024000000000001</v>
      </c>
      <c r="J87" s="61">
        <v>33.56</v>
      </c>
      <c r="K87" s="61">
        <v>15.095000000000001</v>
      </c>
      <c r="L87" s="61">
        <v>15.221</v>
      </c>
      <c r="M87" s="61">
        <v>25.192008665127801</v>
      </c>
      <c r="N87" s="62">
        <f t="shared" si="49"/>
        <v>7.9066590007697668</v>
      </c>
      <c r="O87" s="61">
        <v>10.52627686952358</v>
      </c>
      <c r="P87" s="62">
        <v>7.5945426220095547</v>
      </c>
      <c r="Q87" s="62">
        <v>8.385442129084284</v>
      </c>
      <c r="R87" s="62">
        <v>4.751505590697044</v>
      </c>
      <c r="S87" s="62">
        <v>15.775984822617458</v>
      </c>
      <c r="T87" s="62">
        <v>14.619729449197822</v>
      </c>
      <c r="U87" s="61">
        <v>43.888880999999998</v>
      </c>
      <c r="V87" s="61">
        <v>19.763120000000001</v>
      </c>
      <c r="W87" s="61">
        <v>2288.0454</v>
      </c>
      <c r="X87" s="61">
        <v>0.86023163795471191</v>
      </c>
      <c r="Y87" s="61">
        <v>4.2203489691019058E-2</v>
      </c>
      <c r="Z87" s="67">
        <v>3.5899999990000002</v>
      </c>
      <c r="AA87" s="61"/>
      <c r="AB87" s="66">
        <v>0.34370000000000001</v>
      </c>
      <c r="AC87" s="63" t="str">
        <f t="shared" si="50"/>
        <v/>
      </c>
      <c r="AD87" s="20">
        <f t="shared" si="38"/>
        <v>0.60503454685037783</v>
      </c>
      <c r="AE87" s="62" t="str">
        <f t="shared" si="51"/>
        <v/>
      </c>
      <c r="AF87" s="20">
        <f t="shared" si="39"/>
        <v>0.278019876</v>
      </c>
      <c r="AG87" s="62">
        <f t="shared" si="52"/>
        <v>0.23039203484754203</v>
      </c>
      <c r="AH87" s="62">
        <f t="shared" si="40"/>
        <v>0.20883634100808965</v>
      </c>
      <c r="AI87" s="62">
        <f t="shared" si="41"/>
        <v>9.3932794026135663E-2</v>
      </c>
      <c r="AJ87" s="62">
        <f t="shared" si="42"/>
        <v>9.4716863721219666E-2</v>
      </c>
      <c r="AK87" s="62">
        <f t="shared" si="43"/>
        <v>-7.8406969508400259E-4</v>
      </c>
      <c r="AL87" s="62">
        <f t="shared" si="54"/>
        <v>9.5790284062975423E-3</v>
      </c>
      <c r="AM87" s="62">
        <f t="shared" si="55"/>
        <v>-3.5650391921674116E-2</v>
      </c>
      <c r="AN87" s="62">
        <f t="shared" si="56"/>
        <v>1.4263615987803187E-2</v>
      </c>
      <c r="AO87" s="62">
        <f t="shared" si="57"/>
        <v>-2.2486359842764099E-2</v>
      </c>
      <c r="AP87" s="62">
        <f t="shared" si="58"/>
        <v>-1.4610872012088934E-2</v>
      </c>
      <c r="AQ87" s="62">
        <f t="shared" si="59"/>
        <v>-0.79784343322554885</v>
      </c>
      <c r="AR87" s="62">
        <f t="shared" si="44"/>
        <v>6.9376097617346195</v>
      </c>
      <c r="AS87" s="62">
        <f t="shared" si="45"/>
        <v>0.86023163795471191</v>
      </c>
      <c r="AT87" s="62">
        <f t="shared" si="46"/>
        <v>4.2203489691019058E-2</v>
      </c>
      <c r="AU87" s="62">
        <f t="shared" si="53"/>
        <v>3.3848562846693804E-2</v>
      </c>
      <c r="AV87" s="62" t="str">
        <f t="shared" si="47"/>
        <v/>
      </c>
      <c r="AW87" s="62">
        <f t="shared" si="48"/>
        <v>0.34370000000000001</v>
      </c>
    </row>
    <row r="88" spans="1:49">
      <c r="A88" s="62">
        <v>1955</v>
      </c>
      <c r="B88" s="61">
        <v>3.9</v>
      </c>
      <c r="C88" s="61">
        <v>44218</v>
      </c>
      <c r="D88" s="61">
        <v>171.9</v>
      </c>
      <c r="F88" s="62">
        <v>0.60141185862846591</v>
      </c>
      <c r="G88" s="61"/>
      <c r="H88" s="64">
        <v>0.28376375500000001</v>
      </c>
      <c r="I88" s="65">
        <v>39.451000000000001</v>
      </c>
      <c r="J88" s="61">
        <v>34.5</v>
      </c>
      <c r="K88" s="61">
        <v>17.356999999999999</v>
      </c>
      <c r="L88" s="61">
        <v>16.742999999999999</v>
      </c>
      <c r="M88" s="61">
        <v>26.423441617267788</v>
      </c>
      <c r="N88" s="62">
        <f t="shared" si="49"/>
        <v>7.9913384028037351</v>
      </c>
      <c r="O88" s="61">
        <v>10.631539638218817</v>
      </c>
      <c r="P88" s="62">
        <v>7.7032087726832303</v>
      </c>
      <c r="Q88" s="62">
        <v>8.7173462619350754</v>
      </c>
      <c r="R88" s="62">
        <v>4.7911268921472523</v>
      </c>
      <c r="S88" s="62">
        <v>16.024836702460025</v>
      </c>
      <c r="T88" s="62">
        <v>14.707043730200988</v>
      </c>
      <c r="U88" s="61">
        <v>44.285772000000001</v>
      </c>
      <c r="V88" s="61">
        <v>19.91948</v>
      </c>
      <c r="W88" s="61">
        <v>2270.5012999999999</v>
      </c>
      <c r="X88" s="61">
        <v>0.84642964601516724</v>
      </c>
      <c r="Y88" s="61">
        <v>4.2938970029354095E-2</v>
      </c>
      <c r="Z88" s="67">
        <v>3.16</v>
      </c>
      <c r="AA88" s="61"/>
      <c r="AB88" s="66">
        <v>0.3327</v>
      </c>
      <c r="AC88" s="63" t="str">
        <f t="shared" si="50"/>
        <v/>
      </c>
      <c r="AD88" s="20">
        <f t="shared" si="38"/>
        <v>0.60141185862846591</v>
      </c>
      <c r="AE88" s="62" t="str">
        <f t="shared" si="51"/>
        <v/>
      </c>
      <c r="AF88" s="20">
        <f t="shared" si="39"/>
        <v>0.28376375500000001</v>
      </c>
      <c r="AG88" s="62">
        <f t="shared" si="52"/>
        <v>0.22949970913321699</v>
      </c>
      <c r="AH88" s="62">
        <f t="shared" si="40"/>
        <v>0.20069808027923211</v>
      </c>
      <c r="AI88" s="62">
        <f t="shared" si="41"/>
        <v>0.10097149505526468</v>
      </c>
      <c r="AJ88" s="62">
        <f t="shared" si="42"/>
        <v>9.7399650959860376E-2</v>
      </c>
      <c r="AK88" s="62">
        <f t="shared" si="43"/>
        <v>3.5718440954043001E-3</v>
      </c>
      <c r="AL88" s="62">
        <f t="shared" si="54"/>
        <v>3.5541129035016358E-3</v>
      </c>
      <c r="AM88" s="62">
        <f t="shared" si="55"/>
        <v>2.8164801810828415E-2</v>
      </c>
      <c r="AN88" s="62">
        <f t="shared" si="56"/>
        <v>-2.3488307864092382E-3</v>
      </c>
      <c r="AO88" s="62">
        <f t="shared" si="57"/>
        <v>4.9980372008772015E-3</v>
      </c>
      <c r="AP88" s="62">
        <f t="shared" si="58"/>
        <v>-4.6983438573349008E-3</v>
      </c>
      <c r="AQ88" s="62">
        <f t="shared" si="59"/>
        <v>-0.79896530425078061</v>
      </c>
      <c r="AR88" s="62">
        <f t="shared" si="44"/>
        <v>6.9287906188481712</v>
      </c>
      <c r="AS88" s="62">
        <f t="shared" si="45"/>
        <v>0.84642964601516724</v>
      </c>
      <c r="AT88" s="62">
        <f t="shared" si="46"/>
        <v>4.2938970029354095E-2</v>
      </c>
      <c r="AU88" s="62">
        <f t="shared" si="53"/>
        <v>2.5247060414800598E-2</v>
      </c>
      <c r="AV88" s="62" t="str">
        <f t="shared" si="47"/>
        <v/>
      </c>
      <c r="AW88" s="62">
        <f t="shared" si="48"/>
        <v>0.3327</v>
      </c>
    </row>
    <row r="89" spans="1:49">
      <c r="A89" s="62">
        <v>1956</v>
      </c>
      <c r="B89" s="61">
        <v>4.03</v>
      </c>
      <c r="C89" s="61">
        <v>44657</v>
      </c>
      <c r="D89" s="61">
        <v>191</v>
      </c>
      <c r="F89" s="62">
        <v>0.61248390741311354</v>
      </c>
      <c r="G89" s="61"/>
      <c r="H89" s="64">
        <v>0.31071186200000001</v>
      </c>
      <c r="I89" s="65">
        <v>46.476999999999997</v>
      </c>
      <c r="J89" s="61">
        <v>38.78</v>
      </c>
      <c r="K89" s="61">
        <v>16.234999999999999</v>
      </c>
      <c r="L89" s="61">
        <v>19.780999999999999</v>
      </c>
      <c r="M89" s="61">
        <v>27.676897064101556</v>
      </c>
      <c r="N89" s="62">
        <f t="shared" si="49"/>
        <v>8.3937986666232813</v>
      </c>
      <c r="O89" s="61">
        <v>10.947327944304522</v>
      </c>
      <c r="P89" s="62">
        <v>8.0894777906257556</v>
      </c>
      <c r="Q89" s="62">
        <v>8.9360018943190891</v>
      </c>
      <c r="R89" s="62">
        <v>5.1574760895976457</v>
      </c>
      <c r="S89" s="62">
        <v>16.871682277682435</v>
      </c>
      <c r="T89" s="62">
        <v>15.317235577759236</v>
      </c>
      <c r="U89" s="61">
        <v>44.725915000000001</v>
      </c>
      <c r="V89" s="61">
        <v>20.172080000000001</v>
      </c>
      <c r="W89" s="61">
        <v>2217.8640999999998</v>
      </c>
      <c r="X89" s="61">
        <v>0.83474260568618774</v>
      </c>
      <c r="Y89" s="61">
        <v>4.378872737288475E-2</v>
      </c>
      <c r="Z89" s="67">
        <v>3.19</v>
      </c>
      <c r="AA89" s="61"/>
      <c r="AB89" s="66">
        <v>0.32990000000000003</v>
      </c>
      <c r="AC89" s="63" t="str">
        <f t="shared" si="50"/>
        <v/>
      </c>
      <c r="AD89" s="20">
        <f t="shared" si="38"/>
        <v>0.61248390741311354</v>
      </c>
      <c r="AE89" s="62" t="str">
        <f t="shared" si="51"/>
        <v/>
      </c>
      <c r="AF89" s="20">
        <f t="shared" si="39"/>
        <v>0.31071186200000001</v>
      </c>
      <c r="AG89" s="62">
        <f t="shared" si="52"/>
        <v>0.24333507853403138</v>
      </c>
      <c r="AH89" s="62">
        <f t="shared" si="40"/>
        <v>0.20303664921465969</v>
      </c>
      <c r="AI89" s="62">
        <f t="shared" si="41"/>
        <v>8.4999999999999992E-2</v>
      </c>
      <c r="AJ89" s="62">
        <f t="shared" si="42"/>
        <v>0.10356544502617801</v>
      </c>
      <c r="AK89" s="62">
        <f t="shared" si="43"/>
        <v>-1.8565445026178018E-2</v>
      </c>
      <c r="AL89" s="62">
        <f t="shared" si="54"/>
        <v>-2.0771052156814133E-4</v>
      </c>
      <c r="AM89" s="62">
        <f t="shared" si="55"/>
        <v>-2.43615138343742E-2</v>
      </c>
      <c r="AN89" s="62">
        <f t="shared" si="56"/>
        <v>2.4546763088296383E-2</v>
      </c>
      <c r="AO89" s="62">
        <f t="shared" si="57"/>
        <v>2.3618753369105006E-3</v>
      </c>
      <c r="AP89" s="62">
        <f t="shared" si="58"/>
        <v>-8.4827653717454762E-3</v>
      </c>
      <c r="AQ89" s="62">
        <f t="shared" si="59"/>
        <v>-0.79625361744220513</v>
      </c>
      <c r="AR89" s="62">
        <f t="shared" si="44"/>
        <v>6.9080462771752478</v>
      </c>
      <c r="AS89" s="62">
        <f t="shared" si="45"/>
        <v>0.83474260568618774</v>
      </c>
      <c r="AT89" s="62">
        <f t="shared" si="46"/>
        <v>4.378872737288475E-2</v>
      </c>
      <c r="AU89" s="62">
        <f t="shared" si="53"/>
        <v>-1.7534923744556556E-2</v>
      </c>
      <c r="AV89" s="62" t="str">
        <f t="shared" si="47"/>
        <v/>
      </c>
      <c r="AW89" s="62">
        <f t="shared" si="48"/>
        <v>0.32990000000000003</v>
      </c>
    </row>
    <row r="90" spans="1:49">
      <c r="A90" s="62">
        <v>1957</v>
      </c>
      <c r="B90" s="61">
        <v>4.79</v>
      </c>
      <c r="C90" s="61">
        <v>45152</v>
      </c>
      <c r="D90" s="61">
        <v>212.7</v>
      </c>
      <c r="F90" s="62">
        <v>0.60094741167648669</v>
      </c>
      <c r="G90" s="61"/>
      <c r="H90" s="64">
        <v>0.30861970599999999</v>
      </c>
      <c r="I90" s="65">
        <v>56.402999999999999</v>
      </c>
      <c r="J90" s="61">
        <v>49.85</v>
      </c>
      <c r="K90" s="61">
        <v>18.893000000000001</v>
      </c>
      <c r="L90" s="61">
        <v>22.675000000000001</v>
      </c>
      <c r="M90" s="61">
        <v>29.152911639338406</v>
      </c>
      <c r="N90" s="62">
        <f t="shared" si="49"/>
        <v>8.7768906017190975</v>
      </c>
      <c r="O90" s="61">
        <v>11.4736417877807</v>
      </c>
      <c r="P90" s="62">
        <v>8.5605556118442188</v>
      </c>
      <c r="Q90" s="62">
        <v>9.8280567969279744</v>
      </c>
      <c r="R90" s="62">
        <v>5.5308657458777395</v>
      </c>
      <c r="S90" s="62">
        <v>17.959930296291045</v>
      </c>
      <c r="T90" s="62">
        <v>16.231387945872179</v>
      </c>
      <c r="U90" s="61">
        <v>45.221601999999997</v>
      </c>
      <c r="V90" s="61">
        <v>20.327290000000001</v>
      </c>
      <c r="W90" s="61">
        <v>2190.4315999999999</v>
      </c>
      <c r="X90" s="61">
        <v>0.82705485820770264</v>
      </c>
      <c r="Y90" s="61">
        <v>4.4595424085855484E-2</v>
      </c>
      <c r="Z90" s="67">
        <v>5.3499999989999996</v>
      </c>
      <c r="AA90" s="61"/>
      <c r="AB90" s="66">
        <v>0.32600000000000001</v>
      </c>
      <c r="AC90" s="63" t="str">
        <f t="shared" si="50"/>
        <v/>
      </c>
      <c r="AD90" s="20">
        <f t="shared" si="38"/>
        <v>0.60094741167648669</v>
      </c>
      <c r="AE90" s="62" t="str">
        <f t="shared" si="51"/>
        <v/>
      </c>
      <c r="AF90" s="20">
        <f t="shared" si="39"/>
        <v>0.30861970599999999</v>
      </c>
      <c r="AG90" s="62">
        <f t="shared" si="52"/>
        <v>0.26517630465444286</v>
      </c>
      <c r="AH90" s="62">
        <f t="shared" si="40"/>
        <v>0.23436765397273157</v>
      </c>
      <c r="AI90" s="62">
        <f t="shared" si="41"/>
        <v>8.8824635637047497E-2</v>
      </c>
      <c r="AJ90" s="62">
        <f t="shared" si="42"/>
        <v>0.10660554771979315</v>
      </c>
      <c r="AK90" s="62">
        <f t="shared" si="43"/>
        <v>-1.7780912082745653E-2</v>
      </c>
      <c r="AL90" s="62">
        <f t="shared" si="54"/>
        <v>1.1971896870046969E-2</v>
      </c>
      <c r="AM90" s="62">
        <f t="shared" si="55"/>
        <v>5.0523939880795683E-2</v>
      </c>
      <c r="AN90" s="62">
        <f t="shared" si="56"/>
        <v>2.5268007681283452E-2</v>
      </c>
      <c r="AO90" s="62">
        <f t="shared" si="57"/>
        <v>1.787755005110879E-2</v>
      </c>
      <c r="AP90" s="62">
        <f t="shared" si="58"/>
        <v>1.333917236119383E-2</v>
      </c>
      <c r="AQ90" s="62">
        <f t="shared" si="59"/>
        <v>-0.79961057481073305</v>
      </c>
      <c r="AR90" s="62">
        <f t="shared" si="44"/>
        <v>6.8922433062081403</v>
      </c>
      <c r="AS90" s="62">
        <f t="shared" si="45"/>
        <v>0.82705485820770264</v>
      </c>
      <c r="AT90" s="62">
        <f t="shared" si="46"/>
        <v>4.4595424085855484E-2</v>
      </c>
      <c r="AU90" s="62">
        <f t="shared" si="53"/>
        <v>-1.2729020100397045E-2</v>
      </c>
      <c r="AV90" s="62" t="str">
        <f t="shared" si="47"/>
        <v/>
      </c>
      <c r="AW90" s="62">
        <f t="shared" si="48"/>
        <v>0.32600000000000001</v>
      </c>
    </row>
    <row r="91" spans="1:49">
      <c r="A91" s="62">
        <v>1958</v>
      </c>
      <c r="B91" s="61">
        <v>4.95</v>
      </c>
      <c r="C91" s="61">
        <v>45654</v>
      </c>
      <c r="D91" s="61">
        <v>244.7</v>
      </c>
      <c r="F91" s="62">
        <v>0.58682360849930548</v>
      </c>
      <c r="G91" s="61"/>
      <c r="H91" s="64">
        <v>0.31852890499999997</v>
      </c>
      <c r="I91" s="65">
        <v>54.904000000000003</v>
      </c>
      <c r="J91" s="61">
        <v>52.28</v>
      </c>
      <c r="K91" s="61">
        <v>21.527999999999999</v>
      </c>
      <c r="L91" s="61">
        <v>23.571999999999999</v>
      </c>
      <c r="M91" s="61">
        <v>29.800494766716458</v>
      </c>
      <c r="N91" s="62">
        <f t="shared" si="49"/>
        <v>9.7693075953716821</v>
      </c>
      <c r="O91" s="61">
        <v>13.157846086904474</v>
      </c>
      <c r="P91" s="62">
        <v>9.623810885180891</v>
      </c>
      <c r="Q91" s="62">
        <v>10.951607158184451</v>
      </c>
      <c r="R91" s="62">
        <v>6.2622979300755039</v>
      </c>
      <c r="S91" s="62">
        <v>19.613540280724052</v>
      </c>
      <c r="T91" s="62">
        <v>17.668171389330624</v>
      </c>
      <c r="U91" s="61">
        <v>45.723925000000001</v>
      </c>
      <c r="V91" s="61">
        <v>20.27901</v>
      </c>
      <c r="W91" s="61">
        <v>2177.3508000000002</v>
      </c>
      <c r="X91" s="61">
        <v>0.82236248254776001</v>
      </c>
      <c r="Y91" s="61">
        <v>4.5017454773187637E-2</v>
      </c>
      <c r="Z91" s="67">
        <v>6.4899999990000001</v>
      </c>
      <c r="AA91" s="61"/>
      <c r="AB91" s="66">
        <v>0.32019999999999998</v>
      </c>
      <c r="AC91" s="63" t="str">
        <f t="shared" si="50"/>
        <v/>
      </c>
      <c r="AD91" s="20">
        <f t="shared" si="38"/>
        <v>0.58682360849930548</v>
      </c>
      <c r="AE91" s="62" t="str">
        <f t="shared" si="51"/>
        <v/>
      </c>
      <c r="AF91" s="20">
        <f t="shared" si="39"/>
        <v>0.31852890499999997</v>
      </c>
      <c r="AG91" s="62">
        <f t="shared" si="52"/>
        <v>0.22437270126685741</v>
      </c>
      <c r="AH91" s="62">
        <f t="shared" si="40"/>
        <v>0.21364936657131184</v>
      </c>
      <c r="AI91" s="62">
        <f t="shared" si="41"/>
        <v>8.7977114834491207E-2</v>
      </c>
      <c r="AJ91" s="62">
        <f t="shared" si="42"/>
        <v>9.63302002451982E-2</v>
      </c>
      <c r="AK91" s="62">
        <f t="shared" si="43"/>
        <v>-8.3530854107069924E-3</v>
      </c>
      <c r="AL91" s="62">
        <f t="shared" si="54"/>
        <v>9.9518384451598978E-3</v>
      </c>
      <c r="AM91" s="62">
        <f t="shared" si="55"/>
        <v>1.1215904672806866E-3</v>
      </c>
      <c r="AN91" s="62">
        <f t="shared" si="56"/>
        <v>1.7079447819930423E-2</v>
      </c>
      <c r="AO91" s="62">
        <f t="shared" si="57"/>
        <v>-1.9046417168388896E-2</v>
      </c>
      <c r="AP91" s="62">
        <f t="shared" si="58"/>
        <v>-2.2305494664576878E-2</v>
      </c>
      <c r="AQ91" s="62">
        <f t="shared" si="59"/>
        <v>-0.8130353229223779</v>
      </c>
      <c r="AR91" s="62">
        <f t="shared" si="44"/>
        <v>6.8728288645130071</v>
      </c>
      <c r="AS91" s="62">
        <f t="shared" si="45"/>
        <v>0.82236248254776001</v>
      </c>
      <c r="AT91" s="62">
        <f t="shared" si="46"/>
        <v>4.5017454773187637E-2</v>
      </c>
      <c r="AU91" s="62">
        <f t="shared" si="53"/>
        <v>-5.3623393736710802E-2</v>
      </c>
      <c r="AV91" s="62" t="str">
        <f t="shared" si="47"/>
        <v/>
      </c>
      <c r="AW91" s="62">
        <f t="shared" si="48"/>
        <v>0.32019999999999998</v>
      </c>
    </row>
    <row r="92" spans="1:49">
      <c r="A92" s="62">
        <v>1959</v>
      </c>
      <c r="B92" s="61">
        <v>4.9370600039370602</v>
      </c>
      <c r="C92" s="61">
        <v>46129</v>
      </c>
      <c r="D92" s="61">
        <v>267.2</v>
      </c>
      <c r="F92" s="62">
        <v>0.58441584766975596</v>
      </c>
      <c r="G92" s="61"/>
      <c r="H92" s="64">
        <v>0.22725809899999999</v>
      </c>
      <c r="I92" s="65">
        <v>59.463999999999999</v>
      </c>
      <c r="J92" s="61">
        <v>60.14</v>
      </c>
      <c r="K92" s="61">
        <v>27.753</v>
      </c>
      <c r="L92" s="61">
        <v>25.15</v>
      </c>
      <c r="M92" s="61">
        <v>30.424330134839458</v>
      </c>
      <c r="N92" s="62">
        <f t="shared" si="49"/>
        <v>10.341261316331572</v>
      </c>
      <c r="O92" s="61">
        <v>13.999948236466361</v>
      </c>
      <c r="P92" s="62">
        <v>10.188437356565057</v>
      </c>
      <c r="Q92" s="62">
        <v>11.1062617153883</v>
      </c>
      <c r="R92" s="62">
        <v>6.8586268541944246</v>
      </c>
      <c r="S92" s="62">
        <v>21.480955543261675</v>
      </c>
      <c r="T92" s="62">
        <v>18.452887217582038</v>
      </c>
      <c r="U92" s="61">
        <v>46.199488000000002</v>
      </c>
      <c r="V92" s="61">
        <v>20.170770000000001</v>
      </c>
      <c r="W92" s="61">
        <v>2180.2383</v>
      </c>
      <c r="X92" s="61">
        <v>0.80263888835906982</v>
      </c>
      <c r="Y92" s="61">
        <v>4.4564079493284225E-2</v>
      </c>
      <c r="Z92" s="67">
        <v>4.0699999990000002</v>
      </c>
      <c r="AA92" s="61"/>
      <c r="AB92" s="66">
        <v>0.31480000000000002</v>
      </c>
      <c r="AC92" s="63" t="str">
        <f t="shared" si="50"/>
        <v/>
      </c>
      <c r="AD92" s="20">
        <f t="shared" si="38"/>
        <v>0.58441584766975596</v>
      </c>
      <c r="AE92" s="62" t="str">
        <f t="shared" si="51"/>
        <v/>
      </c>
      <c r="AF92" s="20">
        <f t="shared" si="39"/>
        <v>0.22725809899999999</v>
      </c>
      <c r="AG92" s="62">
        <f t="shared" si="52"/>
        <v>0.22254491017964073</v>
      </c>
      <c r="AH92" s="62">
        <f t="shared" si="40"/>
        <v>0.22507485029940122</v>
      </c>
      <c r="AI92" s="62">
        <f t="shared" si="41"/>
        <v>0.10386601796407186</v>
      </c>
      <c r="AJ92" s="62">
        <f t="shared" si="42"/>
        <v>9.4124251497005984E-2</v>
      </c>
      <c r="AK92" s="62">
        <f t="shared" si="43"/>
        <v>9.741766467065871E-3</v>
      </c>
      <c r="AL92" s="62">
        <f t="shared" si="54"/>
        <v>1.1690389697838708E-4</v>
      </c>
      <c r="AM92" s="62">
        <f t="shared" si="55"/>
        <v>-4.2873402915569382E-2</v>
      </c>
      <c r="AN92" s="62">
        <f t="shared" si="56"/>
        <v>3.4063802686001607E-2</v>
      </c>
      <c r="AO92" s="62">
        <f t="shared" si="57"/>
        <v>3.40503427806313E-2</v>
      </c>
      <c r="AP92" s="62">
        <f t="shared" si="58"/>
        <v>-1.3440199989550735E-2</v>
      </c>
      <c r="AQ92" s="62">
        <f t="shared" si="59"/>
        <v>-0.82873418902956753</v>
      </c>
      <c r="AR92" s="62">
        <f t="shared" si="44"/>
        <v>6.8584552727060588</v>
      </c>
      <c r="AS92" s="62">
        <f t="shared" si="45"/>
        <v>0.80263888835906982</v>
      </c>
      <c r="AT92" s="62">
        <f t="shared" si="46"/>
        <v>4.4564079493284225E-2</v>
      </c>
      <c r="AU92" s="62">
        <f t="shared" si="53"/>
        <v>8.0037472371460167E-3</v>
      </c>
      <c r="AV92" s="62" t="str">
        <f t="shared" si="47"/>
        <v/>
      </c>
      <c r="AW92" s="62">
        <f t="shared" si="48"/>
        <v>0.31480000000000002</v>
      </c>
    </row>
    <row r="93" spans="1:49">
      <c r="A93" s="62">
        <v>1960</v>
      </c>
      <c r="B93" s="61">
        <v>4.9370600039370602</v>
      </c>
      <c r="C93" s="61">
        <v>46584</v>
      </c>
      <c r="D93" s="61">
        <v>296.5</v>
      </c>
      <c r="F93" s="62">
        <v>0.57161456655262044</v>
      </c>
      <c r="G93" s="61"/>
      <c r="H93" s="64">
        <v>0.22565986900000001</v>
      </c>
      <c r="I93" s="65">
        <v>60.033999999999999</v>
      </c>
      <c r="J93" s="61">
        <v>62</v>
      </c>
      <c r="K93" s="61">
        <v>33.9</v>
      </c>
      <c r="L93" s="61">
        <v>31.015999999999998</v>
      </c>
      <c r="M93" s="61">
        <v>32.444513449929168</v>
      </c>
      <c r="N93" s="62">
        <f t="shared" si="49"/>
        <v>10.655621330960097</v>
      </c>
      <c r="O93" s="61">
        <v>14.526262079942539</v>
      </c>
      <c r="P93" s="62">
        <v>10.548357260844682</v>
      </c>
      <c r="Q93" s="62">
        <v>11.145161831377592</v>
      </c>
      <c r="R93" s="62">
        <v>7.1703054441833531</v>
      </c>
      <c r="S93" s="62">
        <v>21.841567682881116</v>
      </c>
      <c r="T93" s="62">
        <v>18.840964700328652</v>
      </c>
      <c r="U93" s="61">
        <v>46.655543999999999</v>
      </c>
      <c r="V93" s="61">
        <v>20.20598</v>
      </c>
      <c r="W93" s="61">
        <v>2190.8798000000002</v>
      </c>
      <c r="X93" s="61">
        <v>0.79211753606796265</v>
      </c>
      <c r="Y93" s="61">
        <v>4.4598232954740524E-2</v>
      </c>
      <c r="Z93" s="67">
        <v>4.08</v>
      </c>
      <c r="AA93" s="61"/>
      <c r="AB93" s="66">
        <v>0.28499999999999998</v>
      </c>
      <c r="AC93" s="63" t="str">
        <f t="shared" si="50"/>
        <v/>
      </c>
      <c r="AD93" s="20">
        <f t="shared" si="38"/>
        <v>0.57161456655262044</v>
      </c>
      <c r="AE93" s="62" t="str">
        <f t="shared" si="51"/>
        <v/>
      </c>
      <c r="AF93" s="20">
        <f t="shared" si="39"/>
        <v>0.22565986900000001</v>
      </c>
      <c r="AG93" s="62">
        <f t="shared" si="52"/>
        <v>0.20247554806070825</v>
      </c>
      <c r="AH93" s="62">
        <f t="shared" si="40"/>
        <v>0.20910623946037099</v>
      </c>
      <c r="AI93" s="62">
        <f t="shared" si="41"/>
        <v>0.11433389544688026</v>
      </c>
      <c r="AJ93" s="62">
        <f t="shared" si="42"/>
        <v>0.10460708263069139</v>
      </c>
      <c r="AK93" s="62">
        <f t="shared" si="43"/>
        <v>9.7268128161888678E-3</v>
      </c>
      <c r="AL93" s="62">
        <f t="shared" si="54"/>
        <v>4.7709215346173053E-3</v>
      </c>
      <c r="AM93" s="62">
        <f t="shared" si="55"/>
        <v>-2.6449312094176027E-2</v>
      </c>
      <c r="AN93" s="62">
        <f t="shared" si="56"/>
        <v>1.4495267737801954E-2</v>
      </c>
      <c r="AO93" s="62">
        <f t="shared" si="57"/>
        <v>-1.3297556849397849E-2</v>
      </c>
      <c r="AP93" s="62">
        <f t="shared" si="58"/>
        <v>-9.1331058595428196E-3</v>
      </c>
      <c r="AQ93" s="62">
        <f t="shared" si="59"/>
        <v>-0.8368131624758367</v>
      </c>
      <c r="AR93" s="62">
        <f t="shared" si="44"/>
        <v>6.8552453148205634</v>
      </c>
      <c r="AS93" s="62">
        <f t="shared" si="45"/>
        <v>0.79211753606796265</v>
      </c>
      <c r="AT93" s="62">
        <f t="shared" si="46"/>
        <v>4.4598232954740524E-2</v>
      </c>
      <c r="AU93" s="62">
        <f t="shared" si="53"/>
        <v>1.0754268393776734E-2</v>
      </c>
      <c r="AV93" s="62" t="str">
        <f t="shared" si="47"/>
        <v/>
      </c>
      <c r="AW93" s="62">
        <f t="shared" si="48"/>
        <v>0.28499999999999998</v>
      </c>
    </row>
    <row r="94" spans="1:49">
      <c r="A94" s="62">
        <v>1961</v>
      </c>
      <c r="B94" s="61">
        <v>4.9370600039370602</v>
      </c>
      <c r="C94" s="61">
        <v>47128</v>
      </c>
      <c r="D94" s="61">
        <v>323.5</v>
      </c>
      <c r="F94" s="62">
        <v>0.57457021225552241</v>
      </c>
      <c r="G94" s="61"/>
      <c r="H94" s="64">
        <v>0.238457999</v>
      </c>
      <c r="I94" s="65">
        <v>66.549000000000007</v>
      </c>
      <c r="J94" s="61">
        <v>67.8</v>
      </c>
      <c r="K94" s="61">
        <v>35.667000000000002</v>
      </c>
      <c r="L94" s="61">
        <v>32.991999999999997</v>
      </c>
      <c r="M94" s="61">
        <v>33.890792583021877</v>
      </c>
      <c r="N94" s="62">
        <f t="shared" si="49"/>
        <v>11.001342191497637</v>
      </c>
      <c r="O94" s="61">
        <v>14.947313154723481</v>
      </c>
      <c r="P94" s="62">
        <v>10.851984904076019</v>
      </c>
      <c r="Q94" s="62">
        <v>11.494704560556226</v>
      </c>
      <c r="R94" s="62">
        <v>7.5043432013878348</v>
      </c>
      <c r="S94" s="62">
        <v>21.911587363150097</v>
      </c>
      <c r="T94" s="62">
        <v>18.874228594405579</v>
      </c>
      <c r="U94" s="61">
        <v>47.200389999999999</v>
      </c>
      <c r="V94" s="61">
        <v>20.198979999999999</v>
      </c>
      <c r="W94" s="61">
        <v>2169.1293000000001</v>
      </c>
      <c r="X94" s="61">
        <v>0.78555643558502197</v>
      </c>
      <c r="Y94" s="61">
        <v>4.4791381806135178E-2</v>
      </c>
      <c r="Z94" s="67">
        <v>3.6499999989999998</v>
      </c>
      <c r="AA94" s="61"/>
      <c r="AB94" s="66">
        <v>0.2631</v>
      </c>
      <c r="AC94" s="63" t="str">
        <f t="shared" si="50"/>
        <v/>
      </c>
      <c r="AD94" s="20">
        <f t="shared" si="38"/>
        <v>0.57457021225552241</v>
      </c>
      <c r="AE94" s="62" t="str">
        <f t="shared" si="51"/>
        <v/>
      </c>
      <c r="AF94" s="20">
        <f t="shared" si="39"/>
        <v>0.238457999</v>
      </c>
      <c r="AG94" s="62">
        <f t="shared" si="52"/>
        <v>0.20571561051004639</v>
      </c>
      <c r="AH94" s="62">
        <f t="shared" si="40"/>
        <v>0.20958268933539412</v>
      </c>
      <c r="AI94" s="62">
        <f t="shared" si="41"/>
        <v>0.11025347758887172</v>
      </c>
      <c r="AJ94" s="62">
        <f t="shared" si="42"/>
        <v>0.10198454404945903</v>
      </c>
      <c r="AK94" s="62">
        <f t="shared" si="43"/>
        <v>8.2689335394126873E-3</v>
      </c>
      <c r="AL94" s="62">
        <f t="shared" si="54"/>
        <v>-3.5518395581091758E-3</v>
      </c>
      <c r="AM94" s="62">
        <f t="shared" si="55"/>
        <v>-1.0487363002644125E-3</v>
      </c>
      <c r="AN94" s="62">
        <f t="shared" si="56"/>
        <v>1.3603987086667869E-2</v>
      </c>
      <c r="AO94" s="62">
        <f t="shared" si="57"/>
        <v>-2.8729033770847026E-2</v>
      </c>
      <c r="AP94" s="62">
        <f t="shared" si="58"/>
        <v>-3.0165752963960683E-2</v>
      </c>
      <c r="AQ94" s="62">
        <f t="shared" si="59"/>
        <v>-0.84877004718650184</v>
      </c>
      <c r="AR94" s="62">
        <f t="shared" si="44"/>
        <v>6.8333110745883623</v>
      </c>
      <c r="AS94" s="62">
        <f t="shared" si="45"/>
        <v>0.78555643558502197</v>
      </c>
      <c r="AT94" s="62">
        <f t="shared" si="46"/>
        <v>4.4791381806135178E-2</v>
      </c>
      <c r="AU94" s="62">
        <f t="shared" si="53"/>
        <v>8.8702946446459832E-3</v>
      </c>
      <c r="AV94" s="62" t="str">
        <f t="shared" si="47"/>
        <v/>
      </c>
      <c r="AW94" s="62">
        <f t="shared" si="48"/>
        <v>0.2631</v>
      </c>
    </row>
    <row r="95" spans="1:49">
      <c r="A95" s="62">
        <v>1962</v>
      </c>
      <c r="B95" s="61">
        <v>4.9370600039370602</v>
      </c>
      <c r="C95" s="61">
        <v>48089</v>
      </c>
      <c r="D95" s="61">
        <v>361.2</v>
      </c>
      <c r="F95" s="62">
        <v>0.57325871730499367</v>
      </c>
      <c r="G95" s="61"/>
      <c r="H95" s="64">
        <v>0.24003175500000001</v>
      </c>
      <c r="I95" s="65">
        <v>76.852000000000004</v>
      </c>
      <c r="J95" s="61">
        <v>74.5</v>
      </c>
      <c r="K95" s="61">
        <v>36.588999999999999</v>
      </c>
      <c r="L95" s="61">
        <v>36.427999999999997</v>
      </c>
      <c r="M95" s="61">
        <v>35.539029155933164</v>
      </c>
      <c r="N95" s="62">
        <f t="shared" si="49"/>
        <v>11.479647682205695</v>
      </c>
      <c r="O95" s="61">
        <v>15.68415253559013</v>
      </c>
      <c r="P95" s="62">
        <v>11.342728734869358</v>
      </c>
      <c r="Q95" s="62">
        <v>12.14753391686531</v>
      </c>
      <c r="R95" s="62">
        <v>8.0126572434481478</v>
      </c>
      <c r="S95" s="62">
        <v>22.208493827086805</v>
      </c>
      <c r="T95" s="62">
        <v>19.31660576336445</v>
      </c>
      <c r="U95" s="61">
        <v>48.162531999999999</v>
      </c>
      <c r="V95" s="61">
        <v>20.183820000000001</v>
      </c>
      <c r="W95" s="61">
        <v>2183.4962999999998</v>
      </c>
      <c r="X95" s="61">
        <v>0.8023039698600769</v>
      </c>
      <c r="Y95" s="61">
        <v>4.4669497758150101E-2</v>
      </c>
      <c r="Z95" s="67">
        <v>3.61</v>
      </c>
      <c r="AA95" s="61"/>
      <c r="AB95" s="66">
        <v>0.2361</v>
      </c>
      <c r="AC95" s="63" t="str">
        <f t="shared" si="50"/>
        <v/>
      </c>
      <c r="AD95" s="20">
        <f t="shared" si="38"/>
        <v>0.57325871730499367</v>
      </c>
      <c r="AE95" s="62" t="str">
        <f t="shared" si="51"/>
        <v/>
      </c>
      <c r="AF95" s="20">
        <f t="shared" si="39"/>
        <v>0.24003175500000001</v>
      </c>
      <c r="AG95" s="62">
        <f t="shared" si="52"/>
        <v>0.21276854928017722</v>
      </c>
      <c r="AH95" s="62">
        <f t="shared" si="40"/>
        <v>0.20625692137320045</v>
      </c>
      <c r="AI95" s="62">
        <f t="shared" si="41"/>
        <v>0.1012984496124031</v>
      </c>
      <c r="AJ95" s="62">
        <f t="shared" si="42"/>
        <v>0.10085271317829457</v>
      </c>
      <c r="AK95" s="62">
        <f t="shared" si="43"/>
        <v>4.4573643410852903E-4</v>
      </c>
      <c r="AL95" s="62">
        <f t="shared" si="54"/>
        <v>1.6704768540867034E-3</v>
      </c>
      <c r="AM95" s="62">
        <f t="shared" si="55"/>
        <v>1.2681305102810419E-2</v>
      </c>
      <c r="AN95" s="62">
        <f t="shared" si="56"/>
        <v>2.2982082417431774E-2</v>
      </c>
      <c r="AO95" s="62">
        <f t="shared" si="57"/>
        <v>-2.9099197662839259E-2</v>
      </c>
      <c r="AP95" s="62">
        <f t="shared" si="58"/>
        <v>-1.939071485890391E-2</v>
      </c>
      <c r="AQ95" s="62">
        <f t="shared" si="59"/>
        <v>-0.86970008102521656</v>
      </c>
      <c r="AR95" s="62">
        <f t="shared" si="44"/>
        <v>6.8189825973718277</v>
      </c>
      <c r="AS95" s="62">
        <f t="shared" si="45"/>
        <v>0.8023039698600769</v>
      </c>
      <c r="AT95" s="62">
        <f t="shared" si="46"/>
        <v>4.4669497758150101E-2</v>
      </c>
      <c r="AU95" s="62">
        <f t="shared" si="53"/>
        <v>-6.0584179634169538E-3</v>
      </c>
      <c r="AV95" s="62" t="str">
        <f t="shared" si="47"/>
        <v/>
      </c>
      <c r="AW95" s="62">
        <f t="shared" si="48"/>
        <v>0.2361</v>
      </c>
    </row>
    <row r="96" spans="1:49">
      <c r="A96" s="62">
        <v>1963</v>
      </c>
      <c r="B96" s="61">
        <v>4.9370600039370602</v>
      </c>
      <c r="C96" s="61">
        <v>48799</v>
      </c>
      <c r="D96" s="61">
        <v>404.9</v>
      </c>
      <c r="F96" s="62">
        <v>0.57467936740394687</v>
      </c>
      <c r="G96" s="61"/>
      <c r="H96" s="64">
        <v>0.248563481</v>
      </c>
      <c r="I96" s="65">
        <v>90.805000000000007</v>
      </c>
      <c r="J96" s="61">
        <v>85.1</v>
      </c>
      <c r="K96" s="61">
        <v>40.503</v>
      </c>
      <c r="L96" s="61">
        <v>43.170999999999999</v>
      </c>
      <c r="M96" s="61">
        <v>36.820799238801797</v>
      </c>
      <c r="N96" s="62">
        <f t="shared" si="49"/>
        <v>12.23984073668627</v>
      </c>
      <c r="O96" s="61">
        <v>16.420991916456778</v>
      </c>
      <c r="P96" s="62">
        <v>11.900069721552844</v>
      </c>
      <c r="Q96" s="62">
        <v>12.732267448326656</v>
      </c>
      <c r="R96" s="62">
        <v>8.7281711838322504</v>
      </c>
      <c r="S96" s="62">
        <v>22.580584712085681</v>
      </c>
      <c r="T96" s="62">
        <v>19.641925657224874</v>
      </c>
      <c r="U96" s="61">
        <v>48.873939</v>
      </c>
      <c r="V96" s="61">
        <v>20.335180000000001</v>
      </c>
      <c r="W96" s="61">
        <v>2167.1592000000001</v>
      </c>
      <c r="X96" s="61">
        <v>0.79499918222427368</v>
      </c>
      <c r="Y96" s="61">
        <v>4.4290252029895782E-2</v>
      </c>
      <c r="Z96" s="67">
        <v>3.9799999989999999</v>
      </c>
      <c r="AA96" s="61"/>
      <c r="AB96" s="66">
        <v>0.22170000000000001</v>
      </c>
      <c r="AC96" s="63" t="str">
        <f t="shared" si="50"/>
        <v/>
      </c>
      <c r="AD96" s="20">
        <f t="shared" si="38"/>
        <v>0.57467936740394687</v>
      </c>
      <c r="AE96" s="62" t="str">
        <f t="shared" si="51"/>
        <v/>
      </c>
      <c r="AF96" s="20">
        <f t="shared" si="39"/>
        <v>0.248563481</v>
      </c>
      <c r="AG96" s="62">
        <f t="shared" si="52"/>
        <v>0.22426525067918007</v>
      </c>
      <c r="AH96" s="62">
        <f t="shared" si="40"/>
        <v>0.21017535193875031</v>
      </c>
      <c r="AI96" s="62">
        <f t="shared" si="41"/>
        <v>0.10003210669301063</v>
      </c>
      <c r="AJ96" s="62">
        <f t="shared" si="42"/>
        <v>0.10662138799703631</v>
      </c>
      <c r="AK96" s="62">
        <f t="shared" si="43"/>
        <v>-6.589281304025682E-3</v>
      </c>
      <c r="AL96" s="62">
        <f t="shared" si="54"/>
        <v>-1.6153204049644522E-2</v>
      </c>
      <c r="AM96" s="62">
        <f t="shared" si="55"/>
        <v>-1.710722875972719E-2</v>
      </c>
      <c r="AN96" s="62">
        <f t="shared" si="56"/>
        <v>2.1412850122825448E-2</v>
      </c>
      <c r="AO96" s="62">
        <f t="shared" si="57"/>
        <v>-4.7504931582676511E-2</v>
      </c>
      <c r="AP96" s="62">
        <f t="shared" si="58"/>
        <v>-4.7419346957448941E-2</v>
      </c>
      <c r="AQ96" s="62">
        <f t="shared" si="59"/>
        <v>-0.87689191857652449</v>
      </c>
      <c r="AR96" s="62">
        <f t="shared" si="44"/>
        <v>6.8042805458820421</v>
      </c>
      <c r="AS96" s="62">
        <f t="shared" si="45"/>
        <v>0.79499918222427368</v>
      </c>
      <c r="AT96" s="62">
        <f t="shared" si="46"/>
        <v>4.4290252029895782E-2</v>
      </c>
      <c r="AU96" s="62">
        <f t="shared" si="53"/>
        <v>-2.8020564573743988E-2</v>
      </c>
      <c r="AV96" s="62" t="str">
        <f t="shared" si="47"/>
        <v/>
      </c>
      <c r="AW96" s="62">
        <f t="shared" si="48"/>
        <v>0.22170000000000001</v>
      </c>
    </row>
    <row r="97" spans="1:49">
      <c r="A97" s="62">
        <v>1964</v>
      </c>
      <c r="B97" s="61">
        <v>4.9370600039370602</v>
      </c>
      <c r="C97" s="61">
        <v>49357</v>
      </c>
      <c r="D97" s="61">
        <v>449.2</v>
      </c>
      <c r="F97" s="62">
        <v>0.56547886978983342</v>
      </c>
      <c r="G97" s="61"/>
      <c r="H97" s="64">
        <v>0.25759515599999999</v>
      </c>
      <c r="I97" s="65">
        <v>90.641000000000005</v>
      </c>
      <c r="J97" s="61">
        <v>94.7</v>
      </c>
      <c r="K97" s="61">
        <v>44.954999999999998</v>
      </c>
      <c r="L97" s="61">
        <v>49.869</v>
      </c>
      <c r="M97" s="61">
        <v>38.84057660928886</v>
      </c>
      <c r="N97" s="62">
        <f t="shared" si="49"/>
        <v>12.727334193855592</v>
      </c>
      <c r="O97" s="61">
        <v>16.947305759932959</v>
      </c>
      <c r="P97" s="62">
        <v>12.325975308497892</v>
      </c>
      <c r="Q97" s="62">
        <v>13.194889801614746</v>
      </c>
      <c r="R97" s="62">
        <v>9.1903594606188097</v>
      </c>
      <c r="S97" s="62">
        <v>23.488640372524898</v>
      </c>
      <c r="T97" s="62">
        <v>19.986473957990881</v>
      </c>
      <c r="U97" s="61">
        <v>49.432749000000001</v>
      </c>
      <c r="V97" s="61">
        <v>20.5535</v>
      </c>
      <c r="W97" s="61">
        <v>2175.7139000000002</v>
      </c>
      <c r="X97" s="61">
        <v>0.7805057168006897</v>
      </c>
      <c r="Y97" s="61">
        <v>4.3908923864364624E-2</v>
      </c>
      <c r="Z97" s="67">
        <v>4.7399999990000001</v>
      </c>
      <c r="AA97" s="61"/>
      <c r="AB97" s="66">
        <v>0.19589999999999999</v>
      </c>
      <c r="AC97" s="63" t="str">
        <f t="shared" si="50"/>
        <v/>
      </c>
      <c r="AD97" s="20">
        <f t="shared" si="38"/>
        <v>0.56547886978983342</v>
      </c>
      <c r="AE97" s="62" t="str">
        <f t="shared" si="51"/>
        <v/>
      </c>
      <c r="AF97" s="20">
        <f t="shared" si="39"/>
        <v>0.25759515599999999</v>
      </c>
      <c r="AG97" s="62">
        <f t="shared" si="52"/>
        <v>0.20178317008014249</v>
      </c>
      <c r="AH97" s="62">
        <f t="shared" si="40"/>
        <v>0.21081923419412291</v>
      </c>
      <c r="AI97" s="62">
        <f t="shared" si="41"/>
        <v>0.10007791629563668</v>
      </c>
      <c r="AJ97" s="62">
        <f t="shared" si="42"/>
        <v>0.1110173642030276</v>
      </c>
      <c r="AK97" s="62">
        <f t="shared" si="43"/>
        <v>-1.0939447907390917E-2</v>
      </c>
      <c r="AL97" s="62">
        <f t="shared" si="54"/>
        <v>-3.8911237466825693E-3</v>
      </c>
      <c r="AM97" s="62">
        <f t="shared" si="55"/>
        <v>-3.365610825261974E-3</v>
      </c>
      <c r="AN97" s="62">
        <f t="shared" si="56"/>
        <v>1.2543474380888233E-2</v>
      </c>
      <c r="AO97" s="62">
        <f t="shared" si="57"/>
        <v>3.7074833300188638E-4</v>
      </c>
      <c r="AP97" s="62">
        <f t="shared" si="58"/>
        <v>-2.1666317207664341E-2</v>
      </c>
      <c r="AQ97" s="62">
        <f t="shared" si="59"/>
        <v>-0.8775818970302901</v>
      </c>
      <c r="AR97" s="62">
        <f t="shared" si="44"/>
        <v>6.8075302225219074</v>
      </c>
      <c r="AS97" s="62">
        <f t="shared" si="45"/>
        <v>0.7805057168006897</v>
      </c>
      <c r="AT97" s="62">
        <f t="shared" si="46"/>
        <v>4.3908923864364624E-2</v>
      </c>
      <c r="AU97" s="62">
        <f t="shared" si="53"/>
        <v>7.4428596439221617E-4</v>
      </c>
      <c r="AV97" s="62" t="str">
        <f t="shared" si="47"/>
        <v/>
      </c>
      <c r="AW97" s="62">
        <f t="shared" si="48"/>
        <v>0.19589999999999999</v>
      </c>
    </row>
    <row r="98" spans="1:49">
      <c r="A98" s="62">
        <v>1965</v>
      </c>
      <c r="B98" s="61">
        <v>4.9370600039370602</v>
      </c>
      <c r="C98" s="61">
        <v>49802</v>
      </c>
      <c r="D98" s="61">
        <v>483.5</v>
      </c>
      <c r="F98" s="62">
        <v>0.55913221224847476</v>
      </c>
      <c r="G98" s="61"/>
      <c r="H98" s="64">
        <v>0.26188099100000001</v>
      </c>
      <c r="I98" s="65">
        <v>99.111000000000004</v>
      </c>
      <c r="J98" s="61">
        <v>101.8</v>
      </c>
      <c r="K98" s="61">
        <v>50.24</v>
      </c>
      <c r="L98" s="61">
        <v>51.267000000000003</v>
      </c>
      <c r="M98" s="61">
        <v>40.336178011603593</v>
      </c>
      <c r="N98" s="62">
        <f t="shared" si="49"/>
        <v>13.073355565708825</v>
      </c>
      <c r="O98" s="61">
        <v>17.473619603409141</v>
      </c>
      <c r="P98" s="62">
        <v>12.661285383547828</v>
      </c>
      <c r="Q98" s="62">
        <v>13.671341394991654</v>
      </c>
      <c r="R98" s="62">
        <v>9.534721690802952</v>
      </c>
      <c r="S98" s="62">
        <v>23.747276264695053</v>
      </c>
      <c r="T98" s="62">
        <v>20.234004885679678</v>
      </c>
      <c r="U98" s="61">
        <v>49.878312999999999</v>
      </c>
      <c r="V98" s="61">
        <v>20.617540000000002</v>
      </c>
      <c r="W98" s="61">
        <v>2163.4119999999998</v>
      </c>
      <c r="X98" s="61">
        <v>0.7685207724571228</v>
      </c>
      <c r="Y98" s="61">
        <v>4.3659787625074387E-2</v>
      </c>
      <c r="Z98" s="67">
        <v>4.2099999989999999</v>
      </c>
      <c r="AA98" s="61"/>
      <c r="AB98" s="66">
        <v>0.1759</v>
      </c>
      <c r="AC98" s="63" t="str">
        <f t="shared" si="50"/>
        <v/>
      </c>
      <c r="AD98" s="20">
        <f t="shared" si="38"/>
        <v>0.55913221224847476</v>
      </c>
      <c r="AE98" s="62" t="str">
        <f t="shared" si="51"/>
        <v/>
      </c>
      <c r="AF98" s="20">
        <f t="shared" si="39"/>
        <v>0.26188099100000001</v>
      </c>
      <c r="AG98" s="62">
        <f t="shared" si="52"/>
        <v>0.20498655635987592</v>
      </c>
      <c r="AH98" s="62">
        <f t="shared" si="40"/>
        <v>0.21054808686659771</v>
      </c>
      <c r="AI98" s="62">
        <f t="shared" si="41"/>
        <v>0.10390899689762151</v>
      </c>
      <c r="AJ98" s="62">
        <f t="shared" si="42"/>
        <v>0.10603309203722855</v>
      </c>
      <c r="AK98" s="62">
        <f t="shared" si="43"/>
        <v>-2.1240951396070407E-3</v>
      </c>
      <c r="AL98" s="62">
        <f t="shared" si="54"/>
        <v>1.5839942950824528E-5</v>
      </c>
      <c r="AM98" s="62">
        <f t="shared" si="55"/>
        <v>8.64790107513453E-3</v>
      </c>
      <c r="AN98" s="62">
        <f t="shared" si="56"/>
        <v>9.9607471603903302E-3</v>
      </c>
      <c r="AO98" s="62">
        <f t="shared" si="57"/>
        <v>-1.5873328936690391E-2</v>
      </c>
      <c r="AP98" s="62">
        <f t="shared" si="58"/>
        <v>-1.4515396787331195E-2</v>
      </c>
      <c r="AQ98" s="62">
        <f t="shared" si="59"/>
        <v>-0.88344412924615545</v>
      </c>
      <c r="AR98" s="62">
        <f t="shared" si="44"/>
        <v>6.7959977547590933</v>
      </c>
      <c r="AS98" s="62">
        <f t="shared" si="45"/>
        <v>0.7685207724571228</v>
      </c>
      <c r="AT98" s="62">
        <f t="shared" si="46"/>
        <v>4.3659787625074387E-2</v>
      </c>
      <c r="AU98" s="62">
        <f t="shared" si="53"/>
        <v>2.0575746618192017E-2</v>
      </c>
      <c r="AV98" s="62" t="str">
        <f t="shared" si="47"/>
        <v/>
      </c>
      <c r="AW98" s="62">
        <f t="shared" si="48"/>
        <v>0.1759</v>
      </c>
    </row>
    <row r="99" spans="1:49">
      <c r="A99" s="62">
        <v>1966</v>
      </c>
      <c r="B99" s="61">
        <v>4.9370600039370602</v>
      </c>
      <c r="C99" s="61">
        <v>50254</v>
      </c>
      <c r="D99" s="61">
        <v>523.4</v>
      </c>
      <c r="F99" s="62">
        <v>0.55676663476887589</v>
      </c>
      <c r="G99" s="61"/>
      <c r="H99" s="64">
        <v>0.26640969799999997</v>
      </c>
      <c r="I99" s="65">
        <v>107.274</v>
      </c>
      <c r="J99" s="61">
        <v>108.4</v>
      </c>
      <c r="K99" s="61">
        <v>54.220999999999997</v>
      </c>
      <c r="L99" s="61">
        <v>58.548999999999999</v>
      </c>
      <c r="M99" s="61">
        <v>42.103457839242104</v>
      </c>
      <c r="N99" s="62">
        <f t="shared" si="49"/>
        <v>13.436230384191973</v>
      </c>
      <c r="O99" s="61">
        <v>17.922817546963902</v>
      </c>
      <c r="P99" s="62">
        <v>13.045826510821074</v>
      </c>
      <c r="Q99" s="62">
        <v>13.994713079881535</v>
      </c>
      <c r="R99" s="62">
        <v>9.9004624688511793</v>
      </c>
      <c r="S99" s="62">
        <v>24.126847535211539</v>
      </c>
      <c r="T99" s="62">
        <v>20.70792460062712</v>
      </c>
      <c r="U99" s="61">
        <v>50.332154000000003</v>
      </c>
      <c r="V99" s="61">
        <v>20.777259999999998</v>
      </c>
      <c r="W99" s="61">
        <v>2156.1822000000002</v>
      </c>
      <c r="X99" s="61">
        <v>0.76215308904647827</v>
      </c>
      <c r="Y99" s="61">
        <v>4.3625436723232269E-2</v>
      </c>
      <c r="Z99" s="67">
        <v>4.7799999990000002</v>
      </c>
      <c r="AA99" s="61"/>
      <c r="AB99" s="66">
        <v>0.15310000000000001</v>
      </c>
      <c r="AC99" s="63" t="str">
        <f t="shared" si="50"/>
        <v/>
      </c>
      <c r="AD99" s="20">
        <f t="shared" ref="AD99:AD130" si="60">IF(F99="","",F99)</f>
        <v>0.55676663476887589</v>
      </c>
      <c r="AE99" s="62" t="str">
        <f t="shared" si="51"/>
        <v/>
      </c>
      <c r="AF99" s="20">
        <f t="shared" ref="AF99:AF130" si="61">IF(H99="","",H99)</f>
        <v>0.26640969799999997</v>
      </c>
      <c r="AG99" s="62">
        <f t="shared" si="52"/>
        <v>0.20495605655330532</v>
      </c>
      <c r="AH99" s="62">
        <f t="shared" ref="AH99:AH131" si="62">IF(OR(J99="",D99=""),"",J99/D99)</f>
        <v>0.20710737485670616</v>
      </c>
      <c r="AI99" s="62">
        <f t="shared" ref="AI99:AI133" si="63">IF(OR(K99="",D99=""),"",K99/D99)</f>
        <v>0.10359380970576997</v>
      </c>
      <c r="AJ99" s="62">
        <f t="shared" ref="AJ99:AJ133" si="64">IF(OR(L99="",D99=""),"",L99/D99)</f>
        <v>0.11186282002292702</v>
      </c>
      <c r="AK99" s="62">
        <f t="shared" ref="AK99:AK130" si="65">IF(OR(AI99="",AJ99=""),"",AI99-AJ99)</f>
        <v>-8.2690103171570578E-3</v>
      </c>
      <c r="AL99" s="62">
        <f t="shared" si="54"/>
        <v>2.5407466725067859E-3</v>
      </c>
      <c r="AM99" s="62">
        <f t="shared" si="55"/>
        <v>-4.0007373992027818E-3</v>
      </c>
      <c r="AN99" s="62">
        <f t="shared" si="56"/>
        <v>1.0262833919144208E-2</v>
      </c>
      <c r="AO99" s="62">
        <f t="shared" si="57"/>
        <v>-1.1521199947851975E-2</v>
      </c>
      <c r="AP99" s="62">
        <f t="shared" si="58"/>
        <v>-4.226726983057978E-3</v>
      </c>
      <c r="AQ99" s="62">
        <f t="shared" si="59"/>
        <v>-0.88478499798697308</v>
      </c>
      <c r="AR99" s="62">
        <f t="shared" ref="AR99:AR131" si="66">IF(OR(V99="",W99="",U99=""),"",LN(V99*W99/U99))</f>
        <v>6.7913094388200799</v>
      </c>
      <c r="AS99" s="62">
        <f t="shared" ref="AS99:AS131" si="67">IF(X99="","",X99)</f>
        <v>0.76215308904647827</v>
      </c>
      <c r="AT99" s="62">
        <f t="shared" ref="AT99:AT131" si="68">IF(Y99="","",Y99)</f>
        <v>4.3625436723232269E-2</v>
      </c>
      <c r="AU99" s="62">
        <f t="shared" si="53"/>
        <v>1.4721414291102939E-2</v>
      </c>
      <c r="AV99" s="62" t="str">
        <f t="shared" ref="AV99:AV131" si="69">IF(OR(AA99="",Z99=""),"",(AA99-Z99)/100)</f>
        <v/>
      </c>
      <c r="AW99" s="62">
        <f t="shared" ref="AW99:AW131" si="70">IF(AB99="","",AB99)</f>
        <v>0.15310000000000001</v>
      </c>
    </row>
    <row r="100" spans="1:49">
      <c r="A100" s="62">
        <v>1967</v>
      </c>
      <c r="B100" s="61">
        <v>4.9370600039370602</v>
      </c>
      <c r="C100" s="61">
        <v>50650</v>
      </c>
      <c r="D100" s="61">
        <v>565.4</v>
      </c>
      <c r="F100" s="62">
        <v>0.55710115905362578</v>
      </c>
      <c r="G100" s="61"/>
      <c r="H100" s="64">
        <v>0.26790070500000002</v>
      </c>
      <c r="I100" s="65">
        <v>122.901</v>
      </c>
      <c r="J100" s="61">
        <v>117.1</v>
      </c>
      <c r="K100" s="61">
        <v>57.006999999999998</v>
      </c>
      <c r="L100" s="61">
        <v>61.433</v>
      </c>
      <c r="M100" s="61">
        <v>43.748446855332183</v>
      </c>
      <c r="N100" s="62">
        <f t="shared" si="49"/>
        <v>13.859444979037756</v>
      </c>
      <c r="O100" s="61">
        <v>18.427939732541503</v>
      </c>
      <c r="P100" s="62">
        <v>13.466037784379784</v>
      </c>
      <c r="Q100" s="62">
        <v>14.296067230702725</v>
      </c>
      <c r="R100" s="62">
        <v>10.248439737710392</v>
      </c>
      <c r="S100" s="62">
        <v>24.072979370091037</v>
      </c>
      <c r="T100" s="62">
        <v>20.579702312197988</v>
      </c>
      <c r="U100" s="61">
        <v>50.728200000000001</v>
      </c>
      <c r="V100" s="61">
        <v>20.836120000000001</v>
      </c>
      <c r="W100" s="61">
        <v>2122.7649000000001</v>
      </c>
      <c r="X100" s="61">
        <v>0.75597631931304932</v>
      </c>
      <c r="Y100" s="61">
        <v>4.3864864856004715E-2</v>
      </c>
      <c r="Z100" s="67">
        <v>4.8</v>
      </c>
      <c r="AB100" s="66">
        <v>0.1605</v>
      </c>
      <c r="AC100" s="63" t="str">
        <f t="shared" si="50"/>
        <v/>
      </c>
      <c r="AD100" s="20">
        <f t="shared" si="60"/>
        <v>0.55710115905362578</v>
      </c>
      <c r="AE100" s="62" t="str">
        <f t="shared" si="51"/>
        <v/>
      </c>
      <c r="AF100" s="20">
        <f t="shared" si="61"/>
        <v>0.26790070500000002</v>
      </c>
      <c r="AG100" s="62">
        <f t="shared" si="52"/>
        <v>0.21737000353731872</v>
      </c>
      <c r="AH100" s="62">
        <f t="shared" si="62"/>
        <v>0.20711001061195614</v>
      </c>
      <c r="AI100" s="62">
        <f t="shared" si="63"/>
        <v>0.10082596391934913</v>
      </c>
      <c r="AJ100" s="62">
        <f t="shared" si="64"/>
        <v>0.10865405022992572</v>
      </c>
      <c r="AK100" s="62">
        <f t="shared" si="65"/>
        <v>-7.8280863105765902E-3</v>
      </c>
      <c r="AL100" s="62">
        <f t="shared" si="54"/>
        <v>6.9039123913619441E-4</v>
      </c>
      <c r="AM100" s="62">
        <f t="shared" si="55"/>
        <v>-9.7072703020740555E-3</v>
      </c>
      <c r="AN100" s="62">
        <f t="shared" si="56"/>
        <v>3.5318734413677189E-3</v>
      </c>
      <c r="AO100" s="62">
        <f t="shared" si="57"/>
        <v>-3.3247332301351087E-2</v>
      </c>
      <c r="AP100" s="62">
        <f t="shared" si="58"/>
        <v>-3.7223322335182663E-2</v>
      </c>
      <c r="AQ100" s="62">
        <f t="shared" si="59"/>
        <v>-0.88979394985658855</v>
      </c>
      <c r="AR100" s="62">
        <f t="shared" si="66"/>
        <v>6.7706807661950466</v>
      </c>
      <c r="AS100" s="62">
        <f t="shared" si="67"/>
        <v>0.75597631931304932</v>
      </c>
      <c r="AT100" s="62">
        <f t="shared" si="68"/>
        <v>4.3864864856004715E-2</v>
      </c>
      <c r="AU100" s="62">
        <f t="shared" ref="AU100:AU131" si="71">IF(OR(Z99="",N100="",N99=""),"",Z99/100-LN(N100/N99))</f>
        <v>1.6787870219729842E-2</v>
      </c>
      <c r="AV100" s="62" t="str">
        <f t="shared" si="69"/>
        <v/>
      </c>
      <c r="AW100" s="62">
        <f t="shared" si="70"/>
        <v>0.1605</v>
      </c>
    </row>
    <row r="101" spans="1:49">
      <c r="A101" s="62">
        <v>1968</v>
      </c>
      <c r="B101" s="61">
        <v>4.9370600039370602</v>
      </c>
      <c r="C101" s="61">
        <v>51034</v>
      </c>
      <c r="D101" s="61">
        <v>614.5</v>
      </c>
      <c r="F101" s="62">
        <v>0.55994969614540446</v>
      </c>
      <c r="G101" s="61"/>
      <c r="H101" s="64">
        <v>0.26241540600000002</v>
      </c>
      <c r="I101" s="65">
        <v>134.75299999999999</v>
      </c>
      <c r="J101" s="61">
        <v>125.7</v>
      </c>
      <c r="K101" s="61">
        <v>63.701000000000001</v>
      </c>
      <c r="L101" s="61">
        <v>69.209999999999994</v>
      </c>
      <c r="M101" s="61">
        <v>45.287687302431834</v>
      </c>
      <c r="N101" s="62">
        <f t="shared" si="49"/>
        <v>14.441564969620169</v>
      </c>
      <c r="O101" s="61">
        <v>19.266803362071382</v>
      </c>
      <c r="P101" s="62">
        <v>14.174333205512134</v>
      </c>
      <c r="Q101" s="62">
        <v>14.501940845403144</v>
      </c>
      <c r="R101" s="62">
        <v>10.956870399703611</v>
      </c>
      <c r="S101" s="62">
        <v>23.853660287961269</v>
      </c>
      <c r="T101" s="62">
        <v>20.481961151235804</v>
      </c>
      <c r="U101" s="61">
        <v>51.112796000000003</v>
      </c>
      <c r="V101" s="61">
        <v>20.784040000000001</v>
      </c>
      <c r="W101" s="61">
        <v>2099.7494000000002</v>
      </c>
      <c r="X101" s="61">
        <v>0.75208926200866699</v>
      </c>
      <c r="Y101" s="61">
        <v>4.2705986648797989E-2</v>
      </c>
      <c r="Z101" s="67">
        <v>6.1499999990000003</v>
      </c>
      <c r="AB101" s="66">
        <v>0.1583</v>
      </c>
      <c r="AC101" s="63" t="str">
        <f t="shared" si="50"/>
        <v/>
      </c>
      <c r="AD101" s="20">
        <f t="shared" si="60"/>
        <v>0.55994969614540446</v>
      </c>
      <c r="AE101" s="62" t="str">
        <f t="shared" si="51"/>
        <v/>
      </c>
      <c r="AF101" s="20">
        <f t="shared" si="61"/>
        <v>0.26241540600000002</v>
      </c>
      <c r="AG101" s="62">
        <f t="shared" si="52"/>
        <v>0.21928885272579329</v>
      </c>
      <c r="AH101" s="62">
        <f t="shared" si="62"/>
        <v>0.20455655004068349</v>
      </c>
      <c r="AI101" s="62">
        <f t="shared" si="63"/>
        <v>0.10366314076484948</v>
      </c>
      <c r="AJ101" s="62">
        <f t="shared" si="64"/>
        <v>0.11262815296989422</v>
      </c>
      <c r="AK101" s="62">
        <f t="shared" si="65"/>
        <v>-8.9650122050447395E-3</v>
      </c>
      <c r="AL101" s="62">
        <f t="shared" ref="AL101:AL132" si="72">IF(OR(P101="",P100="",N101="",N100=""),"",LN((P101/P100)/(N101/N100)))</f>
        <v>1.0118455470725206E-2</v>
      </c>
      <c r="AM101" s="62">
        <f t="shared" ref="AM101:AM131" si="73">IF(OR(Q101="",Q100="",$N101="",$N100=""),"",LN((Q101/Q100)/($N101/$N100)))</f>
        <v>-2.6845545565249495E-2</v>
      </c>
      <c r="AN101" s="62">
        <f t="shared" ref="AN101:AN131" si="74">IF(OR(R101="",R100="",$N101="",$N100=""),"",LN((R101/R100)/($N101/$N100)))</f>
        <v>2.5697663152320544E-2</v>
      </c>
      <c r="AO101" s="62">
        <f t="shared" ref="AO101:AO131" si="75">IF(OR(S101="",S100="",$N101="",$N100=""),"",LN((S101/S100)/($N101/$N100)))</f>
        <v>-5.0295903612286086E-2</v>
      </c>
      <c r="AP101" s="62">
        <f t="shared" ref="AP101:AP131" si="76">IF(OR(T101="",T100="",$N101="",$N100=""),"",LN((T101/T100)/($N101/$N100)))</f>
        <v>-4.5904267301471451E-2</v>
      </c>
      <c r="AQ101" s="62">
        <f t="shared" si="59"/>
        <v>-0.89984949233722822</v>
      </c>
      <c r="AR101" s="62">
        <f t="shared" si="66"/>
        <v>6.7497237909201644</v>
      </c>
      <c r="AS101" s="62">
        <f t="shared" si="67"/>
        <v>0.75208926200866699</v>
      </c>
      <c r="AT101" s="62">
        <f t="shared" si="68"/>
        <v>4.2705986648797989E-2</v>
      </c>
      <c r="AU101" s="62">
        <f t="shared" si="71"/>
        <v>6.8564431676790272E-3</v>
      </c>
      <c r="AV101" s="62" t="str">
        <f t="shared" si="69"/>
        <v/>
      </c>
      <c r="AW101" s="62">
        <f t="shared" si="70"/>
        <v>0.1583</v>
      </c>
    </row>
    <row r="102" spans="1:49">
      <c r="A102" s="62">
        <v>1969</v>
      </c>
      <c r="B102" s="61">
        <v>5.5541900045541901</v>
      </c>
      <c r="C102" s="61">
        <v>51470</v>
      </c>
      <c r="D102" s="61">
        <v>700.7</v>
      </c>
      <c r="F102" s="62">
        <v>0.55544498915525986</v>
      </c>
      <c r="G102" s="61"/>
      <c r="H102" s="64">
        <v>0.26367412299999998</v>
      </c>
      <c r="I102" s="65">
        <v>148.67500000000001</v>
      </c>
      <c r="J102" s="61">
        <v>157.19999999999999</v>
      </c>
      <c r="K102" s="61">
        <v>78.808000000000007</v>
      </c>
      <c r="L102" s="61">
        <v>90.063000000000002</v>
      </c>
      <c r="M102" s="61">
        <v>48.087893171514288</v>
      </c>
      <c r="N102" s="62">
        <f t="shared" si="49"/>
        <v>15.377095895593984</v>
      </c>
      <c r="O102" s="61">
        <v>20.430388396490443</v>
      </c>
      <c r="P102" s="62">
        <v>15.1955181889572</v>
      </c>
      <c r="Q102" s="62">
        <v>15.482870564331705</v>
      </c>
      <c r="R102" s="62">
        <v>11.953886577346454</v>
      </c>
      <c r="S102" s="62">
        <v>25.029357345290165</v>
      </c>
      <c r="T102" s="62">
        <v>21.496582398336951</v>
      </c>
      <c r="U102" s="61">
        <v>51.549329</v>
      </c>
      <c r="V102" s="61">
        <v>21.098469999999999</v>
      </c>
      <c r="W102" s="61">
        <v>2025.7761</v>
      </c>
      <c r="X102" s="61">
        <v>0.72832369804382324</v>
      </c>
      <c r="Y102" s="61">
        <v>4.3010193854570389E-2</v>
      </c>
      <c r="Z102" s="67">
        <v>8.9599999990000008</v>
      </c>
      <c r="AB102" s="66">
        <v>0.1439</v>
      </c>
      <c r="AC102" s="63" t="str">
        <f t="shared" si="50"/>
        <v/>
      </c>
      <c r="AD102" s="20">
        <f t="shared" si="60"/>
        <v>0.55544498915525986</v>
      </c>
      <c r="AE102" s="62" t="str">
        <f t="shared" si="51"/>
        <v/>
      </c>
      <c r="AF102" s="20">
        <f t="shared" si="61"/>
        <v>0.26367412299999998</v>
      </c>
      <c r="AG102" s="62">
        <f t="shared" si="52"/>
        <v>0.21218067646639074</v>
      </c>
      <c r="AH102" s="62">
        <f t="shared" si="62"/>
        <v>0.22434708148993859</v>
      </c>
      <c r="AI102" s="62">
        <f t="shared" si="63"/>
        <v>0.11247038675610105</v>
      </c>
      <c r="AJ102" s="62">
        <f t="shared" si="64"/>
        <v>0.12853289567575282</v>
      </c>
      <c r="AK102" s="62">
        <f t="shared" si="65"/>
        <v>-1.6062508919651775E-2</v>
      </c>
      <c r="AL102" s="62">
        <f t="shared" si="72"/>
        <v>6.7991022272224349E-3</v>
      </c>
      <c r="AM102" s="62">
        <f t="shared" si="73"/>
        <v>2.6831782413664494E-3</v>
      </c>
      <c r="AN102" s="62">
        <f t="shared" si="74"/>
        <v>2.4321151001567738E-2</v>
      </c>
      <c r="AO102" s="62">
        <f t="shared" si="75"/>
        <v>-1.4656864840966148E-2</v>
      </c>
      <c r="AP102" s="62">
        <f t="shared" si="76"/>
        <v>-1.441920846772032E-2</v>
      </c>
      <c r="AQ102" s="62">
        <f t="shared" si="59"/>
        <v>-0.89333866788483951</v>
      </c>
      <c r="AR102" s="62">
        <f t="shared" si="66"/>
        <v>6.7203694974899895</v>
      </c>
      <c r="AS102" s="62">
        <f t="shared" si="67"/>
        <v>0.72832369804382324</v>
      </c>
      <c r="AT102" s="62">
        <f t="shared" si="68"/>
        <v>4.3010193854570389E-2</v>
      </c>
      <c r="AU102" s="62">
        <f t="shared" si="71"/>
        <v>-1.2686178348949792E-3</v>
      </c>
      <c r="AV102" s="62" t="str">
        <f t="shared" si="69"/>
        <v/>
      </c>
      <c r="AW102" s="62">
        <f t="shared" si="70"/>
        <v>0.1439</v>
      </c>
    </row>
    <row r="103" spans="1:49">
      <c r="A103" s="62">
        <v>1970</v>
      </c>
      <c r="B103" s="61">
        <v>5.5541900045541901</v>
      </c>
      <c r="C103" s="61">
        <v>51918</v>
      </c>
      <c r="D103" s="61">
        <v>793.5</v>
      </c>
      <c r="F103" s="62">
        <v>0.54578814899370298</v>
      </c>
      <c r="G103" s="61"/>
      <c r="H103" s="64">
        <v>0.27336780199999999</v>
      </c>
      <c r="I103" s="65">
        <v>162.40199999999999</v>
      </c>
      <c r="J103" s="61">
        <v>174.6</v>
      </c>
      <c r="K103" s="61">
        <v>100.523</v>
      </c>
      <c r="L103" s="61">
        <v>106.258</v>
      </c>
      <c r="M103" s="61">
        <v>50.409896298674575</v>
      </c>
      <c r="N103" s="62">
        <f t="shared" si="49"/>
        <v>16.468168297037312</v>
      </c>
      <c r="O103" s="61">
        <v>21.624641563764449</v>
      </c>
      <c r="P103" s="62">
        <v>15.96024056020188</v>
      </c>
      <c r="Q103" s="62">
        <v>16.355119072981235</v>
      </c>
      <c r="R103" s="62">
        <v>12.901619778428893</v>
      </c>
      <c r="S103" s="62">
        <v>26.966307767727148</v>
      </c>
      <c r="T103" s="62">
        <v>23.581979587108417</v>
      </c>
      <c r="U103" s="61">
        <v>51.998130000000003</v>
      </c>
      <c r="V103" s="61">
        <v>21.38495</v>
      </c>
      <c r="W103" s="61">
        <v>2007.3529000000001</v>
      </c>
      <c r="X103" s="61">
        <v>0.72373020648956299</v>
      </c>
      <c r="Y103" s="61">
        <v>4.4006731361150742E-2</v>
      </c>
      <c r="Z103" s="67">
        <v>8.6799999989999996</v>
      </c>
      <c r="AB103" s="66">
        <v>0.2102</v>
      </c>
      <c r="AC103" s="63" t="str">
        <f t="shared" si="50"/>
        <v/>
      </c>
      <c r="AD103" s="20">
        <f t="shared" si="60"/>
        <v>0.54578814899370298</v>
      </c>
      <c r="AE103" s="62" t="str">
        <f t="shared" si="51"/>
        <v/>
      </c>
      <c r="AF103" s="20">
        <f t="shared" si="61"/>
        <v>0.27336780199999999</v>
      </c>
      <c r="AG103" s="62">
        <f t="shared" si="52"/>
        <v>0.20466540642722117</v>
      </c>
      <c r="AH103" s="62">
        <f t="shared" si="62"/>
        <v>0.22003780718336483</v>
      </c>
      <c r="AI103" s="62">
        <f t="shared" si="63"/>
        <v>0.1266830497794581</v>
      </c>
      <c r="AJ103" s="62">
        <f t="shared" si="64"/>
        <v>0.13391052299936987</v>
      </c>
      <c r="AK103" s="62">
        <f t="shared" si="65"/>
        <v>-7.2274732199117675E-3</v>
      </c>
      <c r="AL103" s="62">
        <f t="shared" si="72"/>
        <v>-1.945006446267648E-2</v>
      </c>
      <c r="AM103" s="62">
        <f t="shared" si="73"/>
        <v>-1.3743547135175163E-2</v>
      </c>
      <c r="AN103" s="62">
        <f t="shared" si="74"/>
        <v>7.7462049256998176E-3</v>
      </c>
      <c r="AO103" s="62">
        <f t="shared" si="75"/>
        <v>5.9885959063840331E-3</v>
      </c>
      <c r="AP103" s="62">
        <f t="shared" si="76"/>
        <v>2.4038678578223612E-2</v>
      </c>
      <c r="AQ103" s="62">
        <f t="shared" si="59"/>
        <v>-0.88852035280764019</v>
      </c>
      <c r="AR103" s="62">
        <f t="shared" si="66"/>
        <v>6.7160518151105837</v>
      </c>
      <c r="AS103" s="62">
        <f t="shared" si="67"/>
        <v>0.72373020648956299</v>
      </c>
      <c r="AT103" s="62">
        <f t="shared" si="68"/>
        <v>4.4006731361150742E-2</v>
      </c>
      <c r="AU103" s="62">
        <f t="shared" si="71"/>
        <v>2.1049799308897985E-2</v>
      </c>
      <c r="AV103" s="62" t="str">
        <f t="shared" si="69"/>
        <v/>
      </c>
      <c r="AW103" s="62">
        <f t="shared" si="70"/>
        <v>0.2102</v>
      </c>
    </row>
    <row r="104" spans="1:49">
      <c r="A104" s="62">
        <v>1971</v>
      </c>
      <c r="B104" s="61">
        <v>5.1157215132178298</v>
      </c>
      <c r="C104" s="61">
        <v>52432</v>
      </c>
      <c r="D104" s="61">
        <v>884.2</v>
      </c>
      <c r="F104" s="62">
        <v>0.54604712786309806</v>
      </c>
      <c r="G104" s="61"/>
      <c r="H104" s="64">
        <v>0.27762929400000003</v>
      </c>
      <c r="I104" s="65">
        <v>175.33799999999999</v>
      </c>
      <c r="J104" s="61">
        <v>187.8</v>
      </c>
      <c r="K104" s="61">
        <v>115.251</v>
      </c>
      <c r="L104" s="61">
        <v>118.154</v>
      </c>
      <c r="M104" s="61">
        <v>52.345541650262334</v>
      </c>
      <c r="N104" s="62">
        <f t="shared" si="49"/>
        <v>17.49872927325729</v>
      </c>
      <c r="O104" s="61">
        <v>22.791834613866591</v>
      </c>
      <c r="P104" s="62">
        <v>16.870485428787553</v>
      </c>
      <c r="Q104" s="62">
        <v>17.23954970814949</v>
      </c>
      <c r="R104" s="62">
        <v>13.81819945115075</v>
      </c>
      <c r="S104" s="62">
        <v>28.289339111993716</v>
      </c>
      <c r="T104" s="62">
        <v>24.664933989441273</v>
      </c>
      <c r="U104" s="61">
        <v>52.441904999999998</v>
      </c>
      <c r="V104" s="61">
        <v>21.456050000000001</v>
      </c>
      <c r="W104" s="61">
        <v>2005.7337</v>
      </c>
      <c r="X104" s="61">
        <v>0.71691268682479858</v>
      </c>
      <c r="Y104" s="61">
        <v>4.3974243104457855E-2</v>
      </c>
      <c r="Z104" s="67">
        <v>5.8399999989999998</v>
      </c>
      <c r="AB104" s="66">
        <v>0.2006</v>
      </c>
      <c r="AC104" s="63" t="str">
        <f t="shared" si="50"/>
        <v/>
      </c>
      <c r="AD104" s="20">
        <f t="shared" si="60"/>
        <v>0.54604712786309806</v>
      </c>
      <c r="AE104" s="62" t="str">
        <f t="shared" si="51"/>
        <v/>
      </c>
      <c r="AF104" s="20">
        <f t="shared" si="61"/>
        <v>0.27762929400000003</v>
      </c>
      <c r="AG104" s="62">
        <f t="shared" si="52"/>
        <v>0.19830128930106308</v>
      </c>
      <c r="AH104" s="62">
        <f t="shared" si="62"/>
        <v>0.21239538565935309</v>
      </c>
      <c r="AI104" s="62">
        <f t="shared" si="63"/>
        <v>0.13034494458267359</v>
      </c>
      <c r="AJ104" s="62">
        <f t="shared" si="64"/>
        <v>0.1336281384302194</v>
      </c>
      <c r="AK104" s="62">
        <f t="shared" si="65"/>
        <v>-3.2831938475458011E-3</v>
      </c>
      <c r="AL104" s="62">
        <f t="shared" si="72"/>
        <v>-5.2339356228306207E-3</v>
      </c>
      <c r="AM104" s="62">
        <f t="shared" si="73"/>
        <v>-8.0337374514452171E-3</v>
      </c>
      <c r="AN104" s="62">
        <f t="shared" si="74"/>
        <v>7.9347145723140926E-3</v>
      </c>
      <c r="AO104" s="62">
        <f t="shared" si="75"/>
        <v>-1.2802144311436644E-2</v>
      </c>
      <c r="AP104" s="62">
        <f t="shared" si="76"/>
        <v>-1.5799226983805995E-2</v>
      </c>
      <c r="AQ104" s="62">
        <f t="shared" si="59"/>
        <v>-0.89369932857971024</v>
      </c>
      <c r="AR104" s="62">
        <f t="shared" si="66"/>
        <v>6.7100658793851125</v>
      </c>
      <c r="AS104" s="62">
        <f t="shared" si="67"/>
        <v>0.71691268682479858</v>
      </c>
      <c r="AT104" s="62">
        <f t="shared" si="68"/>
        <v>4.3974243104457855E-2</v>
      </c>
      <c r="AU104" s="62">
        <f t="shared" si="71"/>
        <v>2.6101058149496169E-2</v>
      </c>
      <c r="AV104" s="62" t="str">
        <f t="shared" si="69"/>
        <v/>
      </c>
      <c r="AW104" s="62">
        <f t="shared" si="70"/>
        <v>0.2006</v>
      </c>
    </row>
    <row r="105" spans="1:49">
      <c r="A105" s="62">
        <v>1972</v>
      </c>
      <c r="B105" s="61">
        <v>5.1157215132178298</v>
      </c>
      <c r="C105" s="61">
        <v>52894</v>
      </c>
      <c r="D105" s="61">
        <v>987.9</v>
      </c>
      <c r="F105" s="62">
        <v>0.54454707152629267</v>
      </c>
      <c r="G105" s="61"/>
      <c r="H105" s="64">
        <v>0.27819561500000001</v>
      </c>
      <c r="I105" s="65">
        <v>193.673</v>
      </c>
      <c r="J105" s="61">
        <v>212.6</v>
      </c>
      <c r="K105" s="61">
        <v>133.387</v>
      </c>
      <c r="L105" s="61">
        <v>136.18899999999999</v>
      </c>
      <c r="M105" s="61">
        <v>54.20527536115447</v>
      </c>
      <c r="N105" s="62">
        <f t="shared" si="49"/>
        <v>18.715315089016688</v>
      </c>
      <c r="O105" s="61">
        <v>24.173704592779981</v>
      </c>
      <c r="P105" s="62">
        <v>17.883978964905168</v>
      </c>
      <c r="Q105" s="62">
        <v>18.457652361302568</v>
      </c>
      <c r="R105" s="62">
        <v>14.780876924285266</v>
      </c>
      <c r="S105" s="62">
        <v>28.691657826265544</v>
      </c>
      <c r="T105" s="62">
        <v>24.479956501565084</v>
      </c>
      <c r="U105" s="61">
        <v>52.919032999999999</v>
      </c>
      <c r="V105" s="61">
        <v>21.59422</v>
      </c>
      <c r="W105" s="61">
        <v>1952.9281000000001</v>
      </c>
      <c r="X105" s="61">
        <v>0.72318965196609497</v>
      </c>
      <c r="Y105" s="61">
        <v>4.3758183717727661E-2</v>
      </c>
      <c r="Z105" s="67">
        <v>4.9499999990000001</v>
      </c>
      <c r="AB105" s="66">
        <v>0.17710000000000001</v>
      </c>
      <c r="AC105" s="63" t="str">
        <f t="shared" si="50"/>
        <v/>
      </c>
      <c r="AD105" s="20">
        <f t="shared" si="60"/>
        <v>0.54454707152629267</v>
      </c>
      <c r="AE105" s="62" t="str">
        <f t="shared" si="51"/>
        <v/>
      </c>
      <c r="AF105" s="20">
        <f t="shared" si="61"/>
        <v>0.27819561500000001</v>
      </c>
      <c r="AG105" s="62">
        <f t="shared" si="52"/>
        <v>0.19604514626986538</v>
      </c>
      <c r="AH105" s="62">
        <f t="shared" si="62"/>
        <v>0.21520396801295677</v>
      </c>
      <c r="AI105" s="62">
        <f t="shared" si="63"/>
        <v>0.13502075108816683</v>
      </c>
      <c r="AJ105" s="62">
        <f t="shared" si="64"/>
        <v>0.13785707055369975</v>
      </c>
      <c r="AK105" s="62">
        <f t="shared" si="65"/>
        <v>-2.8363194655329216E-3</v>
      </c>
      <c r="AL105" s="62">
        <f t="shared" si="72"/>
        <v>-8.8743006988214988E-3</v>
      </c>
      <c r="AM105" s="62">
        <f t="shared" si="73"/>
        <v>1.0589886956765334E-3</v>
      </c>
      <c r="AN105" s="62">
        <f t="shared" si="74"/>
        <v>1.338094083560682E-4</v>
      </c>
      <c r="AO105" s="62">
        <f t="shared" si="75"/>
        <v>-5.3092523467081633E-2</v>
      </c>
      <c r="AP105" s="62">
        <f t="shared" si="76"/>
        <v>-7.4741789705317904E-2</v>
      </c>
      <c r="AQ105" s="62">
        <f t="shared" si="59"/>
        <v>-0.89633737992686213</v>
      </c>
      <c r="AR105" s="62">
        <f t="shared" si="66"/>
        <v>6.6807477351159523</v>
      </c>
      <c r="AS105" s="62">
        <f t="shared" si="67"/>
        <v>0.72318965196609497</v>
      </c>
      <c r="AT105" s="62">
        <f t="shared" si="68"/>
        <v>4.3758183717727661E-2</v>
      </c>
      <c r="AU105" s="62">
        <f t="shared" si="71"/>
        <v>-8.8139120634552967E-3</v>
      </c>
      <c r="AV105" s="62" t="str">
        <f t="shared" si="69"/>
        <v/>
      </c>
      <c r="AW105" s="62">
        <f t="shared" si="70"/>
        <v>0.17710000000000001</v>
      </c>
    </row>
    <row r="106" spans="1:49">
      <c r="A106" s="62">
        <v>1973</v>
      </c>
      <c r="B106" s="61">
        <v>4.7084999999999999</v>
      </c>
      <c r="C106" s="61">
        <v>53333</v>
      </c>
      <c r="D106" s="61">
        <v>1129.8</v>
      </c>
      <c r="F106" s="62">
        <v>0.5379230987648872</v>
      </c>
      <c r="G106" s="61"/>
      <c r="H106" s="64">
        <v>0.283863802</v>
      </c>
      <c r="I106" s="65">
        <v>219.858</v>
      </c>
      <c r="J106" s="61">
        <v>241.8</v>
      </c>
      <c r="K106" s="61">
        <v>162.46199999999999</v>
      </c>
      <c r="L106" s="61">
        <v>167.25299999999999</v>
      </c>
      <c r="M106" s="61">
        <v>56.716854617752496</v>
      </c>
      <c r="N106" s="62">
        <f t="shared" si="49"/>
        <v>20.287360314706998</v>
      </c>
      <c r="O106" s="61">
        <v>25.957868312378988</v>
      </c>
      <c r="P106" s="62">
        <v>19.192428851513267</v>
      </c>
      <c r="Q106" s="62">
        <v>19.84166241249077</v>
      </c>
      <c r="R106" s="62">
        <v>16.103455949962235</v>
      </c>
      <c r="S106" s="62">
        <v>30.858102214824228</v>
      </c>
      <c r="T106" s="62">
        <v>26.019621088160434</v>
      </c>
      <c r="U106" s="61">
        <v>53.399306000000003</v>
      </c>
      <c r="V106" s="61">
        <v>21.913209999999999</v>
      </c>
      <c r="W106" s="61">
        <v>1937.4485999999999</v>
      </c>
      <c r="X106" s="61">
        <v>0.71010130643844604</v>
      </c>
      <c r="Y106" s="61">
        <v>4.3622691184282303E-2</v>
      </c>
      <c r="Z106" s="67">
        <v>8.91</v>
      </c>
      <c r="AB106" s="66">
        <v>0.1583</v>
      </c>
      <c r="AC106" s="63" t="str">
        <f t="shared" si="50"/>
        <v/>
      </c>
      <c r="AD106" s="20">
        <f t="shared" si="60"/>
        <v>0.5379230987648872</v>
      </c>
      <c r="AE106" s="62" t="str">
        <f t="shared" si="51"/>
        <v/>
      </c>
      <c r="AF106" s="20">
        <f t="shared" si="61"/>
        <v>0.283863802</v>
      </c>
      <c r="AG106" s="62">
        <f t="shared" si="52"/>
        <v>0.19459904407859799</v>
      </c>
      <c r="AH106" s="62">
        <f t="shared" si="62"/>
        <v>0.21402018056293151</v>
      </c>
      <c r="AI106" s="62">
        <f t="shared" si="63"/>
        <v>0.14379713223579393</v>
      </c>
      <c r="AJ106" s="62">
        <f t="shared" si="64"/>
        <v>0.14803770578863515</v>
      </c>
      <c r="AK106" s="62">
        <f t="shared" si="65"/>
        <v>-4.2405735528412147E-3</v>
      </c>
      <c r="AL106" s="62">
        <f t="shared" si="72"/>
        <v>-1.0045281698752847E-2</v>
      </c>
      <c r="AM106" s="62">
        <f t="shared" si="73"/>
        <v>-8.3510274667343981E-3</v>
      </c>
      <c r="AN106" s="62">
        <f t="shared" si="74"/>
        <v>5.0437885147733242E-3</v>
      </c>
      <c r="AO106" s="62">
        <f t="shared" si="75"/>
        <v>-7.8629341368943173E-3</v>
      </c>
      <c r="AP106" s="62">
        <f t="shared" si="76"/>
        <v>-1.9659640236497182E-2</v>
      </c>
      <c r="AQ106" s="62">
        <f t="shared" si="59"/>
        <v>-0.89070809830732123</v>
      </c>
      <c r="AR106" s="62">
        <f t="shared" si="66"/>
        <v>6.6784191335360221</v>
      </c>
      <c r="AS106" s="62">
        <f t="shared" si="67"/>
        <v>0.71010130643844604</v>
      </c>
      <c r="AT106" s="62">
        <f t="shared" si="68"/>
        <v>4.3622691184282303E-2</v>
      </c>
      <c r="AU106" s="62">
        <f t="shared" si="71"/>
        <v>-3.1155870148630777E-2</v>
      </c>
      <c r="AV106" s="62" t="str">
        <f t="shared" si="69"/>
        <v/>
      </c>
      <c r="AW106" s="62">
        <f t="shared" si="70"/>
        <v>0.1583</v>
      </c>
    </row>
    <row r="107" spans="1:49">
      <c r="A107" s="62">
        <v>1974</v>
      </c>
      <c r="B107" s="61">
        <v>4.4444999989999996</v>
      </c>
      <c r="C107" s="61">
        <v>53690</v>
      </c>
      <c r="D107" s="61">
        <v>1303</v>
      </c>
      <c r="F107" s="62">
        <v>0.54202608627479576</v>
      </c>
      <c r="G107" s="61"/>
      <c r="H107" s="64">
        <v>0.29005887699999999</v>
      </c>
      <c r="I107" s="65">
        <v>254.15799999999999</v>
      </c>
      <c r="J107" s="61">
        <v>293.3</v>
      </c>
      <c r="K107" s="61">
        <v>222.07400000000001</v>
      </c>
      <c r="L107" s="61">
        <v>254.2</v>
      </c>
      <c r="M107" s="61">
        <v>58.108331229487398</v>
      </c>
      <c r="N107" s="62">
        <f t="shared" si="49"/>
        <v>22.685310710806586</v>
      </c>
      <c r="O107" s="61">
        <v>29.500939642192659</v>
      </c>
      <c r="P107" s="62">
        <v>21.949937157793531</v>
      </c>
      <c r="Q107" s="62">
        <v>23.15576029010403</v>
      </c>
      <c r="R107" s="62">
        <v>18.347417013753901</v>
      </c>
      <c r="S107" s="62">
        <v>37.997181849955446</v>
      </c>
      <c r="T107" s="62">
        <v>37.040327396479817</v>
      </c>
      <c r="U107" s="61">
        <v>53.838681999999999</v>
      </c>
      <c r="V107" s="61">
        <v>22.149170000000002</v>
      </c>
      <c r="W107" s="61">
        <v>1905.6501000000001</v>
      </c>
      <c r="X107" s="61">
        <v>0.7008247971534729</v>
      </c>
      <c r="Y107" s="61">
        <v>4.3570734560489655E-2</v>
      </c>
      <c r="Z107" s="67">
        <v>12.91</v>
      </c>
      <c r="AB107" s="66">
        <v>0.1542</v>
      </c>
      <c r="AC107" s="63" t="str">
        <f t="shared" si="50"/>
        <v/>
      </c>
      <c r="AD107" s="20">
        <f t="shared" si="60"/>
        <v>0.54202608627479576</v>
      </c>
      <c r="AE107" s="62" t="str">
        <f t="shared" si="51"/>
        <v/>
      </c>
      <c r="AF107" s="20">
        <f t="shared" si="61"/>
        <v>0.29005887699999999</v>
      </c>
      <c r="AG107" s="62">
        <f t="shared" si="52"/>
        <v>0.19505602455871066</v>
      </c>
      <c r="AH107" s="62">
        <f t="shared" si="62"/>
        <v>0.22509593246354567</v>
      </c>
      <c r="AI107" s="62">
        <f t="shared" si="63"/>
        <v>0.17043284727551805</v>
      </c>
      <c r="AJ107" s="62">
        <f t="shared" si="64"/>
        <v>0.195088257866462</v>
      </c>
      <c r="AK107" s="62">
        <f t="shared" si="65"/>
        <v>-2.4655410590943949E-2</v>
      </c>
      <c r="AL107" s="62">
        <f t="shared" si="72"/>
        <v>2.2528843686595509E-2</v>
      </c>
      <c r="AM107" s="62">
        <f t="shared" si="73"/>
        <v>4.2740122663241835E-2</v>
      </c>
      <c r="AN107" s="62">
        <f t="shared" si="74"/>
        <v>1.873533592178173E-2</v>
      </c>
      <c r="AO107" s="62">
        <f t="shared" si="75"/>
        <v>9.6393084446999108E-2</v>
      </c>
      <c r="AP107" s="62">
        <f t="shared" si="76"/>
        <v>0.24143677584372575</v>
      </c>
      <c r="AQ107" s="62">
        <f t="shared" si="59"/>
        <v>-0.88819218109050491</v>
      </c>
      <c r="AR107" s="62">
        <f t="shared" si="66"/>
        <v>6.6643863080969199</v>
      </c>
      <c r="AS107" s="62">
        <f t="shared" si="67"/>
        <v>0.7008247971534729</v>
      </c>
      <c r="AT107" s="62">
        <f t="shared" si="68"/>
        <v>4.3570734560489655E-2</v>
      </c>
      <c r="AU107" s="62">
        <f t="shared" si="71"/>
        <v>-2.2619562245195277E-2</v>
      </c>
      <c r="AV107" s="62" t="str">
        <f t="shared" si="69"/>
        <v/>
      </c>
      <c r="AW107" s="62">
        <f t="shared" si="70"/>
        <v>0.1542</v>
      </c>
    </row>
    <row r="108" spans="1:49">
      <c r="A108" s="62">
        <v>1975</v>
      </c>
      <c r="B108" s="61">
        <v>4.485499999</v>
      </c>
      <c r="C108" s="61">
        <v>53955</v>
      </c>
      <c r="D108" s="61">
        <v>1467.9</v>
      </c>
      <c r="F108" s="62">
        <v>0.54794195737912332</v>
      </c>
      <c r="G108" s="61"/>
      <c r="H108" s="64">
        <v>0.27141681299999998</v>
      </c>
      <c r="I108" s="65">
        <v>320.47300000000001</v>
      </c>
      <c r="J108" s="61">
        <v>316.2</v>
      </c>
      <c r="K108" s="61">
        <v>227.2</v>
      </c>
      <c r="L108" s="61">
        <v>231.17599999999999</v>
      </c>
      <c r="M108" s="61">
        <v>57.681784938252491</v>
      </c>
      <c r="N108" s="62">
        <f t="shared" si="49"/>
        <v>25.618765964694312</v>
      </c>
      <c r="O108" s="61">
        <v>32.948398558444126</v>
      </c>
      <c r="P108" s="62">
        <v>24.530283087357198</v>
      </c>
      <c r="Q108" s="62">
        <v>26.157757004449699</v>
      </c>
      <c r="R108" s="62">
        <v>21.268833801938371</v>
      </c>
      <c r="S108" s="62">
        <v>40.367755209245324</v>
      </c>
      <c r="T108" s="62">
        <v>37.639881354613692</v>
      </c>
      <c r="U108" s="61">
        <v>54.207090000000001</v>
      </c>
      <c r="V108" s="61">
        <v>22.019400000000001</v>
      </c>
      <c r="W108" s="61">
        <v>1879.4999</v>
      </c>
      <c r="X108" s="61">
        <v>0.72605991363525391</v>
      </c>
      <c r="Y108" s="61">
        <v>4.272153228521347E-2</v>
      </c>
      <c r="Z108" s="67">
        <v>7.9199999989999998</v>
      </c>
      <c r="AB108" s="66">
        <v>0.16089999999999999</v>
      </c>
      <c r="AC108" s="63" t="str">
        <f t="shared" si="50"/>
        <v/>
      </c>
      <c r="AD108" s="20">
        <f t="shared" si="60"/>
        <v>0.54794195737912332</v>
      </c>
      <c r="AE108" s="62" t="str">
        <f t="shared" si="51"/>
        <v/>
      </c>
      <c r="AF108" s="20">
        <f t="shared" si="61"/>
        <v>0.27141681299999998</v>
      </c>
      <c r="AG108" s="62">
        <f t="shared" si="52"/>
        <v>0.21832073029497923</v>
      </c>
      <c r="AH108" s="62">
        <f t="shared" si="62"/>
        <v>0.21540976905783771</v>
      </c>
      <c r="AI108" s="62">
        <f t="shared" si="63"/>
        <v>0.1547789358948157</v>
      </c>
      <c r="AJ108" s="62">
        <f t="shared" si="64"/>
        <v>0.15748756727297497</v>
      </c>
      <c r="AK108" s="62">
        <f t="shared" si="65"/>
        <v>-2.7086313781592708E-3</v>
      </c>
      <c r="AL108" s="62">
        <f t="shared" si="72"/>
        <v>-1.0463396548947561E-2</v>
      </c>
      <c r="AM108" s="62">
        <f t="shared" si="73"/>
        <v>2.9468862462627186E-4</v>
      </c>
      <c r="AN108" s="62">
        <f t="shared" si="74"/>
        <v>2.6146478342750263E-2</v>
      </c>
      <c r="AO108" s="62">
        <f t="shared" si="75"/>
        <v>-6.1088185894108839E-2</v>
      </c>
      <c r="AP108" s="62">
        <f t="shared" si="76"/>
        <v>-0.10555060479482718</v>
      </c>
      <c r="AQ108" s="62">
        <f t="shared" si="59"/>
        <v>-0.90088782873170181</v>
      </c>
      <c r="AR108" s="62">
        <f t="shared" si="66"/>
        <v>6.6378731810668894</v>
      </c>
      <c r="AS108" s="62">
        <f t="shared" si="67"/>
        <v>0.72605991363525391</v>
      </c>
      <c r="AT108" s="62">
        <f t="shared" si="68"/>
        <v>4.272153228521347E-2</v>
      </c>
      <c r="AU108" s="62">
        <f t="shared" si="71"/>
        <v>7.4924813388062977E-3</v>
      </c>
      <c r="AV108" s="62" t="str">
        <f t="shared" si="69"/>
        <v/>
      </c>
      <c r="AW108" s="62">
        <f t="shared" si="70"/>
        <v>0.16089999999999999</v>
      </c>
    </row>
    <row r="109" spans="1:49">
      <c r="A109" s="62">
        <v>1976</v>
      </c>
      <c r="B109" s="61">
        <v>4.9697499990000003</v>
      </c>
      <c r="C109" s="61">
        <v>54159</v>
      </c>
      <c r="D109" s="61">
        <v>1700.6</v>
      </c>
      <c r="F109" s="62">
        <v>0.54818006261847307</v>
      </c>
      <c r="G109" s="61"/>
      <c r="H109" s="64">
        <v>0.269257407</v>
      </c>
      <c r="I109" s="65">
        <v>363.89269999999999</v>
      </c>
      <c r="J109" s="61">
        <v>380.8</v>
      </c>
      <c r="K109" s="61">
        <v>273.24200000000002</v>
      </c>
      <c r="L109" s="61">
        <v>308.11500000000001</v>
      </c>
      <c r="M109" s="61">
        <v>59.89986624713427</v>
      </c>
      <c r="N109" s="62">
        <f t="shared" si="49"/>
        <v>28.473300324716007</v>
      </c>
      <c r="O109" s="61">
        <v>36.119844280390751</v>
      </c>
      <c r="P109" s="62">
        <v>26.913109282957553</v>
      </c>
      <c r="Q109" s="62">
        <v>29.407850656586064</v>
      </c>
      <c r="R109" s="62">
        <v>23.986776263522337</v>
      </c>
      <c r="S109" s="62">
        <v>44.136454016375104</v>
      </c>
      <c r="T109" s="62">
        <v>41.623526535820659</v>
      </c>
      <c r="U109" s="61">
        <v>54.494304</v>
      </c>
      <c r="V109" s="61">
        <v>22.236820000000002</v>
      </c>
      <c r="W109" s="61">
        <v>1906.1991</v>
      </c>
      <c r="X109" s="61">
        <v>0.72389137744903564</v>
      </c>
      <c r="Y109" s="61">
        <v>4.2355861514806747E-2</v>
      </c>
      <c r="Z109" s="67">
        <v>8.5599999990000004</v>
      </c>
      <c r="AB109" s="66">
        <v>0.151</v>
      </c>
      <c r="AC109" s="63" t="str">
        <f t="shared" si="50"/>
        <v/>
      </c>
      <c r="AD109" s="20">
        <f t="shared" si="60"/>
        <v>0.54818006261847307</v>
      </c>
      <c r="AE109" s="62" t="str">
        <f t="shared" si="51"/>
        <v/>
      </c>
      <c r="AF109" s="20">
        <f t="shared" si="61"/>
        <v>0.269257407</v>
      </c>
      <c r="AG109" s="62">
        <f t="shared" si="52"/>
        <v>0.21397900740914971</v>
      </c>
      <c r="AH109" s="62">
        <f t="shared" si="62"/>
        <v>0.2239209690697401</v>
      </c>
      <c r="AI109" s="62">
        <f t="shared" si="63"/>
        <v>0.16067387980712691</v>
      </c>
      <c r="AJ109" s="62">
        <f t="shared" si="64"/>
        <v>0.18118017170410444</v>
      </c>
      <c r="AK109" s="62">
        <f t="shared" si="65"/>
        <v>-2.050629189697753E-2</v>
      </c>
      <c r="AL109" s="62">
        <f t="shared" si="72"/>
        <v>-1.2936585848491717E-2</v>
      </c>
      <c r="AM109" s="62">
        <f t="shared" si="73"/>
        <v>1.1474197313445766E-2</v>
      </c>
      <c r="AN109" s="62">
        <f t="shared" si="74"/>
        <v>1.4618201046500964E-2</v>
      </c>
      <c r="AO109" s="62">
        <f t="shared" si="75"/>
        <v>-1.6386954252264718E-2</v>
      </c>
      <c r="AP109" s="62">
        <f t="shared" si="76"/>
        <v>-5.0403024958575945E-3</v>
      </c>
      <c r="AQ109" s="62">
        <f t="shared" si="59"/>
        <v>-0.8963467088983329</v>
      </c>
      <c r="AR109" s="62">
        <f t="shared" si="66"/>
        <v>6.6565198294615495</v>
      </c>
      <c r="AS109" s="62">
        <f t="shared" si="67"/>
        <v>0.72389137744903564</v>
      </c>
      <c r="AT109" s="62">
        <f t="shared" si="68"/>
        <v>4.2355861514806747E-2</v>
      </c>
      <c r="AU109" s="62">
        <f t="shared" si="71"/>
        <v>-2.6441689037962818E-2</v>
      </c>
      <c r="AV109" s="62" t="str">
        <f t="shared" si="69"/>
        <v/>
      </c>
      <c r="AW109" s="62">
        <f t="shared" si="70"/>
        <v>0.151</v>
      </c>
    </row>
    <row r="110" spans="1:49">
      <c r="A110" s="62">
        <v>1977</v>
      </c>
      <c r="B110" s="61">
        <v>4.704999999</v>
      </c>
      <c r="C110" s="61">
        <v>54378</v>
      </c>
      <c r="D110" s="61">
        <v>1917.8</v>
      </c>
      <c r="F110" s="62">
        <v>0.54643475963834398</v>
      </c>
      <c r="G110" s="61"/>
      <c r="H110" s="64">
        <v>0.25764326999999998</v>
      </c>
      <c r="I110" s="65">
        <v>413.73610000000002</v>
      </c>
      <c r="J110" s="61">
        <v>421.1</v>
      </c>
      <c r="K110" s="61">
        <v>319.21699999999998</v>
      </c>
      <c r="L110" s="61">
        <v>346.363</v>
      </c>
      <c r="M110" s="61">
        <v>61.559976699673072</v>
      </c>
      <c r="N110" s="62">
        <f t="shared" si="49"/>
        <v>31.118149347151974</v>
      </c>
      <c r="O110" s="61">
        <v>39.549263118533723</v>
      </c>
      <c r="P110" s="62">
        <v>29.441850602812007</v>
      </c>
      <c r="Q110" s="62">
        <v>31.666784198579339</v>
      </c>
      <c r="R110" s="62">
        <v>26.559021843617693</v>
      </c>
      <c r="S110" s="62">
        <v>48.174909136194337</v>
      </c>
      <c r="T110" s="62">
        <v>46.334975702935822</v>
      </c>
      <c r="U110" s="61">
        <v>54.715569000000002</v>
      </c>
      <c r="V110" s="61">
        <v>22.436419999999998</v>
      </c>
      <c r="W110" s="61">
        <v>1867.3424</v>
      </c>
      <c r="X110" s="61">
        <v>0.71828556060791016</v>
      </c>
      <c r="Y110" s="61">
        <v>4.2038187384605408E-2</v>
      </c>
      <c r="Z110" s="67">
        <v>9.0699999990000002</v>
      </c>
      <c r="AB110" s="66">
        <v>0.14990000000000001</v>
      </c>
      <c r="AC110" s="63" t="str">
        <f t="shared" si="50"/>
        <v/>
      </c>
      <c r="AD110" s="20">
        <f t="shared" si="60"/>
        <v>0.54643475963834398</v>
      </c>
      <c r="AE110" s="62" t="str">
        <f t="shared" si="51"/>
        <v/>
      </c>
      <c r="AF110" s="20">
        <f t="shared" si="61"/>
        <v>0.25764326999999998</v>
      </c>
      <c r="AG110" s="62">
        <f t="shared" si="52"/>
        <v>0.21573474814892066</v>
      </c>
      <c r="AH110" s="62">
        <f t="shared" si="62"/>
        <v>0.21957451246219628</v>
      </c>
      <c r="AI110" s="62">
        <f t="shared" si="63"/>
        <v>0.16644957764104704</v>
      </c>
      <c r="AJ110" s="62">
        <f t="shared" si="64"/>
        <v>0.18060433830430703</v>
      </c>
      <c r="AK110" s="62">
        <f t="shared" si="65"/>
        <v>-1.4154760663259991E-2</v>
      </c>
      <c r="AL110" s="62">
        <f t="shared" si="72"/>
        <v>9.7923839683322113E-4</v>
      </c>
      <c r="AM110" s="62">
        <f t="shared" si="73"/>
        <v>-1.4817765174627228E-2</v>
      </c>
      <c r="AN110" s="62">
        <f t="shared" si="74"/>
        <v>1.3042394475229839E-2</v>
      </c>
      <c r="AO110" s="62">
        <f t="shared" si="75"/>
        <v>-1.2721462965610551E-3</v>
      </c>
      <c r="AP110" s="62">
        <f t="shared" si="76"/>
        <v>1.8407129725116385E-2</v>
      </c>
      <c r="AQ110" s="62">
        <f t="shared" si="59"/>
        <v>-0.89146276277308045</v>
      </c>
      <c r="AR110" s="62">
        <f t="shared" si="66"/>
        <v>6.6408087597758589</v>
      </c>
      <c r="AS110" s="62">
        <f t="shared" si="67"/>
        <v>0.71828556060791016</v>
      </c>
      <c r="AT110" s="62">
        <f t="shared" si="68"/>
        <v>4.2038187384605408E-2</v>
      </c>
      <c r="AU110" s="62">
        <f t="shared" si="71"/>
        <v>-3.2244118099728353E-3</v>
      </c>
      <c r="AV110" s="62" t="str">
        <f t="shared" si="69"/>
        <v/>
      </c>
      <c r="AW110" s="62">
        <f t="shared" si="70"/>
        <v>0.14990000000000001</v>
      </c>
    </row>
    <row r="111" spans="1:49">
      <c r="A111" s="62">
        <v>1978</v>
      </c>
      <c r="B111" s="61">
        <v>4.1799999989999996</v>
      </c>
      <c r="C111" s="61">
        <v>54602</v>
      </c>
      <c r="D111" s="61">
        <v>2270.2218503712998</v>
      </c>
      <c r="F111" s="62">
        <v>0.54321654921097673</v>
      </c>
      <c r="G111" s="61"/>
      <c r="H111" s="64">
        <v>0.246934557</v>
      </c>
      <c r="I111" s="65">
        <v>522.59438230000001</v>
      </c>
      <c r="J111" s="61">
        <v>513.19451851999997</v>
      </c>
      <c r="K111" s="61">
        <v>357.59500000000003</v>
      </c>
      <c r="L111" s="61">
        <v>368.59399999999999</v>
      </c>
      <c r="M111" s="61">
        <v>63.354759274141159</v>
      </c>
      <c r="N111" s="62">
        <f t="shared" si="49"/>
        <v>35.646149753813624</v>
      </c>
      <c r="O111" s="61">
        <v>43.207790947967716</v>
      </c>
      <c r="P111" s="62">
        <v>32.010315388439089</v>
      </c>
      <c r="Q111" s="62">
        <v>33.999828477190732</v>
      </c>
      <c r="R111" s="62">
        <v>28.897087182415543</v>
      </c>
      <c r="S111" s="62">
        <v>51.387496451847134</v>
      </c>
      <c r="T111" s="62">
        <v>47.422978835184253</v>
      </c>
      <c r="U111" s="61">
        <v>54.897275999999998</v>
      </c>
      <c r="V111" s="61">
        <v>22.552299999999999</v>
      </c>
      <c r="W111" s="61">
        <v>1835.8522</v>
      </c>
      <c r="X111" s="61">
        <v>0.72656387090682983</v>
      </c>
      <c r="Y111" s="61">
        <v>4.1700206696987152E-2</v>
      </c>
      <c r="Z111" s="67">
        <v>7.9799999990000003</v>
      </c>
      <c r="AB111" s="66">
        <v>0.1724</v>
      </c>
      <c r="AC111" s="63" t="str">
        <f t="shared" si="50"/>
        <v/>
      </c>
      <c r="AD111" s="20">
        <f t="shared" si="60"/>
        <v>0.54321654921097673</v>
      </c>
      <c r="AE111" s="62" t="str">
        <f t="shared" si="51"/>
        <v/>
      </c>
      <c r="AF111" s="20">
        <f t="shared" si="61"/>
        <v>0.246934557</v>
      </c>
      <c r="AG111" s="62">
        <f t="shared" si="52"/>
        <v>0.23019529224182586</v>
      </c>
      <c r="AH111" s="62">
        <f t="shared" si="62"/>
        <v>0.22605478774511217</v>
      </c>
      <c r="AI111" s="62">
        <f t="shared" si="63"/>
        <v>0.15751544279318541</v>
      </c>
      <c r="AJ111" s="62">
        <f t="shared" si="64"/>
        <v>0.16236034374337277</v>
      </c>
      <c r="AK111" s="62">
        <f t="shared" si="65"/>
        <v>-4.8449009501873586E-3</v>
      </c>
      <c r="AL111" s="62">
        <f t="shared" si="72"/>
        <v>-5.2208855761462003E-2</v>
      </c>
      <c r="AM111" s="62">
        <f t="shared" si="73"/>
        <v>-6.4762745114189446E-2</v>
      </c>
      <c r="AN111" s="62">
        <f t="shared" si="74"/>
        <v>-5.1478605719518927E-2</v>
      </c>
      <c r="AO111" s="62">
        <f t="shared" si="75"/>
        <v>-7.1293355471675923E-2</v>
      </c>
      <c r="AP111" s="62">
        <f t="shared" si="76"/>
        <v>-0.11264010434691213</v>
      </c>
      <c r="AQ111" s="62">
        <f t="shared" si="59"/>
        <v>-0.88962667348525448</v>
      </c>
      <c r="AR111" s="62">
        <f t="shared" si="66"/>
        <v>6.6256373933654702</v>
      </c>
      <c r="AS111" s="62">
        <f t="shared" si="67"/>
        <v>0.72656387090682983</v>
      </c>
      <c r="AT111" s="62">
        <f t="shared" si="68"/>
        <v>4.1700206696987152E-2</v>
      </c>
      <c r="AU111" s="62">
        <f t="shared" si="71"/>
        <v>-4.5149910479490074E-2</v>
      </c>
      <c r="AV111" s="62" t="str">
        <f t="shared" si="69"/>
        <v/>
      </c>
      <c r="AW111" s="62">
        <f t="shared" si="70"/>
        <v>0.1724</v>
      </c>
    </row>
    <row r="112" spans="1:49">
      <c r="A112" s="62">
        <v>1979</v>
      </c>
      <c r="B112" s="61">
        <v>4.0199999990000004</v>
      </c>
      <c r="C112" s="61">
        <v>54836</v>
      </c>
      <c r="D112" s="61">
        <v>2580.3145020437</v>
      </c>
      <c r="F112" s="62">
        <v>0.54521611028352923</v>
      </c>
      <c r="G112" s="61"/>
      <c r="H112" s="64">
        <v>0.24829968399999999</v>
      </c>
      <c r="I112" s="65">
        <v>598.94908899999996</v>
      </c>
      <c r="J112" s="61">
        <v>598.74574237399997</v>
      </c>
      <c r="K112" s="61">
        <v>427.95100000000002</v>
      </c>
      <c r="L112" s="61">
        <v>454.69400000000002</v>
      </c>
      <c r="M112" s="61">
        <v>65.317095483353199</v>
      </c>
      <c r="N112" s="62">
        <f t="shared" si="49"/>
        <v>39.13020605413454</v>
      </c>
      <c r="O112" s="61">
        <v>47.80801085185967</v>
      </c>
      <c r="P112" s="62">
        <v>35.496349548085007</v>
      </c>
      <c r="Q112" s="62">
        <v>37.615009601510984</v>
      </c>
      <c r="R112" s="62">
        <v>31.789478916325571</v>
      </c>
      <c r="S112" s="62">
        <v>56.284159194192263</v>
      </c>
      <c r="T112" s="62">
        <v>52.699964006723711</v>
      </c>
      <c r="U112" s="61">
        <v>55.077848000000003</v>
      </c>
      <c r="V112" s="61">
        <v>22.680589999999999</v>
      </c>
      <c r="W112" s="61">
        <v>1832.4698000000001</v>
      </c>
      <c r="X112" s="61">
        <v>0.72156655788421631</v>
      </c>
      <c r="Y112" s="61">
        <v>4.1278999298810959E-2</v>
      </c>
      <c r="Z112" s="67">
        <v>9.0399999999999991</v>
      </c>
      <c r="AB112" s="66">
        <v>0.19819999999999999</v>
      </c>
      <c r="AC112" s="63" t="str">
        <f t="shared" si="50"/>
        <v/>
      </c>
      <c r="AD112" s="20">
        <f t="shared" si="60"/>
        <v>0.54521611028352923</v>
      </c>
      <c r="AE112" s="62" t="str">
        <f t="shared" si="51"/>
        <v/>
      </c>
      <c r="AF112" s="20">
        <f t="shared" si="61"/>
        <v>0.24829968399999999</v>
      </c>
      <c r="AG112" s="62">
        <f t="shared" si="52"/>
        <v>0.23212251395154007</v>
      </c>
      <c r="AH112" s="62">
        <f t="shared" si="62"/>
        <v>0.23204370703639896</v>
      </c>
      <c r="AI112" s="62">
        <f t="shared" si="63"/>
        <v>0.16585226322645855</v>
      </c>
      <c r="AJ112" s="62">
        <f t="shared" si="64"/>
        <v>0.1762165037013381</v>
      </c>
      <c r="AK112" s="62">
        <f t="shared" si="65"/>
        <v>-1.0364240474879549E-2</v>
      </c>
      <c r="AL112" s="62">
        <f t="shared" si="72"/>
        <v>1.0118092457027076E-2</v>
      </c>
      <c r="AM112" s="62">
        <f t="shared" si="73"/>
        <v>7.7941200920729186E-3</v>
      </c>
      <c r="AN112" s="62">
        <f t="shared" si="74"/>
        <v>2.1410204891216737E-3</v>
      </c>
      <c r="AO112" s="62">
        <f t="shared" si="75"/>
        <v>-2.2353142082791578E-3</v>
      </c>
      <c r="AP112" s="62">
        <f t="shared" si="76"/>
        <v>1.2254313417170273E-2</v>
      </c>
      <c r="AQ112" s="62">
        <f t="shared" si="59"/>
        <v>-0.88723811002365482</v>
      </c>
      <c r="AR112" s="62">
        <f t="shared" si="66"/>
        <v>6.6261818433830708</v>
      </c>
      <c r="AS112" s="62">
        <f t="shared" si="67"/>
        <v>0.72156655788421631</v>
      </c>
      <c r="AT112" s="62">
        <f t="shared" si="68"/>
        <v>4.1278999298810959E-2</v>
      </c>
      <c r="AU112" s="62">
        <f t="shared" si="71"/>
        <v>-1.3453562372654229E-2</v>
      </c>
      <c r="AV112" s="62" t="str">
        <f t="shared" si="69"/>
        <v/>
      </c>
      <c r="AW112" s="62">
        <f t="shared" si="70"/>
        <v>0.19819999999999999</v>
      </c>
    </row>
    <row r="113" spans="1:49">
      <c r="A113" s="62">
        <v>1980</v>
      </c>
      <c r="B113" s="61">
        <v>4.5159999989999999</v>
      </c>
      <c r="C113" s="61">
        <v>55110</v>
      </c>
      <c r="D113" s="61">
        <v>2911.5231310987997</v>
      </c>
      <c r="F113" s="62">
        <v>0.54982049847726433</v>
      </c>
      <c r="G113" s="61"/>
      <c r="H113" s="64">
        <v>0.25692723000000001</v>
      </c>
      <c r="I113" s="65">
        <v>695.33278680000001</v>
      </c>
      <c r="J113" s="61">
        <v>695.5295738960001</v>
      </c>
      <c r="K113" s="61">
        <v>490.548</v>
      </c>
      <c r="L113" s="61">
        <v>569.98800000000006</v>
      </c>
      <c r="M113" s="61">
        <v>66.161561743016691</v>
      </c>
      <c r="N113" s="62">
        <f t="shared" si="49"/>
        <v>43.372675125516551</v>
      </c>
      <c r="O113" s="61">
        <v>54.280790857745153</v>
      </c>
      <c r="P113" s="62">
        <v>40.12935532850819</v>
      </c>
      <c r="Q113" s="62">
        <v>42.894091416981617</v>
      </c>
      <c r="R113" s="62">
        <v>35.976243503237242</v>
      </c>
      <c r="S113" s="62">
        <v>62.928264979755575</v>
      </c>
      <c r="T113" s="62">
        <v>63.039766337524426</v>
      </c>
      <c r="U113" s="61">
        <v>55.285646</v>
      </c>
      <c r="V113" s="61">
        <v>22.7563</v>
      </c>
      <c r="W113" s="61">
        <v>1823.3116</v>
      </c>
      <c r="X113" s="61">
        <v>0.72185015678405762</v>
      </c>
      <c r="Y113" s="61">
        <v>4.0997687727212906E-2</v>
      </c>
      <c r="Z113" s="67">
        <v>11.85</v>
      </c>
      <c r="AB113" s="66">
        <v>0.21403201099999999</v>
      </c>
      <c r="AC113" s="63" t="str">
        <f t="shared" si="50"/>
        <v/>
      </c>
      <c r="AD113" s="20">
        <f t="shared" si="60"/>
        <v>0.54982049847726433</v>
      </c>
      <c r="AE113" s="62" t="str">
        <f t="shared" si="51"/>
        <v/>
      </c>
      <c r="AF113" s="20">
        <f t="shared" si="61"/>
        <v>0.25692723000000001</v>
      </c>
      <c r="AG113" s="62">
        <f t="shared" si="52"/>
        <v>0.23882097290347942</v>
      </c>
      <c r="AH113" s="62">
        <f t="shared" si="62"/>
        <v>0.23888856195812169</v>
      </c>
      <c r="AI113" s="62">
        <f t="shared" si="63"/>
        <v>0.16848500867477867</v>
      </c>
      <c r="AJ113" s="62">
        <f t="shared" si="64"/>
        <v>0.19576969659344193</v>
      </c>
      <c r="AK113" s="62">
        <f t="shared" si="65"/>
        <v>-2.7284687918663258E-2</v>
      </c>
      <c r="AL113" s="62">
        <f t="shared" si="72"/>
        <v>1.9743322685784815E-2</v>
      </c>
      <c r="AM113" s="62">
        <f t="shared" si="73"/>
        <v>2.8395989646937233E-2</v>
      </c>
      <c r="AN113" s="62">
        <f t="shared" si="74"/>
        <v>2.0788499257925933E-2</v>
      </c>
      <c r="AO113" s="62">
        <f t="shared" si="75"/>
        <v>8.6473598655243591E-3</v>
      </c>
      <c r="AP113" s="62">
        <f t="shared" si="76"/>
        <v>7.6216031081285288E-2</v>
      </c>
      <c r="AQ113" s="62">
        <f t="shared" si="59"/>
        <v>-0.88767127869382234</v>
      </c>
      <c r="AR113" s="62">
        <f t="shared" si="66"/>
        <v>6.620738408421813</v>
      </c>
      <c r="AS113" s="62">
        <f t="shared" si="67"/>
        <v>0.72185015678405762</v>
      </c>
      <c r="AT113" s="62">
        <f t="shared" si="68"/>
        <v>4.0997687727212906E-2</v>
      </c>
      <c r="AU113" s="62">
        <f t="shared" si="71"/>
        <v>-1.2534935323952473E-2</v>
      </c>
      <c r="AV113" s="62" t="str">
        <f t="shared" si="69"/>
        <v/>
      </c>
      <c r="AW113" s="62">
        <f t="shared" si="70"/>
        <v>0.21403201099999999</v>
      </c>
    </row>
    <row r="114" spans="1:49">
      <c r="A114" s="62">
        <v>1981</v>
      </c>
      <c r="B114" s="61">
        <v>5.7479999990000001</v>
      </c>
      <c r="C114" s="61">
        <v>55399</v>
      </c>
      <c r="D114" s="61">
        <v>3279.6439692449999</v>
      </c>
      <c r="E114" s="62">
        <v>1.867446036</v>
      </c>
      <c r="F114" s="62">
        <v>0.56443955321224437</v>
      </c>
      <c r="G114" s="61"/>
      <c r="H114" s="64">
        <v>0.25046511799999999</v>
      </c>
      <c r="I114" s="65">
        <v>829.80987540000001</v>
      </c>
      <c r="J114" s="61">
        <v>796.58565335899993</v>
      </c>
      <c r="K114" s="61">
        <v>576.65899999999999</v>
      </c>
      <c r="L114" s="61">
        <v>654.84900000000005</v>
      </c>
      <c r="M114" s="61">
        <v>66.753327487530314</v>
      </c>
      <c r="N114" s="62">
        <f t="shared" si="49"/>
        <v>48.170813362715279</v>
      </c>
      <c r="O114" s="61">
        <v>61.518229638717578</v>
      </c>
      <c r="P114" s="62">
        <v>45.599081476924987</v>
      </c>
      <c r="Q114" s="62">
        <v>47.86136432733727</v>
      </c>
      <c r="R114" s="62">
        <v>40.806451958248893</v>
      </c>
      <c r="S114" s="62">
        <v>70.93414494906871</v>
      </c>
      <c r="T114" s="62">
        <v>75.134836205049353</v>
      </c>
      <c r="U114" s="61">
        <v>55.527915</v>
      </c>
      <c r="V114" s="61">
        <v>22.710730000000002</v>
      </c>
      <c r="W114" s="61">
        <v>1803.0717999999999</v>
      </c>
      <c r="X114" s="61">
        <v>0.71424150466918945</v>
      </c>
      <c r="Y114" s="61">
        <v>4.1264589875936508E-2</v>
      </c>
      <c r="Z114" s="67">
        <v>15.3</v>
      </c>
      <c r="AB114" s="66">
        <v>0.226809753</v>
      </c>
      <c r="AC114" s="63">
        <f t="shared" si="50"/>
        <v>1.8674460359999999E-2</v>
      </c>
      <c r="AD114" s="20">
        <f t="shared" si="60"/>
        <v>0.56443955321224437</v>
      </c>
      <c r="AE114" s="62" t="str">
        <f t="shared" si="51"/>
        <v/>
      </c>
      <c r="AF114" s="20">
        <f t="shared" si="61"/>
        <v>0.25046511799999999</v>
      </c>
      <c r="AG114" s="62">
        <f t="shared" si="52"/>
        <v>0.25301827978328661</v>
      </c>
      <c r="AH114" s="62">
        <f t="shared" si="62"/>
        <v>0.24288784417729961</v>
      </c>
      <c r="AI114" s="62">
        <f t="shared" si="63"/>
        <v>0.17582975634173836</v>
      </c>
      <c r="AJ114" s="62">
        <f t="shared" si="64"/>
        <v>0.1996707588204312</v>
      </c>
      <c r="AK114" s="62">
        <f t="shared" si="65"/>
        <v>-2.3841002478692835E-2</v>
      </c>
      <c r="AL114" s="62">
        <f t="shared" si="72"/>
        <v>2.2855785359806952E-2</v>
      </c>
      <c r="AM114" s="62">
        <f t="shared" si="73"/>
        <v>4.6508331285091461E-3</v>
      </c>
      <c r="AN114" s="62">
        <f t="shared" si="74"/>
        <v>2.1057718867451957E-2</v>
      </c>
      <c r="AO114" s="62">
        <f t="shared" si="75"/>
        <v>1.4832815828835584E-2</v>
      </c>
      <c r="AP114" s="62">
        <f t="shared" si="76"/>
        <v>7.0594908163303591E-2</v>
      </c>
      <c r="AQ114" s="62">
        <f t="shared" si="59"/>
        <v>-0.8940483672462417</v>
      </c>
      <c r="AR114" s="62">
        <f t="shared" si="66"/>
        <v>6.6031986776822054</v>
      </c>
      <c r="AS114" s="62">
        <f t="shared" si="67"/>
        <v>0.71424150466918945</v>
      </c>
      <c r="AT114" s="62">
        <f t="shared" si="68"/>
        <v>4.1264589875936508E-2</v>
      </c>
      <c r="AU114" s="62">
        <f t="shared" si="71"/>
        <v>1.3576331664601288E-2</v>
      </c>
      <c r="AV114" s="62" t="str">
        <f t="shared" si="69"/>
        <v/>
      </c>
      <c r="AW114" s="62">
        <f t="shared" si="70"/>
        <v>0.226809753</v>
      </c>
    </row>
    <row r="115" spans="1:49">
      <c r="A115" s="62">
        <v>1982</v>
      </c>
      <c r="B115" s="61">
        <v>6.7249999989999996</v>
      </c>
      <c r="C115" s="61">
        <v>55697</v>
      </c>
      <c r="D115" s="61">
        <v>3771.8371716658999</v>
      </c>
      <c r="E115" s="62">
        <v>1.946900842</v>
      </c>
      <c r="F115" s="62">
        <v>0.56696848681564305</v>
      </c>
      <c r="G115" s="61"/>
      <c r="H115" s="64">
        <v>0.240525866</v>
      </c>
      <c r="I115" s="65">
        <v>977.05516699999998</v>
      </c>
      <c r="J115" s="61">
        <v>922.17780440700005</v>
      </c>
      <c r="K115" s="61">
        <v>633.072</v>
      </c>
      <c r="L115" s="61">
        <v>763.55200000000002</v>
      </c>
      <c r="M115" s="61">
        <v>68.294800629944547</v>
      </c>
      <c r="N115" s="62">
        <f t="shared" si="49"/>
        <v>53.859908944078114</v>
      </c>
      <c r="O115" s="61">
        <v>68.887175766098295</v>
      </c>
      <c r="P115" s="62">
        <v>50.978212557945554</v>
      </c>
      <c r="Q115" s="62">
        <v>53.80449771104945</v>
      </c>
      <c r="R115" s="62">
        <v>45.843866585944447</v>
      </c>
      <c r="S115" s="62">
        <v>80.292617506253819</v>
      </c>
      <c r="T115" s="62">
        <v>84.832640470725877</v>
      </c>
      <c r="U115" s="61">
        <v>55.797683999999997</v>
      </c>
      <c r="V115" s="61">
        <v>22.756060000000002</v>
      </c>
      <c r="W115" s="61">
        <v>1729.7820999999999</v>
      </c>
      <c r="X115" s="61">
        <v>0.7153821587562561</v>
      </c>
      <c r="Y115" s="61">
        <v>4.1419636458158493E-2</v>
      </c>
      <c r="Z115" s="67">
        <v>14.87</v>
      </c>
      <c r="AB115" s="66">
        <v>0.26068981699999999</v>
      </c>
      <c r="AC115" s="63">
        <f t="shared" si="50"/>
        <v>1.946900842E-2</v>
      </c>
      <c r="AD115" s="20">
        <f t="shared" si="60"/>
        <v>0.56696848681564305</v>
      </c>
      <c r="AE115" s="62" t="str">
        <f t="shared" si="51"/>
        <v/>
      </c>
      <c r="AF115" s="20">
        <f t="shared" si="61"/>
        <v>0.240525866</v>
      </c>
      <c r="AG115" s="62">
        <f t="shared" si="52"/>
        <v>0.25903959331533549</v>
      </c>
      <c r="AH115" s="62">
        <f t="shared" si="62"/>
        <v>0.24449035375503858</v>
      </c>
      <c r="AI115" s="62">
        <f t="shared" si="63"/>
        <v>0.1678418158545249</v>
      </c>
      <c r="AJ115" s="62">
        <f t="shared" si="64"/>
        <v>0.20243503768821589</v>
      </c>
      <c r="AK115" s="62">
        <f t="shared" si="65"/>
        <v>-3.4593221833690985E-2</v>
      </c>
      <c r="AL115" s="62">
        <f t="shared" si="72"/>
        <v>-1.2232759136158392E-4</v>
      </c>
      <c r="AM115" s="62">
        <f t="shared" si="73"/>
        <v>5.415384522078172E-3</v>
      </c>
      <c r="AN115" s="62">
        <f t="shared" si="74"/>
        <v>4.7681222918820277E-3</v>
      </c>
      <c r="AO115" s="62">
        <f t="shared" si="75"/>
        <v>1.2292678606937557E-2</v>
      </c>
      <c r="AP115" s="62">
        <f t="shared" si="76"/>
        <v>9.7629734592755354E-3</v>
      </c>
      <c r="AQ115" s="62">
        <f t="shared" ref="AQ115:AQ146" si="77">IF(OR(V115="",U115=""),"",LN(V115/U115))</f>
        <v>-0.89690087959737153</v>
      </c>
      <c r="AR115" s="62">
        <f t="shared" si="66"/>
        <v>6.5588498462043869</v>
      </c>
      <c r="AS115" s="62">
        <f t="shared" si="67"/>
        <v>0.7153821587562561</v>
      </c>
      <c r="AT115" s="62">
        <f t="shared" si="68"/>
        <v>4.1419636458158493E-2</v>
      </c>
      <c r="AU115" s="62">
        <f t="shared" si="71"/>
        <v>4.1366908975998748E-2</v>
      </c>
      <c r="AV115" s="62" t="str">
        <f t="shared" si="69"/>
        <v/>
      </c>
      <c r="AW115" s="62">
        <f t="shared" si="70"/>
        <v>0.26068981699999999</v>
      </c>
    </row>
    <row r="116" spans="1:49">
      <c r="A116" s="62">
        <v>1983</v>
      </c>
      <c r="B116" s="61">
        <v>8.3474999990000001</v>
      </c>
      <c r="C116" s="61">
        <v>55929</v>
      </c>
      <c r="D116" s="61">
        <v>4212.1523092535999</v>
      </c>
      <c r="E116" s="62">
        <v>1.984299668</v>
      </c>
      <c r="F116" s="62">
        <v>0.56415581234955925</v>
      </c>
      <c r="G116" s="61"/>
      <c r="H116" s="64">
        <v>0.225071466</v>
      </c>
      <c r="I116" s="65">
        <v>1103.3898610000001</v>
      </c>
      <c r="J116" s="61">
        <v>1022.8252226590001</v>
      </c>
      <c r="K116" s="61">
        <v>723.06600000000003</v>
      </c>
      <c r="L116" s="61">
        <v>806.52300000000002</v>
      </c>
      <c r="M116" s="61">
        <v>69.470416199220111</v>
      </c>
      <c r="N116" s="62">
        <f t="shared" si="49"/>
        <v>58.88426185066551</v>
      </c>
      <c r="O116" s="61">
        <v>75.403591510702029</v>
      </c>
      <c r="P116" s="62">
        <v>55.833913961178915</v>
      </c>
      <c r="Q116" s="62">
        <v>58.167164006070436</v>
      </c>
      <c r="R116" s="62">
        <v>49.9539394325516</v>
      </c>
      <c r="S116" s="62">
        <v>89.22491411395535</v>
      </c>
      <c r="T116" s="62">
        <v>92.11480162984023</v>
      </c>
      <c r="U116" s="61">
        <v>56.091786999999997</v>
      </c>
      <c r="V116" s="61">
        <v>22.75404</v>
      </c>
      <c r="W116" s="61">
        <v>1711.8741</v>
      </c>
      <c r="X116" s="61">
        <v>0.70451921224594116</v>
      </c>
      <c r="Y116" s="61">
        <v>4.1518252342939377E-2</v>
      </c>
      <c r="Z116" s="67">
        <v>12.53333333</v>
      </c>
      <c r="AB116" s="66">
        <v>0.27268261500000002</v>
      </c>
      <c r="AC116" s="63">
        <f t="shared" si="50"/>
        <v>1.9842996679999999E-2</v>
      </c>
      <c r="AD116" s="20">
        <f t="shared" si="60"/>
        <v>0.56415581234955925</v>
      </c>
      <c r="AE116" s="62" t="str">
        <f t="shared" si="51"/>
        <v/>
      </c>
      <c r="AF116" s="20">
        <f t="shared" si="61"/>
        <v>0.225071466</v>
      </c>
      <c r="AG116" s="62">
        <f t="shared" si="52"/>
        <v>0.26195393233430408</v>
      </c>
      <c r="AH116" s="62">
        <f t="shared" si="62"/>
        <v>0.24282721695793721</v>
      </c>
      <c r="AI116" s="62">
        <f t="shared" si="63"/>
        <v>0.17166188373851288</v>
      </c>
      <c r="AJ116" s="62">
        <f t="shared" si="64"/>
        <v>0.19147526983489283</v>
      </c>
      <c r="AK116" s="62">
        <f t="shared" si="65"/>
        <v>-1.9813386096379948E-2</v>
      </c>
      <c r="AL116" s="62">
        <f t="shared" si="72"/>
        <v>1.7956681498315825E-3</v>
      </c>
      <c r="AM116" s="62">
        <f t="shared" si="73"/>
        <v>-1.1223518062673214E-2</v>
      </c>
      <c r="AN116" s="62">
        <f t="shared" si="74"/>
        <v>-3.3275059497292806E-3</v>
      </c>
      <c r="AO116" s="62">
        <f t="shared" si="75"/>
        <v>1.6295169483902028E-2</v>
      </c>
      <c r="AP116" s="62">
        <f t="shared" si="76"/>
        <v>-6.832194005873227E-3</v>
      </c>
      <c r="AQ116" s="62">
        <f t="shared" si="77"/>
        <v>-0.9022466904755907</v>
      </c>
      <c r="AR116" s="62">
        <f t="shared" si="66"/>
        <v>6.5430973238022929</v>
      </c>
      <c r="AS116" s="62">
        <f t="shared" si="67"/>
        <v>0.70451921224594116</v>
      </c>
      <c r="AT116" s="62">
        <f t="shared" si="68"/>
        <v>4.1518252342939377E-2</v>
      </c>
      <c r="AU116" s="62">
        <f t="shared" si="71"/>
        <v>5.9512543002410989E-2</v>
      </c>
      <c r="AV116" s="62" t="str">
        <f t="shared" si="69"/>
        <v/>
      </c>
      <c r="AW116" s="62">
        <f t="shared" si="70"/>
        <v>0.27268261500000002</v>
      </c>
    </row>
    <row r="117" spans="1:49">
      <c r="A117" s="62">
        <v>1984</v>
      </c>
      <c r="B117" s="61">
        <v>9.5920000000000005</v>
      </c>
      <c r="C117" s="61">
        <v>56246</v>
      </c>
      <c r="D117" s="61">
        <v>4589.1574946034998</v>
      </c>
      <c r="E117" s="62">
        <v>2.074205622</v>
      </c>
      <c r="F117" s="62">
        <v>0.56372274760343044</v>
      </c>
      <c r="G117" s="61"/>
      <c r="H117" s="64">
        <v>0.21746964299999999</v>
      </c>
      <c r="I117" s="65">
        <v>1217.6785609999999</v>
      </c>
      <c r="J117" s="61">
        <v>1109.9179454629998</v>
      </c>
      <c r="K117" s="61">
        <v>850.94600000000003</v>
      </c>
      <c r="L117" s="61">
        <v>909.6</v>
      </c>
      <c r="M117" s="61">
        <v>70.295295631805715</v>
      </c>
      <c r="N117" s="62">
        <f t="shared" si="49"/>
        <v>63.044496680255477</v>
      </c>
      <c r="O117" s="61">
        <v>81.189914746462591</v>
      </c>
      <c r="P117" s="62">
        <v>60.241769082083607</v>
      </c>
      <c r="Q117" s="62">
        <v>61.92513860093414</v>
      </c>
      <c r="R117" s="62">
        <v>53.573890584771078</v>
      </c>
      <c r="S117" s="62">
        <v>96.487983258270589</v>
      </c>
      <c r="T117" s="62">
        <v>101.10420915278755</v>
      </c>
      <c r="U117" s="61">
        <v>56.402568000000002</v>
      </c>
      <c r="V117" s="61">
        <v>22.63082</v>
      </c>
      <c r="W117" s="61">
        <v>1705.2907</v>
      </c>
      <c r="X117" s="61">
        <v>0.68714576959609985</v>
      </c>
      <c r="Y117" s="61">
        <v>4.1428543627262115E-2</v>
      </c>
      <c r="Z117" s="67">
        <v>11.740833329999999</v>
      </c>
      <c r="AB117" s="66">
        <v>0.29659273600000002</v>
      </c>
      <c r="AC117" s="63">
        <f t="shared" si="50"/>
        <v>2.0742056219999999E-2</v>
      </c>
      <c r="AD117" s="20">
        <f t="shared" si="60"/>
        <v>0.56372274760343044</v>
      </c>
      <c r="AE117" s="62" t="str">
        <f t="shared" si="51"/>
        <v/>
      </c>
      <c r="AF117" s="20">
        <f t="shared" si="61"/>
        <v>0.21746964299999999</v>
      </c>
      <c r="AG117" s="62">
        <f t="shared" si="52"/>
        <v>0.26533815028834756</v>
      </c>
      <c r="AH117" s="62">
        <f t="shared" si="62"/>
        <v>0.241856581903798</v>
      </c>
      <c r="AI117" s="62">
        <f t="shared" si="63"/>
        <v>0.18542532066085066</v>
      </c>
      <c r="AJ117" s="62">
        <f t="shared" si="64"/>
        <v>0.1982063158803376</v>
      </c>
      <c r="AK117" s="62">
        <f t="shared" si="65"/>
        <v>-1.2780995219486946E-2</v>
      </c>
      <c r="AL117" s="62">
        <f t="shared" si="72"/>
        <v>7.7175686275198583E-3</v>
      </c>
      <c r="AM117" s="62">
        <f t="shared" si="73"/>
        <v>-5.6617094238213374E-3</v>
      </c>
      <c r="AN117" s="62">
        <f t="shared" si="74"/>
        <v>1.6935441205026219E-3</v>
      </c>
      <c r="AO117" s="62">
        <f t="shared" si="75"/>
        <v>9.991248154681668E-3</v>
      </c>
      <c r="AP117" s="62">
        <f t="shared" si="76"/>
        <v>2.4849195959119001E-2</v>
      </c>
      <c r="AQ117" s="62">
        <f t="shared" si="77"/>
        <v>-0.91320199530722079</v>
      </c>
      <c r="AR117" s="62">
        <f t="shared" si="66"/>
        <v>6.5282888784108977</v>
      </c>
      <c r="AS117" s="62">
        <f t="shared" si="67"/>
        <v>0.68714576959609985</v>
      </c>
      <c r="AT117" s="62">
        <f t="shared" si="68"/>
        <v>4.1428543627262115E-2</v>
      </c>
      <c r="AU117" s="62">
        <f t="shared" si="71"/>
        <v>5.7066413482262907E-2</v>
      </c>
      <c r="AV117" s="62" t="str">
        <f t="shared" si="69"/>
        <v/>
      </c>
      <c r="AW117" s="62">
        <f t="shared" si="70"/>
        <v>0.29659273600000002</v>
      </c>
    </row>
    <row r="118" spans="1:49">
      <c r="A118" s="62">
        <v>1985</v>
      </c>
      <c r="B118" s="61">
        <v>7.5609999999999999</v>
      </c>
      <c r="C118" s="61">
        <v>56490</v>
      </c>
      <c r="D118" s="61">
        <v>4932.8640067839005</v>
      </c>
      <c r="E118" s="62">
        <v>2.1310787659999999</v>
      </c>
      <c r="F118" s="62">
        <v>0.56894551543006</v>
      </c>
      <c r="G118" s="61"/>
      <c r="H118" s="64">
        <v>0.21471846</v>
      </c>
      <c r="I118" s="65">
        <v>1318.975377</v>
      </c>
      <c r="J118" s="61">
        <v>1203.4810281150001</v>
      </c>
      <c r="K118" s="61">
        <v>906.88900000000001</v>
      </c>
      <c r="L118" s="61">
        <v>967.91499999999996</v>
      </c>
      <c r="M118" s="61">
        <v>71.429606337761598</v>
      </c>
      <c r="N118" s="62">
        <f t="shared" si="49"/>
        <v>66.402041984451429</v>
      </c>
      <c r="O118" s="61">
        <v>85.924179212316304</v>
      </c>
      <c r="P118" s="62">
        <v>63.948480011024223</v>
      </c>
      <c r="Q118" s="62">
        <v>64.522536340715817</v>
      </c>
      <c r="R118" s="62">
        <v>55.914525739616735</v>
      </c>
      <c r="S118" s="62">
        <v>99.080131611782733</v>
      </c>
      <c r="T118" s="62">
        <v>103.37265898017736</v>
      </c>
      <c r="U118" s="61">
        <v>56.723582</v>
      </c>
      <c r="V118" s="61">
        <v>22.609100000000002</v>
      </c>
      <c r="W118" s="61">
        <v>1669.8792000000001</v>
      </c>
      <c r="X118" s="61">
        <v>0.67740863561630249</v>
      </c>
      <c r="Y118" s="61">
        <v>4.1582122445106506E-2</v>
      </c>
      <c r="Z118" s="67">
        <v>9.9341666659999994</v>
      </c>
      <c r="AB118" s="66">
        <v>0.31196382499999997</v>
      </c>
      <c r="AC118" s="63">
        <f t="shared" si="50"/>
        <v>2.131078766E-2</v>
      </c>
      <c r="AD118" s="20">
        <f t="shared" si="60"/>
        <v>0.56894551543006</v>
      </c>
      <c r="AE118" s="62" t="str">
        <f t="shared" si="51"/>
        <v/>
      </c>
      <c r="AF118" s="20">
        <f t="shared" si="61"/>
        <v>0.21471846</v>
      </c>
      <c r="AG118" s="62">
        <f t="shared" si="52"/>
        <v>0.26738531108623398</v>
      </c>
      <c r="AH118" s="62">
        <f t="shared" si="62"/>
        <v>0.24397206703041435</v>
      </c>
      <c r="AI118" s="62">
        <f t="shared" si="63"/>
        <v>0.18384634134506947</v>
      </c>
      <c r="AJ118" s="62">
        <f t="shared" si="64"/>
        <v>0.19621765340963768</v>
      </c>
      <c r="AK118" s="62">
        <f t="shared" si="65"/>
        <v>-1.2371312064568207E-2</v>
      </c>
      <c r="AL118" s="62">
        <f t="shared" si="72"/>
        <v>7.8247738587923117E-3</v>
      </c>
      <c r="AM118" s="62">
        <f t="shared" si="73"/>
        <v>-1.0798685366457205E-2</v>
      </c>
      <c r="AN118" s="62">
        <f t="shared" si="74"/>
        <v>-9.1246700007705898E-3</v>
      </c>
      <c r="AO118" s="62">
        <f t="shared" si="75"/>
        <v>-2.5376577004994873E-2</v>
      </c>
      <c r="AP118" s="62">
        <f t="shared" si="76"/>
        <v>-2.969828672408717E-2</v>
      </c>
      <c r="AQ118" s="62">
        <f t="shared" si="77"/>
        <v>-0.91983755245528909</v>
      </c>
      <c r="AR118" s="62">
        <f t="shared" si="66"/>
        <v>6.5006690150098443</v>
      </c>
      <c r="AS118" s="62">
        <f t="shared" si="67"/>
        <v>0.67740863561630249</v>
      </c>
      <c r="AT118" s="62">
        <f t="shared" si="68"/>
        <v>4.1582122445106506E-2</v>
      </c>
      <c r="AU118" s="62">
        <f t="shared" si="71"/>
        <v>6.5521298106112985E-2</v>
      </c>
      <c r="AV118" s="62" t="str">
        <f t="shared" si="69"/>
        <v/>
      </c>
      <c r="AW118" s="62">
        <f t="shared" si="70"/>
        <v>0.31196382499999997</v>
      </c>
    </row>
    <row r="119" spans="1:49">
      <c r="A119" s="62">
        <v>1986</v>
      </c>
      <c r="B119" s="61">
        <v>6.4550000000000001</v>
      </c>
      <c r="C119" s="61">
        <v>56725</v>
      </c>
      <c r="D119" s="61">
        <v>5292.9787585537006</v>
      </c>
      <c r="E119" s="62">
        <v>2.1196196490000001</v>
      </c>
      <c r="F119" s="62">
        <v>0.56354620704383374</v>
      </c>
      <c r="G119" s="61"/>
      <c r="H119" s="64">
        <v>0.21674531799999999</v>
      </c>
      <c r="I119" s="65">
        <v>1389.7026289999999</v>
      </c>
      <c r="J119" s="61">
        <v>1284.7626278559999</v>
      </c>
      <c r="K119" s="61">
        <v>863.54</v>
      </c>
      <c r="L119" s="61">
        <v>895.89200000000005</v>
      </c>
      <c r="M119" s="61">
        <v>72.8794374861275</v>
      </c>
      <c r="N119" s="62">
        <f t="shared" si="49"/>
        <v>69.54289377508411</v>
      </c>
      <c r="O119" s="61">
        <v>88.105387266279479</v>
      </c>
      <c r="P119" s="62">
        <v>65.698763744225118</v>
      </c>
      <c r="Q119" s="62">
        <v>66.657950962202108</v>
      </c>
      <c r="R119" s="62">
        <v>57.850048148110353</v>
      </c>
      <c r="S119" s="62">
        <v>93.975102723205012</v>
      </c>
      <c r="T119" s="62">
        <v>90.13384721169777</v>
      </c>
      <c r="U119" s="61">
        <v>57.056508999999998</v>
      </c>
      <c r="V119" s="61">
        <v>22.756219999999999</v>
      </c>
      <c r="W119" s="61">
        <v>1664.6482000000001</v>
      </c>
      <c r="X119" s="61">
        <v>0.6538354754447937</v>
      </c>
      <c r="Y119" s="61">
        <v>4.1732665151357651E-2</v>
      </c>
      <c r="Z119" s="67">
        <v>7.7424999999999997</v>
      </c>
      <c r="AB119" s="66">
        <v>0.31825133900000002</v>
      </c>
      <c r="AC119" s="63">
        <f t="shared" si="50"/>
        <v>2.1196196489999999E-2</v>
      </c>
      <c r="AD119" s="20">
        <f t="shared" si="60"/>
        <v>0.56354620704383374</v>
      </c>
      <c r="AE119" s="62" t="str">
        <f t="shared" si="51"/>
        <v/>
      </c>
      <c r="AF119" s="20">
        <f t="shared" si="61"/>
        <v>0.21674531799999999</v>
      </c>
      <c r="AG119" s="62">
        <f t="shared" si="52"/>
        <v>0.26255586738453762</v>
      </c>
      <c r="AH119" s="62">
        <f t="shared" si="62"/>
        <v>0.24272960207515731</v>
      </c>
      <c r="AI119" s="62">
        <f t="shared" si="63"/>
        <v>0.16314820810578146</v>
      </c>
      <c r="AJ119" s="62">
        <f t="shared" si="64"/>
        <v>0.16926045632663778</v>
      </c>
      <c r="AK119" s="62">
        <f t="shared" si="65"/>
        <v>-6.11224822085632E-3</v>
      </c>
      <c r="AL119" s="62">
        <f t="shared" si="72"/>
        <v>-1.9213580738587886E-2</v>
      </c>
      <c r="AM119" s="62">
        <f t="shared" si="73"/>
        <v>-1.365615966855791E-2</v>
      </c>
      <c r="AN119" s="62">
        <f t="shared" si="74"/>
        <v>-1.218584273102076E-2</v>
      </c>
      <c r="AO119" s="62">
        <f t="shared" si="75"/>
        <v>-9.911498044648881E-2</v>
      </c>
      <c r="AP119" s="62">
        <f t="shared" si="76"/>
        <v>-0.18326068041872418</v>
      </c>
      <c r="AQ119" s="62">
        <f t="shared" si="77"/>
        <v>-0.91920364807935429</v>
      </c>
      <c r="AR119" s="62">
        <f t="shared" si="66"/>
        <v>6.4981654407187488</v>
      </c>
      <c r="AS119" s="62">
        <f t="shared" si="67"/>
        <v>0.6538354754447937</v>
      </c>
      <c r="AT119" s="62">
        <f t="shared" si="68"/>
        <v>4.1732665151357651E-2</v>
      </c>
      <c r="AU119" s="62">
        <f t="shared" si="71"/>
        <v>5.3125736631916415E-2</v>
      </c>
      <c r="AV119" s="62" t="str">
        <f t="shared" si="69"/>
        <v/>
      </c>
      <c r="AW119" s="62">
        <f t="shared" si="70"/>
        <v>0.31825133900000002</v>
      </c>
    </row>
    <row r="120" spans="1:49">
      <c r="A120" s="62">
        <v>1987</v>
      </c>
      <c r="B120" s="61">
        <v>5.34</v>
      </c>
      <c r="C120" s="61">
        <v>56989</v>
      </c>
      <c r="D120" s="61">
        <v>5564.3811640907998</v>
      </c>
      <c r="E120" s="62">
        <v>2.161469968</v>
      </c>
      <c r="F120" s="62">
        <v>0.57007293120472158</v>
      </c>
      <c r="G120" s="61"/>
      <c r="H120" s="64">
        <v>0.22328918</v>
      </c>
      <c r="I120" s="65">
        <v>1435.649793</v>
      </c>
      <c r="J120" s="61">
        <v>1355.6361578779999</v>
      </c>
      <c r="K120" s="61">
        <v>888.91300000000001</v>
      </c>
      <c r="L120" s="61">
        <v>949.81700000000001</v>
      </c>
      <c r="M120" s="61">
        <v>74.259953593590836</v>
      </c>
      <c r="N120" s="62">
        <f t="shared" si="49"/>
        <v>71.417276712311548</v>
      </c>
      <c r="O120" s="61">
        <v>91.003083620532891</v>
      </c>
      <c r="P120" s="62">
        <v>67.627322592325783</v>
      </c>
      <c r="Q120" s="62">
        <v>68.209743600720117</v>
      </c>
      <c r="R120" s="62">
        <v>58.729649037961309</v>
      </c>
      <c r="S120" s="62">
        <v>92.341289735562995</v>
      </c>
      <c r="T120" s="62">
        <v>88.773935379664408</v>
      </c>
      <c r="U120" s="61">
        <v>57.402141</v>
      </c>
      <c r="V120" s="61">
        <v>22.990469999999998</v>
      </c>
      <c r="W120" s="61">
        <v>1676.4951000000001</v>
      </c>
      <c r="X120" s="61">
        <v>0.64461106061935425</v>
      </c>
      <c r="Y120" s="61">
        <v>4.1752345860004425E-2</v>
      </c>
      <c r="Z120" s="67">
        <v>7.9758333329999997</v>
      </c>
      <c r="AB120" s="66">
        <v>0.34151280699999997</v>
      </c>
      <c r="AC120" s="63">
        <f t="shared" si="50"/>
        <v>2.1614699680000002E-2</v>
      </c>
      <c r="AD120" s="20">
        <f t="shared" si="60"/>
        <v>0.57007293120472158</v>
      </c>
      <c r="AE120" s="62" t="str">
        <f t="shared" si="51"/>
        <v/>
      </c>
      <c r="AF120" s="20">
        <f t="shared" si="61"/>
        <v>0.22328918</v>
      </c>
      <c r="AG120" s="62">
        <f t="shared" si="52"/>
        <v>0.25800709021603846</v>
      </c>
      <c r="AH120" s="62">
        <f t="shared" si="62"/>
        <v>0.24362747948082131</v>
      </c>
      <c r="AI120" s="62">
        <f t="shared" si="63"/>
        <v>0.15975055873895103</v>
      </c>
      <c r="AJ120" s="62">
        <f t="shared" si="64"/>
        <v>0.17069589087993342</v>
      </c>
      <c r="AK120" s="62">
        <f t="shared" si="65"/>
        <v>-1.0945332140982394E-2</v>
      </c>
      <c r="AL120" s="62">
        <f t="shared" si="72"/>
        <v>2.3359010943161482E-3</v>
      </c>
      <c r="AM120" s="62">
        <f t="shared" si="73"/>
        <v>-3.58298309632489E-3</v>
      </c>
      <c r="AN120" s="62">
        <f t="shared" si="74"/>
        <v>-1.1505664291853504E-2</v>
      </c>
      <c r="AO120" s="62">
        <f t="shared" si="75"/>
        <v>-4.4134570332885967E-2</v>
      </c>
      <c r="AP120" s="62">
        <f t="shared" si="76"/>
        <v>-4.1798742404889108E-2</v>
      </c>
      <c r="AQ120" s="62">
        <f t="shared" si="77"/>
        <v>-0.91500182004419151</v>
      </c>
      <c r="AR120" s="62">
        <f t="shared" si="66"/>
        <v>6.5094588231020794</v>
      </c>
      <c r="AS120" s="62">
        <f t="shared" si="67"/>
        <v>0.64461106061935425</v>
      </c>
      <c r="AT120" s="62">
        <f t="shared" si="68"/>
        <v>4.1752345860004425E-2</v>
      </c>
      <c r="AU120" s="62">
        <f t="shared" si="71"/>
        <v>5.0828927979496022E-2</v>
      </c>
      <c r="AV120" s="62" t="str">
        <f t="shared" si="69"/>
        <v/>
      </c>
      <c r="AW120" s="62">
        <f t="shared" si="70"/>
        <v>0.34151280699999997</v>
      </c>
    </row>
    <row r="121" spans="1:49">
      <c r="A121" s="62">
        <v>1988</v>
      </c>
      <c r="B121" s="61">
        <v>6.0590000000000002</v>
      </c>
      <c r="C121" s="61">
        <v>57255</v>
      </c>
      <c r="D121" s="61">
        <v>5996.2016585285</v>
      </c>
      <c r="E121" s="62">
        <v>2.152426749</v>
      </c>
      <c r="F121" s="62">
        <v>0.55956808178863493</v>
      </c>
      <c r="G121" s="61"/>
      <c r="H121" s="64">
        <v>0.232744337</v>
      </c>
      <c r="I121" s="65">
        <v>1521.4568400000001</v>
      </c>
      <c r="J121" s="61">
        <v>1408.304257322</v>
      </c>
      <c r="K121" s="61">
        <v>997.649</v>
      </c>
      <c r="L121" s="61">
        <v>1063.135</v>
      </c>
      <c r="M121" s="61">
        <v>77.368271416084937</v>
      </c>
      <c r="N121" s="62">
        <f t="shared" si="49"/>
        <v>73.524493437854886</v>
      </c>
      <c r="O121" s="61">
        <v>93.460910575004291</v>
      </c>
      <c r="P121" s="62">
        <v>69.42626277339798</v>
      </c>
      <c r="Q121" s="62">
        <v>70.420829556792441</v>
      </c>
      <c r="R121" s="62">
        <v>60.108990818664374</v>
      </c>
      <c r="S121" s="62">
        <v>95.633407179601718</v>
      </c>
      <c r="T121" s="62">
        <v>89.887260274886287</v>
      </c>
      <c r="U121" s="61">
        <v>57.751544000000003</v>
      </c>
      <c r="V121" s="61">
        <v>23.250910000000001</v>
      </c>
      <c r="W121" s="61">
        <v>1685.6536000000001</v>
      </c>
      <c r="X121" s="61">
        <v>0.62635505199432373</v>
      </c>
      <c r="Y121" s="61">
        <v>4.1853491216897964E-2</v>
      </c>
      <c r="Z121" s="67">
        <v>7.5233333330000001</v>
      </c>
      <c r="AB121" s="66">
        <v>0.34120431600000001</v>
      </c>
      <c r="AC121" s="63">
        <f t="shared" si="50"/>
        <v>2.1524267489999999E-2</v>
      </c>
      <c r="AD121" s="20">
        <f t="shared" si="60"/>
        <v>0.55956808178863493</v>
      </c>
      <c r="AE121" s="62" t="str">
        <f t="shared" si="51"/>
        <v/>
      </c>
      <c r="AF121" s="20">
        <f t="shared" si="61"/>
        <v>0.232744337</v>
      </c>
      <c r="AG121" s="62">
        <f t="shared" si="52"/>
        <v>0.2537367698159394</v>
      </c>
      <c r="AH121" s="62">
        <f t="shared" si="62"/>
        <v>0.23486605980286618</v>
      </c>
      <c r="AI121" s="62">
        <f t="shared" si="63"/>
        <v>0.1663801614445416</v>
      </c>
      <c r="AJ121" s="62">
        <f t="shared" si="64"/>
        <v>0.17730140854884108</v>
      </c>
      <c r="AK121" s="62">
        <f t="shared" si="65"/>
        <v>-1.0921247104299481E-2</v>
      </c>
      <c r="AL121" s="62">
        <f t="shared" si="72"/>
        <v>-2.8256436143541141E-3</v>
      </c>
      <c r="AM121" s="62">
        <f t="shared" si="73"/>
        <v>2.822887175789819E-3</v>
      </c>
      <c r="AN121" s="62">
        <f t="shared" si="74"/>
        <v>-5.8640495811983599E-3</v>
      </c>
      <c r="AO121" s="62">
        <f t="shared" si="75"/>
        <v>5.9520383503755755E-3</v>
      </c>
      <c r="AP121" s="62">
        <f t="shared" si="76"/>
        <v>-1.6615648856047938E-2</v>
      </c>
      <c r="AQ121" s="62">
        <f t="shared" si="77"/>
        <v>-0.90980581392287008</v>
      </c>
      <c r="AR121" s="62">
        <f t="shared" si="66"/>
        <v>6.520102846827557</v>
      </c>
      <c r="AS121" s="62">
        <f t="shared" si="67"/>
        <v>0.62635505199432373</v>
      </c>
      <c r="AT121" s="62">
        <f t="shared" si="68"/>
        <v>4.1853491216897964E-2</v>
      </c>
      <c r="AU121" s="62">
        <f t="shared" si="71"/>
        <v>5.0679549408229843E-2</v>
      </c>
      <c r="AV121" s="62" t="str">
        <f t="shared" si="69"/>
        <v/>
      </c>
      <c r="AW121" s="62">
        <f t="shared" si="70"/>
        <v>0.34120431600000001</v>
      </c>
    </row>
    <row r="122" spans="1:49">
      <c r="A122" s="62">
        <v>1989</v>
      </c>
      <c r="B122" s="61">
        <v>5.7880000000000003</v>
      </c>
      <c r="C122" s="61">
        <v>57821</v>
      </c>
      <c r="D122" s="61">
        <v>6431.7221440204003</v>
      </c>
      <c r="E122" s="62">
        <v>2.1947691580000002</v>
      </c>
      <c r="F122" s="62">
        <v>0.55629074956085811</v>
      </c>
      <c r="G122" s="61"/>
      <c r="H122" s="64">
        <v>0.239231054</v>
      </c>
      <c r="I122" s="65">
        <v>1575.566077</v>
      </c>
      <c r="J122" s="61">
        <v>1493.5452135150001</v>
      </c>
      <c r="K122" s="61">
        <v>1143.2349999999999</v>
      </c>
      <c r="L122" s="61">
        <v>1229.7449999999999</v>
      </c>
      <c r="M122" s="61">
        <v>79.654957362814642</v>
      </c>
      <c r="N122" s="62">
        <f t="shared" si="49"/>
        <v>75.850943974457536</v>
      </c>
      <c r="O122" s="61">
        <v>96.730455287501812</v>
      </c>
      <c r="P122" s="62">
        <v>72.081712184290197</v>
      </c>
      <c r="Q122" s="62">
        <v>72.736669522713541</v>
      </c>
      <c r="R122" s="62">
        <v>62.257428067424634</v>
      </c>
      <c r="S122" s="62">
        <v>99.837158140286306</v>
      </c>
      <c r="T122" s="62">
        <v>95.263186600775313</v>
      </c>
      <c r="U122" s="61">
        <v>58.092992000000002</v>
      </c>
      <c r="V122" s="61">
        <v>23.564330000000002</v>
      </c>
      <c r="W122" s="61">
        <v>1669.8643999999999</v>
      </c>
      <c r="X122" s="61">
        <v>0.62142175436019897</v>
      </c>
      <c r="Y122" s="61">
        <v>4.2212843894958496E-2</v>
      </c>
      <c r="Z122" s="67">
        <v>9.0716666670000006</v>
      </c>
      <c r="AB122" s="66">
        <v>0.35022600300000001</v>
      </c>
      <c r="AC122" s="63">
        <f t="shared" si="50"/>
        <v>2.1947691580000001E-2</v>
      </c>
      <c r="AD122" s="20">
        <f t="shared" si="60"/>
        <v>0.55629074956085811</v>
      </c>
      <c r="AE122" s="62" t="str">
        <f t="shared" si="51"/>
        <v/>
      </c>
      <c r="AF122" s="20">
        <f t="shared" si="61"/>
        <v>0.239231054</v>
      </c>
      <c r="AG122" s="62">
        <f t="shared" si="52"/>
        <v>0.24496799484175641</v>
      </c>
      <c r="AH122" s="62">
        <f t="shared" si="62"/>
        <v>0.23221544402435909</v>
      </c>
      <c r="AI122" s="62">
        <f t="shared" si="63"/>
        <v>0.17774943854856515</v>
      </c>
      <c r="AJ122" s="62">
        <f t="shared" si="64"/>
        <v>0.19119995740849893</v>
      </c>
      <c r="AK122" s="62">
        <f t="shared" si="65"/>
        <v>-1.3450518859933785E-2</v>
      </c>
      <c r="AL122" s="62">
        <f t="shared" si="72"/>
        <v>6.3835886658244302E-3</v>
      </c>
      <c r="AM122" s="62">
        <f t="shared" si="73"/>
        <v>1.2050024335151204E-3</v>
      </c>
      <c r="AN122" s="62">
        <f t="shared" si="74"/>
        <v>3.9668703705207234E-3</v>
      </c>
      <c r="AO122" s="62">
        <f t="shared" si="75"/>
        <v>1.186667733714261E-2</v>
      </c>
      <c r="AP122" s="62">
        <f t="shared" si="76"/>
        <v>2.6935668709566166E-2</v>
      </c>
      <c r="AQ122" s="62">
        <f t="shared" si="77"/>
        <v>-0.90231090898649924</v>
      </c>
      <c r="AR122" s="62">
        <f t="shared" si="66"/>
        <v>6.5181867955228068</v>
      </c>
      <c r="AS122" s="62">
        <f t="shared" si="67"/>
        <v>0.62142175436019897</v>
      </c>
      <c r="AT122" s="62">
        <f t="shared" si="68"/>
        <v>4.2212843894958496E-2</v>
      </c>
      <c r="AU122" s="62">
        <f t="shared" si="71"/>
        <v>4.4081777091074054E-2</v>
      </c>
      <c r="AV122" s="62" t="str">
        <f t="shared" si="69"/>
        <v/>
      </c>
      <c r="AW122" s="62">
        <f t="shared" si="70"/>
        <v>0.35022600300000001</v>
      </c>
    </row>
    <row r="123" spans="1:49">
      <c r="A123" s="62">
        <v>1990</v>
      </c>
      <c r="B123" s="61">
        <v>5.1289999999999996</v>
      </c>
      <c r="C123" s="61">
        <v>58168</v>
      </c>
      <c r="D123" s="61">
        <v>6747.8731489490992</v>
      </c>
      <c r="E123" s="62">
        <v>2.2700010800000001</v>
      </c>
      <c r="F123" s="62">
        <v>0.55554802693451555</v>
      </c>
      <c r="G123" s="61"/>
      <c r="H123" s="64">
        <v>0.24252939900000001</v>
      </c>
      <c r="I123" s="65">
        <v>1669.384327</v>
      </c>
      <c r="J123" s="61">
        <v>1543.30283175</v>
      </c>
      <c r="K123" s="61">
        <v>1177.165</v>
      </c>
      <c r="L123" s="61">
        <v>1273.617</v>
      </c>
      <c r="M123" s="61">
        <v>81.380526382530832</v>
      </c>
      <c r="N123" s="62">
        <f t="shared" si="49"/>
        <v>77.427352092858939</v>
      </c>
      <c r="O123" s="61">
        <v>100</v>
      </c>
      <c r="P123" s="62">
        <v>74.140569664754594</v>
      </c>
      <c r="Q123" s="62">
        <v>74.134122355061507</v>
      </c>
      <c r="R123" s="62">
        <v>63.821258172285681</v>
      </c>
      <c r="S123" s="62">
        <v>98.12130872822469</v>
      </c>
      <c r="T123" s="62">
        <v>93.329064539416095</v>
      </c>
      <c r="U123" s="61">
        <v>58.418028</v>
      </c>
      <c r="V123" s="61">
        <v>23.77074</v>
      </c>
      <c r="W123" s="61">
        <v>1664.7936</v>
      </c>
      <c r="X123" s="61">
        <v>0.62562203407287598</v>
      </c>
      <c r="Y123" s="61">
        <v>4.2316868901252747E-2</v>
      </c>
      <c r="Z123" s="67">
        <v>9.8466666669999992</v>
      </c>
      <c r="AB123" s="66">
        <v>0.36414657900000003</v>
      </c>
      <c r="AC123" s="63">
        <f t="shared" si="50"/>
        <v>2.27000108E-2</v>
      </c>
      <c r="AD123" s="20">
        <f t="shared" si="60"/>
        <v>0.55554802693451555</v>
      </c>
      <c r="AE123" s="62" t="str">
        <f t="shared" si="51"/>
        <v/>
      </c>
      <c r="AF123" s="20">
        <f t="shared" si="61"/>
        <v>0.24252939900000001</v>
      </c>
      <c r="AG123" s="62">
        <f t="shared" si="52"/>
        <v>0.2473941477782502</v>
      </c>
      <c r="AH123" s="62">
        <f t="shared" si="62"/>
        <v>0.2287095204198305</v>
      </c>
      <c r="AI123" s="62">
        <f t="shared" si="63"/>
        <v>0.17444978202996145</v>
      </c>
      <c r="AJ123" s="62">
        <f t="shared" si="64"/>
        <v>0.18874347099994768</v>
      </c>
      <c r="AK123" s="62">
        <f t="shared" si="65"/>
        <v>-1.4293688969986229E-2</v>
      </c>
      <c r="AL123" s="62">
        <f t="shared" si="72"/>
        <v>7.5925609813332984E-3</v>
      </c>
      <c r="AM123" s="62">
        <f t="shared" si="73"/>
        <v>-1.5396889155445451E-3</v>
      </c>
      <c r="AN123" s="62">
        <f t="shared" si="74"/>
        <v>4.2385270487011011E-3</v>
      </c>
      <c r="AO123" s="62">
        <f t="shared" si="75"/>
        <v>-3.7905836122989353E-2</v>
      </c>
      <c r="AP123" s="62">
        <f t="shared" si="76"/>
        <v>-4.108182343543839E-2</v>
      </c>
      <c r="AQ123" s="62">
        <f t="shared" si="77"/>
        <v>-0.89916912826059137</v>
      </c>
      <c r="AR123" s="62">
        <f t="shared" si="66"/>
        <v>6.5182873025058221</v>
      </c>
      <c r="AS123" s="62">
        <f t="shared" si="67"/>
        <v>0.62562203407287598</v>
      </c>
      <c r="AT123" s="62">
        <f t="shared" si="68"/>
        <v>4.2316868901252747E-2</v>
      </c>
      <c r="AU123" s="62">
        <f t="shared" si="71"/>
        <v>7.0146713284569506E-2</v>
      </c>
      <c r="AV123" s="62" t="str">
        <f t="shared" si="69"/>
        <v/>
      </c>
      <c r="AW123" s="62">
        <f t="shared" si="70"/>
        <v>0.36414657900000003</v>
      </c>
    </row>
    <row r="124" spans="1:49">
      <c r="A124" s="62">
        <v>1991</v>
      </c>
      <c r="B124" s="61">
        <v>5.18</v>
      </c>
      <c r="C124" s="61">
        <v>58514</v>
      </c>
      <c r="D124" s="61">
        <v>6986.4079762571</v>
      </c>
      <c r="E124" s="62">
        <v>2.2799993409999999</v>
      </c>
      <c r="F124" s="62">
        <v>0.55415318239701572</v>
      </c>
      <c r="G124" s="61"/>
      <c r="H124" s="64">
        <v>0.237189544</v>
      </c>
      <c r="I124" s="65">
        <v>1737.9055949999999</v>
      </c>
      <c r="J124" s="61">
        <v>1618.9412334200001</v>
      </c>
      <c r="K124" s="61">
        <v>1221.434</v>
      </c>
      <c r="L124" s="61">
        <v>1302.8620000000001</v>
      </c>
      <c r="M124" s="61">
        <v>82.055713742889111</v>
      </c>
      <c r="N124" s="62">
        <f t="shared" si="49"/>
        <v>79.034634976343185</v>
      </c>
      <c r="O124" s="61">
        <v>103.21693474456173</v>
      </c>
      <c r="P124" s="62">
        <v>76.127010892095839</v>
      </c>
      <c r="Q124" s="62">
        <v>76.562801689631314</v>
      </c>
      <c r="R124" s="62">
        <v>65.36101805117363</v>
      </c>
      <c r="S124" s="62">
        <v>97.347181821855216</v>
      </c>
      <c r="T124" s="62">
        <v>93.442961582281441</v>
      </c>
      <c r="U124" s="61">
        <v>58.724885</v>
      </c>
      <c r="V124" s="61">
        <v>23.808350000000001</v>
      </c>
      <c r="W124" s="61">
        <v>1654.5691999999999</v>
      </c>
      <c r="X124" s="61">
        <v>0.62453031539916992</v>
      </c>
      <c r="Y124" s="61">
        <v>4.2378779500722885E-2</v>
      </c>
      <c r="Z124" s="67">
        <v>9.4906666669999993</v>
      </c>
      <c r="AB124" s="66">
        <v>0.37246342199999999</v>
      </c>
      <c r="AC124" s="63">
        <f t="shared" si="50"/>
        <v>2.279999341E-2</v>
      </c>
      <c r="AD124" s="20">
        <f t="shared" si="60"/>
        <v>0.55415318239701572</v>
      </c>
      <c r="AE124" s="62" t="str">
        <f t="shared" si="51"/>
        <v/>
      </c>
      <c r="AF124" s="20">
        <f t="shared" si="61"/>
        <v>0.237189544</v>
      </c>
      <c r="AG124" s="62">
        <f t="shared" si="52"/>
        <v>0.24875524030462731</v>
      </c>
      <c r="AH124" s="62">
        <f t="shared" si="62"/>
        <v>0.23172726799263332</v>
      </c>
      <c r="AI124" s="62">
        <f t="shared" si="63"/>
        <v>0.17483004201171362</v>
      </c>
      <c r="AJ124" s="62">
        <f t="shared" si="64"/>
        <v>0.18648524455309518</v>
      </c>
      <c r="AK124" s="62">
        <f t="shared" si="65"/>
        <v>-1.1655202541381554E-2</v>
      </c>
      <c r="AL124" s="62">
        <f t="shared" si="72"/>
        <v>5.8941905819496938E-3</v>
      </c>
      <c r="AM124" s="62">
        <f t="shared" si="73"/>
        <v>1.1689354806776582E-2</v>
      </c>
      <c r="AN124" s="62">
        <f t="shared" si="74"/>
        <v>3.2936220142152227E-3</v>
      </c>
      <c r="AO124" s="62">
        <f t="shared" si="75"/>
        <v>-2.8466844297668579E-2</v>
      </c>
      <c r="AP124" s="62">
        <f t="shared" si="76"/>
        <v>-1.9326432214109391E-2</v>
      </c>
      <c r="AQ124" s="62">
        <f t="shared" si="77"/>
        <v>-0.90282721277945599</v>
      </c>
      <c r="AR124" s="62">
        <f t="shared" si="66"/>
        <v>6.5084687390324278</v>
      </c>
      <c r="AS124" s="62">
        <f t="shared" si="67"/>
        <v>0.62453031539916992</v>
      </c>
      <c r="AT124" s="62">
        <f t="shared" si="68"/>
        <v>4.2378779500722885E-2</v>
      </c>
      <c r="AU124" s="62">
        <f t="shared" si="71"/>
        <v>7.7920597239878792E-2</v>
      </c>
      <c r="AV124" s="62" t="str">
        <f t="shared" si="69"/>
        <v/>
      </c>
      <c r="AW124" s="62">
        <f t="shared" si="70"/>
        <v>0.37246342199999999</v>
      </c>
    </row>
    <row r="125" spans="1:49">
      <c r="A125" s="62">
        <v>1992</v>
      </c>
      <c r="B125" s="61">
        <v>5.5065</v>
      </c>
      <c r="C125" s="61">
        <v>58801</v>
      </c>
      <c r="D125" s="61">
        <v>7261.2261466803002</v>
      </c>
      <c r="E125" s="62">
        <v>2.2800008040000002</v>
      </c>
      <c r="F125" s="62">
        <v>0.55496871902876854</v>
      </c>
      <c r="G125" s="61"/>
      <c r="H125" s="64">
        <v>0.225681469</v>
      </c>
      <c r="I125" s="65">
        <v>1844.3667600000001</v>
      </c>
      <c r="J125" s="61">
        <v>1610.452493883</v>
      </c>
      <c r="K125" s="61">
        <v>1248.83</v>
      </c>
      <c r="L125" s="61">
        <v>1268.3679999999999</v>
      </c>
      <c r="M125" s="61">
        <v>83.135323413637849</v>
      </c>
      <c r="N125" s="62">
        <f t="shared" si="49"/>
        <v>80.681095016274938</v>
      </c>
      <c r="O125" s="61">
        <v>105.65880490040844</v>
      </c>
      <c r="P125" s="62">
        <v>78.07593762358475</v>
      </c>
      <c r="Q125" s="62">
        <v>75.769255175115276</v>
      </c>
      <c r="R125" s="62">
        <v>67.388559391869535</v>
      </c>
      <c r="S125" s="62">
        <v>95.17971104543939</v>
      </c>
      <c r="T125" s="62">
        <v>90.772409888952126</v>
      </c>
      <c r="U125" s="61">
        <v>59.015909999999998</v>
      </c>
      <c r="V125" s="61">
        <v>23.6342</v>
      </c>
      <c r="W125" s="61">
        <v>1656.0617999999999</v>
      </c>
      <c r="X125" s="61">
        <v>0.6210486888885498</v>
      </c>
      <c r="Y125" s="61">
        <v>4.1941020637750626E-2</v>
      </c>
      <c r="Z125" s="67">
        <v>10.35166667</v>
      </c>
      <c r="AB125" s="66">
        <v>0.40958771700000002</v>
      </c>
      <c r="AC125" s="63">
        <f t="shared" si="50"/>
        <v>2.280000804E-2</v>
      </c>
      <c r="AD125" s="20">
        <f t="shared" si="60"/>
        <v>0.55496871902876854</v>
      </c>
      <c r="AE125" s="62" t="str">
        <f t="shared" si="51"/>
        <v/>
      </c>
      <c r="AF125" s="20">
        <f t="shared" si="61"/>
        <v>0.225681469</v>
      </c>
      <c r="AG125" s="62">
        <f t="shared" si="52"/>
        <v>0.25400210966342246</v>
      </c>
      <c r="AH125" s="62">
        <f t="shared" si="62"/>
        <v>0.22178795445164168</v>
      </c>
      <c r="AI125" s="62">
        <f t="shared" si="63"/>
        <v>0.1719861046568481</v>
      </c>
      <c r="AJ125" s="62">
        <f t="shared" si="64"/>
        <v>0.17467683479048157</v>
      </c>
      <c r="AK125" s="62">
        <f t="shared" si="65"/>
        <v>-2.6907301336334677E-3</v>
      </c>
      <c r="AL125" s="62">
        <f t="shared" si="72"/>
        <v>4.6606595037412381E-3</v>
      </c>
      <c r="AM125" s="62">
        <f t="shared" si="73"/>
        <v>-3.1036846868880152E-2</v>
      </c>
      <c r="AN125" s="62">
        <f t="shared" si="74"/>
        <v>9.9311235410642767E-3</v>
      </c>
      <c r="AO125" s="62">
        <f t="shared" si="75"/>
        <v>-4.3135094177770721E-2</v>
      </c>
      <c r="AP125" s="62">
        <f t="shared" si="76"/>
        <v>-4.96139415285516E-2</v>
      </c>
      <c r="AQ125" s="62">
        <f t="shared" si="77"/>
        <v>-0.91511225300495347</v>
      </c>
      <c r="AR125" s="62">
        <f t="shared" si="66"/>
        <v>6.4970854000845009</v>
      </c>
      <c r="AS125" s="62">
        <f t="shared" si="67"/>
        <v>0.6210486888885498</v>
      </c>
      <c r="AT125" s="62">
        <f t="shared" si="68"/>
        <v>4.1941020637750626E-2</v>
      </c>
      <c r="AU125" s="62">
        <f t="shared" si="71"/>
        <v>7.4288555149782651E-2</v>
      </c>
      <c r="AV125" s="62" t="str">
        <f t="shared" si="69"/>
        <v/>
      </c>
      <c r="AW125" s="62">
        <f t="shared" si="70"/>
        <v>0.40958771700000002</v>
      </c>
    </row>
    <row r="126" spans="1:49">
      <c r="A126" s="62">
        <v>1993</v>
      </c>
      <c r="B126" s="61">
        <v>5.8955000000000002</v>
      </c>
      <c r="C126" s="61">
        <v>59050</v>
      </c>
      <c r="D126" s="61">
        <v>7316.4709108159996</v>
      </c>
      <c r="E126" s="62">
        <v>2.3199996899999999</v>
      </c>
      <c r="F126" s="62">
        <v>0.55770392380941769</v>
      </c>
      <c r="G126" s="61"/>
      <c r="H126" s="64">
        <v>0.21004407</v>
      </c>
      <c r="I126" s="65">
        <v>1995.4494</v>
      </c>
      <c r="J126" s="61">
        <v>1618.180979257</v>
      </c>
      <c r="K126" s="61">
        <v>1190.462</v>
      </c>
      <c r="L126" s="61">
        <v>1149.1300000000001</v>
      </c>
      <c r="M126" s="61">
        <v>81.891001720363704</v>
      </c>
      <c r="N126" s="62">
        <f t="shared" si="49"/>
        <v>82.182185868368336</v>
      </c>
      <c r="O126" s="61">
        <v>107.8839903325277</v>
      </c>
      <c r="P126" s="62">
        <v>79.272256830819956</v>
      </c>
      <c r="Q126" s="62">
        <v>75.486815283770071</v>
      </c>
      <c r="R126" s="62">
        <v>69.13785370221413</v>
      </c>
      <c r="S126" s="62">
        <v>93.335675454972701</v>
      </c>
      <c r="T126" s="62">
        <v>87.697334416214417</v>
      </c>
      <c r="U126" s="61">
        <v>59.292228000000001</v>
      </c>
      <c r="V126" s="61">
        <v>23.37246</v>
      </c>
      <c r="W126" s="61">
        <v>1640.9893999999999</v>
      </c>
      <c r="X126" s="61">
        <v>0.62019413709640503</v>
      </c>
      <c r="Y126" s="61">
        <v>4.1543174535036087E-2</v>
      </c>
      <c r="Z126" s="67">
        <v>8.7491666670000008</v>
      </c>
      <c r="AB126" s="66">
        <v>0.47606717900000001</v>
      </c>
      <c r="AC126" s="63">
        <f t="shared" si="50"/>
        <v>2.3199996899999999E-2</v>
      </c>
      <c r="AD126" s="20">
        <f t="shared" si="60"/>
        <v>0.55770392380941769</v>
      </c>
      <c r="AE126" s="62" t="str">
        <f t="shared" si="51"/>
        <v/>
      </c>
      <c r="AF126" s="20">
        <f t="shared" si="61"/>
        <v>0.21004407</v>
      </c>
      <c r="AG126" s="62">
        <f t="shared" si="52"/>
        <v>0.27273386641230413</v>
      </c>
      <c r="AH126" s="62">
        <f t="shared" si="62"/>
        <v>0.22116960471541405</v>
      </c>
      <c r="AI126" s="62">
        <f t="shared" si="63"/>
        <v>0.16270986579610808</v>
      </c>
      <c r="AJ126" s="62">
        <f t="shared" si="64"/>
        <v>0.15706069415259094</v>
      </c>
      <c r="AK126" s="62">
        <f t="shared" si="65"/>
        <v>5.6491716435171369E-3</v>
      </c>
      <c r="AL126" s="62">
        <f t="shared" si="72"/>
        <v>-3.2279720587839425E-3</v>
      </c>
      <c r="AM126" s="62">
        <f t="shared" si="73"/>
        <v>-2.216887312996561E-2</v>
      </c>
      <c r="AN126" s="62">
        <f t="shared" si="74"/>
        <v>7.1928533685722326E-3</v>
      </c>
      <c r="AO126" s="62">
        <f t="shared" si="75"/>
        <v>-3.7998667780212353E-2</v>
      </c>
      <c r="AP126" s="62">
        <f t="shared" si="76"/>
        <v>-5.289815532418643E-2</v>
      </c>
      <c r="AQ126" s="62">
        <f t="shared" si="77"/>
        <v>-0.93091982885076596</v>
      </c>
      <c r="AR126" s="62">
        <f t="shared" si="66"/>
        <v>6.4721348027425325</v>
      </c>
      <c r="AS126" s="62">
        <f t="shared" si="67"/>
        <v>0.62019413709640503</v>
      </c>
      <c r="AT126" s="62">
        <f t="shared" si="68"/>
        <v>4.1543174535036087E-2</v>
      </c>
      <c r="AU126" s="62">
        <f t="shared" si="71"/>
        <v>8.5082390386665208E-2</v>
      </c>
      <c r="AV126" s="62" t="str">
        <f t="shared" si="69"/>
        <v/>
      </c>
      <c r="AW126" s="62">
        <f t="shared" si="70"/>
        <v>0.47606717900000001</v>
      </c>
    </row>
    <row r="127" spans="1:49">
      <c r="A127" s="62">
        <v>1994</v>
      </c>
      <c r="B127" s="61">
        <v>5.3460000000000001</v>
      </c>
      <c r="C127" s="61">
        <v>59265</v>
      </c>
      <c r="D127" s="61">
        <v>7579.4260332985004</v>
      </c>
      <c r="E127" s="62">
        <v>2.2699995899999998</v>
      </c>
      <c r="F127" s="62">
        <v>0.55426425003325341</v>
      </c>
      <c r="G127" s="61"/>
      <c r="H127" s="64">
        <v>0.20721694299999999</v>
      </c>
      <c r="I127" s="65">
        <v>2014.781765</v>
      </c>
      <c r="J127" s="61">
        <v>1663.9346359639999</v>
      </c>
      <c r="K127" s="61">
        <v>1294.808</v>
      </c>
      <c r="L127" s="61">
        <v>1298.4280000000001</v>
      </c>
      <c r="M127" s="61">
        <v>83.283493193605239</v>
      </c>
      <c r="N127" s="62">
        <f t="shared" si="49"/>
        <v>83.408674834576729</v>
      </c>
      <c r="O127" s="61">
        <v>109.67580631719343</v>
      </c>
      <c r="P127" s="62">
        <v>80.018035650345539</v>
      </c>
      <c r="Q127" s="62">
        <v>75.844149121914199</v>
      </c>
      <c r="R127" s="62">
        <v>70.495860523789261</v>
      </c>
      <c r="S127" s="62">
        <v>92.893010080145629</v>
      </c>
      <c r="T127" s="62">
        <v>87.811372915646359</v>
      </c>
      <c r="U127" s="61">
        <v>59.556460000000001</v>
      </c>
      <c r="V127" s="61">
        <v>23.486540000000002</v>
      </c>
      <c r="W127" s="61">
        <v>1630.2882999999999</v>
      </c>
      <c r="X127" s="61">
        <v>0.61785662174224854</v>
      </c>
      <c r="Y127" s="61">
        <v>4.1350118815898895E-2</v>
      </c>
      <c r="Z127" s="67">
        <v>5.6924999999999999</v>
      </c>
      <c r="AB127" s="66">
        <v>0.50818881100000002</v>
      </c>
      <c r="AC127" s="63">
        <f t="shared" si="50"/>
        <v>2.2699995899999999E-2</v>
      </c>
      <c r="AD127" s="20">
        <f t="shared" si="60"/>
        <v>0.55426425003325341</v>
      </c>
      <c r="AE127" s="62" t="str">
        <f t="shared" si="51"/>
        <v/>
      </c>
      <c r="AF127" s="20">
        <f t="shared" si="61"/>
        <v>0.20721694299999999</v>
      </c>
      <c r="AG127" s="62">
        <f t="shared" si="52"/>
        <v>0.2658224720643107</v>
      </c>
      <c r="AH127" s="62">
        <f t="shared" si="62"/>
        <v>0.21953306604667397</v>
      </c>
      <c r="AI127" s="62">
        <f t="shared" si="63"/>
        <v>0.17083193296056362</v>
      </c>
      <c r="AJ127" s="62">
        <f t="shared" si="64"/>
        <v>0.17130954168503648</v>
      </c>
      <c r="AK127" s="62">
        <f t="shared" si="65"/>
        <v>-4.7760872447286107E-4</v>
      </c>
      <c r="AL127" s="62">
        <f t="shared" si="72"/>
        <v>-5.4499188380580888E-3</v>
      </c>
      <c r="AM127" s="62">
        <f t="shared" si="73"/>
        <v>-1.0091200778513975E-2</v>
      </c>
      <c r="AN127" s="62">
        <f t="shared" si="74"/>
        <v>4.6378437749599486E-3</v>
      </c>
      <c r="AO127" s="62">
        <f t="shared" si="75"/>
        <v>-1.956776380370101E-2</v>
      </c>
      <c r="AP127" s="62">
        <f t="shared" si="76"/>
        <v>-1.3514237365740462E-2</v>
      </c>
      <c r="AQ127" s="62">
        <f t="shared" si="77"/>
        <v>-0.93049727908684743</v>
      </c>
      <c r="AR127" s="62">
        <f t="shared" si="66"/>
        <v>6.4660148702397438</v>
      </c>
      <c r="AS127" s="62">
        <f t="shared" si="67"/>
        <v>0.61785662174224854</v>
      </c>
      <c r="AT127" s="62">
        <f t="shared" si="68"/>
        <v>4.1350118815898895E-2</v>
      </c>
      <c r="AU127" s="62">
        <f t="shared" si="71"/>
        <v>7.2677909557186698E-2</v>
      </c>
      <c r="AV127" s="62" t="str">
        <f t="shared" si="69"/>
        <v/>
      </c>
      <c r="AW127" s="62">
        <f t="shared" si="70"/>
        <v>0.50818881100000002</v>
      </c>
    </row>
    <row r="128" spans="1:49">
      <c r="A128" s="62">
        <v>1995</v>
      </c>
      <c r="B128" s="61">
        <v>4.9000000000000004</v>
      </c>
      <c r="C128" s="61">
        <v>59474</v>
      </c>
      <c r="D128" s="61">
        <v>7836.0604853204004</v>
      </c>
      <c r="E128" s="62">
        <v>2.2400002809999999</v>
      </c>
      <c r="F128" s="62">
        <v>0.55159363476730394</v>
      </c>
      <c r="G128" s="61"/>
      <c r="H128" s="64">
        <v>0.20372265000000001</v>
      </c>
      <c r="I128" s="65">
        <v>2061.232704</v>
      </c>
      <c r="J128" s="61">
        <v>1726.8514075759999</v>
      </c>
      <c r="K128" s="61">
        <v>1420.268</v>
      </c>
      <c r="L128" s="61">
        <v>1403.8019999999999</v>
      </c>
      <c r="M128" s="61">
        <v>84.853483944355659</v>
      </c>
      <c r="N128" s="62">
        <f t="shared" si="49"/>
        <v>84.339898943717827</v>
      </c>
      <c r="O128" s="61">
        <v>111.62596883073626</v>
      </c>
      <c r="P128" s="62">
        <v>80.795768559518677</v>
      </c>
      <c r="Q128" s="62">
        <v>76.222186089483074</v>
      </c>
      <c r="R128" s="62">
        <v>72.752522432384353</v>
      </c>
      <c r="S128" s="62">
        <v>92.112734858695461</v>
      </c>
      <c r="T128" s="62">
        <v>87.916539703396595</v>
      </c>
      <c r="U128" s="61">
        <v>59.811881</v>
      </c>
      <c r="V128" s="61">
        <v>23.717199999999998</v>
      </c>
      <c r="W128" s="61">
        <v>1604.7454</v>
      </c>
      <c r="X128" s="61">
        <v>0.62029916048049927</v>
      </c>
      <c r="Y128" s="61">
        <v>4.1309241205453873E-2</v>
      </c>
      <c r="Z128" s="67">
        <v>6.3541666670000003</v>
      </c>
      <c r="AB128" s="66">
        <v>0.57215817899999999</v>
      </c>
      <c r="AC128" s="63">
        <f t="shared" si="50"/>
        <v>2.240000281E-2</v>
      </c>
      <c r="AD128" s="20">
        <f t="shared" si="60"/>
        <v>0.55159363476730394</v>
      </c>
      <c r="AE128" s="62" t="str">
        <f t="shared" si="51"/>
        <v/>
      </c>
      <c r="AF128" s="20">
        <f t="shared" si="61"/>
        <v>0.20372265000000001</v>
      </c>
      <c r="AG128" s="62">
        <f t="shared" si="52"/>
        <v>0.2630445116983704</v>
      </c>
      <c r="AH128" s="62">
        <f t="shared" si="62"/>
        <v>0.22037239385925855</v>
      </c>
      <c r="AI128" s="62">
        <f t="shared" si="63"/>
        <v>0.18124770765369203</v>
      </c>
      <c r="AJ128" s="62">
        <f t="shared" si="64"/>
        <v>0.17914639666574769</v>
      </c>
      <c r="AK128" s="62">
        <f t="shared" si="65"/>
        <v>2.1013109879443326E-3</v>
      </c>
      <c r="AL128" s="62">
        <f t="shared" si="72"/>
        <v>-1.4301914092765277E-3</v>
      </c>
      <c r="AM128" s="62">
        <f t="shared" si="73"/>
        <v>-6.1307203493830773E-3</v>
      </c>
      <c r="AN128" s="62">
        <f t="shared" si="74"/>
        <v>2.0406854582898301E-2</v>
      </c>
      <c r="AO128" s="62">
        <f t="shared" si="75"/>
        <v>-1.9537927229843252E-2</v>
      </c>
      <c r="AP128" s="62">
        <f t="shared" si="76"/>
        <v>-9.9058036902045458E-3</v>
      </c>
      <c r="AQ128" s="62">
        <f t="shared" si="77"/>
        <v>-0.92500379683536216</v>
      </c>
      <c r="AR128" s="62">
        <f t="shared" si="66"/>
        <v>6.4557165968623096</v>
      </c>
      <c r="AS128" s="62">
        <f t="shared" si="67"/>
        <v>0.62029916048049927</v>
      </c>
      <c r="AT128" s="62">
        <f t="shared" si="68"/>
        <v>4.1309241205453873E-2</v>
      </c>
      <c r="AU128" s="62">
        <f t="shared" si="71"/>
        <v>4.5822268642035514E-2</v>
      </c>
      <c r="AV128" s="62" t="str">
        <f t="shared" si="69"/>
        <v/>
      </c>
      <c r="AW128" s="62">
        <f t="shared" si="70"/>
        <v>0.57215817899999999</v>
      </c>
    </row>
    <row r="129" spans="1:49">
      <c r="A129" s="62">
        <v>1996</v>
      </c>
      <c r="B129" s="61">
        <v>5.2370000000000001</v>
      </c>
      <c r="C129" s="61">
        <v>59680</v>
      </c>
      <c r="D129" s="61">
        <v>8050.4736090802999</v>
      </c>
      <c r="E129" s="62">
        <v>2.220000728</v>
      </c>
      <c r="F129" s="62">
        <v>0.55578696532824978</v>
      </c>
      <c r="G129" s="61"/>
      <c r="H129" s="64">
        <v>0.20121022199999999</v>
      </c>
      <c r="I129" s="65">
        <v>2111.4009510000001</v>
      </c>
      <c r="J129" s="61">
        <v>1822.4558284119998</v>
      </c>
      <c r="K129" s="61">
        <v>1471.644</v>
      </c>
      <c r="L129" s="61">
        <v>1441.62</v>
      </c>
      <c r="M129" s="61">
        <v>85.50116855788437</v>
      </c>
      <c r="N129" s="62">
        <f t="shared" si="49"/>
        <v>85.69444876797175</v>
      </c>
      <c r="O129" s="61">
        <v>113.86382195053805</v>
      </c>
      <c r="P129" s="62">
        <v>82.062376943759233</v>
      </c>
      <c r="Q129" s="62">
        <v>77.401727670392361</v>
      </c>
      <c r="R129" s="62">
        <v>74.000259192108231</v>
      </c>
      <c r="S129" s="62">
        <v>92.611176974494839</v>
      </c>
      <c r="T129" s="62">
        <v>89.28300922999081</v>
      </c>
      <c r="U129" s="61">
        <v>60.055802999999997</v>
      </c>
      <c r="V129" s="61">
        <v>23.842279999999999</v>
      </c>
      <c r="W129" s="61">
        <v>1606.2043000000001</v>
      </c>
      <c r="X129" s="61">
        <v>0.62384915351867676</v>
      </c>
      <c r="Y129" s="61">
        <v>4.1300591081380844E-2</v>
      </c>
      <c r="Z129" s="67">
        <v>3.7283333330000001</v>
      </c>
      <c r="AB129" s="66">
        <v>0.61224483600000001</v>
      </c>
      <c r="AC129" s="63">
        <f t="shared" si="50"/>
        <v>2.220000728E-2</v>
      </c>
      <c r="AD129" s="20">
        <f t="shared" si="60"/>
        <v>0.55578696532824978</v>
      </c>
      <c r="AE129" s="62" t="str">
        <f t="shared" si="51"/>
        <v/>
      </c>
      <c r="AF129" s="20">
        <f t="shared" si="61"/>
        <v>0.20121022199999999</v>
      </c>
      <c r="AG129" s="62">
        <f t="shared" si="52"/>
        <v>0.26227040215603042</v>
      </c>
      <c r="AH129" s="62">
        <f t="shared" si="62"/>
        <v>0.22637870973906596</v>
      </c>
      <c r="AI129" s="62">
        <f t="shared" si="63"/>
        <v>0.18280216437702518</v>
      </c>
      <c r="AJ129" s="62">
        <f t="shared" si="64"/>
        <v>0.17907269435353046</v>
      </c>
      <c r="AK129" s="62">
        <f t="shared" si="65"/>
        <v>3.7294700234947187E-3</v>
      </c>
      <c r="AL129" s="62">
        <f t="shared" si="72"/>
        <v>-3.7794054349806042E-4</v>
      </c>
      <c r="AM129" s="62">
        <f t="shared" si="73"/>
        <v>-5.7647289503586971E-4</v>
      </c>
      <c r="AN129" s="62">
        <f t="shared" si="74"/>
        <v>1.0720195138495079E-3</v>
      </c>
      <c r="AO129" s="62">
        <f t="shared" si="75"/>
        <v>-1.0536367966886017E-2</v>
      </c>
      <c r="AP129" s="62">
        <f t="shared" si="76"/>
        <v>-5.0974661073694002E-4</v>
      </c>
      <c r="AQ129" s="62">
        <f t="shared" si="77"/>
        <v>-0.92381370478551539</v>
      </c>
      <c r="AR129" s="62">
        <f t="shared" si="66"/>
        <v>6.4578153920913994</v>
      </c>
      <c r="AS129" s="62">
        <f t="shared" si="67"/>
        <v>0.62384915351867676</v>
      </c>
      <c r="AT129" s="62">
        <f t="shared" si="68"/>
        <v>4.1300591081380844E-2</v>
      </c>
      <c r="AU129" s="62">
        <f t="shared" si="71"/>
        <v>4.7608668450371705E-2</v>
      </c>
      <c r="AV129" s="62" t="str">
        <f t="shared" si="69"/>
        <v/>
      </c>
      <c r="AW129" s="62">
        <f t="shared" si="70"/>
        <v>0.61224483600000001</v>
      </c>
    </row>
    <row r="130" spans="1:49">
      <c r="A130" s="62">
        <v>1997</v>
      </c>
      <c r="B130" s="61">
        <v>5.9881000000000002</v>
      </c>
      <c r="C130" s="61">
        <v>59887</v>
      </c>
      <c r="D130" s="61">
        <v>8313.6749122249003</v>
      </c>
      <c r="E130" s="62">
        <v>2.1499992159999999</v>
      </c>
      <c r="F130" s="62">
        <v>0.54621812533131653</v>
      </c>
      <c r="G130" s="61"/>
      <c r="H130" s="64">
        <v>0.196314513</v>
      </c>
      <c r="I130" s="65">
        <v>2181.846141</v>
      </c>
      <c r="J130" s="61">
        <v>1881.949160441</v>
      </c>
      <c r="K130" s="61">
        <v>1692.654</v>
      </c>
      <c r="L130" s="61">
        <v>1585.3389999999999</v>
      </c>
      <c r="M130" s="61">
        <v>87.126570746896576</v>
      </c>
      <c r="N130" s="62">
        <f t="shared" si="49"/>
        <v>86.545000214179097</v>
      </c>
      <c r="O130" s="61">
        <v>115.30533793643185</v>
      </c>
      <c r="P130" s="62">
        <v>82.741478638512177</v>
      </c>
      <c r="Q130" s="62">
        <v>77.279321427134761</v>
      </c>
      <c r="R130" s="62">
        <v>75.406876041598224</v>
      </c>
      <c r="S130" s="62">
        <v>93.672246181314705</v>
      </c>
      <c r="T130" s="62">
        <v>90.336701036496223</v>
      </c>
      <c r="U130" s="61">
        <v>60.290830999999997</v>
      </c>
      <c r="V130" s="61">
        <v>24.018270000000001</v>
      </c>
      <c r="W130" s="61">
        <v>1596.2435</v>
      </c>
      <c r="X130" s="61">
        <v>0.61747890710830688</v>
      </c>
      <c r="Y130" s="61">
        <v>4.0932409465312958E-2</v>
      </c>
      <c r="Z130" s="67">
        <v>3.2408333329999999</v>
      </c>
      <c r="AB130" s="66">
        <v>0.62655258899999999</v>
      </c>
      <c r="AC130" s="63">
        <f t="shared" si="50"/>
        <v>2.1499992159999998E-2</v>
      </c>
      <c r="AD130" s="20">
        <f t="shared" si="60"/>
        <v>0.54621812533131653</v>
      </c>
      <c r="AE130" s="62" t="str">
        <f t="shared" si="51"/>
        <v/>
      </c>
      <c r="AF130" s="20">
        <f t="shared" si="61"/>
        <v>0.196314513</v>
      </c>
      <c r="AG130" s="62">
        <f t="shared" si="52"/>
        <v>0.26244063714732091</v>
      </c>
      <c r="AH130" s="62">
        <f t="shared" si="62"/>
        <v>0.22636790352166344</v>
      </c>
      <c r="AI130" s="62">
        <f t="shared" si="63"/>
        <v>0.20359877164682316</v>
      </c>
      <c r="AJ130" s="62">
        <f t="shared" si="64"/>
        <v>0.19069052094746058</v>
      </c>
      <c r="AK130" s="62">
        <f t="shared" si="65"/>
        <v>1.2908250699362578E-2</v>
      </c>
      <c r="AL130" s="62">
        <f t="shared" si="72"/>
        <v>-1.6350847593396113E-3</v>
      </c>
      <c r="AM130" s="62">
        <f t="shared" si="73"/>
        <v>-1.1459156525454938E-2</v>
      </c>
      <c r="AN130" s="62">
        <f t="shared" si="74"/>
        <v>8.9534052306075966E-3</v>
      </c>
      <c r="AO130" s="62">
        <f t="shared" si="75"/>
        <v>1.5156466099796966E-3</v>
      </c>
      <c r="AP130" s="62">
        <f t="shared" si="76"/>
        <v>1.8561447485402772E-3</v>
      </c>
      <c r="AQ130" s="62">
        <f t="shared" si="77"/>
        <v>-0.92036524504252371</v>
      </c>
      <c r="AR130" s="62">
        <f t="shared" si="66"/>
        <v>6.4550430902520821</v>
      </c>
      <c r="AS130" s="62">
        <f t="shared" si="67"/>
        <v>0.61747890710830688</v>
      </c>
      <c r="AT130" s="62">
        <f t="shared" si="68"/>
        <v>4.0932409465312958E-2</v>
      </c>
      <c r="AU130" s="62">
        <f t="shared" si="71"/>
        <v>2.7406869313074147E-2</v>
      </c>
      <c r="AV130" s="62" t="str">
        <f t="shared" si="69"/>
        <v/>
      </c>
      <c r="AW130" s="62">
        <f t="shared" si="70"/>
        <v>0.62655258899999999</v>
      </c>
    </row>
    <row r="131" spans="1:49">
      <c r="A131" s="62">
        <v>1998</v>
      </c>
      <c r="B131" s="61">
        <v>5.6220999999999997</v>
      </c>
      <c r="C131" s="61">
        <v>60103</v>
      </c>
      <c r="D131" s="61">
        <v>8682.5833579409991</v>
      </c>
      <c r="E131" s="62">
        <v>2.0900012370000001</v>
      </c>
      <c r="F131" s="62">
        <v>0.54487273840574169</v>
      </c>
      <c r="G131" s="61"/>
      <c r="H131" s="64">
        <v>0.201440855</v>
      </c>
      <c r="I131" s="65">
        <v>2165.825703</v>
      </c>
      <c r="J131" s="61">
        <v>1935.6726946980002</v>
      </c>
      <c r="K131" s="61">
        <v>1801.9280000000001</v>
      </c>
      <c r="L131" s="61">
        <v>1708.922</v>
      </c>
      <c r="M131" s="61">
        <v>89.868320593197367</v>
      </c>
      <c r="N131" s="62">
        <f t="shared" si="49"/>
        <v>87.312879114095594</v>
      </c>
      <c r="O131" s="61">
        <v>116.08710812764086</v>
      </c>
      <c r="P131" s="62">
        <v>82.946757852381197</v>
      </c>
      <c r="Q131" s="62">
        <v>77.835379171124572</v>
      </c>
      <c r="R131" s="62">
        <v>76.713422196625828</v>
      </c>
      <c r="S131" s="62">
        <v>92.171042792885132</v>
      </c>
      <c r="T131" s="62">
        <v>87.690626825694736</v>
      </c>
      <c r="U131" s="61">
        <v>60.531978000000002</v>
      </c>
      <c r="V131" s="61">
        <v>24.428660000000001</v>
      </c>
      <c r="W131" s="61">
        <v>1582.7229</v>
      </c>
      <c r="X131" s="61">
        <v>0.61193573474884033</v>
      </c>
      <c r="Y131" s="61">
        <v>4.1056070476770401E-2</v>
      </c>
      <c r="Z131" s="67">
        <v>3.3925000000000001</v>
      </c>
      <c r="AB131" s="66">
        <v>0.62652452300000006</v>
      </c>
      <c r="AC131" s="63">
        <f t="shared" si="50"/>
        <v>2.0900012370000002E-2</v>
      </c>
      <c r="AD131" s="20">
        <f t="shared" ref="AD131:AD146" si="78">IF(F131="","",F131)</f>
        <v>0.54487273840574169</v>
      </c>
      <c r="AE131" s="62" t="str">
        <f t="shared" si="51"/>
        <v/>
      </c>
      <c r="AF131" s="20">
        <f t="shared" ref="AF131:AF146" si="79">IF(H131="","",H131)</f>
        <v>0.201440855</v>
      </c>
      <c r="AG131" s="62">
        <f t="shared" si="52"/>
        <v>0.24944484996152194</v>
      </c>
      <c r="AH131" s="62">
        <f t="shared" si="62"/>
        <v>0.22293741561693783</v>
      </c>
      <c r="AI131" s="62">
        <f t="shared" si="63"/>
        <v>0.2075336251568464</v>
      </c>
      <c r="AJ131" s="62">
        <f t="shared" si="64"/>
        <v>0.19682183626109825</v>
      </c>
      <c r="AK131" s="62">
        <f t="shared" ref="AK131:AK146" si="80">IF(OR(AI131="",AJ131=""),"",AI131-AJ131)</f>
        <v>1.0711788895748142E-2</v>
      </c>
      <c r="AL131" s="62">
        <f t="shared" si="72"/>
        <v>-6.3555681604961778E-3</v>
      </c>
      <c r="AM131" s="62">
        <f t="shared" si="73"/>
        <v>-1.663802903189634E-3</v>
      </c>
      <c r="AN131" s="62">
        <f t="shared" si="74"/>
        <v>8.3447573747216404E-3</v>
      </c>
      <c r="AO131" s="62">
        <f t="shared" si="75"/>
        <v>-2.4989401614184111E-2</v>
      </c>
      <c r="AP131" s="62">
        <f t="shared" si="76"/>
        <v>-3.8562263088870535E-2</v>
      </c>
      <c r="AQ131" s="62">
        <f t="shared" si="77"/>
        <v>-0.90741475420881723</v>
      </c>
      <c r="AR131" s="62">
        <f t="shared" si="66"/>
        <v>6.4594872429712185</v>
      </c>
      <c r="AS131" s="62">
        <f t="shared" si="67"/>
        <v>0.61193573474884033</v>
      </c>
      <c r="AT131" s="62">
        <f t="shared" si="68"/>
        <v>4.1056070476770401E-2</v>
      </c>
      <c r="AU131" s="62">
        <f t="shared" si="71"/>
        <v>2.3574866638493869E-2</v>
      </c>
      <c r="AV131" s="62" t="str">
        <f t="shared" si="69"/>
        <v/>
      </c>
      <c r="AW131" s="62">
        <f t="shared" si="70"/>
        <v>0.62652452300000006</v>
      </c>
    </row>
    <row r="132" spans="1:49">
      <c r="A132" s="62">
        <v>1999</v>
      </c>
      <c r="B132" s="61">
        <v>6.5295341429424649</v>
      </c>
      <c r="C132" s="61">
        <v>60408</v>
      </c>
      <c r="D132" s="61">
        <v>9228.8276139490008</v>
      </c>
      <c r="E132" s="62">
        <v>2.1099993920000002</v>
      </c>
      <c r="F132" s="62">
        <v>0.54173072785104526</v>
      </c>
      <c r="G132" s="61"/>
      <c r="H132" s="64">
        <v>0.20501556300000001</v>
      </c>
      <c r="I132" s="65">
        <v>2251.231961</v>
      </c>
      <c r="J132" s="61">
        <v>2046.9741665440001</v>
      </c>
      <c r="K132" s="61">
        <v>1846.34840618</v>
      </c>
      <c r="L132" s="61">
        <v>1812.6125376699999</v>
      </c>
      <c r="M132" s="61">
        <v>92.431657786633323</v>
      </c>
      <c r="N132" s="62">
        <f t="shared" ref="N132:N149" si="81">IF(OR(D132="",C132="",M132=""),"",D132*1000000000/C132/1000/(M132/100*$D$138*1000000000/$C$138/1000)*100)</f>
        <v>89.776662859591127</v>
      </c>
      <c r="O132" s="61">
        <v>116.75693074153736</v>
      </c>
      <c r="P132" s="62">
        <v>82.574413370169893</v>
      </c>
      <c r="Q132" s="62">
        <v>77.737079808939683</v>
      </c>
      <c r="R132" s="62">
        <v>78.338736124875112</v>
      </c>
      <c r="S132" s="62">
        <v>90.712867077323338</v>
      </c>
      <c r="T132" s="62">
        <v>86.079721767893659</v>
      </c>
      <c r="U132" s="61">
        <v>60.799014999999997</v>
      </c>
      <c r="V132" s="61">
        <v>25.014589999999998</v>
      </c>
      <c r="W132" s="61">
        <v>1571.7253000000001</v>
      </c>
      <c r="X132" s="61">
        <v>0.61909782886505127</v>
      </c>
      <c r="Y132" s="61">
        <v>4.1581291705369949E-2</v>
      </c>
      <c r="Z132" s="67">
        <v>2.7305250000000001</v>
      </c>
      <c r="AB132" s="66">
        <v>0.62072651099999998</v>
      </c>
      <c r="AC132" s="63">
        <f t="shared" ref="AC132:AC149" si="82">IF(E132="","",E132/100)</f>
        <v>2.1099993920000001E-2</v>
      </c>
      <c r="AD132" s="20">
        <f t="shared" si="78"/>
        <v>0.54173072785104526</v>
      </c>
      <c r="AE132" s="62" t="str">
        <f t="shared" ref="AE132:AE149" si="83">IF(G132="","",G132/100)</f>
        <v/>
      </c>
      <c r="AF132" s="20">
        <f t="shared" si="79"/>
        <v>0.20501556300000001</v>
      </c>
      <c r="AG132" s="62">
        <f t="shared" ref="AG132:AG146" si="84">IF(OR(I132="",D132=""),"",I132/D132)</f>
        <v>0.24393477212613157</v>
      </c>
      <c r="AH132" s="62">
        <f t="shared" ref="AH132:AH146" si="85">IF(OR(J132="",D132=""),"",J132/D132)</f>
        <v>0.22180218898553064</v>
      </c>
      <c r="AI132" s="62">
        <f t="shared" si="63"/>
        <v>0.20006315898558111</v>
      </c>
      <c r="AJ132" s="62">
        <f t="shared" si="64"/>
        <v>0.19640767099499282</v>
      </c>
      <c r="AK132" s="62">
        <f t="shared" si="80"/>
        <v>3.6554879905882909E-3</v>
      </c>
      <c r="AL132" s="62">
        <f t="shared" si="72"/>
        <v>-3.2326146682143772E-2</v>
      </c>
      <c r="AM132" s="62">
        <f t="shared" ref="AM132:AM146" si="86">IF(OR(Q132="",Q131="",$N132="",$N131=""),"",LN((Q132/Q131)/($N132/$N131)))</f>
        <v>-2.9090795209447282E-2</v>
      </c>
      <c r="AN132" s="62">
        <f t="shared" ref="AN132:AN146" si="87">IF(OR(R132="",R131="",$N132="",$N131=""),"",LN((R132/R131)/($N132/$N131)))</f>
        <v>-6.8615776232903115E-3</v>
      </c>
      <c r="AO132" s="62">
        <f t="shared" ref="AO132:AO146" si="88">IF(OR(S132="",S131="",$N132="",$N131=""),"",LN((S132/S131)/($N132/$N131)))</f>
        <v>-4.3773883963468034E-2</v>
      </c>
      <c r="AP132" s="62">
        <f t="shared" ref="AP132:AP146" si="89">IF(OR(T132="",T131="",$N132="",$N131=""),"",LN((T132/T131)/($N132/$N131)))</f>
        <v>-4.6368235228146468E-2</v>
      </c>
      <c r="AQ132" s="62">
        <f t="shared" si="77"/>
        <v>-0.88811433354304681</v>
      </c>
      <c r="AR132" s="62">
        <f t="shared" ref="AR132:AR146" si="90">IF(OR(V132="",W132="",U132=""),"",LN(V132*W132/U132))</f>
        <v>6.4718148786292495</v>
      </c>
      <c r="AS132" s="62">
        <f t="shared" ref="AS132:AS146" si="91">IF(X132="","",X132)</f>
        <v>0.61909782886505127</v>
      </c>
      <c r="AT132" s="62">
        <f t="shared" ref="AT132:AT146" si="92">IF(Y132="","",Y132)</f>
        <v>4.1581291705369949E-2</v>
      </c>
      <c r="AU132" s="62">
        <f t="shared" ref="AU132:AU146" si="93">IF(OR(Z131="",N132="",N131=""),"",Z131/100-LN(N132/N131))</f>
        <v>6.0979165800439973E-3</v>
      </c>
      <c r="AV132" s="62" t="str">
        <f t="shared" ref="AV132:AV146" si="94">IF(OR(AA132="",Z132=""),"",(AA132-Z132)/100)</f>
        <v/>
      </c>
      <c r="AW132" s="62">
        <f t="shared" ref="AW132:AW146" si="95">IF(AB132="","",AB132)</f>
        <v>0.62072651099999998</v>
      </c>
    </row>
    <row r="133" spans="1:49">
      <c r="A133" s="62">
        <v>2000</v>
      </c>
      <c r="B133" s="61">
        <v>7.0495110155830192</v>
      </c>
      <c r="C133" s="61">
        <v>60819</v>
      </c>
      <c r="D133" s="61">
        <v>9750.5161196619993</v>
      </c>
      <c r="E133" s="62">
        <v>2.0900009009999998</v>
      </c>
      <c r="F133" s="62">
        <v>0.54442561551414093</v>
      </c>
      <c r="G133" s="61"/>
      <c r="H133" s="64">
        <v>0.212543756</v>
      </c>
      <c r="I133" s="65">
        <v>2278.2245910000001</v>
      </c>
      <c r="J133" s="61">
        <v>2065.5600521819997</v>
      </c>
      <c r="K133" s="61">
        <v>2126.9799299199999</v>
      </c>
      <c r="L133" s="61">
        <v>2213.7827197299998</v>
      </c>
      <c r="M133" s="61">
        <v>95.720925415758828</v>
      </c>
      <c r="N133" s="62">
        <f t="shared" si="81"/>
        <v>90.973219515305033</v>
      </c>
      <c r="O133" s="61">
        <v>118.87373389588143</v>
      </c>
      <c r="P133" s="62">
        <v>84.429992487891241</v>
      </c>
      <c r="Q133" s="62">
        <v>79.556886529563542</v>
      </c>
      <c r="R133" s="62">
        <v>80.125561509537562</v>
      </c>
      <c r="S133" s="62">
        <v>92.98828538397909</v>
      </c>
      <c r="T133" s="62">
        <v>90.667050572277333</v>
      </c>
      <c r="U133" s="61">
        <v>61.105231000000003</v>
      </c>
      <c r="V133" s="61">
        <v>25.64659</v>
      </c>
      <c r="W133" s="61">
        <v>1534.7669000000001</v>
      </c>
      <c r="X133" s="61">
        <v>0.61639809608459473</v>
      </c>
      <c r="Y133" s="61">
        <v>4.2412444949150085E-2</v>
      </c>
      <c r="Z133" s="67">
        <v>4.2405249999999999</v>
      </c>
      <c r="AB133" s="66">
        <v>0.60457427900000005</v>
      </c>
      <c r="AC133" s="63">
        <f t="shared" si="82"/>
        <v>2.0900009009999998E-2</v>
      </c>
      <c r="AD133" s="20">
        <f t="shared" si="78"/>
        <v>0.54442561551414093</v>
      </c>
      <c r="AE133" s="62" t="str">
        <f t="shared" si="83"/>
        <v/>
      </c>
      <c r="AF133" s="20">
        <f t="shared" si="79"/>
        <v>0.212543756</v>
      </c>
      <c r="AG133" s="62">
        <f t="shared" si="84"/>
        <v>0.23365169218129292</v>
      </c>
      <c r="AH133" s="62">
        <f t="shared" si="85"/>
        <v>0.21184109916159005</v>
      </c>
      <c r="AI133" s="62">
        <f t="shared" si="63"/>
        <v>0.21814024035414153</v>
      </c>
      <c r="AJ133" s="62">
        <f t="shared" si="64"/>
        <v>0.22704261934051759</v>
      </c>
      <c r="AK133" s="62">
        <f t="shared" si="80"/>
        <v>-8.9023789863760527E-3</v>
      </c>
      <c r="AL133" s="62">
        <f t="shared" ref="AL133:AL146" si="96">IF(OR(P133="",P132="",N133="",N132=""),"",LN((P133/P132)/(N133/N132)))</f>
        <v>8.9827229620783756E-3</v>
      </c>
      <c r="AM133" s="62">
        <f t="shared" si="86"/>
        <v>9.8998487453882036E-3</v>
      </c>
      <c r="AN133" s="62">
        <f t="shared" si="87"/>
        <v>9.3126185315604536E-3</v>
      </c>
      <c r="AO133" s="62">
        <f t="shared" si="88"/>
        <v>1.1534200709101525E-2</v>
      </c>
      <c r="AP133" s="62">
        <f t="shared" si="89"/>
        <v>3.8680038014493434E-2</v>
      </c>
      <c r="AQ133" s="62">
        <f t="shared" si="77"/>
        <v>-0.86818685695162956</v>
      </c>
      <c r="AR133" s="62">
        <f t="shared" si="90"/>
        <v>6.467946934860751</v>
      </c>
      <c r="AS133" s="62">
        <f t="shared" si="91"/>
        <v>0.61639809608459473</v>
      </c>
      <c r="AT133" s="62">
        <f t="shared" si="92"/>
        <v>4.2412444949150085E-2</v>
      </c>
      <c r="AU133" s="62">
        <f t="shared" si="93"/>
        <v>1.4065140300455962E-2</v>
      </c>
      <c r="AV133" s="62" t="str">
        <f t="shared" si="94"/>
        <v/>
      </c>
      <c r="AW133" s="62">
        <f t="shared" si="95"/>
        <v>0.60457427900000005</v>
      </c>
    </row>
    <row r="134" spans="1:49">
      <c r="A134" s="62">
        <v>2001</v>
      </c>
      <c r="B134" s="61">
        <v>7.4430613865879947</v>
      </c>
      <c r="C134" s="61">
        <v>61259</v>
      </c>
      <c r="D134" s="61">
        <v>10139.327415885</v>
      </c>
      <c r="E134" s="62">
        <v>2.1399994900000001</v>
      </c>
      <c r="F134" s="62">
        <v>0.5473618584138974</v>
      </c>
      <c r="G134" s="61"/>
      <c r="H134" s="64">
        <v>0.212486545</v>
      </c>
      <c r="I134" s="65">
        <v>2393.6585920000002</v>
      </c>
      <c r="J134" s="61">
        <v>2171.0733594600001</v>
      </c>
      <c r="K134" s="61">
        <v>2181.99504351</v>
      </c>
      <c r="L134" s="61">
        <v>2243.1499146199999</v>
      </c>
      <c r="M134" s="61">
        <v>97.013554516748357</v>
      </c>
      <c r="N134" s="62">
        <f t="shared" si="81"/>
        <v>92.669954724772566</v>
      </c>
      <c r="O134" s="61">
        <v>120.99206383390603</v>
      </c>
      <c r="P134" s="62">
        <v>86.084527479362961</v>
      </c>
      <c r="Q134" s="62">
        <v>80.973188764025991</v>
      </c>
      <c r="R134" s="62">
        <v>81.82505087556973</v>
      </c>
      <c r="S134" s="62">
        <v>92.744027460650258</v>
      </c>
      <c r="T134" s="62">
        <v>90.187860445494678</v>
      </c>
      <c r="U134" s="61">
        <v>61.456854</v>
      </c>
      <c r="V134" s="61">
        <v>26.01305</v>
      </c>
      <c r="W134" s="61">
        <v>1525.9822999999999</v>
      </c>
      <c r="X134" s="61">
        <v>0.61856675148010254</v>
      </c>
      <c r="Y134" s="61">
        <v>4.2583171278238297E-2</v>
      </c>
      <c r="Z134" s="67">
        <v>4.2579000000000002</v>
      </c>
      <c r="AB134" s="66">
        <v>0.60018201900000001</v>
      </c>
      <c r="AC134" s="63">
        <f t="shared" si="82"/>
        <v>2.13999949E-2</v>
      </c>
      <c r="AD134" s="20">
        <f t="shared" si="78"/>
        <v>0.5473618584138974</v>
      </c>
      <c r="AE134" s="62" t="str">
        <f t="shared" si="83"/>
        <v/>
      </c>
      <c r="AF134" s="20">
        <f t="shared" si="79"/>
        <v>0.212486545</v>
      </c>
      <c r="AG134" s="62">
        <f t="shared" si="84"/>
        <v>0.23607666404478886</v>
      </c>
      <c r="AH134" s="62">
        <f t="shared" si="85"/>
        <v>0.21412400156430894</v>
      </c>
      <c r="AI134" s="62">
        <f t="shared" ref="AI134:AI146" si="97">IF(OR(K134="",D134=""),"",K134/D134)</f>
        <v>0.21520116216895507</v>
      </c>
      <c r="AJ134" s="62">
        <f t="shared" ref="AJ134:AJ146" si="98">IF(OR(L134="",D134=""),"",L134/D134)</f>
        <v>0.22123261461166741</v>
      </c>
      <c r="AK134" s="62">
        <f t="shared" si="80"/>
        <v>-6.0314524427123317E-3</v>
      </c>
      <c r="AL134" s="62">
        <f t="shared" si="96"/>
        <v>9.278566352074665E-4</v>
      </c>
      <c r="AM134" s="62">
        <f t="shared" si="86"/>
        <v>-8.3335750939170564E-4</v>
      </c>
      <c r="AN134" s="62">
        <f t="shared" si="87"/>
        <v>2.5093841418083211E-3</v>
      </c>
      <c r="AO134" s="62">
        <f t="shared" si="88"/>
        <v>-2.1109351017458033E-2</v>
      </c>
      <c r="AP134" s="62">
        <f t="shared" si="89"/>
        <v>-2.3778313592561155E-2</v>
      </c>
      <c r="AQ134" s="62">
        <f t="shared" si="77"/>
        <v>-0.8597370324506497</v>
      </c>
      <c r="AR134" s="62">
        <f t="shared" si="90"/>
        <v>6.4706565803749774</v>
      </c>
      <c r="AS134" s="62">
        <f t="shared" si="91"/>
        <v>0.61856675148010254</v>
      </c>
      <c r="AT134" s="62">
        <f t="shared" si="92"/>
        <v>4.2583171278238297E-2</v>
      </c>
      <c r="AU134" s="62">
        <f t="shared" si="93"/>
        <v>2.3926115129676101E-2</v>
      </c>
      <c r="AV134" s="62" t="str">
        <f t="shared" si="94"/>
        <v/>
      </c>
      <c r="AW134" s="62">
        <f t="shared" si="95"/>
        <v>0.60018201900000001</v>
      </c>
    </row>
    <row r="135" spans="1:49">
      <c r="A135" s="62">
        <v>2002</v>
      </c>
      <c r="B135" s="61">
        <v>6.2549537522647087</v>
      </c>
      <c r="C135" s="61">
        <v>61702</v>
      </c>
      <c r="D135" s="61">
        <v>10465.489570952001</v>
      </c>
      <c r="E135" s="62">
        <v>2.1700011680000002</v>
      </c>
      <c r="F135" s="62">
        <v>0.54603361185353194</v>
      </c>
      <c r="G135" s="61"/>
      <c r="H135" s="64">
        <v>0.20513061599999999</v>
      </c>
      <c r="I135" s="65">
        <v>2525.296699</v>
      </c>
      <c r="J135" s="61">
        <v>2166.8555559500001</v>
      </c>
      <c r="K135" s="61">
        <v>2161.8965210299998</v>
      </c>
      <c r="L135" s="61">
        <v>2196.6884803100002</v>
      </c>
      <c r="M135" s="61">
        <v>97.344399367908423</v>
      </c>
      <c r="N135" s="62">
        <f t="shared" si="81"/>
        <v>94.641466610138764</v>
      </c>
      <c r="O135" s="61">
        <v>123.33809995164548</v>
      </c>
      <c r="P135" s="62">
        <v>86.833002683535071</v>
      </c>
      <c r="Q135" s="62">
        <v>81.992103728350813</v>
      </c>
      <c r="R135" s="62">
        <v>85.153675973024733</v>
      </c>
      <c r="S135" s="62">
        <v>91.380401264941625</v>
      </c>
      <c r="T135" s="62">
        <v>87.367507748411981</v>
      </c>
      <c r="U135" s="61">
        <v>61.847608000000001</v>
      </c>
      <c r="V135" s="61">
        <v>26.151289999999999</v>
      </c>
      <c r="W135" s="61">
        <v>1487.2901999999999</v>
      </c>
      <c r="X135" s="61">
        <v>0.62366271018981934</v>
      </c>
      <c r="Y135" s="61">
        <v>4.2242564260959625E-2</v>
      </c>
      <c r="Z135" s="67">
        <v>3.2951333329999999</v>
      </c>
      <c r="AB135" s="66">
        <v>0.62024309700000002</v>
      </c>
      <c r="AC135" s="63">
        <f t="shared" si="82"/>
        <v>2.1700011680000002E-2</v>
      </c>
      <c r="AD135" s="20">
        <f t="shared" si="78"/>
        <v>0.54603361185353194</v>
      </c>
      <c r="AE135" s="62" t="str">
        <f t="shared" si="83"/>
        <v/>
      </c>
      <c r="AF135" s="20">
        <f t="shared" si="79"/>
        <v>0.20513061599999999</v>
      </c>
      <c r="AG135" s="62">
        <f t="shared" si="84"/>
        <v>0.24129752190563644</v>
      </c>
      <c r="AH135" s="62">
        <f t="shared" si="85"/>
        <v>0.2070477010425123</v>
      </c>
      <c r="AI135" s="62">
        <f t="shared" si="97"/>
        <v>0.20657385460786823</v>
      </c>
      <c r="AJ135" s="62">
        <f t="shared" si="98"/>
        <v>0.20989830102235502</v>
      </c>
      <c r="AK135" s="62">
        <f t="shared" si="80"/>
        <v>-3.3244464144867869E-3</v>
      </c>
      <c r="AL135" s="62">
        <f t="shared" si="96"/>
        <v>-1.2394335803120774E-2</v>
      </c>
      <c r="AM135" s="62">
        <f t="shared" si="86"/>
        <v>-8.5465595753393304E-3</v>
      </c>
      <c r="AN135" s="62">
        <f t="shared" si="87"/>
        <v>1.8822725345758455E-2</v>
      </c>
      <c r="AO135" s="62">
        <f t="shared" si="88"/>
        <v>-3.5863687406810126E-2</v>
      </c>
      <c r="AP135" s="62">
        <f t="shared" si="89"/>
        <v>-5.2822793743756015E-2</v>
      </c>
      <c r="AQ135" s="62">
        <f t="shared" si="77"/>
        <v>-0.86077490380067989</v>
      </c>
      <c r="AR135" s="62">
        <f t="shared" si="90"/>
        <v>6.4439361816549372</v>
      </c>
      <c r="AS135" s="62">
        <f t="shared" si="91"/>
        <v>0.62366271018981934</v>
      </c>
      <c r="AT135" s="62">
        <f t="shared" si="92"/>
        <v>4.2242564260959625E-2</v>
      </c>
      <c r="AU135" s="62">
        <f t="shared" si="93"/>
        <v>2.1527590758509931E-2</v>
      </c>
      <c r="AV135" s="62" t="str">
        <f t="shared" si="94"/>
        <v/>
      </c>
      <c r="AW135" s="62">
        <f t="shared" si="95"/>
        <v>0.62024309700000002</v>
      </c>
    </row>
    <row r="136" spans="1:49">
      <c r="A136" s="62">
        <v>2003</v>
      </c>
      <c r="B136" s="61">
        <v>5.1936421219319078</v>
      </c>
      <c r="C136" s="61">
        <v>62136</v>
      </c>
      <c r="D136" s="61">
        <v>10746.845927176999</v>
      </c>
      <c r="E136" s="62">
        <v>2.1199999840000001</v>
      </c>
      <c r="F136" s="62">
        <v>0.54889711854738932</v>
      </c>
      <c r="G136" s="61"/>
      <c r="H136" s="64">
        <v>0.20599543100000001</v>
      </c>
      <c r="I136" s="65">
        <v>2546.1784339999999</v>
      </c>
      <c r="J136" s="61">
        <v>2153.2155860919997</v>
      </c>
      <c r="K136" s="61">
        <v>2128.8690860799998</v>
      </c>
      <c r="L136" s="61">
        <v>2182.46077298</v>
      </c>
      <c r="M136" s="61">
        <v>97.49439589858774</v>
      </c>
      <c r="N136" s="62">
        <f t="shared" si="81"/>
        <v>96.358537887411245</v>
      </c>
      <c r="O136" s="61">
        <v>126.01700348259521</v>
      </c>
      <c r="P136" s="62">
        <v>88.326002683433558</v>
      </c>
      <c r="Q136" s="62">
        <v>83.400424636650811</v>
      </c>
      <c r="R136" s="62">
        <v>87.39458590104924</v>
      </c>
      <c r="S136" s="62">
        <v>89.856832710028101</v>
      </c>
      <c r="T136" s="62">
        <v>85.945611388920497</v>
      </c>
      <c r="U136" s="61">
        <v>62.262670999999997</v>
      </c>
      <c r="V136" s="61">
        <v>26.18064</v>
      </c>
      <c r="W136" s="61">
        <v>1484.3666000000001</v>
      </c>
      <c r="X136" s="61">
        <v>0.62373143434524536</v>
      </c>
      <c r="Y136" s="61">
        <v>4.1567876935005188E-2</v>
      </c>
      <c r="Z136" s="67">
        <v>2.2755416670000002</v>
      </c>
      <c r="AA136" s="61">
        <v>5.37</v>
      </c>
      <c r="AB136" s="66">
        <v>0.66172184899999997</v>
      </c>
      <c r="AC136" s="63">
        <f t="shared" si="82"/>
        <v>2.1199999840000001E-2</v>
      </c>
      <c r="AD136" s="20">
        <f t="shared" si="78"/>
        <v>0.54889711854738932</v>
      </c>
      <c r="AE136" s="62" t="str">
        <f t="shared" si="83"/>
        <v/>
      </c>
      <c r="AF136" s="20">
        <f t="shared" si="79"/>
        <v>0.20599543100000001</v>
      </c>
      <c r="AG136" s="62">
        <f t="shared" si="84"/>
        <v>0.23692332161952143</v>
      </c>
      <c r="AH136" s="62">
        <f t="shared" si="85"/>
        <v>0.20035790972371467</v>
      </c>
      <c r="AI136" s="62">
        <f t="shared" si="97"/>
        <v>0.19809245433550335</v>
      </c>
      <c r="AJ136" s="62">
        <f t="shared" si="98"/>
        <v>0.20307919065452656</v>
      </c>
      <c r="AK136" s="62">
        <f t="shared" si="80"/>
        <v>-4.9867363190232161E-3</v>
      </c>
      <c r="AL136" s="62">
        <f t="shared" si="96"/>
        <v>-9.3250718248669856E-4</v>
      </c>
      <c r="AM136" s="62">
        <f t="shared" si="86"/>
        <v>-9.4983363000781596E-4</v>
      </c>
      <c r="AN136" s="62">
        <f t="shared" si="87"/>
        <v>7.9954698789583434E-3</v>
      </c>
      <c r="AO136" s="62">
        <f t="shared" si="88"/>
        <v>-3.4793659128665902E-2</v>
      </c>
      <c r="AP136" s="62">
        <f t="shared" si="89"/>
        <v>-3.4389066086222074E-2</v>
      </c>
      <c r="AQ136" s="62">
        <f t="shared" si="77"/>
        <v>-0.86634185850704382</v>
      </c>
      <c r="AR136" s="62">
        <f t="shared" si="90"/>
        <v>6.436401569752582</v>
      </c>
      <c r="AS136" s="62">
        <f t="shared" si="91"/>
        <v>0.62373143434524536</v>
      </c>
      <c r="AT136" s="62">
        <f t="shared" si="92"/>
        <v>4.1567876935005188E-2</v>
      </c>
      <c r="AU136" s="62">
        <f t="shared" si="93"/>
        <v>1.4971045413470829E-2</v>
      </c>
      <c r="AV136" s="62">
        <f t="shared" si="94"/>
        <v>3.0944583330000001E-2</v>
      </c>
      <c r="AW136" s="62">
        <f t="shared" si="95"/>
        <v>0.66172184899999997</v>
      </c>
    </row>
    <row r="137" spans="1:49">
      <c r="A137" s="62">
        <v>2004</v>
      </c>
      <c r="B137" s="61">
        <v>4.8157771088760004</v>
      </c>
      <c r="C137" s="61">
        <v>62591</v>
      </c>
      <c r="D137" s="61">
        <v>11204.873150083</v>
      </c>
      <c r="E137" s="62">
        <v>2.090001199</v>
      </c>
      <c r="F137" s="62">
        <v>0.54740524679089997</v>
      </c>
      <c r="G137" s="61"/>
      <c r="H137" s="64">
        <v>0.20986275600000001</v>
      </c>
      <c r="I137" s="65">
        <v>2666.9053520000002</v>
      </c>
      <c r="J137" s="61">
        <v>2362.238252013</v>
      </c>
      <c r="K137" s="61">
        <v>2228.1940950200001</v>
      </c>
      <c r="L137" s="61">
        <v>2360.5071814899998</v>
      </c>
      <c r="M137" s="61">
        <v>99.161914840124908</v>
      </c>
      <c r="N137" s="62">
        <f t="shared" si="81"/>
        <v>98.057828881489911</v>
      </c>
      <c r="O137" s="61">
        <v>128.95572000380935</v>
      </c>
      <c r="P137" s="62">
        <v>90.231683352435127</v>
      </c>
      <c r="Q137" s="62">
        <v>84.468357377446623</v>
      </c>
      <c r="R137" s="62">
        <v>88.999592580625048</v>
      </c>
      <c r="S137" s="62">
        <v>90.351125361659001</v>
      </c>
      <c r="T137" s="62">
        <v>87.202874858947141</v>
      </c>
      <c r="U137" s="61">
        <v>62.680418000000003</v>
      </c>
      <c r="V137" s="61">
        <v>26.236229999999999</v>
      </c>
      <c r="W137" s="61">
        <v>1513.2081000000001</v>
      </c>
      <c r="X137" s="61">
        <v>0.61857384443283081</v>
      </c>
      <c r="Y137" s="61">
        <v>4.07370924949646E-2</v>
      </c>
      <c r="Z137" s="67">
        <v>2.0249083329999999</v>
      </c>
      <c r="AA137" s="61">
        <v>5.08</v>
      </c>
      <c r="AB137" s="66">
        <v>0.68025976300000002</v>
      </c>
      <c r="AC137" s="63">
        <f t="shared" si="82"/>
        <v>2.0900011990000002E-2</v>
      </c>
      <c r="AD137" s="20">
        <f t="shared" si="78"/>
        <v>0.54740524679089997</v>
      </c>
      <c r="AE137" s="62" t="str">
        <f t="shared" si="83"/>
        <v/>
      </c>
      <c r="AF137" s="20">
        <f t="shared" si="79"/>
        <v>0.20986275600000001</v>
      </c>
      <c r="AG137" s="62">
        <f t="shared" si="84"/>
        <v>0.238012989194817</v>
      </c>
      <c r="AH137" s="62">
        <f t="shared" si="85"/>
        <v>0.21082240025140328</v>
      </c>
      <c r="AI137" s="62">
        <f t="shared" si="97"/>
        <v>0.19885937709196599</v>
      </c>
      <c r="AJ137" s="62">
        <f t="shared" si="98"/>
        <v>0.21066790760344434</v>
      </c>
      <c r="AK137" s="62">
        <f t="shared" si="80"/>
        <v>-1.1808530511478343E-2</v>
      </c>
      <c r="AL137" s="62">
        <f t="shared" si="96"/>
        <v>3.8646856158053686E-3</v>
      </c>
      <c r="AM137" s="62">
        <f t="shared" si="86"/>
        <v>-4.7577966626373936E-3</v>
      </c>
      <c r="AN137" s="62">
        <f t="shared" si="87"/>
        <v>7.1706637485966656E-4</v>
      </c>
      <c r="AO137" s="62">
        <f t="shared" si="88"/>
        <v>-1.1995574611244309E-2</v>
      </c>
      <c r="AP137" s="62">
        <f t="shared" si="89"/>
        <v>-2.9587626109191588E-3</v>
      </c>
      <c r="AQ137" s="62">
        <f t="shared" si="77"/>
        <v>-0.8709078062861233</v>
      </c>
      <c r="AR137" s="62">
        <f t="shared" si="90"/>
        <v>6.4510794393529522</v>
      </c>
      <c r="AS137" s="62">
        <f t="shared" si="91"/>
        <v>0.61857384443283081</v>
      </c>
      <c r="AT137" s="62">
        <f t="shared" si="92"/>
        <v>4.07370924949646E-2</v>
      </c>
      <c r="AU137" s="62">
        <f t="shared" si="93"/>
        <v>5.2740255994764597E-3</v>
      </c>
      <c r="AV137" s="62">
        <f t="shared" si="94"/>
        <v>3.0550916670000001E-2</v>
      </c>
      <c r="AW137" s="62">
        <f t="shared" si="95"/>
        <v>0.68025976300000002</v>
      </c>
    </row>
    <row r="138" spans="1:49">
      <c r="A138" s="62">
        <v>2005</v>
      </c>
      <c r="B138" s="61">
        <v>5.5603712808341106</v>
      </c>
      <c r="C138" s="61">
        <v>63060</v>
      </c>
      <c r="D138" s="61">
        <v>11609.722594956</v>
      </c>
      <c r="E138" s="62">
        <v>2.0500003919999998</v>
      </c>
      <c r="F138" s="62">
        <v>0.5516789711836152</v>
      </c>
      <c r="G138" s="61">
        <v>2.7</v>
      </c>
      <c r="H138" s="64">
        <v>0.21721219</v>
      </c>
      <c r="I138" s="65">
        <v>2724.740425</v>
      </c>
      <c r="J138" s="61">
        <v>2422.2458543299999</v>
      </c>
      <c r="K138" s="61">
        <v>2338.7687665100002</v>
      </c>
      <c r="L138" s="61">
        <v>2586.3531765899997</v>
      </c>
      <c r="M138" s="61">
        <v>100</v>
      </c>
      <c r="N138" s="62">
        <f t="shared" si="81"/>
        <v>100</v>
      </c>
      <c r="O138" s="61">
        <v>131.39040399748126</v>
      </c>
      <c r="P138" s="62">
        <v>91.881653530081792</v>
      </c>
      <c r="Q138" s="62">
        <v>87.307207098833501</v>
      </c>
      <c r="R138" s="62">
        <v>91.168445336006215</v>
      </c>
      <c r="S138" s="62">
        <v>91.982353483233439</v>
      </c>
      <c r="T138" s="62">
        <v>89.980754676722384</v>
      </c>
      <c r="U138" s="61">
        <v>63.084614000000002</v>
      </c>
      <c r="V138" s="61">
        <v>26.428090000000001</v>
      </c>
      <c r="W138" s="61">
        <v>1507.4304</v>
      </c>
      <c r="X138" s="61">
        <v>0.61839699745178223</v>
      </c>
      <c r="Y138" s="61">
        <v>4.0370497852563858E-2</v>
      </c>
      <c r="Z138" s="67">
        <v>2.0710416669999998</v>
      </c>
      <c r="AA138" s="61">
        <v>4.7699999999999996</v>
      </c>
      <c r="AB138" s="66">
        <v>0.69403848499999998</v>
      </c>
      <c r="AC138" s="63">
        <f t="shared" si="82"/>
        <v>2.0500003919999999E-2</v>
      </c>
      <c r="AD138" s="20">
        <f t="shared" si="78"/>
        <v>0.5516789711836152</v>
      </c>
      <c r="AE138" s="62">
        <f t="shared" si="83"/>
        <v>2.7000000000000003E-2</v>
      </c>
      <c r="AF138" s="20">
        <f t="shared" si="79"/>
        <v>0.21721219</v>
      </c>
      <c r="AG138" s="62">
        <f t="shared" si="84"/>
        <v>0.23469470546900062</v>
      </c>
      <c r="AH138" s="62">
        <f t="shared" si="85"/>
        <v>0.20863942566400143</v>
      </c>
      <c r="AI138" s="62">
        <f t="shared" si="97"/>
        <v>0.20144915155217488</v>
      </c>
      <c r="AJ138" s="62">
        <f t="shared" si="98"/>
        <v>0.22277476101915439</v>
      </c>
      <c r="AK138" s="62">
        <f t="shared" si="80"/>
        <v>-2.1325609466979506E-2</v>
      </c>
      <c r="AL138" s="62">
        <f t="shared" si="96"/>
        <v>-1.4920385104751715E-3</v>
      </c>
      <c r="AM138" s="62">
        <f t="shared" si="86"/>
        <v>1.3443228928962214E-2</v>
      </c>
      <c r="AN138" s="62">
        <f t="shared" si="87"/>
        <v>4.4642603868092767E-3</v>
      </c>
      <c r="AO138" s="62">
        <f t="shared" si="88"/>
        <v>-1.7195145795162326E-3</v>
      </c>
      <c r="AP138" s="62">
        <f t="shared" si="89"/>
        <v>1.1745720876108024E-2</v>
      </c>
      <c r="AQ138" s="62">
        <f t="shared" si="77"/>
        <v>-0.87004944499140757</v>
      </c>
      <c r="AR138" s="62">
        <f t="shared" si="90"/>
        <v>6.4481123133898759</v>
      </c>
      <c r="AS138" s="62">
        <f t="shared" si="91"/>
        <v>0.61839699745178223</v>
      </c>
      <c r="AT138" s="62">
        <f t="shared" si="92"/>
        <v>4.0370497852563858E-2</v>
      </c>
      <c r="AU138" s="62">
        <f t="shared" si="93"/>
        <v>6.3629260491517362E-4</v>
      </c>
      <c r="AV138" s="62">
        <f t="shared" si="94"/>
        <v>2.6989583329999997E-2</v>
      </c>
      <c r="AW138" s="62">
        <f t="shared" si="95"/>
        <v>0.69403848499999998</v>
      </c>
    </row>
    <row r="139" spans="1:49">
      <c r="A139" s="62">
        <v>2006</v>
      </c>
      <c r="B139" s="61">
        <v>4.9806909643128314</v>
      </c>
      <c r="C139" s="61">
        <v>63497</v>
      </c>
      <c r="D139" s="61">
        <v>12166.2968618</v>
      </c>
      <c r="E139" s="62">
        <v>2.050000244</v>
      </c>
      <c r="F139" s="62">
        <v>0.55080568531139873</v>
      </c>
      <c r="G139" s="61"/>
      <c r="H139" s="64">
        <v>0.22387093299999999</v>
      </c>
      <c r="I139" s="65">
        <v>2705.1338700000001</v>
      </c>
      <c r="J139" s="61">
        <v>2424.7384909299999</v>
      </c>
      <c r="K139" s="61">
        <v>2564.2015087</v>
      </c>
      <c r="L139" s="61">
        <v>2855.4267379899998</v>
      </c>
      <c r="M139" s="61">
        <v>101.66366404047862</v>
      </c>
      <c r="N139" s="62">
        <f t="shared" si="81"/>
        <v>102.36973237872738</v>
      </c>
      <c r="O139" s="61">
        <v>133.88156605727352</v>
      </c>
      <c r="P139" s="62">
        <v>93.873084333028331</v>
      </c>
      <c r="Q139" s="62">
        <v>91.073764621688824</v>
      </c>
      <c r="R139" s="62">
        <v>92.890817015369677</v>
      </c>
      <c r="S139" s="62">
        <v>93.856419642243836</v>
      </c>
      <c r="T139" s="62">
        <v>93.217867959328373</v>
      </c>
      <c r="U139" s="61">
        <v>63.470827999999997</v>
      </c>
      <c r="V139" s="61">
        <v>26.712969999999999</v>
      </c>
      <c r="W139" s="61">
        <v>1484.0064</v>
      </c>
      <c r="X139" s="61">
        <v>0.61868959665298462</v>
      </c>
      <c r="Y139" s="61">
        <v>3.9813648909330368E-2</v>
      </c>
      <c r="Z139" s="67">
        <v>2.8891499999999999</v>
      </c>
      <c r="AA139" s="61">
        <v>5.12</v>
      </c>
      <c r="AB139" s="66">
        <v>0.66361772200000002</v>
      </c>
      <c r="AC139" s="63">
        <f t="shared" si="82"/>
        <v>2.0500002440000002E-2</v>
      </c>
      <c r="AD139" s="20">
        <f t="shared" si="78"/>
        <v>0.55080568531139873</v>
      </c>
      <c r="AE139" s="62" t="str">
        <f t="shared" si="83"/>
        <v/>
      </c>
      <c r="AF139" s="20">
        <f t="shared" si="79"/>
        <v>0.22387093299999999</v>
      </c>
      <c r="AG139" s="62">
        <f t="shared" si="84"/>
        <v>0.22234652834204938</v>
      </c>
      <c r="AH139" s="62">
        <f t="shared" si="85"/>
        <v>0.19929963229347508</v>
      </c>
      <c r="AI139" s="62">
        <f t="shared" si="97"/>
        <v>0.21076269450165522</v>
      </c>
      <c r="AJ139" s="62">
        <f t="shared" si="98"/>
        <v>0.23469974228193707</v>
      </c>
      <c r="AK139" s="62">
        <f t="shared" si="80"/>
        <v>-2.3937047780281856E-2</v>
      </c>
      <c r="AL139" s="62">
        <f t="shared" si="96"/>
        <v>-1.9785716673559194E-3</v>
      </c>
      <c r="AM139" s="62">
        <f t="shared" si="86"/>
        <v>1.8815862730734673E-2</v>
      </c>
      <c r="AN139" s="62">
        <f t="shared" si="87"/>
        <v>-4.7049508975074063E-3</v>
      </c>
      <c r="AO139" s="62">
        <f t="shared" si="88"/>
        <v>-3.2514854579645011E-3</v>
      </c>
      <c r="AP139" s="62">
        <f t="shared" si="89"/>
        <v>1.1922708394261948E-2</v>
      </c>
      <c r="AQ139" s="62">
        <f t="shared" si="77"/>
        <v>-0.86543118351712134</v>
      </c>
      <c r="AR139" s="62">
        <f t="shared" si="90"/>
        <v>6.4370695528693682</v>
      </c>
      <c r="AS139" s="62">
        <f t="shared" si="91"/>
        <v>0.61868959665298462</v>
      </c>
      <c r="AT139" s="62">
        <f t="shared" si="92"/>
        <v>3.9813648909330368E-2</v>
      </c>
      <c r="AU139" s="62">
        <f t="shared" si="93"/>
        <v>-2.7104840152854144E-3</v>
      </c>
      <c r="AV139" s="62">
        <f t="shared" si="94"/>
        <v>2.2308500000000002E-2</v>
      </c>
      <c r="AW139" s="62">
        <f t="shared" si="95"/>
        <v>0.66361772200000002</v>
      </c>
    </row>
    <row r="140" spans="1:49">
      <c r="A140" s="62">
        <v>2007</v>
      </c>
      <c r="B140" s="61">
        <v>4.4559269071394576</v>
      </c>
      <c r="C140" s="61">
        <v>63886</v>
      </c>
      <c r="D140" s="61">
        <v>12765.972751200001</v>
      </c>
      <c r="E140" s="62">
        <v>2.0200011739999999</v>
      </c>
      <c r="F140" s="62">
        <v>0.54912086838980911</v>
      </c>
      <c r="G140" s="61"/>
      <c r="H140" s="64">
        <v>0.23133062700000001</v>
      </c>
      <c r="I140" s="65">
        <v>2832.9339719999998</v>
      </c>
      <c r="J140" s="61">
        <v>2525.8083454899997</v>
      </c>
      <c r="K140" s="61">
        <v>2633.3918530599999</v>
      </c>
      <c r="L140" s="61">
        <v>3019.1273669100001</v>
      </c>
      <c r="M140" s="61">
        <v>103.42259068854955</v>
      </c>
      <c r="N140" s="62">
        <f t="shared" si="81"/>
        <v>104.94576729547538</v>
      </c>
      <c r="O140" s="61">
        <v>136.02634874551103</v>
      </c>
      <c r="P140" s="62">
        <v>95.860334225624499</v>
      </c>
      <c r="Q140" s="62">
        <v>93.747007495987759</v>
      </c>
      <c r="R140" s="62">
        <v>94.456312900628518</v>
      </c>
      <c r="S140" s="62">
        <v>95.656226279243398</v>
      </c>
      <c r="T140" s="62">
        <v>93.896330942275128</v>
      </c>
      <c r="U140" s="61">
        <v>63.842097000000003</v>
      </c>
      <c r="V140" s="61">
        <v>27.078099999999999</v>
      </c>
      <c r="W140" s="61">
        <v>1500.2589</v>
      </c>
      <c r="X140" s="61">
        <v>0.61081957817077637</v>
      </c>
      <c r="Y140" s="61">
        <v>3.9493769407272339E-2</v>
      </c>
      <c r="Z140" s="67">
        <v>3.8640500000000002</v>
      </c>
      <c r="AA140" s="61">
        <v>5.8</v>
      </c>
      <c r="AB140" s="66">
        <v>0.66385794200000003</v>
      </c>
      <c r="AC140" s="63">
        <f t="shared" si="82"/>
        <v>2.0200011739999999E-2</v>
      </c>
      <c r="AD140" s="20">
        <f t="shared" si="78"/>
        <v>0.54912086838980911</v>
      </c>
      <c r="AE140" s="62" t="str">
        <f t="shared" si="83"/>
        <v/>
      </c>
      <c r="AF140" s="20">
        <f t="shared" si="79"/>
        <v>0.23133062700000001</v>
      </c>
      <c r="AG140" s="62">
        <f t="shared" si="84"/>
        <v>0.22191289510105716</v>
      </c>
      <c r="AH140" s="62">
        <f t="shared" si="85"/>
        <v>0.19785474986640356</v>
      </c>
      <c r="AI140" s="62">
        <f t="shared" si="97"/>
        <v>0.206282114522958</v>
      </c>
      <c r="AJ140" s="62">
        <f t="shared" si="98"/>
        <v>0.23649802688370944</v>
      </c>
      <c r="AK140" s="62">
        <f t="shared" si="80"/>
        <v>-3.021591236075144E-2</v>
      </c>
      <c r="AL140" s="62">
        <f t="shared" si="96"/>
        <v>-3.9040510800719733E-3</v>
      </c>
      <c r="AM140" s="62">
        <f t="shared" si="86"/>
        <v>4.0773377988044075E-3</v>
      </c>
      <c r="AN140" s="62">
        <f t="shared" si="87"/>
        <v>-8.1399907192758643E-3</v>
      </c>
      <c r="AO140" s="62">
        <f t="shared" si="88"/>
        <v>-5.8580038503432018E-3</v>
      </c>
      <c r="AP140" s="62">
        <f t="shared" si="89"/>
        <v>-1.7600736367716432E-2</v>
      </c>
      <c r="AQ140" s="62">
        <f t="shared" si="77"/>
        <v>-0.85768751724540293</v>
      </c>
      <c r="AR140" s="62">
        <f t="shared" si="90"/>
        <v>6.4557054549512323</v>
      </c>
      <c r="AS140" s="62">
        <f t="shared" si="91"/>
        <v>0.61081957817077637</v>
      </c>
      <c r="AT140" s="62">
        <f t="shared" si="92"/>
        <v>3.9493769407272339E-2</v>
      </c>
      <c r="AU140" s="62">
        <f t="shared" si="93"/>
        <v>4.0388718967856348E-3</v>
      </c>
      <c r="AV140" s="62">
        <f t="shared" si="94"/>
        <v>1.9359499999999995E-2</v>
      </c>
      <c r="AW140" s="62">
        <f t="shared" si="95"/>
        <v>0.66385794200000003</v>
      </c>
    </row>
    <row r="141" spans="1:49">
      <c r="A141" s="62">
        <v>2008</v>
      </c>
      <c r="B141" s="61">
        <v>4.7133505784292566</v>
      </c>
      <c r="C141" s="61">
        <v>64239</v>
      </c>
      <c r="D141" s="61">
        <v>13081.73733186</v>
      </c>
      <c r="E141" s="62">
        <v>2.060000305</v>
      </c>
      <c r="F141" s="62">
        <v>0.55254152366159781</v>
      </c>
      <c r="G141" s="61">
        <v>2.8</v>
      </c>
      <c r="H141" s="64">
        <v>0.23553284199999999</v>
      </c>
      <c r="I141" s="65">
        <v>2958.9629909999999</v>
      </c>
      <c r="J141" s="61">
        <v>2512.3874652700001</v>
      </c>
      <c r="K141" s="61">
        <v>2708.8925037599997</v>
      </c>
      <c r="L141" s="61">
        <v>3185.41246641</v>
      </c>
      <c r="M141" s="61">
        <v>103.04706956836309</v>
      </c>
      <c r="N141" s="62">
        <f t="shared" si="81"/>
        <v>107.340380570291</v>
      </c>
      <c r="O141" s="61">
        <v>140.32750189284408</v>
      </c>
      <c r="P141" s="62">
        <v>98.509402025178019</v>
      </c>
      <c r="Q141" s="62">
        <v>96.212513944799724</v>
      </c>
      <c r="R141" s="62">
        <v>96.406731666816512</v>
      </c>
      <c r="S141" s="62">
        <v>98.699232566824691</v>
      </c>
      <c r="T141" s="62">
        <v>97.500457539250959</v>
      </c>
      <c r="U141" s="61">
        <v>64.198684</v>
      </c>
      <c r="V141" s="61">
        <v>27.199719999999999</v>
      </c>
      <c r="W141" s="61">
        <v>1507.1776</v>
      </c>
      <c r="X141" s="61">
        <v>0.61184370517730713</v>
      </c>
      <c r="Y141" s="61">
        <v>3.8887035101652145E-2</v>
      </c>
      <c r="Z141" s="67">
        <v>3.6189333330000002</v>
      </c>
      <c r="AA141" s="61">
        <v>6.28</v>
      </c>
      <c r="AB141" s="66">
        <v>0.70309887400000004</v>
      </c>
      <c r="AC141" s="63">
        <f t="shared" si="82"/>
        <v>2.0600003049999999E-2</v>
      </c>
      <c r="AD141" s="20">
        <f t="shared" si="78"/>
        <v>0.55254152366159781</v>
      </c>
      <c r="AE141" s="62">
        <f t="shared" si="83"/>
        <v>2.7999999999999997E-2</v>
      </c>
      <c r="AF141" s="20">
        <f t="shared" si="79"/>
        <v>0.23553284199999999</v>
      </c>
      <c r="AG141" s="62">
        <f t="shared" si="84"/>
        <v>0.2261903687512189</v>
      </c>
      <c r="AH141" s="62">
        <f t="shared" si="85"/>
        <v>0.19205304322623801</v>
      </c>
      <c r="AI141" s="62">
        <f t="shared" si="97"/>
        <v>0.20707436902609336</v>
      </c>
      <c r="AJ141" s="62">
        <f t="shared" si="98"/>
        <v>0.2435007205543003</v>
      </c>
      <c r="AK141" s="62">
        <f t="shared" si="80"/>
        <v>-3.6426351528206946E-2</v>
      </c>
      <c r="AL141" s="62">
        <f t="shared" si="96"/>
        <v>4.6985178965638138E-3</v>
      </c>
      <c r="AM141" s="62">
        <f t="shared" si="86"/>
        <v>3.3984900681309025E-3</v>
      </c>
      <c r="AN141" s="62">
        <f t="shared" si="87"/>
        <v>-2.1225979439233743E-3</v>
      </c>
      <c r="AO141" s="62">
        <f t="shared" si="88"/>
        <v>8.755185399070109E-3</v>
      </c>
      <c r="AP141" s="62">
        <f t="shared" si="89"/>
        <v>1.5104561917896598E-2</v>
      </c>
      <c r="AQ141" s="62">
        <f t="shared" si="77"/>
        <v>-0.85877603291213223</v>
      </c>
      <c r="AR141" s="62">
        <f t="shared" si="90"/>
        <v>6.4592180088037727</v>
      </c>
      <c r="AS141" s="62">
        <f t="shared" si="91"/>
        <v>0.61184370517730713</v>
      </c>
      <c r="AT141" s="62">
        <f t="shared" si="92"/>
        <v>3.8887035101652145E-2</v>
      </c>
      <c r="AU141" s="62">
        <f t="shared" si="93"/>
        <v>1.6079302568467842E-2</v>
      </c>
      <c r="AV141" s="62">
        <f t="shared" si="94"/>
        <v>2.6610666670000001E-2</v>
      </c>
      <c r="AW141" s="62">
        <f t="shared" si="95"/>
        <v>0.70309887400000004</v>
      </c>
    </row>
    <row r="142" spans="1:49">
      <c r="A142" s="62">
        <v>2009</v>
      </c>
      <c r="B142" s="61">
        <v>4.5533597112314288</v>
      </c>
      <c r="C142" s="61">
        <v>64565</v>
      </c>
      <c r="D142" s="61">
        <v>12720.91506487</v>
      </c>
      <c r="E142" s="62">
        <v>2.210000537</v>
      </c>
      <c r="F142" s="62">
        <v>0.56193731153465909</v>
      </c>
      <c r="G142" s="61">
        <v>2.9</v>
      </c>
      <c r="H142" s="64">
        <v>0.22037132500000001</v>
      </c>
      <c r="I142" s="65">
        <v>3052.2007189999999</v>
      </c>
      <c r="J142" s="61">
        <v>2276.4594110799999</v>
      </c>
      <c r="K142" s="61">
        <v>2240.6507184500001</v>
      </c>
      <c r="L142" s="61">
        <v>2637.3800716199999</v>
      </c>
      <c r="M142" s="61">
        <v>99.502854469843683</v>
      </c>
      <c r="N142" s="62">
        <f t="shared" si="81"/>
        <v>107.55182436254648</v>
      </c>
      <c r="O142" s="61">
        <v>140.47063594477478</v>
      </c>
      <c r="P142" s="62">
        <v>97.124191349291465</v>
      </c>
      <c r="Q142" s="62">
        <v>95.572749139139617</v>
      </c>
      <c r="R142" s="62">
        <v>97.646695567745823</v>
      </c>
      <c r="S142" s="62">
        <v>94.985026345329345</v>
      </c>
      <c r="T142" s="62">
        <v>91.481111120157692</v>
      </c>
      <c r="U142" s="61">
        <v>64.542997</v>
      </c>
      <c r="V142" s="61">
        <v>26.888010000000001</v>
      </c>
      <c r="W142" s="61">
        <v>1488.9997000000001</v>
      </c>
      <c r="X142" s="61">
        <v>0.6261705756187439</v>
      </c>
      <c r="Y142" s="61">
        <v>3.8853287696838379E-2</v>
      </c>
      <c r="Z142" s="67">
        <v>0.64722500000000005</v>
      </c>
      <c r="AA142" s="61">
        <v>5.03</v>
      </c>
      <c r="AB142" s="66">
        <v>0.81211706699999997</v>
      </c>
      <c r="AC142" s="63">
        <f t="shared" si="82"/>
        <v>2.2100005369999998E-2</v>
      </c>
      <c r="AD142" s="20">
        <f t="shared" si="78"/>
        <v>0.56193731153465909</v>
      </c>
      <c r="AE142" s="62">
        <f t="shared" si="83"/>
        <v>2.8999999999999998E-2</v>
      </c>
      <c r="AF142" s="20">
        <f t="shared" si="79"/>
        <v>0.22037132500000001</v>
      </c>
      <c r="AG142" s="62">
        <f t="shared" si="84"/>
        <v>0.23993562596993817</v>
      </c>
      <c r="AH142" s="62">
        <f t="shared" si="85"/>
        <v>0.17895406104602146</v>
      </c>
      <c r="AI142" s="62">
        <f t="shared" si="97"/>
        <v>0.17613911475895058</v>
      </c>
      <c r="AJ142" s="62">
        <f t="shared" si="98"/>
        <v>0.20732628574051032</v>
      </c>
      <c r="AK142" s="62">
        <f t="shared" si="80"/>
        <v>-3.1187170981559736E-2</v>
      </c>
      <c r="AL142" s="62">
        <f t="shared" si="96"/>
        <v>-1.6129419164322093E-2</v>
      </c>
      <c r="AM142" s="62">
        <f t="shared" si="86"/>
        <v>-8.6396095075097507E-3</v>
      </c>
      <c r="AN142" s="62">
        <f t="shared" si="87"/>
        <v>1.0811881164607668E-2</v>
      </c>
      <c r="AO142" s="62">
        <f t="shared" si="88"/>
        <v>-4.0325815523472627E-2</v>
      </c>
      <c r="AP142" s="62">
        <f t="shared" si="89"/>
        <v>-6.5692461864064966E-2</v>
      </c>
      <c r="AQ142" s="62">
        <f t="shared" si="77"/>
        <v>-0.8756511595283889</v>
      </c>
      <c r="AR142" s="62">
        <f t="shared" si="90"/>
        <v>6.4302086716780984</v>
      </c>
      <c r="AS142" s="62">
        <f t="shared" si="91"/>
        <v>0.6261705756187439</v>
      </c>
      <c r="AT142" s="62">
        <f t="shared" si="92"/>
        <v>3.8853287696838379E-2</v>
      </c>
      <c r="AU142" s="62">
        <f t="shared" si="93"/>
        <v>3.4221427043599623E-2</v>
      </c>
      <c r="AV142" s="62">
        <f t="shared" si="94"/>
        <v>4.3827750000000006E-2</v>
      </c>
      <c r="AW142" s="62">
        <f t="shared" si="95"/>
        <v>0.81211706699999997</v>
      </c>
    </row>
    <row r="143" spans="1:49">
      <c r="A143" s="62">
        <v>2010</v>
      </c>
      <c r="B143" s="61">
        <v>4.90912288579554</v>
      </c>
      <c r="C143" s="61">
        <v>64880</v>
      </c>
      <c r="D143" s="61">
        <v>13109.176013169999</v>
      </c>
      <c r="E143" s="62">
        <v>2.1799996290000001</v>
      </c>
      <c r="F143" s="62">
        <v>0.56143490981400379</v>
      </c>
      <c r="G143" s="61">
        <v>2.9</v>
      </c>
      <c r="H143" s="64">
        <v>0.22071553699999999</v>
      </c>
      <c r="I143" s="65">
        <v>3313.4683920000002</v>
      </c>
      <c r="J143" s="61">
        <v>2586.7926677799996</v>
      </c>
      <c r="K143" s="61">
        <v>2558.2454191399997</v>
      </c>
      <c r="L143" s="61">
        <v>3012.1742227099999</v>
      </c>
      <c r="M143" s="61">
        <v>100.95873938097657</v>
      </c>
      <c r="N143" s="62">
        <f t="shared" si="81"/>
        <v>108.70581038679586</v>
      </c>
      <c r="O143" s="61">
        <v>142.90920618477608</v>
      </c>
      <c r="P143" s="62">
        <v>98.207031114264424</v>
      </c>
      <c r="Q143" s="62">
        <v>98.012849967832437</v>
      </c>
      <c r="R143" s="62">
        <v>98.965112596370503</v>
      </c>
      <c r="S143" s="62">
        <v>97.156593799423547</v>
      </c>
      <c r="T143" s="62">
        <v>94.860007888909635</v>
      </c>
      <c r="U143" s="61">
        <v>64.876958999999999</v>
      </c>
      <c r="V143" s="61">
        <v>26.909949999999998</v>
      </c>
      <c r="W143" s="61">
        <v>1493.7537</v>
      </c>
      <c r="X143" s="61">
        <v>0.62560302019119263</v>
      </c>
      <c r="Y143" s="61">
        <v>3.8599908351898193E-2</v>
      </c>
      <c r="Z143" s="67">
        <v>0.376258333</v>
      </c>
      <c r="AA143" s="61">
        <v>4.51</v>
      </c>
      <c r="AB143" s="66">
        <v>0.84340424300000005</v>
      </c>
      <c r="AC143" s="63">
        <f t="shared" si="82"/>
        <v>2.1799996290000002E-2</v>
      </c>
      <c r="AD143" s="20">
        <f t="shared" si="78"/>
        <v>0.56143490981400379</v>
      </c>
      <c r="AE143" s="62">
        <f t="shared" si="83"/>
        <v>2.8999999999999998E-2</v>
      </c>
      <c r="AF143" s="20">
        <f t="shared" si="79"/>
        <v>0.22071553699999999</v>
      </c>
      <c r="AG143" s="62">
        <f t="shared" si="84"/>
        <v>0.25275947082190048</v>
      </c>
      <c r="AH143" s="62">
        <f t="shared" si="85"/>
        <v>0.19732686975758087</v>
      </c>
      <c r="AI143" s="62">
        <f t="shared" si="97"/>
        <v>0.19514921582942243</v>
      </c>
      <c r="AJ143" s="62">
        <f t="shared" si="98"/>
        <v>0.22977601488330388</v>
      </c>
      <c r="AK143" s="62">
        <f t="shared" si="80"/>
        <v>-3.4626799053881441E-2</v>
      </c>
      <c r="AL143" s="62">
        <f t="shared" si="96"/>
        <v>4.1490233728747343E-4</v>
      </c>
      <c r="AM143" s="62">
        <f t="shared" si="86"/>
        <v>1.4538435994294231E-2</v>
      </c>
      <c r="AN143" s="62">
        <f t="shared" si="87"/>
        <v>2.7391451888128799E-3</v>
      </c>
      <c r="AO143" s="62">
        <f t="shared" si="88"/>
        <v>1.1932356492151274E-2</v>
      </c>
      <c r="AP143" s="62">
        <f t="shared" si="89"/>
        <v>2.5597260863308983E-2</v>
      </c>
      <c r="AQ143" s="62">
        <f t="shared" si="77"/>
        <v>-0.87999643087018664</v>
      </c>
      <c r="AR143" s="62">
        <f t="shared" si="90"/>
        <v>6.4290510617940138</v>
      </c>
      <c r="AS143" s="62">
        <f t="shared" si="91"/>
        <v>0.62560302019119263</v>
      </c>
      <c r="AT143" s="62">
        <f t="shared" si="92"/>
        <v>3.8599908351898193E-2</v>
      </c>
      <c r="AU143" s="62">
        <f t="shared" si="93"/>
        <v>-4.2001776244418171E-3</v>
      </c>
      <c r="AV143" s="62">
        <f t="shared" si="94"/>
        <v>4.1337416669999995E-2</v>
      </c>
      <c r="AW143" s="62">
        <f t="shared" si="95"/>
        <v>0.84340424300000005</v>
      </c>
    </row>
    <row r="144" spans="1:49">
      <c r="A144" s="62">
        <v>2011</v>
      </c>
      <c r="B144" s="61">
        <v>5.0696112528016082</v>
      </c>
      <c r="C144" s="61">
        <v>65189</v>
      </c>
      <c r="D144" s="61">
        <v>13508.017547879999</v>
      </c>
      <c r="E144" s="62">
        <v>2.1900004200000001</v>
      </c>
      <c r="F144" s="62">
        <v>0.5574408386604276</v>
      </c>
      <c r="G144" s="61">
        <v>2.8</v>
      </c>
      <c r="H144" s="64">
        <v>0.22415383899999999</v>
      </c>
      <c r="I144" s="65">
        <v>3145.2810169999998</v>
      </c>
      <c r="J144" s="61">
        <v>2540.0229336799998</v>
      </c>
      <c r="K144" s="61">
        <v>2759.5455032999998</v>
      </c>
      <c r="L144" s="61">
        <v>3360.7956895000002</v>
      </c>
      <c r="M144" s="61">
        <v>102.56066573734687</v>
      </c>
      <c r="N144" s="62">
        <f t="shared" si="81"/>
        <v>109.74091818423108</v>
      </c>
      <c r="O144" s="61">
        <v>145.93528976172348</v>
      </c>
      <c r="P144" s="62">
        <v>100</v>
      </c>
      <c r="Q144" s="62">
        <v>99.999995815654643</v>
      </c>
      <c r="R144" s="62">
        <v>99.999995885975864</v>
      </c>
      <c r="S144" s="62">
        <v>99.999998253436829</v>
      </c>
      <c r="T144" s="62">
        <v>100.00000159920171</v>
      </c>
      <c r="U144" s="61">
        <v>65.199104000000005</v>
      </c>
      <c r="V144" s="61">
        <v>27.10744</v>
      </c>
      <c r="W144" s="61">
        <v>1496.1449</v>
      </c>
      <c r="X144" s="61">
        <v>0.62564343214035034</v>
      </c>
      <c r="Y144" s="61">
        <v>3.822861984372139E-2</v>
      </c>
      <c r="Z144" s="67">
        <v>0.69335833300000005</v>
      </c>
      <c r="AA144" s="61">
        <v>5</v>
      </c>
      <c r="AB144" s="66">
        <v>0.87707984000000005</v>
      </c>
      <c r="AC144" s="63">
        <f t="shared" si="82"/>
        <v>2.19000042E-2</v>
      </c>
      <c r="AD144" s="20">
        <f t="shared" si="78"/>
        <v>0.5574408386604276</v>
      </c>
      <c r="AE144" s="62">
        <f t="shared" si="83"/>
        <v>2.7999999999999997E-2</v>
      </c>
      <c r="AF144" s="20">
        <f t="shared" si="79"/>
        <v>0.22415383899999999</v>
      </c>
      <c r="AG144" s="62">
        <f t="shared" si="84"/>
        <v>0.23284549385958064</v>
      </c>
      <c r="AH144" s="62">
        <f t="shared" si="85"/>
        <v>0.18803817249102114</v>
      </c>
      <c r="AI144" s="62">
        <f t="shared" si="97"/>
        <v>0.20428945206197882</v>
      </c>
      <c r="AJ144" s="62">
        <f t="shared" si="98"/>
        <v>0.24880006837327928</v>
      </c>
      <c r="AK144" s="62">
        <f t="shared" si="80"/>
        <v>-4.451061631130046E-2</v>
      </c>
      <c r="AL144" s="62">
        <f t="shared" si="96"/>
        <v>8.6153208666743825E-3</v>
      </c>
      <c r="AM144" s="62">
        <f t="shared" si="86"/>
        <v>1.0594499566522367E-2</v>
      </c>
      <c r="AN144" s="62">
        <f t="shared" si="87"/>
        <v>9.2570245393373547E-4</v>
      </c>
      <c r="AO144" s="62">
        <f t="shared" si="88"/>
        <v>1.9369070263284705E-2</v>
      </c>
      <c r="AP144" s="62">
        <f t="shared" si="89"/>
        <v>4.3290945984407747E-2</v>
      </c>
      <c r="AQ144" s="62">
        <f t="shared" si="77"/>
        <v>-0.87763749755471487</v>
      </c>
      <c r="AR144" s="62">
        <f t="shared" si="90"/>
        <v>6.4330095145780168</v>
      </c>
      <c r="AS144" s="62">
        <f t="shared" si="91"/>
        <v>0.62564343214035034</v>
      </c>
      <c r="AT144" s="62">
        <f t="shared" si="92"/>
        <v>3.822861984372139E-2</v>
      </c>
      <c r="AU144" s="62">
        <f t="shared" si="93"/>
        <v>-5.7144690525573281E-3</v>
      </c>
      <c r="AV144" s="62">
        <f t="shared" si="94"/>
        <v>4.3066416670000003E-2</v>
      </c>
      <c r="AW144" s="62">
        <f t="shared" si="95"/>
        <v>0.87707984000000005</v>
      </c>
    </row>
    <row r="145" spans="1:49">
      <c r="A145" s="62">
        <v>2012</v>
      </c>
      <c r="B145" s="61">
        <v>4.9716310444141278</v>
      </c>
      <c r="C145" s="61">
        <v>65500</v>
      </c>
      <c r="D145" s="61">
        <v>13689.356860530001</v>
      </c>
      <c r="E145" s="62">
        <v>2.2299992359999998</v>
      </c>
      <c r="F145" s="62">
        <v>0.55666915357446278</v>
      </c>
      <c r="G145" s="61">
        <v>2.7</v>
      </c>
      <c r="H145" s="64">
        <v>0.224783171</v>
      </c>
      <c r="I145" s="65">
        <v>3189.0136699999998</v>
      </c>
      <c r="J145" s="61">
        <v>2638.8100578799999</v>
      </c>
      <c r="K145" s="61">
        <v>2849.6739951</v>
      </c>
      <c r="L145" s="61">
        <v>3410.1236558999999</v>
      </c>
      <c r="M145" s="61">
        <v>102.25195604467831</v>
      </c>
      <c r="N145" s="62">
        <f t="shared" si="81"/>
        <v>111.02026101422744</v>
      </c>
      <c r="O145" s="61">
        <v>148.78932508825426</v>
      </c>
      <c r="P145" s="62">
        <v>101.42339293944229</v>
      </c>
      <c r="Q145" s="62">
        <v>101.41808849822922</v>
      </c>
      <c r="R145" s="62">
        <v>100.73326498123996</v>
      </c>
      <c r="S145" s="62">
        <v>101.38608159853264</v>
      </c>
      <c r="T145" s="62">
        <v>101.71407858585022</v>
      </c>
      <c r="U145" s="61">
        <v>65.508240999999998</v>
      </c>
      <c r="V145" s="61">
        <v>27.18608</v>
      </c>
      <c r="W145" s="61">
        <v>1490.2191</v>
      </c>
      <c r="X145" s="61">
        <v>0.62854641675949097</v>
      </c>
      <c r="Y145" s="61">
        <v>3.8114447146654129E-2</v>
      </c>
      <c r="Z145" s="67">
        <v>4.9333333E-2</v>
      </c>
      <c r="AA145" s="61">
        <v>4.51</v>
      </c>
      <c r="AB145" s="66">
        <v>0.91999598400000004</v>
      </c>
      <c r="AC145" s="63">
        <f t="shared" si="82"/>
        <v>2.229999236E-2</v>
      </c>
      <c r="AD145" s="20">
        <f t="shared" si="78"/>
        <v>0.55666915357446278</v>
      </c>
      <c r="AE145" s="62">
        <f t="shared" si="83"/>
        <v>2.7000000000000003E-2</v>
      </c>
      <c r="AF145" s="20">
        <f t="shared" si="79"/>
        <v>0.224783171</v>
      </c>
      <c r="AG145" s="62">
        <f t="shared" si="84"/>
        <v>0.23295569707841871</v>
      </c>
      <c r="AH145" s="62">
        <f t="shared" si="85"/>
        <v>0.19276362540364333</v>
      </c>
      <c r="AI145" s="62">
        <f t="shared" si="97"/>
        <v>0.20816712020389769</v>
      </c>
      <c r="AJ145" s="62">
        <f t="shared" si="98"/>
        <v>0.24910766010726765</v>
      </c>
      <c r="AK145" s="62">
        <f t="shared" si="80"/>
        <v>-4.094053990336996E-2</v>
      </c>
      <c r="AL145" s="62">
        <f t="shared" si="96"/>
        <v>2.5431603483120429E-3</v>
      </c>
      <c r="AM145" s="62">
        <f t="shared" si="86"/>
        <v>2.4909008461374712E-3</v>
      </c>
      <c r="AN145" s="62">
        <f t="shared" si="87"/>
        <v>-4.2844800361287695E-3</v>
      </c>
      <c r="AO145" s="62">
        <f t="shared" si="88"/>
        <v>2.1752330577573214E-3</v>
      </c>
      <c r="AP145" s="62">
        <f t="shared" si="89"/>
        <v>5.405106185771202E-3</v>
      </c>
      <c r="AQ145" s="62">
        <f t="shared" si="77"/>
        <v>-0.87947087392101297</v>
      </c>
      <c r="AR145" s="62">
        <f t="shared" si="90"/>
        <v>6.42720756118801</v>
      </c>
      <c r="AS145" s="62">
        <f t="shared" si="91"/>
        <v>0.62854641675949097</v>
      </c>
      <c r="AT145" s="62">
        <f t="shared" si="92"/>
        <v>3.8114447146654129E-2</v>
      </c>
      <c r="AU145" s="62">
        <f t="shared" si="93"/>
        <v>-4.6568344836413677E-3</v>
      </c>
      <c r="AV145" s="62">
        <f t="shared" si="94"/>
        <v>4.4606666669999996E-2</v>
      </c>
      <c r="AW145" s="62">
        <f t="shared" si="95"/>
        <v>0.91999598400000004</v>
      </c>
    </row>
    <row r="146" spans="1:49">
      <c r="A146" s="62">
        <v>2013</v>
      </c>
      <c r="B146" s="61">
        <v>4.7564136030744697</v>
      </c>
      <c r="C146" s="61">
        <v>65833</v>
      </c>
      <c r="D146" s="61">
        <v>13875.169799920001</v>
      </c>
      <c r="E146" s="62">
        <v>2.239999225</v>
      </c>
      <c r="F146" s="62">
        <v>0.55556148759901069</v>
      </c>
      <c r="G146" s="61">
        <v>2.8</v>
      </c>
      <c r="H146" s="64">
        <v>0.22063064299999999</v>
      </c>
      <c r="I146" s="65">
        <v>3205.2551659999999</v>
      </c>
      <c r="J146" s="61">
        <v>2747.9809813899997</v>
      </c>
      <c r="K146" s="61">
        <v>2808.6766825999998</v>
      </c>
      <c r="L146" s="61">
        <v>3326.9483083</v>
      </c>
      <c r="M146" s="61">
        <v>102.31326978705472</v>
      </c>
      <c r="N146" s="62">
        <f t="shared" si="81"/>
        <v>111.89091353140499</v>
      </c>
      <c r="O146" s="61">
        <v>150.07428006801769</v>
      </c>
      <c r="P146" s="62">
        <v>102.27912233619216</v>
      </c>
      <c r="Q146" s="62">
        <v>100.89702130137293</v>
      </c>
      <c r="R146" s="62">
        <v>101.14796623890598</v>
      </c>
      <c r="S146" s="62">
        <v>101.0631431667689</v>
      </c>
      <c r="T146" s="62">
        <v>100.40443840674538</v>
      </c>
      <c r="U146" s="61">
        <v>65.807241000000005</v>
      </c>
      <c r="V146" s="61">
        <v>27.178270000000001</v>
      </c>
      <c r="W146" s="61">
        <v>1474.317</v>
      </c>
      <c r="X146" s="61">
        <v>0.63000392913818359</v>
      </c>
      <c r="Y146" s="61">
        <v>3.8139987736940384E-2</v>
      </c>
      <c r="Z146" s="67">
        <v>4.3066667000000003E-2</v>
      </c>
      <c r="AA146" s="61">
        <v>4.17</v>
      </c>
      <c r="AB146" s="66">
        <v>0.94805959399999995</v>
      </c>
      <c r="AC146" s="63">
        <f t="shared" si="82"/>
        <v>2.239999225E-2</v>
      </c>
      <c r="AD146" s="20">
        <f t="shared" si="78"/>
        <v>0.55556148759901069</v>
      </c>
      <c r="AE146" s="62">
        <f t="shared" si="83"/>
        <v>2.7999999999999997E-2</v>
      </c>
      <c r="AF146" s="20">
        <f t="shared" si="79"/>
        <v>0.22063064299999999</v>
      </c>
      <c r="AG146" s="62">
        <f t="shared" si="84"/>
        <v>0.23100655431391406</v>
      </c>
      <c r="AH146" s="62">
        <f t="shared" si="85"/>
        <v>0.19805025963760411</v>
      </c>
      <c r="AI146" s="62">
        <f t="shared" si="97"/>
        <v>0.20242467105636383</v>
      </c>
      <c r="AJ146" s="62">
        <f t="shared" si="98"/>
        <v>0.23977712390367878</v>
      </c>
      <c r="AK146" s="62">
        <f t="shared" si="80"/>
        <v>-3.7352452847314949E-2</v>
      </c>
      <c r="AL146" s="62">
        <f t="shared" si="96"/>
        <v>5.9011122436040877E-4</v>
      </c>
      <c r="AM146" s="62">
        <f t="shared" si="86"/>
        <v>-1.2962751195524633E-2</v>
      </c>
      <c r="AN146" s="62">
        <f t="shared" si="87"/>
        <v>-3.7033196215185862E-3</v>
      </c>
      <c r="AO146" s="62">
        <f t="shared" si="88"/>
        <v>-1.1002012047412784E-2</v>
      </c>
      <c r="AP146" s="62">
        <f t="shared" si="89"/>
        <v>-2.0771006480794486E-2</v>
      </c>
      <c r="AQ146" s="62">
        <f t="shared" si="77"/>
        <v>-0.88431212091459543</v>
      </c>
      <c r="AR146" s="62">
        <f t="shared" si="90"/>
        <v>6.4116379897707168</v>
      </c>
      <c r="AS146" s="62">
        <f t="shared" si="91"/>
        <v>0.63000392913818359</v>
      </c>
      <c r="AT146" s="62">
        <f t="shared" si="92"/>
        <v>3.8139987736940384E-2</v>
      </c>
      <c r="AU146" s="62">
        <f t="shared" si="93"/>
        <v>-7.3183606902910443E-3</v>
      </c>
      <c r="AV146" s="62">
        <f t="shared" si="94"/>
        <v>4.1269333330000005E-2</v>
      </c>
      <c r="AW146" s="62">
        <f t="shared" si="95"/>
        <v>0.94805959399999995</v>
      </c>
    </row>
    <row r="147" spans="1:49">
      <c r="A147" s="62">
        <v>2014</v>
      </c>
      <c r="B147" s="61">
        <v>5.4028251379622754</v>
      </c>
      <c r="C147" s="61">
        <v>66277</v>
      </c>
      <c r="D147" s="61">
        <v>14087.39156813</v>
      </c>
      <c r="E147" s="62">
        <v>2.230011835</v>
      </c>
      <c r="F147" s="62">
        <v>0.55491127799999995</v>
      </c>
      <c r="G147" s="61">
        <v>2.8</v>
      </c>
      <c r="H147" s="62">
        <v>0.21771028000000001</v>
      </c>
      <c r="I147" s="62">
        <v>3252.2151269999999</v>
      </c>
      <c r="J147" s="61">
        <v>2777.8007866099997</v>
      </c>
      <c r="K147" s="61">
        <v>2808.0207255999999</v>
      </c>
      <c r="L147" s="61">
        <v>3307.9255553000003</v>
      </c>
      <c r="M147" s="61">
        <v>102.76367557894488</v>
      </c>
      <c r="N147" s="62">
        <f t="shared" si="81"/>
        <v>112.34667884674386</v>
      </c>
      <c r="O147" s="61">
        <v>150.83620807497974</v>
      </c>
      <c r="P147" s="62">
        <v>102.27712940000001</v>
      </c>
      <c r="Q147" s="62">
        <v>101.2628136</v>
      </c>
      <c r="R147" s="62">
        <v>101.1713723</v>
      </c>
      <c r="S147" s="62">
        <v>100.14500769999999</v>
      </c>
      <c r="T147" s="62">
        <v>98.010552180000005</v>
      </c>
      <c r="U147" s="61">
        <v>66.100167999999996</v>
      </c>
      <c r="V147" s="61">
        <v>27.253528594970703</v>
      </c>
      <c r="W147" s="61">
        <v>1473.4584646968253</v>
      </c>
      <c r="X147" s="61">
        <v>0.63000392913818359</v>
      </c>
      <c r="Y147" s="61">
        <v>3.7831384688615799E-2</v>
      </c>
      <c r="Z147" s="62">
        <v>5.7291666999999998E-2</v>
      </c>
      <c r="AA147" s="62">
        <v>3.55</v>
      </c>
      <c r="AB147" s="62">
        <v>0.95537744300000005</v>
      </c>
      <c r="AC147" s="63">
        <f t="shared" si="82"/>
        <v>2.2300118349999998E-2</v>
      </c>
      <c r="AD147" s="20">
        <f t="shared" ref="AD147:AD149" si="99">IF(F147="","",F147)</f>
        <v>0.55491127799999995</v>
      </c>
      <c r="AE147" s="62">
        <f t="shared" si="83"/>
        <v>2.7999999999999997E-2</v>
      </c>
      <c r="AF147" s="20">
        <f t="shared" ref="AF147:AF149" si="100">IF(H147="","",H147)</f>
        <v>0.21771028000000001</v>
      </c>
      <c r="AG147" s="62">
        <f t="shared" ref="AG147:AG149" si="101">IF(OR(I147="",D147=""),"",I147/D147)</f>
        <v>0.23085999358160156</v>
      </c>
      <c r="AH147" s="62">
        <f t="shared" ref="AH147:AH149" si="102">IF(OR(J147="",D147=""),"",J147/D147)</f>
        <v>0.19718347241048065</v>
      </c>
      <c r="AI147" s="62">
        <f t="shared" ref="AI147:AI149" si="103">IF(OR(K147="",D147=""),"",K147/D147)</f>
        <v>0.199328648743789</v>
      </c>
      <c r="AJ147" s="62">
        <f t="shared" ref="AJ147:AJ149" si="104">IF(OR(L147="",D147=""),"",L147/D147)</f>
        <v>0.23481462407728781</v>
      </c>
      <c r="AK147" s="62">
        <f t="shared" ref="AK147:AK149" si="105">IF(OR(AI147="",AJ147=""),"",AI147-AJ147)</f>
        <v>-3.5485975333498815E-2</v>
      </c>
      <c r="AL147" s="62">
        <f t="shared" ref="AL147:AL149" si="106">IF(OR(P147="",P146="",N147="",N146=""),"",LN((P147/P146)/(N147/N146)))</f>
        <v>-4.0845125409569548E-3</v>
      </c>
      <c r="AM147" s="62">
        <f t="shared" ref="AM147:AM149" si="107">IF(OR(Q147="",Q146="",$N147="",$N146=""),"",LN((Q147/Q146)/($N147/$N146)))</f>
        <v>-4.4618065805953591E-4</v>
      </c>
      <c r="AN147" s="62">
        <f t="shared" ref="AN147:AN149" si="108">IF(OR(R147="",R146="",$N147="",$N146=""),"",LN((R147/R146)/($N147/$N146)))</f>
        <v>-3.8336496829214474E-3</v>
      </c>
      <c r="AO147" s="62">
        <f t="shared" ref="AO147:AO149" si="109">IF(OR(S147="",S146="",$N147="",$N146=""),"",LN((S147/S146)/($N147/$N146)))</f>
        <v>-1.3191315807340646E-2</v>
      </c>
      <c r="AP147" s="62">
        <f t="shared" ref="AP147:AP149" si="110">IF(OR(T147="",T146="",$N147="",$N146=""),"",LN((T147/T146)/($N147/$N146)))</f>
        <v>-2.819629242120146E-2</v>
      </c>
      <c r="AQ147" s="62">
        <f t="shared" ref="AQ147:AQ149" si="111">IF(OR(V147="",U147=""),"",LN(V147/U147))</f>
        <v>-0.88598828600816348</v>
      </c>
      <c r="AR147" s="62">
        <f t="shared" ref="AR147:AR149" si="112">IF(OR(V147="",W147="",U147=""),"",LN(V147*W147/U147))</f>
        <v>6.4093793275787556</v>
      </c>
      <c r="AS147" s="62">
        <f t="shared" ref="AS147:AS149" si="113">IF(X147="","",X147)</f>
        <v>0.63000392913818359</v>
      </c>
      <c r="AT147" s="62">
        <f t="shared" ref="AT147:AT149" si="114">IF(Y147="","",Y147)</f>
        <v>3.7831384688615799E-2</v>
      </c>
      <c r="AU147" s="62">
        <f t="shared" ref="AU147:AU149" si="115">IF(OR(Z146="",N147="",N146=""),"",Z146/100-LN(N147/N146))</f>
        <v>-3.6343604123087489E-3</v>
      </c>
      <c r="AV147" s="62">
        <f t="shared" ref="AV147:AV149" si="116">IF(OR(AA147="",Z147=""),"",(AA147-Z147)/100)</f>
        <v>3.4927083329999997E-2</v>
      </c>
      <c r="AW147" s="62">
        <f t="shared" ref="AW147:AW149" si="117">IF(AB147="","",AB147)</f>
        <v>0.95537744300000005</v>
      </c>
    </row>
    <row r="148" spans="1:49">
      <c r="A148" s="62">
        <v>2015</v>
      </c>
      <c r="B148" s="61">
        <v>6.0251400753191877</v>
      </c>
      <c r="C148" s="61">
        <v>66687</v>
      </c>
      <c r="D148" s="61">
        <v>14393.290555509999</v>
      </c>
      <c r="E148" s="62">
        <v>2.2699992259999999</v>
      </c>
      <c r="G148" s="61">
        <v>2.7</v>
      </c>
      <c r="H148" s="62">
        <v>0.21565946599999999</v>
      </c>
      <c r="I148" s="62">
        <v>3301.103603</v>
      </c>
      <c r="J148" s="61">
        <v>2812.6058650300001</v>
      </c>
      <c r="K148" s="61">
        <v>2925.1090500999999</v>
      </c>
      <c r="L148" s="61">
        <v>3338.6899386</v>
      </c>
      <c r="M148" s="61">
        <v>103.40526724395366</v>
      </c>
      <c r="N148" s="62">
        <f t="shared" si="81"/>
        <v>113.37266989580739</v>
      </c>
      <c r="O148" s="61">
        <v>150.89322984861192</v>
      </c>
      <c r="Z148" s="62">
        <v>-0.199075</v>
      </c>
      <c r="AA148" s="62">
        <v>3.13</v>
      </c>
      <c r="AB148" s="62">
        <v>0.96107015299999998</v>
      </c>
      <c r="AC148" s="63">
        <f t="shared" si="82"/>
        <v>2.2699992259999999E-2</v>
      </c>
      <c r="AD148" s="20" t="str">
        <f t="shared" si="99"/>
        <v/>
      </c>
      <c r="AE148" s="62">
        <f t="shared" si="83"/>
        <v>2.7000000000000003E-2</v>
      </c>
      <c r="AF148" s="20">
        <f t="shared" si="100"/>
        <v>0.21565946599999999</v>
      </c>
      <c r="AG148" s="62">
        <f t="shared" si="101"/>
        <v>0.22935016772354955</v>
      </c>
      <c r="AH148" s="62">
        <f t="shared" si="102"/>
        <v>0.19541090025124841</v>
      </c>
      <c r="AI148" s="62">
        <f t="shared" si="103"/>
        <v>0.20322726334321223</v>
      </c>
      <c r="AJ148" s="62">
        <f t="shared" si="104"/>
        <v>0.23196154664729479</v>
      </c>
      <c r="AK148" s="62">
        <f t="shared" si="105"/>
        <v>-2.8734283304082564E-2</v>
      </c>
      <c r="AL148" s="62" t="str">
        <f t="shared" si="106"/>
        <v/>
      </c>
      <c r="AM148" s="62" t="str">
        <f t="shared" si="107"/>
        <v/>
      </c>
      <c r="AN148" s="62" t="str">
        <f t="shared" si="108"/>
        <v/>
      </c>
      <c r="AO148" s="62" t="str">
        <f t="shared" si="109"/>
        <v/>
      </c>
      <c r="AP148" s="62" t="str">
        <f t="shared" si="110"/>
        <v/>
      </c>
      <c r="AQ148" s="62" t="str">
        <f t="shared" si="111"/>
        <v/>
      </c>
      <c r="AR148" s="62" t="str">
        <f t="shared" si="112"/>
        <v/>
      </c>
      <c r="AS148" s="62" t="str">
        <f t="shared" si="113"/>
        <v/>
      </c>
      <c r="AT148" s="62" t="str">
        <f t="shared" si="114"/>
        <v/>
      </c>
      <c r="AU148" s="62">
        <f t="shared" si="115"/>
        <v>-8.5180019494125233E-3</v>
      </c>
      <c r="AV148" s="62">
        <f t="shared" si="116"/>
        <v>3.3290750000000001E-2</v>
      </c>
      <c r="AW148" s="62">
        <f t="shared" si="117"/>
        <v>0.96107015299999998</v>
      </c>
    </row>
    <row r="149" spans="1:49">
      <c r="A149" s="62">
        <v>2016</v>
      </c>
      <c r="B149" s="61">
        <v>6.2229105397969828</v>
      </c>
      <c r="C149" s="61">
        <v>66957</v>
      </c>
      <c r="D149" s="61">
        <v>14620.34351149</v>
      </c>
      <c r="E149" s="62">
        <v>2.2499994920000002</v>
      </c>
      <c r="G149" s="61"/>
      <c r="H149" s="62">
        <v>0.219570192</v>
      </c>
      <c r="I149" s="62">
        <v>3344.2458940000001</v>
      </c>
      <c r="J149" s="61">
        <v>2843.2390569300001</v>
      </c>
      <c r="K149" s="61">
        <v>2898.4771959</v>
      </c>
      <c r="L149" s="61">
        <v>3324.6524587999997</v>
      </c>
      <c r="M149" s="61">
        <v>104.21393810167838</v>
      </c>
      <c r="N149" s="62">
        <f t="shared" si="81"/>
        <v>113.80671974632099</v>
      </c>
      <c r="O149" s="61">
        <v>151.16986977430506</v>
      </c>
      <c r="Z149" s="62">
        <v>-0.55626666700000005</v>
      </c>
      <c r="AA149" s="62">
        <v>2.5099999999999998</v>
      </c>
      <c r="AB149" s="62">
        <v>0.96504599999999996</v>
      </c>
      <c r="AC149" s="63">
        <f t="shared" si="82"/>
        <v>2.2499994920000002E-2</v>
      </c>
      <c r="AD149" s="20" t="str">
        <f t="shared" si="99"/>
        <v/>
      </c>
      <c r="AE149" s="62" t="str">
        <f t="shared" si="83"/>
        <v/>
      </c>
      <c r="AF149" s="20">
        <f t="shared" si="100"/>
        <v>0.219570192</v>
      </c>
      <c r="AG149" s="62">
        <f t="shared" si="101"/>
        <v>0.22873921473676637</v>
      </c>
      <c r="AH149" s="62">
        <f t="shared" si="102"/>
        <v>0.19447142638581119</v>
      </c>
      <c r="AI149" s="62">
        <f t="shared" si="103"/>
        <v>0.19824959609342366</v>
      </c>
      <c r="AJ149" s="62">
        <f t="shared" si="104"/>
        <v>0.2273990659786608</v>
      </c>
      <c r="AK149" s="62">
        <f t="shared" si="105"/>
        <v>-2.9149469885237145E-2</v>
      </c>
      <c r="AL149" s="62" t="str">
        <f t="shared" si="106"/>
        <v/>
      </c>
      <c r="AM149" s="62" t="str">
        <f t="shared" si="107"/>
        <v/>
      </c>
      <c r="AN149" s="62" t="str">
        <f t="shared" si="108"/>
        <v/>
      </c>
      <c r="AO149" s="62" t="str">
        <f t="shared" si="109"/>
        <v/>
      </c>
      <c r="AP149" s="62" t="str">
        <f t="shared" si="110"/>
        <v/>
      </c>
      <c r="AQ149" s="62" t="str">
        <f t="shared" si="111"/>
        <v/>
      </c>
      <c r="AR149" s="62" t="str">
        <f t="shared" si="112"/>
        <v/>
      </c>
      <c r="AS149" s="62" t="str">
        <f t="shared" si="113"/>
        <v/>
      </c>
      <c r="AT149" s="62" t="str">
        <f t="shared" si="114"/>
        <v/>
      </c>
      <c r="AU149" s="62">
        <f t="shared" si="115"/>
        <v>-5.8119626491886615E-3</v>
      </c>
      <c r="AV149" s="62">
        <f t="shared" si="116"/>
        <v>3.0662666669999998E-2</v>
      </c>
      <c r="AW149" s="62">
        <f t="shared" si="117"/>
        <v>0.96504599999999996</v>
      </c>
    </row>
    <row r="150" spans="1:49">
      <c r="A150" s="62">
        <v>2017</v>
      </c>
      <c r="E150" s="62">
        <v>2.248051636</v>
      </c>
      <c r="G150" s="61"/>
      <c r="AC150" s="63">
        <f t="shared" ref="AC150" si="118">IF(E150="","",E150/100)</f>
        <v>2.2480516360000001E-2</v>
      </c>
      <c r="AD150" s="20" t="str">
        <f t="shared" ref="AD150" si="119">IF(F150="","",F150)</f>
        <v/>
      </c>
      <c r="AE150" s="62" t="str">
        <f t="shared" ref="AE150" si="120">IF(G150="","",G150/100)</f>
        <v/>
      </c>
      <c r="AF150" s="20" t="str">
        <f t="shared" ref="AF150" si="121">IF(H150="","",H150)</f>
        <v/>
      </c>
      <c r="AG150" s="62" t="str">
        <f t="shared" ref="AG150" si="122">IF(OR(I150="",D150=""),"",I150/D150)</f>
        <v/>
      </c>
      <c r="AH150" s="62" t="str">
        <f t="shared" ref="AH150" si="123">IF(OR(J150="",D150=""),"",J150/D150)</f>
        <v/>
      </c>
      <c r="AI150" s="62" t="str">
        <f t="shared" ref="AI150" si="124">IF(OR(K150="",D150=""),"",K150/D150)</f>
        <v/>
      </c>
      <c r="AJ150" s="62" t="str">
        <f t="shared" ref="AJ150" si="125">IF(OR(L150="",D150=""),"",L150/D150)</f>
        <v/>
      </c>
      <c r="AK150" s="62" t="str">
        <f t="shared" ref="AK150" si="126">IF(OR(AI150="",AJ150=""),"",AI150-AJ150)</f>
        <v/>
      </c>
      <c r="AL150" s="62" t="str">
        <f t="shared" ref="AL150" si="127">IF(OR(P150="",P149="",N150="",N149=""),"",LN((P150/P149)/(N150/N149)))</f>
        <v/>
      </c>
      <c r="AM150" s="62" t="str">
        <f t="shared" ref="AM150" si="128">IF(OR(Q150="",Q149="",$N150="",$N149=""),"",LN((Q150/Q149)/($N150/$N149)))</f>
        <v/>
      </c>
      <c r="AN150" s="62" t="str">
        <f t="shared" ref="AN150" si="129">IF(OR(R150="",R149="",$N150="",$N149=""),"",LN((R150/R149)/($N150/$N149)))</f>
        <v/>
      </c>
      <c r="AO150" s="62" t="str">
        <f t="shared" ref="AO150" si="130">IF(OR(S150="",S149="",$N150="",$N149=""),"",LN((S150/S149)/($N150/$N149)))</f>
        <v/>
      </c>
      <c r="AP150" s="62" t="str">
        <f t="shared" ref="AP150" si="131">IF(OR(T150="",T149="",$N150="",$N149=""),"",LN((T150/T149)/($N150/$N149)))</f>
        <v/>
      </c>
      <c r="AQ150" s="62" t="str">
        <f t="shared" ref="AQ150" si="132">IF(OR(V150="",U150=""),"",LN(V150/U150))</f>
        <v/>
      </c>
      <c r="AR150" s="62" t="str">
        <f t="shared" ref="AR150" si="133">IF(OR(V150="",W150="",U150=""),"",LN(V150*W150/U150))</f>
        <v/>
      </c>
      <c r="AS150" s="62" t="str">
        <f t="shared" ref="AS150" si="134">IF(X150="","",X150)</f>
        <v/>
      </c>
      <c r="AT150" s="62" t="str">
        <f t="shared" ref="AT150" si="135">IF(Y150="","",Y150)</f>
        <v/>
      </c>
      <c r="AU150" s="62" t="str">
        <f t="shared" ref="AU150" si="136">IF(OR(Z149="",N150="",N149=""),"",Z149/100-LN(N150/N149))</f>
        <v/>
      </c>
      <c r="AV150" s="62" t="str">
        <f t="shared" ref="AV150" si="137">IF(OR(AA150="",Z150=""),"",(AA150-Z150)/100)</f>
        <v/>
      </c>
      <c r="AW150" s="62" t="str">
        <f t="shared" ref="AW150" si="138">IF(AB150="","",AB150)</f>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A7E9-F733-47C0-BC13-3C2C38B31F37}">
  <dimension ref="A1:AD150"/>
  <sheetViews>
    <sheetView workbookViewId="0">
      <pane ySplit="1" topLeftCell="A2" activePane="bottomLeft" state="frozen"/>
      <selection pane="bottomLeft" activeCell="A150" sqref="A147:A150"/>
    </sheetView>
  </sheetViews>
  <sheetFormatPr defaultColWidth="8.7890625" defaultRowHeight="14.4"/>
  <cols>
    <col min="1" max="2" width="8.7890625" style="62"/>
    <col min="3" max="3" width="11.47265625" style="62" customWidth="1"/>
    <col min="4" max="4" width="8.734375" style="62"/>
    <col min="5" max="10" width="8.7890625" style="62"/>
    <col min="11" max="11" width="11.5234375" style="62" bestFit="1" customWidth="1"/>
    <col min="12" max="13" width="8.7890625" style="62"/>
    <col min="14" max="14" width="11.5234375" style="62" bestFit="1" customWidth="1"/>
    <col min="15" max="27" width="8.7890625" style="62"/>
    <col min="28" max="30" width="8.7890625" style="20"/>
    <col min="31" max="16384" width="8.7890625" style="62"/>
  </cols>
  <sheetData>
    <row r="1" spans="1:28" s="61" customFormat="1">
      <c r="A1" s="34" t="s">
        <v>66</v>
      </c>
      <c r="B1" s="1" t="s">
        <v>952</v>
      </c>
      <c r="C1" s="61" t="s">
        <v>770</v>
      </c>
      <c r="D1" s="3" t="s">
        <v>968</v>
      </c>
      <c r="E1" s="61" t="s">
        <v>771</v>
      </c>
      <c r="F1" s="61" t="s">
        <v>772</v>
      </c>
      <c r="G1" s="61" t="s">
        <v>932</v>
      </c>
      <c r="H1" s="61" t="s">
        <v>773</v>
      </c>
      <c r="I1" s="61" t="s">
        <v>774</v>
      </c>
      <c r="J1" s="61" t="s">
        <v>775</v>
      </c>
      <c r="K1" s="3" t="s">
        <v>798</v>
      </c>
      <c r="L1" s="61" t="s">
        <v>799</v>
      </c>
      <c r="M1" s="61" t="s">
        <v>800</v>
      </c>
      <c r="N1" s="61" t="s">
        <v>801</v>
      </c>
      <c r="O1" s="61" t="s">
        <v>802</v>
      </c>
      <c r="P1" s="61" t="s">
        <v>803</v>
      </c>
      <c r="Q1" s="61" t="s">
        <v>776</v>
      </c>
      <c r="R1" s="61" t="s">
        <v>777</v>
      </c>
      <c r="S1" s="61" t="s">
        <v>778</v>
      </c>
      <c r="T1" s="61" t="s">
        <v>779</v>
      </c>
      <c r="U1" s="61" t="s">
        <v>780</v>
      </c>
      <c r="V1" s="61" t="s">
        <v>781</v>
      </c>
      <c r="W1" s="61" t="s">
        <v>782</v>
      </c>
      <c r="X1" s="61" t="s">
        <v>783</v>
      </c>
      <c r="Y1" s="61" t="s">
        <v>804</v>
      </c>
      <c r="Z1" s="62" t="s">
        <v>840</v>
      </c>
      <c r="AA1" s="61" t="s">
        <v>784</v>
      </c>
      <c r="AB1" s="75" t="s">
        <v>785</v>
      </c>
    </row>
    <row r="2" spans="1:28" s="61" customFormat="1">
      <c r="A2" s="34" t="s">
        <v>0</v>
      </c>
      <c r="B2" s="75" t="s">
        <v>961</v>
      </c>
      <c r="C2" s="61" t="s">
        <v>243</v>
      </c>
      <c r="D2" s="61" t="s">
        <v>960</v>
      </c>
      <c r="E2" s="61" t="s">
        <v>197</v>
      </c>
      <c r="F2" s="61" t="s">
        <v>216</v>
      </c>
      <c r="G2" s="61" t="s">
        <v>895</v>
      </c>
      <c r="H2" s="61" t="s">
        <v>198</v>
      </c>
      <c r="I2" s="61" t="s">
        <v>199</v>
      </c>
      <c r="J2" s="61" t="s">
        <v>200</v>
      </c>
      <c r="K2" s="62" t="s">
        <v>786</v>
      </c>
      <c r="L2" s="61" t="s">
        <v>787</v>
      </c>
      <c r="M2" s="61" t="s">
        <v>793</v>
      </c>
      <c r="N2" s="61" t="s">
        <v>794</v>
      </c>
      <c r="O2" s="61" t="s">
        <v>795</v>
      </c>
      <c r="P2" s="61" t="s">
        <v>796</v>
      </c>
      <c r="Q2" s="61" t="s">
        <v>239</v>
      </c>
      <c r="R2" s="61" t="s">
        <v>244</v>
      </c>
      <c r="S2" s="61" t="s">
        <v>192</v>
      </c>
      <c r="T2" s="61" t="s">
        <v>193</v>
      </c>
      <c r="U2" s="61" t="s">
        <v>194</v>
      </c>
      <c r="V2" s="61" t="s">
        <v>248</v>
      </c>
      <c r="W2" s="61" t="s">
        <v>204</v>
      </c>
      <c r="X2" s="61" t="s">
        <v>195</v>
      </c>
      <c r="Y2" s="61" t="s">
        <v>196</v>
      </c>
      <c r="Z2" s="34" t="s">
        <v>841</v>
      </c>
      <c r="AA2" s="61" t="s">
        <v>186</v>
      </c>
      <c r="AB2" s="75" t="s">
        <v>201</v>
      </c>
    </row>
    <row r="3" spans="1:28">
      <c r="A3" s="62">
        <v>1870</v>
      </c>
      <c r="B3" s="62" t="str">
        <f>IF(OR(
Belgium51!AC3   ="",
Belgium51!D3   ="",
Belgium51!B3   ="",
Denmark52!AC3      ="",
Denmark52!D3      ="",
Denmark52!B3      ="",
Finland53!AC3       ="",
Finland53!D3       ="",
Finland53!B3       ="",
Italy54!AC3      ="",
Italy54!D3      ="",
Italy54!B3      ="",
Netherlands55!AC3 ="",
Netherlands55!D3 ="",
Netherlands55!B3 ="",
Portugal56!AC3 ="",
Portugal56!D3 ="",
Portugal56!B3 ="",
Spain57!AC3       ="",
Spain57!D3       ="",
Spain57!B3       ="",
Sweden58!AC3      ="",
Sweden58!D3      ="",
Sweden58!B3      =""),"",
(Belgium51!AC3*Belgium51!D3/Belgium51!B3
 +Denmark52!AC3*Denmark52!D3/Denmark52!B3
 +Finland53!AC3*Finland53!D3/Finland53!B3
 +Italy54!AC3*Italy54!D3/Italy54!B3
 +Netherlands55!AC3*Netherlands55!D3/Netherlands55!B3
 +Portugal56!AC3*Portugal56!D3/Portugal56!B3
 +Spain57!AC3*Spain57!D3/Spain57!B3
 +Sweden58!AC3*Sweden58!D3/Sweden58!B3)
/(Belgium51!D3/Belgium51!B3
 +Denmark52!D3/Denmark52!B3
 +Finland53!D3/Finland53!B3
 +Italy54!D3/Italy54!B3
 +Netherlands55!D3/Netherlands55!B3
 +Portugal56!D3/Portugal56!B3
 +Spain57!D3/Spain57!B3
 +Sweden58!D3/Sweden58!B3))</f>
        <v/>
      </c>
      <c r="C3" s="34" t="str">
        <f>IF(OR(
Belgium51!F3   ="",
Belgium51!D3   ="",
Belgium51!B3   ="",
Denmark52!F3      ="",
Denmark52!D3      ="",
Denmark52!B3      ="",
Finland53!F3       ="",
Finland53!D3       ="",
Finland53!B3       ="",
Italy54!F3      ="",
Italy54!D3      ="",
Italy54!B3      ="",
Netherlands55!F3 ="",
Netherlands55!D3 ="",
Netherlands55!B3 ="",
Portugal56!F3 ="",
Portugal56!D3 ="",
Portugal56!B3 ="",
Spain57!F3       ="",
Spain57!D3       ="",
Spain57!B3       ="",
Sweden58!F3      ="",
Sweden58!D3      ="",
Sweden58!B3      =""),"",
(Belgium51!F3*Belgium51!D3/Belgium51!B3
 +Denmark52!F3*Denmark52!D3/Denmark52!B3
 +Finland53!F3*Finland53!D3/Finland53!B3
 +Italy54!F3*Italy54!D3/Italy54!B3
 +Netherlands55!F3*Netherlands55!D3/Netherlands55!B3
 +Portugal56!F3*Portugal56!D3/Portugal56!B3
 +Spain57!F3*Spain57!D3/Spain57!B3
 +Sweden58!F3*Sweden58!D3/Sweden58!B3)
/(Belgium51!D3/Belgium51!B3
 +Denmark52!D3/Denmark52!B3
 +Finland53!D3/Finland53!B3
 +Italy54!D3/Italy54!B3
 +Netherlands55!D3/Netherlands55!B3
 +Portugal56!D3/Portugal56!B3
 +Spain57!D3/Spain57!B3
 +Sweden58!D3/Sweden58!B3))</f>
        <v/>
      </c>
      <c r="D3" s="62" t="str">
        <f>IF(OR(
Belgium51!AE3   ="",
Belgium51!D3   ="",
Belgium51!B3   ="",
Denmark52!AE3      ="",
Denmark52!D3      ="",
Denmark52!B3      ="",
Finland53!AE3       ="",
Finland53!D3       ="",
Finland53!B3       ="",
Italy54!AE3      ="",
Italy54!D3      ="",
Italy54!B3      ="",
Netherlands55!AE3 ="",
Netherlands55!D3 ="",
Netherlands55!B3 ="",
Portugal56!AE3 ="",
Portugal56!D3 ="",
Portugal56!B3 ="",
Spain57!AE3       ="",
Spain57!D3       ="",
Spain57!B3       ="",
Sweden58!AE3      ="",
Sweden58!D3      ="",
Sweden58!B3      =""),"",
(Belgium51!AE3*Belgium51!D3/Belgium51!B3
 +Denmark52!AE3*Denmark52!D3/Denmark52!B3
 +Finland53!AE3*Finland53!D3/Finland53!B3
 +Italy54!AE3*Italy54!D3/Italy54!B3
 +Netherlands55!AE3*Netherlands55!D3/Netherlands55!B3
 +Portugal56!AE3*Portugal56!D3/Portugal56!B3
 +Spain57!AE3*Spain57!D3/Spain57!B3
 +Sweden58!AE3*Sweden58!D3/Sweden58!B3)
/(Belgium51!D3/Belgium51!B3
 +Denmark52!D3/Denmark52!B3
 +Finland53!D3/Finland53!B3
 +Italy54!D3/Italy54!B3
 +Netherlands55!D3/Netherlands55!B3
 +Portugal56!D3/Portugal56!B3
 +Spain57!D3/Spain57!B3
 +Sweden58!D3/Sweden58!B3))</f>
        <v/>
      </c>
      <c r="E3" s="62" t="str">
        <f>IF(OR(
Belgium51!H3   ="",
Belgium51!D3   ="",
Belgium51!B3   ="",
Denmark52!H3      ="",
Denmark52!D3      ="",
Denmark52!B3      ="",
Finland53!H3       ="",
Finland53!D3       ="",
Finland53!B3       ="",
Italy54!H3      ="",
Italy54!D3      ="",
Italy54!B3      ="",
Netherlands55!H3 ="",
Netherlands55!D3 ="",
Netherlands55!B3 ="",
Portugal56!H3 ="",
Portugal56!D3 ="",
Portugal56!B3 ="",
Spain57!H3 ="",
Spain57!D3 ="",
Spain57!B3 ="",
Sweden58!H3 ="",
Sweden58!D3 ="",
Sweden58!B3 =""),"",
(Belgium51!H3*Belgium51!D3/Belgium51!B3
 +Denmark52!H3*Denmark52!D3/Denmark52!B3
 +Finland53!H3*Finland53!D3/Finland53!B3
 +Italy54!H3*Italy54!D3/Italy54!B3
 +Netherlands55!H3*Netherlands55!D3/Netherlands55!B3
 +Portugal56!H3*Portugal56!D3/Portugal56!B3
 +Spain57!H3*Spain57!D3/Spain57!B3
 +Sweden58!H3*Sweden58!D3/Sweden58!B3)
/(Belgium51!D3/Belgium51!B3
 +Denmark52!D3/Denmark52!B3
 +Finland53!D3/Finland53!B3
 +Italy54!D3/Italy54!B3
 +Netherlands55!D3/Netherlands55!B3
 +Portugal56!D3/Portugal56!B3
 +Spain57!D3/Spain57!B3
 +Sweden58!D3/Sweden58!B3))</f>
        <v/>
      </c>
      <c r="F3" s="62" t="str">
        <f>IF(OR(
Belgium51!I3   ="",
Belgium51!D3   ="",
Belgium51!B3   ="",
Denmark52!I3      ="",
Denmark52!D3      ="",
Denmark52!B3      ="",
Finland53!I3       ="",
Finland53!D3       ="",
Finland53!B3       ="",
Italy54!I3      ="",
Italy54!D3      ="",
Italy54!B3      ="",
Netherlands55!I3 ="",
Netherlands55!D3 ="",
Netherlands55!B3 ="",
Portugal56!I3      ="",
Portugal56!D3      ="",
Portugal56!B3      ="",
Spain57!I3      ="",
Spain57!D3      ="",
Spain57!B3      ="",
Sweden58!I3      ="",
Sweden58!D3      ="",
Sweden58!B3      =""),"",
(Belgium51!I3/Belgium51!B3
 +Denmark52!I3/Denmark52!B3
 +Finland53!I3/Finland53!B3
 +Italy54!I3/Italy54!B3
 +Netherlands55!I3/Netherlands55!B3
 +Portugal56!I3/Portugal56!B3
 +Spain57!I3/Spain57!B3
 +Sweden58!I3/Sweden58!B3)
/(Belgium51!D3/Belgium51!B3
 +Denmark52!D3/Denmark52!B3
 +Finland53!D3/Finland53!B3
 +Italy54!D3/Italy54!B3
 +Netherlands55!D3/Netherlands55!B3
 +Portugal56!D3/Portugal56!B3
 +Spain57!D3/Spain57!B3
 +Sweden58!D3/Sweden58!B3))</f>
        <v/>
      </c>
      <c r="G3" s="62" t="str">
        <f>IF(OR(
Belgium51!J3   ="",
Belgium51!D3   ="",
Belgium51!B3   ="",
Denmark52!J3      ="",
Denmark52!D3      ="",
Denmark52!B3      ="",
Finland53!J3       ="",
Finland53!D3       ="",
Finland53!B3       ="",
Italy54!J3      ="",
Italy54!D3      ="",
Italy54!B3      ="",
Netherlands55!J3 ="",
Netherlands55!D3 ="",
Netherlands55!B3 ="",
Portugal56!J3      ="",
Portugal56!D3      ="",
Portugal56!B3      ="",
Spain57!J3      ="",
Spain57!D3      ="",
Spain57!B3      ="",
Sweden58!J3      ="",
Sweden58!D3      ="",
Sweden58!B3      =""),"",
(Belgium51!J3/Belgium51!B3
 +Denmark52!J3/Denmark52!B3
 +Finland53!J3/Finland53!B3
 +Italy54!J3/Italy54!B3
 +Netherlands55!J3/Netherlands55!B3
 +Portugal56!J3/Portugal56!B3
 +Spain57!J3/Spain57!B3
 +Sweden58!J3/Sweden58!B3)
/(Belgium51!D3/Belgium51!B3
 +Denmark52!D3/Denmark52!B3
 +Finland53!D3/Finland53!B3
 +Italy54!D3/Italy54!B3
 +Netherlands55!D3/Netherlands55!B3
 +Portugal56!D3/Portugal56!B3
 +Spain57!D3/Spain57!B3
 +Sweden58!D3/Sweden58!B3))</f>
        <v/>
      </c>
      <c r="H3" s="62">
        <f>IF(OR(
Belgium51!K3   ="",
Belgium51!D3   ="",
Belgium51!B3   ="",
Denmark52!K3      ="",
Denmark52!D3      ="",
Denmark52!B3      ="",
Finland53!K3       ="",
Finland53!D3       ="",
Finland53!B3       ="",
Italy54!K3      ="",
Italy54!D3      ="",
Italy54!B3      ="",
Netherlands55!K3 ="",
Netherlands55!D3 ="",
Netherlands55!B3 ="",
Portugal56!K3      ="",
Portugal56!D3      ="",
Portugal56!B3      ="",
Spain57!K3      ="",
Spain57!D3      ="",
Spain57!B3      ="",
Sweden58!K3      ="",
Sweden58!D3      ="",
Sweden58!B3      =""),"",
(Belgium51!K3/Belgium51!B3
 +Denmark52!K3/Denmark52!B3
 +Finland53!K3/Finland53!B3
 +Italy54!K3/Italy54!B3
 +Netherlands55!K3/Netherlands55!B3
 +Portugal56!K3/Portugal56!B3
 +Spain57!K3/Spain57!B3
 +Sweden58!K3/Sweden58!B3)
/(Belgium51!D3/Belgium51!B3
 +Denmark52!D3/Denmark52!B3
 +Finland53!D3/Finland53!B3
 +Italy54!D3/Italy54!B3
 +Netherlands55!D3/Netherlands55!B3
 +Portugal56!D3/Portugal56!B3
 +Spain57!D3/Spain57!B3
 +Sweden58!D3/Sweden58!B3))</f>
        <v>0.11988420277563004</v>
      </c>
      <c r="I3" s="62">
        <f>IF(OR(
Belgium51!L3   ="",
Belgium51!D3   ="",
Belgium51!B3   ="",
Denmark52!L3      ="",
Denmark52!D3      ="",
Denmark52!B3      ="",
Finland53!L3       ="",
Finland53!D3       ="",
Finland53!B3       ="",
Italy54!L3      ="",
Italy54!D3      ="",
Italy54!B3      ="",
Netherlands55!L3 ="",
Netherlands55!D3 ="",
Netherlands55!B3 ="",
Portugal56!L3      ="",
Portugal56!D3      ="",
Portugal56!B3      ="",
Spain57!L3      ="",
Spain57!D3      ="",
Spain57!B3      ="",
Sweden58!L3      ="",
Sweden58!D3      ="",
Sweden58!B3      =""),"",
(Belgium51!L3/Belgium51!B3
 +Denmark52!L3/Denmark52!B3
 +Finland53!L3/Finland53!B3
 +Italy54!L3/Italy54!B3
 +Netherlands55!L3/Netherlands55!B3
 +Portugal56!L3/Portugal56!B3
 +Spain57!L3/Spain57!B3
 +Sweden58!L3/Sweden58!B3)
/(Belgium51!D3/Belgium51!B3
 +Denmark52!D3/Denmark52!B3
 +Finland53!D3/Finland53!B3
 +Italy54!D3/Italy54!B3
 +Netherlands55!D3/Netherlands55!B3
 +Portugal56!D3/Portugal56!B3
 +Spain57!D3/Spain57!B3
 +Sweden58!D3/Sweden58!B3))</f>
        <v>0.15028214320724048</v>
      </c>
      <c r="J3" s="61">
        <f>IF(OR(H3="",I3=""),"",H3-I3)</f>
        <v>-3.039794043161044E-2</v>
      </c>
      <c r="K3" s="61"/>
      <c r="L3" s="61"/>
      <c r="Q3" s="61"/>
      <c r="R3" s="61"/>
      <c r="S3" s="61"/>
      <c r="T3" s="61"/>
      <c r="U3" s="61"/>
      <c r="V3" s="61" t="str">
        <f>IF(OR(
Belgium51!V3   ="",
Belgium51!U3   ="",
Denmark52!V3      ="",
Denmark52!U3      ="",
Finland53!V3       ="",
Finland53!U3       ="",
Italy54!V3      ="",
Italy54!U3      ="",
Netherlands55!V3 ="",
Netherlands55!U3 ="",
Portugal56!V3      ="",
Portugal56!U3      ="",
Spain57!V3      ="",
Spain57!U3      ="",
Sweden58!V3      ="",
Sweden58!U3      =""),"",
LN((Belgium51!V3+Denmark52!V3+Finland53!V3+Italy54!V3+Netherlands55!V3+Portugal56!V3+Spain57!V3+Sweden58!V3)
/(Belgium51!U3+Denmark52!U3+Finland53!U3+Italy54!U3+Netherlands55!U3+Portugal56!U3+Spain57!U3+Sweden58!U3)))</f>
        <v/>
      </c>
      <c r="W3" s="61" t="str">
        <f>IF(OR(
Belgium51!V3   ="",
Belgium51!W3   ="",
Belgium51!U3   ="",
Denmark52!V3      ="",
Denmark52!W3      ="",
Denmark52!U3      ="",
Finland53!V3       ="",
Finland53!W3       ="",
Finland53!U3       ="",
Italy54!V3      ="",
Italy54!W3      ="",
Italy54!U3      ="",
Netherlands55!V3 ="",
Netherlands55!W3 ="",
Netherlands55!V3 ="",
Portugal56!V3      ="",
Portugal56!W3      ="",
Portugal56!U3      ="",
Spain57!V3      ="",
Spain57!W3      ="",
Spain57!U3      ="",
Sweden58!V3      ="",
Sweden58!W3      ="",
Sweden58!U3      ="",
),"",
LN((Belgium51!V3*Belgium51!W3+Denmark52!V3*Denmark52!W3+Finland53!V3*Finland53!W3+Italy54!V3*Italy54!W3+Netherlands55!V3*Netherlands55!W3+Portugal56!V3*Portugal56!W3+Spain57!V3*Spain57!W3+Sweden58!V3*Sweden58!W3)
/(Belgium51!U3+Denmark52!U3+Finland53!U3+Italy54!U3+Netherlands55!U3+Portugal56!U3+Spain57!U3+Sweden58!U3)))</f>
        <v/>
      </c>
      <c r="X3" s="61" t="str">
        <f>IF(OR(
Belgium51!X3   ="",
Belgium51!D3   ="",
Belgium51!B3   ="",
Denmark52!X3      ="",
Denmark52!D3      ="",
Denmark52!B3      ="",
Finland53!X3       ="",
Finland53!D3       ="",
Finland53!B3       ="",
Italy54!X3      ="",
Italy54!D3      ="",
Italy54!B3      ="",
Netherlands55!X3 ="",
Netherlands55!D3 ="",
Netherlands55!B3 ="",
Portugal56!X3      ="",
Portugal56!D3      ="",
Portugal56!B3      ="",
Spain57!X3      ="",
Spain57!D3      ="",
Spain57!B3      ="",
Sweden58!X3      ="",
Sweden58!D3      ="",
Sweden58!B3      =""),"",
(Belgium51!X3*Belgium51!D3/Belgium51!B3
 +Denmark52!X3*Denmark52!D3/Denmark52!B3
 +Finland53!X3*Finland53!D3/Finland53!B3
 +Italy54!X3*Italy54!D3/Italy54!B3
 +Netherlands55!X3*Netherlands55!D3/Netherlands55!B3
 +Portugal56!X3*Portugal56!D3/Portugal56!B3
 +Spain57!X3*Spain57!D3/Spain57!B3
 +Sweden58!X3*Sweden58!D3/Sweden58!B3)
/(Belgium51!D3/Belgium51!B3
 +Denmark52!D3/Denmark52!B3
 +Finland53!D3/Finland53!B3
 +Italy54!D3/Italy54!B3
 +Netherlands55!D3/Netherlands55!B3
 +Portugal56!D3/Portugal56!B3
 +Spain57!D3/Spain57!B3
 +Sweden58!D3/Sweden58!B3))</f>
        <v/>
      </c>
      <c r="Y3" s="61" t="str">
        <f>IF(OR(
Belgium51!Y3   ="",
Belgium51!D3   ="",
Belgium51!B3   ="",
Denmark52!Y3      ="",
Denmark52!D3      ="",
Denmark52!B3      ="",
Finland53!Y3       ="",
Finland53!D3       ="",
Finland53!B3       ="",
Italy54!Y3      ="",
Italy54!D3      ="",
Italy54!B3      ="",
Netherlands55!Y3 ="",
Netherlands55!D3 ="",
Netherlands55!B3 ="",
Portugal56!Y3      ="",
Portugal56!D3      ="",
Portugal56!B3      ="",
Spain57!Y3      ="",
Spain57!D3      ="",
Spain57!B3      ="",
Sweden58!Y3      ="",
Sweden58!D3      ="",
Sweden58!B3      =""),"",
(Belgium51!Y3/Belgium51!B3
 +Denmark52!Y3/Denmark52!B3
 +Finland53!Y3/Finland53!B3
 +Italy54!Y3/Italy54!B3
 +Netherlands55!Y3/Netherlands55!B3
 +Portugal56!Y3/Portugal56!B3
 +Spain57!Y3/Spain57!B3
 +Sweden58!Y3/Sweden58!B3)
/(Belgium51!D3/Belgium51!B3
 +Denmark52!D3/Denmark52!B3
 +Finland53!D3/Finland53!B3
 +Italy54!D3/Italy54!B3
 +Netherlands55!D3/Netherlands55!B3
 +Portugal56!D3/Portugal56!B3
 +Spain57!D3/Spain57!B3
 +Sweden58!D3/Sweden58!B3))</f>
        <v/>
      </c>
      <c r="Z3" s="67"/>
      <c r="AB3" s="75" t="str">
        <f>IF(OR(
Belgium51!AB3   ="",
Belgium51!D3   ="",
Belgium51!B3   ="",
Denmark52!AB3      ="",
Denmark52!D3      ="",
Denmark52!B3      ="",
Finland53!AB3       ="",
Finland53!D3       ="",
Finland53!B3       ="",
Italy54!AB3      ="",
Italy54!D3      ="",
Italy54!B3      ="",
Netherlands55!AB3 ="",
Netherlands55!D3 ="",
Netherlands55!B3 ="",
Portugal56!AB3      ="",
Portugal56!D3      ="",
Portugal56!B3      ="",
Spain57!AB3      ="",
Spain57!D3      ="",
Spain57!B3      ="",
Sweden58!AB3      ="",
Sweden58!D3      ="",
Sweden58!B3      =""),"",
(Belgium51!AB3*Belgium51!D3/Belgium51!B3
 +Denmark52!AB3*Denmark52!D3/Denmark52!B3
 +Finland53!AB3*Finland53!D3/Finland53!B3
 +Italy54!AB3*Italy54!D3/Italy54!B3
 +Netherlands55!AB3*Netherlands55!D3/Netherlands55!B3
 +Portugal56!AB3*Portugal56!D3/Portugal56!B3
 +Spain57!AB3*Spain57!D3/Spain57!B3
 +Sweden58!AB3*Sweden58!D3/Sweden58!B3)
/(Belgium51!D3/Belgium51!B3
 +Denmark52!D3/Denmark52!B3
 +Finland53!D3/Finland53!B3
 +Italy54!D3/Italy54!B3
 +Netherlands55!D3/Netherlands55!B3
 +Portugal56!D3/Portugal56!B3
 +Spain57!D3/Spain57!B3
 +Sweden58!D3/Sweden58!B3))</f>
        <v/>
      </c>
    </row>
    <row r="4" spans="1:28">
      <c r="A4" s="62">
        <v>1871</v>
      </c>
      <c r="B4" s="62" t="str">
        <f>IF(OR(
Belgium51!AC4   ="",
Belgium51!D4   ="",
Belgium51!B4   ="",
Denmark52!AC4      ="",
Denmark52!D4      ="",
Denmark52!B4      ="",
Finland53!AC4       ="",
Finland53!D4       ="",
Finland53!B4       ="",
Italy54!AC4      ="",
Italy54!D4      ="",
Italy54!B4      ="",
Netherlands55!AC4 ="",
Netherlands55!D4 ="",
Netherlands55!B4 ="",
Portugal56!AC4 ="",
Portugal56!D4 ="",
Portugal56!B4 ="",
Spain57!AC4       ="",
Spain57!D4       ="",
Spain57!B4       ="",
Sweden58!AC4      ="",
Sweden58!D4      ="",
Sweden58!B4      =""),"",
(Belgium51!AC4*Belgium51!D4/Belgium51!B4
 +Denmark52!AC4*Denmark52!D4/Denmark52!B4
 +Finland53!AC4*Finland53!D4/Finland53!B4
 +Italy54!AC4*Italy54!D4/Italy54!B4
 +Netherlands55!AC4*Netherlands55!D4/Netherlands55!B4
 +Portugal56!AC4*Portugal56!D4/Portugal56!B4
 +Spain57!AC4*Spain57!D4/Spain57!B4
 +Sweden58!AC4*Sweden58!D4/Sweden58!B4)
/(Belgium51!D4/Belgium51!B4
 +Denmark52!D4/Denmark52!B4
 +Finland53!D4/Finland53!B4
 +Italy54!D4/Italy54!B4
 +Netherlands55!D4/Netherlands55!B4
 +Portugal56!D4/Portugal56!B4
 +Spain57!D4/Spain57!B4
 +Sweden58!D4/Sweden58!B4))</f>
        <v/>
      </c>
      <c r="C4" s="34" t="str">
        <f>IF(OR(
Belgium51!F4   ="",
Belgium51!D4   ="",
Belgium51!B4   ="",
Denmark52!F4      ="",
Denmark52!D4      ="",
Denmark52!B4      ="",
Finland53!F4       ="",
Finland53!D4       ="",
Finland53!B4       ="",
Italy54!F4      ="",
Italy54!D4      ="",
Italy54!B4      ="",
Netherlands55!F4 ="",
Netherlands55!D4 ="",
Netherlands55!B4 ="",
Portugal56!F4 ="",
Portugal56!D4 ="",
Portugal56!B4 ="",
Spain57!F4       ="",
Spain57!D4       ="",
Spain57!B4       ="",
Sweden58!F4      ="",
Sweden58!D4      ="",
Sweden58!B4      =""),"",
(Belgium51!F4*Belgium51!D4/Belgium51!B4
 +Denmark52!F4*Denmark52!D4/Denmark52!B4
 +Finland53!F4*Finland53!D4/Finland53!B4
 +Italy54!F4*Italy54!D4/Italy54!B4
 +Netherlands55!F4*Netherlands55!D4/Netherlands55!B4
 +Portugal56!F4*Portugal56!D4/Portugal56!B4
 +Spain57!F4*Spain57!D4/Spain57!B4
 +Sweden58!F4*Sweden58!D4/Sweden58!B4)
/(Belgium51!D4/Belgium51!B4
 +Denmark52!D4/Denmark52!B4
 +Finland53!D4/Finland53!B4
 +Italy54!D4/Italy54!B4
 +Netherlands55!D4/Netherlands55!B4
 +Portugal56!D4/Portugal56!B4
 +Spain57!D4/Spain57!B4
 +Sweden58!D4/Sweden58!B4))</f>
        <v/>
      </c>
      <c r="D4" s="62" t="str">
        <f>IF(OR(
Belgium51!AE4   ="",
Belgium51!D4   ="",
Belgium51!B4   ="",
Denmark52!AE4      ="",
Denmark52!D4      ="",
Denmark52!B4      ="",
Finland53!AE4       ="",
Finland53!D4       ="",
Finland53!B4       ="",
Italy54!AE4      ="",
Italy54!D4      ="",
Italy54!B4      ="",
Netherlands55!AE4 ="",
Netherlands55!D4 ="",
Netherlands55!B4 ="",
Portugal56!AE4 ="",
Portugal56!D4 ="",
Portugal56!B4 ="",
Spain57!AE4       ="",
Spain57!D4       ="",
Spain57!B4       ="",
Sweden58!AE4      ="",
Sweden58!D4      ="",
Sweden58!B4      =""),"",
(Belgium51!AE4*Belgium51!D4/Belgium51!B4
 +Denmark52!AE4*Denmark52!D4/Denmark52!B4
 +Finland53!AE4*Finland53!D4/Finland53!B4
 +Italy54!AE4*Italy54!D4/Italy54!B4
 +Netherlands55!AE4*Netherlands55!D4/Netherlands55!B4
 +Portugal56!AE4*Portugal56!D4/Portugal56!B4
 +Spain57!AE4*Spain57!D4/Spain57!B4
 +Sweden58!AE4*Sweden58!D4/Sweden58!B4)
/(Belgium51!D4/Belgium51!B4
 +Denmark52!D4/Denmark52!B4
 +Finland53!D4/Finland53!B4
 +Italy54!D4/Italy54!B4
 +Netherlands55!D4/Netherlands55!B4
 +Portugal56!D4/Portugal56!B4
 +Spain57!D4/Spain57!B4
 +Sweden58!D4/Sweden58!B4))</f>
        <v/>
      </c>
      <c r="E4" s="62" t="str">
        <f>IF(OR(
Belgium51!H4   ="",
Belgium51!D4   ="",
Belgium51!B4   ="",
Denmark52!H4      ="",
Denmark52!D4      ="",
Denmark52!B4      ="",
Finland53!H4       ="",
Finland53!D4       ="",
Finland53!B4       ="",
Italy54!H4      ="",
Italy54!D4      ="",
Italy54!B4      ="",
Netherlands55!H4 ="",
Netherlands55!D4 ="",
Netherlands55!B4 ="",
Portugal56!H4 ="",
Portugal56!D4 ="",
Portugal56!B4 ="",
Spain57!H4 ="",
Spain57!D4 ="",
Spain57!B4 ="",
Sweden58!H4 ="",
Sweden58!D4 ="",
Sweden58!B4 =""),"",
(Belgium51!H4*Belgium51!D4/Belgium51!B4
 +Denmark52!H4*Denmark52!D4/Denmark52!B4
 +Finland53!H4*Finland53!D4/Finland53!B4
 +Italy54!H4*Italy54!D4/Italy54!B4
 +Netherlands55!H4*Netherlands55!D4/Netherlands55!B4
 +Portugal56!H4*Portugal56!D4/Portugal56!B4
 +Spain57!H4*Spain57!D4/Spain57!B4
 +Sweden58!H4*Sweden58!D4/Sweden58!B4)
/(Belgium51!D4/Belgium51!B4
 +Denmark52!D4/Denmark52!B4
 +Finland53!D4/Finland53!B4
 +Italy54!D4/Italy54!B4
 +Netherlands55!D4/Netherlands55!B4
 +Portugal56!D4/Portugal56!B4
 +Spain57!D4/Spain57!B4
 +Sweden58!D4/Sweden58!B4))</f>
        <v/>
      </c>
      <c r="F4" s="62" t="str">
        <f>IF(OR(
Belgium51!I4   ="",
Belgium51!D4   ="",
Belgium51!B4   ="",
Denmark52!I4      ="",
Denmark52!D4      ="",
Denmark52!B4      ="",
Finland53!I4       ="",
Finland53!D4       ="",
Finland53!B4       ="",
Italy54!I4      ="",
Italy54!D4      ="",
Italy54!B4      ="",
Netherlands55!I4 ="",
Netherlands55!D4 ="",
Netherlands55!B4 ="",
Portugal56!I4      ="",
Portugal56!D4      ="",
Portugal56!B4      ="",
Spain57!I4      ="",
Spain57!D4      ="",
Spain57!B4      ="",
Sweden58!I4      ="",
Sweden58!D4      ="",
Sweden58!B4      =""),"",
(Belgium51!I4/Belgium51!B4
 +Denmark52!I4/Denmark52!B4
 +Finland53!I4/Finland53!B4
 +Italy54!I4/Italy54!B4
 +Netherlands55!I4/Netherlands55!B4
 +Portugal56!I4/Portugal56!B4
 +Spain57!I4/Spain57!B4
 +Sweden58!I4/Sweden58!B4)
/(Belgium51!D4/Belgium51!B4
 +Denmark52!D4/Denmark52!B4
 +Finland53!D4/Finland53!B4
 +Italy54!D4/Italy54!B4
 +Netherlands55!D4/Netherlands55!B4
 +Portugal56!D4/Portugal56!B4
 +Spain57!D4/Spain57!B4
 +Sweden58!D4/Sweden58!B4))</f>
        <v/>
      </c>
      <c r="G4" s="62" t="str">
        <f>IF(OR(
Belgium51!J4   ="",
Belgium51!D4   ="",
Belgium51!B4   ="",
Denmark52!J4      ="",
Denmark52!D4      ="",
Denmark52!B4      ="",
Finland53!J4       ="",
Finland53!D4       ="",
Finland53!B4       ="",
Italy54!J4      ="",
Italy54!D4      ="",
Italy54!B4      ="",
Netherlands55!J4 ="",
Netherlands55!D4 ="",
Netherlands55!B4 ="",
Portugal56!J4      ="",
Portugal56!D4      ="",
Portugal56!B4      ="",
Spain57!J4      ="",
Spain57!D4      ="",
Spain57!B4      ="",
Sweden58!J4      ="",
Sweden58!D4      ="",
Sweden58!B4      =""),"",
(Belgium51!J4/Belgium51!B4
 +Denmark52!J4/Denmark52!B4
 +Finland53!J4/Finland53!B4
 +Italy54!J4/Italy54!B4
 +Netherlands55!J4/Netherlands55!B4
 +Portugal56!J4/Portugal56!B4
 +Spain57!J4/Spain57!B4
 +Sweden58!J4/Sweden58!B4)
/(Belgium51!D4/Belgium51!B4
 +Denmark52!D4/Denmark52!B4
 +Finland53!D4/Finland53!B4
 +Italy54!D4/Italy54!B4
 +Netherlands55!D4/Netherlands55!B4
 +Portugal56!D4/Portugal56!B4
 +Spain57!D4/Spain57!B4
 +Sweden58!D4/Sweden58!B4))</f>
        <v/>
      </c>
      <c r="H4" s="62">
        <f>IF(OR(
Belgium51!K4   ="",
Belgium51!D4   ="",
Belgium51!B4   ="",
Denmark52!K4      ="",
Denmark52!D4      ="",
Denmark52!B4      ="",
Finland53!K4       ="",
Finland53!D4       ="",
Finland53!B4       ="",
Italy54!K4      ="",
Italy54!D4      ="",
Italy54!B4      ="",
Netherlands55!K4 ="",
Netherlands55!D4 ="",
Netherlands55!B4 ="",
Portugal56!K4      ="",
Portugal56!D4      ="",
Portugal56!B4      ="",
Spain57!K4      ="",
Spain57!D4      ="",
Spain57!B4      ="",
Sweden58!K4      ="",
Sweden58!D4      ="",
Sweden58!B4      =""),"",
(Belgium51!K4/Belgium51!B4
 +Denmark52!K4/Denmark52!B4
 +Finland53!K4/Finland53!B4
 +Italy54!K4/Italy54!B4
 +Netherlands55!K4/Netherlands55!B4
 +Portugal56!K4/Portugal56!B4
 +Spain57!K4/Spain57!B4
 +Sweden58!K4/Sweden58!B4)
/(Belgium51!D4/Belgium51!B4
 +Denmark52!D4/Denmark52!B4
 +Finland53!D4/Finland53!B4
 +Italy54!D4/Italy54!B4
 +Netherlands55!D4/Netherlands55!B4
 +Portugal56!D4/Portugal56!B4
 +Spain57!D4/Spain57!B4
 +Sweden58!D4/Sweden58!B4))</f>
        <v>0.14349676658422078</v>
      </c>
      <c r="I4" s="62">
        <f>IF(OR(
Belgium51!L4   ="",
Belgium51!D4   ="",
Belgium51!B4   ="",
Denmark52!L4      ="",
Denmark52!D4      ="",
Denmark52!B4      ="",
Finland53!L4       ="",
Finland53!D4       ="",
Finland53!B4       ="",
Italy54!L4      ="",
Italy54!D4      ="",
Italy54!B4      ="",
Netherlands55!L4 ="",
Netherlands55!D4 ="",
Netherlands55!B4 ="",
Portugal56!L4      ="",
Portugal56!D4      ="",
Portugal56!B4      ="",
Spain57!L4      ="",
Spain57!D4      ="",
Spain57!B4      ="",
Sweden58!L4      ="",
Sweden58!D4      ="",
Sweden58!B4      =""),"",
(Belgium51!L4/Belgium51!B4
 +Denmark52!L4/Denmark52!B4
 +Finland53!L4/Finland53!B4
 +Italy54!L4/Italy54!B4
 +Netherlands55!L4/Netherlands55!B4
 +Portugal56!L4/Portugal56!B4
 +Spain57!L4/Spain57!B4
 +Sweden58!L4/Sweden58!B4)
/(Belgium51!D4/Belgium51!B4
 +Denmark52!D4/Denmark52!B4
 +Finland53!D4/Finland53!B4
 +Italy54!D4/Italy54!B4
 +Netherlands55!D4/Netherlands55!B4
 +Portugal56!D4/Portugal56!B4
 +Spain57!D4/Spain57!B4
 +Sweden58!D4/Sweden58!B4))</f>
        <v>0.17008478078475456</v>
      </c>
      <c r="J4" s="61">
        <f t="shared" ref="J4:J67" si="0">IF(OR(H4="",I4=""),"",H4-I4)</f>
        <v>-2.6588014200533777E-2</v>
      </c>
      <c r="K4" s="61">
        <f>IF(OR(
Belgium51!D4   ="",Belgium51!D3   ="",
Belgium51!B4   ="",Belgium51!B3   ="",
Belgium51!N4   ="",Belgium51!N3   ="",
Denmark52!D4      ="",Denmark52!D3      ="",
Denmark52!B4      ="",Denmark52!B3      ="",
Denmark52!N4      ="",Denmark52!N3      ="",
Finland53!D4       ="",Finland53!D3       ="",
Finland53!B4       ="",Finland53!B3       ="",
Finland53!N4       ="",Finland53!N3       ="",
Italy54!D4      ="",Italy54!D3      ="",
Italy54!B4      ="",Italy54!B3      ="",
Italy54!N4      ="",Italy54!N3      ="",
Netherlands55!D4 ="",Netherlands55!D3 ="",
Netherlands55!B4 ="",Netherlands55!B3 ="",
Netherlands55!N4 ="",Netherlands55!N3 ="",
Portugal56!D4      ="",Portugal56!D3      ="",
Portugal56!B4      ="",Portugal56!B3      ="",
Portugal56!N4      ="",Portugal56!N3      ="",
Spain57!D4      ="",Spain57!D3      ="",
Spain57!B4      ="",Spain57!B3      ="",
Spain57!N4      ="",Spain57!N3      ="",
Sweden58!D4      ="",Sweden58!D3      ="",
Sweden58!B4      ="",Sweden58!B3      ="",
Sweden58!N4      ="",Sweden58!N3      =""),"",
LN(SQRT(
(Belgium51!D4/Belgium51!B4
 +Denmark52!D4/Denmark52!B4
 +Finland53!D4/Finland53!B4
 +Italy54!D4/Italy54!B4
 +Netherlands55!D4/Netherlands55!B4
 +Portugal56!D4/Portugal56!B4
 +Spain57!D4/Spain57!B4
 +Sweden58!D4/Sweden58!B4)
/(Belgium51!D4/Belgium51!N4*Belgium51!N3/Belgium51!B3
 +Denmark52!D4/Denmark52!N4*Denmark52!N3/Denmark52!B3
 +Finland53!D4/Finland53!N4*Finland53!N3/Finland53!B3
 +Italy54!D4/Italy54!N4*Italy54!N3/Italy54!B3
 +Netherlands55!D4/Netherlands55!N4*Netherlands55!N3/Netherlands55!B3
 +Portugal56!D4/Portugal56!N4*Portugal56!N3/Portugal56!B3
 +Spain57!D4/Spain57!N4*Spain57!N3/Spain57!B3
 +Sweden58!D4/Sweden58!N4*Sweden58!N3/Sweden58!B3)
*(Belgium51!D3/Belgium51!N3*Belgium51!N4/Belgium51!B4
 +Denmark52!D3/Denmark52!N3*Denmark52!N4/Denmark52!B4
 +Finland53!D3/Finland53!N3*Finland53!N4/Finland53!B4
 +Italy54!D3/Italy54!N3*Italy54!N4/Italy54!B4
 +Netherlands55!D3/Netherlands55!N3*Netherlands55!N4/Netherlands55!B4
 +Portugal56!D3/Portugal56!N3*Portugal56!N4/Portugal56!B4
 +Spain57!D3/Spain57!N3*Spain57!N4/Spain57!B4
 +Sweden58!D3/Sweden58!N3*Sweden58!N4/Sweden58!B4)
/(Belgium51!D3/Belgium51!B3
 +Denmark52!D3/Denmark52!B3
 +Finland53!D3/Finland53!B3
 +Italy54!D3/Italy54!B3
 +Netherlands55!D3/Netherlands55!B3
 +Portugal56!D3/Portugal56!B3
 +Spain57!D3/Spain57!B3
 +Sweden58!D3/Sweden58!B3))))</f>
        <v>-8.4339232689586985E-3</v>
      </c>
      <c r="L4" s="61" t="str">
        <f>IF(OR(
Belgium51!F4   ="",Belgium51!F3   ="",
Belgium51!D4   ="",Belgium51!D3   ="",
Belgium51!B4   ="",Belgium51!B3   ="",
Belgium51!P4   ="",Belgium51!P3   ="",
Denmark52!F4      ="",Denmark52!F3      ="",
Denmark52!D4      ="",Denmark52!D3      ="",
Denmark52!B4      ="",Denmark52!B3      ="",
Denmark52!P4      ="",Denmark52!P3      ="",
Finland53!F4       ="",Finland53!F3       ="",
Finland53!D4       ="",Finland53!D3       ="",
Finland53!B4       ="",Finland53!B3       ="",
Finland53!P4       ="",Finland53!P3       ="",
Italy54!F4      ="",Italy54!F3      ="",
Italy54!D4      ="",Italy54!D3      ="",
Italy54!B4      ="",Italy54!B3      ="",
Italy54!P4      ="",Italy54!P3      ="",
Netherlands55!F4 ="",Netherlands55!F3 ="",
Netherlands55!D4 ="",Netherlands55!D3 ="",
Netherlands55!B4 ="",Netherlands55!B3 ="",
Netherlands55!P4 ="",Netherlands55!P3 ="",
Portugal56!F4      ="",Portugal56!F3      ="",
Portugal56!D4      ="",Portugal56!D3      ="",
Portugal56!B4      ="",Portugal56!B3      ="",
Portugal56!P4      ="",Portugal56!P3      ="",
Spain57!F4      ="",Spain57!F3      ="",
Spain57!D4      ="",Spain57!D3      ="",
Spain57!B4      ="",Spain57!B3      ="",
Spain57!P4      ="",Spain57!P3      ="",
Sweden58!F4      ="",Sweden58!F3      ="",
Sweden58!D4      ="",Sweden58!D3      ="",
Sweden58!B4      ="",Sweden58!B3      ="",
Sweden58!P4      ="",Sweden58!P3      =""),"",
LN(SQRT(
(Belgium51!D4*Belgium51!F4/Belgium51!B4
 +Denmark52!D4*Denmark52!F4/Denmark52!B4
 +Finland53!D4*Finland53!F4/Finland53!B4
 +Italy54!D4*Italy54!F4/Italy54!B4
 +Netherlands55!D4*Netherlands55!F4/Netherlands55!B4
 +Portugal56!D4*Portugal56!F4/Portugal56!B4
 +Spain57!D4*Spain57!F4/Spain57!B4
 +Sweden58!D4*Sweden58!F4/Sweden58!B4)
/(Belgium51!D4*Belgium51!F4/Belgium51!P4*Belgium51!P3/Belgium51!B3
 +Denmark52!D4*Denmark52!F4/Denmark52!P4*Denmark52!P3/Denmark52!B3
 +Finland53!D4*Finland53!F4/Finland53!P4*Finland53!P3/Finland53!B3
 +Italy54!D4*Italy54!F4/Italy54!P4*Italy54!P3/Italy54!B3
 +Netherlands55!D4*Netherlands55!F4/Netherlands55!P4*Netherlands55!P3/Netherlands55!B3
 +Portugal56!D4*Portugal56!F4/Portugal56!P4*Portugal56!P3/Portugal56!B3
 +Spain57!D4*Spain57!F4/Spain57!P4*Spain57!P3/Spain57!B3
 +Sweden58!D4*Sweden58!F4/Sweden58!P4*Sweden58!P3/Sweden58!B3)
*(Belgium51!D3*Belgium51!F3/Belgium51!P3*Belgium51!P4/Belgium51!B4
 +Denmark52!D3*Denmark52!F3/Denmark52!P3*Denmark52!P4/Denmark52!B4
 +Finland53!D3*Finland53!F3/Finland53!P3*Finland53!P4/Finland53!B4
 +Italy54!D3*Italy54!F3/Italy54!P3*Italy54!P4/Italy54!B4
 +Netherlands55!D3*Netherlands55!F3/Netherlands55!P3*Netherlands55!P4/Netherlands55!B4
 +Portugal56!D3*Portugal56!F3/Portugal56!P3*Portugal56!P4/Portugal56!B4
 +Spain57!D3*Spain57!F3/Spain57!P3*Spain57!P4/Spain57!B4
 +Sweden58!D3*Sweden58!F3/Sweden58!P3*Sweden58!P4/Sweden58!B4)
/(Belgium51!D3*Belgium51!F3/Belgium51!B3
 +Denmark52!D3*Denmark52!F3/Denmark52!B3
 +Finland53!D3*Finland53!F3/Finland53!B3
 +Italy54!D3*Italy54!F3/Italy54!B3
 +Netherlands55!D3*Netherlands55!F3/Netherlands55!B3
 +Portugal56!D3*Portugal56!F3/Portugal56!B3
 +Spain57!D3*Spain57!F3/Spain57!B3
 +Sweden58!D3*Sweden58!F3/Sweden58!B3))))</f>
        <v/>
      </c>
      <c r="M4" s="62" t="str">
        <f>IF(OR(
Belgium51!H4   ="",Belgium51!H3   ="",
Belgium51!D4   ="",Belgium51!D3   ="",
Belgium51!B4   ="",Belgium51!B3   ="",
Belgium51!Q4   ="",Belgium51!Q3   ="",
Denmark52!H4      ="",Denmark52!H3      ="",
Denmark52!D4      ="",Denmark52!D3      ="",
Denmark52!B4      ="",Denmark52!B3      ="",
Denmark52!Q4      ="",Denmark52!Q3      ="",
Finland53!H4       ="",Finland53!H3       ="",
Finland53!D4       ="",Finland53!D3       ="",
Finland53!B4       ="",Finland53!B3       ="",
Finland53!Q4       ="",Finland53!Q3       ="",
Italy54!H4      ="",Italy54!H3      ="",
Italy54!D4      ="",Italy54!D3      ="",
Italy54!B4      ="",Italy54!B3      ="",
Italy54!Q4      ="",Italy54!Q3      ="",
Netherlands55!H4 ="",Netherlands55!H3 ="",
Netherlands55!D4 ="",Netherlands55!D3 ="",
Netherlands55!B4 ="",Netherlands55!B3 ="",
Netherlands55!Q4 ="",Netherlands55!Q3 ="",
Portugal56!H4      ="",Portugal56!H3      ="",
Portugal56!D4      ="",Portugal56!D3      ="",
Portugal56!B4      ="",Portugal56!B3      ="",
Portugal56!Q4      ="",Portugal56!Q3      ="",
Spain57!H4      ="",Spain57!H3      ="",
Spain57!D4      ="",Spain57!D3      ="",
Spain57!B4      ="",Spain57!B3      ="",
Spain57!Q4      ="",Spain57!Q3      ="",
Sweden58!H4      ="",Sweden58!H3      ="",
Sweden58!D4      ="",Sweden58!D3      ="",
Sweden58!B4      ="",Sweden58!B3      ="",
Sweden58!Q4      ="",Sweden58!Q3      =""),"",
LN(SQRT(
(Belgium51!D4*Belgium51!H4/Belgium51!B4
 +Denmark52!D4*Denmark52!H4/Denmark52!B4
 +Finland53!D4*Finland53!H4/Finland53!B4
 +Italy54!D4*Italy54!H4/Italy54!B4
 +Netherlands55!D4*Netherlands55!H4/Netherlands55!B4
 +Portugal56!D4*Portugal56!H4/Portugal56!B4
 +Spain57!D4*Spain57!H4/Spain57!B4
 +Sweden58!D4*Sweden58!H4/Sweden58!B4)
/(Belgium51!D4*Belgium51!H4/Belgium51!Q4*Belgium51!Q3/Belgium51!B3
 +Denmark52!D4*Denmark52!H4/Denmark52!Q4*Denmark52!Q3/Denmark52!B3
 +Finland53!D4*Finland53!H4/Finland53!Q4*Finland53!Q3/Finland53!B3
 +Italy54!D4*Italy54!H4/Italy54!Q4*Italy54!Q3/Italy54!B3
 +Netherlands55!D4*Netherlands55!H4/Netherlands55!Q4*Netherlands55!Q3/Netherlands55!B3
 +Portugal56!D4*Portugal56!H4/Portugal56!Q4*Portugal56!Q3/Portugal56!B3
 +Spain57!D4*Spain57!H4/Spain57!Q4*Spain57!Q3/Spain57!B3
 +Sweden58!D4*Sweden58!H4/Sweden58!Q4*Sweden58!Q3/Sweden58!B3)
*(Belgium51!D3*Belgium51!H3/Belgium51!Q3*Belgium51!Q4/Belgium51!B4
 +Denmark52!D3*Denmark52!H3/Denmark52!Q3*Denmark52!Q4/Denmark52!B4
 +Finland53!D3*Finland53!H3/Finland53!Q3*Finland53!Q4/Finland53!B4
 +Italy54!D3*Italy54!H3/Italy54!Q3*Italy54!Q4/Italy54!B4
 +Netherlands55!D3*Netherlands55!H3/Netherlands55!Q3*Netherlands55!Q4/Netherlands55!B4
 +Portugal56!D3*Portugal56!H3/Portugal56!Q3*Portugal56!Q4/Portugal56!B4
 +Spain57!D3*Spain57!H3/Spain57!Q3*Spain57!Q4/Spain57!B4
 +Sweden58!D3*Sweden58!H3/Sweden58!Q3*Sweden58!Q4/Sweden58!B4)
/(Belgium51!D3*Belgium51!H3/Belgium51!B3
 +Denmark52!D3*Denmark52!H3/Denmark52!B3
 +Finland53!D3*Finland53!H3/Finland53!B3
 +Italy54!D3*Italy54!H3/Italy54!B3
 +Netherlands55!D3*Netherlands55!H3/Netherlands55!B3
 +Portugal56!D3*Portugal56!H3/Portugal56!B3
 +Spain57!D3*Spain57!H3/Spain57!B3
 +Sweden58!D3*Sweden58!H3/Sweden58!B3))))</f>
        <v/>
      </c>
      <c r="N4" s="62" t="str">
        <f>IF(OR(
Belgium51!I4   ="",Belgium51!I3   ="",
Belgium51!B4   ="",Belgium51!B3   ="",
Belgium51!R4   ="",Belgium51!R3   ="",
Denmark52!I4      ="",Denmark52!I3      ="",
Denmark52!B4      ="",Denmark52!B3      ="",
Denmark52!R4      ="",Denmark52!R3      ="",
Finland53!I4       ="",Finland53!I3       ="",
Finland53!B4       ="",Finland53!B3       ="",
Finland53!R4       ="",Finland53!R3       ="",
Italy54!I4      ="",Italy54!I3      ="",
Italy54!B4      ="",Italy54!B3      ="",
Italy54!R4      ="",Italy54!R3      ="",
Netherlands55!I4 ="",Netherlands55!I3 ="",
Netherlands55!B4 ="",Netherlands55!B3 ="",
Netherlands55!R4 ="",Netherlands55!R3 ="",
Portugal56!I4      ="",Portugal56!I3      ="",
Portugal56!B4      ="",Portugal56!B3      ="",
Portugal56!R4      ="",Portugal56!R3      ="",
Spain57!I4      ="",Spain57!I3      ="",
Spain57!B4      ="",Spain57!B3      ="",
Spain57!R4      ="",Spain57!R3      ="",
Sweden58!I4      ="",Sweden58!I3      ="",
Sweden58!B4      ="",Sweden58!B3      ="",
Sweden58!R4      ="",Sweden58!R3      =""),"",
LN(SQRT(
(Belgium51!I4/Belgium51!B4
 +Denmark52!I4/Denmark52!B4
 +Finland53!I4/Finland53!B4
 +Italy54!I4/Italy54!B4
 +Netherlands55!I4/Netherlands55!B4
 +Portugal56!I4/Portugal56!B4
 +Spain57!I4/Spain57!B4
 +Sweden58!I4/Sweden58!B4)
/(Belgium51!I4/Belgium51!R4*Belgium51!R3/Belgium51!B3
 +Denmark52!I4/Denmark52!R4*Denmark52!R3/Denmark52!B3
 +Finland53!I4/Finland53!R4*Finland53!R3/Finland53!B3
 +Italy54!I4/Italy54!R4*Italy54!R3/Italy54!B3
 +Netherlands55!I4/Netherlands55!R4*Netherlands55!R3/Netherlands55!B3
 +Portugal56!I4/Portugal56!R4*Portugal56!R3/Portugal56!B3
 +Spain57!I4/Spain57!R4*Spain57!R3/Spain57!B3
 +Sweden58!I4/Sweden58!R4*Sweden58!R3/Sweden58!B3)
*(Belgium51!I3/Belgium51!R3*Belgium51!R4/Belgium51!B4
 +Denmark52!I3/Denmark52!R3*Denmark52!R4/Denmark52!B4
 +Finland53!I3/Finland53!R3*Finland53!R4/Finland53!B4
 +Italy54!I3/Italy54!R3*Italy54!R4/Italy54!B4
 +Netherlands55!I3/Netherlands55!R3*Netherlands55!R4/Netherlands55!B4
 +Portugal56!I3/Portugal56!R3*Portugal56!R4/Portugal56!B4
 +Spain57!I3/Spain57!R3*Spain57!R4/Spain57!B4
 +Sweden58!I3/Sweden58!R3*Sweden58!R4/Sweden58!B4)
/(Belgium51!I3/Belgium51!B3
 +Denmark52!I3/Denmark52!B3
 +Finland53!I3/Finland53!B3
 +Italy54!I3/Italy54!B3
 +Netherlands55!I3/Netherlands55!B3
 +Portugal56!I3/Portugal56!B3
 +Spain57!I3/Spain57!B3
 +Sweden58!I3/Sweden58!B3))))</f>
        <v/>
      </c>
      <c r="O4" s="62" t="str">
        <f>IF(OR(
Belgium51!K4   ="",Belgium51!K3   ="",
Belgium51!B4   ="",Belgium51!B3   ="",
Belgium51!S4   ="",Belgium51!S3   ="",
Denmark52!K4      ="",Denmark52!K3      ="",
Denmark52!B4      ="",Denmark52!B3      ="",
Denmark52!S4      ="",Denmark52!S3      ="",
Finland53!K4       ="",Finland53!K3       ="",
Finland53!B4       ="",Finland53!B3       ="",
Finland53!S4       ="",Finland53!S3       ="",
Italy54!K4      ="",Italy54!K3      ="",
Italy54!B4      ="",Italy54!B3      ="",
Italy54!S4      ="",Italy54!S3      ="",
Netherlands55!K4 ="",Netherlands55!K3 ="",
Netherlands55!B4 ="",Netherlands55!B3 ="",
Netherlands55!S4 ="",Netherlands55!S3 ="",
Portugal56!K4      ="",Portugal56!K3      ="",
Portugal56!B4      ="",Portugal56!B3      ="",
Portugal56!S4      ="",Portugal56!S3      ="",
Spain57!K4      ="",Spain57!K3      ="",
Spain57!B4      ="",Spain57!B3      ="",
Spain57!S4      ="",Spain57!S3      ="",
Sweden58!K4      ="",Sweden58!K3      ="",
Sweden58!B4      ="",Sweden58!B3      ="",
Sweden58!S4      ="",Sweden58!S3      =""),"",
LN(SQRT(
(Belgium51!K4/Belgium51!B4
 +Denmark52!K4/Denmark52!B4
 +Finland53!K4/Finland53!B4
 +Italy54!K4/Italy54!B4
 +Netherlands55!K4/Netherlands55!B4
 +Portugal56!K4/Portugal56!B4
 +Spain57!K4/Spain57!B4
 +Sweden58!K4/Sweden58!B4)
/(Belgium51!K4/Belgium51!S4*Belgium51!S3/Belgium51!B3
 +Denmark52!K4/Denmark52!S4*Denmark52!S3/Denmark52!B3
 +Finland53!K4/Finland53!S4*Finland53!S3/Finland53!B3
 +Italy54!K4/Italy54!S4*Italy54!S3/Italy54!B3
 +Netherlands55!K4/Netherlands55!S4*Netherlands55!S3/Netherlands55!B3
 +Portugal56!K4/Portugal56!S4*Portugal56!S3/Portugal56!B3
 +Spain57!K4/Spain57!S4*Spain57!S3/Spain57!B3
 +Sweden58!K4/Sweden58!S4*Sweden58!S3/Sweden58!B3)
*(Belgium51!K3/Belgium51!S3*Belgium51!S4/Belgium51!B4
 +Denmark52!K3/Denmark52!S3*Denmark52!S4/Denmark52!B4
 +Finland53!K3/Finland53!S3*Finland53!S4/Finland53!B4
 +Italy54!K3/Italy54!S3*Italy54!S4/Italy54!B4
 +Netherlands55!K3/Netherlands55!S3*Netherlands55!S4/Netherlands55!B4
 +Portugal56!K3/Portugal56!S3*Portugal56!S4/Portugal56!B4
 +Spain57!K3/Spain57!S3*Spain57!S4/Spain57!B4
 +Sweden58!K3/Sweden58!S3*Sweden58!S4/Sweden58!B4)
/(Belgium51!K3/Belgium51!B3
 +Denmark52!K3/Denmark52!B3
 +Finland53!K3/Finland53!B3
 +Italy54!K3/Italy54!B3
 +Netherlands55!K3/Netherlands55!B3
 +Portugal56!K3/Portugal56!B3
 +Spain57!K3/Spain57!B3
 +Sweden58!K3/Sweden58!B3))))</f>
        <v/>
      </c>
      <c r="P4" s="62" t="str">
        <f>IF(OR(
Belgium51!L4   ="",Belgium51!L3   ="",
Belgium51!B4   ="",Belgium51!B3   ="",
Belgium51!T4   ="",Belgium51!T3   ="",
Denmark52!L4      ="",Denmark52!L3      ="",
Denmark52!B4      ="",Denmark52!B3      ="",
Denmark52!T4      ="",Denmark52!T3      ="",
Finland53!L4       ="",Finland53!L3       ="",
Finland53!B4       ="",Finland53!B3       ="",
Finland53!T4       ="",Finland53!T3       ="",
Italy54!L4      ="",Italy54!L3      ="",
Italy54!B4      ="",Italy54!B3      ="",
Italy54!T4      ="",Italy54!T3      ="",
Netherlands55!L4 ="",Netherlands55!L3 ="",
Netherlands55!B4 ="",Netherlands55!B3 ="",
Netherlands55!T4 ="",Netherlands55!T3 ="",
Portugal56!L4      ="",Portugal56!L3      ="",
Portugal56!B4      ="",Portugal56!B3      ="",
Portugal56!T4      ="",Portugal56!T3      ="",
Spain57!L4      ="",Spain57!L3      ="",
Spain57!B4      ="",Spain57!B3      ="",
Spain57!T4      ="",Spain57!T3      ="",
Sweden58!L4      ="",Sweden58!L3      ="",
Sweden58!B4      ="",Sweden58!B3      ="",
Sweden58!T4      ="",Sweden58!T3      =""),"",
LN(SQRT(
(Belgium51!L4/Belgium51!B4
 +Denmark52!L4/Denmark52!B4
 +Finland53!L4/Finland53!B4
 +Italy54!L4/Italy54!B4
 +Netherlands55!L4/Netherlands55!B4
 +Portugal56!L4/Portugal56!B4
 +Spain57!L4/Spain57!B4
 +Sweden58!L4/Sweden58!B4)
/(Belgium51!L4/Belgium51!T4*Belgium51!T3/Belgium51!B3
 +Denmark52!L4/Denmark52!T4*Denmark52!T3/Denmark52!B3
 +Finland53!L4/Finland53!T4*Finland53!T3/Finland53!B3
 +Italy54!L4/Italy54!T4*Italy54!T3/Italy54!B3
 +Netherlands55!L4/Netherlands55!T4*Netherlands55!T3/Netherlands55!B3
 +Portugal56!L4/Portugal56!T4*Portugal56!T3/Portugal56!B3
 +Spain57!L4/Spain57!T4*Spain57!T3/Spain57!B3
 +Sweden58!L4/Sweden58!T4*Sweden58!T3/Sweden58!B3)
*(Belgium51!L3/Belgium51!T3*Belgium51!T4/Belgium51!B4
 +Denmark52!L3/Denmark52!T3*Denmark52!T4/Denmark52!B4
 +Finland53!L3/Finland53!T3*Finland53!T4/Finland53!B4
 +Italy54!L3/Italy54!T3*Italy54!T4/Italy54!B4
 +Netherlands55!L3/Netherlands55!T3*Netherlands55!T4/Netherlands55!B4
 +Portugal56!L3/Portugal56!T3*Portugal56!T4/Portugal56!B4
 +Spain57!L3/Spain57!T3*Spain57!T4/Spain57!B4
 +Sweden58!L3/Sweden58!T3*Sweden58!T4/Sweden58!B4)
/(Belgium51!L3/Belgium51!B3
 +Denmark52!L3/Denmark52!B3
 +Finland53!L3/Finland53!B3
 +Italy54!L3/Italy54!B3
 +Netherlands55!L3/Netherlands55!B3
 +Portugal56!L3/Portugal56!B3
 +Spain57!L3/Spain57!B3
 +Sweden58!L3/Sweden58!B3))))</f>
        <v/>
      </c>
      <c r="Q4" s="61"/>
      <c r="R4" s="61"/>
      <c r="S4" s="61"/>
      <c r="T4" s="61"/>
      <c r="U4" s="61"/>
      <c r="V4" s="61" t="str">
        <f>IF(OR(
Belgium51!V4   ="",
Belgium51!U4   ="",
Denmark52!V4      ="",
Denmark52!U4      ="",
Finland53!V4       ="",
Finland53!U4       ="",
Italy54!V4      ="",
Italy54!U4      ="",
Netherlands55!V4 ="",
Netherlands55!U4 ="",
Portugal56!V4      ="",
Portugal56!U4      ="",
Spain57!V4      ="",
Spain57!U4      ="",
Sweden58!V4      ="",
Sweden58!U4      =""),"",
LN((Belgium51!V4+Denmark52!V4+Finland53!V4+Italy54!V4+Netherlands55!V4+Portugal56!V4+Spain57!V4+Sweden58!V4)
/(Belgium51!U4+Denmark52!U4+Finland53!U4+Italy54!U4+Netherlands55!U4+Portugal56!U4+Spain57!U4+Sweden58!U4)))</f>
        <v/>
      </c>
      <c r="W4" s="61" t="str">
        <f>IF(OR(
Belgium51!V4   ="",
Belgium51!W4   ="",
Belgium51!U4   ="",
Denmark52!V4      ="",
Denmark52!W4      ="",
Denmark52!U4      ="",
Finland53!V4       ="",
Finland53!W4       ="",
Finland53!U4       ="",
Italy54!V4      ="",
Italy54!W4      ="",
Italy54!U4      ="",
Netherlands55!V4 ="",
Netherlands55!W4 ="",
Netherlands55!V4 ="",
Portugal56!V4      ="",
Portugal56!W4      ="",
Portugal56!U4      ="",
Spain57!V4      ="",
Spain57!W4      ="",
Spain57!U4      ="",
Sweden58!V4      ="",
Sweden58!W4      ="",
Sweden58!U4      ="",
),"",
LN((Belgium51!V4*Belgium51!W4+Denmark52!V4*Denmark52!W4+Finland53!V4*Finland53!W4+Italy54!V4*Italy54!W4+Netherlands55!V4*Netherlands55!W4+Portugal56!V4*Portugal56!W4+Spain57!V4*Spain57!W4+Sweden58!V4*Sweden58!W4)
/(Belgium51!U4+Denmark52!U4+Finland53!U4+Italy54!U4+Netherlands55!U4+Portugal56!U4+Spain57!U4+Sweden58!U4)))</f>
        <v/>
      </c>
      <c r="X4" s="61" t="str">
        <f>IF(OR(
Belgium51!X4   ="",
Belgium51!D4   ="",
Belgium51!B4   ="",
Denmark52!X4      ="",
Denmark52!D4      ="",
Denmark52!B4      ="",
Finland53!X4       ="",
Finland53!D4       ="",
Finland53!B4       ="",
Italy54!X4      ="",
Italy54!D4      ="",
Italy54!B4      ="",
Netherlands55!X4 ="",
Netherlands55!D4 ="",
Netherlands55!B4 ="",
Portugal56!X4      ="",
Portugal56!D4      ="",
Portugal56!B4      ="",
Spain57!X4      ="",
Spain57!D4      ="",
Spain57!B4      ="",
Sweden58!X4      ="",
Sweden58!D4      ="",
Sweden58!B4      =""),"",
(Belgium51!X4*Belgium51!D4/Belgium51!B4
 +Denmark52!X4*Denmark52!D4/Denmark52!B4
 +Finland53!X4*Finland53!D4/Finland53!B4
 +Italy54!X4*Italy54!D4/Italy54!B4
 +Netherlands55!X4*Netherlands55!D4/Netherlands55!B4
 +Portugal56!X4*Portugal56!D4/Portugal56!B4
 +Spain57!X4*Spain57!D4/Spain57!B4
 +Sweden58!X4*Sweden58!D4/Sweden58!B4)
/(Belgium51!D4/Belgium51!B4
 +Denmark52!D4/Denmark52!B4
 +Finland53!D4/Finland53!B4
 +Italy54!D4/Italy54!B4
 +Netherlands55!D4/Netherlands55!B4
 +Portugal56!D4/Portugal56!B4
 +Spain57!D4/Spain57!B4
 +Sweden58!D4/Sweden58!B4))</f>
        <v/>
      </c>
      <c r="Y4" s="61" t="str">
        <f>IF(OR(
Belgium51!Y4   ="",
Belgium51!D4   ="",
Belgium51!B4   ="",
Denmark52!Y4      ="",
Denmark52!D4      ="",
Denmark52!B4      ="",
Finland53!Y4       ="",
Finland53!D4       ="",
Finland53!B4       ="",
Italy54!Y4      ="",
Italy54!D4      ="",
Italy54!B4      ="",
Netherlands55!Y4 ="",
Netherlands55!D4 ="",
Netherlands55!B4 ="",
Portugal56!Y4      ="",
Portugal56!D4      ="",
Portugal56!B4      ="",
Spain57!Y4      ="",
Spain57!D4      ="",
Spain57!B4      ="",
Sweden58!Y4      ="",
Sweden58!D4      ="",
Sweden58!B4      =""),"",
(Belgium51!Y4/Belgium51!B4
 +Denmark52!Y4/Denmark52!B4
 +Finland53!Y4/Finland53!B4
 +Italy54!Y4/Italy54!B4
 +Netherlands55!Y4/Netherlands55!B4
 +Portugal56!Y4/Portugal56!B4
 +Spain57!Y4/Spain57!B4
 +Sweden58!Y4/Sweden58!B4)
/(Belgium51!D4/Belgium51!B4
 +Denmark52!D4/Denmark52!B4
 +Finland53!D4/Finland53!B4
 +Italy54!D4/Italy54!B4
 +Netherlands55!D4/Netherlands55!B4
 +Portugal56!D4/Portugal56!B4
 +Spain57!D4/Spain57!B4
 +Sweden58!D4/Sweden58!B4))</f>
        <v/>
      </c>
      <c r="Z4" s="67"/>
      <c r="AA4" s="62" t="str">
        <f>IF(OR(Z3="",K4=""),"",Z3/100-K4)</f>
        <v/>
      </c>
      <c r="AB4" s="75" t="str">
        <f>IF(OR(
Belgium51!AB4   ="",
Belgium51!D4   ="",
Belgium51!B4   ="",
Denmark52!AB4      ="",
Denmark52!D4      ="",
Denmark52!B4      ="",
Finland53!AB4       ="",
Finland53!D4       ="",
Finland53!B4       ="",
Italy54!AB4      ="",
Italy54!D4      ="",
Italy54!B4      ="",
Netherlands55!AB4 ="",
Netherlands55!D4 ="",
Netherlands55!B4 ="",
Portugal56!AB4      ="",
Portugal56!D4      ="",
Portugal56!B4      ="",
Spain57!AB4      ="",
Spain57!D4      ="",
Spain57!B4      ="",
Sweden58!AB4      ="",
Sweden58!D4      ="",
Sweden58!B4      =""),"",
(Belgium51!AB4*Belgium51!D4/Belgium51!B4
 +Denmark52!AB4*Denmark52!D4/Denmark52!B4
 +Finland53!AB4*Finland53!D4/Finland53!B4
 +Italy54!AB4*Italy54!D4/Italy54!B4
 +Netherlands55!AB4*Netherlands55!D4/Netherlands55!B4
 +Portugal56!AB4*Portugal56!D4/Portugal56!B4
 +Spain57!AB4*Spain57!D4/Spain57!B4
 +Sweden58!AB4*Sweden58!D4/Sweden58!B4)
/(Belgium51!D4/Belgium51!B4
 +Denmark52!D4/Denmark52!B4
 +Finland53!D4/Finland53!B4
 +Italy54!D4/Italy54!B4
 +Netherlands55!D4/Netherlands55!B4
 +Portugal56!D4/Portugal56!B4
 +Spain57!D4/Spain57!B4
 +Sweden58!D4/Sweden58!B4))</f>
        <v/>
      </c>
    </row>
    <row r="5" spans="1:28">
      <c r="A5" s="62">
        <v>1872</v>
      </c>
      <c r="B5" s="62" t="str">
        <f>IF(OR(
Belgium51!AC5   ="",
Belgium51!D5   ="",
Belgium51!B5   ="",
Denmark52!AC5      ="",
Denmark52!D5      ="",
Denmark52!B5      ="",
Finland53!AC5       ="",
Finland53!D5       ="",
Finland53!B5       ="",
Italy54!AC5      ="",
Italy54!D5      ="",
Italy54!B5      ="",
Netherlands55!AC5 ="",
Netherlands55!D5 ="",
Netherlands55!B5 ="",
Portugal56!AC5 ="",
Portugal56!D5 ="",
Portugal56!B5 ="",
Spain57!AC5       ="",
Spain57!D5       ="",
Spain57!B5       ="",
Sweden58!AC5      ="",
Sweden58!D5      ="",
Sweden58!B5      =""),"",
(Belgium51!AC5*Belgium51!D5/Belgium51!B5
 +Denmark52!AC5*Denmark52!D5/Denmark52!B5
 +Finland53!AC5*Finland53!D5/Finland53!B5
 +Italy54!AC5*Italy54!D5/Italy54!B5
 +Netherlands55!AC5*Netherlands55!D5/Netherlands55!B5
 +Portugal56!AC5*Portugal56!D5/Portugal56!B5
 +Spain57!AC5*Spain57!D5/Spain57!B5
 +Sweden58!AC5*Sweden58!D5/Sweden58!B5)
/(Belgium51!D5/Belgium51!B5
 +Denmark52!D5/Denmark52!B5
 +Finland53!D5/Finland53!B5
 +Italy54!D5/Italy54!B5
 +Netherlands55!D5/Netherlands55!B5
 +Portugal56!D5/Portugal56!B5
 +Spain57!D5/Spain57!B5
 +Sweden58!D5/Sweden58!B5))</f>
        <v/>
      </c>
      <c r="C5" s="34" t="str">
        <f>IF(OR(
Belgium51!F5   ="",
Belgium51!D5   ="",
Belgium51!B5   ="",
Denmark52!F5      ="",
Denmark52!D5      ="",
Denmark52!B5      ="",
Finland53!F5       ="",
Finland53!D5       ="",
Finland53!B5       ="",
Italy54!F5      ="",
Italy54!D5      ="",
Italy54!B5      ="",
Netherlands55!F5 ="",
Netherlands55!D5 ="",
Netherlands55!B5 ="",
Portugal56!F5 ="",
Portugal56!D5 ="",
Portugal56!B5 ="",
Spain57!F5       ="",
Spain57!D5       ="",
Spain57!B5       ="",
Sweden58!F5      ="",
Sweden58!D5      ="",
Sweden58!B5      =""),"",
(Belgium51!F5*Belgium51!D5/Belgium51!B5
 +Denmark52!F5*Denmark52!D5/Denmark52!B5
 +Finland53!F5*Finland53!D5/Finland53!B5
 +Italy54!F5*Italy54!D5/Italy54!B5
 +Netherlands55!F5*Netherlands55!D5/Netherlands55!B5
 +Portugal56!F5*Portugal56!D5/Portugal56!B5
 +Spain57!F5*Spain57!D5/Spain57!B5
 +Sweden58!F5*Sweden58!D5/Sweden58!B5)
/(Belgium51!D5/Belgium51!B5
 +Denmark52!D5/Denmark52!B5
 +Finland53!D5/Finland53!B5
 +Italy54!D5/Italy54!B5
 +Netherlands55!D5/Netherlands55!B5
 +Portugal56!D5/Portugal56!B5
 +Spain57!D5/Spain57!B5
 +Sweden58!D5/Sweden58!B5))</f>
        <v/>
      </c>
      <c r="D5" s="62" t="str">
        <f>IF(OR(
Belgium51!AE5   ="",
Belgium51!D5   ="",
Belgium51!B5   ="",
Denmark52!AE5      ="",
Denmark52!D5      ="",
Denmark52!B5      ="",
Finland53!AE5       ="",
Finland53!D5       ="",
Finland53!B5       ="",
Italy54!AE5      ="",
Italy54!D5      ="",
Italy54!B5      ="",
Netherlands55!AE5 ="",
Netherlands55!D5 ="",
Netherlands55!B5 ="",
Portugal56!AE5 ="",
Portugal56!D5 ="",
Portugal56!B5 ="",
Spain57!AE5       ="",
Spain57!D5       ="",
Spain57!B5       ="",
Sweden58!AE5      ="",
Sweden58!D5      ="",
Sweden58!B5      =""),"",
(Belgium51!AE5*Belgium51!D5/Belgium51!B5
 +Denmark52!AE5*Denmark52!D5/Denmark52!B5
 +Finland53!AE5*Finland53!D5/Finland53!B5
 +Italy54!AE5*Italy54!D5/Italy54!B5
 +Netherlands55!AE5*Netherlands55!D5/Netherlands55!B5
 +Portugal56!AE5*Portugal56!D5/Portugal56!B5
 +Spain57!AE5*Spain57!D5/Spain57!B5
 +Sweden58!AE5*Sweden58!D5/Sweden58!B5)
/(Belgium51!D5/Belgium51!B5
 +Denmark52!D5/Denmark52!B5
 +Finland53!D5/Finland53!B5
 +Italy54!D5/Italy54!B5
 +Netherlands55!D5/Netherlands55!B5
 +Portugal56!D5/Portugal56!B5
 +Spain57!D5/Spain57!B5
 +Sweden58!D5/Sweden58!B5))</f>
        <v/>
      </c>
      <c r="E5" s="62" t="str">
        <f>IF(OR(
Belgium51!H5   ="",
Belgium51!D5   ="",
Belgium51!B5   ="",
Denmark52!H5      ="",
Denmark52!D5      ="",
Denmark52!B5      ="",
Finland53!H5       ="",
Finland53!D5       ="",
Finland53!B5       ="",
Italy54!H5      ="",
Italy54!D5      ="",
Italy54!B5      ="",
Netherlands55!H5 ="",
Netherlands55!D5 ="",
Netherlands55!B5 ="",
Portugal56!H5 ="",
Portugal56!D5 ="",
Portugal56!B5 ="",
Spain57!H5 ="",
Spain57!D5 ="",
Spain57!B5 ="",
Sweden58!H5 ="",
Sweden58!D5 ="",
Sweden58!B5 =""),"",
(Belgium51!H5*Belgium51!D5/Belgium51!B5
 +Denmark52!H5*Denmark52!D5/Denmark52!B5
 +Finland53!H5*Finland53!D5/Finland53!B5
 +Italy54!H5*Italy54!D5/Italy54!B5
 +Netherlands55!H5*Netherlands55!D5/Netherlands55!B5
 +Portugal56!H5*Portugal56!D5/Portugal56!B5
 +Spain57!H5*Spain57!D5/Spain57!B5
 +Sweden58!H5*Sweden58!D5/Sweden58!B5)
/(Belgium51!D5/Belgium51!B5
 +Denmark52!D5/Denmark52!B5
 +Finland53!D5/Finland53!B5
 +Italy54!D5/Italy54!B5
 +Netherlands55!D5/Netherlands55!B5
 +Portugal56!D5/Portugal56!B5
 +Spain57!D5/Spain57!B5
 +Sweden58!D5/Sweden58!B5))</f>
        <v/>
      </c>
      <c r="F5" s="62" t="str">
        <f>IF(OR(
Belgium51!I5   ="",
Belgium51!D5   ="",
Belgium51!B5   ="",
Denmark52!I5      ="",
Denmark52!D5      ="",
Denmark52!B5      ="",
Finland53!I5       ="",
Finland53!D5       ="",
Finland53!B5       ="",
Italy54!I5      ="",
Italy54!D5      ="",
Italy54!B5      ="",
Netherlands55!I5 ="",
Netherlands55!D5 ="",
Netherlands55!B5 ="",
Portugal56!I5      ="",
Portugal56!D5      ="",
Portugal56!B5      ="",
Spain57!I5      ="",
Spain57!D5      ="",
Spain57!B5      ="",
Sweden58!I5      ="",
Sweden58!D5      ="",
Sweden58!B5      =""),"",
(Belgium51!I5/Belgium51!B5
 +Denmark52!I5/Denmark52!B5
 +Finland53!I5/Finland53!B5
 +Italy54!I5/Italy54!B5
 +Netherlands55!I5/Netherlands55!B5
 +Portugal56!I5/Portugal56!B5
 +Spain57!I5/Spain57!B5
 +Sweden58!I5/Sweden58!B5)
/(Belgium51!D5/Belgium51!B5
 +Denmark52!D5/Denmark52!B5
 +Finland53!D5/Finland53!B5
 +Italy54!D5/Italy54!B5
 +Netherlands55!D5/Netherlands55!B5
 +Portugal56!D5/Portugal56!B5
 +Spain57!D5/Spain57!B5
 +Sweden58!D5/Sweden58!B5))</f>
        <v/>
      </c>
      <c r="G5" s="62" t="str">
        <f>IF(OR(
Belgium51!J5   ="",
Belgium51!D5   ="",
Belgium51!B5   ="",
Denmark52!J5      ="",
Denmark52!D5      ="",
Denmark52!B5      ="",
Finland53!J5       ="",
Finland53!D5       ="",
Finland53!B5       ="",
Italy54!J5      ="",
Italy54!D5      ="",
Italy54!B5      ="",
Netherlands55!J5 ="",
Netherlands55!D5 ="",
Netherlands55!B5 ="",
Portugal56!J5      ="",
Portugal56!D5      ="",
Portugal56!B5      ="",
Spain57!J5      ="",
Spain57!D5      ="",
Spain57!B5      ="",
Sweden58!J5      ="",
Sweden58!D5      ="",
Sweden58!B5      =""),"",
(Belgium51!J5/Belgium51!B5
 +Denmark52!J5/Denmark52!B5
 +Finland53!J5/Finland53!B5
 +Italy54!J5/Italy54!B5
 +Netherlands55!J5/Netherlands55!B5
 +Portugal56!J5/Portugal56!B5
 +Spain57!J5/Spain57!B5
 +Sweden58!J5/Sweden58!B5)
/(Belgium51!D5/Belgium51!B5
 +Denmark52!D5/Denmark52!B5
 +Finland53!D5/Finland53!B5
 +Italy54!D5/Italy54!B5
 +Netherlands55!D5/Netherlands55!B5
 +Portugal56!D5/Portugal56!B5
 +Spain57!D5/Spain57!B5
 +Sweden58!D5/Sweden58!B5))</f>
        <v/>
      </c>
      <c r="H5" s="62">
        <f>IF(OR(
Belgium51!K5   ="",
Belgium51!D5   ="",
Belgium51!B5   ="",
Denmark52!K5      ="",
Denmark52!D5      ="",
Denmark52!B5      ="",
Finland53!K5       ="",
Finland53!D5       ="",
Finland53!B5       ="",
Italy54!K5      ="",
Italy54!D5      ="",
Italy54!B5      ="",
Netherlands55!K5 ="",
Netherlands55!D5 ="",
Netherlands55!B5 ="",
Portugal56!K5      ="",
Portugal56!D5      ="",
Portugal56!B5      ="",
Spain57!K5      ="",
Spain57!D5      ="",
Spain57!B5      ="",
Sweden58!K5      ="",
Sweden58!D5      ="",
Sweden58!B5      =""),"",
(Belgium51!K5/Belgium51!B5
 +Denmark52!K5/Denmark52!B5
 +Finland53!K5/Finland53!B5
 +Italy54!K5/Italy54!B5
 +Netherlands55!K5/Netherlands55!B5
 +Portugal56!K5/Portugal56!B5
 +Spain57!K5/Spain57!B5
 +Sweden58!K5/Sweden58!B5)
/(Belgium51!D5/Belgium51!B5
 +Denmark52!D5/Denmark52!B5
 +Finland53!D5/Finland53!B5
 +Italy54!D5/Italy54!B5
 +Netherlands55!D5/Netherlands55!B5
 +Portugal56!D5/Portugal56!B5
 +Spain57!D5/Spain57!B5
 +Sweden58!D5/Sweden58!B5))</f>
        <v>0.14554857075274269</v>
      </c>
      <c r="I5" s="62">
        <f>IF(OR(
Belgium51!L5   ="",
Belgium51!D5   ="",
Belgium51!B5   ="",
Denmark52!L5      ="",
Denmark52!D5      ="",
Denmark52!B5      ="",
Finland53!L5       ="",
Finland53!D5       ="",
Finland53!B5       ="",
Italy54!L5      ="",
Italy54!D5      ="",
Italy54!B5      ="",
Netherlands55!L5 ="",
Netherlands55!D5 ="",
Netherlands55!B5 ="",
Portugal56!L5      ="",
Portugal56!D5      ="",
Portugal56!B5      ="",
Spain57!L5      ="",
Spain57!D5      ="",
Spain57!B5      ="",
Sweden58!L5      ="",
Sweden58!D5      ="",
Sweden58!B5      =""),"",
(Belgium51!L5/Belgium51!B5
 +Denmark52!L5/Denmark52!B5
 +Finland53!L5/Finland53!B5
 +Italy54!L5/Italy54!B5
 +Netherlands55!L5/Netherlands55!B5
 +Portugal56!L5/Portugal56!B5
 +Spain57!L5/Spain57!B5
 +Sweden58!L5/Sweden58!B5)
/(Belgium51!D5/Belgium51!B5
 +Denmark52!D5/Denmark52!B5
 +Finland53!D5/Finland53!B5
 +Italy54!D5/Italy54!B5
 +Netherlands55!D5/Netherlands55!B5
 +Portugal56!D5/Portugal56!B5
 +Spain57!D5/Spain57!B5
 +Sweden58!D5/Sweden58!B5))</f>
        <v>0.17034676588358971</v>
      </c>
      <c r="J5" s="61">
        <f t="shared" si="0"/>
        <v>-2.4798195130847023E-2</v>
      </c>
      <c r="K5" s="61">
        <f>IF(OR(
Belgium51!D5   ="",Belgium51!D4   ="",
Belgium51!B5   ="",Belgium51!B4   ="",
Belgium51!N5   ="",Belgium51!N4   ="",
Denmark52!D5      ="",Denmark52!D4      ="",
Denmark52!B5      ="",Denmark52!B4      ="",
Denmark52!N5      ="",Denmark52!N4      ="",
Finland53!D5       ="",Finland53!D4       ="",
Finland53!B5       ="",Finland53!B4       ="",
Finland53!N5       ="",Finland53!N4       ="",
Italy54!D5      ="",Italy54!D4      ="",
Italy54!B5      ="",Italy54!B4      ="",
Italy54!N5      ="",Italy54!N4      ="",
Netherlands55!D5 ="",Netherlands55!D4 ="",
Netherlands55!B5 ="",Netherlands55!B4 ="",
Netherlands55!N5 ="",Netherlands55!N4 ="",
Portugal56!D5      ="",Portugal56!D4      ="",
Portugal56!B5      ="",Portugal56!B4      ="",
Portugal56!N5      ="",Portugal56!N4      ="",
Spain57!D5      ="",Spain57!D4      ="",
Spain57!B5      ="",Spain57!B4      ="",
Spain57!N5      ="",Spain57!N4      ="",
Sweden58!D5      ="",Sweden58!D4      ="",
Sweden58!B5      ="",Sweden58!B4      ="",
Sweden58!N5      ="",Sweden58!N4      =""),"",
LN(SQRT(
(Belgium51!D5/Belgium51!B5
 +Denmark52!D5/Denmark52!B5
 +Finland53!D5/Finland53!B5
 +Italy54!D5/Italy54!B5
 +Netherlands55!D5/Netherlands55!B5
 +Portugal56!D5/Portugal56!B5
 +Spain57!D5/Spain57!B5
 +Sweden58!D5/Sweden58!B5)
/(Belgium51!D5/Belgium51!N5*Belgium51!N4/Belgium51!B4
 +Denmark52!D5/Denmark52!N5*Denmark52!N4/Denmark52!B4
 +Finland53!D5/Finland53!N5*Finland53!N4/Finland53!B4
 +Italy54!D5/Italy54!N5*Italy54!N4/Italy54!B4
 +Netherlands55!D5/Netherlands55!N5*Netherlands55!N4/Netherlands55!B4
 +Portugal56!D5/Portugal56!N5*Portugal56!N4/Portugal56!B4
 +Spain57!D5/Spain57!N5*Spain57!N4/Spain57!B4
 +Sweden58!D5/Sweden58!N5*Sweden58!N4/Sweden58!B4)
*(Belgium51!D4/Belgium51!N4*Belgium51!N5/Belgium51!B5
 +Denmark52!D4/Denmark52!N4*Denmark52!N5/Denmark52!B5
 +Finland53!D4/Finland53!N4*Finland53!N5/Finland53!B5
 +Italy54!D4/Italy54!N4*Italy54!N5/Italy54!B5
 +Netherlands55!D4/Netherlands55!N4*Netherlands55!N5/Netherlands55!B5
 +Portugal56!D4/Portugal56!N4*Portugal56!N5/Portugal56!B5
 +Spain57!D4/Spain57!N4*Spain57!N5/Spain57!B5
 +Sweden58!D4/Sweden58!N4*Sweden58!N5/Sweden58!B5)
/(Belgium51!D4/Belgium51!B4
 +Denmark52!D4/Denmark52!B4
 +Finland53!D4/Finland53!B4
 +Italy54!D4/Italy54!B4
 +Netherlands55!D4/Netherlands55!B4
 +Portugal56!D4/Portugal56!B4
 +Spain57!D4/Spain57!B4
 +Sweden58!D4/Sweden58!B4))))</f>
        <v>3.8662994237359916E-2</v>
      </c>
      <c r="L5" s="61" t="str">
        <f>IF(OR(
Belgium51!F5   ="",Belgium51!F4   ="",
Belgium51!D5   ="",Belgium51!D4   ="",
Belgium51!B5   ="",Belgium51!B4   ="",
Belgium51!P5   ="",Belgium51!P4   ="",
Denmark52!F5      ="",Denmark52!F4      ="",
Denmark52!D5      ="",Denmark52!D4      ="",
Denmark52!B5      ="",Denmark52!B4      ="",
Denmark52!P5      ="",Denmark52!P4      ="",
Finland53!F5       ="",Finland53!F4       ="",
Finland53!D5       ="",Finland53!D4       ="",
Finland53!B5       ="",Finland53!B4       ="",
Finland53!P5       ="",Finland53!P4       ="",
Italy54!F5      ="",Italy54!F4      ="",
Italy54!D5      ="",Italy54!D4      ="",
Italy54!B5      ="",Italy54!B4      ="",
Italy54!P5      ="",Italy54!P4      ="",
Netherlands55!F5 ="",Netherlands55!F4 ="",
Netherlands55!D5 ="",Netherlands55!D4 ="",
Netherlands55!B5 ="",Netherlands55!B4 ="",
Netherlands55!P5 ="",Netherlands55!P4 ="",
Portugal56!F5      ="",Portugal56!F4      ="",
Portugal56!D5      ="",Portugal56!D4      ="",
Portugal56!B5      ="",Portugal56!B4      ="",
Portugal56!P5      ="",Portugal56!P4      ="",
Spain57!F5      ="",Spain57!F4      ="",
Spain57!D5      ="",Spain57!D4      ="",
Spain57!B5      ="",Spain57!B4      ="",
Spain57!P5      ="",Spain57!P4      ="",
Sweden58!F5      ="",Sweden58!F4      ="",
Sweden58!D5      ="",Sweden58!D4      ="",
Sweden58!B5      ="",Sweden58!B4      ="",
Sweden58!P5      ="",Sweden58!P4      =""),"",
LN(SQRT(
(Belgium51!D5*Belgium51!F5/Belgium51!B5
 +Denmark52!D5*Denmark52!F5/Denmark52!B5
 +Finland53!D5*Finland53!F5/Finland53!B5
 +Italy54!D5*Italy54!F5/Italy54!B5
 +Netherlands55!D5*Netherlands55!F5/Netherlands55!B5
 +Portugal56!D5*Portugal56!F5/Portugal56!B5
 +Spain57!D5*Spain57!F5/Spain57!B5
 +Sweden58!D5*Sweden58!F5/Sweden58!B5)
/(Belgium51!D5*Belgium51!F5/Belgium51!P5*Belgium51!P4/Belgium51!B4
 +Denmark52!D5*Denmark52!F5/Denmark52!P5*Denmark52!P4/Denmark52!B4
 +Finland53!D5*Finland53!F5/Finland53!P5*Finland53!P4/Finland53!B4
 +Italy54!D5*Italy54!F5/Italy54!P5*Italy54!P4/Italy54!B4
 +Netherlands55!D5*Netherlands55!F5/Netherlands55!P5*Netherlands55!P4/Netherlands55!B4
 +Portugal56!D5*Portugal56!F5/Portugal56!P5*Portugal56!P4/Portugal56!B4
 +Spain57!D5*Spain57!F5/Spain57!P5*Spain57!P4/Spain57!B4
 +Sweden58!D5*Sweden58!F5/Sweden58!P5*Sweden58!P4/Sweden58!B4)
*(Belgium51!D4*Belgium51!F4/Belgium51!P4*Belgium51!P5/Belgium51!B5
 +Denmark52!D4*Denmark52!F4/Denmark52!P4*Denmark52!P5/Denmark52!B5
 +Finland53!D4*Finland53!F4/Finland53!P4*Finland53!P5/Finland53!B5
 +Italy54!D4*Italy54!F4/Italy54!P4*Italy54!P5/Italy54!B5
 +Netherlands55!D4*Netherlands55!F4/Netherlands55!P4*Netherlands55!P5/Netherlands55!B5
 +Portugal56!D4*Portugal56!F4/Portugal56!P4*Portugal56!P5/Portugal56!B5
 +Spain57!D4*Spain57!F4/Spain57!P4*Spain57!P5/Spain57!B5
 +Sweden58!D4*Sweden58!F4/Sweden58!P4*Sweden58!P5/Sweden58!B5)
/(Belgium51!D4*Belgium51!F4/Belgium51!B4
 +Denmark52!D4*Denmark52!F4/Denmark52!B4
 +Finland53!D4*Finland53!F4/Finland53!B4
 +Italy54!D4*Italy54!F4/Italy54!B4
 +Netherlands55!D4*Netherlands55!F4/Netherlands55!B4
 +Portugal56!D4*Portugal56!F4/Portugal56!B4
 +Spain57!D4*Spain57!F4/Spain57!B4
 +Sweden58!D4*Sweden58!F4/Sweden58!B4))))</f>
        <v/>
      </c>
      <c r="M5" s="62" t="str">
        <f>IF(OR(
Belgium51!H5   ="",Belgium51!H4   ="",
Belgium51!D5   ="",Belgium51!D4   ="",
Belgium51!B5   ="",Belgium51!B4   ="",
Belgium51!Q5   ="",Belgium51!Q4   ="",
Denmark52!H5      ="",Denmark52!H4      ="",
Denmark52!D5      ="",Denmark52!D4      ="",
Denmark52!B5      ="",Denmark52!B4      ="",
Denmark52!Q5      ="",Denmark52!Q4      ="",
Finland53!H5       ="",Finland53!H4       ="",
Finland53!D5       ="",Finland53!D4       ="",
Finland53!B5       ="",Finland53!B4       ="",
Finland53!Q5       ="",Finland53!Q4       ="",
Italy54!H5      ="",Italy54!H4      ="",
Italy54!D5      ="",Italy54!D4      ="",
Italy54!B5      ="",Italy54!B4      ="",
Italy54!Q5      ="",Italy54!Q4      ="",
Netherlands55!H5 ="",Netherlands55!H4 ="",
Netherlands55!D5 ="",Netherlands55!D4 ="",
Netherlands55!B5 ="",Netherlands55!B4 ="",
Netherlands55!Q5 ="",Netherlands55!Q4 ="",
Portugal56!H5      ="",Portugal56!H4      ="",
Portugal56!D5      ="",Portugal56!D4      ="",
Portugal56!B5      ="",Portugal56!B4      ="",
Portugal56!Q5      ="",Portugal56!Q4      ="",
Spain57!H5      ="",Spain57!H4      ="",
Spain57!D5      ="",Spain57!D4      ="",
Spain57!B5      ="",Spain57!B4      ="",
Spain57!Q5      ="",Spain57!Q4      ="",
Sweden58!H5      ="",Sweden58!H4      ="",
Sweden58!D5      ="",Sweden58!D4      ="",
Sweden58!B5      ="",Sweden58!B4      ="",
Sweden58!Q5      ="",Sweden58!Q4      =""),"",
LN(SQRT(
(Belgium51!D5*Belgium51!H5/Belgium51!B5
 +Denmark52!D5*Denmark52!H5/Denmark52!B5
 +Finland53!D5*Finland53!H5/Finland53!B5
 +Italy54!D5*Italy54!H5/Italy54!B5
 +Netherlands55!D5*Netherlands55!H5/Netherlands55!B5
 +Portugal56!D5*Portugal56!H5/Portugal56!B5
 +Spain57!D5*Spain57!H5/Spain57!B5
 +Sweden58!D5*Sweden58!H5/Sweden58!B5)
/(Belgium51!D5*Belgium51!H5/Belgium51!Q5*Belgium51!Q4/Belgium51!B4
 +Denmark52!D5*Denmark52!H5/Denmark52!Q5*Denmark52!Q4/Denmark52!B4
 +Finland53!D5*Finland53!H5/Finland53!Q5*Finland53!Q4/Finland53!B4
 +Italy54!D5*Italy54!H5/Italy54!Q5*Italy54!Q4/Italy54!B4
 +Netherlands55!D5*Netherlands55!H5/Netherlands55!Q5*Netherlands55!Q4/Netherlands55!B4
 +Portugal56!D5*Portugal56!H5/Portugal56!Q5*Portugal56!Q4/Portugal56!B4
 +Spain57!D5*Spain57!H5/Spain57!Q5*Spain57!Q4/Spain57!B4
 +Sweden58!D5*Sweden58!H5/Sweden58!Q5*Sweden58!Q4/Sweden58!B4)
*(Belgium51!D4*Belgium51!H4/Belgium51!Q4*Belgium51!Q5/Belgium51!B5
 +Denmark52!D4*Denmark52!H4/Denmark52!Q4*Denmark52!Q5/Denmark52!B5
 +Finland53!D4*Finland53!H4/Finland53!Q4*Finland53!Q5/Finland53!B5
 +Italy54!D4*Italy54!H4/Italy54!Q4*Italy54!Q5/Italy54!B5
 +Netherlands55!D4*Netherlands55!H4/Netherlands55!Q4*Netherlands55!Q5/Netherlands55!B5
 +Portugal56!D4*Portugal56!H4/Portugal56!Q4*Portugal56!Q5/Portugal56!B5
 +Spain57!D4*Spain57!H4/Spain57!Q4*Spain57!Q5/Spain57!B5
 +Sweden58!D4*Sweden58!H4/Sweden58!Q4*Sweden58!Q5/Sweden58!B5)
/(Belgium51!D4*Belgium51!H4/Belgium51!B4
 +Denmark52!D4*Denmark52!H4/Denmark52!B4
 +Finland53!D4*Finland53!H4/Finland53!B4
 +Italy54!D4*Italy54!H4/Italy54!B4
 +Netherlands55!D4*Netherlands55!H4/Netherlands55!B4
 +Portugal56!D4*Portugal56!H4/Portugal56!B4
 +Spain57!D4*Spain57!H4/Spain57!B4
 +Sweden58!D4*Sweden58!H4/Sweden58!B4))))</f>
        <v/>
      </c>
      <c r="N5" s="62" t="str">
        <f>IF(OR(
Belgium51!I5   ="",Belgium51!I4   ="",
Belgium51!B5   ="",Belgium51!B4   ="",
Belgium51!R5   ="",Belgium51!R4   ="",
Denmark52!I5      ="",Denmark52!I4      ="",
Denmark52!B5      ="",Denmark52!B4      ="",
Denmark52!R5      ="",Denmark52!R4      ="",
Finland53!I5       ="",Finland53!I4       ="",
Finland53!B5       ="",Finland53!B4       ="",
Finland53!R5       ="",Finland53!R4       ="",
Italy54!I5      ="",Italy54!I4      ="",
Italy54!B5      ="",Italy54!B4      ="",
Italy54!R5      ="",Italy54!R4      ="",
Netherlands55!I5 ="",Netherlands55!I4 ="",
Netherlands55!B5 ="",Netherlands55!B4 ="",
Netherlands55!R5 ="",Netherlands55!R4 ="",
Portugal56!I5      ="",Portugal56!I4      ="",
Portugal56!B5      ="",Portugal56!B4      ="",
Portugal56!R5      ="",Portugal56!R4      ="",
Spain57!I5      ="",Spain57!I4      ="",
Spain57!B5      ="",Spain57!B4      ="",
Spain57!R5      ="",Spain57!R4      ="",
Sweden58!I5      ="",Sweden58!I4      ="",
Sweden58!B5      ="",Sweden58!B4      ="",
Sweden58!R5      ="",Sweden58!R4      =""),"",
LN(SQRT(
(Belgium51!I5/Belgium51!B5
 +Denmark52!I5/Denmark52!B5
 +Finland53!I5/Finland53!B5
 +Italy54!I5/Italy54!B5
 +Netherlands55!I5/Netherlands55!B5
 +Portugal56!I5/Portugal56!B5
 +Spain57!I5/Spain57!B5
 +Sweden58!I5/Sweden58!B5)
/(Belgium51!I5/Belgium51!R5*Belgium51!R4/Belgium51!B4
 +Denmark52!I5/Denmark52!R5*Denmark52!R4/Denmark52!B4
 +Finland53!I5/Finland53!R5*Finland53!R4/Finland53!B4
 +Italy54!I5/Italy54!R5*Italy54!R4/Italy54!B4
 +Netherlands55!I5/Netherlands55!R5*Netherlands55!R4/Netherlands55!B4
 +Portugal56!I5/Portugal56!R5*Portugal56!R4/Portugal56!B4
 +Spain57!I5/Spain57!R5*Spain57!R4/Spain57!B4
 +Sweden58!I5/Sweden58!R5*Sweden58!R4/Sweden58!B4)
*(Belgium51!I4/Belgium51!R4*Belgium51!R5/Belgium51!B5
 +Denmark52!I4/Denmark52!R4*Denmark52!R5/Denmark52!B5
 +Finland53!I4/Finland53!R4*Finland53!R5/Finland53!B5
 +Italy54!I4/Italy54!R4*Italy54!R5/Italy54!B5
 +Netherlands55!I4/Netherlands55!R4*Netherlands55!R5/Netherlands55!B5
 +Portugal56!I4/Portugal56!R4*Portugal56!R5/Portugal56!B5
 +Spain57!I4/Spain57!R4*Spain57!R5/Spain57!B5
 +Sweden58!I4/Sweden58!R4*Sweden58!R5/Sweden58!B5)
/(Belgium51!I4/Belgium51!B4
 +Denmark52!I4/Denmark52!B4
 +Finland53!I4/Finland53!B4
 +Italy54!I4/Italy54!B4
 +Netherlands55!I4/Netherlands55!B4
 +Portugal56!I4/Portugal56!B4
 +Spain57!I4/Spain57!B4
 +Sweden58!I4/Sweden58!B4))))</f>
        <v/>
      </c>
      <c r="O5" s="62" t="str">
        <f>IF(OR(
Belgium51!K5   ="",Belgium51!K4   ="",
Belgium51!B5   ="",Belgium51!B4   ="",
Belgium51!S5   ="",Belgium51!S4   ="",
Denmark52!K5      ="",Denmark52!K4      ="",
Denmark52!B5      ="",Denmark52!B4      ="",
Denmark52!S5      ="",Denmark52!S4      ="",
Finland53!K5       ="",Finland53!K4       ="",
Finland53!B5       ="",Finland53!B4       ="",
Finland53!S5       ="",Finland53!S4       ="",
Italy54!K5      ="",Italy54!K4      ="",
Italy54!B5      ="",Italy54!B4      ="",
Italy54!S5      ="",Italy54!S4      ="",
Netherlands55!K5 ="",Netherlands55!K4 ="",
Netherlands55!B5 ="",Netherlands55!B4 ="",
Netherlands55!S5 ="",Netherlands55!S4 ="",
Portugal56!K5      ="",Portugal56!K4      ="",
Portugal56!B5      ="",Portugal56!B4      ="",
Portugal56!S5      ="",Portugal56!S4      ="",
Spain57!K5      ="",Spain57!K4      ="",
Spain57!B5      ="",Spain57!B4      ="",
Spain57!S5      ="",Spain57!S4      ="",
Sweden58!K5      ="",Sweden58!K4      ="",
Sweden58!B5      ="",Sweden58!B4      ="",
Sweden58!S5      ="",Sweden58!S4      =""),"",
LN(SQRT(
(Belgium51!K5/Belgium51!B5
 +Denmark52!K5/Denmark52!B5
 +Finland53!K5/Finland53!B5
 +Italy54!K5/Italy54!B5
 +Netherlands55!K5/Netherlands55!B5
 +Portugal56!K5/Portugal56!B5
 +Spain57!K5/Spain57!B5
 +Sweden58!K5/Sweden58!B5)
/(Belgium51!K5/Belgium51!S5*Belgium51!S4/Belgium51!B4
 +Denmark52!K5/Denmark52!S5*Denmark52!S4/Denmark52!B4
 +Finland53!K5/Finland53!S5*Finland53!S4/Finland53!B4
 +Italy54!K5/Italy54!S5*Italy54!S4/Italy54!B4
 +Netherlands55!K5/Netherlands55!S5*Netherlands55!S4/Netherlands55!B4
 +Portugal56!K5/Portugal56!S5*Portugal56!S4/Portugal56!B4
 +Spain57!K5/Spain57!S5*Spain57!S4/Spain57!B4
 +Sweden58!K5/Sweden58!S5*Sweden58!S4/Sweden58!B4)
*(Belgium51!K4/Belgium51!S4*Belgium51!S5/Belgium51!B5
 +Denmark52!K4/Denmark52!S4*Denmark52!S5/Denmark52!B5
 +Finland53!K4/Finland53!S4*Finland53!S5/Finland53!B5
 +Italy54!K4/Italy54!S4*Italy54!S5/Italy54!B5
 +Netherlands55!K4/Netherlands55!S4*Netherlands55!S5/Netherlands55!B5
 +Portugal56!K4/Portugal56!S4*Portugal56!S5/Portugal56!B5
 +Spain57!K4/Spain57!S4*Spain57!S5/Spain57!B5
 +Sweden58!K4/Sweden58!S4*Sweden58!S5/Sweden58!B5)
/(Belgium51!K4/Belgium51!B4
 +Denmark52!K4/Denmark52!B4
 +Finland53!K4/Finland53!B4
 +Italy54!K4/Italy54!B4
 +Netherlands55!K4/Netherlands55!B4
 +Portugal56!K4/Portugal56!B4
 +Spain57!K4/Spain57!B4
 +Sweden58!K4/Sweden58!B4))))</f>
        <v/>
      </c>
      <c r="P5" s="62" t="str">
        <f>IF(OR(
Belgium51!L5   ="",Belgium51!L4   ="",
Belgium51!B5   ="",Belgium51!B4   ="",
Belgium51!T5   ="",Belgium51!T4   ="",
Denmark52!L5      ="",Denmark52!L4      ="",
Denmark52!B5      ="",Denmark52!B4      ="",
Denmark52!T5      ="",Denmark52!T4      ="",
Finland53!L5       ="",Finland53!L4       ="",
Finland53!B5       ="",Finland53!B4       ="",
Finland53!T5       ="",Finland53!T4       ="",
Italy54!L5      ="",Italy54!L4      ="",
Italy54!B5      ="",Italy54!B4      ="",
Italy54!T5      ="",Italy54!T4      ="",
Netherlands55!L5 ="",Netherlands55!L4 ="",
Netherlands55!B5 ="",Netherlands55!B4 ="",
Netherlands55!T5 ="",Netherlands55!T4 ="",
Portugal56!L5      ="",Portugal56!L4      ="",
Portugal56!B5      ="",Portugal56!B4      ="",
Portugal56!T5      ="",Portugal56!T4      ="",
Spain57!L5      ="",Spain57!L4      ="",
Spain57!B5      ="",Spain57!B4      ="",
Spain57!T5      ="",Spain57!T4      ="",
Sweden58!L5      ="",Sweden58!L4      ="",
Sweden58!B5      ="",Sweden58!B4      ="",
Sweden58!T5      ="",Sweden58!T4      =""),"",
LN(SQRT(
(Belgium51!L5/Belgium51!B5
 +Denmark52!L5/Denmark52!B5
 +Finland53!L5/Finland53!B5
 +Italy54!L5/Italy54!B5
 +Netherlands55!L5/Netherlands55!B5
 +Portugal56!L5/Portugal56!B5
 +Spain57!L5/Spain57!B5
 +Sweden58!L5/Sweden58!B5)
/(Belgium51!L5/Belgium51!T5*Belgium51!T4/Belgium51!B4
 +Denmark52!L5/Denmark52!T5*Denmark52!T4/Denmark52!B4
 +Finland53!L5/Finland53!T5*Finland53!T4/Finland53!B4
 +Italy54!L5/Italy54!T5*Italy54!T4/Italy54!B4
 +Netherlands55!L5/Netherlands55!T5*Netherlands55!T4/Netherlands55!B4
 +Portugal56!L5/Portugal56!T5*Portugal56!T4/Portugal56!B4
 +Spain57!L5/Spain57!T5*Spain57!T4/Spain57!B4
 +Sweden58!L5/Sweden58!T5*Sweden58!T4/Sweden58!B4)
*(Belgium51!L4/Belgium51!T4*Belgium51!T5/Belgium51!B5
 +Denmark52!L4/Denmark52!T4*Denmark52!T5/Denmark52!B5
 +Finland53!L4/Finland53!T4*Finland53!T5/Finland53!B5
 +Italy54!L4/Italy54!T4*Italy54!T5/Italy54!B5
 +Netherlands55!L4/Netherlands55!T4*Netherlands55!T5/Netherlands55!B5
 +Portugal56!L4/Portugal56!T4*Portugal56!T5/Portugal56!B5
 +Spain57!L4/Spain57!T4*Spain57!T5/Spain57!B5
 +Sweden58!L4/Sweden58!T4*Sweden58!T5/Sweden58!B5)
/(Belgium51!L4/Belgium51!B4
 +Denmark52!L4/Denmark52!B4
 +Finland53!L4/Finland53!B4
 +Italy54!L4/Italy54!B4
 +Netherlands55!L4/Netherlands55!B4
 +Portugal56!L4/Portugal56!B4
 +Spain57!L4/Spain57!B4
 +Sweden58!L4/Sweden58!B4))))</f>
        <v/>
      </c>
      <c r="Q5" s="61"/>
      <c r="R5" s="61"/>
      <c r="S5" s="61"/>
      <c r="T5" s="61"/>
      <c r="U5" s="61"/>
      <c r="V5" s="61" t="str">
        <f>IF(OR(
Belgium51!V5   ="",
Belgium51!U5   ="",
Denmark52!V5      ="",
Denmark52!U5      ="",
Finland53!V5       ="",
Finland53!U5       ="",
Italy54!V5      ="",
Italy54!U5      ="",
Netherlands55!V5 ="",
Netherlands55!U5 ="",
Portugal56!V5      ="",
Portugal56!U5      ="",
Spain57!V5      ="",
Spain57!U5      ="",
Sweden58!V5      ="",
Sweden58!U5      =""),"",
LN((Belgium51!V5+Denmark52!V5+Finland53!V5+Italy54!V5+Netherlands55!V5+Portugal56!V5+Spain57!V5+Sweden58!V5)
/(Belgium51!U5+Denmark52!U5+Finland53!U5+Italy54!U5+Netherlands55!U5+Portugal56!U5+Spain57!U5+Sweden58!U5)))</f>
        <v/>
      </c>
      <c r="W5" s="61" t="str">
        <f>IF(OR(
Belgium51!V5   ="",
Belgium51!W5   ="",
Belgium51!U5   ="",
Denmark52!V5      ="",
Denmark52!W5      ="",
Denmark52!U5      ="",
Finland53!V5       ="",
Finland53!W5       ="",
Finland53!U5       ="",
Italy54!V5      ="",
Italy54!W5      ="",
Italy54!U5      ="",
Netherlands55!V5 ="",
Netherlands55!W5 ="",
Netherlands55!V5 ="",
Portugal56!V5      ="",
Portugal56!W5      ="",
Portugal56!U5      ="",
Spain57!V5      ="",
Spain57!W5      ="",
Spain57!U5      ="",
Sweden58!V5      ="",
Sweden58!W5      ="",
Sweden58!U5      ="",
),"",
LN((Belgium51!V5*Belgium51!W5+Denmark52!V5*Denmark52!W5+Finland53!V5*Finland53!W5+Italy54!V5*Italy54!W5+Netherlands55!V5*Netherlands55!W5+Portugal56!V5*Portugal56!W5+Spain57!V5*Spain57!W5+Sweden58!V5*Sweden58!W5)
/(Belgium51!U5+Denmark52!U5+Finland53!U5+Italy54!U5+Netherlands55!U5+Portugal56!U5+Spain57!U5+Sweden58!U5)))</f>
        <v/>
      </c>
      <c r="X5" s="61" t="str">
        <f>IF(OR(
Belgium51!X5   ="",
Belgium51!D5   ="",
Belgium51!B5   ="",
Denmark52!X5      ="",
Denmark52!D5      ="",
Denmark52!B5      ="",
Finland53!X5       ="",
Finland53!D5       ="",
Finland53!B5       ="",
Italy54!X5      ="",
Italy54!D5      ="",
Italy54!B5      ="",
Netherlands55!X5 ="",
Netherlands55!D5 ="",
Netherlands55!B5 ="",
Portugal56!X5      ="",
Portugal56!D5      ="",
Portugal56!B5      ="",
Spain57!X5      ="",
Spain57!D5      ="",
Spain57!B5      ="",
Sweden58!X5      ="",
Sweden58!D5      ="",
Sweden58!B5      =""),"",
(Belgium51!X5*Belgium51!D5/Belgium51!B5
 +Denmark52!X5*Denmark52!D5/Denmark52!B5
 +Finland53!X5*Finland53!D5/Finland53!B5
 +Italy54!X5*Italy54!D5/Italy54!B5
 +Netherlands55!X5*Netherlands55!D5/Netherlands55!B5
 +Portugal56!X5*Portugal56!D5/Portugal56!B5
 +Spain57!X5*Spain57!D5/Spain57!B5
 +Sweden58!X5*Sweden58!D5/Sweden58!B5)
/(Belgium51!D5/Belgium51!B5
 +Denmark52!D5/Denmark52!B5
 +Finland53!D5/Finland53!B5
 +Italy54!D5/Italy54!B5
 +Netherlands55!D5/Netherlands55!B5
 +Portugal56!D5/Portugal56!B5
 +Spain57!D5/Spain57!B5
 +Sweden58!D5/Sweden58!B5))</f>
        <v/>
      </c>
      <c r="Y5" s="61" t="str">
        <f>IF(OR(
Belgium51!Y5   ="",
Belgium51!D5   ="",
Belgium51!B5   ="",
Denmark52!Y5      ="",
Denmark52!D5      ="",
Denmark52!B5      ="",
Finland53!Y5       ="",
Finland53!D5       ="",
Finland53!B5       ="",
Italy54!Y5      ="",
Italy54!D5      ="",
Italy54!B5      ="",
Netherlands55!Y5 ="",
Netherlands55!D5 ="",
Netherlands55!B5 ="",
Portugal56!Y5      ="",
Portugal56!D5      ="",
Portugal56!B5      ="",
Spain57!Y5      ="",
Spain57!D5      ="",
Spain57!B5      ="",
Sweden58!Y5      ="",
Sweden58!D5      ="",
Sweden58!B5      =""),"",
(Belgium51!Y5/Belgium51!B5
 +Denmark52!Y5/Denmark52!B5
 +Finland53!Y5/Finland53!B5
 +Italy54!Y5/Italy54!B5
 +Netherlands55!Y5/Netherlands55!B5
 +Portugal56!Y5/Portugal56!B5
 +Spain57!Y5/Spain57!B5
 +Sweden58!Y5/Sweden58!B5)
/(Belgium51!D5/Belgium51!B5
 +Denmark52!D5/Denmark52!B5
 +Finland53!D5/Finland53!B5
 +Italy54!D5/Italy54!B5
 +Netherlands55!D5/Netherlands55!B5
 +Portugal56!D5/Portugal56!B5
 +Spain57!D5/Spain57!B5
 +Sweden58!D5/Sweden58!B5))</f>
        <v/>
      </c>
      <c r="Z5" s="67"/>
      <c r="AA5" s="62" t="str">
        <f t="shared" ref="AA5:AA68" si="1">IF(OR(Z4="",K5=""),"",Z4/100-K5)</f>
        <v/>
      </c>
      <c r="AB5" s="75" t="str">
        <f>IF(OR(
Belgium51!AB5   ="",
Belgium51!D5   ="",
Belgium51!B5   ="",
Denmark52!AB5      ="",
Denmark52!D5      ="",
Denmark52!B5      ="",
Finland53!AB5       ="",
Finland53!D5       ="",
Finland53!B5       ="",
Italy54!AB5      ="",
Italy54!D5      ="",
Italy54!B5      ="",
Netherlands55!AB5 ="",
Netherlands55!D5 ="",
Netherlands55!B5 ="",
Portugal56!AB5      ="",
Portugal56!D5      ="",
Portugal56!B5      ="",
Spain57!AB5      ="",
Spain57!D5      ="",
Spain57!B5      ="",
Sweden58!AB5      ="",
Sweden58!D5      ="",
Sweden58!B5      =""),"",
(Belgium51!AB5*Belgium51!D5/Belgium51!B5
 +Denmark52!AB5*Denmark52!D5/Denmark52!B5
 +Finland53!AB5*Finland53!D5/Finland53!B5
 +Italy54!AB5*Italy54!D5/Italy54!B5
 +Netherlands55!AB5*Netherlands55!D5/Netherlands55!B5
 +Portugal56!AB5*Portugal56!D5/Portugal56!B5
 +Spain57!AB5*Spain57!D5/Spain57!B5
 +Sweden58!AB5*Sweden58!D5/Sweden58!B5)
/(Belgium51!D5/Belgium51!B5
 +Denmark52!D5/Denmark52!B5
 +Finland53!D5/Finland53!B5
 +Italy54!D5/Italy54!B5
 +Netherlands55!D5/Netherlands55!B5
 +Portugal56!D5/Portugal56!B5
 +Spain57!D5/Spain57!B5
 +Sweden58!D5/Sweden58!B5))</f>
        <v/>
      </c>
    </row>
    <row r="6" spans="1:28">
      <c r="A6" s="62">
        <v>1873</v>
      </c>
      <c r="B6" s="62" t="str">
        <f>IF(OR(
Belgium51!AC6   ="",
Belgium51!D6   ="",
Belgium51!B6   ="",
Denmark52!AC6      ="",
Denmark52!D6      ="",
Denmark52!B6      ="",
Finland53!AC6       ="",
Finland53!D6       ="",
Finland53!B6       ="",
Italy54!AC6      ="",
Italy54!D6      ="",
Italy54!B6      ="",
Netherlands55!AC6 ="",
Netherlands55!D6 ="",
Netherlands55!B6 ="",
Portugal56!AC6 ="",
Portugal56!D6 ="",
Portugal56!B6 ="",
Spain57!AC6       ="",
Spain57!D6       ="",
Spain57!B6       ="",
Sweden58!AC6      ="",
Sweden58!D6      ="",
Sweden58!B6      =""),"",
(Belgium51!AC6*Belgium51!D6/Belgium51!B6
 +Denmark52!AC6*Denmark52!D6/Denmark52!B6
 +Finland53!AC6*Finland53!D6/Finland53!B6
 +Italy54!AC6*Italy54!D6/Italy54!B6
 +Netherlands55!AC6*Netherlands55!D6/Netherlands55!B6
 +Portugal56!AC6*Portugal56!D6/Portugal56!B6
 +Spain57!AC6*Spain57!D6/Spain57!B6
 +Sweden58!AC6*Sweden58!D6/Sweden58!B6)
/(Belgium51!D6/Belgium51!B6
 +Denmark52!D6/Denmark52!B6
 +Finland53!D6/Finland53!B6
 +Italy54!D6/Italy54!B6
 +Netherlands55!D6/Netherlands55!B6
 +Portugal56!D6/Portugal56!B6
 +Spain57!D6/Spain57!B6
 +Sweden58!D6/Sweden58!B6))</f>
        <v/>
      </c>
      <c r="C6" s="34" t="str">
        <f>IF(OR(
Belgium51!F6   ="",
Belgium51!D6   ="",
Belgium51!B6   ="",
Denmark52!F6      ="",
Denmark52!D6      ="",
Denmark52!B6      ="",
Finland53!F6       ="",
Finland53!D6       ="",
Finland53!B6       ="",
Italy54!F6      ="",
Italy54!D6      ="",
Italy54!B6      ="",
Netherlands55!F6 ="",
Netherlands55!D6 ="",
Netherlands55!B6 ="",
Portugal56!F6 ="",
Portugal56!D6 ="",
Portugal56!B6 ="",
Spain57!F6       ="",
Spain57!D6       ="",
Spain57!B6       ="",
Sweden58!F6      ="",
Sweden58!D6      ="",
Sweden58!B6      =""),"",
(Belgium51!F6*Belgium51!D6/Belgium51!B6
 +Denmark52!F6*Denmark52!D6/Denmark52!B6
 +Finland53!F6*Finland53!D6/Finland53!B6
 +Italy54!F6*Italy54!D6/Italy54!B6
 +Netherlands55!F6*Netherlands55!D6/Netherlands55!B6
 +Portugal56!F6*Portugal56!D6/Portugal56!B6
 +Spain57!F6*Spain57!D6/Spain57!B6
 +Sweden58!F6*Sweden58!D6/Sweden58!B6)
/(Belgium51!D6/Belgium51!B6
 +Denmark52!D6/Denmark52!B6
 +Finland53!D6/Finland53!B6
 +Italy54!D6/Italy54!B6
 +Netherlands55!D6/Netherlands55!B6
 +Portugal56!D6/Portugal56!B6
 +Spain57!D6/Spain57!B6
 +Sweden58!D6/Sweden58!B6))</f>
        <v/>
      </c>
      <c r="D6" s="62" t="str">
        <f>IF(OR(
Belgium51!AE6   ="",
Belgium51!D6   ="",
Belgium51!B6   ="",
Denmark52!AE6      ="",
Denmark52!D6      ="",
Denmark52!B6      ="",
Finland53!AE6       ="",
Finland53!D6       ="",
Finland53!B6       ="",
Italy54!AE6      ="",
Italy54!D6      ="",
Italy54!B6      ="",
Netherlands55!AE6 ="",
Netherlands55!D6 ="",
Netherlands55!B6 ="",
Portugal56!AE6 ="",
Portugal56!D6 ="",
Portugal56!B6 ="",
Spain57!AE6       ="",
Spain57!D6       ="",
Spain57!B6       ="",
Sweden58!AE6      ="",
Sweden58!D6      ="",
Sweden58!B6      =""),"",
(Belgium51!AE6*Belgium51!D6/Belgium51!B6
 +Denmark52!AE6*Denmark52!D6/Denmark52!B6
 +Finland53!AE6*Finland53!D6/Finland53!B6
 +Italy54!AE6*Italy54!D6/Italy54!B6
 +Netherlands55!AE6*Netherlands55!D6/Netherlands55!B6
 +Portugal56!AE6*Portugal56!D6/Portugal56!B6
 +Spain57!AE6*Spain57!D6/Spain57!B6
 +Sweden58!AE6*Sweden58!D6/Sweden58!B6)
/(Belgium51!D6/Belgium51!B6
 +Denmark52!D6/Denmark52!B6
 +Finland53!D6/Finland53!B6
 +Italy54!D6/Italy54!B6
 +Netherlands55!D6/Netherlands55!B6
 +Portugal56!D6/Portugal56!B6
 +Spain57!D6/Spain57!B6
 +Sweden58!D6/Sweden58!B6))</f>
        <v/>
      </c>
      <c r="E6" s="62" t="str">
        <f>IF(OR(
Belgium51!H6   ="",
Belgium51!D6   ="",
Belgium51!B6   ="",
Denmark52!H6      ="",
Denmark52!D6      ="",
Denmark52!B6      ="",
Finland53!H6       ="",
Finland53!D6       ="",
Finland53!B6       ="",
Italy54!H6      ="",
Italy54!D6      ="",
Italy54!B6      ="",
Netherlands55!H6 ="",
Netherlands55!D6 ="",
Netherlands55!B6 ="",
Portugal56!H6 ="",
Portugal56!D6 ="",
Portugal56!B6 ="",
Spain57!H6 ="",
Spain57!D6 ="",
Spain57!B6 ="",
Sweden58!H6 ="",
Sweden58!D6 ="",
Sweden58!B6 =""),"",
(Belgium51!H6*Belgium51!D6/Belgium51!B6
 +Denmark52!H6*Denmark52!D6/Denmark52!B6
 +Finland53!H6*Finland53!D6/Finland53!B6
 +Italy54!H6*Italy54!D6/Italy54!B6
 +Netherlands55!H6*Netherlands55!D6/Netherlands55!B6
 +Portugal56!H6*Portugal56!D6/Portugal56!B6
 +Spain57!H6*Spain57!D6/Spain57!B6
 +Sweden58!H6*Sweden58!D6/Sweden58!B6)
/(Belgium51!D6/Belgium51!B6
 +Denmark52!D6/Denmark52!B6
 +Finland53!D6/Finland53!B6
 +Italy54!D6/Italy54!B6
 +Netherlands55!D6/Netherlands55!B6
 +Portugal56!D6/Portugal56!B6
 +Spain57!D6/Spain57!B6
 +Sweden58!D6/Sweden58!B6))</f>
        <v/>
      </c>
      <c r="F6" s="62" t="str">
        <f>IF(OR(
Belgium51!I6   ="",
Belgium51!D6   ="",
Belgium51!B6   ="",
Denmark52!I6      ="",
Denmark52!D6      ="",
Denmark52!B6      ="",
Finland53!I6       ="",
Finland53!D6       ="",
Finland53!B6       ="",
Italy54!I6      ="",
Italy54!D6      ="",
Italy54!B6      ="",
Netherlands55!I6 ="",
Netherlands55!D6 ="",
Netherlands55!B6 ="",
Portugal56!I6      ="",
Portugal56!D6      ="",
Portugal56!B6      ="",
Spain57!I6      ="",
Spain57!D6      ="",
Spain57!B6      ="",
Sweden58!I6      ="",
Sweden58!D6      ="",
Sweden58!B6      =""),"",
(Belgium51!I6/Belgium51!B6
 +Denmark52!I6/Denmark52!B6
 +Finland53!I6/Finland53!B6
 +Italy54!I6/Italy54!B6
 +Netherlands55!I6/Netherlands55!B6
 +Portugal56!I6/Portugal56!B6
 +Spain57!I6/Spain57!B6
 +Sweden58!I6/Sweden58!B6)
/(Belgium51!D6/Belgium51!B6
 +Denmark52!D6/Denmark52!B6
 +Finland53!D6/Finland53!B6
 +Italy54!D6/Italy54!B6
 +Netherlands55!D6/Netherlands55!B6
 +Portugal56!D6/Portugal56!B6
 +Spain57!D6/Spain57!B6
 +Sweden58!D6/Sweden58!B6))</f>
        <v/>
      </c>
      <c r="G6" s="62" t="str">
        <f>IF(OR(
Belgium51!J6   ="",
Belgium51!D6   ="",
Belgium51!B6   ="",
Denmark52!J6      ="",
Denmark52!D6      ="",
Denmark52!B6      ="",
Finland53!J6       ="",
Finland53!D6       ="",
Finland53!B6       ="",
Italy54!J6      ="",
Italy54!D6      ="",
Italy54!B6      ="",
Netherlands55!J6 ="",
Netherlands55!D6 ="",
Netherlands55!B6 ="",
Portugal56!J6      ="",
Portugal56!D6      ="",
Portugal56!B6      ="",
Spain57!J6      ="",
Spain57!D6      ="",
Spain57!B6      ="",
Sweden58!J6      ="",
Sweden58!D6      ="",
Sweden58!B6      =""),"",
(Belgium51!J6/Belgium51!B6
 +Denmark52!J6/Denmark52!B6
 +Finland53!J6/Finland53!B6
 +Italy54!J6/Italy54!B6
 +Netherlands55!J6/Netherlands55!B6
 +Portugal56!J6/Portugal56!B6
 +Spain57!J6/Spain57!B6
 +Sweden58!J6/Sweden58!B6)
/(Belgium51!D6/Belgium51!B6
 +Denmark52!D6/Denmark52!B6
 +Finland53!D6/Finland53!B6
 +Italy54!D6/Italy54!B6
 +Netherlands55!D6/Netherlands55!B6
 +Portugal56!D6/Portugal56!B6
 +Spain57!D6/Spain57!B6
 +Sweden58!D6/Sweden58!B6))</f>
        <v/>
      </c>
      <c r="H6" s="62">
        <f>IF(OR(
Belgium51!K6   ="",
Belgium51!D6   ="",
Belgium51!B6   ="",
Denmark52!K6      ="",
Denmark52!D6      ="",
Denmark52!B6      ="",
Finland53!K6       ="",
Finland53!D6       ="",
Finland53!B6       ="",
Italy54!K6      ="",
Italy54!D6      ="",
Italy54!B6      ="",
Netherlands55!K6 ="",
Netherlands55!D6 ="",
Netherlands55!B6 ="",
Portugal56!K6      ="",
Portugal56!D6      ="",
Portugal56!B6      ="",
Spain57!K6      ="",
Spain57!D6      ="",
Spain57!B6      ="",
Sweden58!K6      ="",
Sweden58!D6      ="",
Sweden58!B6      =""),"",
(Belgium51!K6/Belgium51!B6
 +Denmark52!K6/Denmark52!B6
 +Finland53!K6/Finland53!B6
 +Italy54!K6/Italy54!B6
 +Netherlands55!K6/Netherlands55!B6
 +Portugal56!K6/Portugal56!B6
 +Spain57!K6/Spain57!B6
 +Sweden58!K6/Sweden58!B6)
/(Belgium51!D6/Belgium51!B6
 +Denmark52!D6/Denmark52!B6
 +Finland53!D6/Finland53!B6
 +Italy54!D6/Italy54!B6
 +Netherlands55!D6/Netherlands55!B6
 +Portugal56!D6/Portugal56!B6
 +Spain57!D6/Spain57!B6
 +Sweden58!D6/Sweden58!B6))</f>
        <v>0.14054630780162747</v>
      </c>
      <c r="I6" s="62">
        <f>IF(OR(
Belgium51!L6   ="",
Belgium51!D6   ="",
Belgium51!B6   ="",
Denmark52!L6      ="",
Denmark52!D6      ="",
Denmark52!B6      ="",
Finland53!L6       ="",
Finland53!D6       ="",
Finland53!B6       ="",
Italy54!L6      ="",
Italy54!D6      ="",
Italy54!B6      ="",
Netherlands55!L6 ="",
Netherlands55!D6 ="",
Netherlands55!B6 ="",
Portugal56!L6      ="",
Portugal56!D6      ="",
Portugal56!B6      ="",
Spain57!L6      ="",
Spain57!D6      ="",
Spain57!B6      ="",
Sweden58!L6      ="",
Sweden58!D6      ="",
Sweden58!B6      =""),"",
(Belgium51!L6/Belgium51!B6
 +Denmark52!L6/Denmark52!B6
 +Finland53!L6/Finland53!B6
 +Italy54!L6/Italy54!B6
 +Netherlands55!L6/Netherlands55!B6
 +Portugal56!L6/Portugal56!B6
 +Spain57!L6/Spain57!B6
 +Sweden58!L6/Sweden58!B6)
/(Belgium51!D6/Belgium51!B6
 +Denmark52!D6/Denmark52!B6
 +Finland53!D6/Finland53!B6
 +Italy54!D6/Italy54!B6
 +Netherlands55!D6/Netherlands55!B6
 +Portugal56!D6/Portugal56!B6
 +Spain57!D6/Spain57!B6
 +Sweden58!D6/Sweden58!B6))</f>
        <v>0.170607267828665</v>
      </c>
      <c r="J6" s="61">
        <f t="shared" si="0"/>
        <v>-3.0060960027037537E-2</v>
      </c>
      <c r="K6" s="61">
        <f>IF(OR(
Belgium51!D6   ="",Belgium51!D5   ="",
Belgium51!B6   ="",Belgium51!B5   ="",
Belgium51!N6   ="",Belgium51!N5   ="",
Denmark52!D6      ="",Denmark52!D5      ="",
Denmark52!B6      ="",Denmark52!B5      ="",
Denmark52!N6      ="",Denmark52!N5      ="",
Finland53!D6       ="",Finland53!D5       ="",
Finland53!B6       ="",Finland53!B5       ="",
Finland53!N6       ="",Finland53!N5       ="",
Italy54!D6      ="",Italy54!D5      ="",
Italy54!B6      ="",Italy54!B5      ="",
Italy54!N6      ="",Italy54!N5      ="",
Netherlands55!D6 ="",Netherlands55!D5 ="",
Netherlands55!B6 ="",Netherlands55!B5 ="",
Netherlands55!N6 ="",Netherlands55!N5 ="",
Portugal56!D6      ="",Portugal56!D5      ="",
Portugal56!B6      ="",Portugal56!B5      ="",
Portugal56!N6      ="",Portugal56!N5      ="",
Spain57!D6      ="",Spain57!D5      ="",
Spain57!B6      ="",Spain57!B5      ="",
Spain57!N6      ="",Spain57!N5      ="",
Sweden58!D6      ="",Sweden58!D5      ="",
Sweden58!B6      ="",Sweden58!B5      ="",
Sweden58!N6      ="",Sweden58!N5      =""),"",
LN(SQRT(
(Belgium51!D6/Belgium51!B6
 +Denmark52!D6/Denmark52!B6
 +Finland53!D6/Finland53!B6
 +Italy54!D6/Italy54!B6
 +Netherlands55!D6/Netherlands55!B6
 +Portugal56!D6/Portugal56!B6
 +Spain57!D6/Spain57!B6
 +Sweden58!D6/Sweden58!B6)
/(Belgium51!D6/Belgium51!N6*Belgium51!N5/Belgium51!B5
 +Denmark52!D6/Denmark52!N6*Denmark52!N5/Denmark52!B5
 +Finland53!D6/Finland53!N6*Finland53!N5/Finland53!B5
 +Italy54!D6/Italy54!N6*Italy54!N5/Italy54!B5
 +Netherlands55!D6/Netherlands55!N6*Netherlands55!N5/Netherlands55!B5
 +Portugal56!D6/Portugal56!N6*Portugal56!N5/Portugal56!B5
 +Spain57!D6/Spain57!N6*Spain57!N5/Spain57!B5
 +Sweden58!D6/Sweden58!N6*Sweden58!N5/Sweden58!B5)
*(Belgium51!D5/Belgium51!N5*Belgium51!N6/Belgium51!B6
 +Denmark52!D5/Denmark52!N5*Denmark52!N6/Denmark52!B6
 +Finland53!D5/Finland53!N5*Finland53!N6/Finland53!B6
 +Italy54!D5/Italy54!N5*Italy54!N6/Italy54!B6
 +Netherlands55!D5/Netherlands55!N5*Netherlands55!N6/Netherlands55!B6
 +Portugal56!D5/Portugal56!N5*Portugal56!N6/Portugal56!B6
 +Spain57!D5/Spain57!N5*Spain57!N6/Spain57!B6
 +Sweden58!D5/Sweden58!N5*Sweden58!N6/Sweden58!B6)
/(Belgium51!D5/Belgium51!B5
 +Denmark52!D5/Denmark52!B5
 +Finland53!D5/Finland53!B5
 +Italy54!D5/Italy54!B5
 +Netherlands55!D5/Netherlands55!B5
 +Portugal56!D5/Portugal56!B5
 +Spain57!D5/Spain57!B5
 +Sweden58!D5/Sweden58!B5))))</f>
        <v>5.6877789829283494E-2</v>
      </c>
      <c r="L6" s="61" t="str">
        <f>IF(OR(
Belgium51!F6   ="",Belgium51!F5   ="",
Belgium51!D6   ="",Belgium51!D5   ="",
Belgium51!B6   ="",Belgium51!B5   ="",
Belgium51!P6   ="",Belgium51!P5   ="",
Denmark52!F6      ="",Denmark52!F5      ="",
Denmark52!D6      ="",Denmark52!D5      ="",
Denmark52!B6      ="",Denmark52!B5      ="",
Denmark52!P6      ="",Denmark52!P5      ="",
Finland53!F6       ="",Finland53!F5       ="",
Finland53!D6       ="",Finland53!D5       ="",
Finland53!B6       ="",Finland53!B5       ="",
Finland53!P6       ="",Finland53!P5       ="",
Italy54!F6      ="",Italy54!F5      ="",
Italy54!D6      ="",Italy54!D5      ="",
Italy54!B6      ="",Italy54!B5      ="",
Italy54!P6      ="",Italy54!P5      ="",
Netherlands55!F6 ="",Netherlands55!F5 ="",
Netherlands55!D6 ="",Netherlands55!D5 ="",
Netherlands55!B6 ="",Netherlands55!B5 ="",
Netherlands55!P6 ="",Netherlands55!P5 ="",
Portugal56!F6      ="",Portugal56!F5      ="",
Portugal56!D6      ="",Portugal56!D5      ="",
Portugal56!B6      ="",Portugal56!B5      ="",
Portugal56!P6      ="",Portugal56!P5      ="",
Spain57!F6      ="",Spain57!F5      ="",
Spain57!D6      ="",Spain57!D5      ="",
Spain57!B6      ="",Spain57!B5      ="",
Spain57!P6      ="",Spain57!P5      ="",
Sweden58!F6      ="",Sweden58!F5      ="",
Sweden58!D6      ="",Sweden58!D5      ="",
Sweden58!B6      ="",Sweden58!B5      ="",
Sweden58!P6      ="",Sweden58!P5      =""),"",
LN(SQRT(
(Belgium51!D6*Belgium51!F6/Belgium51!B6
 +Denmark52!D6*Denmark52!F6/Denmark52!B6
 +Finland53!D6*Finland53!F6/Finland53!B6
 +Italy54!D6*Italy54!F6/Italy54!B6
 +Netherlands55!D6*Netherlands55!F6/Netherlands55!B6
 +Portugal56!D6*Portugal56!F6/Portugal56!B6
 +Spain57!D6*Spain57!F6/Spain57!B6
 +Sweden58!D6*Sweden58!F6/Sweden58!B6)
/(Belgium51!D6*Belgium51!F6/Belgium51!P6*Belgium51!P5/Belgium51!B5
 +Denmark52!D6*Denmark52!F6/Denmark52!P6*Denmark52!P5/Denmark52!B5
 +Finland53!D6*Finland53!F6/Finland53!P6*Finland53!P5/Finland53!B5
 +Italy54!D6*Italy54!F6/Italy54!P6*Italy54!P5/Italy54!B5
 +Netherlands55!D6*Netherlands55!F6/Netherlands55!P6*Netherlands55!P5/Netherlands55!B5
 +Portugal56!D6*Portugal56!F6/Portugal56!P6*Portugal56!P5/Portugal56!B5
 +Spain57!D6*Spain57!F6/Spain57!P6*Spain57!P5/Spain57!B5
 +Sweden58!D6*Sweden58!F6/Sweden58!P6*Sweden58!P5/Sweden58!B5)
*(Belgium51!D5*Belgium51!F5/Belgium51!P5*Belgium51!P6/Belgium51!B6
 +Denmark52!D5*Denmark52!F5/Denmark52!P5*Denmark52!P6/Denmark52!B6
 +Finland53!D5*Finland53!F5/Finland53!P5*Finland53!P6/Finland53!B6
 +Italy54!D5*Italy54!F5/Italy54!P5*Italy54!P6/Italy54!B6
 +Netherlands55!D5*Netherlands55!F5/Netherlands55!P5*Netherlands55!P6/Netherlands55!B6
 +Portugal56!D5*Portugal56!F5/Portugal56!P5*Portugal56!P6/Portugal56!B6
 +Spain57!D5*Spain57!F5/Spain57!P5*Spain57!P6/Spain57!B6
 +Sweden58!D5*Sweden58!F5/Sweden58!P5*Sweden58!P6/Sweden58!B6)
/(Belgium51!D5*Belgium51!F5/Belgium51!B5
 +Denmark52!D5*Denmark52!F5/Denmark52!B5
 +Finland53!D5*Finland53!F5/Finland53!B5
 +Italy54!D5*Italy54!F5/Italy54!B5
 +Netherlands55!D5*Netherlands55!F5/Netherlands55!B5
 +Portugal56!D5*Portugal56!F5/Portugal56!B5
 +Spain57!D5*Spain57!F5/Spain57!B5
 +Sweden58!D5*Sweden58!F5/Sweden58!B5))))</f>
        <v/>
      </c>
      <c r="M6" s="62" t="str">
        <f>IF(OR(
Belgium51!H6   ="",Belgium51!H5   ="",
Belgium51!D6   ="",Belgium51!D5   ="",
Belgium51!B6   ="",Belgium51!B5   ="",
Belgium51!Q6   ="",Belgium51!Q5   ="",
Denmark52!H6      ="",Denmark52!H5      ="",
Denmark52!D6      ="",Denmark52!D5      ="",
Denmark52!B6      ="",Denmark52!B5      ="",
Denmark52!Q6      ="",Denmark52!Q5      ="",
Finland53!H6       ="",Finland53!H5       ="",
Finland53!D6       ="",Finland53!D5       ="",
Finland53!B6       ="",Finland53!B5       ="",
Finland53!Q6       ="",Finland53!Q5       ="",
Italy54!H6      ="",Italy54!H5      ="",
Italy54!D6      ="",Italy54!D5      ="",
Italy54!B6      ="",Italy54!B5      ="",
Italy54!Q6      ="",Italy54!Q5      ="",
Netherlands55!H6 ="",Netherlands55!H5 ="",
Netherlands55!D6 ="",Netherlands55!D5 ="",
Netherlands55!B6 ="",Netherlands55!B5 ="",
Netherlands55!Q6 ="",Netherlands55!Q5 ="",
Portugal56!H6      ="",Portugal56!H5      ="",
Portugal56!D6      ="",Portugal56!D5      ="",
Portugal56!B6      ="",Portugal56!B5      ="",
Portugal56!Q6      ="",Portugal56!Q5      ="",
Spain57!H6      ="",Spain57!H5      ="",
Spain57!D6      ="",Spain57!D5      ="",
Spain57!B6      ="",Spain57!B5      ="",
Spain57!Q6      ="",Spain57!Q5      ="",
Sweden58!H6      ="",Sweden58!H5      ="",
Sweden58!D6      ="",Sweden58!D5      ="",
Sweden58!B6      ="",Sweden58!B5      ="",
Sweden58!Q6      ="",Sweden58!Q5      =""),"",
LN(SQRT(
(Belgium51!D6*Belgium51!H6/Belgium51!B6
 +Denmark52!D6*Denmark52!H6/Denmark52!B6
 +Finland53!D6*Finland53!H6/Finland53!B6
 +Italy54!D6*Italy54!H6/Italy54!B6
 +Netherlands55!D6*Netherlands55!H6/Netherlands55!B6
 +Portugal56!D6*Portugal56!H6/Portugal56!B6
 +Spain57!D6*Spain57!H6/Spain57!B6
 +Sweden58!D6*Sweden58!H6/Sweden58!B6)
/(Belgium51!D6*Belgium51!H6/Belgium51!Q6*Belgium51!Q5/Belgium51!B5
 +Denmark52!D6*Denmark52!H6/Denmark52!Q6*Denmark52!Q5/Denmark52!B5
 +Finland53!D6*Finland53!H6/Finland53!Q6*Finland53!Q5/Finland53!B5
 +Italy54!D6*Italy54!H6/Italy54!Q6*Italy54!Q5/Italy54!B5
 +Netherlands55!D6*Netherlands55!H6/Netherlands55!Q6*Netherlands55!Q5/Netherlands55!B5
 +Portugal56!D6*Portugal56!H6/Portugal56!Q6*Portugal56!Q5/Portugal56!B5
 +Spain57!D6*Spain57!H6/Spain57!Q6*Spain57!Q5/Spain57!B5
 +Sweden58!D6*Sweden58!H6/Sweden58!Q6*Sweden58!Q5/Sweden58!B5)
*(Belgium51!D5*Belgium51!H5/Belgium51!Q5*Belgium51!Q6/Belgium51!B6
 +Denmark52!D5*Denmark52!H5/Denmark52!Q5*Denmark52!Q6/Denmark52!B6
 +Finland53!D5*Finland53!H5/Finland53!Q5*Finland53!Q6/Finland53!B6
 +Italy54!D5*Italy54!H5/Italy54!Q5*Italy54!Q6/Italy54!B6
 +Netherlands55!D5*Netherlands55!H5/Netherlands55!Q5*Netherlands55!Q6/Netherlands55!B6
 +Portugal56!D5*Portugal56!H5/Portugal56!Q5*Portugal56!Q6/Portugal56!B6
 +Spain57!D5*Spain57!H5/Spain57!Q5*Spain57!Q6/Spain57!B6
 +Sweden58!D5*Sweden58!H5/Sweden58!Q5*Sweden58!Q6/Sweden58!B6)
/(Belgium51!D5*Belgium51!H5/Belgium51!B5
 +Denmark52!D5*Denmark52!H5/Denmark52!B5
 +Finland53!D5*Finland53!H5/Finland53!B5
 +Italy54!D5*Italy54!H5/Italy54!B5
 +Netherlands55!D5*Netherlands55!H5/Netherlands55!B5
 +Portugal56!D5*Portugal56!H5/Portugal56!B5
 +Spain57!D5*Spain57!H5/Spain57!B5
 +Sweden58!D5*Sweden58!H5/Sweden58!B5))))</f>
        <v/>
      </c>
      <c r="N6" s="62" t="str">
        <f>IF(OR(
Belgium51!I6   ="",Belgium51!I5   ="",
Belgium51!B6   ="",Belgium51!B5   ="",
Belgium51!R6   ="",Belgium51!R5   ="",
Denmark52!I6      ="",Denmark52!I5      ="",
Denmark52!B6      ="",Denmark52!B5      ="",
Denmark52!R6      ="",Denmark52!R5      ="",
Finland53!I6       ="",Finland53!I5       ="",
Finland53!B6       ="",Finland53!B5       ="",
Finland53!R6       ="",Finland53!R5       ="",
Italy54!I6      ="",Italy54!I5      ="",
Italy54!B6      ="",Italy54!B5      ="",
Italy54!R6      ="",Italy54!R5      ="",
Netherlands55!I6 ="",Netherlands55!I5 ="",
Netherlands55!B6 ="",Netherlands55!B5 ="",
Netherlands55!R6 ="",Netherlands55!R5 ="",
Portugal56!I6      ="",Portugal56!I5      ="",
Portugal56!B6      ="",Portugal56!B5      ="",
Portugal56!R6      ="",Portugal56!R5      ="",
Spain57!I6      ="",Spain57!I5      ="",
Spain57!B6      ="",Spain57!B5      ="",
Spain57!R6      ="",Spain57!R5      ="",
Sweden58!I6      ="",Sweden58!I5      ="",
Sweden58!B6      ="",Sweden58!B5      ="",
Sweden58!R6      ="",Sweden58!R5      =""),"",
LN(SQRT(
(Belgium51!I6/Belgium51!B6
 +Denmark52!I6/Denmark52!B6
 +Finland53!I6/Finland53!B6
 +Italy54!I6/Italy54!B6
 +Netherlands55!I6/Netherlands55!B6
 +Portugal56!I6/Portugal56!B6
 +Spain57!I6/Spain57!B6
 +Sweden58!I6/Sweden58!B6)
/(Belgium51!I6/Belgium51!R6*Belgium51!R5/Belgium51!B5
 +Denmark52!I6/Denmark52!R6*Denmark52!R5/Denmark52!B5
 +Finland53!I6/Finland53!R6*Finland53!R5/Finland53!B5
 +Italy54!I6/Italy54!R6*Italy54!R5/Italy54!B5
 +Netherlands55!I6/Netherlands55!R6*Netherlands55!R5/Netherlands55!B5
 +Portugal56!I6/Portugal56!R6*Portugal56!R5/Portugal56!B5
 +Spain57!I6/Spain57!R6*Spain57!R5/Spain57!B5
 +Sweden58!I6/Sweden58!R6*Sweden58!R5/Sweden58!B5)
*(Belgium51!I5/Belgium51!R5*Belgium51!R6/Belgium51!B6
 +Denmark52!I5/Denmark52!R5*Denmark52!R6/Denmark52!B6
 +Finland53!I5/Finland53!R5*Finland53!R6/Finland53!B6
 +Italy54!I5/Italy54!R5*Italy54!R6/Italy54!B6
 +Netherlands55!I5/Netherlands55!R5*Netherlands55!R6/Netherlands55!B6
 +Portugal56!I5/Portugal56!R5*Portugal56!R6/Portugal56!B6
 +Spain57!I5/Spain57!R5*Spain57!R6/Spain57!B6
 +Sweden58!I5/Sweden58!R5*Sweden58!R6/Sweden58!B6)
/(Belgium51!I5/Belgium51!B5
 +Denmark52!I5/Denmark52!B5
 +Finland53!I5/Finland53!B5
 +Italy54!I5/Italy54!B5
 +Netherlands55!I5/Netherlands55!B5
 +Portugal56!I5/Portugal56!B5
 +Spain57!I5/Spain57!B5
 +Sweden58!I5/Sweden58!B5))))</f>
        <v/>
      </c>
      <c r="O6" s="62" t="str">
        <f>IF(OR(
Belgium51!K6   ="",Belgium51!K5   ="",
Belgium51!B6   ="",Belgium51!B5   ="",
Belgium51!S6   ="",Belgium51!S5   ="",
Denmark52!K6      ="",Denmark52!K5      ="",
Denmark52!B6      ="",Denmark52!B5      ="",
Denmark52!S6      ="",Denmark52!S5      ="",
Finland53!K6       ="",Finland53!K5       ="",
Finland53!B6       ="",Finland53!B5       ="",
Finland53!S6       ="",Finland53!S5       ="",
Italy54!K6      ="",Italy54!K5      ="",
Italy54!B6      ="",Italy54!B5      ="",
Italy54!S6      ="",Italy54!S5      ="",
Netherlands55!K6 ="",Netherlands55!K5 ="",
Netherlands55!B6 ="",Netherlands55!B5 ="",
Netherlands55!S6 ="",Netherlands55!S5 ="",
Portugal56!K6      ="",Portugal56!K5      ="",
Portugal56!B6      ="",Portugal56!B5      ="",
Portugal56!S6      ="",Portugal56!S5      ="",
Spain57!K6      ="",Spain57!K5      ="",
Spain57!B6      ="",Spain57!B5      ="",
Spain57!S6      ="",Spain57!S5      ="",
Sweden58!K6      ="",Sweden58!K5      ="",
Sweden58!B6      ="",Sweden58!B5      ="",
Sweden58!S6      ="",Sweden58!S5      =""),"",
LN(SQRT(
(Belgium51!K6/Belgium51!B6
 +Denmark52!K6/Denmark52!B6
 +Finland53!K6/Finland53!B6
 +Italy54!K6/Italy54!B6
 +Netherlands55!K6/Netherlands55!B6
 +Portugal56!K6/Portugal56!B6
 +Spain57!K6/Spain57!B6
 +Sweden58!K6/Sweden58!B6)
/(Belgium51!K6/Belgium51!S6*Belgium51!S5/Belgium51!B5
 +Denmark52!K6/Denmark52!S6*Denmark52!S5/Denmark52!B5
 +Finland53!K6/Finland53!S6*Finland53!S5/Finland53!B5
 +Italy54!K6/Italy54!S6*Italy54!S5/Italy54!B5
 +Netherlands55!K6/Netherlands55!S6*Netherlands55!S5/Netherlands55!B5
 +Portugal56!K6/Portugal56!S6*Portugal56!S5/Portugal56!B5
 +Spain57!K6/Spain57!S6*Spain57!S5/Spain57!B5
 +Sweden58!K6/Sweden58!S6*Sweden58!S5/Sweden58!B5)
*(Belgium51!K5/Belgium51!S5*Belgium51!S6/Belgium51!B6
 +Denmark52!K5/Denmark52!S5*Denmark52!S6/Denmark52!B6
 +Finland53!K5/Finland53!S5*Finland53!S6/Finland53!B6
 +Italy54!K5/Italy54!S5*Italy54!S6/Italy54!B6
 +Netherlands55!K5/Netherlands55!S5*Netherlands55!S6/Netherlands55!B6
 +Portugal56!K5/Portugal56!S5*Portugal56!S6/Portugal56!B6
 +Spain57!K5/Spain57!S5*Spain57!S6/Spain57!B6
 +Sweden58!K5/Sweden58!S5*Sweden58!S6/Sweden58!B6)
/(Belgium51!K5/Belgium51!B5
 +Denmark52!K5/Denmark52!B5
 +Finland53!K5/Finland53!B5
 +Italy54!K5/Italy54!B5
 +Netherlands55!K5/Netherlands55!B5
 +Portugal56!K5/Portugal56!B5
 +Spain57!K5/Spain57!B5
 +Sweden58!K5/Sweden58!B5))))</f>
        <v/>
      </c>
      <c r="P6" s="62" t="str">
        <f>IF(OR(
Belgium51!L6   ="",Belgium51!L5   ="",
Belgium51!B6   ="",Belgium51!B5   ="",
Belgium51!T6   ="",Belgium51!T5   ="",
Denmark52!L6      ="",Denmark52!L5      ="",
Denmark52!B6      ="",Denmark52!B5      ="",
Denmark52!T6      ="",Denmark52!T5      ="",
Finland53!L6       ="",Finland53!L5       ="",
Finland53!B6       ="",Finland53!B5       ="",
Finland53!T6       ="",Finland53!T5       ="",
Italy54!L6      ="",Italy54!L5      ="",
Italy54!B6      ="",Italy54!B5      ="",
Italy54!T6      ="",Italy54!T5      ="",
Netherlands55!L6 ="",Netherlands55!L5 ="",
Netherlands55!B6 ="",Netherlands55!B5 ="",
Netherlands55!T6 ="",Netherlands55!T5 ="",
Portugal56!L6      ="",Portugal56!L5      ="",
Portugal56!B6      ="",Portugal56!B5      ="",
Portugal56!T6      ="",Portugal56!T5      ="",
Spain57!L6      ="",Spain57!L5      ="",
Spain57!B6      ="",Spain57!B5      ="",
Spain57!T6      ="",Spain57!T5      ="",
Sweden58!L6      ="",Sweden58!L5      ="",
Sweden58!B6      ="",Sweden58!B5      ="",
Sweden58!T6      ="",Sweden58!T5      =""),"",
LN(SQRT(
(Belgium51!L6/Belgium51!B6
 +Denmark52!L6/Denmark52!B6
 +Finland53!L6/Finland53!B6
 +Italy54!L6/Italy54!B6
 +Netherlands55!L6/Netherlands55!B6
 +Portugal56!L6/Portugal56!B6
 +Spain57!L6/Spain57!B6
 +Sweden58!L6/Sweden58!B6)
/(Belgium51!L6/Belgium51!T6*Belgium51!T5/Belgium51!B5
 +Denmark52!L6/Denmark52!T6*Denmark52!T5/Denmark52!B5
 +Finland53!L6/Finland53!T6*Finland53!T5/Finland53!B5
 +Italy54!L6/Italy54!T6*Italy54!T5/Italy54!B5
 +Netherlands55!L6/Netherlands55!T6*Netherlands55!T5/Netherlands55!B5
 +Portugal56!L6/Portugal56!T6*Portugal56!T5/Portugal56!B5
 +Spain57!L6/Spain57!T6*Spain57!T5/Spain57!B5
 +Sweden58!L6/Sweden58!T6*Sweden58!T5/Sweden58!B5)
*(Belgium51!L5/Belgium51!T5*Belgium51!T6/Belgium51!B6
 +Denmark52!L5/Denmark52!T5*Denmark52!T6/Denmark52!B6
 +Finland53!L5/Finland53!T5*Finland53!T6/Finland53!B6
 +Italy54!L5/Italy54!T5*Italy54!T6/Italy54!B6
 +Netherlands55!L5/Netherlands55!T5*Netherlands55!T6/Netherlands55!B6
 +Portugal56!L5/Portugal56!T5*Portugal56!T6/Portugal56!B6
 +Spain57!L5/Spain57!T5*Spain57!T6/Spain57!B6
 +Sweden58!L5/Sweden58!T5*Sweden58!T6/Sweden58!B6)
/(Belgium51!L5/Belgium51!B5
 +Denmark52!L5/Denmark52!B5
 +Finland53!L5/Finland53!B5
 +Italy54!L5/Italy54!B5
 +Netherlands55!L5/Netherlands55!B5
 +Portugal56!L5/Portugal56!B5
 +Spain57!L5/Spain57!B5
 +Sweden58!L5/Sweden58!B5))))</f>
        <v/>
      </c>
      <c r="Q6" s="61"/>
      <c r="R6" s="61"/>
      <c r="S6" s="61"/>
      <c r="T6" s="61"/>
      <c r="U6" s="61"/>
      <c r="V6" s="61" t="str">
        <f>IF(OR(
Belgium51!V6   ="",
Belgium51!U6   ="",
Denmark52!V6      ="",
Denmark52!U6      ="",
Finland53!V6       ="",
Finland53!U6       ="",
Italy54!V6      ="",
Italy54!U6      ="",
Netherlands55!V6 ="",
Netherlands55!U6 ="",
Portugal56!V6      ="",
Portugal56!U6      ="",
Spain57!V6      ="",
Spain57!U6      ="",
Sweden58!V6      ="",
Sweden58!U6      =""),"",
LN((Belgium51!V6+Denmark52!V6+Finland53!V6+Italy54!V6+Netherlands55!V6+Portugal56!V6+Spain57!V6+Sweden58!V6)
/(Belgium51!U6+Denmark52!U6+Finland53!U6+Italy54!U6+Netherlands55!U6+Portugal56!U6+Spain57!U6+Sweden58!U6)))</f>
        <v/>
      </c>
      <c r="W6" s="61" t="str">
        <f>IF(OR(
Belgium51!V6   ="",
Belgium51!W6   ="",
Belgium51!U6   ="",
Denmark52!V6      ="",
Denmark52!W6      ="",
Denmark52!U6      ="",
Finland53!V6       ="",
Finland53!W6       ="",
Finland53!U6       ="",
Italy54!V6      ="",
Italy54!W6      ="",
Italy54!U6      ="",
Netherlands55!V6 ="",
Netherlands55!W6 ="",
Netherlands55!V6 ="",
Portugal56!V6      ="",
Portugal56!W6      ="",
Portugal56!U6      ="",
Spain57!V6      ="",
Spain57!W6      ="",
Spain57!U6      ="",
Sweden58!V6      ="",
Sweden58!W6      ="",
Sweden58!U6      ="",
),"",
LN((Belgium51!V6*Belgium51!W6+Denmark52!V6*Denmark52!W6+Finland53!V6*Finland53!W6+Italy54!V6*Italy54!W6+Netherlands55!V6*Netherlands55!W6+Portugal56!V6*Portugal56!W6+Spain57!V6*Spain57!W6+Sweden58!V6*Sweden58!W6)
/(Belgium51!U6+Denmark52!U6+Finland53!U6+Italy54!U6+Netherlands55!U6+Portugal56!U6+Spain57!U6+Sweden58!U6)))</f>
        <v/>
      </c>
      <c r="X6" s="61" t="str">
        <f>IF(OR(
Belgium51!X6   ="",
Belgium51!D6   ="",
Belgium51!B6   ="",
Denmark52!X6      ="",
Denmark52!D6      ="",
Denmark52!B6      ="",
Finland53!X6       ="",
Finland53!D6       ="",
Finland53!B6       ="",
Italy54!X6      ="",
Italy54!D6      ="",
Italy54!B6      ="",
Netherlands55!X6 ="",
Netherlands55!D6 ="",
Netherlands55!B6 ="",
Portugal56!X6      ="",
Portugal56!D6      ="",
Portugal56!B6      ="",
Spain57!X6      ="",
Spain57!D6      ="",
Spain57!B6      ="",
Sweden58!X6      ="",
Sweden58!D6      ="",
Sweden58!B6      =""),"",
(Belgium51!X6*Belgium51!D6/Belgium51!B6
 +Denmark52!X6*Denmark52!D6/Denmark52!B6
 +Finland53!X6*Finland53!D6/Finland53!B6
 +Italy54!X6*Italy54!D6/Italy54!B6
 +Netherlands55!X6*Netherlands55!D6/Netherlands55!B6
 +Portugal56!X6*Portugal56!D6/Portugal56!B6
 +Spain57!X6*Spain57!D6/Spain57!B6
 +Sweden58!X6*Sweden58!D6/Sweden58!B6)
/(Belgium51!D6/Belgium51!B6
 +Denmark52!D6/Denmark52!B6
 +Finland53!D6/Finland53!B6
 +Italy54!D6/Italy54!B6
 +Netherlands55!D6/Netherlands55!B6
 +Portugal56!D6/Portugal56!B6
 +Spain57!D6/Spain57!B6
 +Sweden58!D6/Sweden58!B6))</f>
        <v/>
      </c>
      <c r="Y6" s="61" t="str">
        <f>IF(OR(
Belgium51!Y6   ="",
Belgium51!D6   ="",
Belgium51!B6   ="",
Denmark52!Y6      ="",
Denmark52!D6      ="",
Denmark52!B6      ="",
Finland53!Y6       ="",
Finland53!D6       ="",
Finland53!B6       ="",
Italy54!Y6      ="",
Italy54!D6      ="",
Italy54!B6      ="",
Netherlands55!Y6 ="",
Netherlands55!D6 ="",
Netherlands55!B6 ="",
Portugal56!Y6      ="",
Portugal56!D6      ="",
Portugal56!B6      ="",
Spain57!Y6      ="",
Spain57!D6      ="",
Spain57!B6      ="",
Sweden58!Y6      ="",
Sweden58!D6      ="",
Sweden58!B6      =""),"",
(Belgium51!Y6/Belgium51!B6
 +Denmark52!Y6/Denmark52!B6
 +Finland53!Y6/Finland53!B6
 +Italy54!Y6/Italy54!B6
 +Netherlands55!Y6/Netherlands55!B6
 +Portugal56!Y6/Portugal56!B6
 +Spain57!Y6/Spain57!B6
 +Sweden58!Y6/Sweden58!B6)
/(Belgium51!D6/Belgium51!B6
 +Denmark52!D6/Denmark52!B6
 +Finland53!D6/Finland53!B6
 +Italy54!D6/Italy54!B6
 +Netherlands55!D6/Netherlands55!B6
 +Portugal56!D6/Portugal56!B6
 +Spain57!D6/Spain57!B6
 +Sweden58!D6/Sweden58!B6))</f>
        <v/>
      </c>
      <c r="Z6" s="67"/>
      <c r="AA6" s="62" t="str">
        <f t="shared" si="1"/>
        <v/>
      </c>
      <c r="AB6" s="75" t="str">
        <f>IF(OR(
Belgium51!AB6   ="",
Belgium51!D6   ="",
Belgium51!B6   ="",
Denmark52!AB6      ="",
Denmark52!D6      ="",
Denmark52!B6      ="",
Finland53!AB6       ="",
Finland53!D6       ="",
Finland53!B6       ="",
Italy54!AB6      ="",
Italy54!D6      ="",
Italy54!B6      ="",
Netherlands55!AB6 ="",
Netherlands55!D6 ="",
Netherlands55!B6 ="",
Portugal56!AB6      ="",
Portugal56!D6      ="",
Portugal56!B6      ="",
Spain57!AB6      ="",
Spain57!D6      ="",
Spain57!B6      ="",
Sweden58!AB6      ="",
Sweden58!D6      ="",
Sweden58!B6      =""),"",
(Belgium51!AB6*Belgium51!D6/Belgium51!B6
 +Denmark52!AB6*Denmark52!D6/Denmark52!B6
 +Finland53!AB6*Finland53!D6/Finland53!B6
 +Italy54!AB6*Italy54!D6/Italy54!B6
 +Netherlands55!AB6*Netherlands55!D6/Netherlands55!B6
 +Portugal56!AB6*Portugal56!D6/Portugal56!B6
 +Spain57!AB6*Spain57!D6/Spain57!B6
 +Sweden58!AB6*Sweden58!D6/Sweden58!B6)
/(Belgium51!D6/Belgium51!B6
 +Denmark52!D6/Denmark52!B6
 +Finland53!D6/Finland53!B6
 +Italy54!D6/Italy54!B6
 +Netherlands55!D6/Netherlands55!B6
 +Portugal56!D6/Portugal56!B6
 +Spain57!D6/Spain57!B6
 +Sweden58!D6/Sweden58!B6))</f>
        <v/>
      </c>
    </row>
    <row r="7" spans="1:28">
      <c r="A7" s="62">
        <v>1874</v>
      </c>
      <c r="B7" s="62" t="str">
        <f>IF(OR(
Belgium51!AC7   ="",
Belgium51!D7   ="",
Belgium51!B7   ="",
Denmark52!AC7      ="",
Denmark52!D7      ="",
Denmark52!B7      ="",
Finland53!AC7       ="",
Finland53!D7       ="",
Finland53!B7       ="",
Italy54!AC7      ="",
Italy54!D7      ="",
Italy54!B7      ="",
Netherlands55!AC7 ="",
Netherlands55!D7 ="",
Netherlands55!B7 ="",
Portugal56!AC7 ="",
Portugal56!D7 ="",
Portugal56!B7 ="",
Spain57!AC7       ="",
Spain57!D7       ="",
Spain57!B7       ="",
Sweden58!AC7      ="",
Sweden58!D7      ="",
Sweden58!B7      =""),"",
(Belgium51!AC7*Belgium51!D7/Belgium51!B7
 +Denmark52!AC7*Denmark52!D7/Denmark52!B7
 +Finland53!AC7*Finland53!D7/Finland53!B7
 +Italy54!AC7*Italy54!D7/Italy54!B7
 +Netherlands55!AC7*Netherlands55!D7/Netherlands55!B7
 +Portugal56!AC7*Portugal56!D7/Portugal56!B7
 +Spain57!AC7*Spain57!D7/Spain57!B7
 +Sweden58!AC7*Sweden58!D7/Sweden58!B7)
/(Belgium51!D7/Belgium51!B7
 +Denmark52!D7/Denmark52!B7
 +Finland53!D7/Finland53!B7
 +Italy54!D7/Italy54!B7
 +Netherlands55!D7/Netherlands55!B7
 +Portugal56!D7/Portugal56!B7
 +Spain57!D7/Spain57!B7
 +Sweden58!D7/Sweden58!B7))</f>
        <v/>
      </c>
      <c r="C7" s="34" t="str">
        <f>IF(OR(
Belgium51!F7   ="",
Belgium51!D7   ="",
Belgium51!B7   ="",
Denmark52!F7      ="",
Denmark52!D7      ="",
Denmark52!B7      ="",
Finland53!F7       ="",
Finland53!D7       ="",
Finland53!B7       ="",
Italy54!F7      ="",
Italy54!D7      ="",
Italy54!B7      ="",
Netherlands55!F7 ="",
Netherlands55!D7 ="",
Netherlands55!B7 ="",
Portugal56!F7 ="",
Portugal56!D7 ="",
Portugal56!B7 ="",
Spain57!F7       ="",
Spain57!D7       ="",
Spain57!B7       ="",
Sweden58!F7      ="",
Sweden58!D7      ="",
Sweden58!B7      =""),"",
(Belgium51!F7*Belgium51!D7/Belgium51!B7
 +Denmark52!F7*Denmark52!D7/Denmark52!B7
 +Finland53!F7*Finland53!D7/Finland53!B7
 +Italy54!F7*Italy54!D7/Italy54!B7
 +Netherlands55!F7*Netherlands55!D7/Netherlands55!B7
 +Portugal56!F7*Portugal56!D7/Portugal56!B7
 +Spain57!F7*Spain57!D7/Spain57!B7
 +Sweden58!F7*Sweden58!D7/Sweden58!B7)
/(Belgium51!D7/Belgium51!B7
 +Denmark52!D7/Denmark52!B7
 +Finland53!D7/Finland53!B7
 +Italy54!D7/Italy54!B7
 +Netherlands55!D7/Netherlands55!B7
 +Portugal56!D7/Portugal56!B7
 +Spain57!D7/Spain57!B7
 +Sweden58!D7/Sweden58!B7))</f>
        <v/>
      </c>
      <c r="D7" s="62" t="str">
        <f>IF(OR(
Belgium51!AE7   ="",
Belgium51!D7   ="",
Belgium51!B7   ="",
Denmark52!AE7      ="",
Denmark52!D7      ="",
Denmark52!B7      ="",
Finland53!AE7       ="",
Finland53!D7       ="",
Finland53!B7       ="",
Italy54!AE7      ="",
Italy54!D7      ="",
Italy54!B7      ="",
Netherlands55!AE7 ="",
Netherlands55!D7 ="",
Netherlands55!B7 ="",
Portugal56!AE7 ="",
Portugal56!D7 ="",
Portugal56!B7 ="",
Spain57!AE7       ="",
Spain57!D7       ="",
Spain57!B7       ="",
Sweden58!AE7      ="",
Sweden58!D7      ="",
Sweden58!B7      =""),"",
(Belgium51!AE7*Belgium51!D7/Belgium51!B7
 +Denmark52!AE7*Denmark52!D7/Denmark52!B7
 +Finland53!AE7*Finland53!D7/Finland53!B7
 +Italy54!AE7*Italy54!D7/Italy54!B7
 +Netherlands55!AE7*Netherlands55!D7/Netherlands55!B7
 +Portugal56!AE7*Portugal56!D7/Portugal56!B7
 +Spain57!AE7*Spain57!D7/Spain57!B7
 +Sweden58!AE7*Sweden58!D7/Sweden58!B7)
/(Belgium51!D7/Belgium51!B7
 +Denmark52!D7/Denmark52!B7
 +Finland53!D7/Finland53!B7
 +Italy54!D7/Italy54!B7
 +Netherlands55!D7/Netherlands55!B7
 +Portugal56!D7/Portugal56!B7
 +Spain57!D7/Spain57!B7
 +Sweden58!D7/Sweden58!B7))</f>
        <v/>
      </c>
      <c r="E7" s="62" t="str">
        <f>IF(OR(
Belgium51!H7   ="",
Belgium51!D7   ="",
Belgium51!B7   ="",
Denmark52!H7      ="",
Denmark52!D7      ="",
Denmark52!B7      ="",
Finland53!H7       ="",
Finland53!D7       ="",
Finland53!B7       ="",
Italy54!H7      ="",
Italy54!D7      ="",
Italy54!B7      ="",
Netherlands55!H7 ="",
Netherlands55!D7 ="",
Netherlands55!B7 ="",
Portugal56!H7 ="",
Portugal56!D7 ="",
Portugal56!B7 ="",
Spain57!H7 ="",
Spain57!D7 ="",
Spain57!B7 ="",
Sweden58!H7 ="",
Sweden58!D7 ="",
Sweden58!B7 =""),"",
(Belgium51!H7*Belgium51!D7/Belgium51!B7
 +Denmark52!H7*Denmark52!D7/Denmark52!B7
 +Finland53!H7*Finland53!D7/Finland53!B7
 +Italy54!H7*Italy54!D7/Italy54!B7
 +Netherlands55!H7*Netherlands55!D7/Netherlands55!B7
 +Portugal56!H7*Portugal56!D7/Portugal56!B7
 +Spain57!H7*Spain57!D7/Spain57!B7
 +Sweden58!H7*Sweden58!D7/Sweden58!B7)
/(Belgium51!D7/Belgium51!B7
 +Denmark52!D7/Denmark52!B7
 +Finland53!D7/Finland53!B7
 +Italy54!D7/Italy54!B7
 +Netherlands55!D7/Netherlands55!B7
 +Portugal56!D7/Portugal56!B7
 +Spain57!D7/Spain57!B7
 +Sweden58!D7/Sweden58!B7))</f>
        <v/>
      </c>
      <c r="F7" s="62" t="str">
        <f>IF(OR(
Belgium51!I7   ="",
Belgium51!D7   ="",
Belgium51!B7   ="",
Denmark52!I7      ="",
Denmark52!D7      ="",
Denmark52!B7      ="",
Finland53!I7       ="",
Finland53!D7       ="",
Finland53!B7       ="",
Italy54!I7      ="",
Italy54!D7      ="",
Italy54!B7      ="",
Netherlands55!I7 ="",
Netherlands55!D7 ="",
Netherlands55!B7 ="",
Portugal56!I7      ="",
Portugal56!D7      ="",
Portugal56!B7      ="",
Spain57!I7      ="",
Spain57!D7      ="",
Spain57!B7      ="",
Sweden58!I7      ="",
Sweden58!D7      ="",
Sweden58!B7      =""),"",
(Belgium51!I7/Belgium51!B7
 +Denmark52!I7/Denmark52!B7
 +Finland53!I7/Finland53!B7
 +Italy54!I7/Italy54!B7
 +Netherlands55!I7/Netherlands55!B7
 +Portugal56!I7/Portugal56!B7
 +Spain57!I7/Spain57!B7
 +Sweden58!I7/Sweden58!B7)
/(Belgium51!D7/Belgium51!B7
 +Denmark52!D7/Denmark52!B7
 +Finland53!D7/Finland53!B7
 +Italy54!D7/Italy54!B7
 +Netherlands55!D7/Netherlands55!B7
 +Portugal56!D7/Portugal56!B7
 +Spain57!D7/Spain57!B7
 +Sweden58!D7/Sweden58!B7))</f>
        <v/>
      </c>
      <c r="G7" s="62" t="str">
        <f>IF(OR(
Belgium51!J7   ="",
Belgium51!D7   ="",
Belgium51!B7   ="",
Denmark52!J7      ="",
Denmark52!D7      ="",
Denmark52!B7      ="",
Finland53!J7       ="",
Finland53!D7       ="",
Finland53!B7       ="",
Italy54!J7      ="",
Italy54!D7      ="",
Italy54!B7      ="",
Netherlands55!J7 ="",
Netherlands55!D7 ="",
Netherlands55!B7 ="",
Portugal56!J7      ="",
Portugal56!D7      ="",
Portugal56!B7      ="",
Spain57!J7      ="",
Spain57!D7      ="",
Spain57!B7      ="",
Sweden58!J7      ="",
Sweden58!D7      ="",
Sweden58!B7      =""),"",
(Belgium51!J7/Belgium51!B7
 +Denmark52!J7/Denmark52!B7
 +Finland53!J7/Finland53!B7
 +Italy54!J7/Italy54!B7
 +Netherlands55!J7/Netherlands55!B7
 +Portugal56!J7/Portugal56!B7
 +Spain57!J7/Spain57!B7
 +Sweden58!J7/Sweden58!B7)
/(Belgium51!D7/Belgium51!B7
 +Denmark52!D7/Denmark52!B7
 +Finland53!D7/Finland53!B7
 +Italy54!D7/Italy54!B7
 +Netherlands55!D7/Netherlands55!B7
 +Portugal56!D7/Portugal56!B7
 +Spain57!D7/Spain57!B7
 +Sweden58!D7/Sweden58!B7))</f>
        <v/>
      </c>
      <c r="H7" s="62">
        <f>IF(OR(
Belgium51!K7   ="",
Belgium51!D7   ="",
Belgium51!B7   ="",
Denmark52!K7      ="",
Denmark52!D7      ="",
Denmark52!B7      ="",
Finland53!K7       ="",
Finland53!D7       ="",
Finland53!B7       ="",
Italy54!K7      ="",
Italy54!D7      ="",
Italy54!B7      ="",
Netherlands55!K7 ="",
Netherlands55!D7 ="",
Netherlands55!B7 ="",
Portugal56!K7      ="",
Portugal56!D7      ="",
Portugal56!B7      ="",
Spain57!K7      ="",
Spain57!D7      ="",
Spain57!B7      ="",
Sweden58!K7      ="",
Sweden58!D7      ="",
Sweden58!B7      =""),"",
(Belgium51!K7/Belgium51!B7
 +Denmark52!K7/Denmark52!B7
 +Finland53!K7/Finland53!B7
 +Italy54!K7/Italy54!B7
 +Netherlands55!K7/Netherlands55!B7
 +Portugal56!K7/Portugal56!B7
 +Spain57!K7/Spain57!B7
 +Sweden58!K7/Sweden58!B7)
/(Belgium51!D7/Belgium51!B7
 +Denmark52!D7/Denmark52!B7
 +Finland53!D7/Finland53!B7
 +Italy54!D7/Italy54!B7
 +Netherlands55!D7/Netherlands55!B7
 +Portugal56!D7/Portugal56!B7
 +Spain57!D7/Spain57!B7
 +Sweden58!D7/Sweden58!B7))</f>
        <v>0.13407608481304156</v>
      </c>
      <c r="I7" s="62">
        <f>IF(OR(
Belgium51!L7   ="",
Belgium51!D7   ="",
Belgium51!B7   ="",
Denmark52!L7      ="",
Denmark52!D7      ="",
Denmark52!B7      ="",
Finland53!L7       ="",
Finland53!D7       ="",
Finland53!B7       ="",
Italy54!L7      ="",
Italy54!D7      ="",
Italy54!B7      ="",
Netherlands55!L7 ="",
Netherlands55!D7 ="",
Netherlands55!B7 ="",
Portugal56!L7      ="",
Portugal56!D7      ="",
Portugal56!B7      ="",
Spain57!L7      ="",
Spain57!D7      ="",
Spain57!B7      ="",
Sweden58!L7      ="",
Sweden58!D7      ="",
Sweden58!B7      =""),"",
(Belgium51!L7/Belgium51!B7
 +Denmark52!L7/Denmark52!B7
 +Finland53!L7/Finland53!B7
 +Italy54!L7/Italy54!B7
 +Netherlands55!L7/Netherlands55!B7
 +Portugal56!L7/Portugal56!B7
 +Spain57!L7/Spain57!B7
 +Sweden58!L7/Sweden58!B7)
/(Belgium51!D7/Belgium51!B7
 +Denmark52!D7/Denmark52!B7
 +Finland53!D7/Finland53!B7
 +Italy54!D7/Italy54!B7
 +Netherlands55!D7/Netherlands55!B7
 +Portugal56!D7/Portugal56!B7
 +Spain57!D7/Spain57!B7
 +Sweden58!D7/Sweden58!B7))</f>
        <v>0.17285662466759388</v>
      </c>
      <c r="J7" s="61">
        <f t="shared" si="0"/>
        <v>-3.8780539854552321E-2</v>
      </c>
      <c r="K7" s="61">
        <f>IF(OR(
Belgium51!D7   ="",Belgium51!D6   ="",
Belgium51!B7   ="",Belgium51!B6   ="",
Belgium51!N7   ="",Belgium51!N6   ="",
Denmark52!D7      ="",Denmark52!D6      ="",
Denmark52!B7      ="",Denmark52!B6      ="",
Denmark52!N7      ="",Denmark52!N6      ="",
Finland53!D7       ="",Finland53!D6       ="",
Finland53!B7       ="",Finland53!B6       ="",
Finland53!N7       ="",Finland53!N6       ="",
Italy54!D7      ="",Italy54!D6      ="",
Italy54!B7      ="",Italy54!B6      ="",
Italy54!N7      ="",Italy54!N6      ="",
Netherlands55!D7 ="",Netherlands55!D6 ="",
Netherlands55!B7 ="",Netherlands55!B6 ="",
Netherlands55!N7 ="",Netherlands55!N6 ="",
Portugal56!D7      ="",Portugal56!D6      ="",
Portugal56!B7      ="",Portugal56!B6      ="",
Portugal56!N7      ="",Portugal56!N6      ="",
Spain57!D7      ="",Spain57!D6      ="",
Spain57!B7      ="",Spain57!B6      ="",
Spain57!N7      ="",Spain57!N6      ="",
Sweden58!D7      ="",Sweden58!D6      ="",
Sweden58!B7      ="",Sweden58!B6      ="",
Sweden58!N7      ="",Sweden58!N6      =""),"",
LN(SQRT(
(Belgium51!D7/Belgium51!B7
 +Denmark52!D7/Denmark52!B7
 +Finland53!D7/Finland53!B7
 +Italy54!D7/Italy54!B7
 +Netherlands55!D7/Netherlands55!B7
 +Portugal56!D7/Portugal56!B7
 +Spain57!D7/Spain57!B7
 +Sweden58!D7/Sweden58!B7)
/(Belgium51!D7/Belgium51!N7*Belgium51!N6/Belgium51!B6
 +Denmark52!D7/Denmark52!N7*Denmark52!N6/Denmark52!B6
 +Finland53!D7/Finland53!N7*Finland53!N6/Finland53!B6
 +Italy54!D7/Italy54!N7*Italy54!N6/Italy54!B6
 +Netherlands55!D7/Netherlands55!N7*Netherlands55!N6/Netherlands55!B6
 +Portugal56!D7/Portugal56!N7*Portugal56!N6/Portugal56!B6
 +Spain57!D7/Spain57!N7*Spain57!N6/Spain57!B6
 +Sweden58!D7/Sweden58!N7*Sweden58!N6/Sweden58!B6)
*(Belgium51!D6/Belgium51!N6*Belgium51!N7/Belgium51!B7
 +Denmark52!D6/Denmark52!N6*Denmark52!N7/Denmark52!B7
 +Finland53!D6/Finland53!N6*Finland53!N7/Finland53!B7
 +Italy54!D6/Italy54!N6*Italy54!N7/Italy54!B7
 +Netherlands55!D6/Netherlands55!N6*Netherlands55!N7/Netherlands55!B7
 +Portugal56!D6/Portugal56!N6*Portugal56!N7/Portugal56!B7
 +Spain57!D6/Spain57!N6*Spain57!N7/Spain57!B7
 +Sweden58!D6/Sweden58!N6*Sweden58!N7/Sweden58!B7)
/(Belgium51!D6/Belgium51!B6
 +Denmark52!D6/Denmark52!B6
 +Finland53!D6/Finland53!B6
 +Italy54!D6/Italy54!B6
 +Netherlands55!D6/Netherlands55!B6
 +Portugal56!D6/Portugal56!B6
 +Spain57!D6/Spain57!B6
 +Sweden58!D6/Sweden58!B6))))</f>
        <v>-7.8487215061964193E-3</v>
      </c>
      <c r="L7" s="61" t="str">
        <f>IF(OR(
Belgium51!F7   ="",Belgium51!F6   ="",
Belgium51!D7   ="",Belgium51!D6   ="",
Belgium51!B7   ="",Belgium51!B6   ="",
Belgium51!P7   ="",Belgium51!P6   ="",
Denmark52!F7      ="",Denmark52!F6      ="",
Denmark52!D7      ="",Denmark52!D6      ="",
Denmark52!B7      ="",Denmark52!B6      ="",
Denmark52!P7      ="",Denmark52!P6      ="",
Finland53!F7       ="",Finland53!F6       ="",
Finland53!D7       ="",Finland53!D6       ="",
Finland53!B7       ="",Finland53!B6       ="",
Finland53!P7       ="",Finland53!P6       ="",
Italy54!F7      ="",Italy54!F6      ="",
Italy54!D7      ="",Italy54!D6      ="",
Italy54!B7      ="",Italy54!B6      ="",
Italy54!P7      ="",Italy54!P6      ="",
Netherlands55!F7 ="",Netherlands55!F6 ="",
Netherlands55!D7 ="",Netherlands55!D6 ="",
Netherlands55!B7 ="",Netherlands55!B6 ="",
Netherlands55!P7 ="",Netherlands55!P6 ="",
Portugal56!F7      ="",Portugal56!F6      ="",
Portugal56!D7      ="",Portugal56!D6      ="",
Portugal56!B7      ="",Portugal56!B6      ="",
Portugal56!P7      ="",Portugal56!P6      ="",
Spain57!F7      ="",Spain57!F6      ="",
Spain57!D7      ="",Spain57!D6      ="",
Spain57!B7      ="",Spain57!B6      ="",
Spain57!P7      ="",Spain57!P6      ="",
Sweden58!F7      ="",Sweden58!F6      ="",
Sweden58!D7      ="",Sweden58!D6      ="",
Sweden58!B7      ="",Sweden58!B6      ="",
Sweden58!P7      ="",Sweden58!P6      =""),"",
LN(SQRT(
(Belgium51!D7*Belgium51!F7/Belgium51!B7
 +Denmark52!D7*Denmark52!F7/Denmark52!B7
 +Finland53!D7*Finland53!F7/Finland53!B7
 +Italy54!D7*Italy54!F7/Italy54!B7
 +Netherlands55!D7*Netherlands55!F7/Netherlands55!B7
 +Portugal56!D7*Portugal56!F7/Portugal56!B7
 +Spain57!D7*Spain57!F7/Spain57!B7
 +Sweden58!D7*Sweden58!F7/Sweden58!B7)
/(Belgium51!D7*Belgium51!F7/Belgium51!P7*Belgium51!P6/Belgium51!B6
 +Denmark52!D7*Denmark52!F7/Denmark52!P7*Denmark52!P6/Denmark52!B6
 +Finland53!D7*Finland53!F7/Finland53!P7*Finland53!P6/Finland53!B6
 +Italy54!D7*Italy54!F7/Italy54!P7*Italy54!P6/Italy54!B6
 +Netherlands55!D7*Netherlands55!F7/Netherlands55!P7*Netherlands55!P6/Netherlands55!B6
 +Portugal56!D7*Portugal56!F7/Portugal56!P7*Portugal56!P6/Portugal56!B6
 +Spain57!D7*Spain57!F7/Spain57!P7*Spain57!P6/Spain57!B6
 +Sweden58!D7*Sweden58!F7/Sweden58!P7*Sweden58!P6/Sweden58!B6)
*(Belgium51!D6*Belgium51!F6/Belgium51!P6*Belgium51!P7/Belgium51!B7
 +Denmark52!D6*Denmark52!F6/Denmark52!P6*Denmark52!P7/Denmark52!B7
 +Finland53!D6*Finland53!F6/Finland53!P6*Finland53!P7/Finland53!B7
 +Italy54!D6*Italy54!F6/Italy54!P6*Italy54!P7/Italy54!B7
 +Netherlands55!D6*Netherlands55!F6/Netherlands55!P6*Netherlands55!P7/Netherlands55!B7
 +Portugal56!D6*Portugal56!F6/Portugal56!P6*Portugal56!P7/Portugal56!B7
 +Spain57!D6*Spain57!F6/Spain57!P6*Spain57!P7/Spain57!B7
 +Sweden58!D6*Sweden58!F6/Sweden58!P6*Sweden58!P7/Sweden58!B7)
/(Belgium51!D6*Belgium51!F6/Belgium51!B6
 +Denmark52!D6*Denmark52!F6/Denmark52!B6
 +Finland53!D6*Finland53!F6/Finland53!B6
 +Italy54!D6*Italy54!F6/Italy54!B6
 +Netherlands55!D6*Netherlands55!F6/Netherlands55!B6
 +Portugal56!D6*Portugal56!F6/Portugal56!B6
 +Spain57!D6*Spain57!F6/Spain57!B6
 +Sweden58!D6*Sweden58!F6/Sweden58!B6))))</f>
        <v/>
      </c>
      <c r="M7" s="62" t="str">
        <f>IF(OR(
Belgium51!H7   ="",Belgium51!H6   ="",
Belgium51!D7   ="",Belgium51!D6   ="",
Belgium51!B7   ="",Belgium51!B6   ="",
Belgium51!Q7   ="",Belgium51!Q6   ="",
Denmark52!H7      ="",Denmark52!H6      ="",
Denmark52!D7      ="",Denmark52!D6      ="",
Denmark52!B7      ="",Denmark52!B6      ="",
Denmark52!Q7      ="",Denmark52!Q6      ="",
Finland53!H7       ="",Finland53!H6       ="",
Finland53!D7       ="",Finland53!D6       ="",
Finland53!B7       ="",Finland53!B6       ="",
Finland53!Q7       ="",Finland53!Q6       ="",
Italy54!H7      ="",Italy54!H6      ="",
Italy54!D7      ="",Italy54!D6      ="",
Italy54!B7      ="",Italy54!B6      ="",
Italy54!Q7      ="",Italy54!Q6      ="",
Netherlands55!H7 ="",Netherlands55!H6 ="",
Netherlands55!D7 ="",Netherlands55!D6 ="",
Netherlands55!B7 ="",Netherlands55!B6 ="",
Netherlands55!Q7 ="",Netherlands55!Q6 ="",
Portugal56!H7      ="",Portugal56!H6      ="",
Portugal56!D7      ="",Portugal56!D6      ="",
Portugal56!B7      ="",Portugal56!B6      ="",
Portugal56!Q7      ="",Portugal56!Q6      ="",
Spain57!H7      ="",Spain57!H6      ="",
Spain57!D7      ="",Spain57!D6      ="",
Spain57!B7      ="",Spain57!B6      ="",
Spain57!Q7      ="",Spain57!Q6      ="",
Sweden58!H7      ="",Sweden58!H6      ="",
Sweden58!D7      ="",Sweden58!D6      ="",
Sweden58!B7      ="",Sweden58!B6      ="",
Sweden58!Q7      ="",Sweden58!Q6      =""),"",
LN(SQRT(
(Belgium51!D7*Belgium51!H7/Belgium51!B7
 +Denmark52!D7*Denmark52!H7/Denmark52!B7
 +Finland53!D7*Finland53!H7/Finland53!B7
 +Italy54!D7*Italy54!H7/Italy54!B7
 +Netherlands55!D7*Netherlands55!H7/Netherlands55!B7
 +Portugal56!D7*Portugal56!H7/Portugal56!B7
 +Spain57!D7*Spain57!H7/Spain57!B7
 +Sweden58!D7*Sweden58!H7/Sweden58!B7)
/(Belgium51!D7*Belgium51!H7/Belgium51!Q7*Belgium51!Q6/Belgium51!B6
 +Denmark52!D7*Denmark52!H7/Denmark52!Q7*Denmark52!Q6/Denmark52!B6
 +Finland53!D7*Finland53!H7/Finland53!Q7*Finland53!Q6/Finland53!B6
 +Italy54!D7*Italy54!H7/Italy54!Q7*Italy54!Q6/Italy54!B6
 +Netherlands55!D7*Netherlands55!H7/Netherlands55!Q7*Netherlands55!Q6/Netherlands55!B6
 +Portugal56!D7*Portugal56!H7/Portugal56!Q7*Portugal56!Q6/Portugal56!B6
 +Spain57!D7*Spain57!H7/Spain57!Q7*Spain57!Q6/Spain57!B6
 +Sweden58!D7*Sweden58!H7/Sweden58!Q7*Sweden58!Q6/Sweden58!B6)
*(Belgium51!D6*Belgium51!H6/Belgium51!Q6*Belgium51!Q7/Belgium51!B7
 +Denmark52!D6*Denmark52!H6/Denmark52!Q6*Denmark52!Q7/Denmark52!B7
 +Finland53!D6*Finland53!H6/Finland53!Q6*Finland53!Q7/Finland53!B7
 +Italy54!D6*Italy54!H6/Italy54!Q6*Italy54!Q7/Italy54!B7
 +Netherlands55!D6*Netherlands55!H6/Netherlands55!Q6*Netherlands55!Q7/Netherlands55!B7
 +Portugal56!D6*Portugal56!H6/Portugal56!Q6*Portugal56!Q7/Portugal56!B7
 +Spain57!D6*Spain57!H6/Spain57!Q6*Spain57!Q7/Spain57!B7
 +Sweden58!D6*Sweden58!H6/Sweden58!Q6*Sweden58!Q7/Sweden58!B7)
/(Belgium51!D6*Belgium51!H6/Belgium51!B6
 +Denmark52!D6*Denmark52!H6/Denmark52!B6
 +Finland53!D6*Finland53!H6/Finland53!B6
 +Italy54!D6*Italy54!H6/Italy54!B6
 +Netherlands55!D6*Netherlands55!H6/Netherlands55!B6
 +Portugal56!D6*Portugal56!H6/Portugal56!B6
 +Spain57!D6*Spain57!H6/Spain57!B6
 +Sweden58!D6*Sweden58!H6/Sweden58!B6))))</f>
        <v/>
      </c>
      <c r="N7" s="62" t="str">
        <f>IF(OR(
Belgium51!I7   ="",Belgium51!I6   ="",
Belgium51!B7   ="",Belgium51!B6   ="",
Belgium51!R7   ="",Belgium51!R6   ="",
Denmark52!I7      ="",Denmark52!I6      ="",
Denmark52!B7      ="",Denmark52!B6      ="",
Denmark52!R7      ="",Denmark52!R6      ="",
Finland53!I7       ="",Finland53!I6       ="",
Finland53!B7       ="",Finland53!B6       ="",
Finland53!R7       ="",Finland53!R6       ="",
Italy54!I7      ="",Italy54!I6      ="",
Italy54!B7      ="",Italy54!B6      ="",
Italy54!R7      ="",Italy54!R6      ="",
Netherlands55!I7 ="",Netherlands55!I6 ="",
Netherlands55!B7 ="",Netherlands55!B6 ="",
Netherlands55!R7 ="",Netherlands55!R6 ="",
Portugal56!I7      ="",Portugal56!I6      ="",
Portugal56!B7      ="",Portugal56!B6      ="",
Portugal56!R7      ="",Portugal56!R6      ="",
Spain57!I7      ="",Spain57!I6      ="",
Spain57!B7      ="",Spain57!B6      ="",
Spain57!R7      ="",Spain57!R6      ="",
Sweden58!I7      ="",Sweden58!I6      ="",
Sweden58!B7      ="",Sweden58!B6      ="",
Sweden58!R7      ="",Sweden58!R6      =""),"",
LN(SQRT(
(Belgium51!I7/Belgium51!B7
 +Denmark52!I7/Denmark52!B7
 +Finland53!I7/Finland53!B7
 +Italy54!I7/Italy54!B7
 +Netherlands55!I7/Netherlands55!B7
 +Portugal56!I7/Portugal56!B7
 +Spain57!I7/Spain57!B7
 +Sweden58!I7/Sweden58!B7)
/(Belgium51!I7/Belgium51!R7*Belgium51!R6/Belgium51!B6
 +Denmark52!I7/Denmark52!R7*Denmark52!R6/Denmark52!B6
 +Finland53!I7/Finland53!R7*Finland53!R6/Finland53!B6
 +Italy54!I7/Italy54!R7*Italy54!R6/Italy54!B6
 +Netherlands55!I7/Netherlands55!R7*Netherlands55!R6/Netherlands55!B6
 +Portugal56!I7/Portugal56!R7*Portugal56!R6/Portugal56!B6
 +Spain57!I7/Spain57!R7*Spain57!R6/Spain57!B6
 +Sweden58!I7/Sweden58!R7*Sweden58!R6/Sweden58!B6)
*(Belgium51!I6/Belgium51!R6*Belgium51!R7/Belgium51!B7
 +Denmark52!I6/Denmark52!R6*Denmark52!R7/Denmark52!B7
 +Finland53!I6/Finland53!R6*Finland53!R7/Finland53!B7
 +Italy54!I6/Italy54!R6*Italy54!R7/Italy54!B7
 +Netherlands55!I6/Netherlands55!R6*Netherlands55!R7/Netherlands55!B7
 +Portugal56!I6/Portugal56!R6*Portugal56!R7/Portugal56!B7
 +Spain57!I6/Spain57!R6*Spain57!R7/Spain57!B7
 +Sweden58!I6/Sweden58!R6*Sweden58!R7/Sweden58!B7)
/(Belgium51!I6/Belgium51!B6
 +Denmark52!I6/Denmark52!B6
 +Finland53!I6/Finland53!B6
 +Italy54!I6/Italy54!B6
 +Netherlands55!I6/Netherlands55!B6
 +Portugal56!I6/Portugal56!B6
 +Spain57!I6/Spain57!B6
 +Sweden58!I6/Sweden58!B6))))</f>
        <v/>
      </c>
      <c r="O7" s="62" t="str">
        <f>IF(OR(
Belgium51!K7   ="",Belgium51!K6   ="",
Belgium51!B7   ="",Belgium51!B6   ="",
Belgium51!S7   ="",Belgium51!S6   ="",
Denmark52!K7      ="",Denmark52!K6      ="",
Denmark52!B7      ="",Denmark52!B6      ="",
Denmark52!S7      ="",Denmark52!S6      ="",
Finland53!K7       ="",Finland53!K6       ="",
Finland53!B7       ="",Finland53!B6       ="",
Finland53!S7       ="",Finland53!S6       ="",
Italy54!K7      ="",Italy54!K6      ="",
Italy54!B7      ="",Italy54!B6      ="",
Italy54!S7      ="",Italy54!S6      ="",
Netherlands55!K7 ="",Netherlands55!K6 ="",
Netherlands55!B7 ="",Netherlands55!B6 ="",
Netherlands55!S7 ="",Netherlands55!S6 ="",
Portugal56!K7      ="",Portugal56!K6      ="",
Portugal56!B7      ="",Portugal56!B6      ="",
Portugal56!S7      ="",Portugal56!S6      ="",
Spain57!K7      ="",Spain57!K6      ="",
Spain57!B7      ="",Spain57!B6      ="",
Spain57!S7      ="",Spain57!S6      ="",
Sweden58!K7      ="",Sweden58!K6      ="",
Sweden58!B7      ="",Sweden58!B6      ="",
Sweden58!S7      ="",Sweden58!S6      =""),"",
LN(SQRT(
(Belgium51!K7/Belgium51!B7
 +Denmark52!K7/Denmark52!B7
 +Finland53!K7/Finland53!B7
 +Italy54!K7/Italy54!B7
 +Netherlands55!K7/Netherlands55!B7
 +Portugal56!K7/Portugal56!B7
 +Spain57!K7/Spain57!B7
 +Sweden58!K7/Sweden58!B7)
/(Belgium51!K7/Belgium51!S7*Belgium51!S6/Belgium51!B6
 +Denmark52!K7/Denmark52!S7*Denmark52!S6/Denmark52!B6
 +Finland53!K7/Finland53!S7*Finland53!S6/Finland53!B6
 +Italy54!K7/Italy54!S7*Italy54!S6/Italy54!B6
 +Netherlands55!K7/Netherlands55!S7*Netherlands55!S6/Netherlands55!B6
 +Portugal56!K7/Portugal56!S7*Portugal56!S6/Portugal56!B6
 +Spain57!K7/Spain57!S7*Spain57!S6/Spain57!B6
 +Sweden58!K7/Sweden58!S7*Sweden58!S6/Sweden58!B6)
*(Belgium51!K6/Belgium51!S6*Belgium51!S7/Belgium51!B7
 +Denmark52!K6/Denmark52!S6*Denmark52!S7/Denmark52!B7
 +Finland53!K6/Finland53!S6*Finland53!S7/Finland53!B7
 +Italy54!K6/Italy54!S6*Italy54!S7/Italy54!B7
 +Netherlands55!K6/Netherlands55!S6*Netherlands55!S7/Netherlands55!B7
 +Portugal56!K6/Portugal56!S6*Portugal56!S7/Portugal56!B7
 +Spain57!K6/Spain57!S6*Spain57!S7/Spain57!B7
 +Sweden58!K6/Sweden58!S6*Sweden58!S7/Sweden58!B7)
/(Belgium51!K6/Belgium51!B6
 +Denmark52!K6/Denmark52!B6
 +Finland53!K6/Finland53!B6
 +Italy54!K6/Italy54!B6
 +Netherlands55!K6/Netherlands55!B6
 +Portugal56!K6/Portugal56!B6
 +Spain57!K6/Spain57!B6
 +Sweden58!K6/Sweden58!B6))))</f>
        <v/>
      </c>
      <c r="P7" s="62" t="str">
        <f>IF(OR(
Belgium51!L7   ="",Belgium51!L6   ="",
Belgium51!B7   ="",Belgium51!B6   ="",
Belgium51!T7   ="",Belgium51!T6   ="",
Denmark52!L7      ="",Denmark52!L6      ="",
Denmark52!B7      ="",Denmark52!B6      ="",
Denmark52!T7      ="",Denmark52!T6      ="",
Finland53!L7       ="",Finland53!L6       ="",
Finland53!B7       ="",Finland53!B6       ="",
Finland53!T7       ="",Finland53!T6       ="",
Italy54!L7      ="",Italy54!L6      ="",
Italy54!B7      ="",Italy54!B6      ="",
Italy54!T7      ="",Italy54!T6      ="",
Netherlands55!L7 ="",Netherlands55!L6 ="",
Netherlands55!B7 ="",Netherlands55!B6 ="",
Netherlands55!T7 ="",Netherlands55!T6 ="",
Portugal56!L7      ="",Portugal56!L6      ="",
Portugal56!B7      ="",Portugal56!B6      ="",
Portugal56!T7      ="",Portugal56!T6      ="",
Spain57!L7      ="",Spain57!L6      ="",
Spain57!B7      ="",Spain57!B6      ="",
Spain57!T7      ="",Spain57!T6      ="",
Sweden58!L7      ="",Sweden58!L6      ="",
Sweden58!B7      ="",Sweden58!B6      ="",
Sweden58!T7      ="",Sweden58!T6      =""),"",
LN(SQRT(
(Belgium51!L7/Belgium51!B7
 +Denmark52!L7/Denmark52!B7
 +Finland53!L7/Finland53!B7
 +Italy54!L7/Italy54!B7
 +Netherlands55!L7/Netherlands55!B7
 +Portugal56!L7/Portugal56!B7
 +Spain57!L7/Spain57!B7
 +Sweden58!L7/Sweden58!B7)
/(Belgium51!L7/Belgium51!T7*Belgium51!T6/Belgium51!B6
 +Denmark52!L7/Denmark52!T7*Denmark52!T6/Denmark52!B6
 +Finland53!L7/Finland53!T7*Finland53!T6/Finland53!B6
 +Italy54!L7/Italy54!T7*Italy54!T6/Italy54!B6
 +Netherlands55!L7/Netherlands55!T7*Netherlands55!T6/Netherlands55!B6
 +Portugal56!L7/Portugal56!T7*Portugal56!T6/Portugal56!B6
 +Spain57!L7/Spain57!T7*Spain57!T6/Spain57!B6
 +Sweden58!L7/Sweden58!T7*Sweden58!T6/Sweden58!B6)
*(Belgium51!L6/Belgium51!T6*Belgium51!T7/Belgium51!B7
 +Denmark52!L6/Denmark52!T6*Denmark52!T7/Denmark52!B7
 +Finland53!L6/Finland53!T6*Finland53!T7/Finland53!B7
 +Italy54!L6/Italy54!T6*Italy54!T7/Italy54!B7
 +Netherlands55!L6/Netherlands55!T6*Netherlands55!T7/Netherlands55!B7
 +Portugal56!L6/Portugal56!T6*Portugal56!T7/Portugal56!B7
 +Spain57!L6/Spain57!T6*Spain57!T7/Spain57!B7
 +Sweden58!L6/Sweden58!T6*Sweden58!T7/Sweden58!B7)
/(Belgium51!L6/Belgium51!B6
 +Denmark52!L6/Denmark52!B6
 +Finland53!L6/Finland53!B6
 +Italy54!L6/Italy54!B6
 +Netherlands55!L6/Netherlands55!B6
 +Portugal56!L6/Portugal56!B6
 +Spain57!L6/Spain57!B6
 +Sweden58!L6/Sweden58!B6))))</f>
        <v/>
      </c>
      <c r="Q7" s="61"/>
      <c r="R7" s="61"/>
      <c r="S7" s="61"/>
      <c r="T7" s="61"/>
      <c r="U7" s="61"/>
      <c r="V7" s="61" t="str">
        <f>IF(OR(
Belgium51!V7   ="",
Belgium51!U7   ="",
Denmark52!V7      ="",
Denmark52!U7      ="",
Finland53!V7       ="",
Finland53!U7       ="",
Italy54!V7      ="",
Italy54!U7      ="",
Netherlands55!V7 ="",
Netherlands55!U7 ="",
Portugal56!V7      ="",
Portugal56!U7      ="",
Spain57!V7      ="",
Spain57!U7      ="",
Sweden58!V7      ="",
Sweden58!U7      =""),"",
LN((Belgium51!V7+Denmark52!V7+Finland53!V7+Italy54!V7+Netherlands55!V7+Portugal56!V7+Spain57!V7+Sweden58!V7)
/(Belgium51!U7+Denmark52!U7+Finland53!U7+Italy54!U7+Netherlands55!U7+Portugal56!U7+Spain57!U7+Sweden58!U7)))</f>
        <v/>
      </c>
      <c r="W7" s="61" t="str">
        <f>IF(OR(
Belgium51!V7   ="",
Belgium51!W7   ="",
Belgium51!U7   ="",
Denmark52!V7      ="",
Denmark52!W7      ="",
Denmark52!U7      ="",
Finland53!V7       ="",
Finland53!W7       ="",
Finland53!U7       ="",
Italy54!V7      ="",
Italy54!W7      ="",
Italy54!U7      ="",
Netherlands55!V7 ="",
Netherlands55!W7 ="",
Netherlands55!V7 ="",
Portugal56!V7      ="",
Portugal56!W7      ="",
Portugal56!U7      ="",
Spain57!V7      ="",
Spain57!W7      ="",
Spain57!U7      ="",
Sweden58!V7      ="",
Sweden58!W7      ="",
Sweden58!U7      ="",
),"",
LN((Belgium51!V7*Belgium51!W7+Denmark52!V7*Denmark52!W7+Finland53!V7*Finland53!W7+Italy54!V7*Italy54!W7+Netherlands55!V7*Netherlands55!W7+Portugal56!V7*Portugal56!W7+Spain57!V7*Spain57!W7+Sweden58!V7*Sweden58!W7)
/(Belgium51!U7+Denmark52!U7+Finland53!U7+Italy54!U7+Netherlands55!U7+Portugal56!U7+Spain57!U7+Sweden58!U7)))</f>
        <v/>
      </c>
      <c r="X7" s="61" t="str">
        <f>IF(OR(
Belgium51!X7   ="",
Belgium51!D7   ="",
Belgium51!B7   ="",
Denmark52!X7      ="",
Denmark52!D7      ="",
Denmark52!B7      ="",
Finland53!X7       ="",
Finland53!D7       ="",
Finland53!B7       ="",
Italy54!X7      ="",
Italy54!D7      ="",
Italy54!B7      ="",
Netherlands55!X7 ="",
Netherlands55!D7 ="",
Netherlands55!B7 ="",
Portugal56!X7      ="",
Portugal56!D7      ="",
Portugal56!B7      ="",
Spain57!X7      ="",
Spain57!D7      ="",
Spain57!B7      ="",
Sweden58!X7      ="",
Sweden58!D7      ="",
Sweden58!B7      =""),"",
(Belgium51!X7*Belgium51!D7/Belgium51!B7
 +Denmark52!X7*Denmark52!D7/Denmark52!B7
 +Finland53!X7*Finland53!D7/Finland53!B7
 +Italy54!X7*Italy54!D7/Italy54!B7
 +Netherlands55!X7*Netherlands55!D7/Netherlands55!B7
 +Portugal56!X7*Portugal56!D7/Portugal56!B7
 +Spain57!X7*Spain57!D7/Spain57!B7
 +Sweden58!X7*Sweden58!D7/Sweden58!B7)
/(Belgium51!D7/Belgium51!B7
 +Denmark52!D7/Denmark52!B7
 +Finland53!D7/Finland53!B7
 +Italy54!D7/Italy54!B7
 +Netherlands55!D7/Netherlands55!B7
 +Portugal56!D7/Portugal56!B7
 +Spain57!D7/Spain57!B7
 +Sweden58!D7/Sweden58!B7))</f>
        <v/>
      </c>
      <c r="Y7" s="61" t="str">
        <f>IF(OR(
Belgium51!Y7   ="",
Belgium51!D7   ="",
Belgium51!B7   ="",
Denmark52!Y7      ="",
Denmark52!D7      ="",
Denmark52!B7      ="",
Finland53!Y7       ="",
Finland53!D7       ="",
Finland53!B7       ="",
Italy54!Y7      ="",
Italy54!D7      ="",
Italy54!B7      ="",
Netherlands55!Y7 ="",
Netherlands55!D7 ="",
Netherlands55!B7 ="",
Portugal56!Y7      ="",
Portugal56!D7      ="",
Portugal56!B7      ="",
Spain57!Y7      ="",
Spain57!D7      ="",
Spain57!B7      ="",
Sweden58!Y7      ="",
Sweden58!D7      ="",
Sweden58!B7      =""),"",
(Belgium51!Y7/Belgium51!B7
 +Denmark52!Y7/Denmark52!B7
 +Finland53!Y7/Finland53!B7
 +Italy54!Y7/Italy54!B7
 +Netherlands55!Y7/Netherlands55!B7
 +Portugal56!Y7/Portugal56!B7
 +Spain57!Y7/Spain57!B7
 +Sweden58!Y7/Sweden58!B7)
/(Belgium51!D7/Belgium51!B7
 +Denmark52!D7/Denmark52!B7
 +Finland53!D7/Finland53!B7
 +Italy54!D7/Italy54!B7
 +Netherlands55!D7/Netherlands55!B7
 +Portugal56!D7/Portugal56!B7
 +Spain57!D7/Spain57!B7
 +Sweden58!D7/Sweden58!B7))</f>
        <v/>
      </c>
      <c r="Z7" s="67"/>
      <c r="AA7" s="62" t="str">
        <f t="shared" si="1"/>
        <v/>
      </c>
      <c r="AB7" s="75" t="str">
        <f>IF(OR(
Belgium51!AB7   ="",
Belgium51!D7   ="",
Belgium51!B7   ="",
Denmark52!AB7      ="",
Denmark52!D7      ="",
Denmark52!B7      ="",
Finland53!AB7       ="",
Finland53!D7       ="",
Finland53!B7       ="",
Italy54!AB7      ="",
Italy54!D7      ="",
Italy54!B7      ="",
Netherlands55!AB7 ="",
Netherlands55!D7 ="",
Netherlands55!B7 ="",
Portugal56!AB7      ="",
Portugal56!D7      ="",
Portugal56!B7      ="",
Spain57!AB7      ="",
Spain57!D7      ="",
Spain57!B7      ="",
Sweden58!AB7      ="",
Sweden58!D7      ="",
Sweden58!B7      =""),"",
(Belgium51!AB7*Belgium51!D7/Belgium51!B7
 +Denmark52!AB7*Denmark52!D7/Denmark52!B7
 +Finland53!AB7*Finland53!D7/Finland53!B7
 +Italy54!AB7*Italy54!D7/Italy54!B7
 +Netherlands55!AB7*Netherlands55!D7/Netherlands55!B7
 +Portugal56!AB7*Portugal56!D7/Portugal56!B7
 +Spain57!AB7*Spain57!D7/Spain57!B7
 +Sweden58!AB7*Sweden58!D7/Sweden58!B7)
/(Belgium51!D7/Belgium51!B7
 +Denmark52!D7/Denmark52!B7
 +Finland53!D7/Finland53!B7
 +Italy54!D7/Italy54!B7
 +Netherlands55!D7/Netherlands55!B7
 +Portugal56!D7/Portugal56!B7
 +Spain57!D7/Spain57!B7
 +Sweden58!D7/Sweden58!B7))</f>
        <v/>
      </c>
    </row>
    <row r="8" spans="1:28">
      <c r="A8" s="62">
        <v>1875</v>
      </c>
      <c r="B8" s="62" t="str">
        <f>IF(OR(
Belgium51!AC8   ="",
Belgium51!D8   ="",
Belgium51!B8   ="",
Denmark52!AC8      ="",
Denmark52!D8      ="",
Denmark52!B8      ="",
Finland53!AC8       ="",
Finland53!D8       ="",
Finland53!B8       ="",
Italy54!AC8      ="",
Italy54!D8      ="",
Italy54!B8      ="",
Netherlands55!AC8 ="",
Netherlands55!D8 ="",
Netherlands55!B8 ="",
Portugal56!AC8 ="",
Portugal56!D8 ="",
Portugal56!B8 ="",
Spain57!AC8       ="",
Spain57!D8       ="",
Spain57!B8       ="",
Sweden58!AC8      ="",
Sweden58!D8      ="",
Sweden58!B8      =""),"",
(Belgium51!AC8*Belgium51!D8/Belgium51!B8
 +Denmark52!AC8*Denmark52!D8/Denmark52!B8
 +Finland53!AC8*Finland53!D8/Finland53!B8
 +Italy54!AC8*Italy54!D8/Italy54!B8
 +Netherlands55!AC8*Netherlands55!D8/Netherlands55!B8
 +Portugal56!AC8*Portugal56!D8/Portugal56!B8
 +Spain57!AC8*Spain57!D8/Spain57!B8
 +Sweden58!AC8*Sweden58!D8/Sweden58!B8)
/(Belgium51!D8/Belgium51!B8
 +Denmark52!D8/Denmark52!B8
 +Finland53!D8/Finland53!B8
 +Italy54!D8/Italy54!B8
 +Netherlands55!D8/Netherlands55!B8
 +Portugal56!D8/Portugal56!B8
 +Spain57!D8/Spain57!B8
 +Sweden58!D8/Sweden58!B8))</f>
        <v/>
      </c>
      <c r="C8" s="34" t="str">
        <f>IF(OR(
Belgium51!F8   ="",
Belgium51!D8   ="",
Belgium51!B8   ="",
Denmark52!F8      ="",
Denmark52!D8      ="",
Denmark52!B8      ="",
Finland53!F8       ="",
Finland53!D8       ="",
Finland53!B8       ="",
Italy54!F8      ="",
Italy54!D8      ="",
Italy54!B8      ="",
Netherlands55!F8 ="",
Netherlands55!D8 ="",
Netherlands55!B8 ="",
Portugal56!F8 ="",
Portugal56!D8 ="",
Portugal56!B8 ="",
Spain57!F8       ="",
Spain57!D8       ="",
Spain57!B8       ="",
Sweden58!F8      ="",
Sweden58!D8      ="",
Sweden58!B8      =""),"",
(Belgium51!F8*Belgium51!D8/Belgium51!B8
 +Denmark52!F8*Denmark52!D8/Denmark52!B8
 +Finland53!F8*Finland53!D8/Finland53!B8
 +Italy54!F8*Italy54!D8/Italy54!B8
 +Netherlands55!F8*Netherlands55!D8/Netherlands55!B8
 +Portugal56!F8*Portugal56!D8/Portugal56!B8
 +Spain57!F8*Spain57!D8/Spain57!B8
 +Sweden58!F8*Sweden58!D8/Sweden58!B8)
/(Belgium51!D8/Belgium51!B8
 +Denmark52!D8/Denmark52!B8
 +Finland53!D8/Finland53!B8
 +Italy54!D8/Italy54!B8
 +Netherlands55!D8/Netherlands55!B8
 +Portugal56!D8/Portugal56!B8
 +Spain57!D8/Spain57!B8
 +Sweden58!D8/Sweden58!B8))</f>
        <v/>
      </c>
      <c r="D8" s="62" t="str">
        <f>IF(OR(
Belgium51!AE8   ="",
Belgium51!D8   ="",
Belgium51!B8   ="",
Denmark52!AE8      ="",
Denmark52!D8      ="",
Denmark52!B8      ="",
Finland53!AE8       ="",
Finland53!D8       ="",
Finland53!B8       ="",
Italy54!AE8      ="",
Italy54!D8      ="",
Italy54!B8      ="",
Netherlands55!AE8 ="",
Netherlands55!D8 ="",
Netherlands55!B8 ="",
Portugal56!AE8 ="",
Portugal56!D8 ="",
Portugal56!B8 ="",
Spain57!AE8       ="",
Spain57!D8       ="",
Spain57!B8       ="",
Sweden58!AE8      ="",
Sweden58!D8      ="",
Sweden58!B8      =""),"",
(Belgium51!AE8*Belgium51!D8/Belgium51!B8
 +Denmark52!AE8*Denmark52!D8/Denmark52!B8
 +Finland53!AE8*Finland53!D8/Finland53!B8
 +Italy54!AE8*Italy54!D8/Italy54!B8
 +Netherlands55!AE8*Netherlands55!D8/Netherlands55!B8
 +Portugal56!AE8*Portugal56!D8/Portugal56!B8
 +Spain57!AE8*Spain57!D8/Spain57!B8
 +Sweden58!AE8*Sweden58!D8/Sweden58!B8)
/(Belgium51!D8/Belgium51!B8
 +Denmark52!D8/Denmark52!B8
 +Finland53!D8/Finland53!B8
 +Italy54!D8/Italy54!B8
 +Netherlands55!D8/Netherlands55!B8
 +Portugal56!D8/Portugal56!B8
 +Spain57!D8/Spain57!B8
 +Sweden58!D8/Sweden58!B8))</f>
        <v/>
      </c>
      <c r="E8" s="62" t="str">
        <f>IF(OR(
Belgium51!H8   ="",
Belgium51!D8   ="",
Belgium51!B8   ="",
Denmark52!H8      ="",
Denmark52!D8      ="",
Denmark52!B8      ="",
Finland53!H8       ="",
Finland53!D8       ="",
Finland53!B8       ="",
Italy54!H8      ="",
Italy54!D8      ="",
Italy54!B8      ="",
Netherlands55!H8 ="",
Netherlands55!D8 ="",
Netherlands55!B8 ="",
Portugal56!H8 ="",
Portugal56!D8 ="",
Portugal56!B8 ="",
Spain57!H8 ="",
Spain57!D8 ="",
Spain57!B8 ="",
Sweden58!H8 ="",
Sweden58!D8 ="",
Sweden58!B8 =""),"",
(Belgium51!H8*Belgium51!D8/Belgium51!B8
 +Denmark52!H8*Denmark52!D8/Denmark52!B8
 +Finland53!H8*Finland53!D8/Finland53!B8
 +Italy54!H8*Italy54!D8/Italy54!B8
 +Netherlands55!H8*Netherlands55!D8/Netherlands55!B8
 +Portugal56!H8*Portugal56!D8/Portugal56!B8
 +Spain57!H8*Spain57!D8/Spain57!B8
 +Sweden58!H8*Sweden58!D8/Sweden58!B8)
/(Belgium51!D8/Belgium51!B8
 +Denmark52!D8/Denmark52!B8
 +Finland53!D8/Finland53!B8
 +Italy54!D8/Italy54!B8
 +Netherlands55!D8/Netherlands55!B8
 +Portugal56!D8/Portugal56!B8
 +Spain57!D8/Spain57!B8
 +Sweden58!D8/Sweden58!B8))</f>
        <v/>
      </c>
      <c r="F8" s="62" t="str">
        <f>IF(OR(
Belgium51!I8   ="",
Belgium51!D8   ="",
Belgium51!B8   ="",
Denmark52!I8      ="",
Denmark52!D8      ="",
Denmark52!B8      ="",
Finland53!I8       ="",
Finland53!D8       ="",
Finland53!B8       ="",
Italy54!I8      ="",
Italy54!D8      ="",
Italy54!B8      ="",
Netherlands55!I8 ="",
Netherlands55!D8 ="",
Netherlands55!B8 ="",
Portugal56!I8      ="",
Portugal56!D8      ="",
Portugal56!B8      ="",
Spain57!I8      ="",
Spain57!D8      ="",
Spain57!B8      ="",
Sweden58!I8      ="",
Sweden58!D8      ="",
Sweden58!B8      =""),"",
(Belgium51!I8/Belgium51!B8
 +Denmark52!I8/Denmark52!B8
 +Finland53!I8/Finland53!B8
 +Italy54!I8/Italy54!B8
 +Netherlands55!I8/Netherlands55!B8
 +Portugal56!I8/Portugal56!B8
 +Spain57!I8/Spain57!B8
 +Sweden58!I8/Sweden58!B8)
/(Belgium51!D8/Belgium51!B8
 +Denmark52!D8/Denmark52!B8
 +Finland53!D8/Finland53!B8
 +Italy54!D8/Italy54!B8
 +Netherlands55!D8/Netherlands55!B8
 +Portugal56!D8/Portugal56!B8
 +Spain57!D8/Spain57!B8
 +Sweden58!D8/Sweden58!B8))</f>
        <v/>
      </c>
      <c r="G8" s="62" t="str">
        <f>IF(OR(
Belgium51!J8   ="",
Belgium51!D8   ="",
Belgium51!B8   ="",
Denmark52!J8      ="",
Denmark52!D8      ="",
Denmark52!B8      ="",
Finland53!J8       ="",
Finland53!D8       ="",
Finland53!B8       ="",
Italy54!J8      ="",
Italy54!D8      ="",
Italy54!B8      ="",
Netherlands55!J8 ="",
Netherlands55!D8 ="",
Netherlands55!B8 ="",
Portugal56!J8      ="",
Portugal56!D8      ="",
Portugal56!B8      ="",
Spain57!J8      ="",
Spain57!D8      ="",
Spain57!B8      ="",
Sweden58!J8      ="",
Sweden58!D8      ="",
Sweden58!B8      =""),"",
(Belgium51!J8/Belgium51!B8
 +Denmark52!J8/Denmark52!B8
 +Finland53!J8/Finland53!B8
 +Italy54!J8/Italy54!B8
 +Netherlands55!J8/Netherlands55!B8
 +Portugal56!J8/Portugal56!B8
 +Spain57!J8/Spain57!B8
 +Sweden58!J8/Sweden58!B8)
/(Belgium51!D8/Belgium51!B8
 +Denmark52!D8/Denmark52!B8
 +Finland53!D8/Finland53!B8
 +Italy54!D8/Italy54!B8
 +Netherlands55!D8/Netherlands55!B8
 +Portugal56!D8/Portugal56!B8
 +Spain57!D8/Spain57!B8
 +Sweden58!D8/Sweden58!B8))</f>
        <v/>
      </c>
      <c r="H8" s="62">
        <f>IF(OR(
Belgium51!K8   ="",
Belgium51!D8   ="",
Belgium51!B8   ="",
Denmark52!K8      ="",
Denmark52!D8      ="",
Denmark52!B8      ="",
Finland53!K8       ="",
Finland53!D8       ="",
Finland53!B8       ="",
Italy54!K8      ="",
Italy54!D8      ="",
Italy54!B8      ="",
Netherlands55!K8 ="",
Netherlands55!D8 ="",
Netherlands55!B8 ="",
Portugal56!K8      ="",
Portugal56!D8      ="",
Portugal56!B8      ="",
Spain57!K8      ="",
Spain57!D8      ="",
Spain57!B8      ="",
Sweden58!K8      ="",
Sweden58!D8      ="",
Sweden58!B8      =""),"",
(Belgium51!K8/Belgium51!B8
 +Denmark52!K8/Denmark52!B8
 +Finland53!K8/Finland53!B8
 +Italy54!K8/Italy54!B8
 +Netherlands55!K8/Netherlands55!B8
 +Portugal56!K8/Portugal56!B8
 +Spain57!K8/Spain57!B8
 +Sweden58!K8/Sweden58!B8)
/(Belgium51!D8/Belgium51!B8
 +Denmark52!D8/Denmark52!B8
 +Finland53!D8/Finland53!B8
 +Italy54!D8/Italy54!B8
 +Netherlands55!D8/Netherlands55!B8
 +Portugal56!D8/Portugal56!B8
 +Spain57!D8/Spain57!B8
 +Sweden58!D8/Sweden58!B8))</f>
        <v>0.14311031868893062</v>
      </c>
      <c r="I8" s="62">
        <f>IF(OR(
Belgium51!L8   ="",
Belgium51!D8   ="",
Belgium51!B8   ="",
Denmark52!L8      ="",
Denmark52!D8      ="",
Denmark52!B8      ="",
Finland53!L8       ="",
Finland53!D8       ="",
Finland53!B8       ="",
Italy54!L8      ="",
Italy54!D8      ="",
Italy54!B8      ="",
Netherlands55!L8 ="",
Netherlands55!D8 ="",
Netherlands55!B8 ="",
Portugal56!L8      ="",
Portugal56!D8      ="",
Portugal56!B8      ="",
Spain57!L8      ="",
Spain57!D8      ="",
Spain57!B8      ="",
Sweden58!L8      ="",
Sweden58!D8      ="",
Sweden58!B8      =""),"",
(Belgium51!L8/Belgium51!B8
 +Denmark52!L8/Denmark52!B8
 +Finland53!L8/Finland53!B8
 +Italy54!L8/Italy54!B8
 +Netherlands55!L8/Netherlands55!B8
 +Portugal56!L8/Portugal56!B8
 +Spain57!L8/Spain57!B8
 +Sweden58!L8/Sweden58!B8)
/(Belgium51!D8/Belgium51!B8
 +Denmark52!D8/Denmark52!B8
 +Finland53!D8/Finland53!B8
 +Italy54!D8/Italy54!B8
 +Netherlands55!D8/Netherlands55!B8
 +Portugal56!D8/Portugal56!B8
 +Spain57!D8/Spain57!B8
 +Sweden58!D8/Sweden58!B8))</f>
        <v>0.17848403631380697</v>
      </c>
      <c r="J8" s="61">
        <f t="shared" si="0"/>
        <v>-3.5373717624876344E-2</v>
      </c>
      <c r="K8" s="61">
        <f>IF(OR(
Belgium51!D8   ="",Belgium51!D7   ="",
Belgium51!B8   ="",Belgium51!B7   ="",
Belgium51!N8   ="",Belgium51!N7   ="",
Denmark52!D8      ="",Denmark52!D7      ="",
Denmark52!B8      ="",Denmark52!B7      ="",
Denmark52!N8      ="",Denmark52!N7      ="",
Finland53!D8       ="",Finland53!D7       ="",
Finland53!B8       ="",Finland53!B7       ="",
Finland53!N8       ="",Finland53!N7       ="",
Italy54!D8      ="",Italy54!D7      ="",
Italy54!B8      ="",Italy54!B7      ="",
Italy54!N8      ="",Italy54!N7      ="",
Netherlands55!D8 ="",Netherlands55!D7 ="",
Netherlands55!B8 ="",Netherlands55!B7 ="",
Netherlands55!N8 ="",Netherlands55!N7 ="",
Portugal56!D8      ="",Portugal56!D7      ="",
Portugal56!B8      ="",Portugal56!B7      ="",
Portugal56!N8      ="",Portugal56!N7      ="",
Spain57!D8      ="",Spain57!D7      ="",
Spain57!B8      ="",Spain57!B7      ="",
Spain57!N8      ="",Spain57!N7      ="",
Sweden58!D8      ="",Sweden58!D7      ="",
Sweden58!B8      ="",Sweden58!B7      ="",
Sweden58!N8      ="",Sweden58!N7      =""),"",
LN(SQRT(
(Belgium51!D8/Belgium51!B8
 +Denmark52!D8/Denmark52!B8
 +Finland53!D8/Finland53!B8
 +Italy54!D8/Italy54!B8
 +Netherlands55!D8/Netherlands55!B8
 +Portugal56!D8/Portugal56!B8
 +Spain57!D8/Spain57!B8
 +Sweden58!D8/Sweden58!B8)
/(Belgium51!D8/Belgium51!N8*Belgium51!N7/Belgium51!B7
 +Denmark52!D8/Denmark52!N8*Denmark52!N7/Denmark52!B7
 +Finland53!D8/Finland53!N8*Finland53!N7/Finland53!B7
 +Italy54!D8/Italy54!N8*Italy54!N7/Italy54!B7
 +Netherlands55!D8/Netherlands55!N8*Netherlands55!N7/Netherlands55!B7
 +Portugal56!D8/Portugal56!N8*Portugal56!N7/Portugal56!B7
 +Spain57!D8/Spain57!N8*Spain57!N7/Spain57!B7
 +Sweden58!D8/Sweden58!N8*Sweden58!N7/Sweden58!B7)
*(Belgium51!D7/Belgium51!N7*Belgium51!N8/Belgium51!B8
 +Denmark52!D7/Denmark52!N7*Denmark52!N8/Denmark52!B8
 +Finland53!D7/Finland53!N7*Finland53!N8/Finland53!B8
 +Italy54!D7/Italy54!N7*Italy54!N8/Italy54!B8
 +Netherlands55!D7/Netherlands55!N7*Netherlands55!N8/Netherlands55!B8
 +Portugal56!D7/Portugal56!N7*Portugal56!N8/Portugal56!B8
 +Spain57!D7/Spain57!N7*Spain57!N8/Spain57!B8
 +Sweden58!D7/Sweden58!N7*Sweden58!N8/Sweden58!B8)
/(Belgium51!D7/Belgium51!B7
 +Denmark52!D7/Denmark52!B7
 +Finland53!D7/Finland53!B7
 +Italy54!D7/Italy54!B7
 +Netherlands55!D7/Netherlands55!B7
 +Portugal56!D7/Portugal56!B7
 +Spain57!D7/Spain57!B7
 +Sweden58!D7/Sweden58!B7))))</f>
        <v>-4.1997063129014925E-2</v>
      </c>
      <c r="L8" s="61" t="str">
        <f>IF(OR(
Belgium51!F8   ="",Belgium51!F7   ="",
Belgium51!D8   ="",Belgium51!D7   ="",
Belgium51!B8   ="",Belgium51!B7   ="",
Belgium51!P8   ="",Belgium51!P7   ="",
Denmark52!F8      ="",Denmark52!F7      ="",
Denmark52!D8      ="",Denmark52!D7      ="",
Denmark52!B8      ="",Denmark52!B7      ="",
Denmark52!P8      ="",Denmark52!P7      ="",
Finland53!F8       ="",Finland53!F7       ="",
Finland53!D8       ="",Finland53!D7       ="",
Finland53!B8       ="",Finland53!B7       ="",
Finland53!P8       ="",Finland53!P7       ="",
Italy54!F8      ="",Italy54!F7      ="",
Italy54!D8      ="",Italy54!D7      ="",
Italy54!B8      ="",Italy54!B7      ="",
Italy54!P8      ="",Italy54!P7      ="",
Netherlands55!F8 ="",Netherlands55!F7 ="",
Netherlands55!D8 ="",Netherlands55!D7 ="",
Netherlands55!B8 ="",Netherlands55!B7 ="",
Netherlands55!P8 ="",Netherlands55!P7 ="",
Portugal56!F8      ="",Portugal56!F7      ="",
Portugal56!D8      ="",Portugal56!D7      ="",
Portugal56!B8      ="",Portugal56!B7      ="",
Portugal56!P8      ="",Portugal56!P7      ="",
Spain57!F8      ="",Spain57!F7      ="",
Spain57!D8      ="",Spain57!D7      ="",
Spain57!B8      ="",Spain57!B7      ="",
Spain57!P8      ="",Spain57!P7      ="",
Sweden58!F8      ="",Sweden58!F7      ="",
Sweden58!D8      ="",Sweden58!D7      ="",
Sweden58!B8      ="",Sweden58!B7      ="",
Sweden58!P8      ="",Sweden58!P7      =""),"",
LN(SQRT(
(Belgium51!D8*Belgium51!F8/Belgium51!B8
 +Denmark52!D8*Denmark52!F8/Denmark52!B8
 +Finland53!D8*Finland53!F8/Finland53!B8
 +Italy54!D8*Italy54!F8/Italy54!B8
 +Netherlands55!D8*Netherlands55!F8/Netherlands55!B8
 +Portugal56!D8*Portugal56!F8/Portugal56!B8
 +Spain57!D8*Spain57!F8/Spain57!B8
 +Sweden58!D8*Sweden58!F8/Sweden58!B8)
/(Belgium51!D8*Belgium51!F8/Belgium51!P8*Belgium51!P7/Belgium51!B7
 +Denmark52!D8*Denmark52!F8/Denmark52!P8*Denmark52!P7/Denmark52!B7
 +Finland53!D8*Finland53!F8/Finland53!P8*Finland53!P7/Finland53!B7
 +Italy54!D8*Italy54!F8/Italy54!P8*Italy54!P7/Italy54!B7
 +Netherlands55!D8*Netherlands55!F8/Netherlands55!P8*Netherlands55!P7/Netherlands55!B7
 +Portugal56!D8*Portugal56!F8/Portugal56!P8*Portugal56!P7/Portugal56!B7
 +Spain57!D8*Spain57!F8/Spain57!P8*Spain57!P7/Spain57!B7
 +Sweden58!D8*Sweden58!F8/Sweden58!P8*Sweden58!P7/Sweden58!B7)
*(Belgium51!D7*Belgium51!F7/Belgium51!P7*Belgium51!P8/Belgium51!B8
 +Denmark52!D7*Denmark52!F7/Denmark52!P7*Denmark52!P8/Denmark52!B8
 +Finland53!D7*Finland53!F7/Finland53!P7*Finland53!P8/Finland53!B8
 +Italy54!D7*Italy54!F7/Italy54!P7*Italy54!P8/Italy54!B8
 +Netherlands55!D7*Netherlands55!F7/Netherlands55!P7*Netherlands55!P8/Netherlands55!B8
 +Portugal56!D7*Portugal56!F7/Portugal56!P7*Portugal56!P8/Portugal56!B8
 +Spain57!D7*Spain57!F7/Spain57!P7*Spain57!P8/Spain57!B8
 +Sweden58!D7*Sweden58!F7/Sweden58!P7*Sweden58!P8/Sweden58!B8)
/(Belgium51!D7*Belgium51!F7/Belgium51!B7
 +Denmark52!D7*Denmark52!F7/Denmark52!B7
 +Finland53!D7*Finland53!F7/Finland53!B7
 +Italy54!D7*Italy54!F7/Italy54!B7
 +Netherlands55!D7*Netherlands55!F7/Netherlands55!B7
 +Portugal56!D7*Portugal56!F7/Portugal56!B7
 +Spain57!D7*Spain57!F7/Spain57!B7
 +Sweden58!D7*Sweden58!F7/Sweden58!B7))))</f>
        <v/>
      </c>
      <c r="M8" s="62" t="str">
        <f>IF(OR(
Belgium51!H8   ="",Belgium51!H7   ="",
Belgium51!D8   ="",Belgium51!D7   ="",
Belgium51!B8   ="",Belgium51!B7   ="",
Belgium51!Q8   ="",Belgium51!Q7   ="",
Denmark52!H8      ="",Denmark52!H7      ="",
Denmark52!D8      ="",Denmark52!D7      ="",
Denmark52!B8      ="",Denmark52!B7      ="",
Denmark52!Q8      ="",Denmark52!Q7      ="",
Finland53!H8       ="",Finland53!H7       ="",
Finland53!D8       ="",Finland53!D7       ="",
Finland53!B8       ="",Finland53!B7       ="",
Finland53!Q8       ="",Finland53!Q7       ="",
Italy54!H8      ="",Italy54!H7      ="",
Italy54!D8      ="",Italy54!D7      ="",
Italy54!B8      ="",Italy54!B7      ="",
Italy54!Q8      ="",Italy54!Q7      ="",
Netherlands55!H8 ="",Netherlands55!H7 ="",
Netherlands55!D8 ="",Netherlands55!D7 ="",
Netherlands55!B8 ="",Netherlands55!B7 ="",
Netherlands55!Q8 ="",Netherlands55!Q7 ="",
Portugal56!H8      ="",Portugal56!H7      ="",
Portugal56!D8      ="",Portugal56!D7      ="",
Portugal56!B8      ="",Portugal56!B7      ="",
Portugal56!Q8      ="",Portugal56!Q7      ="",
Spain57!H8      ="",Spain57!H7      ="",
Spain57!D8      ="",Spain57!D7      ="",
Spain57!B8      ="",Spain57!B7      ="",
Spain57!Q8      ="",Spain57!Q7      ="",
Sweden58!H8      ="",Sweden58!H7      ="",
Sweden58!D8      ="",Sweden58!D7      ="",
Sweden58!B8      ="",Sweden58!B7      ="",
Sweden58!Q8      ="",Sweden58!Q7      =""),"",
LN(SQRT(
(Belgium51!D8*Belgium51!H8/Belgium51!B8
 +Denmark52!D8*Denmark52!H8/Denmark52!B8
 +Finland53!D8*Finland53!H8/Finland53!B8
 +Italy54!D8*Italy54!H8/Italy54!B8
 +Netherlands55!D8*Netherlands55!H8/Netherlands55!B8
 +Portugal56!D8*Portugal56!H8/Portugal56!B8
 +Spain57!D8*Spain57!H8/Spain57!B8
 +Sweden58!D8*Sweden58!H8/Sweden58!B8)
/(Belgium51!D8*Belgium51!H8/Belgium51!Q8*Belgium51!Q7/Belgium51!B7
 +Denmark52!D8*Denmark52!H8/Denmark52!Q8*Denmark52!Q7/Denmark52!B7
 +Finland53!D8*Finland53!H8/Finland53!Q8*Finland53!Q7/Finland53!B7
 +Italy54!D8*Italy54!H8/Italy54!Q8*Italy54!Q7/Italy54!B7
 +Netherlands55!D8*Netherlands55!H8/Netherlands55!Q8*Netherlands55!Q7/Netherlands55!B7
 +Portugal56!D8*Portugal56!H8/Portugal56!Q8*Portugal56!Q7/Portugal56!B7
 +Spain57!D8*Spain57!H8/Spain57!Q8*Spain57!Q7/Spain57!B7
 +Sweden58!D8*Sweden58!H8/Sweden58!Q8*Sweden58!Q7/Sweden58!B7)
*(Belgium51!D7*Belgium51!H7/Belgium51!Q7*Belgium51!Q8/Belgium51!B8
 +Denmark52!D7*Denmark52!H7/Denmark52!Q7*Denmark52!Q8/Denmark52!B8
 +Finland53!D7*Finland53!H7/Finland53!Q7*Finland53!Q8/Finland53!B8
 +Italy54!D7*Italy54!H7/Italy54!Q7*Italy54!Q8/Italy54!B8
 +Netherlands55!D7*Netherlands55!H7/Netherlands55!Q7*Netherlands55!Q8/Netherlands55!B8
 +Portugal56!D7*Portugal56!H7/Portugal56!Q7*Portugal56!Q8/Portugal56!B8
 +Spain57!D7*Spain57!H7/Spain57!Q7*Spain57!Q8/Spain57!B8
 +Sweden58!D7*Sweden58!H7/Sweden58!Q7*Sweden58!Q8/Sweden58!B8)
/(Belgium51!D7*Belgium51!H7/Belgium51!B7
 +Denmark52!D7*Denmark52!H7/Denmark52!B7
 +Finland53!D7*Finland53!H7/Finland53!B7
 +Italy54!D7*Italy54!H7/Italy54!B7
 +Netherlands55!D7*Netherlands55!H7/Netherlands55!B7
 +Portugal56!D7*Portugal56!H7/Portugal56!B7
 +Spain57!D7*Spain57!H7/Spain57!B7
 +Sweden58!D7*Sweden58!H7/Sweden58!B7))))</f>
        <v/>
      </c>
      <c r="N8" s="62" t="str">
        <f>IF(OR(
Belgium51!I8   ="",Belgium51!I7   ="",
Belgium51!B8   ="",Belgium51!B7   ="",
Belgium51!R8   ="",Belgium51!R7   ="",
Denmark52!I8      ="",Denmark52!I7      ="",
Denmark52!B8      ="",Denmark52!B7      ="",
Denmark52!R8      ="",Denmark52!R7      ="",
Finland53!I8       ="",Finland53!I7       ="",
Finland53!B8       ="",Finland53!B7       ="",
Finland53!R8       ="",Finland53!R7       ="",
Italy54!I8      ="",Italy54!I7      ="",
Italy54!B8      ="",Italy54!B7      ="",
Italy54!R8      ="",Italy54!R7      ="",
Netherlands55!I8 ="",Netherlands55!I7 ="",
Netherlands55!B8 ="",Netherlands55!B7 ="",
Netherlands55!R8 ="",Netherlands55!R7 ="",
Portugal56!I8      ="",Portugal56!I7      ="",
Portugal56!B8      ="",Portugal56!B7      ="",
Portugal56!R8      ="",Portugal56!R7      ="",
Spain57!I8      ="",Spain57!I7      ="",
Spain57!B8      ="",Spain57!B7      ="",
Spain57!R8      ="",Spain57!R7      ="",
Sweden58!I8      ="",Sweden58!I7      ="",
Sweden58!B8      ="",Sweden58!B7      ="",
Sweden58!R8      ="",Sweden58!R7      =""),"",
LN(SQRT(
(Belgium51!I8/Belgium51!B8
 +Denmark52!I8/Denmark52!B8
 +Finland53!I8/Finland53!B8
 +Italy54!I8/Italy54!B8
 +Netherlands55!I8/Netherlands55!B8
 +Portugal56!I8/Portugal56!B8
 +Spain57!I8/Spain57!B8
 +Sweden58!I8/Sweden58!B8)
/(Belgium51!I8/Belgium51!R8*Belgium51!R7/Belgium51!B7
 +Denmark52!I8/Denmark52!R8*Denmark52!R7/Denmark52!B7
 +Finland53!I8/Finland53!R8*Finland53!R7/Finland53!B7
 +Italy54!I8/Italy54!R8*Italy54!R7/Italy54!B7
 +Netherlands55!I8/Netherlands55!R8*Netherlands55!R7/Netherlands55!B7
 +Portugal56!I8/Portugal56!R8*Portugal56!R7/Portugal56!B7
 +Spain57!I8/Spain57!R8*Spain57!R7/Spain57!B7
 +Sweden58!I8/Sweden58!R8*Sweden58!R7/Sweden58!B7)
*(Belgium51!I7/Belgium51!R7*Belgium51!R8/Belgium51!B8
 +Denmark52!I7/Denmark52!R7*Denmark52!R8/Denmark52!B8
 +Finland53!I7/Finland53!R7*Finland53!R8/Finland53!B8
 +Italy54!I7/Italy54!R7*Italy54!R8/Italy54!B8
 +Netherlands55!I7/Netherlands55!R7*Netherlands55!R8/Netherlands55!B8
 +Portugal56!I7/Portugal56!R7*Portugal56!R8/Portugal56!B8
 +Spain57!I7/Spain57!R7*Spain57!R8/Spain57!B8
 +Sweden58!I7/Sweden58!R7*Sweden58!R8/Sweden58!B8)
/(Belgium51!I7/Belgium51!B7
 +Denmark52!I7/Denmark52!B7
 +Finland53!I7/Finland53!B7
 +Italy54!I7/Italy54!B7
 +Netherlands55!I7/Netherlands55!B7
 +Portugal56!I7/Portugal56!B7
 +Spain57!I7/Spain57!B7
 +Sweden58!I7/Sweden58!B7))))</f>
        <v/>
      </c>
      <c r="O8" s="62" t="str">
        <f>IF(OR(
Belgium51!K8   ="",Belgium51!K7   ="",
Belgium51!B8   ="",Belgium51!B7   ="",
Belgium51!S8   ="",Belgium51!S7   ="",
Denmark52!K8      ="",Denmark52!K7      ="",
Denmark52!B8      ="",Denmark52!B7      ="",
Denmark52!S8      ="",Denmark52!S7      ="",
Finland53!K8       ="",Finland53!K7       ="",
Finland53!B8       ="",Finland53!B7       ="",
Finland53!S8       ="",Finland53!S7       ="",
Italy54!K8      ="",Italy54!K7      ="",
Italy54!B8      ="",Italy54!B7      ="",
Italy54!S8      ="",Italy54!S7      ="",
Netherlands55!K8 ="",Netherlands55!K7 ="",
Netherlands55!B8 ="",Netherlands55!B7 ="",
Netherlands55!S8 ="",Netherlands55!S7 ="",
Portugal56!K8      ="",Portugal56!K7      ="",
Portugal56!B8      ="",Portugal56!B7      ="",
Portugal56!S8      ="",Portugal56!S7      ="",
Spain57!K8      ="",Spain57!K7      ="",
Spain57!B8      ="",Spain57!B7      ="",
Spain57!S8      ="",Spain57!S7      ="",
Sweden58!K8      ="",Sweden58!K7      ="",
Sweden58!B8      ="",Sweden58!B7      ="",
Sweden58!S8      ="",Sweden58!S7      =""),"",
LN(SQRT(
(Belgium51!K8/Belgium51!B8
 +Denmark52!K8/Denmark52!B8
 +Finland53!K8/Finland53!B8
 +Italy54!K8/Italy54!B8
 +Netherlands55!K8/Netherlands55!B8
 +Portugal56!K8/Portugal56!B8
 +Spain57!K8/Spain57!B8
 +Sweden58!K8/Sweden58!B8)
/(Belgium51!K8/Belgium51!S8*Belgium51!S7/Belgium51!B7
 +Denmark52!K8/Denmark52!S8*Denmark52!S7/Denmark52!B7
 +Finland53!K8/Finland53!S8*Finland53!S7/Finland53!B7
 +Italy54!K8/Italy54!S8*Italy54!S7/Italy54!B7
 +Netherlands55!K8/Netherlands55!S8*Netherlands55!S7/Netherlands55!B7
 +Portugal56!K8/Portugal56!S8*Portugal56!S7/Portugal56!B7
 +Spain57!K8/Spain57!S8*Spain57!S7/Spain57!B7
 +Sweden58!K8/Sweden58!S8*Sweden58!S7/Sweden58!B7)
*(Belgium51!K7/Belgium51!S7*Belgium51!S8/Belgium51!B8
 +Denmark52!K7/Denmark52!S7*Denmark52!S8/Denmark52!B8
 +Finland53!K7/Finland53!S7*Finland53!S8/Finland53!B8
 +Italy54!K7/Italy54!S7*Italy54!S8/Italy54!B8
 +Netherlands55!K7/Netherlands55!S7*Netherlands55!S8/Netherlands55!B8
 +Portugal56!K7/Portugal56!S7*Portugal56!S8/Portugal56!B8
 +Spain57!K7/Spain57!S7*Spain57!S8/Spain57!B8
 +Sweden58!K7/Sweden58!S7*Sweden58!S8/Sweden58!B8)
/(Belgium51!K7/Belgium51!B7
 +Denmark52!K7/Denmark52!B7
 +Finland53!K7/Finland53!B7
 +Italy54!K7/Italy54!B7
 +Netherlands55!K7/Netherlands55!B7
 +Portugal56!K7/Portugal56!B7
 +Spain57!K7/Spain57!B7
 +Sweden58!K7/Sweden58!B7))))</f>
        <v/>
      </c>
      <c r="P8" s="62" t="str">
        <f>IF(OR(
Belgium51!L8   ="",Belgium51!L7   ="",
Belgium51!B8   ="",Belgium51!B7   ="",
Belgium51!T8   ="",Belgium51!T7   ="",
Denmark52!L8      ="",Denmark52!L7      ="",
Denmark52!B8      ="",Denmark52!B7      ="",
Denmark52!T8      ="",Denmark52!T7      ="",
Finland53!L8       ="",Finland53!L7       ="",
Finland53!B8       ="",Finland53!B7       ="",
Finland53!T8       ="",Finland53!T7       ="",
Italy54!L8      ="",Italy54!L7      ="",
Italy54!B8      ="",Italy54!B7      ="",
Italy54!T8      ="",Italy54!T7      ="",
Netherlands55!L8 ="",Netherlands55!L7 ="",
Netherlands55!B8 ="",Netherlands55!B7 ="",
Netherlands55!T8 ="",Netherlands55!T7 ="",
Portugal56!L8      ="",Portugal56!L7      ="",
Portugal56!B8      ="",Portugal56!B7      ="",
Portugal56!T8      ="",Portugal56!T7      ="",
Spain57!L8      ="",Spain57!L7      ="",
Spain57!B8      ="",Spain57!B7      ="",
Spain57!T8      ="",Spain57!T7      ="",
Sweden58!L8      ="",Sweden58!L7      ="",
Sweden58!B8      ="",Sweden58!B7      ="",
Sweden58!T8      ="",Sweden58!T7      =""),"",
LN(SQRT(
(Belgium51!L8/Belgium51!B8
 +Denmark52!L8/Denmark52!B8
 +Finland53!L8/Finland53!B8
 +Italy54!L8/Italy54!B8
 +Netherlands55!L8/Netherlands55!B8
 +Portugal56!L8/Portugal56!B8
 +Spain57!L8/Spain57!B8
 +Sweden58!L8/Sweden58!B8)
/(Belgium51!L8/Belgium51!T8*Belgium51!T7/Belgium51!B7
 +Denmark52!L8/Denmark52!T8*Denmark52!T7/Denmark52!B7
 +Finland53!L8/Finland53!T8*Finland53!T7/Finland53!B7
 +Italy54!L8/Italy54!T8*Italy54!T7/Italy54!B7
 +Netherlands55!L8/Netherlands55!T8*Netherlands55!T7/Netherlands55!B7
 +Portugal56!L8/Portugal56!T8*Portugal56!T7/Portugal56!B7
 +Spain57!L8/Spain57!T8*Spain57!T7/Spain57!B7
 +Sweden58!L8/Sweden58!T8*Sweden58!T7/Sweden58!B7)
*(Belgium51!L7/Belgium51!T7*Belgium51!T8/Belgium51!B8
 +Denmark52!L7/Denmark52!T7*Denmark52!T8/Denmark52!B8
 +Finland53!L7/Finland53!T7*Finland53!T8/Finland53!B8
 +Italy54!L7/Italy54!T7*Italy54!T8/Italy54!B8
 +Netherlands55!L7/Netherlands55!T7*Netherlands55!T8/Netherlands55!B8
 +Portugal56!L7/Portugal56!T7*Portugal56!T8/Portugal56!B8
 +Spain57!L7/Spain57!T7*Spain57!T8/Spain57!B8
 +Sweden58!L7/Sweden58!T7*Sweden58!T8/Sweden58!B8)
/(Belgium51!L7/Belgium51!B7
 +Denmark52!L7/Denmark52!B7
 +Finland53!L7/Finland53!B7
 +Italy54!L7/Italy54!B7
 +Netherlands55!L7/Netherlands55!B7
 +Portugal56!L7/Portugal56!B7
 +Spain57!L7/Spain57!B7
 +Sweden58!L7/Sweden58!B7))))</f>
        <v/>
      </c>
      <c r="Q8" s="61"/>
      <c r="R8" s="61"/>
      <c r="S8" s="61"/>
      <c r="T8" s="61"/>
      <c r="U8" s="61"/>
      <c r="V8" s="61" t="str">
        <f>IF(OR(
Belgium51!V8   ="",
Belgium51!U8   ="",
Denmark52!V8      ="",
Denmark52!U8      ="",
Finland53!V8       ="",
Finland53!U8       ="",
Italy54!V8      ="",
Italy54!U8      ="",
Netherlands55!V8 ="",
Netherlands55!U8 ="",
Portugal56!V8      ="",
Portugal56!U8      ="",
Spain57!V8      ="",
Spain57!U8      ="",
Sweden58!V8      ="",
Sweden58!U8      =""),"",
LN((Belgium51!V8+Denmark52!V8+Finland53!V8+Italy54!V8+Netherlands55!V8+Portugal56!V8+Spain57!V8+Sweden58!V8)
/(Belgium51!U8+Denmark52!U8+Finland53!U8+Italy54!U8+Netherlands55!U8+Portugal56!U8+Spain57!U8+Sweden58!U8)))</f>
        <v/>
      </c>
      <c r="W8" s="61" t="str">
        <f>IF(OR(
Belgium51!V8   ="",
Belgium51!W8   ="",
Belgium51!U8   ="",
Denmark52!V8      ="",
Denmark52!W8      ="",
Denmark52!U8      ="",
Finland53!V8       ="",
Finland53!W8       ="",
Finland53!U8       ="",
Italy54!V8      ="",
Italy54!W8      ="",
Italy54!U8      ="",
Netherlands55!V8 ="",
Netherlands55!W8 ="",
Netherlands55!V8 ="",
Portugal56!V8      ="",
Portugal56!W8      ="",
Portugal56!U8      ="",
Spain57!V8      ="",
Spain57!W8      ="",
Spain57!U8      ="",
Sweden58!V8      ="",
Sweden58!W8      ="",
Sweden58!U8      ="",
),"",
LN((Belgium51!V8*Belgium51!W8+Denmark52!V8*Denmark52!W8+Finland53!V8*Finland53!W8+Italy54!V8*Italy54!W8+Netherlands55!V8*Netherlands55!W8+Portugal56!V8*Portugal56!W8+Spain57!V8*Spain57!W8+Sweden58!V8*Sweden58!W8)
/(Belgium51!U8+Denmark52!U8+Finland53!U8+Italy54!U8+Netherlands55!U8+Portugal56!U8+Spain57!U8+Sweden58!U8)))</f>
        <v/>
      </c>
      <c r="X8" s="61" t="str">
        <f>IF(OR(
Belgium51!X8   ="",
Belgium51!D8   ="",
Belgium51!B8   ="",
Denmark52!X8      ="",
Denmark52!D8      ="",
Denmark52!B8      ="",
Finland53!X8       ="",
Finland53!D8       ="",
Finland53!B8       ="",
Italy54!X8      ="",
Italy54!D8      ="",
Italy54!B8      ="",
Netherlands55!X8 ="",
Netherlands55!D8 ="",
Netherlands55!B8 ="",
Portugal56!X8      ="",
Portugal56!D8      ="",
Portugal56!B8      ="",
Spain57!X8      ="",
Spain57!D8      ="",
Spain57!B8      ="",
Sweden58!X8      ="",
Sweden58!D8      ="",
Sweden58!B8      =""),"",
(Belgium51!X8*Belgium51!D8/Belgium51!B8
 +Denmark52!X8*Denmark52!D8/Denmark52!B8
 +Finland53!X8*Finland53!D8/Finland53!B8
 +Italy54!X8*Italy54!D8/Italy54!B8
 +Netherlands55!X8*Netherlands55!D8/Netherlands55!B8
 +Portugal56!X8*Portugal56!D8/Portugal56!B8
 +Spain57!X8*Spain57!D8/Spain57!B8
 +Sweden58!X8*Sweden58!D8/Sweden58!B8)
/(Belgium51!D8/Belgium51!B8
 +Denmark52!D8/Denmark52!B8
 +Finland53!D8/Finland53!B8
 +Italy54!D8/Italy54!B8
 +Netherlands55!D8/Netherlands55!B8
 +Portugal56!D8/Portugal56!B8
 +Spain57!D8/Spain57!B8
 +Sweden58!D8/Sweden58!B8))</f>
        <v/>
      </c>
      <c r="Y8" s="61" t="str">
        <f>IF(OR(
Belgium51!Y8   ="",
Belgium51!D8   ="",
Belgium51!B8   ="",
Denmark52!Y8      ="",
Denmark52!D8      ="",
Denmark52!B8      ="",
Finland53!Y8       ="",
Finland53!D8       ="",
Finland53!B8       ="",
Italy54!Y8      ="",
Italy54!D8      ="",
Italy54!B8      ="",
Netherlands55!Y8 ="",
Netherlands55!D8 ="",
Netherlands55!B8 ="",
Portugal56!Y8      ="",
Portugal56!D8      ="",
Portugal56!B8      ="",
Spain57!Y8      ="",
Spain57!D8      ="",
Spain57!B8      ="",
Sweden58!Y8      ="",
Sweden58!D8      ="",
Sweden58!B8      =""),"",
(Belgium51!Y8/Belgium51!B8
 +Denmark52!Y8/Denmark52!B8
 +Finland53!Y8/Finland53!B8
 +Italy54!Y8/Italy54!B8
 +Netherlands55!Y8/Netherlands55!B8
 +Portugal56!Y8/Portugal56!B8
 +Spain57!Y8/Spain57!B8
 +Sweden58!Y8/Sweden58!B8)
/(Belgium51!D8/Belgium51!B8
 +Denmark52!D8/Denmark52!B8
 +Finland53!D8/Finland53!B8
 +Italy54!D8/Italy54!B8
 +Netherlands55!D8/Netherlands55!B8
 +Portugal56!D8/Portugal56!B8
 +Spain57!D8/Spain57!B8
 +Sweden58!D8/Sweden58!B8))</f>
        <v/>
      </c>
      <c r="Z8" s="67"/>
      <c r="AA8" s="62" t="str">
        <f t="shared" si="1"/>
        <v/>
      </c>
      <c r="AB8" s="75" t="str">
        <f>IF(OR(
Belgium51!AB8   ="",
Belgium51!D8   ="",
Belgium51!B8   ="",
Denmark52!AB8      ="",
Denmark52!D8      ="",
Denmark52!B8      ="",
Finland53!AB8       ="",
Finland53!D8       ="",
Finland53!B8       ="",
Italy54!AB8      ="",
Italy54!D8      ="",
Italy54!B8      ="",
Netherlands55!AB8 ="",
Netherlands55!D8 ="",
Netherlands55!B8 ="",
Portugal56!AB8      ="",
Portugal56!D8      ="",
Portugal56!B8      ="",
Spain57!AB8      ="",
Spain57!D8      ="",
Spain57!B8      ="",
Sweden58!AB8      ="",
Sweden58!D8      ="",
Sweden58!B8      =""),"",
(Belgium51!AB8*Belgium51!D8/Belgium51!B8
 +Denmark52!AB8*Denmark52!D8/Denmark52!B8
 +Finland53!AB8*Finland53!D8/Finland53!B8
 +Italy54!AB8*Italy54!D8/Italy54!B8
 +Netherlands55!AB8*Netherlands55!D8/Netherlands55!B8
 +Portugal56!AB8*Portugal56!D8/Portugal56!B8
 +Spain57!AB8*Spain57!D8/Spain57!B8
 +Sweden58!AB8*Sweden58!D8/Sweden58!B8)
/(Belgium51!D8/Belgium51!B8
 +Denmark52!D8/Denmark52!B8
 +Finland53!D8/Finland53!B8
 +Italy54!D8/Italy54!B8
 +Netherlands55!D8/Netherlands55!B8
 +Portugal56!D8/Portugal56!B8
 +Spain57!D8/Spain57!B8
 +Sweden58!D8/Sweden58!B8))</f>
        <v/>
      </c>
    </row>
    <row r="9" spans="1:28">
      <c r="A9" s="62">
        <v>1876</v>
      </c>
      <c r="B9" s="62" t="str">
        <f>IF(OR(
Belgium51!AC9   ="",
Belgium51!D9   ="",
Belgium51!B9   ="",
Denmark52!AC9      ="",
Denmark52!D9      ="",
Denmark52!B9      ="",
Finland53!AC9       ="",
Finland53!D9       ="",
Finland53!B9       ="",
Italy54!AC9      ="",
Italy54!D9      ="",
Italy54!B9      ="",
Netherlands55!AC9 ="",
Netherlands55!D9 ="",
Netherlands55!B9 ="",
Portugal56!AC9 ="",
Portugal56!D9 ="",
Portugal56!B9 ="",
Spain57!AC9       ="",
Spain57!D9       ="",
Spain57!B9       ="",
Sweden58!AC9      ="",
Sweden58!D9      ="",
Sweden58!B9      =""),"",
(Belgium51!AC9*Belgium51!D9/Belgium51!B9
 +Denmark52!AC9*Denmark52!D9/Denmark52!B9
 +Finland53!AC9*Finland53!D9/Finland53!B9
 +Italy54!AC9*Italy54!D9/Italy54!B9
 +Netherlands55!AC9*Netherlands55!D9/Netherlands55!B9
 +Portugal56!AC9*Portugal56!D9/Portugal56!B9
 +Spain57!AC9*Spain57!D9/Spain57!B9
 +Sweden58!AC9*Sweden58!D9/Sweden58!B9)
/(Belgium51!D9/Belgium51!B9
 +Denmark52!D9/Denmark52!B9
 +Finland53!D9/Finland53!B9
 +Italy54!D9/Italy54!B9
 +Netherlands55!D9/Netherlands55!B9
 +Portugal56!D9/Portugal56!B9
 +Spain57!D9/Spain57!B9
 +Sweden58!D9/Sweden58!B9))</f>
        <v/>
      </c>
      <c r="C9" s="34" t="str">
        <f>IF(OR(
Belgium51!F9   ="",
Belgium51!D9   ="",
Belgium51!B9   ="",
Denmark52!F9      ="",
Denmark52!D9      ="",
Denmark52!B9      ="",
Finland53!F9       ="",
Finland53!D9       ="",
Finland53!B9       ="",
Italy54!F9      ="",
Italy54!D9      ="",
Italy54!B9      ="",
Netherlands55!F9 ="",
Netherlands55!D9 ="",
Netherlands55!B9 ="",
Portugal56!F9 ="",
Portugal56!D9 ="",
Portugal56!B9 ="",
Spain57!F9       ="",
Spain57!D9       ="",
Spain57!B9       ="",
Sweden58!F9      ="",
Sweden58!D9      ="",
Sweden58!B9      =""),"",
(Belgium51!F9*Belgium51!D9/Belgium51!B9
 +Denmark52!F9*Denmark52!D9/Denmark52!B9
 +Finland53!F9*Finland53!D9/Finland53!B9
 +Italy54!F9*Italy54!D9/Italy54!B9
 +Netherlands55!F9*Netherlands55!D9/Netherlands55!B9
 +Portugal56!F9*Portugal56!D9/Portugal56!B9
 +Spain57!F9*Spain57!D9/Spain57!B9
 +Sweden58!F9*Sweden58!D9/Sweden58!B9)
/(Belgium51!D9/Belgium51!B9
 +Denmark52!D9/Denmark52!B9
 +Finland53!D9/Finland53!B9
 +Italy54!D9/Italy54!B9
 +Netherlands55!D9/Netherlands55!B9
 +Portugal56!D9/Portugal56!B9
 +Spain57!D9/Spain57!B9
 +Sweden58!D9/Sweden58!B9))</f>
        <v/>
      </c>
      <c r="D9" s="62" t="str">
        <f>IF(OR(
Belgium51!AE9   ="",
Belgium51!D9   ="",
Belgium51!B9   ="",
Denmark52!AE9      ="",
Denmark52!D9      ="",
Denmark52!B9      ="",
Finland53!AE9       ="",
Finland53!D9       ="",
Finland53!B9       ="",
Italy54!AE9      ="",
Italy54!D9      ="",
Italy54!B9      ="",
Netherlands55!AE9 ="",
Netherlands55!D9 ="",
Netherlands55!B9 ="",
Portugal56!AE9 ="",
Portugal56!D9 ="",
Portugal56!B9 ="",
Spain57!AE9       ="",
Spain57!D9       ="",
Spain57!B9       ="",
Sweden58!AE9      ="",
Sweden58!D9      ="",
Sweden58!B9      =""),"",
(Belgium51!AE9*Belgium51!D9/Belgium51!B9
 +Denmark52!AE9*Denmark52!D9/Denmark52!B9
 +Finland53!AE9*Finland53!D9/Finland53!B9
 +Italy54!AE9*Italy54!D9/Italy54!B9
 +Netherlands55!AE9*Netherlands55!D9/Netherlands55!B9
 +Portugal56!AE9*Portugal56!D9/Portugal56!B9
 +Spain57!AE9*Spain57!D9/Spain57!B9
 +Sweden58!AE9*Sweden58!D9/Sweden58!B9)
/(Belgium51!D9/Belgium51!B9
 +Denmark52!D9/Denmark52!B9
 +Finland53!D9/Finland53!B9
 +Italy54!D9/Italy54!B9
 +Netherlands55!D9/Netherlands55!B9
 +Portugal56!D9/Portugal56!B9
 +Spain57!D9/Spain57!B9
 +Sweden58!D9/Sweden58!B9))</f>
        <v/>
      </c>
      <c r="E9" s="62" t="str">
        <f>IF(OR(
Belgium51!H9   ="",
Belgium51!D9   ="",
Belgium51!B9   ="",
Denmark52!H9      ="",
Denmark52!D9      ="",
Denmark52!B9      ="",
Finland53!H9       ="",
Finland53!D9       ="",
Finland53!B9       ="",
Italy54!H9      ="",
Italy54!D9      ="",
Italy54!B9      ="",
Netherlands55!H9 ="",
Netherlands55!D9 ="",
Netherlands55!B9 ="",
Portugal56!H9 ="",
Portugal56!D9 ="",
Portugal56!B9 ="",
Spain57!H9 ="",
Spain57!D9 ="",
Spain57!B9 ="",
Sweden58!H9 ="",
Sweden58!D9 ="",
Sweden58!B9 =""),"",
(Belgium51!H9*Belgium51!D9/Belgium51!B9
 +Denmark52!H9*Denmark52!D9/Denmark52!B9
 +Finland53!H9*Finland53!D9/Finland53!B9
 +Italy54!H9*Italy54!D9/Italy54!B9
 +Netherlands55!H9*Netherlands55!D9/Netherlands55!B9
 +Portugal56!H9*Portugal56!D9/Portugal56!B9
 +Spain57!H9*Spain57!D9/Spain57!B9
 +Sweden58!H9*Sweden58!D9/Sweden58!B9)
/(Belgium51!D9/Belgium51!B9
 +Denmark52!D9/Denmark52!B9
 +Finland53!D9/Finland53!B9
 +Italy54!D9/Italy54!B9
 +Netherlands55!D9/Netherlands55!B9
 +Portugal56!D9/Portugal56!B9
 +Spain57!D9/Spain57!B9
 +Sweden58!D9/Sweden58!B9))</f>
        <v/>
      </c>
      <c r="F9" s="62" t="str">
        <f>IF(OR(
Belgium51!I9   ="",
Belgium51!D9   ="",
Belgium51!B9   ="",
Denmark52!I9      ="",
Denmark52!D9      ="",
Denmark52!B9      ="",
Finland53!I9       ="",
Finland53!D9       ="",
Finland53!B9       ="",
Italy54!I9      ="",
Italy54!D9      ="",
Italy54!B9      ="",
Netherlands55!I9 ="",
Netherlands55!D9 ="",
Netherlands55!B9 ="",
Portugal56!I9      ="",
Portugal56!D9      ="",
Portugal56!B9      ="",
Spain57!I9      ="",
Spain57!D9      ="",
Spain57!B9      ="",
Sweden58!I9      ="",
Sweden58!D9      ="",
Sweden58!B9      =""),"",
(Belgium51!I9/Belgium51!B9
 +Denmark52!I9/Denmark52!B9
 +Finland53!I9/Finland53!B9
 +Italy54!I9/Italy54!B9
 +Netherlands55!I9/Netherlands55!B9
 +Portugal56!I9/Portugal56!B9
 +Spain57!I9/Spain57!B9
 +Sweden58!I9/Sweden58!B9)
/(Belgium51!D9/Belgium51!B9
 +Denmark52!D9/Denmark52!B9
 +Finland53!D9/Finland53!B9
 +Italy54!D9/Italy54!B9
 +Netherlands55!D9/Netherlands55!B9
 +Portugal56!D9/Portugal56!B9
 +Spain57!D9/Spain57!B9
 +Sweden58!D9/Sweden58!B9))</f>
        <v/>
      </c>
      <c r="G9" s="62" t="str">
        <f>IF(OR(
Belgium51!J9   ="",
Belgium51!D9   ="",
Belgium51!B9   ="",
Denmark52!J9      ="",
Denmark52!D9      ="",
Denmark52!B9      ="",
Finland53!J9       ="",
Finland53!D9       ="",
Finland53!B9       ="",
Italy54!J9      ="",
Italy54!D9      ="",
Italy54!B9      ="",
Netherlands55!J9 ="",
Netherlands55!D9 ="",
Netherlands55!B9 ="",
Portugal56!J9      ="",
Portugal56!D9      ="",
Portugal56!B9      ="",
Spain57!J9      ="",
Spain57!D9      ="",
Spain57!B9      ="",
Sweden58!J9      ="",
Sweden58!D9      ="",
Sweden58!B9      =""),"",
(Belgium51!J9/Belgium51!B9
 +Denmark52!J9/Denmark52!B9
 +Finland53!J9/Finland53!B9
 +Italy54!J9/Italy54!B9
 +Netherlands55!J9/Netherlands55!B9
 +Portugal56!J9/Portugal56!B9
 +Spain57!J9/Spain57!B9
 +Sweden58!J9/Sweden58!B9)
/(Belgium51!D9/Belgium51!B9
 +Denmark52!D9/Denmark52!B9
 +Finland53!D9/Finland53!B9
 +Italy54!D9/Italy54!B9
 +Netherlands55!D9/Netherlands55!B9
 +Portugal56!D9/Portugal56!B9
 +Spain57!D9/Spain57!B9
 +Sweden58!D9/Sweden58!B9))</f>
        <v/>
      </c>
      <c r="H9" s="62">
        <f>IF(OR(
Belgium51!K9   ="",
Belgium51!D9   ="",
Belgium51!B9   ="",
Denmark52!K9      ="",
Denmark52!D9      ="",
Denmark52!B9      ="",
Finland53!K9       ="",
Finland53!D9       ="",
Finland53!B9       ="",
Italy54!K9      ="",
Italy54!D9      ="",
Italy54!B9      ="",
Netherlands55!K9 ="",
Netherlands55!D9 ="",
Netherlands55!B9 ="",
Portugal56!K9      ="",
Portugal56!D9      ="",
Portugal56!B9      ="",
Spain57!K9      ="",
Spain57!D9      ="",
Spain57!B9      ="",
Sweden58!K9      ="",
Sweden58!D9      ="",
Sweden58!B9      =""),"",
(Belgium51!K9/Belgium51!B9
 +Denmark52!K9/Denmark52!B9
 +Finland53!K9/Finland53!B9
 +Italy54!K9/Italy54!B9
 +Netherlands55!K9/Netherlands55!B9
 +Portugal56!K9/Portugal56!B9
 +Spain57!K9/Spain57!B9
 +Sweden58!K9/Sweden58!B9)
/(Belgium51!D9/Belgium51!B9
 +Denmark52!D9/Denmark52!B9
 +Finland53!D9/Finland53!B9
 +Italy54!D9/Italy54!B9
 +Netherlands55!D9/Netherlands55!B9
 +Portugal56!D9/Portugal56!B9
 +Spain57!D9/Spain57!B9
 +Sweden58!D9/Sweden58!B9))</f>
        <v>0.14629098949482883</v>
      </c>
      <c r="I9" s="62">
        <f>IF(OR(
Belgium51!L9   ="",
Belgium51!D9   ="",
Belgium51!B9   ="",
Denmark52!L9      ="",
Denmark52!D9      ="",
Denmark52!B9      ="",
Finland53!L9       ="",
Finland53!D9       ="",
Finland53!B9       ="",
Italy54!L9      ="",
Italy54!D9      ="",
Italy54!B9      ="",
Netherlands55!L9 ="",
Netherlands55!D9 ="",
Netherlands55!B9 ="",
Portugal56!L9      ="",
Portugal56!D9      ="",
Portugal56!B9      ="",
Spain57!L9      ="",
Spain57!D9      ="",
Spain57!B9      ="",
Sweden58!L9      ="",
Sweden58!D9      ="",
Sweden58!B9      =""),"",
(Belgium51!L9/Belgium51!B9
 +Denmark52!L9/Denmark52!B9
 +Finland53!L9/Finland53!B9
 +Italy54!L9/Italy54!B9
 +Netherlands55!L9/Netherlands55!B9
 +Portugal56!L9/Portugal56!B9
 +Spain57!L9/Spain57!B9
 +Sweden58!L9/Sweden58!B9)
/(Belgium51!D9/Belgium51!B9
 +Denmark52!D9/Denmark52!B9
 +Finland53!D9/Finland53!B9
 +Italy54!D9/Italy54!B9
 +Netherlands55!D9/Netherlands55!B9
 +Portugal56!D9/Portugal56!B9
 +Spain57!D9/Spain57!B9
 +Sweden58!D9/Sweden58!B9))</f>
        <v>0.1915808454618729</v>
      </c>
      <c r="J9" s="61">
        <f t="shared" si="0"/>
        <v>-4.5289855967044074E-2</v>
      </c>
      <c r="K9" s="61">
        <f>IF(OR(
Belgium51!D9   ="",Belgium51!D8   ="",
Belgium51!B9   ="",Belgium51!B8   ="",
Belgium51!N9   ="",Belgium51!N8   ="",
Denmark52!D9      ="",Denmark52!D8      ="",
Denmark52!B9      ="",Denmark52!B8      ="",
Denmark52!N9      ="",Denmark52!N8      ="",
Finland53!D9       ="",Finland53!D8       ="",
Finland53!B9       ="",Finland53!B8       ="",
Finland53!N9       ="",Finland53!N8       ="",
Italy54!D9      ="",Italy54!D8      ="",
Italy54!B9      ="",Italy54!B8      ="",
Italy54!N9      ="",Italy54!N8      ="",
Netherlands55!D9 ="",Netherlands55!D8 ="",
Netherlands55!B9 ="",Netherlands55!B8 ="",
Netherlands55!N9 ="",Netherlands55!N8 ="",
Portugal56!D9      ="",Portugal56!D8      ="",
Portugal56!B9      ="",Portugal56!B8      ="",
Portugal56!N9      ="",Portugal56!N8      ="",
Spain57!D9      ="",Spain57!D8      ="",
Spain57!B9      ="",Spain57!B8      ="",
Spain57!N9      ="",Spain57!N8      ="",
Sweden58!D9      ="",Sweden58!D8      ="",
Sweden58!B9      ="",Sweden58!B8      ="",
Sweden58!N9      ="",Sweden58!N8      =""),"",
LN(SQRT(
(Belgium51!D9/Belgium51!B9
 +Denmark52!D9/Denmark52!B9
 +Finland53!D9/Finland53!B9
 +Italy54!D9/Italy54!B9
 +Netherlands55!D9/Netherlands55!B9
 +Portugal56!D9/Portugal56!B9
 +Spain57!D9/Spain57!B9
 +Sweden58!D9/Sweden58!B9)
/(Belgium51!D9/Belgium51!N9*Belgium51!N8/Belgium51!B8
 +Denmark52!D9/Denmark52!N9*Denmark52!N8/Denmark52!B8
 +Finland53!D9/Finland53!N9*Finland53!N8/Finland53!B8
 +Italy54!D9/Italy54!N9*Italy54!N8/Italy54!B8
 +Netherlands55!D9/Netherlands55!N9*Netherlands55!N8/Netherlands55!B8
 +Portugal56!D9/Portugal56!N9*Portugal56!N8/Portugal56!B8
 +Spain57!D9/Spain57!N9*Spain57!N8/Spain57!B8
 +Sweden58!D9/Sweden58!N9*Sweden58!N8/Sweden58!B8)
*(Belgium51!D8/Belgium51!N8*Belgium51!N9/Belgium51!B9
 +Denmark52!D8/Denmark52!N8*Denmark52!N9/Denmark52!B9
 +Finland53!D8/Finland53!N8*Finland53!N9/Finland53!B9
 +Italy54!D8/Italy54!N8*Italy54!N9/Italy54!B9
 +Netherlands55!D8/Netherlands55!N8*Netherlands55!N9/Netherlands55!B9
 +Portugal56!D8/Portugal56!N8*Portugal56!N9/Portugal56!B9
 +Spain57!D8/Spain57!N8*Spain57!N9/Spain57!B9
 +Sweden58!D8/Sweden58!N8*Sweden58!N9/Sweden58!B9)
/(Belgium51!D8/Belgium51!B8
 +Denmark52!D8/Denmark52!B8
 +Finland53!D8/Finland53!B8
 +Italy54!D8/Italy54!B8
 +Netherlands55!D8/Netherlands55!B8
 +Portugal56!D8/Portugal56!B8
 +Spain57!D8/Spain57!B8
 +Sweden58!D8/Sweden58!B8))))</f>
        <v>-4.6595098461352791E-2</v>
      </c>
      <c r="L9" s="61" t="str">
        <f>IF(OR(
Belgium51!F9   ="",Belgium51!F8   ="",
Belgium51!D9   ="",Belgium51!D8   ="",
Belgium51!B9   ="",Belgium51!B8   ="",
Belgium51!P9   ="",Belgium51!P8   ="",
Denmark52!F9      ="",Denmark52!F8      ="",
Denmark52!D9      ="",Denmark52!D8      ="",
Denmark52!B9      ="",Denmark52!B8      ="",
Denmark52!P9      ="",Denmark52!P8      ="",
Finland53!F9       ="",Finland53!F8       ="",
Finland53!D9       ="",Finland53!D8       ="",
Finland53!B9       ="",Finland53!B8       ="",
Finland53!P9       ="",Finland53!P8       ="",
Italy54!F9      ="",Italy54!F8      ="",
Italy54!D9      ="",Italy54!D8      ="",
Italy54!B9      ="",Italy54!B8      ="",
Italy54!P9      ="",Italy54!P8      ="",
Netherlands55!F9 ="",Netherlands55!F8 ="",
Netherlands55!D9 ="",Netherlands55!D8 ="",
Netherlands55!B9 ="",Netherlands55!B8 ="",
Netherlands55!P9 ="",Netherlands55!P8 ="",
Portugal56!F9      ="",Portugal56!F8      ="",
Portugal56!D9      ="",Portugal56!D8      ="",
Portugal56!B9      ="",Portugal56!B8      ="",
Portugal56!P9      ="",Portugal56!P8      ="",
Spain57!F9      ="",Spain57!F8      ="",
Spain57!D9      ="",Spain57!D8      ="",
Spain57!B9      ="",Spain57!B8      ="",
Spain57!P9      ="",Spain57!P8      ="",
Sweden58!F9      ="",Sweden58!F8      ="",
Sweden58!D9      ="",Sweden58!D8      ="",
Sweden58!B9      ="",Sweden58!B8      ="",
Sweden58!P9      ="",Sweden58!P8      =""),"",
LN(SQRT(
(Belgium51!D9*Belgium51!F9/Belgium51!B9
 +Denmark52!D9*Denmark52!F9/Denmark52!B9
 +Finland53!D9*Finland53!F9/Finland53!B9
 +Italy54!D9*Italy54!F9/Italy54!B9
 +Netherlands55!D9*Netherlands55!F9/Netherlands55!B9
 +Portugal56!D9*Portugal56!F9/Portugal56!B9
 +Spain57!D9*Spain57!F9/Spain57!B9
 +Sweden58!D9*Sweden58!F9/Sweden58!B9)
/(Belgium51!D9*Belgium51!F9/Belgium51!P9*Belgium51!P8/Belgium51!B8
 +Denmark52!D9*Denmark52!F9/Denmark52!P9*Denmark52!P8/Denmark52!B8
 +Finland53!D9*Finland53!F9/Finland53!P9*Finland53!P8/Finland53!B8
 +Italy54!D9*Italy54!F9/Italy54!P9*Italy54!P8/Italy54!B8
 +Netherlands55!D9*Netherlands55!F9/Netherlands55!P9*Netherlands55!P8/Netherlands55!B8
 +Portugal56!D9*Portugal56!F9/Portugal56!P9*Portugal56!P8/Portugal56!B8
 +Spain57!D9*Spain57!F9/Spain57!P9*Spain57!P8/Spain57!B8
 +Sweden58!D9*Sweden58!F9/Sweden58!P9*Sweden58!P8/Sweden58!B8)
*(Belgium51!D8*Belgium51!F8/Belgium51!P8*Belgium51!P9/Belgium51!B9
 +Denmark52!D8*Denmark52!F8/Denmark52!P8*Denmark52!P9/Denmark52!B9
 +Finland53!D8*Finland53!F8/Finland53!P8*Finland53!P9/Finland53!B9
 +Italy54!D8*Italy54!F8/Italy54!P8*Italy54!P9/Italy54!B9
 +Netherlands55!D8*Netherlands55!F8/Netherlands55!P8*Netherlands55!P9/Netherlands55!B9
 +Portugal56!D8*Portugal56!F8/Portugal56!P8*Portugal56!P9/Portugal56!B9
 +Spain57!D8*Spain57!F8/Spain57!P8*Spain57!P9/Spain57!B9
 +Sweden58!D8*Sweden58!F8/Sweden58!P8*Sweden58!P9/Sweden58!B9)
/(Belgium51!D8*Belgium51!F8/Belgium51!B8
 +Denmark52!D8*Denmark52!F8/Denmark52!B8
 +Finland53!D8*Finland53!F8/Finland53!B8
 +Italy54!D8*Italy54!F8/Italy54!B8
 +Netherlands55!D8*Netherlands55!F8/Netherlands55!B8
 +Portugal56!D8*Portugal56!F8/Portugal56!B8
 +Spain57!D8*Spain57!F8/Spain57!B8
 +Sweden58!D8*Sweden58!F8/Sweden58!B8))))</f>
        <v/>
      </c>
      <c r="M9" s="62" t="str">
        <f>IF(OR(
Belgium51!H9   ="",Belgium51!H8   ="",
Belgium51!D9   ="",Belgium51!D8   ="",
Belgium51!B9   ="",Belgium51!B8   ="",
Belgium51!Q9   ="",Belgium51!Q8   ="",
Denmark52!H9      ="",Denmark52!H8      ="",
Denmark52!D9      ="",Denmark52!D8      ="",
Denmark52!B9      ="",Denmark52!B8      ="",
Denmark52!Q9      ="",Denmark52!Q8      ="",
Finland53!H9       ="",Finland53!H8       ="",
Finland53!D9       ="",Finland53!D8       ="",
Finland53!B9       ="",Finland53!B8       ="",
Finland53!Q9       ="",Finland53!Q8       ="",
Italy54!H9      ="",Italy54!H8      ="",
Italy54!D9      ="",Italy54!D8      ="",
Italy54!B9      ="",Italy54!B8      ="",
Italy54!Q9      ="",Italy54!Q8      ="",
Netherlands55!H9 ="",Netherlands55!H8 ="",
Netherlands55!D9 ="",Netherlands55!D8 ="",
Netherlands55!B9 ="",Netherlands55!B8 ="",
Netherlands55!Q9 ="",Netherlands55!Q8 ="",
Portugal56!H9      ="",Portugal56!H8      ="",
Portugal56!D9      ="",Portugal56!D8      ="",
Portugal56!B9      ="",Portugal56!B8      ="",
Portugal56!Q9      ="",Portugal56!Q8      ="",
Spain57!H9      ="",Spain57!H8      ="",
Spain57!D9      ="",Spain57!D8      ="",
Spain57!B9      ="",Spain57!B8      ="",
Spain57!Q9      ="",Spain57!Q8      ="",
Sweden58!H9      ="",Sweden58!H8      ="",
Sweden58!D9      ="",Sweden58!D8      ="",
Sweden58!B9      ="",Sweden58!B8      ="",
Sweden58!Q9      ="",Sweden58!Q8      =""),"",
LN(SQRT(
(Belgium51!D9*Belgium51!H9/Belgium51!B9
 +Denmark52!D9*Denmark52!H9/Denmark52!B9
 +Finland53!D9*Finland53!H9/Finland53!B9
 +Italy54!D9*Italy54!H9/Italy54!B9
 +Netherlands55!D9*Netherlands55!H9/Netherlands55!B9
 +Portugal56!D9*Portugal56!H9/Portugal56!B9
 +Spain57!D9*Spain57!H9/Spain57!B9
 +Sweden58!D9*Sweden58!H9/Sweden58!B9)
/(Belgium51!D9*Belgium51!H9/Belgium51!Q9*Belgium51!Q8/Belgium51!B8
 +Denmark52!D9*Denmark52!H9/Denmark52!Q9*Denmark52!Q8/Denmark52!B8
 +Finland53!D9*Finland53!H9/Finland53!Q9*Finland53!Q8/Finland53!B8
 +Italy54!D9*Italy54!H9/Italy54!Q9*Italy54!Q8/Italy54!B8
 +Netherlands55!D9*Netherlands55!H9/Netherlands55!Q9*Netherlands55!Q8/Netherlands55!B8
 +Portugal56!D9*Portugal56!H9/Portugal56!Q9*Portugal56!Q8/Portugal56!B8
 +Spain57!D9*Spain57!H9/Spain57!Q9*Spain57!Q8/Spain57!B8
 +Sweden58!D9*Sweden58!H9/Sweden58!Q9*Sweden58!Q8/Sweden58!B8)
*(Belgium51!D8*Belgium51!H8/Belgium51!Q8*Belgium51!Q9/Belgium51!B9
 +Denmark52!D8*Denmark52!H8/Denmark52!Q8*Denmark52!Q9/Denmark52!B9
 +Finland53!D8*Finland53!H8/Finland53!Q8*Finland53!Q9/Finland53!B9
 +Italy54!D8*Italy54!H8/Italy54!Q8*Italy54!Q9/Italy54!B9
 +Netherlands55!D8*Netherlands55!H8/Netherlands55!Q8*Netherlands55!Q9/Netherlands55!B9
 +Portugal56!D8*Portugal56!H8/Portugal56!Q8*Portugal56!Q9/Portugal56!B9
 +Spain57!D8*Spain57!H8/Spain57!Q8*Spain57!Q9/Spain57!B9
 +Sweden58!D8*Sweden58!H8/Sweden58!Q8*Sweden58!Q9/Sweden58!B9)
/(Belgium51!D8*Belgium51!H8/Belgium51!B8
 +Denmark52!D8*Denmark52!H8/Denmark52!B8
 +Finland53!D8*Finland53!H8/Finland53!B8
 +Italy54!D8*Italy54!H8/Italy54!B8
 +Netherlands55!D8*Netherlands55!H8/Netherlands55!B8
 +Portugal56!D8*Portugal56!H8/Portugal56!B8
 +Spain57!D8*Spain57!H8/Spain57!B8
 +Sweden58!D8*Sweden58!H8/Sweden58!B8))))</f>
        <v/>
      </c>
      <c r="N9" s="62" t="str">
        <f>IF(OR(
Belgium51!I9   ="",Belgium51!I8   ="",
Belgium51!B9   ="",Belgium51!B8   ="",
Belgium51!R9   ="",Belgium51!R8   ="",
Denmark52!I9      ="",Denmark52!I8      ="",
Denmark52!B9      ="",Denmark52!B8      ="",
Denmark52!R9      ="",Denmark52!R8      ="",
Finland53!I9       ="",Finland53!I8       ="",
Finland53!B9       ="",Finland53!B8       ="",
Finland53!R9       ="",Finland53!R8       ="",
Italy54!I9      ="",Italy54!I8      ="",
Italy54!B9      ="",Italy54!B8      ="",
Italy54!R9      ="",Italy54!R8      ="",
Netherlands55!I9 ="",Netherlands55!I8 ="",
Netherlands55!B9 ="",Netherlands55!B8 ="",
Netherlands55!R9 ="",Netherlands55!R8 ="",
Portugal56!I9      ="",Portugal56!I8      ="",
Portugal56!B9      ="",Portugal56!B8      ="",
Portugal56!R9      ="",Portugal56!R8      ="",
Spain57!I9      ="",Spain57!I8      ="",
Spain57!B9      ="",Spain57!B8      ="",
Spain57!R9      ="",Spain57!R8      ="",
Sweden58!I9      ="",Sweden58!I8      ="",
Sweden58!B9      ="",Sweden58!B8      ="",
Sweden58!R9      ="",Sweden58!R8      =""),"",
LN(SQRT(
(Belgium51!I9/Belgium51!B9
 +Denmark52!I9/Denmark52!B9
 +Finland53!I9/Finland53!B9
 +Italy54!I9/Italy54!B9
 +Netherlands55!I9/Netherlands55!B9
 +Portugal56!I9/Portugal56!B9
 +Spain57!I9/Spain57!B9
 +Sweden58!I9/Sweden58!B9)
/(Belgium51!I9/Belgium51!R9*Belgium51!R8/Belgium51!B8
 +Denmark52!I9/Denmark52!R9*Denmark52!R8/Denmark52!B8
 +Finland53!I9/Finland53!R9*Finland53!R8/Finland53!B8
 +Italy54!I9/Italy54!R9*Italy54!R8/Italy54!B8
 +Netherlands55!I9/Netherlands55!R9*Netherlands55!R8/Netherlands55!B8
 +Portugal56!I9/Portugal56!R9*Portugal56!R8/Portugal56!B8
 +Spain57!I9/Spain57!R9*Spain57!R8/Spain57!B8
 +Sweden58!I9/Sweden58!R9*Sweden58!R8/Sweden58!B8)
*(Belgium51!I8/Belgium51!R8*Belgium51!R9/Belgium51!B9
 +Denmark52!I8/Denmark52!R8*Denmark52!R9/Denmark52!B9
 +Finland53!I8/Finland53!R8*Finland53!R9/Finland53!B9
 +Italy54!I8/Italy54!R8*Italy54!R9/Italy54!B9
 +Netherlands55!I8/Netherlands55!R8*Netherlands55!R9/Netherlands55!B9
 +Portugal56!I8/Portugal56!R8*Portugal56!R9/Portugal56!B9
 +Spain57!I8/Spain57!R8*Spain57!R9/Spain57!B9
 +Sweden58!I8/Sweden58!R8*Sweden58!R9/Sweden58!B9)
/(Belgium51!I8/Belgium51!B8
 +Denmark52!I8/Denmark52!B8
 +Finland53!I8/Finland53!B8
 +Italy54!I8/Italy54!B8
 +Netherlands55!I8/Netherlands55!B8
 +Portugal56!I8/Portugal56!B8
 +Spain57!I8/Spain57!B8
 +Sweden58!I8/Sweden58!B8))))</f>
        <v/>
      </c>
      <c r="O9" s="62" t="str">
        <f>IF(OR(
Belgium51!K9   ="",Belgium51!K8   ="",
Belgium51!B9   ="",Belgium51!B8   ="",
Belgium51!S9   ="",Belgium51!S8   ="",
Denmark52!K9      ="",Denmark52!K8      ="",
Denmark52!B9      ="",Denmark52!B8      ="",
Denmark52!S9      ="",Denmark52!S8      ="",
Finland53!K9       ="",Finland53!K8       ="",
Finland53!B9       ="",Finland53!B8       ="",
Finland53!S9       ="",Finland53!S8       ="",
Italy54!K9      ="",Italy54!K8      ="",
Italy54!B9      ="",Italy54!B8      ="",
Italy54!S9      ="",Italy54!S8      ="",
Netherlands55!K9 ="",Netherlands55!K8 ="",
Netherlands55!B9 ="",Netherlands55!B8 ="",
Netherlands55!S9 ="",Netherlands55!S8 ="",
Portugal56!K9      ="",Portugal56!K8      ="",
Portugal56!B9      ="",Portugal56!B8      ="",
Portugal56!S9      ="",Portugal56!S8      ="",
Spain57!K9      ="",Spain57!K8      ="",
Spain57!B9      ="",Spain57!B8      ="",
Spain57!S9      ="",Spain57!S8      ="",
Sweden58!K9      ="",Sweden58!K8      ="",
Sweden58!B9      ="",Sweden58!B8      ="",
Sweden58!S9      ="",Sweden58!S8      =""),"",
LN(SQRT(
(Belgium51!K9/Belgium51!B9
 +Denmark52!K9/Denmark52!B9
 +Finland53!K9/Finland53!B9
 +Italy54!K9/Italy54!B9
 +Netherlands55!K9/Netherlands55!B9
 +Portugal56!K9/Portugal56!B9
 +Spain57!K9/Spain57!B9
 +Sweden58!K9/Sweden58!B9)
/(Belgium51!K9/Belgium51!S9*Belgium51!S8/Belgium51!B8
 +Denmark52!K9/Denmark52!S9*Denmark52!S8/Denmark52!B8
 +Finland53!K9/Finland53!S9*Finland53!S8/Finland53!B8
 +Italy54!K9/Italy54!S9*Italy54!S8/Italy54!B8
 +Netherlands55!K9/Netherlands55!S9*Netherlands55!S8/Netherlands55!B8
 +Portugal56!K9/Portugal56!S9*Portugal56!S8/Portugal56!B8
 +Spain57!K9/Spain57!S9*Spain57!S8/Spain57!B8
 +Sweden58!K9/Sweden58!S9*Sweden58!S8/Sweden58!B8)
*(Belgium51!K8/Belgium51!S8*Belgium51!S9/Belgium51!B9
 +Denmark52!K8/Denmark52!S8*Denmark52!S9/Denmark52!B9
 +Finland53!K8/Finland53!S8*Finland53!S9/Finland53!B9
 +Italy54!K8/Italy54!S8*Italy54!S9/Italy54!B9
 +Netherlands55!K8/Netherlands55!S8*Netherlands55!S9/Netherlands55!B9
 +Portugal56!K8/Portugal56!S8*Portugal56!S9/Portugal56!B9
 +Spain57!K8/Spain57!S8*Spain57!S9/Spain57!B9
 +Sweden58!K8/Sweden58!S8*Sweden58!S9/Sweden58!B9)
/(Belgium51!K8/Belgium51!B8
 +Denmark52!K8/Denmark52!B8
 +Finland53!K8/Finland53!B8
 +Italy54!K8/Italy54!B8
 +Netherlands55!K8/Netherlands55!B8
 +Portugal56!K8/Portugal56!B8
 +Spain57!K8/Spain57!B8
 +Sweden58!K8/Sweden58!B8))))</f>
        <v/>
      </c>
      <c r="P9" s="62" t="str">
        <f>IF(OR(
Belgium51!L9   ="",Belgium51!L8   ="",
Belgium51!B9   ="",Belgium51!B8   ="",
Belgium51!T9   ="",Belgium51!T8   ="",
Denmark52!L9      ="",Denmark52!L8      ="",
Denmark52!B9      ="",Denmark52!B8      ="",
Denmark52!T9      ="",Denmark52!T8      ="",
Finland53!L9       ="",Finland53!L8       ="",
Finland53!B9       ="",Finland53!B8       ="",
Finland53!T9       ="",Finland53!T8       ="",
Italy54!L9      ="",Italy54!L8      ="",
Italy54!B9      ="",Italy54!B8      ="",
Italy54!T9      ="",Italy54!T8      ="",
Netherlands55!L9 ="",Netherlands55!L8 ="",
Netherlands55!B9 ="",Netherlands55!B8 ="",
Netherlands55!T9 ="",Netherlands55!T8 ="",
Portugal56!L9      ="",Portugal56!L8      ="",
Portugal56!B9      ="",Portugal56!B8      ="",
Portugal56!T9      ="",Portugal56!T8      ="",
Spain57!L9      ="",Spain57!L8      ="",
Spain57!B9      ="",Spain57!B8      ="",
Spain57!T9      ="",Spain57!T8      ="",
Sweden58!L9      ="",Sweden58!L8      ="",
Sweden58!B9      ="",Sweden58!B8      ="",
Sweden58!T9      ="",Sweden58!T8      =""),"",
LN(SQRT(
(Belgium51!L9/Belgium51!B9
 +Denmark52!L9/Denmark52!B9
 +Finland53!L9/Finland53!B9
 +Italy54!L9/Italy54!B9
 +Netherlands55!L9/Netherlands55!B9
 +Portugal56!L9/Portugal56!B9
 +Spain57!L9/Spain57!B9
 +Sweden58!L9/Sweden58!B9)
/(Belgium51!L9/Belgium51!T9*Belgium51!T8/Belgium51!B8
 +Denmark52!L9/Denmark52!T9*Denmark52!T8/Denmark52!B8
 +Finland53!L9/Finland53!T9*Finland53!T8/Finland53!B8
 +Italy54!L9/Italy54!T9*Italy54!T8/Italy54!B8
 +Netherlands55!L9/Netherlands55!T9*Netherlands55!T8/Netherlands55!B8
 +Portugal56!L9/Portugal56!T9*Portugal56!T8/Portugal56!B8
 +Spain57!L9/Spain57!T9*Spain57!T8/Spain57!B8
 +Sweden58!L9/Sweden58!T9*Sweden58!T8/Sweden58!B8)
*(Belgium51!L8/Belgium51!T8*Belgium51!T9/Belgium51!B9
 +Denmark52!L8/Denmark52!T8*Denmark52!T9/Denmark52!B9
 +Finland53!L8/Finland53!T8*Finland53!T9/Finland53!B9
 +Italy54!L8/Italy54!T8*Italy54!T9/Italy54!B9
 +Netherlands55!L8/Netherlands55!T8*Netherlands55!T9/Netherlands55!B9
 +Portugal56!L8/Portugal56!T8*Portugal56!T9/Portugal56!B9
 +Spain57!L8/Spain57!T8*Spain57!T9/Spain57!B9
 +Sweden58!L8/Sweden58!T8*Sweden58!T9/Sweden58!B9)
/(Belgium51!L8/Belgium51!B8
 +Denmark52!L8/Denmark52!B8
 +Finland53!L8/Finland53!B8
 +Italy54!L8/Italy54!B8
 +Netherlands55!L8/Netherlands55!B8
 +Portugal56!L8/Portugal56!B8
 +Spain57!L8/Spain57!B8
 +Sweden58!L8/Sweden58!B8))))</f>
        <v/>
      </c>
      <c r="Q9" s="61"/>
      <c r="R9" s="61"/>
      <c r="S9" s="61"/>
      <c r="T9" s="61"/>
      <c r="U9" s="61"/>
      <c r="V9" s="61" t="str">
        <f>IF(OR(
Belgium51!V9   ="",
Belgium51!U9   ="",
Denmark52!V9      ="",
Denmark52!U9      ="",
Finland53!V9       ="",
Finland53!U9       ="",
Italy54!V9      ="",
Italy54!U9      ="",
Netherlands55!V9 ="",
Netherlands55!U9 ="",
Portugal56!V9      ="",
Portugal56!U9      ="",
Spain57!V9      ="",
Spain57!U9      ="",
Sweden58!V9      ="",
Sweden58!U9      =""),"",
LN((Belgium51!V9+Denmark52!V9+Finland53!V9+Italy54!V9+Netherlands55!V9+Portugal56!V9+Spain57!V9+Sweden58!V9)
/(Belgium51!U9+Denmark52!U9+Finland53!U9+Italy54!U9+Netherlands55!U9+Portugal56!U9+Spain57!U9+Sweden58!U9)))</f>
        <v/>
      </c>
      <c r="W9" s="61" t="str">
        <f>IF(OR(
Belgium51!V9   ="",
Belgium51!W9   ="",
Belgium51!U9   ="",
Denmark52!V9      ="",
Denmark52!W9      ="",
Denmark52!U9      ="",
Finland53!V9       ="",
Finland53!W9       ="",
Finland53!U9       ="",
Italy54!V9      ="",
Italy54!W9      ="",
Italy54!U9      ="",
Netherlands55!V9 ="",
Netherlands55!W9 ="",
Netherlands55!V9 ="",
Portugal56!V9      ="",
Portugal56!W9      ="",
Portugal56!U9      ="",
Spain57!V9      ="",
Spain57!W9      ="",
Spain57!U9      ="",
Sweden58!V9      ="",
Sweden58!W9      ="",
Sweden58!U9      ="",
),"",
LN((Belgium51!V9*Belgium51!W9+Denmark52!V9*Denmark52!W9+Finland53!V9*Finland53!W9+Italy54!V9*Italy54!W9+Netherlands55!V9*Netherlands55!W9+Portugal56!V9*Portugal56!W9+Spain57!V9*Spain57!W9+Sweden58!V9*Sweden58!W9)
/(Belgium51!U9+Denmark52!U9+Finland53!U9+Italy54!U9+Netherlands55!U9+Portugal56!U9+Spain57!U9+Sweden58!U9)))</f>
        <v/>
      </c>
      <c r="X9" s="61" t="str">
        <f>IF(OR(
Belgium51!X9   ="",
Belgium51!D9   ="",
Belgium51!B9   ="",
Denmark52!X9      ="",
Denmark52!D9      ="",
Denmark52!B9      ="",
Finland53!X9       ="",
Finland53!D9       ="",
Finland53!B9       ="",
Italy54!X9      ="",
Italy54!D9      ="",
Italy54!B9      ="",
Netherlands55!X9 ="",
Netherlands55!D9 ="",
Netherlands55!B9 ="",
Portugal56!X9      ="",
Portugal56!D9      ="",
Portugal56!B9      ="",
Spain57!X9      ="",
Spain57!D9      ="",
Spain57!B9      ="",
Sweden58!X9      ="",
Sweden58!D9      ="",
Sweden58!B9      =""),"",
(Belgium51!X9*Belgium51!D9/Belgium51!B9
 +Denmark52!X9*Denmark52!D9/Denmark52!B9
 +Finland53!X9*Finland53!D9/Finland53!B9
 +Italy54!X9*Italy54!D9/Italy54!B9
 +Netherlands55!X9*Netherlands55!D9/Netherlands55!B9
 +Portugal56!X9*Portugal56!D9/Portugal56!B9
 +Spain57!X9*Spain57!D9/Spain57!B9
 +Sweden58!X9*Sweden58!D9/Sweden58!B9)
/(Belgium51!D9/Belgium51!B9
 +Denmark52!D9/Denmark52!B9
 +Finland53!D9/Finland53!B9
 +Italy54!D9/Italy54!B9
 +Netherlands55!D9/Netherlands55!B9
 +Portugal56!D9/Portugal56!B9
 +Spain57!D9/Spain57!B9
 +Sweden58!D9/Sweden58!B9))</f>
        <v/>
      </c>
      <c r="Y9" s="61" t="str">
        <f>IF(OR(
Belgium51!Y9   ="",
Belgium51!D9   ="",
Belgium51!B9   ="",
Denmark52!Y9      ="",
Denmark52!D9      ="",
Denmark52!B9      ="",
Finland53!Y9       ="",
Finland53!D9       ="",
Finland53!B9       ="",
Italy54!Y9      ="",
Italy54!D9      ="",
Italy54!B9      ="",
Netherlands55!Y9 ="",
Netherlands55!D9 ="",
Netherlands55!B9 ="",
Portugal56!Y9      ="",
Portugal56!D9      ="",
Portugal56!B9      ="",
Spain57!Y9      ="",
Spain57!D9      ="",
Spain57!B9      ="",
Sweden58!Y9      ="",
Sweden58!D9      ="",
Sweden58!B9      =""),"",
(Belgium51!Y9/Belgium51!B9
 +Denmark52!Y9/Denmark52!B9
 +Finland53!Y9/Finland53!B9
 +Italy54!Y9/Italy54!B9
 +Netherlands55!Y9/Netherlands55!B9
 +Portugal56!Y9/Portugal56!B9
 +Spain57!Y9/Spain57!B9
 +Sweden58!Y9/Sweden58!B9)
/(Belgium51!D9/Belgium51!B9
 +Denmark52!D9/Denmark52!B9
 +Finland53!D9/Finland53!B9
 +Italy54!D9/Italy54!B9
 +Netherlands55!D9/Netherlands55!B9
 +Portugal56!D9/Portugal56!B9
 +Spain57!D9/Spain57!B9
 +Sweden58!D9/Sweden58!B9))</f>
        <v/>
      </c>
      <c r="Z9" s="67"/>
      <c r="AA9" s="62" t="str">
        <f t="shared" si="1"/>
        <v/>
      </c>
      <c r="AB9" s="75" t="str">
        <f>IF(OR(
Belgium51!AB9   ="",
Belgium51!D9   ="",
Belgium51!B9   ="",
Denmark52!AB9      ="",
Denmark52!D9      ="",
Denmark52!B9      ="",
Finland53!AB9       ="",
Finland53!D9       ="",
Finland53!B9       ="",
Italy54!AB9      ="",
Italy54!D9      ="",
Italy54!B9      ="",
Netherlands55!AB9 ="",
Netherlands55!D9 ="",
Netherlands55!B9 ="",
Portugal56!AB9      ="",
Portugal56!D9      ="",
Portugal56!B9      ="",
Spain57!AB9      ="",
Spain57!D9      ="",
Spain57!B9      ="",
Sweden58!AB9      ="",
Sweden58!D9      ="",
Sweden58!B9      =""),"",
(Belgium51!AB9*Belgium51!D9/Belgium51!B9
 +Denmark52!AB9*Denmark52!D9/Denmark52!B9
 +Finland53!AB9*Finland53!D9/Finland53!B9
 +Italy54!AB9*Italy54!D9/Italy54!B9
 +Netherlands55!AB9*Netherlands55!D9/Netherlands55!B9
 +Portugal56!AB9*Portugal56!D9/Portugal56!B9
 +Spain57!AB9*Spain57!D9/Spain57!B9
 +Sweden58!AB9*Sweden58!D9/Sweden58!B9)
/(Belgium51!D9/Belgium51!B9
 +Denmark52!D9/Denmark52!B9
 +Finland53!D9/Finland53!B9
 +Italy54!D9/Italy54!B9
 +Netherlands55!D9/Netherlands55!B9
 +Portugal56!D9/Portugal56!B9
 +Spain57!D9/Spain57!B9
 +Sweden58!D9/Sweden58!B9))</f>
        <v/>
      </c>
    </row>
    <row r="10" spans="1:28">
      <c r="A10" s="62">
        <v>1877</v>
      </c>
      <c r="B10" s="62" t="str">
        <f>IF(OR(
Belgium51!AC10   ="",
Belgium51!D10   ="",
Belgium51!B10   ="",
Denmark52!AC10      ="",
Denmark52!D10      ="",
Denmark52!B10      ="",
Finland53!AC10       ="",
Finland53!D10       ="",
Finland53!B10       ="",
Italy54!AC10      ="",
Italy54!D10      ="",
Italy54!B10      ="",
Netherlands55!AC10 ="",
Netherlands55!D10 ="",
Netherlands55!B10 ="",
Portugal56!AC10 ="",
Portugal56!D10 ="",
Portugal56!B10 ="",
Spain57!AC10       ="",
Spain57!D10       ="",
Spain57!B10       ="",
Sweden58!AC10      ="",
Sweden58!D10      ="",
Sweden58!B10      =""),"",
(Belgium51!AC10*Belgium51!D10/Belgium51!B10
 +Denmark52!AC10*Denmark52!D10/Denmark52!B10
 +Finland53!AC10*Finland53!D10/Finland53!B10
 +Italy54!AC10*Italy54!D10/Italy54!B10
 +Netherlands55!AC10*Netherlands55!D10/Netherlands55!B10
 +Portugal56!AC10*Portugal56!D10/Portugal56!B10
 +Spain57!AC10*Spain57!D10/Spain57!B10
 +Sweden58!AC10*Sweden58!D10/Sweden58!B10)
/(Belgium51!D10/Belgium51!B10
 +Denmark52!D10/Denmark52!B10
 +Finland53!D10/Finland53!B10
 +Italy54!D10/Italy54!B10
 +Netherlands55!D10/Netherlands55!B10
 +Portugal56!D10/Portugal56!B10
 +Spain57!D10/Spain57!B10
 +Sweden58!D10/Sweden58!B10))</f>
        <v/>
      </c>
      <c r="C10" s="34" t="str">
        <f>IF(OR(
Belgium51!F10   ="",
Belgium51!D10   ="",
Belgium51!B10   ="",
Denmark52!F10      ="",
Denmark52!D10      ="",
Denmark52!B10      ="",
Finland53!F10       ="",
Finland53!D10       ="",
Finland53!B10       ="",
Italy54!F10      ="",
Italy54!D10      ="",
Italy54!B10      ="",
Netherlands55!F10 ="",
Netherlands55!D10 ="",
Netherlands55!B10 ="",
Portugal56!F10 ="",
Portugal56!D10 ="",
Portugal56!B10 ="",
Spain57!F10       ="",
Spain57!D10       ="",
Spain57!B10       ="",
Sweden58!F10      ="",
Sweden58!D10      ="",
Sweden58!B10      =""),"",
(Belgium51!F10*Belgium51!D10/Belgium51!B10
 +Denmark52!F10*Denmark52!D10/Denmark52!B10
 +Finland53!F10*Finland53!D10/Finland53!B10
 +Italy54!F10*Italy54!D10/Italy54!B10
 +Netherlands55!F10*Netherlands55!D10/Netherlands55!B10
 +Portugal56!F10*Portugal56!D10/Portugal56!B10
 +Spain57!F10*Spain57!D10/Spain57!B10
 +Sweden58!F10*Sweden58!D10/Sweden58!B10)
/(Belgium51!D10/Belgium51!B10
 +Denmark52!D10/Denmark52!B10
 +Finland53!D10/Finland53!B10
 +Italy54!D10/Italy54!B10
 +Netherlands55!D10/Netherlands55!B10
 +Portugal56!D10/Portugal56!B10
 +Spain57!D10/Spain57!B10
 +Sweden58!D10/Sweden58!B10))</f>
        <v/>
      </c>
      <c r="D10" s="62" t="str">
        <f>IF(OR(
Belgium51!AE10   ="",
Belgium51!D10   ="",
Belgium51!B10   ="",
Denmark52!AE10      ="",
Denmark52!D10      ="",
Denmark52!B10      ="",
Finland53!AE10       ="",
Finland53!D10       ="",
Finland53!B10       ="",
Italy54!AE10      ="",
Italy54!D10      ="",
Italy54!B10      ="",
Netherlands55!AE10 ="",
Netherlands55!D10 ="",
Netherlands55!B10 ="",
Portugal56!AE10 ="",
Portugal56!D10 ="",
Portugal56!B10 ="",
Spain57!AE10       ="",
Spain57!D10       ="",
Spain57!B10       ="",
Sweden58!AE10      ="",
Sweden58!D10      ="",
Sweden58!B10      =""),"",
(Belgium51!AE10*Belgium51!D10/Belgium51!B10
 +Denmark52!AE10*Denmark52!D10/Denmark52!B10
 +Finland53!AE10*Finland53!D10/Finland53!B10
 +Italy54!AE10*Italy54!D10/Italy54!B10
 +Netherlands55!AE10*Netherlands55!D10/Netherlands55!B10
 +Portugal56!AE10*Portugal56!D10/Portugal56!B10
 +Spain57!AE10*Spain57!D10/Spain57!B10
 +Sweden58!AE10*Sweden58!D10/Sweden58!B10)
/(Belgium51!D10/Belgium51!B10
 +Denmark52!D10/Denmark52!B10
 +Finland53!D10/Finland53!B10
 +Italy54!D10/Italy54!B10
 +Netherlands55!D10/Netherlands55!B10
 +Portugal56!D10/Portugal56!B10
 +Spain57!D10/Spain57!B10
 +Sweden58!D10/Sweden58!B10))</f>
        <v/>
      </c>
      <c r="E10" s="62" t="str">
        <f>IF(OR(
Belgium51!H10   ="",
Belgium51!D10   ="",
Belgium51!B10   ="",
Denmark52!H10      ="",
Denmark52!D10      ="",
Denmark52!B10      ="",
Finland53!H10       ="",
Finland53!D10       ="",
Finland53!B10       ="",
Italy54!H10      ="",
Italy54!D10      ="",
Italy54!B10      ="",
Netherlands55!H10 ="",
Netherlands55!D10 ="",
Netherlands55!B10 ="",
Portugal56!H10 ="",
Portugal56!D10 ="",
Portugal56!B10 ="",
Spain57!H10 ="",
Spain57!D10 ="",
Spain57!B10 ="",
Sweden58!H10 ="",
Sweden58!D10 ="",
Sweden58!B10 =""),"",
(Belgium51!H10*Belgium51!D10/Belgium51!B10
 +Denmark52!H10*Denmark52!D10/Denmark52!B10
 +Finland53!H10*Finland53!D10/Finland53!B10
 +Italy54!H10*Italy54!D10/Italy54!B10
 +Netherlands55!H10*Netherlands55!D10/Netherlands55!B10
 +Portugal56!H10*Portugal56!D10/Portugal56!B10
 +Spain57!H10*Spain57!D10/Spain57!B10
 +Sweden58!H10*Sweden58!D10/Sweden58!B10)
/(Belgium51!D10/Belgium51!B10
 +Denmark52!D10/Denmark52!B10
 +Finland53!D10/Finland53!B10
 +Italy54!D10/Italy54!B10
 +Netherlands55!D10/Netherlands55!B10
 +Portugal56!D10/Portugal56!B10
 +Spain57!D10/Spain57!B10
 +Sweden58!D10/Sweden58!B10))</f>
        <v/>
      </c>
      <c r="F10" s="62" t="str">
        <f>IF(OR(
Belgium51!I10   ="",
Belgium51!D10   ="",
Belgium51!B10   ="",
Denmark52!I10      ="",
Denmark52!D10      ="",
Denmark52!B10      ="",
Finland53!I10       ="",
Finland53!D10       ="",
Finland53!B10       ="",
Italy54!I10      ="",
Italy54!D10      ="",
Italy54!B10      ="",
Netherlands55!I10 ="",
Netherlands55!D10 ="",
Netherlands55!B10 ="",
Portugal56!I10      ="",
Portugal56!D10      ="",
Portugal56!B10      ="",
Spain57!I10      ="",
Spain57!D10      ="",
Spain57!B10      ="",
Sweden58!I10      ="",
Sweden58!D10      ="",
Sweden58!B10      =""),"",
(Belgium51!I10/Belgium51!B10
 +Denmark52!I10/Denmark52!B10
 +Finland53!I10/Finland53!B10
 +Italy54!I10/Italy54!B10
 +Netherlands55!I10/Netherlands55!B10
 +Portugal56!I10/Portugal56!B10
 +Spain57!I10/Spain57!B10
 +Sweden58!I10/Sweden58!B10)
/(Belgium51!D10/Belgium51!B10
 +Denmark52!D10/Denmark52!B10
 +Finland53!D10/Finland53!B10
 +Italy54!D10/Italy54!B10
 +Netherlands55!D10/Netherlands55!B10
 +Portugal56!D10/Portugal56!B10
 +Spain57!D10/Spain57!B10
 +Sweden58!D10/Sweden58!B10))</f>
        <v/>
      </c>
      <c r="G10" s="62" t="str">
        <f>IF(OR(
Belgium51!J10   ="",
Belgium51!D10   ="",
Belgium51!B10   ="",
Denmark52!J10      ="",
Denmark52!D10      ="",
Denmark52!B10      ="",
Finland53!J10       ="",
Finland53!D10       ="",
Finland53!B10       ="",
Italy54!J10      ="",
Italy54!D10      ="",
Italy54!B10      ="",
Netherlands55!J10 ="",
Netherlands55!D10 ="",
Netherlands55!B10 ="",
Portugal56!J10      ="",
Portugal56!D10      ="",
Portugal56!B10      ="",
Spain57!J10      ="",
Spain57!D10      ="",
Spain57!B10      ="",
Sweden58!J10      ="",
Sweden58!D10      ="",
Sweden58!B10      =""),"",
(Belgium51!J10/Belgium51!B10
 +Denmark52!J10/Denmark52!B10
 +Finland53!J10/Finland53!B10
 +Italy54!J10/Italy54!B10
 +Netherlands55!J10/Netherlands55!B10
 +Portugal56!J10/Portugal56!B10
 +Spain57!J10/Spain57!B10
 +Sweden58!J10/Sweden58!B10)
/(Belgium51!D10/Belgium51!B10
 +Denmark52!D10/Denmark52!B10
 +Finland53!D10/Finland53!B10
 +Italy54!D10/Italy54!B10
 +Netherlands55!D10/Netherlands55!B10
 +Portugal56!D10/Portugal56!B10
 +Spain57!D10/Spain57!B10
 +Sweden58!D10/Sweden58!B10))</f>
        <v/>
      </c>
      <c r="H10" s="62">
        <f>IF(OR(
Belgium51!K10   ="",
Belgium51!D10   ="",
Belgium51!B10   ="",
Denmark52!K10      ="",
Denmark52!D10      ="",
Denmark52!B10      ="",
Finland53!K10       ="",
Finland53!D10       ="",
Finland53!B10       ="",
Italy54!K10      ="",
Italy54!D10      ="",
Italy54!B10      ="",
Netherlands55!K10 ="",
Netherlands55!D10 ="",
Netherlands55!B10 ="",
Portugal56!K10      ="",
Portugal56!D10      ="",
Portugal56!B10      ="",
Spain57!K10      ="",
Spain57!D10      ="",
Spain57!B10      ="",
Sweden58!K10      ="",
Sweden58!D10      ="",
Sweden58!B10      =""),"",
(Belgium51!K10/Belgium51!B10
 +Denmark52!K10/Denmark52!B10
 +Finland53!K10/Finland53!B10
 +Italy54!K10/Italy54!B10
 +Netherlands55!K10/Netherlands55!B10
 +Portugal56!K10/Portugal56!B10
 +Spain57!K10/Spain57!B10
 +Sweden58!K10/Sweden58!B10)
/(Belgium51!D10/Belgium51!B10
 +Denmark52!D10/Denmark52!B10
 +Finland53!D10/Finland53!B10
 +Italy54!D10/Italy54!B10
 +Netherlands55!D10/Netherlands55!B10
 +Portugal56!D10/Portugal56!B10
 +Spain57!D10/Spain57!B10
 +Sweden58!D10/Sweden58!B10))</f>
        <v>0.13404453796046675</v>
      </c>
      <c r="I10" s="62">
        <f>IF(OR(
Belgium51!L10   ="",
Belgium51!D10   ="",
Belgium51!B10   ="",
Denmark52!L10      ="",
Denmark52!D10      ="",
Denmark52!B10      ="",
Finland53!L10       ="",
Finland53!D10       ="",
Finland53!B10       ="",
Italy54!L10      ="",
Italy54!D10      ="",
Italy54!B10      ="",
Netherlands55!L10 ="",
Netherlands55!D10 ="",
Netherlands55!B10 ="",
Portugal56!L10      ="",
Portugal56!D10      ="",
Portugal56!B10      ="",
Spain57!L10      ="",
Spain57!D10      ="",
Spain57!B10      ="",
Sweden58!L10      ="",
Sweden58!D10      ="",
Sweden58!B10      =""),"",
(Belgium51!L10/Belgium51!B10
 +Denmark52!L10/Denmark52!B10
 +Finland53!L10/Finland53!B10
 +Italy54!L10/Italy54!B10
 +Netherlands55!L10/Netherlands55!B10
 +Portugal56!L10/Portugal56!B10
 +Spain57!L10/Spain57!B10
 +Sweden58!L10/Sweden58!B10)
/(Belgium51!D10/Belgium51!B10
 +Denmark52!D10/Denmark52!B10
 +Finland53!D10/Finland53!B10
 +Italy54!D10/Italy54!B10
 +Netherlands55!D10/Netherlands55!B10
 +Portugal56!D10/Portugal56!B10
 +Spain57!D10/Spain57!B10
 +Sweden58!D10/Sweden58!B10))</f>
        <v>0.17497878419893712</v>
      </c>
      <c r="J10" s="61">
        <f t="shared" si="0"/>
        <v>-4.0934246238470362E-2</v>
      </c>
      <c r="K10" s="61">
        <f>IF(OR(
Belgium51!D10   ="",Belgium51!D9   ="",
Belgium51!B10   ="",Belgium51!B9   ="",
Belgium51!N10   ="",Belgium51!N9   ="",
Denmark52!D10      ="",Denmark52!D9      ="",
Denmark52!B10      ="",Denmark52!B9      ="",
Denmark52!N10      ="",Denmark52!N9      ="",
Finland53!D10       ="",Finland53!D9       ="",
Finland53!B10       ="",Finland53!B9       ="",
Finland53!N10       ="",Finland53!N9       ="",
Italy54!D10      ="",Italy54!D9      ="",
Italy54!B10      ="",Italy54!B9      ="",
Italy54!N10      ="",Italy54!N9      ="",
Netherlands55!D10 ="",Netherlands55!D9 ="",
Netherlands55!B10 ="",Netherlands55!B9 ="",
Netherlands55!N10 ="",Netherlands55!N9 ="",
Portugal56!D10      ="",Portugal56!D9      ="",
Portugal56!B10      ="",Portugal56!B9      ="",
Portugal56!N10      ="",Portugal56!N9      ="",
Spain57!D10      ="",Spain57!D9      ="",
Spain57!B10      ="",Spain57!B9      ="",
Spain57!N10      ="",Spain57!N9      ="",
Sweden58!D10      ="",Sweden58!D9      ="",
Sweden58!B10      ="",Sweden58!B9      ="",
Sweden58!N10      ="",Sweden58!N9      =""),"",
LN(SQRT(
(Belgium51!D10/Belgium51!B10
 +Denmark52!D10/Denmark52!B10
 +Finland53!D10/Finland53!B10
 +Italy54!D10/Italy54!B10
 +Netherlands55!D10/Netherlands55!B10
 +Portugal56!D10/Portugal56!B10
 +Spain57!D10/Spain57!B10
 +Sweden58!D10/Sweden58!B10)
/(Belgium51!D10/Belgium51!N10*Belgium51!N9/Belgium51!B9
 +Denmark52!D10/Denmark52!N10*Denmark52!N9/Denmark52!B9
 +Finland53!D10/Finland53!N10*Finland53!N9/Finland53!B9
 +Italy54!D10/Italy54!N10*Italy54!N9/Italy54!B9
 +Netherlands55!D10/Netherlands55!N10*Netherlands55!N9/Netherlands55!B9
 +Portugal56!D10/Portugal56!N10*Portugal56!N9/Portugal56!B9
 +Spain57!D10/Spain57!N10*Spain57!N9/Spain57!B9
 +Sweden58!D10/Sweden58!N10*Sweden58!N9/Sweden58!B9)
*(Belgium51!D9/Belgium51!N9*Belgium51!N10/Belgium51!B10
 +Denmark52!D9/Denmark52!N9*Denmark52!N10/Denmark52!B10
 +Finland53!D9/Finland53!N9*Finland53!N10/Finland53!B10
 +Italy54!D9/Italy54!N9*Italy54!N10/Italy54!B10
 +Netherlands55!D9/Netherlands55!N9*Netherlands55!N10/Netherlands55!B10
 +Portugal56!D9/Portugal56!N9*Portugal56!N10/Portugal56!B10
 +Spain57!D9/Spain57!N9*Spain57!N10/Spain57!B10
 +Sweden58!D9/Sweden58!N9*Sweden58!N10/Sweden58!B10)
/(Belgium51!D9/Belgium51!B9
 +Denmark52!D9/Denmark52!B9
 +Finland53!D9/Finland53!B9
 +Italy54!D9/Italy54!B9
 +Netherlands55!D9/Netherlands55!B9
 +Portugal56!D9/Portugal56!B9
 +Spain57!D9/Spain57!B9
 +Sweden58!D9/Sweden58!B9))))</f>
        <v>-3.7097465693453138E-2</v>
      </c>
      <c r="L10" s="61" t="str">
        <f>IF(OR(
Belgium51!F10   ="",Belgium51!F9   ="",
Belgium51!D10   ="",Belgium51!D9   ="",
Belgium51!B10   ="",Belgium51!B9   ="",
Belgium51!P10   ="",Belgium51!P9   ="",
Denmark52!F10      ="",Denmark52!F9      ="",
Denmark52!D10      ="",Denmark52!D9      ="",
Denmark52!B10      ="",Denmark52!B9      ="",
Denmark52!P10      ="",Denmark52!P9      ="",
Finland53!F10       ="",Finland53!F9       ="",
Finland53!D10       ="",Finland53!D9       ="",
Finland53!B10       ="",Finland53!B9       ="",
Finland53!P10       ="",Finland53!P9       ="",
Italy54!F10      ="",Italy54!F9      ="",
Italy54!D10      ="",Italy54!D9      ="",
Italy54!B10      ="",Italy54!B9      ="",
Italy54!P10      ="",Italy54!P9      ="",
Netherlands55!F10 ="",Netherlands55!F9 ="",
Netherlands55!D10 ="",Netherlands55!D9 ="",
Netherlands55!B10 ="",Netherlands55!B9 ="",
Netherlands55!P10 ="",Netherlands55!P9 ="",
Portugal56!F10      ="",Portugal56!F9      ="",
Portugal56!D10      ="",Portugal56!D9      ="",
Portugal56!B10      ="",Portugal56!B9      ="",
Portugal56!P10      ="",Portugal56!P9      ="",
Spain57!F10      ="",Spain57!F9      ="",
Spain57!D10      ="",Spain57!D9      ="",
Spain57!B10      ="",Spain57!B9      ="",
Spain57!P10      ="",Spain57!P9      ="",
Sweden58!F10      ="",Sweden58!F9      ="",
Sweden58!D10      ="",Sweden58!D9      ="",
Sweden58!B10      ="",Sweden58!B9      ="",
Sweden58!P10      ="",Sweden58!P9      =""),"",
LN(SQRT(
(Belgium51!D10*Belgium51!F10/Belgium51!B10
 +Denmark52!D10*Denmark52!F10/Denmark52!B10
 +Finland53!D10*Finland53!F10/Finland53!B10
 +Italy54!D10*Italy54!F10/Italy54!B10
 +Netherlands55!D10*Netherlands55!F10/Netherlands55!B10
 +Portugal56!D10*Portugal56!F10/Portugal56!B10
 +Spain57!D10*Spain57!F10/Spain57!B10
 +Sweden58!D10*Sweden58!F10/Sweden58!B10)
/(Belgium51!D10*Belgium51!F10/Belgium51!P10*Belgium51!P9/Belgium51!B9
 +Denmark52!D10*Denmark52!F10/Denmark52!P10*Denmark52!P9/Denmark52!B9
 +Finland53!D10*Finland53!F10/Finland53!P10*Finland53!P9/Finland53!B9
 +Italy54!D10*Italy54!F10/Italy54!P10*Italy54!P9/Italy54!B9
 +Netherlands55!D10*Netherlands55!F10/Netherlands55!P10*Netherlands55!P9/Netherlands55!B9
 +Portugal56!D10*Portugal56!F10/Portugal56!P10*Portugal56!P9/Portugal56!B9
 +Spain57!D10*Spain57!F10/Spain57!P10*Spain57!P9/Spain57!B9
 +Sweden58!D10*Sweden58!F10/Sweden58!P10*Sweden58!P9/Sweden58!B9)
*(Belgium51!D9*Belgium51!F9/Belgium51!P9*Belgium51!P10/Belgium51!B10
 +Denmark52!D9*Denmark52!F9/Denmark52!P9*Denmark52!P10/Denmark52!B10
 +Finland53!D9*Finland53!F9/Finland53!P9*Finland53!P10/Finland53!B10
 +Italy54!D9*Italy54!F9/Italy54!P9*Italy54!P10/Italy54!B10
 +Netherlands55!D9*Netherlands55!F9/Netherlands55!P9*Netherlands55!P10/Netherlands55!B10
 +Portugal56!D9*Portugal56!F9/Portugal56!P9*Portugal56!P10/Portugal56!B10
 +Spain57!D9*Spain57!F9/Spain57!P9*Spain57!P10/Spain57!B10
 +Sweden58!D9*Sweden58!F9/Sweden58!P9*Sweden58!P10/Sweden58!B10)
/(Belgium51!D9*Belgium51!F9/Belgium51!B9
 +Denmark52!D9*Denmark52!F9/Denmark52!B9
 +Finland53!D9*Finland53!F9/Finland53!B9
 +Italy54!D9*Italy54!F9/Italy54!B9
 +Netherlands55!D9*Netherlands55!F9/Netherlands55!B9
 +Portugal56!D9*Portugal56!F9/Portugal56!B9
 +Spain57!D9*Spain57!F9/Spain57!B9
 +Sweden58!D9*Sweden58!F9/Sweden58!B9))))</f>
        <v/>
      </c>
      <c r="M10" s="62" t="str">
        <f>IF(OR(
Belgium51!H10   ="",Belgium51!H9   ="",
Belgium51!D10   ="",Belgium51!D9   ="",
Belgium51!B10   ="",Belgium51!B9   ="",
Belgium51!Q10   ="",Belgium51!Q9   ="",
Denmark52!H10      ="",Denmark52!H9      ="",
Denmark52!D10      ="",Denmark52!D9      ="",
Denmark52!B10      ="",Denmark52!B9      ="",
Denmark52!Q10      ="",Denmark52!Q9      ="",
Finland53!H10       ="",Finland53!H9       ="",
Finland53!D10       ="",Finland53!D9       ="",
Finland53!B10       ="",Finland53!B9       ="",
Finland53!Q10       ="",Finland53!Q9       ="",
Italy54!H10      ="",Italy54!H9      ="",
Italy54!D10      ="",Italy54!D9      ="",
Italy54!B10      ="",Italy54!B9      ="",
Italy54!Q10      ="",Italy54!Q9      ="",
Netherlands55!H10 ="",Netherlands55!H9 ="",
Netherlands55!D10 ="",Netherlands55!D9 ="",
Netherlands55!B10 ="",Netherlands55!B9 ="",
Netherlands55!Q10 ="",Netherlands55!Q9 ="",
Portugal56!H10      ="",Portugal56!H9      ="",
Portugal56!D10      ="",Portugal56!D9      ="",
Portugal56!B10      ="",Portugal56!B9      ="",
Portugal56!Q10      ="",Portugal56!Q9      ="",
Spain57!H10      ="",Spain57!H9      ="",
Spain57!D10      ="",Spain57!D9      ="",
Spain57!B10      ="",Spain57!B9      ="",
Spain57!Q10      ="",Spain57!Q9      ="",
Sweden58!H10      ="",Sweden58!H9      ="",
Sweden58!D10      ="",Sweden58!D9      ="",
Sweden58!B10      ="",Sweden58!B9      ="",
Sweden58!Q10      ="",Sweden58!Q9      =""),"",
LN(SQRT(
(Belgium51!D10*Belgium51!H10/Belgium51!B10
 +Denmark52!D10*Denmark52!H10/Denmark52!B10
 +Finland53!D10*Finland53!H10/Finland53!B10
 +Italy54!D10*Italy54!H10/Italy54!B10
 +Netherlands55!D10*Netherlands55!H10/Netherlands55!B10
 +Portugal56!D10*Portugal56!H10/Portugal56!B10
 +Spain57!D10*Spain57!H10/Spain57!B10
 +Sweden58!D10*Sweden58!H10/Sweden58!B10)
/(Belgium51!D10*Belgium51!H10/Belgium51!Q10*Belgium51!Q9/Belgium51!B9
 +Denmark52!D10*Denmark52!H10/Denmark52!Q10*Denmark52!Q9/Denmark52!B9
 +Finland53!D10*Finland53!H10/Finland53!Q10*Finland53!Q9/Finland53!B9
 +Italy54!D10*Italy54!H10/Italy54!Q10*Italy54!Q9/Italy54!B9
 +Netherlands55!D10*Netherlands55!H10/Netherlands55!Q10*Netherlands55!Q9/Netherlands55!B9
 +Portugal56!D10*Portugal56!H10/Portugal56!Q10*Portugal56!Q9/Portugal56!B9
 +Spain57!D10*Spain57!H10/Spain57!Q10*Spain57!Q9/Spain57!B9
 +Sweden58!D10*Sweden58!H10/Sweden58!Q10*Sweden58!Q9/Sweden58!B9)
*(Belgium51!D9*Belgium51!H9/Belgium51!Q9*Belgium51!Q10/Belgium51!B10
 +Denmark52!D9*Denmark52!H9/Denmark52!Q9*Denmark52!Q10/Denmark52!B10
 +Finland53!D9*Finland53!H9/Finland53!Q9*Finland53!Q10/Finland53!B10
 +Italy54!D9*Italy54!H9/Italy54!Q9*Italy54!Q10/Italy54!B10
 +Netherlands55!D9*Netherlands55!H9/Netherlands55!Q9*Netherlands55!Q10/Netherlands55!B10
 +Portugal56!D9*Portugal56!H9/Portugal56!Q9*Portugal56!Q10/Portugal56!B10
 +Spain57!D9*Spain57!H9/Spain57!Q9*Spain57!Q10/Spain57!B10
 +Sweden58!D9*Sweden58!H9/Sweden58!Q9*Sweden58!Q10/Sweden58!B10)
/(Belgium51!D9*Belgium51!H9/Belgium51!B9
 +Denmark52!D9*Denmark52!H9/Denmark52!B9
 +Finland53!D9*Finland53!H9/Finland53!B9
 +Italy54!D9*Italy54!H9/Italy54!B9
 +Netherlands55!D9*Netherlands55!H9/Netherlands55!B9
 +Portugal56!D9*Portugal56!H9/Portugal56!B9
 +Spain57!D9*Spain57!H9/Spain57!B9
 +Sweden58!D9*Sweden58!H9/Sweden58!B9))))</f>
        <v/>
      </c>
      <c r="N10" s="62" t="str">
        <f>IF(OR(
Belgium51!I10   ="",Belgium51!I9   ="",
Belgium51!B10   ="",Belgium51!B9   ="",
Belgium51!R10   ="",Belgium51!R9   ="",
Denmark52!I10      ="",Denmark52!I9      ="",
Denmark52!B10      ="",Denmark52!B9      ="",
Denmark52!R10      ="",Denmark52!R9      ="",
Finland53!I10       ="",Finland53!I9       ="",
Finland53!B10       ="",Finland53!B9       ="",
Finland53!R10       ="",Finland53!R9       ="",
Italy54!I10      ="",Italy54!I9      ="",
Italy54!B10      ="",Italy54!B9      ="",
Italy54!R10      ="",Italy54!R9      ="",
Netherlands55!I10 ="",Netherlands55!I9 ="",
Netherlands55!B10 ="",Netherlands55!B9 ="",
Netherlands55!R10 ="",Netherlands55!R9 ="",
Portugal56!I10      ="",Portugal56!I9      ="",
Portugal56!B10      ="",Portugal56!B9      ="",
Portugal56!R10      ="",Portugal56!R9      ="",
Spain57!I10      ="",Spain57!I9      ="",
Spain57!B10      ="",Spain57!B9      ="",
Spain57!R10      ="",Spain57!R9      ="",
Sweden58!I10      ="",Sweden58!I9      ="",
Sweden58!B10      ="",Sweden58!B9      ="",
Sweden58!R10      ="",Sweden58!R9      =""),"",
LN(SQRT(
(Belgium51!I10/Belgium51!B10
 +Denmark52!I10/Denmark52!B10
 +Finland53!I10/Finland53!B10
 +Italy54!I10/Italy54!B10
 +Netherlands55!I10/Netherlands55!B10
 +Portugal56!I10/Portugal56!B10
 +Spain57!I10/Spain57!B10
 +Sweden58!I10/Sweden58!B10)
/(Belgium51!I10/Belgium51!R10*Belgium51!R9/Belgium51!B9
 +Denmark52!I10/Denmark52!R10*Denmark52!R9/Denmark52!B9
 +Finland53!I10/Finland53!R10*Finland53!R9/Finland53!B9
 +Italy54!I10/Italy54!R10*Italy54!R9/Italy54!B9
 +Netherlands55!I10/Netherlands55!R10*Netherlands55!R9/Netherlands55!B9
 +Portugal56!I10/Portugal56!R10*Portugal56!R9/Portugal56!B9
 +Spain57!I10/Spain57!R10*Spain57!R9/Spain57!B9
 +Sweden58!I10/Sweden58!R10*Sweden58!R9/Sweden58!B9)
*(Belgium51!I9/Belgium51!R9*Belgium51!R10/Belgium51!B10
 +Denmark52!I9/Denmark52!R9*Denmark52!R10/Denmark52!B10
 +Finland53!I9/Finland53!R9*Finland53!R10/Finland53!B10
 +Italy54!I9/Italy54!R9*Italy54!R10/Italy54!B10
 +Netherlands55!I9/Netherlands55!R9*Netherlands55!R10/Netherlands55!B10
 +Portugal56!I9/Portugal56!R9*Portugal56!R10/Portugal56!B10
 +Spain57!I9/Spain57!R9*Spain57!R10/Spain57!B10
 +Sweden58!I9/Sweden58!R9*Sweden58!R10/Sweden58!B10)
/(Belgium51!I9/Belgium51!B9
 +Denmark52!I9/Denmark52!B9
 +Finland53!I9/Finland53!B9
 +Italy54!I9/Italy54!B9
 +Netherlands55!I9/Netherlands55!B9
 +Portugal56!I9/Portugal56!B9
 +Spain57!I9/Spain57!B9
 +Sweden58!I9/Sweden58!B9))))</f>
        <v/>
      </c>
      <c r="O10" s="62" t="str">
        <f>IF(OR(
Belgium51!K10   ="",Belgium51!K9   ="",
Belgium51!B10   ="",Belgium51!B9   ="",
Belgium51!S10   ="",Belgium51!S9   ="",
Denmark52!K10      ="",Denmark52!K9      ="",
Denmark52!B10      ="",Denmark52!B9      ="",
Denmark52!S10      ="",Denmark52!S9      ="",
Finland53!K10       ="",Finland53!K9       ="",
Finland53!B10       ="",Finland53!B9       ="",
Finland53!S10       ="",Finland53!S9       ="",
Italy54!K10      ="",Italy54!K9      ="",
Italy54!B10      ="",Italy54!B9      ="",
Italy54!S10      ="",Italy54!S9      ="",
Netherlands55!K10 ="",Netherlands55!K9 ="",
Netherlands55!B10 ="",Netherlands55!B9 ="",
Netherlands55!S10 ="",Netherlands55!S9 ="",
Portugal56!K10      ="",Portugal56!K9      ="",
Portugal56!B10      ="",Portugal56!B9      ="",
Portugal56!S10      ="",Portugal56!S9      ="",
Spain57!K10      ="",Spain57!K9      ="",
Spain57!B10      ="",Spain57!B9      ="",
Spain57!S10      ="",Spain57!S9      ="",
Sweden58!K10      ="",Sweden58!K9      ="",
Sweden58!B10      ="",Sweden58!B9      ="",
Sweden58!S10      ="",Sweden58!S9      =""),"",
LN(SQRT(
(Belgium51!K10/Belgium51!B10
 +Denmark52!K10/Denmark52!B10
 +Finland53!K10/Finland53!B10
 +Italy54!K10/Italy54!B10
 +Netherlands55!K10/Netherlands55!B10
 +Portugal56!K10/Portugal56!B10
 +Spain57!K10/Spain57!B10
 +Sweden58!K10/Sweden58!B10)
/(Belgium51!K10/Belgium51!S10*Belgium51!S9/Belgium51!B9
 +Denmark52!K10/Denmark52!S10*Denmark52!S9/Denmark52!B9
 +Finland53!K10/Finland53!S10*Finland53!S9/Finland53!B9
 +Italy54!K10/Italy54!S10*Italy54!S9/Italy54!B9
 +Netherlands55!K10/Netherlands55!S10*Netherlands55!S9/Netherlands55!B9
 +Portugal56!K10/Portugal56!S10*Portugal56!S9/Portugal56!B9
 +Spain57!K10/Spain57!S10*Spain57!S9/Spain57!B9
 +Sweden58!K10/Sweden58!S10*Sweden58!S9/Sweden58!B9)
*(Belgium51!K9/Belgium51!S9*Belgium51!S10/Belgium51!B10
 +Denmark52!K9/Denmark52!S9*Denmark52!S10/Denmark52!B10
 +Finland53!K9/Finland53!S9*Finland53!S10/Finland53!B10
 +Italy54!K9/Italy54!S9*Italy54!S10/Italy54!B10
 +Netherlands55!K9/Netherlands55!S9*Netherlands55!S10/Netherlands55!B10
 +Portugal56!K9/Portugal56!S9*Portugal56!S10/Portugal56!B10
 +Spain57!K9/Spain57!S9*Spain57!S10/Spain57!B10
 +Sweden58!K9/Sweden58!S9*Sweden58!S10/Sweden58!B10)
/(Belgium51!K9/Belgium51!B9
 +Denmark52!K9/Denmark52!B9
 +Finland53!K9/Finland53!B9
 +Italy54!K9/Italy54!B9
 +Netherlands55!K9/Netherlands55!B9
 +Portugal56!K9/Portugal56!B9
 +Spain57!K9/Spain57!B9
 +Sweden58!K9/Sweden58!B9))))</f>
        <v/>
      </c>
      <c r="P10" s="62" t="str">
        <f>IF(OR(
Belgium51!L10   ="",Belgium51!L9   ="",
Belgium51!B10   ="",Belgium51!B9   ="",
Belgium51!T10   ="",Belgium51!T9   ="",
Denmark52!L10      ="",Denmark52!L9      ="",
Denmark52!B10      ="",Denmark52!B9      ="",
Denmark52!T10      ="",Denmark52!T9      ="",
Finland53!L10       ="",Finland53!L9       ="",
Finland53!B10       ="",Finland53!B9       ="",
Finland53!T10       ="",Finland53!T9       ="",
Italy54!L10      ="",Italy54!L9      ="",
Italy54!B10      ="",Italy54!B9      ="",
Italy54!T10      ="",Italy54!T9      ="",
Netherlands55!L10 ="",Netherlands55!L9 ="",
Netherlands55!B10 ="",Netherlands55!B9 ="",
Netherlands55!T10 ="",Netherlands55!T9 ="",
Portugal56!L10      ="",Portugal56!L9      ="",
Portugal56!B10      ="",Portugal56!B9      ="",
Portugal56!T10      ="",Portugal56!T9      ="",
Spain57!L10      ="",Spain57!L9      ="",
Spain57!B10      ="",Spain57!B9      ="",
Spain57!T10      ="",Spain57!T9      ="",
Sweden58!L10      ="",Sweden58!L9      ="",
Sweden58!B10      ="",Sweden58!B9      ="",
Sweden58!T10      ="",Sweden58!T9      =""),"",
LN(SQRT(
(Belgium51!L10/Belgium51!B10
 +Denmark52!L10/Denmark52!B10
 +Finland53!L10/Finland53!B10
 +Italy54!L10/Italy54!B10
 +Netherlands55!L10/Netherlands55!B10
 +Portugal56!L10/Portugal56!B10
 +Spain57!L10/Spain57!B10
 +Sweden58!L10/Sweden58!B10)
/(Belgium51!L10/Belgium51!T10*Belgium51!T9/Belgium51!B9
 +Denmark52!L10/Denmark52!T10*Denmark52!T9/Denmark52!B9
 +Finland53!L10/Finland53!T10*Finland53!T9/Finland53!B9
 +Italy54!L10/Italy54!T10*Italy54!T9/Italy54!B9
 +Netherlands55!L10/Netherlands55!T10*Netherlands55!T9/Netherlands55!B9
 +Portugal56!L10/Portugal56!T10*Portugal56!T9/Portugal56!B9
 +Spain57!L10/Spain57!T10*Spain57!T9/Spain57!B9
 +Sweden58!L10/Sweden58!T10*Sweden58!T9/Sweden58!B9)
*(Belgium51!L9/Belgium51!T9*Belgium51!T10/Belgium51!B10
 +Denmark52!L9/Denmark52!T9*Denmark52!T10/Denmark52!B10
 +Finland53!L9/Finland53!T9*Finland53!T10/Finland53!B10
 +Italy54!L9/Italy54!T9*Italy54!T10/Italy54!B10
 +Netherlands55!L9/Netherlands55!T9*Netherlands55!T10/Netherlands55!B10
 +Portugal56!L9/Portugal56!T9*Portugal56!T10/Portugal56!B10
 +Spain57!L9/Spain57!T9*Spain57!T10/Spain57!B10
 +Sweden58!L9/Sweden58!T9*Sweden58!T10/Sweden58!B10)
/(Belgium51!L9/Belgium51!B9
 +Denmark52!L9/Denmark52!B9
 +Finland53!L9/Finland53!B9
 +Italy54!L9/Italy54!B9
 +Netherlands55!L9/Netherlands55!B9
 +Portugal56!L9/Portugal56!B9
 +Spain57!L9/Spain57!B9
 +Sweden58!L9/Sweden58!B9))))</f>
        <v/>
      </c>
      <c r="Q10" s="61"/>
      <c r="R10" s="61"/>
      <c r="S10" s="61"/>
      <c r="T10" s="61"/>
      <c r="U10" s="61"/>
      <c r="V10" s="61" t="str">
        <f>IF(OR(
Belgium51!V10   ="",
Belgium51!U10   ="",
Denmark52!V10      ="",
Denmark52!U10      ="",
Finland53!V10       ="",
Finland53!U10       ="",
Italy54!V10      ="",
Italy54!U10      ="",
Netherlands55!V10 ="",
Netherlands55!U10 ="",
Portugal56!V10      ="",
Portugal56!U10      ="",
Spain57!V10      ="",
Spain57!U10      ="",
Sweden58!V10      ="",
Sweden58!U10      =""),"",
LN((Belgium51!V10+Denmark52!V10+Finland53!V10+Italy54!V10+Netherlands55!V10+Portugal56!V10+Spain57!V10+Sweden58!V10)
/(Belgium51!U10+Denmark52!U10+Finland53!U10+Italy54!U10+Netherlands55!U10+Portugal56!U10+Spain57!U10+Sweden58!U10)))</f>
        <v/>
      </c>
      <c r="W10" s="61" t="str">
        <f>IF(OR(
Belgium51!V10   ="",
Belgium51!W10   ="",
Belgium51!U10   ="",
Denmark52!V10      ="",
Denmark52!W10      ="",
Denmark52!U10      ="",
Finland53!V10       ="",
Finland53!W10       ="",
Finland53!U10       ="",
Italy54!V10      ="",
Italy54!W10      ="",
Italy54!U10      ="",
Netherlands55!V10 ="",
Netherlands55!W10 ="",
Netherlands55!V10 ="",
Portugal56!V10      ="",
Portugal56!W10      ="",
Portugal56!U10      ="",
Spain57!V10      ="",
Spain57!W10      ="",
Spain57!U10      ="",
Sweden58!V10      ="",
Sweden58!W10      ="",
Sweden58!U10      ="",
),"",
LN((Belgium51!V10*Belgium51!W10+Denmark52!V10*Denmark52!W10+Finland53!V10*Finland53!W10+Italy54!V10*Italy54!W10+Netherlands55!V10*Netherlands55!W10+Portugal56!V10*Portugal56!W10+Spain57!V10*Spain57!W10+Sweden58!V10*Sweden58!W10)
/(Belgium51!U10+Denmark52!U10+Finland53!U10+Italy54!U10+Netherlands55!U10+Portugal56!U10+Spain57!U10+Sweden58!U10)))</f>
        <v/>
      </c>
      <c r="X10" s="61" t="str">
        <f>IF(OR(
Belgium51!X10   ="",
Belgium51!D10   ="",
Belgium51!B10   ="",
Denmark52!X10      ="",
Denmark52!D10      ="",
Denmark52!B10      ="",
Finland53!X10       ="",
Finland53!D10       ="",
Finland53!B10       ="",
Italy54!X10      ="",
Italy54!D10      ="",
Italy54!B10      ="",
Netherlands55!X10 ="",
Netherlands55!D10 ="",
Netherlands55!B10 ="",
Portugal56!X10      ="",
Portugal56!D10      ="",
Portugal56!B10      ="",
Spain57!X10      ="",
Spain57!D10      ="",
Spain57!B10      ="",
Sweden58!X10      ="",
Sweden58!D10      ="",
Sweden58!B10      =""),"",
(Belgium51!X10*Belgium51!D10/Belgium51!B10
 +Denmark52!X10*Denmark52!D10/Denmark52!B10
 +Finland53!X10*Finland53!D10/Finland53!B10
 +Italy54!X10*Italy54!D10/Italy54!B10
 +Netherlands55!X10*Netherlands55!D10/Netherlands55!B10
 +Portugal56!X10*Portugal56!D10/Portugal56!B10
 +Spain57!X10*Spain57!D10/Spain57!B10
 +Sweden58!X10*Sweden58!D10/Sweden58!B10)
/(Belgium51!D10/Belgium51!B10
 +Denmark52!D10/Denmark52!B10
 +Finland53!D10/Finland53!B10
 +Italy54!D10/Italy54!B10
 +Netherlands55!D10/Netherlands55!B10
 +Portugal56!D10/Portugal56!B10
 +Spain57!D10/Spain57!B10
 +Sweden58!D10/Sweden58!B10))</f>
        <v/>
      </c>
      <c r="Y10" s="61" t="str">
        <f>IF(OR(
Belgium51!Y10   ="",
Belgium51!D10   ="",
Belgium51!B10   ="",
Denmark52!Y10      ="",
Denmark52!D10      ="",
Denmark52!B10      ="",
Finland53!Y10       ="",
Finland53!D10       ="",
Finland53!B10       ="",
Italy54!Y10      ="",
Italy54!D10      ="",
Italy54!B10      ="",
Netherlands55!Y10 ="",
Netherlands55!D10 ="",
Netherlands55!B10 ="",
Portugal56!Y10      ="",
Portugal56!D10      ="",
Portugal56!B10      ="",
Spain57!Y10      ="",
Spain57!D10      ="",
Spain57!B10      ="",
Sweden58!Y10      ="",
Sweden58!D10      ="",
Sweden58!B10      =""),"",
(Belgium51!Y10/Belgium51!B10
 +Denmark52!Y10/Denmark52!B10
 +Finland53!Y10/Finland53!B10
 +Italy54!Y10/Italy54!B10
 +Netherlands55!Y10/Netherlands55!B10
 +Portugal56!Y10/Portugal56!B10
 +Spain57!Y10/Spain57!B10
 +Sweden58!Y10/Sweden58!B10)
/(Belgium51!D10/Belgium51!B10
 +Denmark52!D10/Denmark52!B10
 +Finland53!D10/Finland53!B10
 +Italy54!D10/Italy54!B10
 +Netherlands55!D10/Netherlands55!B10
 +Portugal56!D10/Portugal56!B10
 +Spain57!D10/Spain57!B10
 +Sweden58!D10/Sweden58!B10))</f>
        <v/>
      </c>
      <c r="Z10" s="67"/>
      <c r="AA10" s="62" t="str">
        <f t="shared" si="1"/>
        <v/>
      </c>
      <c r="AB10" s="75" t="str">
        <f>IF(OR(
Belgium51!AB10   ="",
Belgium51!D10   ="",
Belgium51!B10   ="",
Denmark52!AB10      ="",
Denmark52!D10      ="",
Denmark52!B10      ="",
Finland53!AB10       ="",
Finland53!D10       ="",
Finland53!B10       ="",
Italy54!AB10      ="",
Italy54!D10      ="",
Italy54!B10      ="",
Netherlands55!AB10 ="",
Netherlands55!D10 ="",
Netherlands55!B10 ="",
Portugal56!AB10      ="",
Portugal56!D10      ="",
Portugal56!B10      ="",
Spain57!AB10      ="",
Spain57!D10      ="",
Spain57!B10      ="",
Sweden58!AB10      ="",
Sweden58!D10      ="",
Sweden58!B10      =""),"",
(Belgium51!AB10*Belgium51!D10/Belgium51!B10
 +Denmark52!AB10*Denmark52!D10/Denmark52!B10
 +Finland53!AB10*Finland53!D10/Finland53!B10
 +Italy54!AB10*Italy54!D10/Italy54!B10
 +Netherlands55!AB10*Netherlands55!D10/Netherlands55!B10
 +Portugal56!AB10*Portugal56!D10/Portugal56!B10
 +Spain57!AB10*Spain57!D10/Spain57!B10
 +Sweden58!AB10*Sweden58!D10/Sweden58!B10)
/(Belgium51!D10/Belgium51!B10
 +Denmark52!D10/Denmark52!B10
 +Finland53!D10/Finland53!B10
 +Italy54!D10/Italy54!B10
 +Netherlands55!D10/Netherlands55!B10
 +Portugal56!D10/Portugal56!B10
 +Spain57!D10/Spain57!B10
 +Sweden58!D10/Sweden58!B10))</f>
        <v/>
      </c>
    </row>
    <row r="11" spans="1:28">
      <c r="A11" s="62">
        <v>1878</v>
      </c>
      <c r="B11" s="62" t="str">
        <f>IF(OR(
Belgium51!AC11   ="",
Belgium51!D11   ="",
Belgium51!B11   ="",
Denmark52!AC11      ="",
Denmark52!D11      ="",
Denmark52!B11      ="",
Finland53!AC11       ="",
Finland53!D11       ="",
Finland53!B11       ="",
Italy54!AC11      ="",
Italy54!D11      ="",
Italy54!B11      ="",
Netherlands55!AC11 ="",
Netherlands55!D11 ="",
Netherlands55!B11 ="",
Portugal56!AC11 ="",
Portugal56!D11 ="",
Portugal56!B11 ="",
Spain57!AC11       ="",
Spain57!D11       ="",
Spain57!B11       ="",
Sweden58!AC11      ="",
Sweden58!D11      ="",
Sweden58!B11      =""),"",
(Belgium51!AC11*Belgium51!D11/Belgium51!B11
 +Denmark52!AC11*Denmark52!D11/Denmark52!B11
 +Finland53!AC11*Finland53!D11/Finland53!B11
 +Italy54!AC11*Italy54!D11/Italy54!B11
 +Netherlands55!AC11*Netherlands55!D11/Netherlands55!B11
 +Portugal56!AC11*Portugal56!D11/Portugal56!B11
 +Spain57!AC11*Spain57!D11/Spain57!B11
 +Sweden58!AC11*Sweden58!D11/Sweden58!B11)
/(Belgium51!D11/Belgium51!B11
 +Denmark52!D11/Denmark52!B11
 +Finland53!D11/Finland53!B11
 +Italy54!D11/Italy54!B11
 +Netherlands55!D11/Netherlands55!B11
 +Portugal56!D11/Portugal56!B11
 +Spain57!D11/Spain57!B11
 +Sweden58!D11/Sweden58!B11))</f>
        <v/>
      </c>
      <c r="C11" s="34" t="str">
        <f>IF(OR(
Belgium51!F11   ="",
Belgium51!D11   ="",
Belgium51!B11   ="",
Denmark52!F11      ="",
Denmark52!D11      ="",
Denmark52!B11      ="",
Finland53!F11       ="",
Finland53!D11       ="",
Finland53!B11       ="",
Italy54!F11      ="",
Italy54!D11      ="",
Italy54!B11      ="",
Netherlands55!F11 ="",
Netherlands55!D11 ="",
Netherlands55!B11 ="",
Portugal56!F11 ="",
Portugal56!D11 ="",
Portugal56!B11 ="",
Spain57!F11       ="",
Spain57!D11       ="",
Spain57!B11       ="",
Sweden58!F11      ="",
Sweden58!D11      ="",
Sweden58!B11      =""),"",
(Belgium51!F11*Belgium51!D11/Belgium51!B11
 +Denmark52!F11*Denmark52!D11/Denmark52!B11
 +Finland53!F11*Finland53!D11/Finland53!B11
 +Italy54!F11*Italy54!D11/Italy54!B11
 +Netherlands55!F11*Netherlands55!D11/Netherlands55!B11
 +Portugal56!F11*Portugal56!D11/Portugal56!B11
 +Spain57!F11*Spain57!D11/Spain57!B11
 +Sweden58!F11*Sweden58!D11/Sweden58!B11)
/(Belgium51!D11/Belgium51!B11
 +Denmark52!D11/Denmark52!B11
 +Finland53!D11/Finland53!B11
 +Italy54!D11/Italy54!B11
 +Netherlands55!D11/Netherlands55!B11
 +Portugal56!D11/Portugal56!B11
 +Spain57!D11/Spain57!B11
 +Sweden58!D11/Sweden58!B11))</f>
        <v/>
      </c>
      <c r="D11" s="62" t="str">
        <f>IF(OR(
Belgium51!AE11   ="",
Belgium51!D11   ="",
Belgium51!B11   ="",
Denmark52!AE11      ="",
Denmark52!D11      ="",
Denmark52!B11      ="",
Finland53!AE11       ="",
Finland53!D11       ="",
Finland53!B11       ="",
Italy54!AE11      ="",
Italy54!D11      ="",
Italy54!B11      ="",
Netherlands55!AE11 ="",
Netherlands55!D11 ="",
Netherlands55!B11 ="",
Portugal56!AE11 ="",
Portugal56!D11 ="",
Portugal56!B11 ="",
Spain57!AE11       ="",
Spain57!D11       ="",
Spain57!B11       ="",
Sweden58!AE11      ="",
Sweden58!D11      ="",
Sweden58!B11      =""),"",
(Belgium51!AE11*Belgium51!D11/Belgium51!B11
 +Denmark52!AE11*Denmark52!D11/Denmark52!B11
 +Finland53!AE11*Finland53!D11/Finland53!B11
 +Italy54!AE11*Italy54!D11/Italy54!B11
 +Netherlands55!AE11*Netherlands55!D11/Netherlands55!B11
 +Portugal56!AE11*Portugal56!D11/Portugal56!B11
 +Spain57!AE11*Spain57!D11/Spain57!B11
 +Sweden58!AE11*Sweden58!D11/Sweden58!B11)
/(Belgium51!D11/Belgium51!B11
 +Denmark52!D11/Denmark52!B11
 +Finland53!D11/Finland53!B11
 +Italy54!D11/Italy54!B11
 +Netherlands55!D11/Netherlands55!B11
 +Portugal56!D11/Portugal56!B11
 +Spain57!D11/Spain57!B11
 +Sweden58!D11/Sweden58!B11))</f>
        <v/>
      </c>
      <c r="E11" s="62" t="str">
        <f>IF(OR(
Belgium51!H11   ="",
Belgium51!D11   ="",
Belgium51!B11   ="",
Denmark52!H11      ="",
Denmark52!D11      ="",
Denmark52!B11      ="",
Finland53!H11       ="",
Finland53!D11       ="",
Finland53!B11       ="",
Italy54!H11      ="",
Italy54!D11      ="",
Italy54!B11      ="",
Netherlands55!H11 ="",
Netherlands55!D11 ="",
Netherlands55!B11 ="",
Portugal56!H11 ="",
Portugal56!D11 ="",
Portugal56!B11 ="",
Spain57!H11 ="",
Spain57!D11 ="",
Spain57!B11 ="",
Sweden58!H11 ="",
Sweden58!D11 ="",
Sweden58!B11 =""),"",
(Belgium51!H11*Belgium51!D11/Belgium51!B11
 +Denmark52!H11*Denmark52!D11/Denmark52!B11
 +Finland53!H11*Finland53!D11/Finland53!B11
 +Italy54!H11*Italy54!D11/Italy54!B11
 +Netherlands55!H11*Netherlands55!D11/Netherlands55!B11
 +Portugal56!H11*Portugal56!D11/Portugal56!B11
 +Spain57!H11*Spain57!D11/Spain57!B11
 +Sweden58!H11*Sweden58!D11/Sweden58!B11)
/(Belgium51!D11/Belgium51!B11
 +Denmark52!D11/Denmark52!B11
 +Finland53!D11/Finland53!B11
 +Italy54!D11/Italy54!B11
 +Netherlands55!D11/Netherlands55!B11
 +Portugal56!D11/Portugal56!B11
 +Spain57!D11/Spain57!B11
 +Sweden58!D11/Sweden58!B11))</f>
        <v/>
      </c>
      <c r="F11" s="62" t="str">
        <f>IF(OR(
Belgium51!I11   ="",
Belgium51!D11   ="",
Belgium51!B11   ="",
Denmark52!I11      ="",
Denmark52!D11      ="",
Denmark52!B11      ="",
Finland53!I11       ="",
Finland53!D11       ="",
Finland53!B11       ="",
Italy54!I11      ="",
Italy54!D11      ="",
Italy54!B11      ="",
Netherlands55!I11 ="",
Netherlands55!D11 ="",
Netherlands55!B11 ="",
Portugal56!I11      ="",
Portugal56!D11      ="",
Portugal56!B11      ="",
Spain57!I11      ="",
Spain57!D11      ="",
Spain57!B11      ="",
Sweden58!I11      ="",
Sweden58!D11      ="",
Sweden58!B11      =""),"",
(Belgium51!I11/Belgium51!B11
 +Denmark52!I11/Denmark52!B11
 +Finland53!I11/Finland53!B11
 +Italy54!I11/Italy54!B11
 +Netherlands55!I11/Netherlands55!B11
 +Portugal56!I11/Portugal56!B11
 +Spain57!I11/Spain57!B11
 +Sweden58!I11/Sweden58!B11)
/(Belgium51!D11/Belgium51!B11
 +Denmark52!D11/Denmark52!B11
 +Finland53!D11/Finland53!B11
 +Italy54!D11/Italy54!B11
 +Netherlands55!D11/Netherlands55!B11
 +Portugal56!D11/Portugal56!B11
 +Spain57!D11/Spain57!B11
 +Sweden58!D11/Sweden58!B11))</f>
        <v/>
      </c>
      <c r="G11" s="62" t="str">
        <f>IF(OR(
Belgium51!J11   ="",
Belgium51!D11   ="",
Belgium51!B11   ="",
Denmark52!J11      ="",
Denmark52!D11      ="",
Denmark52!B11      ="",
Finland53!J11       ="",
Finland53!D11       ="",
Finland53!B11       ="",
Italy54!J11      ="",
Italy54!D11      ="",
Italy54!B11      ="",
Netherlands55!J11 ="",
Netherlands55!D11 ="",
Netherlands55!B11 ="",
Portugal56!J11      ="",
Portugal56!D11      ="",
Portugal56!B11      ="",
Spain57!J11      ="",
Spain57!D11      ="",
Spain57!B11      ="",
Sweden58!J11      ="",
Sweden58!D11      ="",
Sweden58!B11      =""),"",
(Belgium51!J11/Belgium51!B11
 +Denmark52!J11/Denmark52!B11
 +Finland53!J11/Finland53!B11
 +Italy54!J11/Italy54!B11
 +Netherlands55!J11/Netherlands55!B11
 +Portugal56!J11/Portugal56!B11
 +Spain57!J11/Spain57!B11
 +Sweden58!J11/Sweden58!B11)
/(Belgium51!D11/Belgium51!B11
 +Denmark52!D11/Denmark52!B11
 +Finland53!D11/Finland53!B11
 +Italy54!D11/Italy54!B11
 +Netherlands55!D11/Netherlands55!B11
 +Portugal56!D11/Portugal56!B11
 +Spain57!D11/Spain57!B11
 +Sweden58!D11/Sweden58!B11))</f>
        <v/>
      </c>
      <c r="H11" s="62">
        <f>IF(OR(
Belgium51!K11   ="",
Belgium51!D11   ="",
Belgium51!B11   ="",
Denmark52!K11      ="",
Denmark52!D11      ="",
Denmark52!B11      ="",
Finland53!K11       ="",
Finland53!D11       ="",
Finland53!B11       ="",
Italy54!K11      ="",
Italy54!D11      ="",
Italy54!B11      ="",
Netherlands55!K11 ="",
Netherlands55!D11 ="",
Netherlands55!B11 ="",
Portugal56!K11      ="",
Portugal56!D11      ="",
Portugal56!B11      ="",
Spain57!K11      ="",
Spain57!D11      ="",
Spain57!B11      ="",
Sweden58!K11      ="",
Sweden58!D11      ="",
Sweden58!B11      =""),"",
(Belgium51!K11/Belgium51!B11
 +Denmark52!K11/Denmark52!B11
 +Finland53!K11/Finland53!B11
 +Italy54!K11/Italy54!B11
 +Netherlands55!K11/Netherlands55!B11
 +Portugal56!K11/Portugal56!B11
 +Spain57!K11/Spain57!B11
 +Sweden58!K11/Sweden58!B11)
/(Belgium51!D11/Belgium51!B11
 +Denmark52!D11/Denmark52!B11
 +Finland53!D11/Finland53!B11
 +Italy54!D11/Italy54!B11
 +Netherlands55!D11/Netherlands55!B11
 +Portugal56!D11/Portugal56!B11
 +Spain57!D11/Spain57!B11
 +Sweden58!D11/Sweden58!B11))</f>
        <v>0.13887684327774502</v>
      </c>
      <c r="I11" s="62">
        <f>IF(OR(
Belgium51!L11   ="",
Belgium51!D11   ="",
Belgium51!B11   ="",
Denmark52!L11      ="",
Denmark52!D11      ="",
Denmark52!B11      ="",
Finland53!L11       ="",
Finland53!D11       ="",
Finland53!B11       ="",
Italy54!L11      ="",
Italy54!D11      ="",
Italy54!B11      ="",
Netherlands55!L11 ="",
Netherlands55!D11 ="",
Netherlands55!B11 ="",
Portugal56!L11      ="",
Portugal56!D11      ="",
Portugal56!B11      ="",
Spain57!L11      ="",
Spain57!D11      ="",
Spain57!B11      ="",
Sweden58!L11      ="",
Sweden58!D11      ="",
Sweden58!B11      =""),"",
(Belgium51!L11/Belgium51!B11
 +Denmark52!L11/Denmark52!B11
 +Finland53!L11/Finland53!B11
 +Italy54!L11/Italy54!B11
 +Netherlands55!L11/Netherlands55!B11
 +Portugal56!L11/Portugal56!B11
 +Spain57!L11/Spain57!B11
 +Sweden58!L11/Sweden58!B11)
/(Belgium51!D11/Belgium51!B11
 +Denmark52!D11/Denmark52!B11
 +Finland53!D11/Finland53!B11
 +Italy54!D11/Italy54!B11
 +Netherlands55!D11/Netherlands55!B11
 +Portugal56!D11/Portugal56!B11
 +Spain57!D11/Spain57!B11
 +Sweden58!D11/Sweden58!B11))</f>
        <v>0.174589998537063</v>
      </c>
      <c r="J11" s="61">
        <f t="shared" si="0"/>
        <v>-3.571315525931798E-2</v>
      </c>
      <c r="K11" s="61">
        <f>IF(OR(
Belgium51!D11   ="",Belgium51!D10   ="",
Belgium51!B11   ="",Belgium51!B10   ="",
Belgium51!N11   ="",Belgium51!N10   ="",
Denmark52!D11      ="",Denmark52!D10      ="",
Denmark52!B11      ="",Denmark52!B10      ="",
Denmark52!N11      ="",Denmark52!N10      ="",
Finland53!D11       ="",Finland53!D10       ="",
Finland53!B11       ="",Finland53!B10       ="",
Finland53!N11       ="",Finland53!N10       ="",
Italy54!D11      ="",Italy54!D10      ="",
Italy54!B11      ="",Italy54!B10      ="",
Italy54!N11      ="",Italy54!N10      ="",
Netherlands55!D11 ="",Netherlands55!D10 ="",
Netherlands55!B11 ="",Netherlands55!B10 ="",
Netherlands55!N11 ="",Netherlands55!N10 ="",
Portugal56!D11      ="",Portugal56!D10      ="",
Portugal56!B11      ="",Portugal56!B10      ="",
Portugal56!N11      ="",Portugal56!N10      ="",
Spain57!D11      ="",Spain57!D10      ="",
Spain57!B11      ="",Spain57!B10      ="",
Spain57!N11      ="",Spain57!N10      ="",
Sweden58!D11      ="",Sweden58!D10      ="",
Sweden58!B11      ="",Sweden58!B10      ="",
Sweden58!N11      ="",Sweden58!N10      =""),"",
LN(SQRT(
(Belgium51!D11/Belgium51!B11
 +Denmark52!D11/Denmark52!B11
 +Finland53!D11/Finland53!B11
 +Italy54!D11/Italy54!B11
 +Netherlands55!D11/Netherlands55!B11
 +Portugal56!D11/Portugal56!B11
 +Spain57!D11/Spain57!B11
 +Sweden58!D11/Sweden58!B11)
/(Belgium51!D11/Belgium51!N11*Belgium51!N10/Belgium51!B10
 +Denmark52!D11/Denmark52!N11*Denmark52!N10/Denmark52!B10
 +Finland53!D11/Finland53!N11*Finland53!N10/Finland53!B10
 +Italy54!D11/Italy54!N11*Italy54!N10/Italy54!B10
 +Netherlands55!D11/Netherlands55!N11*Netherlands55!N10/Netherlands55!B10
 +Portugal56!D11/Portugal56!N11*Portugal56!N10/Portugal56!B10
 +Spain57!D11/Spain57!N11*Spain57!N10/Spain57!B10
 +Sweden58!D11/Sweden58!N11*Sweden58!N10/Sweden58!B10)
*(Belgium51!D10/Belgium51!N10*Belgium51!N11/Belgium51!B11
 +Denmark52!D10/Denmark52!N10*Denmark52!N11/Denmark52!B11
 +Finland53!D10/Finland53!N10*Finland53!N11/Finland53!B11
 +Italy54!D10/Italy54!N10*Italy54!N11/Italy54!B11
 +Netherlands55!D10/Netherlands55!N10*Netherlands55!N11/Netherlands55!B11
 +Portugal56!D10/Portugal56!N10*Portugal56!N11/Portugal56!B11
 +Spain57!D10/Spain57!N10*Spain57!N11/Spain57!B11
 +Sweden58!D10/Sweden58!N10*Sweden58!N11/Sweden58!B11)
/(Belgium51!D10/Belgium51!B10
 +Denmark52!D10/Denmark52!B10
 +Finland53!D10/Finland53!B10
 +Italy54!D10/Italy54!B10
 +Netherlands55!D10/Netherlands55!B10
 +Portugal56!D10/Portugal56!B10
 +Spain57!D10/Spain57!B10
 +Sweden58!D10/Sweden58!B10))))</f>
        <v>-6.2363965110101283E-2</v>
      </c>
      <c r="L11" s="61" t="str">
        <f>IF(OR(
Belgium51!F11   ="",Belgium51!F10   ="",
Belgium51!D11   ="",Belgium51!D10   ="",
Belgium51!B11   ="",Belgium51!B10   ="",
Belgium51!P11   ="",Belgium51!P10   ="",
Denmark52!F11      ="",Denmark52!F10      ="",
Denmark52!D11      ="",Denmark52!D10      ="",
Denmark52!B11      ="",Denmark52!B10      ="",
Denmark52!P11      ="",Denmark52!P10      ="",
Finland53!F11       ="",Finland53!F10       ="",
Finland53!D11       ="",Finland53!D10       ="",
Finland53!B11       ="",Finland53!B10       ="",
Finland53!P11       ="",Finland53!P10       ="",
Italy54!F11      ="",Italy54!F10      ="",
Italy54!D11      ="",Italy54!D10      ="",
Italy54!B11      ="",Italy54!B10      ="",
Italy54!P11      ="",Italy54!P10      ="",
Netherlands55!F11 ="",Netherlands55!F10 ="",
Netherlands55!D11 ="",Netherlands55!D10 ="",
Netherlands55!B11 ="",Netherlands55!B10 ="",
Netherlands55!P11 ="",Netherlands55!P10 ="",
Portugal56!F11      ="",Portugal56!F10      ="",
Portugal56!D11      ="",Portugal56!D10      ="",
Portugal56!B11      ="",Portugal56!B10      ="",
Portugal56!P11      ="",Portugal56!P10      ="",
Spain57!F11      ="",Spain57!F10      ="",
Spain57!D11      ="",Spain57!D10      ="",
Spain57!B11      ="",Spain57!B10      ="",
Spain57!P11      ="",Spain57!P10      ="",
Sweden58!F11      ="",Sweden58!F10      ="",
Sweden58!D11      ="",Sweden58!D10      ="",
Sweden58!B11      ="",Sweden58!B10      ="",
Sweden58!P11      ="",Sweden58!P10      =""),"",
LN(SQRT(
(Belgium51!D11*Belgium51!F11/Belgium51!B11
 +Denmark52!D11*Denmark52!F11/Denmark52!B11
 +Finland53!D11*Finland53!F11/Finland53!B11
 +Italy54!D11*Italy54!F11/Italy54!B11
 +Netherlands55!D11*Netherlands55!F11/Netherlands55!B11
 +Portugal56!D11*Portugal56!F11/Portugal56!B11
 +Spain57!D11*Spain57!F11/Spain57!B11
 +Sweden58!D11*Sweden58!F11/Sweden58!B11)
/(Belgium51!D11*Belgium51!F11/Belgium51!P11*Belgium51!P10/Belgium51!B10
 +Denmark52!D11*Denmark52!F11/Denmark52!P11*Denmark52!P10/Denmark52!B10
 +Finland53!D11*Finland53!F11/Finland53!P11*Finland53!P10/Finland53!B10
 +Italy54!D11*Italy54!F11/Italy54!P11*Italy54!P10/Italy54!B10
 +Netherlands55!D11*Netherlands55!F11/Netherlands55!P11*Netherlands55!P10/Netherlands55!B10
 +Portugal56!D11*Portugal56!F11/Portugal56!P11*Portugal56!P10/Portugal56!B10
 +Spain57!D11*Spain57!F11/Spain57!P11*Spain57!P10/Spain57!B10
 +Sweden58!D11*Sweden58!F11/Sweden58!P11*Sweden58!P10/Sweden58!B10)
*(Belgium51!D10*Belgium51!F10/Belgium51!P10*Belgium51!P11/Belgium51!B11
 +Denmark52!D10*Denmark52!F10/Denmark52!P10*Denmark52!P11/Denmark52!B11
 +Finland53!D10*Finland53!F10/Finland53!P10*Finland53!P11/Finland53!B11
 +Italy54!D10*Italy54!F10/Italy54!P10*Italy54!P11/Italy54!B11
 +Netherlands55!D10*Netherlands55!F10/Netherlands55!P10*Netherlands55!P11/Netherlands55!B11
 +Portugal56!D10*Portugal56!F10/Portugal56!P10*Portugal56!P11/Portugal56!B11
 +Spain57!D10*Spain57!F10/Spain57!P10*Spain57!P11/Spain57!B11
 +Sweden58!D10*Sweden58!F10/Sweden58!P10*Sweden58!P11/Sweden58!B11)
/(Belgium51!D10*Belgium51!F10/Belgium51!B10
 +Denmark52!D10*Denmark52!F10/Denmark52!B10
 +Finland53!D10*Finland53!F10/Finland53!B10
 +Italy54!D10*Italy54!F10/Italy54!B10
 +Netherlands55!D10*Netherlands55!F10/Netherlands55!B10
 +Portugal56!D10*Portugal56!F10/Portugal56!B10
 +Spain57!D10*Spain57!F10/Spain57!B10
 +Sweden58!D10*Sweden58!F10/Sweden58!B10))))</f>
        <v/>
      </c>
      <c r="M11" s="62" t="str">
        <f>IF(OR(
Belgium51!H11   ="",Belgium51!H10   ="",
Belgium51!D11   ="",Belgium51!D10   ="",
Belgium51!B11   ="",Belgium51!B10   ="",
Belgium51!Q11   ="",Belgium51!Q10   ="",
Denmark52!H11      ="",Denmark52!H10      ="",
Denmark52!D11      ="",Denmark52!D10      ="",
Denmark52!B11      ="",Denmark52!B10      ="",
Denmark52!Q11      ="",Denmark52!Q10      ="",
Finland53!H11       ="",Finland53!H10       ="",
Finland53!D11       ="",Finland53!D10       ="",
Finland53!B11       ="",Finland53!B10       ="",
Finland53!Q11       ="",Finland53!Q10       ="",
Italy54!H11      ="",Italy54!H10      ="",
Italy54!D11      ="",Italy54!D10      ="",
Italy54!B11      ="",Italy54!B10      ="",
Italy54!Q11      ="",Italy54!Q10      ="",
Netherlands55!H11 ="",Netherlands55!H10 ="",
Netherlands55!D11 ="",Netherlands55!D10 ="",
Netherlands55!B11 ="",Netherlands55!B10 ="",
Netherlands55!Q11 ="",Netherlands55!Q10 ="",
Portugal56!H11      ="",Portugal56!H10      ="",
Portugal56!D11      ="",Portugal56!D10      ="",
Portugal56!B11      ="",Portugal56!B10      ="",
Portugal56!Q11      ="",Portugal56!Q10      ="",
Spain57!H11      ="",Spain57!H10      ="",
Spain57!D11      ="",Spain57!D10      ="",
Spain57!B11      ="",Spain57!B10      ="",
Spain57!Q11      ="",Spain57!Q10      ="",
Sweden58!H11      ="",Sweden58!H10      ="",
Sweden58!D11      ="",Sweden58!D10      ="",
Sweden58!B11      ="",Sweden58!B10      ="",
Sweden58!Q11      ="",Sweden58!Q10      =""),"",
LN(SQRT(
(Belgium51!D11*Belgium51!H11/Belgium51!B11
 +Denmark52!D11*Denmark52!H11/Denmark52!B11
 +Finland53!D11*Finland53!H11/Finland53!B11
 +Italy54!D11*Italy54!H11/Italy54!B11
 +Netherlands55!D11*Netherlands55!H11/Netherlands55!B11
 +Portugal56!D11*Portugal56!H11/Portugal56!B11
 +Spain57!D11*Spain57!H11/Spain57!B11
 +Sweden58!D11*Sweden58!H11/Sweden58!B11)
/(Belgium51!D11*Belgium51!H11/Belgium51!Q11*Belgium51!Q10/Belgium51!B10
 +Denmark52!D11*Denmark52!H11/Denmark52!Q11*Denmark52!Q10/Denmark52!B10
 +Finland53!D11*Finland53!H11/Finland53!Q11*Finland53!Q10/Finland53!B10
 +Italy54!D11*Italy54!H11/Italy54!Q11*Italy54!Q10/Italy54!B10
 +Netherlands55!D11*Netherlands55!H11/Netherlands55!Q11*Netherlands55!Q10/Netherlands55!B10
 +Portugal56!D11*Portugal56!H11/Portugal56!Q11*Portugal56!Q10/Portugal56!B10
 +Spain57!D11*Spain57!H11/Spain57!Q11*Spain57!Q10/Spain57!B10
 +Sweden58!D11*Sweden58!H11/Sweden58!Q11*Sweden58!Q10/Sweden58!B10)
*(Belgium51!D10*Belgium51!H10/Belgium51!Q10*Belgium51!Q11/Belgium51!B11
 +Denmark52!D10*Denmark52!H10/Denmark52!Q10*Denmark52!Q11/Denmark52!B11
 +Finland53!D10*Finland53!H10/Finland53!Q10*Finland53!Q11/Finland53!B11
 +Italy54!D10*Italy54!H10/Italy54!Q10*Italy54!Q11/Italy54!B11
 +Netherlands55!D10*Netherlands55!H10/Netherlands55!Q10*Netherlands55!Q11/Netherlands55!B11
 +Portugal56!D10*Portugal56!H10/Portugal56!Q10*Portugal56!Q11/Portugal56!B11
 +Spain57!D10*Spain57!H10/Spain57!Q10*Spain57!Q11/Spain57!B11
 +Sweden58!D10*Sweden58!H10/Sweden58!Q10*Sweden58!Q11/Sweden58!B11)
/(Belgium51!D10*Belgium51!H10/Belgium51!B10
 +Denmark52!D10*Denmark52!H10/Denmark52!B10
 +Finland53!D10*Finland53!H10/Finland53!B10
 +Italy54!D10*Italy54!H10/Italy54!B10
 +Netherlands55!D10*Netherlands55!H10/Netherlands55!B10
 +Portugal56!D10*Portugal56!H10/Portugal56!B10
 +Spain57!D10*Spain57!H10/Spain57!B10
 +Sweden58!D10*Sweden58!H10/Sweden58!B10))))</f>
        <v/>
      </c>
      <c r="N11" s="62" t="str">
        <f>IF(OR(
Belgium51!I11   ="",Belgium51!I10   ="",
Belgium51!B11   ="",Belgium51!B10   ="",
Belgium51!R11   ="",Belgium51!R10   ="",
Denmark52!I11      ="",Denmark52!I10      ="",
Denmark52!B11      ="",Denmark52!B10      ="",
Denmark52!R11      ="",Denmark52!R10      ="",
Finland53!I11       ="",Finland53!I10       ="",
Finland53!B11       ="",Finland53!B10       ="",
Finland53!R11       ="",Finland53!R10       ="",
Italy54!I11      ="",Italy54!I10      ="",
Italy54!B11      ="",Italy54!B10      ="",
Italy54!R11      ="",Italy54!R10      ="",
Netherlands55!I11 ="",Netherlands55!I10 ="",
Netherlands55!B11 ="",Netherlands55!B10 ="",
Netherlands55!R11 ="",Netherlands55!R10 ="",
Portugal56!I11      ="",Portugal56!I10      ="",
Portugal56!B11      ="",Portugal56!B10      ="",
Portugal56!R11      ="",Portugal56!R10      ="",
Spain57!I11      ="",Spain57!I10      ="",
Spain57!B11      ="",Spain57!B10      ="",
Spain57!R11      ="",Spain57!R10      ="",
Sweden58!I11      ="",Sweden58!I10      ="",
Sweden58!B11      ="",Sweden58!B10      ="",
Sweden58!R11      ="",Sweden58!R10      =""),"",
LN(SQRT(
(Belgium51!I11/Belgium51!B11
 +Denmark52!I11/Denmark52!B11
 +Finland53!I11/Finland53!B11
 +Italy54!I11/Italy54!B11
 +Netherlands55!I11/Netherlands55!B11
 +Portugal56!I11/Portugal56!B11
 +Spain57!I11/Spain57!B11
 +Sweden58!I11/Sweden58!B11)
/(Belgium51!I11/Belgium51!R11*Belgium51!R10/Belgium51!B10
 +Denmark52!I11/Denmark52!R11*Denmark52!R10/Denmark52!B10
 +Finland53!I11/Finland53!R11*Finland53!R10/Finland53!B10
 +Italy54!I11/Italy54!R11*Italy54!R10/Italy54!B10
 +Netherlands55!I11/Netherlands55!R11*Netherlands55!R10/Netherlands55!B10
 +Portugal56!I11/Portugal56!R11*Portugal56!R10/Portugal56!B10
 +Spain57!I11/Spain57!R11*Spain57!R10/Spain57!B10
 +Sweden58!I11/Sweden58!R11*Sweden58!R10/Sweden58!B10)
*(Belgium51!I10/Belgium51!R10*Belgium51!R11/Belgium51!B11
 +Denmark52!I10/Denmark52!R10*Denmark52!R11/Denmark52!B11
 +Finland53!I10/Finland53!R10*Finland53!R11/Finland53!B11
 +Italy54!I10/Italy54!R10*Italy54!R11/Italy54!B11
 +Netherlands55!I10/Netherlands55!R10*Netherlands55!R11/Netherlands55!B11
 +Portugal56!I10/Portugal56!R10*Portugal56!R11/Portugal56!B11
 +Spain57!I10/Spain57!R10*Spain57!R11/Spain57!B11
 +Sweden58!I10/Sweden58!R10*Sweden58!R11/Sweden58!B11)
/(Belgium51!I10/Belgium51!B10
 +Denmark52!I10/Denmark52!B10
 +Finland53!I10/Finland53!B10
 +Italy54!I10/Italy54!B10
 +Netherlands55!I10/Netherlands55!B10
 +Portugal56!I10/Portugal56!B10
 +Spain57!I10/Spain57!B10
 +Sweden58!I10/Sweden58!B10))))</f>
        <v/>
      </c>
      <c r="O11" s="62" t="str">
        <f>IF(OR(
Belgium51!K11   ="",Belgium51!K10   ="",
Belgium51!B11   ="",Belgium51!B10   ="",
Belgium51!S11   ="",Belgium51!S10   ="",
Denmark52!K11      ="",Denmark52!K10      ="",
Denmark52!B11      ="",Denmark52!B10      ="",
Denmark52!S11      ="",Denmark52!S10      ="",
Finland53!K11       ="",Finland53!K10       ="",
Finland53!B11       ="",Finland53!B10       ="",
Finland53!S11       ="",Finland53!S10       ="",
Italy54!K11      ="",Italy54!K10      ="",
Italy54!B11      ="",Italy54!B10      ="",
Italy54!S11      ="",Italy54!S10      ="",
Netherlands55!K11 ="",Netherlands55!K10 ="",
Netherlands55!B11 ="",Netherlands55!B10 ="",
Netherlands55!S11 ="",Netherlands55!S10 ="",
Portugal56!K11      ="",Portugal56!K10      ="",
Portugal56!B11      ="",Portugal56!B10      ="",
Portugal56!S11      ="",Portugal56!S10      ="",
Spain57!K11      ="",Spain57!K10      ="",
Spain57!B11      ="",Spain57!B10      ="",
Spain57!S11      ="",Spain57!S10      ="",
Sweden58!K11      ="",Sweden58!K10      ="",
Sweden58!B11      ="",Sweden58!B10      ="",
Sweden58!S11      ="",Sweden58!S10      =""),"",
LN(SQRT(
(Belgium51!K11/Belgium51!B11
 +Denmark52!K11/Denmark52!B11
 +Finland53!K11/Finland53!B11
 +Italy54!K11/Italy54!B11
 +Netherlands55!K11/Netherlands55!B11
 +Portugal56!K11/Portugal56!B11
 +Spain57!K11/Spain57!B11
 +Sweden58!K11/Sweden58!B11)
/(Belgium51!K11/Belgium51!S11*Belgium51!S10/Belgium51!B10
 +Denmark52!K11/Denmark52!S11*Denmark52!S10/Denmark52!B10
 +Finland53!K11/Finland53!S11*Finland53!S10/Finland53!B10
 +Italy54!K11/Italy54!S11*Italy54!S10/Italy54!B10
 +Netherlands55!K11/Netherlands55!S11*Netherlands55!S10/Netherlands55!B10
 +Portugal56!K11/Portugal56!S11*Portugal56!S10/Portugal56!B10
 +Spain57!K11/Spain57!S11*Spain57!S10/Spain57!B10
 +Sweden58!K11/Sweden58!S11*Sweden58!S10/Sweden58!B10)
*(Belgium51!K10/Belgium51!S10*Belgium51!S11/Belgium51!B11
 +Denmark52!K10/Denmark52!S10*Denmark52!S11/Denmark52!B11
 +Finland53!K10/Finland53!S10*Finland53!S11/Finland53!B11
 +Italy54!K10/Italy54!S10*Italy54!S11/Italy54!B11
 +Netherlands55!K10/Netherlands55!S10*Netherlands55!S11/Netherlands55!B11
 +Portugal56!K10/Portugal56!S10*Portugal56!S11/Portugal56!B11
 +Spain57!K10/Spain57!S10*Spain57!S11/Spain57!B11
 +Sweden58!K10/Sweden58!S10*Sweden58!S11/Sweden58!B11)
/(Belgium51!K10/Belgium51!B10
 +Denmark52!K10/Denmark52!B10
 +Finland53!K10/Finland53!B10
 +Italy54!K10/Italy54!B10
 +Netherlands55!K10/Netherlands55!B10
 +Portugal56!K10/Portugal56!B10
 +Spain57!K10/Spain57!B10
 +Sweden58!K10/Sweden58!B10))))</f>
        <v/>
      </c>
      <c r="P11" s="62" t="str">
        <f>IF(OR(
Belgium51!L11   ="",Belgium51!L10   ="",
Belgium51!B11   ="",Belgium51!B10   ="",
Belgium51!T11   ="",Belgium51!T10   ="",
Denmark52!L11      ="",Denmark52!L10      ="",
Denmark52!B11      ="",Denmark52!B10      ="",
Denmark52!T11      ="",Denmark52!T10      ="",
Finland53!L11       ="",Finland53!L10       ="",
Finland53!B11       ="",Finland53!B10       ="",
Finland53!T11       ="",Finland53!T10       ="",
Italy54!L11      ="",Italy54!L10      ="",
Italy54!B11      ="",Italy54!B10      ="",
Italy54!T11      ="",Italy54!T10      ="",
Netherlands55!L11 ="",Netherlands55!L10 ="",
Netherlands55!B11 ="",Netherlands55!B10 ="",
Netherlands55!T11 ="",Netherlands55!T10 ="",
Portugal56!L11      ="",Portugal56!L10      ="",
Portugal56!B11      ="",Portugal56!B10      ="",
Portugal56!T11      ="",Portugal56!T10      ="",
Spain57!L11      ="",Spain57!L10      ="",
Spain57!B11      ="",Spain57!B10      ="",
Spain57!T11      ="",Spain57!T10      ="",
Sweden58!L11      ="",Sweden58!L10      ="",
Sweden58!B11      ="",Sweden58!B10      ="",
Sweden58!T11      ="",Sweden58!T10      =""),"",
LN(SQRT(
(Belgium51!L11/Belgium51!B11
 +Denmark52!L11/Denmark52!B11
 +Finland53!L11/Finland53!B11
 +Italy54!L11/Italy54!B11
 +Netherlands55!L11/Netherlands55!B11
 +Portugal56!L11/Portugal56!B11
 +Spain57!L11/Spain57!B11
 +Sweden58!L11/Sweden58!B11)
/(Belgium51!L11/Belgium51!T11*Belgium51!T10/Belgium51!B10
 +Denmark52!L11/Denmark52!T11*Denmark52!T10/Denmark52!B10
 +Finland53!L11/Finland53!T11*Finland53!T10/Finland53!B10
 +Italy54!L11/Italy54!T11*Italy54!T10/Italy54!B10
 +Netherlands55!L11/Netherlands55!T11*Netherlands55!T10/Netherlands55!B10
 +Portugal56!L11/Portugal56!T11*Portugal56!T10/Portugal56!B10
 +Spain57!L11/Spain57!T11*Spain57!T10/Spain57!B10
 +Sweden58!L11/Sweden58!T11*Sweden58!T10/Sweden58!B10)
*(Belgium51!L10/Belgium51!T10*Belgium51!T11/Belgium51!B11
 +Denmark52!L10/Denmark52!T10*Denmark52!T11/Denmark52!B11
 +Finland53!L10/Finland53!T10*Finland53!T11/Finland53!B11
 +Italy54!L10/Italy54!T10*Italy54!T11/Italy54!B11
 +Netherlands55!L10/Netherlands55!T10*Netherlands55!T11/Netherlands55!B11
 +Portugal56!L10/Portugal56!T10*Portugal56!T11/Portugal56!B11
 +Spain57!L10/Spain57!T10*Spain57!T11/Spain57!B11
 +Sweden58!L10/Sweden58!T10*Sweden58!T11/Sweden58!B11)
/(Belgium51!L10/Belgium51!B10
 +Denmark52!L10/Denmark52!B10
 +Finland53!L10/Finland53!B10
 +Italy54!L10/Italy54!B10
 +Netherlands55!L10/Netherlands55!B10
 +Portugal56!L10/Portugal56!B10
 +Spain57!L10/Spain57!B10
 +Sweden58!L10/Sweden58!B10))))</f>
        <v/>
      </c>
      <c r="Q11" s="61"/>
      <c r="R11" s="61"/>
      <c r="S11" s="61"/>
      <c r="T11" s="61"/>
      <c r="U11" s="61"/>
      <c r="V11" s="61" t="str">
        <f>IF(OR(
Belgium51!V11   ="",
Belgium51!U11   ="",
Denmark52!V11      ="",
Denmark52!U11      ="",
Finland53!V11       ="",
Finland53!U11       ="",
Italy54!V11      ="",
Italy54!U11      ="",
Netherlands55!V11 ="",
Netherlands55!U11 ="",
Portugal56!V11      ="",
Portugal56!U11      ="",
Spain57!V11      ="",
Spain57!U11      ="",
Sweden58!V11      ="",
Sweden58!U11      =""),"",
LN((Belgium51!V11+Denmark52!V11+Finland53!V11+Italy54!V11+Netherlands55!V11+Portugal56!V11+Spain57!V11+Sweden58!V11)
/(Belgium51!U11+Denmark52!U11+Finland53!U11+Italy54!U11+Netherlands55!U11+Portugal56!U11+Spain57!U11+Sweden58!U11)))</f>
        <v/>
      </c>
      <c r="W11" s="61" t="str">
        <f>IF(OR(
Belgium51!V11   ="",
Belgium51!W11   ="",
Belgium51!U11   ="",
Denmark52!V11      ="",
Denmark52!W11      ="",
Denmark52!U11      ="",
Finland53!V11       ="",
Finland53!W11       ="",
Finland53!U11       ="",
Italy54!V11      ="",
Italy54!W11      ="",
Italy54!U11      ="",
Netherlands55!V11 ="",
Netherlands55!W11 ="",
Netherlands55!V11 ="",
Portugal56!V11      ="",
Portugal56!W11      ="",
Portugal56!U11      ="",
Spain57!V11      ="",
Spain57!W11      ="",
Spain57!U11      ="",
Sweden58!V11      ="",
Sweden58!W11      ="",
Sweden58!U11      ="",
),"",
LN((Belgium51!V11*Belgium51!W11+Denmark52!V11*Denmark52!W11+Finland53!V11*Finland53!W11+Italy54!V11*Italy54!W11+Netherlands55!V11*Netherlands55!W11+Portugal56!V11*Portugal56!W11+Spain57!V11*Spain57!W11+Sweden58!V11*Sweden58!W11)
/(Belgium51!U11+Denmark52!U11+Finland53!U11+Italy54!U11+Netherlands55!U11+Portugal56!U11+Spain57!U11+Sweden58!U11)))</f>
        <v/>
      </c>
      <c r="X11" s="61" t="str">
        <f>IF(OR(
Belgium51!X11   ="",
Belgium51!D11   ="",
Belgium51!B11   ="",
Denmark52!X11      ="",
Denmark52!D11      ="",
Denmark52!B11      ="",
Finland53!X11       ="",
Finland53!D11       ="",
Finland53!B11       ="",
Italy54!X11      ="",
Italy54!D11      ="",
Italy54!B11      ="",
Netherlands55!X11 ="",
Netherlands55!D11 ="",
Netherlands55!B11 ="",
Portugal56!X11      ="",
Portugal56!D11      ="",
Portugal56!B11      ="",
Spain57!X11      ="",
Spain57!D11      ="",
Spain57!B11      ="",
Sweden58!X11      ="",
Sweden58!D11      ="",
Sweden58!B11      =""),"",
(Belgium51!X11*Belgium51!D11/Belgium51!B11
 +Denmark52!X11*Denmark52!D11/Denmark52!B11
 +Finland53!X11*Finland53!D11/Finland53!B11
 +Italy54!X11*Italy54!D11/Italy54!B11
 +Netherlands55!X11*Netherlands55!D11/Netherlands55!B11
 +Portugal56!X11*Portugal56!D11/Portugal56!B11
 +Spain57!X11*Spain57!D11/Spain57!B11
 +Sweden58!X11*Sweden58!D11/Sweden58!B11)
/(Belgium51!D11/Belgium51!B11
 +Denmark52!D11/Denmark52!B11
 +Finland53!D11/Finland53!B11
 +Italy54!D11/Italy54!B11
 +Netherlands55!D11/Netherlands55!B11
 +Portugal56!D11/Portugal56!B11
 +Spain57!D11/Spain57!B11
 +Sweden58!D11/Sweden58!B11))</f>
        <v/>
      </c>
      <c r="Y11" s="61" t="str">
        <f>IF(OR(
Belgium51!Y11   ="",
Belgium51!D11   ="",
Belgium51!B11   ="",
Denmark52!Y11      ="",
Denmark52!D11      ="",
Denmark52!B11      ="",
Finland53!Y11       ="",
Finland53!D11       ="",
Finland53!B11       ="",
Italy54!Y11      ="",
Italy54!D11      ="",
Italy54!B11      ="",
Netherlands55!Y11 ="",
Netherlands55!D11 ="",
Netherlands55!B11 ="",
Portugal56!Y11      ="",
Portugal56!D11      ="",
Portugal56!B11      ="",
Spain57!Y11      ="",
Spain57!D11      ="",
Spain57!B11      ="",
Sweden58!Y11      ="",
Sweden58!D11      ="",
Sweden58!B11      =""),"",
(Belgium51!Y11/Belgium51!B11
 +Denmark52!Y11/Denmark52!B11
 +Finland53!Y11/Finland53!B11
 +Italy54!Y11/Italy54!B11
 +Netherlands55!Y11/Netherlands55!B11
 +Portugal56!Y11/Portugal56!B11
 +Spain57!Y11/Spain57!B11
 +Sweden58!Y11/Sweden58!B11)
/(Belgium51!D11/Belgium51!B11
 +Denmark52!D11/Denmark52!B11
 +Finland53!D11/Finland53!B11
 +Italy54!D11/Italy54!B11
 +Netherlands55!D11/Netherlands55!B11
 +Portugal56!D11/Portugal56!B11
 +Spain57!D11/Spain57!B11
 +Sweden58!D11/Sweden58!B11))</f>
        <v/>
      </c>
      <c r="Z11" s="67"/>
      <c r="AA11" s="62" t="str">
        <f t="shared" si="1"/>
        <v/>
      </c>
      <c r="AB11" s="75" t="str">
        <f>IF(OR(
Belgium51!AB11   ="",
Belgium51!D11   ="",
Belgium51!B11   ="",
Denmark52!AB11      ="",
Denmark52!D11      ="",
Denmark52!B11      ="",
Finland53!AB11       ="",
Finland53!D11       ="",
Finland53!B11       ="",
Italy54!AB11      ="",
Italy54!D11      ="",
Italy54!B11      ="",
Netherlands55!AB11 ="",
Netherlands55!D11 ="",
Netherlands55!B11 ="",
Portugal56!AB11      ="",
Portugal56!D11      ="",
Portugal56!B11      ="",
Spain57!AB11      ="",
Spain57!D11      ="",
Spain57!B11      ="",
Sweden58!AB11      ="",
Sweden58!D11      ="",
Sweden58!B11      =""),"",
(Belgium51!AB11*Belgium51!D11/Belgium51!B11
 +Denmark52!AB11*Denmark52!D11/Denmark52!B11
 +Finland53!AB11*Finland53!D11/Finland53!B11
 +Italy54!AB11*Italy54!D11/Italy54!B11
 +Netherlands55!AB11*Netherlands55!D11/Netherlands55!B11
 +Portugal56!AB11*Portugal56!D11/Portugal56!B11
 +Spain57!AB11*Spain57!D11/Spain57!B11
 +Sweden58!AB11*Sweden58!D11/Sweden58!B11)
/(Belgium51!D11/Belgium51!B11
 +Denmark52!D11/Denmark52!B11
 +Finland53!D11/Finland53!B11
 +Italy54!D11/Italy54!B11
 +Netherlands55!D11/Netherlands55!B11
 +Portugal56!D11/Portugal56!B11
 +Spain57!D11/Spain57!B11
 +Sweden58!D11/Sweden58!B11))</f>
        <v/>
      </c>
    </row>
    <row r="12" spans="1:28">
      <c r="A12" s="62">
        <v>1879</v>
      </c>
      <c r="B12" s="62" t="str">
        <f>IF(OR(
Belgium51!AC12   ="",
Belgium51!D12   ="",
Belgium51!B12   ="",
Denmark52!AC12      ="",
Denmark52!D12      ="",
Denmark52!B12      ="",
Finland53!AC12       ="",
Finland53!D12       ="",
Finland53!B12       ="",
Italy54!AC12      ="",
Italy54!D12      ="",
Italy54!B12      ="",
Netherlands55!AC12 ="",
Netherlands55!D12 ="",
Netherlands55!B12 ="",
Portugal56!AC12 ="",
Portugal56!D12 ="",
Portugal56!B12 ="",
Spain57!AC12       ="",
Spain57!D12       ="",
Spain57!B12       ="",
Sweden58!AC12      ="",
Sweden58!D12      ="",
Sweden58!B12      =""),"",
(Belgium51!AC12*Belgium51!D12/Belgium51!B12
 +Denmark52!AC12*Denmark52!D12/Denmark52!B12
 +Finland53!AC12*Finland53!D12/Finland53!B12
 +Italy54!AC12*Italy54!D12/Italy54!B12
 +Netherlands55!AC12*Netherlands55!D12/Netherlands55!B12
 +Portugal56!AC12*Portugal56!D12/Portugal56!B12
 +Spain57!AC12*Spain57!D12/Spain57!B12
 +Sweden58!AC12*Sweden58!D12/Sweden58!B12)
/(Belgium51!D12/Belgium51!B12
 +Denmark52!D12/Denmark52!B12
 +Finland53!D12/Finland53!B12
 +Italy54!D12/Italy54!B12
 +Netherlands55!D12/Netherlands55!B12
 +Portugal56!D12/Portugal56!B12
 +Spain57!D12/Spain57!B12
 +Sweden58!D12/Sweden58!B12))</f>
        <v/>
      </c>
      <c r="C12" s="34" t="str">
        <f>IF(OR(
Belgium51!F12   ="",
Belgium51!D12   ="",
Belgium51!B12   ="",
Denmark52!F12      ="",
Denmark52!D12      ="",
Denmark52!B12      ="",
Finland53!F12       ="",
Finland53!D12       ="",
Finland53!B12       ="",
Italy54!F12      ="",
Italy54!D12      ="",
Italy54!B12      ="",
Netherlands55!F12 ="",
Netherlands55!D12 ="",
Netherlands55!B12 ="",
Portugal56!F12 ="",
Portugal56!D12 ="",
Portugal56!B12 ="",
Spain57!F12       ="",
Spain57!D12       ="",
Spain57!B12       ="",
Sweden58!F12      ="",
Sweden58!D12      ="",
Sweden58!B12      =""),"",
(Belgium51!F12*Belgium51!D12/Belgium51!B12
 +Denmark52!F12*Denmark52!D12/Denmark52!B12
 +Finland53!F12*Finland53!D12/Finland53!B12
 +Italy54!F12*Italy54!D12/Italy54!B12
 +Netherlands55!F12*Netherlands55!D12/Netherlands55!B12
 +Portugal56!F12*Portugal56!D12/Portugal56!B12
 +Spain57!F12*Spain57!D12/Spain57!B12
 +Sweden58!F12*Sweden58!D12/Sweden58!B12)
/(Belgium51!D12/Belgium51!B12
 +Denmark52!D12/Denmark52!B12
 +Finland53!D12/Finland53!B12
 +Italy54!D12/Italy54!B12
 +Netherlands55!D12/Netherlands55!B12
 +Portugal56!D12/Portugal56!B12
 +Spain57!D12/Spain57!B12
 +Sweden58!D12/Sweden58!B12))</f>
        <v/>
      </c>
      <c r="D12" s="62" t="str">
        <f>IF(OR(
Belgium51!AE12   ="",
Belgium51!D12   ="",
Belgium51!B12   ="",
Denmark52!AE12      ="",
Denmark52!D12      ="",
Denmark52!B12      ="",
Finland53!AE12       ="",
Finland53!D12       ="",
Finland53!B12       ="",
Italy54!AE12      ="",
Italy54!D12      ="",
Italy54!B12      ="",
Netherlands55!AE12 ="",
Netherlands55!D12 ="",
Netherlands55!B12 ="",
Portugal56!AE12 ="",
Portugal56!D12 ="",
Portugal56!B12 ="",
Spain57!AE12       ="",
Spain57!D12       ="",
Spain57!B12       ="",
Sweden58!AE12      ="",
Sweden58!D12      ="",
Sweden58!B12      =""),"",
(Belgium51!AE12*Belgium51!D12/Belgium51!B12
 +Denmark52!AE12*Denmark52!D12/Denmark52!B12
 +Finland53!AE12*Finland53!D12/Finland53!B12
 +Italy54!AE12*Italy54!D12/Italy54!B12
 +Netherlands55!AE12*Netherlands55!D12/Netherlands55!B12
 +Portugal56!AE12*Portugal56!D12/Portugal56!B12
 +Spain57!AE12*Spain57!D12/Spain57!B12
 +Sweden58!AE12*Sweden58!D12/Sweden58!B12)
/(Belgium51!D12/Belgium51!B12
 +Denmark52!D12/Denmark52!B12
 +Finland53!D12/Finland53!B12
 +Italy54!D12/Italy54!B12
 +Netherlands55!D12/Netherlands55!B12
 +Portugal56!D12/Portugal56!B12
 +Spain57!D12/Spain57!B12
 +Sweden58!D12/Sweden58!B12))</f>
        <v/>
      </c>
      <c r="E12" s="62" t="str">
        <f>IF(OR(
Belgium51!H12   ="",
Belgium51!D12   ="",
Belgium51!B12   ="",
Denmark52!H12      ="",
Denmark52!D12      ="",
Denmark52!B12      ="",
Finland53!H12       ="",
Finland53!D12       ="",
Finland53!B12       ="",
Italy54!H12      ="",
Italy54!D12      ="",
Italy54!B12      ="",
Netherlands55!H12 ="",
Netherlands55!D12 ="",
Netherlands55!B12 ="",
Portugal56!H12 ="",
Portugal56!D12 ="",
Portugal56!B12 ="",
Spain57!H12 ="",
Spain57!D12 ="",
Spain57!B12 ="",
Sweden58!H12 ="",
Sweden58!D12 ="",
Sweden58!B12 =""),"",
(Belgium51!H12*Belgium51!D12/Belgium51!B12
 +Denmark52!H12*Denmark52!D12/Denmark52!B12
 +Finland53!H12*Finland53!D12/Finland53!B12
 +Italy54!H12*Italy54!D12/Italy54!B12
 +Netherlands55!H12*Netherlands55!D12/Netherlands55!B12
 +Portugal56!H12*Portugal56!D12/Portugal56!B12
 +Spain57!H12*Spain57!D12/Spain57!B12
 +Sweden58!H12*Sweden58!D12/Sweden58!B12)
/(Belgium51!D12/Belgium51!B12
 +Denmark52!D12/Denmark52!B12
 +Finland53!D12/Finland53!B12
 +Italy54!D12/Italy54!B12
 +Netherlands55!D12/Netherlands55!B12
 +Portugal56!D12/Portugal56!B12
 +Spain57!D12/Spain57!B12
 +Sweden58!D12/Sweden58!B12))</f>
        <v/>
      </c>
      <c r="F12" s="62" t="str">
        <f>IF(OR(
Belgium51!I12   ="",
Belgium51!D12   ="",
Belgium51!B12   ="",
Denmark52!I12      ="",
Denmark52!D12      ="",
Denmark52!B12      ="",
Finland53!I12       ="",
Finland53!D12       ="",
Finland53!B12       ="",
Italy54!I12      ="",
Italy54!D12      ="",
Italy54!B12      ="",
Netherlands55!I12 ="",
Netherlands55!D12 ="",
Netherlands55!B12 ="",
Portugal56!I12      ="",
Portugal56!D12      ="",
Portugal56!B12      ="",
Spain57!I12      ="",
Spain57!D12      ="",
Spain57!B12      ="",
Sweden58!I12      ="",
Sweden58!D12      ="",
Sweden58!B12      =""),"",
(Belgium51!I12/Belgium51!B12
 +Denmark52!I12/Denmark52!B12
 +Finland53!I12/Finland53!B12
 +Italy54!I12/Italy54!B12
 +Netherlands55!I12/Netherlands55!B12
 +Portugal56!I12/Portugal56!B12
 +Spain57!I12/Spain57!B12
 +Sweden58!I12/Sweden58!B12)
/(Belgium51!D12/Belgium51!B12
 +Denmark52!D12/Denmark52!B12
 +Finland53!D12/Finland53!B12
 +Italy54!D12/Italy54!B12
 +Netherlands55!D12/Netherlands55!B12
 +Portugal56!D12/Portugal56!B12
 +Spain57!D12/Spain57!B12
 +Sweden58!D12/Sweden58!B12))</f>
        <v/>
      </c>
      <c r="G12" s="62" t="str">
        <f>IF(OR(
Belgium51!J12   ="",
Belgium51!D12   ="",
Belgium51!B12   ="",
Denmark52!J12      ="",
Denmark52!D12      ="",
Denmark52!B12      ="",
Finland53!J12       ="",
Finland53!D12       ="",
Finland53!B12       ="",
Italy54!J12      ="",
Italy54!D12      ="",
Italy54!B12      ="",
Netherlands55!J12 ="",
Netherlands55!D12 ="",
Netherlands55!B12 ="",
Portugal56!J12      ="",
Portugal56!D12      ="",
Portugal56!B12      ="",
Spain57!J12      ="",
Spain57!D12      ="",
Spain57!B12      ="",
Sweden58!J12      ="",
Sweden58!D12      ="",
Sweden58!B12      =""),"",
(Belgium51!J12/Belgium51!B12
 +Denmark52!J12/Denmark52!B12
 +Finland53!J12/Finland53!B12
 +Italy54!J12/Italy54!B12
 +Netherlands55!J12/Netherlands55!B12
 +Portugal56!J12/Portugal56!B12
 +Spain57!J12/Spain57!B12
 +Sweden58!J12/Sweden58!B12)
/(Belgium51!D12/Belgium51!B12
 +Denmark52!D12/Denmark52!B12
 +Finland53!D12/Finland53!B12
 +Italy54!D12/Italy54!B12
 +Netherlands55!D12/Netherlands55!B12
 +Portugal56!D12/Portugal56!B12
 +Spain57!D12/Spain57!B12
 +Sweden58!D12/Sweden58!B12))</f>
        <v/>
      </c>
      <c r="H12" s="62">
        <f>IF(OR(
Belgium51!K12   ="",
Belgium51!D12   ="",
Belgium51!B12   ="",
Denmark52!K12      ="",
Denmark52!D12      ="",
Denmark52!B12      ="",
Finland53!K12       ="",
Finland53!D12       ="",
Finland53!B12       ="",
Italy54!K12      ="",
Italy54!D12      ="",
Italy54!B12      ="",
Netherlands55!K12 ="",
Netherlands55!D12 ="",
Netherlands55!B12 ="",
Portugal56!K12      ="",
Portugal56!D12      ="",
Portugal56!B12      ="",
Spain57!K12      ="",
Spain57!D12      ="",
Spain57!B12      ="",
Sweden58!K12      ="",
Sweden58!D12      ="",
Sweden58!B12      =""),"",
(Belgium51!K12/Belgium51!B12
 +Denmark52!K12/Denmark52!B12
 +Finland53!K12/Finland53!B12
 +Italy54!K12/Italy54!B12
 +Netherlands55!K12/Netherlands55!B12
 +Portugal56!K12/Portugal56!B12
 +Spain57!K12/Spain57!B12
 +Sweden58!K12/Sweden58!B12)
/(Belgium51!D12/Belgium51!B12
 +Denmark52!D12/Denmark52!B12
 +Finland53!D12/Finland53!B12
 +Italy54!D12/Italy54!B12
 +Netherlands55!D12/Netherlands55!B12
 +Portugal56!D12/Portugal56!B12
 +Spain57!D12/Spain57!B12
 +Sweden58!D12/Sweden58!B12))</f>
        <v>0.15258106623782677</v>
      </c>
      <c r="I12" s="62">
        <f>IF(OR(
Belgium51!L12   ="",
Belgium51!D12   ="",
Belgium51!B12   ="",
Denmark52!L12      ="",
Denmark52!D12      ="",
Denmark52!B12      ="",
Finland53!L12       ="",
Finland53!D12       ="",
Finland53!B12       ="",
Italy54!L12      ="",
Italy54!D12      ="",
Italy54!B12      ="",
Netherlands55!L12 ="",
Netherlands55!D12 ="",
Netherlands55!B12 ="",
Portugal56!L12      ="",
Portugal56!D12      ="",
Portugal56!B12      ="",
Spain57!L12      ="",
Spain57!D12      ="",
Spain57!B12      ="",
Sweden58!L12      ="",
Sweden58!D12      ="",
Sweden58!B12      =""),"",
(Belgium51!L12/Belgium51!B12
 +Denmark52!L12/Denmark52!B12
 +Finland53!L12/Finland53!B12
 +Italy54!L12/Italy54!B12
 +Netherlands55!L12/Netherlands55!B12
 +Portugal56!L12/Portugal56!B12
 +Spain57!L12/Spain57!B12
 +Sweden58!L12/Sweden58!B12)
/(Belgium51!D12/Belgium51!B12
 +Denmark52!D12/Denmark52!B12
 +Finland53!D12/Finland53!B12
 +Italy54!D12/Italy54!B12
 +Netherlands55!D12/Netherlands55!B12
 +Portugal56!D12/Portugal56!B12
 +Spain57!D12/Spain57!B12
 +Sweden58!D12/Sweden58!B12))</f>
        <v>0.18978576374001208</v>
      </c>
      <c r="J12" s="61">
        <f t="shared" si="0"/>
        <v>-3.7204697502185302E-2</v>
      </c>
      <c r="K12" s="61">
        <f>IF(OR(
Belgium51!D12   ="",Belgium51!D11   ="",
Belgium51!B12   ="",Belgium51!B11   ="",
Belgium51!N12   ="",Belgium51!N11   ="",
Denmark52!D12      ="",Denmark52!D11      ="",
Denmark52!B12      ="",Denmark52!B11      ="",
Denmark52!N12      ="",Denmark52!N11      ="",
Finland53!D12       ="",Finland53!D11       ="",
Finland53!B12       ="",Finland53!B11       ="",
Finland53!N12       ="",Finland53!N11       ="",
Italy54!D12      ="",Italy54!D11      ="",
Italy54!B12      ="",Italy54!B11      ="",
Italy54!N12      ="",Italy54!N11      ="",
Netherlands55!D12 ="",Netherlands55!D11 ="",
Netherlands55!B12 ="",Netherlands55!B11 ="",
Netherlands55!N12 ="",Netherlands55!N11 ="",
Portugal56!D12      ="",Portugal56!D11      ="",
Portugal56!B12      ="",Portugal56!B11      ="",
Portugal56!N12      ="",Portugal56!N11      ="",
Spain57!D12      ="",Spain57!D11      ="",
Spain57!B12      ="",Spain57!B11      ="",
Spain57!N12      ="",Spain57!N11      ="",
Sweden58!D12      ="",Sweden58!D11      ="",
Sweden58!B12      ="",Sweden58!B11      ="",
Sweden58!N12      ="",Sweden58!N11      =""),"",
LN(SQRT(
(Belgium51!D12/Belgium51!B12
 +Denmark52!D12/Denmark52!B12
 +Finland53!D12/Finland53!B12
 +Italy54!D12/Italy54!B12
 +Netherlands55!D12/Netherlands55!B12
 +Portugal56!D12/Portugal56!B12
 +Spain57!D12/Spain57!B12
 +Sweden58!D12/Sweden58!B12)
/(Belgium51!D12/Belgium51!N12*Belgium51!N11/Belgium51!B11
 +Denmark52!D12/Denmark52!N12*Denmark52!N11/Denmark52!B11
 +Finland53!D12/Finland53!N12*Finland53!N11/Finland53!B11
 +Italy54!D12/Italy54!N12*Italy54!N11/Italy54!B11
 +Netherlands55!D12/Netherlands55!N12*Netherlands55!N11/Netherlands55!B11
 +Portugal56!D12/Portugal56!N12*Portugal56!N11/Portugal56!B11
 +Spain57!D12/Spain57!N12*Spain57!N11/Spain57!B11
 +Sweden58!D12/Sweden58!N12*Sweden58!N11/Sweden58!B11)
*(Belgium51!D11/Belgium51!N11*Belgium51!N12/Belgium51!B12
 +Denmark52!D11/Denmark52!N11*Denmark52!N12/Denmark52!B12
 +Finland53!D11/Finland53!N11*Finland53!N12/Finland53!B12
 +Italy54!D11/Italy54!N11*Italy54!N12/Italy54!B12
 +Netherlands55!D11/Netherlands55!N11*Netherlands55!N12/Netherlands55!B12
 +Portugal56!D11/Portugal56!N11*Portugal56!N12/Portugal56!B12
 +Spain57!D11/Spain57!N11*Spain57!N12/Spain57!B12
 +Sweden58!D11/Sweden58!N11*Sweden58!N12/Sweden58!B12)
/(Belgium51!D11/Belgium51!B11
 +Denmark52!D11/Denmark52!B11
 +Finland53!D11/Finland53!B11
 +Italy54!D11/Italy54!B11
 +Netherlands55!D11/Netherlands55!B11
 +Portugal56!D11/Portugal56!B11
 +Spain57!D11/Spain57!B11
 +Sweden58!D11/Sweden58!B11))))</f>
        <v>-3.2665426757739188E-2</v>
      </c>
      <c r="L12" s="61" t="str">
        <f>IF(OR(
Belgium51!F12   ="",Belgium51!F11   ="",
Belgium51!D12   ="",Belgium51!D11   ="",
Belgium51!B12   ="",Belgium51!B11   ="",
Belgium51!P12   ="",Belgium51!P11   ="",
Denmark52!F12      ="",Denmark52!F11      ="",
Denmark52!D12      ="",Denmark52!D11      ="",
Denmark52!B12      ="",Denmark52!B11      ="",
Denmark52!P12      ="",Denmark52!P11      ="",
Finland53!F12       ="",Finland53!F11       ="",
Finland53!D12       ="",Finland53!D11       ="",
Finland53!B12       ="",Finland53!B11       ="",
Finland53!P12       ="",Finland53!P11       ="",
Italy54!F12      ="",Italy54!F11      ="",
Italy54!D12      ="",Italy54!D11      ="",
Italy54!B12      ="",Italy54!B11      ="",
Italy54!P12      ="",Italy54!P11      ="",
Netherlands55!F12 ="",Netherlands55!F11 ="",
Netherlands55!D12 ="",Netherlands55!D11 ="",
Netherlands55!B12 ="",Netherlands55!B11 ="",
Netherlands55!P12 ="",Netherlands55!P11 ="",
Portugal56!F12      ="",Portugal56!F11      ="",
Portugal56!D12      ="",Portugal56!D11      ="",
Portugal56!B12      ="",Portugal56!B11      ="",
Portugal56!P12      ="",Portugal56!P11      ="",
Spain57!F12      ="",Spain57!F11      ="",
Spain57!D12      ="",Spain57!D11      ="",
Spain57!B12      ="",Spain57!B11      ="",
Spain57!P12      ="",Spain57!P11      ="",
Sweden58!F12      ="",Sweden58!F11      ="",
Sweden58!D12      ="",Sweden58!D11      ="",
Sweden58!B12      ="",Sweden58!B11      ="",
Sweden58!P12      ="",Sweden58!P11      =""),"",
LN(SQRT(
(Belgium51!D12*Belgium51!F12/Belgium51!B12
 +Denmark52!D12*Denmark52!F12/Denmark52!B12
 +Finland53!D12*Finland53!F12/Finland53!B12
 +Italy54!D12*Italy54!F12/Italy54!B12
 +Netherlands55!D12*Netherlands55!F12/Netherlands55!B12
 +Portugal56!D12*Portugal56!F12/Portugal56!B12
 +Spain57!D12*Spain57!F12/Spain57!B12
 +Sweden58!D12*Sweden58!F12/Sweden58!B12)
/(Belgium51!D12*Belgium51!F12/Belgium51!P12*Belgium51!P11/Belgium51!B11
 +Denmark52!D12*Denmark52!F12/Denmark52!P12*Denmark52!P11/Denmark52!B11
 +Finland53!D12*Finland53!F12/Finland53!P12*Finland53!P11/Finland53!B11
 +Italy54!D12*Italy54!F12/Italy54!P12*Italy54!P11/Italy54!B11
 +Netherlands55!D12*Netherlands55!F12/Netherlands55!P12*Netherlands55!P11/Netherlands55!B11
 +Portugal56!D12*Portugal56!F12/Portugal56!P12*Portugal56!P11/Portugal56!B11
 +Spain57!D12*Spain57!F12/Spain57!P12*Spain57!P11/Spain57!B11
 +Sweden58!D12*Sweden58!F12/Sweden58!P12*Sweden58!P11/Sweden58!B11)
*(Belgium51!D11*Belgium51!F11/Belgium51!P11*Belgium51!P12/Belgium51!B12
 +Denmark52!D11*Denmark52!F11/Denmark52!P11*Denmark52!P12/Denmark52!B12
 +Finland53!D11*Finland53!F11/Finland53!P11*Finland53!P12/Finland53!B12
 +Italy54!D11*Italy54!F11/Italy54!P11*Italy54!P12/Italy54!B12
 +Netherlands55!D11*Netherlands55!F11/Netherlands55!P11*Netherlands55!P12/Netherlands55!B12
 +Portugal56!D11*Portugal56!F11/Portugal56!P11*Portugal56!P12/Portugal56!B12
 +Spain57!D11*Spain57!F11/Spain57!P11*Spain57!P12/Spain57!B12
 +Sweden58!D11*Sweden58!F11/Sweden58!P11*Sweden58!P12/Sweden58!B12)
/(Belgium51!D11*Belgium51!F11/Belgium51!B11
 +Denmark52!D11*Denmark52!F11/Denmark52!B11
 +Finland53!D11*Finland53!F11/Finland53!B11
 +Italy54!D11*Italy54!F11/Italy54!B11
 +Netherlands55!D11*Netherlands55!F11/Netherlands55!B11
 +Portugal56!D11*Portugal56!F11/Portugal56!B11
 +Spain57!D11*Spain57!F11/Spain57!B11
 +Sweden58!D11*Sweden58!F11/Sweden58!B11))))</f>
        <v/>
      </c>
      <c r="M12" s="62" t="str">
        <f>IF(OR(
Belgium51!H12   ="",Belgium51!H11   ="",
Belgium51!D12   ="",Belgium51!D11   ="",
Belgium51!B12   ="",Belgium51!B11   ="",
Belgium51!Q12   ="",Belgium51!Q11   ="",
Denmark52!H12      ="",Denmark52!H11      ="",
Denmark52!D12      ="",Denmark52!D11      ="",
Denmark52!B12      ="",Denmark52!B11      ="",
Denmark52!Q12      ="",Denmark52!Q11      ="",
Finland53!H12       ="",Finland53!H11       ="",
Finland53!D12       ="",Finland53!D11       ="",
Finland53!B12       ="",Finland53!B11       ="",
Finland53!Q12       ="",Finland53!Q11       ="",
Italy54!H12      ="",Italy54!H11      ="",
Italy54!D12      ="",Italy54!D11      ="",
Italy54!B12      ="",Italy54!B11      ="",
Italy54!Q12      ="",Italy54!Q11      ="",
Netherlands55!H12 ="",Netherlands55!H11 ="",
Netherlands55!D12 ="",Netherlands55!D11 ="",
Netherlands55!B12 ="",Netherlands55!B11 ="",
Netherlands55!Q12 ="",Netherlands55!Q11 ="",
Portugal56!H12      ="",Portugal56!H11      ="",
Portugal56!D12      ="",Portugal56!D11      ="",
Portugal56!B12      ="",Portugal56!B11      ="",
Portugal56!Q12      ="",Portugal56!Q11      ="",
Spain57!H12      ="",Spain57!H11      ="",
Spain57!D12      ="",Spain57!D11      ="",
Spain57!B12      ="",Spain57!B11      ="",
Spain57!Q12      ="",Spain57!Q11      ="",
Sweden58!H12      ="",Sweden58!H11      ="",
Sweden58!D12      ="",Sweden58!D11      ="",
Sweden58!B12      ="",Sweden58!B11      ="",
Sweden58!Q12      ="",Sweden58!Q11      =""),"",
LN(SQRT(
(Belgium51!D12*Belgium51!H12/Belgium51!B12
 +Denmark52!D12*Denmark52!H12/Denmark52!B12
 +Finland53!D12*Finland53!H12/Finland53!B12
 +Italy54!D12*Italy54!H12/Italy54!B12
 +Netherlands55!D12*Netherlands55!H12/Netherlands55!B12
 +Portugal56!D12*Portugal56!H12/Portugal56!B12
 +Spain57!D12*Spain57!H12/Spain57!B12
 +Sweden58!D12*Sweden58!H12/Sweden58!B12)
/(Belgium51!D12*Belgium51!H12/Belgium51!Q12*Belgium51!Q11/Belgium51!B11
 +Denmark52!D12*Denmark52!H12/Denmark52!Q12*Denmark52!Q11/Denmark52!B11
 +Finland53!D12*Finland53!H12/Finland53!Q12*Finland53!Q11/Finland53!B11
 +Italy54!D12*Italy54!H12/Italy54!Q12*Italy54!Q11/Italy54!B11
 +Netherlands55!D12*Netherlands55!H12/Netherlands55!Q12*Netherlands55!Q11/Netherlands55!B11
 +Portugal56!D12*Portugal56!H12/Portugal56!Q12*Portugal56!Q11/Portugal56!B11
 +Spain57!D12*Spain57!H12/Spain57!Q12*Spain57!Q11/Spain57!B11
 +Sweden58!D12*Sweden58!H12/Sweden58!Q12*Sweden58!Q11/Sweden58!B11)
*(Belgium51!D11*Belgium51!H11/Belgium51!Q11*Belgium51!Q12/Belgium51!B12
 +Denmark52!D11*Denmark52!H11/Denmark52!Q11*Denmark52!Q12/Denmark52!B12
 +Finland53!D11*Finland53!H11/Finland53!Q11*Finland53!Q12/Finland53!B12
 +Italy54!D11*Italy54!H11/Italy54!Q11*Italy54!Q12/Italy54!B12
 +Netherlands55!D11*Netherlands55!H11/Netherlands55!Q11*Netherlands55!Q12/Netherlands55!B12
 +Portugal56!D11*Portugal56!H11/Portugal56!Q11*Portugal56!Q12/Portugal56!B12
 +Spain57!D11*Spain57!H11/Spain57!Q11*Spain57!Q12/Spain57!B12
 +Sweden58!D11*Sweden58!H11/Sweden58!Q11*Sweden58!Q12/Sweden58!B12)
/(Belgium51!D11*Belgium51!H11/Belgium51!B11
 +Denmark52!D11*Denmark52!H11/Denmark52!B11
 +Finland53!D11*Finland53!H11/Finland53!B11
 +Italy54!D11*Italy54!H11/Italy54!B11
 +Netherlands55!D11*Netherlands55!H11/Netherlands55!B11
 +Portugal56!D11*Portugal56!H11/Portugal56!B11
 +Spain57!D11*Spain57!H11/Spain57!B11
 +Sweden58!D11*Sweden58!H11/Sweden58!B11))))</f>
        <v/>
      </c>
      <c r="N12" s="62" t="str">
        <f>IF(OR(
Belgium51!I12   ="",Belgium51!I11   ="",
Belgium51!B12   ="",Belgium51!B11   ="",
Belgium51!R12   ="",Belgium51!R11   ="",
Denmark52!I12      ="",Denmark52!I11      ="",
Denmark52!B12      ="",Denmark52!B11      ="",
Denmark52!R12      ="",Denmark52!R11      ="",
Finland53!I12       ="",Finland53!I11       ="",
Finland53!B12       ="",Finland53!B11       ="",
Finland53!R12       ="",Finland53!R11       ="",
Italy54!I12      ="",Italy54!I11      ="",
Italy54!B12      ="",Italy54!B11      ="",
Italy54!R12      ="",Italy54!R11      ="",
Netherlands55!I12 ="",Netherlands55!I11 ="",
Netherlands55!B12 ="",Netherlands55!B11 ="",
Netherlands55!R12 ="",Netherlands55!R11 ="",
Portugal56!I12      ="",Portugal56!I11      ="",
Portugal56!B12      ="",Portugal56!B11      ="",
Portugal56!R12      ="",Portugal56!R11      ="",
Spain57!I12      ="",Spain57!I11      ="",
Spain57!B12      ="",Spain57!B11      ="",
Spain57!R12      ="",Spain57!R11      ="",
Sweden58!I12      ="",Sweden58!I11      ="",
Sweden58!B12      ="",Sweden58!B11      ="",
Sweden58!R12      ="",Sweden58!R11      =""),"",
LN(SQRT(
(Belgium51!I12/Belgium51!B12
 +Denmark52!I12/Denmark52!B12
 +Finland53!I12/Finland53!B12
 +Italy54!I12/Italy54!B12
 +Netherlands55!I12/Netherlands55!B12
 +Portugal56!I12/Portugal56!B12
 +Spain57!I12/Spain57!B12
 +Sweden58!I12/Sweden58!B12)
/(Belgium51!I12/Belgium51!R12*Belgium51!R11/Belgium51!B11
 +Denmark52!I12/Denmark52!R12*Denmark52!R11/Denmark52!B11
 +Finland53!I12/Finland53!R12*Finland53!R11/Finland53!B11
 +Italy54!I12/Italy54!R12*Italy54!R11/Italy54!B11
 +Netherlands55!I12/Netherlands55!R12*Netherlands55!R11/Netherlands55!B11
 +Portugal56!I12/Portugal56!R12*Portugal56!R11/Portugal56!B11
 +Spain57!I12/Spain57!R12*Spain57!R11/Spain57!B11
 +Sweden58!I12/Sweden58!R12*Sweden58!R11/Sweden58!B11)
*(Belgium51!I11/Belgium51!R11*Belgium51!R12/Belgium51!B12
 +Denmark52!I11/Denmark52!R11*Denmark52!R12/Denmark52!B12
 +Finland53!I11/Finland53!R11*Finland53!R12/Finland53!B12
 +Italy54!I11/Italy54!R11*Italy54!R12/Italy54!B12
 +Netherlands55!I11/Netherlands55!R11*Netherlands55!R12/Netherlands55!B12
 +Portugal56!I11/Portugal56!R11*Portugal56!R12/Portugal56!B12
 +Spain57!I11/Spain57!R11*Spain57!R12/Spain57!B12
 +Sweden58!I11/Sweden58!R11*Sweden58!R12/Sweden58!B12)
/(Belgium51!I11/Belgium51!B11
 +Denmark52!I11/Denmark52!B11
 +Finland53!I11/Finland53!B11
 +Italy54!I11/Italy54!B11
 +Netherlands55!I11/Netherlands55!B11
 +Portugal56!I11/Portugal56!B11
 +Spain57!I11/Spain57!B11
 +Sweden58!I11/Sweden58!B11))))</f>
        <v/>
      </c>
      <c r="O12" s="62" t="str">
        <f>IF(OR(
Belgium51!K12   ="",Belgium51!K11   ="",
Belgium51!B12   ="",Belgium51!B11   ="",
Belgium51!S12   ="",Belgium51!S11   ="",
Denmark52!K12      ="",Denmark52!K11      ="",
Denmark52!B12      ="",Denmark52!B11      ="",
Denmark52!S12      ="",Denmark52!S11      ="",
Finland53!K12       ="",Finland53!K11       ="",
Finland53!B12       ="",Finland53!B11       ="",
Finland53!S12       ="",Finland53!S11       ="",
Italy54!K12      ="",Italy54!K11      ="",
Italy54!B12      ="",Italy54!B11      ="",
Italy54!S12      ="",Italy54!S11      ="",
Netherlands55!K12 ="",Netherlands55!K11 ="",
Netherlands55!B12 ="",Netherlands55!B11 ="",
Netherlands55!S12 ="",Netherlands55!S11 ="",
Portugal56!K12      ="",Portugal56!K11      ="",
Portugal56!B12      ="",Portugal56!B11      ="",
Portugal56!S12      ="",Portugal56!S11      ="",
Spain57!K12      ="",Spain57!K11      ="",
Spain57!B12      ="",Spain57!B11      ="",
Spain57!S12      ="",Spain57!S11      ="",
Sweden58!K12      ="",Sweden58!K11      ="",
Sweden58!B12      ="",Sweden58!B11      ="",
Sweden58!S12      ="",Sweden58!S11      =""),"",
LN(SQRT(
(Belgium51!K12/Belgium51!B12
 +Denmark52!K12/Denmark52!B12
 +Finland53!K12/Finland53!B12
 +Italy54!K12/Italy54!B12
 +Netherlands55!K12/Netherlands55!B12
 +Portugal56!K12/Portugal56!B12
 +Spain57!K12/Spain57!B12
 +Sweden58!K12/Sweden58!B12)
/(Belgium51!K12/Belgium51!S12*Belgium51!S11/Belgium51!B11
 +Denmark52!K12/Denmark52!S12*Denmark52!S11/Denmark52!B11
 +Finland53!K12/Finland53!S12*Finland53!S11/Finland53!B11
 +Italy54!K12/Italy54!S12*Italy54!S11/Italy54!B11
 +Netherlands55!K12/Netherlands55!S12*Netherlands55!S11/Netherlands55!B11
 +Portugal56!K12/Portugal56!S12*Portugal56!S11/Portugal56!B11
 +Spain57!K12/Spain57!S12*Spain57!S11/Spain57!B11
 +Sweden58!K12/Sweden58!S12*Sweden58!S11/Sweden58!B11)
*(Belgium51!K11/Belgium51!S11*Belgium51!S12/Belgium51!B12
 +Denmark52!K11/Denmark52!S11*Denmark52!S12/Denmark52!B12
 +Finland53!K11/Finland53!S11*Finland53!S12/Finland53!B12
 +Italy54!K11/Italy54!S11*Italy54!S12/Italy54!B12
 +Netherlands55!K11/Netherlands55!S11*Netherlands55!S12/Netherlands55!B12
 +Portugal56!K11/Portugal56!S11*Portugal56!S12/Portugal56!B12
 +Spain57!K11/Spain57!S11*Spain57!S12/Spain57!B12
 +Sweden58!K11/Sweden58!S11*Sweden58!S12/Sweden58!B12)
/(Belgium51!K11/Belgium51!B11
 +Denmark52!K11/Denmark52!B11
 +Finland53!K11/Finland53!B11
 +Italy54!K11/Italy54!B11
 +Netherlands55!K11/Netherlands55!B11
 +Portugal56!K11/Portugal56!B11
 +Spain57!K11/Spain57!B11
 +Sweden58!K11/Sweden58!B11))))</f>
        <v/>
      </c>
      <c r="P12" s="62" t="str">
        <f>IF(OR(
Belgium51!L12   ="",Belgium51!L11   ="",
Belgium51!B12   ="",Belgium51!B11   ="",
Belgium51!T12   ="",Belgium51!T11   ="",
Denmark52!L12      ="",Denmark52!L11      ="",
Denmark52!B12      ="",Denmark52!B11      ="",
Denmark52!T12      ="",Denmark52!T11      ="",
Finland53!L12       ="",Finland53!L11       ="",
Finland53!B12       ="",Finland53!B11       ="",
Finland53!T12       ="",Finland53!T11       ="",
Italy54!L12      ="",Italy54!L11      ="",
Italy54!B12      ="",Italy54!B11      ="",
Italy54!T12      ="",Italy54!T11      ="",
Netherlands55!L12 ="",Netherlands55!L11 ="",
Netherlands55!B12 ="",Netherlands55!B11 ="",
Netherlands55!T12 ="",Netherlands55!T11 ="",
Portugal56!L12      ="",Portugal56!L11      ="",
Portugal56!B12      ="",Portugal56!B11      ="",
Portugal56!T12      ="",Portugal56!T11      ="",
Spain57!L12      ="",Spain57!L11      ="",
Spain57!B12      ="",Spain57!B11      ="",
Spain57!T12      ="",Spain57!T11      ="",
Sweden58!L12      ="",Sweden58!L11      ="",
Sweden58!B12      ="",Sweden58!B11      ="",
Sweden58!T12      ="",Sweden58!T11      =""),"",
LN(SQRT(
(Belgium51!L12/Belgium51!B12
 +Denmark52!L12/Denmark52!B12
 +Finland53!L12/Finland53!B12
 +Italy54!L12/Italy54!B12
 +Netherlands55!L12/Netherlands55!B12
 +Portugal56!L12/Portugal56!B12
 +Spain57!L12/Spain57!B12
 +Sweden58!L12/Sweden58!B12)
/(Belgium51!L12/Belgium51!T12*Belgium51!T11/Belgium51!B11
 +Denmark52!L12/Denmark52!T12*Denmark52!T11/Denmark52!B11
 +Finland53!L12/Finland53!T12*Finland53!T11/Finland53!B11
 +Italy54!L12/Italy54!T12*Italy54!T11/Italy54!B11
 +Netherlands55!L12/Netherlands55!T12*Netherlands55!T11/Netherlands55!B11
 +Portugal56!L12/Portugal56!T12*Portugal56!T11/Portugal56!B11
 +Spain57!L12/Spain57!T12*Spain57!T11/Spain57!B11
 +Sweden58!L12/Sweden58!T12*Sweden58!T11/Sweden58!B11)
*(Belgium51!L11/Belgium51!T11*Belgium51!T12/Belgium51!B12
 +Denmark52!L11/Denmark52!T11*Denmark52!T12/Denmark52!B12
 +Finland53!L11/Finland53!T11*Finland53!T12/Finland53!B12
 +Italy54!L11/Italy54!T11*Italy54!T12/Italy54!B12
 +Netherlands55!L11/Netherlands55!T11*Netherlands55!T12/Netherlands55!B12
 +Portugal56!L11/Portugal56!T11*Portugal56!T12/Portugal56!B12
 +Spain57!L11/Spain57!T11*Spain57!T12/Spain57!B12
 +Sweden58!L11/Sweden58!T11*Sweden58!T12/Sweden58!B12)
/(Belgium51!L11/Belgium51!B11
 +Denmark52!L11/Denmark52!B11
 +Finland53!L11/Finland53!B11
 +Italy54!L11/Italy54!B11
 +Netherlands55!L11/Netherlands55!B11
 +Portugal56!L11/Portugal56!B11
 +Spain57!L11/Spain57!B11
 +Sweden58!L11/Sweden58!B11))))</f>
        <v/>
      </c>
      <c r="Q12" s="61"/>
      <c r="R12" s="61"/>
      <c r="S12" s="61"/>
      <c r="T12" s="61"/>
      <c r="U12" s="61"/>
      <c r="V12" s="61" t="str">
        <f>IF(OR(
Belgium51!V12   ="",
Belgium51!U12   ="",
Denmark52!V12      ="",
Denmark52!U12      ="",
Finland53!V12       ="",
Finland53!U12       ="",
Italy54!V12      ="",
Italy54!U12      ="",
Netherlands55!V12 ="",
Netherlands55!U12 ="",
Portugal56!V12      ="",
Portugal56!U12      ="",
Spain57!V12      ="",
Spain57!U12      ="",
Sweden58!V12      ="",
Sweden58!U12      =""),"",
LN((Belgium51!V12+Denmark52!V12+Finland53!V12+Italy54!V12+Netherlands55!V12+Portugal56!V12+Spain57!V12+Sweden58!V12)
/(Belgium51!U12+Denmark52!U12+Finland53!U12+Italy54!U12+Netherlands55!U12+Portugal56!U12+Spain57!U12+Sweden58!U12)))</f>
        <v/>
      </c>
      <c r="W12" s="61" t="str">
        <f>IF(OR(
Belgium51!V12   ="",
Belgium51!W12   ="",
Belgium51!U12   ="",
Denmark52!V12      ="",
Denmark52!W12      ="",
Denmark52!U12      ="",
Finland53!V12       ="",
Finland53!W12       ="",
Finland53!U12       ="",
Italy54!V12      ="",
Italy54!W12      ="",
Italy54!U12      ="",
Netherlands55!V12 ="",
Netherlands55!W12 ="",
Netherlands55!V12 ="",
Portugal56!V12      ="",
Portugal56!W12      ="",
Portugal56!U12      ="",
Spain57!V12      ="",
Spain57!W12      ="",
Spain57!U12      ="",
Sweden58!V12      ="",
Sweden58!W12      ="",
Sweden58!U12      ="",
),"",
LN((Belgium51!V12*Belgium51!W12+Denmark52!V12*Denmark52!W12+Finland53!V12*Finland53!W12+Italy54!V12*Italy54!W12+Netherlands55!V12*Netherlands55!W12+Portugal56!V12*Portugal56!W12+Spain57!V12*Spain57!W12+Sweden58!V12*Sweden58!W12)
/(Belgium51!U12+Denmark52!U12+Finland53!U12+Italy54!U12+Netherlands55!U12+Portugal56!U12+Spain57!U12+Sweden58!U12)))</f>
        <v/>
      </c>
      <c r="X12" s="61" t="str">
        <f>IF(OR(
Belgium51!X12   ="",
Belgium51!D12   ="",
Belgium51!B12   ="",
Denmark52!X12      ="",
Denmark52!D12      ="",
Denmark52!B12      ="",
Finland53!X12       ="",
Finland53!D12       ="",
Finland53!B12       ="",
Italy54!X12      ="",
Italy54!D12      ="",
Italy54!B12      ="",
Netherlands55!X12 ="",
Netherlands55!D12 ="",
Netherlands55!B12 ="",
Portugal56!X12      ="",
Portugal56!D12      ="",
Portugal56!B12      ="",
Spain57!X12      ="",
Spain57!D12      ="",
Spain57!B12      ="",
Sweden58!X12      ="",
Sweden58!D12      ="",
Sweden58!B12      =""),"",
(Belgium51!X12*Belgium51!D12/Belgium51!B12
 +Denmark52!X12*Denmark52!D12/Denmark52!B12
 +Finland53!X12*Finland53!D12/Finland53!B12
 +Italy54!X12*Italy54!D12/Italy54!B12
 +Netherlands55!X12*Netherlands55!D12/Netherlands55!B12
 +Portugal56!X12*Portugal56!D12/Portugal56!B12
 +Spain57!X12*Spain57!D12/Spain57!B12
 +Sweden58!X12*Sweden58!D12/Sweden58!B12)
/(Belgium51!D12/Belgium51!B12
 +Denmark52!D12/Denmark52!B12
 +Finland53!D12/Finland53!B12
 +Italy54!D12/Italy54!B12
 +Netherlands55!D12/Netherlands55!B12
 +Portugal56!D12/Portugal56!B12
 +Spain57!D12/Spain57!B12
 +Sweden58!D12/Sweden58!B12))</f>
        <v/>
      </c>
      <c r="Y12" s="61" t="str">
        <f>IF(OR(
Belgium51!Y12   ="",
Belgium51!D12   ="",
Belgium51!B12   ="",
Denmark52!Y12      ="",
Denmark52!D12      ="",
Denmark52!B12      ="",
Finland53!Y12       ="",
Finland53!D12       ="",
Finland53!B12       ="",
Italy54!Y12      ="",
Italy54!D12      ="",
Italy54!B12      ="",
Netherlands55!Y12 ="",
Netherlands55!D12 ="",
Netherlands55!B12 ="",
Portugal56!Y12      ="",
Portugal56!D12      ="",
Portugal56!B12      ="",
Spain57!Y12      ="",
Spain57!D12      ="",
Spain57!B12      ="",
Sweden58!Y12      ="",
Sweden58!D12      ="",
Sweden58!B12      =""),"",
(Belgium51!Y12/Belgium51!B12
 +Denmark52!Y12/Denmark52!B12
 +Finland53!Y12/Finland53!B12
 +Italy54!Y12/Italy54!B12
 +Netherlands55!Y12/Netherlands55!B12
 +Portugal56!Y12/Portugal56!B12
 +Spain57!Y12/Spain57!B12
 +Sweden58!Y12/Sweden58!B12)
/(Belgium51!D12/Belgium51!B12
 +Denmark52!D12/Denmark52!B12
 +Finland53!D12/Finland53!B12
 +Italy54!D12/Italy54!B12
 +Netherlands55!D12/Netherlands55!B12
 +Portugal56!D12/Portugal56!B12
 +Spain57!D12/Spain57!B12
 +Sweden58!D12/Sweden58!B12))</f>
        <v/>
      </c>
      <c r="Z12" s="67"/>
      <c r="AA12" s="62" t="str">
        <f t="shared" si="1"/>
        <v/>
      </c>
      <c r="AB12" s="75" t="str">
        <f>IF(OR(
Belgium51!AB12   ="",
Belgium51!D12   ="",
Belgium51!B12   ="",
Denmark52!AB12      ="",
Denmark52!D12      ="",
Denmark52!B12      ="",
Finland53!AB12       ="",
Finland53!D12       ="",
Finland53!B12       ="",
Italy54!AB12      ="",
Italy54!D12      ="",
Italy54!B12      ="",
Netherlands55!AB12 ="",
Netherlands55!D12 ="",
Netherlands55!B12 ="",
Portugal56!AB12      ="",
Portugal56!D12      ="",
Portugal56!B12      ="",
Spain57!AB12      ="",
Spain57!D12      ="",
Spain57!B12      ="",
Sweden58!AB12      ="",
Sweden58!D12      ="",
Sweden58!B12      =""),"",
(Belgium51!AB12*Belgium51!D12/Belgium51!B12
 +Denmark52!AB12*Denmark52!D12/Denmark52!B12
 +Finland53!AB12*Finland53!D12/Finland53!B12
 +Italy54!AB12*Italy54!D12/Italy54!B12
 +Netherlands55!AB12*Netherlands55!D12/Netherlands55!B12
 +Portugal56!AB12*Portugal56!D12/Portugal56!B12
 +Spain57!AB12*Spain57!D12/Spain57!B12
 +Sweden58!AB12*Sweden58!D12/Sweden58!B12)
/(Belgium51!D12/Belgium51!B12
 +Denmark52!D12/Denmark52!B12
 +Finland53!D12/Finland53!B12
 +Italy54!D12/Italy54!B12
 +Netherlands55!D12/Netherlands55!B12
 +Portugal56!D12/Portugal56!B12
 +Spain57!D12/Spain57!B12
 +Sweden58!D12/Sweden58!B12))</f>
        <v/>
      </c>
    </row>
    <row r="13" spans="1:28">
      <c r="A13" s="62">
        <v>1880</v>
      </c>
      <c r="B13" s="62" t="str">
        <f>IF(OR(
Belgium51!AC13   ="",
Belgium51!D13   ="",
Belgium51!B13   ="",
Denmark52!AC13      ="",
Denmark52!D13      ="",
Denmark52!B13      ="",
Finland53!AC13       ="",
Finland53!D13       ="",
Finland53!B13       ="",
Italy54!AC13      ="",
Italy54!D13      ="",
Italy54!B13      ="",
Netherlands55!AC13 ="",
Netherlands55!D13 ="",
Netherlands55!B13 ="",
Portugal56!AC13 ="",
Portugal56!D13 ="",
Portugal56!B13 ="",
Spain57!AC13       ="",
Spain57!D13       ="",
Spain57!B13       ="",
Sweden58!AC13      ="",
Sweden58!D13      ="",
Sweden58!B13      =""),"",
(Belgium51!AC13*Belgium51!D13/Belgium51!B13
 +Denmark52!AC13*Denmark52!D13/Denmark52!B13
 +Finland53!AC13*Finland53!D13/Finland53!B13
 +Italy54!AC13*Italy54!D13/Italy54!B13
 +Netherlands55!AC13*Netherlands55!D13/Netherlands55!B13
 +Portugal56!AC13*Portugal56!D13/Portugal56!B13
 +Spain57!AC13*Spain57!D13/Spain57!B13
 +Sweden58!AC13*Sweden58!D13/Sweden58!B13)
/(Belgium51!D13/Belgium51!B13
 +Denmark52!D13/Denmark52!B13
 +Finland53!D13/Finland53!B13
 +Italy54!D13/Italy54!B13
 +Netherlands55!D13/Netherlands55!B13
 +Portugal56!D13/Portugal56!B13
 +Spain57!D13/Spain57!B13
 +Sweden58!D13/Sweden58!B13))</f>
        <v/>
      </c>
      <c r="C13" s="34" t="str">
        <f>IF(OR(
Belgium51!F13   ="",
Belgium51!D13   ="",
Belgium51!B13   ="",
Denmark52!F13      ="",
Denmark52!D13      ="",
Denmark52!B13      ="",
Finland53!F13       ="",
Finland53!D13       ="",
Finland53!B13       ="",
Italy54!F13      ="",
Italy54!D13      ="",
Italy54!B13      ="",
Netherlands55!F13 ="",
Netherlands55!D13 ="",
Netherlands55!B13 ="",
Portugal56!F13 ="",
Portugal56!D13 ="",
Portugal56!B13 ="",
Spain57!F13       ="",
Spain57!D13       ="",
Spain57!B13       ="",
Sweden58!F13      ="",
Sweden58!D13      ="",
Sweden58!B13      =""),"",
(Belgium51!F13*Belgium51!D13/Belgium51!B13
 +Denmark52!F13*Denmark52!D13/Denmark52!B13
 +Finland53!F13*Finland53!D13/Finland53!B13
 +Italy54!F13*Italy54!D13/Italy54!B13
 +Netherlands55!F13*Netherlands55!D13/Netherlands55!B13
 +Portugal56!F13*Portugal56!D13/Portugal56!B13
 +Spain57!F13*Spain57!D13/Spain57!B13
 +Sweden58!F13*Sweden58!D13/Sweden58!B13)
/(Belgium51!D13/Belgium51!B13
 +Denmark52!D13/Denmark52!B13
 +Finland53!D13/Finland53!B13
 +Italy54!D13/Italy54!B13
 +Netherlands55!D13/Netherlands55!B13
 +Portugal56!D13/Portugal56!B13
 +Spain57!D13/Spain57!B13
 +Sweden58!D13/Sweden58!B13))</f>
        <v/>
      </c>
      <c r="D13" s="62" t="str">
        <f>IF(OR(
Belgium51!AE13   ="",
Belgium51!D13   ="",
Belgium51!B13   ="",
Denmark52!AE13      ="",
Denmark52!D13      ="",
Denmark52!B13      ="",
Finland53!AE13       ="",
Finland53!D13       ="",
Finland53!B13       ="",
Italy54!AE13      ="",
Italy54!D13      ="",
Italy54!B13      ="",
Netherlands55!AE13 ="",
Netherlands55!D13 ="",
Netherlands55!B13 ="",
Portugal56!AE13 ="",
Portugal56!D13 ="",
Portugal56!B13 ="",
Spain57!AE13       ="",
Spain57!D13       ="",
Spain57!B13       ="",
Sweden58!AE13      ="",
Sweden58!D13      ="",
Sweden58!B13      =""),"",
(Belgium51!AE13*Belgium51!D13/Belgium51!B13
 +Denmark52!AE13*Denmark52!D13/Denmark52!B13
 +Finland53!AE13*Finland53!D13/Finland53!B13
 +Italy54!AE13*Italy54!D13/Italy54!B13
 +Netherlands55!AE13*Netherlands55!D13/Netherlands55!B13
 +Portugal56!AE13*Portugal56!D13/Portugal56!B13
 +Spain57!AE13*Spain57!D13/Spain57!B13
 +Sweden58!AE13*Sweden58!D13/Sweden58!B13)
/(Belgium51!D13/Belgium51!B13
 +Denmark52!D13/Denmark52!B13
 +Finland53!D13/Finland53!B13
 +Italy54!D13/Italy54!B13
 +Netherlands55!D13/Netherlands55!B13
 +Portugal56!D13/Portugal56!B13
 +Spain57!D13/Spain57!B13
 +Sweden58!D13/Sweden58!B13))</f>
        <v/>
      </c>
      <c r="E13" s="62" t="str">
        <f>IF(OR(
Belgium51!H13   ="",
Belgium51!D13   ="",
Belgium51!B13   ="",
Denmark52!H13      ="",
Denmark52!D13      ="",
Denmark52!B13      ="",
Finland53!H13       ="",
Finland53!D13       ="",
Finland53!B13       ="",
Italy54!H13      ="",
Italy54!D13      ="",
Italy54!B13      ="",
Netherlands55!H13 ="",
Netherlands55!D13 ="",
Netherlands55!B13 ="",
Portugal56!H13 ="",
Portugal56!D13 ="",
Portugal56!B13 ="",
Spain57!H13 ="",
Spain57!D13 ="",
Spain57!B13 ="",
Sweden58!H13 ="",
Sweden58!D13 ="",
Sweden58!B13 =""),"",
(Belgium51!H13*Belgium51!D13/Belgium51!B13
 +Denmark52!H13*Denmark52!D13/Denmark52!B13
 +Finland53!H13*Finland53!D13/Finland53!B13
 +Italy54!H13*Italy54!D13/Italy54!B13
 +Netherlands55!H13*Netherlands55!D13/Netherlands55!B13
 +Portugal56!H13*Portugal56!D13/Portugal56!B13
 +Spain57!H13*Spain57!D13/Spain57!B13
 +Sweden58!H13*Sweden58!D13/Sweden58!B13)
/(Belgium51!D13/Belgium51!B13
 +Denmark52!D13/Denmark52!B13
 +Finland53!D13/Finland53!B13
 +Italy54!D13/Italy54!B13
 +Netherlands55!D13/Netherlands55!B13
 +Portugal56!D13/Portugal56!B13
 +Spain57!D13/Spain57!B13
 +Sweden58!D13/Sweden58!B13))</f>
        <v/>
      </c>
      <c r="F13" s="62" t="str">
        <f>IF(OR(
Belgium51!I13   ="",
Belgium51!D13   ="",
Belgium51!B13   ="",
Denmark52!I13      ="",
Denmark52!D13      ="",
Denmark52!B13      ="",
Finland53!I13       ="",
Finland53!D13       ="",
Finland53!B13       ="",
Italy54!I13      ="",
Italy54!D13      ="",
Italy54!B13      ="",
Netherlands55!I13 ="",
Netherlands55!D13 ="",
Netherlands55!B13 ="",
Portugal56!I13      ="",
Portugal56!D13      ="",
Portugal56!B13      ="",
Spain57!I13      ="",
Spain57!D13      ="",
Spain57!B13      ="",
Sweden58!I13      ="",
Sweden58!D13      ="",
Sweden58!B13      =""),"",
(Belgium51!I13/Belgium51!B13
 +Denmark52!I13/Denmark52!B13
 +Finland53!I13/Finland53!B13
 +Italy54!I13/Italy54!B13
 +Netherlands55!I13/Netherlands55!B13
 +Portugal56!I13/Portugal56!B13
 +Spain57!I13/Spain57!B13
 +Sweden58!I13/Sweden58!B13)
/(Belgium51!D13/Belgium51!B13
 +Denmark52!D13/Denmark52!B13
 +Finland53!D13/Finland53!B13
 +Italy54!D13/Italy54!B13
 +Netherlands55!D13/Netherlands55!B13
 +Portugal56!D13/Portugal56!B13
 +Spain57!D13/Spain57!B13
 +Sweden58!D13/Sweden58!B13))</f>
        <v/>
      </c>
      <c r="G13" s="62" t="str">
        <f>IF(OR(
Belgium51!J13   ="",
Belgium51!D13   ="",
Belgium51!B13   ="",
Denmark52!J13      ="",
Denmark52!D13      ="",
Denmark52!B13      ="",
Finland53!J13       ="",
Finland53!D13       ="",
Finland53!B13       ="",
Italy54!J13      ="",
Italy54!D13      ="",
Italy54!B13      ="",
Netherlands55!J13 ="",
Netherlands55!D13 ="",
Netherlands55!B13 ="",
Portugal56!J13      ="",
Portugal56!D13      ="",
Portugal56!B13      ="",
Spain57!J13      ="",
Spain57!D13      ="",
Spain57!B13      ="",
Sweden58!J13      ="",
Sweden58!D13      ="",
Sweden58!B13      =""),"",
(Belgium51!J13/Belgium51!B13
 +Denmark52!J13/Denmark52!B13
 +Finland53!J13/Finland53!B13
 +Italy54!J13/Italy54!B13
 +Netherlands55!J13/Netherlands55!B13
 +Portugal56!J13/Portugal56!B13
 +Spain57!J13/Spain57!B13
 +Sweden58!J13/Sweden58!B13)
/(Belgium51!D13/Belgium51!B13
 +Denmark52!D13/Denmark52!B13
 +Finland53!D13/Finland53!B13
 +Italy54!D13/Italy54!B13
 +Netherlands55!D13/Netherlands55!B13
 +Portugal56!D13/Portugal56!B13
 +Spain57!D13/Spain57!B13
 +Sweden58!D13/Sweden58!B13))</f>
        <v/>
      </c>
      <c r="H13" s="62">
        <f>IF(OR(
Belgium51!K13   ="",
Belgium51!D13   ="",
Belgium51!B13   ="",
Denmark52!K13      ="",
Denmark52!D13      ="",
Denmark52!B13      ="",
Finland53!K13       ="",
Finland53!D13       ="",
Finland53!B13       ="",
Italy54!K13      ="",
Italy54!D13      ="",
Italy54!B13      ="",
Netherlands55!K13 ="",
Netherlands55!D13 ="",
Netherlands55!B13 ="",
Portugal56!K13      ="",
Portugal56!D13      ="",
Portugal56!B13      ="",
Spain57!K13      ="",
Spain57!D13      ="",
Spain57!B13      ="",
Sweden58!K13      ="",
Sweden58!D13      ="",
Sweden58!B13      =""),"",
(Belgium51!K13/Belgium51!B13
 +Denmark52!K13/Denmark52!B13
 +Finland53!K13/Finland53!B13
 +Italy54!K13/Italy54!B13
 +Netherlands55!K13/Netherlands55!B13
 +Portugal56!K13/Portugal56!B13
 +Spain57!K13/Spain57!B13
 +Sweden58!K13/Sweden58!B13)
/(Belgium51!D13/Belgium51!B13
 +Denmark52!D13/Denmark52!B13
 +Finland53!D13/Finland53!B13
 +Italy54!D13/Italy54!B13
 +Netherlands55!D13/Netherlands55!B13
 +Portugal56!D13/Portugal56!B13
 +Spain57!D13/Spain57!B13
 +Sweden58!D13/Sweden58!B13))</f>
        <v>0.15552493577169285</v>
      </c>
      <c r="I13" s="62">
        <f>IF(OR(
Belgium51!L13   ="",
Belgium51!D13   ="",
Belgium51!B13   ="",
Denmark52!L13      ="",
Denmark52!D13      ="",
Denmark52!B13      ="",
Finland53!L13       ="",
Finland53!D13       ="",
Finland53!B13       ="",
Italy54!L13      ="",
Italy54!D13      ="",
Italy54!B13      ="",
Netherlands55!L13 ="",
Netherlands55!D13 ="",
Netherlands55!B13 ="",
Portugal56!L13      ="",
Portugal56!D13      ="",
Portugal56!B13      ="",
Spain57!L13      ="",
Spain57!D13      ="",
Spain57!B13      ="",
Sweden58!L13      ="",
Sweden58!D13      ="",
Sweden58!B13      =""),"",
(Belgium51!L13/Belgium51!B13
 +Denmark52!L13/Denmark52!B13
 +Finland53!L13/Finland53!B13
 +Italy54!L13/Italy54!B13
 +Netherlands55!L13/Netherlands55!B13
 +Portugal56!L13/Portugal56!B13
 +Spain57!L13/Spain57!B13
 +Sweden58!L13/Sweden58!B13)
/(Belgium51!D13/Belgium51!B13
 +Denmark52!D13/Denmark52!B13
 +Finland53!D13/Finland53!B13
 +Italy54!D13/Italy54!B13
 +Netherlands55!D13/Netherlands55!B13
 +Portugal56!D13/Portugal56!B13
 +Spain57!D13/Spain57!B13
 +Sweden58!D13/Sweden58!B13))</f>
        <v>0.18444813073603628</v>
      </c>
      <c r="J13" s="61">
        <f t="shared" si="0"/>
        <v>-2.8923194964343424E-2</v>
      </c>
      <c r="K13" s="61">
        <f>IF(OR(
Belgium51!D13   ="",Belgium51!D12   ="",
Belgium51!B13   ="",Belgium51!B12   ="",
Belgium51!N13   ="",Belgium51!N12   ="",
Denmark52!D13      ="",Denmark52!D12      ="",
Denmark52!B13      ="",Denmark52!B12      ="",
Denmark52!N13      ="",Denmark52!N12      ="",
Finland53!D13       ="",Finland53!D12       ="",
Finland53!B13       ="",Finland53!B12       ="",
Finland53!N13       ="",Finland53!N12       ="",
Italy54!D13      ="",Italy54!D12      ="",
Italy54!B13      ="",Italy54!B12      ="",
Italy54!N13      ="",Italy54!N12      ="",
Netherlands55!D13 ="",Netherlands55!D12 ="",
Netherlands55!B13 ="",Netherlands55!B12 ="",
Netherlands55!N13 ="",Netherlands55!N12 ="",
Portugal56!D13      ="",Portugal56!D12      ="",
Portugal56!B13      ="",Portugal56!B12      ="",
Portugal56!N13      ="",Portugal56!N12      ="",
Spain57!D13      ="",Spain57!D12      ="",
Spain57!B13      ="",Spain57!B12      ="",
Spain57!N13      ="",Spain57!N12      ="",
Sweden58!D13      ="",Sweden58!D12      ="",
Sweden58!B13      ="",Sweden58!B12      ="",
Sweden58!N13      ="",Sweden58!N12      =""),"",
LN(SQRT(
(Belgium51!D13/Belgium51!B13
 +Denmark52!D13/Denmark52!B13
 +Finland53!D13/Finland53!B13
 +Italy54!D13/Italy54!B13
 +Netherlands55!D13/Netherlands55!B13
 +Portugal56!D13/Portugal56!B13
 +Spain57!D13/Spain57!B13
 +Sweden58!D13/Sweden58!B13)
/(Belgium51!D13/Belgium51!N13*Belgium51!N12/Belgium51!B12
 +Denmark52!D13/Denmark52!N13*Denmark52!N12/Denmark52!B12
 +Finland53!D13/Finland53!N13*Finland53!N12/Finland53!B12
 +Italy54!D13/Italy54!N13*Italy54!N12/Italy54!B12
 +Netherlands55!D13/Netherlands55!N13*Netherlands55!N12/Netherlands55!B12
 +Portugal56!D13/Portugal56!N13*Portugal56!N12/Portugal56!B12
 +Spain57!D13/Spain57!N13*Spain57!N12/Spain57!B12
 +Sweden58!D13/Sweden58!N13*Sweden58!N12/Sweden58!B12)
*(Belgium51!D12/Belgium51!N12*Belgium51!N13/Belgium51!B13
 +Denmark52!D12/Denmark52!N12*Denmark52!N13/Denmark52!B13
 +Finland53!D12/Finland53!N12*Finland53!N13/Finland53!B13
 +Italy54!D12/Italy54!N12*Italy54!N13/Italy54!B13
 +Netherlands55!D12/Netherlands55!N12*Netherlands55!N13/Netherlands55!B13
 +Portugal56!D12/Portugal56!N12*Portugal56!N13/Portugal56!B13
 +Spain57!D12/Spain57!N12*Spain57!N13/Spain57!B13
 +Sweden58!D12/Sweden58!N12*Sweden58!N13/Sweden58!B13)
/(Belgium51!D12/Belgium51!B12
 +Denmark52!D12/Denmark52!B12
 +Finland53!D12/Finland53!B12
 +Italy54!D12/Italy54!B12
 +Netherlands55!D12/Netherlands55!B12
 +Portugal56!D12/Portugal56!B12
 +Spain57!D12/Spain57!B12
 +Sweden58!D12/Sweden58!B12))))</f>
        <v>2.8475408864070628E-2</v>
      </c>
      <c r="L13" s="61" t="str">
        <f>IF(OR(
Belgium51!F13   ="",Belgium51!F12   ="",
Belgium51!D13   ="",Belgium51!D12   ="",
Belgium51!B13   ="",Belgium51!B12   ="",
Belgium51!P13   ="",Belgium51!P12   ="",
Denmark52!F13      ="",Denmark52!F12      ="",
Denmark52!D13      ="",Denmark52!D12      ="",
Denmark52!B13      ="",Denmark52!B12      ="",
Denmark52!P13      ="",Denmark52!P12      ="",
Finland53!F13       ="",Finland53!F12       ="",
Finland53!D13       ="",Finland53!D12       ="",
Finland53!B13       ="",Finland53!B12       ="",
Finland53!P13       ="",Finland53!P12       ="",
Italy54!F13      ="",Italy54!F12      ="",
Italy54!D13      ="",Italy54!D12      ="",
Italy54!B13      ="",Italy54!B12      ="",
Italy54!P13      ="",Italy54!P12      ="",
Netherlands55!F13 ="",Netherlands55!F12 ="",
Netherlands55!D13 ="",Netherlands55!D12 ="",
Netherlands55!B13 ="",Netherlands55!B12 ="",
Netherlands55!P13 ="",Netherlands55!P12 ="",
Portugal56!F13      ="",Portugal56!F12      ="",
Portugal56!D13      ="",Portugal56!D12      ="",
Portugal56!B13      ="",Portugal56!B12      ="",
Portugal56!P13      ="",Portugal56!P12      ="",
Spain57!F13      ="",Spain57!F12      ="",
Spain57!D13      ="",Spain57!D12      ="",
Spain57!B13      ="",Spain57!B12      ="",
Spain57!P13      ="",Spain57!P12      ="",
Sweden58!F13      ="",Sweden58!F12      ="",
Sweden58!D13      ="",Sweden58!D12      ="",
Sweden58!B13      ="",Sweden58!B12      ="",
Sweden58!P13      ="",Sweden58!P12      =""),"",
LN(SQRT(
(Belgium51!D13*Belgium51!F13/Belgium51!B13
 +Denmark52!D13*Denmark52!F13/Denmark52!B13
 +Finland53!D13*Finland53!F13/Finland53!B13
 +Italy54!D13*Italy54!F13/Italy54!B13
 +Netherlands55!D13*Netherlands55!F13/Netherlands55!B13
 +Portugal56!D13*Portugal56!F13/Portugal56!B13
 +Spain57!D13*Spain57!F13/Spain57!B13
 +Sweden58!D13*Sweden58!F13/Sweden58!B13)
/(Belgium51!D13*Belgium51!F13/Belgium51!P13*Belgium51!P12/Belgium51!B12
 +Denmark52!D13*Denmark52!F13/Denmark52!P13*Denmark52!P12/Denmark52!B12
 +Finland53!D13*Finland53!F13/Finland53!P13*Finland53!P12/Finland53!B12
 +Italy54!D13*Italy54!F13/Italy54!P13*Italy54!P12/Italy54!B12
 +Netherlands55!D13*Netherlands55!F13/Netherlands55!P13*Netherlands55!P12/Netherlands55!B12
 +Portugal56!D13*Portugal56!F13/Portugal56!P13*Portugal56!P12/Portugal56!B12
 +Spain57!D13*Spain57!F13/Spain57!P13*Spain57!P12/Spain57!B12
 +Sweden58!D13*Sweden58!F13/Sweden58!P13*Sweden58!P12/Sweden58!B12)
*(Belgium51!D12*Belgium51!F12/Belgium51!P12*Belgium51!P13/Belgium51!B13
 +Denmark52!D12*Denmark52!F12/Denmark52!P12*Denmark52!P13/Denmark52!B13
 +Finland53!D12*Finland53!F12/Finland53!P12*Finland53!P13/Finland53!B13
 +Italy54!D12*Italy54!F12/Italy54!P12*Italy54!P13/Italy54!B13
 +Netherlands55!D12*Netherlands55!F12/Netherlands55!P12*Netherlands55!P13/Netherlands55!B13
 +Portugal56!D12*Portugal56!F12/Portugal56!P12*Portugal56!P13/Portugal56!B13
 +Spain57!D12*Spain57!F12/Spain57!P12*Spain57!P13/Spain57!B13
 +Sweden58!D12*Sweden58!F12/Sweden58!P12*Sweden58!P13/Sweden58!B13)
/(Belgium51!D12*Belgium51!F12/Belgium51!B12
 +Denmark52!D12*Denmark52!F12/Denmark52!B12
 +Finland53!D12*Finland53!F12/Finland53!B12
 +Italy54!D12*Italy54!F12/Italy54!B12
 +Netherlands55!D12*Netherlands55!F12/Netherlands55!B12
 +Portugal56!D12*Portugal56!F12/Portugal56!B12
 +Spain57!D12*Spain57!F12/Spain57!B12
 +Sweden58!D12*Sweden58!F12/Sweden58!B12))))</f>
        <v/>
      </c>
      <c r="M13" s="62" t="str">
        <f>IF(OR(
Belgium51!H13   ="",Belgium51!H12   ="",
Belgium51!D13   ="",Belgium51!D12   ="",
Belgium51!B13   ="",Belgium51!B12   ="",
Belgium51!Q13   ="",Belgium51!Q12   ="",
Denmark52!H13      ="",Denmark52!H12      ="",
Denmark52!D13      ="",Denmark52!D12      ="",
Denmark52!B13      ="",Denmark52!B12      ="",
Denmark52!Q13      ="",Denmark52!Q12      ="",
Finland53!H13       ="",Finland53!H12       ="",
Finland53!D13       ="",Finland53!D12       ="",
Finland53!B13       ="",Finland53!B12       ="",
Finland53!Q13       ="",Finland53!Q12       ="",
Italy54!H13      ="",Italy54!H12      ="",
Italy54!D13      ="",Italy54!D12      ="",
Italy54!B13      ="",Italy54!B12      ="",
Italy54!Q13      ="",Italy54!Q12      ="",
Netherlands55!H13 ="",Netherlands55!H12 ="",
Netherlands55!D13 ="",Netherlands55!D12 ="",
Netherlands55!B13 ="",Netherlands55!B12 ="",
Netherlands55!Q13 ="",Netherlands55!Q12 ="",
Portugal56!H13      ="",Portugal56!H12      ="",
Portugal56!D13      ="",Portugal56!D12      ="",
Portugal56!B13      ="",Portugal56!B12      ="",
Portugal56!Q13      ="",Portugal56!Q12      ="",
Spain57!H13      ="",Spain57!H12      ="",
Spain57!D13      ="",Spain57!D12      ="",
Spain57!B13      ="",Spain57!B12      ="",
Spain57!Q13      ="",Spain57!Q12      ="",
Sweden58!H13      ="",Sweden58!H12      ="",
Sweden58!D13      ="",Sweden58!D12      ="",
Sweden58!B13      ="",Sweden58!B12      ="",
Sweden58!Q13      ="",Sweden58!Q12      =""),"",
LN(SQRT(
(Belgium51!D13*Belgium51!H13/Belgium51!B13
 +Denmark52!D13*Denmark52!H13/Denmark52!B13
 +Finland53!D13*Finland53!H13/Finland53!B13
 +Italy54!D13*Italy54!H13/Italy54!B13
 +Netherlands55!D13*Netherlands55!H13/Netherlands55!B13
 +Portugal56!D13*Portugal56!H13/Portugal56!B13
 +Spain57!D13*Spain57!H13/Spain57!B13
 +Sweden58!D13*Sweden58!H13/Sweden58!B13)
/(Belgium51!D13*Belgium51!H13/Belgium51!Q13*Belgium51!Q12/Belgium51!B12
 +Denmark52!D13*Denmark52!H13/Denmark52!Q13*Denmark52!Q12/Denmark52!B12
 +Finland53!D13*Finland53!H13/Finland53!Q13*Finland53!Q12/Finland53!B12
 +Italy54!D13*Italy54!H13/Italy54!Q13*Italy54!Q12/Italy54!B12
 +Netherlands55!D13*Netherlands55!H13/Netherlands55!Q13*Netherlands55!Q12/Netherlands55!B12
 +Portugal56!D13*Portugal56!H13/Portugal56!Q13*Portugal56!Q12/Portugal56!B12
 +Spain57!D13*Spain57!H13/Spain57!Q13*Spain57!Q12/Spain57!B12
 +Sweden58!D13*Sweden58!H13/Sweden58!Q13*Sweden58!Q12/Sweden58!B12)
*(Belgium51!D12*Belgium51!H12/Belgium51!Q12*Belgium51!Q13/Belgium51!B13
 +Denmark52!D12*Denmark52!H12/Denmark52!Q12*Denmark52!Q13/Denmark52!B13
 +Finland53!D12*Finland53!H12/Finland53!Q12*Finland53!Q13/Finland53!B13
 +Italy54!D12*Italy54!H12/Italy54!Q12*Italy54!Q13/Italy54!B13
 +Netherlands55!D12*Netherlands55!H12/Netherlands55!Q12*Netherlands55!Q13/Netherlands55!B13
 +Portugal56!D12*Portugal56!H12/Portugal56!Q12*Portugal56!Q13/Portugal56!B13
 +Spain57!D12*Spain57!H12/Spain57!Q12*Spain57!Q13/Spain57!B13
 +Sweden58!D12*Sweden58!H12/Sweden58!Q12*Sweden58!Q13/Sweden58!B13)
/(Belgium51!D12*Belgium51!H12/Belgium51!B12
 +Denmark52!D12*Denmark52!H12/Denmark52!B12
 +Finland53!D12*Finland53!H12/Finland53!B12
 +Italy54!D12*Italy54!H12/Italy54!B12
 +Netherlands55!D12*Netherlands55!H12/Netherlands55!B12
 +Portugal56!D12*Portugal56!H12/Portugal56!B12
 +Spain57!D12*Spain57!H12/Spain57!B12
 +Sweden58!D12*Sweden58!H12/Sweden58!B12))))</f>
        <v/>
      </c>
      <c r="N13" s="62" t="str">
        <f>IF(OR(
Belgium51!I13   ="",Belgium51!I12   ="",
Belgium51!B13   ="",Belgium51!B12   ="",
Belgium51!R13   ="",Belgium51!R12   ="",
Denmark52!I13      ="",Denmark52!I12      ="",
Denmark52!B13      ="",Denmark52!B12      ="",
Denmark52!R13      ="",Denmark52!R12      ="",
Finland53!I13       ="",Finland53!I12       ="",
Finland53!B13       ="",Finland53!B12       ="",
Finland53!R13       ="",Finland53!R12       ="",
Italy54!I13      ="",Italy54!I12      ="",
Italy54!B13      ="",Italy54!B12      ="",
Italy54!R13      ="",Italy54!R12      ="",
Netherlands55!I13 ="",Netherlands55!I12 ="",
Netherlands55!B13 ="",Netherlands55!B12 ="",
Netherlands55!R13 ="",Netherlands55!R12 ="",
Portugal56!I13      ="",Portugal56!I12      ="",
Portugal56!B13      ="",Portugal56!B12      ="",
Portugal56!R13      ="",Portugal56!R12      ="",
Spain57!I13      ="",Spain57!I12      ="",
Spain57!B13      ="",Spain57!B12      ="",
Spain57!R13      ="",Spain57!R12      ="",
Sweden58!I13      ="",Sweden58!I12      ="",
Sweden58!B13      ="",Sweden58!B12      ="",
Sweden58!R13      ="",Sweden58!R12      =""),"",
LN(SQRT(
(Belgium51!I13/Belgium51!B13
 +Denmark52!I13/Denmark52!B13
 +Finland53!I13/Finland53!B13
 +Italy54!I13/Italy54!B13
 +Netherlands55!I13/Netherlands55!B13
 +Portugal56!I13/Portugal56!B13
 +Spain57!I13/Spain57!B13
 +Sweden58!I13/Sweden58!B13)
/(Belgium51!I13/Belgium51!R13*Belgium51!R12/Belgium51!B12
 +Denmark52!I13/Denmark52!R13*Denmark52!R12/Denmark52!B12
 +Finland53!I13/Finland53!R13*Finland53!R12/Finland53!B12
 +Italy54!I13/Italy54!R13*Italy54!R12/Italy54!B12
 +Netherlands55!I13/Netherlands55!R13*Netherlands55!R12/Netherlands55!B12
 +Portugal56!I13/Portugal56!R13*Portugal56!R12/Portugal56!B12
 +Spain57!I13/Spain57!R13*Spain57!R12/Spain57!B12
 +Sweden58!I13/Sweden58!R13*Sweden58!R12/Sweden58!B12)
*(Belgium51!I12/Belgium51!R12*Belgium51!R13/Belgium51!B13
 +Denmark52!I12/Denmark52!R12*Denmark52!R13/Denmark52!B13
 +Finland53!I12/Finland53!R12*Finland53!R13/Finland53!B13
 +Italy54!I12/Italy54!R12*Italy54!R13/Italy54!B13
 +Netherlands55!I12/Netherlands55!R12*Netherlands55!R13/Netherlands55!B13
 +Portugal56!I12/Portugal56!R12*Portugal56!R13/Portugal56!B13
 +Spain57!I12/Spain57!R12*Spain57!R13/Spain57!B13
 +Sweden58!I12/Sweden58!R12*Sweden58!R13/Sweden58!B13)
/(Belgium51!I12/Belgium51!B12
 +Denmark52!I12/Denmark52!B12
 +Finland53!I12/Finland53!B12
 +Italy54!I12/Italy54!B12
 +Netherlands55!I12/Netherlands55!B12
 +Portugal56!I12/Portugal56!B12
 +Spain57!I12/Spain57!B12
 +Sweden58!I12/Sweden58!B12))))</f>
        <v/>
      </c>
      <c r="O13" s="62" t="str">
        <f>IF(OR(
Belgium51!K13   ="",Belgium51!K12   ="",
Belgium51!B13   ="",Belgium51!B12   ="",
Belgium51!S13   ="",Belgium51!S12   ="",
Denmark52!K13      ="",Denmark52!K12      ="",
Denmark52!B13      ="",Denmark52!B12      ="",
Denmark52!S13      ="",Denmark52!S12      ="",
Finland53!K13       ="",Finland53!K12       ="",
Finland53!B13       ="",Finland53!B12       ="",
Finland53!S13       ="",Finland53!S12       ="",
Italy54!K13      ="",Italy54!K12      ="",
Italy54!B13      ="",Italy54!B12      ="",
Italy54!S13      ="",Italy54!S12      ="",
Netherlands55!K13 ="",Netherlands55!K12 ="",
Netherlands55!B13 ="",Netherlands55!B12 ="",
Netherlands55!S13 ="",Netherlands55!S12 ="",
Portugal56!K13      ="",Portugal56!K12      ="",
Portugal56!B13      ="",Portugal56!B12      ="",
Portugal56!S13      ="",Portugal56!S12      ="",
Spain57!K13      ="",Spain57!K12      ="",
Spain57!B13      ="",Spain57!B12      ="",
Spain57!S13      ="",Spain57!S12      ="",
Sweden58!K13      ="",Sweden58!K12      ="",
Sweden58!B13      ="",Sweden58!B12      ="",
Sweden58!S13      ="",Sweden58!S12      =""),"",
LN(SQRT(
(Belgium51!K13/Belgium51!B13
 +Denmark52!K13/Denmark52!B13
 +Finland53!K13/Finland53!B13
 +Italy54!K13/Italy54!B13
 +Netherlands55!K13/Netherlands55!B13
 +Portugal56!K13/Portugal56!B13
 +Spain57!K13/Spain57!B13
 +Sweden58!K13/Sweden58!B13)
/(Belgium51!K13/Belgium51!S13*Belgium51!S12/Belgium51!B12
 +Denmark52!K13/Denmark52!S13*Denmark52!S12/Denmark52!B12
 +Finland53!K13/Finland53!S13*Finland53!S12/Finland53!B12
 +Italy54!K13/Italy54!S13*Italy54!S12/Italy54!B12
 +Netherlands55!K13/Netherlands55!S13*Netherlands55!S12/Netherlands55!B12
 +Portugal56!K13/Portugal56!S13*Portugal56!S12/Portugal56!B12
 +Spain57!K13/Spain57!S13*Spain57!S12/Spain57!B12
 +Sweden58!K13/Sweden58!S13*Sweden58!S12/Sweden58!B12)
*(Belgium51!K12/Belgium51!S12*Belgium51!S13/Belgium51!B13
 +Denmark52!K12/Denmark52!S12*Denmark52!S13/Denmark52!B13
 +Finland53!K12/Finland53!S12*Finland53!S13/Finland53!B13
 +Italy54!K12/Italy54!S12*Italy54!S13/Italy54!B13
 +Netherlands55!K12/Netherlands55!S12*Netherlands55!S13/Netherlands55!B13
 +Portugal56!K12/Portugal56!S12*Portugal56!S13/Portugal56!B13
 +Spain57!K12/Spain57!S12*Spain57!S13/Spain57!B13
 +Sweden58!K12/Sweden58!S12*Sweden58!S13/Sweden58!B13)
/(Belgium51!K12/Belgium51!B12
 +Denmark52!K12/Denmark52!B12
 +Finland53!K12/Finland53!B12
 +Italy54!K12/Italy54!B12
 +Netherlands55!K12/Netherlands55!B12
 +Portugal56!K12/Portugal56!B12
 +Spain57!K12/Spain57!B12
 +Sweden58!K12/Sweden58!B12))))</f>
        <v/>
      </c>
      <c r="P13" s="62" t="str">
        <f>IF(OR(
Belgium51!L13   ="",Belgium51!L12   ="",
Belgium51!B13   ="",Belgium51!B12   ="",
Belgium51!T13   ="",Belgium51!T12   ="",
Denmark52!L13      ="",Denmark52!L12      ="",
Denmark52!B13      ="",Denmark52!B12      ="",
Denmark52!T13      ="",Denmark52!T12      ="",
Finland53!L13       ="",Finland53!L12       ="",
Finland53!B13       ="",Finland53!B12       ="",
Finland53!T13       ="",Finland53!T12       ="",
Italy54!L13      ="",Italy54!L12      ="",
Italy54!B13      ="",Italy54!B12      ="",
Italy54!T13      ="",Italy54!T12      ="",
Netherlands55!L13 ="",Netherlands55!L12 ="",
Netherlands55!B13 ="",Netherlands55!B12 ="",
Netherlands55!T13 ="",Netherlands55!T12 ="",
Portugal56!L13      ="",Portugal56!L12      ="",
Portugal56!B13      ="",Portugal56!B12      ="",
Portugal56!T13      ="",Portugal56!T12      ="",
Spain57!L13      ="",Spain57!L12      ="",
Spain57!B13      ="",Spain57!B12      ="",
Spain57!T13      ="",Spain57!T12      ="",
Sweden58!L13      ="",Sweden58!L12      ="",
Sweden58!B13      ="",Sweden58!B12      ="",
Sweden58!T13      ="",Sweden58!T12      =""),"",
LN(SQRT(
(Belgium51!L13/Belgium51!B13
 +Denmark52!L13/Denmark52!B13
 +Finland53!L13/Finland53!B13
 +Italy54!L13/Italy54!B13
 +Netherlands55!L13/Netherlands55!B13
 +Portugal56!L13/Portugal56!B13
 +Spain57!L13/Spain57!B13
 +Sweden58!L13/Sweden58!B13)
/(Belgium51!L13/Belgium51!T13*Belgium51!T12/Belgium51!B12
 +Denmark52!L13/Denmark52!T13*Denmark52!T12/Denmark52!B12
 +Finland53!L13/Finland53!T13*Finland53!T12/Finland53!B12
 +Italy54!L13/Italy54!T13*Italy54!T12/Italy54!B12
 +Netherlands55!L13/Netherlands55!T13*Netherlands55!T12/Netherlands55!B12
 +Portugal56!L13/Portugal56!T13*Portugal56!T12/Portugal56!B12
 +Spain57!L13/Spain57!T13*Spain57!T12/Spain57!B12
 +Sweden58!L13/Sweden58!T13*Sweden58!T12/Sweden58!B12)
*(Belgium51!L12/Belgium51!T12*Belgium51!T13/Belgium51!B13
 +Denmark52!L12/Denmark52!T12*Denmark52!T13/Denmark52!B13
 +Finland53!L12/Finland53!T12*Finland53!T13/Finland53!B13
 +Italy54!L12/Italy54!T12*Italy54!T13/Italy54!B13
 +Netherlands55!L12/Netherlands55!T12*Netherlands55!T13/Netherlands55!B13
 +Portugal56!L12/Portugal56!T12*Portugal56!T13/Portugal56!B13
 +Spain57!L12/Spain57!T12*Spain57!T13/Spain57!B13
 +Sweden58!L12/Sweden58!T12*Sweden58!T13/Sweden58!B13)
/(Belgium51!L12/Belgium51!B12
 +Denmark52!L12/Denmark52!B12
 +Finland53!L12/Finland53!B12
 +Italy54!L12/Italy54!B12
 +Netherlands55!L12/Netherlands55!B12
 +Portugal56!L12/Portugal56!B12
 +Spain57!L12/Spain57!B12
 +Sweden58!L12/Sweden58!B12))))</f>
        <v/>
      </c>
      <c r="Q13" s="61"/>
      <c r="R13" s="61"/>
      <c r="S13" s="61"/>
      <c r="T13" s="61"/>
      <c r="U13" s="61"/>
      <c r="V13" s="61" t="str">
        <f>IF(OR(
Belgium51!V13   ="",
Belgium51!U13   ="",
Denmark52!V13      ="",
Denmark52!U13      ="",
Finland53!V13       ="",
Finland53!U13       ="",
Italy54!V13      ="",
Italy54!U13      ="",
Netherlands55!V13 ="",
Netherlands55!U13 ="",
Portugal56!V13      ="",
Portugal56!U13      ="",
Spain57!V13      ="",
Spain57!U13      ="",
Sweden58!V13      ="",
Sweden58!U13      =""),"",
LN((Belgium51!V13+Denmark52!V13+Finland53!V13+Italy54!V13+Netherlands55!V13+Portugal56!V13+Spain57!V13+Sweden58!V13)
/(Belgium51!U13+Denmark52!U13+Finland53!U13+Italy54!U13+Netherlands55!U13+Portugal56!U13+Spain57!U13+Sweden58!U13)))</f>
        <v/>
      </c>
      <c r="W13" s="61" t="str">
        <f>IF(OR(
Belgium51!V13   ="",
Belgium51!W13   ="",
Belgium51!U13   ="",
Denmark52!V13      ="",
Denmark52!W13      ="",
Denmark52!U13      ="",
Finland53!V13       ="",
Finland53!W13       ="",
Finland53!U13       ="",
Italy54!V13      ="",
Italy54!W13      ="",
Italy54!U13      ="",
Netherlands55!V13 ="",
Netherlands55!W13 ="",
Netherlands55!V13 ="",
Portugal56!V13      ="",
Portugal56!W13      ="",
Portugal56!U13      ="",
Spain57!V13      ="",
Spain57!W13      ="",
Spain57!U13      ="",
Sweden58!V13      ="",
Sweden58!W13      ="",
Sweden58!U13      ="",
),"",
LN((Belgium51!V13*Belgium51!W13+Denmark52!V13*Denmark52!W13+Finland53!V13*Finland53!W13+Italy54!V13*Italy54!W13+Netherlands55!V13*Netherlands55!W13+Portugal56!V13*Portugal56!W13+Spain57!V13*Spain57!W13+Sweden58!V13*Sweden58!W13)
/(Belgium51!U13+Denmark52!U13+Finland53!U13+Italy54!U13+Netherlands55!U13+Portugal56!U13+Spain57!U13+Sweden58!U13)))</f>
        <v/>
      </c>
      <c r="X13" s="61" t="str">
        <f>IF(OR(
Belgium51!X13   ="",
Belgium51!D13   ="",
Belgium51!B13   ="",
Denmark52!X13      ="",
Denmark52!D13      ="",
Denmark52!B13      ="",
Finland53!X13       ="",
Finland53!D13       ="",
Finland53!B13       ="",
Italy54!X13      ="",
Italy54!D13      ="",
Italy54!B13      ="",
Netherlands55!X13 ="",
Netherlands55!D13 ="",
Netherlands55!B13 ="",
Portugal56!X13      ="",
Portugal56!D13      ="",
Portugal56!B13      ="",
Spain57!X13      ="",
Spain57!D13      ="",
Spain57!B13      ="",
Sweden58!X13      ="",
Sweden58!D13      ="",
Sweden58!B13      =""),"",
(Belgium51!X13*Belgium51!D13/Belgium51!B13
 +Denmark52!X13*Denmark52!D13/Denmark52!B13
 +Finland53!X13*Finland53!D13/Finland53!B13
 +Italy54!X13*Italy54!D13/Italy54!B13
 +Netherlands55!X13*Netherlands55!D13/Netherlands55!B13
 +Portugal56!X13*Portugal56!D13/Portugal56!B13
 +Spain57!X13*Spain57!D13/Spain57!B13
 +Sweden58!X13*Sweden58!D13/Sweden58!B13)
/(Belgium51!D13/Belgium51!B13
 +Denmark52!D13/Denmark52!B13
 +Finland53!D13/Finland53!B13
 +Italy54!D13/Italy54!B13
 +Netherlands55!D13/Netherlands55!B13
 +Portugal56!D13/Portugal56!B13
 +Spain57!D13/Spain57!B13
 +Sweden58!D13/Sweden58!B13))</f>
        <v/>
      </c>
      <c r="Y13" s="61" t="str">
        <f>IF(OR(
Belgium51!Y13   ="",
Belgium51!D13   ="",
Belgium51!B13   ="",
Denmark52!Y13      ="",
Denmark52!D13      ="",
Denmark52!B13      ="",
Finland53!Y13       ="",
Finland53!D13       ="",
Finland53!B13       ="",
Italy54!Y13      ="",
Italy54!D13      ="",
Italy54!B13      ="",
Netherlands55!Y13 ="",
Netherlands55!D13 ="",
Netherlands55!B13 ="",
Portugal56!Y13      ="",
Portugal56!D13      ="",
Portugal56!B13      ="",
Spain57!Y13      ="",
Spain57!D13      ="",
Spain57!B13      ="",
Sweden58!Y13      ="",
Sweden58!D13      ="",
Sweden58!B13      =""),"",
(Belgium51!Y13/Belgium51!B13
 +Denmark52!Y13/Denmark52!B13
 +Finland53!Y13/Finland53!B13
 +Italy54!Y13/Italy54!B13
 +Netherlands55!Y13/Netherlands55!B13
 +Portugal56!Y13/Portugal56!B13
 +Spain57!Y13/Spain57!B13
 +Sweden58!Y13/Sweden58!B13)
/(Belgium51!D13/Belgium51!B13
 +Denmark52!D13/Denmark52!B13
 +Finland53!D13/Finland53!B13
 +Italy54!D13/Italy54!B13
 +Netherlands55!D13/Netherlands55!B13
 +Portugal56!D13/Portugal56!B13
 +Spain57!D13/Spain57!B13
 +Sweden58!D13/Sweden58!B13))</f>
        <v/>
      </c>
      <c r="Z13" s="67"/>
      <c r="AA13" s="62" t="str">
        <f t="shared" si="1"/>
        <v/>
      </c>
      <c r="AB13" s="75" t="str">
        <f>IF(OR(
Belgium51!AB13   ="",
Belgium51!D13   ="",
Belgium51!B13   ="",
Denmark52!AB13      ="",
Denmark52!D13      ="",
Denmark52!B13      ="",
Finland53!AB13       ="",
Finland53!D13       ="",
Finland53!B13       ="",
Italy54!AB13      ="",
Italy54!D13      ="",
Italy54!B13      ="",
Netherlands55!AB13 ="",
Netherlands55!D13 ="",
Netherlands55!B13 ="",
Portugal56!AB13      ="",
Portugal56!D13      ="",
Portugal56!B13      ="",
Spain57!AB13      ="",
Spain57!D13      ="",
Spain57!B13      ="",
Sweden58!AB13      ="",
Sweden58!D13      ="",
Sweden58!B13      =""),"",
(Belgium51!AB13*Belgium51!D13/Belgium51!B13
 +Denmark52!AB13*Denmark52!D13/Denmark52!B13
 +Finland53!AB13*Finland53!D13/Finland53!B13
 +Italy54!AB13*Italy54!D13/Italy54!B13
 +Netherlands55!AB13*Netherlands55!D13/Netherlands55!B13
 +Portugal56!AB13*Portugal56!D13/Portugal56!B13
 +Spain57!AB13*Spain57!D13/Spain57!B13
 +Sweden58!AB13*Sweden58!D13/Sweden58!B13)
/(Belgium51!D13/Belgium51!B13
 +Denmark52!D13/Denmark52!B13
 +Finland53!D13/Finland53!B13
 +Italy54!D13/Italy54!B13
 +Netherlands55!D13/Netherlands55!B13
 +Portugal56!D13/Portugal56!B13
 +Spain57!D13/Spain57!B13
 +Sweden58!D13/Sweden58!B13))</f>
        <v/>
      </c>
    </row>
    <row r="14" spans="1:28">
      <c r="A14" s="62">
        <v>1881</v>
      </c>
      <c r="B14" s="62" t="str">
        <f>IF(OR(
Belgium51!AC14   ="",
Belgium51!D14   ="",
Belgium51!B14   ="",
Denmark52!AC14      ="",
Denmark52!D14      ="",
Denmark52!B14      ="",
Finland53!AC14       ="",
Finland53!D14       ="",
Finland53!B14       ="",
Italy54!AC14      ="",
Italy54!D14      ="",
Italy54!B14      ="",
Netherlands55!AC14 ="",
Netherlands55!D14 ="",
Netherlands55!B14 ="",
Portugal56!AC14 ="",
Portugal56!D14 ="",
Portugal56!B14 ="",
Spain57!AC14       ="",
Spain57!D14       ="",
Spain57!B14       ="",
Sweden58!AC14      ="",
Sweden58!D14      ="",
Sweden58!B14      =""),"",
(Belgium51!AC14*Belgium51!D14/Belgium51!B14
 +Denmark52!AC14*Denmark52!D14/Denmark52!B14
 +Finland53!AC14*Finland53!D14/Finland53!B14
 +Italy54!AC14*Italy54!D14/Italy54!B14
 +Netherlands55!AC14*Netherlands55!D14/Netherlands55!B14
 +Portugal56!AC14*Portugal56!D14/Portugal56!B14
 +Spain57!AC14*Spain57!D14/Spain57!B14
 +Sweden58!AC14*Sweden58!D14/Sweden58!B14)
/(Belgium51!D14/Belgium51!B14
 +Denmark52!D14/Denmark52!B14
 +Finland53!D14/Finland53!B14
 +Italy54!D14/Italy54!B14
 +Netherlands55!D14/Netherlands55!B14
 +Portugal56!D14/Portugal56!B14
 +Spain57!D14/Spain57!B14
 +Sweden58!D14/Sweden58!B14))</f>
        <v/>
      </c>
      <c r="C14" s="34" t="str">
        <f>IF(OR(
Belgium51!F14   ="",
Belgium51!D14   ="",
Belgium51!B14   ="",
Denmark52!F14      ="",
Denmark52!D14      ="",
Denmark52!B14      ="",
Finland53!F14       ="",
Finland53!D14       ="",
Finland53!B14       ="",
Italy54!F14      ="",
Italy54!D14      ="",
Italy54!B14      ="",
Netherlands55!F14 ="",
Netherlands55!D14 ="",
Netherlands55!B14 ="",
Portugal56!F14 ="",
Portugal56!D14 ="",
Portugal56!B14 ="",
Spain57!F14       ="",
Spain57!D14       ="",
Spain57!B14       ="",
Sweden58!F14      ="",
Sweden58!D14      ="",
Sweden58!B14      =""),"",
(Belgium51!F14*Belgium51!D14/Belgium51!B14
 +Denmark52!F14*Denmark52!D14/Denmark52!B14
 +Finland53!F14*Finland53!D14/Finland53!B14
 +Italy54!F14*Italy54!D14/Italy54!B14
 +Netherlands55!F14*Netherlands55!D14/Netherlands55!B14
 +Portugal56!F14*Portugal56!D14/Portugal56!B14
 +Spain57!F14*Spain57!D14/Spain57!B14
 +Sweden58!F14*Sweden58!D14/Sweden58!B14)
/(Belgium51!D14/Belgium51!B14
 +Denmark52!D14/Denmark52!B14
 +Finland53!D14/Finland53!B14
 +Italy54!D14/Italy54!B14
 +Netherlands55!D14/Netherlands55!B14
 +Portugal56!D14/Portugal56!B14
 +Spain57!D14/Spain57!B14
 +Sweden58!D14/Sweden58!B14))</f>
        <v/>
      </c>
      <c r="D14" s="62" t="str">
        <f>IF(OR(
Belgium51!AE14   ="",
Belgium51!D14   ="",
Belgium51!B14   ="",
Denmark52!AE14      ="",
Denmark52!D14      ="",
Denmark52!B14      ="",
Finland53!AE14       ="",
Finland53!D14       ="",
Finland53!B14       ="",
Italy54!AE14      ="",
Italy54!D14      ="",
Italy54!B14      ="",
Netherlands55!AE14 ="",
Netherlands55!D14 ="",
Netherlands55!B14 ="",
Portugal56!AE14 ="",
Portugal56!D14 ="",
Portugal56!B14 ="",
Spain57!AE14       ="",
Spain57!D14       ="",
Spain57!B14       ="",
Sweden58!AE14      ="",
Sweden58!D14      ="",
Sweden58!B14      =""),"",
(Belgium51!AE14*Belgium51!D14/Belgium51!B14
 +Denmark52!AE14*Denmark52!D14/Denmark52!B14
 +Finland53!AE14*Finland53!D14/Finland53!B14
 +Italy54!AE14*Italy54!D14/Italy54!B14
 +Netherlands55!AE14*Netherlands55!D14/Netherlands55!B14
 +Portugal56!AE14*Portugal56!D14/Portugal56!B14
 +Spain57!AE14*Spain57!D14/Spain57!B14
 +Sweden58!AE14*Sweden58!D14/Sweden58!B14)
/(Belgium51!D14/Belgium51!B14
 +Denmark52!D14/Denmark52!B14
 +Finland53!D14/Finland53!B14
 +Italy54!D14/Italy54!B14
 +Netherlands55!D14/Netherlands55!B14
 +Portugal56!D14/Portugal56!B14
 +Spain57!D14/Spain57!B14
 +Sweden58!D14/Sweden58!B14))</f>
        <v/>
      </c>
      <c r="E14" s="62" t="str">
        <f>IF(OR(
Belgium51!H14   ="",
Belgium51!D14   ="",
Belgium51!B14   ="",
Denmark52!H14      ="",
Denmark52!D14      ="",
Denmark52!B14      ="",
Finland53!H14       ="",
Finland53!D14       ="",
Finland53!B14       ="",
Italy54!H14      ="",
Italy54!D14      ="",
Italy54!B14      ="",
Netherlands55!H14 ="",
Netherlands55!D14 ="",
Netherlands55!B14 ="",
Portugal56!H14 ="",
Portugal56!D14 ="",
Portugal56!B14 ="",
Spain57!H14 ="",
Spain57!D14 ="",
Spain57!B14 ="",
Sweden58!H14 ="",
Sweden58!D14 ="",
Sweden58!B14 =""),"",
(Belgium51!H14*Belgium51!D14/Belgium51!B14
 +Denmark52!H14*Denmark52!D14/Denmark52!B14
 +Finland53!H14*Finland53!D14/Finland53!B14
 +Italy54!H14*Italy54!D14/Italy54!B14
 +Netherlands55!H14*Netherlands55!D14/Netherlands55!B14
 +Portugal56!H14*Portugal56!D14/Portugal56!B14
 +Spain57!H14*Spain57!D14/Spain57!B14
 +Sweden58!H14*Sweden58!D14/Sweden58!B14)
/(Belgium51!D14/Belgium51!B14
 +Denmark52!D14/Denmark52!B14
 +Finland53!D14/Finland53!B14
 +Italy54!D14/Italy54!B14
 +Netherlands55!D14/Netherlands55!B14
 +Portugal56!D14/Portugal56!B14
 +Spain57!D14/Spain57!B14
 +Sweden58!D14/Sweden58!B14))</f>
        <v/>
      </c>
      <c r="F14" s="62" t="str">
        <f>IF(OR(
Belgium51!I14   ="",
Belgium51!D14   ="",
Belgium51!B14   ="",
Denmark52!I14      ="",
Denmark52!D14      ="",
Denmark52!B14      ="",
Finland53!I14       ="",
Finland53!D14       ="",
Finland53!B14       ="",
Italy54!I14      ="",
Italy54!D14      ="",
Italy54!B14      ="",
Netherlands55!I14 ="",
Netherlands55!D14 ="",
Netherlands55!B14 ="",
Portugal56!I14      ="",
Portugal56!D14      ="",
Portugal56!B14      ="",
Spain57!I14      ="",
Spain57!D14      ="",
Spain57!B14      ="",
Sweden58!I14      ="",
Sweden58!D14      ="",
Sweden58!B14      =""),"",
(Belgium51!I14/Belgium51!B14
 +Denmark52!I14/Denmark52!B14
 +Finland53!I14/Finland53!B14
 +Italy54!I14/Italy54!B14
 +Netherlands55!I14/Netherlands55!B14
 +Portugal56!I14/Portugal56!B14
 +Spain57!I14/Spain57!B14
 +Sweden58!I14/Sweden58!B14)
/(Belgium51!D14/Belgium51!B14
 +Denmark52!D14/Denmark52!B14
 +Finland53!D14/Finland53!B14
 +Italy54!D14/Italy54!B14
 +Netherlands55!D14/Netherlands55!B14
 +Portugal56!D14/Portugal56!B14
 +Spain57!D14/Spain57!B14
 +Sweden58!D14/Sweden58!B14))</f>
        <v/>
      </c>
      <c r="G14" s="62" t="str">
        <f>IF(OR(
Belgium51!J14   ="",
Belgium51!D14   ="",
Belgium51!B14   ="",
Denmark52!J14      ="",
Denmark52!D14      ="",
Denmark52!B14      ="",
Finland53!J14       ="",
Finland53!D14       ="",
Finland53!B14       ="",
Italy54!J14      ="",
Italy54!D14      ="",
Italy54!B14      ="",
Netherlands55!J14 ="",
Netherlands55!D14 ="",
Netherlands55!B14 ="",
Portugal56!J14      ="",
Portugal56!D14      ="",
Portugal56!B14      ="",
Spain57!J14      ="",
Spain57!D14      ="",
Spain57!B14      ="",
Sweden58!J14      ="",
Sweden58!D14      ="",
Sweden58!B14      =""),"",
(Belgium51!J14/Belgium51!B14
 +Denmark52!J14/Denmark52!B14
 +Finland53!J14/Finland53!B14
 +Italy54!J14/Italy54!B14
 +Netherlands55!J14/Netherlands55!B14
 +Portugal56!J14/Portugal56!B14
 +Spain57!J14/Spain57!B14
 +Sweden58!J14/Sweden58!B14)
/(Belgium51!D14/Belgium51!B14
 +Denmark52!D14/Denmark52!B14
 +Finland53!D14/Finland53!B14
 +Italy54!D14/Italy54!B14
 +Netherlands55!D14/Netherlands55!B14
 +Portugal56!D14/Portugal56!B14
 +Spain57!D14/Spain57!B14
 +Sweden58!D14/Sweden58!B14))</f>
        <v/>
      </c>
      <c r="H14" s="62">
        <f>IF(OR(
Belgium51!K14   ="",
Belgium51!D14   ="",
Belgium51!B14   ="",
Denmark52!K14      ="",
Denmark52!D14      ="",
Denmark52!B14      ="",
Finland53!K14       ="",
Finland53!D14       ="",
Finland53!B14       ="",
Italy54!K14      ="",
Italy54!D14      ="",
Italy54!B14      ="",
Netherlands55!K14 ="",
Netherlands55!D14 ="",
Netherlands55!B14 ="",
Portugal56!K14      ="",
Portugal56!D14      ="",
Portugal56!B14      ="",
Spain57!K14      ="",
Spain57!D14      ="",
Spain57!B14      ="",
Sweden58!K14      ="",
Sweden58!D14      ="",
Sweden58!B14      =""),"",
(Belgium51!K14/Belgium51!B14
 +Denmark52!K14/Denmark52!B14
 +Finland53!K14/Finland53!B14
 +Italy54!K14/Italy54!B14
 +Netherlands55!K14/Netherlands55!B14
 +Portugal56!K14/Portugal56!B14
 +Spain57!K14/Spain57!B14
 +Sweden58!K14/Sweden58!B14)
/(Belgium51!D14/Belgium51!B14
 +Denmark52!D14/Denmark52!B14
 +Finland53!D14/Finland53!B14
 +Italy54!D14/Italy54!B14
 +Netherlands55!D14/Netherlands55!B14
 +Portugal56!D14/Portugal56!B14
 +Spain57!D14/Spain57!B14
 +Sweden58!D14/Sweden58!B14))</f>
        <v>0.15780486413839229</v>
      </c>
      <c r="I14" s="62">
        <f>IF(OR(
Belgium51!L14   ="",
Belgium51!D14   ="",
Belgium51!B14   ="",
Denmark52!L14      ="",
Denmark52!D14      ="",
Denmark52!B14      ="",
Finland53!L14       ="",
Finland53!D14       ="",
Finland53!B14       ="",
Italy54!L14      ="",
Italy54!D14      ="",
Italy54!B14      ="",
Netherlands55!L14 ="",
Netherlands55!D14 ="",
Netherlands55!B14 ="",
Portugal56!L14      ="",
Portugal56!D14      ="",
Portugal56!B14      ="",
Spain57!L14      ="",
Spain57!D14      ="",
Spain57!B14      ="",
Sweden58!L14      ="",
Sweden58!D14      ="",
Sweden58!B14      =""),"",
(Belgium51!L14/Belgium51!B14
 +Denmark52!L14/Denmark52!B14
 +Finland53!L14/Finland53!B14
 +Italy54!L14/Italy54!B14
 +Netherlands55!L14/Netherlands55!B14
 +Portugal56!L14/Portugal56!B14
 +Spain57!L14/Spain57!B14
 +Sweden58!L14/Sweden58!B14)
/(Belgium51!D14/Belgium51!B14
 +Denmark52!D14/Denmark52!B14
 +Finland53!D14/Finland53!B14
 +Italy54!D14/Italy54!B14
 +Netherlands55!D14/Netherlands55!B14
 +Portugal56!D14/Portugal56!B14
 +Spain57!D14/Spain57!B14
 +Sweden58!D14/Sweden58!B14))</f>
        <v>0.19063983081496491</v>
      </c>
      <c r="J14" s="61">
        <f t="shared" si="0"/>
        <v>-3.2834966676572624E-2</v>
      </c>
      <c r="K14" s="61">
        <f>IF(OR(
Belgium51!D14   ="",Belgium51!D13   ="",
Belgium51!B14   ="",Belgium51!B13   ="",
Belgium51!N14   ="",Belgium51!N13   ="",
Denmark52!D14      ="",Denmark52!D13      ="",
Denmark52!B14      ="",Denmark52!B13      ="",
Denmark52!N14      ="",Denmark52!N13      ="",
Finland53!D14       ="",Finland53!D13       ="",
Finland53!B14       ="",Finland53!B13       ="",
Finland53!N14       ="",Finland53!N13       ="",
Italy54!D14      ="",Italy54!D13      ="",
Italy54!B14      ="",Italy54!B13      ="",
Italy54!N14      ="",Italy54!N13      ="",
Netherlands55!D14 ="",Netherlands55!D13 ="",
Netherlands55!B14 ="",Netherlands55!B13 ="",
Netherlands55!N14 ="",Netherlands55!N13 ="",
Portugal56!D14      ="",Portugal56!D13      ="",
Portugal56!B14      ="",Portugal56!B13      ="",
Portugal56!N14      ="",Portugal56!N13      ="",
Spain57!D14      ="",Spain57!D13      ="",
Spain57!B14      ="",Spain57!B13      ="",
Spain57!N14      ="",Spain57!N13      ="",
Sweden58!D14      ="",Sweden58!D13      ="",
Sweden58!B14      ="",Sweden58!B13      ="",
Sweden58!N14      ="",Sweden58!N13      =""),"",
LN(SQRT(
(Belgium51!D14/Belgium51!B14
 +Denmark52!D14/Denmark52!B14
 +Finland53!D14/Finland53!B14
 +Italy54!D14/Italy54!B14
 +Netherlands55!D14/Netherlands55!B14
 +Portugal56!D14/Portugal56!B14
 +Spain57!D14/Spain57!B14
 +Sweden58!D14/Sweden58!B14)
/(Belgium51!D14/Belgium51!N14*Belgium51!N13/Belgium51!B13
 +Denmark52!D14/Denmark52!N14*Denmark52!N13/Denmark52!B13
 +Finland53!D14/Finland53!N14*Finland53!N13/Finland53!B13
 +Italy54!D14/Italy54!N14*Italy54!N13/Italy54!B13
 +Netherlands55!D14/Netherlands55!N14*Netherlands55!N13/Netherlands55!B13
 +Portugal56!D14/Portugal56!N14*Portugal56!N13/Portugal56!B13
 +Spain57!D14/Spain57!N14*Spain57!N13/Spain57!B13
 +Sweden58!D14/Sweden58!N14*Sweden58!N13/Sweden58!B13)
*(Belgium51!D13/Belgium51!N13*Belgium51!N14/Belgium51!B14
 +Denmark52!D13/Denmark52!N13*Denmark52!N14/Denmark52!B14
 +Finland53!D13/Finland53!N13*Finland53!N14/Finland53!B14
 +Italy54!D13/Italy54!N13*Italy54!N14/Italy54!B14
 +Netherlands55!D13/Netherlands55!N13*Netherlands55!N14/Netherlands55!B14
 +Portugal56!D13/Portugal56!N13*Portugal56!N14/Portugal56!B14
 +Spain57!D13/Spain57!N13*Spain57!N14/Spain57!B14
 +Sweden58!D13/Sweden58!N13*Sweden58!N14/Sweden58!B14)
/(Belgium51!D13/Belgium51!B13
 +Denmark52!D13/Denmark52!B13
 +Finland53!D13/Finland53!B13
 +Italy54!D13/Italy54!B13
 +Netherlands55!D13/Netherlands55!B13
 +Portugal56!D13/Portugal56!B13
 +Spain57!D13/Spain57!B13
 +Sweden58!D13/Sweden58!B13))))</f>
        <v>1.1264714011372363E-2</v>
      </c>
      <c r="L14" s="61" t="str">
        <f>IF(OR(
Belgium51!F14   ="",Belgium51!F13   ="",
Belgium51!D14   ="",Belgium51!D13   ="",
Belgium51!B14   ="",Belgium51!B13   ="",
Belgium51!P14   ="",Belgium51!P13   ="",
Denmark52!F14      ="",Denmark52!F13      ="",
Denmark52!D14      ="",Denmark52!D13      ="",
Denmark52!B14      ="",Denmark52!B13      ="",
Denmark52!P14      ="",Denmark52!P13      ="",
Finland53!F14       ="",Finland53!F13       ="",
Finland53!D14       ="",Finland53!D13       ="",
Finland53!B14       ="",Finland53!B13       ="",
Finland53!P14       ="",Finland53!P13       ="",
Italy54!F14      ="",Italy54!F13      ="",
Italy54!D14      ="",Italy54!D13      ="",
Italy54!B14      ="",Italy54!B13      ="",
Italy54!P14      ="",Italy54!P13      ="",
Netherlands55!F14 ="",Netherlands55!F13 ="",
Netherlands55!D14 ="",Netherlands55!D13 ="",
Netherlands55!B14 ="",Netherlands55!B13 ="",
Netherlands55!P14 ="",Netherlands55!P13 ="",
Portugal56!F14      ="",Portugal56!F13      ="",
Portugal56!D14      ="",Portugal56!D13      ="",
Portugal56!B14      ="",Portugal56!B13      ="",
Portugal56!P14      ="",Portugal56!P13      ="",
Spain57!F14      ="",Spain57!F13      ="",
Spain57!D14      ="",Spain57!D13      ="",
Spain57!B14      ="",Spain57!B13      ="",
Spain57!P14      ="",Spain57!P13      ="",
Sweden58!F14      ="",Sweden58!F13      ="",
Sweden58!D14      ="",Sweden58!D13      ="",
Sweden58!B14      ="",Sweden58!B13      ="",
Sweden58!P14      ="",Sweden58!P13      =""),"",
LN(SQRT(
(Belgium51!D14*Belgium51!F14/Belgium51!B14
 +Denmark52!D14*Denmark52!F14/Denmark52!B14
 +Finland53!D14*Finland53!F14/Finland53!B14
 +Italy54!D14*Italy54!F14/Italy54!B14
 +Netherlands55!D14*Netherlands55!F14/Netherlands55!B14
 +Portugal56!D14*Portugal56!F14/Portugal56!B14
 +Spain57!D14*Spain57!F14/Spain57!B14
 +Sweden58!D14*Sweden58!F14/Sweden58!B14)
/(Belgium51!D14*Belgium51!F14/Belgium51!P14*Belgium51!P13/Belgium51!B13
 +Denmark52!D14*Denmark52!F14/Denmark52!P14*Denmark52!P13/Denmark52!B13
 +Finland53!D14*Finland53!F14/Finland53!P14*Finland53!P13/Finland53!B13
 +Italy54!D14*Italy54!F14/Italy54!P14*Italy54!P13/Italy54!B13
 +Netherlands55!D14*Netherlands55!F14/Netherlands55!P14*Netherlands55!P13/Netherlands55!B13
 +Portugal56!D14*Portugal56!F14/Portugal56!P14*Portugal56!P13/Portugal56!B13
 +Spain57!D14*Spain57!F14/Spain57!P14*Spain57!P13/Spain57!B13
 +Sweden58!D14*Sweden58!F14/Sweden58!P14*Sweden58!P13/Sweden58!B13)
*(Belgium51!D13*Belgium51!F13/Belgium51!P13*Belgium51!P14/Belgium51!B14
 +Denmark52!D13*Denmark52!F13/Denmark52!P13*Denmark52!P14/Denmark52!B14
 +Finland53!D13*Finland53!F13/Finland53!P13*Finland53!P14/Finland53!B14
 +Italy54!D13*Italy54!F13/Italy54!P13*Italy54!P14/Italy54!B14
 +Netherlands55!D13*Netherlands55!F13/Netherlands55!P13*Netherlands55!P14/Netherlands55!B14
 +Portugal56!D13*Portugal56!F13/Portugal56!P13*Portugal56!P14/Portugal56!B14
 +Spain57!D13*Spain57!F13/Spain57!P13*Spain57!P14/Spain57!B14
 +Sweden58!D13*Sweden58!F13/Sweden58!P13*Sweden58!P14/Sweden58!B14)
/(Belgium51!D13*Belgium51!F13/Belgium51!B13
 +Denmark52!D13*Denmark52!F13/Denmark52!B13
 +Finland53!D13*Finland53!F13/Finland53!B13
 +Italy54!D13*Italy54!F13/Italy54!B13
 +Netherlands55!D13*Netherlands55!F13/Netherlands55!B13
 +Portugal56!D13*Portugal56!F13/Portugal56!B13
 +Spain57!D13*Spain57!F13/Spain57!B13
 +Sweden58!D13*Sweden58!F13/Sweden58!B13))))</f>
        <v/>
      </c>
      <c r="M14" s="62" t="str">
        <f>IF(OR(
Belgium51!H14   ="",Belgium51!H13   ="",
Belgium51!D14   ="",Belgium51!D13   ="",
Belgium51!B14   ="",Belgium51!B13   ="",
Belgium51!Q14   ="",Belgium51!Q13   ="",
Denmark52!H14      ="",Denmark52!H13      ="",
Denmark52!D14      ="",Denmark52!D13      ="",
Denmark52!B14      ="",Denmark52!B13      ="",
Denmark52!Q14      ="",Denmark52!Q13      ="",
Finland53!H14       ="",Finland53!H13       ="",
Finland53!D14       ="",Finland53!D13       ="",
Finland53!B14       ="",Finland53!B13       ="",
Finland53!Q14       ="",Finland53!Q13       ="",
Italy54!H14      ="",Italy54!H13      ="",
Italy54!D14      ="",Italy54!D13      ="",
Italy54!B14      ="",Italy54!B13      ="",
Italy54!Q14      ="",Italy54!Q13      ="",
Netherlands55!H14 ="",Netherlands55!H13 ="",
Netherlands55!D14 ="",Netherlands55!D13 ="",
Netherlands55!B14 ="",Netherlands55!B13 ="",
Netherlands55!Q14 ="",Netherlands55!Q13 ="",
Portugal56!H14      ="",Portugal56!H13      ="",
Portugal56!D14      ="",Portugal56!D13      ="",
Portugal56!B14      ="",Portugal56!B13      ="",
Portugal56!Q14      ="",Portugal56!Q13      ="",
Spain57!H14      ="",Spain57!H13      ="",
Spain57!D14      ="",Spain57!D13      ="",
Spain57!B14      ="",Spain57!B13      ="",
Spain57!Q14      ="",Spain57!Q13      ="",
Sweden58!H14      ="",Sweden58!H13      ="",
Sweden58!D14      ="",Sweden58!D13      ="",
Sweden58!B14      ="",Sweden58!B13      ="",
Sweden58!Q14      ="",Sweden58!Q13      =""),"",
LN(SQRT(
(Belgium51!D14*Belgium51!H14/Belgium51!B14
 +Denmark52!D14*Denmark52!H14/Denmark52!B14
 +Finland53!D14*Finland53!H14/Finland53!B14
 +Italy54!D14*Italy54!H14/Italy54!B14
 +Netherlands55!D14*Netherlands55!H14/Netherlands55!B14
 +Portugal56!D14*Portugal56!H14/Portugal56!B14
 +Spain57!D14*Spain57!H14/Spain57!B14
 +Sweden58!D14*Sweden58!H14/Sweden58!B14)
/(Belgium51!D14*Belgium51!H14/Belgium51!Q14*Belgium51!Q13/Belgium51!B13
 +Denmark52!D14*Denmark52!H14/Denmark52!Q14*Denmark52!Q13/Denmark52!B13
 +Finland53!D14*Finland53!H14/Finland53!Q14*Finland53!Q13/Finland53!B13
 +Italy54!D14*Italy54!H14/Italy54!Q14*Italy54!Q13/Italy54!B13
 +Netherlands55!D14*Netherlands55!H14/Netherlands55!Q14*Netherlands55!Q13/Netherlands55!B13
 +Portugal56!D14*Portugal56!H14/Portugal56!Q14*Portugal56!Q13/Portugal56!B13
 +Spain57!D14*Spain57!H14/Spain57!Q14*Spain57!Q13/Spain57!B13
 +Sweden58!D14*Sweden58!H14/Sweden58!Q14*Sweden58!Q13/Sweden58!B13)
*(Belgium51!D13*Belgium51!H13/Belgium51!Q13*Belgium51!Q14/Belgium51!B14
 +Denmark52!D13*Denmark52!H13/Denmark52!Q13*Denmark52!Q14/Denmark52!B14
 +Finland53!D13*Finland53!H13/Finland53!Q13*Finland53!Q14/Finland53!B14
 +Italy54!D13*Italy54!H13/Italy54!Q13*Italy54!Q14/Italy54!B14
 +Netherlands55!D13*Netherlands55!H13/Netherlands55!Q13*Netherlands55!Q14/Netherlands55!B14
 +Portugal56!D13*Portugal56!H13/Portugal56!Q13*Portugal56!Q14/Portugal56!B14
 +Spain57!D13*Spain57!H13/Spain57!Q13*Spain57!Q14/Spain57!B14
 +Sweden58!D13*Sweden58!H13/Sweden58!Q13*Sweden58!Q14/Sweden58!B14)
/(Belgium51!D13*Belgium51!H13/Belgium51!B13
 +Denmark52!D13*Denmark52!H13/Denmark52!B13
 +Finland53!D13*Finland53!H13/Finland53!B13
 +Italy54!D13*Italy54!H13/Italy54!B13
 +Netherlands55!D13*Netherlands55!H13/Netherlands55!B13
 +Portugal56!D13*Portugal56!H13/Portugal56!B13
 +Spain57!D13*Spain57!H13/Spain57!B13
 +Sweden58!D13*Sweden58!H13/Sweden58!B13))))</f>
        <v/>
      </c>
      <c r="N14" s="62" t="str">
        <f>IF(OR(
Belgium51!I14   ="",Belgium51!I13   ="",
Belgium51!B14   ="",Belgium51!B13   ="",
Belgium51!R14   ="",Belgium51!R13   ="",
Denmark52!I14      ="",Denmark52!I13      ="",
Denmark52!B14      ="",Denmark52!B13      ="",
Denmark52!R14      ="",Denmark52!R13      ="",
Finland53!I14       ="",Finland53!I13       ="",
Finland53!B14       ="",Finland53!B13       ="",
Finland53!R14       ="",Finland53!R13       ="",
Italy54!I14      ="",Italy54!I13      ="",
Italy54!B14      ="",Italy54!B13      ="",
Italy54!R14      ="",Italy54!R13      ="",
Netherlands55!I14 ="",Netherlands55!I13 ="",
Netherlands55!B14 ="",Netherlands55!B13 ="",
Netherlands55!R14 ="",Netherlands55!R13 ="",
Portugal56!I14      ="",Portugal56!I13      ="",
Portugal56!B14      ="",Portugal56!B13      ="",
Portugal56!R14      ="",Portugal56!R13      ="",
Spain57!I14      ="",Spain57!I13      ="",
Spain57!B14      ="",Spain57!B13      ="",
Spain57!R14      ="",Spain57!R13      ="",
Sweden58!I14      ="",Sweden58!I13      ="",
Sweden58!B14      ="",Sweden58!B13      ="",
Sweden58!R14      ="",Sweden58!R13      =""),"",
LN(SQRT(
(Belgium51!I14/Belgium51!B14
 +Denmark52!I14/Denmark52!B14
 +Finland53!I14/Finland53!B14
 +Italy54!I14/Italy54!B14
 +Netherlands55!I14/Netherlands55!B14
 +Portugal56!I14/Portugal56!B14
 +Spain57!I14/Spain57!B14
 +Sweden58!I14/Sweden58!B14)
/(Belgium51!I14/Belgium51!R14*Belgium51!R13/Belgium51!B13
 +Denmark52!I14/Denmark52!R14*Denmark52!R13/Denmark52!B13
 +Finland53!I14/Finland53!R14*Finland53!R13/Finland53!B13
 +Italy54!I14/Italy54!R14*Italy54!R13/Italy54!B13
 +Netherlands55!I14/Netherlands55!R14*Netherlands55!R13/Netherlands55!B13
 +Portugal56!I14/Portugal56!R14*Portugal56!R13/Portugal56!B13
 +Spain57!I14/Spain57!R14*Spain57!R13/Spain57!B13
 +Sweden58!I14/Sweden58!R14*Sweden58!R13/Sweden58!B13)
*(Belgium51!I13/Belgium51!R13*Belgium51!R14/Belgium51!B14
 +Denmark52!I13/Denmark52!R13*Denmark52!R14/Denmark52!B14
 +Finland53!I13/Finland53!R13*Finland53!R14/Finland53!B14
 +Italy54!I13/Italy54!R13*Italy54!R14/Italy54!B14
 +Netherlands55!I13/Netherlands55!R13*Netherlands55!R14/Netherlands55!B14
 +Portugal56!I13/Portugal56!R13*Portugal56!R14/Portugal56!B14
 +Spain57!I13/Spain57!R13*Spain57!R14/Spain57!B14
 +Sweden58!I13/Sweden58!R13*Sweden58!R14/Sweden58!B14)
/(Belgium51!I13/Belgium51!B13
 +Denmark52!I13/Denmark52!B13
 +Finland53!I13/Finland53!B13
 +Italy54!I13/Italy54!B13
 +Netherlands55!I13/Netherlands55!B13
 +Portugal56!I13/Portugal56!B13
 +Spain57!I13/Spain57!B13
 +Sweden58!I13/Sweden58!B13))))</f>
        <v/>
      </c>
      <c r="O14" s="62" t="str">
        <f>IF(OR(
Belgium51!K14   ="",Belgium51!K13   ="",
Belgium51!B14   ="",Belgium51!B13   ="",
Belgium51!S14   ="",Belgium51!S13   ="",
Denmark52!K14      ="",Denmark52!K13      ="",
Denmark52!B14      ="",Denmark52!B13      ="",
Denmark52!S14      ="",Denmark52!S13      ="",
Finland53!K14       ="",Finland53!K13       ="",
Finland53!B14       ="",Finland53!B13       ="",
Finland53!S14       ="",Finland53!S13       ="",
Italy54!K14      ="",Italy54!K13      ="",
Italy54!B14      ="",Italy54!B13      ="",
Italy54!S14      ="",Italy54!S13      ="",
Netherlands55!K14 ="",Netherlands55!K13 ="",
Netherlands55!B14 ="",Netherlands55!B13 ="",
Netherlands55!S14 ="",Netherlands55!S13 ="",
Portugal56!K14      ="",Portugal56!K13      ="",
Portugal56!B14      ="",Portugal56!B13      ="",
Portugal56!S14      ="",Portugal56!S13      ="",
Spain57!K14      ="",Spain57!K13      ="",
Spain57!B14      ="",Spain57!B13      ="",
Spain57!S14      ="",Spain57!S13      ="",
Sweden58!K14      ="",Sweden58!K13      ="",
Sweden58!B14      ="",Sweden58!B13      ="",
Sweden58!S14      ="",Sweden58!S13      =""),"",
LN(SQRT(
(Belgium51!K14/Belgium51!B14
 +Denmark52!K14/Denmark52!B14
 +Finland53!K14/Finland53!B14
 +Italy54!K14/Italy54!B14
 +Netherlands55!K14/Netherlands55!B14
 +Portugal56!K14/Portugal56!B14
 +Spain57!K14/Spain57!B14
 +Sweden58!K14/Sweden58!B14)
/(Belgium51!K14/Belgium51!S14*Belgium51!S13/Belgium51!B13
 +Denmark52!K14/Denmark52!S14*Denmark52!S13/Denmark52!B13
 +Finland53!K14/Finland53!S14*Finland53!S13/Finland53!B13
 +Italy54!K14/Italy54!S14*Italy54!S13/Italy54!B13
 +Netherlands55!K14/Netherlands55!S14*Netherlands55!S13/Netherlands55!B13
 +Portugal56!K14/Portugal56!S14*Portugal56!S13/Portugal56!B13
 +Spain57!K14/Spain57!S14*Spain57!S13/Spain57!B13
 +Sweden58!K14/Sweden58!S14*Sweden58!S13/Sweden58!B13)
*(Belgium51!K13/Belgium51!S13*Belgium51!S14/Belgium51!B14
 +Denmark52!K13/Denmark52!S13*Denmark52!S14/Denmark52!B14
 +Finland53!K13/Finland53!S13*Finland53!S14/Finland53!B14
 +Italy54!K13/Italy54!S13*Italy54!S14/Italy54!B14
 +Netherlands55!K13/Netherlands55!S13*Netherlands55!S14/Netherlands55!B14
 +Portugal56!K13/Portugal56!S13*Portugal56!S14/Portugal56!B14
 +Spain57!K13/Spain57!S13*Spain57!S14/Spain57!B14
 +Sweden58!K13/Sweden58!S13*Sweden58!S14/Sweden58!B14)
/(Belgium51!K13/Belgium51!B13
 +Denmark52!K13/Denmark52!B13
 +Finland53!K13/Finland53!B13
 +Italy54!K13/Italy54!B13
 +Netherlands55!K13/Netherlands55!B13
 +Portugal56!K13/Portugal56!B13
 +Spain57!K13/Spain57!B13
 +Sweden58!K13/Sweden58!B13))))</f>
        <v/>
      </c>
      <c r="P14" s="62" t="str">
        <f>IF(OR(
Belgium51!L14   ="",Belgium51!L13   ="",
Belgium51!B14   ="",Belgium51!B13   ="",
Belgium51!T14   ="",Belgium51!T13   ="",
Denmark52!L14      ="",Denmark52!L13      ="",
Denmark52!B14      ="",Denmark52!B13      ="",
Denmark52!T14      ="",Denmark52!T13      ="",
Finland53!L14       ="",Finland53!L13       ="",
Finland53!B14       ="",Finland53!B13       ="",
Finland53!T14       ="",Finland53!T13       ="",
Italy54!L14      ="",Italy54!L13      ="",
Italy54!B14      ="",Italy54!B13      ="",
Italy54!T14      ="",Italy54!T13      ="",
Netherlands55!L14 ="",Netherlands55!L13 ="",
Netherlands55!B14 ="",Netherlands55!B13 ="",
Netherlands55!T14 ="",Netherlands55!T13 ="",
Portugal56!L14      ="",Portugal56!L13      ="",
Portugal56!B14      ="",Portugal56!B13      ="",
Portugal56!T14      ="",Portugal56!T13      ="",
Spain57!L14      ="",Spain57!L13      ="",
Spain57!B14      ="",Spain57!B13      ="",
Spain57!T14      ="",Spain57!T13      ="",
Sweden58!L14      ="",Sweden58!L13      ="",
Sweden58!B14      ="",Sweden58!B13      ="",
Sweden58!T14      ="",Sweden58!T13      =""),"",
LN(SQRT(
(Belgium51!L14/Belgium51!B14
 +Denmark52!L14/Denmark52!B14
 +Finland53!L14/Finland53!B14
 +Italy54!L14/Italy54!B14
 +Netherlands55!L14/Netherlands55!B14
 +Portugal56!L14/Portugal56!B14
 +Spain57!L14/Spain57!B14
 +Sweden58!L14/Sweden58!B14)
/(Belgium51!L14/Belgium51!T14*Belgium51!T13/Belgium51!B13
 +Denmark52!L14/Denmark52!T14*Denmark52!T13/Denmark52!B13
 +Finland53!L14/Finland53!T14*Finland53!T13/Finland53!B13
 +Italy54!L14/Italy54!T14*Italy54!T13/Italy54!B13
 +Netherlands55!L14/Netherlands55!T14*Netherlands55!T13/Netherlands55!B13
 +Portugal56!L14/Portugal56!T14*Portugal56!T13/Portugal56!B13
 +Spain57!L14/Spain57!T14*Spain57!T13/Spain57!B13
 +Sweden58!L14/Sweden58!T14*Sweden58!T13/Sweden58!B13)
*(Belgium51!L13/Belgium51!T13*Belgium51!T14/Belgium51!B14
 +Denmark52!L13/Denmark52!T13*Denmark52!T14/Denmark52!B14
 +Finland53!L13/Finland53!T13*Finland53!T14/Finland53!B14
 +Italy54!L13/Italy54!T13*Italy54!T14/Italy54!B14
 +Netherlands55!L13/Netherlands55!T13*Netherlands55!T14/Netherlands55!B14
 +Portugal56!L13/Portugal56!T13*Portugal56!T14/Portugal56!B14
 +Spain57!L13/Spain57!T13*Spain57!T14/Spain57!B14
 +Sweden58!L13/Sweden58!T13*Sweden58!T14/Sweden58!B14)
/(Belgium51!L13/Belgium51!B13
 +Denmark52!L13/Denmark52!B13
 +Finland53!L13/Finland53!B13
 +Italy54!L13/Italy54!B13
 +Netherlands55!L13/Netherlands55!B13
 +Portugal56!L13/Portugal56!B13
 +Spain57!L13/Spain57!B13
 +Sweden58!L13/Sweden58!B13))))</f>
        <v/>
      </c>
      <c r="Q14" s="61"/>
      <c r="R14" s="61"/>
      <c r="S14" s="61"/>
      <c r="T14" s="61"/>
      <c r="U14" s="61"/>
      <c r="V14" s="61" t="str">
        <f>IF(OR(
Belgium51!V14   ="",
Belgium51!U14   ="",
Denmark52!V14      ="",
Denmark52!U14      ="",
Finland53!V14       ="",
Finland53!U14       ="",
Italy54!V14      ="",
Italy54!U14      ="",
Netherlands55!V14 ="",
Netherlands55!U14 ="",
Portugal56!V14      ="",
Portugal56!U14      ="",
Spain57!V14      ="",
Spain57!U14      ="",
Sweden58!V14      ="",
Sweden58!U14      =""),"",
LN((Belgium51!V14+Denmark52!V14+Finland53!V14+Italy54!V14+Netherlands55!V14+Portugal56!V14+Spain57!V14+Sweden58!V14)
/(Belgium51!U14+Denmark52!U14+Finland53!U14+Italy54!U14+Netherlands55!U14+Portugal56!U14+Spain57!U14+Sweden58!U14)))</f>
        <v/>
      </c>
      <c r="W14" s="61" t="str">
        <f>IF(OR(
Belgium51!V14   ="",
Belgium51!W14   ="",
Belgium51!U14   ="",
Denmark52!V14      ="",
Denmark52!W14      ="",
Denmark52!U14      ="",
Finland53!V14       ="",
Finland53!W14       ="",
Finland53!U14       ="",
Italy54!V14      ="",
Italy54!W14      ="",
Italy54!U14      ="",
Netherlands55!V14 ="",
Netherlands55!W14 ="",
Netherlands55!V14 ="",
Portugal56!V14      ="",
Portugal56!W14      ="",
Portugal56!U14      ="",
Spain57!V14      ="",
Spain57!W14      ="",
Spain57!U14      ="",
Sweden58!V14      ="",
Sweden58!W14      ="",
Sweden58!U14      ="",
),"",
LN((Belgium51!V14*Belgium51!W14+Denmark52!V14*Denmark52!W14+Finland53!V14*Finland53!W14+Italy54!V14*Italy54!W14+Netherlands55!V14*Netherlands55!W14+Portugal56!V14*Portugal56!W14+Spain57!V14*Spain57!W14+Sweden58!V14*Sweden58!W14)
/(Belgium51!U14+Denmark52!U14+Finland53!U14+Italy54!U14+Netherlands55!U14+Portugal56!U14+Spain57!U14+Sweden58!U14)))</f>
        <v/>
      </c>
      <c r="X14" s="61" t="str">
        <f>IF(OR(
Belgium51!X14   ="",
Belgium51!D14   ="",
Belgium51!B14   ="",
Denmark52!X14      ="",
Denmark52!D14      ="",
Denmark52!B14      ="",
Finland53!X14       ="",
Finland53!D14       ="",
Finland53!B14       ="",
Italy54!X14      ="",
Italy54!D14      ="",
Italy54!B14      ="",
Netherlands55!X14 ="",
Netherlands55!D14 ="",
Netherlands55!B14 ="",
Portugal56!X14      ="",
Portugal56!D14      ="",
Portugal56!B14      ="",
Spain57!X14      ="",
Spain57!D14      ="",
Spain57!B14      ="",
Sweden58!X14      ="",
Sweden58!D14      ="",
Sweden58!B14      =""),"",
(Belgium51!X14*Belgium51!D14/Belgium51!B14
 +Denmark52!X14*Denmark52!D14/Denmark52!B14
 +Finland53!X14*Finland53!D14/Finland53!B14
 +Italy54!X14*Italy54!D14/Italy54!B14
 +Netherlands55!X14*Netherlands55!D14/Netherlands55!B14
 +Portugal56!X14*Portugal56!D14/Portugal56!B14
 +Spain57!X14*Spain57!D14/Spain57!B14
 +Sweden58!X14*Sweden58!D14/Sweden58!B14)
/(Belgium51!D14/Belgium51!B14
 +Denmark52!D14/Denmark52!B14
 +Finland53!D14/Finland53!B14
 +Italy54!D14/Italy54!B14
 +Netherlands55!D14/Netherlands55!B14
 +Portugal56!D14/Portugal56!B14
 +Spain57!D14/Spain57!B14
 +Sweden58!D14/Sweden58!B14))</f>
        <v/>
      </c>
      <c r="Y14" s="61" t="str">
        <f>IF(OR(
Belgium51!Y14   ="",
Belgium51!D14   ="",
Belgium51!B14   ="",
Denmark52!Y14      ="",
Denmark52!D14      ="",
Denmark52!B14      ="",
Finland53!Y14       ="",
Finland53!D14       ="",
Finland53!B14       ="",
Italy54!Y14      ="",
Italy54!D14      ="",
Italy54!B14      ="",
Netherlands55!Y14 ="",
Netherlands55!D14 ="",
Netherlands55!B14 ="",
Portugal56!Y14      ="",
Portugal56!D14      ="",
Portugal56!B14      ="",
Spain57!Y14      ="",
Spain57!D14      ="",
Spain57!B14      ="",
Sweden58!Y14      ="",
Sweden58!D14      ="",
Sweden58!B14      =""),"",
(Belgium51!Y14/Belgium51!B14
 +Denmark52!Y14/Denmark52!B14
 +Finland53!Y14/Finland53!B14
 +Italy54!Y14/Italy54!B14
 +Netherlands55!Y14/Netherlands55!B14
 +Portugal56!Y14/Portugal56!B14
 +Spain57!Y14/Spain57!B14
 +Sweden58!Y14/Sweden58!B14)
/(Belgium51!D14/Belgium51!B14
 +Denmark52!D14/Denmark52!B14
 +Finland53!D14/Finland53!B14
 +Italy54!D14/Italy54!B14
 +Netherlands55!D14/Netherlands55!B14
 +Portugal56!D14/Portugal56!B14
 +Spain57!D14/Spain57!B14
 +Sweden58!D14/Sweden58!B14))</f>
        <v/>
      </c>
      <c r="Z14" s="67"/>
      <c r="AA14" s="62" t="str">
        <f t="shared" si="1"/>
        <v/>
      </c>
      <c r="AB14" s="75" t="str">
        <f>IF(OR(
Belgium51!AB14   ="",
Belgium51!D14   ="",
Belgium51!B14   ="",
Denmark52!AB14      ="",
Denmark52!D14      ="",
Denmark52!B14      ="",
Finland53!AB14       ="",
Finland53!D14       ="",
Finland53!B14       ="",
Italy54!AB14      ="",
Italy54!D14      ="",
Italy54!B14      ="",
Netherlands55!AB14 ="",
Netherlands55!D14 ="",
Netherlands55!B14 ="",
Portugal56!AB14      ="",
Portugal56!D14      ="",
Portugal56!B14      ="",
Spain57!AB14      ="",
Spain57!D14      ="",
Spain57!B14      ="",
Sweden58!AB14      ="",
Sweden58!D14      ="",
Sweden58!B14      =""),"",
(Belgium51!AB14*Belgium51!D14/Belgium51!B14
 +Denmark52!AB14*Denmark52!D14/Denmark52!B14
 +Finland53!AB14*Finland53!D14/Finland53!B14
 +Italy54!AB14*Italy54!D14/Italy54!B14
 +Netherlands55!AB14*Netherlands55!D14/Netherlands55!B14
 +Portugal56!AB14*Portugal56!D14/Portugal56!B14
 +Spain57!AB14*Spain57!D14/Spain57!B14
 +Sweden58!AB14*Sweden58!D14/Sweden58!B14)
/(Belgium51!D14/Belgium51!B14
 +Denmark52!D14/Denmark52!B14
 +Finland53!D14/Finland53!B14
 +Italy54!D14/Italy54!B14
 +Netherlands55!D14/Netherlands55!B14
 +Portugal56!D14/Portugal56!B14
 +Spain57!D14/Spain57!B14
 +Sweden58!D14/Sweden58!B14))</f>
        <v/>
      </c>
    </row>
    <row r="15" spans="1:28">
      <c r="A15" s="62">
        <v>1882</v>
      </c>
      <c r="B15" s="62" t="str">
        <f>IF(OR(
Belgium51!AC15   ="",
Belgium51!D15   ="",
Belgium51!B15   ="",
Denmark52!AC15      ="",
Denmark52!D15      ="",
Denmark52!B15      ="",
Finland53!AC15       ="",
Finland53!D15       ="",
Finland53!B15       ="",
Italy54!AC15      ="",
Italy54!D15      ="",
Italy54!B15      ="",
Netherlands55!AC15 ="",
Netherlands55!D15 ="",
Netherlands55!B15 ="",
Portugal56!AC15 ="",
Portugal56!D15 ="",
Portugal56!B15 ="",
Spain57!AC15       ="",
Spain57!D15       ="",
Spain57!B15       ="",
Sweden58!AC15      ="",
Sweden58!D15      ="",
Sweden58!B15      =""),"",
(Belgium51!AC15*Belgium51!D15/Belgium51!B15
 +Denmark52!AC15*Denmark52!D15/Denmark52!B15
 +Finland53!AC15*Finland53!D15/Finland53!B15
 +Italy54!AC15*Italy54!D15/Italy54!B15
 +Netherlands55!AC15*Netherlands55!D15/Netherlands55!B15
 +Portugal56!AC15*Portugal56!D15/Portugal56!B15
 +Spain57!AC15*Spain57!D15/Spain57!B15
 +Sweden58!AC15*Sweden58!D15/Sweden58!B15)
/(Belgium51!D15/Belgium51!B15
 +Denmark52!D15/Denmark52!B15
 +Finland53!D15/Finland53!B15
 +Italy54!D15/Italy54!B15
 +Netherlands55!D15/Netherlands55!B15
 +Portugal56!D15/Portugal56!B15
 +Spain57!D15/Spain57!B15
 +Sweden58!D15/Sweden58!B15))</f>
        <v/>
      </c>
      <c r="C15" s="34" t="str">
        <f>IF(OR(
Belgium51!F15   ="",
Belgium51!D15   ="",
Belgium51!B15   ="",
Denmark52!F15      ="",
Denmark52!D15      ="",
Denmark52!B15      ="",
Finland53!F15       ="",
Finland53!D15       ="",
Finland53!B15       ="",
Italy54!F15      ="",
Italy54!D15      ="",
Italy54!B15      ="",
Netherlands55!F15 ="",
Netherlands55!D15 ="",
Netherlands55!B15 ="",
Portugal56!F15 ="",
Portugal56!D15 ="",
Portugal56!B15 ="",
Spain57!F15       ="",
Spain57!D15       ="",
Spain57!B15       ="",
Sweden58!F15      ="",
Sweden58!D15      ="",
Sweden58!B15      =""),"",
(Belgium51!F15*Belgium51!D15/Belgium51!B15
 +Denmark52!F15*Denmark52!D15/Denmark52!B15
 +Finland53!F15*Finland53!D15/Finland53!B15
 +Italy54!F15*Italy54!D15/Italy54!B15
 +Netherlands55!F15*Netherlands55!D15/Netherlands55!B15
 +Portugal56!F15*Portugal56!D15/Portugal56!B15
 +Spain57!F15*Spain57!D15/Spain57!B15
 +Sweden58!F15*Sweden58!D15/Sweden58!B15)
/(Belgium51!D15/Belgium51!B15
 +Denmark52!D15/Denmark52!B15
 +Finland53!D15/Finland53!B15
 +Italy54!D15/Italy54!B15
 +Netherlands55!D15/Netherlands55!B15
 +Portugal56!D15/Portugal56!B15
 +Spain57!D15/Spain57!B15
 +Sweden58!D15/Sweden58!B15))</f>
        <v/>
      </c>
      <c r="D15" s="62" t="str">
        <f>IF(OR(
Belgium51!AE15   ="",
Belgium51!D15   ="",
Belgium51!B15   ="",
Denmark52!AE15      ="",
Denmark52!D15      ="",
Denmark52!B15      ="",
Finland53!AE15       ="",
Finland53!D15       ="",
Finland53!B15       ="",
Italy54!AE15      ="",
Italy54!D15      ="",
Italy54!B15      ="",
Netherlands55!AE15 ="",
Netherlands55!D15 ="",
Netherlands55!B15 ="",
Portugal56!AE15 ="",
Portugal56!D15 ="",
Portugal56!B15 ="",
Spain57!AE15       ="",
Spain57!D15       ="",
Spain57!B15       ="",
Sweden58!AE15      ="",
Sweden58!D15      ="",
Sweden58!B15      =""),"",
(Belgium51!AE15*Belgium51!D15/Belgium51!B15
 +Denmark52!AE15*Denmark52!D15/Denmark52!B15
 +Finland53!AE15*Finland53!D15/Finland53!B15
 +Italy54!AE15*Italy54!D15/Italy54!B15
 +Netherlands55!AE15*Netherlands55!D15/Netherlands55!B15
 +Portugal56!AE15*Portugal56!D15/Portugal56!B15
 +Spain57!AE15*Spain57!D15/Spain57!B15
 +Sweden58!AE15*Sweden58!D15/Sweden58!B15)
/(Belgium51!D15/Belgium51!B15
 +Denmark52!D15/Denmark52!B15
 +Finland53!D15/Finland53!B15
 +Italy54!D15/Italy54!B15
 +Netherlands55!D15/Netherlands55!B15
 +Portugal56!D15/Portugal56!B15
 +Spain57!D15/Spain57!B15
 +Sweden58!D15/Sweden58!B15))</f>
        <v/>
      </c>
      <c r="E15" s="62" t="str">
        <f>IF(OR(
Belgium51!H15   ="",
Belgium51!D15   ="",
Belgium51!B15   ="",
Denmark52!H15      ="",
Denmark52!D15      ="",
Denmark52!B15      ="",
Finland53!H15       ="",
Finland53!D15       ="",
Finland53!B15       ="",
Italy54!H15      ="",
Italy54!D15      ="",
Italy54!B15      ="",
Netherlands55!H15 ="",
Netherlands55!D15 ="",
Netherlands55!B15 ="",
Portugal56!H15 ="",
Portugal56!D15 ="",
Portugal56!B15 ="",
Spain57!H15 ="",
Spain57!D15 ="",
Spain57!B15 ="",
Sweden58!H15 ="",
Sweden58!D15 ="",
Sweden58!B15 =""),"",
(Belgium51!H15*Belgium51!D15/Belgium51!B15
 +Denmark52!H15*Denmark52!D15/Denmark52!B15
 +Finland53!H15*Finland53!D15/Finland53!B15
 +Italy54!H15*Italy54!D15/Italy54!B15
 +Netherlands55!H15*Netherlands55!D15/Netherlands55!B15
 +Portugal56!H15*Portugal56!D15/Portugal56!B15
 +Spain57!H15*Spain57!D15/Spain57!B15
 +Sweden58!H15*Sweden58!D15/Sweden58!B15)
/(Belgium51!D15/Belgium51!B15
 +Denmark52!D15/Denmark52!B15
 +Finland53!D15/Finland53!B15
 +Italy54!D15/Italy54!B15
 +Netherlands55!D15/Netherlands55!B15
 +Portugal56!D15/Portugal56!B15
 +Spain57!D15/Spain57!B15
 +Sweden58!D15/Sweden58!B15))</f>
        <v/>
      </c>
      <c r="F15" s="62">
        <f>IF(OR(
Belgium51!I15   ="",
Belgium51!D15   ="",
Belgium51!B15   ="",
Denmark52!I15      ="",
Denmark52!D15      ="",
Denmark52!B15      ="",
Finland53!I15       ="",
Finland53!D15       ="",
Finland53!B15       ="",
Italy54!I15      ="",
Italy54!D15      ="",
Italy54!B15      ="",
Netherlands55!I15 ="",
Netherlands55!D15 ="",
Netherlands55!B15 ="",
Portugal56!I15      ="",
Portugal56!D15      ="",
Portugal56!B15      ="",
Spain57!I15      ="",
Spain57!D15      ="",
Spain57!B15      ="",
Sweden58!I15      ="",
Sweden58!D15      ="",
Sweden58!B15      =""),"",
(Belgium51!I15/Belgium51!B15
 +Denmark52!I15/Denmark52!B15
 +Finland53!I15/Finland53!B15
 +Italy54!I15/Italy54!B15
 +Netherlands55!I15/Netherlands55!B15
 +Portugal56!I15/Portugal56!B15
 +Spain57!I15/Spain57!B15
 +Sweden58!I15/Sweden58!B15)
/(Belgium51!D15/Belgium51!B15
 +Denmark52!D15/Denmark52!B15
 +Finland53!D15/Finland53!B15
 +Italy54!D15/Italy54!B15
 +Netherlands55!D15/Netherlands55!B15
 +Portugal56!D15/Portugal56!B15
 +Spain57!D15/Spain57!B15
 +Sweden58!D15/Sweden58!B15))</f>
        <v>9.5980170883757501E-2</v>
      </c>
      <c r="G15" s="62">
        <f>IF(OR(
Belgium51!J15   ="",
Belgium51!D15   ="",
Belgium51!B15   ="",
Denmark52!J15      ="",
Denmark52!D15      ="",
Denmark52!B15      ="",
Finland53!J15       ="",
Finland53!D15       ="",
Finland53!B15       ="",
Italy54!J15      ="",
Italy54!D15      ="",
Italy54!B15      ="",
Netherlands55!J15 ="",
Netherlands55!D15 ="",
Netherlands55!B15 ="",
Portugal56!J15      ="",
Portugal56!D15      ="",
Portugal56!B15      ="",
Spain57!J15      ="",
Spain57!D15      ="",
Spain57!B15      ="",
Sweden58!J15      ="",
Sweden58!D15      ="",
Sweden58!B15      =""),"",
(Belgium51!J15/Belgium51!B15
 +Denmark52!J15/Denmark52!B15
 +Finland53!J15/Finland53!B15
 +Italy54!J15/Italy54!B15
 +Netherlands55!J15/Netherlands55!B15
 +Portugal56!J15/Portugal56!B15
 +Spain57!J15/Spain57!B15
 +Sweden58!J15/Sweden58!B15)
/(Belgium51!D15/Belgium51!B15
 +Denmark52!D15/Denmark52!B15
 +Finland53!D15/Finland53!B15
 +Italy54!D15/Italy54!B15
 +Netherlands55!D15/Netherlands55!B15
 +Portugal56!D15/Portugal56!B15
 +Spain57!D15/Spain57!B15
 +Sweden58!D15/Sweden58!B15))</f>
        <v>8.9773905441657156E-2</v>
      </c>
      <c r="H15" s="62">
        <f>IF(OR(
Belgium51!K15   ="",
Belgium51!D15   ="",
Belgium51!B15   ="",
Denmark52!K15      ="",
Denmark52!D15      ="",
Denmark52!B15      ="",
Finland53!K15       ="",
Finland53!D15       ="",
Finland53!B15       ="",
Italy54!K15      ="",
Italy54!D15      ="",
Italy54!B15      ="",
Netherlands55!K15 ="",
Netherlands55!D15 ="",
Netherlands55!B15 ="",
Portugal56!K15      ="",
Portugal56!D15      ="",
Portugal56!B15      ="",
Spain57!K15      ="",
Spain57!D15      ="",
Spain57!B15      ="",
Sweden58!K15      ="",
Sweden58!D15      ="",
Sweden58!B15      =""),"",
(Belgium51!K15/Belgium51!B15
 +Denmark52!K15/Denmark52!B15
 +Finland53!K15/Finland53!B15
 +Italy54!K15/Italy54!B15
 +Netherlands55!K15/Netherlands55!B15
 +Portugal56!K15/Portugal56!B15
 +Spain57!K15/Spain57!B15
 +Sweden58!K15/Sweden58!B15)
/(Belgium51!D15/Belgium51!B15
 +Denmark52!D15/Denmark52!B15
 +Finland53!D15/Finland53!B15
 +Italy54!D15/Italy54!B15
 +Netherlands55!D15/Netherlands55!B15
 +Portugal56!D15/Portugal56!B15
 +Spain57!D15/Spain57!B15
 +Sweden58!D15/Sweden58!B15))</f>
        <v>0.15918439374848267</v>
      </c>
      <c r="I15" s="62">
        <f>IF(OR(
Belgium51!L15   ="",
Belgium51!D15   ="",
Belgium51!B15   ="",
Denmark52!L15      ="",
Denmark52!D15      ="",
Denmark52!B15      ="",
Finland53!L15       ="",
Finland53!D15       ="",
Finland53!B15       ="",
Italy54!L15      ="",
Italy54!D15      ="",
Italy54!B15      ="",
Netherlands55!L15 ="",
Netherlands55!D15 ="",
Netherlands55!B15 ="",
Portugal56!L15      ="",
Portugal56!D15      ="",
Portugal56!B15      ="",
Spain57!L15      ="",
Spain57!D15      ="",
Spain57!B15      ="",
Sweden58!L15      ="",
Sweden58!D15      ="",
Sweden58!B15      =""),"",
(Belgium51!L15/Belgium51!B15
 +Denmark52!L15/Denmark52!B15
 +Finland53!L15/Finland53!B15
 +Italy54!L15/Italy54!B15
 +Netherlands55!L15/Netherlands55!B15
 +Portugal56!L15/Portugal56!B15
 +Spain57!L15/Spain57!B15
 +Sweden58!L15/Sweden58!B15)
/(Belgium51!D15/Belgium51!B15
 +Denmark52!D15/Denmark52!B15
 +Finland53!D15/Finland53!B15
 +Italy54!D15/Italy54!B15
 +Netherlands55!D15/Netherlands55!B15
 +Portugal56!D15/Portugal56!B15
 +Spain57!D15/Spain57!B15
 +Sweden58!D15/Sweden58!B15))</f>
        <v>0.19089447621791311</v>
      </c>
      <c r="J15" s="61">
        <f t="shared" si="0"/>
        <v>-3.171008246943044E-2</v>
      </c>
      <c r="K15" s="61">
        <f>IF(OR(
Belgium51!D15   ="",Belgium51!D14   ="",
Belgium51!B15   ="",Belgium51!B14   ="",
Belgium51!N15   ="",Belgium51!N14   ="",
Denmark52!D15      ="",Denmark52!D14      ="",
Denmark52!B15      ="",Denmark52!B14      ="",
Denmark52!N15      ="",Denmark52!N14      ="",
Finland53!D15       ="",Finland53!D14       ="",
Finland53!B15       ="",Finland53!B14       ="",
Finland53!N15       ="",Finland53!N14       ="",
Italy54!D15      ="",Italy54!D14      ="",
Italy54!B15      ="",Italy54!B14      ="",
Italy54!N15      ="",Italy54!N14      ="",
Netherlands55!D15 ="",Netherlands55!D14 ="",
Netherlands55!B15 ="",Netherlands55!B14 ="",
Netherlands55!N15 ="",Netherlands55!N14 ="",
Portugal56!D15      ="",Portugal56!D14      ="",
Portugal56!B15      ="",Portugal56!B14      ="",
Portugal56!N15      ="",Portugal56!N14      ="",
Spain57!D15      ="",Spain57!D14      ="",
Spain57!B15      ="",Spain57!B14      ="",
Spain57!N15      ="",Spain57!N14      ="",
Sweden58!D15      ="",Sweden58!D14      ="",
Sweden58!B15      ="",Sweden58!B14      ="",
Sweden58!N15      ="",Sweden58!N14      =""),"",
LN(SQRT(
(Belgium51!D15/Belgium51!B15
 +Denmark52!D15/Denmark52!B15
 +Finland53!D15/Finland53!B15
 +Italy54!D15/Italy54!B15
 +Netherlands55!D15/Netherlands55!B15
 +Portugal56!D15/Portugal56!B15
 +Spain57!D15/Spain57!B15
 +Sweden58!D15/Sweden58!B15)
/(Belgium51!D15/Belgium51!N15*Belgium51!N14/Belgium51!B14
 +Denmark52!D15/Denmark52!N15*Denmark52!N14/Denmark52!B14
 +Finland53!D15/Finland53!N15*Finland53!N14/Finland53!B14
 +Italy54!D15/Italy54!N15*Italy54!N14/Italy54!B14
 +Netherlands55!D15/Netherlands55!N15*Netherlands55!N14/Netherlands55!B14
 +Portugal56!D15/Portugal56!N15*Portugal56!N14/Portugal56!B14
 +Spain57!D15/Spain57!N15*Spain57!N14/Spain57!B14
 +Sweden58!D15/Sweden58!N15*Sweden58!N14/Sweden58!B14)
*(Belgium51!D14/Belgium51!N14*Belgium51!N15/Belgium51!B15
 +Denmark52!D14/Denmark52!N14*Denmark52!N15/Denmark52!B15
 +Finland53!D14/Finland53!N14*Finland53!N15/Finland53!B15
 +Italy54!D14/Italy54!N14*Italy54!N15/Italy54!B15
 +Netherlands55!D14/Netherlands55!N14*Netherlands55!N15/Netherlands55!B15
 +Portugal56!D14/Portugal56!N14*Portugal56!N15/Portugal56!B15
 +Spain57!D14/Spain57!N14*Spain57!N15/Spain57!B15
 +Sweden58!D14/Sweden58!N14*Sweden58!N15/Sweden58!B15)
/(Belgium51!D14/Belgium51!B14
 +Denmark52!D14/Denmark52!B14
 +Finland53!D14/Finland53!B14
 +Italy54!D14/Italy54!B14
 +Netherlands55!D14/Netherlands55!B14
 +Portugal56!D14/Portugal56!B14
 +Spain57!D14/Spain57!B14
 +Sweden58!D14/Sweden58!B14))))</f>
        <v>7.7908870888405294E-3</v>
      </c>
      <c r="L15" s="61" t="str">
        <f>IF(OR(
Belgium51!F15   ="",Belgium51!F14   ="",
Belgium51!D15   ="",Belgium51!D14   ="",
Belgium51!B15   ="",Belgium51!B14   ="",
Belgium51!P15   ="",Belgium51!P14   ="",
Denmark52!F15      ="",Denmark52!F14      ="",
Denmark52!D15      ="",Denmark52!D14      ="",
Denmark52!B15      ="",Denmark52!B14      ="",
Denmark52!P15      ="",Denmark52!P14      ="",
Finland53!F15       ="",Finland53!F14       ="",
Finland53!D15       ="",Finland53!D14       ="",
Finland53!B15       ="",Finland53!B14       ="",
Finland53!P15       ="",Finland53!P14       ="",
Italy54!F15      ="",Italy54!F14      ="",
Italy54!D15      ="",Italy54!D14      ="",
Italy54!B15      ="",Italy54!B14      ="",
Italy54!P15      ="",Italy54!P14      ="",
Netherlands55!F15 ="",Netherlands55!F14 ="",
Netherlands55!D15 ="",Netherlands55!D14 ="",
Netherlands55!B15 ="",Netherlands55!B14 ="",
Netherlands55!P15 ="",Netherlands55!P14 ="",
Portugal56!F15      ="",Portugal56!F14      ="",
Portugal56!D15      ="",Portugal56!D14      ="",
Portugal56!B15      ="",Portugal56!B14      ="",
Portugal56!P15      ="",Portugal56!P14      ="",
Spain57!F15      ="",Spain57!F14      ="",
Spain57!D15      ="",Spain57!D14      ="",
Spain57!B15      ="",Spain57!B14      ="",
Spain57!P15      ="",Spain57!P14      ="",
Sweden58!F15      ="",Sweden58!F14      ="",
Sweden58!D15      ="",Sweden58!D14      ="",
Sweden58!B15      ="",Sweden58!B14      ="",
Sweden58!P15      ="",Sweden58!P14      =""),"",
LN(SQRT(
(Belgium51!D15*Belgium51!F15/Belgium51!B15
 +Denmark52!D15*Denmark52!F15/Denmark52!B15
 +Finland53!D15*Finland53!F15/Finland53!B15
 +Italy54!D15*Italy54!F15/Italy54!B15
 +Netherlands55!D15*Netherlands55!F15/Netherlands55!B15
 +Portugal56!D15*Portugal56!F15/Portugal56!B15
 +Spain57!D15*Spain57!F15/Spain57!B15
 +Sweden58!D15*Sweden58!F15/Sweden58!B15)
/(Belgium51!D15*Belgium51!F15/Belgium51!P15*Belgium51!P14/Belgium51!B14
 +Denmark52!D15*Denmark52!F15/Denmark52!P15*Denmark52!P14/Denmark52!B14
 +Finland53!D15*Finland53!F15/Finland53!P15*Finland53!P14/Finland53!B14
 +Italy54!D15*Italy54!F15/Italy54!P15*Italy54!P14/Italy54!B14
 +Netherlands55!D15*Netherlands55!F15/Netherlands55!P15*Netherlands55!P14/Netherlands55!B14
 +Portugal56!D15*Portugal56!F15/Portugal56!P15*Portugal56!P14/Portugal56!B14
 +Spain57!D15*Spain57!F15/Spain57!P15*Spain57!P14/Spain57!B14
 +Sweden58!D15*Sweden58!F15/Sweden58!P15*Sweden58!P14/Sweden58!B14)
*(Belgium51!D14*Belgium51!F14/Belgium51!P14*Belgium51!P15/Belgium51!B15
 +Denmark52!D14*Denmark52!F14/Denmark52!P14*Denmark52!P15/Denmark52!B15
 +Finland53!D14*Finland53!F14/Finland53!P14*Finland53!P15/Finland53!B15
 +Italy54!D14*Italy54!F14/Italy54!P14*Italy54!P15/Italy54!B15
 +Netherlands55!D14*Netherlands55!F14/Netherlands55!P14*Netherlands55!P15/Netherlands55!B15
 +Portugal56!D14*Portugal56!F14/Portugal56!P14*Portugal56!P15/Portugal56!B15
 +Spain57!D14*Spain57!F14/Spain57!P14*Spain57!P15/Spain57!B15
 +Sweden58!D14*Sweden58!F14/Sweden58!P14*Sweden58!P15/Sweden58!B15)
/(Belgium51!D14*Belgium51!F14/Belgium51!B14
 +Denmark52!D14*Denmark52!F14/Denmark52!B14
 +Finland53!D14*Finland53!F14/Finland53!B14
 +Italy54!D14*Italy54!F14/Italy54!B14
 +Netherlands55!D14*Netherlands55!F14/Netherlands55!B14
 +Portugal56!D14*Portugal56!F14/Portugal56!B14
 +Spain57!D14*Spain57!F14/Spain57!B14
 +Sweden58!D14*Sweden58!F14/Sweden58!B14))))</f>
        <v/>
      </c>
      <c r="M15" s="62" t="str">
        <f>IF(OR(
Belgium51!H15   ="",Belgium51!H14   ="",
Belgium51!D15   ="",Belgium51!D14   ="",
Belgium51!B15   ="",Belgium51!B14   ="",
Belgium51!Q15   ="",Belgium51!Q14   ="",
Denmark52!H15      ="",Denmark52!H14      ="",
Denmark52!D15      ="",Denmark52!D14      ="",
Denmark52!B15      ="",Denmark52!B14      ="",
Denmark52!Q15      ="",Denmark52!Q14      ="",
Finland53!H15       ="",Finland53!H14       ="",
Finland53!D15       ="",Finland53!D14       ="",
Finland53!B15       ="",Finland53!B14       ="",
Finland53!Q15       ="",Finland53!Q14       ="",
Italy54!H15      ="",Italy54!H14      ="",
Italy54!D15      ="",Italy54!D14      ="",
Italy54!B15      ="",Italy54!B14      ="",
Italy54!Q15      ="",Italy54!Q14      ="",
Netherlands55!H15 ="",Netherlands55!H14 ="",
Netherlands55!D15 ="",Netherlands55!D14 ="",
Netherlands55!B15 ="",Netherlands55!B14 ="",
Netherlands55!Q15 ="",Netherlands55!Q14 ="",
Portugal56!H15      ="",Portugal56!H14      ="",
Portugal56!D15      ="",Portugal56!D14      ="",
Portugal56!B15      ="",Portugal56!B14      ="",
Portugal56!Q15      ="",Portugal56!Q14      ="",
Spain57!H15      ="",Spain57!H14      ="",
Spain57!D15      ="",Spain57!D14      ="",
Spain57!B15      ="",Spain57!B14      ="",
Spain57!Q15      ="",Spain57!Q14      ="",
Sweden58!H15      ="",Sweden58!H14      ="",
Sweden58!D15      ="",Sweden58!D14      ="",
Sweden58!B15      ="",Sweden58!B14      ="",
Sweden58!Q15      ="",Sweden58!Q14      =""),"",
LN(SQRT(
(Belgium51!D15*Belgium51!H15/Belgium51!B15
 +Denmark52!D15*Denmark52!H15/Denmark52!B15
 +Finland53!D15*Finland53!H15/Finland53!B15
 +Italy54!D15*Italy54!H15/Italy54!B15
 +Netherlands55!D15*Netherlands55!H15/Netherlands55!B15
 +Portugal56!D15*Portugal56!H15/Portugal56!B15
 +Spain57!D15*Spain57!H15/Spain57!B15
 +Sweden58!D15*Sweden58!H15/Sweden58!B15)
/(Belgium51!D15*Belgium51!H15/Belgium51!Q15*Belgium51!Q14/Belgium51!B14
 +Denmark52!D15*Denmark52!H15/Denmark52!Q15*Denmark52!Q14/Denmark52!B14
 +Finland53!D15*Finland53!H15/Finland53!Q15*Finland53!Q14/Finland53!B14
 +Italy54!D15*Italy54!H15/Italy54!Q15*Italy54!Q14/Italy54!B14
 +Netherlands55!D15*Netherlands55!H15/Netherlands55!Q15*Netherlands55!Q14/Netherlands55!B14
 +Portugal56!D15*Portugal56!H15/Portugal56!Q15*Portugal56!Q14/Portugal56!B14
 +Spain57!D15*Spain57!H15/Spain57!Q15*Spain57!Q14/Spain57!B14
 +Sweden58!D15*Sweden58!H15/Sweden58!Q15*Sweden58!Q14/Sweden58!B14)
*(Belgium51!D14*Belgium51!H14/Belgium51!Q14*Belgium51!Q15/Belgium51!B15
 +Denmark52!D14*Denmark52!H14/Denmark52!Q14*Denmark52!Q15/Denmark52!B15
 +Finland53!D14*Finland53!H14/Finland53!Q14*Finland53!Q15/Finland53!B15
 +Italy54!D14*Italy54!H14/Italy54!Q14*Italy54!Q15/Italy54!B15
 +Netherlands55!D14*Netherlands55!H14/Netherlands55!Q14*Netherlands55!Q15/Netherlands55!B15
 +Portugal56!D14*Portugal56!H14/Portugal56!Q14*Portugal56!Q15/Portugal56!B15
 +Spain57!D14*Spain57!H14/Spain57!Q14*Spain57!Q15/Spain57!B15
 +Sweden58!D14*Sweden58!H14/Sweden58!Q14*Sweden58!Q15/Sweden58!B15)
/(Belgium51!D14*Belgium51!H14/Belgium51!B14
 +Denmark52!D14*Denmark52!H14/Denmark52!B14
 +Finland53!D14*Finland53!H14/Finland53!B14
 +Italy54!D14*Italy54!H14/Italy54!B14
 +Netherlands55!D14*Netherlands55!H14/Netherlands55!B14
 +Portugal56!D14*Portugal56!H14/Portugal56!B14
 +Spain57!D14*Spain57!H14/Spain57!B14
 +Sweden58!D14*Sweden58!H14/Sweden58!B14))))</f>
        <v/>
      </c>
      <c r="N15" s="62" t="str">
        <f>IF(OR(
Belgium51!I15   ="",Belgium51!I14   ="",
Belgium51!B15   ="",Belgium51!B14   ="",
Belgium51!R15   ="",Belgium51!R14   ="",
Denmark52!I15      ="",Denmark52!I14      ="",
Denmark52!B15      ="",Denmark52!B14      ="",
Denmark52!R15      ="",Denmark52!R14      ="",
Finland53!I15       ="",Finland53!I14       ="",
Finland53!B15       ="",Finland53!B14       ="",
Finland53!R15       ="",Finland53!R14       ="",
Italy54!I15      ="",Italy54!I14      ="",
Italy54!B15      ="",Italy54!B14      ="",
Italy54!R15      ="",Italy54!R14      ="",
Netherlands55!I15 ="",Netherlands55!I14 ="",
Netherlands55!B15 ="",Netherlands55!B14 ="",
Netherlands55!R15 ="",Netherlands55!R14 ="",
Portugal56!I15      ="",Portugal56!I14      ="",
Portugal56!B15      ="",Portugal56!B14      ="",
Portugal56!R15      ="",Portugal56!R14      ="",
Spain57!I15      ="",Spain57!I14      ="",
Spain57!B15      ="",Spain57!B14      ="",
Spain57!R15      ="",Spain57!R14      ="",
Sweden58!I15      ="",Sweden58!I14      ="",
Sweden58!B15      ="",Sweden58!B14      ="",
Sweden58!R15      ="",Sweden58!R14      =""),"",
LN(SQRT(
(Belgium51!I15/Belgium51!B15
 +Denmark52!I15/Denmark52!B15
 +Finland53!I15/Finland53!B15
 +Italy54!I15/Italy54!B15
 +Netherlands55!I15/Netherlands55!B15
 +Portugal56!I15/Portugal56!B15
 +Spain57!I15/Spain57!B15
 +Sweden58!I15/Sweden58!B15)
/(Belgium51!I15/Belgium51!R15*Belgium51!R14/Belgium51!B14
 +Denmark52!I15/Denmark52!R15*Denmark52!R14/Denmark52!B14
 +Finland53!I15/Finland53!R15*Finland53!R14/Finland53!B14
 +Italy54!I15/Italy54!R15*Italy54!R14/Italy54!B14
 +Netherlands55!I15/Netherlands55!R15*Netherlands55!R14/Netherlands55!B14
 +Portugal56!I15/Portugal56!R15*Portugal56!R14/Portugal56!B14
 +Spain57!I15/Spain57!R15*Spain57!R14/Spain57!B14
 +Sweden58!I15/Sweden58!R15*Sweden58!R14/Sweden58!B14)
*(Belgium51!I14/Belgium51!R14*Belgium51!R15/Belgium51!B15
 +Denmark52!I14/Denmark52!R14*Denmark52!R15/Denmark52!B15
 +Finland53!I14/Finland53!R14*Finland53!R15/Finland53!B15
 +Italy54!I14/Italy54!R14*Italy54!R15/Italy54!B15
 +Netherlands55!I14/Netherlands55!R14*Netherlands55!R15/Netherlands55!B15
 +Portugal56!I14/Portugal56!R14*Portugal56!R15/Portugal56!B15
 +Spain57!I14/Spain57!R14*Spain57!R15/Spain57!B15
 +Sweden58!I14/Sweden58!R14*Sweden58!R15/Sweden58!B15)
/(Belgium51!I14/Belgium51!B14
 +Denmark52!I14/Denmark52!B14
 +Finland53!I14/Finland53!B14
 +Italy54!I14/Italy54!B14
 +Netherlands55!I14/Netherlands55!B14
 +Portugal56!I14/Portugal56!B14
 +Spain57!I14/Spain57!B14
 +Sweden58!I14/Sweden58!B14))))</f>
        <v/>
      </c>
      <c r="O15" s="62" t="str">
        <f>IF(OR(
Belgium51!K15   ="",Belgium51!K14   ="",
Belgium51!B15   ="",Belgium51!B14   ="",
Belgium51!S15   ="",Belgium51!S14   ="",
Denmark52!K15      ="",Denmark52!K14      ="",
Denmark52!B15      ="",Denmark52!B14      ="",
Denmark52!S15      ="",Denmark52!S14      ="",
Finland53!K15       ="",Finland53!K14       ="",
Finland53!B15       ="",Finland53!B14       ="",
Finland53!S15       ="",Finland53!S14       ="",
Italy54!K15      ="",Italy54!K14      ="",
Italy54!B15      ="",Italy54!B14      ="",
Italy54!S15      ="",Italy54!S14      ="",
Netherlands55!K15 ="",Netherlands55!K14 ="",
Netherlands55!B15 ="",Netherlands55!B14 ="",
Netherlands55!S15 ="",Netherlands55!S14 ="",
Portugal56!K15      ="",Portugal56!K14      ="",
Portugal56!B15      ="",Portugal56!B14      ="",
Portugal56!S15      ="",Portugal56!S14      ="",
Spain57!K15      ="",Spain57!K14      ="",
Spain57!B15      ="",Spain57!B14      ="",
Spain57!S15      ="",Spain57!S14      ="",
Sweden58!K15      ="",Sweden58!K14      ="",
Sweden58!B15      ="",Sweden58!B14      ="",
Sweden58!S15      ="",Sweden58!S14      =""),"",
LN(SQRT(
(Belgium51!K15/Belgium51!B15
 +Denmark52!K15/Denmark52!B15
 +Finland53!K15/Finland53!B15
 +Italy54!K15/Italy54!B15
 +Netherlands55!K15/Netherlands55!B15
 +Portugal56!K15/Portugal56!B15
 +Spain57!K15/Spain57!B15
 +Sweden58!K15/Sweden58!B15)
/(Belgium51!K15/Belgium51!S15*Belgium51!S14/Belgium51!B14
 +Denmark52!K15/Denmark52!S15*Denmark52!S14/Denmark52!B14
 +Finland53!K15/Finland53!S15*Finland53!S14/Finland53!B14
 +Italy54!K15/Italy54!S15*Italy54!S14/Italy54!B14
 +Netherlands55!K15/Netherlands55!S15*Netherlands55!S14/Netherlands55!B14
 +Portugal56!K15/Portugal56!S15*Portugal56!S14/Portugal56!B14
 +Spain57!K15/Spain57!S15*Spain57!S14/Spain57!B14
 +Sweden58!K15/Sweden58!S15*Sweden58!S14/Sweden58!B14)
*(Belgium51!K14/Belgium51!S14*Belgium51!S15/Belgium51!B15
 +Denmark52!K14/Denmark52!S14*Denmark52!S15/Denmark52!B15
 +Finland53!K14/Finland53!S14*Finland53!S15/Finland53!B15
 +Italy54!K14/Italy54!S14*Italy54!S15/Italy54!B15
 +Netherlands55!K14/Netherlands55!S14*Netherlands55!S15/Netherlands55!B15
 +Portugal56!K14/Portugal56!S14*Portugal56!S15/Portugal56!B15
 +Spain57!K14/Spain57!S14*Spain57!S15/Spain57!B15
 +Sweden58!K14/Sweden58!S14*Sweden58!S15/Sweden58!B15)
/(Belgium51!K14/Belgium51!B14
 +Denmark52!K14/Denmark52!B14
 +Finland53!K14/Finland53!B14
 +Italy54!K14/Italy54!B14
 +Netherlands55!K14/Netherlands55!B14
 +Portugal56!K14/Portugal56!B14
 +Spain57!K14/Spain57!B14
 +Sweden58!K14/Sweden58!B14))))</f>
        <v/>
      </c>
      <c r="P15" s="62" t="str">
        <f>IF(OR(
Belgium51!L15   ="",Belgium51!L14   ="",
Belgium51!B15   ="",Belgium51!B14   ="",
Belgium51!T15   ="",Belgium51!T14   ="",
Denmark52!L15      ="",Denmark52!L14      ="",
Denmark52!B15      ="",Denmark52!B14      ="",
Denmark52!T15      ="",Denmark52!T14      ="",
Finland53!L15       ="",Finland53!L14       ="",
Finland53!B15       ="",Finland53!B14       ="",
Finland53!T15       ="",Finland53!T14       ="",
Italy54!L15      ="",Italy54!L14      ="",
Italy54!B15      ="",Italy54!B14      ="",
Italy54!T15      ="",Italy54!T14      ="",
Netherlands55!L15 ="",Netherlands55!L14 ="",
Netherlands55!B15 ="",Netherlands55!B14 ="",
Netherlands55!T15 ="",Netherlands55!T14 ="",
Portugal56!L15      ="",Portugal56!L14      ="",
Portugal56!B15      ="",Portugal56!B14      ="",
Portugal56!T15      ="",Portugal56!T14      ="",
Spain57!L15      ="",Spain57!L14      ="",
Spain57!B15      ="",Spain57!B14      ="",
Spain57!T15      ="",Spain57!T14      ="",
Sweden58!L15      ="",Sweden58!L14      ="",
Sweden58!B15      ="",Sweden58!B14      ="",
Sweden58!T15      ="",Sweden58!T14      =""),"",
LN(SQRT(
(Belgium51!L15/Belgium51!B15
 +Denmark52!L15/Denmark52!B15
 +Finland53!L15/Finland53!B15
 +Italy54!L15/Italy54!B15
 +Netherlands55!L15/Netherlands55!B15
 +Portugal56!L15/Portugal56!B15
 +Spain57!L15/Spain57!B15
 +Sweden58!L15/Sweden58!B15)
/(Belgium51!L15/Belgium51!T15*Belgium51!T14/Belgium51!B14
 +Denmark52!L15/Denmark52!T15*Denmark52!T14/Denmark52!B14
 +Finland53!L15/Finland53!T15*Finland53!T14/Finland53!B14
 +Italy54!L15/Italy54!T15*Italy54!T14/Italy54!B14
 +Netherlands55!L15/Netherlands55!T15*Netherlands55!T14/Netherlands55!B14
 +Portugal56!L15/Portugal56!T15*Portugal56!T14/Portugal56!B14
 +Spain57!L15/Spain57!T15*Spain57!T14/Spain57!B14
 +Sweden58!L15/Sweden58!T15*Sweden58!T14/Sweden58!B14)
*(Belgium51!L14/Belgium51!T14*Belgium51!T15/Belgium51!B15
 +Denmark52!L14/Denmark52!T14*Denmark52!T15/Denmark52!B15
 +Finland53!L14/Finland53!T14*Finland53!T15/Finland53!B15
 +Italy54!L14/Italy54!T14*Italy54!T15/Italy54!B15
 +Netherlands55!L14/Netherlands55!T14*Netherlands55!T15/Netherlands55!B15
 +Portugal56!L14/Portugal56!T14*Portugal56!T15/Portugal56!B15
 +Spain57!L14/Spain57!T14*Spain57!T15/Spain57!B15
 +Sweden58!L14/Sweden58!T14*Sweden58!T15/Sweden58!B15)
/(Belgium51!L14/Belgium51!B14
 +Denmark52!L14/Denmark52!B14
 +Finland53!L14/Finland53!B14
 +Italy54!L14/Italy54!B14
 +Netherlands55!L14/Netherlands55!B14
 +Portugal56!L14/Portugal56!B14
 +Spain57!L14/Spain57!B14
 +Sweden58!L14/Sweden58!B14))))</f>
        <v/>
      </c>
      <c r="Q15" s="61"/>
      <c r="R15" s="61"/>
      <c r="S15" s="61"/>
      <c r="T15" s="61"/>
      <c r="U15" s="61"/>
      <c r="V15" s="61" t="str">
        <f>IF(OR(
Belgium51!V15   ="",
Belgium51!U15   ="",
Denmark52!V15      ="",
Denmark52!U15      ="",
Finland53!V15       ="",
Finland53!U15       ="",
Italy54!V15      ="",
Italy54!U15      ="",
Netherlands55!V15 ="",
Netherlands55!U15 ="",
Portugal56!V15      ="",
Portugal56!U15      ="",
Spain57!V15      ="",
Spain57!U15      ="",
Sweden58!V15      ="",
Sweden58!U15      =""),"",
LN((Belgium51!V15+Denmark52!V15+Finland53!V15+Italy54!V15+Netherlands55!V15+Portugal56!V15+Spain57!V15+Sweden58!V15)
/(Belgium51!U15+Denmark52!U15+Finland53!U15+Italy54!U15+Netherlands55!U15+Portugal56!U15+Spain57!U15+Sweden58!U15)))</f>
        <v/>
      </c>
      <c r="W15" s="61" t="str">
        <f>IF(OR(
Belgium51!V15   ="",
Belgium51!W15   ="",
Belgium51!U15   ="",
Denmark52!V15      ="",
Denmark52!W15      ="",
Denmark52!U15      ="",
Finland53!V15       ="",
Finland53!W15       ="",
Finland53!U15       ="",
Italy54!V15      ="",
Italy54!W15      ="",
Italy54!U15      ="",
Netherlands55!V15 ="",
Netherlands55!W15 ="",
Netherlands55!V15 ="",
Portugal56!V15      ="",
Portugal56!W15      ="",
Portugal56!U15      ="",
Spain57!V15      ="",
Spain57!W15      ="",
Spain57!U15      ="",
Sweden58!V15      ="",
Sweden58!W15      ="",
Sweden58!U15      ="",
),"",
LN((Belgium51!V15*Belgium51!W15+Denmark52!V15*Denmark52!W15+Finland53!V15*Finland53!W15+Italy54!V15*Italy54!W15+Netherlands55!V15*Netherlands55!W15+Portugal56!V15*Portugal56!W15+Spain57!V15*Spain57!W15+Sweden58!V15*Sweden58!W15)
/(Belgium51!U15+Denmark52!U15+Finland53!U15+Italy54!U15+Netherlands55!U15+Portugal56!U15+Spain57!U15+Sweden58!U15)))</f>
        <v/>
      </c>
      <c r="X15" s="61" t="str">
        <f>IF(OR(
Belgium51!X15   ="",
Belgium51!D15   ="",
Belgium51!B15   ="",
Denmark52!X15      ="",
Denmark52!D15      ="",
Denmark52!B15      ="",
Finland53!X15       ="",
Finland53!D15       ="",
Finland53!B15       ="",
Italy54!X15      ="",
Italy54!D15      ="",
Italy54!B15      ="",
Netherlands55!X15 ="",
Netherlands55!D15 ="",
Netherlands55!B15 ="",
Portugal56!X15      ="",
Portugal56!D15      ="",
Portugal56!B15      ="",
Spain57!X15      ="",
Spain57!D15      ="",
Spain57!B15      ="",
Sweden58!X15      ="",
Sweden58!D15      ="",
Sweden58!B15      =""),"",
(Belgium51!X15*Belgium51!D15/Belgium51!B15
 +Denmark52!X15*Denmark52!D15/Denmark52!B15
 +Finland53!X15*Finland53!D15/Finland53!B15
 +Italy54!X15*Italy54!D15/Italy54!B15
 +Netherlands55!X15*Netherlands55!D15/Netherlands55!B15
 +Portugal56!X15*Portugal56!D15/Portugal56!B15
 +Spain57!X15*Spain57!D15/Spain57!B15
 +Sweden58!X15*Sweden58!D15/Sweden58!B15)
/(Belgium51!D15/Belgium51!B15
 +Denmark52!D15/Denmark52!B15
 +Finland53!D15/Finland53!B15
 +Italy54!D15/Italy54!B15
 +Netherlands55!D15/Netherlands55!B15
 +Portugal56!D15/Portugal56!B15
 +Spain57!D15/Spain57!B15
 +Sweden58!D15/Sweden58!B15))</f>
        <v/>
      </c>
      <c r="Y15" s="61" t="str">
        <f>IF(OR(
Belgium51!Y15   ="",
Belgium51!D15   ="",
Belgium51!B15   ="",
Denmark52!Y15      ="",
Denmark52!D15      ="",
Denmark52!B15      ="",
Finland53!Y15       ="",
Finland53!D15       ="",
Finland53!B15       ="",
Italy54!Y15      ="",
Italy54!D15      ="",
Italy54!B15      ="",
Netherlands55!Y15 ="",
Netherlands55!D15 ="",
Netherlands55!B15 ="",
Portugal56!Y15      ="",
Portugal56!D15      ="",
Portugal56!B15      ="",
Spain57!Y15      ="",
Spain57!D15      ="",
Spain57!B15      ="",
Sweden58!Y15      ="",
Sweden58!D15      ="",
Sweden58!B15      =""),"",
(Belgium51!Y15/Belgium51!B15
 +Denmark52!Y15/Denmark52!B15
 +Finland53!Y15/Finland53!B15
 +Italy54!Y15/Italy54!B15
 +Netherlands55!Y15/Netherlands55!B15
 +Portugal56!Y15/Portugal56!B15
 +Spain57!Y15/Spain57!B15
 +Sweden58!Y15/Sweden58!B15)
/(Belgium51!D15/Belgium51!B15
 +Denmark52!D15/Denmark52!B15
 +Finland53!D15/Finland53!B15
 +Italy54!D15/Italy54!B15
 +Netherlands55!D15/Netherlands55!B15
 +Portugal56!D15/Portugal56!B15
 +Spain57!D15/Spain57!B15
 +Sweden58!D15/Sweden58!B15))</f>
        <v/>
      </c>
      <c r="Z15" s="67"/>
      <c r="AA15" s="62" t="str">
        <f t="shared" si="1"/>
        <v/>
      </c>
      <c r="AB15" s="75" t="str">
        <f>IF(OR(
Belgium51!AB15   ="",
Belgium51!D15   ="",
Belgium51!B15   ="",
Denmark52!AB15      ="",
Denmark52!D15      ="",
Denmark52!B15      ="",
Finland53!AB15       ="",
Finland53!D15       ="",
Finland53!B15       ="",
Italy54!AB15      ="",
Italy54!D15      ="",
Italy54!B15      ="",
Netherlands55!AB15 ="",
Netherlands55!D15 ="",
Netherlands55!B15 ="",
Portugal56!AB15      ="",
Portugal56!D15      ="",
Portugal56!B15      ="",
Spain57!AB15      ="",
Spain57!D15      ="",
Spain57!B15      ="",
Sweden58!AB15      ="",
Sweden58!D15      ="",
Sweden58!B15      =""),"",
(Belgium51!AB15*Belgium51!D15/Belgium51!B15
 +Denmark52!AB15*Denmark52!D15/Denmark52!B15
 +Finland53!AB15*Finland53!D15/Finland53!B15
 +Italy54!AB15*Italy54!D15/Italy54!B15
 +Netherlands55!AB15*Netherlands55!D15/Netherlands55!B15
 +Portugal56!AB15*Portugal56!D15/Portugal56!B15
 +Spain57!AB15*Spain57!D15/Spain57!B15
 +Sweden58!AB15*Sweden58!D15/Sweden58!B15)
/(Belgium51!D15/Belgium51!B15
 +Denmark52!D15/Denmark52!B15
 +Finland53!D15/Finland53!B15
 +Italy54!D15/Italy54!B15
 +Netherlands55!D15/Netherlands55!B15
 +Portugal56!D15/Portugal56!B15
 +Spain57!D15/Spain57!B15
 +Sweden58!D15/Sweden58!B15))</f>
        <v/>
      </c>
    </row>
    <row r="16" spans="1:28">
      <c r="A16" s="62">
        <v>1883</v>
      </c>
      <c r="B16" s="62" t="str">
        <f>IF(OR(
Belgium51!AC16   ="",
Belgium51!D16   ="",
Belgium51!B16   ="",
Denmark52!AC16      ="",
Denmark52!D16      ="",
Denmark52!B16      ="",
Finland53!AC16       ="",
Finland53!D16       ="",
Finland53!B16       ="",
Italy54!AC16      ="",
Italy54!D16      ="",
Italy54!B16      ="",
Netherlands55!AC16 ="",
Netherlands55!D16 ="",
Netherlands55!B16 ="",
Portugal56!AC16 ="",
Portugal56!D16 ="",
Portugal56!B16 ="",
Spain57!AC16       ="",
Spain57!D16       ="",
Spain57!B16       ="",
Sweden58!AC16      ="",
Sweden58!D16      ="",
Sweden58!B16      =""),"",
(Belgium51!AC16*Belgium51!D16/Belgium51!B16
 +Denmark52!AC16*Denmark52!D16/Denmark52!B16
 +Finland53!AC16*Finland53!D16/Finland53!B16
 +Italy54!AC16*Italy54!D16/Italy54!B16
 +Netherlands55!AC16*Netherlands55!D16/Netherlands55!B16
 +Portugal56!AC16*Portugal56!D16/Portugal56!B16
 +Spain57!AC16*Spain57!D16/Spain57!B16
 +Sweden58!AC16*Sweden58!D16/Sweden58!B16)
/(Belgium51!D16/Belgium51!B16
 +Denmark52!D16/Denmark52!B16
 +Finland53!D16/Finland53!B16
 +Italy54!D16/Italy54!B16
 +Netherlands55!D16/Netherlands55!B16
 +Portugal56!D16/Portugal56!B16
 +Spain57!D16/Spain57!B16
 +Sweden58!D16/Sweden58!B16))</f>
        <v/>
      </c>
      <c r="C16" s="34" t="str">
        <f>IF(OR(
Belgium51!F16   ="",
Belgium51!D16   ="",
Belgium51!B16   ="",
Denmark52!F16      ="",
Denmark52!D16      ="",
Denmark52!B16      ="",
Finland53!F16       ="",
Finland53!D16       ="",
Finland53!B16       ="",
Italy54!F16      ="",
Italy54!D16      ="",
Italy54!B16      ="",
Netherlands55!F16 ="",
Netherlands55!D16 ="",
Netherlands55!B16 ="",
Portugal56!F16 ="",
Portugal56!D16 ="",
Portugal56!B16 ="",
Spain57!F16       ="",
Spain57!D16       ="",
Spain57!B16       ="",
Sweden58!F16      ="",
Sweden58!D16      ="",
Sweden58!B16      =""),"",
(Belgium51!F16*Belgium51!D16/Belgium51!B16
 +Denmark52!F16*Denmark52!D16/Denmark52!B16
 +Finland53!F16*Finland53!D16/Finland53!B16
 +Italy54!F16*Italy54!D16/Italy54!B16
 +Netherlands55!F16*Netherlands55!D16/Netherlands55!B16
 +Portugal56!F16*Portugal56!D16/Portugal56!B16
 +Spain57!F16*Spain57!D16/Spain57!B16
 +Sweden58!F16*Sweden58!D16/Sweden58!B16)
/(Belgium51!D16/Belgium51!B16
 +Denmark52!D16/Denmark52!B16
 +Finland53!D16/Finland53!B16
 +Italy54!D16/Italy54!B16
 +Netherlands55!D16/Netherlands55!B16
 +Portugal56!D16/Portugal56!B16
 +Spain57!D16/Spain57!B16
 +Sweden58!D16/Sweden58!B16))</f>
        <v/>
      </c>
      <c r="D16" s="62" t="str">
        <f>IF(OR(
Belgium51!AE16   ="",
Belgium51!D16   ="",
Belgium51!B16   ="",
Denmark52!AE16      ="",
Denmark52!D16      ="",
Denmark52!B16      ="",
Finland53!AE16       ="",
Finland53!D16       ="",
Finland53!B16       ="",
Italy54!AE16      ="",
Italy54!D16      ="",
Italy54!B16      ="",
Netherlands55!AE16 ="",
Netherlands55!D16 ="",
Netherlands55!B16 ="",
Portugal56!AE16 ="",
Portugal56!D16 ="",
Portugal56!B16 ="",
Spain57!AE16       ="",
Spain57!D16       ="",
Spain57!B16       ="",
Sweden58!AE16      ="",
Sweden58!D16      ="",
Sweden58!B16      =""),"",
(Belgium51!AE16*Belgium51!D16/Belgium51!B16
 +Denmark52!AE16*Denmark52!D16/Denmark52!B16
 +Finland53!AE16*Finland53!D16/Finland53!B16
 +Italy54!AE16*Italy54!D16/Italy54!B16
 +Netherlands55!AE16*Netherlands55!D16/Netherlands55!B16
 +Portugal56!AE16*Portugal56!D16/Portugal56!B16
 +Spain57!AE16*Spain57!D16/Spain57!B16
 +Sweden58!AE16*Sweden58!D16/Sweden58!B16)
/(Belgium51!D16/Belgium51!B16
 +Denmark52!D16/Denmark52!B16
 +Finland53!D16/Finland53!B16
 +Italy54!D16/Italy54!B16
 +Netherlands55!D16/Netherlands55!B16
 +Portugal56!D16/Portugal56!B16
 +Spain57!D16/Spain57!B16
 +Sweden58!D16/Sweden58!B16))</f>
        <v/>
      </c>
      <c r="E16" s="62" t="str">
        <f>IF(OR(
Belgium51!H16   ="",
Belgium51!D16   ="",
Belgium51!B16   ="",
Denmark52!H16      ="",
Denmark52!D16      ="",
Denmark52!B16      ="",
Finland53!H16       ="",
Finland53!D16       ="",
Finland53!B16       ="",
Italy54!H16      ="",
Italy54!D16      ="",
Italy54!B16      ="",
Netherlands55!H16 ="",
Netherlands55!D16 ="",
Netherlands55!B16 ="",
Portugal56!H16 ="",
Portugal56!D16 ="",
Portugal56!B16 ="",
Spain57!H16 ="",
Spain57!D16 ="",
Spain57!B16 ="",
Sweden58!H16 ="",
Sweden58!D16 ="",
Sweden58!B16 =""),"",
(Belgium51!H16*Belgium51!D16/Belgium51!B16
 +Denmark52!H16*Denmark52!D16/Denmark52!B16
 +Finland53!H16*Finland53!D16/Finland53!B16
 +Italy54!H16*Italy54!D16/Italy54!B16
 +Netherlands55!H16*Netherlands55!D16/Netherlands55!B16
 +Portugal56!H16*Portugal56!D16/Portugal56!B16
 +Spain57!H16*Spain57!D16/Spain57!B16
 +Sweden58!H16*Sweden58!D16/Sweden58!B16)
/(Belgium51!D16/Belgium51!B16
 +Denmark52!D16/Denmark52!B16
 +Finland53!D16/Finland53!B16
 +Italy54!D16/Italy54!B16
 +Netherlands55!D16/Netherlands55!B16
 +Portugal56!D16/Portugal56!B16
 +Spain57!D16/Spain57!B16
 +Sweden58!D16/Sweden58!B16))</f>
        <v/>
      </c>
      <c r="F16" s="62">
        <f>IF(OR(
Belgium51!I16   ="",
Belgium51!D16   ="",
Belgium51!B16   ="",
Denmark52!I16      ="",
Denmark52!D16      ="",
Denmark52!B16      ="",
Finland53!I16       ="",
Finland53!D16       ="",
Finland53!B16       ="",
Italy54!I16      ="",
Italy54!D16      ="",
Italy54!B16      ="",
Netherlands55!I16 ="",
Netherlands55!D16 ="",
Netherlands55!B16 ="",
Portugal56!I16      ="",
Portugal56!D16      ="",
Portugal56!B16      ="",
Spain57!I16      ="",
Spain57!D16      ="",
Spain57!B16      ="",
Sweden58!I16      ="",
Sweden58!D16      ="",
Sweden58!B16      =""),"",
(Belgium51!I16/Belgium51!B16
 +Denmark52!I16/Denmark52!B16
 +Finland53!I16/Finland53!B16
 +Italy54!I16/Italy54!B16
 +Netherlands55!I16/Netherlands55!B16
 +Portugal56!I16/Portugal56!B16
 +Spain57!I16/Spain57!B16
 +Sweden58!I16/Sweden58!B16)
/(Belgium51!D16/Belgium51!B16
 +Denmark52!D16/Denmark52!B16
 +Finland53!D16/Finland53!B16
 +Italy54!D16/Italy54!B16
 +Netherlands55!D16/Netherlands55!B16
 +Portugal56!D16/Portugal56!B16
 +Spain57!D16/Spain57!B16
 +Sweden58!D16/Sweden58!B16))</f>
        <v>9.8746761912099468E-2</v>
      </c>
      <c r="G16" s="62">
        <f>IF(OR(
Belgium51!J16   ="",
Belgium51!D16   ="",
Belgium51!B16   ="",
Denmark52!J16      ="",
Denmark52!D16      ="",
Denmark52!B16      ="",
Finland53!J16       ="",
Finland53!D16       ="",
Finland53!B16       ="",
Italy54!J16      ="",
Italy54!D16      ="",
Italy54!B16      ="",
Netherlands55!J16 ="",
Netherlands55!D16 ="",
Netherlands55!B16 ="",
Portugal56!J16      ="",
Portugal56!D16      ="",
Portugal56!B16      ="",
Spain57!J16      ="",
Spain57!D16      ="",
Spain57!B16      ="",
Sweden58!J16      ="",
Sweden58!D16      ="",
Sweden58!B16      =""),"",
(Belgium51!J16/Belgium51!B16
 +Denmark52!J16/Denmark52!B16
 +Finland53!J16/Finland53!B16
 +Italy54!J16/Italy54!B16
 +Netherlands55!J16/Netherlands55!B16
 +Portugal56!J16/Portugal56!B16
 +Spain57!J16/Spain57!B16
 +Sweden58!J16/Sweden58!B16)
/(Belgium51!D16/Belgium51!B16
 +Denmark52!D16/Denmark52!B16
 +Finland53!D16/Finland53!B16
 +Italy54!D16/Italy54!B16
 +Netherlands55!D16/Netherlands55!B16
 +Portugal56!D16/Portugal56!B16
 +Spain57!D16/Spain57!B16
 +Sweden58!D16/Sweden58!B16))</f>
        <v>9.0626882997684316E-2</v>
      </c>
      <c r="H16" s="62">
        <f>IF(OR(
Belgium51!K16   ="",
Belgium51!D16   ="",
Belgium51!B16   ="",
Denmark52!K16      ="",
Denmark52!D16      ="",
Denmark52!B16      ="",
Finland53!K16       ="",
Finland53!D16       ="",
Finland53!B16       ="",
Italy54!K16      ="",
Italy54!D16      ="",
Italy54!B16      ="",
Netherlands55!K16 ="",
Netherlands55!D16 ="",
Netherlands55!B16 ="",
Portugal56!K16      ="",
Portugal56!D16      ="",
Portugal56!B16      ="",
Spain57!K16      ="",
Spain57!D16      ="",
Spain57!B16      ="",
Sweden58!K16      ="",
Sweden58!D16      ="",
Sweden58!B16      =""),"",
(Belgium51!K16/Belgium51!B16
 +Denmark52!K16/Denmark52!B16
 +Finland53!K16/Finland53!B16
 +Italy54!K16/Italy54!B16
 +Netherlands55!K16/Netherlands55!B16
 +Portugal56!K16/Portugal56!B16
 +Spain57!K16/Spain57!B16
 +Sweden58!K16/Sweden58!B16)
/(Belgium51!D16/Belgium51!B16
 +Denmark52!D16/Denmark52!B16
 +Finland53!D16/Finland53!B16
 +Italy54!D16/Italy54!B16
 +Netherlands55!D16/Netherlands55!B16
 +Portugal56!D16/Portugal56!B16
 +Spain57!D16/Spain57!B16
 +Sweden58!D16/Sweden58!B16))</f>
        <v>0.15771199760589089</v>
      </c>
      <c r="I16" s="62">
        <f>IF(OR(
Belgium51!L16   ="",
Belgium51!D16   ="",
Belgium51!B16   ="",
Denmark52!L16      ="",
Denmark52!D16      ="",
Denmark52!B16      ="",
Finland53!L16       ="",
Finland53!D16       ="",
Finland53!B16       ="",
Italy54!L16      ="",
Italy54!D16      ="",
Italy54!B16      ="",
Netherlands55!L16 ="",
Netherlands55!D16 ="",
Netherlands55!B16 ="",
Portugal56!L16      ="",
Portugal56!D16      ="",
Portugal56!B16      ="",
Spain57!L16      ="",
Spain57!D16      ="",
Spain57!B16      ="",
Sweden58!L16      ="",
Sweden58!D16      ="",
Sweden58!B16      =""),"",
(Belgium51!L16/Belgium51!B16
 +Denmark52!L16/Denmark52!B16
 +Finland53!L16/Finland53!B16
 +Italy54!L16/Italy54!B16
 +Netherlands55!L16/Netherlands55!B16
 +Portugal56!L16/Portugal56!B16
 +Spain57!L16/Spain57!B16
 +Sweden58!L16/Sweden58!B16)
/(Belgium51!D16/Belgium51!B16
 +Denmark52!D16/Denmark52!B16
 +Finland53!D16/Finland53!B16
 +Italy54!D16/Italy54!B16
 +Netherlands55!D16/Netherlands55!B16
 +Portugal56!D16/Portugal56!B16
 +Spain57!D16/Spain57!B16
 +Sweden58!D16/Sweden58!B16))</f>
        <v>0.19760411455019056</v>
      </c>
      <c r="J16" s="61">
        <f t="shared" si="0"/>
        <v>-3.9892116944299671E-2</v>
      </c>
      <c r="K16" s="61">
        <f>IF(OR(
Belgium51!D16   ="",Belgium51!D15   ="",
Belgium51!B16   ="",Belgium51!B15   ="",
Belgium51!N16   ="",Belgium51!N15   ="",
Denmark52!D16      ="",Denmark52!D15      ="",
Denmark52!B16      ="",Denmark52!B15      ="",
Denmark52!N16      ="",Denmark52!N15      ="",
Finland53!D16       ="",Finland53!D15       ="",
Finland53!B16       ="",Finland53!B15       ="",
Finland53!N16       ="",Finland53!N15       ="",
Italy54!D16      ="",Italy54!D15      ="",
Italy54!B16      ="",Italy54!B15      ="",
Italy54!N16      ="",Italy54!N15      ="",
Netherlands55!D16 ="",Netherlands55!D15 ="",
Netherlands55!B16 ="",Netherlands55!B15 ="",
Netherlands55!N16 ="",Netherlands55!N15 ="",
Portugal56!D16      ="",Portugal56!D15      ="",
Portugal56!B16      ="",Portugal56!B15      ="",
Portugal56!N16      ="",Portugal56!N15      ="",
Spain57!D16      ="",Spain57!D15      ="",
Spain57!B16      ="",Spain57!B15      ="",
Spain57!N16      ="",Spain57!N15      ="",
Sweden58!D16      ="",Sweden58!D15      ="",
Sweden58!B16      ="",Sweden58!B15      ="",
Sweden58!N16      ="",Sweden58!N15      =""),"",
LN(SQRT(
(Belgium51!D16/Belgium51!B16
 +Denmark52!D16/Denmark52!B16
 +Finland53!D16/Finland53!B16
 +Italy54!D16/Italy54!B16
 +Netherlands55!D16/Netherlands55!B16
 +Portugal56!D16/Portugal56!B16
 +Spain57!D16/Spain57!B16
 +Sweden58!D16/Sweden58!B16)
/(Belgium51!D16/Belgium51!N16*Belgium51!N15/Belgium51!B15
 +Denmark52!D16/Denmark52!N16*Denmark52!N15/Denmark52!B15
 +Finland53!D16/Finland53!N16*Finland53!N15/Finland53!B15
 +Italy54!D16/Italy54!N16*Italy54!N15/Italy54!B15
 +Netherlands55!D16/Netherlands55!N16*Netherlands55!N15/Netherlands55!B15
 +Portugal56!D16/Portugal56!N16*Portugal56!N15/Portugal56!B15
 +Spain57!D16/Spain57!N16*Spain57!N15/Spain57!B15
 +Sweden58!D16/Sweden58!N16*Sweden58!N15/Sweden58!B15)
*(Belgium51!D15/Belgium51!N15*Belgium51!N16/Belgium51!B16
 +Denmark52!D15/Denmark52!N15*Denmark52!N16/Denmark52!B16
 +Finland53!D15/Finland53!N15*Finland53!N16/Finland53!B16
 +Italy54!D15/Italy54!N15*Italy54!N16/Italy54!B16
 +Netherlands55!D15/Netherlands55!N15*Netherlands55!N16/Netherlands55!B16
 +Portugal56!D15/Portugal56!N15*Portugal56!N16/Portugal56!B16
 +Spain57!D15/Spain57!N15*Spain57!N16/Spain57!B16
 +Sweden58!D15/Sweden58!N15*Sweden58!N16/Sweden58!B16)
/(Belgium51!D15/Belgium51!B15
 +Denmark52!D15/Denmark52!B15
 +Finland53!D15/Finland53!B15
 +Italy54!D15/Italy54!B15
 +Netherlands55!D15/Netherlands55!B15
 +Portugal56!D15/Portugal56!B15
 +Spain57!D15/Spain57!B15
 +Sweden58!D15/Sweden58!B15))))</f>
        <v>-2.7492462971978455E-2</v>
      </c>
      <c r="L16" s="61" t="str">
        <f>IF(OR(
Belgium51!F16   ="",Belgium51!F15   ="",
Belgium51!D16   ="",Belgium51!D15   ="",
Belgium51!B16   ="",Belgium51!B15   ="",
Belgium51!P16   ="",Belgium51!P15   ="",
Denmark52!F16      ="",Denmark52!F15      ="",
Denmark52!D16      ="",Denmark52!D15      ="",
Denmark52!B16      ="",Denmark52!B15      ="",
Denmark52!P16      ="",Denmark52!P15      ="",
Finland53!F16       ="",Finland53!F15       ="",
Finland53!D16       ="",Finland53!D15       ="",
Finland53!B16       ="",Finland53!B15       ="",
Finland53!P16       ="",Finland53!P15       ="",
Italy54!F16      ="",Italy54!F15      ="",
Italy54!D16      ="",Italy54!D15      ="",
Italy54!B16      ="",Italy54!B15      ="",
Italy54!P16      ="",Italy54!P15      ="",
Netherlands55!F16 ="",Netherlands55!F15 ="",
Netherlands55!D16 ="",Netherlands55!D15 ="",
Netherlands55!B16 ="",Netherlands55!B15 ="",
Netherlands55!P16 ="",Netherlands55!P15 ="",
Portugal56!F16      ="",Portugal56!F15      ="",
Portugal56!D16      ="",Portugal56!D15      ="",
Portugal56!B16      ="",Portugal56!B15      ="",
Portugal56!P16      ="",Portugal56!P15      ="",
Spain57!F16      ="",Spain57!F15      ="",
Spain57!D16      ="",Spain57!D15      ="",
Spain57!B16      ="",Spain57!B15      ="",
Spain57!P16      ="",Spain57!P15      ="",
Sweden58!F16      ="",Sweden58!F15      ="",
Sweden58!D16      ="",Sweden58!D15      ="",
Sweden58!B16      ="",Sweden58!B15      ="",
Sweden58!P16      ="",Sweden58!P15      =""),"",
LN(SQRT(
(Belgium51!D16*Belgium51!F16/Belgium51!B16
 +Denmark52!D16*Denmark52!F16/Denmark52!B16
 +Finland53!D16*Finland53!F16/Finland53!B16
 +Italy54!D16*Italy54!F16/Italy54!B16
 +Netherlands55!D16*Netherlands55!F16/Netherlands55!B16
 +Portugal56!D16*Portugal56!F16/Portugal56!B16
 +Spain57!D16*Spain57!F16/Spain57!B16
 +Sweden58!D16*Sweden58!F16/Sweden58!B16)
/(Belgium51!D16*Belgium51!F16/Belgium51!P16*Belgium51!P15/Belgium51!B15
 +Denmark52!D16*Denmark52!F16/Denmark52!P16*Denmark52!P15/Denmark52!B15
 +Finland53!D16*Finland53!F16/Finland53!P16*Finland53!P15/Finland53!B15
 +Italy54!D16*Italy54!F16/Italy54!P16*Italy54!P15/Italy54!B15
 +Netherlands55!D16*Netherlands55!F16/Netherlands55!P16*Netherlands55!P15/Netherlands55!B15
 +Portugal56!D16*Portugal56!F16/Portugal56!P16*Portugal56!P15/Portugal56!B15
 +Spain57!D16*Spain57!F16/Spain57!P16*Spain57!P15/Spain57!B15
 +Sweden58!D16*Sweden58!F16/Sweden58!P16*Sweden58!P15/Sweden58!B15)
*(Belgium51!D15*Belgium51!F15/Belgium51!P15*Belgium51!P16/Belgium51!B16
 +Denmark52!D15*Denmark52!F15/Denmark52!P15*Denmark52!P16/Denmark52!B16
 +Finland53!D15*Finland53!F15/Finland53!P15*Finland53!P16/Finland53!B16
 +Italy54!D15*Italy54!F15/Italy54!P15*Italy54!P16/Italy54!B16
 +Netherlands55!D15*Netherlands55!F15/Netherlands55!P15*Netherlands55!P16/Netherlands55!B16
 +Portugal56!D15*Portugal56!F15/Portugal56!P15*Portugal56!P16/Portugal56!B16
 +Spain57!D15*Spain57!F15/Spain57!P15*Spain57!P16/Spain57!B16
 +Sweden58!D15*Sweden58!F15/Sweden58!P15*Sweden58!P16/Sweden58!B16)
/(Belgium51!D15*Belgium51!F15/Belgium51!B15
 +Denmark52!D15*Denmark52!F15/Denmark52!B15
 +Finland53!D15*Finland53!F15/Finland53!B15
 +Italy54!D15*Italy54!F15/Italy54!B15
 +Netherlands55!D15*Netherlands55!F15/Netherlands55!B15
 +Portugal56!D15*Portugal56!F15/Portugal56!B15
 +Spain57!D15*Spain57!F15/Spain57!B15
 +Sweden58!D15*Sweden58!F15/Sweden58!B15))))</f>
        <v/>
      </c>
      <c r="M16" s="62" t="str">
        <f>IF(OR(
Belgium51!H16   ="",Belgium51!H15   ="",
Belgium51!D16   ="",Belgium51!D15   ="",
Belgium51!B16   ="",Belgium51!B15   ="",
Belgium51!Q16   ="",Belgium51!Q15   ="",
Denmark52!H16      ="",Denmark52!H15      ="",
Denmark52!D16      ="",Denmark52!D15      ="",
Denmark52!B16      ="",Denmark52!B15      ="",
Denmark52!Q16      ="",Denmark52!Q15      ="",
Finland53!H16       ="",Finland53!H15       ="",
Finland53!D16       ="",Finland53!D15       ="",
Finland53!B16       ="",Finland53!B15       ="",
Finland53!Q16       ="",Finland53!Q15       ="",
Italy54!H16      ="",Italy54!H15      ="",
Italy54!D16      ="",Italy54!D15      ="",
Italy54!B16      ="",Italy54!B15      ="",
Italy54!Q16      ="",Italy54!Q15      ="",
Netherlands55!H16 ="",Netherlands55!H15 ="",
Netherlands55!D16 ="",Netherlands55!D15 ="",
Netherlands55!B16 ="",Netherlands55!B15 ="",
Netherlands55!Q16 ="",Netherlands55!Q15 ="",
Portugal56!H16      ="",Portugal56!H15      ="",
Portugal56!D16      ="",Portugal56!D15      ="",
Portugal56!B16      ="",Portugal56!B15      ="",
Portugal56!Q16      ="",Portugal56!Q15      ="",
Spain57!H16      ="",Spain57!H15      ="",
Spain57!D16      ="",Spain57!D15      ="",
Spain57!B16      ="",Spain57!B15      ="",
Spain57!Q16      ="",Spain57!Q15      ="",
Sweden58!H16      ="",Sweden58!H15      ="",
Sweden58!D16      ="",Sweden58!D15      ="",
Sweden58!B16      ="",Sweden58!B15      ="",
Sweden58!Q16      ="",Sweden58!Q15      =""),"",
LN(SQRT(
(Belgium51!D16*Belgium51!H16/Belgium51!B16
 +Denmark52!D16*Denmark52!H16/Denmark52!B16
 +Finland53!D16*Finland53!H16/Finland53!B16
 +Italy54!D16*Italy54!H16/Italy54!B16
 +Netherlands55!D16*Netherlands55!H16/Netherlands55!B16
 +Portugal56!D16*Portugal56!H16/Portugal56!B16
 +Spain57!D16*Spain57!H16/Spain57!B16
 +Sweden58!D16*Sweden58!H16/Sweden58!B16)
/(Belgium51!D16*Belgium51!H16/Belgium51!Q16*Belgium51!Q15/Belgium51!B15
 +Denmark52!D16*Denmark52!H16/Denmark52!Q16*Denmark52!Q15/Denmark52!B15
 +Finland53!D16*Finland53!H16/Finland53!Q16*Finland53!Q15/Finland53!B15
 +Italy54!D16*Italy54!H16/Italy54!Q16*Italy54!Q15/Italy54!B15
 +Netherlands55!D16*Netherlands55!H16/Netherlands55!Q16*Netherlands55!Q15/Netherlands55!B15
 +Portugal56!D16*Portugal56!H16/Portugal56!Q16*Portugal56!Q15/Portugal56!B15
 +Spain57!D16*Spain57!H16/Spain57!Q16*Spain57!Q15/Spain57!B15
 +Sweden58!D16*Sweden58!H16/Sweden58!Q16*Sweden58!Q15/Sweden58!B15)
*(Belgium51!D15*Belgium51!H15/Belgium51!Q15*Belgium51!Q16/Belgium51!B16
 +Denmark52!D15*Denmark52!H15/Denmark52!Q15*Denmark52!Q16/Denmark52!B16
 +Finland53!D15*Finland53!H15/Finland53!Q15*Finland53!Q16/Finland53!B16
 +Italy54!D15*Italy54!H15/Italy54!Q15*Italy54!Q16/Italy54!B16
 +Netherlands55!D15*Netherlands55!H15/Netherlands55!Q15*Netherlands55!Q16/Netherlands55!B16
 +Portugal56!D15*Portugal56!H15/Portugal56!Q15*Portugal56!Q16/Portugal56!B16
 +Spain57!D15*Spain57!H15/Spain57!Q15*Spain57!Q16/Spain57!B16
 +Sweden58!D15*Sweden58!H15/Sweden58!Q15*Sweden58!Q16/Sweden58!B16)
/(Belgium51!D15*Belgium51!H15/Belgium51!B15
 +Denmark52!D15*Denmark52!H15/Denmark52!B15
 +Finland53!D15*Finland53!H15/Finland53!B15
 +Italy54!D15*Italy54!H15/Italy54!B15
 +Netherlands55!D15*Netherlands55!H15/Netherlands55!B15
 +Portugal56!D15*Portugal56!H15/Portugal56!B15
 +Spain57!D15*Spain57!H15/Spain57!B15
 +Sweden58!D15*Sweden58!H15/Sweden58!B15))))</f>
        <v/>
      </c>
      <c r="N16" s="62" t="str">
        <f>IF(OR(
Belgium51!I16   ="",Belgium51!I15   ="",
Belgium51!B16   ="",Belgium51!B15   ="",
Belgium51!R16   ="",Belgium51!R15   ="",
Denmark52!I16      ="",Denmark52!I15      ="",
Denmark52!B16      ="",Denmark52!B15      ="",
Denmark52!R16      ="",Denmark52!R15      ="",
Finland53!I16       ="",Finland53!I15       ="",
Finland53!B16       ="",Finland53!B15       ="",
Finland53!R16       ="",Finland53!R15       ="",
Italy54!I16      ="",Italy54!I15      ="",
Italy54!B16      ="",Italy54!B15      ="",
Italy54!R16      ="",Italy54!R15      ="",
Netherlands55!I16 ="",Netherlands55!I15 ="",
Netherlands55!B16 ="",Netherlands55!B15 ="",
Netherlands55!R16 ="",Netherlands55!R15 ="",
Portugal56!I16      ="",Portugal56!I15      ="",
Portugal56!B16      ="",Portugal56!B15      ="",
Portugal56!R16      ="",Portugal56!R15      ="",
Spain57!I16      ="",Spain57!I15      ="",
Spain57!B16      ="",Spain57!B15      ="",
Spain57!R16      ="",Spain57!R15      ="",
Sweden58!I16      ="",Sweden58!I15      ="",
Sweden58!B16      ="",Sweden58!B15      ="",
Sweden58!R16      ="",Sweden58!R15      =""),"",
LN(SQRT(
(Belgium51!I16/Belgium51!B16
 +Denmark52!I16/Denmark52!B16
 +Finland53!I16/Finland53!B16
 +Italy54!I16/Italy54!B16
 +Netherlands55!I16/Netherlands55!B16
 +Portugal56!I16/Portugal56!B16
 +Spain57!I16/Spain57!B16
 +Sweden58!I16/Sweden58!B16)
/(Belgium51!I16/Belgium51!R16*Belgium51!R15/Belgium51!B15
 +Denmark52!I16/Denmark52!R16*Denmark52!R15/Denmark52!B15
 +Finland53!I16/Finland53!R16*Finland53!R15/Finland53!B15
 +Italy54!I16/Italy54!R16*Italy54!R15/Italy54!B15
 +Netherlands55!I16/Netherlands55!R16*Netherlands55!R15/Netherlands55!B15
 +Portugal56!I16/Portugal56!R16*Portugal56!R15/Portugal56!B15
 +Spain57!I16/Spain57!R16*Spain57!R15/Spain57!B15
 +Sweden58!I16/Sweden58!R16*Sweden58!R15/Sweden58!B15)
*(Belgium51!I15/Belgium51!R15*Belgium51!R16/Belgium51!B16
 +Denmark52!I15/Denmark52!R15*Denmark52!R16/Denmark52!B16
 +Finland53!I15/Finland53!R15*Finland53!R16/Finland53!B16
 +Italy54!I15/Italy54!R15*Italy54!R16/Italy54!B16
 +Netherlands55!I15/Netherlands55!R15*Netherlands55!R16/Netherlands55!B16
 +Portugal56!I15/Portugal56!R15*Portugal56!R16/Portugal56!B16
 +Spain57!I15/Spain57!R15*Spain57!R16/Spain57!B16
 +Sweden58!I15/Sweden58!R15*Sweden58!R16/Sweden58!B16)
/(Belgium51!I15/Belgium51!B15
 +Denmark52!I15/Denmark52!B15
 +Finland53!I15/Finland53!B15
 +Italy54!I15/Italy54!B15
 +Netherlands55!I15/Netherlands55!B15
 +Portugal56!I15/Portugal56!B15
 +Spain57!I15/Spain57!B15
 +Sweden58!I15/Sweden58!B15))))</f>
        <v/>
      </c>
      <c r="O16" s="62" t="str">
        <f>IF(OR(
Belgium51!K16   ="",Belgium51!K15   ="",
Belgium51!B16   ="",Belgium51!B15   ="",
Belgium51!S16   ="",Belgium51!S15   ="",
Denmark52!K16      ="",Denmark52!K15      ="",
Denmark52!B16      ="",Denmark52!B15      ="",
Denmark52!S16      ="",Denmark52!S15      ="",
Finland53!K16       ="",Finland53!K15       ="",
Finland53!B16       ="",Finland53!B15       ="",
Finland53!S16       ="",Finland53!S15       ="",
Italy54!K16      ="",Italy54!K15      ="",
Italy54!B16      ="",Italy54!B15      ="",
Italy54!S16      ="",Italy54!S15      ="",
Netherlands55!K16 ="",Netherlands55!K15 ="",
Netherlands55!B16 ="",Netherlands55!B15 ="",
Netherlands55!S16 ="",Netherlands55!S15 ="",
Portugal56!K16      ="",Portugal56!K15      ="",
Portugal56!B16      ="",Portugal56!B15      ="",
Portugal56!S16      ="",Portugal56!S15      ="",
Spain57!K16      ="",Spain57!K15      ="",
Spain57!B16      ="",Spain57!B15      ="",
Spain57!S16      ="",Spain57!S15      ="",
Sweden58!K16      ="",Sweden58!K15      ="",
Sweden58!B16      ="",Sweden58!B15      ="",
Sweden58!S16      ="",Sweden58!S15      =""),"",
LN(SQRT(
(Belgium51!K16/Belgium51!B16
 +Denmark52!K16/Denmark52!B16
 +Finland53!K16/Finland53!B16
 +Italy54!K16/Italy54!B16
 +Netherlands55!K16/Netherlands55!B16
 +Portugal56!K16/Portugal56!B16
 +Spain57!K16/Spain57!B16
 +Sweden58!K16/Sweden58!B16)
/(Belgium51!K16/Belgium51!S16*Belgium51!S15/Belgium51!B15
 +Denmark52!K16/Denmark52!S16*Denmark52!S15/Denmark52!B15
 +Finland53!K16/Finland53!S16*Finland53!S15/Finland53!B15
 +Italy54!K16/Italy54!S16*Italy54!S15/Italy54!B15
 +Netherlands55!K16/Netherlands55!S16*Netherlands55!S15/Netherlands55!B15
 +Portugal56!K16/Portugal56!S16*Portugal56!S15/Portugal56!B15
 +Spain57!K16/Spain57!S16*Spain57!S15/Spain57!B15
 +Sweden58!K16/Sweden58!S16*Sweden58!S15/Sweden58!B15)
*(Belgium51!K15/Belgium51!S15*Belgium51!S16/Belgium51!B16
 +Denmark52!K15/Denmark52!S15*Denmark52!S16/Denmark52!B16
 +Finland53!K15/Finland53!S15*Finland53!S16/Finland53!B16
 +Italy54!K15/Italy54!S15*Italy54!S16/Italy54!B16
 +Netherlands55!K15/Netherlands55!S15*Netherlands55!S16/Netherlands55!B16
 +Portugal56!K15/Portugal56!S15*Portugal56!S16/Portugal56!B16
 +Spain57!K15/Spain57!S15*Spain57!S16/Spain57!B16
 +Sweden58!K15/Sweden58!S15*Sweden58!S16/Sweden58!B16)
/(Belgium51!K15/Belgium51!B15
 +Denmark52!K15/Denmark52!B15
 +Finland53!K15/Finland53!B15
 +Italy54!K15/Italy54!B15
 +Netherlands55!K15/Netherlands55!B15
 +Portugal56!K15/Portugal56!B15
 +Spain57!K15/Spain57!B15
 +Sweden58!K15/Sweden58!B15))))</f>
        <v/>
      </c>
      <c r="P16" s="62" t="str">
        <f>IF(OR(
Belgium51!L16   ="",Belgium51!L15   ="",
Belgium51!B16   ="",Belgium51!B15   ="",
Belgium51!T16   ="",Belgium51!T15   ="",
Denmark52!L16      ="",Denmark52!L15      ="",
Denmark52!B16      ="",Denmark52!B15      ="",
Denmark52!T16      ="",Denmark52!T15      ="",
Finland53!L16       ="",Finland53!L15       ="",
Finland53!B16       ="",Finland53!B15       ="",
Finland53!T16       ="",Finland53!T15       ="",
Italy54!L16      ="",Italy54!L15      ="",
Italy54!B16      ="",Italy54!B15      ="",
Italy54!T16      ="",Italy54!T15      ="",
Netherlands55!L16 ="",Netherlands55!L15 ="",
Netherlands55!B16 ="",Netherlands55!B15 ="",
Netherlands55!T16 ="",Netherlands55!T15 ="",
Portugal56!L16      ="",Portugal56!L15      ="",
Portugal56!B16      ="",Portugal56!B15      ="",
Portugal56!T16      ="",Portugal56!T15      ="",
Spain57!L16      ="",Spain57!L15      ="",
Spain57!B16      ="",Spain57!B15      ="",
Spain57!T16      ="",Spain57!T15      ="",
Sweden58!L16      ="",Sweden58!L15      ="",
Sweden58!B16      ="",Sweden58!B15      ="",
Sweden58!T16      ="",Sweden58!T15      =""),"",
LN(SQRT(
(Belgium51!L16/Belgium51!B16
 +Denmark52!L16/Denmark52!B16
 +Finland53!L16/Finland53!B16
 +Italy54!L16/Italy54!B16
 +Netherlands55!L16/Netherlands55!B16
 +Portugal56!L16/Portugal56!B16
 +Spain57!L16/Spain57!B16
 +Sweden58!L16/Sweden58!B16)
/(Belgium51!L16/Belgium51!T16*Belgium51!T15/Belgium51!B15
 +Denmark52!L16/Denmark52!T16*Denmark52!T15/Denmark52!B15
 +Finland53!L16/Finland53!T16*Finland53!T15/Finland53!B15
 +Italy54!L16/Italy54!T16*Italy54!T15/Italy54!B15
 +Netherlands55!L16/Netherlands55!T16*Netherlands55!T15/Netherlands55!B15
 +Portugal56!L16/Portugal56!T16*Portugal56!T15/Portugal56!B15
 +Spain57!L16/Spain57!T16*Spain57!T15/Spain57!B15
 +Sweden58!L16/Sweden58!T16*Sweden58!T15/Sweden58!B15)
*(Belgium51!L15/Belgium51!T15*Belgium51!T16/Belgium51!B16
 +Denmark52!L15/Denmark52!T15*Denmark52!T16/Denmark52!B16
 +Finland53!L15/Finland53!T15*Finland53!T16/Finland53!B16
 +Italy54!L15/Italy54!T15*Italy54!T16/Italy54!B16
 +Netherlands55!L15/Netherlands55!T15*Netherlands55!T16/Netherlands55!B16
 +Portugal56!L15/Portugal56!T15*Portugal56!T16/Portugal56!B16
 +Spain57!L15/Spain57!T15*Spain57!T16/Spain57!B16
 +Sweden58!L15/Sweden58!T15*Sweden58!T16/Sweden58!B16)
/(Belgium51!L15/Belgium51!B15
 +Denmark52!L15/Denmark52!B15
 +Finland53!L15/Finland53!B15
 +Italy54!L15/Italy54!B15
 +Netherlands55!L15/Netherlands55!B15
 +Portugal56!L15/Portugal56!B15
 +Spain57!L15/Spain57!B15
 +Sweden58!L15/Sweden58!B15))))</f>
        <v/>
      </c>
      <c r="Q16" s="61"/>
      <c r="R16" s="61"/>
      <c r="S16" s="61"/>
      <c r="T16" s="61"/>
      <c r="U16" s="61"/>
      <c r="V16" s="61" t="str">
        <f>IF(OR(
Belgium51!V16   ="",
Belgium51!U16   ="",
Denmark52!V16      ="",
Denmark52!U16      ="",
Finland53!V16       ="",
Finland53!U16       ="",
Italy54!V16      ="",
Italy54!U16      ="",
Netherlands55!V16 ="",
Netherlands55!U16 ="",
Portugal56!V16      ="",
Portugal56!U16      ="",
Spain57!V16      ="",
Spain57!U16      ="",
Sweden58!V16      ="",
Sweden58!U16      =""),"",
LN((Belgium51!V16+Denmark52!V16+Finland53!V16+Italy54!V16+Netherlands55!V16+Portugal56!V16+Spain57!V16+Sweden58!V16)
/(Belgium51!U16+Denmark52!U16+Finland53!U16+Italy54!U16+Netherlands55!U16+Portugal56!U16+Spain57!U16+Sweden58!U16)))</f>
        <v/>
      </c>
      <c r="W16" s="61" t="str">
        <f>IF(OR(
Belgium51!V16   ="",
Belgium51!W16   ="",
Belgium51!U16   ="",
Denmark52!V16      ="",
Denmark52!W16      ="",
Denmark52!U16      ="",
Finland53!V16       ="",
Finland53!W16       ="",
Finland53!U16       ="",
Italy54!V16      ="",
Italy54!W16      ="",
Italy54!U16      ="",
Netherlands55!V16 ="",
Netherlands55!W16 ="",
Netherlands55!V16 ="",
Portugal56!V16      ="",
Portugal56!W16      ="",
Portugal56!U16      ="",
Spain57!V16      ="",
Spain57!W16      ="",
Spain57!U16      ="",
Sweden58!V16      ="",
Sweden58!W16      ="",
Sweden58!U16      ="",
),"",
LN((Belgium51!V16*Belgium51!W16+Denmark52!V16*Denmark52!W16+Finland53!V16*Finland53!W16+Italy54!V16*Italy54!W16+Netherlands55!V16*Netherlands55!W16+Portugal56!V16*Portugal56!W16+Spain57!V16*Spain57!W16+Sweden58!V16*Sweden58!W16)
/(Belgium51!U16+Denmark52!U16+Finland53!U16+Italy54!U16+Netherlands55!U16+Portugal56!U16+Spain57!U16+Sweden58!U16)))</f>
        <v/>
      </c>
      <c r="X16" s="61" t="str">
        <f>IF(OR(
Belgium51!X16   ="",
Belgium51!D16   ="",
Belgium51!B16   ="",
Denmark52!X16      ="",
Denmark52!D16      ="",
Denmark52!B16      ="",
Finland53!X16       ="",
Finland53!D16       ="",
Finland53!B16       ="",
Italy54!X16      ="",
Italy54!D16      ="",
Italy54!B16      ="",
Netherlands55!X16 ="",
Netherlands55!D16 ="",
Netherlands55!B16 ="",
Portugal56!X16      ="",
Portugal56!D16      ="",
Portugal56!B16      ="",
Spain57!X16      ="",
Spain57!D16      ="",
Spain57!B16      ="",
Sweden58!X16      ="",
Sweden58!D16      ="",
Sweden58!B16      =""),"",
(Belgium51!X16*Belgium51!D16/Belgium51!B16
 +Denmark52!X16*Denmark52!D16/Denmark52!B16
 +Finland53!X16*Finland53!D16/Finland53!B16
 +Italy54!X16*Italy54!D16/Italy54!B16
 +Netherlands55!X16*Netherlands55!D16/Netherlands55!B16
 +Portugal56!X16*Portugal56!D16/Portugal56!B16
 +Spain57!X16*Spain57!D16/Spain57!B16
 +Sweden58!X16*Sweden58!D16/Sweden58!B16)
/(Belgium51!D16/Belgium51!B16
 +Denmark52!D16/Denmark52!B16
 +Finland53!D16/Finland53!B16
 +Italy54!D16/Italy54!B16
 +Netherlands55!D16/Netherlands55!B16
 +Portugal56!D16/Portugal56!B16
 +Spain57!D16/Spain57!B16
 +Sweden58!D16/Sweden58!B16))</f>
        <v/>
      </c>
      <c r="Y16" s="61" t="str">
        <f>IF(OR(
Belgium51!Y16   ="",
Belgium51!D16   ="",
Belgium51!B16   ="",
Denmark52!Y16      ="",
Denmark52!D16      ="",
Denmark52!B16      ="",
Finland53!Y16       ="",
Finland53!D16       ="",
Finland53!B16       ="",
Italy54!Y16      ="",
Italy54!D16      ="",
Italy54!B16      ="",
Netherlands55!Y16 ="",
Netherlands55!D16 ="",
Netherlands55!B16 ="",
Portugal56!Y16      ="",
Portugal56!D16      ="",
Portugal56!B16      ="",
Spain57!Y16      ="",
Spain57!D16      ="",
Spain57!B16      ="",
Sweden58!Y16      ="",
Sweden58!D16      ="",
Sweden58!B16      =""),"",
(Belgium51!Y16/Belgium51!B16
 +Denmark52!Y16/Denmark52!B16
 +Finland53!Y16/Finland53!B16
 +Italy54!Y16/Italy54!B16
 +Netherlands55!Y16/Netherlands55!B16
 +Portugal56!Y16/Portugal56!B16
 +Spain57!Y16/Spain57!B16
 +Sweden58!Y16/Sweden58!B16)
/(Belgium51!D16/Belgium51!B16
 +Denmark52!D16/Denmark52!B16
 +Finland53!D16/Finland53!B16
 +Italy54!D16/Italy54!B16
 +Netherlands55!D16/Netherlands55!B16
 +Portugal56!D16/Portugal56!B16
 +Spain57!D16/Spain57!B16
 +Sweden58!D16/Sweden58!B16))</f>
        <v/>
      </c>
      <c r="Z16" s="67"/>
      <c r="AA16" s="62" t="str">
        <f t="shared" si="1"/>
        <v/>
      </c>
      <c r="AB16" s="75" t="str">
        <f>IF(OR(
Belgium51!AB16   ="",
Belgium51!D16   ="",
Belgium51!B16   ="",
Denmark52!AB16      ="",
Denmark52!D16      ="",
Denmark52!B16      ="",
Finland53!AB16       ="",
Finland53!D16       ="",
Finland53!B16       ="",
Italy54!AB16      ="",
Italy54!D16      ="",
Italy54!B16      ="",
Netherlands55!AB16 ="",
Netherlands55!D16 ="",
Netherlands55!B16 ="",
Portugal56!AB16      ="",
Portugal56!D16      ="",
Portugal56!B16      ="",
Spain57!AB16      ="",
Spain57!D16      ="",
Spain57!B16      ="",
Sweden58!AB16      ="",
Sweden58!D16      ="",
Sweden58!B16      =""),"",
(Belgium51!AB16*Belgium51!D16/Belgium51!B16
 +Denmark52!AB16*Denmark52!D16/Denmark52!B16
 +Finland53!AB16*Finland53!D16/Finland53!B16
 +Italy54!AB16*Italy54!D16/Italy54!B16
 +Netherlands55!AB16*Netherlands55!D16/Netherlands55!B16
 +Portugal56!AB16*Portugal56!D16/Portugal56!B16
 +Spain57!AB16*Spain57!D16/Spain57!B16
 +Sweden58!AB16*Sweden58!D16/Sweden58!B16)
/(Belgium51!D16/Belgium51!B16
 +Denmark52!D16/Denmark52!B16
 +Finland53!D16/Finland53!B16
 +Italy54!D16/Italy54!B16
 +Netherlands55!D16/Netherlands55!B16
 +Portugal56!D16/Portugal56!B16
 +Spain57!D16/Spain57!B16
 +Sweden58!D16/Sweden58!B16))</f>
        <v/>
      </c>
    </row>
    <row r="17" spans="1:28">
      <c r="A17" s="62">
        <v>1884</v>
      </c>
      <c r="B17" s="62" t="str">
        <f>IF(OR(
Belgium51!AC17   ="",
Belgium51!D17   ="",
Belgium51!B17   ="",
Denmark52!AC17      ="",
Denmark52!D17      ="",
Denmark52!B17      ="",
Finland53!AC17       ="",
Finland53!D17       ="",
Finland53!B17       ="",
Italy54!AC17      ="",
Italy54!D17      ="",
Italy54!B17      ="",
Netherlands55!AC17 ="",
Netherlands55!D17 ="",
Netherlands55!B17 ="",
Portugal56!AC17 ="",
Portugal56!D17 ="",
Portugal56!B17 ="",
Spain57!AC17       ="",
Spain57!D17       ="",
Spain57!B17       ="",
Sweden58!AC17      ="",
Sweden58!D17      ="",
Sweden58!B17      =""),"",
(Belgium51!AC17*Belgium51!D17/Belgium51!B17
 +Denmark52!AC17*Denmark52!D17/Denmark52!B17
 +Finland53!AC17*Finland53!D17/Finland53!B17
 +Italy54!AC17*Italy54!D17/Italy54!B17
 +Netherlands55!AC17*Netherlands55!D17/Netherlands55!B17
 +Portugal56!AC17*Portugal56!D17/Portugal56!B17
 +Spain57!AC17*Spain57!D17/Spain57!B17
 +Sweden58!AC17*Sweden58!D17/Sweden58!B17)
/(Belgium51!D17/Belgium51!B17
 +Denmark52!D17/Denmark52!B17
 +Finland53!D17/Finland53!B17
 +Italy54!D17/Italy54!B17
 +Netherlands55!D17/Netherlands55!B17
 +Portugal56!D17/Portugal56!B17
 +Spain57!D17/Spain57!B17
 +Sweden58!D17/Sweden58!B17))</f>
        <v/>
      </c>
      <c r="C17" s="34" t="str">
        <f>IF(OR(
Belgium51!F17   ="",
Belgium51!D17   ="",
Belgium51!B17   ="",
Denmark52!F17      ="",
Denmark52!D17      ="",
Denmark52!B17      ="",
Finland53!F17       ="",
Finland53!D17       ="",
Finland53!B17       ="",
Italy54!F17      ="",
Italy54!D17      ="",
Italy54!B17      ="",
Netherlands55!F17 ="",
Netherlands55!D17 ="",
Netherlands55!B17 ="",
Portugal56!F17 ="",
Portugal56!D17 ="",
Portugal56!B17 ="",
Spain57!F17       ="",
Spain57!D17       ="",
Spain57!B17       ="",
Sweden58!F17      ="",
Sweden58!D17      ="",
Sweden58!B17      =""),"",
(Belgium51!F17*Belgium51!D17/Belgium51!B17
 +Denmark52!F17*Denmark52!D17/Denmark52!B17
 +Finland53!F17*Finland53!D17/Finland53!B17
 +Italy54!F17*Italy54!D17/Italy54!B17
 +Netherlands55!F17*Netherlands55!D17/Netherlands55!B17
 +Portugal56!F17*Portugal56!D17/Portugal56!B17
 +Spain57!F17*Spain57!D17/Spain57!B17
 +Sweden58!F17*Sweden58!D17/Sweden58!B17)
/(Belgium51!D17/Belgium51!B17
 +Denmark52!D17/Denmark52!B17
 +Finland53!D17/Finland53!B17
 +Italy54!D17/Italy54!B17
 +Netherlands55!D17/Netherlands55!B17
 +Portugal56!D17/Portugal56!B17
 +Spain57!D17/Spain57!B17
 +Sweden58!D17/Sweden58!B17))</f>
        <v/>
      </c>
      <c r="D17" s="62" t="str">
        <f>IF(OR(
Belgium51!AE17   ="",
Belgium51!D17   ="",
Belgium51!B17   ="",
Denmark52!AE17      ="",
Denmark52!D17      ="",
Denmark52!B17      ="",
Finland53!AE17       ="",
Finland53!D17       ="",
Finland53!B17       ="",
Italy54!AE17      ="",
Italy54!D17      ="",
Italy54!B17      ="",
Netherlands55!AE17 ="",
Netherlands55!D17 ="",
Netherlands55!B17 ="",
Portugal56!AE17 ="",
Portugal56!D17 ="",
Portugal56!B17 ="",
Spain57!AE17       ="",
Spain57!D17       ="",
Spain57!B17       ="",
Sweden58!AE17      ="",
Sweden58!D17      ="",
Sweden58!B17      =""),"",
(Belgium51!AE17*Belgium51!D17/Belgium51!B17
 +Denmark52!AE17*Denmark52!D17/Denmark52!B17
 +Finland53!AE17*Finland53!D17/Finland53!B17
 +Italy54!AE17*Italy54!D17/Italy54!B17
 +Netherlands55!AE17*Netherlands55!D17/Netherlands55!B17
 +Portugal56!AE17*Portugal56!D17/Portugal56!B17
 +Spain57!AE17*Spain57!D17/Spain57!B17
 +Sweden58!AE17*Sweden58!D17/Sweden58!B17)
/(Belgium51!D17/Belgium51!B17
 +Denmark52!D17/Denmark52!B17
 +Finland53!D17/Finland53!B17
 +Italy54!D17/Italy54!B17
 +Netherlands55!D17/Netherlands55!B17
 +Portugal56!D17/Portugal56!B17
 +Spain57!D17/Spain57!B17
 +Sweden58!D17/Sweden58!B17))</f>
        <v/>
      </c>
      <c r="E17" s="62" t="str">
        <f>IF(OR(
Belgium51!H17   ="",
Belgium51!D17   ="",
Belgium51!B17   ="",
Denmark52!H17      ="",
Denmark52!D17      ="",
Denmark52!B17      ="",
Finland53!H17       ="",
Finland53!D17       ="",
Finland53!B17       ="",
Italy54!H17      ="",
Italy54!D17      ="",
Italy54!B17      ="",
Netherlands55!H17 ="",
Netherlands55!D17 ="",
Netherlands55!B17 ="",
Portugal56!H17 ="",
Portugal56!D17 ="",
Portugal56!B17 ="",
Spain57!H17 ="",
Spain57!D17 ="",
Spain57!B17 ="",
Sweden58!H17 ="",
Sweden58!D17 ="",
Sweden58!B17 =""),"",
(Belgium51!H17*Belgium51!D17/Belgium51!B17
 +Denmark52!H17*Denmark52!D17/Denmark52!B17
 +Finland53!H17*Finland53!D17/Finland53!B17
 +Italy54!H17*Italy54!D17/Italy54!B17
 +Netherlands55!H17*Netherlands55!D17/Netherlands55!B17
 +Portugal56!H17*Portugal56!D17/Portugal56!B17
 +Spain57!H17*Spain57!D17/Spain57!B17
 +Sweden58!H17*Sweden58!D17/Sweden58!B17)
/(Belgium51!D17/Belgium51!B17
 +Denmark52!D17/Denmark52!B17
 +Finland53!D17/Finland53!B17
 +Italy54!D17/Italy54!B17
 +Netherlands55!D17/Netherlands55!B17
 +Portugal56!D17/Portugal56!B17
 +Spain57!D17/Spain57!B17
 +Sweden58!D17/Sweden58!B17))</f>
        <v/>
      </c>
      <c r="F17" s="62">
        <f>IF(OR(
Belgium51!I17   ="",
Belgium51!D17   ="",
Belgium51!B17   ="",
Denmark52!I17      ="",
Denmark52!D17      ="",
Denmark52!B17      ="",
Finland53!I17       ="",
Finland53!D17       ="",
Finland53!B17       ="",
Italy54!I17      ="",
Italy54!D17      ="",
Italy54!B17      ="",
Netherlands55!I17 ="",
Netherlands55!D17 ="",
Netherlands55!B17 ="",
Portugal56!I17      ="",
Portugal56!D17      ="",
Portugal56!B17      ="",
Spain57!I17      ="",
Spain57!D17      ="",
Spain57!B17      ="",
Sweden58!I17      ="",
Sweden58!D17      ="",
Sweden58!B17      =""),"",
(Belgium51!I17/Belgium51!B17
 +Denmark52!I17/Denmark52!B17
 +Finland53!I17/Finland53!B17
 +Italy54!I17/Italy54!B17
 +Netherlands55!I17/Netherlands55!B17
 +Portugal56!I17/Portugal56!B17
 +Spain57!I17/Spain57!B17
 +Sweden58!I17/Sweden58!B17)
/(Belgium51!D17/Belgium51!B17
 +Denmark52!D17/Denmark52!B17
 +Finland53!D17/Finland53!B17
 +Italy54!D17/Italy54!B17
 +Netherlands55!D17/Netherlands55!B17
 +Portugal56!D17/Portugal56!B17
 +Spain57!D17/Spain57!B17
 +Sweden58!D17/Sweden58!B17))</f>
        <v>0.10364722977088255</v>
      </c>
      <c r="G17" s="62">
        <f>IF(OR(
Belgium51!J17   ="",
Belgium51!D17   ="",
Belgium51!B17   ="",
Denmark52!J17      ="",
Denmark52!D17      ="",
Denmark52!B17      ="",
Finland53!J17       ="",
Finland53!D17       ="",
Finland53!B17       ="",
Italy54!J17      ="",
Italy54!D17      ="",
Italy54!B17      ="",
Netherlands55!J17 ="",
Netherlands55!D17 ="",
Netherlands55!B17 ="",
Portugal56!J17      ="",
Portugal56!D17      ="",
Portugal56!B17      ="",
Spain57!J17      ="",
Spain57!D17      ="",
Spain57!B17      ="",
Sweden58!J17      ="",
Sweden58!D17      ="",
Sweden58!B17      =""),"",
(Belgium51!J17/Belgium51!B17
 +Denmark52!J17/Denmark52!B17
 +Finland53!J17/Finland53!B17
 +Italy54!J17/Italy54!B17
 +Netherlands55!J17/Netherlands55!B17
 +Portugal56!J17/Portugal56!B17
 +Spain57!J17/Spain57!B17
 +Sweden58!J17/Sweden58!B17)
/(Belgium51!D17/Belgium51!B17
 +Denmark52!D17/Denmark52!B17
 +Finland53!D17/Finland53!B17
 +Italy54!D17/Italy54!B17
 +Netherlands55!D17/Netherlands55!B17
 +Portugal56!D17/Portugal56!B17
 +Spain57!D17/Spain57!B17
 +Sweden58!D17/Sweden58!B17))</f>
        <v>9.5779559839247672E-2</v>
      </c>
      <c r="H17" s="62">
        <f>IF(OR(
Belgium51!K17   ="",
Belgium51!D17   ="",
Belgium51!B17   ="",
Denmark52!K17      ="",
Denmark52!D17      ="",
Denmark52!B17      ="",
Finland53!K17       ="",
Finland53!D17       ="",
Finland53!B17       ="",
Italy54!K17      ="",
Italy54!D17      ="",
Italy54!B17      ="",
Netherlands55!K17 ="",
Netherlands55!D17 ="",
Netherlands55!B17 ="",
Portugal56!K17      ="",
Portugal56!D17      ="",
Portugal56!B17      ="",
Spain57!K17      ="",
Spain57!D17      ="",
Spain57!B17      ="",
Sweden58!K17      ="",
Sweden58!D17      ="",
Sweden58!B17      =""),"",
(Belgium51!K17/Belgium51!B17
 +Denmark52!K17/Denmark52!B17
 +Finland53!K17/Finland53!B17
 +Italy54!K17/Italy54!B17
 +Netherlands55!K17/Netherlands55!B17
 +Portugal56!K17/Portugal56!B17
 +Spain57!K17/Spain57!B17
 +Sweden58!K17/Sweden58!B17)
/(Belgium51!D17/Belgium51!B17
 +Denmark52!D17/Denmark52!B17
 +Finland53!D17/Finland53!B17
 +Italy54!D17/Italy54!B17
 +Netherlands55!D17/Netherlands55!B17
 +Portugal56!D17/Portugal56!B17
 +Spain57!D17/Spain57!B17
 +Sweden58!D17/Sweden58!B17))</f>
        <v>0.16417188462595009</v>
      </c>
      <c r="I17" s="62">
        <f>IF(OR(
Belgium51!L17   ="",
Belgium51!D17   ="",
Belgium51!B17   ="",
Denmark52!L17      ="",
Denmark52!D17      ="",
Denmark52!B17      ="",
Finland53!L17       ="",
Finland53!D17       ="",
Finland53!B17       ="",
Italy54!L17      ="",
Italy54!D17      ="",
Italy54!B17      ="",
Netherlands55!L17 ="",
Netherlands55!D17 ="",
Netherlands55!B17 ="",
Portugal56!L17      ="",
Portugal56!D17      ="",
Portugal56!B17      ="",
Spain57!L17      ="",
Spain57!D17      ="",
Spain57!B17      ="",
Sweden58!L17      ="",
Sweden58!D17      ="",
Sweden58!B17      =""),"",
(Belgium51!L17/Belgium51!B17
 +Denmark52!L17/Denmark52!B17
 +Finland53!L17/Finland53!B17
 +Italy54!L17/Italy54!B17
 +Netherlands55!L17/Netherlands55!B17
 +Portugal56!L17/Portugal56!B17
 +Spain57!L17/Spain57!B17
 +Sweden58!L17/Sweden58!B17)
/(Belgium51!D17/Belgium51!B17
 +Denmark52!D17/Denmark52!B17
 +Finland53!D17/Finland53!B17
 +Italy54!D17/Italy54!B17
 +Netherlands55!D17/Netherlands55!B17
 +Portugal56!D17/Portugal56!B17
 +Spain57!D17/Spain57!B17
 +Sweden58!D17/Sweden58!B17))</f>
        <v>0.19891886357739436</v>
      </c>
      <c r="J17" s="61">
        <f t="shared" si="0"/>
        <v>-3.4746978951444268E-2</v>
      </c>
      <c r="K17" s="61">
        <f>IF(OR(
Belgium51!D17   ="",Belgium51!D16   ="",
Belgium51!B17   ="",Belgium51!B16   ="",
Belgium51!N17   ="",Belgium51!N16   ="",
Denmark52!D17      ="",Denmark52!D16      ="",
Denmark52!B17      ="",Denmark52!B16      ="",
Denmark52!N17      ="",Denmark52!N16      ="",
Finland53!D17       ="",Finland53!D16       ="",
Finland53!B17       ="",Finland53!B16       ="",
Finland53!N17       ="",Finland53!N16       ="",
Italy54!D17      ="",Italy54!D16      ="",
Italy54!B17      ="",Italy54!B16      ="",
Italy54!N17      ="",Italy54!N16      ="",
Netherlands55!D17 ="",Netherlands55!D16 ="",
Netherlands55!B17 ="",Netherlands55!B16 ="",
Netherlands55!N17 ="",Netherlands55!N16 ="",
Portugal56!D17      ="",Portugal56!D16      ="",
Portugal56!B17      ="",Portugal56!B16      ="",
Portugal56!N17      ="",Portugal56!N16      ="",
Spain57!D17      ="",Spain57!D16      ="",
Spain57!B17      ="",Spain57!B16      ="",
Spain57!N17      ="",Spain57!N16      ="",
Sweden58!D17      ="",Sweden58!D16      ="",
Sweden58!B17      ="",Sweden58!B16      ="",
Sweden58!N17      ="",Sweden58!N16      =""),"",
LN(SQRT(
(Belgium51!D17/Belgium51!B17
 +Denmark52!D17/Denmark52!B17
 +Finland53!D17/Finland53!B17
 +Italy54!D17/Italy54!B17
 +Netherlands55!D17/Netherlands55!B17
 +Portugal56!D17/Portugal56!B17
 +Spain57!D17/Spain57!B17
 +Sweden58!D17/Sweden58!B17)
/(Belgium51!D17/Belgium51!N17*Belgium51!N16/Belgium51!B16
 +Denmark52!D17/Denmark52!N17*Denmark52!N16/Denmark52!B16
 +Finland53!D17/Finland53!N17*Finland53!N16/Finland53!B16
 +Italy54!D17/Italy54!N17*Italy54!N16/Italy54!B16
 +Netherlands55!D17/Netherlands55!N17*Netherlands55!N16/Netherlands55!B16
 +Portugal56!D17/Portugal56!N17*Portugal56!N16/Portugal56!B16
 +Spain57!D17/Spain57!N17*Spain57!N16/Spain57!B16
 +Sweden58!D17/Sweden58!N17*Sweden58!N16/Sweden58!B16)
*(Belgium51!D16/Belgium51!N16*Belgium51!N17/Belgium51!B17
 +Denmark52!D16/Denmark52!N16*Denmark52!N17/Denmark52!B17
 +Finland53!D16/Finland53!N16*Finland53!N17/Finland53!B17
 +Italy54!D16/Italy54!N16*Italy54!N17/Italy54!B17
 +Netherlands55!D16/Netherlands55!N16*Netherlands55!N17/Netherlands55!B17
 +Portugal56!D16/Portugal56!N16*Portugal56!N17/Portugal56!B17
 +Spain57!D16/Spain57!N16*Spain57!N17/Spain57!B17
 +Sweden58!D16/Sweden58!N16*Sweden58!N17/Sweden58!B17)
/(Belgium51!D16/Belgium51!B16
 +Denmark52!D16/Denmark52!B16
 +Finland53!D16/Finland53!B16
 +Italy54!D16/Italy54!B16
 +Netherlands55!D16/Netherlands55!B16
 +Portugal56!D16/Portugal56!B16
 +Spain57!D16/Spain57!B16
 +Sweden58!D16/Sweden58!B16))))</f>
        <v>-3.4379522746921541E-2</v>
      </c>
      <c r="L17" s="61" t="str">
        <f>IF(OR(
Belgium51!F17   ="",Belgium51!F16   ="",
Belgium51!D17   ="",Belgium51!D16   ="",
Belgium51!B17   ="",Belgium51!B16   ="",
Belgium51!P17   ="",Belgium51!P16   ="",
Denmark52!F17      ="",Denmark52!F16      ="",
Denmark52!D17      ="",Denmark52!D16      ="",
Denmark52!B17      ="",Denmark52!B16      ="",
Denmark52!P17      ="",Denmark52!P16      ="",
Finland53!F17       ="",Finland53!F16       ="",
Finland53!D17       ="",Finland53!D16       ="",
Finland53!B17       ="",Finland53!B16       ="",
Finland53!P17       ="",Finland53!P16       ="",
Italy54!F17      ="",Italy54!F16      ="",
Italy54!D17      ="",Italy54!D16      ="",
Italy54!B17      ="",Italy54!B16      ="",
Italy54!P17      ="",Italy54!P16      ="",
Netherlands55!F17 ="",Netherlands55!F16 ="",
Netherlands55!D17 ="",Netherlands55!D16 ="",
Netherlands55!B17 ="",Netherlands55!B16 ="",
Netherlands55!P17 ="",Netherlands55!P16 ="",
Portugal56!F17      ="",Portugal56!F16      ="",
Portugal56!D17      ="",Portugal56!D16      ="",
Portugal56!B17      ="",Portugal56!B16      ="",
Portugal56!P17      ="",Portugal56!P16      ="",
Spain57!F17      ="",Spain57!F16      ="",
Spain57!D17      ="",Spain57!D16      ="",
Spain57!B17      ="",Spain57!B16      ="",
Spain57!P17      ="",Spain57!P16      ="",
Sweden58!F17      ="",Sweden58!F16      ="",
Sweden58!D17      ="",Sweden58!D16      ="",
Sweden58!B17      ="",Sweden58!B16      ="",
Sweden58!P17      ="",Sweden58!P16      =""),"",
LN(SQRT(
(Belgium51!D17*Belgium51!F17/Belgium51!B17
 +Denmark52!D17*Denmark52!F17/Denmark52!B17
 +Finland53!D17*Finland53!F17/Finland53!B17
 +Italy54!D17*Italy54!F17/Italy54!B17
 +Netherlands55!D17*Netherlands55!F17/Netherlands55!B17
 +Portugal56!D17*Portugal56!F17/Portugal56!B17
 +Spain57!D17*Spain57!F17/Spain57!B17
 +Sweden58!D17*Sweden58!F17/Sweden58!B17)
/(Belgium51!D17*Belgium51!F17/Belgium51!P17*Belgium51!P16/Belgium51!B16
 +Denmark52!D17*Denmark52!F17/Denmark52!P17*Denmark52!P16/Denmark52!B16
 +Finland53!D17*Finland53!F17/Finland53!P17*Finland53!P16/Finland53!B16
 +Italy54!D17*Italy54!F17/Italy54!P17*Italy54!P16/Italy54!B16
 +Netherlands55!D17*Netherlands55!F17/Netherlands55!P17*Netherlands55!P16/Netherlands55!B16
 +Portugal56!D17*Portugal56!F17/Portugal56!P17*Portugal56!P16/Portugal56!B16
 +Spain57!D17*Spain57!F17/Spain57!P17*Spain57!P16/Spain57!B16
 +Sweden58!D17*Sweden58!F17/Sweden58!P17*Sweden58!P16/Sweden58!B16)
*(Belgium51!D16*Belgium51!F16/Belgium51!P16*Belgium51!P17/Belgium51!B17
 +Denmark52!D16*Denmark52!F16/Denmark52!P16*Denmark52!P17/Denmark52!B17
 +Finland53!D16*Finland53!F16/Finland53!P16*Finland53!P17/Finland53!B17
 +Italy54!D16*Italy54!F16/Italy54!P16*Italy54!P17/Italy54!B17
 +Netherlands55!D16*Netherlands55!F16/Netherlands55!P16*Netherlands55!P17/Netherlands55!B17
 +Portugal56!D16*Portugal56!F16/Portugal56!P16*Portugal56!P17/Portugal56!B17
 +Spain57!D16*Spain57!F16/Spain57!P16*Spain57!P17/Spain57!B17
 +Sweden58!D16*Sweden58!F16/Sweden58!P16*Sweden58!P17/Sweden58!B17)
/(Belgium51!D16*Belgium51!F16/Belgium51!B16
 +Denmark52!D16*Denmark52!F16/Denmark52!B16
 +Finland53!D16*Finland53!F16/Finland53!B16
 +Italy54!D16*Italy54!F16/Italy54!B16
 +Netherlands55!D16*Netherlands55!F16/Netherlands55!B16
 +Portugal56!D16*Portugal56!F16/Portugal56!B16
 +Spain57!D16*Spain57!F16/Spain57!B16
 +Sweden58!D16*Sweden58!F16/Sweden58!B16))))</f>
        <v/>
      </c>
      <c r="M17" s="62" t="str">
        <f>IF(OR(
Belgium51!H17   ="",Belgium51!H16   ="",
Belgium51!D17   ="",Belgium51!D16   ="",
Belgium51!B17   ="",Belgium51!B16   ="",
Belgium51!Q17   ="",Belgium51!Q16   ="",
Denmark52!H17      ="",Denmark52!H16      ="",
Denmark52!D17      ="",Denmark52!D16      ="",
Denmark52!B17      ="",Denmark52!B16      ="",
Denmark52!Q17      ="",Denmark52!Q16      ="",
Finland53!H17       ="",Finland53!H16       ="",
Finland53!D17       ="",Finland53!D16       ="",
Finland53!B17       ="",Finland53!B16       ="",
Finland53!Q17       ="",Finland53!Q16       ="",
Italy54!H17      ="",Italy54!H16      ="",
Italy54!D17      ="",Italy54!D16      ="",
Italy54!B17      ="",Italy54!B16      ="",
Italy54!Q17      ="",Italy54!Q16      ="",
Netherlands55!H17 ="",Netherlands55!H16 ="",
Netherlands55!D17 ="",Netherlands55!D16 ="",
Netherlands55!B17 ="",Netherlands55!B16 ="",
Netherlands55!Q17 ="",Netherlands55!Q16 ="",
Portugal56!H17      ="",Portugal56!H16      ="",
Portugal56!D17      ="",Portugal56!D16      ="",
Portugal56!B17      ="",Portugal56!B16      ="",
Portugal56!Q17      ="",Portugal56!Q16      ="",
Spain57!H17      ="",Spain57!H16      ="",
Spain57!D17      ="",Spain57!D16      ="",
Spain57!B17      ="",Spain57!B16      ="",
Spain57!Q17      ="",Spain57!Q16      ="",
Sweden58!H17      ="",Sweden58!H16      ="",
Sweden58!D17      ="",Sweden58!D16      ="",
Sweden58!B17      ="",Sweden58!B16      ="",
Sweden58!Q17      ="",Sweden58!Q16      =""),"",
LN(SQRT(
(Belgium51!D17*Belgium51!H17/Belgium51!B17
 +Denmark52!D17*Denmark52!H17/Denmark52!B17
 +Finland53!D17*Finland53!H17/Finland53!B17
 +Italy54!D17*Italy54!H17/Italy54!B17
 +Netherlands55!D17*Netherlands55!H17/Netherlands55!B17
 +Portugal56!D17*Portugal56!H17/Portugal56!B17
 +Spain57!D17*Spain57!H17/Spain57!B17
 +Sweden58!D17*Sweden58!H17/Sweden58!B17)
/(Belgium51!D17*Belgium51!H17/Belgium51!Q17*Belgium51!Q16/Belgium51!B16
 +Denmark52!D17*Denmark52!H17/Denmark52!Q17*Denmark52!Q16/Denmark52!B16
 +Finland53!D17*Finland53!H17/Finland53!Q17*Finland53!Q16/Finland53!B16
 +Italy54!D17*Italy54!H17/Italy54!Q17*Italy54!Q16/Italy54!B16
 +Netherlands55!D17*Netherlands55!H17/Netherlands55!Q17*Netherlands55!Q16/Netherlands55!B16
 +Portugal56!D17*Portugal56!H17/Portugal56!Q17*Portugal56!Q16/Portugal56!B16
 +Spain57!D17*Spain57!H17/Spain57!Q17*Spain57!Q16/Spain57!B16
 +Sweden58!D17*Sweden58!H17/Sweden58!Q17*Sweden58!Q16/Sweden58!B16)
*(Belgium51!D16*Belgium51!H16/Belgium51!Q16*Belgium51!Q17/Belgium51!B17
 +Denmark52!D16*Denmark52!H16/Denmark52!Q16*Denmark52!Q17/Denmark52!B17
 +Finland53!D16*Finland53!H16/Finland53!Q16*Finland53!Q17/Finland53!B17
 +Italy54!D16*Italy54!H16/Italy54!Q16*Italy54!Q17/Italy54!B17
 +Netherlands55!D16*Netherlands55!H16/Netherlands55!Q16*Netherlands55!Q17/Netherlands55!B17
 +Portugal56!D16*Portugal56!H16/Portugal56!Q16*Portugal56!Q17/Portugal56!B17
 +Spain57!D16*Spain57!H16/Spain57!Q16*Spain57!Q17/Spain57!B17
 +Sweden58!D16*Sweden58!H16/Sweden58!Q16*Sweden58!Q17/Sweden58!B17)
/(Belgium51!D16*Belgium51!H16/Belgium51!B16
 +Denmark52!D16*Denmark52!H16/Denmark52!B16
 +Finland53!D16*Finland53!H16/Finland53!B16
 +Italy54!D16*Italy54!H16/Italy54!B16
 +Netherlands55!D16*Netherlands55!H16/Netherlands55!B16
 +Portugal56!D16*Portugal56!H16/Portugal56!B16
 +Spain57!D16*Spain57!H16/Spain57!B16
 +Sweden58!D16*Sweden58!H16/Sweden58!B16))))</f>
        <v/>
      </c>
      <c r="N17" s="62" t="str">
        <f>IF(OR(
Belgium51!I17   ="",Belgium51!I16   ="",
Belgium51!B17   ="",Belgium51!B16   ="",
Belgium51!R17   ="",Belgium51!R16   ="",
Denmark52!I17      ="",Denmark52!I16      ="",
Denmark52!B17      ="",Denmark52!B16      ="",
Denmark52!R17      ="",Denmark52!R16      ="",
Finland53!I17       ="",Finland53!I16       ="",
Finland53!B17       ="",Finland53!B16       ="",
Finland53!R17       ="",Finland53!R16       ="",
Italy54!I17      ="",Italy54!I16      ="",
Italy54!B17      ="",Italy54!B16      ="",
Italy54!R17      ="",Italy54!R16      ="",
Netherlands55!I17 ="",Netherlands55!I16 ="",
Netherlands55!B17 ="",Netherlands55!B16 ="",
Netherlands55!R17 ="",Netherlands55!R16 ="",
Portugal56!I17      ="",Portugal56!I16      ="",
Portugal56!B17      ="",Portugal56!B16      ="",
Portugal56!R17      ="",Portugal56!R16      ="",
Spain57!I17      ="",Spain57!I16      ="",
Spain57!B17      ="",Spain57!B16      ="",
Spain57!R17      ="",Spain57!R16      ="",
Sweden58!I17      ="",Sweden58!I16      ="",
Sweden58!B17      ="",Sweden58!B16      ="",
Sweden58!R17      ="",Sweden58!R16      =""),"",
LN(SQRT(
(Belgium51!I17/Belgium51!B17
 +Denmark52!I17/Denmark52!B17
 +Finland53!I17/Finland53!B17
 +Italy54!I17/Italy54!B17
 +Netherlands55!I17/Netherlands55!B17
 +Portugal56!I17/Portugal56!B17
 +Spain57!I17/Spain57!B17
 +Sweden58!I17/Sweden58!B17)
/(Belgium51!I17/Belgium51!R17*Belgium51!R16/Belgium51!B16
 +Denmark52!I17/Denmark52!R17*Denmark52!R16/Denmark52!B16
 +Finland53!I17/Finland53!R17*Finland53!R16/Finland53!B16
 +Italy54!I17/Italy54!R17*Italy54!R16/Italy54!B16
 +Netherlands55!I17/Netherlands55!R17*Netherlands55!R16/Netherlands55!B16
 +Portugal56!I17/Portugal56!R17*Portugal56!R16/Portugal56!B16
 +Spain57!I17/Spain57!R17*Spain57!R16/Spain57!B16
 +Sweden58!I17/Sweden58!R17*Sweden58!R16/Sweden58!B16)
*(Belgium51!I16/Belgium51!R16*Belgium51!R17/Belgium51!B17
 +Denmark52!I16/Denmark52!R16*Denmark52!R17/Denmark52!B17
 +Finland53!I16/Finland53!R16*Finland53!R17/Finland53!B17
 +Italy54!I16/Italy54!R16*Italy54!R17/Italy54!B17
 +Netherlands55!I16/Netherlands55!R16*Netherlands55!R17/Netherlands55!B17
 +Portugal56!I16/Portugal56!R16*Portugal56!R17/Portugal56!B17
 +Spain57!I16/Spain57!R16*Spain57!R17/Spain57!B17
 +Sweden58!I16/Sweden58!R16*Sweden58!R17/Sweden58!B17)
/(Belgium51!I16/Belgium51!B16
 +Denmark52!I16/Denmark52!B16
 +Finland53!I16/Finland53!B16
 +Italy54!I16/Italy54!B16
 +Netherlands55!I16/Netherlands55!B16
 +Portugal56!I16/Portugal56!B16
 +Spain57!I16/Spain57!B16
 +Sweden58!I16/Sweden58!B16))))</f>
        <v/>
      </c>
      <c r="O17" s="62" t="str">
        <f>IF(OR(
Belgium51!K17   ="",Belgium51!K16   ="",
Belgium51!B17   ="",Belgium51!B16   ="",
Belgium51!S17   ="",Belgium51!S16   ="",
Denmark52!K17      ="",Denmark52!K16      ="",
Denmark52!B17      ="",Denmark52!B16      ="",
Denmark52!S17      ="",Denmark52!S16      ="",
Finland53!K17       ="",Finland53!K16       ="",
Finland53!B17       ="",Finland53!B16       ="",
Finland53!S17       ="",Finland53!S16       ="",
Italy54!K17      ="",Italy54!K16      ="",
Italy54!B17      ="",Italy54!B16      ="",
Italy54!S17      ="",Italy54!S16      ="",
Netherlands55!K17 ="",Netherlands55!K16 ="",
Netherlands55!B17 ="",Netherlands55!B16 ="",
Netherlands55!S17 ="",Netherlands55!S16 ="",
Portugal56!K17      ="",Portugal56!K16      ="",
Portugal56!B17      ="",Portugal56!B16      ="",
Portugal56!S17      ="",Portugal56!S16      ="",
Spain57!K17      ="",Spain57!K16      ="",
Spain57!B17      ="",Spain57!B16      ="",
Spain57!S17      ="",Spain57!S16      ="",
Sweden58!K17      ="",Sweden58!K16      ="",
Sweden58!B17      ="",Sweden58!B16      ="",
Sweden58!S17      ="",Sweden58!S16      =""),"",
LN(SQRT(
(Belgium51!K17/Belgium51!B17
 +Denmark52!K17/Denmark52!B17
 +Finland53!K17/Finland53!B17
 +Italy54!K17/Italy54!B17
 +Netherlands55!K17/Netherlands55!B17
 +Portugal56!K17/Portugal56!B17
 +Spain57!K17/Spain57!B17
 +Sweden58!K17/Sweden58!B17)
/(Belgium51!K17/Belgium51!S17*Belgium51!S16/Belgium51!B16
 +Denmark52!K17/Denmark52!S17*Denmark52!S16/Denmark52!B16
 +Finland53!K17/Finland53!S17*Finland53!S16/Finland53!B16
 +Italy54!K17/Italy54!S17*Italy54!S16/Italy54!B16
 +Netherlands55!K17/Netherlands55!S17*Netherlands55!S16/Netherlands55!B16
 +Portugal56!K17/Portugal56!S17*Portugal56!S16/Portugal56!B16
 +Spain57!K17/Spain57!S17*Spain57!S16/Spain57!B16
 +Sweden58!K17/Sweden58!S17*Sweden58!S16/Sweden58!B16)
*(Belgium51!K16/Belgium51!S16*Belgium51!S17/Belgium51!B17
 +Denmark52!K16/Denmark52!S16*Denmark52!S17/Denmark52!B17
 +Finland53!K16/Finland53!S16*Finland53!S17/Finland53!B17
 +Italy54!K16/Italy54!S16*Italy54!S17/Italy54!B17
 +Netherlands55!K16/Netherlands55!S16*Netherlands55!S17/Netherlands55!B17
 +Portugal56!K16/Portugal56!S16*Portugal56!S17/Portugal56!B17
 +Spain57!K16/Spain57!S16*Spain57!S17/Spain57!B17
 +Sweden58!K16/Sweden58!S16*Sweden58!S17/Sweden58!B17)
/(Belgium51!K16/Belgium51!B16
 +Denmark52!K16/Denmark52!B16
 +Finland53!K16/Finland53!B16
 +Italy54!K16/Italy54!B16
 +Netherlands55!K16/Netherlands55!B16
 +Portugal56!K16/Portugal56!B16
 +Spain57!K16/Spain57!B16
 +Sweden58!K16/Sweden58!B16))))</f>
        <v/>
      </c>
      <c r="P17" s="62" t="str">
        <f>IF(OR(
Belgium51!L17   ="",Belgium51!L16   ="",
Belgium51!B17   ="",Belgium51!B16   ="",
Belgium51!T17   ="",Belgium51!T16   ="",
Denmark52!L17      ="",Denmark52!L16      ="",
Denmark52!B17      ="",Denmark52!B16      ="",
Denmark52!T17      ="",Denmark52!T16      ="",
Finland53!L17       ="",Finland53!L16       ="",
Finland53!B17       ="",Finland53!B16       ="",
Finland53!T17       ="",Finland53!T16       ="",
Italy54!L17      ="",Italy54!L16      ="",
Italy54!B17      ="",Italy54!B16      ="",
Italy54!T17      ="",Italy54!T16      ="",
Netherlands55!L17 ="",Netherlands55!L16 ="",
Netherlands55!B17 ="",Netherlands55!B16 ="",
Netherlands55!T17 ="",Netherlands55!T16 ="",
Portugal56!L17      ="",Portugal56!L16      ="",
Portugal56!B17      ="",Portugal56!B16      ="",
Portugal56!T17      ="",Portugal56!T16      ="",
Spain57!L17      ="",Spain57!L16      ="",
Spain57!B17      ="",Spain57!B16      ="",
Spain57!T17      ="",Spain57!T16      ="",
Sweden58!L17      ="",Sweden58!L16      ="",
Sweden58!B17      ="",Sweden58!B16      ="",
Sweden58!T17      ="",Sweden58!T16      =""),"",
LN(SQRT(
(Belgium51!L17/Belgium51!B17
 +Denmark52!L17/Denmark52!B17
 +Finland53!L17/Finland53!B17
 +Italy54!L17/Italy54!B17
 +Netherlands55!L17/Netherlands55!B17
 +Portugal56!L17/Portugal56!B17
 +Spain57!L17/Spain57!B17
 +Sweden58!L17/Sweden58!B17)
/(Belgium51!L17/Belgium51!T17*Belgium51!T16/Belgium51!B16
 +Denmark52!L17/Denmark52!T17*Denmark52!T16/Denmark52!B16
 +Finland53!L17/Finland53!T17*Finland53!T16/Finland53!B16
 +Italy54!L17/Italy54!T17*Italy54!T16/Italy54!B16
 +Netherlands55!L17/Netherlands55!T17*Netherlands55!T16/Netherlands55!B16
 +Portugal56!L17/Portugal56!T17*Portugal56!T16/Portugal56!B16
 +Spain57!L17/Spain57!T17*Spain57!T16/Spain57!B16
 +Sweden58!L17/Sweden58!T17*Sweden58!T16/Sweden58!B16)
*(Belgium51!L16/Belgium51!T16*Belgium51!T17/Belgium51!B17
 +Denmark52!L16/Denmark52!T16*Denmark52!T17/Denmark52!B17
 +Finland53!L16/Finland53!T16*Finland53!T17/Finland53!B17
 +Italy54!L16/Italy54!T16*Italy54!T17/Italy54!B17
 +Netherlands55!L16/Netherlands55!T16*Netherlands55!T17/Netherlands55!B17
 +Portugal56!L16/Portugal56!T16*Portugal56!T17/Portugal56!B17
 +Spain57!L16/Spain57!T16*Spain57!T17/Spain57!B17
 +Sweden58!L16/Sweden58!T16*Sweden58!T17/Sweden58!B17)
/(Belgium51!L16/Belgium51!B16
 +Denmark52!L16/Denmark52!B16
 +Finland53!L16/Finland53!B16
 +Italy54!L16/Italy54!B16
 +Netherlands55!L16/Netherlands55!B16
 +Portugal56!L16/Portugal56!B16
 +Spain57!L16/Spain57!B16
 +Sweden58!L16/Sweden58!B16))))</f>
        <v/>
      </c>
      <c r="Q17" s="61"/>
      <c r="R17" s="61"/>
      <c r="S17" s="61"/>
      <c r="T17" s="61"/>
      <c r="U17" s="61"/>
      <c r="V17" s="61" t="str">
        <f>IF(OR(
Belgium51!V17   ="",
Belgium51!U17   ="",
Denmark52!V17      ="",
Denmark52!U17      ="",
Finland53!V17       ="",
Finland53!U17       ="",
Italy54!V17      ="",
Italy54!U17      ="",
Netherlands55!V17 ="",
Netherlands55!U17 ="",
Portugal56!V17      ="",
Portugal56!U17      ="",
Spain57!V17      ="",
Spain57!U17      ="",
Sweden58!V17      ="",
Sweden58!U17      =""),"",
LN((Belgium51!V17+Denmark52!V17+Finland53!V17+Italy54!V17+Netherlands55!V17+Portugal56!V17+Spain57!V17+Sweden58!V17)
/(Belgium51!U17+Denmark52!U17+Finland53!U17+Italy54!U17+Netherlands55!U17+Portugal56!U17+Spain57!U17+Sweden58!U17)))</f>
        <v/>
      </c>
      <c r="W17" s="61" t="str">
        <f>IF(OR(
Belgium51!V17   ="",
Belgium51!W17   ="",
Belgium51!U17   ="",
Denmark52!V17      ="",
Denmark52!W17      ="",
Denmark52!U17      ="",
Finland53!V17       ="",
Finland53!W17       ="",
Finland53!U17       ="",
Italy54!V17      ="",
Italy54!W17      ="",
Italy54!U17      ="",
Netherlands55!V17 ="",
Netherlands55!W17 ="",
Netherlands55!V17 ="",
Portugal56!V17      ="",
Portugal56!W17      ="",
Portugal56!U17      ="",
Spain57!V17      ="",
Spain57!W17      ="",
Spain57!U17      ="",
Sweden58!V17      ="",
Sweden58!W17      ="",
Sweden58!U17      ="",
),"",
LN((Belgium51!V17*Belgium51!W17+Denmark52!V17*Denmark52!W17+Finland53!V17*Finland53!W17+Italy54!V17*Italy54!W17+Netherlands55!V17*Netherlands55!W17+Portugal56!V17*Portugal56!W17+Spain57!V17*Spain57!W17+Sweden58!V17*Sweden58!W17)
/(Belgium51!U17+Denmark52!U17+Finland53!U17+Italy54!U17+Netherlands55!U17+Portugal56!U17+Spain57!U17+Sweden58!U17)))</f>
        <v/>
      </c>
      <c r="X17" s="61" t="str">
        <f>IF(OR(
Belgium51!X17   ="",
Belgium51!D17   ="",
Belgium51!B17   ="",
Denmark52!X17      ="",
Denmark52!D17      ="",
Denmark52!B17      ="",
Finland53!X17       ="",
Finland53!D17       ="",
Finland53!B17       ="",
Italy54!X17      ="",
Italy54!D17      ="",
Italy54!B17      ="",
Netherlands55!X17 ="",
Netherlands55!D17 ="",
Netherlands55!B17 ="",
Portugal56!X17      ="",
Portugal56!D17      ="",
Portugal56!B17      ="",
Spain57!X17      ="",
Spain57!D17      ="",
Spain57!B17      ="",
Sweden58!X17      ="",
Sweden58!D17      ="",
Sweden58!B17      =""),"",
(Belgium51!X17*Belgium51!D17/Belgium51!B17
 +Denmark52!X17*Denmark52!D17/Denmark52!B17
 +Finland53!X17*Finland53!D17/Finland53!B17
 +Italy54!X17*Italy54!D17/Italy54!B17
 +Netherlands55!X17*Netherlands55!D17/Netherlands55!B17
 +Portugal56!X17*Portugal56!D17/Portugal56!B17
 +Spain57!X17*Spain57!D17/Spain57!B17
 +Sweden58!X17*Sweden58!D17/Sweden58!B17)
/(Belgium51!D17/Belgium51!B17
 +Denmark52!D17/Denmark52!B17
 +Finland53!D17/Finland53!B17
 +Italy54!D17/Italy54!B17
 +Netherlands55!D17/Netherlands55!B17
 +Portugal56!D17/Portugal56!B17
 +Spain57!D17/Spain57!B17
 +Sweden58!D17/Sweden58!B17))</f>
        <v/>
      </c>
      <c r="Y17" s="61" t="str">
        <f>IF(OR(
Belgium51!Y17   ="",
Belgium51!D17   ="",
Belgium51!B17   ="",
Denmark52!Y17      ="",
Denmark52!D17      ="",
Denmark52!B17      ="",
Finland53!Y17       ="",
Finland53!D17       ="",
Finland53!B17       ="",
Italy54!Y17      ="",
Italy54!D17      ="",
Italy54!B17      ="",
Netherlands55!Y17 ="",
Netherlands55!D17 ="",
Netherlands55!B17 ="",
Portugal56!Y17      ="",
Portugal56!D17      ="",
Portugal56!B17      ="",
Spain57!Y17      ="",
Spain57!D17      ="",
Spain57!B17      ="",
Sweden58!Y17      ="",
Sweden58!D17      ="",
Sweden58!B17      =""),"",
(Belgium51!Y17/Belgium51!B17
 +Denmark52!Y17/Denmark52!B17
 +Finland53!Y17/Finland53!B17
 +Italy54!Y17/Italy54!B17
 +Netherlands55!Y17/Netherlands55!B17
 +Portugal56!Y17/Portugal56!B17
 +Spain57!Y17/Spain57!B17
 +Sweden58!Y17/Sweden58!B17)
/(Belgium51!D17/Belgium51!B17
 +Denmark52!D17/Denmark52!B17
 +Finland53!D17/Finland53!B17
 +Italy54!D17/Italy54!B17
 +Netherlands55!D17/Netherlands55!B17
 +Portugal56!D17/Portugal56!B17
 +Spain57!D17/Spain57!B17
 +Sweden58!D17/Sweden58!B17))</f>
        <v/>
      </c>
      <c r="Z17" s="67"/>
      <c r="AA17" s="62" t="str">
        <f t="shared" si="1"/>
        <v/>
      </c>
      <c r="AB17" s="75" t="str">
        <f>IF(OR(
Belgium51!AB17   ="",
Belgium51!D17   ="",
Belgium51!B17   ="",
Denmark52!AB17      ="",
Denmark52!D17      ="",
Denmark52!B17      ="",
Finland53!AB17       ="",
Finland53!D17       ="",
Finland53!B17       ="",
Italy54!AB17      ="",
Italy54!D17      ="",
Italy54!B17      ="",
Netherlands55!AB17 ="",
Netherlands55!D17 ="",
Netherlands55!B17 ="",
Portugal56!AB17      ="",
Portugal56!D17      ="",
Portugal56!B17      ="",
Spain57!AB17      ="",
Spain57!D17      ="",
Spain57!B17      ="",
Sweden58!AB17      ="",
Sweden58!D17      ="",
Sweden58!B17      =""),"",
(Belgium51!AB17*Belgium51!D17/Belgium51!B17
 +Denmark52!AB17*Denmark52!D17/Denmark52!B17
 +Finland53!AB17*Finland53!D17/Finland53!B17
 +Italy54!AB17*Italy54!D17/Italy54!B17
 +Netherlands55!AB17*Netherlands55!D17/Netherlands55!B17
 +Portugal56!AB17*Portugal56!D17/Portugal56!B17
 +Spain57!AB17*Spain57!D17/Spain57!B17
 +Sweden58!AB17*Sweden58!D17/Sweden58!B17)
/(Belgium51!D17/Belgium51!B17
 +Denmark52!D17/Denmark52!B17
 +Finland53!D17/Finland53!B17
 +Italy54!D17/Italy54!B17
 +Netherlands55!D17/Netherlands55!B17
 +Portugal56!D17/Portugal56!B17
 +Spain57!D17/Spain57!B17
 +Sweden58!D17/Sweden58!B17))</f>
        <v/>
      </c>
    </row>
    <row r="18" spans="1:28">
      <c r="A18" s="62">
        <v>1885</v>
      </c>
      <c r="B18" s="62" t="str">
        <f>IF(OR(
Belgium51!AC18   ="",
Belgium51!D18   ="",
Belgium51!B18   ="",
Denmark52!AC18      ="",
Denmark52!D18      ="",
Denmark52!B18      ="",
Finland53!AC18       ="",
Finland53!D18       ="",
Finland53!B18       ="",
Italy54!AC18      ="",
Italy54!D18      ="",
Italy54!B18      ="",
Netherlands55!AC18 ="",
Netherlands55!D18 ="",
Netherlands55!B18 ="",
Portugal56!AC18 ="",
Portugal56!D18 ="",
Portugal56!B18 ="",
Spain57!AC18       ="",
Spain57!D18       ="",
Spain57!B18       ="",
Sweden58!AC18      ="",
Sweden58!D18      ="",
Sweden58!B18      =""),"",
(Belgium51!AC18*Belgium51!D18/Belgium51!B18
 +Denmark52!AC18*Denmark52!D18/Denmark52!B18
 +Finland53!AC18*Finland53!D18/Finland53!B18
 +Italy54!AC18*Italy54!D18/Italy54!B18
 +Netherlands55!AC18*Netherlands55!D18/Netherlands55!B18
 +Portugal56!AC18*Portugal56!D18/Portugal56!B18
 +Spain57!AC18*Spain57!D18/Spain57!B18
 +Sweden58!AC18*Sweden58!D18/Sweden58!B18)
/(Belgium51!D18/Belgium51!B18
 +Denmark52!D18/Denmark52!B18
 +Finland53!D18/Finland53!B18
 +Italy54!D18/Italy54!B18
 +Netherlands55!D18/Netherlands55!B18
 +Portugal56!D18/Portugal56!B18
 +Spain57!D18/Spain57!B18
 +Sweden58!D18/Sweden58!B18))</f>
        <v/>
      </c>
      <c r="C18" s="34" t="str">
        <f>IF(OR(
Belgium51!F18   ="",
Belgium51!D18   ="",
Belgium51!B18   ="",
Denmark52!F18      ="",
Denmark52!D18      ="",
Denmark52!B18      ="",
Finland53!F18       ="",
Finland53!D18       ="",
Finland53!B18       ="",
Italy54!F18      ="",
Italy54!D18      ="",
Italy54!B18      ="",
Netherlands55!F18 ="",
Netherlands55!D18 ="",
Netherlands55!B18 ="",
Portugal56!F18 ="",
Portugal56!D18 ="",
Portugal56!B18 ="",
Spain57!F18       ="",
Spain57!D18       ="",
Spain57!B18       ="",
Sweden58!F18      ="",
Sweden58!D18      ="",
Sweden58!B18      =""),"",
(Belgium51!F18*Belgium51!D18/Belgium51!B18
 +Denmark52!F18*Denmark52!D18/Denmark52!B18
 +Finland53!F18*Finland53!D18/Finland53!B18
 +Italy54!F18*Italy54!D18/Italy54!B18
 +Netherlands55!F18*Netherlands55!D18/Netherlands55!B18
 +Portugal56!F18*Portugal56!D18/Portugal56!B18
 +Spain57!F18*Spain57!D18/Spain57!B18
 +Sweden58!F18*Sweden58!D18/Sweden58!B18)
/(Belgium51!D18/Belgium51!B18
 +Denmark52!D18/Denmark52!B18
 +Finland53!D18/Finland53!B18
 +Italy54!D18/Italy54!B18
 +Netherlands55!D18/Netherlands55!B18
 +Portugal56!D18/Portugal56!B18
 +Spain57!D18/Spain57!B18
 +Sweden58!D18/Sweden58!B18))</f>
        <v/>
      </c>
      <c r="D18" s="62" t="str">
        <f>IF(OR(
Belgium51!AE18   ="",
Belgium51!D18   ="",
Belgium51!B18   ="",
Denmark52!AE18      ="",
Denmark52!D18      ="",
Denmark52!B18      ="",
Finland53!AE18       ="",
Finland53!D18       ="",
Finland53!B18       ="",
Italy54!AE18      ="",
Italy54!D18      ="",
Italy54!B18      ="",
Netherlands55!AE18 ="",
Netherlands55!D18 ="",
Netherlands55!B18 ="",
Portugal56!AE18 ="",
Portugal56!D18 ="",
Portugal56!B18 ="",
Spain57!AE18       ="",
Spain57!D18       ="",
Spain57!B18       ="",
Sweden58!AE18      ="",
Sweden58!D18      ="",
Sweden58!B18      =""),"",
(Belgium51!AE18*Belgium51!D18/Belgium51!B18
 +Denmark52!AE18*Denmark52!D18/Denmark52!B18
 +Finland53!AE18*Finland53!D18/Finland53!B18
 +Italy54!AE18*Italy54!D18/Italy54!B18
 +Netherlands55!AE18*Netherlands55!D18/Netherlands55!B18
 +Portugal56!AE18*Portugal56!D18/Portugal56!B18
 +Spain57!AE18*Spain57!D18/Spain57!B18
 +Sweden58!AE18*Sweden58!D18/Sweden58!B18)
/(Belgium51!D18/Belgium51!B18
 +Denmark52!D18/Denmark52!B18
 +Finland53!D18/Finland53!B18
 +Italy54!D18/Italy54!B18
 +Netherlands55!D18/Netherlands55!B18
 +Portugal56!D18/Portugal56!B18
 +Spain57!D18/Spain57!B18
 +Sweden58!D18/Sweden58!B18))</f>
        <v/>
      </c>
      <c r="E18" s="62" t="str">
        <f>IF(OR(
Belgium51!H18   ="",
Belgium51!D18   ="",
Belgium51!B18   ="",
Denmark52!H18      ="",
Denmark52!D18      ="",
Denmark52!B18      ="",
Finland53!H18       ="",
Finland53!D18       ="",
Finland53!B18       ="",
Italy54!H18      ="",
Italy54!D18      ="",
Italy54!B18      ="",
Netherlands55!H18 ="",
Netherlands55!D18 ="",
Netherlands55!B18 ="",
Portugal56!H18 ="",
Portugal56!D18 ="",
Portugal56!B18 ="",
Spain57!H18 ="",
Spain57!D18 ="",
Spain57!B18 ="",
Sweden58!H18 ="",
Sweden58!D18 ="",
Sweden58!B18 =""),"",
(Belgium51!H18*Belgium51!D18/Belgium51!B18
 +Denmark52!H18*Denmark52!D18/Denmark52!B18
 +Finland53!H18*Finland53!D18/Finland53!B18
 +Italy54!H18*Italy54!D18/Italy54!B18
 +Netherlands55!H18*Netherlands55!D18/Netherlands55!B18
 +Portugal56!H18*Portugal56!D18/Portugal56!B18
 +Spain57!H18*Spain57!D18/Spain57!B18
 +Sweden58!H18*Sweden58!D18/Sweden58!B18)
/(Belgium51!D18/Belgium51!B18
 +Denmark52!D18/Denmark52!B18
 +Finland53!D18/Finland53!B18
 +Italy54!D18/Italy54!B18
 +Netherlands55!D18/Netherlands55!B18
 +Portugal56!D18/Portugal56!B18
 +Spain57!D18/Spain57!B18
 +Sweden58!D18/Sweden58!B18))</f>
        <v/>
      </c>
      <c r="F18" s="62">
        <f>IF(OR(
Belgium51!I18   ="",
Belgium51!D18   ="",
Belgium51!B18   ="",
Denmark52!I18      ="",
Denmark52!D18      ="",
Denmark52!B18      ="",
Finland53!I18       ="",
Finland53!D18       ="",
Finland53!B18       ="",
Italy54!I18      ="",
Italy54!D18      ="",
Italy54!B18      ="",
Netherlands55!I18 ="",
Netherlands55!D18 ="",
Netherlands55!B18 ="",
Portugal56!I18      ="",
Portugal56!D18      ="",
Portugal56!B18      ="",
Spain57!I18      ="",
Spain57!D18      ="",
Spain57!B18      ="",
Sweden58!I18      ="",
Sweden58!D18      ="",
Sweden58!B18      =""),"",
(Belgium51!I18/Belgium51!B18
 +Denmark52!I18/Denmark52!B18
 +Finland53!I18/Finland53!B18
 +Italy54!I18/Italy54!B18
 +Netherlands55!I18/Netherlands55!B18
 +Portugal56!I18/Portugal56!B18
 +Spain57!I18/Spain57!B18
 +Sweden58!I18/Sweden58!B18)
/(Belgium51!D18/Belgium51!B18
 +Denmark52!D18/Denmark52!B18
 +Finland53!D18/Finland53!B18
 +Italy54!D18/Italy54!B18
 +Netherlands55!D18/Netherlands55!B18
 +Portugal56!D18/Portugal56!B18
 +Spain57!D18/Spain57!B18
 +Sweden58!D18/Sweden58!B18))</f>
        <v>0.1030281280891352</v>
      </c>
      <c r="G18" s="62">
        <f>IF(OR(
Belgium51!J18   ="",
Belgium51!D18   ="",
Belgium51!B18   ="",
Denmark52!J18      ="",
Denmark52!D18      ="",
Denmark52!B18      ="",
Finland53!J18       ="",
Finland53!D18       ="",
Finland53!B18       ="",
Italy54!J18      ="",
Italy54!D18      ="",
Italy54!B18      ="",
Netherlands55!J18 ="",
Netherlands55!D18 ="",
Netherlands55!B18 ="",
Portugal56!J18      ="",
Portugal56!D18      ="",
Portugal56!B18      ="",
Spain57!J18      ="",
Spain57!D18      ="",
Spain57!B18      ="",
Sweden58!J18      ="",
Sweden58!D18      ="",
Sweden58!B18      =""),"",
(Belgium51!J18/Belgium51!B18
 +Denmark52!J18/Denmark52!B18
 +Finland53!J18/Finland53!B18
 +Italy54!J18/Italy54!B18
 +Netherlands55!J18/Netherlands55!B18
 +Portugal56!J18/Portugal56!B18
 +Spain57!J18/Spain57!B18
 +Sweden58!J18/Sweden58!B18)
/(Belgium51!D18/Belgium51!B18
 +Denmark52!D18/Denmark52!B18
 +Finland53!D18/Finland53!B18
 +Italy54!D18/Italy54!B18
 +Netherlands55!D18/Netherlands55!B18
 +Portugal56!D18/Portugal56!B18
 +Spain57!D18/Spain57!B18
 +Sweden58!D18/Sweden58!B18))</f>
        <v>9.8232715017079461E-2</v>
      </c>
      <c r="H18" s="62">
        <f>IF(OR(
Belgium51!K18   ="",
Belgium51!D18   ="",
Belgium51!B18   ="",
Denmark52!K18      ="",
Denmark52!D18      ="",
Denmark52!B18      ="",
Finland53!K18       ="",
Finland53!D18       ="",
Finland53!B18       ="",
Italy54!K18      ="",
Italy54!D18      ="",
Italy54!B18      ="",
Netherlands55!K18 ="",
Netherlands55!D18 ="",
Netherlands55!B18 ="",
Portugal56!K18      ="",
Portugal56!D18      ="",
Portugal56!B18      ="",
Spain57!K18      ="",
Spain57!D18      ="",
Spain57!B18      ="",
Sweden58!K18      ="",
Sweden58!D18      ="",
Sweden58!B18      =""),"",
(Belgium51!K18/Belgium51!B18
 +Denmark52!K18/Denmark52!B18
 +Finland53!K18/Finland53!B18
 +Italy54!K18/Italy54!B18
 +Netherlands55!K18/Netherlands55!B18
 +Portugal56!K18/Portugal56!B18
 +Spain57!K18/Spain57!B18
 +Sweden58!K18/Sweden58!B18)
/(Belgium51!D18/Belgium51!B18
 +Denmark52!D18/Denmark52!B18
 +Finland53!D18/Finland53!B18
 +Italy54!D18/Italy54!B18
 +Netherlands55!D18/Netherlands55!B18
 +Portugal56!D18/Portugal56!B18
 +Spain57!D18/Spain57!B18
 +Sweden58!D18/Sweden58!B18))</f>
        <v>0.16233952636054319</v>
      </c>
      <c r="I18" s="62">
        <f>IF(OR(
Belgium51!L18   ="",
Belgium51!D18   ="",
Belgium51!B18   ="",
Denmark52!L18      ="",
Denmark52!D18      ="",
Denmark52!B18      ="",
Finland53!L18       ="",
Finland53!D18       ="",
Finland53!B18       ="",
Italy54!L18      ="",
Italy54!D18      ="",
Italy54!B18      ="",
Netherlands55!L18 ="",
Netherlands55!D18 ="",
Netherlands55!B18 ="",
Portugal56!L18      ="",
Portugal56!D18      ="",
Portugal56!B18      ="",
Spain57!L18      ="",
Spain57!D18      ="",
Spain57!B18      ="",
Sweden58!L18      ="",
Sweden58!D18      ="",
Sweden58!B18      =""),"",
(Belgium51!L18/Belgium51!B18
 +Denmark52!L18/Denmark52!B18
 +Finland53!L18/Finland53!B18
 +Italy54!L18/Italy54!B18
 +Netherlands55!L18/Netherlands55!B18
 +Portugal56!L18/Portugal56!B18
 +Spain57!L18/Spain57!B18
 +Sweden58!L18/Sweden58!B18)
/(Belgium51!D18/Belgium51!B18
 +Denmark52!D18/Denmark52!B18
 +Finland53!D18/Finland53!B18
 +Italy54!D18/Italy54!B18
 +Netherlands55!D18/Netherlands55!B18
 +Portugal56!D18/Portugal56!B18
 +Spain57!D18/Spain57!B18
 +Sweden58!D18/Sweden58!B18))</f>
        <v>0.19699687443661781</v>
      </c>
      <c r="J18" s="61">
        <f t="shared" si="0"/>
        <v>-3.4657348076074623E-2</v>
      </c>
      <c r="K18" s="61">
        <f>IF(OR(
Belgium51!D18   ="",Belgium51!D17   ="",
Belgium51!B18   ="",Belgium51!B17   ="",
Belgium51!N18   ="",Belgium51!N17   ="",
Denmark52!D18      ="",Denmark52!D17      ="",
Denmark52!B18      ="",Denmark52!B17      ="",
Denmark52!N18      ="",Denmark52!N17      ="",
Finland53!D18       ="",Finland53!D17       ="",
Finland53!B18       ="",Finland53!B17       ="",
Finland53!N18       ="",Finland53!N17       ="",
Italy54!D18      ="",Italy54!D17      ="",
Italy54!B18      ="",Italy54!B17      ="",
Italy54!N18      ="",Italy54!N17      ="",
Netherlands55!D18 ="",Netherlands55!D17 ="",
Netherlands55!B18 ="",Netherlands55!B17 ="",
Netherlands55!N18 ="",Netherlands55!N17 ="",
Portugal56!D18      ="",Portugal56!D17      ="",
Portugal56!B18      ="",Portugal56!B17      ="",
Portugal56!N18      ="",Portugal56!N17      ="",
Spain57!D18      ="",Spain57!D17      ="",
Spain57!B18      ="",Spain57!B17      ="",
Spain57!N18      ="",Spain57!N17      ="",
Sweden58!D18      ="",Sweden58!D17      ="",
Sweden58!B18      ="",Sweden58!B17      ="",
Sweden58!N18      ="",Sweden58!N17      =""),"",
LN(SQRT(
(Belgium51!D18/Belgium51!B18
 +Denmark52!D18/Denmark52!B18
 +Finland53!D18/Finland53!B18
 +Italy54!D18/Italy54!B18
 +Netherlands55!D18/Netherlands55!B18
 +Portugal56!D18/Portugal56!B18
 +Spain57!D18/Spain57!B18
 +Sweden58!D18/Sweden58!B18)
/(Belgium51!D18/Belgium51!N18*Belgium51!N17/Belgium51!B17
 +Denmark52!D18/Denmark52!N18*Denmark52!N17/Denmark52!B17
 +Finland53!D18/Finland53!N18*Finland53!N17/Finland53!B17
 +Italy54!D18/Italy54!N18*Italy54!N17/Italy54!B17
 +Netherlands55!D18/Netherlands55!N18*Netherlands55!N17/Netherlands55!B17
 +Portugal56!D18/Portugal56!N18*Portugal56!N17/Portugal56!B17
 +Spain57!D18/Spain57!N18*Spain57!N17/Spain57!B17
 +Sweden58!D18/Sweden58!N18*Sweden58!N17/Sweden58!B17)
*(Belgium51!D17/Belgium51!N17*Belgium51!N18/Belgium51!B18
 +Denmark52!D17/Denmark52!N17*Denmark52!N18/Denmark52!B18
 +Finland53!D17/Finland53!N17*Finland53!N18/Finland53!B18
 +Italy54!D17/Italy54!N17*Italy54!N18/Italy54!B18
 +Netherlands55!D17/Netherlands55!N17*Netherlands55!N18/Netherlands55!B18
 +Portugal56!D17/Portugal56!N17*Portugal56!N18/Portugal56!B18
 +Spain57!D17/Spain57!N17*Spain57!N18/Spain57!B18
 +Sweden58!D17/Sweden58!N17*Sweden58!N18/Sweden58!B18)
/(Belgium51!D17/Belgium51!B17
 +Denmark52!D17/Denmark52!B17
 +Finland53!D17/Finland53!B17
 +Italy54!D17/Italy54!B17
 +Netherlands55!D17/Netherlands55!B17
 +Portugal56!D17/Portugal56!B17
 +Spain57!D17/Spain57!B17
 +Sweden58!D17/Sweden58!B17))))</f>
        <v>2.5388690962701945E-3</v>
      </c>
      <c r="L18" s="61" t="str">
        <f>IF(OR(
Belgium51!F18   ="",Belgium51!F17   ="",
Belgium51!D18   ="",Belgium51!D17   ="",
Belgium51!B18   ="",Belgium51!B17   ="",
Belgium51!P18   ="",Belgium51!P17   ="",
Denmark52!F18      ="",Denmark52!F17      ="",
Denmark52!D18      ="",Denmark52!D17      ="",
Denmark52!B18      ="",Denmark52!B17      ="",
Denmark52!P18      ="",Denmark52!P17      ="",
Finland53!F18       ="",Finland53!F17       ="",
Finland53!D18       ="",Finland53!D17       ="",
Finland53!B18       ="",Finland53!B17       ="",
Finland53!P18       ="",Finland53!P17       ="",
Italy54!F18      ="",Italy54!F17      ="",
Italy54!D18      ="",Italy54!D17      ="",
Italy54!B18      ="",Italy54!B17      ="",
Italy54!P18      ="",Italy54!P17      ="",
Netherlands55!F18 ="",Netherlands55!F17 ="",
Netherlands55!D18 ="",Netherlands55!D17 ="",
Netherlands55!B18 ="",Netherlands55!B17 ="",
Netherlands55!P18 ="",Netherlands55!P17 ="",
Portugal56!F18      ="",Portugal56!F17      ="",
Portugal56!D18      ="",Portugal56!D17      ="",
Portugal56!B18      ="",Portugal56!B17      ="",
Portugal56!P18      ="",Portugal56!P17      ="",
Spain57!F18      ="",Spain57!F17      ="",
Spain57!D18      ="",Spain57!D17      ="",
Spain57!B18      ="",Spain57!B17      ="",
Spain57!P18      ="",Spain57!P17      ="",
Sweden58!F18      ="",Sweden58!F17      ="",
Sweden58!D18      ="",Sweden58!D17      ="",
Sweden58!B18      ="",Sweden58!B17      ="",
Sweden58!P18      ="",Sweden58!P17      =""),"",
LN(SQRT(
(Belgium51!D18*Belgium51!F18/Belgium51!B18
 +Denmark52!D18*Denmark52!F18/Denmark52!B18
 +Finland53!D18*Finland53!F18/Finland53!B18
 +Italy54!D18*Italy54!F18/Italy54!B18
 +Netherlands55!D18*Netherlands55!F18/Netherlands55!B18
 +Portugal56!D18*Portugal56!F18/Portugal56!B18
 +Spain57!D18*Spain57!F18/Spain57!B18
 +Sweden58!D18*Sweden58!F18/Sweden58!B18)
/(Belgium51!D18*Belgium51!F18/Belgium51!P18*Belgium51!P17/Belgium51!B17
 +Denmark52!D18*Denmark52!F18/Denmark52!P18*Denmark52!P17/Denmark52!B17
 +Finland53!D18*Finland53!F18/Finland53!P18*Finland53!P17/Finland53!B17
 +Italy54!D18*Italy54!F18/Italy54!P18*Italy54!P17/Italy54!B17
 +Netherlands55!D18*Netherlands55!F18/Netherlands55!P18*Netherlands55!P17/Netherlands55!B17
 +Portugal56!D18*Portugal56!F18/Portugal56!P18*Portugal56!P17/Portugal56!B17
 +Spain57!D18*Spain57!F18/Spain57!P18*Spain57!P17/Spain57!B17
 +Sweden58!D18*Sweden58!F18/Sweden58!P18*Sweden58!P17/Sweden58!B17)
*(Belgium51!D17*Belgium51!F17/Belgium51!P17*Belgium51!P18/Belgium51!B18
 +Denmark52!D17*Denmark52!F17/Denmark52!P17*Denmark52!P18/Denmark52!B18
 +Finland53!D17*Finland53!F17/Finland53!P17*Finland53!P18/Finland53!B18
 +Italy54!D17*Italy54!F17/Italy54!P17*Italy54!P18/Italy54!B18
 +Netherlands55!D17*Netherlands55!F17/Netherlands55!P17*Netherlands55!P18/Netherlands55!B18
 +Portugal56!D17*Portugal56!F17/Portugal56!P17*Portugal56!P18/Portugal56!B18
 +Spain57!D17*Spain57!F17/Spain57!P17*Spain57!P18/Spain57!B18
 +Sweden58!D17*Sweden58!F17/Sweden58!P17*Sweden58!P18/Sweden58!B18)
/(Belgium51!D17*Belgium51!F17/Belgium51!B17
 +Denmark52!D17*Denmark52!F17/Denmark52!B17
 +Finland53!D17*Finland53!F17/Finland53!B17
 +Italy54!D17*Italy54!F17/Italy54!B17
 +Netherlands55!D17*Netherlands55!F17/Netherlands55!B17
 +Portugal56!D17*Portugal56!F17/Portugal56!B17
 +Spain57!D17*Spain57!F17/Spain57!B17
 +Sweden58!D17*Sweden58!F17/Sweden58!B17))))</f>
        <v/>
      </c>
      <c r="M18" s="62" t="str">
        <f>IF(OR(
Belgium51!H18   ="",Belgium51!H17   ="",
Belgium51!D18   ="",Belgium51!D17   ="",
Belgium51!B18   ="",Belgium51!B17   ="",
Belgium51!Q18   ="",Belgium51!Q17   ="",
Denmark52!H18      ="",Denmark52!H17      ="",
Denmark52!D18      ="",Denmark52!D17      ="",
Denmark52!B18      ="",Denmark52!B17      ="",
Denmark52!Q18      ="",Denmark52!Q17      ="",
Finland53!H18       ="",Finland53!H17       ="",
Finland53!D18       ="",Finland53!D17       ="",
Finland53!B18       ="",Finland53!B17       ="",
Finland53!Q18       ="",Finland53!Q17       ="",
Italy54!H18      ="",Italy54!H17      ="",
Italy54!D18      ="",Italy54!D17      ="",
Italy54!B18      ="",Italy54!B17      ="",
Italy54!Q18      ="",Italy54!Q17      ="",
Netherlands55!H18 ="",Netherlands55!H17 ="",
Netherlands55!D18 ="",Netherlands55!D17 ="",
Netherlands55!B18 ="",Netherlands55!B17 ="",
Netherlands55!Q18 ="",Netherlands55!Q17 ="",
Portugal56!H18      ="",Portugal56!H17      ="",
Portugal56!D18      ="",Portugal56!D17      ="",
Portugal56!B18      ="",Portugal56!B17      ="",
Portugal56!Q18      ="",Portugal56!Q17      ="",
Spain57!H18      ="",Spain57!H17      ="",
Spain57!D18      ="",Spain57!D17      ="",
Spain57!B18      ="",Spain57!B17      ="",
Spain57!Q18      ="",Spain57!Q17      ="",
Sweden58!H18      ="",Sweden58!H17      ="",
Sweden58!D18      ="",Sweden58!D17      ="",
Sweden58!B18      ="",Sweden58!B17      ="",
Sweden58!Q18      ="",Sweden58!Q17      =""),"",
LN(SQRT(
(Belgium51!D18*Belgium51!H18/Belgium51!B18
 +Denmark52!D18*Denmark52!H18/Denmark52!B18
 +Finland53!D18*Finland53!H18/Finland53!B18
 +Italy54!D18*Italy54!H18/Italy54!B18
 +Netherlands55!D18*Netherlands55!H18/Netherlands55!B18
 +Portugal56!D18*Portugal56!H18/Portugal56!B18
 +Spain57!D18*Spain57!H18/Spain57!B18
 +Sweden58!D18*Sweden58!H18/Sweden58!B18)
/(Belgium51!D18*Belgium51!H18/Belgium51!Q18*Belgium51!Q17/Belgium51!B17
 +Denmark52!D18*Denmark52!H18/Denmark52!Q18*Denmark52!Q17/Denmark52!B17
 +Finland53!D18*Finland53!H18/Finland53!Q18*Finland53!Q17/Finland53!B17
 +Italy54!D18*Italy54!H18/Italy54!Q18*Italy54!Q17/Italy54!B17
 +Netherlands55!D18*Netherlands55!H18/Netherlands55!Q18*Netherlands55!Q17/Netherlands55!B17
 +Portugal56!D18*Portugal56!H18/Portugal56!Q18*Portugal56!Q17/Portugal56!B17
 +Spain57!D18*Spain57!H18/Spain57!Q18*Spain57!Q17/Spain57!B17
 +Sweden58!D18*Sweden58!H18/Sweden58!Q18*Sweden58!Q17/Sweden58!B17)
*(Belgium51!D17*Belgium51!H17/Belgium51!Q17*Belgium51!Q18/Belgium51!B18
 +Denmark52!D17*Denmark52!H17/Denmark52!Q17*Denmark52!Q18/Denmark52!B18
 +Finland53!D17*Finland53!H17/Finland53!Q17*Finland53!Q18/Finland53!B18
 +Italy54!D17*Italy54!H17/Italy54!Q17*Italy54!Q18/Italy54!B18
 +Netherlands55!D17*Netherlands55!H17/Netherlands55!Q17*Netherlands55!Q18/Netherlands55!B18
 +Portugal56!D17*Portugal56!H17/Portugal56!Q17*Portugal56!Q18/Portugal56!B18
 +Spain57!D17*Spain57!H17/Spain57!Q17*Spain57!Q18/Spain57!B18
 +Sweden58!D17*Sweden58!H17/Sweden58!Q17*Sweden58!Q18/Sweden58!B18)
/(Belgium51!D17*Belgium51!H17/Belgium51!B17
 +Denmark52!D17*Denmark52!H17/Denmark52!B17
 +Finland53!D17*Finland53!H17/Finland53!B17
 +Italy54!D17*Italy54!H17/Italy54!B17
 +Netherlands55!D17*Netherlands55!H17/Netherlands55!B17
 +Portugal56!D17*Portugal56!H17/Portugal56!B17
 +Spain57!D17*Spain57!H17/Spain57!B17
 +Sweden58!D17*Sweden58!H17/Sweden58!B17))))</f>
        <v/>
      </c>
      <c r="N18" s="62" t="str">
        <f>IF(OR(
Belgium51!I18   ="",Belgium51!I17   ="",
Belgium51!B18   ="",Belgium51!B17   ="",
Belgium51!R18   ="",Belgium51!R17   ="",
Denmark52!I18      ="",Denmark52!I17      ="",
Denmark52!B18      ="",Denmark52!B17      ="",
Denmark52!R18      ="",Denmark52!R17      ="",
Finland53!I18       ="",Finland53!I17       ="",
Finland53!B18       ="",Finland53!B17       ="",
Finland53!R18       ="",Finland53!R17       ="",
Italy54!I18      ="",Italy54!I17      ="",
Italy54!B18      ="",Italy54!B17      ="",
Italy54!R18      ="",Italy54!R17      ="",
Netherlands55!I18 ="",Netherlands55!I17 ="",
Netherlands55!B18 ="",Netherlands55!B17 ="",
Netherlands55!R18 ="",Netherlands55!R17 ="",
Portugal56!I18      ="",Portugal56!I17      ="",
Portugal56!B18      ="",Portugal56!B17      ="",
Portugal56!R18      ="",Portugal56!R17      ="",
Spain57!I18      ="",Spain57!I17      ="",
Spain57!B18      ="",Spain57!B17      ="",
Spain57!R18      ="",Spain57!R17      ="",
Sweden58!I18      ="",Sweden58!I17      ="",
Sweden58!B18      ="",Sweden58!B17      ="",
Sweden58!R18      ="",Sweden58!R17      =""),"",
LN(SQRT(
(Belgium51!I18/Belgium51!B18
 +Denmark52!I18/Denmark52!B18
 +Finland53!I18/Finland53!B18
 +Italy54!I18/Italy54!B18
 +Netherlands55!I18/Netherlands55!B18
 +Portugal56!I18/Portugal56!B18
 +Spain57!I18/Spain57!B18
 +Sweden58!I18/Sweden58!B18)
/(Belgium51!I18/Belgium51!R18*Belgium51!R17/Belgium51!B17
 +Denmark52!I18/Denmark52!R18*Denmark52!R17/Denmark52!B17
 +Finland53!I18/Finland53!R18*Finland53!R17/Finland53!B17
 +Italy54!I18/Italy54!R18*Italy54!R17/Italy54!B17
 +Netherlands55!I18/Netherlands55!R18*Netherlands55!R17/Netherlands55!B17
 +Portugal56!I18/Portugal56!R18*Portugal56!R17/Portugal56!B17
 +Spain57!I18/Spain57!R18*Spain57!R17/Spain57!B17
 +Sweden58!I18/Sweden58!R18*Sweden58!R17/Sweden58!B17)
*(Belgium51!I17/Belgium51!R17*Belgium51!R18/Belgium51!B18
 +Denmark52!I17/Denmark52!R17*Denmark52!R18/Denmark52!B18
 +Finland53!I17/Finland53!R17*Finland53!R18/Finland53!B18
 +Italy54!I17/Italy54!R17*Italy54!R18/Italy54!B18
 +Netherlands55!I17/Netherlands55!R17*Netherlands55!R18/Netherlands55!B18
 +Portugal56!I17/Portugal56!R17*Portugal56!R18/Portugal56!B18
 +Spain57!I17/Spain57!R17*Spain57!R18/Spain57!B18
 +Sweden58!I17/Sweden58!R17*Sweden58!R18/Sweden58!B18)
/(Belgium51!I17/Belgium51!B17
 +Denmark52!I17/Denmark52!B17
 +Finland53!I17/Finland53!B17
 +Italy54!I17/Italy54!B17
 +Netherlands55!I17/Netherlands55!B17
 +Portugal56!I17/Portugal56!B17
 +Spain57!I17/Spain57!B17
 +Sweden58!I17/Sweden58!B17))))</f>
        <v/>
      </c>
      <c r="O18" s="62" t="str">
        <f>IF(OR(
Belgium51!K18   ="",Belgium51!K17   ="",
Belgium51!B18   ="",Belgium51!B17   ="",
Belgium51!S18   ="",Belgium51!S17   ="",
Denmark52!K18      ="",Denmark52!K17      ="",
Denmark52!B18      ="",Denmark52!B17      ="",
Denmark52!S18      ="",Denmark52!S17      ="",
Finland53!K18       ="",Finland53!K17       ="",
Finland53!B18       ="",Finland53!B17       ="",
Finland53!S18       ="",Finland53!S17       ="",
Italy54!K18      ="",Italy54!K17      ="",
Italy54!B18      ="",Italy54!B17      ="",
Italy54!S18      ="",Italy54!S17      ="",
Netherlands55!K18 ="",Netherlands55!K17 ="",
Netherlands55!B18 ="",Netherlands55!B17 ="",
Netherlands55!S18 ="",Netherlands55!S17 ="",
Portugal56!K18      ="",Portugal56!K17      ="",
Portugal56!B18      ="",Portugal56!B17      ="",
Portugal56!S18      ="",Portugal56!S17      ="",
Spain57!K18      ="",Spain57!K17      ="",
Spain57!B18      ="",Spain57!B17      ="",
Spain57!S18      ="",Spain57!S17      ="",
Sweden58!K18      ="",Sweden58!K17      ="",
Sweden58!B18      ="",Sweden58!B17      ="",
Sweden58!S18      ="",Sweden58!S17      =""),"",
LN(SQRT(
(Belgium51!K18/Belgium51!B18
 +Denmark52!K18/Denmark52!B18
 +Finland53!K18/Finland53!B18
 +Italy54!K18/Italy54!B18
 +Netherlands55!K18/Netherlands55!B18
 +Portugal56!K18/Portugal56!B18
 +Spain57!K18/Spain57!B18
 +Sweden58!K18/Sweden58!B18)
/(Belgium51!K18/Belgium51!S18*Belgium51!S17/Belgium51!B17
 +Denmark52!K18/Denmark52!S18*Denmark52!S17/Denmark52!B17
 +Finland53!K18/Finland53!S18*Finland53!S17/Finland53!B17
 +Italy54!K18/Italy54!S18*Italy54!S17/Italy54!B17
 +Netherlands55!K18/Netherlands55!S18*Netherlands55!S17/Netherlands55!B17
 +Portugal56!K18/Portugal56!S18*Portugal56!S17/Portugal56!B17
 +Spain57!K18/Spain57!S18*Spain57!S17/Spain57!B17
 +Sweden58!K18/Sweden58!S18*Sweden58!S17/Sweden58!B17)
*(Belgium51!K17/Belgium51!S17*Belgium51!S18/Belgium51!B18
 +Denmark52!K17/Denmark52!S17*Denmark52!S18/Denmark52!B18
 +Finland53!K17/Finland53!S17*Finland53!S18/Finland53!B18
 +Italy54!K17/Italy54!S17*Italy54!S18/Italy54!B18
 +Netherlands55!K17/Netherlands55!S17*Netherlands55!S18/Netherlands55!B18
 +Portugal56!K17/Portugal56!S17*Portugal56!S18/Portugal56!B18
 +Spain57!K17/Spain57!S17*Spain57!S18/Spain57!B18
 +Sweden58!K17/Sweden58!S17*Sweden58!S18/Sweden58!B18)
/(Belgium51!K17/Belgium51!B17
 +Denmark52!K17/Denmark52!B17
 +Finland53!K17/Finland53!B17
 +Italy54!K17/Italy54!B17
 +Netherlands55!K17/Netherlands55!B17
 +Portugal56!K17/Portugal56!B17
 +Spain57!K17/Spain57!B17
 +Sweden58!K17/Sweden58!B17))))</f>
        <v/>
      </c>
      <c r="P18" s="62" t="str">
        <f>IF(OR(
Belgium51!L18   ="",Belgium51!L17   ="",
Belgium51!B18   ="",Belgium51!B17   ="",
Belgium51!T18   ="",Belgium51!T17   ="",
Denmark52!L18      ="",Denmark52!L17      ="",
Denmark52!B18      ="",Denmark52!B17      ="",
Denmark52!T18      ="",Denmark52!T17      ="",
Finland53!L18       ="",Finland53!L17       ="",
Finland53!B18       ="",Finland53!B17       ="",
Finland53!T18       ="",Finland53!T17       ="",
Italy54!L18      ="",Italy54!L17      ="",
Italy54!B18      ="",Italy54!B17      ="",
Italy54!T18      ="",Italy54!T17      ="",
Netherlands55!L18 ="",Netherlands55!L17 ="",
Netherlands55!B18 ="",Netherlands55!B17 ="",
Netherlands55!T18 ="",Netherlands55!T17 ="",
Portugal56!L18      ="",Portugal56!L17      ="",
Portugal56!B18      ="",Portugal56!B17      ="",
Portugal56!T18      ="",Portugal56!T17      ="",
Spain57!L18      ="",Spain57!L17      ="",
Spain57!B18      ="",Spain57!B17      ="",
Spain57!T18      ="",Spain57!T17      ="",
Sweden58!L18      ="",Sweden58!L17      ="",
Sweden58!B18      ="",Sweden58!B17      ="",
Sweden58!T18      ="",Sweden58!T17      =""),"",
LN(SQRT(
(Belgium51!L18/Belgium51!B18
 +Denmark52!L18/Denmark52!B18
 +Finland53!L18/Finland53!B18
 +Italy54!L18/Italy54!B18
 +Netherlands55!L18/Netherlands55!B18
 +Portugal56!L18/Portugal56!B18
 +Spain57!L18/Spain57!B18
 +Sweden58!L18/Sweden58!B18)
/(Belgium51!L18/Belgium51!T18*Belgium51!T17/Belgium51!B17
 +Denmark52!L18/Denmark52!T18*Denmark52!T17/Denmark52!B17
 +Finland53!L18/Finland53!T18*Finland53!T17/Finland53!B17
 +Italy54!L18/Italy54!T18*Italy54!T17/Italy54!B17
 +Netherlands55!L18/Netherlands55!T18*Netherlands55!T17/Netherlands55!B17
 +Portugal56!L18/Portugal56!T18*Portugal56!T17/Portugal56!B17
 +Spain57!L18/Spain57!T18*Spain57!T17/Spain57!B17
 +Sweden58!L18/Sweden58!T18*Sweden58!T17/Sweden58!B17)
*(Belgium51!L17/Belgium51!T17*Belgium51!T18/Belgium51!B18
 +Denmark52!L17/Denmark52!T17*Denmark52!T18/Denmark52!B18
 +Finland53!L17/Finland53!T17*Finland53!T18/Finland53!B18
 +Italy54!L17/Italy54!T17*Italy54!T18/Italy54!B18
 +Netherlands55!L17/Netherlands55!T17*Netherlands55!T18/Netherlands55!B18
 +Portugal56!L17/Portugal56!T17*Portugal56!T18/Portugal56!B18
 +Spain57!L17/Spain57!T17*Spain57!T18/Spain57!B18
 +Sweden58!L17/Sweden58!T17*Sweden58!T18/Sweden58!B18)
/(Belgium51!L17/Belgium51!B17
 +Denmark52!L17/Denmark52!B17
 +Finland53!L17/Finland53!B17
 +Italy54!L17/Italy54!B17
 +Netherlands55!L17/Netherlands55!B17
 +Portugal56!L17/Portugal56!B17
 +Spain57!L17/Spain57!B17
 +Sweden58!L17/Sweden58!B17))))</f>
        <v/>
      </c>
      <c r="Q18" s="61"/>
      <c r="R18" s="61"/>
      <c r="S18" s="61"/>
      <c r="T18" s="61"/>
      <c r="U18" s="61"/>
      <c r="V18" s="61" t="str">
        <f>IF(OR(
Belgium51!V18   ="",
Belgium51!U18   ="",
Denmark52!V18      ="",
Denmark52!U18      ="",
Finland53!V18       ="",
Finland53!U18       ="",
Italy54!V18      ="",
Italy54!U18      ="",
Netherlands55!V18 ="",
Netherlands55!U18 ="",
Portugal56!V18      ="",
Portugal56!U18      ="",
Spain57!V18      ="",
Spain57!U18      ="",
Sweden58!V18      ="",
Sweden58!U18      =""),"",
LN((Belgium51!V18+Denmark52!V18+Finland53!V18+Italy54!V18+Netherlands55!V18+Portugal56!V18+Spain57!V18+Sweden58!V18)
/(Belgium51!U18+Denmark52!U18+Finland53!U18+Italy54!U18+Netherlands55!U18+Portugal56!U18+Spain57!U18+Sweden58!U18)))</f>
        <v/>
      </c>
      <c r="W18" s="61" t="str">
        <f>IF(OR(
Belgium51!V18   ="",
Belgium51!W18   ="",
Belgium51!U18   ="",
Denmark52!V18      ="",
Denmark52!W18      ="",
Denmark52!U18      ="",
Finland53!V18       ="",
Finland53!W18       ="",
Finland53!U18       ="",
Italy54!V18      ="",
Italy54!W18      ="",
Italy54!U18      ="",
Netherlands55!V18 ="",
Netherlands55!W18 ="",
Netherlands55!V18 ="",
Portugal56!V18      ="",
Portugal56!W18      ="",
Portugal56!U18      ="",
Spain57!V18      ="",
Spain57!W18      ="",
Spain57!U18      ="",
Sweden58!V18      ="",
Sweden58!W18      ="",
Sweden58!U18      ="",
),"",
LN((Belgium51!V18*Belgium51!W18+Denmark52!V18*Denmark52!W18+Finland53!V18*Finland53!W18+Italy54!V18*Italy54!W18+Netherlands55!V18*Netherlands55!W18+Portugal56!V18*Portugal56!W18+Spain57!V18*Spain57!W18+Sweden58!V18*Sweden58!W18)
/(Belgium51!U18+Denmark52!U18+Finland53!U18+Italy54!U18+Netherlands55!U18+Portugal56!U18+Spain57!U18+Sweden58!U18)))</f>
        <v/>
      </c>
      <c r="X18" s="61" t="str">
        <f>IF(OR(
Belgium51!X18   ="",
Belgium51!D18   ="",
Belgium51!B18   ="",
Denmark52!X18      ="",
Denmark52!D18      ="",
Denmark52!B18      ="",
Finland53!X18       ="",
Finland53!D18       ="",
Finland53!B18       ="",
Italy54!X18      ="",
Italy54!D18      ="",
Italy54!B18      ="",
Netherlands55!X18 ="",
Netherlands55!D18 ="",
Netherlands55!B18 ="",
Portugal56!X18      ="",
Portugal56!D18      ="",
Portugal56!B18      ="",
Spain57!X18      ="",
Spain57!D18      ="",
Spain57!B18      ="",
Sweden58!X18      ="",
Sweden58!D18      ="",
Sweden58!B18      =""),"",
(Belgium51!X18*Belgium51!D18/Belgium51!B18
 +Denmark52!X18*Denmark52!D18/Denmark52!B18
 +Finland53!X18*Finland53!D18/Finland53!B18
 +Italy54!X18*Italy54!D18/Italy54!B18
 +Netherlands55!X18*Netherlands55!D18/Netherlands55!B18
 +Portugal56!X18*Portugal56!D18/Portugal56!B18
 +Spain57!X18*Spain57!D18/Spain57!B18
 +Sweden58!X18*Sweden58!D18/Sweden58!B18)
/(Belgium51!D18/Belgium51!B18
 +Denmark52!D18/Denmark52!B18
 +Finland53!D18/Finland53!B18
 +Italy54!D18/Italy54!B18
 +Netherlands55!D18/Netherlands55!B18
 +Portugal56!D18/Portugal56!B18
 +Spain57!D18/Spain57!B18
 +Sweden58!D18/Sweden58!B18))</f>
        <v/>
      </c>
      <c r="Y18" s="61" t="str">
        <f>IF(OR(
Belgium51!Y18   ="",
Belgium51!D18   ="",
Belgium51!B18   ="",
Denmark52!Y18      ="",
Denmark52!D18      ="",
Denmark52!B18      ="",
Finland53!Y18       ="",
Finland53!D18       ="",
Finland53!B18       ="",
Italy54!Y18      ="",
Italy54!D18      ="",
Italy54!B18      ="",
Netherlands55!Y18 ="",
Netherlands55!D18 ="",
Netherlands55!B18 ="",
Portugal56!Y18      ="",
Portugal56!D18      ="",
Portugal56!B18      ="",
Spain57!Y18      ="",
Spain57!D18      ="",
Spain57!B18      ="",
Sweden58!Y18      ="",
Sweden58!D18      ="",
Sweden58!B18      =""),"",
(Belgium51!Y18/Belgium51!B18
 +Denmark52!Y18/Denmark52!B18
 +Finland53!Y18/Finland53!B18
 +Italy54!Y18/Italy54!B18
 +Netherlands55!Y18/Netherlands55!B18
 +Portugal56!Y18/Portugal56!B18
 +Spain57!Y18/Spain57!B18
 +Sweden58!Y18/Sweden58!B18)
/(Belgium51!D18/Belgium51!B18
 +Denmark52!D18/Denmark52!B18
 +Finland53!D18/Finland53!B18
 +Italy54!D18/Italy54!B18
 +Netherlands55!D18/Netherlands55!B18
 +Portugal56!D18/Portugal56!B18
 +Spain57!D18/Spain57!B18
 +Sweden58!D18/Sweden58!B18))</f>
        <v/>
      </c>
      <c r="Z18" s="67"/>
      <c r="AA18" s="62" t="str">
        <f t="shared" si="1"/>
        <v/>
      </c>
      <c r="AB18" s="75" t="str">
        <f>IF(OR(
Belgium51!AB18   ="",
Belgium51!D18   ="",
Belgium51!B18   ="",
Denmark52!AB18      ="",
Denmark52!D18      ="",
Denmark52!B18      ="",
Finland53!AB18       ="",
Finland53!D18       ="",
Finland53!B18       ="",
Italy54!AB18      ="",
Italy54!D18      ="",
Italy54!B18      ="",
Netherlands55!AB18 ="",
Netherlands55!D18 ="",
Netherlands55!B18 ="",
Portugal56!AB18      ="",
Portugal56!D18      ="",
Portugal56!B18      ="",
Spain57!AB18      ="",
Spain57!D18      ="",
Spain57!B18      ="",
Sweden58!AB18      ="",
Sweden58!D18      ="",
Sweden58!B18      =""),"",
(Belgium51!AB18*Belgium51!D18/Belgium51!B18
 +Denmark52!AB18*Denmark52!D18/Denmark52!B18
 +Finland53!AB18*Finland53!D18/Finland53!B18
 +Italy54!AB18*Italy54!D18/Italy54!B18
 +Netherlands55!AB18*Netherlands55!D18/Netherlands55!B18
 +Portugal56!AB18*Portugal56!D18/Portugal56!B18
 +Spain57!AB18*Spain57!D18/Spain57!B18
 +Sweden58!AB18*Sweden58!D18/Sweden58!B18)
/(Belgium51!D18/Belgium51!B18
 +Denmark52!D18/Denmark52!B18
 +Finland53!D18/Finland53!B18
 +Italy54!D18/Italy54!B18
 +Netherlands55!D18/Netherlands55!B18
 +Portugal56!D18/Portugal56!B18
 +Spain57!D18/Spain57!B18
 +Sweden58!D18/Sweden58!B18))</f>
        <v/>
      </c>
    </row>
    <row r="19" spans="1:28">
      <c r="A19" s="62">
        <v>1886</v>
      </c>
      <c r="B19" s="62" t="str">
        <f>IF(OR(
Belgium51!AC19   ="",
Belgium51!D19   ="",
Belgium51!B19   ="",
Denmark52!AC19      ="",
Denmark52!D19      ="",
Denmark52!B19      ="",
Finland53!AC19       ="",
Finland53!D19       ="",
Finland53!B19       ="",
Italy54!AC19      ="",
Italy54!D19      ="",
Italy54!B19      ="",
Netherlands55!AC19 ="",
Netherlands55!D19 ="",
Netherlands55!B19 ="",
Portugal56!AC19 ="",
Portugal56!D19 ="",
Portugal56!B19 ="",
Spain57!AC19       ="",
Spain57!D19       ="",
Spain57!B19       ="",
Sweden58!AC19      ="",
Sweden58!D19      ="",
Sweden58!B19      =""),"",
(Belgium51!AC19*Belgium51!D19/Belgium51!B19
 +Denmark52!AC19*Denmark52!D19/Denmark52!B19
 +Finland53!AC19*Finland53!D19/Finland53!B19
 +Italy54!AC19*Italy54!D19/Italy54!B19
 +Netherlands55!AC19*Netherlands55!D19/Netherlands55!B19
 +Portugal56!AC19*Portugal56!D19/Portugal56!B19
 +Spain57!AC19*Spain57!D19/Spain57!B19
 +Sweden58!AC19*Sweden58!D19/Sweden58!B19)
/(Belgium51!D19/Belgium51!B19
 +Denmark52!D19/Denmark52!B19
 +Finland53!D19/Finland53!B19
 +Italy54!D19/Italy54!B19
 +Netherlands55!D19/Netherlands55!B19
 +Portugal56!D19/Portugal56!B19
 +Spain57!D19/Spain57!B19
 +Sweden58!D19/Sweden58!B19))</f>
        <v/>
      </c>
      <c r="C19" s="34" t="str">
        <f>IF(OR(
Belgium51!F19   ="",
Belgium51!D19   ="",
Belgium51!B19   ="",
Denmark52!F19      ="",
Denmark52!D19      ="",
Denmark52!B19      ="",
Finland53!F19       ="",
Finland53!D19       ="",
Finland53!B19       ="",
Italy54!F19      ="",
Italy54!D19      ="",
Italy54!B19      ="",
Netherlands55!F19 ="",
Netherlands55!D19 ="",
Netherlands55!B19 ="",
Portugal56!F19 ="",
Portugal56!D19 ="",
Portugal56!B19 ="",
Spain57!F19       ="",
Spain57!D19       ="",
Spain57!B19       ="",
Sweden58!F19      ="",
Sweden58!D19      ="",
Sweden58!B19      =""),"",
(Belgium51!F19*Belgium51!D19/Belgium51!B19
 +Denmark52!F19*Denmark52!D19/Denmark52!B19
 +Finland53!F19*Finland53!D19/Finland53!B19
 +Italy54!F19*Italy54!D19/Italy54!B19
 +Netherlands55!F19*Netherlands55!D19/Netherlands55!B19
 +Portugal56!F19*Portugal56!D19/Portugal56!B19
 +Spain57!F19*Spain57!D19/Spain57!B19
 +Sweden58!F19*Sweden58!D19/Sweden58!B19)
/(Belgium51!D19/Belgium51!B19
 +Denmark52!D19/Denmark52!B19
 +Finland53!D19/Finland53!B19
 +Italy54!D19/Italy54!B19
 +Netherlands55!D19/Netherlands55!B19
 +Portugal56!D19/Portugal56!B19
 +Spain57!D19/Spain57!B19
 +Sweden58!D19/Sweden58!B19))</f>
        <v/>
      </c>
      <c r="D19" s="62" t="str">
        <f>IF(OR(
Belgium51!AE19   ="",
Belgium51!D19   ="",
Belgium51!B19   ="",
Denmark52!AE19      ="",
Denmark52!D19      ="",
Denmark52!B19      ="",
Finland53!AE19       ="",
Finland53!D19       ="",
Finland53!B19       ="",
Italy54!AE19      ="",
Italy54!D19      ="",
Italy54!B19      ="",
Netherlands55!AE19 ="",
Netherlands55!D19 ="",
Netherlands55!B19 ="",
Portugal56!AE19 ="",
Portugal56!D19 ="",
Portugal56!B19 ="",
Spain57!AE19       ="",
Spain57!D19       ="",
Spain57!B19       ="",
Sweden58!AE19      ="",
Sweden58!D19      ="",
Sweden58!B19      =""),"",
(Belgium51!AE19*Belgium51!D19/Belgium51!B19
 +Denmark52!AE19*Denmark52!D19/Denmark52!B19
 +Finland53!AE19*Finland53!D19/Finland53!B19
 +Italy54!AE19*Italy54!D19/Italy54!B19
 +Netherlands55!AE19*Netherlands55!D19/Netherlands55!B19
 +Portugal56!AE19*Portugal56!D19/Portugal56!B19
 +Spain57!AE19*Spain57!D19/Spain57!B19
 +Sweden58!AE19*Sweden58!D19/Sweden58!B19)
/(Belgium51!D19/Belgium51!B19
 +Denmark52!D19/Denmark52!B19
 +Finland53!D19/Finland53!B19
 +Italy54!D19/Italy54!B19
 +Netherlands55!D19/Netherlands55!B19
 +Portugal56!D19/Portugal56!B19
 +Spain57!D19/Spain57!B19
 +Sweden58!D19/Sweden58!B19))</f>
        <v/>
      </c>
      <c r="E19" s="62" t="str">
        <f>IF(OR(
Belgium51!H19   ="",
Belgium51!D19   ="",
Belgium51!B19   ="",
Denmark52!H19      ="",
Denmark52!D19      ="",
Denmark52!B19      ="",
Finland53!H19       ="",
Finland53!D19       ="",
Finland53!B19       ="",
Italy54!H19      ="",
Italy54!D19      ="",
Italy54!B19      ="",
Netherlands55!H19 ="",
Netherlands55!D19 ="",
Netherlands55!B19 ="",
Portugal56!H19 ="",
Portugal56!D19 ="",
Portugal56!B19 ="",
Spain57!H19 ="",
Spain57!D19 ="",
Spain57!B19 ="",
Sweden58!H19 ="",
Sweden58!D19 ="",
Sweden58!B19 =""),"",
(Belgium51!H19*Belgium51!D19/Belgium51!B19
 +Denmark52!H19*Denmark52!D19/Denmark52!B19
 +Finland53!H19*Finland53!D19/Finland53!B19
 +Italy54!H19*Italy54!D19/Italy54!B19
 +Netherlands55!H19*Netherlands55!D19/Netherlands55!B19
 +Portugal56!H19*Portugal56!D19/Portugal56!B19
 +Spain57!H19*Spain57!D19/Spain57!B19
 +Sweden58!H19*Sweden58!D19/Sweden58!B19)
/(Belgium51!D19/Belgium51!B19
 +Denmark52!D19/Denmark52!B19
 +Finland53!D19/Finland53!B19
 +Italy54!D19/Italy54!B19
 +Netherlands55!D19/Netherlands55!B19
 +Portugal56!D19/Portugal56!B19
 +Spain57!D19/Spain57!B19
 +Sweden58!D19/Sweden58!B19))</f>
        <v/>
      </c>
      <c r="F19" s="62">
        <f>IF(OR(
Belgium51!I19   ="",
Belgium51!D19   ="",
Belgium51!B19   ="",
Denmark52!I19      ="",
Denmark52!D19      ="",
Denmark52!B19      ="",
Finland53!I19       ="",
Finland53!D19       ="",
Finland53!B19       ="",
Italy54!I19      ="",
Italy54!D19      ="",
Italy54!B19      ="",
Netherlands55!I19 ="",
Netherlands55!D19 ="",
Netherlands55!B19 ="",
Portugal56!I19      ="",
Portugal56!D19      ="",
Portugal56!B19      ="",
Spain57!I19      ="",
Spain57!D19      ="",
Spain57!B19      ="",
Sweden58!I19      ="",
Sweden58!D19      ="",
Sweden58!B19      =""),"",
(Belgium51!I19/Belgium51!B19
 +Denmark52!I19/Denmark52!B19
 +Finland53!I19/Finland53!B19
 +Italy54!I19/Italy54!B19
 +Netherlands55!I19/Netherlands55!B19
 +Portugal56!I19/Portugal56!B19
 +Spain57!I19/Spain57!B19
 +Sweden58!I19/Sweden58!B19)
/(Belgium51!D19/Belgium51!B19
 +Denmark52!D19/Denmark52!B19
 +Finland53!D19/Finland53!B19
 +Italy54!D19/Italy54!B19
 +Netherlands55!D19/Netherlands55!B19
 +Portugal56!D19/Portugal56!B19
 +Spain57!D19/Spain57!B19
 +Sweden58!D19/Sweden58!B19))</f>
        <v>0.10345231872990102</v>
      </c>
      <c r="G19" s="62">
        <f>IF(OR(
Belgium51!J19   ="",
Belgium51!D19   ="",
Belgium51!B19   ="",
Denmark52!J19      ="",
Denmark52!D19      ="",
Denmark52!B19      ="",
Finland53!J19       ="",
Finland53!D19       ="",
Finland53!B19       ="",
Italy54!J19      ="",
Italy54!D19      ="",
Italy54!B19      ="",
Netherlands55!J19 ="",
Netherlands55!D19 ="",
Netherlands55!B19 ="",
Portugal56!J19      ="",
Portugal56!D19      ="",
Portugal56!B19      ="",
Spain57!J19      ="",
Spain57!D19      ="",
Spain57!B19      ="",
Sweden58!J19      ="",
Sweden58!D19      ="",
Sweden58!B19      =""),"",
(Belgium51!J19/Belgium51!B19
 +Denmark52!J19/Denmark52!B19
 +Finland53!J19/Finland53!B19
 +Italy54!J19/Italy54!B19
 +Netherlands55!J19/Netherlands55!B19
 +Portugal56!J19/Portugal56!B19
 +Spain57!J19/Spain57!B19
 +Sweden58!J19/Sweden58!B19)
/(Belgium51!D19/Belgium51!B19
 +Denmark52!D19/Denmark52!B19
 +Finland53!D19/Finland53!B19
 +Italy54!D19/Italy54!B19
 +Netherlands55!D19/Netherlands55!B19
 +Portugal56!D19/Portugal56!B19
 +Spain57!D19/Spain57!B19
 +Sweden58!D19/Sweden58!B19))</f>
        <v>9.8062298603536435E-2</v>
      </c>
      <c r="H19" s="62">
        <f>IF(OR(
Belgium51!K19   ="",
Belgium51!D19   ="",
Belgium51!B19   ="",
Denmark52!K19      ="",
Denmark52!D19      ="",
Denmark52!B19      ="",
Finland53!K19       ="",
Finland53!D19       ="",
Finland53!B19       ="",
Italy54!K19      ="",
Italy54!D19      ="",
Italy54!B19      ="",
Netherlands55!K19 ="",
Netherlands55!D19 ="",
Netherlands55!B19 ="",
Portugal56!K19      ="",
Portugal56!D19      ="",
Portugal56!B19      ="",
Spain57!K19      ="",
Spain57!D19      ="",
Spain57!B19      ="",
Sweden58!K19      ="",
Sweden58!D19      ="",
Sweden58!B19      =""),"",
(Belgium51!K19/Belgium51!B19
 +Denmark52!K19/Denmark52!B19
 +Finland53!K19/Finland53!B19
 +Italy54!K19/Italy54!B19
 +Netherlands55!K19/Netherlands55!B19
 +Portugal56!K19/Portugal56!B19
 +Spain57!K19/Spain57!B19
 +Sweden58!K19/Sweden58!B19)
/(Belgium51!D19/Belgium51!B19
 +Denmark52!D19/Denmark52!B19
 +Finland53!D19/Finland53!B19
 +Italy54!D19/Italy54!B19
 +Netherlands55!D19/Netherlands55!B19
 +Portugal56!D19/Portugal56!B19
 +Spain57!D19/Spain57!B19
 +Sweden58!D19/Sweden58!B19))</f>
        <v>0.16191866064725677</v>
      </c>
      <c r="I19" s="62">
        <f>IF(OR(
Belgium51!L19   ="",
Belgium51!D19   ="",
Belgium51!B19   ="",
Denmark52!L19      ="",
Denmark52!D19      ="",
Denmark52!B19      ="",
Finland53!L19       ="",
Finland53!D19       ="",
Finland53!B19       ="",
Italy54!L19      ="",
Italy54!D19      ="",
Italy54!B19      ="",
Netherlands55!L19 ="",
Netherlands55!D19 ="",
Netherlands55!B19 ="",
Portugal56!L19      ="",
Portugal56!D19      ="",
Portugal56!B19      ="",
Spain57!L19      ="",
Spain57!D19      ="",
Spain57!B19      ="",
Sweden58!L19      ="",
Sweden58!D19      ="",
Sweden58!B19      =""),"",
(Belgium51!L19/Belgium51!B19
 +Denmark52!L19/Denmark52!B19
 +Finland53!L19/Finland53!B19
 +Italy54!L19/Italy54!B19
 +Netherlands55!L19/Netherlands55!B19
 +Portugal56!L19/Portugal56!B19
 +Spain57!L19/Spain57!B19
 +Sweden58!L19/Sweden58!B19)
/(Belgium51!D19/Belgium51!B19
 +Denmark52!D19/Denmark52!B19
 +Finland53!D19/Finland53!B19
 +Italy54!D19/Italy54!B19
 +Netherlands55!D19/Netherlands55!B19
 +Portugal56!D19/Portugal56!B19
 +Spain57!D19/Spain57!B19
 +Sweden58!D19/Sweden58!B19))</f>
        <v>0.18931999958157139</v>
      </c>
      <c r="J19" s="61">
        <f t="shared" si="0"/>
        <v>-2.7401338934314623E-2</v>
      </c>
      <c r="K19" s="61">
        <f>IF(OR(
Belgium51!D19   ="",Belgium51!D18   ="",
Belgium51!B19   ="",Belgium51!B18   ="",
Belgium51!N19   ="",Belgium51!N18   ="",
Denmark52!D19      ="",Denmark52!D18      ="",
Denmark52!B19      ="",Denmark52!B18      ="",
Denmark52!N19      ="",Denmark52!N18      ="",
Finland53!D19       ="",Finland53!D18       ="",
Finland53!B19       ="",Finland53!B18       ="",
Finland53!N19       ="",Finland53!N18       ="",
Italy54!D19      ="",Italy54!D18      ="",
Italy54!B19      ="",Italy54!B18      ="",
Italy54!N19      ="",Italy54!N18      ="",
Netherlands55!D19 ="",Netherlands55!D18 ="",
Netherlands55!B19 ="",Netherlands55!B18 ="",
Netherlands55!N19 ="",Netherlands55!N18 ="",
Portugal56!D19      ="",Portugal56!D18      ="",
Portugal56!B19      ="",Portugal56!B18      ="",
Portugal56!N19      ="",Portugal56!N18      ="",
Spain57!D19      ="",Spain57!D18      ="",
Spain57!B19      ="",Spain57!B18      ="",
Spain57!N19      ="",Spain57!N18      ="",
Sweden58!D19      ="",Sweden58!D18      ="",
Sweden58!B19      ="",Sweden58!B18      ="",
Sweden58!N19      ="",Sweden58!N18      =""),"",
LN(SQRT(
(Belgium51!D19/Belgium51!B19
 +Denmark52!D19/Denmark52!B19
 +Finland53!D19/Finland53!B19
 +Italy54!D19/Italy54!B19
 +Netherlands55!D19/Netherlands55!B19
 +Portugal56!D19/Portugal56!B19
 +Spain57!D19/Spain57!B19
 +Sweden58!D19/Sweden58!B19)
/(Belgium51!D19/Belgium51!N19*Belgium51!N18/Belgium51!B18
 +Denmark52!D19/Denmark52!N19*Denmark52!N18/Denmark52!B18
 +Finland53!D19/Finland53!N19*Finland53!N18/Finland53!B18
 +Italy54!D19/Italy54!N19*Italy54!N18/Italy54!B18
 +Netherlands55!D19/Netherlands55!N19*Netherlands55!N18/Netherlands55!B18
 +Portugal56!D19/Portugal56!N19*Portugal56!N18/Portugal56!B18
 +Spain57!D19/Spain57!N19*Spain57!N18/Spain57!B18
 +Sweden58!D19/Sweden58!N19*Sweden58!N18/Sweden58!B18)
*(Belgium51!D18/Belgium51!N18*Belgium51!N19/Belgium51!B19
 +Denmark52!D18/Denmark52!N18*Denmark52!N19/Denmark52!B19
 +Finland53!D18/Finland53!N18*Finland53!N19/Finland53!B19
 +Italy54!D18/Italy54!N18*Italy54!N19/Italy54!B19
 +Netherlands55!D18/Netherlands55!N18*Netherlands55!N19/Netherlands55!B19
 +Portugal56!D18/Portugal56!N18*Portugal56!N19/Portugal56!B19
 +Spain57!D18/Spain57!N18*Spain57!N19/Spain57!B19
 +Sweden58!D18/Sweden58!N18*Sweden58!N19/Sweden58!B19)
/(Belgium51!D18/Belgium51!B18
 +Denmark52!D18/Denmark52!B18
 +Finland53!D18/Finland53!B18
 +Italy54!D18/Italy54!B18
 +Netherlands55!D18/Netherlands55!B18
 +Portugal56!D18/Portugal56!B18
 +Spain57!D18/Spain57!B18
 +Sweden58!D18/Sweden58!B18))))</f>
        <v>7.4801824101700916E-3</v>
      </c>
      <c r="L19" s="61" t="str">
        <f>IF(OR(
Belgium51!F19   ="",Belgium51!F18   ="",
Belgium51!D19   ="",Belgium51!D18   ="",
Belgium51!B19   ="",Belgium51!B18   ="",
Belgium51!P19   ="",Belgium51!P18   ="",
Denmark52!F19      ="",Denmark52!F18      ="",
Denmark52!D19      ="",Denmark52!D18      ="",
Denmark52!B19      ="",Denmark52!B18      ="",
Denmark52!P19      ="",Denmark52!P18      ="",
Finland53!F19       ="",Finland53!F18       ="",
Finland53!D19       ="",Finland53!D18       ="",
Finland53!B19       ="",Finland53!B18       ="",
Finland53!P19       ="",Finland53!P18       ="",
Italy54!F19      ="",Italy54!F18      ="",
Italy54!D19      ="",Italy54!D18      ="",
Italy54!B19      ="",Italy54!B18      ="",
Italy54!P19      ="",Italy54!P18      ="",
Netherlands55!F19 ="",Netherlands55!F18 ="",
Netherlands55!D19 ="",Netherlands55!D18 ="",
Netherlands55!B19 ="",Netherlands55!B18 ="",
Netherlands55!P19 ="",Netherlands55!P18 ="",
Portugal56!F19      ="",Portugal56!F18      ="",
Portugal56!D19      ="",Portugal56!D18      ="",
Portugal56!B19      ="",Portugal56!B18      ="",
Portugal56!P19      ="",Portugal56!P18      ="",
Spain57!F19      ="",Spain57!F18      ="",
Spain57!D19      ="",Spain57!D18      ="",
Spain57!B19      ="",Spain57!B18      ="",
Spain57!P19      ="",Spain57!P18      ="",
Sweden58!F19      ="",Sweden58!F18      ="",
Sweden58!D19      ="",Sweden58!D18      ="",
Sweden58!B19      ="",Sweden58!B18      ="",
Sweden58!P19      ="",Sweden58!P18      =""),"",
LN(SQRT(
(Belgium51!D19*Belgium51!F19/Belgium51!B19
 +Denmark52!D19*Denmark52!F19/Denmark52!B19
 +Finland53!D19*Finland53!F19/Finland53!B19
 +Italy54!D19*Italy54!F19/Italy54!B19
 +Netherlands55!D19*Netherlands55!F19/Netherlands55!B19
 +Portugal56!D19*Portugal56!F19/Portugal56!B19
 +Spain57!D19*Spain57!F19/Spain57!B19
 +Sweden58!D19*Sweden58!F19/Sweden58!B19)
/(Belgium51!D19*Belgium51!F19/Belgium51!P19*Belgium51!P18/Belgium51!B18
 +Denmark52!D19*Denmark52!F19/Denmark52!P19*Denmark52!P18/Denmark52!B18
 +Finland53!D19*Finland53!F19/Finland53!P19*Finland53!P18/Finland53!B18
 +Italy54!D19*Italy54!F19/Italy54!P19*Italy54!P18/Italy54!B18
 +Netherlands55!D19*Netherlands55!F19/Netherlands55!P19*Netherlands55!P18/Netherlands55!B18
 +Portugal56!D19*Portugal56!F19/Portugal56!P19*Portugal56!P18/Portugal56!B18
 +Spain57!D19*Spain57!F19/Spain57!P19*Spain57!P18/Spain57!B18
 +Sweden58!D19*Sweden58!F19/Sweden58!P19*Sweden58!P18/Sweden58!B18)
*(Belgium51!D18*Belgium51!F18/Belgium51!P18*Belgium51!P19/Belgium51!B19
 +Denmark52!D18*Denmark52!F18/Denmark52!P18*Denmark52!P19/Denmark52!B19
 +Finland53!D18*Finland53!F18/Finland53!P18*Finland53!P19/Finland53!B19
 +Italy54!D18*Italy54!F18/Italy54!P18*Italy54!P19/Italy54!B19
 +Netherlands55!D18*Netherlands55!F18/Netherlands55!P18*Netherlands55!P19/Netherlands55!B19
 +Portugal56!D18*Portugal56!F18/Portugal56!P18*Portugal56!P19/Portugal56!B19
 +Spain57!D18*Spain57!F18/Spain57!P18*Spain57!P19/Spain57!B19
 +Sweden58!D18*Sweden58!F18/Sweden58!P18*Sweden58!P19/Sweden58!B19)
/(Belgium51!D18*Belgium51!F18/Belgium51!B18
 +Denmark52!D18*Denmark52!F18/Denmark52!B18
 +Finland53!D18*Finland53!F18/Finland53!B18
 +Italy54!D18*Italy54!F18/Italy54!B18
 +Netherlands55!D18*Netherlands55!F18/Netherlands55!B18
 +Portugal56!D18*Portugal56!F18/Portugal56!B18
 +Spain57!D18*Spain57!F18/Spain57!B18
 +Sweden58!D18*Sweden58!F18/Sweden58!B18))))</f>
        <v/>
      </c>
      <c r="M19" s="62" t="str">
        <f>IF(OR(
Belgium51!H19   ="",Belgium51!H18   ="",
Belgium51!D19   ="",Belgium51!D18   ="",
Belgium51!B19   ="",Belgium51!B18   ="",
Belgium51!Q19   ="",Belgium51!Q18   ="",
Denmark52!H19      ="",Denmark52!H18      ="",
Denmark52!D19      ="",Denmark52!D18      ="",
Denmark52!B19      ="",Denmark52!B18      ="",
Denmark52!Q19      ="",Denmark52!Q18      ="",
Finland53!H19       ="",Finland53!H18       ="",
Finland53!D19       ="",Finland53!D18       ="",
Finland53!B19       ="",Finland53!B18       ="",
Finland53!Q19       ="",Finland53!Q18       ="",
Italy54!H19      ="",Italy54!H18      ="",
Italy54!D19      ="",Italy54!D18      ="",
Italy54!B19      ="",Italy54!B18      ="",
Italy54!Q19      ="",Italy54!Q18      ="",
Netherlands55!H19 ="",Netherlands55!H18 ="",
Netherlands55!D19 ="",Netherlands55!D18 ="",
Netherlands55!B19 ="",Netherlands55!B18 ="",
Netherlands55!Q19 ="",Netherlands55!Q18 ="",
Portugal56!H19      ="",Portugal56!H18      ="",
Portugal56!D19      ="",Portugal56!D18      ="",
Portugal56!B19      ="",Portugal56!B18      ="",
Portugal56!Q19      ="",Portugal56!Q18      ="",
Spain57!H19      ="",Spain57!H18      ="",
Spain57!D19      ="",Spain57!D18      ="",
Spain57!B19      ="",Spain57!B18      ="",
Spain57!Q19      ="",Spain57!Q18      ="",
Sweden58!H19      ="",Sweden58!H18      ="",
Sweden58!D19      ="",Sweden58!D18      ="",
Sweden58!B19      ="",Sweden58!B18      ="",
Sweden58!Q19      ="",Sweden58!Q18      =""),"",
LN(SQRT(
(Belgium51!D19*Belgium51!H19/Belgium51!B19
 +Denmark52!D19*Denmark52!H19/Denmark52!B19
 +Finland53!D19*Finland53!H19/Finland53!B19
 +Italy54!D19*Italy54!H19/Italy54!B19
 +Netherlands55!D19*Netherlands55!H19/Netherlands55!B19
 +Portugal56!D19*Portugal56!H19/Portugal56!B19
 +Spain57!D19*Spain57!H19/Spain57!B19
 +Sweden58!D19*Sweden58!H19/Sweden58!B19)
/(Belgium51!D19*Belgium51!H19/Belgium51!Q19*Belgium51!Q18/Belgium51!B18
 +Denmark52!D19*Denmark52!H19/Denmark52!Q19*Denmark52!Q18/Denmark52!B18
 +Finland53!D19*Finland53!H19/Finland53!Q19*Finland53!Q18/Finland53!B18
 +Italy54!D19*Italy54!H19/Italy54!Q19*Italy54!Q18/Italy54!B18
 +Netherlands55!D19*Netherlands55!H19/Netherlands55!Q19*Netherlands55!Q18/Netherlands55!B18
 +Portugal56!D19*Portugal56!H19/Portugal56!Q19*Portugal56!Q18/Portugal56!B18
 +Spain57!D19*Spain57!H19/Spain57!Q19*Spain57!Q18/Spain57!B18
 +Sweden58!D19*Sweden58!H19/Sweden58!Q19*Sweden58!Q18/Sweden58!B18)
*(Belgium51!D18*Belgium51!H18/Belgium51!Q18*Belgium51!Q19/Belgium51!B19
 +Denmark52!D18*Denmark52!H18/Denmark52!Q18*Denmark52!Q19/Denmark52!B19
 +Finland53!D18*Finland53!H18/Finland53!Q18*Finland53!Q19/Finland53!B19
 +Italy54!D18*Italy54!H18/Italy54!Q18*Italy54!Q19/Italy54!B19
 +Netherlands55!D18*Netherlands55!H18/Netherlands55!Q18*Netherlands55!Q19/Netherlands55!B19
 +Portugal56!D18*Portugal56!H18/Portugal56!Q18*Portugal56!Q19/Portugal56!B19
 +Spain57!D18*Spain57!H18/Spain57!Q18*Spain57!Q19/Spain57!B19
 +Sweden58!D18*Sweden58!H18/Sweden58!Q18*Sweden58!Q19/Sweden58!B19)
/(Belgium51!D18*Belgium51!H18/Belgium51!B18
 +Denmark52!D18*Denmark52!H18/Denmark52!B18
 +Finland53!D18*Finland53!H18/Finland53!B18
 +Italy54!D18*Italy54!H18/Italy54!B18
 +Netherlands55!D18*Netherlands55!H18/Netherlands55!B18
 +Portugal56!D18*Portugal56!H18/Portugal56!B18
 +Spain57!D18*Spain57!H18/Spain57!B18
 +Sweden58!D18*Sweden58!H18/Sweden58!B18))))</f>
        <v/>
      </c>
      <c r="N19" s="62" t="str">
        <f>IF(OR(
Belgium51!I19   ="",Belgium51!I18   ="",
Belgium51!B19   ="",Belgium51!B18   ="",
Belgium51!R19   ="",Belgium51!R18   ="",
Denmark52!I19      ="",Denmark52!I18      ="",
Denmark52!B19      ="",Denmark52!B18      ="",
Denmark52!R19      ="",Denmark52!R18      ="",
Finland53!I19       ="",Finland53!I18       ="",
Finland53!B19       ="",Finland53!B18       ="",
Finland53!R19       ="",Finland53!R18       ="",
Italy54!I19      ="",Italy54!I18      ="",
Italy54!B19      ="",Italy54!B18      ="",
Italy54!R19      ="",Italy54!R18      ="",
Netherlands55!I19 ="",Netherlands55!I18 ="",
Netherlands55!B19 ="",Netherlands55!B18 ="",
Netherlands55!R19 ="",Netherlands55!R18 ="",
Portugal56!I19      ="",Portugal56!I18      ="",
Portugal56!B19      ="",Portugal56!B18      ="",
Portugal56!R19      ="",Portugal56!R18      ="",
Spain57!I19      ="",Spain57!I18      ="",
Spain57!B19      ="",Spain57!B18      ="",
Spain57!R19      ="",Spain57!R18      ="",
Sweden58!I19      ="",Sweden58!I18      ="",
Sweden58!B19      ="",Sweden58!B18      ="",
Sweden58!R19      ="",Sweden58!R18      =""),"",
LN(SQRT(
(Belgium51!I19/Belgium51!B19
 +Denmark52!I19/Denmark52!B19
 +Finland53!I19/Finland53!B19
 +Italy54!I19/Italy54!B19
 +Netherlands55!I19/Netherlands55!B19
 +Portugal56!I19/Portugal56!B19
 +Spain57!I19/Spain57!B19
 +Sweden58!I19/Sweden58!B19)
/(Belgium51!I19/Belgium51!R19*Belgium51!R18/Belgium51!B18
 +Denmark52!I19/Denmark52!R19*Denmark52!R18/Denmark52!B18
 +Finland53!I19/Finland53!R19*Finland53!R18/Finland53!B18
 +Italy54!I19/Italy54!R19*Italy54!R18/Italy54!B18
 +Netherlands55!I19/Netherlands55!R19*Netherlands55!R18/Netherlands55!B18
 +Portugal56!I19/Portugal56!R19*Portugal56!R18/Portugal56!B18
 +Spain57!I19/Spain57!R19*Spain57!R18/Spain57!B18
 +Sweden58!I19/Sweden58!R19*Sweden58!R18/Sweden58!B18)
*(Belgium51!I18/Belgium51!R18*Belgium51!R19/Belgium51!B19
 +Denmark52!I18/Denmark52!R18*Denmark52!R19/Denmark52!B19
 +Finland53!I18/Finland53!R18*Finland53!R19/Finland53!B19
 +Italy54!I18/Italy54!R18*Italy54!R19/Italy54!B19
 +Netherlands55!I18/Netherlands55!R18*Netherlands55!R19/Netherlands55!B19
 +Portugal56!I18/Portugal56!R18*Portugal56!R19/Portugal56!B19
 +Spain57!I18/Spain57!R18*Spain57!R19/Spain57!B19
 +Sweden58!I18/Sweden58!R18*Sweden58!R19/Sweden58!B19)
/(Belgium51!I18/Belgium51!B18
 +Denmark52!I18/Denmark52!B18
 +Finland53!I18/Finland53!B18
 +Italy54!I18/Italy54!B18
 +Netherlands55!I18/Netherlands55!B18
 +Portugal56!I18/Portugal56!B18
 +Spain57!I18/Spain57!B18
 +Sweden58!I18/Sweden58!B18))))</f>
        <v/>
      </c>
      <c r="O19" s="62" t="str">
        <f>IF(OR(
Belgium51!K19   ="",Belgium51!K18   ="",
Belgium51!B19   ="",Belgium51!B18   ="",
Belgium51!S19   ="",Belgium51!S18   ="",
Denmark52!K19      ="",Denmark52!K18      ="",
Denmark52!B19      ="",Denmark52!B18      ="",
Denmark52!S19      ="",Denmark52!S18      ="",
Finland53!K19       ="",Finland53!K18       ="",
Finland53!B19       ="",Finland53!B18       ="",
Finland53!S19       ="",Finland53!S18       ="",
Italy54!K19      ="",Italy54!K18      ="",
Italy54!B19      ="",Italy54!B18      ="",
Italy54!S19      ="",Italy54!S18      ="",
Netherlands55!K19 ="",Netherlands55!K18 ="",
Netherlands55!B19 ="",Netherlands55!B18 ="",
Netherlands55!S19 ="",Netherlands55!S18 ="",
Portugal56!K19      ="",Portugal56!K18      ="",
Portugal56!B19      ="",Portugal56!B18      ="",
Portugal56!S19      ="",Portugal56!S18      ="",
Spain57!K19      ="",Spain57!K18      ="",
Spain57!B19      ="",Spain57!B18      ="",
Spain57!S19      ="",Spain57!S18      ="",
Sweden58!K19      ="",Sweden58!K18      ="",
Sweden58!B19      ="",Sweden58!B18      ="",
Sweden58!S19      ="",Sweden58!S18      =""),"",
LN(SQRT(
(Belgium51!K19/Belgium51!B19
 +Denmark52!K19/Denmark52!B19
 +Finland53!K19/Finland53!B19
 +Italy54!K19/Italy54!B19
 +Netherlands55!K19/Netherlands55!B19
 +Portugal56!K19/Portugal56!B19
 +Spain57!K19/Spain57!B19
 +Sweden58!K19/Sweden58!B19)
/(Belgium51!K19/Belgium51!S19*Belgium51!S18/Belgium51!B18
 +Denmark52!K19/Denmark52!S19*Denmark52!S18/Denmark52!B18
 +Finland53!K19/Finland53!S19*Finland53!S18/Finland53!B18
 +Italy54!K19/Italy54!S19*Italy54!S18/Italy54!B18
 +Netherlands55!K19/Netherlands55!S19*Netherlands55!S18/Netherlands55!B18
 +Portugal56!K19/Portugal56!S19*Portugal56!S18/Portugal56!B18
 +Spain57!K19/Spain57!S19*Spain57!S18/Spain57!B18
 +Sweden58!K19/Sweden58!S19*Sweden58!S18/Sweden58!B18)
*(Belgium51!K18/Belgium51!S18*Belgium51!S19/Belgium51!B19
 +Denmark52!K18/Denmark52!S18*Denmark52!S19/Denmark52!B19
 +Finland53!K18/Finland53!S18*Finland53!S19/Finland53!B19
 +Italy54!K18/Italy54!S18*Italy54!S19/Italy54!B19
 +Netherlands55!K18/Netherlands55!S18*Netherlands55!S19/Netherlands55!B19
 +Portugal56!K18/Portugal56!S18*Portugal56!S19/Portugal56!B19
 +Spain57!K18/Spain57!S18*Spain57!S19/Spain57!B19
 +Sweden58!K18/Sweden58!S18*Sweden58!S19/Sweden58!B19)
/(Belgium51!K18/Belgium51!B18
 +Denmark52!K18/Denmark52!B18
 +Finland53!K18/Finland53!B18
 +Italy54!K18/Italy54!B18
 +Netherlands55!K18/Netherlands55!B18
 +Portugal56!K18/Portugal56!B18
 +Spain57!K18/Spain57!B18
 +Sweden58!K18/Sweden58!B18))))</f>
        <v/>
      </c>
      <c r="P19" s="62" t="str">
        <f>IF(OR(
Belgium51!L19   ="",Belgium51!L18   ="",
Belgium51!B19   ="",Belgium51!B18   ="",
Belgium51!T19   ="",Belgium51!T18   ="",
Denmark52!L19      ="",Denmark52!L18      ="",
Denmark52!B19      ="",Denmark52!B18      ="",
Denmark52!T19      ="",Denmark52!T18      ="",
Finland53!L19       ="",Finland53!L18       ="",
Finland53!B19       ="",Finland53!B18       ="",
Finland53!T19       ="",Finland53!T18       ="",
Italy54!L19      ="",Italy54!L18      ="",
Italy54!B19      ="",Italy54!B18      ="",
Italy54!T19      ="",Italy54!T18      ="",
Netherlands55!L19 ="",Netherlands55!L18 ="",
Netherlands55!B19 ="",Netherlands55!B18 ="",
Netherlands55!T19 ="",Netherlands55!T18 ="",
Portugal56!L19      ="",Portugal56!L18      ="",
Portugal56!B19      ="",Portugal56!B18      ="",
Portugal56!T19      ="",Portugal56!T18      ="",
Spain57!L19      ="",Spain57!L18      ="",
Spain57!B19      ="",Spain57!B18      ="",
Spain57!T19      ="",Spain57!T18      ="",
Sweden58!L19      ="",Sweden58!L18      ="",
Sweden58!B19      ="",Sweden58!B18      ="",
Sweden58!T19      ="",Sweden58!T18      =""),"",
LN(SQRT(
(Belgium51!L19/Belgium51!B19
 +Denmark52!L19/Denmark52!B19
 +Finland53!L19/Finland53!B19
 +Italy54!L19/Italy54!B19
 +Netherlands55!L19/Netherlands55!B19
 +Portugal56!L19/Portugal56!B19
 +Spain57!L19/Spain57!B19
 +Sweden58!L19/Sweden58!B19)
/(Belgium51!L19/Belgium51!T19*Belgium51!T18/Belgium51!B18
 +Denmark52!L19/Denmark52!T19*Denmark52!T18/Denmark52!B18
 +Finland53!L19/Finland53!T19*Finland53!T18/Finland53!B18
 +Italy54!L19/Italy54!T19*Italy54!T18/Italy54!B18
 +Netherlands55!L19/Netherlands55!T19*Netherlands55!T18/Netherlands55!B18
 +Portugal56!L19/Portugal56!T19*Portugal56!T18/Portugal56!B18
 +Spain57!L19/Spain57!T19*Spain57!T18/Spain57!B18
 +Sweden58!L19/Sweden58!T19*Sweden58!T18/Sweden58!B18)
*(Belgium51!L18/Belgium51!T18*Belgium51!T19/Belgium51!B19
 +Denmark52!L18/Denmark52!T18*Denmark52!T19/Denmark52!B19
 +Finland53!L18/Finland53!T18*Finland53!T19/Finland53!B19
 +Italy54!L18/Italy54!T18*Italy54!T19/Italy54!B19
 +Netherlands55!L18/Netherlands55!T18*Netherlands55!T19/Netherlands55!B19
 +Portugal56!L18/Portugal56!T18*Portugal56!T19/Portugal56!B19
 +Spain57!L18/Spain57!T18*Spain57!T19/Spain57!B19
 +Sweden58!L18/Sweden58!T18*Sweden58!T19/Sweden58!B19)
/(Belgium51!L18/Belgium51!B18
 +Denmark52!L18/Denmark52!B18
 +Finland53!L18/Finland53!B18
 +Italy54!L18/Italy54!B18
 +Netherlands55!L18/Netherlands55!B18
 +Portugal56!L18/Portugal56!B18
 +Spain57!L18/Spain57!B18
 +Sweden58!L18/Sweden58!B18))))</f>
        <v/>
      </c>
      <c r="Q19" s="61"/>
      <c r="R19" s="61"/>
      <c r="S19" s="61"/>
      <c r="T19" s="61"/>
      <c r="U19" s="61"/>
      <c r="V19" s="61" t="str">
        <f>IF(OR(
Belgium51!V19   ="",
Belgium51!U19   ="",
Denmark52!V19      ="",
Denmark52!U19      ="",
Finland53!V19       ="",
Finland53!U19       ="",
Italy54!V19      ="",
Italy54!U19      ="",
Netherlands55!V19 ="",
Netherlands55!U19 ="",
Portugal56!V19      ="",
Portugal56!U19      ="",
Spain57!V19      ="",
Spain57!U19      ="",
Sweden58!V19      ="",
Sweden58!U19      =""),"",
LN((Belgium51!V19+Denmark52!V19+Finland53!V19+Italy54!V19+Netherlands55!V19+Portugal56!V19+Spain57!V19+Sweden58!V19)
/(Belgium51!U19+Denmark52!U19+Finland53!U19+Italy54!U19+Netherlands55!U19+Portugal56!U19+Spain57!U19+Sweden58!U19)))</f>
        <v/>
      </c>
      <c r="W19" s="61" t="str">
        <f>IF(OR(
Belgium51!V19   ="",
Belgium51!W19   ="",
Belgium51!U19   ="",
Denmark52!V19      ="",
Denmark52!W19      ="",
Denmark52!U19      ="",
Finland53!V19       ="",
Finland53!W19       ="",
Finland53!U19       ="",
Italy54!V19      ="",
Italy54!W19      ="",
Italy54!U19      ="",
Netherlands55!V19 ="",
Netherlands55!W19 ="",
Netherlands55!V19 ="",
Portugal56!V19      ="",
Portugal56!W19      ="",
Portugal56!U19      ="",
Spain57!V19      ="",
Spain57!W19      ="",
Spain57!U19      ="",
Sweden58!V19      ="",
Sweden58!W19      ="",
Sweden58!U19      ="",
),"",
LN((Belgium51!V19*Belgium51!W19+Denmark52!V19*Denmark52!W19+Finland53!V19*Finland53!W19+Italy54!V19*Italy54!W19+Netherlands55!V19*Netherlands55!W19+Portugal56!V19*Portugal56!W19+Spain57!V19*Spain57!W19+Sweden58!V19*Sweden58!W19)
/(Belgium51!U19+Denmark52!U19+Finland53!U19+Italy54!U19+Netherlands55!U19+Portugal56!U19+Spain57!U19+Sweden58!U19)))</f>
        <v/>
      </c>
      <c r="X19" s="61" t="str">
        <f>IF(OR(
Belgium51!X19   ="",
Belgium51!D19   ="",
Belgium51!B19   ="",
Denmark52!X19      ="",
Denmark52!D19      ="",
Denmark52!B19      ="",
Finland53!X19       ="",
Finland53!D19       ="",
Finland53!B19       ="",
Italy54!X19      ="",
Italy54!D19      ="",
Italy54!B19      ="",
Netherlands55!X19 ="",
Netherlands55!D19 ="",
Netherlands55!B19 ="",
Portugal56!X19      ="",
Portugal56!D19      ="",
Portugal56!B19      ="",
Spain57!X19      ="",
Spain57!D19      ="",
Spain57!B19      ="",
Sweden58!X19      ="",
Sweden58!D19      ="",
Sweden58!B19      =""),"",
(Belgium51!X19*Belgium51!D19/Belgium51!B19
 +Denmark52!X19*Denmark52!D19/Denmark52!B19
 +Finland53!X19*Finland53!D19/Finland53!B19
 +Italy54!X19*Italy54!D19/Italy54!B19
 +Netherlands55!X19*Netherlands55!D19/Netherlands55!B19
 +Portugal56!X19*Portugal56!D19/Portugal56!B19
 +Spain57!X19*Spain57!D19/Spain57!B19
 +Sweden58!X19*Sweden58!D19/Sweden58!B19)
/(Belgium51!D19/Belgium51!B19
 +Denmark52!D19/Denmark52!B19
 +Finland53!D19/Finland53!B19
 +Italy54!D19/Italy54!B19
 +Netherlands55!D19/Netherlands55!B19
 +Portugal56!D19/Portugal56!B19
 +Spain57!D19/Spain57!B19
 +Sweden58!D19/Sweden58!B19))</f>
        <v/>
      </c>
      <c r="Y19" s="61" t="str">
        <f>IF(OR(
Belgium51!Y19   ="",
Belgium51!D19   ="",
Belgium51!B19   ="",
Denmark52!Y19      ="",
Denmark52!D19      ="",
Denmark52!B19      ="",
Finland53!Y19       ="",
Finland53!D19       ="",
Finland53!B19       ="",
Italy54!Y19      ="",
Italy54!D19      ="",
Italy54!B19      ="",
Netherlands55!Y19 ="",
Netherlands55!D19 ="",
Netherlands55!B19 ="",
Portugal56!Y19      ="",
Portugal56!D19      ="",
Portugal56!B19      ="",
Spain57!Y19      ="",
Spain57!D19      ="",
Spain57!B19      ="",
Sweden58!Y19      ="",
Sweden58!D19      ="",
Sweden58!B19      =""),"",
(Belgium51!Y19/Belgium51!B19
 +Denmark52!Y19/Denmark52!B19
 +Finland53!Y19/Finland53!B19
 +Italy54!Y19/Italy54!B19
 +Netherlands55!Y19/Netherlands55!B19
 +Portugal56!Y19/Portugal56!B19
 +Spain57!Y19/Spain57!B19
 +Sweden58!Y19/Sweden58!B19)
/(Belgium51!D19/Belgium51!B19
 +Denmark52!D19/Denmark52!B19
 +Finland53!D19/Finland53!B19
 +Italy54!D19/Italy54!B19
 +Netherlands55!D19/Netherlands55!B19
 +Portugal56!D19/Portugal56!B19
 +Spain57!D19/Spain57!B19
 +Sweden58!D19/Sweden58!B19))</f>
        <v/>
      </c>
      <c r="Z19" s="67"/>
      <c r="AA19" s="62" t="str">
        <f t="shared" si="1"/>
        <v/>
      </c>
      <c r="AB19" s="75" t="str">
        <f>IF(OR(
Belgium51!AB19   ="",
Belgium51!D19   ="",
Belgium51!B19   ="",
Denmark52!AB19      ="",
Denmark52!D19      ="",
Denmark52!B19      ="",
Finland53!AB19       ="",
Finland53!D19       ="",
Finland53!B19       ="",
Italy54!AB19      ="",
Italy54!D19      ="",
Italy54!B19      ="",
Netherlands55!AB19 ="",
Netherlands55!D19 ="",
Netherlands55!B19 ="",
Portugal56!AB19      ="",
Portugal56!D19      ="",
Portugal56!B19      ="",
Spain57!AB19      ="",
Spain57!D19      ="",
Spain57!B19      ="",
Sweden58!AB19      ="",
Sweden58!D19      ="",
Sweden58!B19      =""),"",
(Belgium51!AB19*Belgium51!D19/Belgium51!B19
 +Denmark52!AB19*Denmark52!D19/Denmark52!B19
 +Finland53!AB19*Finland53!D19/Finland53!B19
 +Italy54!AB19*Italy54!D19/Italy54!B19
 +Netherlands55!AB19*Netherlands55!D19/Netherlands55!B19
 +Portugal56!AB19*Portugal56!D19/Portugal56!B19
 +Spain57!AB19*Spain57!D19/Spain57!B19
 +Sweden58!AB19*Sweden58!D19/Sweden58!B19)
/(Belgium51!D19/Belgium51!B19
 +Denmark52!D19/Denmark52!B19
 +Finland53!D19/Finland53!B19
 +Italy54!D19/Italy54!B19
 +Netherlands55!D19/Netherlands55!B19
 +Portugal56!D19/Portugal56!B19
 +Spain57!D19/Spain57!B19
 +Sweden58!D19/Sweden58!B19))</f>
        <v/>
      </c>
    </row>
    <row r="20" spans="1:28">
      <c r="A20" s="62">
        <v>1887</v>
      </c>
      <c r="B20" s="62" t="str">
        <f>IF(OR(
Belgium51!AC20   ="",
Belgium51!D20   ="",
Belgium51!B20   ="",
Denmark52!AC20      ="",
Denmark52!D20      ="",
Denmark52!B20      ="",
Finland53!AC20       ="",
Finland53!D20       ="",
Finland53!B20       ="",
Italy54!AC20      ="",
Italy54!D20      ="",
Italy54!B20      ="",
Netherlands55!AC20 ="",
Netherlands55!D20 ="",
Netherlands55!B20 ="",
Portugal56!AC20 ="",
Portugal56!D20 ="",
Portugal56!B20 ="",
Spain57!AC20       ="",
Spain57!D20       ="",
Spain57!B20       ="",
Sweden58!AC20      ="",
Sweden58!D20      ="",
Sweden58!B20      =""),"",
(Belgium51!AC20*Belgium51!D20/Belgium51!B20
 +Denmark52!AC20*Denmark52!D20/Denmark52!B20
 +Finland53!AC20*Finland53!D20/Finland53!B20
 +Italy54!AC20*Italy54!D20/Italy54!B20
 +Netherlands55!AC20*Netherlands55!D20/Netherlands55!B20
 +Portugal56!AC20*Portugal56!D20/Portugal56!B20
 +Spain57!AC20*Spain57!D20/Spain57!B20
 +Sweden58!AC20*Sweden58!D20/Sweden58!B20)
/(Belgium51!D20/Belgium51!B20
 +Denmark52!D20/Denmark52!B20
 +Finland53!D20/Finland53!B20
 +Italy54!D20/Italy54!B20
 +Netherlands55!D20/Netherlands55!B20
 +Portugal56!D20/Portugal56!B20
 +Spain57!D20/Spain57!B20
 +Sweden58!D20/Sweden58!B20))</f>
        <v/>
      </c>
      <c r="C20" s="34" t="str">
        <f>IF(OR(
Belgium51!F20   ="",
Belgium51!D20   ="",
Belgium51!B20   ="",
Denmark52!F20      ="",
Denmark52!D20      ="",
Denmark52!B20      ="",
Finland53!F20       ="",
Finland53!D20       ="",
Finland53!B20       ="",
Italy54!F20      ="",
Italy54!D20      ="",
Italy54!B20      ="",
Netherlands55!F20 ="",
Netherlands55!D20 ="",
Netherlands55!B20 ="",
Portugal56!F20 ="",
Portugal56!D20 ="",
Portugal56!B20 ="",
Spain57!F20       ="",
Spain57!D20       ="",
Spain57!B20       ="",
Sweden58!F20      ="",
Sweden58!D20      ="",
Sweden58!B20      =""),"",
(Belgium51!F20*Belgium51!D20/Belgium51!B20
 +Denmark52!F20*Denmark52!D20/Denmark52!B20
 +Finland53!F20*Finland53!D20/Finland53!B20
 +Italy54!F20*Italy54!D20/Italy54!B20
 +Netherlands55!F20*Netherlands55!D20/Netherlands55!B20
 +Portugal56!F20*Portugal56!D20/Portugal56!B20
 +Spain57!F20*Spain57!D20/Spain57!B20
 +Sweden58!F20*Sweden58!D20/Sweden58!B20)
/(Belgium51!D20/Belgium51!B20
 +Denmark52!D20/Denmark52!B20
 +Finland53!D20/Finland53!B20
 +Italy54!D20/Italy54!B20
 +Netherlands55!D20/Netherlands55!B20
 +Portugal56!D20/Portugal56!B20
 +Spain57!D20/Spain57!B20
 +Sweden58!D20/Sweden58!B20))</f>
        <v/>
      </c>
      <c r="D20" s="62" t="str">
        <f>IF(OR(
Belgium51!AE20   ="",
Belgium51!D20   ="",
Belgium51!B20   ="",
Denmark52!AE20      ="",
Denmark52!D20      ="",
Denmark52!B20      ="",
Finland53!AE20       ="",
Finland53!D20       ="",
Finland53!B20       ="",
Italy54!AE20      ="",
Italy54!D20      ="",
Italy54!B20      ="",
Netherlands55!AE20 ="",
Netherlands55!D20 ="",
Netherlands55!B20 ="",
Portugal56!AE20 ="",
Portugal56!D20 ="",
Portugal56!B20 ="",
Spain57!AE20       ="",
Spain57!D20       ="",
Spain57!B20       ="",
Sweden58!AE20      ="",
Sweden58!D20      ="",
Sweden58!B20      =""),"",
(Belgium51!AE20*Belgium51!D20/Belgium51!B20
 +Denmark52!AE20*Denmark52!D20/Denmark52!B20
 +Finland53!AE20*Finland53!D20/Finland53!B20
 +Italy54!AE20*Italy54!D20/Italy54!B20
 +Netherlands55!AE20*Netherlands55!D20/Netherlands55!B20
 +Portugal56!AE20*Portugal56!D20/Portugal56!B20
 +Spain57!AE20*Spain57!D20/Spain57!B20
 +Sweden58!AE20*Sweden58!D20/Sweden58!B20)
/(Belgium51!D20/Belgium51!B20
 +Denmark52!D20/Denmark52!B20
 +Finland53!D20/Finland53!B20
 +Italy54!D20/Italy54!B20
 +Netherlands55!D20/Netherlands55!B20
 +Portugal56!D20/Portugal56!B20
 +Spain57!D20/Spain57!B20
 +Sweden58!D20/Sweden58!B20))</f>
        <v/>
      </c>
      <c r="E20" s="62" t="str">
        <f>IF(OR(
Belgium51!H20   ="",
Belgium51!D20   ="",
Belgium51!B20   ="",
Denmark52!H20      ="",
Denmark52!D20      ="",
Denmark52!B20      ="",
Finland53!H20       ="",
Finland53!D20       ="",
Finland53!B20       ="",
Italy54!H20      ="",
Italy54!D20      ="",
Italy54!B20      ="",
Netherlands55!H20 ="",
Netherlands55!D20 ="",
Netherlands55!B20 ="",
Portugal56!H20 ="",
Portugal56!D20 ="",
Portugal56!B20 ="",
Spain57!H20 ="",
Spain57!D20 ="",
Spain57!B20 ="",
Sweden58!H20 ="",
Sweden58!D20 ="",
Sweden58!B20 =""),"",
(Belgium51!H20*Belgium51!D20/Belgium51!B20
 +Denmark52!H20*Denmark52!D20/Denmark52!B20
 +Finland53!H20*Finland53!D20/Finland53!B20
 +Italy54!H20*Italy54!D20/Italy54!B20
 +Netherlands55!H20*Netherlands55!D20/Netherlands55!B20
 +Portugal56!H20*Portugal56!D20/Portugal56!B20
 +Spain57!H20*Spain57!D20/Spain57!B20
 +Sweden58!H20*Sweden58!D20/Sweden58!B20)
/(Belgium51!D20/Belgium51!B20
 +Denmark52!D20/Denmark52!B20
 +Finland53!D20/Finland53!B20
 +Italy54!D20/Italy54!B20
 +Netherlands55!D20/Netherlands55!B20
 +Portugal56!D20/Portugal56!B20
 +Spain57!D20/Spain57!B20
 +Sweden58!D20/Sweden58!B20))</f>
        <v/>
      </c>
      <c r="F20" s="62">
        <f>IF(OR(
Belgium51!I20   ="",
Belgium51!D20   ="",
Belgium51!B20   ="",
Denmark52!I20      ="",
Denmark52!D20      ="",
Denmark52!B20      ="",
Finland53!I20       ="",
Finland53!D20       ="",
Finland53!B20       ="",
Italy54!I20      ="",
Italy54!D20      ="",
Italy54!B20      ="",
Netherlands55!I20 ="",
Netherlands55!D20 ="",
Netherlands55!B20 ="",
Portugal56!I20      ="",
Portugal56!D20      ="",
Portugal56!B20      ="",
Spain57!I20      ="",
Spain57!D20      ="",
Spain57!B20      ="",
Sweden58!I20      ="",
Sweden58!D20      ="",
Sweden58!B20      =""),"",
(Belgium51!I20/Belgium51!B20
 +Denmark52!I20/Denmark52!B20
 +Finland53!I20/Finland53!B20
 +Italy54!I20/Italy54!B20
 +Netherlands55!I20/Netherlands55!B20
 +Portugal56!I20/Portugal56!B20
 +Spain57!I20/Spain57!B20
 +Sweden58!I20/Sweden58!B20)
/(Belgium51!D20/Belgium51!B20
 +Denmark52!D20/Denmark52!B20
 +Finland53!D20/Finland53!B20
 +Italy54!D20/Italy54!B20
 +Netherlands55!D20/Netherlands55!B20
 +Portugal56!D20/Portugal56!B20
 +Spain57!D20/Spain57!B20
 +Sweden58!D20/Sweden58!B20))</f>
        <v>0.11299509735074792</v>
      </c>
      <c r="G20" s="62">
        <f>IF(OR(
Belgium51!J20   ="",
Belgium51!D20   ="",
Belgium51!B20   ="",
Denmark52!J20      ="",
Denmark52!D20      ="",
Denmark52!B20      ="",
Finland53!J20       ="",
Finland53!D20       ="",
Finland53!B20       ="",
Italy54!J20      ="",
Italy54!D20      ="",
Italy54!B20      ="",
Netherlands55!J20 ="",
Netherlands55!D20 ="",
Netherlands55!B20 ="",
Portugal56!J20      ="",
Portugal56!D20      ="",
Portugal56!B20      ="",
Spain57!J20      ="",
Spain57!D20      ="",
Spain57!B20      ="",
Sweden58!J20      ="",
Sweden58!D20      ="",
Sweden58!B20      =""),"",
(Belgium51!J20/Belgium51!B20
 +Denmark52!J20/Denmark52!B20
 +Finland53!J20/Finland53!B20
 +Italy54!J20/Italy54!B20
 +Netherlands55!J20/Netherlands55!B20
 +Portugal56!J20/Portugal56!B20
 +Spain57!J20/Spain57!B20
 +Sweden58!J20/Sweden58!B20)
/(Belgium51!D20/Belgium51!B20
 +Denmark52!D20/Denmark52!B20
 +Finland53!D20/Finland53!B20
 +Italy54!D20/Italy54!B20
 +Netherlands55!D20/Netherlands55!B20
 +Portugal56!D20/Portugal56!B20
 +Spain57!D20/Spain57!B20
 +Sweden58!D20/Sweden58!B20))</f>
        <v>0.10136244583870301</v>
      </c>
      <c r="H20" s="62">
        <f>IF(OR(
Belgium51!K20   ="",
Belgium51!D20   ="",
Belgium51!B20   ="",
Denmark52!K20      ="",
Denmark52!D20      ="",
Denmark52!B20      ="",
Finland53!K20       ="",
Finland53!D20       ="",
Finland53!B20       ="",
Italy54!K20      ="",
Italy54!D20      ="",
Italy54!B20      ="",
Netherlands55!K20 ="",
Netherlands55!D20 ="",
Netherlands55!B20 ="",
Portugal56!K20      ="",
Portugal56!D20      ="",
Portugal56!B20      ="",
Spain57!K20      ="",
Spain57!D20      ="",
Spain57!B20      ="",
Sweden58!K20      ="",
Sweden58!D20      ="",
Sweden58!B20      =""),"",
(Belgium51!K20/Belgium51!B20
 +Denmark52!K20/Denmark52!B20
 +Finland53!K20/Finland53!B20
 +Italy54!K20/Italy54!B20
 +Netherlands55!K20/Netherlands55!B20
 +Portugal56!K20/Portugal56!B20
 +Spain57!K20/Spain57!B20
 +Sweden58!K20/Sweden58!B20)
/(Belgium51!D20/Belgium51!B20
 +Denmark52!D20/Denmark52!B20
 +Finland53!D20/Finland53!B20
 +Italy54!D20/Italy54!B20
 +Netherlands55!D20/Netherlands55!B20
 +Portugal56!D20/Portugal56!B20
 +Spain57!D20/Spain57!B20
 +Sweden58!D20/Sweden58!B20))</f>
        <v>0.16971390348250739</v>
      </c>
      <c r="I20" s="62">
        <f>IF(OR(
Belgium51!L20   ="",
Belgium51!D20   ="",
Belgium51!B20   ="",
Denmark52!L20      ="",
Denmark52!D20      ="",
Denmark52!B20      ="",
Finland53!L20       ="",
Finland53!D20       ="",
Finland53!B20       ="",
Italy54!L20      ="",
Italy54!D20      ="",
Italy54!B20      ="",
Netherlands55!L20 ="",
Netherlands55!D20 ="",
Netherlands55!B20 ="",
Portugal56!L20      ="",
Portugal56!D20      ="",
Portugal56!B20      ="",
Spain57!L20      ="",
Spain57!D20      ="",
Spain57!B20      ="",
Sweden58!L20      ="",
Sweden58!D20      ="",
Sweden58!B20      =""),"",
(Belgium51!L20/Belgium51!B20
 +Denmark52!L20/Denmark52!B20
 +Finland53!L20/Finland53!B20
 +Italy54!L20/Italy54!B20
 +Netherlands55!L20/Netherlands55!B20
 +Portugal56!L20/Portugal56!B20
 +Spain57!L20/Spain57!B20
 +Sweden58!L20/Sweden58!B20)
/(Belgium51!D20/Belgium51!B20
 +Denmark52!D20/Denmark52!B20
 +Finland53!D20/Finland53!B20
 +Italy54!D20/Italy54!B20
 +Netherlands55!D20/Netherlands55!B20
 +Portugal56!D20/Portugal56!B20
 +Spain57!D20/Spain57!B20
 +Sweden58!D20/Sweden58!B20))</f>
        <v>0.20354379485026769</v>
      </c>
      <c r="J20" s="61">
        <f t="shared" si="0"/>
        <v>-3.3829891367760295E-2</v>
      </c>
      <c r="K20" s="61">
        <f>IF(OR(
Belgium51!D20   ="",Belgium51!D19   ="",
Belgium51!B20   ="",Belgium51!B19   ="",
Belgium51!N20   ="",Belgium51!N19   ="",
Denmark52!D20      ="",Denmark52!D19      ="",
Denmark52!B20      ="",Denmark52!B19      ="",
Denmark52!N20      ="",Denmark52!N19      ="",
Finland53!D20       ="",Finland53!D19       ="",
Finland53!B20       ="",Finland53!B19       ="",
Finland53!N20       ="",Finland53!N19       ="",
Italy54!D20      ="",Italy54!D19      ="",
Italy54!B20      ="",Italy54!B19      ="",
Italy54!N20      ="",Italy54!N19      ="",
Netherlands55!D20 ="",Netherlands55!D19 ="",
Netherlands55!B20 ="",Netherlands55!B19 ="",
Netherlands55!N20 ="",Netherlands55!N19 ="",
Portugal56!D20      ="",Portugal56!D19      ="",
Portugal56!B20      ="",Portugal56!B19      ="",
Portugal56!N20      ="",Portugal56!N19      ="",
Spain57!D20      ="",Spain57!D19      ="",
Spain57!B20      ="",Spain57!B19      ="",
Spain57!N20      ="",Spain57!N19      ="",
Sweden58!D20      ="",Sweden58!D19      ="",
Sweden58!B20      ="",Sweden58!B19      ="",
Sweden58!N20      ="",Sweden58!N19      =""),"",
LN(SQRT(
(Belgium51!D20/Belgium51!B20
 +Denmark52!D20/Denmark52!B20
 +Finland53!D20/Finland53!B20
 +Italy54!D20/Italy54!B20
 +Netherlands55!D20/Netherlands55!B20
 +Portugal56!D20/Portugal56!B20
 +Spain57!D20/Spain57!B20
 +Sweden58!D20/Sweden58!B20)
/(Belgium51!D20/Belgium51!N20*Belgium51!N19/Belgium51!B19
 +Denmark52!D20/Denmark52!N20*Denmark52!N19/Denmark52!B19
 +Finland53!D20/Finland53!N20*Finland53!N19/Finland53!B19
 +Italy54!D20/Italy54!N20*Italy54!N19/Italy54!B19
 +Netherlands55!D20/Netherlands55!N20*Netherlands55!N19/Netherlands55!B19
 +Portugal56!D20/Portugal56!N20*Portugal56!N19/Portugal56!B19
 +Spain57!D20/Spain57!N20*Spain57!N19/Spain57!B19
 +Sweden58!D20/Sweden58!N20*Sweden58!N19/Sweden58!B19)
*(Belgium51!D19/Belgium51!N19*Belgium51!N20/Belgium51!B20
 +Denmark52!D19/Denmark52!N19*Denmark52!N20/Denmark52!B20
 +Finland53!D19/Finland53!N19*Finland53!N20/Finland53!B20
 +Italy54!D19/Italy54!N19*Italy54!N20/Italy54!B20
 +Netherlands55!D19/Netherlands55!N19*Netherlands55!N20/Netherlands55!B20
 +Portugal56!D19/Portugal56!N19*Portugal56!N20/Portugal56!B20
 +Spain57!D19/Spain57!N19*Spain57!N20/Spain57!B20
 +Sweden58!D19/Sweden58!N19*Sweden58!N20/Sweden58!B20)
/(Belgium51!D19/Belgium51!B19
 +Denmark52!D19/Denmark52!B19
 +Finland53!D19/Finland53!B19
 +Italy54!D19/Italy54!B19
 +Netherlands55!D19/Netherlands55!B19
 +Portugal56!D19/Portugal56!B19
 +Spain57!D19/Spain57!B19
 +Sweden58!D19/Sweden58!B19))))</f>
        <v>-4.0799846450128033E-2</v>
      </c>
      <c r="L20" s="61" t="str">
        <f>IF(OR(
Belgium51!F20   ="",Belgium51!F19   ="",
Belgium51!D20   ="",Belgium51!D19   ="",
Belgium51!B20   ="",Belgium51!B19   ="",
Belgium51!P20   ="",Belgium51!P19   ="",
Denmark52!F20      ="",Denmark52!F19      ="",
Denmark52!D20      ="",Denmark52!D19      ="",
Denmark52!B20      ="",Denmark52!B19      ="",
Denmark52!P20      ="",Denmark52!P19      ="",
Finland53!F20       ="",Finland53!F19       ="",
Finland53!D20       ="",Finland53!D19       ="",
Finland53!B20       ="",Finland53!B19       ="",
Finland53!P20       ="",Finland53!P19       ="",
Italy54!F20      ="",Italy54!F19      ="",
Italy54!D20      ="",Italy54!D19      ="",
Italy54!B20      ="",Italy54!B19      ="",
Italy54!P20      ="",Italy54!P19      ="",
Netherlands55!F20 ="",Netherlands55!F19 ="",
Netherlands55!D20 ="",Netherlands55!D19 ="",
Netherlands55!B20 ="",Netherlands55!B19 ="",
Netherlands55!P20 ="",Netherlands55!P19 ="",
Portugal56!F20      ="",Portugal56!F19      ="",
Portugal56!D20      ="",Portugal56!D19      ="",
Portugal56!B20      ="",Portugal56!B19      ="",
Portugal56!P20      ="",Portugal56!P19      ="",
Spain57!F20      ="",Spain57!F19      ="",
Spain57!D20      ="",Spain57!D19      ="",
Spain57!B20      ="",Spain57!B19      ="",
Spain57!P20      ="",Spain57!P19      ="",
Sweden58!F20      ="",Sweden58!F19      ="",
Sweden58!D20      ="",Sweden58!D19      ="",
Sweden58!B20      ="",Sweden58!B19      ="",
Sweden58!P20      ="",Sweden58!P19      =""),"",
LN(SQRT(
(Belgium51!D20*Belgium51!F20/Belgium51!B20
 +Denmark52!D20*Denmark52!F20/Denmark52!B20
 +Finland53!D20*Finland53!F20/Finland53!B20
 +Italy54!D20*Italy54!F20/Italy54!B20
 +Netherlands55!D20*Netherlands55!F20/Netherlands55!B20
 +Portugal56!D20*Portugal56!F20/Portugal56!B20
 +Spain57!D20*Spain57!F20/Spain57!B20
 +Sweden58!D20*Sweden58!F20/Sweden58!B20)
/(Belgium51!D20*Belgium51!F20/Belgium51!P20*Belgium51!P19/Belgium51!B19
 +Denmark52!D20*Denmark52!F20/Denmark52!P20*Denmark52!P19/Denmark52!B19
 +Finland53!D20*Finland53!F20/Finland53!P20*Finland53!P19/Finland53!B19
 +Italy54!D20*Italy54!F20/Italy54!P20*Italy54!P19/Italy54!B19
 +Netherlands55!D20*Netherlands55!F20/Netherlands55!P20*Netherlands55!P19/Netherlands55!B19
 +Portugal56!D20*Portugal56!F20/Portugal56!P20*Portugal56!P19/Portugal56!B19
 +Spain57!D20*Spain57!F20/Spain57!P20*Spain57!P19/Spain57!B19
 +Sweden58!D20*Sweden58!F20/Sweden58!P20*Sweden58!P19/Sweden58!B19)
*(Belgium51!D19*Belgium51!F19/Belgium51!P19*Belgium51!P20/Belgium51!B20
 +Denmark52!D19*Denmark52!F19/Denmark52!P19*Denmark52!P20/Denmark52!B20
 +Finland53!D19*Finland53!F19/Finland53!P19*Finland53!P20/Finland53!B20
 +Italy54!D19*Italy54!F19/Italy54!P19*Italy54!P20/Italy54!B20
 +Netherlands55!D19*Netherlands55!F19/Netherlands55!P19*Netherlands55!P20/Netherlands55!B20
 +Portugal56!D19*Portugal56!F19/Portugal56!P19*Portugal56!P20/Portugal56!B20
 +Spain57!D19*Spain57!F19/Spain57!P19*Spain57!P20/Spain57!B20
 +Sweden58!D19*Sweden58!F19/Sweden58!P19*Sweden58!P20/Sweden58!B20)
/(Belgium51!D19*Belgium51!F19/Belgium51!B19
 +Denmark52!D19*Denmark52!F19/Denmark52!B19
 +Finland53!D19*Finland53!F19/Finland53!B19
 +Italy54!D19*Italy54!F19/Italy54!B19
 +Netherlands55!D19*Netherlands55!F19/Netherlands55!B19
 +Portugal56!D19*Portugal56!F19/Portugal56!B19
 +Spain57!D19*Spain57!F19/Spain57!B19
 +Sweden58!D19*Sweden58!F19/Sweden58!B19))))</f>
        <v/>
      </c>
      <c r="M20" s="62" t="str">
        <f>IF(OR(
Belgium51!H20   ="",Belgium51!H19   ="",
Belgium51!D20   ="",Belgium51!D19   ="",
Belgium51!B20   ="",Belgium51!B19   ="",
Belgium51!Q20   ="",Belgium51!Q19   ="",
Denmark52!H20      ="",Denmark52!H19      ="",
Denmark52!D20      ="",Denmark52!D19      ="",
Denmark52!B20      ="",Denmark52!B19      ="",
Denmark52!Q20      ="",Denmark52!Q19      ="",
Finland53!H20       ="",Finland53!H19       ="",
Finland53!D20       ="",Finland53!D19       ="",
Finland53!B20       ="",Finland53!B19       ="",
Finland53!Q20       ="",Finland53!Q19       ="",
Italy54!H20      ="",Italy54!H19      ="",
Italy54!D20      ="",Italy54!D19      ="",
Italy54!B20      ="",Italy54!B19      ="",
Italy54!Q20      ="",Italy54!Q19      ="",
Netherlands55!H20 ="",Netherlands55!H19 ="",
Netherlands55!D20 ="",Netherlands55!D19 ="",
Netherlands55!B20 ="",Netherlands55!B19 ="",
Netherlands55!Q20 ="",Netherlands55!Q19 ="",
Portugal56!H20      ="",Portugal56!H19      ="",
Portugal56!D20      ="",Portugal56!D19      ="",
Portugal56!B20      ="",Portugal56!B19      ="",
Portugal56!Q20      ="",Portugal56!Q19      ="",
Spain57!H20      ="",Spain57!H19      ="",
Spain57!D20      ="",Spain57!D19      ="",
Spain57!B20      ="",Spain57!B19      ="",
Spain57!Q20      ="",Spain57!Q19      ="",
Sweden58!H20      ="",Sweden58!H19      ="",
Sweden58!D20      ="",Sweden58!D19      ="",
Sweden58!B20      ="",Sweden58!B19      ="",
Sweden58!Q20      ="",Sweden58!Q19      =""),"",
LN(SQRT(
(Belgium51!D20*Belgium51!H20/Belgium51!B20
 +Denmark52!D20*Denmark52!H20/Denmark52!B20
 +Finland53!D20*Finland53!H20/Finland53!B20
 +Italy54!D20*Italy54!H20/Italy54!B20
 +Netherlands55!D20*Netherlands55!H20/Netherlands55!B20
 +Portugal56!D20*Portugal56!H20/Portugal56!B20
 +Spain57!D20*Spain57!H20/Spain57!B20
 +Sweden58!D20*Sweden58!H20/Sweden58!B20)
/(Belgium51!D20*Belgium51!H20/Belgium51!Q20*Belgium51!Q19/Belgium51!B19
 +Denmark52!D20*Denmark52!H20/Denmark52!Q20*Denmark52!Q19/Denmark52!B19
 +Finland53!D20*Finland53!H20/Finland53!Q20*Finland53!Q19/Finland53!B19
 +Italy54!D20*Italy54!H20/Italy54!Q20*Italy54!Q19/Italy54!B19
 +Netherlands55!D20*Netherlands55!H20/Netherlands55!Q20*Netherlands55!Q19/Netherlands55!B19
 +Portugal56!D20*Portugal56!H20/Portugal56!Q20*Portugal56!Q19/Portugal56!B19
 +Spain57!D20*Spain57!H20/Spain57!Q20*Spain57!Q19/Spain57!B19
 +Sweden58!D20*Sweden58!H20/Sweden58!Q20*Sweden58!Q19/Sweden58!B19)
*(Belgium51!D19*Belgium51!H19/Belgium51!Q19*Belgium51!Q20/Belgium51!B20
 +Denmark52!D19*Denmark52!H19/Denmark52!Q19*Denmark52!Q20/Denmark52!B20
 +Finland53!D19*Finland53!H19/Finland53!Q19*Finland53!Q20/Finland53!B20
 +Italy54!D19*Italy54!H19/Italy54!Q19*Italy54!Q20/Italy54!B20
 +Netherlands55!D19*Netherlands55!H19/Netherlands55!Q19*Netherlands55!Q20/Netherlands55!B20
 +Portugal56!D19*Portugal56!H19/Portugal56!Q19*Portugal56!Q20/Portugal56!B20
 +Spain57!D19*Spain57!H19/Spain57!Q19*Spain57!Q20/Spain57!B20
 +Sweden58!D19*Sweden58!H19/Sweden58!Q19*Sweden58!Q20/Sweden58!B20)
/(Belgium51!D19*Belgium51!H19/Belgium51!B19
 +Denmark52!D19*Denmark52!H19/Denmark52!B19
 +Finland53!D19*Finland53!H19/Finland53!B19
 +Italy54!D19*Italy54!H19/Italy54!B19
 +Netherlands55!D19*Netherlands55!H19/Netherlands55!B19
 +Portugal56!D19*Portugal56!H19/Portugal56!B19
 +Spain57!D19*Spain57!H19/Spain57!B19
 +Sweden58!D19*Sweden58!H19/Sweden58!B19))))</f>
        <v/>
      </c>
      <c r="N20" s="62" t="str">
        <f>IF(OR(
Belgium51!I20   ="",Belgium51!I19   ="",
Belgium51!B20   ="",Belgium51!B19   ="",
Belgium51!R20   ="",Belgium51!R19   ="",
Denmark52!I20      ="",Denmark52!I19      ="",
Denmark52!B20      ="",Denmark52!B19      ="",
Denmark52!R20      ="",Denmark52!R19      ="",
Finland53!I20       ="",Finland53!I19       ="",
Finland53!B20       ="",Finland53!B19       ="",
Finland53!R20       ="",Finland53!R19       ="",
Italy54!I20      ="",Italy54!I19      ="",
Italy54!B20      ="",Italy54!B19      ="",
Italy54!R20      ="",Italy54!R19      ="",
Netherlands55!I20 ="",Netherlands55!I19 ="",
Netherlands55!B20 ="",Netherlands55!B19 ="",
Netherlands55!R20 ="",Netherlands55!R19 ="",
Portugal56!I20      ="",Portugal56!I19      ="",
Portugal56!B20      ="",Portugal56!B19      ="",
Portugal56!R20      ="",Portugal56!R19      ="",
Spain57!I20      ="",Spain57!I19      ="",
Spain57!B20      ="",Spain57!B19      ="",
Spain57!R20      ="",Spain57!R19      ="",
Sweden58!I20      ="",Sweden58!I19      ="",
Sweden58!B20      ="",Sweden58!B19      ="",
Sweden58!R20      ="",Sweden58!R19      =""),"",
LN(SQRT(
(Belgium51!I20/Belgium51!B20
 +Denmark52!I20/Denmark52!B20
 +Finland53!I20/Finland53!B20
 +Italy54!I20/Italy54!B20
 +Netherlands55!I20/Netherlands55!B20
 +Portugal56!I20/Portugal56!B20
 +Spain57!I20/Spain57!B20
 +Sweden58!I20/Sweden58!B20)
/(Belgium51!I20/Belgium51!R20*Belgium51!R19/Belgium51!B19
 +Denmark52!I20/Denmark52!R20*Denmark52!R19/Denmark52!B19
 +Finland53!I20/Finland53!R20*Finland53!R19/Finland53!B19
 +Italy54!I20/Italy54!R20*Italy54!R19/Italy54!B19
 +Netherlands55!I20/Netherlands55!R20*Netherlands55!R19/Netherlands55!B19
 +Portugal56!I20/Portugal56!R20*Portugal56!R19/Portugal56!B19
 +Spain57!I20/Spain57!R20*Spain57!R19/Spain57!B19
 +Sweden58!I20/Sweden58!R20*Sweden58!R19/Sweden58!B19)
*(Belgium51!I19/Belgium51!R19*Belgium51!R20/Belgium51!B20
 +Denmark52!I19/Denmark52!R19*Denmark52!R20/Denmark52!B20
 +Finland53!I19/Finland53!R19*Finland53!R20/Finland53!B20
 +Italy54!I19/Italy54!R19*Italy54!R20/Italy54!B20
 +Netherlands55!I19/Netherlands55!R19*Netherlands55!R20/Netherlands55!B20
 +Portugal56!I19/Portugal56!R19*Portugal56!R20/Portugal56!B20
 +Spain57!I19/Spain57!R19*Spain57!R20/Spain57!B20
 +Sweden58!I19/Sweden58!R19*Sweden58!R20/Sweden58!B20)
/(Belgium51!I19/Belgium51!B19
 +Denmark52!I19/Denmark52!B19
 +Finland53!I19/Finland53!B19
 +Italy54!I19/Italy54!B19
 +Netherlands55!I19/Netherlands55!B19
 +Portugal56!I19/Portugal56!B19
 +Spain57!I19/Spain57!B19
 +Sweden58!I19/Sweden58!B19))))</f>
        <v/>
      </c>
      <c r="O20" s="62" t="str">
        <f>IF(OR(
Belgium51!K20   ="",Belgium51!K19   ="",
Belgium51!B20   ="",Belgium51!B19   ="",
Belgium51!S20   ="",Belgium51!S19   ="",
Denmark52!K20      ="",Denmark52!K19      ="",
Denmark52!B20      ="",Denmark52!B19      ="",
Denmark52!S20      ="",Denmark52!S19      ="",
Finland53!K20       ="",Finland53!K19       ="",
Finland53!B20       ="",Finland53!B19       ="",
Finland53!S20       ="",Finland53!S19       ="",
Italy54!K20      ="",Italy54!K19      ="",
Italy54!B20      ="",Italy54!B19      ="",
Italy54!S20      ="",Italy54!S19      ="",
Netherlands55!K20 ="",Netherlands55!K19 ="",
Netherlands55!B20 ="",Netherlands55!B19 ="",
Netherlands55!S20 ="",Netherlands55!S19 ="",
Portugal56!K20      ="",Portugal56!K19      ="",
Portugal56!B20      ="",Portugal56!B19      ="",
Portugal56!S20      ="",Portugal56!S19      ="",
Spain57!K20      ="",Spain57!K19      ="",
Spain57!B20      ="",Spain57!B19      ="",
Spain57!S20      ="",Spain57!S19      ="",
Sweden58!K20      ="",Sweden58!K19      ="",
Sweden58!B20      ="",Sweden58!B19      ="",
Sweden58!S20      ="",Sweden58!S19      =""),"",
LN(SQRT(
(Belgium51!K20/Belgium51!B20
 +Denmark52!K20/Denmark52!B20
 +Finland53!K20/Finland53!B20
 +Italy54!K20/Italy54!B20
 +Netherlands55!K20/Netherlands55!B20
 +Portugal56!K20/Portugal56!B20
 +Spain57!K20/Spain57!B20
 +Sweden58!K20/Sweden58!B20)
/(Belgium51!K20/Belgium51!S20*Belgium51!S19/Belgium51!B19
 +Denmark52!K20/Denmark52!S20*Denmark52!S19/Denmark52!B19
 +Finland53!K20/Finland53!S20*Finland53!S19/Finland53!B19
 +Italy54!K20/Italy54!S20*Italy54!S19/Italy54!B19
 +Netherlands55!K20/Netherlands55!S20*Netherlands55!S19/Netherlands55!B19
 +Portugal56!K20/Portugal56!S20*Portugal56!S19/Portugal56!B19
 +Spain57!K20/Spain57!S20*Spain57!S19/Spain57!B19
 +Sweden58!K20/Sweden58!S20*Sweden58!S19/Sweden58!B19)
*(Belgium51!K19/Belgium51!S19*Belgium51!S20/Belgium51!B20
 +Denmark52!K19/Denmark52!S19*Denmark52!S20/Denmark52!B20
 +Finland53!K19/Finland53!S19*Finland53!S20/Finland53!B20
 +Italy54!K19/Italy54!S19*Italy54!S20/Italy54!B20
 +Netherlands55!K19/Netherlands55!S19*Netherlands55!S20/Netherlands55!B20
 +Portugal56!K19/Portugal56!S19*Portugal56!S20/Portugal56!B20
 +Spain57!K19/Spain57!S19*Spain57!S20/Spain57!B20
 +Sweden58!K19/Sweden58!S19*Sweden58!S20/Sweden58!B20)
/(Belgium51!K19/Belgium51!B19
 +Denmark52!K19/Denmark52!B19
 +Finland53!K19/Finland53!B19
 +Italy54!K19/Italy54!B19
 +Netherlands55!K19/Netherlands55!B19
 +Portugal56!K19/Portugal56!B19
 +Spain57!K19/Spain57!B19
 +Sweden58!K19/Sweden58!B19))))</f>
        <v/>
      </c>
      <c r="P20" s="62" t="str">
        <f>IF(OR(
Belgium51!L20   ="",Belgium51!L19   ="",
Belgium51!B20   ="",Belgium51!B19   ="",
Belgium51!T20   ="",Belgium51!T19   ="",
Denmark52!L20      ="",Denmark52!L19      ="",
Denmark52!B20      ="",Denmark52!B19      ="",
Denmark52!T20      ="",Denmark52!T19      ="",
Finland53!L20       ="",Finland53!L19       ="",
Finland53!B20       ="",Finland53!B19       ="",
Finland53!T20       ="",Finland53!T19       ="",
Italy54!L20      ="",Italy54!L19      ="",
Italy54!B20      ="",Italy54!B19      ="",
Italy54!T20      ="",Italy54!T19      ="",
Netherlands55!L20 ="",Netherlands55!L19 ="",
Netherlands55!B20 ="",Netherlands55!B19 ="",
Netherlands55!T20 ="",Netherlands55!T19 ="",
Portugal56!L20      ="",Portugal56!L19      ="",
Portugal56!B20      ="",Portugal56!B19      ="",
Portugal56!T20      ="",Portugal56!T19      ="",
Spain57!L20      ="",Spain57!L19      ="",
Spain57!B20      ="",Spain57!B19      ="",
Spain57!T20      ="",Spain57!T19      ="",
Sweden58!L20      ="",Sweden58!L19      ="",
Sweden58!B20      ="",Sweden58!B19      ="",
Sweden58!T20      ="",Sweden58!T19      =""),"",
LN(SQRT(
(Belgium51!L20/Belgium51!B20
 +Denmark52!L20/Denmark52!B20
 +Finland53!L20/Finland53!B20
 +Italy54!L20/Italy54!B20
 +Netherlands55!L20/Netherlands55!B20
 +Portugal56!L20/Portugal56!B20
 +Spain57!L20/Spain57!B20
 +Sweden58!L20/Sweden58!B20)
/(Belgium51!L20/Belgium51!T20*Belgium51!T19/Belgium51!B19
 +Denmark52!L20/Denmark52!T20*Denmark52!T19/Denmark52!B19
 +Finland53!L20/Finland53!T20*Finland53!T19/Finland53!B19
 +Italy54!L20/Italy54!T20*Italy54!T19/Italy54!B19
 +Netherlands55!L20/Netherlands55!T20*Netherlands55!T19/Netherlands55!B19
 +Portugal56!L20/Portugal56!T20*Portugal56!T19/Portugal56!B19
 +Spain57!L20/Spain57!T20*Spain57!T19/Spain57!B19
 +Sweden58!L20/Sweden58!T20*Sweden58!T19/Sweden58!B19)
*(Belgium51!L19/Belgium51!T19*Belgium51!T20/Belgium51!B20
 +Denmark52!L19/Denmark52!T19*Denmark52!T20/Denmark52!B20
 +Finland53!L19/Finland53!T19*Finland53!T20/Finland53!B20
 +Italy54!L19/Italy54!T19*Italy54!T20/Italy54!B20
 +Netherlands55!L19/Netherlands55!T19*Netherlands55!T20/Netherlands55!B20
 +Portugal56!L19/Portugal56!T19*Portugal56!T20/Portugal56!B20
 +Spain57!L19/Spain57!T19*Spain57!T20/Spain57!B20
 +Sweden58!L19/Sweden58!T19*Sweden58!T20/Sweden58!B20)
/(Belgium51!L19/Belgium51!B19
 +Denmark52!L19/Denmark52!B19
 +Finland53!L19/Finland53!B19
 +Italy54!L19/Italy54!B19
 +Netherlands55!L19/Netherlands55!B19
 +Portugal56!L19/Portugal56!B19
 +Spain57!L19/Spain57!B19
 +Sweden58!L19/Sweden58!B19))))</f>
        <v/>
      </c>
      <c r="Q20" s="61"/>
      <c r="R20" s="61"/>
      <c r="S20" s="61"/>
      <c r="T20" s="61"/>
      <c r="U20" s="61"/>
      <c r="V20" s="61" t="str">
        <f>IF(OR(
Belgium51!V20   ="",
Belgium51!U20   ="",
Denmark52!V20      ="",
Denmark52!U20      ="",
Finland53!V20       ="",
Finland53!U20       ="",
Italy54!V20      ="",
Italy54!U20      ="",
Netherlands55!V20 ="",
Netherlands55!U20 ="",
Portugal56!V20      ="",
Portugal56!U20      ="",
Spain57!V20      ="",
Spain57!U20      ="",
Sweden58!V20      ="",
Sweden58!U20      =""),"",
LN((Belgium51!V20+Denmark52!V20+Finland53!V20+Italy54!V20+Netherlands55!V20+Portugal56!V20+Spain57!V20+Sweden58!V20)
/(Belgium51!U20+Denmark52!U20+Finland53!U20+Italy54!U20+Netherlands55!U20+Portugal56!U20+Spain57!U20+Sweden58!U20)))</f>
        <v/>
      </c>
      <c r="W20" s="61" t="str">
        <f>IF(OR(
Belgium51!V20   ="",
Belgium51!W20   ="",
Belgium51!U20   ="",
Denmark52!V20      ="",
Denmark52!W20      ="",
Denmark52!U20      ="",
Finland53!V20       ="",
Finland53!W20       ="",
Finland53!U20       ="",
Italy54!V20      ="",
Italy54!W20      ="",
Italy54!U20      ="",
Netherlands55!V20 ="",
Netherlands55!W20 ="",
Netherlands55!V20 ="",
Portugal56!V20      ="",
Portugal56!W20      ="",
Portugal56!U20      ="",
Spain57!V20      ="",
Spain57!W20      ="",
Spain57!U20      ="",
Sweden58!V20      ="",
Sweden58!W20      ="",
Sweden58!U20      ="",
),"",
LN((Belgium51!V20*Belgium51!W20+Denmark52!V20*Denmark52!W20+Finland53!V20*Finland53!W20+Italy54!V20*Italy54!W20+Netherlands55!V20*Netherlands55!W20+Portugal56!V20*Portugal56!W20+Spain57!V20*Spain57!W20+Sweden58!V20*Sweden58!W20)
/(Belgium51!U20+Denmark52!U20+Finland53!U20+Italy54!U20+Netherlands55!U20+Portugal56!U20+Spain57!U20+Sweden58!U20)))</f>
        <v/>
      </c>
      <c r="X20" s="61" t="str">
        <f>IF(OR(
Belgium51!X20   ="",
Belgium51!D20   ="",
Belgium51!B20   ="",
Denmark52!X20      ="",
Denmark52!D20      ="",
Denmark52!B20      ="",
Finland53!X20       ="",
Finland53!D20       ="",
Finland53!B20       ="",
Italy54!X20      ="",
Italy54!D20      ="",
Italy54!B20      ="",
Netherlands55!X20 ="",
Netherlands55!D20 ="",
Netherlands55!B20 ="",
Portugal56!X20      ="",
Portugal56!D20      ="",
Portugal56!B20      ="",
Spain57!X20      ="",
Spain57!D20      ="",
Spain57!B20      ="",
Sweden58!X20      ="",
Sweden58!D20      ="",
Sweden58!B20      =""),"",
(Belgium51!X20*Belgium51!D20/Belgium51!B20
 +Denmark52!X20*Denmark52!D20/Denmark52!B20
 +Finland53!X20*Finland53!D20/Finland53!B20
 +Italy54!X20*Italy54!D20/Italy54!B20
 +Netherlands55!X20*Netherlands55!D20/Netherlands55!B20
 +Portugal56!X20*Portugal56!D20/Portugal56!B20
 +Spain57!X20*Spain57!D20/Spain57!B20
 +Sweden58!X20*Sweden58!D20/Sweden58!B20)
/(Belgium51!D20/Belgium51!B20
 +Denmark52!D20/Denmark52!B20
 +Finland53!D20/Finland53!B20
 +Italy54!D20/Italy54!B20
 +Netherlands55!D20/Netherlands55!B20
 +Portugal56!D20/Portugal56!B20
 +Spain57!D20/Spain57!B20
 +Sweden58!D20/Sweden58!B20))</f>
        <v/>
      </c>
      <c r="Y20" s="61" t="str">
        <f>IF(OR(
Belgium51!Y20   ="",
Belgium51!D20   ="",
Belgium51!B20   ="",
Denmark52!Y20      ="",
Denmark52!D20      ="",
Denmark52!B20      ="",
Finland53!Y20       ="",
Finland53!D20       ="",
Finland53!B20       ="",
Italy54!Y20      ="",
Italy54!D20      ="",
Italy54!B20      ="",
Netherlands55!Y20 ="",
Netherlands55!D20 ="",
Netherlands55!B20 ="",
Portugal56!Y20      ="",
Portugal56!D20      ="",
Portugal56!B20      ="",
Spain57!Y20      ="",
Spain57!D20      ="",
Spain57!B20      ="",
Sweden58!Y20      ="",
Sweden58!D20      ="",
Sweden58!B20      =""),"",
(Belgium51!Y20/Belgium51!B20
 +Denmark52!Y20/Denmark52!B20
 +Finland53!Y20/Finland53!B20
 +Italy54!Y20/Italy54!B20
 +Netherlands55!Y20/Netherlands55!B20
 +Portugal56!Y20/Portugal56!B20
 +Spain57!Y20/Spain57!B20
 +Sweden58!Y20/Sweden58!B20)
/(Belgium51!D20/Belgium51!B20
 +Denmark52!D20/Denmark52!B20
 +Finland53!D20/Finland53!B20
 +Italy54!D20/Italy54!B20
 +Netherlands55!D20/Netherlands55!B20
 +Portugal56!D20/Portugal56!B20
 +Spain57!D20/Spain57!B20
 +Sweden58!D20/Sweden58!B20))</f>
        <v/>
      </c>
      <c r="Z20" s="67"/>
      <c r="AA20" s="62" t="str">
        <f t="shared" si="1"/>
        <v/>
      </c>
      <c r="AB20" s="75" t="str">
        <f>IF(OR(
Belgium51!AB20   ="",
Belgium51!D20   ="",
Belgium51!B20   ="",
Denmark52!AB20      ="",
Denmark52!D20      ="",
Denmark52!B20      ="",
Finland53!AB20       ="",
Finland53!D20       ="",
Finland53!B20       ="",
Italy54!AB20      ="",
Italy54!D20      ="",
Italy54!B20      ="",
Netherlands55!AB20 ="",
Netherlands55!D20 ="",
Netherlands55!B20 ="",
Portugal56!AB20      ="",
Portugal56!D20      ="",
Portugal56!B20      ="",
Spain57!AB20      ="",
Spain57!D20      ="",
Spain57!B20      ="",
Sweden58!AB20      ="",
Sweden58!D20      ="",
Sweden58!B20      =""),"",
(Belgium51!AB20*Belgium51!D20/Belgium51!B20
 +Denmark52!AB20*Denmark52!D20/Denmark52!B20
 +Finland53!AB20*Finland53!D20/Finland53!B20
 +Italy54!AB20*Italy54!D20/Italy54!B20
 +Netherlands55!AB20*Netherlands55!D20/Netherlands55!B20
 +Portugal56!AB20*Portugal56!D20/Portugal56!B20
 +Spain57!AB20*Spain57!D20/Spain57!B20
 +Sweden58!AB20*Sweden58!D20/Sweden58!B20)
/(Belgium51!D20/Belgium51!B20
 +Denmark52!D20/Denmark52!B20
 +Finland53!D20/Finland53!B20
 +Italy54!D20/Italy54!B20
 +Netherlands55!D20/Netherlands55!B20
 +Portugal56!D20/Portugal56!B20
 +Spain57!D20/Spain57!B20
 +Sweden58!D20/Sweden58!B20))</f>
        <v/>
      </c>
    </row>
    <row r="21" spans="1:28">
      <c r="A21" s="62">
        <v>1888</v>
      </c>
      <c r="B21" s="62" t="str">
        <f>IF(OR(
Belgium51!AC21   ="",
Belgium51!D21   ="",
Belgium51!B21   ="",
Denmark52!AC21      ="",
Denmark52!D21      ="",
Denmark52!B21      ="",
Finland53!AC21       ="",
Finland53!D21       ="",
Finland53!B21       ="",
Italy54!AC21      ="",
Italy54!D21      ="",
Italy54!B21      ="",
Netherlands55!AC21 ="",
Netherlands55!D21 ="",
Netherlands55!B21 ="",
Portugal56!AC21 ="",
Portugal56!D21 ="",
Portugal56!B21 ="",
Spain57!AC21       ="",
Spain57!D21       ="",
Spain57!B21       ="",
Sweden58!AC21      ="",
Sweden58!D21      ="",
Sweden58!B21      =""),"",
(Belgium51!AC21*Belgium51!D21/Belgium51!B21
 +Denmark52!AC21*Denmark52!D21/Denmark52!B21
 +Finland53!AC21*Finland53!D21/Finland53!B21
 +Italy54!AC21*Italy54!D21/Italy54!B21
 +Netherlands55!AC21*Netherlands55!D21/Netherlands55!B21
 +Portugal56!AC21*Portugal56!D21/Portugal56!B21
 +Spain57!AC21*Spain57!D21/Spain57!B21
 +Sweden58!AC21*Sweden58!D21/Sweden58!B21)
/(Belgium51!D21/Belgium51!B21
 +Denmark52!D21/Denmark52!B21
 +Finland53!D21/Finland53!B21
 +Italy54!D21/Italy54!B21
 +Netherlands55!D21/Netherlands55!B21
 +Portugal56!D21/Portugal56!B21
 +Spain57!D21/Spain57!B21
 +Sweden58!D21/Sweden58!B21))</f>
        <v/>
      </c>
      <c r="C21" s="34" t="str">
        <f>IF(OR(
Belgium51!F21   ="",
Belgium51!D21   ="",
Belgium51!B21   ="",
Denmark52!F21      ="",
Denmark52!D21      ="",
Denmark52!B21      ="",
Finland53!F21       ="",
Finland53!D21       ="",
Finland53!B21       ="",
Italy54!F21      ="",
Italy54!D21      ="",
Italy54!B21      ="",
Netherlands55!F21 ="",
Netherlands55!D21 ="",
Netherlands55!B21 ="",
Portugal56!F21 ="",
Portugal56!D21 ="",
Portugal56!B21 ="",
Spain57!F21       ="",
Spain57!D21       ="",
Spain57!B21       ="",
Sweden58!F21      ="",
Sweden58!D21      ="",
Sweden58!B21      =""),"",
(Belgium51!F21*Belgium51!D21/Belgium51!B21
 +Denmark52!F21*Denmark52!D21/Denmark52!B21
 +Finland53!F21*Finland53!D21/Finland53!B21
 +Italy54!F21*Italy54!D21/Italy54!B21
 +Netherlands55!F21*Netherlands55!D21/Netherlands55!B21
 +Portugal56!F21*Portugal56!D21/Portugal56!B21
 +Spain57!F21*Spain57!D21/Spain57!B21
 +Sweden58!F21*Sweden58!D21/Sweden58!B21)
/(Belgium51!D21/Belgium51!B21
 +Denmark52!D21/Denmark52!B21
 +Finland53!D21/Finland53!B21
 +Italy54!D21/Italy54!B21
 +Netherlands55!D21/Netherlands55!B21
 +Portugal56!D21/Portugal56!B21
 +Spain57!D21/Spain57!B21
 +Sweden58!D21/Sweden58!B21))</f>
        <v/>
      </c>
      <c r="D21" s="62" t="str">
        <f>IF(OR(
Belgium51!AE21   ="",
Belgium51!D21   ="",
Belgium51!B21   ="",
Denmark52!AE21      ="",
Denmark52!D21      ="",
Denmark52!B21      ="",
Finland53!AE21       ="",
Finland53!D21       ="",
Finland53!B21       ="",
Italy54!AE21      ="",
Italy54!D21      ="",
Italy54!B21      ="",
Netherlands55!AE21 ="",
Netherlands55!D21 ="",
Netherlands55!B21 ="",
Portugal56!AE21 ="",
Portugal56!D21 ="",
Portugal56!B21 ="",
Spain57!AE21       ="",
Spain57!D21       ="",
Spain57!B21       ="",
Sweden58!AE21      ="",
Sweden58!D21      ="",
Sweden58!B21      =""),"",
(Belgium51!AE21*Belgium51!D21/Belgium51!B21
 +Denmark52!AE21*Denmark52!D21/Denmark52!B21
 +Finland53!AE21*Finland53!D21/Finland53!B21
 +Italy54!AE21*Italy54!D21/Italy54!B21
 +Netherlands55!AE21*Netherlands55!D21/Netherlands55!B21
 +Portugal56!AE21*Portugal56!D21/Portugal56!B21
 +Spain57!AE21*Spain57!D21/Spain57!B21
 +Sweden58!AE21*Sweden58!D21/Sweden58!B21)
/(Belgium51!D21/Belgium51!B21
 +Denmark52!D21/Denmark52!B21
 +Finland53!D21/Finland53!B21
 +Italy54!D21/Italy54!B21
 +Netherlands55!D21/Netherlands55!B21
 +Portugal56!D21/Portugal56!B21
 +Spain57!D21/Spain57!B21
 +Sweden58!D21/Sweden58!B21))</f>
        <v/>
      </c>
      <c r="E21" s="62" t="str">
        <f>IF(OR(
Belgium51!H21   ="",
Belgium51!D21   ="",
Belgium51!B21   ="",
Denmark52!H21      ="",
Denmark52!D21      ="",
Denmark52!B21      ="",
Finland53!H21       ="",
Finland53!D21       ="",
Finland53!B21       ="",
Italy54!H21      ="",
Italy54!D21      ="",
Italy54!B21      ="",
Netherlands55!H21 ="",
Netherlands55!D21 ="",
Netherlands55!B21 ="",
Portugal56!H21 ="",
Portugal56!D21 ="",
Portugal56!B21 ="",
Spain57!H21 ="",
Spain57!D21 ="",
Spain57!B21 ="",
Sweden58!H21 ="",
Sweden58!D21 ="",
Sweden58!B21 =""),"",
(Belgium51!H21*Belgium51!D21/Belgium51!B21
 +Denmark52!H21*Denmark52!D21/Denmark52!B21
 +Finland53!H21*Finland53!D21/Finland53!B21
 +Italy54!H21*Italy54!D21/Italy54!B21
 +Netherlands55!H21*Netherlands55!D21/Netherlands55!B21
 +Portugal56!H21*Portugal56!D21/Portugal56!B21
 +Spain57!H21*Spain57!D21/Spain57!B21
 +Sweden58!H21*Sweden58!D21/Sweden58!B21)
/(Belgium51!D21/Belgium51!B21
 +Denmark52!D21/Denmark52!B21
 +Finland53!D21/Finland53!B21
 +Italy54!D21/Italy54!B21
 +Netherlands55!D21/Netherlands55!B21
 +Portugal56!D21/Portugal56!B21
 +Spain57!D21/Spain57!B21
 +Sweden58!D21/Sweden58!B21))</f>
        <v/>
      </c>
      <c r="F21" s="62">
        <f>IF(OR(
Belgium51!I21   ="",
Belgium51!D21   ="",
Belgium51!B21   ="",
Denmark52!I21      ="",
Denmark52!D21      ="",
Denmark52!B21      ="",
Finland53!I21       ="",
Finland53!D21       ="",
Finland53!B21       ="",
Italy54!I21      ="",
Italy54!D21      ="",
Italy54!B21      ="",
Netherlands55!I21 ="",
Netherlands55!D21 ="",
Netherlands55!B21 ="",
Portugal56!I21      ="",
Portugal56!D21      ="",
Portugal56!B21      ="",
Spain57!I21      ="",
Spain57!D21      ="",
Spain57!B21      ="",
Sweden58!I21      ="",
Sweden58!D21      ="",
Sweden58!B21      =""),"",
(Belgium51!I21/Belgium51!B21
 +Denmark52!I21/Denmark52!B21
 +Finland53!I21/Finland53!B21
 +Italy54!I21/Italy54!B21
 +Netherlands55!I21/Netherlands55!B21
 +Portugal56!I21/Portugal56!B21
 +Spain57!I21/Spain57!B21
 +Sweden58!I21/Sweden58!B21)
/(Belgium51!D21/Belgium51!B21
 +Denmark52!D21/Denmark52!B21
 +Finland53!D21/Finland53!B21
 +Italy54!D21/Italy54!B21
 +Netherlands55!D21/Netherlands55!B21
 +Portugal56!D21/Portugal56!B21
 +Spain57!D21/Spain57!B21
 +Sweden58!D21/Sweden58!B21))</f>
        <v>0.11129790032784322</v>
      </c>
      <c r="G21" s="62">
        <f>IF(OR(
Belgium51!J21   ="",
Belgium51!D21   ="",
Belgium51!B21   ="",
Denmark52!J21      ="",
Denmark52!D21      ="",
Denmark52!B21      ="",
Finland53!J21       ="",
Finland53!D21       ="",
Finland53!B21       ="",
Italy54!J21      ="",
Italy54!D21      ="",
Italy54!B21      ="",
Netherlands55!J21 ="",
Netherlands55!D21 ="",
Netherlands55!B21 ="",
Portugal56!J21      ="",
Portugal56!D21      ="",
Portugal56!B21      ="",
Spain57!J21      ="",
Spain57!D21      ="",
Spain57!B21      ="",
Sweden58!J21      ="",
Sweden58!D21      ="",
Sweden58!B21      =""),"",
(Belgium51!J21/Belgium51!B21
 +Denmark52!J21/Denmark52!B21
 +Finland53!J21/Finland53!B21
 +Italy54!J21/Italy54!B21
 +Netherlands55!J21/Netherlands55!B21
 +Portugal56!J21/Portugal56!B21
 +Spain57!J21/Spain57!B21
 +Sweden58!J21/Sweden58!B21)
/(Belgium51!D21/Belgium51!B21
 +Denmark52!D21/Denmark52!B21
 +Finland53!D21/Finland53!B21
 +Italy54!D21/Italy54!B21
 +Netherlands55!D21/Netherlands55!B21
 +Portugal56!D21/Portugal56!B21
 +Spain57!D21/Spain57!B21
 +Sweden58!D21/Sweden58!B21))</f>
        <v>9.8942437142571588E-2</v>
      </c>
      <c r="H21" s="62">
        <f>IF(OR(
Belgium51!K21   ="",
Belgium51!D21   ="",
Belgium51!B21   ="",
Denmark52!K21      ="",
Denmark52!D21      ="",
Denmark52!B21      ="",
Finland53!K21       ="",
Finland53!D21       ="",
Finland53!B21       ="",
Italy54!K21      ="",
Italy54!D21      ="",
Italy54!B21      ="",
Netherlands55!K21 ="",
Netherlands55!D21 ="",
Netherlands55!B21 ="",
Portugal56!K21      ="",
Portugal56!D21      ="",
Portugal56!B21      ="",
Spain57!K21      ="",
Spain57!D21      ="",
Spain57!B21      ="",
Sweden58!K21      ="",
Sweden58!D21      ="",
Sweden58!B21      =""),"",
(Belgium51!K21/Belgium51!B21
 +Denmark52!K21/Denmark52!B21
 +Finland53!K21/Finland53!B21
 +Italy54!K21/Italy54!B21
 +Netherlands55!K21/Netherlands55!B21
 +Portugal56!K21/Portugal56!B21
 +Spain57!K21/Spain57!B21
 +Sweden58!K21/Sweden58!B21)
/(Belgium51!D21/Belgium51!B21
 +Denmark52!D21/Denmark52!B21
 +Finland53!D21/Finland53!B21
 +Italy54!D21/Italy54!B21
 +Netherlands55!D21/Netherlands55!B21
 +Portugal56!D21/Portugal56!B21
 +Spain57!D21/Spain57!B21
 +Sweden58!D21/Sweden58!B21))</f>
        <v>0.17257991753844729</v>
      </c>
      <c r="I21" s="62">
        <f>IF(OR(
Belgium51!L21   ="",
Belgium51!D21   ="",
Belgium51!B21   ="",
Denmark52!L21      ="",
Denmark52!D21      ="",
Denmark52!B21      ="",
Finland53!L21       ="",
Finland53!D21       ="",
Finland53!B21       ="",
Italy54!L21      ="",
Italy54!D21      ="",
Italy54!B21      ="",
Netherlands55!L21 ="",
Netherlands55!D21 ="",
Netherlands55!B21 ="",
Portugal56!L21      ="",
Portugal56!D21      ="",
Portugal56!B21      ="",
Spain57!L21      ="",
Spain57!D21      ="",
Spain57!B21      ="",
Sweden58!L21      ="",
Sweden58!D21      ="",
Sweden58!B21      =""),"",
(Belgium51!L21/Belgium51!B21
 +Denmark52!L21/Denmark52!B21
 +Finland53!L21/Finland53!B21
 +Italy54!L21/Italy54!B21
 +Netherlands55!L21/Netherlands55!B21
 +Portugal56!L21/Portugal56!B21
 +Spain57!L21/Spain57!B21
 +Sweden58!L21/Sweden58!B21)
/(Belgium51!D21/Belgium51!B21
 +Denmark52!D21/Denmark52!B21
 +Finland53!D21/Finland53!B21
 +Italy54!D21/Italy54!B21
 +Netherlands55!D21/Netherlands55!B21
 +Portugal56!D21/Portugal56!B21
 +Spain57!D21/Spain57!B21
 +Sweden58!D21/Sweden58!B21))</f>
        <v>0.20070007702107168</v>
      </c>
      <c r="J21" s="61">
        <f t="shared" si="0"/>
        <v>-2.8120159482624391E-2</v>
      </c>
      <c r="K21" s="61">
        <f>IF(OR(
Belgium51!D21   ="",Belgium51!D20   ="",
Belgium51!B21   ="",Belgium51!B20   ="",
Belgium51!N21   ="",Belgium51!N20   ="",
Denmark52!D21      ="",Denmark52!D20      ="",
Denmark52!B21      ="",Denmark52!B20      ="",
Denmark52!N21      ="",Denmark52!N20      ="",
Finland53!D21       ="",Finland53!D20       ="",
Finland53!B21       ="",Finland53!B20       ="",
Finland53!N21       ="",Finland53!N20       ="",
Italy54!D21      ="",Italy54!D20      ="",
Italy54!B21      ="",Italy54!B20      ="",
Italy54!N21      ="",Italy54!N20      ="",
Netherlands55!D21 ="",Netherlands55!D20 ="",
Netherlands55!B21 ="",Netherlands55!B20 ="",
Netherlands55!N21 ="",Netherlands55!N20 ="",
Portugal56!D21      ="",Portugal56!D20      ="",
Portugal56!B21      ="",Portugal56!B20      ="",
Portugal56!N21      ="",Portugal56!N20      ="",
Spain57!D21      ="",Spain57!D20      ="",
Spain57!B21      ="",Spain57!B20      ="",
Spain57!N21      ="",Spain57!N20      ="",
Sweden58!D21      ="",Sweden58!D20      ="",
Sweden58!B21      ="",Sweden58!B20      ="",
Sweden58!N21      ="",Sweden58!N20      =""),"",
LN(SQRT(
(Belgium51!D21/Belgium51!B21
 +Denmark52!D21/Denmark52!B21
 +Finland53!D21/Finland53!B21
 +Italy54!D21/Italy54!B21
 +Netherlands55!D21/Netherlands55!B21
 +Portugal56!D21/Portugal56!B21
 +Spain57!D21/Spain57!B21
 +Sweden58!D21/Sweden58!B21)
/(Belgium51!D21/Belgium51!N21*Belgium51!N20/Belgium51!B20
 +Denmark52!D21/Denmark52!N21*Denmark52!N20/Denmark52!B20
 +Finland53!D21/Finland53!N21*Finland53!N20/Finland53!B20
 +Italy54!D21/Italy54!N21*Italy54!N20/Italy54!B20
 +Netherlands55!D21/Netherlands55!N21*Netherlands55!N20/Netherlands55!B20
 +Portugal56!D21/Portugal56!N21*Portugal56!N20/Portugal56!B20
 +Spain57!D21/Spain57!N21*Spain57!N20/Spain57!B20
 +Sweden58!D21/Sweden58!N21*Sweden58!N20/Sweden58!B20)
*(Belgium51!D20/Belgium51!N20*Belgium51!N21/Belgium51!B21
 +Denmark52!D20/Denmark52!N20*Denmark52!N21/Denmark52!B21
 +Finland53!D20/Finland53!N20*Finland53!N21/Finland53!B21
 +Italy54!D20/Italy54!N20*Italy54!N21/Italy54!B21
 +Netherlands55!D20/Netherlands55!N20*Netherlands55!N21/Netherlands55!B21
 +Portugal56!D20/Portugal56!N20*Portugal56!N21/Portugal56!B21
 +Spain57!D20/Spain57!N20*Spain57!N21/Spain57!B21
 +Sweden58!D20/Sweden58!N20*Sweden58!N21/Sweden58!B21)
/(Belgium51!D20/Belgium51!B20
 +Denmark52!D20/Denmark52!B20
 +Finland53!D20/Finland53!B20
 +Italy54!D20/Italy54!B20
 +Netherlands55!D20/Netherlands55!B20
 +Portugal56!D20/Portugal56!B20
 +Spain57!D20/Spain57!B20
 +Sweden58!D20/Sweden58!B20))))</f>
        <v>7.2565751065405458E-3</v>
      </c>
      <c r="L21" s="61" t="str">
        <f>IF(OR(
Belgium51!F21   ="",Belgium51!F20   ="",
Belgium51!D21   ="",Belgium51!D20   ="",
Belgium51!B21   ="",Belgium51!B20   ="",
Belgium51!P21   ="",Belgium51!P20   ="",
Denmark52!F21      ="",Denmark52!F20      ="",
Denmark52!D21      ="",Denmark52!D20      ="",
Denmark52!B21      ="",Denmark52!B20      ="",
Denmark52!P21      ="",Denmark52!P20      ="",
Finland53!F21       ="",Finland53!F20       ="",
Finland53!D21       ="",Finland53!D20       ="",
Finland53!B21       ="",Finland53!B20       ="",
Finland53!P21       ="",Finland53!P20       ="",
Italy54!F21      ="",Italy54!F20      ="",
Italy54!D21      ="",Italy54!D20      ="",
Italy54!B21      ="",Italy54!B20      ="",
Italy54!P21      ="",Italy54!P20      ="",
Netherlands55!F21 ="",Netherlands55!F20 ="",
Netherlands55!D21 ="",Netherlands55!D20 ="",
Netherlands55!B21 ="",Netherlands55!B20 ="",
Netherlands55!P21 ="",Netherlands55!P20 ="",
Portugal56!F21      ="",Portugal56!F20      ="",
Portugal56!D21      ="",Portugal56!D20      ="",
Portugal56!B21      ="",Portugal56!B20      ="",
Portugal56!P21      ="",Portugal56!P20      ="",
Spain57!F21      ="",Spain57!F20      ="",
Spain57!D21      ="",Spain57!D20      ="",
Spain57!B21      ="",Spain57!B20      ="",
Spain57!P21      ="",Spain57!P20      ="",
Sweden58!F21      ="",Sweden58!F20      ="",
Sweden58!D21      ="",Sweden58!D20      ="",
Sweden58!B21      ="",Sweden58!B20      ="",
Sweden58!P21      ="",Sweden58!P20      =""),"",
LN(SQRT(
(Belgium51!D21*Belgium51!F21/Belgium51!B21
 +Denmark52!D21*Denmark52!F21/Denmark52!B21
 +Finland53!D21*Finland53!F21/Finland53!B21
 +Italy54!D21*Italy54!F21/Italy54!B21
 +Netherlands55!D21*Netherlands55!F21/Netherlands55!B21
 +Portugal56!D21*Portugal56!F21/Portugal56!B21
 +Spain57!D21*Spain57!F21/Spain57!B21
 +Sweden58!D21*Sweden58!F21/Sweden58!B21)
/(Belgium51!D21*Belgium51!F21/Belgium51!P21*Belgium51!P20/Belgium51!B20
 +Denmark52!D21*Denmark52!F21/Denmark52!P21*Denmark52!P20/Denmark52!B20
 +Finland53!D21*Finland53!F21/Finland53!P21*Finland53!P20/Finland53!B20
 +Italy54!D21*Italy54!F21/Italy54!P21*Italy54!P20/Italy54!B20
 +Netherlands55!D21*Netherlands55!F21/Netherlands55!P21*Netherlands55!P20/Netherlands55!B20
 +Portugal56!D21*Portugal56!F21/Portugal56!P21*Portugal56!P20/Portugal56!B20
 +Spain57!D21*Spain57!F21/Spain57!P21*Spain57!P20/Spain57!B20
 +Sweden58!D21*Sweden58!F21/Sweden58!P21*Sweden58!P20/Sweden58!B20)
*(Belgium51!D20*Belgium51!F20/Belgium51!P20*Belgium51!P21/Belgium51!B21
 +Denmark52!D20*Denmark52!F20/Denmark52!P20*Denmark52!P21/Denmark52!B21
 +Finland53!D20*Finland53!F20/Finland53!P20*Finland53!P21/Finland53!B21
 +Italy54!D20*Italy54!F20/Italy54!P20*Italy54!P21/Italy54!B21
 +Netherlands55!D20*Netherlands55!F20/Netherlands55!P20*Netherlands55!P21/Netherlands55!B21
 +Portugal56!D20*Portugal56!F20/Portugal56!P20*Portugal56!P21/Portugal56!B21
 +Spain57!D20*Spain57!F20/Spain57!P20*Spain57!P21/Spain57!B21
 +Sweden58!D20*Sweden58!F20/Sweden58!P20*Sweden58!P21/Sweden58!B21)
/(Belgium51!D20*Belgium51!F20/Belgium51!B20
 +Denmark52!D20*Denmark52!F20/Denmark52!B20
 +Finland53!D20*Finland53!F20/Finland53!B20
 +Italy54!D20*Italy54!F20/Italy54!B20
 +Netherlands55!D20*Netherlands55!F20/Netherlands55!B20
 +Portugal56!D20*Portugal56!F20/Portugal56!B20
 +Spain57!D20*Spain57!F20/Spain57!B20
 +Sweden58!D20*Sweden58!F20/Sweden58!B20))))</f>
        <v/>
      </c>
      <c r="M21" s="62" t="str">
        <f>IF(OR(
Belgium51!H21   ="",Belgium51!H20   ="",
Belgium51!D21   ="",Belgium51!D20   ="",
Belgium51!B21   ="",Belgium51!B20   ="",
Belgium51!Q21   ="",Belgium51!Q20   ="",
Denmark52!H21      ="",Denmark52!H20      ="",
Denmark52!D21      ="",Denmark52!D20      ="",
Denmark52!B21      ="",Denmark52!B20      ="",
Denmark52!Q21      ="",Denmark52!Q20      ="",
Finland53!H21       ="",Finland53!H20       ="",
Finland53!D21       ="",Finland53!D20       ="",
Finland53!B21       ="",Finland53!B20       ="",
Finland53!Q21       ="",Finland53!Q20       ="",
Italy54!H21      ="",Italy54!H20      ="",
Italy54!D21      ="",Italy54!D20      ="",
Italy54!B21      ="",Italy54!B20      ="",
Italy54!Q21      ="",Italy54!Q20      ="",
Netherlands55!H21 ="",Netherlands55!H20 ="",
Netherlands55!D21 ="",Netherlands55!D20 ="",
Netherlands55!B21 ="",Netherlands55!B20 ="",
Netherlands55!Q21 ="",Netherlands55!Q20 ="",
Portugal56!H21      ="",Portugal56!H20      ="",
Portugal56!D21      ="",Portugal56!D20      ="",
Portugal56!B21      ="",Portugal56!B20      ="",
Portugal56!Q21      ="",Portugal56!Q20      ="",
Spain57!H21      ="",Spain57!H20      ="",
Spain57!D21      ="",Spain57!D20      ="",
Spain57!B21      ="",Spain57!B20      ="",
Spain57!Q21      ="",Spain57!Q20      ="",
Sweden58!H21      ="",Sweden58!H20      ="",
Sweden58!D21      ="",Sweden58!D20      ="",
Sweden58!B21      ="",Sweden58!B20      ="",
Sweden58!Q21      ="",Sweden58!Q20      =""),"",
LN(SQRT(
(Belgium51!D21*Belgium51!H21/Belgium51!B21
 +Denmark52!D21*Denmark52!H21/Denmark52!B21
 +Finland53!D21*Finland53!H21/Finland53!B21
 +Italy54!D21*Italy54!H21/Italy54!B21
 +Netherlands55!D21*Netherlands55!H21/Netherlands55!B21
 +Portugal56!D21*Portugal56!H21/Portugal56!B21
 +Spain57!D21*Spain57!H21/Spain57!B21
 +Sweden58!D21*Sweden58!H21/Sweden58!B21)
/(Belgium51!D21*Belgium51!H21/Belgium51!Q21*Belgium51!Q20/Belgium51!B20
 +Denmark52!D21*Denmark52!H21/Denmark52!Q21*Denmark52!Q20/Denmark52!B20
 +Finland53!D21*Finland53!H21/Finland53!Q21*Finland53!Q20/Finland53!B20
 +Italy54!D21*Italy54!H21/Italy54!Q21*Italy54!Q20/Italy54!B20
 +Netherlands55!D21*Netherlands55!H21/Netherlands55!Q21*Netherlands55!Q20/Netherlands55!B20
 +Portugal56!D21*Portugal56!H21/Portugal56!Q21*Portugal56!Q20/Portugal56!B20
 +Spain57!D21*Spain57!H21/Spain57!Q21*Spain57!Q20/Spain57!B20
 +Sweden58!D21*Sweden58!H21/Sweden58!Q21*Sweden58!Q20/Sweden58!B20)
*(Belgium51!D20*Belgium51!H20/Belgium51!Q20*Belgium51!Q21/Belgium51!B21
 +Denmark52!D20*Denmark52!H20/Denmark52!Q20*Denmark52!Q21/Denmark52!B21
 +Finland53!D20*Finland53!H20/Finland53!Q20*Finland53!Q21/Finland53!B21
 +Italy54!D20*Italy54!H20/Italy54!Q20*Italy54!Q21/Italy54!B21
 +Netherlands55!D20*Netherlands55!H20/Netherlands55!Q20*Netherlands55!Q21/Netherlands55!B21
 +Portugal56!D20*Portugal56!H20/Portugal56!Q20*Portugal56!Q21/Portugal56!B21
 +Spain57!D20*Spain57!H20/Spain57!Q20*Spain57!Q21/Spain57!B21
 +Sweden58!D20*Sweden58!H20/Sweden58!Q20*Sweden58!Q21/Sweden58!B21)
/(Belgium51!D20*Belgium51!H20/Belgium51!B20
 +Denmark52!D20*Denmark52!H20/Denmark52!B20
 +Finland53!D20*Finland53!H20/Finland53!B20
 +Italy54!D20*Italy54!H20/Italy54!B20
 +Netherlands55!D20*Netherlands55!H20/Netherlands55!B20
 +Portugal56!D20*Portugal56!H20/Portugal56!B20
 +Spain57!D20*Spain57!H20/Spain57!B20
 +Sweden58!D20*Sweden58!H20/Sweden58!B20))))</f>
        <v/>
      </c>
      <c r="N21" s="62" t="str">
        <f>IF(OR(
Belgium51!I21   ="",Belgium51!I20   ="",
Belgium51!B21   ="",Belgium51!B20   ="",
Belgium51!R21   ="",Belgium51!R20   ="",
Denmark52!I21      ="",Denmark52!I20      ="",
Denmark52!B21      ="",Denmark52!B20      ="",
Denmark52!R21      ="",Denmark52!R20      ="",
Finland53!I21       ="",Finland53!I20       ="",
Finland53!B21       ="",Finland53!B20       ="",
Finland53!R21       ="",Finland53!R20       ="",
Italy54!I21      ="",Italy54!I20      ="",
Italy54!B21      ="",Italy54!B20      ="",
Italy54!R21      ="",Italy54!R20      ="",
Netherlands55!I21 ="",Netherlands55!I20 ="",
Netherlands55!B21 ="",Netherlands55!B20 ="",
Netherlands55!R21 ="",Netherlands55!R20 ="",
Portugal56!I21      ="",Portugal56!I20      ="",
Portugal56!B21      ="",Portugal56!B20      ="",
Portugal56!R21      ="",Portugal56!R20      ="",
Spain57!I21      ="",Spain57!I20      ="",
Spain57!B21      ="",Spain57!B20      ="",
Spain57!R21      ="",Spain57!R20      ="",
Sweden58!I21      ="",Sweden58!I20      ="",
Sweden58!B21      ="",Sweden58!B20      ="",
Sweden58!R21      ="",Sweden58!R20      =""),"",
LN(SQRT(
(Belgium51!I21/Belgium51!B21
 +Denmark52!I21/Denmark52!B21
 +Finland53!I21/Finland53!B21
 +Italy54!I21/Italy54!B21
 +Netherlands55!I21/Netherlands55!B21
 +Portugal56!I21/Portugal56!B21
 +Spain57!I21/Spain57!B21
 +Sweden58!I21/Sweden58!B21)
/(Belgium51!I21/Belgium51!R21*Belgium51!R20/Belgium51!B20
 +Denmark52!I21/Denmark52!R21*Denmark52!R20/Denmark52!B20
 +Finland53!I21/Finland53!R21*Finland53!R20/Finland53!B20
 +Italy54!I21/Italy54!R21*Italy54!R20/Italy54!B20
 +Netherlands55!I21/Netherlands55!R21*Netherlands55!R20/Netherlands55!B20
 +Portugal56!I21/Portugal56!R21*Portugal56!R20/Portugal56!B20
 +Spain57!I21/Spain57!R21*Spain57!R20/Spain57!B20
 +Sweden58!I21/Sweden58!R21*Sweden58!R20/Sweden58!B20)
*(Belgium51!I20/Belgium51!R20*Belgium51!R21/Belgium51!B21
 +Denmark52!I20/Denmark52!R20*Denmark52!R21/Denmark52!B21
 +Finland53!I20/Finland53!R20*Finland53!R21/Finland53!B21
 +Italy54!I20/Italy54!R20*Italy54!R21/Italy54!B21
 +Netherlands55!I20/Netherlands55!R20*Netherlands55!R21/Netherlands55!B21
 +Portugal56!I20/Portugal56!R20*Portugal56!R21/Portugal56!B21
 +Spain57!I20/Spain57!R20*Spain57!R21/Spain57!B21
 +Sweden58!I20/Sweden58!R20*Sweden58!R21/Sweden58!B21)
/(Belgium51!I20/Belgium51!B20
 +Denmark52!I20/Denmark52!B20
 +Finland53!I20/Finland53!B20
 +Italy54!I20/Italy54!B20
 +Netherlands55!I20/Netherlands55!B20
 +Portugal56!I20/Portugal56!B20
 +Spain57!I20/Spain57!B20
 +Sweden58!I20/Sweden58!B20))))</f>
        <v/>
      </c>
      <c r="O21" s="62" t="str">
        <f>IF(OR(
Belgium51!K21   ="",Belgium51!K20   ="",
Belgium51!B21   ="",Belgium51!B20   ="",
Belgium51!S21   ="",Belgium51!S20   ="",
Denmark52!K21      ="",Denmark52!K20      ="",
Denmark52!B21      ="",Denmark52!B20      ="",
Denmark52!S21      ="",Denmark52!S20      ="",
Finland53!K21       ="",Finland53!K20       ="",
Finland53!B21       ="",Finland53!B20       ="",
Finland53!S21       ="",Finland53!S20       ="",
Italy54!K21      ="",Italy54!K20      ="",
Italy54!B21      ="",Italy54!B20      ="",
Italy54!S21      ="",Italy54!S20      ="",
Netherlands55!K21 ="",Netherlands55!K20 ="",
Netherlands55!B21 ="",Netherlands55!B20 ="",
Netherlands55!S21 ="",Netherlands55!S20 ="",
Portugal56!K21      ="",Portugal56!K20      ="",
Portugal56!B21      ="",Portugal56!B20      ="",
Portugal56!S21      ="",Portugal56!S20      ="",
Spain57!K21      ="",Spain57!K20      ="",
Spain57!B21      ="",Spain57!B20      ="",
Spain57!S21      ="",Spain57!S20      ="",
Sweden58!K21      ="",Sweden58!K20      ="",
Sweden58!B21      ="",Sweden58!B20      ="",
Sweden58!S21      ="",Sweden58!S20      =""),"",
LN(SQRT(
(Belgium51!K21/Belgium51!B21
 +Denmark52!K21/Denmark52!B21
 +Finland53!K21/Finland53!B21
 +Italy54!K21/Italy54!B21
 +Netherlands55!K21/Netherlands55!B21
 +Portugal56!K21/Portugal56!B21
 +Spain57!K21/Spain57!B21
 +Sweden58!K21/Sweden58!B21)
/(Belgium51!K21/Belgium51!S21*Belgium51!S20/Belgium51!B20
 +Denmark52!K21/Denmark52!S21*Denmark52!S20/Denmark52!B20
 +Finland53!K21/Finland53!S21*Finland53!S20/Finland53!B20
 +Italy54!K21/Italy54!S21*Italy54!S20/Italy54!B20
 +Netherlands55!K21/Netherlands55!S21*Netherlands55!S20/Netherlands55!B20
 +Portugal56!K21/Portugal56!S21*Portugal56!S20/Portugal56!B20
 +Spain57!K21/Spain57!S21*Spain57!S20/Spain57!B20
 +Sweden58!K21/Sweden58!S21*Sweden58!S20/Sweden58!B20)
*(Belgium51!K20/Belgium51!S20*Belgium51!S21/Belgium51!B21
 +Denmark52!K20/Denmark52!S20*Denmark52!S21/Denmark52!B21
 +Finland53!K20/Finland53!S20*Finland53!S21/Finland53!B21
 +Italy54!K20/Italy54!S20*Italy54!S21/Italy54!B21
 +Netherlands55!K20/Netherlands55!S20*Netherlands55!S21/Netherlands55!B21
 +Portugal56!K20/Portugal56!S20*Portugal56!S21/Portugal56!B21
 +Spain57!K20/Spain57!S20*Spain57!S21/Spain57!B21
 +Sweden58!K20/Sweden58!S20*Sweden58!S21/Sweden58!B21)
/(Belgium51!K20/Belgium51!B20
 +Denmark52!K20/Denmark52!B20
 +Finland53!K20/Finland53!B20
 +Italy54!K20/Italy54!B20
 +Netherlands55!K20/Netherlands55!B20
 +Portugal56!K20/Portugal56!B20
 +Spain57!K20/Spain57!B20
 +Sweden58!K20/Sweden58!B20))))</f>
        <v/>
      </c>
      <c r="P21" s="62" t="str">
        <f>IF(OR(
Belgium51!L21   ="",Belgium51!L20   ="",
Belgium51!B21   ="",Belgium51!B20   ="",
Belgium51!T21   ="",Belgium51!T20   ="",
Denmark52!L21      ="",Denmark52!L20      ="",
Denmark52!B21      ="",Denmark52!B20      ="",
Denmark52!T21      ="",Denmark52!T20      ="",
Finland53!L21       ="",Finland53!L20       ="",
Finland53!B21       ="",Finland53!B20       ="",
Finland53!T21       ="",Finland53!T20       ="",
Italy54!L21      ="",Italy54!L20      ="",
Italy54!B21      ="",Italy54!B20      ="",
Italy54!T21      ="",Italy54!T20      ="",
Netherlands55!L21 ="",Netherlands55!L20 ="",
Netherlands55!B21 ="",Netherlands55!B20 ="",
Netherlands55!T21 ="",Netherlands55!T20 ="",
Portugal56!L21      ="",Portugal56!L20      ="",
Portugal56!B21      ="",Portugal56!B20      ="",
Portugal56!T21      ="",Portugal56!T20      ="",
Spain57!L21      ="",Spain57!L20      ="",
Spain57!B21      ="",Spain57!B20      ="",
Spain57!T21      ="",Spain57!T20      ="",
Sweden58!L21      ="",Sweden58!L20      ="",
Sweden58!B21      ="",Sweden58!B20      ="",
Sweden58!T21      ="",Sweden58!T20      =""),"",
LN(SQRT(
(Belgium51!L21/Belgium51!B21
 +Denmark52!L21/Denmark52!B21
 +Finland53!L21/Finland53!B21
 +Italy54!L21/Italy54!B21
 +Netherlands55!L21/Netherlands55!B21
 +Portugal56!L21/Portugal56!B21
 +Spain57!L21/Spain57!B21
 +Sweden58!L21/Sweden58!B21)
/(Belgium51!L21/Belgium51!T21*Belgium51!T20/Belgium51!B20
 +Denmark52!L21/Denmark52!T21*Denmark52!T20/Denmark52!B20
 +Finland53!L21/Finland53!T21*Finland53!T20/Finland53!B20
 +Italy54!L21/Italy54!T21*Italy54!T20/Italy54!B20
 +Netherlands55!L21/Netherlands55!T21*Netherlands55!T20/Netherlands55!B20
 +Portugal56!L21/Portugal56!T21*Portugal56!T20/Portugal56!B20
 +Spain57!L21/Spain57!T21*Spain57!T20/Spain57!B20
 +Sweden58!L21/Sweden58!T21*Sweden58!T20/Sweden58!B20)
*(Belgium51!L20/Belgium51!T20*Belgium51!T21/Belgium51!B21
 +Denmark52!L20/Denmark52!T20*Denmark52!T21/Denmark52!B21
 +Finland53!L20/Finland53!T20*Finland53!T21/Finland53!B21
 +Italy54!L20/Italy54!T20*Italy54!T21/Italy54!B21
 +Netherlands55!L20/Netherlands55!T20*Netherlands55!T21/Netherlands55!B21
 +Portugal56!L20/Portugal56!T20*Portugal56!T21/Portugal56!B21
 +Spain57!L20/Spain57!T20*Spain57!T21/Spain57!B21
 +Sweden58!L20/Sweden58!T20*Sweden58!T21/Sweden58!B21)
/(Belgium51!L20/Belgium51!B20
 +Denmark52!L20/Denmark52!B20
 +Finland53!L20/Finland53!B20
 +Italy54!L20/Italy54!B20
 +Netherlands55!L20/Netherlands55!B20
 +Portugal56!L20/Portugal56!B20
 +Spain57!L20/Spain57!B20
 +Sweden58!L20/Sweden58!B20))))</f>
        <v/>
      </c>
      <c r="Q21" s="61"/>
      <c r="R21" s="61"/>
      <c r="S21" s="61"/>
      <c r="T21" s="61"/>
      <c r="U21" s="61"/>
      <c r="V21" s="61" t="str">
        <f>IF(OR(
Belgium51!V21   ="",
Belgium51!U21   ="",
Denmark52!V21      ="",
Denmark52!U21      ="",
Finland53!V21       ="",
Finland53!U21       ="",
Italy54!V21      ="",
Italy54!U21      ="",
Netherlands55!V21 ="",
Netherlands55!U21 ="",
Portugal56!V21      ="",
Portugal56!U21      ="",
Spain57!V21      ="",
Spain57!U21      ="",
Sweden58!V21      ="",
Sweden58!U21      =""),"",
LN((Belgium51!V21+Denmark52!V21+Finland53!V21+Italy54!V21+Netherlands55!V21+Portugal56!V21+Spain57!V21+Sweden58!V21)
/(Belgium51!U21+Denmark52!U21+Finland53!U21+Italy54!U21+Netherlands55!U21+Portugal56!U21+Spain57!U21+Sweden58!U21)))</f>
        <v/>
      </c>
      <c r="W21" s="61" t="str">
        <f>IF(OR(
Belgium51!V21   ="",
Belgium51!W21   ="",
Belgium51!U21   ="",
Denmark52!V21      ="",
Denmark52!W21      ="",
Denmark52!U21      ="",
Finland53!V21       ="",
Finland53!W21       ="",
Finland53!U21       ="",
Italy54!V21      ="",
Italy54!W21      ="",
Italy54!U21      ="",
Netherlands55!V21 ="",
Netherlands55!W21 ="",
Netherlands55!V21 ="",
Portugal56!V21      ="",
Portugal56!W21      ="",
Portugal56!U21      ="",
Spain57!V21      ="",
Spain57!W21      ="",
Spain57!U21      ="",
Sweden58!V21      ="",
Sweden58!W21      ="",
Sweden58!U21      ="",
),"",
LN((Belgium51!V21*Belgium51!W21+Denmark52!V21*Denmark52!W21+Finland53!V21*Finland53!W21+Italy54!V21*Italy54!W21+Netherlands55!V21*Netherlands55!W21+Portugal56!V21*Portugal56!W21+Spain57!V21*Spain57!W21+Sweden58!V21*Sweden58!W21)
/(Belgium51!U21+Denmark52!U21+Finland53!U21+Italy54!U21+Netherlands55!U21+Portugal56!U21+Spain57!U21+Sweden58!U21)))</f>
        <v/>
      </c>
      <c r="X21" s="61" t="str">
        <f>IF(OR(
Belgium51!X21   ="",
Belgium51!D21   ="",
Belgium51!B21   ="",
Denmark52!X21      ="",
Denmark52!D21      ="",
Denmark52!B21      ="",
Finland53!X21       ="",
Finland53!D21       ="",
Finland53!B21       ="",
Italy54!X21      ="",
Italy54!D21      ="",
Italy54!B21      ="",
Netherlands55!X21 ="",
Netherlands55!D21 ="",
Netherlands55!B21 ="",
Portugal56!X21      ="",
Portugal56!D21      ="",
Portugal56!B21      ="",
Spain57!X21      ="",
Spain57!D21      ="",
Spain57!B21      ="",
Sweden58!X21      ="",
Sweden58!D21      ="",
Sweden58!B21      =""),"",
(Belgium51!X21*Belgium51!D21/Belgium51!B21
 +Denmark52!X21*Denmark52!D21/Denmark52!B21
 +Finland53!X21*Finland53!D21/Finland53!B21
 +Italy54!X21*Italy54!D21/Italy54!B21
 +Netherlands55!X21*Netherlands55!D21/Netherlands55!B21
 +Portugal56!X21*Portugal56!D21/Portugal56!B21
 +Spain57!X21*Spain57!D21/Spain57!B21
 +Sweden58!X21*Sweden58!D21/Sweden58!B21)
/(Belgium51!D21/Belgium51!B21
 +Denmark52!D21/Denmark52!B21
 +Finland53!D21/Finland53!B21
 +Italy54!D21/Italy54!B21
 +Netherlands55!D21/Netherlands55!B21
 +Portugal56!D21/Portugal56!B21
 +Spain57!D21/Spain57!B21
 +Sweden58!D21/Sweden58!B21))</f>
        <v/>
      </c>
      <c r="Y21" s="61" t="str">
        <f>IF(OR(
Belgium51!Y21   ="",
Belgium51!D21   ="",
Belgium51!B21   ="",
Denmark52!Y21      ="",
Denmark52!D21      ="",
Denmark52!B21      ="",
Finland53!Y21       ="",
Finland53!D21       ="",
Finland53!B21       ="",
Italy54!Y21      ="",
Italy54!D21      ="",
Italy54!B21      ="",
Netherlands55!Y21 ="",
Netherlands55!D21 ="",
Netherlands55!B21 ="",
Portugal56!Y21      ="",
Portugal56!D21      ="",
Portugal56!B21      ="",
Spain57!Y21      ="",
Spain57!D21      ="",
Spain57!B21      ="",
Sweden58!Y21      ="",
Sweden58!D21      ="",
Sweden58!B21      =""),"",
(Belgium51!Y21/Belgium51!B21
 +Denmark52!Y21/Denmark52!B21
 +Finland53!Y21/Finland53!B21
 +Italy54!Y21/Italy54!B21
 +Netherlands55!Y21/Netherlands55!B21
 +Portugal56!Y21/Portugal56!B21
 +Spain57!Y21/Spain57!B21
 +Sweden58!Y21/Sweden58!B21)
/(Belgium51!D21/Belgium51!B21
 +Denmark52!D21/Denmark52!B21
 +Finland53!D21/Finland53!B21
 +Italy54!D21/Italy54!B21
 +Netherlands55!D21/Netherlands55!B21
 +Portugal56!D21/Portugal56!B21
 +Spain57!D21/Spain57!B21
 +Sweden58!D21/Sweden58!B21))</f>
        <v/>
      </c>
      <c r="Z21" s="67"/>
      <c r="AA21" s="62" t="str">
        <f t="shared" si="1"/>
        <v/>
      </c>
      <c r="AB21" s="75" t="str">
        <f>IF(OR(
Belgium51!AB21   ="",
Belgium51!D21   ="",
Belgium51!B21   ="",
Denmark52!AB21      ="",
Denmark52!D21      ="",
Denmark52!B21      ="",
Finland53!AB21       ="",
Finland53!D21       ="",
Finland53!B21       ="",
Italy54!AB21      ="",
Italy54!D21      ="",
Italy54!B21      ="",
Netherlands55!AB21 ="",
Netherlands55!D21 ="",
Netherlands55!B21 ="",
Portugal56!AB21      ="",
Portugal56!D21      ="",
Portugal56!B21      ="",
Spain57!AB21      ="",
Spain57!D21      ="",
Spain57!B21      ="",
Sweden58!AB21      ="",
Sweden58!D21      ="",
Sweden58!B21      =""),"",
(Belgium51!AB21*Belgium51!D21/Belgium51!B21
 +Denmark52!AB21*Denmark52!D21/Denmark52!B21
 +Finland53!AB21*Finland53!D21/Finland53!B21
 +Italy54!AB21*Italy54!D21/Italy54!B21
 +Netherlands55!AB21*Netherlands55!D21/Netherlands55!B21
 +Portugal56!AB21*Portugal56!D21/Portugal56!B21
 +Spain57!AB21*Spain57!D21/Spain57!B21
 +Sweden58!AB21*Sweden58!D21/Sweden58!B21)
/(Belgium51!D21/Belgium51!B21
 +Denmark52!D21/Denmark52!B21
 +Finland53!D21/Finland53!B21
 +Italy54!D21/Italy54!B21
 +Netherlands55!D21/Netherlands55!B21
 +Portugal56!D21/Portugal56!B21
 +Spain57!D21/Spain57!B21
 +Sweden58!D21/Sweden58!B21))</f>
        <v/>
      </c>
    </row>
    <row r="22" spans="1:28">
      <c r="A22" s="62">
        <v>1889</v>
      </c>
      <c r="B22" s="62" t="str">
        <f>IF(OR(
Belgium51!AC22   ="",
Belgium51!D22   ="",
Belgium51!B22   ="",
Denmark52!AC22      ="",
Denmark52!D22      ="",
Denmark52!B22      ="",
Finland53!AC22       ="",
Finland53!D22       ="",
Finland53!B22       ="",
Italy54!AC22      ="",
Italy54!D22      ="",
Italy54!B22      ="",
Netherlands55!AC22 ="",
Netherlands55!D22 ="",
Netherlands55!B22 ="",
Portugal56!AC22 ="",
Portugal56!D22 ="",
Portugal56!B22 ="",
Spain57!AC22       ="",
Spain57!D22       ="",
Spain57!B22       ="",
Sweden58!AC22      ="",
Sweden58!D22      ="",
Sweden58!B22      =""),"",
(Belgium51!AC22*Belgium51!D22/Belgium51!B22
 +Denmark52!AC22*Denmark52!D22/Denmark52!B22
 +Finland53!AC22*Finland53!D22/Finland53!B22
 +Italy54!AC22*Italy54!D22/Italy54!B22
 +Netherlands55!AC22*Netherlands55!D22/Netherlands55!B22
 +Portugal56!AC22*Portugal56!D22/Portugal56!B22
 +Spain57!AC22*Spain57!D22/Spain57!B22
 +Sweden58!AC22*Sweden58!D22/Sweden58!B22)
/(Belgium51!D22/Belgium51!B22
 +Denmark52!D22/Denmark52!B22
 +Finland53!D22/Finland53!B22
 +Italy54!D22/Italy54!B22
 +Netherlands55!D22/Netherlands55!B22
 +Portugal56!D22/Portugal56!B22
 +Spain57!D22/Spain57!B22
 +Sweden58!D22/Sweden58!B22))</f>
        <v/>
      </c>
      <c r="C22" s="34" t="str">
        <f>IF(OR(
Belgium51!F22   ="",
Belgium51!D22   ="",
Belgium51!B22   ="",
Denmark52!F22      ="",
Denmark52!D22      ="",
Denmark52!B22      ="",
Finland53!F22       ="",
Finland53!D22       ="",
Finland53!B22       ="",
Italy54!F22      ="",
Italy54!D22      ="",
Italy54!B22      ="",
Netherlands55!F22 ="",
Netherlands55!D22 ="",
Netherlands55!B22 ="",
Portugal56!F22 ="",
Portugal56!D22 ="",
Portugal56!B22 ="",
Spain57!F22       ="",
Spain57!D22       ="",
Spain57!B22       ="",
Sweden58!F22      ="",
Sweden58!D22      ="",
Sweden58!B22      =""),"",
(Belgium51!F22*Belgium51!D22/Belgium51!B22
 +Denmark52!F22*Denmark52!D22/Denmark52!B22
 +Finland53!F22*Finland53!D22/Finland53!B22
 +Italy54!F22*Italy54!D22/Italy54!B22
 +Netherlands55!F22*Netherlands55!D22/Netherlands55!B22
 +Portugal56!F22*Portugal56!D22/Portugal56!B22
 +Spain57!F22*Spain57!D22/Spain57!B22
 +Sweden58!F22*Sweden58!D22/Sweden58!B22)
/(Belgium51!D22/Belgium51!B22
 +Denmark52!D22/Denmark52!B22
 +Finland53!D22/Finland53!B22
 +Italy54!D22/Italy54!B22
 +Netherlands55!D22/Netherlands55!B22
 +Portugal56!D22/Portugal56!B22
 +Spain57!D22/Spain57!B22
 +Sweden58!D22/Sweden58!B22))</f>
        <v/>
      </c>
      <c r="D22" s="62" t="str">
        <f>IF(OR(
Belgium51!AE22   ="",
Belgium51!D22   ="",
Belgium51!B22   ="",
Denmark52!AE22      ="",
Denmark52!D22      ="",
Denmark52!B22      ="",
Finland53!AE22       ="",
Finland53!D22       ="",
Finland53!B22       ="",
Italy54!AE22      ="",
Italy54!D22      ="",
Italy54!B22      ="",
Netherlands55!AE22 ="",
Netherlands55!D22 ="",
Netherlands55!B22 ="",
Portugal56!AE22 ="",
Portugal56!D22 ="",
Portugal56!B22 ="",
Spain57!AE22       ="",
Spain57!D22       ="",
Spain57!B22       ="",
Sweden58!AE22      ="",
Sweden58!D22      ="",
Sweden58!B22      =""),"",
(Belgium51!AE22*Belgium51!D22/Belgium51!B22
 +Denmark52!AE22*Denmark52!D22/Denmark52!B22
 +Finland53!AE22*Finland53!D22/Finland53!B22
 +Italy54!AE22*Italy54!D22/Italy54!B22
 +Netherlands55!AE22*Netherlands55!D22/Netherlands55!B22
 +Portugal56!AE22*Portugal56!D22/Portugal56!B22
 +Spain57!AE22*Spain57!D22/Spain57!B22
 +Sweden58!AE22*Sweden58!D22/Sweden58!B22)
/(Belgium51!D22/Belgium51!B22
 +Denmark52!D22/Denmark52!B22
 +Finland53!D22/Finland53!B22
 +Italy54!D22/Italy54!B22
 +Netherlands55!D22/Netherlands55!B22
 +Portugal56!D22/Portugal56!B22
 +Spain57!D22/Spain57!B22
 +Sweden58!D22/Sweden58!B22))</f>
        <v/>
      </c>
      <c r="E22" s="62" t="str">
        <f>IF(OR(
Belgium51!H22   ="",
Belgium51!D22   ="",
Belgium51!B22   ="",
Denmark52!H22      ="",
Denmark52!D22      ="",
Denmark52!B22      ="",
Finland53!H22       ="",
Finland53!D22       ="",
Finland53!B22       ="",
Italy54!H22      ="",
Italy54!D22      ="",
Italy54!B22      ="",
Netherlands55!H22 ="",
Netherlands55!D22 ="",
Netherlands55!B22 ="",
Portugal56!H22 ="",
Portugal56!D22 ="",
Portugal56!B22 ="",
Spain57!H22 ="",
Spain57!D22 ="",
Spain57!B22 ="",
Sweden58!H22 ="",
Sweden58!D22 ="",
Sweden58!B22 =""),"",
(Belgium51!H22*Belgium51!D22/Belgium51!B22
 +Denmark52!H22*Denmark52!D22/Denmark52!B22
 +Finland53!H22*Finland53!D22/Finland53!B22
 +Italy54!H22*Italy54!D22/Italy54!B22
 +Netherlands55!H22*Netherlands55!D22/Netherlands55!B22
 +Portugal56!H22*Portugal56!D22/Portugal56!B22
 +Spain57!H22*Spain57!D22/Spain57!B22
 +Sweden58!H22*Sweden58!D22/Sweden58!B22)
/(Belgium51!D22/Belgium51!B22
 +Denmark52!D22/Denmark52!B22
 +Finland53!D22/Finland53!B22
 +Italy54!D22/Italy54!B22
 +Netherlands55!D22/Netherlands55!B22
 +Portugal56!D22/Portugal56!B22
 +Spain57!D22/Spain57!B22
 +Sweden58!D22/Sweden58!B22))</f>
        <v/>
      </c>
      <c r="F22" s="62">
        <f>IF(OR(
Belgium51!I22   ="",
Belgium51!D22   ="",
Belgium51!B22   ="",
Denmark52!I22      ="",
Denmark52!D22      ="",
Denmark52!B22      ="",
Finland53!I22       ="",
Finland53!D22       ="",
Finland53!B22       ="",
Italy54!I22      ="",
Italy54!D22      ="",
Italy54!B22      ="",
Netherlands55!I22 ="",
Netherlands55!D22 ="",
Netherlands55!B22 ="",
Portugal56!I22      ="",
Portugal56!D22      ="",
Portugal56!B22      ="",
Spain57!I22      ="",
Spain57!D22      ="",
Spain57!B22      ="",
Sweden58!I22      ="",
Sweden58!D22      ="",
Sweden58!B22      =""),"",
(Belgium51!I22/Belgium51!B22
 +Denmark52!I22/Denmark52!B22
 +Finland53!I22/Finland53!B22
 +Italy54!I22/Italy54!B22
 +Netherlands55!I22/Netherlands55!B22
 +Portugal56!I22/Portugal56!B22
 +Spain57!I22/Spain57!B22
 +Sweden58!I22/Sweden58!B22)
/(Belgium51!D22/Belgium51!B22
 +Denmark52!D22/Denmark52!B22
 +Finland53!D22/Finland53!B22
 +Italy54!D22/Italy54!B22
 +Netherlands55!D22/Netherlands55!B22
 +Portugal56!D22/Portugal56!B22
 +Spain57!D22/Spain57!B22
 +Sweden58!D22/Sweden58!B22))</f>
        <v>0.11217509028642048</v>
      </c>
      <c r="G22" s="62">
        <f>IF(OR(
Belgium51!J22   ="",
Belgium51!D22   ="",
Belgium51!B22   ="",
Denmark52!J22      ="",
Denmark52!D22      ="",
Denmark52!B22      ="",
Finland53!J22       ="",
Finland53!D22       ="",
Finland53!B22       ="",
Italy54!J22      ="",
Italy54!D22      ="",
Italy54!B22      ="",
Netherlands55!J22 ="",
Netherlands55!D22 ="",
Netherlands55!B22 ="",
Portugal56!J22      ="",
Portugal56!D22      ="",
Portugal56!B22      ="",
Spain57!J22      ="",
Spain57!D22      ="",
Spain57!B22      ="",
Sweden58!J22      ="",
Sweden58!D22      ="",
Sweden58!B22      =""),"",
(Belgium51!J22/Belgium51!B22
 +Denmark52!J22/Denmark52!B22
 +Finland53!J22/Finland53!B22
 +Italy54!J22/Italy54!B22
 +Netherlands55!J22/Netherlands55!B22
 +Portugal56!J22/Portugal56!B22
 +Spain57!J22/Spain57!B22
 +Sweden58!J22/Sweden58!B22)
/(Belgium51!D22/Belgium51!B22
 +Denmark52!D22/Denmark52!B22
 +Finland53!D22/Finland53!B22
 +Italy54!D22/Italy54!B22
 +Netherlands55!D22/Netherlands55!B22
 +Portugal56!D22/Portugal56!B22
 +Spain57!D22/Spain57!B22
 +Sweden58!D22/Sweden58!B22))</f>
        <v>0.10317821772838022</v>
      </c>
      <c r="H22" s="62">
        <f>IF(OR(
Belgium51!K22   ="",
Belgium51!D22   ="",
Belgium51!B22   ="",
Denmark52!K22      ="",
Denmark52!D22      ="",
Denmark52!B22      ="",
Finland53!K22       ="",
Finland53!D22       ="",
Finland53!B22       ="",
Italy54!K22      ="",
Italy54!D22      ="",
Italy54!B22      ="",
Netherlands55!K22 ="",
Netherlands55!D22 ="",
Netherlands55!B22 ="",
Portugal56!K22      ="",
Portugal56!D22      ="",
Portugal56!B22      ="",
Spain57!K22      ="",
Spain57!D22      ="",
Spain57!B22      ="",
Sweden58!K22      ="",
Sweden58!D22      ="",
Sweden58!B22      =""),"",
(Belgium51!K22/Belgium51!B22
 +Denmark52!K22/Denmark52!B22
 +Finland53!K22/Finland53!B22
 +Italy54!K22/Italy54!B22
 +Netherlands55!K22/Netherlands55!B22
 +Portugal56!K22/Portugal56!B22
 +Spain57!K22/Spain57!B22
 +Sweden58!K22/Sweden58!B22)
/(Belgium51!D22/Belgium51!B22
 +Denmark52!D22/Denmark52!B22
 +Finland53!D22/Finland53!B22
 +Italy54!D22/Italy54!B22
 +Netherlands55!D22/Netherlands55!B22
 +Portugal56!D22/Portugal56!B22
 +Spain57!D22/Spain57!B22
 +Sweden58!D22/Sweden58!B22))</f>
        <v>0.17715220174343652</v>
      </c>
      <c r="I22" s="62">
        <f>IF(OR(
Belgium51!L22   ="",
Belgium51!D22   ="",
Belgium51!B22   ="",
Denmark52!L22      ="",
Denmark52!D22      ="",
Denmark52!B22      ="",
Finland53!L22       ="",
Finland53!D22       ="",
Finland53!B22       ="",
Italy54!L22      ="",
Italy54!D22      ="",
Italy54!B22      ="",
Netherlands55!L22 ="",
Netherlands55!D22 ="",
Netherlands55!B22 ="",
Portugal56!L22      ="",
Portugal56!D22      ="",
Portugal56!B22      ="",
Spain57!L22      ="",
Spain57!D22      ="",
Spain57!B22      ="",
Sweden58!L22      ="",
Sweden58!D22      ="",
Sweden58!B22      =""),"",
(Belgium51!L22/Belgium51!B22
 +Denmark52!L22/Denmark52!B22
 +Finland53!L22/Finland53!B22
 +Italy54!L22/Italy54!B22
 +Netherlands55!L22/Netherlands55!B22
 +Portugal56!L22/Portugal56!B22
 +Spain57!L22/Spain57!B22
 +Sweden58!L22/Sweden58!B22)
/(Belgium51!D22/Belgium51!B22
 +Denmark52!D22/Denmark52!B22
 +Finland53!D22/Finland53!B22
 +Italy54!D22/Italy54!B22
 +Netherlands55!D22/Netherlands55!B22
 +Portugal56!D22/Portugal56!B22
 +Spain57!D22/Spain57!B22
 +Sweden58!D22/Sweden58!B22))</f>
        <v>0.20949016074646737</v>
      </c>
      <c r="J22" s="61">
        <f t="shared" si="0"/>
        <v>-3.2337959003030853E-2</v>
      </c>
      <c r="K22" s="61">
        <f>IF(OR(
Belgium51!D22   ="",Belgium51!D21   ="",
Belgium51!B22   ="",Belgium51!B21   ="",
Belgium51!N22   ="",Belgium51!N21   ="",
Denmark52!D22      ="",Denmark52!D21      ="",
Denmark52!B22      ="",Denmark52!B21      ="",
Denmark52!N22      ="",Denmark52!N21      ="",
Finland53!D22       ="",Finland53!D21       ="",
Finland53!B22       ="",Finland53!B21       ="",
Finland53!N22       ="",Finland53!N21       ="",
Italy54!D22      ="",Italy54!D21      ="",
Italy54!B22      ="",Italy54!B21      ="",
Italy54!N22      ="",Italy54!N21      ="",
Netherlands55!D22 ="",Netherlands55!D21 ="",
Netherlands55!B22 ="",Netherlands55!B21 ="",
Netherlands55!N22 ="",Netherlands55!N21 ="",
Portugal56!D22      ="",Portugal56!D21      ="",
Portugal56!B22      ="",Portugal56!B21      ="",
Portugal56!N22      ="",Portugal56!N21      ="",
Spain57!D22      ="",Spain57!D21      ="",
Spain57!B22      ="",Spain57!B21      ="",
Spain57!N22      ="",Spain57!N21      ="",
Sweden58!D22      ="",Sweden58!D21      ="",
Sweden58!B22      ="",Sweden58!B21      ="",
Sweden58!N22      ="",Sweden58!N21      =""),"",
LN(SQRT(
(Belgium51!D22/Belgium51!B22
 +Denmark52!D22/Denmark52!B22
 +Finland53!D22/Finland53!B22
 +Italy54!D22/Italy54!B22
 +Netherlands55!D22/Netherlands55!B22
 +Portugal56!D22/Portugal56!B22
 +Spain57!D22/Spain57!B22
 +Sweden58!D22/Sweden58!B22)
/(Belgium51!D22/Belgium51!N22*Belgium51!N21/Belgium51!B21
 +Denmark52!D22/Denmark52!N22*Denmark52!N21/Denmark52!B21
 +Finland53!D22/Finland53!N22*Finland53!N21/Finland53!B21
 +Italy54!D22/Italy54!N22*Italy54!N21/Italy54!B21
 +Netherlands55!D22/Netherlands55!N22*Netherlands55!N21/Netherlands55!B21
 +Portugal56!D22/Portugal56!N22*Portugal56!N21/Portugal56!B21
 +Spain57!D22/Spain57!N22*Spain57!N21/Spain57!B21
 +Sweden58!D22/Sweden58!N22*Sweden58!N21/Sweden58!B21)
*(Belgium51!D21/Belgium51!N21*Belgium51!N22/Belgium51!B22
 +Denmark52!D21/Denmark52!N21*Denmark52!N22/Denmark52!B22
 +Finland53!D21/Finland53!N21*Finland53!N22/Finland53!B22
 +Italy54!D21/Italy54!N21*Italy54!N22/Italy54!B22
 +Netherlands55!D21/Netherlands55!N21*Netherlands55!N22/Netherlands55!B22
 +Portugal56!D21/Portugal56!N21*Portugal56!N22/Portugal56!B22
 +Spain57!D21/Spain57!N21*Spain57!N22/Spain57!B22
 +Sweden58!D21/Sweden58!N21*Sweden58!N22/Sweden58!B22)
/(Belgium51!D21/Belgium51!B21
 +Denmark52!D21/Denmark52!B21
 +Finland53!D21/Finland53!B21
 +Italy54!D21/Italy54!B21
 +Netherlands55!D21/Netherlands55!B21
 +Portugal56!D21/Portugal56!B21
 +Spain57!D21/Spain57!B21
 +Sweden58!D21/Sweden58!B21))))</f>
        <v>1.1962200452760545E-2</v>
      </c>
      <c r="L22" s="61" t="str">
        <f>IF(OR(
Belgium51!F22   ="",Belgium51!F21   ="",
Belgium51!D22   ="",Belgium51!D21   ="",
Belgium51!B22   ="",Belgium51!B21   ="",
Belgium51!P22   ="",Belgium51!P21   ="",
Denmark52!F22      ="",Denmark52!F21      ="",
Denmark52!D22      ="",Denmark52!D21      ="",
Denmark52!B22      ="",Denmark52!B21      ="",
Denmark52!P22      ="",Denmark52!P21      ="",
Finland53!F22       ="",Finland53!F21       ="",
Finland53!D22       ="",Finland53!D21       ="",
Finland53!B22       ="",Finland53!B21       ="",
Finland53!P22       ="",Finland53!P21       ="",
Italy54!F22      ="",Italy54!F21      ="",
Italy54!D22      ="",Italy54!D21      ="",
Italy54!B22      ="",Italy54!B21      ="",
Italy54!P22      ="",Italy54!P21      ="",
Netherlands55!F22 ="",Netherlands55!F21 ="",
Netherlands55!D22 ="",Netherlands55!D21 ="",
Netherlands55!B22 ="",Netherlands55!B21 ="",
Netherlands55!P22 ="",Netherlands55!P21 ="",
Portugal56!F22      ="",Portugal56!F21      ="",
Portugal56!D22      ="",Portugal56!D21      ="",
Portugal56!B22      ="",Portugal56!B21      ="",
Portugal56!P22      ="",Portugal56!P21      ="",
Spain57!F22      ="",Spain57!F21      ="",
Spain57!D22      ="",Spain57!D21      ="",
Spain57!B22      ="",Spain57!B21      ="",
Spain57!P22      ="",Spain57!P21      ="",
Sweden58!F22      ="",Sweden58!F21      ="",
Sweden58!D22      ="",Sweden58!D21      ="",
Sweden58!B22      ="",Sweden58!B21      ="",
Sweden58!P22      ="",Sweden58!P21      =""),"",
LN(SQRT(
(Belgium51!D22*Belgium51!F22/Belgium51!B22
 +Denmark52!D22*Denmark52!F22/Denmark52!B22
 +Finland53!D22*Finland53!F22/Finland53!B22
 +Italy54!D22*Italy54!F22/Italy54!B22
 +Netherlands55!D22*Netherlands55!F22/Netherlands55!B22
 +Portugal56!D22*Portugal56!F22/Portugal56!B22
 +Spain57!D22*Spain57!F22/Spain57!B22
 +Sweden58!D22*Sweden58!F22/Sweden58!B22)
/(Belgium51!D22*Belgium51!F22/Belgium51!P22*Belgium51!P21/Belgium51!B21
 +Denmark52!D22*Denmark52!F22/Denmark52!P22*Denmark52!P21/Denmark52!B21
 +Finland53!D22*Finland53!F22/Finland53!P22*Finland53!P21/Finland53!B21
 +Italy54!D22*Italy54!F22/Italy54!P22*Italy54!P21/Italy54!B21
 +Netherlands55!D22*Netherlands55!F22/Netherlands55!P22*Netherlands55!P21/Netherlands55!B21
 +Portugal56!D22*Portugal56!F22/Portugal56!P22*Portugal56!P21/Portugal56!B21
 +Spain57!D22*Spain57!F22/Spain57!P22*Spain57!P21/Spain57!B21
 +Sweden58!D22*Sweden58!F22/Sweden58!P22*Sweden58!P21/Sweden58!B21)
*(Belgium51!D21*Belgium51!F21/Belgium51!P21*Belgium51!P22/Belgium51!B22
 +Denmark52!D21*Denmark52!F21/Denmark52!P21*Denmark52!P22/Denmark52!B22
 +Finland53!D21*Finland53!F21/Finland53!P21*Finland53!P22/Finland53!B22
 +Italy54!D21*Italy54!F21/Italy54!P21*Italy54!P22/Italy54!B22
 +Netherlands55!D21*Netherlands55!F21/Netherlands55!P21*Netherlands55!P22/Netherlands55!B22
 +Portugal56!D21*Portugal56!F21/Portugal56!P21*Portugal56!P22/Portugal56!B22
 +Spain57!D21*Spain57!F21/Spain57!P21*Spain57!P22/Spain57!B22
 +Sweden58!D21*Sweden58!F21/Sweden58!P21*Sweden58!P22/Sweden58!B22)
/(Belgium51!D21*Belgium51!F21/Belgium51!B21
 +Denmark52!D21*Denmark52!F21/Denmark52!B21
 +Finland53!D21*Finland53!F21/Finland53!B21
 +Italy54!D21*Italy54!F21/Italy54!B21
 +Netherlands55!D21*Netherlands55!F21/Netherlands55!B21
 +Portugal56!D21*Portugal56!F21/Portugal56!B21
 +Spain57!D21*Spain57!F21/Spain57!B21
 +Sweden58!D21*Sweden58!F21/Sweden58!B21))))</f>
        <v/>
      </c>
      <c r="M22" s="62" t="str">
        <f>IF(OR(
Belgium51!H22   ="",Belgium51!H21   ="",
Belgium51!D22   ="",Belgium51!D21   ="",
Belgium51!B22   ="",Belgium51!B21   ="",
Belgium51!Q22   ="",Belgium51!Q21   ="",
Denmark52!H22      ="",Denmark52!H21      ="",
Denmark52!D22      ="",Denmark52!D21      ="",
Denmark52!B22      ="",Denmark52!B21      ="",
Denmark52!Q22      ="",Denmark52!Q21      ="",
Finland53!H22       ="",Finland53!H21       ="",
Finland53!D22       ="",Finland53!D21       ="",
Finland53!B22       ="",Finland53!B21       ="",
Finland53!Q22       ="",Finland53!Q21       ="",
Italy54!H22      ="",Italy54!H21      ="",
Italy54!D22      ="",Italy54!D21      ="",
Italy54!B22      ="",Italy54!B21      ="",
Italy54!Q22      ="",Italy54!Q21      ="",
Netherlands55!H22 ="",Netherlands55!H21 ="",
Netherlands55!D22 ="",Netherlands55!D21 ="",
Netherlands55!B22 ="",Netherlands55!B21 ="",
Netherlands55!Q22 ="",Netherlands55!Q21 ="",
Portugal56!H22      ="",Portugal56!H21      ="",
Portugal56!D22      ="",Portugal56!D21      ="",
Portugal56!B22      ="",Portugal56!B21      ="",
Portugal56!Q22      ="",Portugal56!Q21      ="",
Spain57!H22      ="",Spain57!H21      ="",
Spain57!D22      ="",Spain57!D21      ="",
Spain57!B22      ="",Spain57!B21      ="",
Spain57!Q22      ="",Spain57!Q21      ="",
Sweden58!H22      ="",Sweden58!H21      ="",
Sweden58!D22      ="",Sweden58!D21      ="",
Sweden58!B22      ="",Sweden58!B21      ="",
Sweden58!Q22      ="",Sweden58!Q21      =""),"",
LN(SQRT(
(Belgium51!D22*Belgium51!H22/Belgium51!B22
 +Denmark52!D22*Denmark52!H22/Denmark52!B22
 +Finland53!D22*Finland53!H22/Finland53!B22
 +Italy54!D22*Italy54!H22/Italy54!B22
 +Netherlands55!D22*Netherlands55!H22/Netherlands55!B22
 +Portugal56!D22*Portugal56!H22/Portugal56!B22
 +Spain57!D22*Spain57!H22/Spain57!B22
 +Sweden58!D22*Sweden58!H22/Sweden58!B22)
/(Belgium51!D22*Belgium51!H22/Belgium51!Q22*Belgium51!Q21/Belgium51!B21
 +Denmark52!D22*Denmark52!H22/Denmark52!Q22*Denmark52!Q21/Denmark52!B21
 +Finland53!D22*Finland53!H22/Finland53!Q22*Finland53!Q21/Finland53!B21
 +Italy54!D22*Italy54!H22/Italy54!Q22*Italy54!Q21/Italy54!B21
 +Netherlands55!D22*Netherlands55!H22/Netherlands55!Q22*Netherlands55!Q21/Netherlands55!B21
 +Portugal56!D22*Portugal56!H22/Portugal56!Q22*Portugal56!Q21/Portugal56!B21
 +Spain57!D22*Spain57!H22/Spain57!Q22*Spain57!Q21/Spain57!B21
 +Sweden58!D22*Sweden58!H22/Sweden58!Q22*Sweden58!Q21/Sweden58!B21)
*(Belgium51!D21*Belgium51!H21/Belgium51!Q21*Belgium51!Q22/Belgium51!B22
 +Denmark52!D21*Denmark52!H21/Denmark52!Q21*Denmark52!Q22/Denmark52!B22
 +Finland53!D21*Finland53!H21/Finland53!Q21*Finland53!Q22/Finland53!B22
 +Italy54!D21*Italy54!H21/Italy54!Q21*Italy54!Q22/Italy54!B22
 +Netherlands55!D21*Netherlands55!H21/Netherlands55!Q21*Netherlands55!Q22/Netherlands55!B22
 +Portugal56!D21*Portugal56!H21/Portugal56!Q21*Portugal56!Q22/Portugal56!B22
 +Spain57!D21*Spain57!H21/Spain57!Q21*Spain57!Q22/Spain57!B22
 +Sweden58!D21*Sweden58!H21/Sweden58!Q21*Sweden58!Q22/Sweden58!B22)
/(Belgium51!D21*Belgium51!H21/Belgium51!B21
 +Denmark52!D21*Denmark52!H21/Denmark52!B21
 +Finland53!D21*Finland53!H21/Finland53!B21
 +Italy54!D21*Italy54!H21/Italy54!B21
 +Netherlands55!D21*Netherlands55!H21/Netherlands55!B21
 +Portugal56!D21*Portugal56!H21/Portugal56!B21
 +Spain57!D21*Spain57!H21/Spain57!B21
 +Sweden58!D21*Sweden58!H21/Sweden58!B21))))</f>
        <v/>
      </c>
      <c r="N22" s="62" t="str">
        <f>IF(OR(
Belgium51!I22   ="",Belgium51!I21   ="",
Belgium51!B22   ="",Belgium51!B21   ="",
Belgium51!R22   ="",Belgium51!R21   ="",
Denmark52!I22      ="",Denmark52!I21      ="",
Denmark52!B22      ="",Denmark52!B21      ="",
Denmark52!R22      ="",Denmark52!R21      ="",
Finland53!I22       ="",Finland53!I21       ="",
Finland53!B22       ="",Finland53!B21       ="",
Finland53!R22       ="",Finland53!R21       ="",
Italy54!I22      ="",Italy54!I21      ="",
Italy54!B22      ="",Italy54!B21      ="",
Italy54!R22      ="",Italy54!R21      ="",
Netherlands55!I22 ="",Netherlands55!I21 ="",
Netherlands55!B22 ="",Netherlands55!B21 ="",
Netherlands55!R22 ="",Netherlands55!R21 ="",
Portugal56!I22      ="",Portugal56!I21      ="",
Portugal56!B22      ="",Portugal56!B21      ="",
Portugal56!R22      ="",Portugal56!R21      ="",
Spain57!I22      ="",Spain57!I21      ="",
Spain57!B22      ="",Spain57!B21      ="",
Spain57!R22      ="",Spain57!R21      ="",
Sweden58!I22      ="",Sweden58!I21      ="",
Sweden58!B22      ="",Sweden58!B21      ="",
Sweden58!R22      ="",Sweden58!R21      =""),"",
LN(SQRT(
(Belgium51!I22/Belgium51!B22
 +Denmark52!I22/Denmark52!B22
 +Finland53!I22/Finland53!B22
 +Italy54!I22/Italy54!B22
 +Netherlands55!I22/Netherlands55!B22
 +Portugal56!I22/Portugal56!B22
 +Spain57!I22/Spain57!B22
 +Sweden58!I22/Sweden58!B22)
/(Belgium51!I22/Belgium51!R22*Belgium51!R21/Belgium51!B21
 +Denmark52!I22/Denmark52!R22*Denmark52!R21/Denmark52!B21
 +Finland53!I22/Finland53!R22*Finland53!R21/Finland53!B21
 +Italy54!I22/Italy54!R22*Italy54!R21/Italy54!B21
 +Netherlands55!I22/Netherlands55!R22*Netherlands55!R21/Netherlands55!B21
 +Portugal56!I22/Portugal56!R22*Portugal56!R21/Portugal56!B21
 +Spain57!I22/Spain57!R22*Spain57!R21/Spain57!B21
 +Sweden58!I22/Sweden58!R22*Sweden58!R21/Sweden58!B21)
*(Belgium51!I21/Belgium51!R21*Belgium51!R22/Belgium51!B22
 +Denmark52!I21/Denmark52!R21*Denmark52!R22/Denmark52!B22
 +Finland53!I21/Finland53!R21*Finland53!R22/Finland53!B22
 +Italy54!I21/Italy54!R21*Italy54!R22/Italy54!B22
 +Netherlands55!I21/Netherlands55!R21*Netherlands55!R22/Netherlands55!B22
 +Portugal56!I21/Portugal56!R21*Portugal56!R22/Portugal56!B22
 +Spain57!I21/Spain57!R21*Spain57!R22/Spain57!B22
 +Sweden58!I21/Sweden58!R21*Sweden58!R22/Sweden58!B22)
/(Belgium51!I21/Belgium51!B21
 +Denmark52!I21/Denmark52!B21
 +Finland53!I21/Finland53!B21
 +Italy54!I21/Italy54!B21
 +Netherlands55!I21/Netherlands55!B21
 +Portugal56!I21/Portugal56!B21
 +Spain57!I21/Spain57!B21
 +Sweden58!I21/Sweden58!B21))))</f>
        <v/>
      </c>
      <c r="O22" s="62" t="str">
        <f>IF(OR(
Belgium51!K22   ="",Belgium51!K21   ="",
Belgium51!B22   ="",Belgium51!B21   ="",
Belgium51!S22   ="",Belgium51!S21   ="",
Denmark52!K22      ="",Denmark52!K21      ="",
Denmark52!B22      ="",Denmark52!B21      ="",
Denmark52!S22      ="",Denmark52!S21      ="",
Finland53!K22       ="",Finland53!K21       ="",
Finland53!B22       ="",Finland53!B21       ="",
Finland53!S22       ="",Finland53!S21       ="",
Italy54!K22      ="",Italy54!K21      ="",
Italy54!B22      ="",Italy54!B21      ="",
Italy54!S22      ="",Italy54!S21      ="",
Netherlands55!K22 ="",Netherlands55!K21 ="",
Netherlands55!B22 ="",Netherlands55!B21 ="",
Netherlands55!S22 ="",Netherlands55!S21 ="",
Portugal56!K22      ="",Portugal56!K21      ="",
Portugal56!B22      ="",Portugal56!B21      ="",
Portugal56!S22      ="",Portugal56!S21      ="",
Spain57!K22      ="",Spain57!K21      ="",
Spain57!B22      ="",Spain57!B21      ="",
Spain57!S22      ="",Spain57!S21      ="",
Sweden58!K22      ="",Sweden58!K21      ="",
Sweden58!B22      ="",Sweden58!B21      ="",
Sweden58!S22      ="",Sweden58!S21      =""),"",
LN(SQRT(
(Belgium51!K22/Belgium51!B22
 +Denmark52!K22/Denmark52!B22
 +Finland53!K22/Finland53!B22
 +Italy54!K22/Italy54!B22
 +Netherlands55!K22/Netherlands55!B22
 +Portugal56!K22/Portugal56!B22
 +Spain57!K22/Spain57!B22
 +Sweden58!K22/Sweden58!B22)
/(Belgium51!K22/Belgium51!S22*Belgium51!S21/Belgium51!B21
 +Denmark52!K22/Denmark52!S22*Denmark52!S21/Denmark52!B21
 +Finland53!K22/Finland53!S22*Finland53!S21/Finland53!B21
 +Italy54!K22/Italy54!S22*Italy54!S21/Italy54!B21
 +Netherlands55!K22/Netherlands55!S22*Netherlands55!S21/Netherlands55!B21
 +Portugal56!K22/Portugal56!S22*Portugal56!S21/Portugal56!B21
 +Spain57!K22/Spain57!S22*Spain57!S21/Spain57!B21
 +Sweden58!K22/Sweden58!S22*Sweden58!S21/Sweden58!B21)
*(Belgium51!K21/Belgium51!S21*Belgium51!S22/Belgium51!B22
 +Denmark52!K21/Denmark52!S21*Denmark52!S22/Denmark52!B22
 +Finland53!K21/Finland53!S21*Finland53!S22/Finland53!B22
 +Italy54!K21/Italy54!S21*Italy54!S22/Italy54!B22
 +Netherlands55!K21/Netherlands55!S21*Netherlands55!S22/Netherlands55!B22
 +Portugal56!K21/Portugal56!S21*Portugal56!S22/Portugal56!B22
 +Spain57!K21/Spain57!S21*Spain57!S22/Spain57!B22
 +Sweden58!K21/Sweden58!S21*Sweden58!S22/Sweden58!B22)
/(Belgium51!K21/Belgium51!B21
 +Denmark52!K21/Denmark52!B21
 +Finland53!K21/Finland53!B21
 +Italy54!K21/Italy54!B21
 +Netherlands55!K21/Netherlands55!B21
 +Portugal56!K21/Portugal56!B21
 +Spain57!K21/Spain57!B21
 +Sweden58!K21/Sweden58!B21))))</f>
        <v/>
      </c>
      <c r="P22" s="62" t="str">
        <f>IF(OR(
Belgium51!L22   ="",Belgium51!L21   ="",
Belgium51!B22   ="",Belgium51!B21   ="",
Belgium51!T22   ="",Belgium51!T21   ="",
Denmark52!L22      ="",Denmark52!L21      ="",
Denmark52!B22      ="",Denmark52!B21      ="",
Denmark52!T22      ="",Denmark52!T21      ="",
Finland53!L22       ="",Finland53!L21       ="",
Finland53!B22       ="",Finland53!B21       ="",
Finland53!T22       ="",Finland53!T21       ="",
Italy54!L22      ="",Italy54!L21      ="",
Italy54!B22      ="",Italy54!B21      ="",
Italy54!T22      ="",Italy54!T21      ="",
Netherlands55!L22 ="",Netherlands55!L21 ="",
Netherlands55!B22 ="",Netherlands55!B21 ="",
Netherlands55!T22 ="",Netherlands55!T21 ="",
Portugal56!L22      ="",Portugal56!L21      ="",
Portugal56!B22      ="",Portugal56!B21      ="",
Portugal56!T22      ="",Portugal56!T21      ="",
Spain57!L22      ="",Spain57!L21      ="",
Spain57!B22      ="",Spain57!B21      ="",
Spain57!T22      ="",Spain57!T21      ="",
Sweden58!L22      ="",Sweden58!L21      ="",
Sweden58!B22      ="",Sweden58!B21      ="",
Sweden58!T22      ="",Sweden58!T21      =""),"",
LN(SQRT(
(Belgium51!L22/Belgium51!B22
 +Denmark52!L22/Denmark52!B22
 +Finland53!L22/Finland53!B22
 +Italy54!L22/Italy54!B22
 +Netherlands55!L22/Netherlands55!B22
 +Portugal56!L22/Portugal56!B22
 +Spain57!L22/Spain57!B22
 +Sweden58!L22/Sweden58!B22)
/(Belgium51!L22/Belgium51!T22*Belgium51!T21/Belgium51!B21
 +Denmark52!L22/Denmark52!T22*Denmark52!T21/Denmark52!B21
 +Finland53!L22/Finland53!T22*Finland53!T21/Finland53!B21
 +Italy54!L22/Italy54!T22*Italy54!T21/Italy54!B21
 +Netherlands55!L22/Netherlands55!T22*Netherlands55!T21/Netherlands55!B21
 +Portugal56!L22/Portugal56!T22*Portugal56!T21/Portugal56!B21
 +Spain57!L22/Spain57!T22*Spain57!T21/Spain57!B21
 +Sweden58!L22/Sweden58!T22*Sweden58!T21/Sweden58!B21)
*(Belgium51!L21/Belgium51!T21*Belgium51!T22/Belgium51!B22
 +Denmark52!L21/Denmark52!T21*Denmark52!T22/Denmark52!B22
 +Finland53!L21/Finland53!T21*Finland53!T22/Finland53!B22
 +Italy54!L21/Italy54!T21*Italy54!T22/Italy54!B22
 +Netherlands55!L21/Netherlands55!T21*Netherlands55!T22/Netherlands55!B22
 +Portugal56!L21/Portugal56!T21*Portugal56!T22/Portugal56!B22
 +Spain57!L21/Spain57!T21*Spain57!T22/Spain57!B22
 +Sweden58!L21/Sweden58!T21*Sweden58!T22/Sweden58!B22)
/(Belgium51!L21/Belgium51!B21
 +Denmark52!L21/Denmark52!B21
 +Finland53!L21/Finland53!B21
 +Italy54!L21/Italy54!B21
 +Netherlands55!L21/Netherlands55!B21
 +Portugal56!L21/Portugal56!B21
 +Spain57!L21/Spain57!B21
 +Sweden58!L21/Sweden58!B21))))</f>
        <v/>
      </c>
      <c r="Q22" s="61"/>
      <c r="R22" s="61"/>
      <c r="S22" s="61"/>
      <c r="T22" s="61"/>
      <c r="U22" s="61"/>
      <c r="V22" s="61" t="str">
        <f>IF(OR(
Belgium51!V22   ="",
Belgium51!U22   ="",
Denmark52!V22      ="",
Denmark52!U22      ="",
Finland53!V22       ="",
Finland53!U22       ="",
Italy54!V22      ="",
Italy54!U22      ="",
Netherlands55!V22 ="",
Netherlands55!U22 ="",
Portugal56!V22      ="",
Portugal56!U22      ="",
Spain57!V22      ="",
Spain57!U22      ="",
Sweden58!V22      ="",
Sweden58!U22      =""),"",
LN((Belgium51!V22+Denmark52!V22+Finland53!V22+Italy54!V22+Netherlands55!V22+Portugal56!V22+Spain57!V22+Sweden58!V22)
/(Belgium51!U22+Denmark52!U22+Finland53!U22+Italy54!U22+Netherlands55!U22+Portugal56!U22+Spain57!U22+Sweden58!U22)))</f>
        <v/>
      </c>
      <c r="W22" s="61" t="str">
        <f>IF(OR(
Belgium51!V22   ="",
Belgium51!W22   ="",
Belgium51!U22   ="",
Denmark52!V22      ="",
Denmark52!W22      ="",
Denmark52!U22      ="",
Finland53!V22       ="",
Finland53!W22       ="",
Finland53!U22       ="",
Italy54!V22      ="",
Italy54!W22      ="",
Italy54!U22      ="",
Netherlands55!V22 ="",
Netherlands55!W22 ="",
Netherlands55!V22 ="",
Portugal56!V22      ="",
Portugal56!W22      ="",
Portugal56!U22      ="",
Spain57!V22      ="",
Spain57!W22      ="",
Spain57!U22      ="",
Sweden58!V22      ="",
Sweden58!W22      ="",
Sweden58!U22      ="",
),"",
LN((Belgium51!V22*Belgium51!W22+Denmark52!V22*Denmark52!W22+Finland53!V22*Finland53!W22+Italy54!V22*Italy54!W22+Netherlands55!V22*Netherlands55!W22+Portugal56!V22*Portugal56!W22+Spain57!V22*Spain57!W22+Sweden58!V22*Sweden58!W22)
/(Belgium51!U22+Denmark52!U22+Finland53!U22+Italy54!U22+Netherlands55!U22+Portugal56!U22+Spain57!U22+Sweden58!U22)))</f>
        <v/>
      </c>
      <c r="X22" s="61" t="str">
        <f>IF(OR(
Belgium51!X22   ="",
Belgium51!D22   ="",
Belgium51!B22   ="",
Denmark52!X22      ="",
Denmark52!D22      ="",
Denmark52!B22      ="",
Finland53!X22       ="",
Finland53!D22       ="",
Finland53!B22       ="",
Italy54!X22      ="",
Italy54!D22      ="",
Italy54!B22      ="",
Netherlands55!X22 ="",
Netherlands55!D22 ="",
Netherlands55!B22 ="",
Portugal56!X22      ="",
Portugal56!D22      ="",
Portugal56!B22      ="",
Spain57!X22      ="",
Spain57!D22      ="",
Spain57!B22      ="",
Sweden58!X22      ="",
Sweden58!D22      ="",
Sweden58!B22      =""),"",
(Belgium51!X22*Belgium51!D22/Belgium51!B22
 +Denmark52!X22*Denmark52!D22/Denmark52!B22
 +Finland53!X22*Finland53!D22/Finland53!B22
 +Italy54!X22*Italy54!D22/Italy54!B22
 +Netherlands55!X22*Netherlands55!D22/Netherlands55!B22
 +Portugal56!X22*Portugal56!D22/Portugal56!B22
 +Spain57!X22*Spain57!D22/Spain57!B22
 +Sweden58!X22*Sweden58!D22/Sweden58!B22)
/(Belgium51!D22/Belgium51!B22
 +Denmark52!D22/Denmark52!B22
 +Finland53!D22/Finland53!B22
 +Italy54!D22/Italy54!B22
 +Netherlands55!D22/Netherlands55!B22
 +Portugal56!D22/Portugal56!B22
 +Spain57!D22/Spain57!B22
 +Sweden58!D22/Sweden58!B22))</f>
        <v/>
      </c>
      <c r="Y22" s="61" t="str">
        <f>IF(OR(
Belgium51!Y22   ="",
Belgium51!D22   ="",
Belgium51!B22   ="",
Denmark52!Y22      ="",
Denmark52!D22      ="",
Denmark52!B22      ="",
Finland53!Y22       ="",
Finland53!D22       ="",
Finland53!B22       ="",
Italy54!Y22      ="",
Italy54!D22      ="",
Italy54!B22      ="",
Netherlands55!Y22 ="",
Netherlands55!D22 ="",
Netherlands55!B22 ="",
Portugal56!Y22      ="",
Portugal56!D22      ="",
Portugal56!B22      ="",
Spain57!Y22      ="",
Spain57!D22      ="",
Spain57!B22      ="",
Sweden58!Y22      ="",
Sweden58!D22      ="",
Sweden58!B22      =""),"",
(Belgium51!Y22/Belgium51!B22
 +Denmark52!Y22/Denmark52!B22
 +Finland53!Y22/Finland53!B22
 +Italy54!Y22/Italy54!B22
 +Netherlands55!Y22/Netherlands55!B22
 +Portugal56!Y22/Portugal56!B22
 +Spain57!Y22/Spain57!B22
 +Sweden58!Y22/Sweden58!B22)
/(Belgium51!D22/Belgium51!B22
 +Denmark52!D22/Denmark52!B22
 +Finland53!D22/Finland53!B22
 +Italy54!D22/Italy54!B22
 +Netherlands55!D22/Netherlands55!B22
 +Portugal56!D22/Portugal56!B22
 +Spain57!D22/Spain57!B22
 +Sweden58!D22/Sweden58!B22))</f>
        <v/>
      </c>
      <c r="Z22" s="67"/>
      <c r="AA22" s="62" t="str">
        <f t="shared" si="1"/>
        <v/>
      </c>
      <c r="AB22" s="75" t="str">
        <f>IF(OR(
Belgium51!AB22   ="",
Belgium51!D22   ="",
Belgium51!B22   ="",
Denmark52!AB22      ="",
Denmark52!D22      ="",
Denmark52!B22      ="",
Finland53!AB22       ="",
Finland53!D22       ="",
Finland53!B22       ="",
Italy54!AB22      ="",
Italy54!D22      ="",
Italy54!B22      ="",
Netherlands55!AB22 ="",
Netherlands55!D22 ="",
Netherlands55!B22 ="",
Portugal56!AB22      ="",
Portugal56!D22      ="",
Portugal56!B22      ="",
Spain57!AB22      ="",
Spain57!D22      ="",
Spain57!B22      ="",
Sweden58!AB22      ="",
Sweden58!D22      ="",
Sweden58!B22      =""),"",
(Belgium51!AB22*Belgium51!D22/Belgium51!B22
 +Denmark52!AB22*Denmark52!D22/Denmark52!B22
 +Finland53!AB22*Finland53!D22/Finland53!B22
 +Italy54!AB22*Italy54!D22/Italy54!B22
 +Netherlands55!AB22*Netherlands55!D22/Netherlands55!B22
 +Portugal56!AB22*Portugal56!D22/Portugal56!B22
 +Spain57!AB22*Spain57!D22/Spain57!B22
 +Sweden58!AB22*Sweden58!D22/Sweden58!B22)
/(Belgium51!D22/Belgium51!B22
 +Denmark52!D22/Denmark52!B22
 +Finland53!D22/Finland53!B22
 +Italy54!D22/Italy54!B22
 +Netherlands55!D22/Netherlands55!B22
 +Portugal56!D22/Portugal56!B22
 +Spain57!D22/Spain57!B22
 +Sweden58!D22/Sweden58!B22))</f>
        <v/>
      </c>
    </row>
    <row r="23" spans="1:28">
      <c r="A23" s="62">
        <v>1890</v>
      </c>
      <c r="B23" s="62" t="str">
        <f>IF(OR(
Belgium51!AC23   ="",
Belgium51!D23   ="",
Belgium51!B23   ="",
Denmark52!AC23      ="",
Denmark52!D23      ="",
Denmark52!B23      ="",
Finland53!AC23       ="",
Finland53!D23       ="",
Finland53!B23       ="",
Italy54!AC23      ="",
Italy54!D23      ="",
Italy54!B23      ="",
Netherlands55!AC23 ="",
Netherlands55!D23 ="",
Netherlands55!B23 ="",
Portugal56!AC23 ="",
Portugal56!D23 ="",
Portugal56!B23 ="",
Spain57!AC23       ="",
Spain57!D23       ="",
Spain57!B23       ="",
Sweden58!AC23      ="",
Sweden58!D23      ="",
Sweden58!B23      =""),"",
(Belgium51!AC23*Belgium51!D23/Belgium51!B23
 +Denmark52!AC23*Denmark52!D23/Denmark52!B23
 +Finland53!AC23*Finland53!D23/Finland53!B23
 +Italy54!AC23*Italy54!D23/Italy54!B23
 +Netherlands55!AC23*Netherlands55!D23/Netherlands55!B23
 +Portugal56!AC23*Portugal56!D23/Portugal56!B23
 +Spain57!AC23*Spain57!D23/Spain57!B23
 +Sweden58!AC23*Sweden58!D23/Sweden58!B23)
/(Belgium51!D23/Belgium51!B23
 +Denmark52!D23/Denmark52!B23
 +Finland53!D23/Finland53!B23
 +Italy54!D23/Italy54!B23
 +Netherlands55!D23/Netherlands55!B23
 +Portugal56!D23/Portugal56!B23
 +Spain57!D23/Spain57!B23
 +Sweden58!D23/Sweden58!B23))</f>
        <v/>
      </c>
      <c r="C23" s="34" t="str">
        <f>IF(OR(
Belgium51!F23   ="",
Belgium51!D23   ="",
Belgium51!B23   ="",
Denmark52!F23      ="",
Denmark52!D23      ="",
Denmark52!B23      ="",
Finland53!F23       ="",
Finland53!D23       ="",
Finland53!B23       ="",
Italy54!F23      ="",
Italy54!D23      ="",
Italy54!B23      ="",
Netherlands55!F23 ="",
Netherlands55!D23 ="",
Netherlands55!B23 ="",
Portugal56!F23 ="",
Portugal56!D23 ="",
Portugal56!B23 ="",
Spain57!F23       ="",
Spain57!D23       ="",
Spain57!B23       ="",
Sweden58!F23      ="",
Sweden58!D23      ="",
Sweden58!B23      =""),"",
(Belgium51!F23*Belgium51!D23/Belgium51!B23
 +Denmark52!F23*Denmark52!D23/Denmark52!B23
 +Finland53!F23*Finland53!D23/Finland53!B23
 +Italy54!F23*Italy54!D23/Italy54!B23
 +Netherlands55!F23*Netherlands55!D23/Netherlands55!B23
 +Portugal56!F23*Portugal56!D23/Portugal56!B23
 +Spain57!F23*Spain57!D23/Spain57!B23
 +Sweden58!F23*Sweden58!D23/Sweden58!B23)
/(Belgium51!D23/Belgium51!B23
 +Denmark52!D23/Denmark52!B23
 +Finland53!D23/Finland53!B23
 +Italy54!D23/Italy54!B23
 +Netherlands55!D23/Netherlands55!B23
 +Portugal56!D23/Portugal56!B23
 +Spain57!D23/Spain57!B23
 +Sweden58!D23/Sweden58!B23))</f>
        <v/>
      </c>
      <c r="D23" s="62" t="str">
        <f>IF(OR(
Belgium51!AE23   ="",
Belgium51!D23   ="",
Belgium51!B23   ="",
Denmark52!AE23      ="",
Denmark52!D23      ="",
Denmark52!B23      ="",
Finland53!AE23       ="",
Finland53!D23       ="",
Finland53!B23       ="",
Italy54!AE23      ="",
Italy54!D23      ="",
Italy54!B23      ="",
Netherlands55!AE23 ="",
Netherlands55!D23 ="",
Netherlands55!B23 ="",
Portugal56!AE23 ="",
Portugal56!D23 ="",
Portugal56!B23 ="",
Spain57!AE23       ="",
Spain57!D23       ="",
Spain57!B23       ="",
Sweden58!AE23      ="",
Sweden58!D23      ="",
Sweden58!B23      =""),"",
(Belgium51!AE23*Belgium51!D23/Belgium51!B23
 +Denmark52!AE23*Denmark52!D23/Denmark52!B23
 +Finland53!AE23*Finland53!D23/Finland53!B23
 +Italy54!AE23*Italy54!D23/Italy54!B23
 +Netherlands55!AE23*Netherlands55!D23/Netherlands55!B23
 +Portugal56!AE23*Portugal56!D23/Portugal56!B23
 +Spain57!AE23*Spain57!D23/Spain57!B23
 +Sweden58!AE23*Sweden58!D23/Sweden58!B23)
/(Belgium51!D23/Belgium51!B23
 +Denmark52!D23/Denmark52!B23
 +Finland53!D23/Finland53!B23
 +Italy54!D23/Italy54!B23
 +Netherlands55!D23/Netherlands55!B23
 +Portugal56!D23/Portugal56!B23
 +Spain57!D23/Spain57!B23
 +Sweden58!D23/Sweden58!B23))</f>
        <v/>
      </c>
      <c r="E23" s="62" t="str">
        <f>IF(OR(
Belgium51!H23   ="",
Belgium51!D23   ="",
Belgium51!B23   ="",
Denmark52!H23      ="",
Denmark52!D23      ="",
Denmark52!B23      ="",
Finland53!H23       ="",
Finland53!D23       ="",
Finland53!B23       ="",
Italy54!H23      ="",
Italy54!D23      ="",
Italy54!B23      ="",
Netherlands55!H23 ="",
Netherlands55!D23 ="",
Netherlands55!B23 ="",
Portugal56!H23 ="",
Portugal56!D23 ="",
Portugal56!B23 ="",
Spain57!H23 ="",
Spain57!D23 ="",
Spain57!B23 ="",
Sweden58!H23 ="",
Sweden58!D23 ="",
Sweden58!B23 =""),"",
(Belgium51!H23*Belgium51!D23/Belgium51!B23
 +Denmark52!H23*Denmark52!D23/Denmark52!B23
 +Finland53!H23*Finland53!D23/Finland53!B23
 +Italy54!H23*Italy54!D23/Italy54!B23
 +Netherlands55!H23*Netherlands55!D23/Netherlands55!B23
 +Portugal56!H23*Portugal56!D23/Portugal56!B23
 +Spain57!H23*Spain57!D23/Spain57!B23
 +Sweden58!H23*Sweden58!D23/Sweden58!B23)
/(Belgium51!D23/Belgium51!B23
 +Denmark52!D23/Denmark52!B23
 +Finland53!D23/Finland53!B23
 +Italy54!D23/Italy54!B23
 +Netherlands55!D23/Netherlands55!B23
 +Portugal56!D23/Portugal56!B23
 +Spain57!D23/Spain57!B23
 +Sweden58!D23/Sweden58!B23))</f>
        <v/>
      </c>
      <c r="F23" s="62">
        <f>IF(OR(
Belgium51!I23   ="",
Belgium51!D23   ="",
Belgium51!B23   ="",
Denmark52!I23      ="",
Denmark52!D23      ="",
Denmark52!B23      ="",
Finland53!I23       ="",
Finland53!D23       ="",
Finland53!B23       ="",
Italy54!I23      ="",
Italy54!D23      ="",
Italy54!B23      ="",
Netherlands55!I23 ="",
Netherlands55!D23 ="",
Netherlands55!B23 ="",
Portugal56!I23      ="",
Portugal56!D23      ="",
Portugal56!B23      ="",
Spain57!I23      ="",
Spain57!D23      ="",
Spain57!B23      ="",
Sweden58!I23      ="",
Sweden58!D23      ="",
Sweden58!B23      =""),"",
(Belgium51!I23/Belgium51!B23
 +Denmark52!I23/Denmark52!B23
 +Finland53!I23/Finland53!B23
 +Italy54!I23/Italy54!B23
 +Netherlands55!I23/Netherlands55!B23
 +Portugal56!I23/Portugal56!B23
 +Spain57!I23/Spain57!B23
 +Sweden58!I23/Sweden58!B23)
/(Belgium51!D23/Belgium51!B23
 +Denmark52!D23/Denmark52!B23
 +Finland53!D23/Finland53!B23
 +Italy54!D23/Italy54!B23
 +Netherlands55!D23/Netherlands55!B23
 +Portugal56!D23/Portugal56!B23
 +Spain57!D23/Spain57!B23
 +Sweden58!D23/Sweden58!B23))</f>
        <v>0.10576127130171166</v>
      </c>
      <c r="G23" s="62">
        <f>IF(OR(
Belgium51!J23   ="",
Belgium51!D23   ="",
Belgium51!B23   ="",
Denmark52!J23      ="",
Denmark52!D23      ="",
Denmark52!B23      ="",
Finland53!J23       ="",
Finland53!D23       ="",
Finland53!B23       ="",
Italy54!J23      ="",
Italy54!D23      ="",
Italy54!B23      ="",
Netherlands55!J23 ="",
Netherlands55!D23 ="",
Netherlands55!B23 ="",
Portugal56!J23      ="",
Portugal56!D23      ="",
Portugal56!B23      ="",
Spain57!J23      ="",
Spain57!D23      ="",
Spain57!B23      ="",
Sweden58!J23      ="",
Sweden58!D23      ="",
Sweden58!B23      =""),"",
(Belgium51!J23/Belgium51!B23
 +Denmark52!J23/Denmark52!B23
 +Finland53!J23/Finland53!B23
 +Italy54!J23/Italy54!B23
 +Netherlands55!J23/Netherlands55!B23
 +Portugal56!J23/Portugal56!B23
 +Spain57!J23/Spain57!B23
 +Sweden58!J23/Sweden58!B23)
/(Belgium51!D23/Belgium51!B23
 +Denmark52!D23/Denmark52!B23
 +Finland53!D23/Finland53!B23
 +Italy54!D23/Italy54!B23
 +Netherlands55!D23/Netherlands55!B23
 +Portugal56!D23/Portugal56!B23
 +Spain57!D23/Spain57!B23
 +Sweden58!D23/Sweden58!B23))</f>
        <v>9.7791469828284225E-2</v>
      </c>
      <c r="H23" s="62">
        <f>IF(OR(
Belgium51!K23   ="",
Belgium51!D23   ="",
Belgium51!B23   ="",
Denmark52!K23      ="",
Denmark52!D23      ="",
Denmark52!B23      ="",
Finland53!K23       ="",
Finland53!D23       ="",
Finland53!B23       ="",
Italy54!K23      ="",
Italy54!D23      ="",
Italy54!B23      ="",
Netherlands55!K23 ="",
Netherlands55!D23 ="",
Netherlands55!B23 ="",
Portugal56!K23      ="",
Portugal56!D23      ="",
Portugal56!B23      ="",
Spain57!K23      ="",
Spain57!D23      ="",
Spain57!B23      ="",
Sweden58!K23      ="",
Sweden58!D23      ="",
Sweden58!B23      =""),"",
(Belgium51!K23/Belgium51!B23
 +Denmark52!K23/Denmark52!B23
 +Finland53!K23/Finland53!B23
 +Italy54!K23/Italy54!B23
 +Netherlands55!K23/Netherlands55!B23
 +Portugal56!K23/Portugal56!B23
 +Spain57!K23/Spain57!B23
 +Sweden58!K23/Sweden58!B23)
/(Belgium51!D23/Belgium51!B23
 +Denmark52!D23/Denmark52!B23
 +Finland53!D23/Finland53!B23
 +Italy54!D23/Italy54!B23
 +Netherlands55!D23/Netherlands55!B23
 +Portugal56!D23/Portugal56!B23
 +Spain57!D23/Spain57!B23
 +Sweden58!D23/Sweden58!B23))</f>
        <v>0.17127969467375304</v>
      </c>
      <c r="I23" s="62">
        <f>IF(OR(
Belgium51!L23   ="",
Belgium51!D23   ="",
Belgium51!B23   ="",
Denmark52!L23      ="",
Denmark52!D23      ="",
Denmark52!B23      ="",
Finland53!L23       ="",
Finland53!D23       ="",
Finland53!B23       ="",
Italy54!L23      ="",
Italy54!D23      ="",
Italy54!B23      ="",
Netherlands55!L23 ="",
Netherlands55!D23 ="",
Netherlands55!B23 ="",
Portugal56!L23      ="",
Portugal56!D23      ="",
Portugal56!B23      ="",
Spain57!L23      ="",
Spain57!D23      ="",
Spain57!B23      ="",
Sweden58!L23      ="",
Sweden58!D23      ="",
Sweden58!B23      =""),"",
(Belgium51!L23/Belgium51!B23
 +Denmark52!L23/Denmark52!B23
 +Finland53!L23/Finland53!B23
 +Italy54!L23/Italy54!B23
 +Netherlands55!L23/Netherlands55!B23
 +Portugal56!L23/Portugal56!B23
 +Spain57!L23/Spain57!B23
 +Sweden58!L23/Sweden58!B23)
/(Belgium51!D23/Belgium51!B23
 +Denmark52!D23/Denmark52!B23
 +Finland53!D23/Finland53!B23
 +Italy54!D23/Italy54!B23
 +Netherlands55!D23/Netherlands55!B23
 +Portugal56!D23/Portugal56!B23
 +Spain57!D23/Spain57!B23
 +Sweden58!D23/Sweden58!B23))</f>
        <v>0.20703180717494429</v>
      </c>
      <c r="J23" s="61">
        <f t="shared" si="0"/>
        <v>-3.5752112501191258E-2</v>
      </c>
      <c r="K23" s="61">
        <f>IF(OR(
Belgium51!D23   ="",Belgium51!D22   ="",
Belgium51!B23   ="",Belgium51!B22   ="",
Belgium51!N23   ="",Belgium51!N22   ="",
Denmark52!D23      ="",Denmark52!D22      ="",
Denmark52!B23      ="",Denmark52!B22      ="",
Denmark52!N23      ="",Denmark52!N22      ="",
Finland53!D23       ="",Finland53!D22       ="",
Finland53!B23       ="",Finland53!B22       ="",
Finland53!N23       ="",Finland53!N22       ="",
Italy54!D23      ="",Italy54!D22      ="",
Italy54!B23      ="",Italy54!B22      ="",
Italy54!N23      ="",Italy54!N22      ="",
Netherlands55!D23 ="",Netherlands55!D22 ="",
Netherlands55!B23 ="",Netherlands55!B22 ="",
Netherlands55!N23 ="",Netherlands55!N22 ="",
Portugal56!D23      ="",Portugal56!D22      ="",
Portugal56!B23      ="",Portugal56!B22      ="",
Portugal56!N23      ="",Portugal56!N22      ="",
Spain57!D23      ="",Spain57!D22      ="",
Spain57!B23      ="",Spain57!B22      ="",
Spain57!N23      ="",Spain57!N22      ="",
Sweden58!D23      ="",Sweden58!D22      ="",
Sweden58!B23      ="",Sweden58!B22      ="",
Sweden58!N23      ="",Sweden58!N22      =""),"",
LN(SQRT(
(Belgium51!D23/Belgium51!B23
 +Denmark52!D23/Denmark52!B23
 +Finland53!D23/Finland53!B23
 +Italy54!D23/Italy54!B23
 +Netherlands55!D23/Netherlands55!B23
 +Portugal56!D23/Portugal56!B23
 +Spain57!D23/Spain57!B23
 +Sweden58!D23/Sweden58!B23)
/(Belgium51!D23/Belgium51!N23*Belgium51!N22/Belgium51!B22
 +Denmark52!D23/Denmark52!N23*Denmark52!N22/Denmark52!B22
 +Finland53!D23/Finland53!N23*Finland53!N22/Finland53!B22
 +Italy54!D23/Italy54!N23*Italy54!N22/Italy54!B22
 +Netherlands55!D23/Netherlands55!N23*Netherlands55!N22/Netherlands55!B22
 +Portugal56!D23/Portugal56!N23*Portugal56!N22/Portugal56!B22
 +Spain57!D23/Spain57!N23*Spain57!N22/Spain57!B22
 +Sweden58!D23/Sweden58!N23*Sweden58!N22/Sweden58!B22)
*(Belgium51!D22/Belgium51!N22*Belgium51!N23/Belgium51!B23
 +Denmark52!D22/Denmark52!N22*Denmark52!N23/Denmark52!B23
 +Finland53!D22/Finland53!N22*Finland53!N23/Finland53!B23
 +Italy54!D22/Italy54!N22*Italy54!N23/Italy54!B23
 +Netherlands55!D22/Netherlands55!N22*Netherlands55!N23/Netherlands55!B23
 +Portugal56!D22/Portugal56!N22*Portugal56!N23/Portugal56!B23
 +Spain57!D22/Spain57!N22*Spain57!N23/Spain57!B23
 +Sweden58!D22/Sweden58!N22*Sweden58!N23/Sweden58!B23)
/(Belgium51!D22/Belgium51!B22
 +Denmark52!D22/Denmark52!B22
 +Finland53!D22/Finland53!B22
 +Italy54!D22/Italy54!B22
 +Netherlands55!D22/Netherlands55!B22
 +Portugal56!D22/Portugal56!B22
 +Spain57!D22/Spain57!B22
 +Sweden58!D22/Sweden58!B22))))</f>
        <v>4.4103231604808802E-3</v>
      </c>
      <c r="L23" s="61" t="str">
        <f>IF(OR(
Belgium51!F23   ="",Belgium51!F22   ="",
Belgium51!D23   ="",Belgium51!D22   ="",
Belgium51!B23   ="",Belgium51!B22   ="",
Belgium51!P23   ="",Belgium51!P22   ="",
Denmark52!F23      ="",Denmark52!F22      ="",
Denmark52!D23      ="",Denmark52!D22      ="",
Denmark52!B23      ="",Denmark52!B22      ="",
Denmark52!P23      ="",Denmark52!P22      ="",
Finland53!F23       ="",Finland53!F22       ="",
Finland53!D23       ="",Finland53!D22       ="",
Finland53!B23       ="",Finland53!B22       ="",
Finland53!P23       ="",Finland53!P22       ="",
Italy54!F23      ="",Italy54!F22      ="",
Italy54!D23      ="",Italy54!D22      ="",
Italy54!B23      ="",Italy54!B22      ="",
Italy54!P23      ="",Italy54!P22      ="",
Netherlands55!F23 ="",Netherlands55!F22 ="",
Netherlands55!D23 ="",Netherlands55!D22 ="",
Netherlands55!B23 ="",Netherlands55!B22 ="",
Netherlands55!P23 ="",Netherlands55!P22 ="",
Portugal56!F23      ="",Portugal56!F22      ="",
Portugal56!D23      ="",Portugal56!D22      ="",
Portugal56!B23      ="",Portugal56!B22      ="",
Portugal56!P23      ="",Portugal56!P22      ="",
Spain57!F23      ="",Spain57!F22      ="",
Spain57!D23      ="",Spain57!D22      ="",
Spain57!B23      ="",Spain57!B22      ="",
Spain57!P23      ="",Spain57!P22      ="",
Sweden58!F23      ="",Sweden58!F22      ="",
Sweden58!D23      ="",Sweden58!D22      ="",
Sweden58!B23      ="",Sweden58!B22      ="",
Sweden58!P23      ="",Sweden58!P22      =""),"",
LN(SQRT(
(Belgium51!D23*Belgium51!F23/Belgium51!B23
 +Denmark52!D23*Denmark52!F23/Denmark52!B23
 +Finland53!D23*Finland53!F23/Finland53!B23
 +Italy54!D23*Italy54!F23/Italy54!B23
 +Netherlands55!D23*Netherlands55!F23/Netherlands55!B23
 +Portugal56!D23*Portugal56!F23/Portugal56!B23
 +Spain57!D23*Spain57!F23/Spain57!B23
 +Sweden58!D23*Sweden58!F23/Sweden58!B23)
/(Belgium51!D23*Belgium51!F23/Belgium51!P23*Belgium51!P22/Belgium51!B22
 +Denmark52!D23*Denmark52!F23/Denmark52!P23*Denmark52!P22/Denmark52!B22
 +Finland53!D23*Finland53!F23/Finland53!P23*Finland53!P22/Finland53!B22
 +Italy54!D23*Italy54!F23/Italy54!P23*Italy54!P22/Italy54!B22
 +Netherlands55!D23*Netherlands55!F23/Netherlands55!P23*Netherlands55!P22/Netherlands55!B22
 +Portugal56!D23*Portugal56!F23/Portugal56!P23*Portugal56!P22/Portugal56!B22
 +Spain57!D23*Spain57!F23/Spain57!P23*Spain57!P22/Spain57!B22
 +Sweden58!D23*Sweden58!F23/Sweden58!P23*Sweden58!P22/Sweden58!B22)
*(Belgium51!D22*Belgium51!F22/Belgium51!P22*Belgium51!P23/Belgium51!B23
 +Denmark52!D22*Denmark52!F22/Denmark52!P22*Denmark52!P23/Denmark52!B23
 +Finland53!D22*Finland53!F22/Finland53!P22*Finland53!P23/Finland53!B23
 +Italy54!D22*Italy54!F22/Italy54!P22*Italy54!P23/Italy54!B23
 +Netherlands55!D22*Netherlands55!F22/Netherlands55!P22*Netherlands55!P23/Netherlands55!B23
 +Portugal56!D22*Portugal56!F22/Portugal56!P22*Portugal56!P23/Portugal56!B23
 +Spain57!D22*Spain57!F22/Spain57!P22*Spain57!P23/Spain57!B23
 +Sweden58!D22*Sweden58!F22/Sweden58!P22*Sweden58!P23/Sweden58!B23)
/(Belgium51!D22*Belgium51!F22/Belgium51!B22
 +Denmark52!D22*Denmark52!F22/Denmark52!B22
 +Finland53!D22*Finland53!F22/Finland53!B22
 +Italy54!D22*Italy54!F22/Italy54!B22
 +Netherlands55!D22*Netherlands55!F22/Netherlands55!B22
 +Portugal56!D22*Portugal56!F22/Portugal56!B22
 +Spain57!D22*Spain57!F22/Spain57!B22
 +Sweden58!D22*Sweden58!F22/Sweden58!B22))))</f>
        <v/>
      </c>
      <c r="M23" s="62" t="str">
        <f>IF(OR(
Belgium51!H23   ="",Belgium51!H22   ="",
Belgium51!D23   ="",Belgium51!D22   ="",
Belgium51!B23   ="",Belgium51!B22   ="",
Belgium51!Q23   ="",Belgium51!Q22   ="",
Denmark52!H23      ="",Denmark52!H22      ="",
Denmark52!D23      ="",Denmark52!D22      ="",
Denmark52!B23      ="",Denmark52!B22      ="",
Denmark52!Q23      ="",Denmark52!Q22      ="",
Finland53!H23       ="",Finland53!H22       ="",
Finland53!D23       ="",Finland53!D22       ="",
Finland53!B23       ="",Finland53!B22       ="",
Finland53!Q23       ="",Finland53!Q22       ="",
Italy54!H23      ="",Italy54!H22      ="",
Italy54!D23      ="",Italy54!D22      ="",
Italy54!B23      ="",Italy54!B22      ="",
Italy54!Q23      ="",Italy54!Q22      ="",
Netherlands55!H23 ="",Netherlands55!H22 ="",
Netherlands55!D23 ="",Netherlands55!D22 ="",
Netherlands55!B23 ="",Netherlands55!B22 ="",
Netherlands55!Q23 ="",Netherlands55!Q22 ="",
Portugal56!H23      ="",Portugal56!H22      ="",
Portugal56!D23      ="",Portugal56!D22      ="",
Portugal56!B23      ="",Portugal56!B22      ="",
Portugal56!Q23      ="",Portugal56!Q22      ="",
Spain57!H23      ="",Spain57!H22      ="",
Spain57!D23      ="",Spain57!D22      ="",
Spain57!B23      ="",Spain57!B22      ="",
Spain57!Q23      ="",Spain57!Q22      ="",
Sweden58!H23      ="",Sweden58!H22      ="",
Sweden58!D23      ="",Sweden58!D22      ="",
Sweden58!B23      ="",Sweden58!B22      ="",
Sweden58!Q23      ="",Sweden58!Q22      =""),"",
LN(SQRT(
(Belgium51!D23*Belgium51!H23/Belgium51!B23
 +Denmark52!D23*Denmark52!H23/Denmark52!B23
 +Finland53!D23*Finland53!H23/Finland53!B23
 +Italy54!D23*Italy54!H23/Italy54!B23
 +Netherlands55!D23*Netherlands55!H23/Netherlands55!B23
 +Portugal56!D23*Portugal56!H23/Portugal56!B23
 +Spain57!D23*Spain57!H23/Spain57!B23
 +Sweden58!D23*Sweden58!H23/Sweden58!B23)
/(Belgium51!D23*Belgium51!H23/Belgium51!Q23*Belgium51!Q22/Belgium51!B22
 +Denmark52!D23*Denmark52!H23/Denmark52!Q23*Denmark52!Q22/Denmark52!B22
 +Finland53!D23*Finland53!H23/Finland53!Q23*Finland53!Q22/Finland53!B22
 +Italy54!D23*Italy54!H23/Italy54!Q23*Italy54!Q22/Italy54!B22
 +Netherlands55!D23*Netherlands55!H23/Netherlands55!Q23*Netherlands55!Q22/Netherlands55!B22
 +Portugal56!D23*Portugal56!H23/Portugal56!Q23*Portugal56!Q22/Portugal56!B22
 +Spain57!D23*Spain57!H23/Spain57!Q23*Spain57!Q22/Spain57!B22
 +Sweden58!D23*Sweden58!H23/Sweden58!Q23*Sweden58!Q22/Sweden58!B22)
*(Belgium51!D22*Belgium51!H22/Belgium51!Q22*Belgium51!Q23/Belgium51!B23
 +Denmark52!D22*Denmark52!H22/Denmark52!Q22*Denmark52!Q23/Denmark52!B23
 +Finland53!D22*Finland53!H22/Finland53!Q22*Finland53!Q23/Finland53!B23
 +Italy54!D22*Italy54!H22/Italy54!Q22*Italy54!Q23/Italy54!B23
 +Netherlands55!D22*Netherlands55!H22/Netherlands55!Q22*Netherlands55!Q23/Netherlands55!B23
 +Portugal56!D22*Portugal56!H22/Portugal56!Q22*Portugal56!Q23/Portugal56!B23
 +Spain57!D22*Spain57!H22/Spain57!Q22*Spain57!Q23/Spain57!B23
 +Sweden58!D22*Sweden58!H22/Sweden58!Q22*Sweden58!Q23/Sweden58!B23)
/(Belgium51!D22*Belgium51!H22/Belgium51!B22
 +Denmark52!D22*Denmark52!H22/Denmark52!B22
 +Finland53!D22*Finland53!H22/Finland53!B22
 +Italy54!D22*Italy54!H22/Italy54!B22
 +Netherlands55!D22*Netherlands55!H22/Netherlands55!B22
 +Portugal56!D22*Portugal56!H22/Portugal56!B22
 +Spain57!D22*Spain57!H22/Spain57!B22
 +Sweden58!D22*Sweden58!H22/Sweden58!B22))))</f>
        <v/>
      </c>
      <c r="N23" s="62" t="str">
        <f>IF(OR(
Belgium51!I23   ="",Belgium51!I22   ="",
Belgium51!B23   ="",Belgium51!B22   ="",
Belgium51!R23   ="",Belgium51!R22   ="",
Denmark52!I23      ="",Denmark52!I22      ="",
Denmark52!B23      ="",Denmark52!B22      ="",
Denmark52!R23      ="",Denmark52!R22      ="",
Finland53!I23       ="",Finland53!I22       ="",
Finland53!B23       ="",Finland53!B22       ="",
Finland53!R23       ="",Finland53!R22       ="",
Italy54!I23      ="",Italy54!I22      ="",
Italy54!B23      ="",Italy54!B22      ="",
Italy54!R23      ="",Italy54!R22      ="",
Netherlands55!I23 ="",Netherlands55!I22 ="",
Netherlands55!B23 ="",Netherlands55!B22 ="",
Netherlands55!R23 ="",Netherlands55!R22 ="",
Portugal56!I23      ="",Portugal56!I22      ="",
Portugal56!B23      ="",Portugal56!B22      ="",
Portugal56!R23      ="",Portugal56!R22      ="",
Spain57!I23      ="",Spain57!I22      ="",
Spain57!B23      ="",Spain57!B22      ="",
Spain57!R23      ="",Spain57!R22      ="",
Sweden58!I23      ="",Sweden58!I22      ="",
Sweden58!B23      ="",Sweden58!B22      ="",
Sweden58!R23      ="",Sweden58!R22      =""),"",
LN(SQRT(
(Belgium51!I23/Belgium51!B23
 +Denmark52!I23/Denmark52!B23
 +Finland53!I23/Finland53!B23
 +Italy54!I23/Italy54!B23
 +Netherlands55!I23/Netherlands55!B23
 +Portugal56!I23/Portugal56!B23
 +Spain57!I23/Spain57!B23
 +Sweden58!I23/Sweden58!B23)
/(Belgium51!I23/Belgium51!R23*Belgium51!R22/Belgium51!B22
 +Denmark52!I23/Denmark52!R23*Denmark52!R22/Denmark52!B22
 +Finland53!I23/Finland53!R23*Finland53!R22/Finland53!B22
 +Italy54!I23/Italy54!R23*Italy54!R22/Italy54!B22
 +Netherlands55!I23/Netherlands55!R23*Netherlands55!R22/Netherlands55!B22
 +Portugal56!I23/Portugal56!R23*Portugal56!R22/Portugal56!B22
 +Spain57!I23/Spain57!R23*Spain57!R22/Spain57!B22
 +Sweden58!I23/Sweden58!R23*Sweden58!R22/Sweden58!B22)
*(Belgium51!I22/Belgium51!R22*Belgium51!R23/Belgium51!B23
 +Denmark52!I22/Denmark52!R22*Denmark52!R23/Denmark52!B23
 +Finland53!I22/Finland53!R22*Finland53!R23/Finland53!B23
 +Italy54!I22/Italy54!R22*Italy54!R23/Italy54!B23
 +Netherlands55!I22/Netherlands55!R22*Netherlands55!R23/Netherlands55!B23
 +Portugal56!I22/Portugal56!R22*Portugal56!R23/Portugal56!B23
 +Spain57!I22/Spain57!R22*Spain57!R23/Spain57!B23
 +Sweden58!I22/Sweden58!R22*Sweden58!R23/Sweden58!B23)
/(Belgium51!I22/Belgium51!B22
 +Denmark52!I22/Denmark52!B22
 +Finland53!I22/Finland53!B22
 +Italy54!I22/Italy54!B22
 +Netherlands55!I22/Netherlands55!B22
 +Portugal56!I22/Portugal56!B22
 +Spain57!I22/Spain57!B22
 +Sweden58!I22/Sweden58!B22))))</f>
        <v/>
      </c>
      <c r="O23" s="62" t="str">
        <f>IF(OR(
Belgium51!K23   ="",Belgium51!K22   ="",
Belgium51!B23   ="",Belgium51!B22   ="",
Belgium51!S23   ="",Belgium51!S22   ="",
Denmark52!K23      ="",Denmark52!K22      ="",
Denmark52!B23      ="",Denmark52!B22      ="",
Denmark52!S23      ="",Denmark52!S22      ="",
Finland53!K23       ="",Finland53!K22       ="",
Finland53!B23       ="",Finland53!B22       ="",
Finland53!S23       ="",Finland53!S22       ="",
Italy54!K23      ="",Italy54!K22      ="",
Italy54!B23      ="",Italy54!B22      ="",
Italy54!S23      ="",Italy54!S22      ="",
Netherlands55!K23 ="",Netherlands55!K22 ="",
Netherlands55!B23 ="",Netherlands55!B22 ="",
Netherlands55!S23 ="",Netherlands55!S22 ="",
Portugal56!K23      ="",Portugal56!K22      ="",
Portugal56!B23      ="",Portugal56!B22      ="",
Portugal56!S23      ="",Portugal56!S22      ="",
Spain57!K23      ="",Spain57!K22      ="",
Spain57!B23      ="",Spain57!B22      ="",
Spain57!S23      ="",Spain57!S22      ="",
Sweden58!K23      ="",Sweden58!K22      ="",
Sweden58!B23      ="",Sweden58!B22      ="",
Sweden58!S23      ="",Sweden58!S22      =""),"",
LN(SQRT(
(Belgium51!K23/Belgium51!B23
 +Denmark52!K23/Denmark52!B23
 +Finland53!K23/Finland53!B23
 +Italy54!K23/Italy54!B23
 +Netherlands55!K23/Netherlands55!B23
 +Portugal56!K23/Portugal56!B23
 +Spain57!K23/Spain57!B23
 +Sweden58!K23/Sweden58!B23)
/(Belgium51!K23/Belgium51!S23*Belgium51!S22/Belgium51!B22
 +Denmark52!K23/Denmark52!S23*Denmark52!S22/Denmark52!B22
 +Finland53!K23/Finland53!S23*Finland53!S22/Finland53!B22
 +Italy54!K23/Italy54!S23*Italy54!S22/Italy54!B22
 +Netherlands55!K23/Netherlands55!S23*Netherlands55!S22/Netherlands55!B22
 +Portugal56!K23/Portugal56!S23*Portugal56!S22/Portugal56!B22
 +Spain57!K23/Spain57!S23*Spain57!S22/Spain57!B22
 +Sweden58!K23/Sweden58!S23*Sweden58!S22/Sweden58!B22)
*(Belgium51!K22/Belgium51!S22*Belgium51!S23/Belgium51!B23
 +Denmark52!K22/Denmark52!S22*Denmark52!S23/Denmark52!B23
 +Finland53!K22/Finland53!S22*Finland53!S23/Finland53!B23
 +Italy54!K22/Italy54!S22*Italy54!S23/Italy54!B23
 +Netherlands55!K22/Netherlands55!S22*Netherlands55!S23/Netherlands55!B23
 +Portugal56!K22/Portugal56!S22*Portugal56!S23/Portugal56!B23
 +Spain57!K22/Spain57!S22*Spain57!S23/Spain57!B23
 +Sweden58!K22/Sweden58!S22*Sweden58!S23/Sweden58!B23)
/(Belgium51!K22/Belgium51!B22
 +Denmark52!K22/Denmark52!B22
 +Finland53!K22/Finland53!B22
 +Italy54!K22/Italy54!B22
 +Netherlands55!K22/Netherlands55!B22
 +Portugal56!K22/Portugal56!B22
 +Spain57!K22/Spain57!B22
 +Sweden58!K22/Sweden58!B22))))</f>
        <v/>
      </c>
      <c r="P23" s="62" t="str">
        <f>IF(OR(
Belgium51!L23   ="",Belgium51!L22   ="",
Belgium51!B23   ="",Belgium51!B22   ="",
Belgium51!T23   ="",Belgium51!T22   ="",
Denmark52!L23      ="",Denmark52!L22      ="",
Denmark52!B23      ="",Denmark52!B22      ="",
Denmark52!T23      ="",Denmark52!T22      ="",
Finland53!L23       ="",Finland53!L22       ="",
Finland53!B23       ="",Finland53!B22       ="",
Finland53!T23       ="",Finland53!T22       ="",
Italy54!L23      ="",Italy54!L22      ="",
Italy54!B23      ="",Italy54!B22      ="",
Italy54!T23      ="",Italy54!T22      ="",
Netherlands55!L23 ="",Netherlands55!L22 ="",
Netherlands55!B23 ="",Netherlands55!B22 ="",
Netherlands55!T23 ="",Netherlands55!T22 ="",
Portugal56!L23      ="",Portugal56!L22      ="",
Portugal56!B23      ="",Portugal56!B22      ="",
Portugal56!T23      ="",Portugal56!T22      ="",
Spain57!L23      ="",Spain57!L22      ="",
Spain57!B23      ="",Spain57!B22      ="",
Spain57!T23      ="",Spain57!T22      ="",
Sweden58!L23      ="",Sweden58!L22      ="",
Sweden58!B23      ="",Sweden58!B22      ="",
Sweden58!T23      ="",Sweden58!T22      =""),"",
LN(SQRT(
(Belgium51!L23/Belgium51!B23
 +Denmark52!L23/Denmark52!B23
 +Finland53!L23/Finland53!B23
 +Italy54!L23/Italy54!B23
 +Netherlands55!L23/Netherlands55!B23
 +Portugal56!L23/Portugal56!B23
 +Spain57!L23/Spain57!B23
 +Sweden58!L23/Sweden58!B23)
/(Belgium51!L23/Belgium51!T23*Belgium51!T22/Belgium51!B22
 +Denmark52!L23/Denmark52!T23*Denmark52!T22/Denmark52!B22
 +Finland53!L23/Finland53!T23*Finland53!T22/Finland53!B22
 +Italy54!L23/Italy54!T23*Italy54!T22/Italy54!B22
 +Netherlands55!L23/Netherlands55!T23*Netherlands55!T22/Netherlands55!B22
 +Portugal56!L23/Portugal56!T23*Portugal56!T22/Portugal56!B22
 +Spain57!L23/Spain57!T23*Spain57!T22/Spain57!B22
 +Sweden58!L23/Sweden58!T23*Sweden58!T22/Sweden58!B22)
*(Belgium51!L22/Belgium51!T22*Belgium51!T23/Belgium51!B23
 +Denmark52!L22/Denmark52!T22*Denmark52!T23/Denmark52!B23
 +Finland53!L22/Finland53!T22*Finland53!T23/Finland53!B23
 +Italy54!L22/Italy54!T22*Italy54!T23/Italy54!B23
 +Netherlands55!L22/Netherlands55!T22*Netherlands55!T23/Netherlands55!B23
 +Portugal56!L22/Portugal56!T22*Portugal56!T23/Portugal56!B23
 +Spain57!L22/Spain57!T22*Spain57!T23/Spain57!B23
 +Sweden58!L22/Sweden58!T22*Sweden58!T23/Sweden58!B23)
/(Belgium51!L22/Belgium51!B22
 +Denmark52!L22/Denmark52!B22
 +Finland53!L22/Finland53!B22
 +Italy54!L22/Italy54!B22
 +Netherlands55!L22/Netherlands55!B22
 +Portugal56!L22/Portugal56!B22
 +Spain57!L22/Spain57!B22
 +Sweden58!L22/Sweden58!B22))))</f>
        <v/>
      </c>
      <c r="Q23" s="61"/>
      <c r="R23" s="61"/>
      <c r="S23" s="61"/>
      <c r="T23" s="61"/>
      <c r="U23" s="61"/>
      <c r="V23" s="61" t="str">
        <f>IF(OR(
Belgium51!V23   ="",
Belgium51!U23   ="",
Denmark52!V23      ="",
Denmark52!U23      ="",
Finland53!V23       ="",
Finland53!U23       ="",
Italy54!V23      ="",
Italy54!U23      ="",
Netherlands55!V23 ="",
Netherlands55!U23 ="",
Portugal56!V23      ="",
Portugal56!U23      ="",
Spain57!V23      ="",
Spain57!U23      ="",
Sweden58!V23      ="",
Sweden58!U23      =""),"",
LN((Belgium51!V23+Denmark52!V23+Finland53!V23+Italy54!V23+Netherlands55!V23+Portugal56!V23+Spain57!V23+Sweden58!V23)
/(Belgium51!U23+Denmark52!U23+Finland53!U23+Italy54!U23+Netherlands55!U23+Portugal56!U23+Spain57!U23+Sweden58!U23)))</f>
        <v/>
      </c>
      <c r="W23" s="61" t="str">
        <f>IF(OR(
Belgium51!V23   ="",
Belgium51!W23   ="",
Belgium51!U23   ="",
Denmark52!V23      ="",
Denmark52!W23      ="",
Denmark52!U23      ="",
Finland53!V23       ="",
Finland53!W23       ="",
Finland53!U23       ="",
Italy54!V23      ="",
Italy54!W23      ="",
Italy54!U23      ="",
Netherlands55!V23 ="",
Netherlands55!W23 ="",
Netherlands55!V23 ="",
Portugal56!V23      ="",
Portugal56!W23      ="",
Portugal56!U23      ="",
Spain57!V23      ="",
Spain57!W23      ="",
Spain57!U23      ="",
Sweden58!V23      ="",
Sweden58!W23      ="",
Sweden58!U23      ="",
),"",
LN((Belgium51!V23*Belgium51!W23+Denmark52!V23*Denmark52!W23+Finland53!V23*Finland53!W23+Italy54!V23*Italy54!W23+Netherlands55!V23*Netherlands55!W23+Portugal56!V23*Portugal56!W23+Spain57!V23*Spain57!W23+Sweden58!V23*Sweden58!W23)
/(Belgium51!U23+Denmark52!U23+Finland53!U23+Italy54!U23+Netherlands55!U23+Portugal56!U23+Spain57!U23+Sweden58!U23)))</f>
        <v/>
      </c>
      <c r="X23" s="61" t="str">
        <f>IF(OR(
Belgium51!X23   ="",
Belgium51!D23   ="",
Belgium51!B23   ="",
Denmark52!X23      ="",
Denmark52!D23      ="",
Denmark52!B23      ="",
Finland53!X23       ="",
Finland53!D23       ="",
Finland53!B23       ="",
Italy54!X23      ="",
Italy54!D23      ="",
Italy54!B23      ="",
Netherlands55!X23 ="",
Netherlands55!D23 ="",
Netherlands55!B23 ="",
Portugal56!X23      ="",
Portugal56!D23      ="",
Portugal56!B23      ="",
Spain57!X23      ="",
Spain57!D23      ="",
Spain57!B23      ="",
Sweden58!X23      ="",
Sweden58!D23      ="",
Sweden58!B23      =""),"",
(Belgium51!X23*Belgium51!D23/Belgium51!B23
 +Denmark52!X23*Denmark52!D23/Denmark52!B23
 +Finland53!X23*Finland53!D23/Finland53!B23
 +Italy54!X23*Italy54!D23/Italy54!B23
 +Netherlands55!X23*Netherlands55!D23/Netherlands55!B23
 +Portugal56!X23*Portugal56!D23/Portugal56!B23
 +Spain57!X23*Spain57!D23/Spain57!B23
 +Sweden58!X23*Sweden58!D23/Sweden58!B23)
/(Belgium51!D23/Belgium51!B23
 +Denmark52!D23/Denmark52!B23
 +Finland53!D23/Finland53!B23
 +Italy54!D23/Italy54!B23
 +Netherlands55!D23/Netherlands55!B23
 +Portugal56!D23/Portugal56!B23
 +Spain57!D23/Spain57!B23
 +Sweden58!D23/Sweden58!B23))</f>
        <v/>
      </c>
      <c r="Y23" s="61" t="str">
        <f>IF(OR(
Belgium51!Y23   ="",
Belgium51!D23   ="",
Belgium51!B23   ="",
Denmark52!Y23      ="",
Denmark52!D23      ="",
Denmark52!B23      ="",
Finland53!Y23       ="",
Finland53!D23       ="",
Finland53!B23       ="",
Italy54!Y23      ="",
Italy54!D23      ="",
Italy54!B23      ="",
Netherlands55!Y23 ="",
Netherlands55!D23 ="",
Netherlands55!B23 ="",
Portugal56!Y23      ="",
Portugal56!D23      ="",
Portugal56!B23      ="",
Spain57!Y23      ="",
Spain57!D23      ="",
Spain57!B23      ="",
Sweden58!Y23      ="",
Sweden58!D23      ="",
Sweden58!B23      =""),"",
(Belgium51!Y23/Belgium51!B23
 +Denmark52!Y23/Denmark52!B23
 +Finland53!Y23/Finland53!B23
 +Italy54!Y23/Italy54!B23
 +Netherlands55!Y23/Netherlands55!B23
 +Portugal56!Y23/Portugal56!B23
 +Spain57!Y23/Spain57!B23
 +Sweden58!Y23/Sweden58!B23)
/(Belgium51!D23/Belgium51!B23
 +Denmark52!D23/Denmark52!B23
 +Finland53!D23/Finland53!B23
 +Italy54!D23/Italy54!B23
 +Netherlands55!D23/Netherlands55!B23
 +Portugal56!D23/Portugal56!B23
 +Spain57!D23/Spain57!B23
 +Sweden58!D23/Sweden58!B23))</f>
        <v/>
      </c>
      <c r="Z23" s="67"/>
      <c r="AA23" s="62" t="str">
        <f t="shared" si="1"/>
        <v/>
      </c>
      <c r="AB23" s="75" t="str">
        <f>IF(OR(
Belgium51!AB23   ="",
Belgium51!D23   ="",
Belgium51!B23   ="",
Denmark52!AB23      ="",
Denmark52!D23      ="",
Denmark52!B23      ="",
Finland53!AB23       ="",
Finland53!D23       ="",
Finland53!B23       ="",
Italy54!AB23      ="",
Italy54!D23      ="",
Italy54!B23      ="",
Netherlands55!AB23 ="",
Netherlands55!D23 ="",
Netherlands55!B23 ="",
Portugal56!AB23      ="",
Portugal56!D23      ="",
Portugal56!B23      ="",
Spain57!AB23      ="",
Spain57!D23      ="",
Spain57!B23      ="",
Sweden58!AB23      ="",
Sweden58!D23      ="",
Sweden58!B23      =""),"",
(Belgium51!AB23*Belgium51!D23/Belgium51!B23
 +Denmark52!AB23*Denmark52!D23/Denmark52!B23
 +Finland53!AB23*Finland53!D23/Finland53!B23
 +Italy54!AB23*Italy54!D23/Italy54!B23
 +Netherlands55!AB23*Netherlands55!D23/Netherlands55!B23
 +Portugal56!AB23*Portugal56!D23/Portugal56!B23
 +Spain57!AB23*Spain57!D23/Spain57!B23
 +Sweden58!AB23*Sweden58!D23/Sweden58!B23)
/(Belgium51!D23/Belgium51!B23
 +Denmark52!D23/Denmark52!B23
 +Finland53!D23/Finland53!B23
 +Italy54!D23/Italy54!B23
 +Netherlands55!D23/Netherlands55!B23
 +Portugal56!D23/Portugal56!B23
 +Spain57!D23/Spain57!B23
 +Sweden58!D23/Sweden58!B23))</f>
        <v/>
      </c>
    </row>
    <row r="24" spans="1:28">
      <c r="A24" s="62">
        <v>1891</v>
      </c>
      <c r="B24" s="62" t="str">
        <f>IF(OR(
Belgium51!AC24   ="",
Belgium51!D24   ="",
Belgium51!B24   ="",
Denmark52!AC24      ="",
Denmark52!D24      ="",
Denmark52!B24      ="",
Finland53!AC24       ="",
Finland53!D24       ="",
Finland53!B24       ="",
Italy54!AC24      ="",
Italy54!D24      ="",
Italy54!B24      ="",
Netherlands55!AC24 ="",
Netherlands55!D24 ="",
Netherlands55!B24 ="",
Portugal56!AC24 ="",
Portugal56!D24 ="",
Portugal56!B24 ="",
Spain57!AC24       ="",
Spain57!D24       ="",
Spain57!B24       ="",
Sweden58!AC24      ="",
Sweden58!D24      ="",
Sweden58!B24      =""),"",
(Belgium51!AC24*Belgium51!D24/Belgium51!B24
 +Denmark52!AC24*Denmark52!D24/Denmark52!B24
 +Finland53!AC24*Finland53!D24/Finland53!B24
 +Italy54!AC24*Italy54!D24/Italy54!B24
 +Netherlands55!AC24*Netherlands55!D24/Netherlands55!B24
 +Portugal56!AC24*Portugal56!D24/Portugal56!B24
 +Spain57!AC24*Spain57!D24/Spain57!B24
 +Sweden58!AC24*Sweden58!D24/Sweden58!B24)
/(Belgium51!D24/Belgium51!B24
 +Denmark52!D24/Denmark52!B24
 +Finland53!D24/Finland53!B24
 +Italy54!D24/Italy54!B24
 +Netherlands55!D24/Netherlands55!B24
 +Portugal56!D24/Portugal56!B24
 +Spain57!D24/Spain57!B24
 +Sweden58!D24/Sweden58!B24))</f>
        <v/>
      </c>
      <c r="C24" s="34" t="str">
        <f>IF(OR(
Belgium51!F24   ="",
Belgium51!D24   ="",
Belgium51!B24   ="",
Denmark52!F24      ="",
Denmark52!D24      ="",
Denmark52!B24      ="",
Finland53!F24       ="",
Finland53!D24       ="",
Finland53!B24       ="",
Italy54!F24      ="",
Italy54!D24      ="",
Italy54!B24      ="",
Netherlands55!F24 ="",
Netherlands55!D24 ="",
Netherlands55!B24 ="",
Portugal56!F24 ="",
Portugal56!D24 ="",
Portugal56!B24 ="",
Spain57!F24       ="",
Spain57!D24       ="",
Spain57!B24       ="",
Sweden58!F24      ="",
Sweden58!D24      ="",
Sweden58!B24      =""),"",
(Belgium51!F24*Belgium51!D24/Belgium51!B24
 +Denmark52!F24*Denmark52!D24/Denmark52!B24
 +Finland53!F24*Finland53!D24/Finland53!B24
 +Italy54!F24*Italy54!D24/Italy54!B24
 +Netherlands55!F24*Netherlands55!D24/Netherlands55!B24
 +Portugal56!F24*Portugal56!D24/Portugal56!B24
 +Spain57!F24*Spain57!D24/Spain57!B24
 +Sweden58!F24*Sweden58!D24/Sweden58!B24)
/(Belgium51!D24/Belgium51!B24
 +Denmark52!D24/Denmark52!B24
 +Finland53!D24/Finland53!B24
 +Italy54!D24/Italy54!B24
 +Netherlands55!D24/Netherlands55!B24
 +Portugal56!D24/Portugal56!B24
 +Spain57!D24/Spain57!B24
 +Sweden58!D24/Sweden58!B24))</f>
        <v/>
      </c>
      <c r="D24" s="62" t="str">
        <f>IF(OR(
Belgium51!AE24   ="",
Belgium51!D24   ="",
Belgium51!B24   ="",
Denmark52!AE24      ="",
Denmark52!D24      ="",
Denmark52!B24      ="",
Finland53!AE24       ="",
Finland53!D24       ="",
Finland53!B24       ="",
Italy54!AE24      ="",
Italy54!D24      ="",
Italy54!B24      ="",
Netherlands55!AE24 ="",
Netherlands55!D24 ="",
Netherlands55!B24 ="",
Portugal56!AE24 ="",
Portugal56!D24 ="",
Portugal56!B24 ="",
Spain57!AE24       ="",
Spain57!D24       ="",
Spain57!B24       ="",
Sweden58!AE24      ="",
Sweden58!D24      ="",
Sweden58!B24      =""),"",
(Belgium51!AE24*Belgium51!D24/Belgium51!B24
 +Denmark52!AE24*Denmark52!D24/Denmark52!B24
 +Finland53!AE24*Finland53!D24/Finland53!B24
 +Italy54!AE24*Italy54!D24/Italy54!B24
 +Netherlands55!AE24*Netherlands55!D24/Netherlands55!B24
 +Portugal56!AE24*Portugal56!D24/Portugal56!B24
 +Spain57!AE24*Spain57!D24/Spain57!B24
 +Sweden58!AE24*Sweden58!D24/Sweden58!B24)
/(Belgium51!D24/Belgium51!B24
 +Denmark52!D24/Denmark52!B24
 +Finland53!D24/Finland53!B24
 +Italy54!D24/Italy54!B24
 +Netherlands55!D24/Netherlands55!B24
 +Portugal56!D24/Portugal56!B24
 +Spain57!D24/Spain57!B24
 +Sweden58!D24/Sweden58!B24))</f>
        <v/>
      </c>
      <c r="E24" s="62" t="str">
        <f>IF(OR(
Belgium51!H24   ="",
Belgium51!D24   ="",
Belgium51!B24   ="",
Denmark52!H24      ="",
Denmark52!D24      ="",
Denmark52!B24      ="",
Finland53!H24       ="",
Finland53!D24       ="",
Finland53!B24       ="",
Italy54!H24      ="",
Italy54!D24      ="",
Italy54!B24      ="",
Netherlands55!H24 ="",
Netherlands55!D24 ="",
Netherlands55!B24 ="",
Portugal56!H24 ="",
Portugal56!D24 ="",
Portugal56!B24 ="",
Spain57!H24 ="",
Spain57!D24 ="",
Spain57!B24 ="",
Sweden58!H24 ="",
Sweden58!D24 ="",
Sweden58!B24 =""),"",
(Belgium51!H24*Belgium51!D24/Belgium51!B24
 +Denmark52!H24*Denmark52!D24/Denmark52!B24
 +Finland53!H24*Finland53!D24/Finland53!B24
 +Italy54!H24*Italy54!D24/Italy54!B24
 +Netherlands55!H24*Netherlands55!D24/Netherlands55!B24
 +Portugal56!H24*Portugal56!D24/Portugal56!B24
 +Spain57!H24*Spain57!D24/Spain57!B24
 +Sweden58!H24*Sweden58!D24/Sweden58!B24)
/(Belgium51!D24/Belgium51!B24
 +Denmark52!D24/Denmark52!B24
 +Finland53!D24/Finland53!B24
 +Italy54!D24/Italy54!B24
 +Netherlands55!D24/Netherlands55!B24
 +Portugal56!D24/Portugal56!B24
 +Spain57!D24/Spain57!B24
 +Sweden58!D24/Sweden58!B24))</f>
        <v/>
      </c>
      <c r="F24" s="62">
        <f>IF(OR(
Belgium51!I24   ="",
Belgium51!D24   ="",
Belgium51!B24   ="",
Denmark52!I24      ="",
Denmark52!D24      ="",
Denmark52!B24      ="",
Finland53!I24       ="",
Finland53!D24       ="",
Finland53!B24       ="",
Italy54!I24      ="",
Italy54!D24      ="",
Italy54!B24      ="",
Netherlands55!I24 ="",
Netherlands55!D24 ="",
Netherlands55!B24 ="",
Portugal56!I24      ="",
Portugal56!D24      ="",
Portugal56!B24      ="",
Spain57!I24      ="",
Spain57!D24      ="",
Spain57!B24      ="",
Sweden58!I24      ="",
Sweden58!D24      ="",
Sweden58!B24      =""),"",
(Belgium51!I24/Belgium51!B24
 +Denmark52!I24/Denmark52!B24
 +Finland53!I24/Finland53!B24
 +Italy54!I24/Italy54!B24
 +Netherlands55!I24/Netherlands55!B24
 +Portugal56!I24/Portugal56!B24
 +Spain57!I24/Spain57!B24
 +Sweden58!I24/Sweden58!B24)
/(Belgium51!D24/Belgium51!B24
 +Denmark52!D24/Denmark52!B24
 +Finland53!D24/Finland53!B24
 +Italy54!D24/Italy54!B24
 +Netherlands55!D24/Netherlands55!B24
 +Portugal56!D24/Portugal56!B24
 +Spain57!D24/Spain57!B24
 +Sweden58!D24/Sweden58!B24))</f>
        <v>0.1011887372136385</v>
      </c>
      <c r="G24" s="62">
        <f>IF(OR(
Belgium51!J24   ="",
Belgium51!D24   ="",
Belgium51!B24   ="",
Denmark52!J24      ="",
Denmark52!D24      ="",
Denmark52!B24      ="",
Finland53!J24       ="",
Finland53!D24       ="",
Finland53!B24       ="",
Italy54!J24      ="",
Italy54!D24      ="",
Italy54!B24      ="",
Netherlands55!J24 ="",
Netherlands55!D24 ="",
Netherlands55!B24 ="",
Portugal56!J24      ="",
Portugal56!D24      ="",
Portugal56!B24      ="",
Spain57!J24      ="",
Spain57!D24      ="",
Spain57!B24      ="",
Sweden58!J24      ="",
Sweden58!D24      ="",
Sweden58!B24      =""),"",
(Belgium51!J24/Belgium51!B24
 +Denmark52!J24/Denmark52!B24
 +Finland53!J24/Finland53!B24
 +Italy54!J24/Italy54!B24
 +Netherlands55!J24/Netherlands55!B24
 +Portugal56!J24/Portugal56!B24
 +Spain57!J24/Spain57!B24
 +Sweden58!J24/Sweden58!B24)
/(Belgium51!D24/Belgium51!B24
 +Denmark52!D24/Denmark52!B24
 +Finland53!D24/Finland53!B24
 +Italy54!D24/Italy54!B24
 +Netherlands55!D24/Netherlands55!B24
 +Portugal56!D24/Portugal56!B24
 +Spain57!D24/Spain57!B24
 +Sweden58!D24/Sweden58!B24))</f>
        <v>9.1385289176030976E-2</v>
      </c>
      <c r="H24" s="62">
        <f>IF(OR(
Belgium51!K24   ="",
Belgium51!D24   ="",
Belgium51!B24   ="",
Denmark52!K24      ="",
Denmark52!D24      ="",
Denmark52!B24      ="",
Finland53!K24       ="",
Finland53!D24       ="",
Finland53!B24       ="",
Italy54!K24      ="",
Italy54!D24      ="",
Italy54!B24      ="",
Netherlands55!K24 ="",
Netherlands55!D24 ="",
Netherlands55!B24 ="",
Portugal56!K24      ="",
Portugal56!D24      ="",
Portugal56!B24      ="",
Spain57!K24      ="",
Spain57!D24      ="",
Spain57!B24      ="",
Sweden58!K24      ="",
Sweden58!D24      ="",
Sweden58!B24      =""),"",
(Belgium51!K24/Belgium51!B24
 +Denmark52!K24/Denmark52!B24
 +Finland53!K24/Finland53!B24
 +Italy54!K24/Italy54!B24
 +Netherlands55!K24/Netherlands55!B24
 +Portugal56!K24/Portugal56!B24
 +Spain57!K24/Spain57!B24
 +Sweden58!K24/Sweden58!B24)
/(Belgium51!D24/Belgium51!B24
 +Denmark52!D24/Denmark52!B24
 +Finland53!D24/Finland53!B24
 +Italy54!D24/Italy54!B24
 +Netherlands55!D24/Netherlands55!B24
 +Portugal56!D24/Portugal56!B24
 +Spain57!D24/Spain57!B24
 +Sweden58!D24/Sweden58!B24))</f>
        <v>0.17864161855128227</v>
      </c>
      <c r="I24" s="62">
        <f>IF(OR(
Belgium51!L24   ="",
Belgium51!D24   ="",
Belgium51!B24   ="",
Denmark52!L24      ="",
Denmark52!D24      ="",
Denmark52!B24      ="",
Finland53!L24       ="",
Finland53!D24       ="",
Finland53!B24       ="",
Italy54!L24      ="",
Italy54!D24      ="",
Italy54!B24      ="",
Netherlands55!L24 ="",
Netherlands55!D24 ="",
Netherlands55!B24 ="",
Portugal56!L24      ="",
Portugal56!D24      ="",
Portugal56!B24      ="",
Spain57!L24      ="",
Spain57!D24      ="",
Spain57!B24      ="",
Sweden58!L24      ="",
Sweden58!D24      ="",
Sweden58!B24      =""),"",
(Belgium51!L24/Belgium51!B24
 +Denmark52!L24/Denmark52!B24
 +Finland53!L24/Finland53!B24
 +Italy54!L24/Italy54!B24
 +Netherlands55!L24/Netherlands55!B24
 +Portugal56!L24/Portugal56!B24
 +Spain57!L24/Spain57!B24
 +Sweden58!L24/Sweden58!B24)
/(Belgium51!D24/Belgium51!B24
 +Denmark52!D24/Denmark52!B24
 +Finland53!D24/Finland53!B24
 +Italy54!D24/Italy54!B24
 +Netherlands55!D24/Netherlands55!B24
 +Portugal56!D24/Portugal56!B24
 +Spain57!D24/Spain57!B24
 +Sweden58!D24/Sweden58!B24))</f>
        <v>0.20653013282451102</v>
      </c>
      <c r="J24" s="61">
        <f t="shared" si="0"/>
        <v>-2.7888514273228748E-2</v>
      </c>
      <c r="K24" s="61">
        <f>IF(OR(
Belgium51!D24   ="",Belgium51!D23   ="",
Belgium51!B24   ="",Belgium51!B23   ="",
Belgium51!N24   ="",Belgium51!N23   ="",
Denmark52!D24      ="",Denmark52!D23      ="",
Denmark52!B24      ="",Denmark52!B23      ="",
Denmark52!N24      ="",Denmark52!N23      ="",
Finland53!D24       ="",Finland53!D23       ="",
Finland53!B24       ="",Finland53!B23       ="",
Finland53!N24       ="",Finland53!N23       ="",
Italy54!D24      ="",Italy54!D23      ="",
Italy54!B24      ="",Italy54!B23      ="",
Italy54!N24      ="",Italy54!N23      ="",
Netherlands55!D24 ="",Netherlands55!D23 ="",
Netherlands55!B24 ="",Netherlands55!B23 ="",
Netherlands55!N24 ="",Netherlands55!N23 ="",
Portugal56!D24      ="",Portugal56!D23      ="",
Portugal56!B24      ="",Portugal56!B23      ="",
Portugal56!N24      ="",Portugal56!N23      ="",
Spain57!D24      ="",Spain57!D23      ="",
Spain57!B24      ="",Spain57!B23      ="",
Spain57!N24      ="",Spain57!N23      ="",
Sweden58!D24      ="",Sweden58!D23      ="",
Sweden58!B24      ="",Sweden58!B23      ="",
Sweden58!N24      ="",Sweden58!N23      =""),"",
LN(SQRT(
(Belgium51!D24/Belgium51!B24
 +Denmark52!D24/Denmark52!B24
 +Finland53!D24/Finland53!B24
 +Italy54!D24/Italy54!B24
 +Netherlands55!D24/Netherlands55!B24
 +Portugal56!D24/Portugal56!B24
 +Spain57!D24/Spain57!B24
 +Sweden58!D24/Sweden58!B24)
/(Belgium51!D24/Belgium51!N24*Belgium51!N23/Belgium51!B23
 +Denmark52!D24/Denmark52!N24*Denmark52!N23/Denmark52!B23
 +Finland53!D24/Finland53!N24*Finland53!N23/Finland53!B23
 +Italy54!D24/Italy54!N24*Italy54!N23/Italy54!B23
 +Netherlands55!D24/Netherlands55!N24*Netherlands55!N23/Netherlands55!B23
 +Portugal56!D24/Portugal56!N24*Portugal56!N23/Portugal56!B23
 +Spain57!D24/Spain57!N24*Spain57!N23/Spain57!B23
 +Sweden58!D24/Sweden58!N24*Sweden58!N23/Sweden58!B23)
*(Belgium51!D23/Belgium51!N23*Belgium51!N24/Belgium51!B24
 +Denmark52!D23/Denmark52!N23*Denmark52!N24/Denmark52!B24
 +Finland53!D23/Finland53!N23*Finland53!N24/Finland53!B24
 +Italy54!D23/Italy54!N23*Italy54!N24/Italy54!B24
 +Netherlands55!D23/Netherlands55!N23*Netherlands55!N24/Netherlands55!B24
 +Portugal56!D23/Portugal56!N23*Portugal56!N24/Portugal56!B24
 +Spain57!D23/Spain57!N23*Spain57!N24/Spain57!B24
 +Sweden58!D23/Sweden58!N23*Sweden58!N24/Sweden58!B24)
/(Belgium51!D23/Belgium51!B23
 +Denmark52!D23/Denmark52!B23
 +Finland53!D23/Finland53!B23
 +Italy54!D23/Italy54!B23
 +Netherlands55!D23/Netherlands55!B23
 +Portugal56!D23/Portugal56!B23
 +Spain57!D23/Spain57!B23
 +Sweden58!D23/Sweden58!B23))))</f>
        <v>-1.3410177569200866E-2</v>
      </c>
      <c r="L24" s="61" t="str">
        <f>IF(OR(
Belgium51!F24   ="",Belgium51!F23   ="",
Belgium51!D24   ="",Belgium51!D23   ="",
Belgium51!B24   ="",Belgium51!B23   ="",
Belgium51!P24   ="",Belgium51!P23   ="",
Denmark52!F24      ="",Denmark52!F23      ="",
Denmark52!D24      ="",Denmark52!D23      ="",
Denmark52!B24      ="",Denmark52!B23      ="",
Denmark52!P24      ="",Denmark52!P23      ="",
Finland53!F24       ="",Finland53!F23       ="",
Finland53!D24       ="",Finland53!D23       ="",
Finland53!B24       ="",Finland53!B23       ="",
Finland53!P24       ="",Finland53!P23       ="",
Italy54!F24      ="",Italy54!F23      ="",
Italy54!D24      ="",Italy54!D23      ="",
Italy54!B24      ="",Italy54!B23      ="",
Italy54!P24      ="",Italy54!P23      ="",
Netherlands55!F24 ="",Netherlands55!F23 ="",
Netherlands55!D24 ="",Netherlands55!D23 ="",
Netherlands55!B24 ="",Netherlands55!B23 ="",
Netherlands55!P24 ="",Netherlands55!P23 ="",
Portugal56!F24      ="",Portugal56!F23      ="",
Portugal56!D24      ="",Portugal56!D23      ="",
Portugal56!B24      ="",Portugal56!B23      ="",
Portugal56!P24      ="",Portugal56!P23      ="",
Spain57!F24      ="",Spain57!F23      ="",
Spain57!D24      ="",Spain57!D23      ="",
Spain57!B24      ="",Spain57!B23      ="",
Spain57!P24      ="",Spain57!P23      ="",
Sweden58!F24      ="",Sweden58!F23      ="",
Sweden58!D24      ="",Sweden58!D23      ="",
Sweden58!B24      ="",Sweden58!B23      ="",
Sweden58!P24      ="",Sweden58!P23      =""),"",
LN(SQRT(
(Belgium51!D24*Belgium51!F24/Belgium51!B24
 +Denmark52!D24*Denmark52!F24/Denmark52!B24
 +Finland53!D24*Finland53!F24/Finland53!B24
 +Italy54!D24*Italy54!F24/Italy54!B24
 +Netherlands55!D24*Netherlands55!F24/Netherlands55!B24
 +Portugal56!D24*Portugal56!F24/Portugal56!B24
 +Spain57!D24*Spain57!F24/Spain57!B24
 +Sweden58!D24*Sweden58!F24/Sweden58!B24)
/(Belgium51!D24*Belgium51!F24/Belgium51!P24*Belgium51!P23/Belgium51!B23
 +Denmark52!D24*Denmark52!F24/Denmark52!P24*Denmark52!P23/Denmark52!B23
 +Finland53!D24*Finland53!F24/Finland53!P24*Finland53!P23/Finland53!B23
 +Italy54!D24*Italy54!F24/Italy54!P24*Italy54!P23/Italy54!B23
 +Netherlands55!D24*Netherlands55!F24/Netherlands55!P24*Netherlands55!P23/Netherlands55!B23
 +Portugal56!D24*Portugal56!F24/Portugal56!P24*Portugal56!P23/Portugal56!B23
 +Spain57!D24*Spain57!F24/Spain57!P24*Spain57!P23/Spain57!B23
 +Sweden58!D24*Sweden58!F24/Sweden58!P24*Sweden58!P23/Sweden58!B23)
*(Belgium51!D23*Belgium51!F23/Belgium51!P23*Belgium51!P24/Belgium51!B24
 +Denmark52!D23*Denmark52!F23/Denmark52!P23*Denmark52!P24/Denmark52!B24
 +Finland53!D23*Finland53!F23/Finland53!P23*Finland53!P24/Finland53!B24
 +Italy54!D23*Italy54!F23/Italy54!P23*Italy54!P24/Italy54!B24
 +Netherlands55!D23*Netherlands55!F23/Netherlands55!P23*Netherlands55!P24/Netherlands55!B24
 +Portugal56!D23*Portugal56!F23/Portugal56!P23*Portugal56!P24/Portugal56!B24
 +Spain57!D23*Spain57!F23/Spain57!P23*Spain57!P24/Spain57!B24
 +Sweden58!D23*Sweden58!F23/Sweden58!P23*Sweden58!P24/Sweden58!B24)
/(Belgium51!D23*Belgium51!F23/Belgium51!B23
 +Denmark52!D23*Denmark52!F23/Denmark52!B23
 +Finland53!D23*Finland53!F23/Finland53!B23
 +Italy54!D23*Italy54!F23/Italy54!B23
 +Netherlands55!D23*Netherlands55!F23/Netherlands55!B23
 +Portugal56!D23*Portugal56!F23/Portugal56!B23
 +Spain57!D23*Spain57!F23/Spain57!B23
 +Sweden58!D23*Sweden58!F23/Sweden58!B23))))</f>
        <v/>
      </c>
      <c r="M24" s="62" t="str">
        <f>IF(OR(
Belgium51!H24   ="",Belgium51!H23   ="",
Belgium51!D24   ="",Belgium51!D23   ="",
Belgium51!B24   ="",Belgium51!B23   ="",
Belgium51!Q24   ="",Belgium51!Q23   ="",
Denmark52!H24      ="",Denmark52!H23      ="",
Denmark52!D24      ="",Denmark52!D23      ="",
Denmark52!B24      ="",Denmark52!B23      ="",
Denmark52!Q24      ="",Denmark52!Q23      ="",
Finland53!H24       ="",Finland53!H23       ="",
Finland53!D24       ="",Finland53!D23       ="",
Finland53!B24       ="",Finland53!B23       ="",
Finland53!Q24       ="",Finland53!Q23       ="",
Italy54!H24      ="",Italy54!H23      ="",
Italy54!D24      ="",Italy54!D23      ="",
Italy54!B24      ="",Italy54!B23      ="",
Italy54!Q24      ="",Italy54!Q23      ="",
Netherlands55!H24 ="",Netherlands55!H23 ="",
Netherlands55!D24 ="",Netherlands55!D23 ="",
Netherlands55!B24 ="",Netherlands55!B23 ="",
Netherlands55!Q24 ="",Netherlands55!Q23 ="",
Portugal56!H24      ="",Portugal56!H23      ="",
Portugal56!D24      ="",Portugal56!D23      ="",
Portugal56!B24      ="",Portugal56!B23      ="",
Portugal56!Q24      ="",Portugal56!Q23      ="",
Spain57!H24      ="",Spain57!H23      ="",
Spain57!D24      ="",Spain57!D23      ="",
Spain57!B24      ="",Spain57!B23      ="",
Spain57!Q24      ="",Spain57!Q23      ="",
Sweden58!H24      ="",Sweden58!H23      ="",
Sweden58!D24      ="",Sweden58!D23      ="",
Sweden58!B24      ="",Sweden58!B23      ="",
Sweden58!Q24      ="",Sweden58!Q23      =""),"",
LN(SQRT(
(Belgium51!D24*Belgium51!H24/Belgium51!B24
 +Denmark52!D24*Denmark52!H24/Denmark52!B24
 +Finland53!D24*Finland53!H24/Finland53!B24
 +Italy54!D24*Italy54!H24/Italy54!B24
 +Netherlands55!D24*Netherlands55!H24/Netherlands55!B24
 +Portugal56!D24*Portugal56!H24/Portugal56!B24
 +Spain57!D24*Spain57!H24/Spain57!B24
 +Sweden58!D24*Sweden58!H24/Sweden58!B24)
/(Belgium51!D24*Belgium51!H24/Belgium51!Q24*Belgium51!Q23/Belgium51!B23
 +Denmark52!D24*Denmark52!H24/Denmark52!Q24*Denmark52!Q23/Denmark52!B23
 +Finland53!D24*Finland53!H24/Finland53!Q24*Finland53!Q23/Finland53!B23
 +Italy54!D24*Italy54!H24/Italy54!Q24*Italy54!Q23/Italy54!B23
 +Netherlands55!D24*Netherlands55!H24/Netherlands55!Q24*Netherlands55!Q23/Netherlands55!B23
 +Portugal56!D24*Portugal56!H24/Portugal56!Q24*Portugal56!Q23/Portugal56!B23
 +Spain57!D24*Spain57!H24/Spain57!Q24*Spain57!Q23/Spain57!B23
 +Sweden58!D24*Sweden58!H24/Sweden58!Q24*Sweden58!Q23/Sweden58!B23)
*(Belgium51!D23*Belgium51!H23/Belgium51!Q23*Belgium51!Q24/Belgium51!B24
 +Denmark52!D23*Denmark52!H23/Denmark52!Q23*Denmark52!Q24/Denmark52!B24
 +Finland53!D23*Finland53!H23/Finland53!Q23*Finland53!Q24/Finland53!B24
 +Italy54!D23*Italy54!H23/Italy54!Q23*Italy54!Q24/Italy54!B24
 +Netherlands55!D23*Netherlands55!H23/Netherlands55!Q23*Netherlands55!Q24/Netherlands55!B24
 +Portugal56!D23*Portugal56!H23/Portugal56!Q23*Portugal56!Q24/Portugal56!B24
 +Spain57!D23*Spain57!H23/Spain57!Q23*Spain57!Q24/Spain57!B24
 +Sweden58!D23*Sweden58!H23/Sweden58!Q23*Sweden58!Q24/Sweden58!B24)
/(Belgium51!D23*Belgium51!H23/Belgium51!B23
 +Denmark52!D23*Denmark52!H23/Denmark52!B23
 +Finland53!D23*Finland53!H23/Finland53!B23
 +Italy54!D23*Italy54!H23/Italy54!B23
 +Netherlands55!D23*Netherlands55!H23/Netherlands55!B23
 +Portugal56!D23*Portugal56!H23/Portugal56!B23
 +Spain57!D23*Spain57!H23/Spain57!B23
 +Sweden58!D23*Sweden58!H23/Sweden58!B23))))</f>
        <v/>
      </c>
      <c r="N24" s="62" t="str">
        <f>IF(OR(
Belgium51!I24   ="",Belgium51!I23   ="",
Belgium51!B24   ="",Belgium51!B23   ="",
Belgium51!R24   ="",Belgium51!R23   ="",
Denmark52!I24      ="",Denmark52!I23      ="",
Denmark52!B24      ="",Denmark52!B23      ="",
Denmark52!R24      ="",Denmark52!R23      ="",
Finland53!I24       ="",Finland53!I23       ="",
Finland53!B24       ="",Finland53!B23       ="",
Finland53!R24       ="",Finland53!R23       ="",
Italy54!I24      ="",Italy54!I23      ="",
Italy54!B24      ="",Italy54!B23      ="",
Italy54!R24      ="",Italy54!R23      ="",
Netherlands55!I24 ="",Netherlands55!I23 ="",
Netherlands55!B24 ="",Netherlands55!B23 ="",
Netherlands55!R24 ="",Netherlands55!R23 ="",
Portugal56!I24      ="",Portugal56!I23      ="",
Portugal56!B24      ="",Portugal56!B23      ="",
Portugal56!R24      ="",Portugal56!R23      ="",
Spain57!I24      ="",Spain57!I23      ="",
Spain57!B24      ="",Spain57!B23      ="",
Spain57!R24      ="",Spain57!R23      ="",
Sweden58!I24      ="",Sweden58!I23      ="",
Sweden58!B24      ="",Sweden58!B23      ="",
Sweden58!R24      ="",Sweden58!R23      =""),"",
LN(SQRT(
(Belgium51!I24/Belgium51!B24
 +Denmark52!I24/Denmark52!B24
 +Finland53!I24/Finland53!B24
 +Italy54!I24/Italy54!B24
 +Netherlands55!I24/Netherlands55!B24
 +Portugal56!I24/Portugal56!B24
 +Spain57!I24/Spain57!B24
 +Sweden58!I24/Sweden58!B24)
/(Belgium51!I24/Belgium51!R24*Belgium51!R23/Belgium51!B23
 +Denmark52!I24/Denmark52!R24*Denmark52!R23/Denmark52!B23
 +Finland53!I24/Finland53!R24*Finland53!R23/Finland53!B23
 +Italy54!I24/Italy54!R24*Italy54!R23/Italy54!B23
 +Netherlands55!I24/Netherlands55!R24*Netherlands55!R23/Netherlands55!B23
 +Portugal56!I24/Portugal56!R24*Portugal56!R23/Portugal56!B23
 +Spain57!I24/Spain57!R24*Spain57!R23/Spain57!B23
 +Sweden58!I24/Sweden58!R24*Sweden58!R23/Sweden58!B23)
*(Belgium51!I23/Belgium51!R23*Belgium51!R24/Belgium51!B24
 +Denmark52!I23/Denmark52!R23*Denmark52!R24/Denmark52!B24
 +Finland53!I23/Finland53!R23*Finland53!R24/Finland53!B24
 +Italy54!I23/Italy54!R23*Italy54!R24/Italy54!B24
 +Netherlands55!I23/Netherlands55!R23*Netherlands55!R24/Netherlands55!B24
 +Portugal56!I23/Portugal56!R23*Portugal56!R24/Portugal56!B24
 +Spain57!I23/Spain57!R23*Spain57!R24/Spain57!B24
 +Sweden58!I23/Sweden58!R23*Sweden58!R24/Sweden58!B24)
/(Belgium51!I23/Belgium51!B23
 +Denmark52!I23/Denmark52!B23
 +Finland53!I23/Finland53!B23
 +Italy54!I23/Italy54!B23
 +Netherlands55!I23/Netherlands55!B23
 +Portugal56!I23/Portugal56!B23
 +Spain57!I23/Spain57!B23
 +Sweden58!I23/Sweden58!B23))))</f>
        <v/>
      </c>
      <c r="O24" s="62" t="str">
        <f>IF(OR(
Belgium51!K24   ="",Belgium51!K23   ="",
Belgium51!B24   ="",Belgium51!B23   ="",
Belgium51!S24   ="",Belgium51!S23   ="",
Denmark52!K24      ="",Denmark52!K23      ="",
Denmark52!B24      ="",Denmark52!B23      ="",
Denmark52!S24      ="",Denmark52!S23      ="",
Finland53!K24       ="",Finland53!K23       ="",
Finland53!B24       ="",Finland53!B23       ="",
Finland53!S24       ="",Finland53!S23       ="",
Italy54!K24      ="",Italy54!K23      ="",
Italy54!B24      ="",Italy54!B23      ="",
Italy54!S24      ="",Italy54!S23      ="",
Netherlands55!K24 ="",Netherlands55!K23 ="",
Netherlands55!B24 ="",Netherlands55!B23 ="",
Netherlands55!S24 ="",Netherlands55!S23 ="",
Portugal56!K24      ="",Portugal56!K23      ="",
Portugal56!B24      ="",Portugal56!B23      ="",
Portugal56!S24      ="",Portugal56!S23      ="",
Spain57!K24      ="",Spain57!K23      ="",
Spain57!B24      ="",Spain57!B23      ="",
Spain57!S24      ="",Spain57!S23      ="",
Sweden58!K24      ="",Sweden58!K23      ="",
Sweden58!B24      ="",Sweden58!B23      ="",
Sweden58!S24      ="",Sweden58!S23      =""),"",
LN(SQRT(
(Belgium51!K24/Belgium51!B24
 +Denmark52!K24/Denmark52!B24
 +Finland53!K24/Finland53!B24
 +Italy54!K24/Italy54!B24
 +Netherlands55!K24/Netherlands55!B24
 +Portugal56!K24/Portugal56!B24
 +Spain57!K24/Spain57!B24
 +Sweden58!K24/Sweden58!B24)
/(Belgium51!K24/Belgium51!S24*Belgium51!S23/Belgium51!B23
 +Denmark52!K24/Denmark52!S24*Denmark52!S23/Denmark52!B23
 +Finland53!K24/Finland53!S24*Finland53!S23/Finland53!B23
 +Italy54!K24/Italy54!S24*Italy54!S23/Italy54!B23
 +Netherlands55!K24/Netherlands55!S24*Netherlands55!S23/Netherlands55!B23
 +Portugal56!K24/Portugal56!S24*Portugal56!S23/Portugal56!B23
 +Spain57!K24/Spain57!S24*Spain57!S23/Spain57!B23
 +Sweden58!K24/Sweden58!S24*Sweden58!S23/Sweden58!B23)
*(Belgium51!K23/Belgium51!S23*Belgium51!S24/Belgium51!B24
 +Denmark52!K23/Denmark52!S23*Denmark52!S24/Denmark52!B24
 +Finland53!K23/Finland53!S23*Finland53!S24/Finland53!B24
 +Italy54!K23/Italy54!S23*Italy54!S24/Italy54!B24
 +Netherlands55!K23/Netherlands55!S23*Netherlands55!S24/Netherlands55!B24
 +Portugal56!K23/Portugal56!S23*Portugal56!S24/Portugal56!B24
 +Spain57!K23/Spain57!S23*Spain57!S24/Spain57!B24
 +Sweden58!K23/Sweden58!S23*Sweden58!S24/Sweden58!B24)
/(Belgium51!K23/Belgium51!B23
 +Denmark52!K23/Denmark52!B23
 +Finland53!K23/Finland53!B23
 +Italy54!K23/Italy54!B23
 +Netherlands55!K23/Netherlands55!B23
 +Portugal56!K23/Portugal56!B23
 +Spain57!K23/Spain57!B23
 +Sweden58!K23/Sweden58!B23))))</f>
        <v/>
      </c>
      <c r="P24" s="62" t="str">
        <f>IF(OR(
Belgium51!L24   ="",Belgium51!L23   ="",
Belgium51!B24   ="",Belgium51!B23   ="",
Belgium51!T24   ="",Belgium51!T23   ="",
Denmark52!L24      ="",Denmark52!L23      ="",
Denmark52!B24      ="",Denmark52!B23      ="",
Denmark52!T24      ="",Denmark52!T23      ="",
Finland53!L24       ="",Finland53!L23       ="",
Finland53!B24       ="",Finland53!B23       ="",
Finland53!T24       ="",Finland53!T23       ="",
Italy54!L24      ="",Italy54!L23      ="",
Italy54!B24      ="",Italy54!B23      ="",
Italy54!T24      ="",Italy54!T23      ="",
Netherlands55!L24 ="",Netherlands55!L23 ="",
Netherlands55!B24 ="",Netherlands55!B23 ="",
Netherlands55!T24 ="",Netherlands55!T23 ="",
Portugal56!L24      ="",Portugal56!L23      ="",
Portugal56!B24      ="",Portugal56!B23      ="",
Portugal56!T24      ="",Portugal56!T23      ="",
Spain57!L24      ="",Spain57!L23      ="",
Spain57!B24      ="",Spain57!B23      ="",
Spain57!T24      ="",Spain57!T23      ="",
Sweden58!L24      ="",Sweden58!L23      ="",
Sweden58!B24      ="",Sweden58!B23      ="",
Sweden58!T24      ="",Sweden58!T23      =""),"",
LN(SQRT(
(Belgium51!L24/Belgium51!B24
 +Denmark52!L24/Denmark52!B24
 +Finland53!L24/Finland53!B24
 +Italy54!L24/Italy54!B24
 +Netherlands55!L24/Netherlands55!B24
 +Portugal56!L24/Portugal56!B24
 +Spain57!L24/Spain57!B24
 +Sweden58!L24/Sweden58!B24)
/(Belgium51!L24/Belgium51!T24*Belgium51!T23/Belgium51!B23
 +Denmark52!L24/Denmark52!T24*Denmark52!T23/Denmark52!B23
 +Finland53!L24/Finland53!T24*Finland53!T23/Finland53!B23
 +Italy54!L24/Italy54!T24*Italy54!T23/Italy54!B23
 +Netherlands55!L24/Netherlands55!T24*Netherlands55!T23/Netherlands55!B23
 +Portugal56!L24/Portugal56!T24*Portugal56!T23/Portugal56!B23
 +Spain57!L24/Spain57!T24*Spain57!T23/Spain57!B23
 +Sweden58!L24/Sweden58!T24*Sweden58!T23/Sweden58!B23)
*(Belgium51!L23/Belgium51!T23*Belgium51!T24/Belgium51!B24
 +Denmark52!L23/Denmark52!T23*Denmark52!T24/Denmark52!B24
 +Finland53!L23/Finland53!T23*Finland53!T24/Finland53!B24
 +Italy54!L23/Italy54!T23*Italy54!T24/Italy54!B24
 +Netherlands55!L23/Netherlands55!T23*Netherlands55!T24/Netherlands55!B24
 +Portugal56!L23/Portugal56!T23*Portugal56!T24/Portugal56!B24
 +Spain57!L23/Spain57!T23*Spain57!T24/Spain57!B24
 +Sweden58!L23/Sweden58!T23*Sweden58!T24/Sweden58!B24)
/(Belgium51!L23/Belgium51!B23
 +Denmark52!L23/Denmark52!B23
 +Finland53!L23/Finland53!B23
 +Italy54!L23/Italy54!B23
 +Netherlands55!L23/Netherlands55!B23
 +Portugal56!L23/Portugal56!B23
 +Spain57!L23/Spain57!B23
 +Sweden58!L23/Sweden58!B23))))</f>
        <v/>
      </c>
      <c r="Q24" s="61"/>
      <c r="R24" s="61"/>
      <c r="S24" s="61"/>
      <c r="T24" s="61"/>
      <c r="U24" s="61"/>
      <c r="V24" s="61" t="str">
        <f>IF(OR(
Belgium51!V24   ="",
Belgium51!U24   ="",
Denmark52!V24      ="",
Denmark52!U24      ="",
Finland53!V24       ="",
Finland53!U24       ="",
Italy54!V24      ="",
Italy54!U24      ="",
Netherlands55!V24 ="",
Netherlands55!U24 ="",
Portugal56!V24      ="",
Portugal56!U24      ="",
Spain57!V24      ="",
Spain57!U24      ="",
Sweden58!V24      ="",
Sweden58!U24      =""),"",
LN((Belgium51!V24+Denmark52!V24+Finland53!V24+Italy54!V24+Netherlands55!V24+Portugal56!V24+Spain57!V24+Sweden58!V24)
/(Belgium51!U24+Denmark52!U24+Finland53!U24+Italy54!U24+Netherlands55!U24+Portugal56!U24+Spain57!U24+Sweden58!U24)))</f>
        <v/>
      </c>
      <c r="W24" s="61" t="str">
        <f>IF(OR(
Belgium51!V24   ="",
Belgium51!W24   ="",
Belgium51!U24   ="",
Denmark52!V24      ="",
Denmark52!W24      ="",
Denmark52!U24      ="",
Finland53!V24       ="",
Finland53!W24       ="",
Finland53!U24       ="",
Italy54!V24      ="",
Italy54!W24      ="",
Italy54!U24      ="",
Netherlands55!V24 ="",
Netherlands55!W24 ="",
Netherlands55!V24 ="",
Portugal56!V24      ="",
Portugal56!W24      ="",
Portugal56!U24      ="",
Spain57!V24      ="",
Spain57!W24      ="",
Spain57!U24      ="",
Sweden58!V24      ="",
Sweden58!W24      ="",
Sweden58!U24      ="",
),"",
LN((Belgium51!V24*Belgium51!W24+Denmark52!V24*Denmark52!W24+Finland53!V24*Finland53!W24+Italy54!V24*Italy54!W24+Netherlands55!V24*Netherlands55!W24+Portugal56!V24*Portugal56!W24+Spain57!V24*Spain57!W24+Sweden58!V24*Sweden58!W24)
/(Belgium51!U24+Denmark52!U24+Finland53!U24+Italy54!U24+Netherlands55!U24+Portugal56!U24+Spain57!U24+Sweden58!U24)))</f>
        <v/>
      </c>
      <c r="X24" s="61" t="str">
        <f>IF(OR(
Belgium51!X24   ="",
Belgium51!D24   ="",
Belgium51!B24   ="",
Denmark52!X24      ="",
Denmark52!D24      ="",
Denmark52!B24      ="",
Finland53!X24       ="",
Finland53!D24       ="",
Finland53!B24       ="",
Italy54!X24      ="",
Italy54!D24      ="",
Italy54!B24      ="",
Netherlands55!X24 ="",
Netherlands55!D24 ="",
Netherlands55!B24 ="",
Portugal56!X24      ="",
Portugal56!D24      ="",
Portugal56!B24      ="",
Spain57!X24      ="",
Spain57!D24      ="",
Spain57!B24      ="",
Sweden58!X24      ="",
Sweden58!D24      ="",
Sweden58!B24      =""),"",
(Belgium51!X24*Belgium51!D24/Belgium51!B24
 +Denmark52!X24*Denmark52!D24/Denmark52!B24
 +Finland53!X24*Finland53!D24/Finland53!B24
 +Italy54!X24*Italy54!D24/Italy54!B24
 +Netherlands55!X24*Netherlands55!D24/Netherlands55!B24
 +Portugal56!X24*Portugal56!D24/Portugal56!B24
 +Spain57!X24*Spain57!D24/Spain57!B24
 +Sweden58!X24*Sweden58!D24/Sweden58!B24)
/(Belgium51!D24/Belgium51!B24
 +Denmark52!D24/Denmark52!B24
 +Finland53!D24/Finland53!B24
 +Italy54!D24/Italy54!B24
 +Netherlands55!D24/Netherlands55!B24
 +Portugal56!D24/Portugal56!B24
 +Spain57!D24/Spain57!B24
 +Sweden58!D24/Sweden58!B24))</f>
        <v/>
      </c>
      <c r="Y24" s="61" t="str">
        <f>IF(OR(
Belgium51!Y24   ="",
Belgium51!D24   ="",
Belgium51!B24   ="",
Denmark52!Y24      ="",
Denmark52!D24      ="",
Denmark52!B24      ="",
Finland53!Y24       ="",
Finland53!D24       ="",
Finland53!B24       ="",
Italy54!Y24      ="",
Italy54!D24      ="",
Italy54!B24      ="",
Netherlands55!Y24 ="",
Netherlands55!D24 ="",
Netherlands55!B24 ="",
Portugal56!Y24      ="",
Portugal56!D24      ="",
Portugal56!B24      ="",
Spain57!Y24      ="",
Spain57!D24      ="",
Spain57!B24      ="",
Sweden58!Y24      ="",
Sweden58!D24      ="",
Sweden58!B24      =""),"",
(Belgium51!Y24/Belgium51!B24
 +Denmark52!Y24/Denmark52!B24
 +Finland53!Y24/Finland53!B24
 +Italy54!Y24/Italy54!B24
 +Netherlands55!Y24/Netherlands55!B24
 +Portugal56!Y24/Portugal56!B24
 +Spain57!Y24/Spain57!B24
 +Sweden58!Y24/Sweden58!B24)
/(Belgium51!D24/Belgium51!B24
 +Denmark52!D24/Denmark52!B24
 +Finland53!D24/Finland53!B24
 +Italy54!D24/Italy54!B24
 +Netherlands55!D24/Netherlands55!B24
 +Portugal56!D24/Portugal56!B24
 +Spain57!D24/Spain57!B24
 +Sweden58!D24/Sweden58!B24))</f>
        <v/>
      </c>
      <c r="Z24" s="67"/>
      <c r="AA24" s="62" t="str">
        <f t="shared" si="1"/>
        <v/>
      </c>
      <c r="AB24" s="75" t="str">
        <f>IF(OR(
Belgium51!AB24   ="",
Belgium51!D24   ="",
Belgium51!B24   ="",
Denmark52!AB24      ="",
Denmark52!D24      ="",
Denmark52!B24      ="",
Finland53!AB24       ="",
Finland53!D24       ="",
Finland53!B24       ="",
Italy54!AB24      ="",
Italy54!D24      ="",
Italy54!B24      ="",
Netherlands55!AB24 ="",
Netherlands55!D24 ="",
Netherlands55!B24 ="",
Portugal56!AB24      ="",
Portugal56!D24      ="",
Portugal56!B24      ="",
Spain57!AB24      ="",
Spain57!D24      ="",
Spain57!B24      ="",
Sweden58!AB24      ="",
Sweden58!D24      ="",
Sweden58!B24      =""),"",
(Belgium51!AB24*Belgium51!D24/Belgium51!B24
 +Denmark52!AB24*Denmark52!D24/Denmark52!B24
 +Finland53!AB24*Finland53!D24/Finland53!B24
 +Italy54!AB24*Italy54!D24/Italy54!B24
 +Netherlands55!AB24*Netherlands55!D24/Netherlands55!B24
 +Portugal56!AB24*Portugal56!D24/Portugal56!B24
 +Spain57!AB24*Spain57!D24/Spain57!B24
 +Sweden58!AB24*Sweden58!D24/Sweden58!B24)
/(Belgium51!D24/Belgium51!B24
 +Denmark52!D24/Denmark52!B24
 +Finland53!D24/Finland53!B24
 +Italy54!D24/Italy54!B24
 +Netherlands55!D24/Netherlands55!B24
 +Portugal56!D24/Portugal56!B24
 +Spain57!D24/Spain57!B24
 +Sweden58!D24/Sweden58!B24))</f>
        <v/>
      </c>
    </row>
    <row r="25" spans="1:28">
      <c r="A25" s="62">
        <v>1892</v>
      </c>
      <c r="B25" s="62" t="str">
        <f>IF(OR(
Belgium51!AC25   ="",
Belgium51!D25   ="",
Belgium51!B25   ="",
Denmark52!AC25      ="",
Denmark52!D25      ="",
Denmark52!B25      ="",
Finland53!AC25       ="",
Finland53!D25       ="",
Finland53!B25       ="",
Italy54!AC25      ="",
Italy54!D25      ="",
Italy54!B25      ="",
Netherlands55!AC25 ="",
Netherlands55!D25 ="",
Netherlands55!B25 ="",
Portugal56!AC25 ="",
Portugal56!D25 ="",
Portugal56!B25 ="",
Spain57!AC25       ="",
Spain57!D25       ="",
Spain57!B25       ="",
Sweden58!AC25      ="",
Sweden58!D25      ="",
Sweden58!B25      =""),"",
(Belgium51!AC25*Belgium51!D25/Belgium51!B25
 +Denmark52!AC25*Denmark52!D25/Denmark52!B25
 +Finland53!AC25*Finland53!D25/Finland53!B25
 +Italy54!AC25*Italy54!D25/Italy54!B25
 +Netherlands55!AC25*Netherlands55!D25/Netherlands55!B25
 +Portugal56!AC25*Portugal56!D25/Portugal56!B25
 +Spain57!AC25*Spain57!D25/Spain57!B25
 +Sweden58!AC25*Sweden58!D25/Sweden58!B25)
/(Belgium51!D25/Belgium51!B25
 +Denmark52!D25/Denmark52!B25
 +Finland53!D25/Finland53!B25
 +Italy54!D25/Italy54!B25
 +Netherlands55!D25/Netherlands55!B25
 +Portugal56!D25/Portugal56!B25
 +Spain57!D25/Spain57!B25
 +Sweden58!D25/Sweden58!B25))</f>
        <v/>
      </c>
      <c r="C25" s="34" t="str">
        <f>IF(OR(
Belgium51!F25   ="",
Belgium51!D25   ="",
Belgium51!B25   ="",
Denmark52!F25      ="",
Denmark52!D25      ="",
Denmark52!B25      ="",
Finland53!F25       ="",
Finland53!D25       ="",
Finland53!B25       ="",
Italy54!F25      ="",
Italy54!D25      ="",
Italy54!B25      ="",
Netherlands55!F25 ="",
Netherlands55!D25 ="",
Netherlands55!B25 ="",
Portugal56!F25 ="",
Portugal56!D25 ="",
Portugal56!B25 ="",
Spain57!F25       ="",
Spain57!D25       ="",
Spain57!B25       ="",
Sweden58!F25      ="",
Sweden58!D25      ="",
Sweden58!B25      =""),"",
(Belgium51!F25*Belgium51!D25/Belgium51!B25
 +Denmark52!F25*Denmark52!D25/Denmark52!B25
 +Finland53!F25*Finland53!D25/Finland53!B25
 +Italy54!F25*Italy54!D25/Italy54!B25
 +Netherlands55!F25*Netherlands55!D25/Netherlands55!B25
 +Portugal56!F25*Portugal56!D25/Portugal56!B25
 +Spain57!F25*Spain57!D25/Spain57!B25
 +Sweden58!F25*Sweden58!D25/Sweden58!B25)
/(Belgium51!D25/Belgium51!B25
 +Denmark52!D25/Denmark52!B25
 +Finland53!D25/Finland53!B25
 +Italy54!D25/Italy54!B25
 +Netherlands55!D25/Netherlands55!B25
 +Portugal56!D25/Portugal56!B25
 +Spain57!D25/Spain57!B25
 +Sweden58!D25/Sweden58!B25))</f>
        <v/>
      </c>
      <c r="D25" s="62" t="str">
        <f>IF(OR(
Belgium51!AE25   ="",
Belgium51!D25   ="",
Belgium51!B25   ="",
Denmark52!AE25      ="",
Denmark52!D25      ="",
Denmark52!B25      ="",
Finland53!AE25       ="",
Finland53!D25       ="",
Finland53!B25       ="",
Italy54!AE25      ="",
Italy54!D25      ="",
Italy54!B25      ="",
Netherlands55!AE25 ="",
Netherlands55!D25 ="",
Netherlands55!B25 ="",
Portugal56!AE25 ="",
Portugal56!D25 ="",
Portugal56!B25 ="",
Spain57!AE25       ="",
Spain57!D25       ="",
Spain57!B25       ="",
Sweden58!AE25      ="",
Sweden58!D25      ="",
Sweden58!B25      =""),"",
(Belgium51!AE25*Belgium51!D25/Belgium51!B25
 +Denmark52!AE25*Denmark52!D25/Denmark52!B25
 +Finland53!AE25*Finland53!D25/Finland53!B25
 +Italy54!AE25*Italy54!D25/Italy54!B25
 +Netherlands55!AE25*Netherlands55!D25/Netherlands55!B25
 +Portugal56!AE25*Portugal56!D25/Portugal56!B25
 +Spain57!AE25*Spain57!D25/Spain57!B25
 +Sweden58!AE25*Sweden58!D25/Sweden58!B25)
/(Belgium51!D25/Belgium51!B25
 +Denmark52!D25/Denmark52!B25
 +Finland53!D25/Finland53!B25
 +Italy54!D25/Italy54!B25
 +Netherlands55!D25/Netherlands55!B25
 +Portugal56!D25/Portugal56!B25
 +Spain57!D25/Spain57!B25
 +Sweden58!D25/Sweden58!B25))</f>
        <v/>
      </c>
      <c r="E25" s="62" t="str">
        <f>IF(OR(
Belgium51!H25   ="",
Belgium51!D25   ="",
Belgium51!B25   ="",
Denmark52!H25      ="",
Denmark52!D25      ="",
Denmark52!B25      ="",
Finland53!H25       ="",
Finland53!D25       ="",
Finland53!B25       ="",
Italy54!H25      ="",
Italy54!D25      ="",
Italy54!B25      ="",
Netherlands55!H25 ="",
Netherlands55!D25 ="",
Netherlands55!B25 ="",
Portugal56!H25 ="",
Portugal56!D25 ="",
Portugal56!B25 ="",
Spain57!H25 ="",
Spain57!D25 ="",
Spain57!B25 ="",
Sweden58!H25 ="",
Sweden58!D25 ="",
Sweden58!B25 =""),"",
(Belgium51!H25*Belgium51!D25/Belgium51!B25
 +Denmark52!H25*Denmark52!D25/Denmark52!B25
 +Finland53!H25*Finland53!D25/Finland53!B25
 +Italy54!H25*Italy54!D25/Italy54!B25
 +Netherlands55!H25*Netherlands55!D25/Netherlands55!B25
 +Portugal56!H25*Portugal56!D25/Portugal56!B25
 +Spain57!H25*Spain57!D25/Spain57!B25
 +Sweden58!H25*Sweden58!D25/Sweden58!B25)
/(Belgium51!D25/Belgium51!B25
 +Denmark52!D25/Denmark52!B25
 +Finland53!D25/Finland53!B25
 +Italy54!D25/Italy54!B25
 +Netherlands55!D25/Netherlands55!B25
 +Portugal56!D25/Portugal56!B25
 +Spain57!D25/Spain57!B25
 +Sweden58!D25/Sweden58!B25))</f>
        <v/>
      </c>
      <c r="F25" s="62">
        <f>IF(OR(
Belgium51!I25   ="",
Belgium51!D25   ="",
Belgium51!B25   ="",
Denmark52!I25      ="",
Denmark52!D25      ="",
Denmark52!B25      ="",
Finland53!I25       ="",
Finland53!D25       ="",
Finland53!B25       ="",
Italy54!I25      ="",
Italy54!D25      ="",
Italy54!B25      ="",
Netherlands55!I25 ="",
Netherlands55!D25 ="",
Netherlands55!B25 ="",
Portugal56!I25      ="",
Portugal56!D25      ="",
Portugal56!B25      ="",
Spain57!I25      ="",
Spain57!D25      ="",
Spain57!B25      ="",
Sweden58!I25      ="",
Sweden58!D25      ="",
Sweden58!B25      =""),"",
(Belgium51!I25/Belgium51!B25
 +Denmark52!I25/Denmark52!B25
 +Finland53!I25/Finland53!B25
 +Italy54!I25/Italy54!B25
 +Netherlands55!I25/Netherlands55!B25
 +Portugal56!I25/Portugal56!B25
 +Spain57!I25/Spain57!B25
 +Sweden58!I25/Sweden58!B25)
/(Belgium51!D25/Belgium51!B25
 +Denmark52!D25/Denmark52!B25
 +Finland53!D25/Finland53!B25
 +Italy54!D25/Italy54!B25
 +Netherlands55!D25/Netherlands55!B25
 +Portugal56!D25/Portugal56!B25
 +Spain57!D25/Spain57!B25
 +Sweden58!D25/Sweden58!B25))</f>
        <v>0.10292728062371584</v>
      </c>
      <c r="G25" s="62">
        <f>IF(OR(
Belgium51!J25   ="",
Belgium51!D25   ="",
Belgium51!B25   ="",
Denmark52!J25      ="",
Denmark52!D25      ="",
Denmark52!B25      ="",
Finland53!J25       ="",
Finland53!D25       ="",
Finland53!B25       ="",
Italy54!J25      ="",
Italy54!D25      ="",
Italy54!B25      ="",
Netherlands55!J25 ="",
Netherlands55!D25 ="",
Netherlands55!B25 ="",
Portugal56!J25      ="",
Portugal56!D25      ="",
Portugal56!B25      ="",
Spain57!J25      ="",
Spain57!D25      ="",
Spain57!B25      ="",
Sweden58!J25      ="",
Sweden58!D25      ="",
Sweden58!B25      =""),"",
(Belgium51!J25/Belgium51!B25
 +Denmark52!J25/Denmark52!B25
 +Finland53!J25/Finland53!B25
 +Italy54!J25/Italy54!B25
 +Netherlands55!J25/Netherlands55!B25
 +Portugal56!J25/Portugal56!B25
 +Spain57!J25/Spain57!B25
 +Sweden58!J25/Sweden58!B25)
/(Belgium51!D25/Belgium51!B25
 +Denmark52!D25/Denmark52!B25
 +Finland53!D25/Finland53!B25
 +Italy54!D25/Italy54!B25
 +Netherlands55!D25/Netherlands55!B25
 +Portugal56!D25/Portugal56!B25
 +Spain57!D25/Spain57!B25
 +Sweden58!D25/Sweden58!B25))</f>
        <v>9.6104214955309464E-2</v>
      </c>
      <c r="H25" s="62">
        <f>IF(OR(
Belgium51!K25   ="",
Belgium51!D25   ="",
Belgium51!B25   ="",
Denmark52!K25      ="",
Denmark52!D25      ="",
Denmark52!B25      ="",
Finland53!K25       ="",
Finland53!D25       ="",
Finland53!B25       ="",
Italy54!K25      ="",
Italy54!D25      ="",
Italy54!B25      ="",
Netherlands55!K25 ="",
Netherlands55!D25 ="",
Netherlands55!B25 ="",
Portugal56!K25      ="",
Portugal56!D25      ="",
Portugal56!B25      ="",
Spain57!K25      ="",
Spain57!D25      ="",
Spain57!B25      ="",
Sweden58!K25      ="",
Sweden58!D25      ="",
Sweden58!B25      =""),"",
(Belgium51!K25/Belgium51!B25
 +Denmark52!K25/Denmark52!B25
 +Finland53!K25/Finland53!B25
 +Italy54!K25/Italy54!B25
 +Netherlands55!K25/Netherlands55!B25
 +Portugal56!K25/Portugal56!B25
 +Spain57!K25/Spain57!B25
 +Sweden58!K25/Sweden58!B25)
/(Belgium51!D25/Belgium51!B25
 +Denmark52!D25/Denmark52!B25
 +Finland53!D25/Finland53!B25
 +Italy54!D25/Italy54!B25
 +Netherlands55!D25/Netherlands55!B25
 +Portugal56!D25/Portugal56!B25
 +Spain57!D25/Spain57!B25
 +Sweden58!D25/Sweden58!B25))</f>
        <v>0.18525850647580669</v>
      </c>
      <c r="I25" s="62">
        <f>IF(OR(
Belgium51!L25   ="",
Belgium51!D25   ="",
Belgium51!B25   ="",
Denmark52!L25      ="",
Denmark52!D25      ="",
Denmark52!B25      ="",
Finland53!L25       ="",
Finland53!D25       ="",
Finland53!B25       ="",
Italy54!L25      ="",
Italy54!D25      ="",
Italy54!B25      ="",
Netherlands55!L25 ="",
Netherlands55!D25 ="",
Netherlands55!B25 ="",
Portugal56!L25      ="",
Portugal56!D25      ="",
Portugal56!B25      ="",
Spain57!L25      ="",
Spain57!D25      ="",
Spain57!B25      ="",
Sweden58!L25      ="",
Sweden58!D25      ="",
Sweden58!B25      =""),"",
(Belgium51!L25/Belgium51!B25
 +Denmark52!L25/Denmark52!B25
 +Finland53!L25/Finland53!B25
 +Italy54!L25/Italy54!B25
 +Netherlands55!L25/Netherlands55!B25
 +Portugal56!L25/Portugal56!B25
 +Spain57!L25/Spain57!B25
 +Sweden58!L25/Sweden58!B25)
/(Belgium51!D25/Belgium51!B25
 +Denmark52!D25/Denmark52!B25
 +Finland53!D25/Finland53!B25
 +Italy54!D25/Italy54!B25
 +Netherlands55!D25/Netherlands55!B25
 +Portugal56!D25/Portugal56!B25
 +Spain57!D25/Spain57!B25
 +Sweden58!D25/Sweden58!B25))</f>
        <v>0.20408671595197808</v>
      </c>
      <c r="J25" s="61">
        <f t="shared" si="0"/>
        <v>-1.8828209476171393E-2</v>
      </c>
      <c r="K25" s="61">
        <f>IF(OR(
Belgium51!D25   ="",Belgium51!D24   ="",
Belgium51!B25   ="",Belgium51!B24   ="",
Belgium51!N25   ="",Belgium51!N24   ="",
Denmark52!D25      ="",Denmark52!D24      ="",
Denmark52!B25      ="",Denmark52!B24      ="",
Denmark52!N25      ="",Denmark52!N24      ="",
Finland53!D25       ="",Finland53!D24       ="",
Finland53!B25       ="",Finland53!B24       ="",
Finland53!N25       ="",Finland53!N24       ="",
Italy54!D25      ="",Italy54!D24      ="",
Italy54!B25      ="",Italy54!B24      ="",
Italy54!N25      ="",Italy54!N24      ="",
Netherlands55!D25 ="",Netherlands55!D24 ="",
Netherlands55!B25 ="",Netherlands55!B24 ="",
Netherlands55!N25 ="",Netherlands55!N24 ="",
Portugal56!D25      ="",Portugal56!D24      ="",
Portugal56!B25      ="",Portugal56!B24      ="",
Portugal56!N25      ="",Portugal56!N24      ="",
Spain57!D25      ="",Spain57!D24      ="",
Spain57!B25      ="",Spain57!B24      ="",
Spain57!N25      ="",Spain57!N24      ="",
Sweden58!D25      ="",Sweden58!D24      ="",
Sweden58!B25      ="",Sweden58!B24      ="",
Sweden58!N25      ="",Sweden58!N24      =""),"",
LN(SQRT(
(Belgium51!D25/Belgium51!B25
 +Denmark52!D25/Denmark52!B25
 +Finland53!D25/Finland53!B25
 +Italy54!D25/Italy54!B25
 +Netherlands55!D25/Netherlands55!B25
 +Portugal56!D25/Portugal56!B25
 +Spain57!D25/Spain57!B25
 +Sweden58!D25/Sweden58!B25)
/(Belgium51!D25/Belgium51!N25*Belgium51!N24/Belgium51!B24
 +Denmark52!D25/Denmark52!N25*Denmark52!N24/Denmark52!B24
 +Finland53!D25/Finland53!N25*Finland53!N24/Finland53!B24
 +Italy54!D25/Italy54!N25*Italy54!N24/Italy54!B24
 +Netherlands55!D25/Netherlands55!N25*Netherlands55!N24/Netherlands55!B24
 +Portugal56!D25/Portugal56!N25*Portugal56!N24/Portugal56!B24
 +Spain57!D25/Spain57!N25*Spain57!N24/Spain57!B24
 +Sweden58!D25/Sweden58!N25*Sweden58!N24/Sweden58!B24)
*(Belgium51!D24/Belgium51!N24*Belgium51!N25/Belgium51!B25
 +Denmark52!D24/Denmark52!N24*Denmark52!N25/Denmark52!B25
 +Finland53!D24/Finland53!N24*Finland53!N25/Finland53!B25
 +Italy54!D24/Italy54!N24*Italy54!N25/Italy54!B25
 +Netherlands55!D24/Netherlands55!N24*Netherlands55!N25/Netherlands55!B25
 +Portugal56!D24/Portugal56!N24*Portugal56!N25/Portugal56!B25
 +Spain57!D24/Spain57!N24*Spain57!N25/Spain57!B25
 +Sweden58!D24/Sweden58!N24*Sweden58!N25/Sweden58!B25)
/(Belgium51!D24/Belgium51!B24
 +Denmark52!D24/Denmark52!B24
 +Finland53!D24/Finland53!B24
 +Italy54!D24/Italy54!B24
 +Netherlands55!D24/Netherlands55!B24
 +Portugal56!D24/Portugal56!B24
 +Spain57!D24/Spain57!B24
 +Sweden58!D24/Sweden58!B24))))</f>
        <v>-9.3331019279007055E-2</v>
      </c>
      <c r="L25" s="61" t="str">
        <f>IF(OR(
Belgium51!F25   ="",Belgium51!F24   ="",
Belgium51!D25   ="",Belgium51!D24   ="",
Belgium51!B25   ="",Belgium51!B24   ="",
Belgium51!P25   ="",Belgium51!P24   ="",
Denmark52!F25      ="",Denmark52!F24      ="",
Denmark52!D25      ="",Denmark52!D24      ="",
Denmark52!B25      ="",Denmark52!B24      ="",
Denmark52!P25      ="",Denmark52!P24      ="",
Finland53!F25       ="",Finland53!F24       ="",
Finland53!D25       ="",Finland53!D24       ="",
Finland53!B25       ="",Finland53!B24       ="",
Finland53!P25       ="",Finland53!P24       ="",
Italy54!F25      ="",Italy54!F24      ="",
Italy54!D25      ="",Italy54!D24      ="",
Italy54!B25      ="",Italy54!B24      ="",
Italy54!P25      ="",Italy54!P24      ="",
Netherlands55!F25 ="",Netherlands55!F24 ="",
Netherlands55!D25 ="",Netherlands55!D24 ="",
Netherlands55!B25 ="",Netherlands55!B24 ="",
Netherlands55!P25 ="",Netherlands55!P24 ="",
Portugal56!F25      ="",Portugal56!F24      ="",
Portugal56!D25      ="",Portugal56!D24      ="",
Portugal56!B25      ="",Portugal56!B24      ="",
Portugal56!P25      ="",Portugal56!P24      ="",
Spain57!F25      ="",Spain57!F24      ="",
Spain57!D25      ="",Spain57!D24      ="",
Spain57!B25      ="",Spain57!B24      ="",
Spain57!P25      ="",Spain57!P24      ="",
Sweden58!F25      ="",Sweden58!F24      ="",
Sweden58!D25      ="",Sweden58!D24      ="",
Sweden58!B25      ="",Sweden58!B24      ="",
Sweden58!P25      ="",Sweden58!P24      =""),"",
LN(SQRT(
(Belgium51!D25*Belgium51!F25/Belgium51!B25
 +Denmark52!D25*Denmark52!F25/Denmark52!B25
 +Finland53!D25*Finland53!F25/Finland53!B25
 +Italy54!D25*Italy54!F25/Italy54!B25
 +Netherlands55!D25*Netherlands55!F25/Netherlands55!B25
 +Portugal56!D25*Portugal56!F25/Portugal56!B25
 +Spain57!D25*Spain57!F25/Spain57!B25
 +Sweden58!D25*Sweden58!F25/Sweden58!B25)
/(Belgium51!D25*Belgium51!F25/Belgium51!P25*Belgium51!P24/Belgium51!B24
 +Denmark52!D25*Denmark52!F25/Denmark52!P25*Denmark52!P24/Denmark52!B24
 +Finland53!D25*Finland53!F25/Finland53!P25*Finland53!P24/Finland53!B24
 +Italy54!D25*Italy54!F25/Italy54!P25*Italy54!P24/Italy54!B24
 +Netherlands55!D25*Netherlands55!F25/Netherlands55!P25*Netherlands55!P24/Netherlands55!B24
 +Portugal56!D25*Portugal56!F25/Portugal56!P25*Portugal56!P24/Portugal56!B24
 +Spain57!D25*Spain57!F25/Spain57!P25*Spain57!P24/Spain57!B24
 +Sweden58!D25*Sweden58!F25/Sweden58!P25*Sweden58!P24/Sweden58!B24)
*(Belgium51!D24*Belgium51!F24/Belgium51!P24*Belgium51!P25/Belgium51!B25
 +Denmark52!D24*Denmark52!F24/Denmark52!P24*Denmark52!P25/Denmark52!B25
 +Finland53!D24*Finland53!F24/Finland53!P24*Finland53!P25/Finland53!B25
 +Italy54!D24*Italy54!F24/Italy54!P24*Italy54!P25/Italy54!B25
 +Netherlands55!D24*Netherlands55!F24/Netherlands55!P24*Netherlands55!P25/Netherlands55!B25
 +Portugal56!D24*Portugal56!F24/Portugal56!P24*Portugal56!P25/Portugal56!B25
 +Spain57!D24*Spain57!F24/Spain57!P24*Spain57!P25/Spain57!B25
 +Sweden58!D24*Sweden58!F24/Sweden58!P24*Sweden58!P25/Sweden58!B25)
/(Belgium51!D24*Belgium51!F24/Belgium51!B24
 +Denmark52!D24*Denmark52!F24/Denmark52!B24
 +Finland53!D24*Finland53!F24/Finland53!B24
 +Italy54!D24*Italy54!F24/Italy54!B24
 +Netherlands55!D24*Netherlands55!F24/Netherlands55!B24
 +Portugal56!D24*Portugal56!F24/Portugal56!B24
 +Spain57!D24*Spain57!F24/Spain57!B24
 +Sweden58!D24*Sweden58!F24/Sweden58!B24))))</f>
        <v/>
      </c>
      <c r="M25" s="62" t="str">
        <f>IF(OR(
Belgium51!H25   ="",Belgium51!H24   ="",
Belgium51!D25   ="",Belgium51!D24   ="",
Belgium51!B25   ="",Belgium51!B24   ="",
Belgium51!Q25   ="",Belgium51!Q24   ="",
Denmark52!H25      ="",Denmark52!H24      ="",
Denmark52!D25      ="",Denmark52!D24      ="",
Denmark52!B25      ="",Denmark52!B24      ="",
Denmark52!Q25      ="",Denmark52!Q24      ="",
Finland53!H25       ="",Finland53!H24       ="",
Finland53!D25       ="",Finland53!D24       ="",
Finland53!B25       ="",Finland53!B24       ="",
Finland53!Q25       ="",Finland53!Q24       ="",
Italy54!H25      ="",Italy54!H24      ="",
Italy54!D25      ="",Italy54!D24      ="",
Italy54!B25      ="",Italy54!B24      ="",
Italy54!Q25      ="",Italy54!Q24      ="",
Netherlands55!H25 ="",Netherlands55!H24 ="",
Netherlands55!D25 ="",Netherlands55!D24 ="",
Netherlands55!B25 ="",Netherlands55!B24 ="",
Netherlands55!Q25 ="",Netherlands55!Q24 ="",
Portugal56!H25      ="",Portugal56!H24      ="",
Portugal56!D25      ="",Portugal56!D24      ="",
Portugal56!B25      ="",Portugal56!B24      ="",
Portugal56!Q25      ="",Portugal56!Q24      ="",
Spain57!H25      ="",Spain57!H24      ="",
Spain57!D25      ="",Spain57!D24      ="",
Spain57!B25      ="",Spain57!B24      ="",
Spain57!Q25      ="",Spain57!Q24      ="",
Sweden58!H25      ="",Sweden58!H24      ="",
Sweden58!D25      ="",Sweden58!D24      ="",
Sweden58!B25      ="",Sweden58!B24      ="",
Sweden58!Q25      ="",Sweden58!Q24      =""),"",
LN(SQRT(
(Belgium51!D25*Belgium51!H25/Belgium51!B25
 +Denmark52!D25*Denmark52!H25/Denmark52!B25
 +Finland53!D25*Finland53!H25/Finland53!B25
 +Italy54!D25*Italy54!H25/Italy54!B25
 +Netherlands55!D25*Netherlands55!H25/Netherlands55!B25
 +Portugal56!D25*Portugal56!H25/Portugal56!B25
 +Spain57!D25*Spain57!H25/Spain57!B25
 +Sweden58!D25*Sweden58!H25/Sweden58!B25)
/(Belgium51!D25*Belgium51!H25/Belgium51!Q25*Belgium51!Q24/Belgium51!B24
 +Denmark52!D25*Denmark52!H25/Denmark52!Q25*Denmark52!Q24/Denmark52!B24
 +Finland53!D25*Finland53!H25/Finland53!Q25*Finland53!Q24/Finland53!B24
 +Italy54!D25*Italy54!H25/Italy54!Q25*Italy54!Q24/Italy54!B24
 +Netherlands55!D25*Netherlands55!H25/Netherlands55!Q25*Netherlands55!Q24/Netherlands55!B24
 +Portugal56!D25*Portugal56!H25/Portugal56!Q25*Portugal56!Q24/Portugal56!B24
 +Spain57!D25*Spain57!H25/Spain57!Q25*Spain57!Q24/Spain57!B24
 +Sweden58!D25*Sweden58!H25/Sweden58!Q25*Sweden58!Q24/Sweden58!B24)
*(Belgium51!D24*Belgium51!H24/Belgium51!Q24*Belgium51!Q25/Belgium51!B25
 +Denmark52!D24*Denmark52!H24/Denmark52!Q24*Denmark52!Q25/Denmark52!B25
 +Finland53!D24*Finland53!H24/Finland53!Q24*Finland53!Q25/Finland53!B25
 +Italy54!D24*Italy54!H24/Italy54!Q24*Italy54!Q25/Italy54!B25
 +Netherlands55!D24*Netherlands55!H24/Netherlands55!Q24*Netherlands55!Q25/Netherlands55!B25
 +Portugal56!D24*Portugal56!H24/Portugal56!Q24*Portugal56!Q25/Portugal56!B25
 +Spain57!D24*Spain57!H24/Spain57!Q24*Spain57!Q25/Spain57!B25
 +Sweden58!D24*Sweden58!H24/Sweden58!Q24*Sweden58!Q25/Sweden58!B25)
/(Belgium51!D24*Belgium51!H24/Belgium51!B24
 +Denmark52!D24*Denmark52!H24/Denmark52!B24
 +Finland53!D24*Finland53!H24/Finland53!B24
 +Italy54!D24*Italy54!H24/Italy54!B24
 +Netherlands55!D24*Netherlands55!H24/Netherlands55!B24
 +Portugal56!D24*Portugal56!H24/Portugal56!B24
 +Spain57!D24*Spain57!H24/Spain57!B24
 +Sweden58!D24*Sweden58!H24/Sweden58!B24))))</f>
        <v/>
      </c>
      <c r="N25" s="62" t="str">
        <f>IF(OR(
Belgium51!I25   ="",Belgium51!I24   ="",
Belgium51!B25   ="",Belgium51!B24   ="",
Belgium51!R25   ="",Belgium51!R24   ="",
Denmark52!I25      ="",Denmark52!I24      ="",
Denmark52!B25      ="",Denmark52!B24      ="",
Denmark52!R25      ="",Denmark52!R24      ="",
Finland53!I25       ="",Finland53!I24       ="",
Finland53!B25       ="",Finland53!B24       ="",
Finland53!R25       ="",Finland53!R24       ="",
Italy54!I25      ="",Italy54!I24      ="",
Italy54!B25      ="",Italy54!B24      ="",
Italy54!R25      ="",Italy54!R24      ="",
Netherlands55!I25 ="",Netherlands55!I24 ="",
Netherlands55!B25 ="",Netherlands55!B24 ="",
Netherlands55!R25 ="",Netherlands55!R24 ="",
Portugal56!I25      ="",Portugal56!I24      ="",
Portugal56!B25      ="",Portugal56!B24      ="",
Portugal56!R25      ="",Portugal56!R24      ="",
Spain57!I25      ="",Spain57!I24      ="",
Spain57!B25      ="",Spain57!B24      ="",
Spain57!R25      ="",Spain57!R24      ="",
Sweden58!I25      ="",Sweden58!I24      ="",
Sweden58!B25      ="",Sweden58!B24      ="",
Sweden58!R25      ="",Sweden58!R24      =""),"",
LN(SQRT(
(Belgium51!I25/Belgium51!B25
 +Denmark52!I25/Denmark52!B25
 +Finland53!I25/Finland53!B25
 +Italy54!I25/Italy54!B25
 +Netherlands55!I25/Netherlands55!B25
 +Portugal56!I25/Portugal56!B25
 +Spain57!I25/Spain57!B25
 +Sweden58!I25/Sweden58!B25)
/(Belgium51!I25/Belgium51!R25*Belgium51!R24/Belgium51!B24
 +Denmark52!I25/Denmark52!R25*Denmark52!R24/Denmark52!B24
 +Finland53!I25/Finland53!R25*Finland53!R24/Finland53!B24
 +Italy54!I25/Italy54!R25*Italy54!R24/Italy54!B24
 +Netherlands55!I25/Netherlands55!R25*Netherlands55!R24/Netherlands55!B24
 +Portugal56!I25/Portugal56!R25*Portugal56!R24/Portugal56!B24
 +Spain57!I25/Spain57!R25*Spain57!R24/Spain57!B24
 +Sweden58!I25/Sweden58!R25*Sweden58!R24/Sweden58!B24)
*(Belgium51!I24/Belgium51!R24*Belgium51!R25/Belgium51!B25
 +Denmark52!I24/Denmark52!R24*Denmark52!R25/Denmark52!B25
 +Finland53!I24/Finland53!R24*Finland53!R25/Finland53!B25
 +Italy54!I24/Italy54!R24*Italy54!R25/Italy54!B25
 +Netherlands55!I24/Netherlands55!R24*Netherlands55!R25/Netherlands55!B25
 +Portugal56!I24/Portugal56!R24*Portugal56!R25/Portugal56!B25
 +Spain57!I24/Spain57!R24*Spain57!R25/Spain57!B25
 +Sweden58!I24/Sweden58!R24*Sweden58!R25/Sweden58!B25)
/(Belgium51!I24/Belgium51!B24
 +Denmark52!I24/Denmark52!B24
 +Finland53!I24/Finland53!B24
 +Italy54!I24/Italy54!B24
 +Netherlands55!I24/Netherlands55!B24
 +Portugal56!I24/Portugal56!B24
 +Spain57!I24/Spain57!B24
 +Sweden58!I24/Sweden58!B24))))</f>
        <v/>
      </c>
      <c r="O25" s="62" t="str">
        <f>IF(OR(
Belgium51!K25   ="",Belgium51!K24   ="",
Belgium51!B25   ="",Belgium51!B24   ="",
Belgium51!S25   ="",Belgium51!S24   ="",
Denmark52!K25      ="",Denmark52!K24      ="",
Denmark52!B25      ="",Denmark52!B24      ="",
Denmark52!S25      ="",Denmark52!S24      ="",
Finland53!K25       ="",Finland53!K24       ="",
Finland53!B25       ="",Finland53!B24       ="",
Finland53!S25       ="",Finland53!S24       ="",
Italy54!K25      ="",Italy54!K24      ="",
Italy54!B25      ="",Italy54!B24      ="",
Italy54!S25      ="",Italy54!S24      ="",
Netherlands55!K25 ="",Netherlands55!K24 ="",
Netherlands55!B25 ="",Netherlands55!B24 ="",
Netherlands55!S25 ="",Netherlands55!S24 ="",
Portugal56!K25      ="",Portugal56!K24      ="",
Portugal56!B25      ="",Portugal56!B24      ="",
Portugal56!S25      ="",Portugal56!S24      ="",
Spain57!K25      ="",Spain57!K24      ="",
Spain57!B25      ="",Spain57!B24      ="",
Spain57!S25      ="",Spain57!S24      ="",
Sweden58!K25      ="",Sweden58!K24      ="",
Sweden58!B25      ="",Sweden58!B24      ="",
Sweden58!S25      ="",Sweden58!S24      =""),"",
LN(SQRT(
(Belgium51!K25/Belgium51!B25
 +Denmark52!K25/Denmark52!B25
 +Finland53!K25/Finland53!B25
 +Italy54!K25/Italy54!B25
 +Netherlands55!K25/Netherlands55!B25
 +Portugal56!K25/Portugal56!B25
 +Spain57!K25/Spain57!B25
 +Sweden58!K25/Sweden58!B25)
/(Belgium51!K25/Belgium51!S25*Belgium51!S24/Belgium51!B24
 +Denmark52!K25/Denmark52!S25*Denmark52!S24/Denmark52!B24
 +Finland53!K25/Finland53!S25*Finland53!S24/Finland53!B24
 +Italy54!K25/Italy54!S25*Italy54!S24/Italy54!B24
 +Netherlands55!K25/Netherlands55!S25*Netherlands55!S24/Netherlands55!B24
 +Portugal56!K25/Portugal56!S25*Portugal56!S24/Portugal56!B24
 +Spain57!K25/Spain57!S25*Spain57!S24/Spain57!B24
 +Sweden58!K25/Sweden58!S25*Sweden58!S24/Sweden58!B24)
*(Belgium51!K24/Belgium51!S24*Belgium51!S25/Belgium51!B25
 +Denmark52!K24/Denmark52!S24*Denmark52!S25/Denmark52!B25
 +Finland53!K24/Finland53!S24*Finland53!S25/Finland53!B25
 +Italy54!K24/Italy54!S24*Italy54!S25/Italy54!B25
 +Netherlands55!K24/Netherlands55!S24*Netherlands55!S25/Netherlands55!B25
 +Portugal56!K24/Portugal56!S24*Portugal56!S25/Portugal56!B25
 +Spain57!K24/Spain57!S24*Spain57!S25/Spain57!B25
 +Sweden58!K24/Sweden58!S24*Sweden58!S25/Sweden58!B25)
/(Belgium51!K24/Belgium51!B24
 +Denmark52!K24/Denmark52!B24
 +Finland53!K24/Finland53!B24
 +Italy54!K24/Italy54!B24
 +Netherlands55!K24/Netherlands55!B24
 +Portugal56!K24/Portugal56!B24
 +Spain57!K24/Spain57!B24
 +Sweden58!K24/Sweden58!B24))))</f>
        <v/>
      </c>
      <c r="P25" s="62" t="str">
        <f>IF(OR(
Belgium51!L25   ="",Belgium51!L24   ="",
Belgium51!B25   ="",Belgium51!B24   ="",
Belgium51!T25   ="",Belgium51!T24   ="",
Denmark52!L25      ="",Denmark52!L24      ="",
Denmark52!B25      ="",Denmark52!B24      ="",
Denmark52!T25      ="",Denmark52!T24      ="",
Finland53!L25       ="",Finland53!L24       ="",
Finland53!B25       ="",Finland53!B24       ="",
Finland53!T25       ="",Finland53!T24       ="",
Italy54!L25      ="",Italy54!L24      ="",
Italy54!B25      ="",Italy54!B24      ="",
Italy54!T25      ="",Italy54!T24      ="",
Netherlands55!L25 ="",Netherlands55!L24 ="",
Netherlands55!B25 ="",Netherlands55!B24 ="",
Netherlands55!T25 ="",Netherlands55!T24 ="",
Portugal56!L25      ="",Portugal56!L24      ="",
Portugal56!B25      ="",Portugal56!B24      ="",
Portugal56!T25      ="",Portugal56!T24      ="",
Spain57!L25      ="",Spain57!L24      ="",
Spain57!B25      ="",Spain57!B24      ="",
Spain57!T25      ="",Spain57!T24      ="",
Sweden58!L25      ="",Sweden58!L24      ="",
Sweden58!B25      ="",Sweden58!B24      ="",
Sweden58!T25      ="",Sweden58!T24      =""),"",
LN(SQRT(
(Belgium51!L25/Belgium51!B25
 +Denmark52!L25/Denmark52!B25
 +Finland53!L25/Finland53!B25
 +Italy54!L25/Italy54!B25
 +Netherlands55!L25/Netherlands55!B25
 +Portugal56!L25/Portugal56!B25
 +Spain57!L25/Spain57!B25
 +Sweden58!L25/Sweden58!B25)
/(Belgium51!L25/Belgium51!T25*Belgium51!T24/Belgium51!B24
 +Denmark52!L25/Denmark52!T25*Denmark52!T24/Denmark52!B24
 +Finland53!L25/Finland53!T25*Finland53!T24/Finland53!B24
 +Italy54!L25/Italy54!T25*Italy54!T24/Italy54!B24
 +Netherlands55!L25/Netherlands55!T25*Netherlands55!T24/Netherlands55!B24
 +Portugal56!L25/Portugal56!T25*Portugal56!T24/Portugal56!B24
 +Spain57!L25/Spain57!T25*Spain57!T24/Spain57!B24
 +Sweden58!L25/Sweden58!T25*Sweden58!T24/Sweden58!B24)
*(Belgium51!L24/Belgium51!T24*Belgium51!T25/Belgium51!B25
 +Denmark52!L24/Denmark52!T24*Denmark52!T25/Denmark52!B25
 +Finland53!L24/Finland53!T24*Finland53!T25/Finland53!B25
 +Italy54!L24/Italy54!T24*Italy54!T25/Italy54!B25
 +Netherlands55!L24/Netherlands55!T24*Netherlands55!T25/Netherlands55!B25
 +Portugal56!L24/Portugal56!T24*Portugal56!T25/Portugal56!B25
 +Spain57!L24/Spain57!T24*Spain57!T25/Spain57!B25
 +Sweden58!L24/Sweden58!T24*Sweden58!T25/Sweden58!B25)
/(Belgium51!L24/Belgium51!B24
 +Denmark52!L24/Denmark52!B24
 +Finland53!L24/Finland53!B24
 +Italy54!L24/Italy54!B24
 +Netherlands55!L24/Netherlands55!B24
 +Portugal56!L24/Portugal56!B24
 +Spain57!L24/Spain57!B24
 +Sweden58!L24/Sweden58!B24))))</f>
        <v/>
      </c>
      <c r="Q25" s="61"/>
      <c r="R25" s="61"/>
      <c r="S25" s="61"/>
      <c r="T25" s="61"/>
      <c r="U25" s="61"/>
      <c r="V25" s="61" t="str">
        <f>IF(OR(
Belgium51!V25   ="",
Belgium51!U25   ="",
Denmark52!V25      ="",
Denmark52!U25      ="",
Finland53!V25       ="",
Finland53!U25       ="",
Italy54!V25      ="",
Italy54!U25      ="",
Netherlands55!V25 ="",
Netherlands55!U25 ="",
Portugal56!V25      ="",
Portugal56!U25      ="",
Spain57!V25      ="",
Spain57!U25      ="",
Sweden58!V25      ="",
Sweden58!U25      =""),"",
LN((Belgium51!V25+Denmark52!V25+Finland53!V25+Italy54!V25+Netherlands55!V25+Portugal56!V25+Spain57!V25+Sweden58!V25)
/(Belgium51!U25+Denmark52!U25+Finland53!U25+Italy54!U25+Netherlands55!U25+Portugal56!U25+Spain57!U25+Sweden58!U25)))</f>
        <v/>
      </c>
      <c r="W25" s="61" t="str">
        <f>IF(OR(
Belgium51!V25   ="",
Belgium51!W25   ="",
Belgium51!U25   ="",
Denmark52!V25      ="",
Denmark52!W25      ="",
Denmark52!U25      ="",
Finland53!V25       ="",
Finland53!W25       ="",
Finland53!U25       ="",
Italy54!V25      ="",
Italy54!W25      ="",
Italy54!U25      ="",
Netherlands55!V25 ="",
Netherlands55!W25 ="",
Netherlands55!V25 ="",
Portugal56!V25      ="",
Portugal56!W25      ="",
Portugal56!U25      ="",
Spain57!V25      ="",
Spain57!W25      ="",
Spain57!U25      ="",
Sweden58!V25      ="",
Sweden58!W25      ="",
Sweden58!U25      ="",
),"",
LN((Belgium51!V25*Belgium51!W25+Denmark52!V25*Denmark52!W25+Finland53!V25*Finland53!W25+Italy54!V25*Italy54!W25+Netherlands55!V25*Netherlands55!W25+Portugal56!V25*Portugal56!W25+Spain57!V25*Spain57!W25+Sweden58!V25*Sweden58!W25)
/(Belgium51!U25+Denmark52!U25+Finland53!U25+Italy54!U25+Netherlands55!U25+Portugal56!U25+Spain57!U25+Sweden58!U25)))</f>
        <v/>
      </c>
      <c r="X25" s="61" t="str">
        <f>IF(OR(
Belgium51!X25   ="",
Belgium51!D25   ="",
Belgium51!B25   ="",
Denmark52!X25      ="",
Denmark52!D25      ="",
Denmark52!B25      ="",
Finland53!X25       ="",
Finland53!D25       ="",
Finland53!B25       ="",
Italy54!X25      ="",
Italy54!D25      ="",
Italy54!B25      ="",
Netherlands55!X25 ="",
Netherlands55!D25 ="",
Netherlands55!B25 ="",
Portugal56!X25      ="",
Portugal56!D25      ="",
Portugal56!B25      ="",
Spain57!X25      ="",
Spain57!D25      ="",
Spain57!B25      ="",
Sweden58!X25      ="",
Sweden58!D25      ="",
Sweden58!B25      =""),"",
(Belgium51!X25*Belgium51!D25/Belgium51!B25
 +Denmark52!X25*Denmark52!D25/Denmark52!B25
 +Finland53!X25*Finland53!D25/Finland53!B25
 +Italy54!X25*Italy54!D25/Italy54!B25
 +Netherlands55!X25*Netherlands55!D25/Netherlands55!B25
 +Portugal56!X25*Portugal56!D25/Portugal56!B25
 +Spain57!X25*Spain57!D25/Spain57!B25
 +Sweden58!X25*Sweden58!D25/Sweden58!B25)
/(Belgium51!D25/Belgium51!B25
 +Denmark52!D25/Denmark52!B25
 +Finland53!D25/Finland53!B25
 +Italy54!D25/Italy54!B25
 +Netherlands55!D25/Netherlands55!B25
 +Portugal56!D25/Portugal56!B25
 +Spain57!D25/Spain57!B25
 +Sweden58!D25/Sweden58!B25))</f>
        <v/>
      </c>
      <c r="Y25" s="61" t="str">
        <f>IF(OR(
Belgium51!Y25   ="",
Belgium51!D25   ="",
Belgium51!B25   ="",
Denmark52!Y25      ="",
Denmark52!D25      ="",
Denmark52!B25      ="",
Finland53!Y25       ="",
Finland53!D25       ="",
Finland53!B25       ="",
Italy54!Y25      ="",
Italy54!D25      ="",
Italy54!B25      ="",
Netherlands55!Y25 ="",
Netherlands55!D25 ="",
Netherlands55!B25 ="",
Portugal56!Y25      ="",
Portugal56!D25      ="",
Portugal56!B25      ="",
Spain57!Y25      ="",
Spain57!D25      ="",
Spain57!B25      ="",
Sweden58!Y25      ="",
Sweden58!D25      ="",
Sweden58!B25      =""),"",
(Belgium51!Y25/Belgium51!B25
 +Denmark52!Y25/Denmark52!B25
 +Finland53!Y25/Finland53!B25
 +Italy54!Y25/Italy54!B25
 +Netherlands55!Y25/Netherlands55!B25
 +Portugal56!Y25/Portugal56!B25
 +Spain57!Y25/Spain57!B25
 +Sweden58!Y25/Sweden58!B25)
/(Belgium51!D25/Belgium51!B25
 +Denmark52!D25/Denmark52!B25
 +Finland53!D25/Finland53!B25
 +Italy54!D25/Italy54!B25
 +Netherlands55!D25/Netherlands55!B25
 +Portugal56!D25/Portugal56!B25
 +Spain57!D25/Spain57!B25
 +Sweden58!D25/Sweden58!B25))</f>
        <v/>
      </c>
      <c r="Z25" s="67"/>
      <c r="AA25" s="62" t="str">
        <f t="shared" si="1"/>
        <v/>
      </c>
      <c r="AB25" s="75" t="str">
        <f>IF(OR(
Belgium51!AB25   ="",
Belgium51!D25   ="",
Belgium51!B25   ="",
Denmark52!AB25      ="",
Denmark52!D25      ="",
Denmark52!B25      ="",
Finland53!AB25       ="",
Finland53!D25       ="",
Finland53!B25       ="",
Italy54!AB25      ="",
Italy54!D25      ="",
Italy54!B25      ="",
Netherlands55!AB25 ="",
Netherlands55!D25 ="",
Netherlands55!B25 ="",
Portugal56!AB25      ="",
Portugal56!D25      ="",
Portugal56!B25      ="",
Spain57!AB25      ="",
Spain57!D25      ="",
Spain57!B25      ="",
Sweden58!AB25      ="",
Sweden58!D25      ="",
Sweden58!B25      =""),"",
(Belgium51!AB25*Belgium51!D25/Belgium51!B25
 +Denmark52!AB25*Denmark52!D25/Denmark52!B25
 +Finland53!AB25*Finland53!D25/Finland53!B25
 +Italy54!AB25*Italy54!D25/Italy54!B25
 +Netherlands55!AB25*Netherlands55!D25/Netherlands55!B25
 +Portugal56!AB25*Portugal56!D25/Portugal56!B25
 +Spain57!AB25*Spain57!D25/Spain57!B25
 +Sweden58!AB25*Sweden58!D25/Sweden58!B25)
/(Belgium51!D25/Belgium51!B25
 +Denmark52!D25/Denmark52!B25
 +Finland53!D25/Finland53!B25
 +Italy54!D25/Italy54!B25
 +Netherlands55!D25/Netherlands55!B25
 +Portugal56!D25/Portugal56!B25
 +Spain57!D25/Spain57!B25
 +Sweden58!D25/Sweden58!B25))</f>
        <v/>
      </c>
    </row>
    <row r="26" spans="1:28">
      <c r="A26" s="62">
        <v>1893</v>
      </c>
      <c r="B26" s="62" t="str">
        <f>IF(OR(
Belgium51!AC26   ="",
Belgium51!D26   ="",
Belgium51!B26   ="",
Denmark52!AC26      ="",
Denmark52!D26      ="",
Denmark52!B26      ="",
Finland53!AC26       ="",
Finland53!D26       ="",
Finland53!B26       ="",
Italy54!AC26      ="",
Italy54!D26      ="",
Italy54!B26      ="",
Netherlands55!AC26 ="",
Netherlands55!D26 ="",
Netherlands55!B26 ="",
Portugal56!AC26 ="",
Portugal56!D26 ="",
Portugal56!B26 ="",
Spain57!AC26       ="",
Spain57!D26       ="",
Spain57!B26       ="",
Sweden58!AC26      ="",
Sweden58!D26      ="",
Sweden58!B26      =""),"",
(Belgium51!AC26*Belgium51!D26/Belgium51!B26
 +Denmark52!AC26*Denmark52!D26/Denmark52!B26
 +Finland53!AC26*Finland53!D26/Finland53!B26
 +Italy54!AC26*Italy54!D26/Italy54!B26
 +Netherlands55!AC26*Netherlands55!D26/Netherlands55!B26
 +Portugal56!AC26*Portugal56!D26/Portugal56!B26
 +Spain57!AC26*Spain57!D26/Spain57!B26
 +Sweden58!AC26*Sweden58!D26/Sweden58!B26)
/(Belgium51!D26/Belgium51!B26
 +Denmark52!D26/Denmark52!B26
 +Finland53!D26/Finland53!B26
 +Italy54!D26/Italy54!B26
 +Netherlands55!D26/Netherlands55!B26
 +Portugal56!D26/Portugal56!B26
 +Spain57!D26/Spain57!B26
 +Sweden58!D26/Sweden58!B26))</f>
        <v/>
      </c>
      <c r="C26" s="34" t="str">
        <f>IF(OR(
Belgium51!F26   ="",
Belgium51!D26   ="",
Belgium51!B26   ="",
Denmark52!F26      ="",
Denmark52!D26      ="",
Denmark52!B26      ="",
Finland53!F26       ="",
Finland53!D26       ="",
Finland53!B26       ="",
Italy54!F26      ="",
Italy54!D26      ="",
Italy54!B26      ="",
Netherlands55!F26 ="",
Netherlands55!D26 ="",
Netherlands55!B26 ="",
Portugal56!F26 ="",
Portugal56!D26 ="",
Portugal56!B26 ="",
Spain57!F26       ="",
Spain57!D26       ="",
Spain57!B26       ="",
Sweden58!F26      ="",
Sweden58!D26      ="",
Sweden58!B26      =""),"",
(Belgium51!F26*Belgium51!D26/Belgium51!B26
 +Denmark52!F26*Denmark52!D26/Denmark52!B26
 +Finland53!F26*Finland53!D26/Finland53!B26
 +Italy54!F26*Italy54!D26/Italy54!B26
 +Netherlands55!F26*Netherlands55!D26/Netherlands55!B26
 +Portugal56!F26*Portugal56!D26/Portugal56!B26
 +Spain57!F26*Spain57!D26/Spain57!B26
 +Sweden58!F26*Sweden58!D26/Sweden58!B26)
/(Belgium51!D26/Belgium51!B26
 +Denmark52!D26/Denmark52!B26
 +Finland53!D26/Finland53!B26
 +Italy54!D26/Italy54!B26
 +Netherlands55!D26/Netherlands55!B26
 +Portugal56!D26/Portugal56!B26
 +Spain57!D26/Spain57!B26
 +Sweden58!D26/Sweden58!B26))</f>
        <v/>
      </c>
      <c r="D26" s="62" t="str">
        <f>IF(OR(
Belgium51!AE26   ="",
Belgium51!D26   ="",
Belgium51!B26   ="",
Denmark52!AE26      ="",
Denmark52!D26      ="",
Denmark52!B26      ="",
Finland53!AE26       ="",
Finland53!D26       ="",
Finland53!B26       ="",
Italy54!AE26      ="",
Italy54!D26      ="",
Italy54!B26      ="",
Netherlands55!AE26 ="",
Netherlands55!D26 ="",
Netherlands55!B26 ="",
Portugal56!AE26 ="",
Portugal56!D26 ="",
Portugal56!B26 ="",
Spain57!AE26       ="",
Spain57!D26       ="",
Spain57!B26       ="",
Sweden58!AE26      ="",
Sweden58!D26      ="",
Sweden58!B26      =""),"",
(Belgium51!AE26*Belgium51!D26/Belgium51!B26
 +Denmark52!AE26*Denmark52!D26/Denmark52!B26
 +Finland53!AE26*Finland53!D26/Finland53!B26
 +Italy54!AE26*Italy54!D26/Italy54!B26
 +Netherlands55!AE26*Netherlands55!D26/Netherlands55!B26
 +Portugal56!AE26*Portugal56!D26/Portugal56!B26
 +Spain57!AE26*Spain57!D26/Spain57!B26
 +Sweden58!AE26*Sweden58!D26/Sweden58!B26)
/(Belgium51!D26/Belgium51!B26
 +Denmark52!D26/Denmark52!B26
 +Finland53!D26/Finland53!B26
 +Italy54!D26/Italy54!B26
 +Netherlands55!D26/Netherlands55!B26
 +Portugal56!D26/Portugal56!B26
 +Spain57!D26/Spain57!B26
 +Sweden58!D26/Sweden58!B26))</f>
        <v/>
      </c>
      <c r="E26" s="62" t="str">
        <f>IF(OR(
Belgium51!H26   ="",
Belgium51!D26   ="",
Belgium51!B26   ="",
Denmark52!H26      ="",
Denmark52!D26      ="",
Denmark52!B26      ="",
Finland53!H26       ="",
Finland53!D26       ="",
Finland53!B26       ="",
Italy54!H26      ="",
Italy54!D26      ="",
Italy54!B26      ="",
Netherlands55!H26 ="",
Netherlands55!D26 ="",
Netherlands55!B26 ="",
Portugal56!H26 ="",
Portugal56!D26 ="",
Portugal56!B26 ="",
Spain57!H26 ="",
Spain57!D26 ="",
Spain57!B26 ="",
Sweden58!H26 ="",
Sweden58!D26 ="",
Sweden58!B26 =""),"",
(Belgium51!H26*Belgium51!D26/Belgium51!B26
 +Denmark52!H26*Denmark52!D26/Denmark52!B26
 +Finland53!H26*Finland53!D26/Finland53!B26
 +Italy54!H26*Italy54!D26/Italy54!B26
 +Netherlands55!H26*Netherlands55!D26/Netherlands55!B26
 +Portugal56!H26*Portugal56!D26/Portugal56!B26
 +Spain57!H26*Spain57!D26/Spain57!B26
 +Sweden58!H26*Sweden58!D26/Sweden58!B26)
/(Belgium51!D26/Belgium51!B26
 +Denmark52!D26/Denmark52!B26
 +Finland53!D26/Finland53!B26
 +Italy54!D26/Italy54!B26
 +Netherlands55!D26/Netherlands55!B26
 +Portugal56!D26/Portugal56!B26
 +Spain57!D26/Spain57!B26
 +Sweden58!D26/Sweden58!B26))</f>
        <v/>
      </c>
      <c r="F26" s="62">
        <f>IF(OR(
Belgium51!I26   ="",
Belgium51!D26   ="",
Belgium51!B26   ="",
Denmark52!I26      ="",
Denmark52!D26      ="",
Denmark52!B26      ="",
Finland53!I26       ="",
Finland53!D26       ="",
Finland53!B26       ="",
Italy54!I26      ="",
Italy54!D26      ="",
Italy54!B26      ="",
Netherlands55!I26 ="",
Netherlands55!D26 ="",
Netherlands55!B26 ="",
Portugal56!I26      ="",
Portugal56!D26      ="",
Portugal56!B26      ="",
Spain57!I26      ="",
Spain57!D26      ="",
Spain57!B26      ="",
Sweden58!I26      ="",
Sweden58!D26      ="",
Sweden58!B26      =""),"",
(Belgium51!I26/Belgium51!B26
 +Denmark52!I26/Denmark52!B26
 +Finland53!I26/Finland53!B26
 +Italy54!I26/Italy54!B26
 +Netherlands55!I26/Netherlands55!B26
 +Portugal56!I26/Portugal56!B26
 +Spain57!I26/Spain57!B26
 +Sweden58!I26/Sweden58!B26)
/(Belgium51!D26/Belgium51!B26
 +Denmark52!D26/Denmark52!B26
 +Finland53!D26/Finland53!B26
 +Italy54!D26/Italy54!B26
 +Netherlands55!D26/Netherlands55!B26
 +Portugal56!D26/Portugal56!B26
 +Spain57!D26/Spain57!B26
 +Sweden58!D26/Sweden58!B26))</f>
        <v>9.9255749050544725E-2</v>
      </c>
      <c r="G26" s="62">
        <f>IF(OR(
Belgium51!J26   ="",
Belgium51!D26   ="",
Belgium51!B26   ="",
Denmark52!J26      ="",
Denmark52!D26      ="",
Denmark52!B26      ="",
Finland53!J26       ="",
Finland53!D26       ="",
Finland53!B26       ="",
Italy54!J26      ="",
Italy54!D26      ="",
Italy54!B26      ="",
Netherlands55!J26 ="",
Netherlands55!D26 ="",
Netherlands55!B26 ="",
Portugal56!J26      ="",
Portugal56!D26      ="",
Portugal56!B26      ="",
Spain57!J26      ="",
Spain57!D26      ="",
Spain57!B26      ="",
Sweden58!J26      ="",
Sweden58!D26      ="",
Sweden58!B26      =""),"",
(Belgium51!J26/Belgium51!B26
 +Denmark52!J26/Denmark52!B26
 +Finland53!J26/Finland53!B26
 +Italy54!J26/Italy54!B26
 +Netherlands55!J26/Netherlands55!B26
 +Portugal56!J26/Portugal56!B26
 +Spain57!J26/Spain57!B26
 +Sweden58!J26/Sweden58!B26)
/(Belgium51!D26/Belgium51!B26
 +Denmark52!D26/Denmark52!B26
 +Finland53!D26/Finland53!B26
 +Italy54!D26/Italy54!B26
 +Netherlands55!D26/Netherlands55!B26
 +Portugal56!D26/Portugal56!B26
 +Spain57!D26/Spain57!B26
 +Sweden58!D26/Sweden58!B26))</f>
        <v>9.6343631307078792E-2</v>
      </c>
      <c r="H26" s="62">
        <f>IF(OR(
Belgium51!K26   ="",
Belgium51!D26   ="",
Belgium51!B26   ="",
Denmark52!K26      ="",
Denmark52!D26      ="",
Denmark52!B26      ="",
Finland53!K26       ="",
Finland53!D26       ="",
Finland53!B26       ="",
Italy54!K26      ="",
Italy54!D26      ="",
Italy54!B26      ="",
Netherlands55!K26 ="",
Netherlands55!D26 ="",
Netherlands55!B26 ="",
Portugal56!K26      ="",
Portugal56!D26      ="",
Portugal56!B26      ="",
Spain57!K26      ="",
Spain57!D26      ="",
Spain57!B26      ="",
Sweden58!K26      ="",
Sweden58!D26      ="",
Sweden58!B26      =""),"",
(Belgium51!K26/Belgium51!B26
 +Denmark52!K26/Denmark52!B26
 +Finland53!K26/Finland53!B26
 +Italy54!K26/Italy54!B26
 +Netherlands55!K26/Netherlands55!B26
 +Portugal56!K26/Portugal56!B26
 +Spain57!K26/Spain57!B26
 +Sweden58!K26/Sweden58!B26)
/(Belgium51!D26/Belgium51!B26
 +Denmark52!D26/Denmark52!B26
 +Finland53!D26/Finland53!B26
 +Italy54!D26/Italy54!B26
 +Netherlands55!D26/Netherlands55!B26
 +Portugal56!D26/Portugal56!B26
 +Spain57!D26/Spain57!B26
 +Sweden58!D26/Sweden58!B26))</f>
        <v>0.18675800021024355</v>
      </c>
      <c r="I26" s="62">
        <f>IF(OR(
Belgium51!L26   ="",
Belgium51!D26   ="",
Belgium51!B26   ="",
Denmark52!L26      ="",
Denmark52!D26      ="",
Denmark52!B26      ="",
Finland53!L26       ="",
Finland53!D26       ="",
Finland53!B26       ="",
Italy54!L26      ="",
Italy54!D26      ="",
Italy54!B26      ="",
Netherlands55!L26 ="",
Netherlands55!D26 ="",
Netherlands55!B26 ="",
Portugal56!L26      ="",
Portugal56!D26      ="",
Portugal56!B26      ="",
Spain57!L26      ="",
Spain57!D26      ="",
Spain57!B26      ="",
Sweden58!L26      ="",
Sweden58!D26      ="",
Sweden58!B26      =""),"",
(Belgium51!L26/Belgium51!B26
 +Denmark52!L26/Denmark52!B26
 +Finland53!L26/Finland53!B26
 +Italy54!L26/Italy54!B26
 +Netherlands55!L26/Netherlands55!B26
 +Portugal56!L26/Portugal56!B26
 +Spain57!L26/Spain57!B26
 +Sweden58!L26/Sweden58!B26)
/(Belgium51!D26/Belgium51!B26
 +Denmark52!D26/Denmark52!B26
 +Finland53!D26/Finland53!B26
 +Italy54!D26/Italy54!B26
 +Netherlands55!D26/Netherlands55!B26
 +Portugal56!D26/Portugal56!B26
 +Spain57!D26/Spain57!B26
 +Sweden58!D26/Sweden58!B26))</f>
        <v>0.2162494548954722</v>
      </c>
      <c r="J26" s="61">
        <f t="shared" si="0"/>
        <v>-2.9491454685228652E-2</v>
      </c>
      <c r="K26" s="61">
        <f>IF(OR(
Belgium51!D26   ="",Belgium51!D25   ="",
Belgium51!B26   ="",Belgium51!B25   ="",
Belgium51!N26   ="",Belgium51!N25   ="",
Denmark52!D26      ="",Denmark52!D25      ="",
Denmark52!B26      ="",Denmark52!B25      ="",
Denmark52!N26      ="",Denmark52!N25      ="",
Finland53!D26       ="",Finland53!D25       ="",
Finland53!B26       ="",Finland53!B25       ="",
Finland53!N26       ="",Finland53!N25       ="",
Italy54!D26      ="",Italy54!D25      ="",
Italy54!B26      ="",Italy54!B25      ="",
Italy54!N26      ="",Italy54!N25      ="",
Netherlands55!D26 ="",Netherlands55!D25 ="",
Netherlands55!B26 ="",Netherlands55!B25 ="",
Netherlands55!N26 ="",Netherlands55!N25 ="",
Portugal56!D26      ="",Portugal56!D25      ="",
Portugal56!B26      ="",Portugal56!B25      ="",
Portugal56!N26      ="",Portugal56!N25      ="",
Spain57!D26      ="",Spain57!D25      ="",
Spain57!B26      ="",Spain57!B25      ="",
Spain57!N26      ="",Spain57!N25      ="",
Sweden58!D26      ="",Sweden58!D25      ="",
Sweden58!B26      ="",Sweden58!B25      ="",
Sweden58!N26      ="",Sweden58!N25      =""),"",
LN(SQRT(
(Belgium51!D26/Belgium51!B26
 +Denmark52!D26/Denmark52!B26
 +Finland53!D26/Finland53!B26
 +Italy54!D26/Italy54!B26
 +Netherlands55!D26/Netherlands55!B26
 +Portugal56!D26/Portugal56!B26
 +Spain57!D26/Spain57!B26
 +Sweden58!D26/Sweden58!B26)
/(Belgium51!D26/Belgium51!N26*Belgium51!N25/Belgium51!B25
 +Denmark52!D26/Denmark52!N26*Denmark52!N25/Denmark52!B25
 +Finland53!D26/Finland53!N26*Finland53!N25/Finland53!B25
 +Italy54!D26/Italy54!N26*Italy54!N25/Italy54!B25
 +Netherlands55!D26/Netherlands55!N26*Netherlands55!N25/Netherlands55!B25
 +Portugal56!D26/Portugal56!N26*Portugal56!N25/Portugal56!B25
 +Spain57!D26/Spain57!N26*Spain57!N25/Spain57!B25
 +Sweden58!D26/Sweden58!N26*Sweden58!N25/Sweden58!B25)
*(Belgium51!D25/Belgium51!N25*Belgium51!N26/Belgium51!B26
 +Denmark52!D25/Denmark52!N25*Denmark52!N26/Denmark52!B26
 +Finland53!D25/Finland53!N25*Finland53!N26/Finland53!B26
 +Italy54!D25/Italy54!N25*Italy54!N26/Italy54!B26
 +Netherlands55!D25/Netherlands55!N25*Netherlands55!N26/Netherlands55!B26
 +Portugal56!D25/Portugal56!N25*Portugal56!N26/Portugal56!B26
 +Spain57!D25/Spain57!N25*Spain57!N26/Spain57!B26
 +Sweden58!D25/Sweden58!N25*Sweden58!N26/Sweden58!B26)
/(Belgium51!D25/Belgium51!B25
 +Denmark52!D25/Denmark52!B25
 +Finland53!D25/Finland53!B25
 +Italy54!D25/Italy54!B25
 +Netherlands55!D25/Netherlands55!B25
 +Portugal56!D25/Portugal56!B25
 +Spain57!D25/Spain57!B25
 +Sweden58!D25/Sweden58!B25))))</f>
        <v>-4.3356593870468751E-2</v>
      </c>
      <c r="L26" s="61" t="str">
        <f>IF(OR(
Belgium51!F26   ="",Belgium51!F25   ="",
Belgium51!D26   ="",Belgium51!D25   ="",
Belgium51!B26   ="",Belgium51!B25   ="",
Belgium51!P26   ="",Belgium51!P25   ="",
Denmark52!F26      ="",Denmark52!F25      ="",
Denmark52!D26      ="",Denmark52!D25      ="",
Denmark52!B26      ="",Denmark52!B25      ="",
Denmark52!P26      ="",Denmark52!P25      ="",
Finland53!F26       ="",Finland53!F25       ="",
Finland53!D26       ="",Finland53!D25       ="",
Finland53!B26       ="",Finland53!B25       ="",
Finland53!P26       ="",Finland53!P25       ="",
Italy54!F26      ="",Italy54!F25      ="",
Italy54!D26      ="",Italy54!D25      ="",
Italy54!B26      ="",Italy54!B25      ="",
Italy54!P26      ="",Italy54!P25      ="",
Netherlands55!F26 ="",Netherlands55!F25 ="",
Netherlands55!D26 ="",Netherlands55!D25 ="",
Netherlands55!B26 ="",Netherlands55!B25 ="",
Netherlands55!P26 ="",Netherlands55!P25 ="",
Portugal56!F26      ="",Portugal56!F25      ="",
Portugal56!D26      ="",Portugal56!D25      ="",
Portugal56!B26      ="",Portugal56!B25      ="",
Portugal56!P26      ="",Portugal56!P25      ="",
Spain57!F26      ="",Spain57!F25      ="",
Spain57!D26      ="",Spain57!D25      ="",
Spain57!B26      ="",Spain57!B25      ="",
Spain57!P26      ="",Spain57!P25      ="",
Sweden58!F26      ="",Sweden58!F25      ="",
Sweden58!D26      ="",Sweden58!D25      ="",
Sweden58!B26      ="",Sweden58!B25      ="",
Sweden58!P26      ="",Sweden58!P25      =""),"",
LN(SQRT(
(Belgium51!D26*Belgium51!F26/Belgium51!B26
 +Denmark52!D26*Denmark52!F26/Denmark52!B26
 +Finland53!D26*Finland53!F26/Finland53!B26
 +Italy54!D26*Italy54!F26/Italy54!B26
 +Netherlands55!D26*Netherlands55!F26/Netherlands55!B26
 +Portugal56!D26*Portugal56!F26/Portugal56!B26
 +Spain57!D26*Spain57!F26/Spain57!B26
 +Sweden58!D26*Sweden58!F26/Sweden58!B26)
/(Belgium51!D26*Belgium51!F26/Belgium51!P26*Belgium51!P25/Belgium51!B25
 +Denmark52!D26*Denmark52!F26/Denmark52!P26*Denmark52!P25/Denmark52!B25
 +Finland53!D26*Finland53!F26/Finland53!P26*Finland53!P25/Finland53!B25
 +Italy54!D26*Italy54!F26/Italy54!P26*Italy54!P25/Italy54!B25
 +Netherlands55!D26*Netherlands55!F26/Netherlands55!P26*Netherlands55!P25/Netherlands55!B25
 +Portugal56!D26*Portugal56!F26/Portugal56!P26*Portugal56!P25/Portugal56!B25
 +Spain57!D26*Spain57!F26/Spain57!P26*Spain57!P25/Spain57!B25
 +Sweden58!D26*Sweden58!F26/Sweden58!P26*Sweden58!P25/Sweden58!B25)
*(Belgium51!D25*Belgium51!F25/Belgium51!P25*Belgium51!P26/Belgium51!B26
 +Denmark52!D25*Denmark52!F25/Denmark52!P25*Denmark52!P26/Denmark52!B26
 +Finland53!D25*Finland53!F25/Finland53!P25*Finland53!P26/Finland53!B26
 +Italy54!D25*Italy54!F25/Italy54!P25*Italy54!P26/Italy54!B26
 +Netherlands55!D25*Netherlands55!F25/Netherlands55!P25*Netherlands55!P26/Netherlands55!B26
 +Portugal56!D25*Portugal56!F25/Portugal56!P25*Portugal56!P26/Portugal56!B26
 +Spain57!D25*Spain57!F25/Spain57!P25*Spain57!P26/Spain57!B26
 +Sweden58!D25*Sweden58!F25/Sweden58!P25*Sweden58!P26/Sweden58!B26)
/(Belgium51!D25*Belgium51!F25/Belgium51!B25
 +Denmark52!D25*Denmark52!F25/Denmark52!B25
 +Finland53!D25*Finland53!F25/Finland53!B25
 +Italy54!D25*Italy54!F25/Italy54!B25
 +Netherlands55!D25*Netherlands55!F25/Netherlands55!B25
 +Portugal56!D25*Portugal56!F25/Portugal56!B25
 +Spain57!D25*Spain57!F25/Spain57!B25
 +Sweden58!D25*Sweden58!F25/Sweden58!B25))))</f>
        <v/>
      </c>
      <c r="M26" s="62" t="str">
        <f>IF(OR(
Belgium51!H26   ="",Belgium51!H25   ="",
Belgium51!D26   ="",Belgium51!D25   ="",
Belgium51!B26   ="",Belgium51!B25   ="",
Belgium51!Q26   ="",Belgium51!Q25   ="",
Denmark52!H26      ="",Denmark52!H25      ="",
Denmark52!D26      ="",Denmark52!D25      ="",
Denmark52!B26      ="",Denmark52!B25      ="",
Denmark52!Q26      ="",Denmark52!Q25      ="",
Finland53!H26       ="",Finland53!H25       ="",
Finland53!D26       ="",Finland53!D25       ="",
Finland53!B26       ="",Finland53!B25       ="",
Finland53!Q26       ="",Finland53!Q25       ="",
Italy54!H26      ="",Italy54!H25      ="",
Italy54!D26      ="",Italy54!D25      ="",
Italy54!B26      ="",Italy54!B25      ="",
Italy54!Q26      ="",Italy54!Q25      ="",
Netherlands55!H26 ="",Netherlands55!H25 ="",
Netherlands55!D26 ="",Netherlands55!D25 ="",
Netherlands55!B26 ="",Netherlands55!B25 ="",
Netherlands55!Q26 ="",Netherlands55!Q25 ="",
Portugal56!H26      ="",Portugal56!H25      ="",
Portugal56!D26      ="",Portugal56!D25      ="",
Portugal56!B26      ="",Portugal56!B25      ="",
Portugal56!Q26      ="",Portugal56!Q25      ="",
Spain57!H26      ="",Spain57!H25      ="",
Spain57!D26      ="",Spain57!D25      ="",
Spain57!B26      ="",Spain57!B25      ="",
Spain57!Q26      ="",Spain57!Q25      ="",
Sweden58!H26      ="",Sweden58!H25      ="",
Sweden58!D26      ="",Sweden58!D25      ="",
Sweden58!B26      ="",Sweden58!B25      ="",
Sweden58!Q26      ="",Sweden58!Q25      =""),"",
LN(SQRT(
(Belgium51!D26*Belgium51!H26/Belgium51!B26
 +Denmark52!D26*Denmark52!H26/Denmark52!B26
 +Finland53!D26*Finland53!H26/Finland53!B26
 +Italy54!D26*Italy54!H26/Italy54!B26
 +Netherlands55!D26*Netherlands55!H26/Netherlands55!B26
 +Portugal56!D26*Portugal56!H26/Portugal56!B26
 +Spain57!D26*Spain57!H26/Spain57!B26
 +Sweden58!D26*Sweden58!H26/Sweden58!B26)
/(Belgium51!D26*Belgium51!H26/Belgium51!Q26*Belgium51!Q25/Belgium51!B25
 +Denmark52!D26*Denmark52!H26/Denmark52!Q26*Denmark52!Q25/Denmark52!B25
 +Finland53!D26*Finland53!H26/Finland53!Q26*Finland53!Q25/Finland53!B25
 +Italy54!D26*Italy54!H26/Italy54!Q26*Italy54!Q25/Italy54!B25
 +Netherlands55!D26*Netherlands55!H26/Netherlands55!Q26*Netherlands55!Q25/Netherlands55!B25
 +Portugal56!D26*Portugal56!H26/Portugal56!Q26*Portugal56!Q25/Portugal56!B25
 +Spain57!D26*Spain57!H26/Spain57!Q26*Spain57!Q25/Spain57!B25
 +Sweden58!D26*Sweden58!H26/Sweden58!Q26*Sweden58!Q25/Sweden58!B25)
*(Belgium51!D25*Belgium51!H25/Belgium51!Q25*Belgium51!Q26/Belgium51!B26
 +Denmark52!D25*Denmark52!H25/Denmark52!Q25*Denmark52!Q26/Denmark52!B26
 +Finland53!D25*Finland53!H25/Finland53!Q25*Finland53!Q26/Finland53!B26
 +Italy54!D25*Italy54!H25/Italy54!Q25*Italy54!Q26/Italy54!B26
 +Netherlands55!D25*Netherlands55!H25/Netherlands55!Q25*Netherlands55!Q26/Netherlands55!B26
 +Portugal56!D25*Portugal56!H25/Portugal56!Q25*Portugal56!Q26/Portugal56!B26
 +Spain57!D25*Spain57!H25/Spain57!Q25*Spain57!Q26/Spain57!B26
 +Sweden58!D25*Sweden58!H25/Sweden58!Q25*Sweden58!Q26/Sweden58!B26)
/(Belgium51!D25*Belgium51!H25/Belgium51!B25
 +Denmark52!D25*Denmark52!H25/Denmark52!B25
 +Finland53!D25*Finland53!H25/Finland53!B25
 +Italy54!D25*Italy54!H25/Italy54!B25
 +Netherlands55!D25*Netherlands55!H25/Netherlands55!B25
 +Portugal56!D25*Portugal56!H25/Portugal56!B25
 +Spain57!D25*Spain57!H25/Spain57!B25
 +Sweden58!D25*Sweden58!H25/Sweden58!B25))))</f>
        <v/>
      </c>
      <c r="N26" s="62" t="str">
        <f>IF(OR(
Belgium51!I26   ="",Belgium51!I25   ="",
Belgium51!B26   ="",Belgium51!B25   ="",
Belgium51!R26   ="",Belgium51!R25   ="",
Denmark52!I26      ="",Denmark52!I25      ="",
Denmark52!B26      ="",Denmark52!B25      ="",
Denmark52!R26      ="",Denmark52!R25      ="",
Finland53!I26       ="",Finland53!I25       ="",
Finland53!B26       ="",Finland53!B25       ="",
Finland53!R26       ="",Finland53!R25       ="",
Italy54!I26      ="",Italy54!I25      ="",
Italy54!B26      ="",Italy54!B25      ="",
Italy54!R26      ="",Italy54!R25      ="",
Netherlands55!I26 ="",Netherlands55!I25 ="",
Netherlands55!B26 ="",Netherlands55!B25 ="",
Netherlands55!R26 ="",Netherlands55!R25 ="",
Portugal56!I26      ="",Portugal56!I25      ="",
Portugal56!B26      ="",Portugal56!B25      ="",
Portugal56!R26      ="",Portugal56!R25      ="",
Spain57!I26      ="",Spain57!I25      ="",
Spain57!B26      ="",Spain57!B25      ="",
Spain57!R26      ="",Spain57!R25      ="",
Sweden58!I26      ="",Sweden58!I25      ="",
Sweden58!B26      ="",Sweden58!B25      ="",
Sweden58!R26      ="",Sweden58!R25      =""),"",
LN(SQRT(
(Belgium51!I26/Belgium51!B26
 +Denmark52!I26/Denmark52!B26
 +Finland53!I26/Finland53!B26
 +Italy54!I26/Italy54!B26
 +Netherlands55!I26/Netherlands55!B26
 +Portugal56!I26/Portugal56!B26
 +Spain57!I26/Spain57!B26
 +Sweden58!I26/Sweden58!B26)
/(Belgium51!I26/Belgium51!R26*Belgium51!R25/Belgium51!B25
 +Denmark52!I26/Denmark52!R26*Denmark52!R25/Denmark52!B25
 +Finland53!I26/Finland53!R26*Finland53!R25/Finland53!B25
 +Italy54!I26/Italy54!R26*Italy54!R25/Italy54!B25
 +Netherlands55!I26/Netherlands55!R26*Netherlands55!R25/Netherlands55!B25
 +Portugal56!I26/Portugal56!R26*Portugal56!R25/Portugal56!B25
 +Spain57!I26/Spain57!R26*Spain57!R25/Spain57!B25
 +Sweden58!I26/Sweden58!R26*Sweden58!R25/Sweden58!B25)
*(Belgium51!I25/Belgium51!R25*Belgium51!R26/Belgium51!B26
 +Denmark52!I25/Denmark52!R25*Denmark52!R26/Denmark52!B26
 +Finland53!I25/Finland53!R25*Finland53!R26/Finland53!B26
 +Italy54!I25/Italy54!R25*Italy54!R26/Italy54!B26
 +Netherlands55!I25/Netherlands55!R25*Netherlands55!R26/Netherlands55!B26
 +Portugal56!I25/Portugal56!R25*Portugal56!R26/Portugal56!B26
 +Spain57!I25/Spain57!R25*Spain57!R26/Spain57!B26
 +Sweden58!I25/Sweden58!R25*Sweden58!R26/Sweden58!B26)
/(Belgium51!I25/Belgium51!B25
 +Denmark52!I25/Denmark52!B25
 +Finland53!I25/Finland53!B25
 +Italy54!I25/Italy54!B25
 +Netherlands55!I25/Netherlands55!B25
 +Portugal56!I25/Portugal56!B25
 +Spain57!I25/Spain57!B25
 +Sweden58!I25/Sweden58!B25))))</f>
        <v/>
      </c>
      <c r="O26" s="62" t="str">
        <f>IF(OR(
Belgium51!K26   ="",Belgium51!K25   ="",
Belgium51!B26   ="",Belgium51!B25   ="",
Belgium51!S26   ="",Belgium51!S25   ="",
Denmark52!K26      ="",Denmark52!K25      ="",
Denmark52!B26      ="",Denmark52!B25      ="",
Denmark52!S26      ="",Denmark52!S25      ="",
Finland53!K26       ="",Finland53!K25       ="",
Finland53!B26       ="",Finland53!B25       ="",
Finland53!S26       ="",Finland53!S25       ="",
Italy54!K26      ="",Italy54!K25      ="",
Italy54!B26      ="",Italy54!B25      ="",
Italy54!S26      ="",Italy54!S25      ="",
Netherlands55!K26 ="",Netherlands55!K25 ="",
Netherlands55!B26 ="",Netherlands55!B25 ="",
Netherlands55!S26 ="",Netherlands55!S25 ="",
Portugal56!K26      ="",Portugal56!K25      ="",
Portugal56!B26      ="",Portugal56!B25      ="",
Portugal56!S26      ="",Portugal56!S25      ="",
Spain57!K26      ="",Spain57!K25      ="",
Spain57!B26      ="",Spain57!B25      ="",
Spain57!S26      ="",Spain57!S25      ="",
Sweden58!K26      ="",Sweden58!K25      ="",
Sweden58!B26      ="",Sweden58!B25      ="",
Sweden58!S26      ="",Sweden58!S25      =""),"",
LN(SQRT(
(Belgium51!K26/Belgium51!B26
 +Denmark52!K26/Denmark52!B26
 +Finland53!K26/Finland53!B26
 +Italy54!K26/Italy54!B26
 +Netherlands55!K26/Netherlands55!B26
 +Portugal56!K26/Portugal56!B26
 +Spain57!K26/Spain57!B26
 +Sweden58!K26/Sweden58!B26)
/(Belgium51!K26/Belgium51!S26*Belgium51!S25/Belgium51!B25
 +Denmark52!K26/Denmark52!S26*Denmark52!S25/Denmark52!B25
 +Finland53!K26/Finland53!S26*Finland53!S25/Finland53!B25
 +Italy54!K26/Italy54!S26*Italy54!S25/Italy54!B25
 +Netherlands55!K26/Netherlands55!S26*Netherlands55!S25/Netherlands55!B25
 +Portugal56!K26/Portugal56!S26*Portugal56!S25/Portugal56!B25
 +Spain57!K26/Spain57!S26*Spain57!S25/Spain57!B25
 +Sweden58!K26/Sweden58!S26*Sweden58!S25/Sweden58!B25)
*(Belgium51!K25/Belgium51!S25*Belgium51!S26/Belgium51!B26
 +Denmark52!K25/Denmark52!S25*Denmark52!S26/Denmark52!B26
 +Finland53!K25/Finland53!S25*Finland53!S26/Finland53!B26
 +Italy54!K25/Italy54!S25*Italy54!S26/Italy54!B26
 +Netherlands55!K25/Netherlands55!S25*Netherlands55!S26/Netherlands55!B26
 +Portugal56!K25/Portugal56!S25*Portugal56!S26/Portugal56!B26
 +Spain57!K25/Spain57!S25*Spain57!S26/Spain57!B26
 +Sweden58!K25/Sweden58!S25*Sweden58!S26/Sweden58!B26)
/(Belgium51!K25/Belgium51!B25
 +Denmark52!K25/Denmark52!B25
 +Finland53!K25/Finland53!B25
 +Italy54!K25/Italy54!B25
 +Netherlands55!K25/Netherlands55!B25
 +Portugal56!K25/Portugal56!B25
 +Spain57!K25/Spain57!B25
 +Sweden58!K25/Sweden58!B25))))</f>
        <v/>
      </c>
      <c r="P26" s="62" t="str">
        <f>IF(OR(
Belgium51!L26   ="",Belgium51!L25   ="",
Belgium51!B26   ="",Belgium51!B25   ="",
Belgium51!T26   ="",Belgium51!T25   ="",
Denmark52!L26      ="",Denmark52!L25      ="",
Denmark52!B26      ="",Denmark52!B25      ="",
Denmark52!T26      ="",Denmark52!T25      ="",
Finland53!L26       ="",Finland53!L25       ="",
Finland53!B26       ="",Finland53!B25       ="",
Finland53!T26       ="",Finland53!T25       ="",
Italy54!L26      ="",Italy54!L25      ="",
Italy54!B26      ="",Italy54!B25      ="",
Italy54!T26      ="",Italy54!T25      ="",
Netherlands55!L26 ="",Netherlands55!L25 ="",
Netherlands55!B26 ="",Netherlands55!B25 ="",
Netherlands55!T26 ="",Netherlands55!T25 ="",
Portugal56!L26      ="",Portugal56!L25      ="",
Portugal56!B26      ="",Portugal56!B25      ="",
Portugal56!T26      ="",Portugal56!T25      ="",
Spain57!L26      ="",Spain57!L25      ="",
Spain57!B26      ="",Spain57!B25      ="",
Spain57!T26      ="",Spain57!T25      ="",
Sweden58!L26      ="",Sweden58!L25      ="",
Sweden58!B26      ="",Sweden58!B25      ="",
Sweden58!T26      ="",Sweden58!T25      =""),"",
LN(SQRT(
(Belgium51!L26/Belgium51!B26
 +Denmark52!L26/Denmark52!B26
 +Finland53!L26/Finland53!B26
 +Italy54!L26/Italy54!B26
 +Netherlands55!L26/Netherlands55!B26
 +Portugal56!L26/Portugal56!B26
 +Spain57!L26/Spain57!B26
 +Sweden58!L26/Sweden58!B26)
/(Belgium51!L26/Belgium51!T26*Belgium51!T25/Belgium51!B25
 +Denmark52!L26/Denmark52!T26*Denmark52!T25/Denmark52!B25
 +Finland53!L26/Finland53!T26*Finland53!T25/Finland53!B25
 +Italy54!L26/Italy54!T26*Italy54!T25/Italy54!B25
 +Netherlands55!L26/Netherlands55!T26*Netherlands55!T25/Netherlands55!B25
 +Portugal56!L26/Portugal56!T26*Portugal56!T25/Portugal56!B25
 +Spain57!L26/Spain57!T26*Spain57!T25/Spain57!B25
 +Sweden58!L26/Sweden58!T26*Sweden58!T25/Sweden58!B25)
*(Belgium51!L25/Belgium51!T25*Belgium51!T26/Belgium51!B26
 +Denmark52!L25/Denmark52!T25*Denmark52!T26/Denmark52!B26
 +Finland53!L25/Finland53!T25*Finland53!T26/Finland53!B26
 +Italy54!L25/Italy54!T25*Italy54!T26/Italy54!B26
 +Netherlands55!L25/Netherlands55!T25*Netherlands55!T26/Netherlands55!B26
 +Portugal56!L25/Portugal56!T25*Portugal56!T26/Portugal56!B26
 +Spain57!L25/Spain57!T25*Spain57!T26/Spain57!B26
 +Sweden58!L25/Sweden58!T25*Sweden58!T26/Sweden58!B26)
/(Belgium51!L25/Belgium51!B25
 +Denmark52!L25/Denmark52!B25
 +Finland53!L25/Finland53!B25
 +Italy54!L25/Italy54!B25
 +Netherlands55!L25/Netherlands55!B25
 +Portugal56!L25/Portugal56!B25
 +Spain57!L25/Spain57!B25
 +Sweden58!L25/Sweden58!B25))))</f>
        <v/>
      </c>
      <c r="Q26" s="61"/>
      <c r="R26" s="61"/>
      <c r="S26" s="61"/>
      <c r="T26" s="61"/>
      <c r="U26" s="61"/>
      <c r="V26" s="61" t="str">
        <f>IF(OR(
Belgium51!V26   ="",
Belgium51!U26   ="",
Denmark52!V26      ="",
Denmark52!U26      ="",
Finland53!V26       ="",
Finland53!U26       ="",
Italy54!V26      ="",
Italy54!U26      ="",
Netherlands55!V26 ="",
Netherlands55!U26 ="",
Portugal56!V26      ="",
Portugal56!U26      ="",
Spain57!V26      ="",
Spain57!U26      ="",
Sweden58!V26      ="",
Sweden58!U26      =""),"",
LN((Belgium51!V26+Denmark52!V26+Finland53!V26+Italy54!V26+Netherlands55!V26+Portugal56!V26+Spain57!V26+Sweden58!V26)
/(Belgium51!U26+Denmark52!U26+Finland53!U26+Italy54!U26+Netherlands55!U26+Portugal56!U26+Spain57!U26+Sweden58!U26)))</f>
        <v/>
      </c>
      <c r="W26" s="61" t="str">
        <f>IF(OR(
Belgium51!V26   ="",
Belgium51!W26   ="",
Belgium51!U26   ="",
Denmark52!V26      ="",
Denmark52!W26      ="",
Denmark52!U26      ="",
Finland53!V26       ="",
Finland53!W26       ="",
Finland53!U26       ="",
Italy54!V26      ="",
Italy54!W26      ="",
Italy54!U26      ="",
Netherlands55!V26 ="",
Netherlands55!W26 ="",
Netherlands55!V26 ="",
Portugal56!V26      ="",
Portugal56!W26      ="",
Portugal56!U26      ="",
Spain57!V26      ="",
Spain57!W26      ="",
Spain57!U26      ="",
Sweden58!V26      ="",
Sweden58!W26      ="",
Sweden58!U26      ="",
),"",
LN((Belgium51!V26*Belgium51!W26+Denmark52!V26*Denmark52!W26+Finland53!V26*Finland53!W26+Italy54!V26*Italy54!W26+Netherlands55!V26*Netherlands55!W26+Portugal56!V26*Portugal56!W26+Spain57!V26*Spain57!W26+Sweden58!V26*Sweden58!W26)
/(Belgium51!U26+Denmark52!U26+Finland53!U26+Italy54!U26+Netherlands55!U26+Portugal56!U26+Spain57!U26+Sweden58!U26)))</f>
        <v/>
      </c>
      <c r="X26" s="61" t="str">
        <f>IF(OR(
Belgium51!X26   ="",
Belgium51!D26   ="",
Belgium51!B26   ="",
Denmark52!X26      ="",
Denmark52!D26      ="",
Denmark52!B26      ="",
Finland53!X26       ="",
Finland53!D26       ="",
Finland53!B26       ="",
Italy54!X26      ="",
Italy54!D26      ="",
Italy54!B26      ="",
Netherlands55!X26 ="",
Netherlands55!D26 ="",
Netherlands55!B26 ="",
Portugal56!X26      ="",
Portugal56!D26      ="",
Portugal56!B26      ="",
Spain57!X26      ="",
Spain57!D26      ="",
Spain57!B26      ="",
Sweden58!X26      ="",
Sweden58!D26      ="",
Sweden58!B26      =""),"",
(Belgium51!X26*Belgium51!D26/Belgium51!B26
 +Denmark52!X26*Denmark52!D26/Denmark52!B26
 +Finland53!X26*Finland53!D26/Finland53!B26
 +Italy54!X26*Italy54!D26/Italy54!B26
 +Netherlands55!X26*Netherlands55!D26/Netherlands55!B26
 +Portugal56!X26*Portugal56!D26/Portugal56!B26
 +Spain57!X26*Spain57!D26/Spain57!B26
 +Sweden58!X26*Sweden58!D26/Sweden58!B26)
/(Belgium51!D26/Belgium51!B26
 +Denmark52!D26/Denmark52!B26
 +Finland53!D26/Finland53!B26
 +Italy54!D26/Italy54!B26
 +Netherlands55!D26/Netherlands55!B26
 +Portugal56!D26/Portugal56!B26
 +Spain57!D26/Spain57!B26
 +Sweden58!D26/Sweden58!B26))</f>
        <v/>
      </c>
      <c r="Y26" s="61" t="str">
        <f>IF(OR(
Belgium51!Y26   ="",
Belgium51!D26   ="",
Belgium51!B26   ="",
Denmark52!Y26      ="",
Denmark52!D26      ="",
Denmark52!B26      ="",
Finland53!Y26       ="",
Finland53!D26       ="",
Finland53!B26       ="",
Italy54!Y26      ="",
Italy54!D26      ="",
Italy54!B26      ="",
Netherlands55!Y26 ="",
Netherlands55!D26 ="",
Netherlands55!B26 ="",
Portugal56!Y26      ="",
Portugal56!D26      ="",
Portugal56!B26      ="",
Spain57!Y26      ="",
Spain57!D26      ="",
Spain57!B26      ="",
Sweden58!Y26      ="",
Sweden58!D26      ="",
Sweden58!B26      =""),"",
(Belgium51!Y26/Belgium51!B26
 +Denmark52!Y26/Denmark52!B26
 +Finland53!Y26/Finland53!B26
 +Italy54!Y26/Italy54!B26
 +Netherlands55!Y26/Netherlands55!B26
 +Portugal56!Y26/Portugal56!B26
 +Spain57!Y26/Spain57!B26
 +Sweden58!Y26/Sweden58!B26)
/(Belgium51!D26/Belgium51!B26
 +Denmark52!D26/Denmark52!B26
 +Finland53!D26/Finland53!B26
 +Italy54!D26/Italy54!B26
 +Netherlands55!D26/Netherlands55!B26
 +Portugal56!D26/Portugal56!B26
 +Spain57!D26/Spain57!B26
 +Sweden58!D26/Sweden58!B26))</f>
        <v/>
      </c>
      <c r="Z26" s="67"/>
      <c r="AA26" s="62" t="str">
        <f t="shared" si="1"/>
        <v/>
      </c>
      <c r="AB26" s="75" t="str">
        <f>IF(OR(
Belgium51!AB26   ="",
Belgium51!D26   ="",
Belgium51!B26   ="",
Denmark52!AB26      ="",
Denmark52!D26      ="",
Denmark52!B26      ="",
Finland53!AB26       ="",
Finland53!D26       ="",
Finland53!B26       ="",
Italy54!AB26      ="",
Italy54!D26      ="",
Italy54!B26      ="",
Netherlands55!AB26 ="",
Netherlands55!D26 ="",
Netherlands55!B26 ="",
Portugal56!AB26      ="",
Portugal56!D26      ="",
Portugal56!B26      ="",
Spain57!AB26      ="",
Spain57!D26      ="",
Spain57!B26      ="",
Sweden58!AB26      ="",
Sweden58!D26      ="",
Sweden58!B26      =""),"",
(Belgium51!AB26*Belgium51!D26/Belgium51!B26
 +Denmark52!AB26*Denmark52!D26/Denmark52!B26
 +Finland53!AB26*Finland53!D26/Finland53!B26
 +Italy54!AB26*Italy54!D26/Italy54!B26
 +Netherlands55!AB26*Netherlands55!D26/Netherlands55!B26
 +Portugal56!AB26*Portugal56!D26/Portugal56!B26
 +Spain57!AB26*Spain57!D26/Spain57!B26
 +Sweden58!AB26*Sweden58!D26/Sweden58!B26)
/(Belgium51!D26/Belgium51!B26
 +Denmark52!D26/Denmark52!B26
 +Finland53!D26/Finland53!B26
 +Italy54!D26/Italy54!B26
 +Netherlands55!D26/Netherlands55!B26
 +Portugal56!D26/Portugal56!B26
 +Spain57!D26/Spain57!B26
 +Sweden58!D26/Sweden58!B26))</f>
        <v/>
      </c>
    </row>
    <row r="27" spans="1:28">
      <c r="A27" s="62">
        <v>1894</v>
      </c>
      <c r="B27" s="62" t="str">
        <f>IF(OR(
Belgium51!AC27   ="",
Belgium51!D27   ="",
Belgium51!B27   ="",
Denmark52!AC27      ="",
Denmark52!D27      ="",
Denmark52!B27      ="",
Finland53!AC27       ="",
Finland53!D27       ="",
Finland53!B27       ="",
Italy54!AC27      ="",
Italy54!D27      ="",
Italy54!B27      ="",
Netherlands55!AC27 ="",
Netherlands55!D27 ="",
Netherlands55!B27 ="",
Portugal56!AC27 ="",
Portugal56!D27 ="",
Portugal56!B27 ="",
Spain57!AC27       ="",
Spain57!D27       ="",
Spain57!B27       ="",
Sweden58!AC27      ="",
Sweden58!D27      ="",
Sweden58!B27      =""),"",
(Belgium51!AC27*Belgium51!D27/Belgium51!B27
 +Denmark52!AC27*Denmark52!D27/Denmark52!B27
 +Finland53!AC27*Finland53!D27/Finland53!B27
 +Italy54!AC27*Italy54!D27/Italy54!B27
 +Netherlands55!AC27*Netherlands55!D27/Netherlands55!B27
 +Portugal56!AC27*Portugal56!D27/Portugal56!B27
 +Spain57!AC27*Spain57!D27/Spain57!B27
 +Sweden58!AC27*Sweden58!D27/Sweden58!B27)
/(Belgium51!D27/Belgium51!B27
 +Denmark52!D27/Denmark52!B27
 +Finland53!D27/Finland53!B27
 +Italy54!D27/Italy54!B27
 +Netherlands55!D27/Netherlands55!B27
 +Portugal56!D27/Portugal56!B27
 +Spain57!D27/Spain57!B27
 +Sweden58!D27/Sweden58!B27))</f>
        <v/>
      </c>
      <c r="C27" s="34" t="str">
        <f>IF(OR(
Belgium51!F27   ="",
Belgium51!D27   ="",
Belgium51!B27   ="",
Denmark52!F27      ="",
Denmark52!D27      ="",
Denmark52!B27      ="",
Finland53!F27       ="",
Finland53!D27       ="",
Finland53!B27       ="",
Italy54!F27      ="",
Italy54!D27      ="",
Italy54!B27      ="",
Netherlands55!F27 ="",
Netherlands55!D27 ="",
Netherlands55!B27 ="",
Portugal56!F27 ="",
Portugal56!D27 ="",
Portugal56!B27 ="",
Spain57!F27       ="",
Spain57!D27       ="",
Spain57!B27       ="",
Sweden58!F27      ="",
Sweden58!D27      ="",
Sweden58!B27      =""),"",
(Belgium51!F27*Belgium51!D27/Belgium51!B27
 +Denmark52!F27*Denmark52!D27/Denmark52!B27
 +Finland53!F27*Finland53!D27/Finland53!B27
 +Italy54!F27*Italy54!D27/Italy54!B27
 +Netherlands55!F27*Netherlands55!D27/Netherlands55!B27
 +Portugal56!F27*Portugal56!D27/Portugal56!B27
 +Spain57!F27*Spain57!D27/Spain57!B27
 +Sweden58!F27*Sweden58!D27/Sweden58!B27)
/(Belgium51!D27/Belgium51!B27
 +Denmark52!D27/Denmark52!B27
 +Finland53!D27/Finland53!B27
 +Italy54!D27/Italy54!B27
 +Netherlands55!D27/Netherlands55!B27
 +Portugal56!D27/Portugal56!B27
 +Spain57!D27/Spain57!B27
 +Sweden58!D27/Sweden58!B27))</f>
        <v/>
      </c>
      <c r="D27" s="62" t="str">
        <f>IF(OR(
Belgium51!AE27   ="",
Belgium51!D27   ="",
Belgium51!B27   ="",
Denmark52!AE27      ="",
Denmark52!D27      ="",
Denmark52!B27      ="",
Finland53!AE27       ="",
Finland53!D27       ="",
Finland53!B27       ="",
Italy54!AE27      ="",
Italy54!D27      ="",
Italy54!B27      ="",
Netherlands55!AE27 ="",
Netherlands55!D27 ="",
Netherlands55!B27 ="",
Portugal56!AE27 ="",
Portugal56!D27 ="",
Portugal56!B27 ="",
Spain57!AE27       ="",
Spain57!D27       ="",
Spain57!B27       ="",
Sweden58!AE27      ="",
Sweden58!D27      ="",
Sweden58!B27      =""),"",
(Belgium51!AE27*Belgium51!D27/Belgium51!B27
 +Denmark52!AE27*Denmark52!D27/Denmark52!B27
 +Finland53!AE27*Finland53!D27/Finland53!B27
 +Italy54!AE27*Italy54!D27/Italy54!B27
 +Netherlands55!AE27*Netherlands55!D27/Netherlands55!B27
 +Portugal56!AE27*Portugal56!D27/Portugal56!B27
 +Spain57!AE27*Spain57!D27/Spain57!B27
 +Sweden58!AE27*Sweden58!D27/Sweden58!B27)
/(Belgium51!D27/Belgium51!B27
 +Denmark52!D27/Denmark52!B27
 +Finland53!D27/Finland53!B27
 +Italy54!D27/Italy54!B27
 +Netherlands55!D27/Netherlands55!B27
 +Portugal56!D27/Portugal56!B27
 +Spain57!D27/Spain57!B27
 +Sweden58!D27/Sweden58!B27))</f>
        <v/>
      </c>
      <c r="E27" s="62" t="str">
        <f>IF(OR(
Belgium51!H27   ="",
Belgium51!D27   ="",
Belgium51!B27   ="",
Denmark52!H27      ="",
Denmark52!D27      ="",
Denmark52!B27      ="",
Finland53!H27       ="",
Finland53!D27       ="",
Finland53!B27       ="",
Italy54!H27      ="",
Italy54!D27      ="",
Italy54!B27      ="",
Netherlands55!H27 ="",
Netherlands55!D27 ="",
Netherlands55!B27 ="",
Portugal56!H27 ="",
Portugal56!D27 ="",
Portugal56!B27 ="",
Spain57!H27 ="",
Spain57!D27 ="",
Spain57!B27 ="",
Sweden58!H27 ="",
Sweden58!D27 ="",
Sweden58!B27 =""),"",
(Belgium51!H27*Belgium51!D27/Belgium51!B27
 +Denmark52!H27*Denmark52!D27/Denmark52!B27
 +Finland53!H27*Finland53!D27/Finland53!B27
 +Italy54!H27*Italy54!D27/Italy54!B27
 +Netherlands55!H27*Netherlands55!D27/Netherlands55!B27
 +Portugal56!H27*Portugal56!D27/Portugal56!B27
 +Spain57!H27*Spain57!D27/Spain57!B27
 +Sweden58!H27*Sweden58!D27/Sweden58!B27)
/(Belgium51!D27/Belgium51!B27
 +Denmark52!D27/Denmark52!B27
 +Finland53!D27/Finland53!B27
 +Italy54!D27/Italy54!B27
 +Netherlands55!D27/Netherlands55!B27
 +Portugal56!D27/Portugal56!B27
 +Spain57!D27/Spain57!B27
 +Sweden58!D27/Sweden58!B27))</f>
        <v/>
      </c>
      <c r="F27" s="62">
        <f>IF(OR(
Belgium51!I27   ="",
Belgium51!D27   ="",
Belgium51!B27   ="",
Denmark52!I27      ="",
Denmark52!D27      ="",
Denmark52!B27      ="",
Finland53!I27       ="",
Finland53!D27       ="",
Finland53!B27       ="",
Italy54!I27      ="",
Italy54!D27      ="",
Italy54!B27      ="",
Netherlands55!I27 ="",
Netherlands55!D27 ="",
Netherlands55!B27 ="",
Portugal56!I27      ="",
Portugal56!D27      ="",
Portugal56!B27      ="",
Spain57!I27      ="",
Spain57!D27      ="",
Spain57!B27      ="",
Sweden58!I27      ="",
Sweden58!D27      ="",
Sweden58!B27      =""),"",
(Belgium51!I27/Belgium51!B27
 +Denmark52!I27/Denmark52!B27
 +Finland53!I27/Finland53!B27
 +Italy54!I27/Italy54!B27
 +Netherlands55!I27/Netherlands55!B27
 +Portugal56!I27/Portugal56!B27
 +Spain57!I27/Spain57!B27
 +Sweden58!I27/Sweden58!B27)
/(Belgium51!D27/Belgium51!B27
 +Denmark52!D27/Denmark52!B27
 +Finland53!D27/Finland53!B27
 +Italy54!D27/Italy54!B27
 +Netherlands55!D27/Netherlands55!B27
 +Portugal56!D27/Portugal56!B27
 +Spain57!D27/Spain57!B27
 +Sweden58!D27/Sweden58!B27))</f>
        <v>0.10260471819882096</v>
      </c>
      <c r="G27" s="62">
        <f>IF(OR(
Belgium51!J27   ="",
Belgium51!D27   ="",
Belgium51!B27   ="",
Denmark52!J27      ="",
Denmark52!D27      ="",
Denmark52!B27      ="",
Finland53!J27       ="",
Finland53!D27       ="",
Finland53!B27       ="",
Italy54!J27      ="",
Italy54!D27      ="",
Italy54!B27      ="",
Netherlands55!J27 ="",
Netherlands55!D27 ="",
Netherlands55!B27 ="",
Portugal56!J27      ="",
Portugal56!D27      ="",
Portugal56!B27      ="",
Spain57!J27      ="",
Spain57!D27      ="",
Spain57!B27      ="",
Sweden58!J27      ="",
Sweden58!D27      ="",
Sweden58!B27      =""),"",
(Belgium51!J27/Belgium51!B27
 +Denmark52!J27/Denmark52!B27
 +Finland53!J27/Finland53!B27
 +Italy54!J27/Italy54!B27
 +Netherlands55!J27/Netherlands55!B27
 +Portugal56!J27/Portugal56!B27
 +Spain57!J27/Spain57!B27
 +Sweden58!J27/Sweden58!B27)
/(Belgium51!D27/Belgium51!B27
 +Denmark52!D27/Denmark52!B27
 +Finland53!D27/Finland53!B27
 +Italy54!D27/Italy54!B27
 +Netherlands55!D27/Netherlands55!B27
 +Portugal56!D27/Portugal56!B27
 +Spain57!D27/Spain57!B27
 +Sweden58!D27/Sweden58!B27))</f>
        <v>0.10012836413291611</v>
      </c>
      <c r="H27" s="62">
        <f>IF(OR(
Belgium51!K27   ="",
Belgium51!D27   ="",
Belgium51!B27   ="",
Denmark52!K27      ="",
Denmark52!D27      ="",
Denmark52!B27      ="",
Finland53!K27       ="",
Finland53!D27       ="",
Finland53!B27       ="",
Italy54!K27      ="",
Italy54!D27      ="",
Italy54!B27      ="",
Netherlands55!K27 ="",
Netherlands55!D27 ="",
Netherlands55!B27 ="",
Portugal56!K27      ="",
Portugal56!D27      ="",
Portugal56!B27      ="",
Spain57!K27      ="",
Spain57!D27      ="",
Spain57!B27      ="",
Sweden58!K27      ="",
Sweden58!D27      ="",
Sweden58!B27      =""),"",
(Belgium51!K27/Belgium51!B27
 +Denmark52!K27/Denmark52!B27
 +Finland53!K27/Finland53!B27
 +Italy54!K27/Italy54!B27
 +Netherlands55!K27/Netherlands55!B27
 +Portugal56!K27/Portugal56!B27
 +Spain57!K27/Spain57!B27
 +Sweden58!K27/Sweden58!B27)
/(Belgium51!D27/Belgium51!B27
 +Denmark52!D27/Denmark52!B27
 +Finland53!D27/Finland53!B27
 +Italy54!D27/Italy54!B27
 +Netherlands55!D27/Netherlands55!B27
 +Portugal56!D27/Portugal56!B27
 +Spain57!D27/Spain57!B27
 +Sweden58!D27/Sweden58!B27))</f>
        <v>0.18932363631528284</v>
      </c>
      <c r="I27" s="62">
        <f>IF(OR(
Belgium51!L27   ="",
Belgium51!D27   ="",
Belgium51!B27   ="",
Denmark52!L27      ="",
Denmark52!D27      ="",
Denmark52!B27      ="",
Finland53!L27       ="",
Finland53!D27       ="",
Finland53!B27       ="",
Italy54!L27      ="",
Italy54!D27      ="",
Italy54!B27      ="",
Netherlands55!L27 ="",
Netherlands55!D27 ="",
Netherlands55!B27 ="",
Portugal56!L27      ="",
Portugal56!D27      ="",
Portugal56!B27      ="",
Spain57!L27      ="",
Spain57!D27      ="",
Spain57!B27      ="",
Sweden58!L27      ="",
Sweden58!D27      ="",
Sweden58!B27      =""),"",
(Belgium51!L27/Belgium51!B27
 +Denmark52!L27/Denmark52!B27
 +Finland53!L27/Finland53!B27
 +Italy54!L27/Italy54!B27
 +Netherlands55!L27/Netherlands55!B27
 +Portugal56!L27/Portugal56!B27
 +Spain57!L27/Spain57!B27
 +Sweden58!L27/Sweden58!B27)
/(Belgium51!D27/Belgium51!B27
 +Denmark52!D27/Denmark52!B27
 +Finland53!D27/Finland53!B27
 +Italy54!D27/Italy54!B27
 +Netherlands55!D27/Netherlands55!B27
 +Portugal56!D27/Portugal56!B27
 +Spain57!D27/Spain57!B27
 +Sweden58!D27/Sweden58!B27))</f>
        <v>0.22438059512692235</v>
      </c>
      <c r="J27" s="61">
        <f t="shared" si="0"/>
        <v>-3.5056958811639505E-2</v>
      </c>
      <c r="K27" s="61">
        <f>IF(OR(
Belgium51!D27   ="",Belgium51!D26   ="",
Belgium51!B27   ="",Belgium51!B26   ="",
Belgium51!N27   ="",Belgium51!N26   ="",
Denmark52!D27      ="",Denmark52!D26      ="",
Denmark52!B27      ="",Denmark52!B26      ="",
Denmark52!N27      ="",Denmark52!N26      ="",
Finland53!D27       ="",Finland53!D26       ="",
Finland53!B27       ="",Finland53!B26       ="",
Finland53!N27       ="",Finland53!N26       ="",
Italy54!D27      ="",Italy54!D26      ="",
Italy54!B27      ="",Italy54!B26      ="",
Italy54!N27      ="",Italy54!N26      ="",
Netherlands55!D27 ="",Netherlands55!D26 ="",
Netherlands55!B27 ="",Netherlands55!B26 ="",
Netherlands55!N27 ="",Netherlands55!N26 ="",
Portugal56!D27      ="",Portugal56!D26      ="",
Portugal56!B27      ="",Portugal56!B26      ="",
Portugal56!N27      ="",Portugal56!N26      ="",
Spain57!D27      ="",Spain57!D26      ="",
Spain57!B27      ="",Spain57!B26      ="",
Spain57!N27      ="",Spain57!N26      ="",
Sweden58!D27      ="",Sweden58!D26      ="",
Sweden58!B27      ="",Sweden58!B26      ="",
Sweden58!N27      ="",Sweden58!N26      =""),"",
LN(SQRT(
(Belgium51!D27/Belgium51!B27
 +Denmark52!D27/Denmark52!B27
 +Finland53!D27/Finland53!B27
 +Italy54!D27/Italy54!B27
 +Netherlands55!D27/Netherlands55!B27
 +Portugal56!D27/Portugal56!B27
 +Spain57!D27/Spain57!B27
 +Sweden58!D27/Sweden58!B27)
/(Belgium51!D27/Belgium51!N27*Belgium51!N26/Belgium51!B26
 +Denmark52!D27/Denmark52!N27*Denmark52!N26/Denmark52!B26
 +Finland53!D27/Finland53!N27*Finland53!N26/Finland53!B26
 +Italy54!D27/Italy54!N27*Italy54!N26/Italy54!B26
 +Netherlands55!D27/Netherlands55!N27*Netherlands55!N26/Netherlands55!B26
 +Portugal56!D27/Portugal56!N27*Portugal56!N26/Portugal56!B26
 +Spain57!D27/Spain57!N27*Spain57!N26/Spain57!B26
 +Sweden58!D27/Sweden58!N27*Sweden58!N26/Sweden58!B26)
*(Belgium51!D26/Belgium51!N26*Belgium51!N27/Belgium51!B27
 +Denmark52!D26/Denmark52!N26*Denmark52!N27/Denmark52!B27
 +Finland53!D26/Finland53!N26*Finland53!N27/Finland53!B27
 +Italy54!D26/Italy54!N26*Italy54!N27/Italy54!B27
 +Netherlands55!D26/Netherlands55!N26*Netherlands55!N27/Netherlands55!B27
 +Portugal56!D26/Portugal56!N26*Portugal56!N27/Portugal56!B27
 +Spain57!D26/Spain57!N26*Spain57!N27/Spain57!B27
 +Sweden58!D26/Sweden58!N26*Sweden58!N27/Sweden58!B27)
/(Belgium51!D26/Belgium51!B26
 +Denmark52!D26/Denmark52!B26
 +Finland53!D26/Finland53!B26
 +Italy54!D26/Italy54!B26
 +Netherlands55!D26/Netherlands55!B26
 +Portugal56!D26/Portugal56!B26
 +Spain57!D26/Spain57!B26
 +Sweden58!D26/Sweden58!B26))))</f>
        <v>-3.6480002406795595E-2</v>
      </c>
      <c r="L27" s="61" t="str">
        <f>IF(OR(
Belgium51!F27   ="",Belgium51!F26   ="",
Belgium51!D27   ="",Belgium51!D26   ="",
Belgium51!B27   ="",Belgium51!B26   ="",
Belgium51!P27   ="",Belgium51!P26   ="",
Denmark52!F27      ="",Denmark52!F26      ="",
Denmark52!D27      ="",Denmark52!D26      ="",
Denmark52!B27      ="",Denmark52!B26      ="",
Denmark52!P27      ="",Denmark52!P26      ="",
Finland53!F27       ="",Finland53!F26       ="",
Finland53!D27       ="",Finland53!D26       ="",
Finland53!B27       ="",Finland53!B26       ="",
Finland53!P27       ="",Finland53!P26       ="",
Italy54!F27      ="",Italy54!F26      ="",
Italy54!D27      ="",Italy54!D26      ="",
Italy54!B27      ="",Italy54!B26      ="",
Italy54!P27      ="",Italy54!P26      ="",
Netherlands55!F27 ="",Netherlands55!F26 ="",
Netherlands55!D27 ="",Netherlands55!D26 ="",
Netherlands55!B27 ="",Netherlands55!B26 ="",
Netherlands55!P27 ="",Netherlands55!P26 ="",
Portugal56!F27      ="",Portugal56!F26      ="",
Portugal56!D27      ="",Portugal56!D26      ="",
Portugal56!B27      ="",Portugal56!B26      ="",
Portugal56!P27      ="",Portugal56!P26      ="",
Spain57!F27      ="",Spain57!F26      ="",
Spain57!D27      ="",Spain57!D26      ="",
Spain57!B27      ="",Spain57!B26      ="",
Spain57!P27      ="",Spain57!P26      ="",
Sweden58!F27      ="",Sweden58!F26      ="",
Sweden58!D27      ="",Sweden58!D26      ="",
Sweden58!B27      ="",Sweden58!B26      ="",
Sweden58!P27      ="",Sweden58!P26      =""),"",
LN(SQRT(
(Belgium51!D27*Belgium51!F27/Belgium51!B27
 +Denmark52!D27*Denmark52!F27/Denmark52!B27
 +Finland53!D27*Finland53!F27/Finland53!B27
 +Italy54!D27*Italy54!F27/Italy54!B27
 +Netherlands55!D27*Netherlands55!F27/Netherlands55!B27
 +Portugal56!D27*Portugal56!F27/Portugal56!B27
 +Spain57!D27*Spain57!F27/Spain57!B27
 +Sweden58!D27*Sweden58!F27/Sweden58!B27)
/(Belgium51!D27*Belgium51!F27/Belgium51!P27*Belgium51!P26/Belgium51!B26
 +Denmark52!D27*Denmark52!F27/Denmark52!P27*Denmark52!P26/Denmark52!B26
 +Finland53!D27*Finland53!F27/Finland53!P27*Finland53!P26/Finland53!B26
 +Italy54!D27*Italy54!F27/Italy54!P27*Italy54!P26/Italy54!B26
 +Netherlands55!D27*Netherlands55!F27/Netherlands55!P27*Netherlands55!P26/Netherlands55!B26
 +Portugal56!D27*Portugal56!F27/Portugal56!P27*Portugal56!P26/Portugal56!B26
 +Spain57!D27*Spain57!F27/Spain57!P27*Spain57!P26/Spain57!B26
 +Sweden58!D27*Sweden58!F27/Sweden58!P27*Sweden58!P26/Sweden58!B26)
*(Belgium51!D26*Belgium51!F26/Belgium51!P26*Belgium51!P27/Belgium51!B27
 +Denmark52!D26*Denmark52!F26/Denmark52!P26*Denmark52!P27/Denmark52!B27
 +Finland53!D26*Finland53!F26/Finland53!P26*Finland53!P27/Finland53!B27
 +Italy54!D26*Italy54!F26/Italy54!P26*Italy54!P27/Italy54!B27
 +Netherlands55!D26*Netherlands55!F26/Netherlands55!P26*Netherlands55!P27/Netherlands55!B27
 +Portugal56!D26*Portugal56!F26/Portugal56!P26*Portugal56!P27/Portugal56!B27
 +Spain57!D26*Spain57!F26/Spain57!P26*Spain57!P27/Spain57!B27
 +Sweden58!D26*Sweden58!F26/Sweden58!P26*Sweden58!P27/Sweden58!B27)
/(Belgium51!D26*Belgium51!F26/Belgium51!B26
 +Denmark52!D26*Denmark52!F26/Denmark52!B26
 +Finland53!D26*Finland53!F26/Finland53!B26
 +Italy54!D26*Italy54!F26/Italy54!B26
 +Netherlands55!D26*Netherlands55!F26/Netherlands55!B26
 +Portugal56!D26*Portugal56!F26/Portugal56!B26
 +Spain57!D26*Spain57!F26/Spain57!B26
 +Sweden58!D26*Sweden58!F26/Sweden58!B26))))</f>
        <v/>
      </c>
      <c r="M27" s="62" t="str">
        <f>IF(OR(
Belgium51!H27   ="",Belgium51!H26   ="",
Belgium51!D27   ="",Belgium51!D26   ="",
Belgium51!B27   ="",Belgium51!B26   ="",
Belgium51!Q27   ="",Belgium51!Q26   ="",
Denmark52!H27      ="",Denmark52!H26      ="",
Denmark52!D27      ="",Denmark52!D26      ="",
Denmark52!B27      ="",Denmark52!B26      ="",
Denmark52!Q27      ="",Denmark52!Q26      ="",
Finland53!H27       ="",Finland53!H26       ="",
Finland53!D27       ="",Finland53!D26       ="",
Finland53!B27       ="",Finland53!B26       ="",
Finland53!Q27       ="",Finland53!Q26       ="",
Italy54!H27      ="",Italy54!H26      ="",
Italy54!D27      ="",Italy54!D26      ="",
Italy54!B27      ="",Italy54!B26      ="",
Italy54!Q27      ="",Italy54!Q26      ="",
Netherlands55!H27 ="",Netherlands55!H26 ="",
Netherlands55!D27 ="",Netherlands55!D26 ="",
Netherlands55!B27 ="",Netherlands55!B26 ="",
Netherlands55!Q27 ="",Netherlands55!Q26 ="",
Portugal56!H27      ="",Portugal56!H26      ="",
Portugal56!D27      ="",Portugal56!D26      ="",
Portugal56!B27      ="",Portugal56!B26      ="",
Portugal56!Q27      ="",Portugal56!Q26      ="",
Spain57!H27      ="",Spain57!H26      ="",
Spain57!D27      ="",Spain57!D26      ="",
Spain57!B27      ="",Spain57!B26      ="",
Spain57!Q27      ="",Spain57!Q26      ="",
Sweden58!H27      ="",Sweden58!H26      ="",
Sweden58!D27      ="",Sweden58!D26      ="",
Sweden58!B27      ="",Sweden58!B26      ="",
Sweden58!Q27      ="",Sweden58!Q26      =""),"",
LN(SQRT(
(Belgium51!D27*Belgium51!H27/Belgium51!B27
 +Denmark52!D27*Denmark52!H27/Denmark52!B27
 +Finland53!D27*Finland53!H27/Finland53!B27
 +Italy54!D27*Italy54!H27/Italy54!B27
 +Netherlands55!D27*Netherlands55!H27/Netherlands55!B27
 +Portugal56!D27*Portugal56!H27/Portugal56!B27
 +Spain57!D27*Spain57!H27/Spain57!B27
 +Sweden58!D27*Sweden58!H27/Sweden58!B27)
/(Belgium51!D27*Belgium51!H27/Belgium51!Q27*Belgium51!Q26/Belgium51!B26
 +Denmark52!D27*Denmark52!H27/Denmark52!Q27*Denmark52!Q26/Denmark52!B26
 +Finland53!D27*Finland53!H27/Finland53!Q27*Finland53!Q26/Finland53!B26
 +Italy54!D27*Italy54!H27/Italy54!Q27*Italy54!Q26/Italy54!B26
 +Netherlands55!D27*Netherlands55!H27/Netherlands55!Q27*Netherlands55!Q26/Netherlands55!B26
 +Portugal56!D27*Portugal56!H27/Portugal56!Q27*Portugal56!Q26/Portugal56!B26
 +Spain57!D27*Spain57!H27/Spain57!Q27*Spain57!Q26/Spain57!B26
 +Sweden58!D27*Sweden58!H27/Sweden58!Q27*Sweden58!Q26/Sweden58!B26)
*(Belgium51!D26*Belgium51!H26/Belgium51!Q26*Belgium51!Q27/Belgium51!B27
 +Denmark52!D26*Denmark52!H26/Denmark52!Q26*Denmark52!Q27/Denmark52!B27
 +Finland53!D26*Finland53!H26/Finland53!Q26*Finland53!Q27/Finland53!B27
 +Italy54!D26*Italy54!H26/Italy54!Q26*Italy54!Q27/Italy54!B27
 +Netherlands55!D26*Netherlands55!H26/Netherlands55!Q26*Netherlands55!Q27/Netherlands55!B27
 +Portugal56!D26*Portugal56!H26/Portugal56!Q26*Portugal56!Q27/Portugal56!B27
 +Spain57!D26*Spain57!H26/Spain57!Q26*Spain57!Q27/Spain57!B27
 +Sweden58!D26*Sweden58!H26/Sweden58!Q26*Sweden58!Q27/Sweden58!B27)
/(Belgium51!D26*Belgium51!H26/Belgium51!B26
 +Denmark52!D26*Denmark52!H26/Denmark52!B26
 +Finland53!D26*Finland53!H26/Finland53!B26
 +Italy54!D26*Italy54!H26/Italy54!B26
 +Netherlands55!D26*Netherlands55!H26/Netherlands55!B26
 +Portugal56!D26*Portugal56!H26/Portugal56!B26
 +Spain57!D26*Spain57!H26/Spain57!B26
 +Sweden58!D26*Sweden58!H26/Sweden58!B26))))</f>
        <v/>
      </c>
      <c r="N27" s="62" t="str">
        <f>IF(OR(
Belgium51!I27   ="",Belgium51!I26   ="",
Belgium51!B27   ="",Belgium51!B26   ="",
Belgium51!R27   ="",Belgium51!R26   ="",
Denmark52!I27      ="",Denmark52!I26      ="",
Denmark52!B27      ="",Denmark52!B26      ="",
Denmark52!R27      ="",Denmark52!R26      ="",
Finland53!I27       ="",Finland53!I26       ="",
Finland53!B27       ="",Finland53!B26       ="",
Finland53!R27       ="",Finland53!R26       ="",
Italy54!I27      ="",Italy54!I26      ="",
Italy54!B27      ="",Italy54!B26      ="",
Italy54!R27      ="",Italy54!R26      ="",
Netherlands55!I27 ="",Netherlands55!I26 ="",
Netherlands55!B27 ="",Netherlands55!B26 ="",
Netherlands55!R27 ="",Netherlands55!R26 ="",
Portugal56!I27      ="",Portugal56!I26      ="",
Portugal56!B27      ="",Portugal56!B26      ="",
Portugal56!R27      ="",Portugal56!R26      ="",
Spain57!I27      ="",Spain57!I26      ="",
Spain57!B27      ="",Spain57!B26      ="",
Spain57!R27      ="",Spain57!R26      ="",
Sweden58!I27      ="",Sweden58!I26      ="",
Sweden58!B27      ="",Sweden58!B26      ="",
Sweden58!R27      ="",Sweden58!R26      =""),"",
LN(SQRT(
(Belgium51!I27/Belgium51!B27
 +Denmark52!I27/Denmark52!B27
 +Finland53!I27/Finland53!B27
 +Italy54!I27/Italy54!B27
 +Netherlands55!I27/Netherlands55!B27
 +Portugal56!I27/Portugal56!B27
 +Spain57!I27/Spain57!B27
 +Sweden58!I27/Sweden58!B27)
/(Belgium51!I27/Belgium51!R27*Belgium51!R26/Belgium51!B26
 +Denmark52!I27/Denmark52!R27*Denmark52!R26/Denmark52!B26
 +Finland53!I27/Finland53!R27*Finland53!R26/Finland53!B26
 +Italy54!I27/Italy54!R27*Italy54!R26/Italy54!B26
 +Netherlands55!I27/Netherlands55!R27*Netherlands55!R26/Netherlands55!B26
 +Portugal56!I27/Portugal56!R27*Portugal56!R26/Portugal56!B26
 +Spain57!I27/Spain57!R27*Spain57!R26/Spain57!B26
 +Sweden58!I27/Sweden58!R27*Sweden58!R26/Sweden58!B26)
*(Belgium51!I26/Belgium51!R26*Belgium51!R27/Belgium51!B27
 +Denmark52!I26/Denmark52!R26*Denmark52!R27/Denmark52!B27
 +Finland53!I26/Finland53!R26*Finland53!R27/Finland53!B27
 +Italy54!I26/Italy54!R26*Italy54!R27/Italy54!B27
 +Netherlands55!I26/Netherlands55!R26*Netherlands55!R27/Netherlands55!B27
 +Portugal56!I26/Portugal56!R26*Portugal56!R27/Portugal56!B27
 +Spain57!I26/Spain57!R26*Spain57!R27/Spain57!B27
 +Sweden58!I26/Sweden58!R26*Sweden58!R27/Sweden58!B27)
/(Belgium51!I26/Belgium51!B26
 +Denmark52!I26/Denmark52!B26
 +Finland53!I26/Finland53!B26
 +Italy54!I26/Italy54!B26
 +Netherlands55!I26/Netherlands55!B26
 +Portugal56!I26/Portugal56!B26
 +Spain57!I26/Spain57!B26
 +Sweden58!I26/Sweden58!B26))))</f>
        <v/>
      </c>
      <c r="O27" s="62" t="str">
        <f>IF(OR(
Belgium51!K27   ="",Belgium51!K26   ="",
Belgium51!B27   ="",Belgium51!B26   ="",
Belgium51!S27   ="",Belgium51!S26   ="",
Denmark52!K27      ="",Denmark52!K26      ="",
Denmark52!B27      ="",Denmark52!B26      ="",
Denmark52!S27      ="",Denmark52!S26      ="",
Finland53!K27       ="",Finland53!K26       ="",
Finland53!B27       ="",Finland53!B26       ="",
Finland53!S27       ="",Finland53!S26       ="",
Italy54!K27      ="",Italy54!K26      ="",
Italy54!B27      ="",Italy54!B26      ="",
Italy54!S27      ="",Italy54!S26      ="",
Netherlands55!K27 ="",Netherlands55!K26 ="",
Netherlands55!B27 ="",Netherlands55!B26 ="",
Netherlands55!S27 ="",Netherlands55!S26 ="",
Portugal56!K27      ="",Portugal56!K26      ="",
Portugal56!B27      ="",Portugal56!B26      ="",
Portugal56!S27      ="",Portugal56!S26      ="",
Spain57!K27      ="",Spain57!K26      ="",
Spain57!B27      ="",Spain57!B26      ="",
Spain57!S27      ="",Spain57!S26      ="",
Sweden58!K27      ="",Sweden58!K26      ="",
Sweden58!B27      ="",Sweden58!B26      ="",
Sweden58!S27      ="",Sweden58!S26      =""),"",
LN(SQRT(
(Belgium51!K27/Belgium51!B27
 +Denmark52!K27/Denmark52!B27
 +Finland53!K27/Finland53!B27
 +Italy54!K27/Italy54!B27
 +Netherlands55!K27/Netherlands55!B27
 +Portugal56!K27/Portugal56!B27
 +Spain57!K27/Spain57!B27
 +Sweden58!K27/Sweden58!B27)
/(Belgium51!K27/Belgium51!S27*Belgium51!S26/Belgium51!B26
 +Denmark52!K27/Denmark52!S27*Denmark52!S26/Denmark52!B26
 +Finland53!K27/Finland53!S27*Finland53!S26/Finland53!B26
 +Italy54!K27/Italy54!S27*Italy54!S26/Italy54!B26
 +Netherlands55!K27/Netherlands55!S27*Netherlands55!S26/Netherlands55!B26
 +Portugal56!K27/Portugal56!S27*Portugal56!S26/Portugal56!B26
 +Spain57!K27/Spain57!S27*Spain57!S26/Spain57!B26
 +Sweden58!K27/Sweden58!S27*Sweden58!S26/Sweden58!B26)
*(Belgium51!K26/Belgium51!S26*Belgium51!S27/Belgium51!B27
 +Denmark52!K26/Denmark52!S26*Denmark52!S27/Denmark52!B27
 +Finland53!K26/Finland53!S26*Finland53!S27/Finland53!B27
 +Italy54!K26/Italy54!S26*Italy54!S27/Italy54!B27
 +Netherlands55!K26/Netherlands55!S26*Netherlands55!S27/Netherlands55!B27
 +Portugal56!K26/Portugal56!S26*Portugal56!S27/Portugal56!B27
 +Spain57!K26/Spain57!S26*Spain57!S27/Spain57!B27
 +Sweden58!K26/Sweden58!S26*Sweden58!S27/Sweden58!B27)
/(Belgium51!K26/Belgium51!B26
 +Denmark52!K26/Denmark52!B26
 +Finland53!K26/Finland53!B26
 +Italy54!K26/Italy54!B26
 +Netherlands55!K26/Netherlands55!B26
 +Portugal56!K26/Portugal56!B26
 +Spain57!K26/Spain57!B26
 +Sweden58!K26/Sweden58!B26))))</f>
        <v/>
      </c>
      <c r="P27" s="62" t="str">
        <f>IF(OR(
Belgium51!L27   ="",Belgium51!L26   ="",
Belgium51!B27   ="",Belgium51!B26   ="",
Belgium51!T27   ="",Belgium51!T26   ="",
Denmark52!L27      ="",Denmark52!L26      ="",
Denmark52!B27      ="",Denmark52!B26      ="",
Denmark52!T27      ="",Denmark52!T26      ="",
Finland53!L27       ="",Finland53!L26       ="",
Finland53!B27       ="",Finland53!B26       ="",
Finland53!T27       ="",Finland53!T26       ="",
Italy54!L27      ="",Italy54!L26      ="",
Italy54!B27      ="",Italy54!B26      ="",
Italy54!T27      ="",Italy54!T26      ="",
Netherlands55!L27 ="",Netherlands55!L26 ="",
Netherlands55!B27 ="",Netherlands55!B26 ="",
Netherlands55!T27 ="",Netherlands55!T26 ="",
Portugal56!L27      ="",Portugal56!L26      ="",
Portugal56!B27      ="",Portugal56!B26      ="",
Portugal56!T27      ="",Portugal56!T26      ="",
Spain57!L27      ="",Spain57!L26      ="",
Spain57!B27      ="",Spain57!B26      ="",
Spain57!T27      ="",Spain57!T26      ="",
Sweden58!L27      ="",Sweden58!L26      ="",
Sweden58!B27      ="",Sweden58!B26      ="",
Sweden58!T27      ="",Sweden58!T26      =""),"",
LN(SQRT(
(Belgium51!L27/Belgium51!B27
 +Denmark52!L27/Denmark52!B27
 +Finland53!L27/Finland53!B27
 +Italy54!L27/Italy54!B27
 +Netherlands55!L27/Netherlands55!B27
 +Portugal56!L27/Portugal56!B27
 +Spain57!L27/Spain57!B27
 +Sweden58!L27/Sweden58!B27)
/(Belgium51!L27/Belgium51!T27*Belgium51!T26/Belgium51!B26
 +Denmark52!L27/Denmark52!T27*Denmark52!T26/Denmark52!B26
 +Finland53!L27/Finland53!T27*Finland53!T26/Finland53!B26
 +Italy54!L27/Italy54!T27*Italy54!T26/Italy54!B26
 +Netherlands55!L27/Netherlands55!T27*Netherlands55!T26/Netherlands55!B26
 +Portugal56!L27/Portugal56!T27*Portugal56!T26/Portugal56!B26
 +Spain57!L27/Spain57!T27*Spain57!T26/Spain57!B26
 +Sweden58!L27/Sweden58!T27*Sweden58!T26/Sweden58!B26)
*(Belgium51!L26/Belgium51!T26*Belgium51!T27/Belgium51!B27
 +Denmark52!L26/Denmark52!T26*Denmark52!T27/Denmark52!B27
 +Finland53!L26/Finland53!T26*Finland53!T27/Finland53!B27
 +Italy54!L26/Italy54!T26*Italy54!T27/Italy54!B27
 +Netherlands55!L26/Netherlands55!T26*Netherlands55!T27/Netherlands55!B27
 +Portugal56!L26/Portugal56!T26*Portugal56!T27/Portugal56!B27
 +Spain57!L26/Spain57!T26*Spain57!T27/Spain57!B27
 +Sweden58!L26/Sweden58!T26*Sweden58!T27/Sweden58!B27)
/(Belgium51!L26/Belgium51!B26
 +Denmark52!L26/Denmark52!B26
 +Finland53!L26/Finland53!B26
 +Italy54!L26/Italy54!B26
 +Netherlands55!L26/Netherlands55!B26
 +Portugal56!L26/Portugal56!B26
 +Spain57!L26/Spain57!B26
 +Sweden58!L26/Sweden58!B26))))</f>
        <v/>
      </c>
      <c r="Q27" s="61"/>
      <c r="R27" s="61"/>
      <c r="S27" s="61"/>
      <c r="T27" s="61"/>
      <c r="U27" s="61"/>
      <c r="V27" s="61" t="str">
        <f>IF(OR(
Belgium51!V27   ="",
Belgium51!U27   ="",
Denmark52!V27      ="",
Denmark52!U27      ="",
Finland53!V27       ="",
Finland53!U27       ="",
Italy54!V27      ="",
Italy54!U27      ="",
Netherlands55!V27 ="",
Netherlands55!U27 ="",
Portugal56!V27      ="",
Portugal56!U27      ="",
Spain57!V27      ="",
Spain57!U27      ="",
Sweden58!V27      ="",
Sweden58!U27      =""),"",
LN((Belgium51!V27+Denmark52!V27+Finland53!V27+Italy54!V27+Netherlands55!V27+Portugal56!V27+Spain57!V27+Sweden58!V27)
/(Belgium51!U27+Denmark52!U27+Finland53!U27+Italy54!U27+Netherlands55!U27+Portugal56!U27+Spain57!U27+Sweden58!U27)))</f>
        <v/>
      </c>
      <c r="W27" s="61" t="str">
        <f>IF(OR(
Belgium51!V27   ="",
Belgium51!W27   ="",
Belgium51!U27   ="",
Denmark52!V27      ="",
Denmark52!W27      ="",
Denmark52!U27      ="",
Finland53!V27       ="",
Finland53!W27       ="",
Finland53!U27       ="",
Italy54!V27      ="",
Italy54!W27      ="",
Italy54!U27      ="",
Netherlands55!V27 ="",
Netherlands55!W27 ="",
Netherlands55!V27 ="",
Portugal56!V27      ="",
Portugal56!W27      ="",
Portugal56!U27      ="",
Spain57!V27      ="",
Spain57!W27      ="",
Spain57!U27      ="",
Sweden58!V27      ="",
Sweden58!W27      ="",
Sweden58!U27      ="",
),"",
LN((Belgium51!V27*Belgium51!W27+Denmark52!V27*Denmark52!W27+Finland53!V27*Finland53!W27+Italy54!V27*Italy54!W27+Netherlands55!V27*Netherlands55!W27+Portugal56!V27*Portugal56!W27+Spain57!V27*Spain57!W27+Sweden58!V27*Sweden58!W27)
/(Belgium51!U27+Denmark52!U27+Finland53!U27+Italy54!U27+Netherlands55!U27+Portugal56!U27+Spain57!U27+Sweden58!U27)))</f>
        <v/>
      </c>
      <c r="X27" s="61" t="str">
        <f>IF(OR(
Belgium51!X27   ="",
Belgium51!D27   ="",
Belgium51!B27   ="",
Denmark52!X27      ="",
Denmark52!D27      ="",
Denmark52!B27      ="",
Finland53!X27       ="",
Finland53!D27       ="",
Finland53!B27       ="",
Italy54!X27      ="",
Italy54!D27      ="",
Italy54!B27      ="",
Netherlands55!X27 ="",
Netherlands55!D27 ="",
Netherlands55!B27 ="",
Portugal56!X27      ="",
Portugal56!D27      ="",
Portugal56!B27      ="",
Spain57!X27      ="",
Spain57!D27      ="",
Spain57!B27      ="",
Sweden58!X27      ="",
Sweden58!D27      ="",
Sweden58!B27      =""),"",
(Belgium51!X27*Belgium51!D27/Belgium51!B27
 +Denmark52!X27*Denmark52!D27/Denmark52!B27
 +Finland53!X27*Finland53!D27/Finland53!B27
 +Italy54!X27*Italy54!D27/Italy54!B27
 +Netherlands55!X27*Netherlands55!D27/Netherlands55!B27
 +Portugal56!X27*Portugal56!D27/Portugal56!B27
 +Spain57!X27*Spain57!D27/Spain57!B27
 +Sweden58!X27*Sweden58!D27/Sweden58!B27)
/(Belgium51!D27/Belgium51!B27
 +Denmark52!D27/Denmark52!B27
 +Finland53!D27/Finland53!B27
 +Italy54!D27/Italy54!B27
 +Netherlands55!D27/Netherlands55!B27
 +Portugal56!D27/Portugal56!B27
 +Spain57!D27/Spain57!B27
 +Sweden58!D27/Sweden58!B27))</f>
        <v/>
      </c>
      <c r="Y27" s="61" t="str">
        <f>IF(OR(
Belgium51!Y27   ="",
Belgium51!D27   ="",
Belgium51!B27   ="",
Denmark52!Y27      ="",
Denmark52!D27      ="",
Denmark52!B27      ="",
Finland53!Y27       ="",
Finland53!D27       ="",
Finland53!B27       ="",
Italy54!Y27      ="",
Italy54!D27      ="",
Italy54!B27      ="",
Netherlands55!Y27 ="",
Netherlands55!D27 ="",
Netherlands55!B27 ="",
Portugal56!Y27      ="",
Portugal56!D27      ="",
Portugal56!B27      ="",
Spain57!Y27      ="",
Spain57!D27      ="",
Spain57!B27      ="",
Sweden58!Y27      ="",
Sweden58!D27      ="",
Sweden58!B27      =""),"",
(Belgium51!Y27/Belgium51!B27
 +Denmark52!Y27/Denmark52!B27
 +Finland53!Y27/Finland53!B27
 +Italy54!Y27/Italy54!B27
 +Netherlands55!Y27/Netherlands55!B27
 +Portugal56!Y27/Portugal56!B27
 +Spain57!Y27/Spain57!B27
 +Sweden58!Y27/Sweden58!B27)
/(Belgium51!D27/Belgium51!B27
 +Denmark52!D27/Denmark52!B27
 +Finland53!D27/Finland53!B27
 +Italy54!D27/Italy54!B27
 +Netherlands55!D27/Netherlands55!B27
 +Portugal56!D27/Portugal56!B27
 +Spain57!D27/Spain57!B27
 +Sweden58!D27/Sweden58!B27))</f>
        <v/>
      </c>
      <c r="Z27" s="67"/>
      <c r="AA27" s="62" t="str">
        <f t="shared" si="1"/>
        <v/>
      </c>
      <c r="AB27" s="75" t="str">
        <f>IF(OR(
Belgium51!AB27   ="",
Belgium51!D27   ="",
Belgium51!B27   ="",
Denmark52!AB27      ="",
Denmark52!D27      ="",
Denmark52!B27      ="",
Finland53!AB27       ="",
Finland53!D27       ="",
Finland53!B27       ="",
Italy54!AB27      ="",
Italy54!D27      ="",
Italy54!B27      ="",
Netherlands55!AB27 ="",
Netherlands55!D27 ="",
Netherlands55!B27 ="",
Portugal56!AB27      ="",
Portugal56!D27      ="",
Portugal56!B27      ="",
Spain57!AB27      ="",
Spain57!D27      ="",
Spain57!B27      ="",
Sweden58!AB27      ="",
Sweden58!D27      ="",
Sweden58!B27      =""),"",
(Belgium51!AB27*Belgium51!D27/Belgium51!B27
 +Denmark52!AB27*Denmark52!D27/Denmark52!B27
 +Finland53!AB27*Finland53!D27/Finland53!B27
 +Italy54!AB27*Italy54!D27/Italy54!B27
 +Netherlands55!AB27*Netherlands55!D27/Netherlands55!B27
 +Portugal56!AB27*Portugal56!D27/Portugal56!B27
 +Spain57!AB27*Spain57!D27/Spain57!B27
 +Sweden58!AB27*Sweden58!D27/Sweden58!B27)
/(Belgium51!D27/Belgium51!B27
 +Denmark52!D27/Denmark52!B27
 +Finland53!D27/Finland53!B27
 +Italy54!D27/Italy54!B27
 +Netherlands55!D27/Netherlands55!B27
 +Portugal56!D27/Portugal56!B27
 +Spain57!D27/Spain57!B27
 +Sweden58!D27/Sweden58!B27))</f>
        <v/>
      </c>
    </row>
    <row r="28" spans="1:28">
      <c r="A28" s="62">
        <v>1895</v>
      </c>
      <c r="B28" s="62" t="str">
        <f>IF(OR(
Belgium51!AC28   ="",
Belgium51!D28   ="",
Belgium51!B28   ="",
Denmark52!AC28      ="",
Denmark52!D28      ="",
Denmark52!B28      ="",
Finland53!AC28       ="",
Finland53!D28       ="",
Finland53!B28       ="",
Italy54!AC28      ="",
Italy54!D28      ="",
Italy54!B28      ="",
Netherlands55!AC28 ="",
Netherlands55!D28 ="",
Netherlands55!B28 ="",
Portugal56!AC28 ="",
Portugal56!D28 ="",
Portugal56!B28 ="",
Spain57!AC28       ="",
Spain57!D28       ="",
Spain57!B28       ="",
Sweden58!AC28      ="",
Sweden58!D28      ="",
Sweden58!B28      =""),"",
(Belgium51!AC28*Belgium51!D28/Belgium51!B28
 +Denmark52!AC28*Denmark52!D28/Denmark52!B28
 +Finland53!AC28*Finland53!D28/Finland53!B28
 +Italy54!AC28*Italy54!D28/Italy54!B28
 +Netherlands55!AC28*Netherlands55!D28/Netherlands55!B28
 +Portugal56!AC28*Portugal56!D28/Portugal56!B28
 +Spain57!AC28*Spain57!D28/Spain57!B28
 +Sweden58!AC28*Sweden58!D28/Sweden58!B28)
/(Belgium51!D28/Belgium51!B28
 +Denmark52!D28/Denmark52!B28
 +Finland53!D28/Finland53!B28
 +Italy54!D28/Italy54!B28
 +Netherlands55!D28/Netherlands55!B28
 +Portugal56!D28/Portugal56!B28
 +Spain57!D28/Spain57!B28
 +Sweden58!D28/Sweden58!B28))</f>
        <v/>
      </c>
      <c r="C28" s="34" t="str">
        <f>IF(OR(
Belgium51!F28   ="",
Belgium51!D28   ="",
Belgium51!B28   ="",
Denmark52!F28      ="",
Denmark52!D28      ="",
Denmark52!B28      ="",
Finland53!F28       ="",
Finland53!D28       ="",
Finland53!B28       ="",
Italy54!F28      ="",
Italy54!D28      ="",
Italy54!B28      ="",
Netherlands55!F28 ="",
Netherlands55!D28 ="",
Netherlands55!B28 ="",
Portugal56!F28 ="",
Portugal56!D28 ="",
Portugal56!B28 ="",
Spain57!F28       ="",
Spain57!D28       ="",
Spain57!B28       ="",
Sweden58!F28      ="",
Sweden58!D28      ="",
Sweden58!B28      =""),"",
(Belgium51!F28*Belgium51!D28/Belgium51!B28
 +Denmark52!F28*Denmark52!D28/Denmark52!B28
 +Finland53!F28*Finland53!D28/Finland53!B28
 +Italy54!F28*Italy54!D28/Italy54!B28
 +Netherlands55!F28*Netherlands55!D28/Netherlands55!B28
 +Portugal56!F28*Portugal56!D28/Portugal56!B28
 +Spain57!F28*Spain57!D28/Spain57!B28
 +Sweden58!F28*Sweden58!D28/Sweden58!B28)
/(Belgium51!D28/Belgium51!B28
 +Denmark52!D28/Denmark52!B28
 +Finland53!D28/Finland53!B28
 +Italy54!D28/Italy54!B28
 +Netherlands55!D28/Netherlands55!B28
 +Portugal56!D28/Portugal56!B28
 +Spain57!D28/Spain57!B28
 +Sweden58!D28/Sweden58!B28))</f>
        <v/>
      </c>
      <c r="D28" s="62" t="str">
        <f>IF(OR(
Belgium51!AE28   ="",
Belgium51!D28   ="",
Belgium51!B28   ="",
Denmark52!AE28      ="",
Denmark52!D28      ="",
Denmark52!B28      ="",
Finland53!AE28       ="",
Finland53!D28       ="",
Finland53!B28       ="",
Italy54!AE28      ="",
Italy54!D28      ="",
Italy54!B28      ="",
Netherlands55!AE28 ="",
Netherlands55!D28 ="",
Netherlands55!B28 ="",
Portugal56!AE28 ="",
Portugal56!D28 ="",
Portugal56!B28 ="",
Spain57!AE28       ="",
Spain57!D28       ="",
Spain57!B28       ="",
Sweden58!AE28      ="",
Sweden58!D28      ="",
Sweden58!B28      =""),"",
(Belgium51!AE28*Belgium51!D28/Belgium51!B28
 +Denmark52!AE28*Denmark52!D28/Denmark52!B28
 +Finland53!AE28*Finland53!D28/Finland53!B28
 +Italy54!AE28*Italy54!D28/Italy54!B28
 +Netherlands55!AE28*Netherlands55!D28/Netherlands55!B28
 +Portugal56!AE28*Portugal56!D28/Portugal56!B28
 +Spain57!AE28*Spain57!D28/Spain57!B28
 +Sweden58!AE28*Sweden58!D28/Sweden58!B28)
/(Belgium51!D28/Belgium51!B28
 +Denmark52!D28/Denmark52!B28
 +Finland53!D28/Finland53!B28
 +Italy54!D28/Italy54!B28
 +Netherlands55!D28/Netherlands55!B28
 +Portugal56!D28/Portugal56!B28
 +Spain57!D28/Spain57!B28
 +Sweden58!D28/Sweden58!B28))</f>
        <v/>
      </c>
      <c r="E28" s="62" t="str">
        <f>IF(OR(
Belgium51!H28   ="",
Belgium51!D28   ="",
Belgium51!B28   ="",
Denmark52!H28      ="",
Denmark52!D28      ="",
Denmark52!B28      ="",
Finland53!H28       ="",
Finland53!D28       ="",
Finland53!B28       ="",
Italy54!H28      ="",
Italy54!D28      ="",
Italy54!B28      ="",
Netherlands55!H28 ="",
Netherlands55!D28 ="",
Netherlands55!B28 ="",
Portugal56!H28 ="",
Portugal56!D28 ="",
Portugal56!B28 ="",
Spain57!H28 ="",
Spain57!D28 ="",
Spain57!B28 ="",
Sweden58!H28 ="",
Sweden58!D28 ="",
Sweden58!B28 =""),"",
(Belgium51!H28*Belgium51!D28/Belgium51!B28
 +Denmark52!H28*Denmark52!D28/Denmark52!B28
 +Finland53!H28*Finland53!D28/Finland53!B28
 +Italy54!H28*Italy54!D28/Italy54!B28
 +Netherlands55!H28*Netherlands55!D28/Netherlands55!B28
 +Portugal56!H28*Portugal56!D28/Portugal56!B28
 +Spain57!H28*Spain57!D28/Spain57!B28
 +Sweden58!H28*Sweden58!D28/Sweden58!B28)
/(Belgium51!D28/Belgium51!B28
 +Denmark52!D28/Denmark52!B28
 +Finland53!D28/Finland53!B28
 +Italy54!D28/Italy54!B28
 +Netherlands55!D28/Netherlands55!B28
 +Portugal56!D28/Portugal56!B28
 +Spain57!D28/Spain57!B28
 +Sweden58!D28/Sweden58!B28))</f>
        <v/>
      </c>
      <c r="F28" s="62">
        <f>IF(OR(
Belgium51!I28   ="",
Belgium51!D28   ="",
Belgium51!B28   ="",
Denmark52!I28      ="",
Denmark52!D28      ="",
Denmark52!B28      ="",
Finland53!I28       ="",
Finland53!D28       ="",
Finland53!B28       ="",
Italy54!I28      ="",
Italy54!D28      ="",
Italy54!B28      ="",
Netherlands55!I28 ="",
Netherlands55!D28 ="",
Netherlands55!B28 ="",
Portugal56!I28      ="",
Portugal56!D28      ="",
Portugal56!B28      ="",
Spain57!I28      ="",
Spain57!D28      ="",
Spain57!B28      ="",
Sweden58!I28      ="",
Sweden58!D28      ="",
Sweden58!B28      =""),"",
(Belgium51!I28/Belgium51!B28
 +Denmark52!I28/Denmark52!B28
 +Finland53!I28/Finland53!B28
 +Italy54!I28/Italy54!B28
 +Netherlands55!I28/Netherlands55!B28
 +Portugal56!I28/Portugal56!B28
 +Spain57!I28/Spain57!B28
 +Sweden58!I28/Sweden58!B28)
/(Belgium51!D28/Belgium51!B28
 +Denmark52!D28/Denmark52!B28
 +Finland53!D28/Finland53!B28
 +Italy54!D28/Italy54!B28
 +Netherlands55!D28/Netherlands55!B28
 +Portugal56!D28/Portugal56!B28
 +Spain57!D28/Spain57!B28
 +Sweden58!D28/Sweden58!B28))</f>
        <v>0.10406042731292257</v>
      </c>
      <c r="G28" s="62">
        <f>IF(OR(
Belgium51!J28   ="",
Belgium51!D28   ="",
Belgium51!B28   ="",
Denmark52!J28      ="",
Denmark52!D28      ="",
Denmark52!B28      ="",
Finland53!J28       ="",
Finland53!D28       ="",
Finland53!B28       ="",
Italy54!J28      ="",
Italy54!D28      ="",
Italy54!B28      ="",
Netherlands55!J28 ="",
Netherlands55!D28 ="",
Netherlands55!B28 ="",
Portugal56!J28      ="",
Portugal56!D28      ="",
Portugal56!B28      ="",
Spain57!J28      ="",
Spain57!D28      ="",
Spain57!B28      ="",
Sweden58!J28      ="",
Sweden58!D28      ="",
Sweden58!B28      =""),"",
(Belgium51!J28/Belgium51!B28
 +Denmark52!J28/Denmark52!B28
 +Finland53!J28/Finland53!B28
 +Italy54!J28/Italy54!B28
 +Netherlands55!J28/Netherlands55!B28
 +Portugal56!J28/Portugal56!B28
 +Spain57!J28/Spain57!B28
 +Sweden58!J28/Sweden58!B28)
/(Belgium51!D28/Belgium51!B28
 +Denmark52!D28/Denmark52!B28
 +Finland53!D28/Finland53!B28
 +Italy54!D28/Italy54!B28
 +Netherlands55!D28/Netherlands55!B28
 +Portugal56!D28/Portugal56!B28
 +Spain57!D28/Spain57!B28
 +Sweden58!D28/Sweden58!B28))</f>
        <v>9.890511432040329E-2</v>
      </c>
      <c r="H28" s="62">
        <f>IF(OR(
Belgium51!K28   ="",
Belgium51!D28   ="",
Belgium51!B28   ="",
Denmark52!K28      ="",
Denmark52!D28      ="",
Denmark52!B28      ="",
Finland53!K28       ="",
Finland53!D28       ="",
Finland53!B28       ="",
Italy54!K28      ="",
Italy54!D28      ="",
Italy54!B28      ="",
Netherlands55!K28 ="",
Netherlands55!D28 ="",
Netherlands55!B28 ="",
Portugal56!K28      ="",
Portugal56!D28      ="",
Portugal56!B28      ="",
Spain57!K28      ="",
Spain57!D28      ="",
Spain57!B28      ="",
Sweden58!K28      ="",
Sweden58!D28      ="",
Sweden58!B28      =""),"",
(Belgium51!K28/Belgium51!B28
 +Denmark52!K28/Denmark52!B28
 +Finland53!K28/Finland53!B28
 +Italy54!K28/Italy54!B28
 +Netherlands55!K28/Netherlands55!B28
 +Portugal56!K28/Portugal56!B28
 +Spain57!K28/Spain57!B28
 +Sweden58!K28/Sweden58!B28)
/(Belgium51!D28/Belgium51!B28
 +Denmark52!D28/Denmark52!B28
 +Finland53!D28/Finland53!B28
 +Italy54!D28/Italy54!B28
 +Netherlands55!D28/Netherlands55!B28
 +Portugal56!D28/Portugal56!B28
 +Spain57!D28/Spain57!B28
 +Sweden58!D28/Sweden58!B28))</f>
        <v>0.18614753230970391</v>
      </c>
      <c r="I28" s="62">
        <f>IF(OR(
Belgium51!L28   ="",
Belgium51!D28   ="",
Belgium51!B28   ="",
Denmark52!L28      ="",
Denmark52!D28      ="",
Denmark52!B28      ="",
Finland53!L28       ="",
Finland53!D28       ="",
Finland53!B28       ="",
Italy54!L28      ="",
Italy54!D28      ="",
Italy54!B28      ="",
Netherlands55!L28 ="",
Netherlands55!D28 ="",
Netherlands55!B28 ="",
Portugal56!L28      ="",
Portugal56!D28      ="",
Portugal56!B28      ="",
Spain57!L28      ="",
Spain57!D28      ="",
Spain57!B28      ="",
Sweden58!L28      ="",
Sweden58!D28      ="",
Sweden58!B28      =""),"",
(Belgium51!L28/Belgium51!B28
 +Denmark52!L28/Denmark52!B28
 +Finland53!L28/Finland53!B28
 +Italy54!L28/Italy54!B28
 +Netherlands55!L28/Netherlands55!B28
 +Portugal56!L28/Portugal56!B28
 +Spain57!L28/Spain57!B28
 +Sweden58!L28/Sweden58!B28)
/(Belgium51!D28/Belgium51!B28
 +Denmark52!D28/Denmark52!B28
 +Finland53!D28/Finland53!B28
 +Italy54!D28/Italy54!B28
 +Netherlands55!D28/Netherlands55!B28
 +Portugal56!D28/Portugal56!B28
 +Spain57!D28/Spain57!B28
 +Sweden58!D28/Sweden58!B28))</f>
        <v>0.21306612426915447</v>
      </c>
      <c r="J28" s="61">
        <f t="shared" si="0"/>
        <v>-2.6918591959450566E-2</v>
      </c>
      <c r="K28" s="61">
        <f>IF(OR(
Belgium51!D28   ="",Belgium51!D27   ="",
Belgium51!B28   ="",Belgium51!B27   ="",
Belgium51!N28   ="",Belgium51!N27   ="",
Denmark52!D28      ="",Denmark52!D27      ="",
Denmark52!B28      ="",Denmark52!B27      ="",
Denmark52!N28      ="",Denmark52!N27      ="",
Finland53!D28       ="",Finland53!D27       ="",
Finland53!B28       ="",Finland53!B27       ="",
Finland53!N28       ="",Finland53!N27       ="",
Italy54!D28      ="",Italy54!D27      ="",
Italy54!B28      ="",Italy54!B27      ="",
Italy54!N28      ="",Italy54!N27      ="",
Netherlands55!D28 ="",Netherlands55!D27 ="",
Netherlands55!B28 ="",Netherlands55!B27 ="",
Netherlands55!N28 ="",Netherlands55!N27 ="",
Portugal56!D28      ="",Portugal56!D27      ="",
Portugal56!B28      ="",Portugal56!B27      ="",
Portugal56!N28      ="",Portugal56!N27      ="",
Spain57!D28      ="",Spain57!D27      ="",
Spain57!B28      ="",Spain57!B27      ="",
Spain57!N28      ="",Spain57!N27      ="",
Sweden58!D28      ="",Sweden58!D27      ="",
Sweden58!B28      ="",Sweden58!B27      ="",
Sweden58!N28      ="",Sweden58!N27      =""),"",
LN(SQRT(
(Belgium51!D28/Belgium51!B28
 +Denmark52!D28/Denmark52!B28
 +Finland53!D28/Finland53!B28
 +Italy54!D28/Italy54!B28
 +Netherlands55!D28/Netherlands55!B28
 +Portugal56!D28/Portugal56!B28
 +Spain57!D28/Spain57!B28
 +Sweden58!D28/Sweden58!B28)
/(Belgium51!D28/Belgium51!N28*Belgium51!N27/Belgium51!B27
 +Denmark52!D28/Denmark52!N28*Denmark52!N27/Denmark52!B27
 +Finland53!D28/Finland53!N28*Finland53!N27/Finland53!B27
 +Italy54!D28/Italy54!N28*Italy54!N27/Italy54!B27
 +Netherlands55!D28/Netherlands55!N28*Netherlands55!N27/Netherlands55!B27
 +Portugal56!D28/Portugal56!N28*Portugal56!N27/Portugal56!B27
 +Spain57!D28/Spain57!N28*Spain57!N27/Spain57!B27
 +Sweden58!D28/Sweden58!N28*Sweden58!N27/Sweden58!B27)
*(Belgium51!D27/Belgium51!N27*Belgium51!N28/Belgium51!B28
 +Denmark52!D27/Denmark52!N27*Denmark52!N28/Denmark52!B28
 +Finland53!D27/Finland53!N27*Finland53!N28/Finland53!B28
 +Italy54!D27/Italy54!N27*Italy54!N28/Italy54!B28
 +Netherlands55!D27/Netherlands55!N27*Netherlands55!N28/Netherlands55!B28
 +Portugal56!D27/Portugal56!N27*Portugal56!N28/Portugal56!B28
 +Spain57!D27/Spain57!N27*Spain57!N28/Spain57!B28
 +Sweden58!D27/Sweden58!N27*Sweden58!N28/Sweden58!B28)
/(Belgium51!D27/Belgium51!B27
 +Denmark52!D27/Denmark52!B27
 +Finland53!D27/Finland53!B27
 +Italy54!D27/Italy54!B27
 +Netherlands55!D27/Netherlands55!B27
 +Portugal56!D27/Portugal56!B27
 +Spain57!D27/Spain57!B27
 +Sweden58!D27/Sweden58!B27))))</f>
        <v>5.5558191954511692E-2</v>
      </c>
      <c r="L28" s="61" t="str">
        <f>IF(OR(
Belgium51!F28   ="",Belgium51!F27   ="",
Belgium51!D28   ="",Belgium51!D27   ="",
Belgium51!B28   ="",Belgium51!B27   ="",
Belgium51!P28   ="",Belgium51!P27   ="",
Denmark52!F28      ="",Denmark52!F27      ="",
Denmark52!D28      ="",Denmark52!D27      ="",
Denmark52!B28      ="",Denmark52!B27      ="",
Denmark52!P28      ="",Denmark52!P27      ="",
Finland53!F28       ="",Finland53!F27       ="",
Finland53!D28       ="",Finland53!D27       ="",
Finland53!B28       ="",Finland53!B27       ="",
Finland53!P28       ="",Finland53!P27       ="",
Italy54!F28      ="",Italy54!F27      ="",
Italy54!D28      ="",Italy54!D27      ="",
Italy54!B28      ="",Italy54!B27      ="",
Italy54!P28      ="",Italy54!P27      ="",
Netherlands55!F28 ="",Netherlands55!F27 ="",
Netherlands55!D28 ="",Netherlands55!D27 ="",
Netherlands55!B28 ="",Netherlands55!B27 ="",
Netherlands55!P28 ="",Netherlands55!P27 ="",
Portugal56!F28      ="",Portugal56!F27      ="",
Portugal56!D28      ="",Portugal56!D27      ="",
Portugal56!B28      ="",Portugal56!B27      ="",
Portugal56!P28      ="",Portugal56!P27      ="",
Spain57!F28      ="",Spain57!F27      ="",
Spain57!D28      ="",Spain57!D27      ="",
Spain57!B28      ="",Spain57!B27      ="",
Spain57!P28      ="",Spain57!P27      ="",
Sweden58!F28      ="",Sweden58!F27      ="",
Sweden58!D28      ="",Sweden58!D27      ="",
Sweden58!B28      ="",Sweden58!B27      ="",
Sweden58!P28      ="",Sweden58!P27      =""),"",
LN(SQRT(
(Belgium51!D28*Belgium51!F28/Belgium51!B28
 +Denmark52!D28*Denmark52!F28/Denmark52!B28
 +Finland53!D28*Finland53!F28/Finland53!B28
 +Italy54!D28*Italy54!F28/Italy54!B28
 +Netherlands55!D28*Netherlands55!F28/Netherlands55!B28
 +Portugal56!D28*Portugal56!F28/Portugal56!B28
 +Spain57!D28*Spain57!F28/Spain57!B28
 +Sweden58!D28*Sweden58!F28/Sweden58!B28)
/(Belgium51!D28*Belgium51!F28/Belgium51!P28*Belgium51!P27/Belgium51!B27
 +Denmark52!D28*Denmark52!F28/Denmark52!P28*Denmark52!P27/Denmark52!B27
 +Finland53!D28*Finland53!F28/Finland53!P28*Finland53!P27/Finland53!B27
 +Italy54!D28*Italy54!F28/Italy54!P28*Italy54!P27/Italy54!B27
 +Netherlands55!D28*Netherlands55!F28/Netherlands55!P28*Netherlands55!P27/Netherlands55!B27
 +Portugal56!D28*Portugal56!F28/Portugal56!P28*Portugal56!P27/Portugal56!B27
 +Spain57!D28*Spain57!F28/Spain57!P28*Spain57!P27/Spain57!B27
 +Sweden58!D28*Sweden58!F28/Sweden58!P28*Sweden58!P27/Sweden58!B27)
*(Belgium51!D27*Belgium51!F27/Belgium51!P27*Belgium51!P28/Belgium51!B28
 +Denmark52!D27*Denmark52!F27/Denmark52!P27*Denmark52!P28/Denmark52!B28
 +Finland53!D27*Finland53!F27/Finland53!P27*Finland53!P28/Finland53!B28
 +Italy54!D27*Italy54!F27/Italy54!P27*Italy54!P28/Italy54!B28
 +Netherlands55!D27*Netherlands55!F27/Netherlands55!P27*Netherlands55!P28/Netherlands55!B28
 +Portugal56!D27*Portugal56!F27/Portugal56!P27*Portugal56!P28/Portugal56!B28
 +Spain57!D27*Spain57!F27/Spain57!P27*Spain57!P28/Spain57!B28
 +Sweden58!D27*Sweden58!F27/Sweden58!P27*Sweden58!P28/Sweden58!B28)
/(Belgium51!D27*Belgium51!F27/Belgium51!B27
 +Denmark52!D27*Denmark52!F27/Denmark52!B27
 +Finland53!D27*Finland53!F27/Finland53!B27
 +Italy54!D27*Italy54!F27/Italy54!B27
 +Netherlands55!D27*Netherlands55!F27/Netherlands55!B27
 +Portugal56!D27*Portugal56!F27/Portugal56!B27
 +Spain57!D27*Spain57!F27/Spain57!B27
 +Sweden58!D27*Sweden58!F27/Sweden58!B27))))</f>
        <v/>
      </c>
      <c r="M28" s="62" t="str">
        <f>IF(OR(
Belgium51!H28   ="",Belgium51!H27   ="",
Belgium51!D28   ="",Belgium51!D27   ="",
Belgium51!B28   ="",Belgium51!B27   ="",
Belgium51!Q28   ="",Belgium51!Q27   ="",
Denmark52!H28      ="",Denmark52!H27      ="",
Denmark52!D28      ="",Denmark52!D27      ="",
Denmark52!B28      ="",Denmark52!B27      ="",
Denmark52!Q28      ="",Denmark52!Q27      ="",
Finland53!H28       ="",Finland53!H27       ="",
Finland53!D28       ="",Finland53!D27       ="",
Finland53!B28       ="",Finland53!B27       ="",
Finland53!Q28       ="",Finland53!Q27       ="",
Italy54!H28      ="",Italy54!H27      ="",
Italy54!D28      ="",Italy54!D27      ="",
Italy54!B28      ="",Italy54!B27      ="",
Italy54!Q28      ="",Italy54!Q27      ="",
Netherlands55!H28 ="",Netherlands55!H27 ="",
Netherlands55!D28 ="",Netherlands55!D27 ="",
Netherlands55!B28 ="",Netherlands55!B27 ="",
Netherlands55!Q28 ="",Netherlands55!Q27 ="",
Portugal56!H28      ="",Portugal56!H27      ="",
Portugal56!D28      ="",Portugal56!D27      ="",
Portugal56!B28      ="",Portugal56!B27      ="",
Portugal56!Q28      ="",Portugal56!Q27      ="",
Spain57!H28      ="",Spain57!H27      ="",
Spain57!D28      ="",Spain57!D27      ="",
Spain57!B28      ="",Spain57!B27      ="",
Spain57!Q28      ="",Spain57!Q27      ="",
Sweden58!H28      ="",Sweden58!H27      ="",
Sweden58!D28      ="",Sweden58!D27      ="",
Sweden58!B28      ="",Sweden58!B27      ="",
Sweden58!Q28      ="",Sweden58!Q27      =""),"",
LN(SQRT(
(Belgium51!D28*Belgium51!H28/Belgium51!B28
 +Denmark52!D28*Denmark52!H28/Denmark52!B28
 +Finland53!D28*Finland53!H28/Finland53!B28
 +Italy54!D28*Italy54!H28/Italy54!B28
 +Netherlands55!D28*Netherlands55!H28/Netherlands55!B28
 +Portugal56!D28*Portugal56!H28/Portugal56!B28
 +Spain57!D28*Spain57!H28/Spain57!B28
 +Sweden58!D28*Sweden58!H28/Sweden58!B28)
/(Belgium51!D28*Belgium51!H28/Belgium51!Q28*Belgium51!Q27/Belgium51!B27
 +Denmark52!D28*Denmark52!H28/Denmark52!Q28*Denmark52!Q27/Denmark52!B27
 +Finland53!D28*Finland53!H28/Finland53!Q28*Finland53!Q27/Finland53!B27
 +Italy54!D28*Italy54!H28/Italy54!Q28*Italy54!Q27/Italy54!B27
 +Netherlands55!D28*Netherlands55!H28/Netherlands55!Q28*Netherlands55!Q27/Netherlands55!B27
 +Portugal56!D28*Portugal56!H28/Portugal56!Q28*Portugal56!Q27/Portugal56!B27
 +Spain57!D28*Spain57!H28/Spain57!Q28*Spain57!Q27/Spain57!B27
 +Sweden58!D28*Sweden58!H28/Sweden58!Q28*Sweden58!Q27/Sweden58!B27)
*(Belgium51!D27*Belgium51!H27/Belgium51!Q27*Belgium51!Q28/Belgium51!B28
 +Denmark52!D27*Denmark52!H27/Denmark52!Q27*Denmark52!Q28/Denmark52!B28
 +Finland53!D27*Finland53!H27/Finland53!Q27*Finland53!Q28/Finland53!B28
 +Italy54!D27*Italy54!H27/Italy54!Q27*Italy54!Q28/Italy54!B28
 +Netherlands55!D27*Netherlands55!H27/Netherlands55!Q27*Netherlands55!Q28/Netherlands55!B28
 +Portugal56!D27*Portugal56!H27/Portugal56!Q27*Portugal56!Q28/Portugal56!B28
 +Spain57!D27*Spain57!H27/Spain57!Q27*Spain57!Q28/Spain57!B28
 +Sweden58!D27*Sweden58!H27/Sweden58!Q27*Sweden58!Q28/Sweden58!B28)
/(Belgium51!D27*Belgium51!H27/Belgium51!B27
 +Denmark52!D27*Denmark52!H27/Denmark52!B27
 +Finland53!D27*Finland53!H27/Finland53!B27
 +Italy54!D27*Italy54!H27/Italy54!B27
 +Netherlands55!D27*Netherlands55!H27/Netherlands55!B27
 +Portugal56!D27*Portugal56!H27/Portugal56!B27
 +Spain57!D27*Spain57!H27/Spain57!B27
 +Sweden58!D27*Sweden58!H27/Sweden58!B27))))</f>
        <v/>
      </c>
      <c r="N28" s="62" t="str">
        <f>IF(OR(
Belgium51!I28   ="",Belgium51!I27   ="",
Belgium51!B28   ="",Belgium51!B27   ="",
Belgium51!R28   ="",Belgium51!R27   ="",
Denmark52!I28      ="",Denmark52!I27      ="",
Denmark52!B28      ="",Denmark52!B27      ="",
Denmark52!R28      ="",Denmark52!R27      ="",
Finland53!I28       ="",Finland53!I27       ="",
Finland53!B28       ="",Finland53!B27       ="",
Finland53!R28       ="",Finland53!R27       ="",
Italy54!I28      ="",Italy54!I27      ="",
Italy54!B28      ="",Italy54!B27      ="",
Italy54!R28      ="",Italy54!R27      ="",
Netherlands55!I28 ="",Netherlands55!I27 ="",
Netherlands55!B28 ="",Netherlands55!B27 ="",
Netherlands55!R28 ="",Netherlands55!R27 ="",
Portugal56!I28      ="",Portugal56!I27      ="",
Portugal56!B28      ="",Portugal56!B27      ="",
Portugal56!R28      ="",Portugal56!R27      ="",
Spain57!I28      ="",Spain57!I27      ="",
Spain57!B28      ="",Spain57!B27      ="",
Spain57!R28      ="",Spain57!R27      ="",
Sweden58!I28      ="",Sweden58!I27      ="",
Sweden58!B28      ="",Sweden58!B27      ="",
Sweden58!R28      ="",Sweden58!R27      =""),"",
LN(SQRT(
(Belgium51!I28/Belgium51!B28
 +Denmark52!I28/Denmark52!B28
 +Finland53!I28/Finland53!B28
 +Italy54!I28/Italy54!B28
 +Netherlands55!I28/Netherlands55!B28
 +Portugal56!I28/Portugal56!B28
 +Spain57!I28/Spain57!B28
 +Sweden58!I28/Sweden58!B28)
/(Belgium51!I28/Belgium51!R28*Belgium51!R27/Belgium51!B27
 +Denmark52!I28/Denmark52!R28*Denmark52!R27/Denmark52!B27
 +Finland53!I28/Finland53!R28*Finland53!R27/Finland53!B27
 +Italy54!I28/Italy54!R28*Italy54!R27/Italy54!B27
 +Netherlands55!I28/Netherlands55!R28*Netherlands55!R27/Netherlands55!B27
 +Portugal56!I28/Portugal56!R28*Portugal56!R27/Portugal56!B27
 +Spain57!I28/Spain57!R28*Spain57!R27/Spain57!B27
 +Sweden58!I28/Sweden58!R28*Sweden58!R27/Sweden58!B27)
*(Belgium51!I27/Belgium51!R27*Belgium51!R28/Belgium51!B28
 +Denmark52!I27/Denmark52!R27*Denmark52!R28/Denmark52!B28
 +Finland53!I27/Finland53!R27*Finland53!R28/Finland53!B28
 +Italy54!I27/Italy54!R27*Italy54!R28/Italy54!B28
 +Netherlands55!I27/Netherlands55!R27*Netherlands55!R28/Netherlands55!B28
 +Portugal56!I27/Portugal56!R27*Portugal56!R28/Portugal56!B28
 +Spain57!I27/Spain57!R27*Spain57!R28/Spain57!B28
 +Sweden58!I27/Sweden58!R27*Sweden58!R28/Sweden58!B28)
/(Belgium51!I27/Belgium51!B27
 +Denmark52!I27/Denmark52!B27
 +Finland53!I27/Finland53!B27
 +Italy54!I27/Italy54!B27
 +Netherlands55!I27/Netherlands55!B27
 +Portugal56!I27/Portugal56!B27
 +Spain57!I27/Spain57!B27
 +Sweden58!I27/Sweden58!B27))))</f>
        <v/>
      </c>
      <c r="O28" s="62" t="str">
        <f>IF(OR(
Belgium51!K28   ="",Belgium51!K27   ="",
Belgium51!B28   ="",Belgium51!B27   ="",
Belgium51!S28   ="",Belgium51!S27   ="",
Denmark52!K28      ="",Denmark52!K27      ="",
Denmark52!B28      ="",Denmark52!B27      ="",
Denmark52!S28      ="",Denmark52!S27      ="",
Finland53!K28       ="",Finland53!K27       ="",
Finland53!B28       ="",Finland53!B27       ="",
Finland53!S28       ="",Finland53!S27       ="",
Italy54!K28      ="",Italy54!K27      ="",
Italy54!B28      ="",Italy54!B27      ="",
Italy54!S28      ="",Italy54!S27      ="",
Netherlands55!K28 ="",Netherlands55!K27 ="",
Netherlands55!B28 ="",Netherlands55!B27 ="",
Netherlands55!S28 ="",Netherlands55!S27 ="",
Portugal56!K28      ="",Portugal56!K27      ="",
Portugal56!B28      ="",Portugal56!B27      ="",
Portugal56!S28      ="",Portugal56!S27      ="",
Spain57!K28      ="",Spain57!K27      ="",
Spain57!B28      ="",Spain57!B27      ="",
Spain57!S28      ="",Spain57!S27      ="",
Sweden58!K28      ="",Sweden58!K27      ="",
Sweden58!B28      ="",Sweden58!B27      ="",
Sweden58!S28      ="",Sweden58!S27      =""),"",
LN(SQRT(
(Belgium51!K28/Belgium51!B28
 +Denmark52!K28/Denmark52!B28
 +Finland53!K28/Finland53!B28
 +Italy54!K28/Italy54!B28
 +Netherlands55!K28/Netherlands55!B28
 +Portugal56!K28/Portugal56!B28
 +Spain57!K28/Spain57!B28
 +Sweden58!K28/Sweden58!B28)
/(Belgium51!K28/Belgium51!S28*Belgium51!S27/Belgium51!B27
 +Denmark52!K28/Denmark52!S28*Denmark52!S27/Denmark52!B27
 +Finland53!K28/Finland53!S28*Finland53!S27/Finland53!B27
 +Italy54!K28/Italy54!S28*Italy54!S27/Italy54!B27
 +Netherlands55!K28/Netherlands55!S28*Netherlands55!S27/Netherlands55!B27
 +Portugal56!K28/Portugal56!S28*Portugal56!S27/Portugal56!B27
 +Spain57!K28/Spain57!S28*Spain57!S27/Spain57!B27
 +Sweden58!K28/Sweden58!S28*Sweden58!S27/Sweden58!B27)
*(Belgium51!K27/Belgium51!S27*Belgium51!S28/Belgium51!B28
 +Denmark52!K27/Denmark52!S27*Denmark52!S28/Denmark52!B28
 +Finland53!K27/Finland53!S27*Finland53!S28/Finland53!B28
 +Italy54!K27/Italy54!S27*Italy54!S28/Italy54!B28
 +Netherlands55!K27/Netherlands55!S27*Netherlands55!S28/Netherlands55!B28
 +Portugal56!K27/Portugal56!S27*Portugal56!S28/Portugal56!B28
 +Spain57!K27/Spain57!S27*Spain57!S28/Spain57!B28
 +Sweden58!K27/Sweden58!S27*Sweden58!S28/Sweden58!B28)
/(Belgium51!K27/Belgium51!B27
 +Denmark52!K27/Denmark52!B27
 +Finland53!K27/Finland53!B27
 +Italy54!K27/Italy54!B27
 +Netherlands55!K27/Netherlands55!B27
 +Portugal56!K27/Portugal56!B27
 +Spain57!K27/Spain57!B27
 +Sweden58!K27/Sweden58!B27))))</f>
        <v/>
      </c>
      <c r="P28" s="62" t="str">
        <f>IF(OR(
Belgium51!L28   ="",Belgium51!L27   ="",
Belgium51!B28   ="",Belgium51!B27   ="",
Belgium51!T28   ="",Belgium51!T27   ="",
Denmark52!L28      ="",Denmark52!L27      ="",
Denmark52!B28      ="",Denmark52!B27      ="",
Denmark52!T28      ="",Denmark52!T27      ="",
Finland53!L28       ="",Finland53!L27       ="",
Finland53!B28       ="",Finland53!B27       ="",
Finland53!T28       ="",Finland53!T27       ="",
Italy54!L28      ="",Italy54!L27      ="",
Italy54!B28      ="",Italy54!B27      ="",
Italy54!T28      ="",Italy54!T27      ="",
Netherlands55!L28 ="",Netherlands55!L27 ="",
Netherlands55!B28 ="",Netherlands55!B27 ="",
Netherlands55!T28 ="",Netherlands55!T27 ="",
Portugal56!L28      ="",Portugal56!L27      ="",
Portugal56!B28      ="",Portugal56!B27      ="",
Portugal56!T28      ="",Portugal56!T27      ="",
Spain57!L28      ="",Spain57!L27      ="",
Spain57!B28      ="",Spain57!B27      ="",
Spain57!T28      ="",Spain57!T27      ="",
Sweden58!L28      ="",Sweden58!L27      ="",
Sweden58!B28      ="",Sweden58!B27      ="",
Sweden58!T28      ="",Sweden58!T27      =""),"",
LN(SQRT(
(Belgium51!L28/Belgium51!B28
 +Denmark52!L28/Denmark52!B28
 +Finland53!L28/Finland53!B28
 +Italy54!L28/Italy54!B28
 +Netherlands55!L28/Netherlands55!B28
 +Portugal56!L28/Portugal56!B28
 +Spain57!L28/Spain57!B28
 +Sweden58!L28/Sweden58!B28)
/(Belgium51!L28/Belgium51!T28*Belgium51!T27/Belgium51!B27
 +Denmark52!L28/Denmark52!T28*Denmark52!T27/Denmark52!B27
 +Finland53!L28/Finland53!T28*Finland53!T27/Finland53!B27
 +Italy54!L28/Italy54!T28*Italy54!T27/Italy54!B27
 +Netherlands55!L28/Netherlands55!T28*Netherlands55!T27/Netherlands55!B27
 +Portugal56!L28/Portugal56!T28*Portugal56!T27/Portugal56!B27
 +Spain57!L28/Spain57!T28*Spain57!T27/Spain57!B27
 +Sweden58!L28/Sweden58!T28*Sweden58!T27/Sweden58!B27)
*(Belgium51!L27/Belgium51!T27*Belgium51!T28/Belgium51!B28
 +Denmark52!L27/Denmark52!T27*Denmark52!T28/Denmark52!B28
 +Finland53!L27/Finland53!T27*Finland53!T28/Finland53!B28
 +Italy54!L27/Italy54!T27*Italy54!T28/Italy54!B28
 +Netherlands55!L27/Netherlands55!T27*Netherlands55!T28/Netherlands55!B28
 +Portugal56!L27/Portugal56!T27*Portugal56!T28/Portugal56!B28
 +Spain57!L27/Spain57!T27*Spain57!T28/Spain57!B28
 +Sweden58!L27/Sweden58!T27*Sweden58!T28/Sweden58!B28)
/(Belgium51!L27/Belgium51!B27
 +Denmark52!L27/Denmark52!B27
 +Finland53!L27/Finland53!B27
 +Italy54!L27/Italy54!B27
 +Netherlands55!L27/Netherlands55!B27
 +Portugal56!L27/Portugal56!B27
 +Spain57!L27/Spain57!B27
 +Sweden58!L27/Sweden58!B27))))</f>
        <v/>
      </c>
      <c r="Q28" s="61"/>
      <c r="R28" s="61"/>
      <c r="S28" s="61"/>
      <c r="T28" s="61"/>
      <c r="U28" s="61"/>
      <c r="V28" s="61" t="str">
        <f>IF(OR(
Belgium51!V28   ="",
Belgium51!U28   ="",
Denmark52!V28      ="",
Denmark52!U28      ="",
Finland53!V28       ="",
Finland53!U28       ="",
Italy54!V28      ="",
Italy54!U28      ="",
Netherlands55!V28 ="",
Netherlands55!U28 ="",
Portugal56!V28      ="",
Portugal56!U28      ="",
Spain57!V28      ="",
Spain57!U28      ="",
Sweden58!V28      ="",
Sweden58!U28      =""),"",
LN((Belgium51!V28+Denmark52!V28+Finland53!V28+Italy54!V28+Netherlands55!V28+Portugal56!V28+Spain57!V28+Sweden58!V28)
/(Belgium51!U28+Denmark52!U28+Finland53!U28+Italy54!U28+Netherlands55!U28+Portugal56!U28+Spain57!U28+Sweden58!U28)))</f>
        <v/>
      </c>
      <c r="W28" s="61" t="str">
        <f>IF(OR(
Belgium51!V28   ="",
Belgium51!W28   ="",
Belgium51!U28   ="",
Denmark52!V28      ="",
Denmark52!W28      ="",
Denmark52!U28      ="",
Finland53!V28       ="",
Finland53!W28       ="",
Finland53!U28       ="",
Italy54!V28      ="",
Italy54!W28      ="",
Italy54!U28      ="",
Netherlands55!V28 ="",
Netherlands55!W28 ="",
Netherlands55!V28 ="",
Portugal56!V28      ="",
Portugal56!W28      ="",
Portugal56!U28      ="",
Spain57!V28      ="",
Spain57!W28      ="",
Spain57!U28      ="",
Sweden58!V28      ="",
Sweden58!W28      ="",
Sweden58!U28      ="",
),"",
LN((Belgium51!V28*Belgium51!W28+Denmark52!V28*Denmark52!W28+Finland53!V28*Finland53!W28+Italy54!V28*Italy54!W28+Netherlands55!V28*Netherlands55!W28+Portugal56!V28*Portugal56!W28+Spain57!V28*Spain57!W28+Sweden58!V28*Sweden58!W28)
/(Belgium51!U28+Denmark52!U28+Finland53!U28+Italy54!U28+Netherlands55!U28+Portugal56!U28+Spain57!U28+Sweden58!U28)))</f>
        <v/>
      </c>
      <c r="X28" s="61" t="str">
        <f>IF(OR(
Belgium51!X28   ="",
Belgium51!D28   ="",
Belgium51!B28   ="",
Denmark52!X28      ="",
Denmark52!D28      ="",
Denmark52!B28      ="",
Finland53!X28       ="",
Finland53!D28       ="",
Finland53!B28       ="",
Italy54!X28      ="",
Italy54!D28      ="",
Italy54!B28      ="",
Netherlands55!X28 ="",
Netherlands55!D28 ="",
Netherlands55!B28 ="",
Portugal56!X28      ="",
Portugal56!D28      ="",
Portugal56!B28      ="",
Spain57!X28      ="",
Spain57!D28      ="",
Spain57!B28      ="",
Sweden58!X28      ="",
Sweden58!D28      ="",
Sweden58!B28      =""),"",
(Belgium51!X28*Belgium51!D28/Belgium51!B28
 +Denmark52!X28*Denmark52!D28/Denmark52!B28
 +Finland53!X28*Finland53!D28/Finland53!B28
 +Italy54!X28*Italy54!D28/Italy54!B28
 +Netherlands55!X28*Netherlands55!D28/Netherlands55!B28
 +Portugal56!X28*Portugal56!D28/Portugal56!B28
 +Spain57!X28*Spain57!D28/Spain57!B28
 +Sweden58!X28*Sweden58!D28/Sweden58!B28)
/(Belgium51!D28/Belgium51!B28
 +Denmark52!D28/Denmark52!B28
 +Finland53!D28/Finland53!B28
 +Italy54!D28/Italy54!B28
 +Netherlands55!D28/Netherlands55!B28
 +Portugal56!D28/Portugal56!B28
 +Spain57!D28/Spain57!B28
 +Sweden58!D28/Sweden58!B28))</f>
        <v/>
      </c>
      <c r="Y28" s="61" t="str">
        <f>IF(OR(
Belgium51!Y28   ="",
Belgium51!D28   ="",
Belgium51!B28   ="",
Denmark52!Y28      ="",
Denmark52!D28      ="",
Denmark52!B28      ="",
Finland53!Y28       ="",
Finland53!D28       ="",
Finland53!B28       ="",
Italy54!Y28      ="",
Italy54!D28      ="",
Italy54!B28      ="",
Netherlands55!Y28 ="",
Netherlands55!D28 ="",
Netherlands55!B28 ="",
Portugal56!Y28      ="",
Portugal56!D28      ="",
Portugal56!B28      ="",
Spain57!Y28      ="",
Spain57!D28      ="",
Spain57!B28      ="",
Sweden58!Y28      ="",
Sweden58!D28      ="",
Sweden58!B28      =""),"",
(Belgium51!Y28/Belgium51!B28
 +Denmark52!Y28/Denmark52!B28
 +Finland53!Y28/Finland53!B28
 +Italy54!Y28/Italy54!B28
 +Netherlands55!Y28/Netherlands55!B28
 +Portugal56!Y28/Portugal56!B28
 +Spain57!Y28/Spain57!B28
 +Sweden58!Y28/Sweden58!B28)
/(Belgium51!D28/Belgium51!B28
 +Denmark52!D28/Denmark52!B28
 +Finland53!D28/Finland53!B28
 +Italy54!D28/Italy54!B28
 +Netherlands55!D28/Netherlands55!B28
 +Portugal56!D28/Portugal56!B28
 +Spain57!D28/Spain57!B28
 +Sweden58!D28/Sweden58!B28))</f>
        <v/>
      </c>
      <c r="Z28" s="67"/>
      <c r="AA28" s="62" t="str">
        <f t="shared" si="1"/>
        <v/>
      </c>
      <c r="AB28" s="75" t="str">
        <f>IF(OR(
Belgium51!AB28   ="",
Belgium51!D28   ="",
Belgium51!B28   ="",
Denmark52!AB28      ="",
Denmark52!D28      ="",
Denmark52!B28      ="",
Finland53!AB28       ="",
Finland53!D28       ="",
Finland53!B28       ="",
Italy54!AB28      ="",
Italy54!D28      ="",
Italy54!B28      ="",
Netherlands55!AB28 ="",
Netherlands55!D28 ="",
Netherlands55!B28 ="",
Portugal56!AB28      ="",
Portugal56!D28      ="",
Portugal56!B28      ="",
Spain57!AB28      ="",
Spain57!D28      ="",
Spain57!B28      ="",
Sweden58!AB28      ="",
Sweden58!D28      ="",
Sweden58!B28      =""),"",
(Belgium51!AB28*Belgium51!D28/Belgium51!B28
 +Denmark52!AB28*Denmark52!D28/Denmark52!B28
 +Finland53!AB28*Finland53!D28/Finland53!B28
 +Italy54!AB28*Italy54!D28/Italy54!B28
 +Netherlands55!AB28*Netherlands55!D28/Netherlands55!B28
 +Portugal56!AB28*Portugal56!D28/Portugal56!B28
 +Spain57!AB28*Spain57!D28/Spain57!B28
 +Sweden58!AB28*Sweden58!D28/Sweden58!B28)
/(Belgium51!D28/Belgium51!B28
 +Denmark52!D28/Denmark52!B28
 +Finland53!D28/Finland53!B28
 +Italy54!D28/Italy54!B28
 +Netherlands55!D28/Netherlands55!B28
 +Portugal56!D28/Portugal56!B28
 +Spain57!D28/Spain57!B28
 +Sweden58!D28/Sweden58!B28))</f>
        <v/>
      </c>
    </row>
    <row r="29" spans="1:28">
      <c r="A29" s="62">
        <v>1896</v>
      </c>
      <c r="B29" s="62" t="str">
        <f>IF(OR(
Belgium51!AC29   ="",
Belgium51!D29   ="",
Belgium51!B29   ="",
Denmark52!AC29      ="",
Denmark52!D29      ="",
Denmark52!B29      ="",
Finland53!AC29       ="",
Finland53!D29       ="",
Finland53!B29       ="",
Italy54!AC29      ="",
Italy54!D29      ="",
Italy54!B29      ="",
Netherlands55!AC29 ="",
Netherlands55!D29 ="",
Netherlands55!B29 ="",
Portugal56!AC29 ="",
Portugal56!D29 ="",
Portugal56!B29 ="",
Spain57!AC29       ="",
Spain57!D29       ="",
Spain57!B29       ="",
Sweden58!AC29      ="",
Sweden58!D29      ="",
Sweden58!B29      =""),"",
(Belgium51!AC29*Belgium51!D29/Belgium51!B29
 +Denmark52!AC29*Denmark52!D29/Denmark52!B29
 +Finland53!AC29*Finland53!D29/Finland53!B29
 +Italy54!AC29*Italy54!D29/Italy54!B29
 +Netherlands55!AC29*Netherlands55!D29/Netherlands55!B29
 +Portugal56!AC29*Portugal56!D29/Portugal56!B29
 +Spain57!AC29*Spain57!D29/Spain57!B29
 +Sweden58!AC29*Sweden58!D29/Sweden58!B29)
/(Belgium51!D29/Belgium51!B29
 +Denmark52!D29/Denmark52!B29
 +Finland53!D29/Finland53!B29
 +Italy54!D29/Italy54!B29
 +Netherlands55!D29/Netherlands55!B29
 +Portugal56!D29/Portugal56!B29
 +Spain57!D29/Spain57!B29
 +Sweden58!D29/Sweden58!B29))</f>
        <v/>
      </c>
      <c r="C29" s="34" t="str">
        <f>IF(OR(
Belgium51!F29   ="",
Belgium51!D29   ="",
Belgium51!B29   ="",
Denmark52!F29      ="",
Denmark52!D29      ="",
Denmark52!B29      ="",
Finland53!F29       ="",
Finland53!D29       ="",
Finland53!B29       ="",
Italy54!F29      ="",
Italy54!D29      ="",
Italy54!B29      ="",
Netherlands55!F29 ="",
Netherlands55!D29 ="",
Netherlands55!B29 ="",
Portugal56!F29 ="",
Portugal56!D29 ="",
Portugal56!B29 ="",
Spain57!F29       ="",
Spain57!D29       ="",
Spain57!B29       ="",
Sweden58!F29      ="",
Sweden58!D29      ="",
Sweden58!B29      =""),"",
(Belgium51!F29*Belgium51!D29/Belgium51!B29
 +Denmark52!F29*Denmark52!D29/Denmark52!B29
 +Finland53!F29*Finland53!D29/Finland53!B29
 +Italy54!F29*Italy54!D29/Italy54!B29
 +Netherlands55!F29*Netherlands55!D29/Netherlands55!B29
 +Portugal56!F29*Portugal56!D29/Portugal56!B29
 +Spain57!F29*Spain57!D29/Spain57!B29
 +Sweden58!F29*Sweden58!D29/Sweden58!B29)
/(Belgium51!D29/Belgium51!B29
 +Denmark52!D29/Denmark52!B29
 +Finland53!D29/Finland53!B29
 +Italy54!D29/Italy54!B29
 +Netherlands55!D29/Netherlands55!B29
 +Portugal56!D29/Portugal56!B29
 +Spain57!D29/Spain57!B29
 +Sweden58!D29/Sweden58!B29))</f>
        <v/>
      </c>
      <c r="D29" s="62" t="str">
        <f>IF(OR(
Belgium51!AE29   ="",
Belgium51!D29   ="",
Belgium51!B29   ="",
Denmark52!AE29      ="",
Denmark52!D29      ="",
Denmark52!B29      ="",
Finland53!AE29       ="",
Finland53!D29       ="",
Finland53!B29       ="",
Italy54!AE29      ="",
Italy54!D29      ="",
Italy54!B29      ="",
Netherlands55!AE29 ="",
Netherlands55!D29 ="",
Netherlands55!B29 ="",
Portugal56!AE29 ="",
Portugal56!D29 ="",
Portugal56!B29 ="",
Spain57!AE29       ="",
Spain57!D29       ="",
Spain57!B29       ="",
Sweden58!AE29      ="",
Sweden58!D29      ="",
Sweden58!B29      =""),"",
(Belgium51!AE29*Belgium51!D29/Belgium51!B29
 +Denmark52!AE29*Denmark52!D29/Denmark52!B29
 +Finland53!AE29*Finland53!D29/Finland53!B29
 +Italy54!AE29*Italy54!D29/Italy54!B29
 +Netherlands55!AE29*Netherlands55!D29/Netherlands55!B29
 +Portugal56!AE29*Portugal56!D29/Portugal56!B29
 +Spain57!AE29*Spain57!D29/Spain57!B29
 +Sweden58!AE29*Sweden58!D29/Sweden58!B29)
/(Belgium51!D29/Belgium51!B29
 +Denmark52!D29/Denmark52!B29
 +Finland53!D29/Finland53!B29
 +Italy54!D29/Italy54!B29
 +Netherlands55!D29/Netherlands55!B29
 +Portugal56!D29/Portugal56!B29
 +Spain57!D29/Spain57!B29
 +Sweden58!D29/Sweden58!B29))</f>
        <v/>
      </c>
      <c r="E29" s="62" t="str">
        <f>IF(OR(
Belgium51!H29   ="",
Belgium51!D29   ="",
Belgium51!B29   ="",
Denmark52!H29      ="",
Denmark52!D29      ="",
Denmark52!B29      ="",
Finland53!H29       ="",
Finland53!D29       ="",
Finland53!B29       ="",
Italy54!H29      ="",
Italy54!D29      ="",
Italy54!B29      ="",
Netherlands55!H29 ="",
Netherlands55!D29 ="",
Netherlands55!B29 ="",
Portugal56!H29 ="",
Portugal56!D29 ="",
Portugal56!B29 ="",
Spain57!H29 ="",
Spain57!D29 ="",
Spain57!B29 ="",
Sweden58!H29 ="",
Sweden58!D29 ="",
Sweden58!B29 =""),"",
(Belgium51!H29*Belgium51!D29/Belgium51!B29
 +Denmark52!H29*Denmark52!D29/Denmark52!B29
 +Finland53!H29*Finland53!D29/Finland53!B29
 +Italy54!H29*Italy54!D29/Italy54!B29
 +Netherlands55!H29*Netherlands55!D29/Netherlands55!B29
 +Portugal56!H29*Portugal56!D29/Portugal56!B29
 +Spain57!H29*Spain57!D29/Spain57!B29
 +Sweden58!H29*Sweden58!D29/Sweden58!B29)
/(Belgium51!D29/Belgium51!B29
 +Denmark52!D29/Denmark52!B29
 +Finland53!D29/Finland53!B29
 +Italy54!D29/Italy54!B29
 +Netherlands55!D29/Netherlands55!B29
 +Portugal56!D29/Portugal56!B29
 +Spain57!D29/Spain57!B29
 +Sweden58!D29/Sweden58!B29))</f>
        <v/>
      </c>
      <c r="F29" s="62">
        <f>IF(OR(
Belgium51!I29   ="",
Belgium51!D29   ="",
Belgium51!B29   ="",
Denmark52!I29      ="",
Denmark52!D29      ="",
Denmark52!B29      ="",
Finland53!I29       ="",
Finland53!D29       ="",
Finland53!B29       ="",
Italy54!I29      ="",
Italy54!D29      ="",
Italy54!B29      ="",
Netherlands55!I29 ="",
Netherlands55!D29 ="",
Netherlands55!B29 ="",
Portugal56!I29      ="",
Portugal56!D29      ="",
Portugal56!B29      ="",
Spain57!I29      ="",
Spain57!D29      ="",
Spain57!B29      ="",
Sweden58!I29      ="",
Sweden58!D29      ="",
Sweden58!B29      =""),"",
(Belgium51!I29/Belgium51!B29
 +Denmark52!I29/Denmark52!B29
 +Finland53!I29/Finland53!B29
 +Italy54!I29/Italy54!B29
 +Netherlands55!I29/Netherlands55!B29
 +Portugal56!I29/Portugal56!B29
 +Spain57!I29/Spain57!B29
 +Sweden58!I29/Sweden58!B29)
/(Belgium51!D29/Belgium51!B29
 +Denmark52!D29/Denmark52!B29
 +Finland53!D29/Finland53!B29
 +Italy54!D29/Italy54!B29
 +Netherlands55!D29/Netherlands55!B29
 +Portugal56!D29/Portugal56!B29
 +Spain57!D29/Spain57!B29
 +Sweden58!D29/Sweden58!B29))</f>
        <v>0.10395618462225117</v>
      </c>
      <c r="G29" s="62">
        <f>IF(OR(
Belgium51!J29   ="",
Belgium51!D29   ="",
Belgium51!B29   ="",
Denmark52!J29      ="",
Denmark52!D29      ="",
Denmark52!B29      ="",
Finland53!J29       ="",
Finland53!D29       ="",
Finland53!B29       ="",
Italy54!J29      ="",
Italy54!D29      ="",
Italy54!B29      ="",
Netherlands55!J29 ="",
Netherlands55!D29 ="",
Netherlands55!B29 ="",
Portugal56!J29      ="",
Portugal56!D29      ="",
Portugal56!B29      ="",
Spain57!J29      ="",
Spain57!D29      ="",
Spain57!B29      ="",
Sweden58!J29      ="",
Sweden58!D29      ="",
Sweden58!B29      =""),"",
(Belgium51!J29/Belgium51!B29
 +Denmark52!J29/Denmark52!B29
 +Finland53!J29/Finland53!B29
 +Italy54!J29/Italy54!B29
 +Netherlands55!J29/Netherlands55!B29
 +Portugal56!J29/Portugal56!B29
 +Spain57!J29/Spain57!B29
 +Sweden58!J29/Sweden58!B29)
/(Belgium51!D29/Belgium51!B29
 +Denmark52!D29/Denmark52!B29
 +Finland53!D29/Finland53!B29
 +Italy54!D29/Italy54!B29
 +Netherlands55!D29/Netherlands55!B29
 +Portugal56!D29/Portugal56!B29
 +Spain57!D29/Spain57!B29
 +Sweden58!D29/Sweden58!B29))</f>
        <v>0.10118165557097535</v>
      </c>
      <c r="H29" s="62">
        <f>IF(OR(
Belgium51!K29   ="",
Belgium51!D29   ="",
Belgium51!B29   ="",
Denmark52!K29      ="",
Denmark52!D29      ="",
Denmark52!B29      ="",
Finland53!K29       ="",
Finland53!D29       ="",
Finland53!B29       ="",
Italy54!K29      ="",
Italy54!D29      ="",
Italy54!B29      ="",
Netherlands55!K29 ="",
Netherlands55!D29 ="",
Netherlands55!B29 ="",
Portugal56!K29      ="",
Portugal56!D29      ="",
Portugal56!B29      ="",
Spain57!K29      ="",
Spain57!D29      ="",
Spain57!B29      ="",
Sweden58!K29      ="",
Sweden58!D29      ="",
Sweden58!B29      =""),"",
(Belgium51!K29/Belgium51!B29
 +Denmark52!K29/Denmark52!B29
 +Finland53!K29/Finland53!B29
 +Italy54!K29/Italy54!B29
 +Netherlands55!K29/Netherlands55!B29
 +Portugal56!K29/Portugal56!B29
 +Spain57!K29/Spain57!B29
 +Sweden58!K29/Sweden58!B29)
/(Belgium51!D29/Belgium51!B29
 +Denmark52!D29/Denmark52!B29
 +Finland53!D29/Finland53!B29
 +Italy54!D29/Italy54!B29
 +Netherlands55!D29/Netherlands55!B29
 +Portugal56!D29/Portugal56!B29
 +Spain57!D29/Spain57!B29
 +Sweden58!D29/Sweden58!B29))</f>
        <v>0.20477064397303027</v>
      </c>
      <c r="I29" s="62">
        <f>IF(OR(
Belgium51!L29   ="",
Belgium51!D29   ="",
Belgium51!B29   ="",
Denmark52!L29      ="",
Denmark52!D29      ="",
Denmark52!B29      ="",
Finland53!L29       ="",
Finland53!D29       ="",
Finland53!B29       ="",
Italy54!L29      ="",
Italy54!D29      ="",
Italy54!B29      ="",
Netherlands55!L29 ="",
Netherlands55!D29 ="",
Netherlands55!B29 ="",
Portugal56!L29      ="",
Portugal56!D29      ="",
Portugal56!B29      ="",
Spain57!L29      ="",
Spain57!D29      ="",
Spain57!B29      ="",
Sweden58!L29      ="",
Sweden58!D29      ="",
Sweden58!B29      =""),"",
(Belgium51!L29/Belgium51!B29
 +Denmark52!L29/Denmark52!B29
 +Finland53!L29/Finland53!B29
 +Italy54!L29/Italy54!B29
 +Netherlands55!L29/Netherlands55!B29
 +Portugal56!L29/Portugal56!B29
 +Spain57!L29/Spain57!B29
 +Sweden58!L29/Sweden58!B29)
/(Belgium51!D29/Belgium51!B29
 +Denmark52!D29/Denmark52!B29
 +Finland53!D29/Finland53!B29
 +Italy54!D29/Italy54!B29
 +Netherlands55!D29/Netherlands55!B29
 +Portugal56!D29/Portugal56!B29
 +Spain57!D29/Spain57!B29
 +Sweden58!D29/Sweden58!B29))</f>
        <v>0.23025529407234277</v>
      </c>
      <c r="J29" s="61">
        <f t="shared" si="0"/>
        <v>-2.54846500993125E-2</v>
      </c>
      <c r="K29" s="61">
        <f>IF(OR(
Belgium51!D29   ="",Belgium51!D28   ="",
Belgium51!B29   ="",Belgium51!B28   ="",
Belgium51!N29   ="",Belgium51!N28   ="",
Denmark52!D29      ="",Denmark52!D28      ="",
Denmark52!B29      ="",Denmark52!B28      ="",
Denmark52!N29      ="",Denmark52!N28      ="",
Finland53!D29       ="",Finland53!D28       ="",
Finland53!B29       ="",Finland53!B28       ="",
Finland53!N29       ="",Finland53!N28       ="",
Italy54!D29      ="",Italy54!D28      ="",
Italy54!B29      ="",Italy54!B28      ="",
Italy54!N29      ="",Italy54!N28      ="",
Netherlands55!D29 ="",Netherlands55!D28 ="",
Netherlands55!B29 ="",Netherlands55!B28 ="",
Netherlands55!N29 ="",Netherlands55!N28 ="",
Portugal56!D29      ="",Portugal56!D28      ="",
Portugal56!B29      ="",Portugal56!B28      ="",
Portugal56!N29      ="",Portugal56!N28      ="",
Spain57!D29      ="",Spain57!D28      ="",
Spain57!B29      ="",Spain57!B28      ="",
Spain57!N29      ="",Spain57!N28      ="",
Sweden58!D29      ="",Sweden58!D28      ="",
Sweden58!B29      ="",Sweden58!B28      ="",
Sweden58!N29      ="",Sweden58!N28      =""),"",
LN(SQRT(
(Belgium51!D29/Belgium51!B29
 +Denmark52!D29/Denmark52!B29
 +Finland53!D29/Finland53!B29
 +Italy54!D29/Italy54!B29
 +Netherlands55!D29/Netherlands55!B29
 +Portugal56!D29/Portugal56!B29
 +Spain57!D29/Spain57!B29
 +Sweden58!D29/Sweden58!B29)
/(Belgium51!D29/Belgium51!N29*Belgium51!N28/Belgium51!B28
 +Denmark52!D29/Denmark52!N29*Denmark52!N28/Denmark52!B28
 +Finland53!D29/Finland53!N29*Finland53!N28/Finland53!B28
 +Italy54!D29/Italy54!N29*Italy54!N28/Italy54!B28
 +Netherlands55!D29/Netherlands55!N29*Netherlands55!N28/Netherlands55!B28
 +Portugal56!D29/Portugal56!N29*Portugal56!N28/Portugal56!B28
 +Spain57!D29/Spain57!N29*Spain57!N28/Spain57!B28
 +Sweden58!D29/Sweden58!N29*Sweden58!N28/Sweden58!B28)
*(Belgium51!D28/Belgium51!N28*Belgium51!N29/Belgium51!B29
 +Denmark52!D28/Denmark52!N28*Denmark52!N29/Denmark52!B29
 +Finland53!D28/Finland53!N28*Finland53!N29/Finland53!B29
 +Italy54!D28/Italy54!N28*Italy54!N29/Italy54!B29
 +Netherlands55!D28/Netherlands55!N28*Netherlands55!N29/Netherlands55!B29
 +Portugal56!D28/Portugal56!N28*Portugal56!N29/Portugal56!B29
 +Spain57!D28/Spain57!N28*Spain57!N29/Spain57!B29
 +Sweden58!D28/Sweden58!N28*Sweden58!N29/Sweden58!B29)
/(Belgium51!D28/Belgium51!B28
 +Denmark52!D28/Denmark52!B28
 +Finland53!D28/Finland53!B28
 +Italy54!D28/Italy54!B28
 +Netherlands55!D28/Netherlands55!B28
 +Portugal56!D28/Portugal56!B28
 +Spain57!D28/Spain57!B28
 +Sweden58!D28/Sweden58!B28))))</f>
        <v>-1.11677485111318E-2</v>
      </c>
      <c r="L29" s="61" t="str">
        <f>IF(OR(
Belgium51!F29   ="",Belgium51!F28   ="",
Belgium51!D29   ="",Belgium51!D28   ="",
Belgium51!B29   ="",Belgium51!B28   ="",
Belgium51!P29   ="",Belgium51!P28   ="",
Denmark52!F29      ="",Denmark52!F28      ="",
Denmark52!D29      ="",Denmark52!D28      ="",
Denmark52!B29      ="",Denmark52!B28      ="",
Denmark52!P29      ="",Denmark52!P28      ="",
Finland53!F29       ="",Finland53!F28       ="",
Finland53!D29       ="",Finland53!D28       ="",
Finland53!B29       ="",Finland53!B28       ="",
Finland53!P29       ="",Finland53!P28       ="",
Italy54!F29      ="",Italy54!F28      ="",
Italy54!D29      ="",Italy54!D28      ="",
Italy54!B29      ="",Italy54!B28      ="",
Italy54!P29      ="",Italy54!P28      ="",
Netherlands55!F29 ="",Netherlands55!F28 ="",
Netherlands55!D29 ="",Netherlands55!D28 ="",
Netherlands55!B29 ="",Netherlands55!B28 ="",
Netherlands55!P29 ="",Netherlands55!P28 ="",
Portugal56!F29      ="",Portugal56!F28      ="",
Portugal56!D29      ="",Portugal56!D28      ="",
Portugal56!B29      ="",Portugal56!B28      ="",
Portugal56!P29      ="",Portugal56!P28      ="",
Spain57!F29      ="",Spain57!F28      ="",
Spain57!D29      ="",Spain57!D28      ="",
Spain57!B29      ="",Spain57!B28      ="",
Spain57!P29      ="",Spain57!P28      ="",
Sweden58!F29      ="",Sweden58!F28      ="",
Sweden58!D29      ="",Sweden58!D28      ="",
Sweden58!B29      ="",Sweden58!B28      ="",
Sweden58!P29      ="",Sweden58!P28      =""),"",
LN(SQRT(
(Belgium51!D29*Belgium51!F29/Belgium51!B29
 +Denmark52!D29*Denmark52!F29/Denmark52!B29
 +Finland53!D29*Finland53!F29/Finland53!B29
 +Italy54!D29*Italy54!F29/Italy54!B29
 +Netherlands55!D29*Netherlands55!F29/Netherlands55!B29
 +Portugal56!D29*Portugal56!F29/Portugal56!B29
 +Spain57!D29*Spain57!F29/Spain57!B29
 +Sweden58!D29*Sweden58!F29/Sweden58!B29)
/(Belgium51!D29*Belgium51!F29/Belgium51!P29*Belgium51!P28/Belgium51!B28
 +Denmark52!D29*Denmark52!F29/Denmark52!P29*Denmark52!P28/Denmark52!B28
 +Finland53!D29*Finland53!F29/Finland53!P29*Finland53!P28/Finland53!B28
 +Italy54!D29*Italy54!F29/Italy54!P29*Italy54!P28/Italy54!B28
 +Netherlands55!D29*Netherlands55!F29/Netherlands55!P29*Netherlands55!P28/Netherlands55!B28
 +Portugal56!D29*Portugal56!F29/Portugal56!P29*Portugal56!P28/Portugal56!B28
 +Spain57!D29*Spain57!F29/Spain57!P29*Spain57!P28/Spain57!B28
 +Sweden58!D29*Sweden58!F29/Sweden58!P29*Sweden58!P28/Sweden58!B28)
*(Belgium51!D28*Belgium51!F28/Belgium51!P28*Belgium51!P29/Belgium51!B29
 +Denmark52!D28*Denmark52!F28/Denmark52!P28*Denmark52!P29/Denmark52!B29
 +Finland53!D28*Finland53!F28/Finland53!P28*Finland53!P29/Finland53!B29
 +Italy54!D28*Italy54!F28/Italy54!P28*Italy54!P29/Italy54!B29
 +Netherlands55!D28*Netherlands55!F28/Netherlands55!P28*Netherlands55!P29/Netherlands55!B29
 +Portugal56!D28*Portugal56!F28/Portugal56!P28*Portugal56!P29/Portugal56!B29
 +Spain57!D28*Spain57!F28/Spain57!P28*Spain57!P29/Spain57!B29
 +Sweden58!D28*Sweden58!F28/Sweden58!P28*Sweden58!P29/Sweden58!B29)
/(Belgium51!D28*Belgium51!F28/Belgium51!B28
 +Denmark52!D28*Denmark52!F28/Denmark52!B28
 +Finland53!D28*Finland53!F28/Finland53!B28
 +Italy54!D28*Italy54!F28/Italy54!B28
 +Netherlands55!D28*Netherlands55!F28/Netherlands55!B28
 +Portugal56!D28*Portugal56!F28/Portugal56!B28
 +Spain57!D28*Spain57!F28/Spain57!B28
 +Sweden58!D28*Sweden58!F28/Sweden58!B28))))</f>
        <v/>
      </c>
      <c r="M29" s="62" t="str">
        <f>IF(OR(
Belgium51!H29   ="",Belgium51!H28   ="",
Belgium51!D29   ="",Belgium51!D28   ="",
Belgium51!B29   ="",Belgium51!B28   ="",
Belgium51!Q29   ="",Belgium51!Q28   ="",
Denmark52!H29      ="",Denmark52!H28      ="",
Denmark52!D29      ="",Denmark52!D28      ="",
Denmark52!B29      ="",Denmark52!B28      ="",
Denmark52!Q29      ="",Denmark52!Q28      ="",
Finland53!H29       ="",Finland53!H28       ="",
Finland53!D29       ="",Finland53!D28       ="",
Finland53!B29       ="",Finland53!B28       ="",
Finland53!Q29       ="",Finland53!Q28       ="",
Italy54!H29      ="",Italy54!H28      ="",
Italy54!D29      ="",Italy54!D28      ="",
Italy54!B29      ="",Italy54!B28      ="",
Italy54!Q29      ="",Italy54!Q28      ="",
Netherlands55!H29 ="",Netherlands55!H28 ="",
Netherlands55!D29 ="",Netherlands55!D28 ="",
Netherlands55!B29 ="",Netherlands55!B28 ="",
Netherlands55!Q29 ="",Netherlands55!Q28 ="",
Portugal56!H29      ="",Portugal56!H28      ="",
Portugal56!D29      ="",Portugal56!D28      ="",
Portugal56!B29      ="",Portugal56!B28      ="",
Portugal56!Q29      ="",Portugal56!Q28      ="",
Spain57!H29      ="",Spain57!H28      ="",
Spain57!D29      ="",Spain57!D28      ="",
Spain57!B29      ="",Spain57!B28      ="",
Spain57!Q29      ="",Spain57!Q28      ="",
Sweden58!H29      ="",Sweden58!H28      ="",
Sweden58!D29      ="",Sweden58!D28      ="",
Sweden58!B29      ="",Sweden58!B28      ="",
Sweden58!Q29      ="",Sweden58!Q28      =""),"",
LN(SQRT(
(Belgium51!D29*Belgium51!H29/Belgium51!B29
 +Denmark52!D29*Denmark52!H29/Denmark52!B29
 +Finland53!D29*Finland53!H29/Finland53!B29
 +Italy54!D29*Italy54!H29/Italy54!B29
 +Netherlands55!D29*Netherlands55!H29/Netherlands55!B29
 +Portugal56!D29*Portugal56!H29/Portugal56!B29
 +Spain57!D29*Spain57!H29/Spain57!B29
 +Sweden58!D29*Sweden58!H29/Sweden58!B29)
/(Belgium51!D29*Belgium51!H29/Belgium51!Q29*Belgium51!Q28/Belgium51!B28
 +Denmark52!D29*Denmark52!H29/Denmark52!Q29*Denmark52!Q28/Denmark52!B28
 +Finland53!D29*Finland53!H29/Finland53!Q29*Finland53!Q28/Finland53!B28
 +Italy54!D29*Italy54!H29/Italy54!Q29*Italy54!Q28/Italy54!B28
 +Netherlands55!D29*Netherlands55!H29/Netherlands55!Q29*Netherlands55!Q28/Netherlands55!B28
 +Portugal56!D29*Portugal56!H29/Portugal56!Q29*Portugal56!Q28/Portugal56!B28
 +Spain57!D29*Spain57!H29/Spain57!Q29*Spain57!Q28/Spain57!B28
 +Sweden58!D29*Sweden58!H29/Sweden58!Q29*Sweden58!Q28/Sweden58!B28)
*(Belgium51!D28*Belgium51!H28/Belgium51!Q28*Belgium51!Q29/Belgium51!B29
 +Denmark52!D28*Denmark52!H28/Denmark52!Q28*Denmark52!Q29/Denmark52!B29
 +Finland53!D28*Finland53!H28/Finland53!Q28*Finland53!Q29/Finland53!B29
 +Italy54!D28*Italy54!H28/Italy54!Q28*Italy54!Q29/Italy54!B29
 +Netherlands55!D28*Netherlands55!H28/Netherlands55!Q28*Netherlands55!Q29/Netherlands55!B29
 +Portugal56!D28*Portugal56!H28/Portugal56!Q28*Portugal56!Q29/Portugal56!B29
 +Spain57!D28*Spain57!H28/Spain57!Q28*Spain57!Q29/Spain57!B29
 +Sweden58!D28*Sweden58!H28/Sweden58!Q28*Sweden58!Q29/Sweden58!B29)
/(Belgium51!D28*Belgium51!H28/Belgium51!B28
 +Denmark52!D28*Denmark52!H28/Denmark52!B28
 +Finland53!D28*Finland53!H28/Finland53!B28
 +Italy54!D28*Italy54!H28/Italy54!B28
 +Netherlands55!D28*Netherlands55!H28/Netherlands55!B28
 +Portugal56!D28*Portugal56!H28/Portugal56!B28
 +Spain57!D28*Spain57!H28/Spain57!B28
 +Sweden58!D28*Sweden58!H28/Sweden58!B28))))</f>
        <v/>
      </c>
      <c r="N29" s="62" t="str">
        <f>IF(OR(
Belgium51!I29   ="",Belgium51!I28   ="",
Belgium51!B29   ="",Belgium51!B28   ="",
Belgium51!R29   ="",Belgium51!R28   ="",
Denmark52!I29      ="",Denmark52!I28      ="",
Denmark52!B29      ="",Denmark52!B28      ="",
Denmark52!R29      ="",Denmark52!R28      ="",
Finland53!I29       ="",Finland53!I28       ="",
Finland53!B29       ="",Finland53!B28       ="",
Finland53!R29       ="",Finland53!R28       ="",
Italy54!I29      ="",Italy54!I28      ="",
Italy54!B29      ="",Italy54!B28      ="",
Italy54!R29      ="",Italy54!R28      ="",
Netherlands55!I29 ="",Netherlands55!I28 ="",
Netherlands55!B29 ="",Netherlands55!B28 ="",
Netherlands55!R29 ="",Netherlands55!R28 ="",
Portugal56!I29      ="",Portugal56!I28      ="",
Portugal56!B29      ="",Portugal56!B28      ="",
Portugal56!R29      ="",Portugal56!R28      ="",
Spain57!I29      ="",Spain57!I28      ="",
Spain57!B29      ="",Spain57!B28      ="",
Spain57!R29      ="",Spain57!R28      ="",
Sweden58!I29      ="",Sweden58!I28      ="",
Sweden58!B29      ="",Sweden58!B28      ="",
Sweden58!R29      ="",Sweden58!R28      =""),"",
LN(SQRT(
(Belgium51!I29/Belgium51!B29
 +Denmark52!I29/Denmark52!B29
 +Finland53!I29/Finland53!B29
 +Italy54!I29/Italy54!B29
 +Netherlands55!I29/Netherlands55!B29
 +Portugal56!I29/Portugal56!B29
 +Spain57!I29/Spain57!B29
 +Sweden58!I29/Sweden58!B29)
/(Belgium51!I29/Belgium51!R29*Belgium51!R28/Belgium51!B28
 +Denmark52!I29/Denmark52!R29*Denmark52!R28/Denmark52!B28
 +Finland53!I29/Finland53!R29*Finland53!R28/Finland53!B28
 +Italy54!I29/Italy54!R29*Italy54!R28/Italy54!B28
 +Netherlands55!I29/Netherlands55!R29*Netherlands55!R28/Netherlands55!B28
 +Portugal56!I29/Portugal56!R29*Portugal56!R28/Portugal56!B28
 +Spain57!I29/Spain57!R29*Spain57!R28/Spain57!B28
 +Sweden58!I29/Sweden58!R29*Sweden58!R28/Sweden58!B28)
*(Belgium51!I28/Belgium51!R28*Belgium51!R29/Belgium51!B29
 +Denmark52!I28/Denmark52!R28*Denmark52!R29/Denmark52!B29
 +Finland53!I28/Finland53!R28*Finland53!R29/Finland53!B29
 +Italy54!I28/Italy54!R28*Italy54!R29/Italy54!B29
 +Netherlands55!I28/Netherlands55!R28*Netherlands55!R29/Netherlands55!B29
 +Portugal56!I28/Portugal56!R28*Portugal56!R29/Portugal56!B29
 +Spain57!I28/Spain57!R28*Spain57!R29/Spain57!B29
 +Sweden58!I28/Sweden58!R28*Sweden58!R29/Sweden58!B29)
/(Belgium51!I28/Belgium51!B28
 +Denmark52!I28/Denmark52!B28
 +Finland53!I28/Finland53!B28
 +Italy54!I28/Italy54!B28
 +Netherlands55!I28/Netherlands55!B28
 +Portugal56!I28/Portugal56!B28
 +Spain57!I28/Spain57!B28
 +Sweden58!I28/Sweden58!B28))))</f>
        <v/>
      </c>
      <c r="O29" s="62" t="str">
        <f>IF(OR(
Belgium51!K29   ="",Belgium51!K28   ="",
Belgium51!B29   ="",Belgium51!B28   ="",
Belgium51!S29   ="",Belgium51!S28   ="",
Denmark52!K29      ="",Denmark52!K28      ="",
Denmark52!B29      ="",Denmark52!B28      ="",
Denmark52!S29      ="",Denmark52!S28      ="",
Finland53!K29       ="",Finland53!K28       ="",
Finland53!B29       ="",Finland53!B28       ="",
Finland53!S29       ="",Finland53!S28       ="",
Italy54!K29      ="",Italy54!K28      ="",
Italy54!B29      ="",Italy54!B28      ="",
Italy54!S29      ="",Italy54!S28      ="",
Netherlands55!K29 ="",Netherlands55!K28 ="",
Netherlands55!B29 ="",Netherlands55!B28 ="",
Netherlands55!S29 ="",Netherlands55!S28 ="",
Portugal56!K29      ="",Portugal56!K28      ="",
Portugal56!B29      ="",Portugal56!B28      ="",
Portugal56!S29      ="",Portugal56!S28      ="",
Spain57!K29      ="",Spain57!K28      ="",
Spain57!B29      ="",Spain57!B28      ="",
Spain57!S29      ="",Spain57!S28      ="",
Sweden58!K29      ="",Sweden58!K28      ="",
Sweden58!B29      ="",Sweden58!B28      ="",
Sweden58!S29      ="",Sweden58!S28      =""),"",
LN(SQRT(
(Belgium51!K29/Belgium51!B29
 +Denmark52!K29/Denmark52!B29
 +Finland53!K29/Finland53!B29
 +Italy54!K29/Italy54!B29
 +Netherlands55!K29/Netherlands55!B29
 +Portugal56!K29/Portugal56!B29
 +Spain57!K29/Spain57!B29
 +Sweden58!K29/Sweden58!B29)
/(Belgium51!K29/Belgium51!S29*Belgium51!S28/Belgium51!B28
 +Denmark52!K29/Denmark52!S29*Denmark52!S28/Denmark52!B28
 +Finland53!K29/Finland53!S29*Finland53!S28/Finland53!B28
 +Italy54!K29/Italy54!S29*Italy54!S28/Italy54!B28
 +Netherlands55!K29/Netherlands55!S29*Netherlands55!S28/Netherlands55!B28
 +Portugal56!K29/Portugal56!S29*Portugal56!S28/Portugal56!B28
 +Spain57!K29/Spain57!S29*Spain57!S28/Spain57!B28
 +Sweden58!K29/Sweden58!S29*Sweden58!S28/Sweden58!B28)
*(Belgium51!K28/Belgium51!S28*Belgium51!S29/Belgium51!B29
 +Denmark52!K28/Denmark52!S28*Denmark52!S29/Denmark52!B29
 +Finland53!K28/Finland53!S28*Finland53!S29/Finland53!B29
 +Italy54!K28/Italy54!S28*Italy54!S29/Italy54!B29
 +Netherlands55!K28/Netherlands55!S28*Netherlands55!S29/Netherlands55!B29
 +Portugal56!K28/Portugal56!S28*Portugal56!S29/Portugal56!B29
 +Spain57!K28/Spain57!S28*Spain57!S29/Spain57!B29
 +Sweden58!K28/Sweden58!S28*Sweden58!S29/Sweden58!B29)
/(Belgium51!K28/Belgium51!B28
 +Denmark52!K28/Denmark52!B28
 +Finland53!K28/Finland53!B28
 +Italy54!K28/Italy54!B28
 +Netherlands55!K28/Netherlands55!B28
 +Portugal56!K28/Portugal56!B28
 +Spain57!K28/Spain57!B28
 +Sweden58!K28/Sweden58!B28))))</f>
        <v/>
      </c>
      <c r="P29" s="62" t="str">
        <f>IF(OR(
Belgium51!L29   ="",Belgium51!L28   ="",
Belgium51!B29   ="",Belgium51!B28   ="",
Belgium51!T29   ="",Belgium51!T28   ="",
Denmark52!L29      ="",Denmark52!L28      ="",
Denmark52!B29      ="",Denmark52!B28      ="",
Denmark52!T29      ="",Denmark52!T28      ="",
Finland53!L29       ="",Finland53!L28       ="",
Finland53!B29       ="",Finland53!B28       ="",
Finland53!T29       ="",Finland53!T28       ="",
Italy54!L29      ="",Italy54!L28      ="",
Italy54!B29      ="",Italy54!B28      ="",
Italy54!T29      ="",Italy54!T28      ="",
Netherlands55!L29 ="",Netherlands55!L28 ="",
Netherlands55!B29 ="",Netherlands55!B28 ="",
Netherlands55!T29 ="",Netherlands55!T28 ="",
Portugal56!L29      ="",Portugal56!L28      ="",
Portugal56!B29      ="",Portugal56!B28      ="",
Portugal56!T29      ="",Portugal56!T28      ="",
Spain57!L29      ="",Spain57!L28      ="",
Spain57!B29      ="",Spain57!B28      ="",
Spain57!T29      ="",Spain57!T28      ="",
Sweden58!L29      ="",Sweden58!L28      ="",
Sweden58!B29      ="",Sweden58!B28      ="",
Sweden58!T29      ="",Sweden58!T28      =""),"",
LN(SQRT(
(Belgium51!L29/Belgium51!B29
 +Denmark52!L29/Denmark52!B29
 +Finland53!L29/Finland53!B29
 +Italy54!L29/Italy54!B29
 +Netherlands55!L29/Netherlands55!B29
 +Portugal56!L29/Portugal56!B29
 +Spain57!L29/Spain57!B29
 +Sweden58!L29/Sweden58!B29)
/(Belgium51!L29/Belgium51!T29*Belgium51!T28/Belgium51!B28
 +Denmark52!L29/Denmark52!T29*Denmark52!T28/Denmark52!B28
 +Finland53!L29/Finland53!T29*Finland53!T28/Finland53!B28
 +Italy54!L29/Italy54!T29*Italy54!T28/Italy54!B28
 +Netherlands55!L29/Netherlands55!T29*Netherlands55!T28/Netherlands55!B28
 +Portugal56!L29/Portugal56!T29*Portugal56!T28/Portugal56!B28
 +Spain57!L29/Spain57!T29*Spain57!T28/Spain57!B28
 +Sweden58!L29/Sweden58!T29*Sweden58!T28/Sweden58!B28)
*(Belgium51!L28/Belgium51!T28*Belgium51!T29/Belgium51!B29
 +Denmark52!L28/Denmark52!T28*Denmark52!T29/Denmark52!B29
 +Finland53!L28/Finland53!T28*Finland53!T29/Finland53!B29
 +Italy54!L28/Italy54!T28*Italy54!T29/Italy54!B29
 +Netherlands55!L28/Netherlands55!T28*Netherlands55!T29/Netherlands55!B29
 +Portugal56!L28/Portugal56!T28*Portugal56!T29/Portugal56!B29
 +Spain57!L28/Spain57!T28*Spain57!T29/Spain57!B29
 +Sweden58!L28/Sweden58!T28*Sweden58!T29/Sweden58!B29)
/(Belgium51!L28/Belgium51!B28
 +Denmark52!L28/Denmark52!B28
 +Finland53!L28/Finland53!B28
 +Italy54!L28/Italy54!B28
 +Netherlands55!L28/Netherlands55!B28
 +Portugal56!L28/Portugal56!B28
 +Spain57!L28/Spain57!B28
 +Sweden58!L28/Sweden58!B28))))</f>
        <v/>
      </c>
      <c r="Q29" s="61"/>
      <c r="R29" s="61"/>
      <c r="S29" s="61"/>
      <c r="T29" s="61"/>
      <c r="U29" s="61"/>
      <c r="V29" s="61" t="str">
        <f>IF(OR(
Belgium51!V29   ="",
Belgium51!U29   ="",
Denmark52!V29      ="",
Denmark52!U29      ="",
Finland53!V29       ="",
Finland53!U29       ="",
Italy54!V29      ="",
Italy54!U29      ="",
Netherlands55!V29 ="",
Netherlands55!U29 ="",
Portugal56!V29      ="",
Portugal56!U29      ="",
Spain57!V29      ="",
Spain57!U29      ="",
Sweden58!V29      ="",
Sweden58!U29      =""),"",
LN((Belgium51!V29+Denmark52!V29+Finland53!V29+Italy54!V29+Netherlands55!V29+Portugal56!V29+Spain57!V29+Sweden58!V29)
/(Belgium51!U29+Denmark52!U29+Finland53!U29+Italy54!U29+Netherlands55!U29+Portugal56!U29+Spain57!U29+Sweden58!U29)))</f>
        <v/>
      </c>
      <c r="W29" s="61" t="str">
        <f>IF(OR(
Belgium51!V29   ="",
Belgium51!W29   ="",
Belgium51!U29   ="",
Denmark52!V29      ="",
Denmark52!W29      ="",
Denmark52!U29      ="",
Finland53!V29       ="",
Finland53!W29       ="",
Finland53!U29       ="",
Italy54!V29      ="",
Italy54!W29      ="",
Italy54!U29      ="",
Netherlands55!V29 ="",
Netherlands55!W29 ="",
Netherlands55!V29 ="",
Portugal56!V29      ="",
Portugal56!W29      ="",
Portugal56!U29      ="",
Spain57!V29      ="",
Spain57!W29      ="",
Spain57!U29      ="",
Sweden58!V29      ="",
Sweden58!W29      ="",
Sweden58!U29      ="",
),"",
LN((Belgium51!V29*Belgium51!W29+Denmark52!V29*Denmark52!W29+Finland53!V29*Finland53!W29+Italy54!V29*Italy54!W29+Netherlands55!V29*Netherlands55!W29+Portugal56!V29*Portugal56!W29+Spain57!V29*Spain57!W29+Sweden58!V29*Sweden58!W29)
/(Belgium51!U29+Denmark52!U29+Finland53!U29+Italy54!U29+Netherlands55!U29+Portugal56!U29+Spain57!U29+Sweden58!U29)))</f>
        <v/>
      </c>
      <c r="X29" s="61" t="str">
        <f>IF(OR(
Belgium51!X29   ="",
Belgium51!D29   ="",
Belgium51!B29   ="",
Denmark52!X29      ="",
Denmark52!D29      ="",
Denmark52!B29      ="",
Finland53!X29       ="",
Finland53!D29       ="",
Finland53!B29       ="",
Italy54!X29      ="",
Italy54!D29      ="",
Italy54!B29      ="",
Netherlands55!X29 ="",
Netherlands55!D29 ="",
Netherlands55!B29 ="",
Portugal56!X29      ="",
Portugal56!D29      ="",
Portugal56!B29      ="",
Spain57!X29      ="",
Spain57!D29      ="",
Spain57!B29      ="",
Sweden58!X29      ="",
Sweden58!D29      ="",
Sweden58!B29      =""),"",
(Belgium51!X29*Belgium51!D29/Belgium51!B29
 +Denmark52!X29*Denmark52!D29/Denmark52!B29
 +Finland53!X29*Finland53!D29/Finland53!B29
 +Italy54!X29*Italy54!D29/Italy54!B29
 +Netherlands55!X29*Netherlands55!D29/Netherlands55!B29
 +Portugal56!X29*Portugal56!D29/Portugal56!B29
 +Spain57!X29*Spain57!D29/Spain57!B29
 +Sweden58!X29*Sweden58!D29/Sweden58!B29)
/(Belgium51!D29/Belgium51!B29
 +Denmark52!D29/Denmark52!B29
 +Finland53!D29/Finland53!B29
 +Italy54!D29/Italy54!B29
 +Netherlands55!D29/Netherlands55!B29
 +Portugal56!D29/Portugal56!B29
 +Spain57!D29/Spain57!B29
 +Sweden58!D29/Sweden58!B29))</f>
        <v/>
      </c>
      <c r="Y29" s="61" t="str">
        <f>IF(OR(
Belgium51!Y29   ="",
Belgium51!D29   ="",
Belgium51!B29   ="",
Denmark52!Y29      ="",
Denmark52!D29      ="",
Denmark52!B29      ="",
Finland53!Y29       ="",
Finland53!D29       ="",
Finland53!B29       ="",
Italy54!Y29      ="",
Italy54!D29      ="",
Italy54!B29      ="",
Netherlands55!Y29 ="",
Netherlands55!D29 ="",
Netherlands55!B29 ="",
Portugal56!Y29      ="",
Portugal56!D29      ="",
Portugal56!B29      ="",
Spain57!Y29      ="",
Spain57!D29      ="",
Spain57!B29      ="",
Sweden58!Y29      ="",
Sweden58!D29      ="",
Sweden58!B29      =""),"",
(Belgium51!Y29/Belgium51!B29
 +Denmark52!Y29/Denmark52!B29
 +Finland53!Y29/Finland53!B29
 +Italy54!Y29/Italy54!B29
 +Netherlands55!Y29/Netherlands55!B29
 +Portugal56!Y29/Portugal56!B29
 +Spain57!Y29/Spain57!B29
 +Sweden58!Y29/Sweden58!B29)
/(Belgium51!D29/Belgium51!B29
 +Denmark52!D29/Denmark52!B29
 +Finland53!D29/Finland53!B29
 +Italy54!D29/Italy54!B29
 +Netherlands55!D29/Netherlands55!B29
 +Portugal56!D29/Portugal56!B29
 +Spain57!D29/Spain57!B29
 +Sweden58!D29/Sweden58!B29))</f>
        <v/>
      </c>
      <c r="Z29" s="67"/>
      <c r="AA29" s="62" t="str">
        <f t="shared" si="1"/>
        <v/>
      </c>
      <c r="AB29" s="75" t="str">
        <f>IF(OR(
Belgium51!AB29   ="",
Belgium51!D29   ="",
Belgium51!B29   ="",
Denmark52!AB29      ="",
Denmark52!D29      ="",
Denmark52!B29      ="",
Finland53!AB29       ="",
Finland53!D29       ="",
Finland53!B29       ="",
Italy54!AB29      ="",
Italy54!D29      ="",
Italy54!B29      ="",
Netherlands55!AB29 ="",
Netherlands55!D29 ="",
Netherlands55!B29 ="",
Portugal56!AB29      ="",
Portugal56!D29      ="",
Portugal56!B29      ="",
Spain57!AB29      ="",
Spain57!D29      ="",
Spain57!B29      ="",
Sweden58!AB29      ="",
Sweden58!D29      ="",
Sweden58!B29      =""),"",
(Belgium51!AB29*Belgium51!D29/Belgium51!B29
 +Denmark52!AB29*Denmark52!D29/Denmark52!B29
 +Finland53!AB29*Finland53!D29/Finland53!B29
 +Italy54!AB29*Italy54!D29/Italy54!B29
 +Netherlands55!AB29*Netherlands55!D29/Netherlands55!B29
 +Portugal56!AB29*Portugal56!D29/Portugal56!B29
 +Spain57!AB29*Spain57!D29/Spain57!B29
 +Sweden58!AB29*Sweden58!D29/Sweden58!B29)
/(Belgium51!D29/Belgium51!B29
 +Denmark52!D29/Denmark52!B29
 +Finland53!D29/Finland53!B29
 +Italy54!D29/Italy54!B29
 +Netherlands55!D29/Netherlands55!B29
 +Portugal56!D29/Portugal56!B29
 +Spain57!D29/Spain57!B29
 +Sweden58!D29/Sweden58!B29))</f>
        <v/>
      </c>
    </row>
    <row r="30" spans="1:28">
      <c r="A30" s="62">
        <v>1897</v>
      </c>
      <c r="B30" s="62" t="str">
        <f>IF(OR(
Belgium51!AC30   ="",
Belgium51!D30   ="",
Belgium51!B30   ="",
Denmark52!AC30      ="",
Denmark52!D30      ="",
Denmark52!B30      ="",
Finland53!AC30       ="",
Finland53!D30       ="",
Finland53!B30       ="",
Italy54!AC30      ="",
Italy54!D30      ="",
Italy54!B30      ="",
Netherlands55!AC30 ="",
Netherlands55!D30 ="",
Netherlands55!B30 ="",
Portugal56!AC30 ="",
Portugal56!D30 ="",
Portugal56!B30 ="",
Spain57!AC30       ="",
Spain57!D30       ="",
Spain57!B30       ="",
Sweden58!AC30      ="",
Sweden58!D30      ="",
Sweden58!B30      =""),"",
(Belgium51!AC30*Belgium51!D30/Belgium51!B30
 +Denmark52!AC30*Denmark52!D30/Denmark52!B30
 +Finland53!AC30*Finland53!D30/Finland53!B30
 +Italy54!AC30*Italy54!D30/Italy54!B30
 +Netherlands55!AC30*Netherlands55!D30/Netherlands55!B30
 +Portugal56!AC30*Portugal56!D30/Portugal56!B30
 +Spain57!AC30*Spain57!D30/Spain57!B30
 +Sweden58!AC30*Sweden58!D30/Sweden58!B30)
/(Belgium51!D30/Belgium51!B30
 +Denmark52!D30/Denmark52!B30
 +Finland53!D30/Finland53!B30
 +Italy54!D30/Italy54!B30
 +Netherlands55!D30/Netherlands55!B30
 +Portugal56!D30/Portugal56!B30
 +Spain57!D30/Spain57!B30
 +Sweden58!D30/Sweden58!B30))</f>
        <v/>
      </c>
      <c r="C30" s="34" t="str">
        <f>IF(OR(
Belgium51!F30   ="",
Belgium51!D30   ="",
Belgium51!B30   ="",
Denmark52!F30      ="",
Denmark52!D30      ="",
Denmark52!B30      ="",
Finland53!F30       ="",
Finland53!D30       ="",
Finland53!B30       ="",
Italy54!F30      ="",
Italy54!D30      ="",
Italy54!B30      ="",
Netherlands55!F30 ="",
Netherlands55!D30 ="",
Netherlands55!B30 ="",
Portugal56!F30 ="",
Portugal56!D30 ="",
Portugal56!B30 ="",
Spain57!F30       ="",
Spain57!D30       ="",
Spain57!B30       ="",
Sweden58!F30      ="",
Sweden58!D30      ="",
Sweden58!B30      =""),"",
(Belgium51!F30*Belgium51!D30/Belgium51!B30
 +Denmark52!F30*Denmark52!D30/Denmark52!B30
 +Finland53!F30*Finland53!D30/Finland53!B30
 +Italy54!F30*Italy54!D30/Italy54!B30
 +Netherlands55!F30*Netherlands55!D30/Netherlands55!B30
 +Portugal56!F30*Portugal56!D30/Portugal56!B30
 +Spain57!F30*Spain57!D30/Spain57!B30
 +Sweden58!F30*Sweden58!D30/Sweden58!B30)
/(Belgium51!D30/Belgium51!B30
 +Denmark52!D30/Denmark52!B30
 +Finland53!D30/Finland53!B30
 +Italy54!D30/Italy54!B30
 +Netherlands55!D30/Netherlands55!B30
 +Portugal56!D30/Portugal56!B30
 +Spain57!D30/Spain57!B30
 +Sweden58!D30/Sweden58!B30))</f>
        <v/>
      </c>
      <c r="D30" s="62" t="str">
        <f>IF(OR(
Belgium51!AE30   ="",
Belgium51!D30   ="",
Belgium51!B30   ="",
Denmark52!AE30      ="",
Denmark52!D30      ="",
Denmark52!B30      ="",
Finland53!AE30       ="",
Finland53!D30       ="",
Finland53!B30       ="",
Italy54!AE30      ="",
Italy54!D30      ="",
Italy54!B30      ="",
Netherlands55!AE30 ="",
Netherlands55!D30 ="",
Netherlands55!B30 ="",
Portugal56!AE30 ="",
Portugal56!D30 ="",
Portugal56!B30 ="",
Spain57!AE30       ="",
Spain57!D30       ="",
Spain57!B30       ="",
Sweden58!AE30      ="",
Sweden58!D30      ="",
Sweden58!B30      =""),"",
(Belgium51!AE30*Belgium51!D30/Belgium51!B30
 +Denmark52!AE30*Denmark52!D30/Denmark52!B30
 +Finland53!AE30*Finland53!D30/Finland53!B30
 +Italy54!AE30*Italy54!D30/Italy54!B30
 +Netherlands55!AE30*Netherlands55!D30/Netherlands55!B30
 +Portugal56!AE30*Portugal56!D30/Portugal56!B30
 +Spain57!AE30*Spain57!D30/Spain57!B30
 +Sweden58!AE30*Sweden58!D30/Sweden58!B30)
/(Belgium51!D30/Belgium51!B30
 +Denmark52!D30/Denmark52!B30
 +Finland53!D30/Finland53!B30
 +Italy54!D30/Italy54!B30
 +Netherlands55!D30/Netherlands55!B30
 +Portugal56!D30/Portugal56!B30
 +Spain57!D30/Spain57!B30
 +Sweden58!D30/Sweden58!B30))</f>
        <v/>
      </c>
      <c r="E30" s="62" t="str">
        <f>IF(OR(
Belgium51!H30   ="",
Belgium51!D30   ="",
Belgium51!B30   ="",
Denmark52!H30      ="",
Denmark52!D30      ="",
Denmark52!B30      ="",
Finland53!H30       ="",
Finland53!D30       ="",
Finland53!B30       ="",
Italy54!H30      ="",
Italy54!D30      ="",
Italy54!B30      ="",
Netherlands55!H30 ="",
Netherlands55!D30 ="",
Netherlands55!B30 ="",
Portugal56!H30 ="",
Portugal56!D30 ="",
Portugal56!B30 ="",
Spain57!H30 ="",
Spain57!D30 ="",
Spain57!B30 ="",
Sweden58!H30 ="",
Sweden58!D30 ="",
Sweden58!B30 =""),"",
(Belgium51!H30*Belgium51!D30/Belgium51!B30
 +Denmark52!H30*Denmark52!D30/Denmark52!B30
 +Finland53!H30*Finland53!D30/Finland53!B30
 +Italy54!H30*Italy54!D30/Italy54!B30
 +Netherlands55!H30*Netherlands55!D30/Netherlands55!B30
 +Portugal56!H30*Portugal56!D30/Portugal56!B30
 +Spain57!H30*Spain57!D30/Spain57!B30
 +Sweden58!H30*Sweden58!D30/Sweden58!B30)
/(Belgium51!D30/Belgium51!B30
 +Denmark52!D30/Denmark52!B30
 +Finland53!D30/Finland53!B30
 +Italy54!D30/Italy54!B30
 +Netherlands55!D30/Netherlands55!B30
 +Portugal56!D30/Portugal56!B30
 +Spain57!D30/Spain57!B30
 +Sweden58!D30/Sweden58!B30))</f>
        <v/>
      </c>
      <c r="F30" s="62">
        <f>IF(OR(
Belgium51!I30   ="",
Belgium51!D30   ="",
Belgium51!B30   ="",
Denmark52!I30      ="",
Denmark52!D30      ="",
Denmark52!B30      ="",
Finland53!I30       ="",
Finland53!D30       ="",
Finland53!B30       ="",
Italy54!I30      ="",
Italy54!D30      ="",
Italy54!B30      ="",
Netherlands55!I30 ="",
Netherlands55!D30 ="",
Netherlands55!B30 ="",
Portugal56!I30      ="",
Portugal56!D30      ="",
Portugal56!B30      ="",
Spain57!I30      ="",
Spain57!D30      ="",
Spain57!B30      ="",
Sweden58!I30      ="",
Sweden58!D30      ="",
Sweden58!B30      =""),"",
(Belgium51!I30/Belgium51!B30
 +Denmark52!I30/Denmark52!B30
 +Finland53!I30/Finland53!B30
 +Italy54!I30/Italy54!B30
 +Netherlands55!I30/Netherlands55!B30
 +Portugal56!I30/Portugal56!B30
 +Spain57!I30/Spain57!B30
 +Sweden58!I30/Sweden58!B30)
/(Belgium51!D30/Belgium51!B30
 +Denmark52!D30/Denmark52!B30
 +Finland53!D30/Finland53!B30
 +Italy54!D30/Italy54!B30
 +Netherlands55!D30/Netherlands55!B30
 +Portugal56!D30/Portugal56!B30
 +Spain57!D30/Spain57!B30
 +Sweden58!D30/Sweden58!B30))</f>
        <v>0.1081181039647373</v>
      </c>
      <c r="G30" s="62">
        <f>IF(OR(
Belgium51!J30   ="",
Belgium51!D30   ="",
Belgium51!B30   ="",
Denmark52!J30      ="",
Denmark52!D30      ="",
Denmark52!B30      ="",
Finland53!J30       ="",
Finland53!D30       ="",
Finland53!B30       ="",
Italy54!J30      ="",
Italy54!D30      ="",
Italy54!B30      ="",
Netherlands55!J30 ="",
Netherlands55!D30 ="",
Netherlands55!B30 ="",
Portugal56!J30      ="",
Portugal56!D30      ="",
Portugal56!B30      ="",
Spain57!J30      ="",
Spain57!D30      ="",
Spain57!B30      ="",
Sweden58!J30      ="",
Sweden58!D30      ="",
Sweden58!B30      =""),"",
(Belgium51!J30/Belgium51!B30
 +Denmark52!J30/Denmark52!B30
 +Finland53!J30/Finland53!B30
 +Italy54!J30/Italy54!B30
 +Netherlands55!J30/Netherlands55!B30
 +Portugal56!J30/Portugal56!B30
 +Spain57!J30/Spain57!B30
 +Sweden58!J30/Sweden58!B30)
/(Belgium51!D30/Belgium51!B30
 +Denmark52!D30/Denmark52!B30
 +Finland53!D30/Finland53!B30
 +Italy54!D30/Italy54!B30
 +Netherlands55!D30/Netherlands55!B30
 +Portugal56!D30/Portugal56!B30
 +Spain57!D30/Spain57!B30
 +Sweden58!D30/Sweden58!B30))</f>
        <v>0.10148815898333008</v>
      </c>
      <c r="H30" s="62">
        <f>IF(OR(
Belgium51!K30   ="",
Belgium51!D30   ="",
Belgium51!B30   ="",
Denmark52!K30      ="",
Denmark52!D30      ="",
Denmark52!B30      ="",
Finland53!K30       ="",
Finland53!D30       ="",
Finland53!B30       ="",
Italy54!K30      ="",
Italy54!D30      ="",
Italy54!B30      ="",
Netherlands55!K30 ="",
Netherlands55!D30 ="",
Netherlands55!B30 ="",
Portugal56!K30      ="",
Portugal56!D30      ="",
Portugal56!B30      ="",
Spain57!K30      ="",
Spain57!D30      ="",
Spain57!B30      ="",
Sweden58!K30      ="",
Sweden58!D30      ="",
Sweden58!B30      =""),"",
(Belgium51!K30/Belgium51!B30
 +Denmark52!K30/Denmark52!B30
 +Finland53!K30/Finland53!B30
 +Italy54!K30/Italy54!B30
 +Netherlands55!K30/Netherlands55!B30
 +Portugal56!K30/Portugal56!B30
 +Spain57!K30/Spain57!B30
 +Sweden58!K30/Sweden58!B30)
/(Belgium51!D30/Belgium51!B30
 +Denmark52!D30/Denmark52!B30
 +Finland53!D30/Finland53!B30
 +Italy54!D30/Italy54!B30
 +Netherlands55!D30/Netherlands55!B30
 +Portugal56!D30/Portugal56!B30
 +Spain57!D30/Spain57!B30
 +Sweden58!D30/Sweden58!B30))</f>
        <v>0.21789119153415654</v>
      </c>
      <c r="I30" s="62">
        <f>IF(OR(
Belgium51!L30   ="",
Belgium51!D30   ="",
Belgium51!B30   ="",
Denmark52!L30      ="",
Denmark52!D30      ="",
Denmark52!B30      ="",
Finland53!L30       ="",
Finland53!D30       ="",
Finland53!B30       ="",
Italy54!L30      ="",
Italy54!D30      ="",
Italy54!B30      ="",
Netherlands55!L30 ="",
Netherlands55!D30 ="",
Netherlands55!B30 ="",
Portugal56!L30      ="",
Portugal56!D30      ="",
Portugal56!B30      ="",
Spain57!L30      ="",
Spain57!D30      ="",
Spain57!B30      ="",
Sweden58!L30      ="",
Sweden58!D30      ="",
Sweden58!B30      =""),"",
(Belgium51!L30/Belgium51!B30
 +Denmark52!L30/Denmark52!B30
 +Finland53!L30/Finland53!B30
 +Italy54!L30/Italy54!B30
 +Netherlands55!L30/Netherlands55!B30
 +Portugal56!L30/Portugal56!B30
 +Spain57!L30/Spain57!B30
 +Sweden58!L30/Sweden58!B30)
/(Belgium51!D30/Belgium51!B30
 +Denmark52!D30/Denmark52!B30
 +Finland53!D30/Finland53!B30
 +Italy54!D30/Italy54!B30
 +Netherlands55!D30/Netherlands55!B30
 +Portugal56!D30/Portugal56!B30
 +Spain57!D30/Spain57!B30
 +Sweden58!D30/Sweden58!B30))</f>
        <v>0.23741664381369068</v>
      </c>
      <c r="J30" s="61">
        <f t="shared" si="0"/>
        <v>-1.9525452279534145E-2</v>
      </c>
      <c r="K30" s="61">
        <f>IF(OR(
Belgium51!D30   ="",Belgium51!D29   ="",
Belgium51!B30   ="",Belgium51!B29   ="",
Belgium51!N30   ="",Belgium51!N29   ="",
Denmark52!D30      ="",Denmark52!D29      ="",
Denmark52!B30      ="",Denmark52!B29      ="",
Denmark52!N30      ="",Denmark52!N29      ="",
Finland53!D30       ="",Finland53!D29       ="",
Finland53!B30       ="",Finland53!B29       ="",
Finland53!N30       ="",Finland53!N29       ="",
Italy54!D30      ="",Italy54!D29      ="",
Italy54!B30      ="",Italy54!B29      ="",
Italy54!N30      ="",Italy54!N29      ="",
Netherlands55!D30 ="",Netherlands55!D29 ="",
Netherlands55!B30 ="",Netherlands55!B29 ="",
Netherlands55!N30 ="",Netherlands55!N29 ="",
Portugal56!D30      ="",Portugal56!D29      ="",
Portugal56!B30      ="",Portugal56!B29      ="",
Portugal56!N30      ="",Portugal56!N29      ="",
Spain57!D30      ="",Spain57!D29      ="",
Spain57!B30      ="",Spain57!B29      ="",
Spain57!N30      ="",Spain57!N29      ="",
Sweden58!D30      ="",Sweden58!D29      ="",
Sweden58!B30      ="",Sweden58!B29      ="",
Sweden58!N30      ="",Sweden58!N29      =""),"",
LN(SQRT(
(Belgium51!D30/Belgium51!B30
 +Denmark52!D30/Denmark52!B30
 +Finland53!D30/Finland53!B30
 +Italy54!D30/Italy54!B30
 +Netherlands55!D30/Netherlands55!B30
 +Portugal56!D30/Portugal56!B30
 +Spain57!D30/Spain57!B30
 +Sweden58!D30/Sweden58!B30)
/(Belgium51!D30/Belgium51!N30*Belgium51!N29/Belgium51!B29
 +Denmark52!D30/Denmark52!N30*Denmark52!N29/Denmark52!B29
 +Finland53!D30/Finland53!N30*Finland53!N29/Finland53!B29
 +Italy54!D30/Italy54!N30*Italy54!N29/Italy54!B29
 +Netherlands55!D30/Netherlands55!N30*Netherlands55!N29/Netherlands55!B29
 +Portugal56!D30/Portugal56!N30*Portugal56!N29/Portugal56!B29
 +Spain57!D30/Spain57!N30*Spain57!N29/Spain57!B29
 +Sweden58!D30/Sweden58!N30*Sweden58!N29/Sweden58!B29)
*(Belgium51!D29/Belgium51!N29*Belgium51!N30/Belgium51!B30
 +Denmark52!D29/Denmark52!N29*Denmark52!N30/Denmark52!B30
 +Finland53!D29/Finland53!N29*Finland53!N30/Finland53!B30
 +Italy54!D29/Italy54!N29*Italy54!N30/Italy54!B30
 +Netherlands55!D29/Netherlands55!N29*Netherlands55!N30/Netherlands55!B30
 +Portugal56!D29/Portugal56!N29*Portugal56!N30/Portugal56!B30
 +Spain57!D29/Spain57!N29*Spain57!N30/Spain57!B30
 +Sweden58!D29/Sweden58!N29*Sweden58!N30/Sweden58!B30)
/(Belgium51!D29/Belgium51!B29
 +Denmark52!D29/Denmark52!B29
 +Finland53!D29/Finland53!B29
 +Italy54!D29/Italy54!B29
 +Netherlands55!D29/Netherlands55!B29
 +Portugal56!D29/Portugal56!B29
 +Spain57!D29/Spain57!B29
 +Sweden58!D29/Sweden58!B29))))</f>
        <v>-1.2773133491190516E-2</v>
      </c>
      <c r="L30" s="61" t="str">
        <f>IF(OR(
Belgium51!F30   ="",Belgium51!F29   ="",
Belgium51!D30   ="",Belgium51!D29   ="",
Belgium51!B30   ="",Belgium51!B29   ="",
Belgium51!P30   ="",Belgium51!P29   ="",
Denmark52!F30      ="",Denmark52!F29      ="",
Denmark52!D30      ="",Denmark52!D29      ="",
Denmark52!B30      ="",Denmark52!B29      ="",
Denmark52!P30      ="",Denmark52!P29      ="",
Finland53!F30       ="",Finland53!F29       ="",
Finland53!D30       ="",Finland53!D29       ="",
Finland53!B30       ="",Finland53!B29       ="",
Finland53!P30       ="",Finland53!P29       ="",
Italy54!F30      ="",Italy54!F29      ="",
Italy54!D30      ="",Italy54!D29      ="",
Italy54!B30      ="",Italy54!B29      ="",
Italy54!P30      ="",Italy54!P29      ="",
Netherlands55!F30 ="",Netherlands55!F29 ="",
Netherlands55!D30 ="",Netherlands55!D29 ="",
Netherlands55!B30 ="",Netherlands55!B29 ="",
Netherlands55!P30 ="",Netherlands55!P29 ="",
Portugal56!F30      ="",Portugal56!F29      ="",
Portugal56!D30      ="",Portugal56!D29      ="",
Portugal56!B30      ="",Portugal56!B29      ="",
Portugal56!P30      ="",Portugal56!P29      ="",
Spain57!F30      ="",Spain57!F29      ="",
Spain57!D30      ="",Spain57!D29      ="",
Spain57!B30      ="",Spain57!B29      ="",
Spain57!P30      ="",Spain57!P29      ="",
Sweden58!F30      ="",Sweden58!F29      ="",
Sweden58!D30      ="",Sweden58!D29      ="",
Sweden58!B30      ="",Sweden58!B29      ="",
Sweden58!P30      ="",Sweden58!P29      =""),"",
LN(SQRT(
(Belgium51!D30*Belgium51!F30/Belgium51!B30
 +Denmark52!D30*Denmark52!F30/Denmark52!B30
 +Finland53!D30*Finland53!F30/Finland53!B30
 +Italy54!D30*Italy54!F30/Italy54!B30
 +Netherlands55!D30*Netherlands55!F30/Netherlands55!B30
 +Portugal56!D30*Portugal56!F30/Portugal56!B30
 +Spain57!D30*Spain57!F30/Spain57!B30
 +Sweden58!D30*Sweden58!F30/Sweden58!B30)
/(Belgium51!D30*Belgium51!F30/Belgium51!P30*Belgium51!P29/Belgium51!B29
 +Denmark52!D30*Denmark52!F30/Denmark52!P30*Denmark52!P29/Denmark52!B29
 +Finland53!D30*Finland53!F30/Finland53!P30*Finland53!P29/Finland53!B29
 +Italy54!D30*Italy54!F30/Italy54!P30*Italy54!P29/Italy54!B29
 +Netherlands55!D30*Netherlands55!F30/Netherlands55!P30*Netherlands55!P29/Netherlands55!B29
 +Portugal56!D30*Portugal56!F30/Portugal56!P30*Portugal56!P29/Portugal56!B29
 +Spain57!D30*Spain57!F30/Spain57!P30*Spain57!P29/Spain57!B29
 +Sweden58!D30*Sweden58!F30/Sweden58!P30*Sweden58!P29/Sweden58!B29)
*(Belgium51!D29*Belgium51!F29/Belgium51!P29*Belgium51!P30/Belgium51!B30
 +Denmark52!D29*Denmark52!F29/Denmark52!P29*Denmark52!P30/Denmark52!B30
 +Finland53!D29*Finland53!F29/Finland53!P29*Finland53!P30/Finland53!B30
 +Italy54!D29*Italy54!F29/Italy54!P29*Italy54!P30/Italy54!B30
 +Netherlands55!D29*Netherlands55!F29/Netherlands55!P29*Netherlands55!P30/Netherlands55!B30
 +Portugal56!D29*Portugal56!F29/Portugal56!P29*Portugal56!P30/Portugal56!B30
 +Spain57!D29*Spain57!F29/Spain57!P29*Spain57!P30/Spain57!B30
 +Sweden58!D29*Sweden58!F29/Sweden58!P29*Sweden58!P30/Sweden58!B30)
/(Belgium51!D29*Belgium51!F29/Belgium51!B29
 +Denmark52!D29*Denmark52!F29/Denmark52!B29
 +Finland53!D29*Finland53!F29/Finland53!B29
 +Italy54!D29*Italy54!F29/Italy54!B29
 +Netherlands55!D29*Netherlands55!F29/Netherlands55!B29
 +Portugal56!D29*Portugal56!F29/Portugal56!B29
 +Spain57!D29*Spain57!F29/Spain57!B29
 +Sweden58!D29*Sweden58!F29/Sweden58!B29))))</f>
        <v/>
      </c>
      <c r="M30" s="62" t="str">
        <f>IF(OR(
Belgium51!H30   ="",Belgium51!H29   ="",
Belgium51!D30   ="",Belgium51!D29   ="",
Belgium51!B30   ="",Belgium51!B29   ="",
Belgium51!Q30   ="",Belgium51!Q29   ="",
Denmark52!H30      ="",Denmark52!H29      ="",
Denmark52!D30      ="",Denmark52!D29      ="",
Denmark52!B30      ="",Denmark52!B29      ="",
Denmark52!Q30      ="",Denmark52!Q29      ="",
Finland53!H30       ="",Finland53!H29       ="",
Finland53!D30       ="",Finland53!D29       ="",
Finland53!B30       ="",Finland53!B29       ="",
Finland53!Q30       ="",Finland53!Q29       ="",
Italy54!H30      ="",Italy54!H29      ="",
Italy54!D30      ="",Italy54!D29      ="",
Italy54!B30      ="",Italy54!B29      ="",
Italy54!Q30      ="",Italy54!Q29      ="",
Netherlands55!H30 ="",Netherlands55!H29 ="",
Netherlands55!D30 ="",Netherlands55!D29 ="",
Netherlands55!B30 ="",Netherlands55!B29 ="",
Netherlands55!Q30 ="",Netherlands55!Q29 ="",
Portugal56!H30      ="",Portugal56!H29      ="",
Portugal56!D30      ="",Portugal56!D29      ="",
Portugal56!B30      ="",Portugal56!B29      ="",
Portugal56!Q30      ="",Portugal56!Q29      ="",
Spain57!H30      ="",Spain57!H29      ="",
Spain57!D30      ="",Spain57!D29      ="",
Spain57!B30      ="",Spain57!B29      ="",
Spain57!Q30      ="",Spain57!Q29      ="",
Sweden58!H30      ="",Sweden58!H29      ="",
Sweden58!D30      ="",Sweden58!D29      ="",
Sweden58!B30      ="",Sweden58!B29      ="",
Sweden58!Q30      ="",Sweden58!Q29      =""),"",
LN(SQRT(
(Belgium51!D30*Belgium51!H30/Belgium51!B30
 +Denmark52!D30*Denmark52!H30/Denmark52!B30
 +Finland53!D30*Finland53!H30/Finland53!B30
 +Italy54!D30*Italy54!H30/Italy54!B30
 +Netherlands55!D30*Netherlands55!H30/Netherlands55!B30
 +Portugal56!D30*Portugal56!H30/Portugal56!B30
 +Spain57!D30*Spain57!H30/Spain57!B30
 +Sweden58!D30*Sweden58!H30/Sweden58!B30)
/(Belgium51!D30*Belgium51!H30/Belgium51!Q30*Belgium51!Q29/Belgium51!B29
 +Denmark52!D30*Denmark52!H30/Denmark52!Q30*Denmark52!Q29/Denmark52!B29
 +Finland53!D30*Finland53!H30/Finland53!Q30*Finland53!Q29/Finland53!B29
 +Italy54!D30*Italy54!H30/Italy54!Q30*Italy54!Q29/Italy54!B29
 +Netherlands55!D30*Netherlands55!H30/Netherlands55!Q30*Netherlands55!Q29/Netherlands55!B29
 +Portugal56!D30*Portugal56!H30/Portugal56!Q30*Portugal56!Q29/Portugal56!B29
 +Spain57!D30*Spain57!H30/Spain57!Q30*Spain57!Q29/Spain57!B29
 +Sweden58!D30*Sweden58!H30/Sweden58!Q30*Sweden58!Q29/Sweden58!B29)
*(Belgium51!D29*Belgium51!H29/Belgium51!Q29*Belgium51!Q30/Belgium51!B30
 +Denmark52!D29*Denmark52!H29/Denmark52!Q29*Denmark52!Q30/Denmark52!B30
 +Finland53!D29*Finland53!H29/Finland53!Q29*Finland53!Q30/Finland53!B30
 +Italy54!D29*Italy54!H29/Italy54!Q29*Italy54!Q30/Italy54!B30
 +Netherlands55!D29*Netherlands55!H29/Netherlands55!Q29*Netherlands55!Q30/Netherlands55!B30
 +Portugal56!D29*Portugal56!H29/Portugal56!Q29*Portugal56!Q30/Portugal56!B30
 +Spain57!D29*Spain57!H29/Spain57!Q29*Spain57!Q30/Spain57!B30
 +Sweden58!D29*Sweden58!H29/Sweden58!Q29*Sweden58!Q30/Sweden58!B30)
/(Belgium51!D29*Belgium51!H29/Belgium51!B29
 +Denmark52!D29*Denmark52!H29/Denmark52!B29
 +Finland53!D29*Finland53!H29/Finland53!B29
 +Italy54!D29*Italy54!H29/Italy54!B29
 +Netherlands55!D29*Netherlands55!H29/Netherlands55!B29
 +Portugal56!D29*Portugal56!H29/Portugal56!B29
 +Spain57!D29*Spain57!H29/Spain57!B29
 +Sweden58!D29*Sweden58!H29/Sweden58!B29))))</f>
        <v/>
      </c>
      <c r="N30" s="62" t="str">
        <f>IF(OR(
Belgium51!I30   ="",Belgium51!I29   ="",
Belgium51!B30   ="",Belgium51!B29   ="",
Belgium51!R30   ="",Belgium51!R29   ="",
Denmark52!I30      ="",Denmark52!I29      ="",
Denmark52!B30      ="",Denmark52!B29      ="",
Denmark52!R30      ="",Denmark52!R29      ="",
Finland53!I30       ="",Finland53!I29       ="",
Finland53!B30       ="",Finland53!B29       ="",
Finland53!R30       ="",Finland53!R29       ="",
Italy54!I30      ="",Italy54!I29      ="",
Italy54!B30      ="",Italy54!B29      ="",
Italy54!R30      ="",Italy54!R29      ="",
Netherlands55!I30 ="",Netherlands55!I29 ="",
Netherlands55!B30 ="",Netherlands55!B29 ="",
Netherlands55!R30 ="",Netherlands55!R29 ="",
Portugal56!I30      ="",Portugal56!I29      ="",
Portugal56!B30      ="",Portugal56!B29      ="",
Portugal56!R30      ="",Portugal56!R29      ="",
Spain57!I30      ="",Spain57!I29      ="",
Spain57!B30      ="",Spain57!B29      ="",
Spain57!R30      ="",Spain57!R29      ="",
Sweden58!I30      ="",Sweden58!I29      ="",
Sweden58!B30      ="",Sweden58!B29      ="",
Sweden58!R30      ="",Sweden58!R29      =""),"",
LN(SQRT(
(Belgium51!I30/Belgium51!B30
 +Denmark52!I30/Denmark52!B30
 +Finland53!I30/Finland53!B30
 +Italy54!I30/Italy54!B30
 +Netherlands55!I30/Netherlands55!B30
 +Portugal56!I30/Portugal56!B30
 +Spain57!I30/Spain57!B30
 +Sweden58!I30/Sweden58!B30)
/(Belgium51!I30/Belgium51!R30*Belgium51!R29/Belgium51!B29
 +Denmark52!I30/Denmark52!R30*Denmark52!R29/Denmark52!B29
 +Finland53!I30/Finland53!R30*Finland53!R29/Finland53!B29
 +Italy54!I30/Italy54!R30*Italy54!R29/Italy54!B29
 +Netherlands55!I30/Netherlands55!R30*Netherlands55!R29/Netherlands55!B29
 +Portugal56!I30/Portugal56!R30*Portugal56!R29/Portugal56!B29
 +Spain57!I30/Spain57!R30*Spain57!R29/Spain57!B29
 +Sweden58!I30/Sweden58!R30*Sweden58!R29/Sweden58!B29)
*(Belgium51!I29/Belgium51!R29*Belgium51!R30/Belgium51!B30
 +Denmark52!I29/Denmark52!R29*Denmark52!R30/Denmark52!B30
 +Finland53!I29/Finland53!R29*Finland53!R30/Finland53!B30
 +Italy54!I29/Italy54!R29*Italy54!R30/Italy54!B30
 +Netherlands55!I29/Netherlands55!R29*Netherlands55!R30/Netherlands55!B30
 +Portugal56!I29/Portugal56!R29*Portugal56!R30/Portugal56!B30
 +Spain57!I29/Spain57!R29*Spain57!R30/Spain57!B30
 +Sweden58!I29/Sweden58!R29*Sweden58!R30/Sweden58!B30)
/(Belgium51!I29/Belgium51!B29
 +Denmark52!I29/Denmark52!B29
 +Finland53!I29/Finland53!B29
 +Italy54!I29/Italy54!B29
 +Netherlands55!I29/Netherlands55!B29
 +Portugal56!I29/Portugal56!B29
 +Spain57!I29/Spain57!B29
 +Sweden58!I29/Sweden58!B29))))</f>
        <v/>
      </c>
      <c r="O30" s="62" t="str">
        <f>IF(OR(
Belgium51!K30   ="",Belgium51!K29   ="",
Belgium51!B30   ="",Belgium51!B29   ="",
Belgium51!S30   ="",Belgium51!S29   ="",
Denmark52!K30      ="",Denmark52!K29      ="",
Denmark52!B30      ="",Denmark52!B29      ="",
Denmark52!S30      ="",Denmark52!S29      ="",
Finland53!K30       ="",Finland53!K29       ="",
Finland53!B30       ="",Finland53!B29       ="",
Finland53!S30       ="",Finland53!S29       ="",
Italy54!K30      ="",Italy54!K29      ="",
Italy54!B30      ="",Italy54!B29      ="",
Italy54!S30      ="",Italy54!S29      ="",
Netherlands55!K30 ="",Netherlands55!K29 ="",
Netherlands55!B30 ="",Netherlands55!B29 ="",
Netherlands55!S30 ="",Netherlands55!S29 ="",
Portugal56!K30      ="",Portugal56!K29      ="",
Portugal56!B30      ="",Portugal56!B29      ="",
Portugal56!S30      ="",Portugal56!S29      ="",
Spain57!K30      ="",Spain57!K29      ="",
Spain57!B30      ="",Spain57!B29      ="",
Spain57!S30      ="",Spain57!S29      ="",
Sweden58!K30      ="",Sweden58!K29      ="",
Sweden58!B30      ="",Sweden58!B29      ="",
Sweden58!S30      ="",Sweden58!S29      =""),"",
LN(SQRT(
(Belgium51!K30/Belgium51!B30
 +Denmark52!K30/Denmark52!B30
 +Finland53!K30/Finland53!B30
 +Italy54!K30/Italy54!B30
 +Netherlands55!K30/Netherlands55!B30
 +Portugal56!K30/Portugal56!B30
 +Spain57!K30/Spain57!B30
 +Sweden58!K30/Sweden58!B30)
/(Belgium51!K30/Belgium51!S30*Belgium51!S29/Belgium51!B29
 +Denmark52!K30/Denmark52!S30*Denmark52!S29/Denmark52!B29
 +Finland53!K30/Finland53!S30*Finland53!S29/Finland53!B29
 +Italy54!K30/Italy54!S30*Italy54!S29/Italy54!B29
 +Netherlands55!K30/Netherlands55!S30*Netherlands55!S29/Netherlands55!B29
 +Portugal56!K30/Portugal56!S30*Portugal56!S29/Portugal56!B29
 +Spain57!K30/Spain57!S30*Spain57!S29/Spain57!B29
 +Sweden58!K30/Sweden58!S30*Sweden58!S29/Sweden58!B29)
*(Belgium51!K29/Belgium51!S29*Belgium51!S30/Belgium51!B30
 +Denmark52!K29/Denmark52!S29*Denmark52!S30/Denmark52!B30
 +Finland53!K29/Finland53!S29*Finland53!S30/Finland53!B30
 +Italy54!K29/Italy54!S29*Italy54!S30/Italy54!B30
 +Netherlands55!K29/Netherlands55!S29*Netherlands55!S30/Netherlands55!B30
 +Portugal56!K29/Portugal56!S29*Portugal56!S30/Portugal56!B30
 +Spain57!K29/Spain57!S29*Spain57!S30/Spain57!B30
 +Sweden58!K29/Sweden58!S29*Sweden58!S30/Sweden58!B30)
/(Belgium51!K29/Belgium51!B29
 +Denmark52!K29/Denmark52!B29
 +Finland53!K29/Finland53!B29
 +Italy54!K29/Italy54!B29
 +Netherlands55!K29/Netherlands55!B29
 +Portugal56!K29/Portugal56!B29
 +Spain57!K29/Spain57!B29
 +Sweden58!K29/Sweden58!B29))))</f>
        <v/>
      </c>
      <c r="P30" s="62" t="str">
        <f>IF(OR(
Belgium51!L30   ="",Belgium51!L29   ="",
Belgium51!B30   ="",Belgium51!B29   ="",
Belgium51!T30   ="",Belgium51!T29   ="",
Denmark52!L30      ="",Denmark52!L29      ="",
Denmark52!B30      ="",Denmark52!B29      ="",
Denmark52!T30      ="",Denmark52!T29      ="",
Finland53!L30       ="",Finland53!L29       ="",
Finland53!B30       ="",Finland53!B29       ="",
Finland53!T30       ="",Finland53!T29       ="",
Italy54!L30      ="",Italy54!L29      ="",
Italy54!B30      ="",Italy54!B29      ="",
Italy54!T30      ="",Italy54!T29      ="",
Netherlands55!L30 ="",Netherlands55!L29 ="",
Netherlands55!B30 ="",Netherlands55!B29 ="",
Netherlands55!T30 ="",Netherlands55!T29 ="",
Portugal56!L30      ="",Portugal56!L29      ="",
Portugal56!B30      ="",Portugal56!B29      ="",
Portugal56!T30      ="",Portugal56!T29      ="",
Spain57!L30      ="",Spain57!L29      ="",
Spain57!B30      ="",Spain57!B29      ="",
Spain57!T30      ="",Spain57!T29      ="",
Sweden58!L30      ="",Sweden58!L29      ="",
Sweden58!B30      ="",Sweden58!B29      ="",
Sweden58!T30      ="",Sweden58!T29      =""),"",
LN(SQRT(
(Belgium51!L30/Belgium51!B30
 +Denmark52!L30/Denmark52!B30
 +Finland53!L30/Finland53!B30
 +Italy54!L30/Italy54!B30
 +Netherlands55!L30/Netherlands55!B30
 +Portugal56!L30/Portugal56!B30
 +Spain57!L30/Spain57!B30
 +Sweden58!L30/Sweden58!B30)
/(Belgium51!L30/Belgium51!T30*Belgium51!T29/Belgium51!B29
 +Denmark52!L30/Denmark52!T30*Denmark52!T29/Denmark52!B29
 +Finland53!L30/Finland53!T30*Finland53!T29/Finland53!B29
 +Italy54!L30/Italy54!T30*Italy54!T29/Italy54!B29
 +Netherlands55!L30/Netherlands55!T30*Netherlands55!T29/Netherlands55!B29
 +Portugal56!L30/Portugal56!T30*Portugal56!T29/Portugal56!B29
 +Spain57!L30/Spain57!T30*Spain57!T29/Spain57!B29
 +Sweden58!L30/Sweden58!T30*Sweden58!T29/Sweden58!B29)
*(Belgium51!L29/Belgium51!T29*Belgium51!T30/Belgium51!B30
 +Denmark52!L29/Denmark52!T29*Denmark52!T30/Denmark52!B30
 +Finland53!L29/Finland53!T29*Finland53!T30/Finland53!B30
 +Italy54!L29/Italy54!T29*Italy54!T30/Italy54!B30
 +Netherlands55!L29/Netherlands55!T29*Netherlands55!T30/Netherlands55!B30
 +Portugal56!L29/Portugal56!T29*Portugal56!T30/Portugal56!B30
 +Spain57!L29/Spain57!T29*Spain57!T30/Spain57!B30
 +Sweden58!L29/Sweden58!T29*Sweden58!T30/Sweden58!B30)
/(Belgium51!L29/Belgium51!B29
 +Denmark52!L29/Denmark52!B29
 +Finland53!L29/Finland53!B29
 +Italy54!L29/Italy54!B29
 +Netherlands55!L29/Netherlands55!B29
 +Portugal56!L29/Portugal56!B29
 +Spain57!L29/Spain57!B29
 +Sweden58!L29/Sweden58!B29))))</f>
        <v/>
      </c>
      <c r="Q30" s="61"/>
      <c r="R30" s="61"/>
      <c r="S30" s="61"/>
      <c r="T30" s="61"/>
      <c r="U30" s="61"/>
      <c r="V30" s="61" t="str">
        <f>IF(OR(
Belgium51!V30   ="",
Belgium51!U30   ="",
Denmark52!V30      ="",
Denmark52!U30      ="",
Finland53!V30       ="",
Finland53!U30       ="",
Italy54!V30      ="",
Italy54!U30      ="",
Netherlands55!V30 ="",
Netherlands55!U30 ="",
Portugal56!V30      ="",
Portugal56!U30      ="",
Spain57!V30      ="",
Spain57!U30      ="",
Sweden58!V30      ="",
Sweden58!U30      =""),"",
LN((Belgium51!V30+Denmark52!V30+Finland53!V30+Italy54!V30+Netherlands55!V30+Portugal56!V30+Spain57!V30+Sweden58!V30)
/(Belgium51!U30+Denmark52!U30+Finland53!U30+Italy54!U30+Netherlands55!U30+Portugal56!U30+Spain57!U30+Sweden58!U30)))</f>
        <v/>
      </c>
      <c r="W30" s="61" t="str">
        <f>IF(OR(
Belgium51!V30   ="",
Belgium51!W30   ="",
Belgium51!U30   ="",
Denmark52!V30      ="",
Denmark52!W30      ="",
Denmark52!U30      ="",
Finland53!V30       ="",
Finland53!W30       ="",
Finland53!U30       ="",
Italy54!V30      ="",
Italy54!W30      ="",
Italy54!U30      ="",
Netherlands55!V30 ="",
Netherlands55!W30 ="",
Netherlands55!V30 ="",
Portugal56!V30      ="",
Portugal56!W30      ="",
Portugal56!U30      ="",
Spain57!V30      ="",
Spain57!W30      ="",
Spain57!U30      ="",
Sweden58!V30      ="",
Sweden58!W30      ="",
Sweden58!U30      ="",
),"",
LN((Belgium51!V30*Belgium51!W30+Denmark52!V30*Denmark52!W30+Finland53!V30*Finland53!W30+Italy54!V30*Italy54!W30+Netherlands55!V30*Netherlands55!W30+Portugal56!V30*Portugal56!W30+Spain57!V30*Spain57!W30+Sweden58!V30*Sweden58!W30)
/(Belgium51!U30+Denmark52!U30+Finland53!U30+Italy54!U30+Netherlands55!U30+Portugal56!U30+Spain57!U30+Sweden58!U30)))</f>
        <v/>
      </c>
      <c r="X30" s="61" t="str">
        <f>IF(OR(
Belgium51!X30   ="",
Belgium51!D30   ="",
Belgium51!B30   ="",
Denmark52!X30      ="",
Denmark52!D30      ="",
Denmark52!B30      ="",
Finland53!X30       ="",
Finland53!D30       ="",
Finland53!B30       ="",
Italy54!X30      ="",
Italy54!D30      ="",
Italy54!B30      ="",
Netherlands55!X30 ="",
Netherlands55!D30 ="",
Netherlands55!B30 ="",
Portugal56!X30      ="",
Portugal56!D30      ="",
Portugal56!B30      ="",
Spain57!X30      ="",
Spain57!D30      ="",
Spain57!B30      ="",
Sweden58!X30      ="",
Sweden58!D30      ="",
Sweden58!B30      =""),"",
(Belgium51!X30*Belgium51!D30/Belgium51!B30
 +Denmark52!X30*Denmark52!D30/Denmark52!B30
 +Finland53!X30*Finland53!D30/Finland53!B30
 +Italy54!X30*Italy54!D30/Italy54!B30
 +Netherlands55!X30*Netherlands55!D30/Netherlands55!B30
 +Portugal56!X30*Portugal56!D30/Portugal56!B30
 +Spain57!X30*Spain57!D30/Spain57!B30
 +Sweden58!X30*Sweden58!D30/Sweden58!B30)
/(Belgium51!D30/Belgium51!B30
 +Denmark52!D30/Denmark52!B30
 +Finland53!D30/Finland53!B30
 +Italy54!D30/Italy54!B30
 +Netherlands55!D30/Netherlands55!B30
 +Portugal56!D30/Portugal56!B30
 +Spain57!D30/Spain57!B30
 +Sweden58!D30/Sweden58!B30))</f>
        <v/>
      </c>
      <c r="Y30" s="61" t="str">
        <f>IF(OR(
Belgium51!Y30   ="",
Belgium51!D30   ="",
Belgium51!B30   ="",
Denmark52!Y30      ="",
Denmark52!D30      ="",
Denmark52!B30      ="",
Finland53!Y30       ="",
Finland53!D30       ="",
Finland53!B30       ="",
Italy54!Y30      ="",
Italy54!D30      ="",
Italy54!B30      ="",
Netherlands55!Y30 ="",
Netherlands55!D30 ="",
Netherlands55!B30 ="",
Portugal56!Y30      ="",
Portugal56!D30      ="",
Portugal56!B30      ="",
Spain57!Y30      ="",
Spain57!D30      ="",
Spain57!B30      ="",
Sweden58!Y30      ="",
Sweden58!D30      ="",
Sweden58!B30      =""),"",
(Belgium51!Y30/Belgium51!B30
 +Denmark52!Y30/Denmark52!B30
 +Finland53!Y30/Finland53!B30
 +Italy54!Y30/Italy54!B30
 +Netherlands55!Y30/Netherlands55!B30
 +Portugal56!Y30/Portugal56!B30
 +Spain57!Y30/Spain57!B30
 +Sweden58!Y30/Sweden58!B30)
/(Belgium51!D30/Belgium51!B30
 +Denmark52!D30/Denmark52!B30
 +Finland53!D30/Finland53!B30
 +Italy54!D30/Italy54!B30
 +Netherlands55!D30/Netherlands55!B30
 +Portugal56!D30/Portugal56!B30
 +Spain57!D30/Spain57!B30
 +Sweden58!D30/Sweden58!B30))</f>
        <v/>
      </c>
      <c r="Z30" s="67"/>
      <c r="AA30" s="62" t="str">
        <f t="shared" si="1"/>
        <v/>
      </c>
      <c r="AB30" s="75" t="str">
        <f>IF(OR(
Belgium51!AB30   ="",
Belgium51!D30   ="",
Belgium51!B30   ="",
Denmark52!AB30      ="",
Denmark52!D30      ="",
Denmark52!B30      ="",
Finland53!AB30       ="",
Finland53!D30       ="",
Finland53!B30       ="",
Italy54!AB30      ="",
Italy54!D30      ="",
Italy54!B30      ="",
Netherlands55!AB30 ="",
Netherlands55!D30 ="",
Netherlands55!B30 ="",
Portugal56!AB30      ="",
Portugal56!D30      ="",
Portugal56!B30      ="",
Spain57!AB30      ="",
Spain57!D30      ="",
Spain57!B30      ="",
Sweden58!AB30      ="",
Sweden58!D30      ="",
Sweden58!B30      =""),"",
(Belgium51!AB30*Belgium51!D30/Belgium51!B30
 +Denmark52!AB30*Denmark52!D30/Denmark52!B30
 +Finland53!AB30*Finland53!D30/Finland53!B30
 +Italy54!AB30*Italy54!D30/Italy54!B30
 +Netherlands55!AB30*Netherlands55!D30/Netherlands55!B30
 +Portugal56!AB30*Portugal56!D30/Portugal56!B30
 +Spain57!AB30*Spain57!D30/Spain57!B30
 +Sweden58!AB30*Sweden58!D30/Sweden58!B30)
/(Belgium51!D30/Belgium51!B30
 +Denmark52!D30/Denmark52!B30
 +Finland53!D30/Finland53!B30
 +Italy54!D30/Italy54!B30
 +Netherlands55!D30/Netherlands55!B30
 +Portugal56!D30/Portugal56!B30
 +Spain57!D30/Spain57!B30
 +Sweden58!D30/Sweden58!B30))</f>
        <v/>
      </c>
    </row>
    <row r="31" spans="1:28">
      <c r="A31" s="62">
        <v>1898</v>
      </c>
      <c r="B31" s="62" t="str">
        <f>IF(OR(
Belgium51!AC31   ="",
Belgium51!D31   ="",
Belgium51!B31   ="",
Denmark52!AC31      ="",
Denmark52!D31      ="",
Denmark52!B31      ="",
Finland53!AC31       ="",
Finland53!D31       ="",
Finland53!B31       ="",
Italy54!AC31      ="",
Italy54!D31      ="",
Italy54!B31      ="",
Netherlands55!AC31 ="",
Netherlands55!D31 ="",
Netherlands55!B31 ="",
Portugal56!AC31 ="",
Portugal56!D31 ="",
Portugal56!B31 ="",
Spain57!AC31       ="",
Spain57!D31       ="",
Spain57!B31       ="",
Sweden58!AC31      ="",
Sweden58!D31      ="",
Sweden58!B31      =""),"",
(Belgium51!AC31*Belgium51!D31/Belgium51!B31
 +Denmark52!AC31*Denmark52!D31/Denmark52!B31
 +Finland53!AC31*Finland53!D31/Finland53!B31
 +Italy54!AC31*Italy54!D31/Italy54!B31
 +Netherlands55!AC31*Netherlands55!D31/Netherlands55!B31
 +Portugal56!AC31*Portugal56!D31/Portugal56!B31
 +Spain57!AC31*Spain57!D31/Spain57!B31
 +Sweden58!AC31*Sweden58!D31/Sweden58!B31)
/(Belgium51!D31/Belgium51!B31
 +Denmark52!D31/Denmark52!B31
 +Finland53!D31/Finland53!B31
 +Italy54!D31/Italy54!B31
 +Netherlands55!D31/Netherlands55!B31
 +Portugal56!D31/Portugal56!B31
 +Spain57!D31/Spain57!B31
 +Sweden58!D31/Sweden58!B31))</f>
        <v/>
      </c>
      <c r="C31" s="34" t="str">
        <f>IF(OR(
Belgium51!F31   ="",
Belgium51!D31   ="",
Belgium51!B31   ="",
Denmark52!F31      ="",
Denmark52!D31      ="",
Denmark52!B31      ="",
Finland53!F31       ="",
Finland53!D31       ="",
Finland53!B31       ="",
Italy54!F31      ="",
Italy54!D31      ="",
Italy54!B31      ="",
Netherlands55!F31 ="",
Netherlands55!D31 ="",
Netherlands55!B31 ="",
Portugal56!F31 ="",
Portugal56!D31 ="",
Portugal56!B31 ="",
Spain57!F31       ="",
Spain57!D31       ="",
Spain57!B31       ="",
Sweden58!F31      ="",
Sweden58!D31      ="",
Sweden58!B31      =""),"",
(Belgium51!F31*Belgium51!D31/Belgium51!B31
 +Denmark52!F31*Denmark52!D31/Denmark52!B31
 +Finland53!F31*Finland53!D31/Finland53!B31
 +Italy54!F31*Italy54!D31/Italy54!B31
 +Netherlands55!F31*Netherlands55!D31/Netherlands55!B31
 +Portugal56!F31*Portugal56!D31/Portugal56!B31
 +Spain57!F31*Spain57!D31/Spain57!B31
 +Sweden58!F31*Sweden58!D31/Sweden58!B31)
/(Belgium51!D31/Belgium51!B31
 +Denmark52!D31/Denmark52!B31
 +Finland53!D31/Finland53!B31
 +Italy54!D31/Italy54!B31
 +Netherlands55!D31/Netherlands55!B31
 +Portugal56!D31/Portugal56!B31
 +Spain57!D31/Spain57!B31
 +Sweden58!D31/Sweden58!B31))</f>
        <v/>
      </c>
      <c r="D31" s="62" t="str">
        <f>IF(OR(
Belgium51!AE31   ="",
Belgium51!D31   ="",
Belgium51!B31   ="",
Denmark52!AE31      ="",
Denmark52!D31      ="",
Denmark52!B31      ="",
Finland53!AE31       ="",
Finland53!D31       ="",
Finland53!B31       ="",
Italy54!AE31      ="",
Italy54!D31      ="",
Italy54!B31      ="",
Netherlands55!AE31 ="",
Netherlands55!D31 ="",
Netherlands55!B31 ="",
Portugal56!AE31 ="",
Portugal56!D31 ="",
Portugal56!B31 ="",
Spain57!AE31       ="",
Spain57!D31       ="",
Spain57!B31       ="",
Sweden58!AE31      ="",
Sweden58!D31      ="",
Sweden58!B31      =""),"",
(Belgium51!AE31*Belgium51!D31/Belgium51!B31
 +Denmark52!AE31*Denmark52!D31/Denmark52!B31
 +Finland53!AE31*Finland53!D31/Finland53!B31
 +Italy54!AE31*Italy54!D31/Italy54!B31
 +Netherlands55!AE31*Netherlands55!D31/Netherlands55!B31
 +Portugal56!AE31*Portugal56!D31/Portugal56!B31
 +Spain57!AE31*Spain57!D31/Spain57!B31
 +Sweden58!AE31*Sweden58!D31/Sweden58!B31)
/(Belgium51!D31/Belgium51!B31
 +Denmark52!D31/Denmark52!B31
 +Finland53!D31/Finland53!B31
 +Italy54!D31/Italy54!B31
 +Netherlands55!D31/Netherlands55!B31
 +Portugal56!D31/Portugal56!B31
 +Spain57!D31/Spain57!B31
 +Sweden58!D31/Sweden58!B31))</f>
        <v/>
      </c>
      <c r="E31" s="62" t="str">
        <f>IF(OR(
Belgium51!H31   ="",
Belgium51!D31   ="",
Belgium51!B31   ="",
Denmark52!H31      ="",
Denmark52!D31      ="",
Denmark52!B31      ="",
Finland53!H31       ="",
Finland53!D31       ="",
Finland53!B31       ="",
Italy54!H31      ="",
Italy54!D31      ="",
Italy54!B31      ="",
Netherlands55!H31 ="",
Netherlands55!D31 ="",
Netherlands55!B31 ="",
Portugal56!H31 ="",
Portugal56!D31 ="",
Portugal56!B31 ="",
Spain57!H31 ="",
Spain57!D31 ="",
Spain57!B31 ="",
Sweden58!H31 ="",
Sweden58!D31 ="",
Sweden58!B31 =""),"",
(Belgium51!H31*Belgium51!D31/Belgium51!B31
 +Denmark52!H31*Denmark52!D31/Denmark52!B31
 +Finland53!H31*Finland53!D31/Finland53!B31
 +Italy54!H31*Italy54!D31/Italy54!B31
 +Netherlands55!H31*Netherlands55!D31/Netherlands55!B31
 +Portugal56!H31*Portugal56!D31/Portugal56!B31
 +Spain57!H31*Spain57!D31/Spain57!B31
 +Sweden58!H31*Sweden58!D31/Sweden58!B31)
/(Belgium51!D31/Belgium51!B31
 +Denmark52!D31/Denmark52!B31
 +Finland53!D31/Finland53!B31
 +Italy54!D31/Italy54!B31
 +Netherlands55!D31/Netherlands55!B31
 +Portugal56!D31/Portugal56!B31
 +Spain57!D31/Spain57!B31
 +Sweden58!D31/Sweden58!B31))</f>
        <v/>
      </c>
      <c r="F31" s="62">
        <f>IF(OR(
Belgium51!I31   ="",
Belgium51!D31   ="",
Belgium51!B31   ="",
Denmark52!I31      ="",
Denmark52!D31      ="",
Denmark52!B31      ="",
Finland53!I31       ="",
Finland53!D31       ="",
Finland53!B31       ="",
Italy54!I31      ="",
Italy54!D31      ="",
Italy54!B31      ="",
Netherlands55!I31 ="",
Netherlands55!D31 ="",
Netherlands55!B31 ="",
Portugal56!I31      ="",
Portugal56!D31      ="",
Portugal56!B31      ="",
Spain57!I31      ="",
Spain57!D31      ="",
Spain57!B31      ="",
Sweden58!I31      ="",
Sweden58!D31      ="",
Sweden58!B31      =""),"",
(Belgium51!I31/Belgium51!B31
 +Denmark52!I31/Denmark52!B31
 +Finland53!I31/Finland53!B31
 +Italy54!I31/Italy54!B31
 +Netherlands55!I31/Netherlands55!B31
 +Portugal56!I31/Portugal56!B31
 +Spain57!I31/Spain57!B31
 +Sweden58!I31/Sweden58!B31)
/(Belgium51!D31/Belgium51!B31
 +Denmark52!D31/Denmark52!B31
 +Finland53!D31/Finland53!B31
 +Italy54!D31/Italy54!B31
 +Netherlands55!D31/Netherlands55!B31
 +Portugal56!D31/Portugal56!B31
 +Spain57!D31/Spain57!B31
 +Sweden58!D31/Sweden58!B31))</f>
        <v>0.10743585822284035</v>
      </c>
      <c r="G31" s="62">
        <f>IF(OR(
Belgium51!J31   ="",
Belgium51!D31   ="",
Belgium51!B31   ="",
Denmark52!J31      ="",
Denmark52!D31      ="",
Denmark52!B31      ="",
Finland53!J31       ="",
Finland53!D31       ="",
Finland53!B31       ="",
Italy54!J31      ="",
Italy54!D31      ="",
Italy54!B31      ="",
Netherlands55!J31 ="",
Netherlands55!D31 ="",
Netherlands55!B31 ="",
Portugal56!J31      ="",
Portugal56!D31      ="",
Portugal56!B31      ="",
Spain57!J31      ="",
Spain57!D31      ="",
Spain57!B31      ="",
Sweden58!J31      ="",
Sweden58!D31      ="",
Sweden58!B31      =""),"",
(Belgium51!J31/Belgium51!B31
 +Denmark52!J31/Denmark52!B31
 +Finland53!J31/Finland53!B31
 +Italy54!J31/Italy54!B31
 +Netherlands55!J31/Netherlands55!B31
 +Portugal56!J31/Portugal56!B31
 +Spain57!J31/Spain57!B31
 +Sweden58!J31/Sweden58!B31)
/(Belgium51!D31/Belgium51!B31
 +Denmark52!D31/Denmark52!B31
 +Finland53!D31/Finland53!B31
 +Italy54!D31/Italy54!B31
 +Netherlands55!D31/Netherlands55!B31
 +Portugal56!D31/Portugal56!B31
 +Spain57!D31/Spain57!B31
 +Sweden58!D31/Sweden58!B31))</f>
        <v>9.8093125504830958E-2</v>
      </c>
      <c r="H31" s="62">
        <f>IF(OR(
Belgium51!K31   ="",
Belgium51!D31   ="",
Belgium51!B31   ="",
Denmark52!K31      ="",
Denmark52!D31      ="",
Denmark52!B31      ="",
Finland53!K31       ="",
Finland53!D31       ="",
Finland53!B31       ="",
Italy54!K31      ="",
Italy54!D31      ="",
Italy54!B31      ="",
Netherlands55!K31 ="",
Netherlands55!D31 ="",
Netherlands55!B31 ="",
Portugal56!K31      ="",
Portugal56!D31      ="",
Portugal56!B31      ="",
Spain57!K31      ="",
Spain57!D31      ="",
Spain57!B31      ="",
Sweden58!K31      ="",
Sweden58!D31      ="",
Sweden58!B31      =""),"",
(Belgium51!K31/Belgium51!B31
 +Denmark52!K31/Denmark52!B31
 +Finland53!K31/Finland53!B31
 +Italy54!K31/Italy54!B31
 +Netherlands55!K31/Netherlands55!B31
 +Portugal56!K31/Portugal56!B31
 +Spain57!K31/Spain57!B31
 +Sweden58!K31/Sweden58!B31)
/(Belgium51!D31/Belgium51!B31
 +Denmark52!D31/Denmark52!B31
 +Finland53!D31/Finland53!B31
 +Italy54!D31/Italy54!B31
 +Netherlands55!D31/Netherlands55!B31
 +Portugal56!D31/Portugal56!B31
 +Spain57!D31/Spain57!B31
 +Sweden58!D31/Sweden58!B31))</f>
        <v>0.22690988772521048</v>
      </c>
      <c r="I31" s="62">
        <f>IF(OR(
Belgium51!L31   ="",
Belgium51!D31   ="",
Belgium51!B31   ="",
Denmark52!L31      ="",
Denmark52!D31      ="",
Denmark52!B31      ="",
Finland53!L31       ="",
Finland53!D31       ="",
Finland53!B31       ="",
Italy54!L31      ="",
Italy54!D31      ="",
Italy54!B31      ="",
Netherlands55!L31 ="",
Netherlands55!D31 ="",
Netherlands55!B31 ="",
Portugal56!L31      ="",
Portugal56!D31      ="",
Portugal56!B31      ="",
Spain57!L31      ="",
Spain57!D31      ="",
Spain57!B31      ="",
Sweden58!L31      ="",
Sweden58!D31      ="",
Sweden58!B31      =""),"",
(Belgium51!L31/Belgium51!B31
 +Denmark52!L31/Denmark52!B31
 +Finland53!L31/Finland53!B31
 +Italy54!L31/Italy54!B31
 +Netherlands55!L31/Netherlands55!B31
 +Portugal56!L31/Portugal56!B31
 +Spain57!L31/Spain57!B31
 +Sweden58!L31/Sweden58!B31)
/(Belgium51!D31/Belgium51!B31
 +Denmark52!D31/Denmark52!B31
 +Finland53!D31/Finland53!B31
 +Italy54!D31/Italy54!B31
 +Netherlands55!D31/Netherlands55!B31
 +Portugal56!D31/Portugal56!B31
 +Spain57!D31/Spain57!B31
 +Sweden58!D31/Sweden58!B31))</f>
        <v>0.2572223657794358</v>
      </c>
      <c r="J31" s="61">
        <f t="shared" si="0"/>
        <v>-3.0312478054225322E-2</v>
      </c>
      <c r="K31" s="61">
        <f>IF(OR(
Belgium51!D31   ="",Belgium51!D30   ="",
Belgium51!B31   ="",Belgium51!B30   ="",
Belgium51!N31   ="",Belgium51!N30   ="",
Denmark52!D31      ="",Denmark52!D30      ="",
Denmark52!B31      ="",Denmark52!B30      ="",
Denmark52!N31      ="",Denmark52!N30      ="",
Finland53!D31       ="",Finland53!D30       ="",
Finland53!B31       ="",Finland53!B30       ="",
Finland53!N31       ="",Finland53!N30       ="",
Italy54!D31      ="",Italy54!D30      ="",
Italy54!B31      ="",Italy54!B30      ="",
Italy54!N31      ="",Italy54!N30      ="",
Netherlands55!D31 ="",Netherlands55!D30 ="",
Netherlands55!B31 ="",Netherlands55!B30 ="",
Netherlands55!N31 ="",Netherlands55!N30 ="",
Portugal56!D31      ="",Portugal56!D30      ="",
Portugal56!B31      ="",Portugal56!B30      ="",
Portugal56!N31      ="",Portugal56!N30      ="",
Spain57!D31      ="",Spain57!D30      ="",
Spain57!B31      ="",Spain57!B30      ="",
Spain57!N31      ="",Spain57!N30      ="",
Sweden58!D31      ="",Sweden58!D30      ="",
Sweden58!B31      ="",Sweden58!B30      ="",
Sweden58!N31      ="",Sweden58!N30      =""),"",
LN(SQRT(
(Belgium51!D31/Belgium51!B31
 +Denmark52!D31/Denmark52!B31
 +Finland53!D31/Finland53!B31
 +Italy54!D31/Italy54!B31
 +Netherlands55!D31/Netherlands55!B31
 +Portugal56!D31/Portugal56!B31
 +Spain57!D31/Spain57!B31
 +Sweden58!D31/Sweden58!B31)
/(Belgium51!D31/Belgium51!N31*Belgium51!N30/Belgium51!B30
 +Denmark52!D31/Denmark52!N31*Denmark52!N30/Denmark52!B30
 +Finland53!D31/Finland53!N31*Finland53!N30/Finland53!B30
 +Italy54!D31/Italy54!N31*Italy54!N30/Italy54!B30
 +Netherlands55!D31/Netherlands55!N31*Netherlands55!N30/Netherlands55!B30
 +Portugal56!D31/Portugal56!N31*Portugal56!N30/Portugal56!B30
 +Spain57!D31/Spain57!N31*Spain57!N30/Spain57!B30
 +Sweden58!D31/Sweden58!N31*Sweden58!N30/Sweden58!B30)
*(Belgium51!D30/Belgium51!N30*Belgium51!N31/Belgium51!B31
 +Denmark52!D30/Denmark52!N30*Denmark52!N31/Denmark52!B31
 +Finland53!D30/Finland53!N30*Finland53!N31/Finland53!B31
 +Italy54!D30/Italy54!N30*Italy54!N31/Italy54!B31
 +Netherlands55!D30/Netherlands55!N30*Netherlands55!N31/Netherlands55!B31
 +Portugal56!D30/Portugal56!N30*Portugal56!N31/Portugal56!B31
 +Spain57!D30/Spain57!N30*Spain57!N31/Spain57!B31
 +Sweden58!D30/Sweden58!N30*Sweden58!N31/Sweden58!B31)
/(Belgium51!D30/Belgium51!B30
 +Denmark52!D30/Denmark52!B30
 +Finland53!D30/Finland53!B30
 +Italy54!D30/Italy54!B30
 +Netherlands55!D30/Netherlands55!B30
 +Portugal56!D30/Portugal56!B30
 +Spain57!D30/Spain57!B30
 +Sweden58!D30/Sweden58!B30))))</f>
        <v>-4.6593296584081831E-2</v>
      </c>
      <c r="L31" s="61" t="str">
        <f>IF(OR(
Belgium51!F31   ="",Belgium51!F30   ="",
Belgium51!D31   ="",Belgium51!D30   ="",
Belgium51!B31   ="",Belgium51!B30   ="",
Belgium51!P31   ="",Belgium51!P30   ="",
Denmark52!F31      ="",Denmark52!F30      ="",
Denmark52!D31      ="",Denmark52!D30      ="",
Denmark52!B31      ="",Denmark52!B30      ="",
Denmark52!P31      ="",Denmark52!P30      ="",
Finland53!F31       ="",Finland53!F30       ="",
Finland53!D31       ="",Finland53!D30       ="",
Finland53!B31       ="",Finland53!B30       ="",
Finland53!P31       ="",Finland53!P30       ="",
Italy54!F31      ="",Italy54!F30      ="",
Italy54!D31      ="",Italy54!D30      ="",
Italy54!B31      ="",Italy54!B30      ="",
Italy54!P31      ="",Italy54!P30      ="",
Netherlands55!F31 ="",Netherlands55!F30 ="",
Netherlands55!D31 ="",Netherlands55!D30 ="",
Netherlands55!B31 ="",Netherlands55!B30 ="",
Netherlands55!P31 ="",Netherlands55!P30 ="",
Portugal56!F31      ="",Portugal56!F30      ="",
Portugal56!D31      ="",Portugal56!D30      ="",
Portugal56!B31      ="",Portugal56!B30      ="",
Portugal56!P31      ="",Portugal56!P30      ="",
Spain57!F31      ="",Spain57!F30      ="",
Spain57!D31      ="",Spain57!D30      ="",
Spain57!B31      ="",Spain57!B30      ="",
Spain57!P31      ="",Spain57!P30      ="",
Sweden58!F31      ="",Sweden58!F30      ="",
Sweden58!D31      ="",Sweden58!D30      ="",
Sweden58!B31      ="",Sweden58!B30      ="",
Sweden58!P31      ="",Sweden58!P30      =""),"",
LN(SQRT(
(Belgium51!D31*Belgium51!F31/Belgium51!B31
 +Denmark52!D31*Denmark52!F31/Denmark52!B31
 +Finland53!D31*Finland53!F31/Finland53!B31
 +Italy54!D31*Italy54!F31/Italy54!B31
 +Netherlands55!D31*Netherlands55!F31/Netherlands55!B31
 +Portugal56!D31*Portugal56!F31/Portugal56!B31
 +Spain57!D31*Spain57!F31/Spain57!B31
 +Sweden58!D31*Sweden58!F31/Sweden58!B31)
/(Belgium51!D31*Belgium51!F31/Belgium51!P31*Belgium51!P30/Belgium51!B30
 +Denmark52!D31*Denmark52!F31/Denmark52!P31*Denmark52!P30/Denmark52!B30
 +Finland53!D31*Finland53!F31/Finland53!P31*Finland53!P30/Finland53!B30
 +Italy54!D31*Italy54!F31/Italy54!P31*Italy54!P30/Italy54!B30
 +Netherlands55!D31*Netherlands55!F31/Netherlands55!P31*Netherlands55!P30/Netherlands55!B30
 +Portugal56!D31*Portugal56!F31/Portugal56!P31*Portugal56!P30/Portugal56!B30
 +Spain57!D31*Spain57!F31/Spain57!P31*Spain57!P30/Spain57!B30
 +Sweden58!D31*Sweden58!F31/Sweden58!P31*Sweden58!P30/Sweden58!B30)
*(Belgium51!D30*Belgium51!F30/Belgium51!P30*Belgium51!P31/Belgium51!B31
 +Denmark52!D30*Denmark52!F30/Denmark52!P30*Denmark52!P31/Denmark52!B31
 +Finland53!D30*Finland53!F30/Finland53!P30*Finland53!P31/Finland53!B31
 +Italy54!D30*Italy54!F30/Italy54!P30*Italy54!P31/Italy54!B31
 +Netherlands55!D30*Netherlands55!F30/Netherlands55!P30*Netherlands55!P31/Netherlands55!B31
 +Portugal56!D30*Portugal56!F30/Portugal56!P30*Portugal56!P31/Portugal56!B31
 +Spain57!D30*Spain57!F30/Spain57!P30*Spain57!P31/Spain57!B31
 +Sweden58!D30*Sweden58!F30/Sweden58!P30*Sweden58!P31/Sweden58!B31)
/(Belgium51!D30*Belgium51!F30/Belgium51!B30
 +Denmark52!D30*Denmark52!F30/Denmark52!B30
 +Finland53!D30*Finland53!F30/Finland53!B30
 +Italy54!D30*Italy54!F30/Italy54!B30
 +Netherlands55!D30*Netherlands55!F30/Netherlands55!B30
 +Portugal56!D30*Portugal56!F30/Portugal56!B30
 +Spain57!D30*Spain57!F30/Spain57!B30
 +Sweden58!D30*Sweden58!F30/Sweden58!B30))))</f>
        <v/>
      </c>
      <c r="M31" s="62" t="str">
        <f>IF(OR(
Belgium51!H31   ="",Belgium51!H30   ="",
Belgium51!D31   ="",Belgium51!D30   ="",
Belgium51!B31   ="",Belgium51!B30   ="",
Belgium51!Q31   ="",Belgium51!Q30   ="",
Denmark52!H31      ="",Denmark52!H30      ="",
Denmark52!D31      ="",Denmark52!D30      ="",
Denmark52!B31      ="",Denmark52!B30      ="",
Denmark52!Q31      ="",Denmark52!Q30      ="",
Finland53!H31       ="",Finland53!H30       ="",
Finland53!D31       ="",Finland53!D30       ="",
Finland53!B31       ="",Finland53!B30       ="",
Finland53!Q31       ="",Finland53!Q30       ="",
Italy54!H31      ="",Italy54!H30      ="",
Italy54!D31      ="",Italy54!D30      ="",
Italy54!B31      ="",Italy54!B30      ="",
Italy54!Q31      ="",Italy54!Q30      ="",
Netherlands55!H31 ="",Netherlands55!H30 ="",
Netherlands55!D31 ="",Netherlands55!D30 ="",
Netherlands55!B31 ="",Netherlands55!B30 ="",
Netherlands55!Q31 ="",Netherlands55!Q30 ="",
Portugal56!H31      ="",Portugal56!H30      ="",
Portugal56!D31      ="",Portugal56!D30      ="",
Portugal56!B31      ="",Portugal56!B30      ="",
Portugal56!Q31      ="",Portugal56!Q30      ="",
Spain57!H31      ="",Spain57!H30      ="",
Spain57!D31      ="",Spain57!D30      ="",
Spain57!B31      ="",Spain57!B30      ="",
Spain57!Q31      ="",Spain57!Q30      ="",
Sweden58!H31      ="",Sweden58!H30      ="",
Sweden58!D31      ="",Sweden58!D30      ="",
Sweden58!B31      ="",Sweden58!B30      ="",
Sweden58!Q31      ="",Sweden58!Q30      =""),"",
LN(SQRT(
(Belgium51!D31*Belgium51!H31/Belgium51!B31
 +Denmark52!D31*Denmark52!H31/Denmark52!B31
 +Finland53!D31*Finland53!H31/Finland53!B31
 +Italy54!D31*Italy54!H31/Italy54!B31
 +Netherlands55!D31*Netherlands55!H31/Netherlands55!B31
 +Portugal56!D31*Portugal56!H31/Portugal56!B31
 +Spain57!D31*Spain57!H31/Spain57!B31
 +Sweden58!D31*Sweden58!H31/Sweden58!B31)
/(Belgium51!D31*Belgium51!H31/Belgium51!Q31*Belgium51!Q30/Belgium51!B30
 +Denmark52!D31*Denmark52!H31/Denmark52!Q31*Denmark52!Q30/Denmark52!B30
 +Finland53!D31*Finland53!H31/Finland53!Q31*Finland53!Q30/Finland53!B30
 +Italy54!D31*Italy54!H31/Italy54!Q31*Italy54!Q30/Italy54!B30
 +Netherlands55!D31*Netherlands55!H31/Netherlands55!Q31*Netherlands55!Q30/Netherlands55!B30
 +Portugal56!D31*Portugal56!H31/Portugal56!Q31*Portugal56!Q30/Portugal56!B30
 +Spain57!D31*Spain57!H31/Spain57!Q31*Spain57!Q30/Spain57!B30
 +Sweden58!D31*Sweden58!H31/Sweden58!Q31*Sweden58!Q30/Sweden58!B30)
*(Belgium51!D30*Belgium51!H30/Belgium51!Q30*Belgium51!Q31/Belgium51!B31
 +Denmark52!D30*Denmark52!H30/Denmark52!Q30*Denmark52!Q31/Denmark52!B31
 +Finland53!D30*Finland53!H30/Finland53!Q30*Finland53!Q31/Finland53!B31
 +Italy54!D30*Italy54!H30/Italy54!Q30*Italy54!Q31/Italy54!B31
 +Netherlands55!D30*Netherlands55!H30/Netherlands55!Q30*Netherlands55!Q31/Netherlands55!B31
 +Portugal56!D30*Portugal56!H30/Portugal56!Q30*Portugal56!Q31/Portugal56!B31
 +Spain57!D30*Spain57!H30/Spain57!Q30*Spain57!Q31/Spain57!B31
 +Sweden58!D30*Sweden58!H30/Sweden58!Q30*Sweden58!Q31/Sweden58!B31)
/(Belgium51!D30*Belgium51!H30/Belgium51!B30
 +Denmark52!D30*Denmark52!H30/Denmark52!B30
 +Finland53!D30*Finland53!H30/Finland53!B30
 +Italy54!D30*Italy54!H30/Italy54!B30
 +Netherlands55!D30*Netherlands55!H30/Netherlands55!B30
 +Portugal56!D30*Portugal56!H30/Portugal56!B30
 +Spain57!D30*Spain57!H30/Spain57!B30
 +Sweden58!D30*Sweden58!H30/Sweden58!B30))))</f>
        <v/>
      </c>
      <c r="N31" s="62" t="str">
        <f>IF(OR(
Belgium51!I31   ="",Belgium51!I30   ="",
Belgium51!B31   ="",Belgium51!B30   ="",
Belgium51!R31   ="",Belgium51!R30   ="",
Denmark52!I31      ="",Denmark52!I30      ="",
Denmark52!B31      ="",Denmark52!B30      ="",
Denmark52!R31      ="",Denmark52!R30      ="",
Finland53!I31       ="",Finland53!I30       ="",
Finland53!B31       ="",Finland53!B30       ="",
Finland53!R31       ="",Finland53!R30       ="",
Italy54!I31      ="",Italy54!I30      ="",
Italy54!B31      ="",Italy54!B30      ="",
Italy54!R31      ="",Italy54!R30      ="",
Netherlands55!I31 ="",Netherlands55!I30 ="",
Netherlands55!B31 ="",Netherlands55!B30 ="",
Netherlands55!R31 ="",Netherlands55!R30 ="",
Portugal56!I31      ="",Portugal56!I30      ="",
Portugal56!B31      ="",Portugal56!B30      ="",
Portugal56!R31      ="",Portugal56!R30      ="",
Spain57!I31      ="",Spain57!I30      ="",
Spain57!B31      ="",Spain57!B30      ="",
Spain57!R31      ="",Spain57!R30      ="",
Sweden58!I31      ="",Sweden58!I30      ="",
Sweden58!B31      ="",Sweden58!B30      ="",
Sweden58!R31      ="",Sweden58!R30      =""),"",
LN(SQRT(
(Belgium51!I31/Belgium51!B31
 +Denmark52!I31/Denmark52!B31
 +Finland53!I31/Finland53!B31
 +Italy54!I31/Italy54!B31
 +Netherlands55!I31/Netherlands55!B31
 +Portugal56!I31/Portugal56!B31
 +Spain57!I31/Spain57!B31
 +Sweden58!I31/Sweden58!B31)
/(Belgium51!I31/Belgium51!R31*Belgium51!R30/Belgium51!B30
 +Denmark52!I31/Denmark52!R31*Denmark52!R30/Denmark52!B30
 +Finland53!I31/Finland53!R31*Finland53!R30/Finland53!B30
 +Italy54!I31/Italy54!R31*Italy54!R30/Italy54!B30
 +Netherlands55!I31/Netherlands55!R31*Netherlands55!R30/Netherlands55!B30
 +Portugal56!I31/Portugal56!R31*Portugal56!R30/Portugal56!B30
 +Spain57!I31/Spain57!R31*Spain57!R30/Spain57!B30
 +Sweden58!I31/Sweden58!R31*Sweden58!R30/Sweden58!B30)
*(Belgium51!I30/Belgium51!R30*Belgium51!R31/Belgium51!B31
 +Denmark52!I30/Denmark52!R30*Denmark52!R31/Denmark52!B31
 +Finland53!I30/Finland53!R30*Finland53!R31/Finland53!B31
 +Italy54!I30/Italy54!R30*Italy54!R31/Italy54!B31
 +Netherlands55!I30/Netherlands55!R30*Netherlands55!R31/Netherlands55!B31
 +Portugal56!I30/Portugal56!R30*Portugal56!R31/Portugal56!B31
 +Spain57!I30/Spain57!R30*Spain57!R31/Spain57!B31
 +Sweden58!I30/Sweden58!R30*Sweden58!R31/Sweden58!B31)
/(Belgium51!I30/Belgium51!B30
 +Denmark52!I30/Denmark52!B30
 +Finland53!I30/Finland53!B30
 +Italy54!I30/Italy54!B30
 +Netherlands55!I30/Netherlands55!B30
 +Portugal56!I30/Portugal56!B30
 +Spain57!I30/Spain57!B30
 +Sweden58!I30/Sweden58!B30))))</f>
        <v/>
      </c>
      <c r="O31" s="62" t="str">
        <f>IF(OR(
Belgium51!K31   ="",Belgium51!K30   ="",
Belgium51!B31   ="",Belgium51!B30   ="",
Belgium51!S31   ="",Belgium51!S30   ="",
Denmark52!K31      ="",Denmark52!K30      ="",
Denmark52!B31      ="",Denmark52!B30      ="",
Denmark52!S31      ="",Denmark52!S30      ="",
Finland53!K31       ="",Finland53!K30       ="",
Finland53!B31       ="",Finland53!B30       ="",
Finland53!S31       ="",Finland53!S30       ="",
Italy54!K31      ="",Italy54!K30      ="",
Italy54!B31      ="",Italy54!B30      ="",
Italy54!S31      ="",Italy54!S30      ="",
Netherlands55!K31 ="",Netherlands55!K30 ="",
Netherlands55!B31 ="",Netherlands55!B30 ="",
Netherlands55!S31 ="",Netherlands55!S30 ="",
Portugal56!K31      ="",Portugal56!K30      ="",
Portugal56!B31      ="",Portugal56!B30      ="",
Portugal56!S31      ="",Portugal56!S30      ="",
Spain57!K31      ="",Spain57!K30      ="",
Spain57!B31      ="",Spain57!B30      ="",
Spain57!S31      ="",Spain57!S30      ="",
Sweden58!K31      ="",Sweden58!K30      ="",
Sweden58!B31      ="",Sweden58!B30      ="",
Sweden58!S31      ="",Sweden58!S30      =""),"",
LN(SQRT(
(Belgium51!K31/Belgium51!B31
 +Denmark52!K31/Denmark52!B31
 +Finland53!K31/Finland53!B31
 +Italy54!K31/Italy54!B31
 +Netherlands55!K31/Netherlands55!B31
 +Portugal56!K31/Portugal56!B31
 +Spain57!K31/Spain57!B31
 +Sweden58!K31/Sweden58!B31)
/(Belgium51!K31/Belgium51!S31*Belgium51!S30/Belgium51!B30
 +Denmark52!K31/Denmark52!S31*Denmark52!S30/Denmark52!B30
 +Finland53!K31/Finland53!S31*Finland53!S30/Finland53!B30
 +Italy54!K31/Italy54!S31*Italy54!S30/Italy54!B30
 +Netherlands55!K31/Netherlands55!S31*Netherlands55!S30/Netherlands55!B30
 +Portugal56!K31/Portugal56!S31*Portugal56!S30/Portugal56!B30
 +Spain57!K31/Spain57!S31*Spain57!S30/Spain57!B30
 +Sweden58!K31/Sweden58!S31*Sweden58!S30/Sweden58!B30)
*(Belgium51!K30/Belgium51!S30*Belgium51!S31/Belgium51!B31
 +Denmark52!K30/Denmark52!S30*Denmark52!S31/Denmark52!B31
 +Finland53!K30/Finland53!S30*Finland53!S31/Finland53!B31
 +Italy54!K30/Italy54!S30*Italy54!S31/Italy54!B31
 +Netherlands55!K30/Netherlands55!S30*Netherlands55!S31/Netherlands55!B31
 +Portugal56!K30/Portugal56!S30*Portugal56!S31/Portugal56!B31
 +Spain57!K30/Spain57!S30*Spain57!S31/Spain57!B31
 +Sweden58!K30/Sweden58!S30*Sweden58!S31/Sweden58!B31)
/(Belgium51!K30/Belgium51!B30
 +Denmark52!K30/Denmark52!B30
 +Finland53!K30/Finland53!B30
 +Italy54!K30/Italy54!B30
 +Netherlands55!K30/Netherlands55!B30
 +Portugal56!K30/Portugal56!B30
 +Spain57!K30/Spain57!B30
 +Sweden58!K30/Sweden58!B30))))</f>
        <v/>
      </c>
      <c r="P31" s="62" t="str">
        <f>IF(OR(
Belgium51!L31   ="",Belgium51!L30   ="",
Belgium51!B31   ="",Belgium51!B30   ="",
Belgium51!T31   ="",Belgium51!T30   ="",
Denmark52!L31      ="",Denmark52!L30      ="",
Denmark52!B31      ="",Denmark52!B30      ="",
Denmark52!T31      ="",Denmark52!T30      ="",
Finland53!L31       ="",Finland53!L30       ="",
Finland53!B31       ="",Finland53!B30       ="",
Finland53!T31       ="",Finland53!T30       ="",
Italy54!L31      ="",Italy54!L30      ="",
Italy54!B31      ="",Italy54!B30      ="",
Italy54!T31      ="",Italy54!T30      ="",
Netherlands55!L31 ="",Netherlands55!L30 ="",
Netherlands55!B31 ="",Netherlands55!B30 ="",
Netherlands55!T31 ="",Netherlands55!T30 ="",
Portugal56!L31      ="",Portugal56!L30      ="",
Portugal56!B31      ="",Portugal56!B30      ="",
Portugal56!T31      ="",Portugal56!T30      ="",
Spain57!L31      ="",Spain57!L30      ="",
Spain57!B31      ="",Spain57!B30      ="",
Spain57!T31      ="",Spain57!T30      ="",
Sweden58!L31      ="",Sweden58!L30      ="",
Sweden58!B31      ="",Sweden58!B30      ="",
Sweden58!T31      ="",Sweden58!T30      =""),"",
LN(SQRT(
(Belgium51!L31/Belgium51!B31
 +Denmark52!L31/Denmark52!B31
 +Finland53!L31/Finland53!B31
 +Italy54!L31/Italy54!B31
 +Netherlands55!L31/Netherlands55!B31
 +Portugal56!L31/Portugal56!B31
 +Spain57!L31/Spain57!B31
 +Sweden58!L31/Sweden58!B31)
/(Belgium51!L31/Belgium51!T31*Belgium51!T30/Belgium51!B30
 +Denmark52!L31/Denmark52!T31*Denmark52!T30/Denmark52!B30
 +Finland53!L31/Finland53!T31*Finland53!T30/Finland53!B30
 +Italy54!L31/Italy54!T31*Italy54!T30/Italy54!B30
 +Netherlands55!L31/Netherlands55!T31*Netherlands55!T30/Netherlands55!B30
 +Portugal56!L31/Portugal56!T31*Portugal56!T30/Portugal56!B30
 +Spain57!L31/Spain57!T31*Spain57!T30/Spain57!B30
 +Sweden58!L31/Sweden58!T31*Sweden58!T30/Sweden58!B30)
*(Belgium51!L30/Belgium51!T30*Belgium51!T31/Belgium51!B31
 +Denmark52!L30/Denmark52!T30*Denmark52!T31/Denmark52!B31
 +Finland53!L30/Finland53!T30*Finland53!T31/Finland53!B31
 +Italy54!L30/Italy54!T30*Italy54!T31/Italy54!B31
 +Netherlands55!L30/Netherlands55!T30*Netherlands55!T31/Netherlands55!B31
 +Portugal56!L30/Portugal56!T30*Portugal56!T31/Portugal56!B31
 +Spain57!L30/Spain57!T30*Spain57!T31/Spain57!B31
 +Sweden58!L30/Sweden58!T30*Sweden58!T31/Sweden58!B31)
/(Belgium51!L30/Belgium51!B30
 +Denmark52!L30/Denmark52!B30
 +Finland53!L30/Finland53!B30
 +Italy54!L30/Italy54!B30
 +Netherlands55!L30/Netherlands55!B30
 +Portugal56!L30/Portugal56!B30
 +Spain57!L30/Spain57!B30
 +Sweden58!L30/Sweden58!B30))))</f>
        <v/>
      </c>
      <c r="Q31" s="61"/>
      <c r="R31" s="61"/>
      <c r="S31" s="61"/>
      <c r="T31" s="61"/>
      <c r="U31" s="61"/>
      <c r="V31" s="61" t="str">
        <f>IF(OR(
Belgium51!V31   ="",
Belgium51!U31   ="",
Denmark52!V31      ="",
Denmark52!U31      ="",
Finland53!V31       ="",
Finland53!U31       ="",
Italy54!V31      ="",
Italy54!U31      ="",
Netherlands55!V31 ="",
Netherlands55!U31 ="",
Portugal56!V31      ="",
Portugal56!U31      ="",
Spain57!V31      ="",
Spain57!U31      ="",
Sweden58!V31      ="",
Sweden58!U31      =""),"",
LN((Belgium51!V31+Denmark52!V31+Finland53!V31+Italy54!V31+Netherlands55!V31+Portugal56!V31+Spain57!V31+Sweden58!V31)
/(Belgium51!U31+Denmark52!U31+Finland53!U31+Italy54!U31+Netherlands55!U31+Portugal56!U31+Spain57!U31+Sweden58!U31)))</f>
        <v/>
      </c>
      <c r="W31" s="61" t="str">
        <f>IF(OR(
Belgium51!V31   ="",
Belgium51!W31   ="",
Belgium51!U31   ="",
Denmark52!V31      ="",
Denmark52!W31      ="",
Denmark52!U31      ="",
Finland53!V31       ="",
Finland53!W31       ="",
Finland53!U31       ="",
Italy54!V31      ="",
Italy54!W31      ="",
Italy54!U31      ="",
Netherlands55!V31 ="",
Netherlands55!W31 ="",
Netherlands55!V31 ="",
Portugal56!V31      ="",
Portugal56!W31      ="",
Portugal56!U31      ="",
Spain57!V31      ="",
Spain57!W31      ="",
Spain57!U31      ="",
Sweden58!V31      ="",
Sweden58!W31      ="",
Sweden58!U31      ="",
),"",
LN((Belgium51!V31*Belgium51!W31+Denmark52!V31*Denmark52!W31+Finland53!V31*Finland53!W31+Italy54!V31*Italy54!W31+Netherlands55!V31*Netherlands55!W31+Portugal56!V31*Portugal56!W31+Spain57!V31*Spain57!W31+Sweden58!V31*Sweden58!W31)
/(Belgium51!U31+Denmark52!U31+Finland53!U31+Italy54!U31+Netherlands55!U31+Portugal56!U31+Spain57!U31+Sweden58!U31)))</f>
        <v/>
      </c>
      <c r="X31" s="61" t="str">
        <f>IF(OR(
Belgium51!X31   ="",
Belgium51!D31   ="",
Belgium51!B31   ="",
Denmark52!X31      ="",
Denmark52!D31      ="",
Denmark52!B31      ="",
Finland53!X31       ="",
Finland53!D31       ="",
Finland53!B31       ="",
Italy54!X31      ="",
Italy54!D31      ="",
Italy54!B31      ="",
Netherlands55!X31 ="",
Netherlands55!D31 ="",
Netherlands55!B31 ="",
Portugal56!X31      ="",
Portugal56!D31      ="",
Portugal56!B31      ="",
Spain57!X31      ="",
Spain57!D31      ="",
Spain57!B31      ="",
Sweden58!X31      ="",
Sweden58!D31      ="",
Sweden58!B31      =""),"",
(Belgium51!X31*Belgium51!D31/Belgium51!B31
 +Denmark52!X31*Denmark52!D31/Denmark52!B31
 +Finland53!X31*Finland53!D31/Finland53!B31
 +Italy54!X31*Italy54!D31/Italy54!B31
 +Netherlands55!X31*Netherlands55!D31/Netherlands55!B31
 +Portugal56!X31*Portugal56!D31/Portugal56!B31
 +Spain57!X31*Spain57!D31/Spain57!B31
 +Sweden58!X31*Sweden58!D31/Sweden58!B31)
/(Belgium51!D31/Belgium51!B31
 +Denmark52!D31/Denmark52!B31
 +Finland53!D31/Finland53!B31
 +Italy54!D31/Italy54!B31
 +Netherlands55!D31/Netherlands55!B31
 +Portugal56!D31/Portugal56!B31
 +Spain57!D31/Spain57!B31
 +Sweden58!D31/Sweden58!B31))</f>
        <v/>
      </c>
      <c r="Y31" s="61" t="str">
        <f>IF(OR(
Belgium51!Y31   ="",
Belgium51!D31   ="",
Belgium51!B31   ="",
Denmark52!Y31      ="",
Denmark52!D31      ="",
Denmark52!B31      ="",
Finland53!Y31       ="",
Finland53!D31       ="",
Finland53!B31       ="",
Italy54!Y31      ="",
Italy54!D31      ="",
Italy54!B31      ="",
Netherlands55!Y31 ="",
Netherlands55!D31 ="",
Netherlands55!B31 ="",
Portugal56!Y31      ="",
Portugal56!D31      ="",
Portugal56!B31      ="",
Spain57!Y31      ="",
Spain57!D31      ="",
Spain57!B31      ="",
Sweden58!Y31      ="",
Sweden58!D31      ="",
Sweden58!B31      =""),"",
(Belgium51!Y31/Belgium51!B31
 +Denmark52!Y31/Denmark52!B31
 +Finland53!Y31/Finland53!B31
 +Italy54!Y31/Italy54!B31
 +Netherlands55!Y31/Netherlands55!B31
 +Portugal56!Y31/Portugal56!B31
 +Spain57!Y31/Spain57!B31
 +Sweden58!Y31/Sweden58!B31)
/(Belgium51!D31/Belgium51!B31
 +Denmark52!D31/Denmark52!B31
 +Finland53!D31/Finland53!B31
 +Italy54!D31/Italy54!B31
 +Netherlands55!D31/Netherlands55!B31
 +Portugal56!D31/Portugal56!B31
 +Spain57!D31/Spain57!B31
 +Sweden58!D31/Sweden58!B31))</f>
        <v/>
      </c>
      <c r="Z31" s="67"/>
      <c r="AA31" s="62" t="str">
        <f t="shared" si="1"/>
        <v/>
      </c>
      <c r="AB31" s="75" t="str">
        <f>IF(OR(
Belgium51!AB31   ="",
Belgium51!D31   ="",
Belgium51!B31   ="",
Denmark52!AB31      ="",
Denmark52!D31      ="",
Denmark52!B31      ="",
Finland53!AB31       ="",
Finland53!D31       ="",
Finland53!B31       ="",
Italy54!AB31      ="",
Italy54!D31      ="",
Italy54!B31      ="",
Netherlands55!AB31 ="",
Netherlands55!D31 ="",
Netherlands55!B31 ="",
Portugal56!AB31      ="",
Portugal56!D31      ="",
Portugal56!B31      ="",
Spain57!AB31      ="",
Spain57!D31      ="",
Spain57!B31      ="",
Sweden58!AB31      ="",
Sweden58!D31      ="",
Sweden58!B31      =""),"",
(Belgium51!AB31*Belgium51!D31/Belgium51!B31
 +Denmark52!AB31*Denmark52!D31/Denmark52!B31
 +Finland53!AB31*Finland53!D31/Finland53!B31
 +Italy54!AB31*Italy54!D31/Italy54!B31
 +Netherlands55!AB31*Netherlands55!D31/Netherlands55!B31
 +Portugal56!AB31*Portugal56!D31/Portugal56!B31
 +Spain57!AB31*Spain57!D31/Spain57!B31
 +Sweden58!AB31*Sweden58!D31/Sweden58!B31)
/(Belgium51!D31/Belgium51!B31
 +Denmark52!D31/Denmark52!B31
 +Finland53!D31/Finland53!B31
 +Italy54!D31/Italy54!B31
 +Netherlands55!D31/Netherlands55!B31
 +Portugal56!D31/Portugal56!B31
 +Spain57!D31/Spain57!B31
 +Sweden58!D31/Sweden58!B31))</f>
        <v/>
      </c>
    </row>
    <row r="32" spans="1:28">
      <c r="A32" s="62">
        <v>1899</v>
      </c>
      <c r="B32" s="62" t="str">
        <f>IF(OR(
Belgium51!AC32   ="",
Belgium51!D32   ="",
Belgium51!B32   ="",
Denmark52!AC32      ="",
Denmark52!D32      ="",
Denmark52!B32      ="",
Finland53!AC32       ="",
Finland53!D32       ="",
Finland53!B32       ="",
Italy54!AC32      ="",
Italy54!D32      ="",
Italy54!B32      ="",
Netherlands55!AC32 ="",
Netherlands55!D32 ="",
Netherlands55!B32 ="",
Portugal56!AC32 ="",
Portugal56!D32 ="",
Portugal56!B32 ="",
Spain57!AC32       ="",
Spain57!D32       ="",
Spain57!B32       ="",
Sweden58!AC32      ="",
Sweden58!D32      ="",
Sweden58!B32      =""),"",
(Belgium51!AC32*Belgium51!D32/Belgium51!B32
 +Denmark52!AC32*Denmark52!D32/Denmark52!B32
 +Finland53!AC32*Finland53!D32/Finland53!B32
 +Italy54!AC32*Italy54!D32/Italy54!B32
 +Netherlands55!AC32*Netherlands55!D32/Netherlands55!B32
 +Portugal56!AC32*Portugal56!D32/Portugal56!B32
 +Spain57!AC32*Spain57!D32/Spain57!B32
 +Sweden58!AC32*Sweden58!D32/Sweden58!B32)
/(Belgium51!D32/Belgium51!B32
 +Denmark52!D32/Denmark52!B32
 +Finland53!D32/Finland53!B32
 +Italy54!D32/Italy54!B32
 +Netherlands55!D32/Netherlands55!B32
 +Portugal56!D32/Portugal56!B32
 +Spain57!D32/Spain57!B32
 +Sweden58!D32/Sweden58!B32))</f>
        <v/>
      </c>
      <c r="C32" s="34" t="str">
        <f>IF(OR(
Belgium51!F32   ="",
Belgium51!D32   ="",
Belgium51!B32   ="",
Denmark52!F32      ="",
Denmark52!D32      ="",
Denmark52!B32      ="",
Finland53!F32       ="",
Finland53!D32       ="",
Finland53!B32       ="",
Italy54!F32      ="",
Italy54!D32      ="",
Italy54!B32      ="",
Netherlands55!F32 ="",
Netherlands55!D32 ="",
Netherlands55!B32 ="",
Portugal56!F32 ="",
Portugal56!D32 ="",
Portugal56!B32 ="",
Spain57!F32       ="",
Spain57!D32       ="",
Spain57!B32       ="",
Sweden58!F32      ="",
Sweden58!D32      ="",
Sweden58!B32      =""),"",
(Belgium51!F32*Belgium51!D32/Belgium51!B32
 +Denmark52!F32*Denmark52!D32/Denmark52!B32
 +Finland53!F32*Finland53!D32/Finland53!B32
 +Italy54!F32*Italy54!D32/Italy54!B32
 +Netherlands55!F32*Netherlands55!D32/Netherlands55!B32
 +Portugal56!F32*Portugal56!D32/Portugal56!B32
 +Spain57!F32*Spain57!D32/Spain57!B32
 +Sweden58!F32*Sweden58!D32/Sweden58!B32)
/(Belgium51!D32/Belgium51!B32
 +Denmark52!D32/Denmark52!B32
 +Finland53!D32/Finland53!B32
 +Italy54!D32/Italy54!B32
 +Netherlands55!D32/Netherlands55!B32
 +Portugal56!D32/Portugal56!B32
 +Spain57!D32/Spain57!B32
 +Sweden58!D32/Sweden58!B32))</f>
        <v/>
      </c>
      <c r="D32" s="62" t="str">
        <f>IF(OR(
Belgium51!AE32   ="",
Belgium51!D32   ="",
Belgium51!B32   ="",
Denmark52!AE32      ="",
Denmark52!D32      ="",
Denmark52!B32      ="",
Finland53!AE32       ="",
Finland53!D32       ="",
Finland53!B32       ="",
Italy54!AE32      ="",
Italy54!D32      ="",
Italy54!B32      ="",
Netherlands55!AE32 ="",
Netherlands55!D32 ="",
Netherlands55!B32 ="",
Portugal56!AE32 ="",
Portugal56!D32 ="",
Portugal56!B32 ="",
Spain57!AE32       ="",
Spain57!D32       ="",
Spain57!B32       ="",
Sweden58!AE32      ="",
Sweden58!D32      ="",
Sweden58!B32      =""),"",
(Belgium51!AE32*Belgium51!D32/Belgium51!B32
 +Denmark52!AE32*Denmark52!D32/Denmark52!B32
 +Finland53!AE32*Finland53!D32/Finland53!B32
 +Italy54!AE32*Italy54!D32/Italy54!B32
 +Netherlands55!AE32*Netherlands55!D32/Netherlands55!B32
 +Portugal56!AE32*Portugal56!D32/Portugal56!B32
 +Spain57!AE32*Spain57!D32/Spain57!B32
 +Sweden58!AE32*Sweden58!D32/Sweden58!B32)
/(Belgium51!D32/Belgium51!B32
 +Denmark52!D32/Denmark52!B32
 +Finland53!D32/Finland53!B32
 +Italy54!D32/Italy54!B32
 +Netherlands55!D32/Netherlands55!B32
 +Portugal56!D32/Portugal56!B32
 +Spain57!D32/Spain57!B32
 +Sweden58!D32/Sweden58!B32))</f>
        <v/>
      </c>
      <c r="E32" s="62" t="str">
        <f>IF(OR(
Belgium51!H32   ="",
Belgium51!D32   ="",
Belgium51!B32   ="",
Denmark52!H32      ="",
Denmark52!D32      ="",
Denmark52!B32      ="",
Finland53!H32       ="",
Finland53!D32       ="",
Finland53!B32       ="",
Italy54!H32      ="",
Italy54!D32      ="",
Italy54!B32      ="",
Netherlands55!H32 ="",
Netherlands55!D32 ="",
Netherlands55!B32 ="",
Portugal56!H32 ="",
Portugal56!D32 ="",
Portugal56!B32 ="",
Spain57!H32 ="",
Spain57!D32 ="",
Spain57!B32 ="",
Sweden58!H32 ="",
Sweden58!D32 ="",
Sweden58!B32 =""),"",
(Belgium51!H32*Belgium51!D32/Belgium51!B32
 +Denmark52!H32*Denmark52!D32/Denmark52!B32
 +Finland53!H32*Finland53!D32/Finland53!B32
 +Italy54!H32*Italy54!D32/Italy54!B32
 +Netherlands55!H32*Netherlands55!D32/Netherlands55!B32
 +Portugal56!H32*Portugal56!D32/Portugal56!B32
 +Spain57!H32*Spain57!D32/Spain57!B32
 +Sweden58!H32*Sweden58!D32/Sweden58!B32)
/(Belgium51!D32/Belgium51!B32
 +Denmark52!D32/Denmark52!B32
 +Finland53!D32/Finland53!B32
 +Italy54!D32/Italy54!B32
 +Netherlands55!D32/Netherlands55!B32
 +Portugal56!D32/Portugal56!B32
 +Spain57!D32/Spain57!B32
 +Sweden58!D32/Sweden58!B32))</f>
        <v/>
      </c>
      <c r="F32" s="62">
        <f>IF(OR(
Belgium51!I32   ="",
Belgium51!D32   ="",
Belgium51!B32   ="",
Denmark52!I32      ="",
Denmark52!D32      ="",
Denmark52!B32      ="",
Finland53!I32       ="",
Finland53!D32       ="",
Finland53!B32       ="",
Italy54!I32      ="",
Italy54!D32      ="",
Italy54!B32      ="",
Netherlands55!I32 ="",
Netherlands55!D32 ="",
Netherlands55!B32 ="",
Portugal56!I32      ="",
Portugal56!D32      ="",
Portugal56!B32      ="",
Spain57!I32      ="",
Spain57!D32      ="",
Spain57!B32      ="",
Sweden58!I32      ="",
Sweden58!D32      ="",
Sweden58!B32      =""),"",
(Belgium51!I32/Belgium51!B32
 +Denmark52!I32/Denmark52!B32
 +Finland53!I32/Finland53!B32
 +Italy54!I32/Italy54!B32
 +Netherlands55!I32/Netherlands55!B32
 +Portugal56!I32/Portugal56!B32
 +Spain57!I32/Spain57!B32
 +Sweden58!I32/Sweden58!B32)
/(Belgium51!D32/Belgium51!B32
 +Denmark52!D32/Denmark52!B32
 +Finland53!D32/Finland53!B32
 +Italy54!D32/Italy54!B32
 +Netherlands55!D32/Netherlands55!B32
 +Portugal56!D32/Portugal56!B32
 +Spain57!D32/Spain57!B32
 +Sweden58!D32/Sweden58!B32))</f>
        <v>0.10078331044465069</v>
      </c>
      <c r="G32" s="62">
        <f>IF(OR(
Belgium51!J32   ="",
Belgium51!D32   ="",
Belgium51!B32   ="",
Denmark52!J32      ="",
Denmark52!D32      ="",
Denmark52!B32      ="",
Finland53!J32       ="",
Finland53!D32       ="",
Finland53!B32       ="",
Italy54!J32      ="",
Italy54!D32      ="",
Italy54!B32      ="",
Netherlands55!J32 ="",
Netherlands55!D32 ="",
Netherlands55!B32 ="",
Portugal56!J32      ="",
Portugal56!D32      ="",
Portugal56!B32      ="",
Spain57!J32      ="",
Spain57!D32      ="",
Spain57!B32      ="",
Sweden58!J32      ="",
Sweden58!D32      ="",
Sweden58!B32      =""),"",
(Belgium51!J32/Belgium51!B32
 +Denmark52!J32/Denmark52!B32
 +Finland53!J32/Finland53!B32
 +Italy54!J32/Italy54!B32
 +Netherlands55!J32/Netherlands55!B32
 +Portugal56!J32/Portugal56!B32
 +Spain57!J32/Spain57!B32
 +Sweden58!J32/Sweden58!B32)
/(Belgium51!D32/Belgium51!B32
 +Denmark52!D32/Denmark52!B32
 +Finland53!D32/Finland53!B32
 +Italy54!D32/Italy54!B32
 +Netherlands55!D32/Netherlands55!B32
 +Portugal56!D32/Portugal56!B32
 +Spain57!D32/Spain57!B32
 +Sweden58!D32/Sweden58!B32))</f>
        <v>0.10229541180998261</v>
      </c>
      <c r="H32" s="62">
        <f>IF(OR(
Belgium51!K32   ="",
Belgium51!D32   ="",
Belgium51!B32   ="",
Denmark52!K32      ="",
Denmark52!D32      ="",
Denmark52!B32      ="",
Finland53!K32       ="",
Finland53!D32       ="",
Finland53!B32       ="",
Italy54!K32      ="",
Italy54!D32      ="",
Italy54!B32      ="",
Netherlands55!K32 ="",
Netherlands55!D32 ="",
Netherlands55!B32 ="",
Portugal56!K32      ="",
Portugal56!D32      ="",
Portugal56!B32      ="",
Spain57!K32      ="",
Spain57!D32      ="",
Spain57!B32      ="",
Sweden58!K32      ="",
Sweden58!D32      ="",
Sweden58!B32      =""),"",
(Belgium51!K32/Belgium51!B32
 +Denmark52!K32/Denmark52!B32
 +Finland53!K32/Finland53!B32
 +Italy54!K32/Italy54!B32
 +Netherlands55!K32/Netherlands55!B32
 +Portugal56!K32/Portugal56!B32
 +Spain57!K32/Spain57!B32
 +Sweden58!K32/Sweden58!B32)
/(Belgium51!D32/Belgium51!B32
 +Denmark52!D32/Denmark52!B32
 +Finland53!D32/Finland53!B32
 +Italy54!D32/Italy54!B32
 +Netherlands55!D32/Netherlands55!B32
 +Portugal56!D32/Portugal56!B32
 +Spain57!D32/Spain57!B32
 +Sweden58!D32/Sweden58!B32))</f>
        <v>0.22319837715709023</v>
      </c>
      <c r="I32" s="62">
        <f>IF(OR(
Belgium51!L32   ="",
Belgium51!D32   ="",
Belgium51!B32   ="",
Denmark52!L32      ="",
Denmark52!D32      ="",
Denmark52!B32      ="",
Finland53!L32       ="",
Finland53!D32       ="",
Finland53!B32       ="",
Italy54!L32      ="",
Italy54!D32      ="",
Italy54!B32      ="",
Netherlands55!L32 ="",
Netherlands55!D32 ="",
Netherlands55!B32 ="",
Portugal56!L32      ="",
Portugal56!D32      ="",
Portugal56!B32      ="",
Spain57!L32      ="",
Spain57!D32      ="",
Spain57!B32      ="",
Sweden58!L32      ="",
Sweden58!D32      ="",
Sweden58!B32      =""),"",
(Belgium51!L32/Belgium51!B32
 +Denmark52!L32/Denmark52!B32
 +Finland53!L32/Finland53!B32
 +Italy54!L32/Italy54!B32
 +Netherlands55!L32/Netherlands55!B32
 +Portugal56!L32/Portugal56!B32
 +Spain57!L32/Spain57!B32
 +Sweden58!L32/Sweden58!B32)
/(Belgium51!D32/Belgium51!B32
 +Denmark52!D32/Denmark52!B32
 +Finland53!D32/Finland53!B32
 +Italy54!D32/Italy54!B32
 +Netherlands55!D32/Netherlands55!B32
 +Portugal56!D32/Portugal56!B32
 +Spain57!D32/Spain57!B32
 +Sweden58!D32/Sweden58!B32))</f>
        <v>0.26053414939454556</v>
      </c>
      <c r="J32" s="61">
        <f t="shared" si="0"/>
        <v>-3.7335772237455322E-2</v>
      </c>
      <c r="K32" s="61">
        <f>IF(OR(
Belgium51!D32   ="",Belgium51!D31   ="",
Belgium51!B32   ="",Belgium51!B31   ="",
Belgium51!N32   ="",Belgium51!N31   ="",
Denmark52!D32      ="",Denmark52!D31      ="",
Denmark52!B32      ="",Denmark52!B31      ="",
Denmark52!N32      ="",Denmark52!N31      ="",
Finland53!D32       ="",Finland53!D31       ="",
Finland53!B32       ="",Finland53!B31       ="",
Finland53!N32       ="",Finland53!N31       ="",
Italy54!D32      ="",Italy54!D31      ="",
Italy54!B32      ="",Italy54!B31      ="",
Italy54!N32      ="",Italy54!N31      ="",
Netherlands55!D32 ="",Netherlands55!D31 ="",
Netherlands55!B32 ="",Netherlands55!B31 ="",
Netherlands55!N32 ="",Netherlands55!N31 ="",
Portugal56!D32      ="",Portugal56!D31      ="",
Portugal56!B32      ="",Portugal56!B31      ="",
Portugal56!N32      ="",Portugal56!N31      ="",
Spain57!D32      ="",Spain57!D31      ="",
Spain57!B32      ="",Spain57!B31      ="",
Spain57!N32      ="",Spain57!N31      ="",
Sweden58!D32      ="",Sweden58!D31      ="",
Sweden58!B32      ="",Sweden58!B31      ="",
Sweden58!N32      ="",Sweden58!N31      =""),"",
LN(SQRT(
(Belgium51!D32/Belgium51!B32
 +Denmark52!D32/Denmark52!B32
 +Finland53!D32/Finland53!B32
 +Italy54!D32/Italy54!B32
 +Netherlands55!D32/Netherlands55!B32
 +Portugal56!D32/Portugal56!B32
 +Spain57!D32/Spain57!B32
 +Sweden58!D32/Sweden58!B32)
/(Belgium51!D32/Belgium51!N32*Belgium51!N31/Belgium51!B31
 +Denmark52!D32/Denmark52!N32*Denmark52!N31/Denmark52!B31
 +Finland53!D32/Finland53!N32*Finland53!N31/Finland53!B31
 +Italy54!D32/Italy54!N32*Italy54!N31/Italy54!B31
 +Netherlands55!D32/Netherlands55!N32*Netherlands55!N31/Netherlands55!B31
 +Portugal56!D32/Portugal56!N32*Portugal56!N31/Portugal56!B31
 +Spain57!D32/Spain57!N32*Spain57!N31/Spain57!B31
 +Sweden58!D32/Sweden58!N32*Sweden58!N31/Sweden58!B31)
*(Belgium51!D31/Belgium51!N31*Belgium51!N32/Belgium51!B32
 +Denmark52!D31/Denmark52!N31*Denmark52!N32/Denmark52!B32
 +Finland53!D31/Finland53!N31*Finland53!N32/Finland53!B32
 +Italy54!D31/Italy54!N31*Italy54!N32/Italy54!B32
 +Netherlands55!D31/Netherlands55!N31*Netherlands55!N32/Netherlands55!B32
 +Portugal56!D31/Portugal56!N31*Portugal56!N32/Portugal56!B32
 +Spain57!D31/Spain57!N31*Spain57!N32/Spain57!B32
 +Sweden58!D31/Sweden58!N31*Sweden58!N32/Sweden58!B32)
/(Belgium51!D31/Belgium51!B31
 +Denmark52!D31/Denmark52!B31
 +Finland53!D31/Finland53!B31
 +Italy54!D31/Italy54!B31
 +Netherlands55!D31/Netherlands55!B31
 +Portugal56!D31/Portugal56!B31
 +Spain57!D31/Spain57!B31
 +Sweden58!D31/Sweden58!B31))))</f>
        <v>8.0649006679638646E-2</v>
      </c>
      <c r="L32" s="61" t="str">
        <f>IF(OR(
Belgium51!F32   ="",Belgium51!F31   ="",
Belgium51!D32   ="",Belgium51!D31   ="",
Belgium51!B32   ="",Belgium51!B31   ="",
Belgium51!P32   ="",Belgium51!P31   ="",
Denmark52!F32      ="",Denmark52!F31      ="",
Denmark52!D32      ="",Denmark52!D31      ="",
Denmark52!B32      ="",Denmark52!B31      ="",
Denmark52!P32      ="",Denmark52!P31      ="",
Finland53!F32       ="",Finland53!F31       ="",
Finland53!D32       ="",Finland53!D31       ="",
Finland53!B32       ="",Finland53!B31       ="",
Finland53!P32       ="",Finland53!P31       ="",
Italy54!F32      ="",Italy54!F31      ="",
Italy54!D32      ="",Italy54!D31      ="",
Italy54!B32      ="",Italy54!B31      ="",
Italy54!P32      ="",Italy54!P31      ="",
Netherlands55!F32 ="",Netherlands55!F31 ="",
Netherlands55!D32 ="",Netherlands55!D31 ="",
Netherlands55!B32 ="",Netherlands55!B31 ="",
Netherlands55!P32 ="",Netherlands55!P31 ="",
Portugal56!F32      ="",Portugal56!F31      ="",
Portugal56!D32      ="",Portugal56!D31      ="",
Portugal56!B32      ="",Portugal56!B31      ="",
Portugal56!P32      ="",Portugal56!P31      ="",
Spain57!F32      ="",Spain57!F31      ="",
Spain57!D32      ="",Spain57!D31      ="",
Spain57!B32      ="",Spain57!B31      ="",
Spain57!P32      ="",Spain57!P31      ="",
Sweden58!F32      ="",Sweden58!F31      ="",
Sweden58!D32      ="",Sweden58!D31      ="",
Sweden58!B32      ="",Sweden58!B31      ="",
Sweden58!P32      ="",Sweden58!P31      =""),"",
LN(SQRT(
(Belgium51!D32*Belgium51!F32/Belgium51!B32
 +Denmark52!D32*Denmark52!F32/Denmark52!B32
 +Finland53!D32*Finland53!F32/Finland53!B32
 +Italy54!D32*Italy54!F32/Italy54!B32
 +Netherlands55!D32*Netherlands55!F32/Netherlands55!B32
 +Portugal56!D32*Portugal56!F32/Portugal56!B32
 +Spain57!D32*Spain57!F32/Spain57!B32
 +Sweden58!D32*Sweden58!F32/Sweden58!B32)
/(Belgium51!D32*Belgium51!F32/Belgium51!P32*Belgium51!P31/Belgium51!B31
 +Denmark52!D32*Denmark52!F32/Denmark52!P32*Denmark52!P31/Denmark52!B31
 +Finland53!D32*Finland53!F32/Finland53!P32*Finland53!P31/Finland53!B31
 +Italy54!D32*Italy54!F32/Italy54!P32*Italy54!P31/Italy54!B31
 +Netherlands55!D32*Netherlands55!F32/Netherlands55!P32*Netherlands55!P31/Netherlands55!B31
 +Portugal56!D32*Portugal56!F32/Portugal56!P32*Portugal56!P31/Portugal56!B31
 +Spain57!D32*Spain57!F32/Spain57!P32*Spain57!P31/Spain57!B31
 +Sweden58!D32*Sweden58!F32/Sweden58!P32*Sweden58!P31/Sweden58!B31)
*(Belgium51!D31*Belgium51!F31/Belgium51!P31*Belgium51!P32/Belgium51!B32
 +Denmark52!D31*Denmark52!F31/Denmark52!P31*Denmark52!P32/Denmark52!B32
 +Finland53!D31*Finland53!F31/Finland53!P31*Finland53!P32/Finland53!B32
 +Italy54!D31*Italy54!F31/Italy54!P31*Italy54!P32/Italy54!B32
 +Netherlands55!D31*Netherlands55!F31/Netherlands55!P31*Netherlands55!P32/Netherlands55!B32
 +Portugal56!D31*Portugal56!F31/Portugal56!P31*Portugal56!P32/Portugal56!B32
 +Spain57!D31*Spain57!F31/Spain57!P31*Spain57!P32/Spain57!B32
 +Sweden58!D31*Sweden58!F31/Sweden58!P31*Sweden58!P32/Sweden58!B32)
/(Belgium51!D31*Belgium51!F31/Belgium51!B31
 +Denmark52!D31*Denmark52!F31/Denmark52!B31
 +Finland53!D31*Finland53!F31/Finland53!B31
 +Italy54!D31*Italy54!F31/Italy54!B31
 +Netherlands55!D31*Netherlands55!F31/Netherlands55!B31
 +Portugal56!D31*Portugal56!F31/Portugal56!B31
 +Spain57!D31*Spain57!F31/Spain57!B31
 +Sweden58!D31*Sweden58!F31/Sweden58!B31))))</f>
        <v/>
      </c>
      <c r="M32" s="62" t="str">
        <f>IF(OR(
Belgium51!H32   ="",Belgium51!H31   ="",
Belgium51!D32   ="",Belgium51!D31   ="",
Belgium51!B32   ="",Belgium51!B31   ="",
Belgium51!Q32   ="",Belgium51!Q31   ="",
Denmark52!H32      ="",Denmark52!H31      ="",
Denmark52!D32      ="",Denmark52!D31      ="",
Denmark52!B32      ="",Denmark52!B31      ="",
Denmark52!Q32      ="",Denmark52!Q31      ="",
Finland53!H32       ="",Finland53!H31       ="",
Finland53!D32       ="",Finland53!D31       ="",
Finland53!B32       ="",Finland53!B31       ="",
Finland53!Q32       ="",Finland53!Q31       ="",
Italy54!H32      ="",Italy54!H31      ="",
Italy54!D32      ="",Italy54!D31      ="",
Italy54!B32      ="",Italy54!B31      ="",
Italy54!Q32      ="",Italy54!Q31      ="",
Netherlands55!H32 ="",Netherlands55!H31 ="",
Netherlands55!D32 ="",Netherlands55!D31 ="",
Netherlands55!B32 ="",Netherlands55!B31 ="",
Netherlands55!Q32 ="",Netherlands55!Q31 ="",
Portugal56!H32      ="",Portugal56!H31      ="",
Portugal56!D32      ="",Portugal56!D31      ="",
Portugal56!B32      ="",Portugal56!B31      ="",
Portugal56!Q32      ="",Portugal56!Q31      ="",
Spain57!H32      ="",Spain57!H31      ="",
Spain57!D32      ="",Spain57!D31      ="",
Spain57!B32      ="",Spain57!B31      ="",
Spain57!Q32      ="",Spain57!Q31      ="",
Sweden58!H32      ="",Sweden58!H31      ="",
Sweden58!D32      ="",Sweden58!D31      ="",
Sweden58!B32      ="",Sweden58!B31      ="",
Sweden58!Q32      ="",Sweden58!Q31      =""),"",
LN(SQRT(
(Belgium51!D32*Belgium51!H32/Belgium51!B32
 +Denmark52!D32*Denmark52!H32/Denmark52!B32
 +Finland53!D32*Finland53!H32/Finland53!B32
 +Italy54!D32*Italy54!H32/Italy54!B32
 +Netherlands55!D32*Netherlands55!H32/Netherlands55!B32
 +Portugal56!D32*Portugal56!H32/Portugal56!B32
 +Spain57!D32*Spain57!H32/Spain57!B32
 +Sweden58!D32*Sweden58!H32/Sweden58!B32)
/(Belgium51!D32*Belgium51!H32/Belgium51!Q32*Belgium51!Q31/Belgium51!B31
 +Denmark52!D32*Denmark52!H32/Denmark52!Q32*Denmark52!Q31/Denmark52!B31
 +Finland53!D32*Finland53!H32/Finland53!Q32*Finland53!Q31/Finland53!B31
 +Italy54!D32*Italy54!H32/Italy54!Q32*Italy54!Q31/Italy54!B31
 +Netherlands55!D32*Netherlands55!H32/Netherlands55!Q32*Netherlands55!Q31/Netherlands55!B31
 +Portugal56!D32*Portugal56!H32/Portugal56!Q32*Portugal56!Q31/Portugal56!B31
 +Spain57!D32*Spain57!H32/Spain57!Q32*Spain57!Q31/Spain57!B31
 +Sweden58!D32*Sweden58!H32/Sweden58!Q32*Sweden58!Q31/Sweden58!B31)
*(Belgium51!D31*Belgium51!H31/Belgium51!Q31*Belgium51!Q32/Belgium51!B32
 +Denmark52!D31*Denmark52!H31/Denmark52!Q31*Denmark52!Q32/Denmark52!B32
 +Finland53!D31*Finland53!H31/Finland53!Q31*Finland53!Q32/Finland53!B32
 +Italy54!D31*Italy54!H31/Italy54!Q31*Italy54!Q32/Italy54!B32
 +Netherlands55!D31*Netherlands55!H31/Netherlands55!Q31*Netherlands55!Q32/Netherlands55!B32
 +Portugal56!D31*Portugal56!H31/Portugal56!Q31*Portugal56!Q32/Portugal56!B32
 +Spain57!D31*Spain57!H31/Spain57!Q31*Spain57!Q32/Spain57!B32
 +Sweden58!D31*Sweden58!H31/Sweden58!Q31*Sweden58!Q32/Sweden58!B32)
/(Belgium51!D31*Belgium51!H31/Belgium51!B31
 +Denmark52!D31*Denmark52!H31/Denmark52!B31
 +Finland53!D31*Finland53!H31/Finland53!B31
 +Italy54!D31*Italy54!H31/Italy54!B31
 +Netherlands55!D31*Netherlands55!H31/Netherlands55!B31
 +Portugal56!D31*Portugal56!H31/Portugal56!B31
 +Spain57!D31*Spain57!H31/Spain57!B31
 +Sweden58!D31*Sweden58!H31/Sweden58!B31))))</f>
        <v/>
      </c>
      <c r="N32" s="62" t="str">
        <f>IF(OR(
Belgium51!I32   ="",Belgium51!I31   ="",
Belgium51!B32   ="",Belgium51!B31   ="",
Belgium51!R32   ="",Belgium51!R31   ="",
Denmark52!I32      ="",Denmark52!I31      ="",
Denmark52!B32      ="",Denmark52!B31      ="",
Denmark52!R32      ="",Denmark52!R31      ="",
Finland53!I32       ="",Finland53!I31       ="",
Finland53!B32       ="",Finland53!B31       ="",
Finland53!R32       ="",Finland53!R31       ="",
Italy54!I32      ="",Italy54!I31      ="",
Italy54!B32      ="",Italy54!B31      ="",
Italy54!R32      ="",Italy54!R31      ="",
Netherlands55!I32 ="",Netherlands55!I31 ="",
Netherlands55!B32 ="",Netherlands55!B31 ="",
Netherlands55!R32 ="",Netherlands55!R31 ="",
Portugal56!I32      ="",Portugal56!I31      ="",
Portugal56!B32      ="",Portugal56!B31      ="",
Portugal56!R32      ="",Portugal56!R31      ="",
Spain57!I32      ="",Spain57!I31      ="",
Spain57!B32      ="",Spain57!B31      ="",
Spain57!R32      ="",Spain57!R31      ="",
Sweden58!I32      ="",Sweden58!I31      ="",
Sweden58!B32      ="",Sweden58!B31      ="",
Sweden58!R32      ="",Sweden58!R31      =""),"",
LN(SQRT(
(Belgium51!I32/Belgium51!B32
 +Denmark52!I32/Denmark52!B32
 +Finland53!I32/Finland53!B32
 +Italy54!I32/Italy54!B32
 +Netherlands55!I32/Netherlands55!B32
 +Portugal56!I32/Portugal56!B32
 +Spain57!I32/Spain57!B32
 +Sweden58!I32/Sweden58!B32)
/(Belgium51!I32/Belgium51!R32*Belgium51!R31/Belgium51!B31
 +Denmark52!I32/Denmark52!R32*Denmark52!R31/Denmark52!B31
 +Finland53!I32/Finland53!R32*Finland53!R31/Finland53!B31
 +Italy54!I32/Italy54!R32*Italy54!R31/Italy54!B31
 +Netherlands55!I32/Netherlands55!R32*Netherlands55!R31/Netherlands55!B31
 +Portugal56!I32/Portugal56!R32*Portugal56!R31/Portugal56!B31
 +Spain57!I32/Spain57!R32*Spain57!R31/Spain57!B31
 +Sweden58!I32/Sweden58!R32*Sweden58!R31/Sweden58!B31)
*(Belgium51!I31/Belgium51!R31*Belgium51!R32/Belgium51!B32
 +Denmark52!I31/Denmark52!R31*Denmark52!R32/Denmark52!B32
 +Finland53!I31/Finland53!R31*Finland53!R32/Finland53!B32
 +Italy54!I31/Italy54!R31*Italy54!R32/Italy54!B32
 +Netherlands55!I31/Netherlands55!R31*Netherlands55!R32/Netherlands55!B32
 +Portugal56!I31/Portugal56!R31*Portugal56!R32/Portugal56!B32
 +Spain57!I31/Spain57!R31*Spain57!R32/Spain57!B32
 +Sweden58!I31/Sweden58!R31*Sweden58!R32/Sweden58!B32)
/(Belgium51!I31/Belgium51!B31
 +Denmark52!I31/Denmark52!B31
 +Finland53!I31/Finland53!B31
 +Italy54!I31/Italy54!B31
 +Netherlands55!I31/Netherlands55!B31
 +Portugal56!I31/Portugal56!B31
 +Spain57!I31/Spain57!B31
 +Sweden58!I31/Sweden58!B31))))</f>
        <v/>
      </c>
      <c r="O32" s="62" t="str">
        <f>IF(OR(
Belgium51!K32   ="",Belgium51!K31   ="",
Belgium51!B32   ="",Belgium51!B31   ="",
Belgium51!S32   ="",Belgium51!S31   ="",
Denmark52!K32      ="",Denmark52!K31      ="",
Denmark52!B32      ="",Denmark52!B31      ="",
Denmark52!S32      ="",Denmark52!S31      ="",
Finland53!K32       ="",Finland53!K31       ="",
Finland53!B32       ="",Finland53!B31       ="",
Finland53!S32       ="",Finland53!S31       ="",
Italy54!K32      ="",Italy54!K31      ="",
Italy54!B32      ="",Italy54!B31      ="",
Italy54!S32      ="",Italy54!S31      ="",
Netherlands55!K32 ="",Netherlands55!K31 ="",
Netherlands55!B32 ="",Netherlands55!B31 ="",
Netherlands55!S32 ="",Netherlands55!S31 ="",
Portugal56!K32      ="",Portugal56!K31      ="",
Portugal56!B32      ="",Portugal56!B31      ="",
Portugal56!S32      ="",Portugal56!S31      ="",
Spain57!K32      ="",Spain57!K31      ="",
Spain57!B32      ="",Spain57!B31      ="",
Spain57!S32      ="",Spain57!S31      ="",
Sweden58!K32      ="",Sweden58!K31      ="",
Sweden58!B32      ="",Sweden58!B31      ="",
Sweden58!S32      ="",Sweden58!S31      =""),"",
LN(SQRT(
(Belgium51!K32/Belgium51!B32
 +Denmark52!K32/Denmark52!B32
 +Finland53!K32/Finland53!B32
 +Italy54!K32/Italy54!B32
 +Netherlands55!K32/Netherlands55!B32
 +Portugal56!K32/Portugal56!B32
 +Spain57!K32/Spain57!B32
 +Sweden58!K32/Sweden58!B32)
/(Belgium51!K32/Belgium51!S32*Belgium51!S31/Belgium51!B31
 +Denmark52!K32/Denmark52!S32*Denmark52!S31/Denmark52!B31
 +Finland53!K32/Finland53!S32*Finland53!S31/Finland53!B31
 +Italy54!K32/Italy54!S32*Italy54!S31/Italy54!B31
 +Netherlands55!K32/Netherlands55!S32*Netherlands55!S31/Netherlands55!B31
 +Portugal56!K32/Portugal56!S32*Portugal56!S31/Portugal56!B31
 +Spain57!K32/Spain57!S32*Spain57!S31/Spain57!B31
 +Sweden58!K32/Sweden58!S32*Sweden58!S31/Sweden58!B31)
*(Belgium51!K31/Belgium51!S31*Belgium51!S32/Belgium51!B32
 +Denmark52!K31/Denmark52!S31*Denmark52!S32/Denmark52!B32
 +Finland53!K31/Finland53!S31*Finland53!S32/Finland53!B32
 +Italy54!K31/Italy54!S31*Italy54!S32/Italy54!B32
 +Netherlands55!K31/Netherlands55!S31*Netherlands55!S32/Netherlands55!B32
 +Portugal56!K31/Portugal56!S31*Portugal56!S32/Portugal56!B32
 +Spain57!K31/Spain57!S31*Spain57!S32/Spain57!B32
 +Sweden58!K31/Sweden58!S31*Sweden58!S32/Sweden58!B32)
/(Belgium51!K31/Belgium51!B31
 +Denmark52!K31/Denmark52!B31
 +Finland53!K31/Finland53!B31
 +Italy54!K31/Italy54!B31
 +Netherlands55!K31/Netherlands55!B31
 +Portugal56!K31/Portugal56!B31
 +Spain57!K31/Spain57!B31
 +Sweden58!K31/Sweden58!B31))))</f>
        <v/>
      </c>
      <c r="P32" s="62" t="str">
        <f>IF(OR(
Belgium51!L32   ="",Belgium51!L31   ="",
Belgium51!B32   ="",Belgium51!B31   ="",
Belgium51!T32   ="",Belgium51!T31   ="",
Denmark52!L32      ="",Denmark52!L31      ="",
Denmark52!B32      ="",Denmark52!B31      ="",
Denmark52!T32      ="",Denmark52!T31      ="",
Finland53!L32       ="",Finland53!L31       ="",
Finland53!B32       ="",Finland53!B31       ="",
Finland53!T32       ="",Finland53!T31       ="",
Italy54!L32      ="",Italy54!L31      ="",
Italy54!B32      ="",Italy54!B31      ="",
Italy54!T32      ="",Italy54!T31      ="",
Netherlands55!L32 ="",Netherlands55!L31 ="",
Netherlands55!B32 ="",Netherlands55!B31 ="",
Netherlands55!T32 ="",Netherlands55!T31 ="",
Portugal56!L32      ="",Portugal56!L31      ="",
Portugal56!B32      ="",Portugal56!B31      ="",
Portugal56!T32      ="",Portugal56!T31      ="",
Spain57!L32      ="",Spain57!L31      ="",
Spain57!B32      ="",Spain57!B31      ="",
Spain57!T32      ="",Spain57!T31      ="",
Sweden58!L32      ="",Sweden58!L31      ="",
Sweden58!B32      ="",Sweden58!B31      ="",
Sweden58!T32      ="",Sweden58!T31      =""),"",
LN(SQRT(
(Belgium51!L32/Belgium51!B32
 +Denmark52!L32/Denmark52!B32
 +Finland53!L32/Finland53!B32
 +Italy54!L32/Italy54!B32
 +Netherlands55!L32/Netherlands55!B32
 +Portugal56!L32/Portugal56!B32
 +Spain57!L32/Spain57!B32
 +Sweden58!L32/Sweden58!B32)
/(Belgium51!L32/Belgium51!T32*Belgium51!T31/Belgium51!B31
 +Denmark52!L32/Denmark52!T32*Denmark52!T31/Denmark52!B31
 +Finland53!L32/Finland53!T32*Finland53!T31/Finland53!B31
 +Italy54!L32/Italy54!T32*Italy54!T31/Italy54!B31
 +Netherlands55!L32/Netherlands55!T32*Netherlands55!T31/Netherlands55!B31
 +Portugal56!L32/Portugal56!T32*Portugal56!T31/Portugal56!B31
 +Spain57!L32/Spain57!T32*Spain57!T31/Spain57!B31
 +Sweden58!L32/Sweden58!T32*Sweden58!T31/Sweden58!B31)
*(Belgium51!L31/Belgium51!T31*Belgium51!T32/Belgium51!B32
 +Denmark52!L31/Denmark52!T31*Denmark52!T32/Denmark52!B32
 +Finland53!L31/Finland53!T31*Finland53!T32/Finland53!B32
 +Italy54!L31/Italy54!T31*Italy54!T32/Italy54!B32
 +Netherlands55!L31/Netherlands55!T31*Netherlands55!T32/Netherlands55!B32
 +Portugal56!L31/Portugal56!T31*Portugal56!T32/Portugal56!B32
 +Spain57!L31/Spain57!T31*Spain57!T32/Spain57!B32
 +Sweden58!L31/Sweden58!T31*Sweden58!T32/Sweden58!B32)
/(Belgium51!L31/Belgium51!B31
 +Denmark52!L31/Denmark52!B31
 +Finland53!L31/Finland53!B31
 +Italy54!L31/Italy54!B31
 +Netherlands55!L31/Netherlands55!B31
 +Portugal56!L31/Portugal56!B31
 +Spain57!L31/Spain57!B31
 +Sweden58!L31/Sweden58!B31))))</f>
        <v/>
      </c>
      <c r="Q32" s="61"/>
      <c r="R32" s="61"/>
      <c r="S32" s="61"/>
      <c r="T32" s="61"/>
      <c r="U32" s="61"/>
      <c r="V32" s="61" t="str">
        <f>IF(OR(
Belgium51!V32   ="",
Belgium51!U32   ="",
Denmark52!V32      ="",
Denmark52!U32      ="",
Finland53!V32       ="",
Finland53!U32       ="",
Italy54!V32      ="",
Italy54!U32      ="",
Netherlands55!V32 ="",
Netherlands55!U32 ="",
Portugal56!V32      ="",
Portugal56!U32      ="",
Spain57!V32      ="",
Spain57!U32      ="",
Sweden58!V32      ="",
Sweden58!U32      =""),"",
LN((Belgium51!V32+Denmark52!V32+Finland53!V32+Italy54!V32+Netherlands55!V32+Portugal56!V32+Spain57!V32+Sweden58!V32)
/(Belgium51!U32+Denmark52!U32+Finland53!U32+Italy54!U32+Netherlands55!U32+Portugal56!U32+Spain57!U32+Sweden58!U32)))</f>
        <v/>
      </c>
      <c r="W32" s="61" t="str">
        <f>IF(OR(
Belgium51!V32   ="",
Belgium51!W32   ="",
Belgium51!U32   ="",
Denmark52!V32      ="",
Denmark52!W32      ="",
Denmark52!U32      ="",
Finland53!V32       ="",
Finland53!W32       ="",
Finland53!U32       ="",
Italy54!V32      ="",
Italy54!W32      ="",
Italy54!U32      ="",
Netherlands55!V32 ="",
Netherlands55!W32 ="",
Netherlands55!V32 ="",
Portugal56!V32      ="",
Portugal56!W32      ="",
Portugal56!U32      ="",
Spain57!V32      ="",
Spain57!W32      ="",
Spain57!U32      ="",
Sweden58!V32      ="",
Sweden58!W32      ="",
Sweden58!U32      ="",
),"",
LN((Belgium51!V32*Belgium51!W32+Denmark52!V32*Denmark52!W32+Finland53!V32*Finland53!W32+Italy54!V32*Italy54!W32+Netherlands55!V32*Netherlands55!W32+Portugal56!V32*Portugal56!W32+Spain57!V32*Spain57!W32+Sweden58!V32*Sweden58!W32)
/(Belgium51!U32+Denmark52!U32+Finland53!U32+Italy54!U32+Netherlands55!U32+Portugal56!U32+Spain57!U32+Sweden58!U32)))</f>
        <v/>
      </c>
      <c r="X32" s="61" t="str">
        <f>IF(OR(
Belgium51!X32   ="",
Belgium51!D32   ="",
Belgium51!B32   ="",
Denmark52!X32      ="",
Denmark52!D32      ="",
Denmark52!B32      ="",
Finland53!X32       ="",
Finland53!D32       ="",
Finland53!B32       ="",
Italy54!X32      ="",
Italy54!D32      ="",
Italy54!B32      ="",
Netherlands55!X32 ="",
Netherlands55!D32 ="",
Netherlands55!B32 ="",
Portugal56!X32      ="",
Portugal56!D32      ="",
Portugal56!B32      ="",
Spain57!X32      ="",
Spain57!D32      ="",
Spain57!B32      ="",
Sweden58!X32      ="",
Sweden58!D32      ="",
Sweden58!B32      =""),"",
(Belgium51!X32*Belgium51!D32/Belgium51!B32
 +Denmark52!X32*Denmark52!D32/Denmark52!B32
 +Finland53!X32*Finland53!D32/Finland53!B32
 +Italy54!X32*Italy54!D32/Italy54!B32
 +Netherlands55!X32*Netherlands55!D32/Netherlands55!B32
 +Portugal56!X32*Portugal56!D32/Portugal56!B32
 +Spain57!X32*Spain57!D32/Spain57!B32
 +Sweden58!X32*Sweden58!D32/Sweden58!B32)
/(Belgium51!D32/Belgium51!B32
 +Denmark52!D32/Denmark52!B32
 +Finland53!D32/Finland53!B32
 +Italy54!D32/Italy54!B32
 +Netherlands55!D32/Netherlands55!B32
 +Portugal56!D32/Portugal56!B32
 +Spain57!D32/Spain57!B32
 +Sweden58!D32/Sweden58!B32))</f>
        <v/>
      </c>
      <c r="Y32" s="61" t="str">
        <f>IF(OR(
Belgium51!Y32   ="",
Belgium51!D32   ="",
Belgium51!B32   ="",
Denmark52!Y32      ="",
Denmark52!D32      ="",
Denmark52!B32      ="",
Finland53!Y32       ="",
Finland53!D32       ="",
Finland53!B32       ="",
Italy54!Y32      ="",
Italy54!D32      ="",
Italy54!B32      ="",
Netherlands55!Y32 ="",
Netherlands55!D32 ="",
Netherlands55!B32 ="",
Portugal56!Y32      ="",
Portugal56!D32      ="",
Portugal56!B32      ="",
Spain57!Y32      ="",
Spain57!D32      ="",
Spain57!B32      ="",
Sweden58!Y32      ="",
Sweden58!D32      ="",
Sweden58!B32      =""),"",
(Belgium51!Y32/Belgium51!B32
 +Denmark52!Y32/Denmark52!B32
 +Finland53!Y32/Finland53!B32
 +Italy54!Y32/Italy54!B32
 +Netherlands55!Y32/Netherlands55!B32
 +Portugal56!Y32/Portugal56!B32
 +Spain57!Y32/Spain57!B32
 +Sweden58!Y32/Sweden58!B32)
/(Belgium51!D32/Belgium51!B32
 +Denmark52!D32/Denmark52!B32
 +Finland53!D32/Finland53!B32
 +Italy54!D32/Italy54!B32
 +Netherlands55!D32/Netherlands55!B32
 +Portugal56!D32/Portugal56!B32
 +Spain57!D32/Spain57!B32
 +Sweden58!D32/Sweden58!B32))</f>
        <v/>
      </c>
      <c r="Z32" s="67"/>
      <c r="AA32" s="62" t="str">
        <f t="shared" si="1"/>
        <v/>
      </c>
      <c r="AB32" s="75" t="str">
        <f>IF(OR(
Belgium51!AB32   ="",
Belgium51!D32   ="",
Belgium51!B32   ="",
Denmark52!AB32      ="",
Denmark52!D32      ="",
Denmark52!B32      ="",
Finland53!AB32       ="",
Finland53!D32       ="",
Finland53!B32       ="",
Italy54!AB32      ="",
Italy54!D32      ="",
Italy54!B32      ="",
Netherlands55!AB32 ="",
Netherlands55!D32 ="",
Netherlands55!B32 ="",
Portugal56!AB32      ="",
Portugal56!D32      ="",
Portugal56!B32      ="",
Spain57!AB32      ="",
Spain57!D32      ="",
Spain57!B32      ="",
Sweden58!AB32      ="",
Sweden58!D32      ="",
Sweden58!B32      =""),"",
(Belgium51!AB32*Belgium51!D32/Belgium51!B32
 +Denmark52!AB32*Denmark52!D32/Denmark52!B32
 +Finland53!AB32*Finland53!D32/Finland53!B32
 +Italy54!AB32*Italy54!D32/Italy54!B32
 +Netherlands55!AB32*Netherlands55!D32/Netherlands55!B32
 +Portugal56!AB32*Portugal56!D32/Portugal56!B32
 +Spain57!AB32*Spain57!D32/Spain57!B32
 +Sweden58!AB32*Sweden58!D32/Sweden58!B32)
/(Belgium51!D32/Belgium51!B32
 +Denmark52!D32/Denmark52!B32
 +Finland53!D32/Finland53!B32
 +Italy54!D32/Italy54!B32
 +Netherlands55!D32/Netherlands55!B32
 +Portugal56!D32/Portugal56!B32
 +Spain57!D32/Spain57!B32
 +Sweden58!D32/Sweden58!B32))</f>
        <v/>
      </c>
    </row>
    <row r="33" spans="1:28">
      <c r="A33" s="62">
        <v>1900</v>
      </c>
      <c r="B33" s="62" t="str">
        <f>IF(OR(
Belgium51!AC33   ="",
Belgium51!D33   ="",
Belgium51!B33   ="",
Denmark52!AC33      ="",
Denmark52!D33      ="",
Denmark52!B33      ="",
Finland53!AC33       ="",
Finland53!D33       ="",
Finland53!B33       ="",
Italy54!AC33      ="",
Italy54!D33      ="",
Italy54!B33      ="",
Netherlands55!AC33 ="",
Netherlands55!D33 ="",
Netherlands55!B33 ="",
Portugal56!AC33 ="",
Portugal56!D33 ="",
Portugal56!B33 ="",
Spain57!AC33       ="",
Spain57!D33       ="",
Spain57!B33       ="",
Sweden58!AC33      ="",
Sweden58!D33      ="",
Sweden58!B33      =""),"",
(Belgium51!AC33*Belgium51!D33/Belgium51!B33
 +Denmark52!AC33*Denmark52!D33/Denmark52!B33
 +Finland53!AC33*Finland53!D33/Finland53!B33
 +Italy54!AC33*Italy54!D33/Italy54!B33
 +Netherlands55!AC33*Netherlands55!D33/Netherlands55!B33
 +Portugal56!AC33*Portugal56!D33/Portugal56!B33
 +Spain57!AC33*Spain57!D33/Spain57!B33
 +Sweden58!AC33*Sweden58!D33/Sweden58!B33)
/(Belgium51!D33/Belgium51!B33
 +Denmark52!D33/Denmark52!B33
 +Finland53!D33/Finland53!B33
 +Italy54!D33/Italy54!B33
 +Netherlands55!D33/Netherlands55!B33
 +Portugal56!D33/Portugal56!B33
 +Spain57!D33/Spain57!B33
 +Sweden58!D33/Sweden58!B33))</f>
        <v/>
      </c>
      <c r="C33" s="34" t="str">
        <f>IF(OR(
Belgium51!F33   ="",
Belgium51!D33   ="",
Belgium51!B33   ="",
Denmark52!F33      ="",
Denmark52!D33      ="",
Denmark52!B33      ="",
Finland53!F33       ="",
Finland53!D33       ="",
Finland53!B33       ="",
Italy54!F33      ="",
Italy54!D33      ="",
Italy54!B33      ="",
Netherlands55!F33 ="",
Netherlands55!D33 ="",
Netherlands55!B33 ="",
Portugal56!F33 ="",
Portugal56!D33 ="",
Portugal56!B33 ="",
Spain57!F33       ="",
Spain57!D33       ="",
Spain57!B33       ="",
Sweden58!F33      ="",
Sweden58!D33      ="",
Sweden58!B33      =""),"",
(Belgium51!F33*Belgium51!D33/Belgium51!B33
 +Denmark52!F33*Denmark52!D33/Denmark52!B33
 +Finland53!F33*Finland53!D33/Finland53!B33
 +Italy54!F33*Italy54!D33/Italy54!B33
 +Netherlands55!F33*Netherlands55!D33/Netherlands55!B33
 +Portugal56!F33*Portugal56!D33/Portugal56!B33
 +Spain57!F33*Spain57!D33/Spain57!B33
 +Sweden58!F33*Sweden58!D33/Sweden58!B33)
/(Belgium51!D33/Belgium51!B33
 +Denmark52!D33/Denmark52!B33
 +Finland53!D33/Finland53!B33
 +Italy54!D33/Italy54!B33
 +Netherlands55!D33/Netherlands55!B33
 +Portugal56!D33/Portugal56!B33
 +Spain57!D33/Spain57!B33
 +Sweden58!D33/Sweden58!B33))</f>
        <v/>
      </c>
      <c r="D33" s="62" t="str">
        <f>IF(OR(
Belgium51!AE33   ="",
Belgium51!D33   ="",
Belgium51!B33   ="",
Denmark52!AE33      ="",
Denmark52!D33      ="",
Denmark52!B33      ="",
Finland53!AE33       ="",
Finland53!D33       ="",
Finland53!B33       ="",
Italy54!AE33      ="",
Italy54!D33      ="",
Italy54!B33      ="",
Netherlands55!AE33 ="",
Netherlands55!D33 ="",
Netherlands55!B33 ="",
Portugal56!AE33 ="",
Portugal56!D33 ="",
Portugal56!B33 ="",
Spain57!AE33       ="",
Spain57!D33       ="",
Spain57!B33       ="",
Sweden58!AE33      ="",
Sweden58!D33      ="",
Sweden58!B33      =""),"",
(Belgium51!AE33*Belgium51!D33/Belgium51!B33
 +Denmark52!AE33*Denmark52!D33/Denmark52!B33
 +Finland53!AE33*Finland53!D33/Finland53!B33
 +Italy54!AE33*Italy54!D33/Italy54!B33
 +Netherlands55!AE33*Netherlands55!D33/Netherlands55!B33
 +Portugal56!AE33*Portugal56!D33/Portugal56!B33
 +Spain57!AE33*Spain57!D33/Spain57!B33
 +Sweden58!AE33*Sweden58!D33/Sweden58!B33)
/(Belgium51!D33/Belgium51!B33
 +Denmark52!D33/Denmark52!B33
 +Finland53!D33/Finland53!B33
 +Italy54!D33/Italy54!B33
 +Netherlands55!D33/Netherlands55!B33
 +Portugal56!D33/Portugal56!B33
 +Spain57!D33/Spain57!B33
 +Sweden58!D33/Sweden58!B33))</f>
        <v/>
      </c>
      <c r="E33" s="62" t="str">
        <f>IF(OR(
Belgium51!H33   ="",
Belgium51!D33   ="",
Belgium51!B33   ="",
Denmark52!H33      ="",
Denmark52!D33      ="",
Denmark52!B33      ="",
Finland53!H33       ="",
Finland53!D33       ="",
Finland53!B33       ="",
Italy54!H33      ="",
Italy54!D33      ="",
Italy54!B33      ="",
Netherlands55!H33 ="",
Netherlands55!D33 ="",
Netherlands55!B33 ="",
Portugal56!H33 ="",
Portugal56!D33 ="",
Portugal56!B33 ="",
Spain57!H33 ="",
Spain57!D33 ="",
Spain57!B33 ="",
Sweden58!H33 ="",
Sweden58!D33 ="",
Sweden58!B33 =""),"",
(Belgium51!H33*Belgium51!D33/Belgium51!B33
 +Denmark52!H33*Denmark52!D33/Denmark52!B33
 +Finland53!H33*Finland53!D33/Finland53!B33
 +Italy54!H33*Italy54!D33/Italy54!B33
 +Netherlands55!H33*Netherlands55!D33/Netherlands55!B33
 +Portugal56!H33*Portugal56!D33/Portugal56!B33
 +Spain57!H33*Spain57!D33/Spain57!B33
 +Sweden58!H33*Sweden58!D33/Sweden58!B33)
/(Belgium51!D33/Belgium51!B33
 +Denmark52!D33/Denmark52!B33
 +Finland53!D33/Finland53!B33
 +Italy54!D33/Italy54!B33
 +Netherlands55!D33/Netherlands55!B33
 +Portugal56!D33/Portugal56!B33
 +Spain57!D33/Spain57!B33
 +Sweden58!D33/Sweden58!B33))</f>
        <v/>
      </c>
      <c r="F33" s="62">
        <f>IF(OR(
Belgium51!I33   ="",
Belgium51!D33   ="",
Belgium51!B33   ="",
Denmark52!I33      ="",
Denmark52!D33      ="",
Denmark52!B33      ="",
Finland53!I33       ="",
Finland53!D33       ="",
Finland53!B33       ="",
Italy54!I33      ="",
Italy54!D33      ="",
Italy54!B33      ="",
Netherlands55!I33 ="",
Netherlands55!D33 ="",
Netherlands55!B33 ="",
Portugal56!I33      ="",
Portugal56!D33      ="",
Portugal56!B33      ="",
Spain57!I33      ="",
Spain57!D33      ="",
Spain57!B33      ="",
Sweden58!I33      ="",
Sweden58!D33      ="",
Sweden58!B33      =""),"",
(Belgium51!I33/Belgium51!B33
 +Denmark52!I33/Denmark52!B33
 +Finland53!I33/Finland53!B33
 +Italy54!I33/Italy54!B33
 +Netherlands55!I33/Netherlands55!B33
 +Portugal56!I33/Portugal56!B33
 +Spain57!I33/Spain57!B33
 +Sweden58!I33/Sweden58!B33)
/(Belgium51!D33/Belgium51!B33
 +Denmark52!D33/Denmark52!B33
 +Finland53!D33/Finland53!B33
 +Italy54!D33/Italy54!B33
 +Netherlands55!D33/Netherlands55!B33
 +Portugal56!D33/Portugal56!B33
 +Spain57!D33/Spain57!B33
 +Sweden58!D33/Sweden58!B33))</f>
        <v>9.7767529949222678E-2</v>
      </c>
      <c r="G33" s="62">
        <f>IF(OR(
Belgium51!J33   ="",
Belgium51!D33   ="",
Belgium51!B33   ="",
Denmark52!J33      ="",
Denmark52!D33      ="",
Denmark52!B33      ="",
Finland53!J33       ="",
Finland53!D33       ="",
Finland53!B33       ="",
Italy54!J33      ="",
Italy54!D33      ="",
Italy54!B33      ="",
Netherlands55!J33 ="",
Netherlands55!D33 ="",
Netherlands55!B33 ="",
Portugal56!J33      ="",
Portugal56!D33      ="",
Portugal56!B33      ="",
Spain57!J33      ="",
Spain57!D33      ="",
Spain57!B33      ="",
Sweden58!J33      ="",
Sweden58!D33      ="",
Sweden58!B33      =""),"",
(Belgium51!J33/Belgium51!B33
 +Denmark52!J33/Denmark52!B33
 +Finland53!J33/Finland53!B33
 +Italy54!J33/Italy54!B33
 +Netherlands55!J33/Netherlands55!B33
 +Portugal56!J33/Portugal56!B33
 +Spain57!J33/Spain57!B33
 +Sweden58!J33/Sweden58!B33)
/(Belgium51!D33/Belgium51!B33
 +Denmark52!D33/Denmark52!B33
 +Finland53!D33/Finland53!B33
 +Italy54!D33/Italy54!B33
 +Netherlands55!D33/Netherlands55!B33
 +Portugal56!D33/Portugal56!B33
 +Spain57!D33/Spain57!B33
 +Sweden58!D33/Sweden58!B33))</f>
        <v>9.5743663886967423E-2</v>
      </c>
      <c r="H33" s="62">
        <f>IF(OR(
Belgium51!K33   ="",
Belgium51!D33   ="",
Belgium51!B33   ="",
Denmark52!K33      ="",
Denmark52!D33      ="",
Denmark52!B33      ="",
Finland53!K33       ="",
Finland53!D33       ="",
Finland53!B33       ="",
Italy54!K33      ="",
Italy54!D33      ="",
Italy54!B33      ="",
Netherlands55!K33 ="",
Netherlands55!D33 ="",
Netherlands55!B33 ="",
Portugal56!K33      ="",
Portugal56!D33      ="",
Portugal56!B33      ="",
Spain57!K33      ="",
Spain57!D33      ="",
Spain57!B33      ="",
Sweden58!K33      ="",
Sweden58!D33      ="",
Sweden58!B33      =""),"",
(Belgium51!K33/Belgium51!B33
 +Denmark52!K33/Denmark52!B33
 +Finland53!K33/Finland53!B33
 +Italy54!K33/Italy54!B33
 +Netherlands55!K33/Netherlands55!B33
 +Portugal56!K33/Portugal56!B33
 +Spain57!K33/Spain57!B33
 +Sweden58!K33/Sweden58!B33)
/(Belgium51!D33/Belgium51!B33
 +Denmark52!D33/Denmark52!B33
 +Finland53!D33/Finland53!B33
 +Italy54!D33/Italy54!B33
 +Netherlands55!D33/Netherlands55!B33
 +Portugal56!D33/Portugal56!B33
 +Spain57!D33/Spain57!B33
 +Sweden58!D33/Sweden58!B33))</f>
        <v>0.22323146332124344</v>
      </c>
      <c r="I33" s="62">
        <f>IF(OR(
Belgium51!L33   ="",
Belgium51!D33   ="",
Belgium51!B33   ="",
Denmark52!L33      ="",
Denmark52!D33      ="",
Denmark52!B33      ="",
Finland53!L33       ="",
Finland53!D33       ="",
Finland53!B33       ="",
Italy54!L33      ="",
Italy54!D33      ="",
Italy54!B33      ="",
Netherlands55!L33 ="",
Netherlands55!D33 ="",
Netherlands55!B33 ="",
Portugal56!L33      ="",
Portugal56!D33      ="",
Portugal56!B33      ="",
Spain57!L33      ="",
Spain57!D33      ="",
Spain57!B33      ="",
Sweden58!L33      ="",
Sweden58!D33      ="",
Sweden58!B33      =""),"",
(Belgium51!L33/Belgium51!B33
 +Denmark52!L33/Denmark52!B33
 +Finland53!L33/Finland53!B33
 +Italy54!L33/Italy54!B33
 +Netherlands55!L33/Netherlands55!B33
 +Portugal56!L33/Portugal56!B33
 +Spain57!L33/Spain57!B33
 +Sweden58!L33/Sweden58!B33)
/(Belgium51!D33/Belgium51!B33
 +Denmark52!D33/Denmark52!B33
 +Finland53!D33/Finland53!B33
 +Italy54!D33/Italy54!B33
 +Netherlands55!D33/Netherlands55!B33
 +Portugal56!D33/Portugal56!B33
 +Spain57!D33/Spain57!B33
 +Sweden58!D33/Sweden58!B33))</f>
        <v>0.26198573184187879</v>
      </c>
      <c r="J33" s="61">
        <f t="shared" si="0"/>
        <v>-3.8754268520635349E-2</v>
      </c>
      <c r="K33" s="61">
        <f>IF(OR(
Belgium51!D33   ="",Belgium51!D32   ="",
Belgium51!B33   ="",Belgium51!B32   ="",
Belgium51!N33   ="",Belgium51!N32   ="",
Denmark52!D33      ="",Denmark52!D32      ="",
Denmark52!B33      ="",Denmark52!B32      ="",
Denmark52!N33      ="",Denmark52!N32      ="",
Finland53!D33       ="",Finland53!D32       ="",
Finland53!B33       ="",Finland53!B32       ="",
Finland53!N33       ="",Finland53!N32       ="",
Italy54!D33      ="",Italy54!D32      ="",
Italy54!B33      ="",Italy54!B32      ="",
Italy54!N33      ="",Italy54!N32      ="",
Netherlands55!D33 ="",Netherlands55!D32 ="",
Netherlands55!B33 ="",Netherlands55!B32 ="",
Netherlands55!N33 ="",Netherlands55!N32 ="",
Portugal56!D33      ="",Portugal56!D32      ="",
Portugal56!B33      ="",Portugal56!B32      ="",
Portugal56!N33      ="",Portugal56!N32      ="",
Spain57!D33      ="",Spain57!D32      ="",
Spain57!B33      ="",Spain57!B32      ="",
Spain57!N33      ="",Spain57!N32      ="",
Sweden58!D33      ="",Sweden58!D32      ="",
Sweden58!B33      ="",Sweden58!B32      ="",
Sweden58!N33      ="",Sweden58!N32      =""),"",
LN(SQRT(
(Belgium51!D33/Belgium51!B33
 +Denmark52!D33/Denmark52!B33
 +Finland53!D33/Finland53!B33
 +Italy54!D33/Italy54!B33
 +Netherlands55!D33/Netherlands55!B33
 +Portugal56!D33/Portugal56!B33
 +Spain57!D33/Spain57!B33
 +Sweden58!D33/Sweden58!B33)
/(Belgium51!D33/Belgium51!N33*Belgium51!N32/Belgium51!B32
 +Denmark52!D33/Denmark52!N33*Denmark52!N32/Denmark52!B32
 +Finland53!D33/Finland53!N33*Finland53!N32/Finland53!B32
 +Italy54!D33/Italy54!N33*Italy54!N32/Italy54!B32
 +Netherlands55!D33/Netherlands55!N33*Netherlands55!N32/Netherlands55!B32
 +Portugal56!D33/Portugal56!N33*Portugal56!N32/Portugal56!B32
 +Spain57!D33/Spain57!N33*Spain57!N32/Spain57!B32
 +Sweden58!D33/Sweden58!N33*Sweden58!N32/Sweden58!B32)
*(Belgium51!D32/Belgium51!N32*Belgium51!N33/Belgium51!B33
 +Denmark52!D32/Denmark52!N32*Denmark52!N33/Denmark52!B33
 +Finland53!D32/Finland53!N32*Finland53!N33/Finland53!B33
 +Italy54!D32/Italy54!N32*Italy54!N33/Italy54!B33
 +Netherlands55!D32/Netherlands55!N32*Netherlands55!N33/Netherlands55!B33
 +Portugal56!D32/Portugal56!N32*Portugal56!N33/Portugal56!B33
 +Spain57!D32/Spain57!N32*Spain57!N33/Spain57!B33
 +Sweden58!D32/Sweden58!N32*Sweden58!N33/Sweden58!B33)
/(Belgium51!D32/Belgium51!B32
 +Denmark52!D32/Denmark52!B32
 +Finland53!D32/Finland53!B32
 +Italy54!D32/Italy54!B32
 +Netherlands55!D32/Netherlands55!B32
 +Portugal56!D32/Portugal56!B32
 +Spain57!D32/Spain57!B32
 +Sweden58!D32/Sweden58!B32))))</f>
        <v>1.5283159392798397E-2</v>
      </c>
      <c r="L33" s="61" t="str">
        <f>IF(OR(
Belgium51!F33   ="",Belgium51!F32   ="",
Belgium51!D33   ="",Belgium51!D32   ="",
Belgium51!B33   ="",Belgium51!B32   ="",
Belgium51!P33   ="",Belgium51!P32   ="",
Denmark52!F33      ="",Denmark52!F32      ="",
Denmark52!D33      ="",Denmark52!D32      ="",
Denmark52!B33      ="",Denmark52!B32      ="",
Denmark52!P33      ="",Denmark52!P32      ="",
Finland53!F33       ="",Finland53!F32       ="",
Finland53!D33       ="",Finland53!D32       ="",
Finland53!B33       ="",Finland53!B32       ="",
Finland53!P33       ="",Finland53!P32       ="",
Italy54!F33      ="",Italy54!F32      ="",
Italy54!D33      ="",Italy54!D32      ="",
Italy54!B33      ="",Italy54!B32      ="",
Italy54!P33      ="",Italy54!P32      ="",
Netherlands55!F33 ="",Netherlands55!F32 ="",
Netherlands55!D33 ="",Netherlands55!D32 ="",
Netherlands55!B33 ="",Netherlands55!B32 ="",
Netherlands55!P33 ="",Netherlands55!P32 ="",
Portugal56!F33      ="",Portugal56!F32      ="",
Portugal56!D33      ="",Portugal56!D32      ="",
Portugal56!B33      ="",Portugal56!B32      ="",
Portugal56!P33      ="",Portugal56!P32      ="",
Spain57!F33      ="",Spain57!F32      ="",
Spain57!D33      ="",Spain57!D32      ="",
Spain57!B33      ="",Spain57!B32      ="",
Spain57!P33      ="",Spain57!P32      ="",
Sweden58!F33      ="",Sweden58!F32      ="",
Sweden58!D33      ="",Sweden58!D32      ="",
Sweden58!B33      ="",Sweden58!B32      ="",
Sweden58!P33      ="",Sweden58!P32      =""),"",
LN(SQRT(
(Belgium51!D33*Belgium51!F33/Belgium51!B33
 +Denmark52!D33*Denmark52!F33/Denmark52!B33
 +Finland53!D33*Finland53!F33/Finland53!B33
 +Italy54!D33*Italy54!F33/Italy54!B33
 +Netherlands55!D33*Netherlands55!F33/Netherlands55!B33
 +Portugal56!D33*Portugal56!F33/Portugal56!B33
 +Spain57!D33*Spain57!F33/Spain57!B33
 +Sweden58!D33*Sweden58!F33/Sweden58!B33)
/(Belgium51!D33*Belgium51!F33/Belgium51!P33*Belgium51!P32/Belgium51!B32
 +Denmark52!D33*Denmark52!F33/Denmark52!P33*Denmark52!P32/Denmark52!B32
 +Finland53!D33*Finland53!F33/Finland53!P33*Finland53!P32/Finland53!B32
 +Italy54!D33*Italy54!F33/Italy54!P33*Italy54!P32/Italy54!B32
 +Netherlands55!D33*Netherlands55!F33/Netherlands55!P33*Netherlands55!P32/Netherlands55!B32
 +Portugal56!D33*Portugal56!F33/Portugal56!P33*Portugal56!P32/Portugal56!B32
 +Spain57!D33*Spain57!F33/Spain57!P33*Spain57!P32/Spain57!B32
 +Sweden58!D33*Sweden58!F33/Sweden58!P33*Sweden58!P32/Sweden58!B32)
*(Belgium51!D32*Belgium51!F32/Belgium51!P32*Belgium51!P33/Belgium51!B33
 +Denmark52!D32*Denmark52!F32/Denmark52!P32*Denmark52!P33/Denmark52!B33
 +Finland53!D32*Finland53!F32/Finland53!P32*Finland53!P33/Finland53!B33
 +Italy54!D32*Italy54!F32/Italy54!P32*Italy54!P33/Italy54!B33
 +Netherlands55!D32*Netherlands55!F32/Netherlands55!P32*Netherlands55!P33/Netherlands55!B33
 +Portugal56!D32*Portugal56!F32/Portugal56!P32*Portugal56!P33/Portugal56!B33
 +Spain57!D32*Spain57!F32/Spain57!P32*Spain57!P33/Spain57!B33
 +Sweden58!D32*Sweden58!F32/Sweden58!P32*Sweden58!P33/Sweden58!B33)
/(Belgium51!D32*Belgium51!F32/Belgium51!B32
 +Denmark52!D32*Denmark52!F32/Denmark52!B32
 +Finland53!D32*Finland53!F32/Finland53!B32
 +Italy54!D32*Italy54!F32/Italy54!B32
 +Netherlands55!D32*Netherlands55!F32/Netherlands55!B32
 +Portugal56!D32*Portugal56!F32/Portugal56!B32
 +Spain57!D32*Spain57!F32/Spain57!B32
 +Sweden58!D32*Sweden58!F32/Sweden58!B32))))</f>
        <v/>
      </c>
      <c r="M33" s="62" t="str">
        <f>IF(OR(
Belgium51!H33   ="",Belgium51!H32   ="",
Belgium51!D33   ="",Belgium51!D32   ="",
Belgium51!B33   ="",Belgium51!B32   ="",
Belgium51!Q33   ="",Belgium51!Q32   ="",
Denmark52!H33      ="",Denmark52!H32      ="",
Denmark52!D33      ="",Denmark52!D32      ="",
Denmark52!B33      ="",Denmark52!B32      ="",
Denmark52!Q33      ="",Denmark52!Q32      ="",
Finland53!H33       ="",Finland53!H32       ="",
Finland53!D33       ="",Finland53!D32       ="",
Finland53!B33       ="",Finland53!B32       ="",
Finland53!Q33       ="",Finland53!Q32       ="",
Italy54!H33      ="",Italy54!H32      ="",
Italy54!D33      ="",Italy54!D32      ="",
Italy54!B33      ="",Italy54!B32      ="",
Italy54!Q33      ="",Italy54!Q32      ="",
Netherlands55!H33 ="",Netherlands55!H32 ="",
Netherlands55!D33 ="",Netherlands55!D32 ="",
Netherlands55!B33 ="",Netherlands55!B32 ="",
Netherlands55!Q33 ="",Netherlands55!Q32 ="",
Portugal56!H33      ="",Portugal56!H32      ="",
Portugal56!D33      ="",Portugal56!D32      ="",
Portugal56!B33      ="",Portugal56!B32      ="",
Portugal56!Q33      ="",Portugal56!Q32      ="",
Spain57!H33      ="",Spain57!H32      ="",
Spain57!D33      ="",Spain57!D32      ="",
Spain57!B33      ="",Spain57!B32      ="",
Spain57!Q33      ="",Spain57!Q32      ="",
Sweden58!H33      ="",Sweden58!H32      ="",
Sweden58!D33      ="",Sweden58!D32      ="",
Sweden58!B33      ="",Sweden58!B32      ="",
Sweden58!Q33      ="",Sweden58!Q32      =""),"",
LN(SQRT(
(Belgium51!D33*Belgium51!H33/Belgium51!B33
 +Denmark52!D33*Denmark52!H33/Denmark52!B33
 +Finland53!D33*Finland53!H33/Finland53!B33
 +Italy54!D33*Italy54!H33/Italy54!B33
 +Netherlands55!D33*Netherlands55!H33/Netherlands55!B33
 +Portugal56!D33*Portugal56!H33/Portugal56!B33
 +Spain57!D33*Spain57!H33/Spain57!B33
 +Sweden58!D33*Sweden58!H33/Sweden58!B33)
/(Belgium51!D33*Belgium51!H33/Belgium51!Q33*Belgium51!Q32/Belgium51!B32
 +Denmark52!D33*Denmark52!H33/Denmark52!Q33*Denmark52!Q32/Denmark52!B32
 +Finland53!D33*Finland53!H33/Finland53!Q33*Finland53!Q32/Finland53!B32
 +Italy54!D33*Italy54!H33/Italy54!Q33*Italy54!Q32/Italy54!B32
 +Netherlands55!D33*Netherlands55!H33/Netherlands55!Q33*Netherlands55!Q32/Netherlands55!B32
 +Portugal56!D33*Portugal56!H33/Portugal56!Q33*Portugal56!Q32/Portugal56!B32
 +Spain57!D33*Spain57!H33/Spain57!Q33*Spain57!Q32/Spain57!B32
 +Sweden58!D33*Sweden58!H33/Sweden58!Q33*Sweden58!Q32/Sweden58!B32)
*(Belgium51!D32*Belgium51!H32/Belgium51!Q32*Belgium51!Q33/Belgium51!B33
 +Denmark52!D32*Denmark52!H32/Denmark52!Q32*Denmark52!Q33/Denmark52!B33
 +Finland53!D32*Finland53!H32/Finland53!Q32*Finland53!Q33/Finland53!B33
 +Italy54!D32*Italy54!H32/Italy54!Q32*Italy54!Q33/Italy54!B33
 +Netherlands55!D32*Netherlands55!H32/Netherlands55!Q32*Netherlands55!Q33/Netherlands55!B33
 +Portugal56!D32*Portugal56!H32/Portugal56!Q32*Portugal56!Q33/Portugal56!B33
 +Spain57!D32*Spain57!H32/Spain57!Q32*Spain57!Q33/Spain57!B33
 +Sweden58!D32*Sweden58!H32/Sweden58!Q32*Sweden58!Q33/Sweden58!B33)
/(Belgium51!D32*Belgium51!H32/Belgium51!B32
 +Denmark52!D32*Denmark52!H32/Denmark52!B32
 +Finland53!D32*Finland53!H32/Finland53!B32
 +Italy54!D32*Italy54!H32/Italy54!B32
 +Netherlands55!D32*Netherlands55!H32/Netherlands55!B32
 +Portugal56!D32*Portugal56!H32/Portugal56!B32
 +Spain57!D32*Spain57!H32/Spain57!B32
 +Sweden58!D32*Sweden58!H32/Sweden58!B32))))</f>
        <v/>
      </c>
      <c r="N33" s="62" t="str">
        <f>IF(OR(
Belgium51!I33   ="",Belgium51!I32   ="",
Belgium51!B33   ="",Belgium51!B32   ="",
Belgium51!R33   ="",Belgium51!R32   ="",
Denmark52!I33      ="",Denmark52!I32      ="",
Denmark52!B33      ="",Denmark52!B32      ="",
Denmark52!R33      ="",Denmark52!R32      ="",
Finland53!I33       ="",Finland53!I32       ="",
Finland53!B33       ="",Finland53!B32       ="",
Finland53!R33       ="",Finland53!R32       ="",
Italy54!I33      ="",Italy54!I32      ="",
Italy54!B33      ="",Italy54!B32      ="",
Italy54!R33      ="",Italy54!R32      ="",
Netherlands55!I33 ="",Netherlands55!I32 ="",
Netherlands55!B33 ="",Netherlands55!B32 ="",
Netherlands55!R33 ="",Netherlands55!R32 ="",
Portugal56!I33      ="",Portugal56!I32      ="",
Portugal56!B33      ="",Portugal56!B32      ="",
Portugal56!R33      ="",Portugal56!R32      ="",
Spain57!I33      ="",Spain57!I32      ="",
Spain57!B33      ="",Spain57!B32      ="",
Spain57!R33      ="",Spain57!R32      ="",
Sweden58!I33      ="",Sweden58!I32      ="",
Sweden58!B33      ="",Sweden58!B32      ="",
Sweden58!R33      ="",Sweden58!R32      =""),"",
LN(SQRT(
(Belgium51!I33/Belgium51!B33
 +Denmark52!I33/Denmark52!B33
 +Finland53!I33/Finland53!B33
 +Italy54!I33/Italy54!B33
 +Netherlands55!I33/Netherlands55!B33
 +Portugal56!I33/Portugal56!B33
 +Spain57!I33/Spain57!B33
 +Sweden58!I33/Sweden58!B33)
/(Belgium51!I33/Belgium51!R33*Belgium51!R32/Belgium51!B32
 +Denmark52!I33/Denmark52!R33*Denmark52!R32/Denmark52!B32
 +Finland53!I33/Finland53!R33*Finland53!R32/Finland53!B32
 +Italy54!I33/Italy54!R33*Italy54!R32/Italy54!B32
 +Netherlands55!I33/Netherlands55!R33*Netherlands55!R32/Netherlands55!B32
 +Portugal56!I33/Portugal56!R33*Portugal56!R32/Portugal56!B32
 +Spain57!I33/Spain57!R33*Spain57!R32/Spain57!B32
 +Sweden58!I33/Sweden58!R33*Sweden58!R32/Sweden58!B32)
*(Belgium51!I32/Belgium51!R32*Belgium51!R33/Belgium51!B33
 +Denmark52!I32/Denmark52!R32*Denmark52!R33/Denmark52!B33
 +Finland53!I32/Finland53!R32*Finland53!R33/Finland53!B33
 +Italy54!I32/Italy54!R32*Italy54!R33/Italy54!B33
 +Netherlands55!I32/Netherlands55!R32*Netherlands55!R33/Netherlands55!B33
 +Portugal56!I32/Portugal56!R32*Portugal56!R33/Portugal56!B33
 +Spain57!I32/Spain57!R32*Spain57!R33/Spain57!B33
 +Sweden58!I32/Sweden58!R32*Sweden58!R33/Sweden58!B33)
/(Belgium51!I32/Belgium51!B32
 +Denmark52!I32/Denmark52!B32
 +Finland53!I32/Finland53!B32
 +Italy54!I32/Italy54!B32
 +Netherlands55!I32/Netherlands55!B32
 +Portugal56!I32/Portugal56!B32
 +Spain57!I32/Spain57!B32
 +Sweden58!I32/Sweden58!B32))))</f>
        <v/>
      </c>
      <c r="O33" s="62" t="str">
        <f>IF(OR(
Belgium51!K33   ="",Belgium51!K32   ="",
Belgium51!B33   ="",Belgium51!B32   ="",
Belgium51!S33   ="",Belgium51!S32   ="",
Denmark52!K33      ="",Denmark52!K32      ="",
Denmark52!B33      ="",Denmark52!B32      ="",
Denmark52!S33      ="",Denmark52!S32      ="",
Finland53!K33       ="",Finland53!K32       ="",
Finland53!B33       ="",Finland53!B32       ="",
Finland53!S33       ="",Finland53!S32       ="",
Italy54!K33      ="",Italy54!K32      ="",
Italy54!B33      ="",Italy54!B32      ="",
Italy54!S33      ="",Italy54!S32      ="",
Netherlands55!K33 ="",Netherlands55!K32 ="",
Netherlands55!B33 ="",Netherlands55!B32 ="",
Netherlands55!S33 ="",Netherlands55!S32 ="",
Portugal56!K33      ="",Portugal56!K32      ="",
Portugal56!B33      ="",Portugal56!B32      ="",
Portugal56!S33      ="",Portugal56!S32      ="",
Spain57!K33      ="",Spain57!K32      ="",
Spain57!B33      ="",Spain57!B32      ="",
Spain57!S33      ="",Spain57!S32      ="",
Sweden58!K33      ="",Sweden58!K32      ="",
Sweden58!B33      ="",Sweden58!B32      ="",
Sweden58!S33      ="",Sweden58!S32      =""),"",
LN(SQRT(
(Belgium51!K33/Belgium51!B33
 +Denmark52!K33/Denmark52!B33
 +Finland53!K33/Finland53!B33
 +Italy54!K33/Italy54!B33
 +Netherlands55!K33/Netherlands55!B33
 +Portugal56!K33/Portugal56!B33
 +Spain57!K33/Spain57!B33
 +Sweden58!K33/Sweden58!B33)
/(Belgium51!K33/Belgium51!S33*Belgium51!S32/Belgium51!B32
 +Denmark52!K33/Denmark52!S33*Denmark52!S32/Denmark52!B32
 +Finland53!K33/Finland53!S33*Finland53!S32/Finland53!B32
 +Italy54!K33/Italy54!S33*Italy54!S32/Italy54!B32
 +Netherlands55!K33/Netherlands55!S33*Netherlands55!S32/Netherlands55!B32
 +Portugal56!K33/Portugal56!S33*Portugal56!S32/Portugal56!B32
 +Spain57!K33/Spain57!S33*Spain57!S32/Spain57!B32
 +Sweden58!K33/Sweden58!S33*Sweden58!S32/Sweden58!B32)
*(Belgium51!K32/Belgium51!S32*Belgium51!S33/Belgium51!B33
 +Denmark52!K32/Denmark52!S32*Denmark52!S33/Denmark52!B33
 +Finland53!K32/Finland53!S32*Finland53!S33/Finland53!B33
 +Italy54!K32/Italy54!S32*Italy54!S33/Italy54!B33
 +Netherlands55!K32/Netherlands55!S32*Netherlands55!S33/Netherlands55!B33
 +Portugal56!K32/Portugal56!S32*Portugal56!S33/Portugal56!B33
 +Spain57!K32/Spain57!S32*Spain57!S33/Spain57!B33
 +Sweden58!K32/Sweden58!S32*Sweden58!S33/Sweden58!B33)
/(Belgium51!K32/Belgium51!B32
 +Denmark52!K32/Denmark52!B32
 +Finland53!K32/Finland53!B32
 +Italy54!K32/Italy54!B32
 +Netherlands55!K32/Netherlands55!B32
 +Portugal56!K32/Portugal56!B32
 +Spain57!K32/Spain57!B32
 +Sweden58!K32/Sweden58!B32))))</f>
        <v/>
      </c>
      <c r="P33" s="62" t="str">
        <f>IF(OR(
Belgium51!L33   ="",Belgium51!L32   ="",
Belgium51!B33   ="",Belgium51!B32   ="",
Belgium51!T33   ="",Belgium51!T32   ="",
Denmark52!L33      ="",Denmark52!L32      ="",
Denmark52!B33      ="",Denmark52!B32      ="",
Denmark52!T33      ="",Denmark52!T32      ="",
Finland53!L33       ="",Finland53!L32       ="",
Finland53!B33       ="",Finland53!B32       ="",
Finland53!T33       ="",Finland53!T32       ="",
Italy54!L33      ="",Italy54!L32      ="",
Italy54!B33      ="",Italy54!B32      ="",
Italy54!T33      ="",Italy54!T32      ="",
Netherlands55!L33 ="",Netherlands55!L32 ="",
Netherlands55!B33 ="",Netherlands55!B32 ="",
Netherlands55!T33 ="",Netherlands55!T32 ="",
Portugal56!L33      ="",Portugal56!L32      ="",
Portugal56!B33      ="",Portugal56!B32      ="",
Portugal56!T33      ="",Portugal56!T32      ="",
Spain57!L33      ="",Spain57!L32      ="",
Spain57!B33      ="",Spain57!B32      ="",
Spain57!T33      ="",Spain57!T32      ="",
Sweden58!L33      ="",Sweden58!L32      ="",
Sweden58!B33      ="",Sweden58!B32      ="",
Sweden58!T33      ="",Sweden58!T32      =""),"",
LN(SQRT(
(Belgium51!L33/Belgium51!B33
 +Denmark52!L33/Denmark52!B33
 +Finland53!L33/Finland53!B33
 +Italy54!L33/Italy54!B33
 +Netherlands55!L33/Netherlands55!B33
 +Portugal56!L33/Portugal56!B33
 +Spain57!L33/Spain57!B33
 +Sweden58!L33/Sweden58!B33)
/(Belgium51!L33/Belgium51!T33*Belgium51!T32/Belgium51!B32
 +Denmark52!L33/Denmark52!T33*Denmark52!T32/Denmark52!B32
 +Finland53!L33/Finland53!T33*Finland53!T32/Finland53!B32
 +Italy54!L33/Italy54!T33*Italy54!T32/Italy54!B32
 +Netherlands55!L33/Netherlands55!T33*Netherlands55!T32/Netherlands55!B32
 +Portugal56!L33/Portugal56!T33*Portugal56!T32/Portugal56!B32
 +Spain57!L33/Spain57!T33*Spain57!T32/Spain57!B32
 +Sweden58!L33/Sweden58!T33*Sweden58!T32/Sweden58!B32)
*(Belgium51!L32/Belgium51!T32*Belgium51!T33/Belgium51!B33
 +Denmark52!L32/Denmark52!T32*Denmark52!T33/Denmark52!B33
 +Finland53!L32/Finland53!T32*Finland53!T33/Finland53!B33
 +Italy54!L32/Italy54!T32*Italy54!T33/Italy54!B33
 +Netherlands55!L32/Netherlands55!T32*Netherlands55!T33/Netherlands55!B33
 +Portugal56!L32/Portugal56!T32*Portugal56!T33/Portugal56!B33
 +Spain57!L32/Spain57!T32*Spain57!T33/Spain57!B33
 +Sweden58!L32/Sweden58!T32*Sweden58!T33/Sweden58!B33)
/(Belgium51!L32/Belgium51!B32
 +Denmark52!L32/Denmark52!B32
 +Finland53!L32/Finland53!B32
 +Italy54!L32/Italy54!B32
 +Netherlands55!L32/Netherlands55!B32
 +Portugal56!L32/Portugal56!B32
 +Spain57!L32/Spain57!B32
 +Sweden58!L32/Sweden58!B32))))</f>
        <v/>
      </c>
      <c r="Q33" s="61"/>
      <c r="R33" s="61"/>
      <c r="S33" s="61"/>
      <c r="T33" s="61"/>
      <c r="U33" s="61"/>
      <c r="V33" s="61" t="str">
        <f>IF(OR(
Belgium51!V33   ="",
Belgium51!U33   ="",
Denmark52!V33      ="",
Denmark52!U33      ="",
Finland53!V33       ="",
Finland53!U33       ="",
Italy54!V33      ="",
Italy54!U33      ="",
Netherlands55!V33 ="",
Netherlands55!U33 ="",
Portugal56!V33      ="",
Portugal56!U33      ="",
Spain57!V33      ="",
Spain57!U33      ="",
Sweden58!V33      ="",
Sweden58!U33      =""),"",
LN((Belgium51!V33+Denmark52!V33+Finland53!V33+Italy54!V33+Netherlands55!V33+Portugal56!V33+Spain57!V33+Sweden58!V33)
/(Belgium51!U33+Denmark52!U33+Finland53!U33+Italy54!U33+Netherlands55!U33+Portugal56!U33+Spain57!U33+Sweden58!U33)))</f>
        <v/>
      </c>
      <c r="W33" s="61" t="str">
        <f>IF(OR(
Belgium51!V33   ="",
Belgium51!W33   ="",
Belgium51!U33   ="",
Denmark52!V33      ="",
Denmark52!W33      ="",
Denmark52!U33      ="",
Finland53!V33       ="",
Finland53!W33       ="",
Finland53!U33       ="",
Italy54!V33      ="",
Italy54!W33      ="",
Italy54!U33      ="",
Netherlands55!V33 ="",
Netherlands55!W33 ="",
Netherlands55!V33 ="",
Portugal56!V33      ="",
Portugal56!W33      ="",
Portugal56!U33      ="",
Spain57!V33      ="",
Spain57!W33      ="",
Spain57!U33      ="",
Sweden58!V33      ="",
Sweden58!W33      ="",
Sweden58!U33      ="",
),"",
LN((Belgium51!V33*Belgium51!W33+Denmark52!V33*Denmark52!W33+Finland53!V33*Finland53!W33+Italy54!V33*Italy54!W33+Netherlands55!V33*Netherlands55!W33+Portugal56!V33*Portugal56!W33+Spain57!V33*Spain57!W33+Sweden58!V33*Sweden58!W33)
/(Belgium51!U33+Denmark52!U33+Finland53!U33+Italy54!U33+Netherlands55!U33+Portugal56!U33+Spain57!U33+Sweden58!U33)))</f>
        <v/>
      </c>
      <c r="X33" s="61" t="str">
        <f>IF(OR(
Belgium51!X33   ="",
Belgium51!D33   ="",
Belgium51!B33   ="",
Denmark52!X33      ="",
Denmark52!D33      ="",
Denmark52!B33      ="",
Finland53!X33       ="",
Finland53!D33       ="",
Finland53!B33       ="",
Italy54!X33      ="",
Italy54!D33      ="",
Italy54!B33      ="",
Netherlands55!X33 ="",
Netherlands55!D33 ="",
Netherlands55!B33 ="",
Portugal56!X33      ="",
Portugal56!D33      ="",
Portugal56!B33      ="",
Spain57!X33      ="",
Spain57!D33      ="",
Spain57!B33      ="",
Sweden58!X33      ="",
Sweden58!D33      ="",
Sweden58!B33      =""),"",
(Belgium51!X33*Belgium51!D33/Belgium51!B33
 +Denmark52!X33*Denmark52!D33/Denmark52!B33
 +Finland53!X33*Finland53!D33/Finland53!B33
 +Italy54!X33*Italy54!D33/Italy54!B33
 +Netherlands55!X33*Netherlands55!D33/Netherlands55!B33
 +Portugal56!X33*Portugal56!D33/Portugal56!B33
 +Spain57!X33*Spain57!D33/Spain57!B33
 +Sweden58!X33*Sweden58!D33/Sweden58!B33)
/(Belgium51!D33/Belgium51!B33
 +Denmark52!D33/Denmark52!B33
 +Finland53!D33/Finland53!B33
 +Italy54!D33/Italy54!B33
 +Netherlands55!D33/Netherlands55!B33
 +Portugal56!D33/Portugal56!B33
 +Spain57!D33/Spain57!B33
 +Sweden58!D33/Sweden58!B33))</f>
        <v/>
      </c>
      <c r="Y33" s="61" t="str">
        <f>IF(OR(
Belgium51!Y33   ="",
Belgium51!D33   ="",
Belgium51!B33   ="",
Denmark52!Y33      ="",
Denmark52!D33      ="",
Denmark52!B33      ="",
Finland53!Y33       ="",
Finland53!D33       ="",
Finland53!B33       ="",
Italy54!Y33      ="",
Italy54!D33      ="",
Italy54!B33      ="",
Netherlands55!Y33 ="",
Netherlands55!D33 ="",
Netherlands55!B33 ="",
Portugal56!Y33      ="",
Portugal56!D33      ="",
Portugal56!B33      ="",
Spain57!Y33      ="",
Spain57!D33      ="",
Spain57!B33      ="",
Sweden58!Y33      ="",
Sweden58!D33      ="",
Sweden58!B33      =""),"",
(Belgium51!Y33/Belgium51!B33
 +Denmark52!Y33/Denmark52!B33
 +Finland53!Y33/Finland53!B33
 +Italy54!Y33/Italy54!B33
 +Netherlands55!Y33/Netherlands55!B33
 +Portugal56!Y33/Portugal56!B33
 +Spain57!Y33/Spain57!B33
 +Sweden58!Y33/Sweden58!B33)
/(Belgium51!D33/Belgium51!B33
 +Denmark52!D33/Denmark52!B33
 +Finland53!D33/Finland53!B33
 +Italy54!D33/Italy54!B33
 +Netherlands55!D33/Netherlands55!B33
 +Portugal56!D33/Portugal56!B33
 +Spain57!D33/Spain57!B33
 +Sweden58!D33/Sweden58!B33))</f>
        <v/>
      </c>
      <c r="Z33" s="67"/>
      <c r="AA33" s="62" t="str">
        <f t="shared" si="1"/>
        <v/>
      </c>
      <c r="AB33" s="75" t="str">
        <f>IF(OR(
Belgium51!AB33   ="",
Belgium51!D33   ="",
Belgium51!B33   ="",
Denmark52!AB33      ="",
Denmark52!D33      ="",
Denmark52!B33      ="",
Finland53!AB33       ="",
Finland53!D33       ="",
Finland53!B33       ="",
Italy54!AB33      ="",
Italy54!D33      ="",
Italy54!B33      ="",
Netherlands55!AB33 ="",
Netherlands55!D33 ="",
Netherlands55!B33 ="",
Portugal56!AB33      ="",
Portugal56!D33      ="",
Portugal56!B33      ="",
Spain57!AB33      ="",
Spain57!D33      ="",
Spain57!B33      ="",
Sweden58!AB33      ="",
Sweden58!D33      ="",
Sweden58!B33      =""),"",
(Belgium51!AB33*Belgium51!D33/Belgium51!B33
 +Denmark52!AB33*Denmark52!D33/Denmark52!B33
 +Finland53!AB33*Finland53!D33/Finland53!B33
 +Italy54!AB33*Italy54!D33/Italy54!B33
 +Netherlands55!AB33*Netherlands55!D33/Netherlands55!B33
 +Portugal56!AB33*Portugal56!D33/Portugal56!B33
 +Spain57!AB33*Spain57!D33/Spain57!B33
 +Sweden58!AB33*Sweden58!D33/Sweden58!B33)
/(Belgium51!D33/Belgium51!B33
 +Denmark52!D33/Denmark52!B33
 +Finland53!D33/Finland53!B33
 +Italy54!D33/Italy54!B33
 +Netherlands55!D33/Netherlands55!B33
 +Portugal56!D33/Portugal56!B33
 +Spain57!D33/Spain57!B33
 +Sweden58!D33/Sweden58!B33))</f>
        <v/>
      </c>
    </row>
    <row r="34" spans="1:28">
      <c r="A34" s="62">
        <v>1901</v>
      </c>
      <c r="B34" s="62" t="str">
        <f>IF(OR(
Belgium51!AC34   ="",
Belgium51!D34   ="",
Belgium51!B34   ="",
Denmark52!AC34      ="",
Denmark52!D34      ="",
Denmark52!B34      ="",
Finland53!AC34       ="",
Finland53!D34       ="",
Finland53!B34       ="",
Italy54!AC34      ="",
Italy54!D34      ="",
Italy54!B34      ="",
Netherlands55!AC34 ="",
Netherlands55!D34 ="",
Netherlands55!B34 ="",
Portugal56!AC34 ="",
Portugal56!D34 ="",
Portugal56!B34 ="",
Spain57!AC34       ="",
Spain57!D34       ="",
Spain57!B34       ="",
Sweden58!AC34      ="",
Sweden58!D34      ="",
Sweden58!B34      =""),"",
(Belgium51!AC34*Belgium51!D34/Belgium51!B34
 +Denmark52!AC34*Denmark52!D34/Denmark52!B34
 +Finland53!AC34*Finland53!D34/Finland53!B34
 +Italy54!AC34*Italy54!D34/Italy54!B34
 +Netherlands55!AC34*Netherlands55!D34/Netherlands55!B34
 +Portugal56!AC34*Portugal56!D34/Portugal56!B34
 +Spain57!AC34*Spain57!D34/Spain57!B34
 +Sweden58!AC34*Sweden58!D34/Sweden58!B34)
/(Belgium51!D34/Belgium51!B34
 +Denmark52!D34/Denmark52!B34
 +Finland53!D34/Finland53!B34
 +Italy54!D34/Italy54!B34
 +Netherlands55!D34/Netherlands55!B34
 +Portugal56!D34/Portugal56!B34
 +Spain57!D34/Spain57!B34
 +Sweden58!D34/Sweden58!B34))</f>
        <v/>
      </c>
      <c r="C34" s="34" t="str">
        <f>IF(OR(
Belgium51!F34   ="",
Belgium51!D34   ="",
Belgium51!B34   ="",
Denmark52!F34      ="",
Denmark52!D34      ="",
Denmark52!B34      ="",
Finland53!F34       ="",
Finland53!D34       ="",
Finland53!B34       ="",
Italy54!F34      ="",
Italy54!D34      ="",
Italy54!B34      ="",
Netherlands55!F34 ="",
Netherlands55!D34 ="",
Netherlands55!B34 ="",
Portugal56!F34 ="",
Portugal56!D34 ="",
Portugal56!B34 ="",
Spain57!F34       ="",
Spain57!D34       ="",
Spain57!B34       ="",
Sweden58!F34      ="",
Sweden58!D34      ="",
Sweden58!B34      =""),"",
(Belgium51!F34*Belgium51!D34/Belgium51!B34
 +Denmark52!F34*Denmark52!D34/Denmark52!B34
 +Finland53!F34*Finland53!D34/Finland53!B34
 +Italy54!F34*Italy54!D34/Italy54!B34
 +Netherlands55!F34*Netherlands55!D34/Netherlands55!B34
 +Portugal56!F34*Portugal56!D34/Portugal56!B34
 +Spain57!F34*Spain57!D34/Spain57!B34
 +Sweden58!F34*Sweden58!D34/Sweden58!B34)
/(Belgium51!D34/Belgium51!B34
 +Denmark52!D34/Denmark52!B34
 +Finland53!D34/Finland53!B34
 +Italy54!D34/Italy54!B34
 +Netherlands55!D34/Netherlands55!B34
 +Portugal56!D34/Portugal56!B34
 +Spain57!D34/Spain57!B34
 +Sweden58!D34/Sweden58!B34))</f>
        <v/>
      </c>
      <c r="D34" s="62" t="str">
        <f>IF(OR(
Belgium51!AE34   ="",
Belgium51!D34   ="",
Belgium51!B34   ="",
Denmark52!AE34      ="",
Denmark52!D34      ="",
Denmark52!B34      ="",
Finland53!AE34       ="",
Finland53!D34       ="",
Finland53!B34       ="",
Italy54!AE34      ="",
Italy54!D34      ="",
Italy54!B34      ="",
Netherlands55!AE34 ="",
Netherlands55!D34 ="",
Netherlands55!B34 ="",
Portugal56!AE34 ="",
Portugal56!D34 ="",
Portugal56!B34 ="",
Spain57!AE34       ="",
Spain57!D34       ="",
Spain57!B34       ="",
Sweden58!AE34      ="",
Sweden58!D34      ="",
Sweden58!B34      =""),"",
(Belgium51!AE34*Belgium51!D34/Belgium51!B34
 +Denmark52!AE34*Denmark52!D34/Denmark52!B34
 +Finland53!AE34*Finland53!D34/Finland53!B34
 +Italy54!AE34*Italy54!D34/Italy54!B34
 +Netherlands55!AE34*Netherlands55!D34/Netherlands55!B34
 +Portugal56!AE34*Portugal56!D34/Portugal56!B34
 +Spain57!AE34*Spain57!D34/Spain57!B34
 +Sweden58!AE34*Sweden58!D34/Sweden58!B34)
/(Belgium51!D34/Belgium51!B34
 +Denmark52!D34/Denmark52!B34
 +Finland53!D34/Finland53!B34
 +Italy54!D34/Italy54!B34
 +Netherlands55!D34/Netherlands55!B34
 +Portugal56!D34/Portugal56!B34
 +Spain57!D34/Spain57!B34
 +Sweden58!D34/Sweden58!B34))</f>
        <v/>
      </c>
      <c r="E34" s="62" t="str">
        <f>IF(OR(
Belgium51!H34   ="",
Belgium51!D34   ="",
Belgium51!B34   ="",
Denmark52!H34      ="",
Denmark52!D34      ="",
Denmark52!B34      ="",
Finland53!H34       ="",
Finland53!D34       ="",
Finland53!B34       ="",
Italy54!H34      ="",
Italy54!D34      ="",
Italy54!B34      ="",
Netherlands55!H34 ="",
Netherlands55!D34 ="",
Netherlands55!B34 ="",
Portugal56!H34 ="",
Portugal56!D34 ="",
Portugal56!B34 ="",
Spain57!H34 ="",
Spain57!D34 ="",
Spain57!B34 ="",
Sweden58!H34 ="",
Sweden58!D34 ="",
Sweden58!B34 =""),"",
(Belgium51!H34*Belgium51!D34/Belgium51!B34
 +Denmark52!H34*Denmark52!D34/Denmark52!B34
 +Finland53!H34*Finland53!D34/Finland53!B34
 +Italy54!H34*Italy54!D34/Italy54!B34
 +Netherlands55!H34*Netherlands55!D34/Netherlands55!B34
 +Portugal56!H34*Portugal56!D34/Portugal56!B34
 +Spain57!H34*Spain57!D34/Spain57!B34
 +Sweden58!H34*Sweden58!D34/Sweden58!B34)
/(Belgium51!D34/Belgium51!B34
 +Denmark52!D34/Denmark52!B34
 +Finland53!D34/Finland53!B34
 +Italy54!D34/Italy54!B34
 +Netherlands55!D34/Netherlands55!B34
 +Portugal56!D34/Portugal56!B34
 +Spain57!D34/Spain57!B34
 +Sweden58!D34/Sweden58!B34))</f>
        <v/>
      </c>
      <c r="F34" s="62">
        <f>IF(OR(
Belgium51!I34   ="",
Belgium51!D34   ="",
Belgium51!B34   ="",
Denmark52!I34      ="",
Denmark52!D34      ="",
Denmark52!B34      ="",
Finland53!I34       ="",
Finland53!D34       ="",
Finland53!B34       ="",
Italy54!I34      ="",
Italy54!D34      ="",
Italy54!B34      ="",
Netherlands55!I34 ="",
Netherlands55!D34 ="",
Netherlands55!B34 ="",
Portugal56!I34      ="",
Portugal56!D34      ="",
Portugal56!B34      ="",
Spain57!I34      ="",
Spain57!D34      ="",
Spain57!B34      ="",
Sweden58!I34      ="",
Sweden58!D34      ="",
Sweden58!B34      =""),"",
(Belgium51!I34/Belgium51!B34
 +Denmark52!I34/Denmark52!B34
 +Finland53!I34/Finland53!B34
 +Italy54!I34/Italy54!B34
 +Netherlands55!I34/Netherlands55!B34
 +Portugal56!I34/Portugal56!B34
 +Spain57!I34/Spain57!B34
 +Sweden58!I34/Sweden58!B34)
/(Belgium51!D34/Belgium51!B34
 +Denmark52!D34/Denmark52!B34
 +Finland53!D34/Finland53!B34
 +Italy54!D34/Italy54!B34
 +Netherlands55!D34/Netherlands55!B34
 +Portugal56!D34/Portugal56!B34
 +Spain57!D34/Spain57!B34
 +Sweden58!D34/Sweden58!B34))</f>
        <v>9.9390549477608114E-2</v>
      </c>
      <c r="G34" s="62">
        <f>IF(OR(
Belgium51!J34   ="",
Belgium51!D34   ="",
Belgium51!B34   ="",
Denmark52!J34      ="",
Denmark52!D34      ="",
Denmark52!B34      ="",
Finland53!J34       ="",
Finland53!D34       ="",
Finland53!B34       ="",
Italy54!J34      ="",
Italy54!D34      ="",
Italy54!B34      ="",
Netherlands55!J34 ="",
Netherlands55!D34 ="",
Netherlands55!B34 ="",
Portugal56!J34      ="",
Portugal56!D34      ="",
Portugal56!B34      ="",
Spain57!J34      ="",
Spain57!D34      ="",
Spain57!B34      ="",
Sweden58!J34      ="",
Sweden58!D34      ="",
Sweden58!B34      =""),"",
(Belgium51!J34/Belgium51!B34
 +Denmark52!J34/Denmark52!B34
 +Finland53!J34/Finland53!B34
 +Italy54!J34/Italy54!B34
 +Netherlands55!J34/Netherlands55!B34
 +Portugal56!J34/Portugal56!B34
 +Spain57!J34/Spain57!B34
 +Sweden58!J34/Sweden58!B34)
/(Belgium51!D34/Belgium51!B34
 +Denmark52!D34/Denmark52!B34
 +Finland53!D34/Finland53!B34
 +Italy54!D34/Italy54!B34
 +Netherlands55!D34/Netherlands55!B34
 +Portugal56!D34/Portugal56!B34
 +Spain57!D34/Spain57!B34
 +Sweden58!D34/Sweden58!B34))</f>
        <v>9.6526500689526326E-2</v>
      </c>
      <c r="H34" s="62">
        <f>IF(OR(
Belgium51!K34   ="",
Belgium51!D34   ="",
Belgium51!B34   ="",
Denmark52!K34      ="",
Denmark52!D34      ="",
Denmark52!B34      ="",
Finland53!K34       ="",
Finland53!D34       ="",
Finland53!B34       ="",
Italy54!K34      ="",
Italy54!D34      ="",
Italy54!B34      ="",
Netherlands55!K34 ="",
Netherlands55!D34 ="",
Netherlands55!B34 ="",
Portugal56!K34      ="",
Portugal56!D34      ="",
Portugal56!B34      ="",
Spain57!K34      ="",
Spain57!D34      ="",
Spain57!B34      ="",
Sweden58!K34      ="",
Sweden58!D34      ="",
Sweden58!B34      =""),"",
(Belgium51!K34/Belgium51!B34
 +Denmark52!K34/Denmark52!B34
 +Finland53!K34/Finland53!B34
 +Italy54!K34/Italy54!B34
 +Netherlands55!K34/Netherlands55!B34
 +Portugal56!K34/Portugal56!B34
 +Spain57!K34/Spain57!B34
 +Sweden58!K34/Sweden58!B34)
/(Belgium51!D34/Belgium51!B34
 +Denmark52!D34/Denmark52!B34
 +Finland53!D34/Finland53!B34
 +Italy54!D34/Italy54!B34
 +Netherlands55!D34/Netherlands55!B34
 +Portugal56!D34/Portugal56!B34
 +Spain57!D34/Spain57!B34
 +Sweden58!D34/Sweden58!B34))</f>
        <v>0.21876473191917439</v>
      </c>
      <c r="I34" s="62">
        <f>IF(OR(
Belgium51!L34   ="",
Belgium51!D34   ="",
Belgium51!B34   ="",
Denmark52!L34      ="",
Denmark52!D34      ="",
Denmark52!B34      ="",
Finland53!L34       ="",
Finland53!D34       ="",
Finland53!B34       ="",
Italy54!L34      ="",
Italy54!D34      ="",
Italy54!B34      ="",
Netherlands55!L34 ="",
Netherlands55!D34 ="",
Netherlands55!B34 ="",
Portugal56!L34      ="",
Portugal56!D34      ="",
Portugal56!B34      ="",
Spain57!L34      ="",
Spain57!D34      ="",
Spain57!B34      ="",
Sweden58!L34      ="",
Sweden58!D34      ="",
Sweden58!B34      =""),"",
(Belgium51!L34/Belgium51!B34
 +Denmark52!L34/Denmark52!B34
 +Finland53!L34/Finland53!B34
 +Italy54!L34/Italy54!B34
 +Netherlands55!L34/Netherlands55!B34
 +Portugal56!L34/Portugal56!B34
 +Spain57!L34/Spain57!B34
 +Sweden58!L34/Sweden58!B34)
/(Belgium51!D34/Belgium51!B34
 +Denmark52!D34/Denmark52!B34
 +Finland53!D34/Finland53!B34
 +Italy54!D34/Italy54!B34
 +Netherlands55!D34/Netherlands55!B34
 +Portugal56!D34/Portugal56!B34
 +Spain57!D34/Spain57!B34
 +Sweden58!D34/Sweden58!B34))</f>
        <v>0.26153855056230474</v>
      </c>
      <c r="J34" s="61">
        <f t="shared" si="0"/>
        <v>-4.2773818643130346E-2</v>
      </c>
      <c r="K34" s="61">
        <f>IF(OR(
Belgium51!D34   ="",Belgium51!D33   ="",
Belgium51!B34   ="",Belgium51!B33   ="",
Belgium51!N34   ="",Belgium51!N33   ="",
Denmark52!D34      ="",Denmark52!D33      ="",
Denmark52!B34      ="",Denmark52!B33      ="",
Denmark52!N34      ="",Denmark52!N33      ="",
Finland53!D34       ="",Finland53!D33       ="",
Finland53!B34       ="",Finland53!B33       ="",
Finland53!N34       ="",Finland53!N33       ="",
Italy54!D34      ="",Italy54!D33      ="",
Italy54!B34      ="",Italy54!B33      ="",
Italy54!N34      ="",Italy54!N33      ="",
Netherlands55!D34 ="",Netherlands55!D33 ="",
Netherlands55!B34 ="",Netherlands55!B33 ="",
Netherlands55!N34 ="",Netherlands55!N33 ="",
Portugal56!D34      ="",Portugal56!D33      ="",
Portugal56!B34      ="",Portugal56!B33      ="",
Portugal56!N34      ="",Portugal56!N33      ="",
Spain57!D34      ="",Spain57!D33      ="",
Spain57!B34      ="",Spain57!B33      ="",
Spain57!N34      ="",Spain57!N33      ="",
Sweden58!D34      ="",Sweden58!D33      ="",
Sweden58!B34      ="",Sweden58!B33      ="",
Sweden58!N34      ="",Sweden58!N33      =""),"",
LN(SQRT(
(Belgium51!D34/Belgium51!B34
 +Denmark52!D34/Denmark52!B34
 +Finland53!D34/Finland53!B34
 +Italy54!D34/Italy54!B34
 +Netherlands55!D34/Netherlands55!B34
 +Portugal56!D34/Portugal56!B34
 +Spain57!D34/Spain57!B34
 +Sweden58!D34/Sweden58!B34)
/(Belgium51!D34/Belgium51!N34*Belgium51!N33/Belgium51!B33
 +Denmark52!D34/Denmark52!N34*Denmark52!N33/Denmark52!B33
 +Finland53!D34/Finland53!N34*Finland53!N33/Finland53!B33
 +Italy54!D34/Italy54!N34*Italy54!N33/Italy54!B33
 +Netherlands55!D34/Netherlands55!N34*Netherlands55!N33/Netherlands55!B33
 +Portugal56!D34/Portugal56!N34*Portugal56!N33/Portugal56!B33
 +Spain57!D34/Spain57!N34*Spain57!N33/Spain57!B33
 +Sweden58!D34/Sweden58!N34*Sweden58!N33/Sweden58!B33)
*(Belgium51!D33/Belgium51!N33*Belgium51!N34/Belgium51!B34
 +Denmark52!D33/Denmark52!N33*Denmark52!N34/Denmark52!B34
 +Finland53!D33/Finland53!N33*Finland53!N34/Finland53!B34
 +Italy54!D33/Italy54!N33*Italy54!N34/Italy54!B34
 +Netherlands55!D33/Netherlands55!N33*Netherlands55!N34/Netherlands55!B34
 +Portugal56!D33/Portugal56!N33*Portugal56!N34/Portugal56!B34
 +Spain57!D33/Spain57!N33*Spain57!N34/Spain57!B34
 +Sweden58!D33/Sweden58!N33*Sweden58!N34/Sweden58!B34)
/(Belgium51!D33/Belgium51!B33
 +Denmark52!D33/Denmark52!B33
 +Finland53!D33/Finland53!B33
 +Italy54!D33/Italy54!B33
 +Netherlands55!D33/Netherlands55!B33
 +Portugal56!D33/Portugal56!B33
 +Spain57!D33/Spain57!B33
 +Sweden58!D33/Sweden58!B33))))</f>
        <v>-2.0080801517627211E-2</v>
      </c>
      <c r="L34" s="61" t="str">
        <f>IF(OR(
Belgium51!F34   ="",Belgium51!F33   ="",
Belgium51!D34   ="",Belgium51!D33   ="",
Belgium51!B34   ="",Belgium51!B33   ="",
Belgium51!P34   ="",Belgium51!P33   ="",
Denmark52!F34      ="",Denmark52!F33      ="",
Denmark52!D34      ="",Denmark52!D33      ="",
Denmark52!B34      ="",Denmark52!B33      ="",
Denmark52!P34      ="",Denmark52!P33      ="",
Finland53!F34       ="",Finland53!F33       ="",
Finland53!D34       ="",Finland53!D33       ="",
Finland53!B34       ="",Finland53!B33       ="",
Finland53!P34       ="",Finland53!P33       ="",
Italy54!F34      ="",Italy54!F33      ="",
Italy54!D34      ="",Italy54!D33      ="",
Italy54!B34      ="",Italy54!B33      ="",
Italy54!P34      ="",Italy54!P33      ="",
Netherlands55!F34 ="",Netherlands55!F33 ="",
Netherlands55!D34 ="",Netherlands55!D33 ="",
Netherlands55!B34 ="",Netherlands55!B33 ="",
Netherlands55!P34 ="",Netherlands55!P33 ="",
Portugal56!F34      ="",Portugal56!F33      ="",
Portugal56!D34      ="",Portugal56!D33      ="",
Portugal56!B34      ="",Portugal56!B33      ="",
Portugal56!P34      ="",Portugal56!P33      ="",
Spain57!F34      ="",Spain57!F33      ="",
Spain57!D34      ="",Spain57!D33      ="",
Spain57!B34      ="",Spain57!B33      ="",
Spain57!P34      ="",Spain57!P33      ="",
Sweden58!F34      ="",Sweden58!F33      ="",
Sweden58!D34      ="",Sweden58!D33      ="",
Sweden58!B34      ="",Sweden58!B33      ="",
Sweden58!P34      ="",Sweden58!P33      =""),"",
LN(SQRT(
(Belgium51!D34*Belgium51!F34/Belgium51!B34
 +Denmark52!D34*Denmark52!F34/Denmark52!B34
 +Finland53!D34*Finland53!F34/Finland53!B34
 +Italy54!D34*Italy54!F34/Italy54!B34
 +Netherlands55!D34*Netherlands55!F34/Netherlands55!B34
 +Portugal56!D34*Portugal56!F34/Portugal56!B34
 +Spain57!D34*Spain57!F34/Spain57!B34
 +Sweden58!D34*Sweden58!F34/Sweden58!B34)
/(Belgium51!D34*Belgium51!F34/Belgium51!P34*Belgium51!P33/Belgium51!B33
 +Denmark52!D34*Denmark52!F34/Denmark52!P34*Denmark52!P33/Denmark52!B33
 +Finland53!D34*Finland53!F34/Finland53!P34*Finland53!P33/Finland53!B33
 +Italy54!D34*Italy54!F34/Italy54!P34*Italy54!P33/Italy54!B33
 +Netherlands55!D34*Netherlands55!F34/Netherlands55!P34*Netherlands55!P33/Netherlands55!B33
 +Portugal56!D34*Portugal56!F34/Portugal56!P34*Portugal56!P33/Portugal56!B33
 +Spain57!D34*Spain57!F34/Spain57!P34*Spain57!P33/Spain57!B33
 +Sweden58!D34*Sweden58!F34/Sweden58!P34*Sweden58!P33/Sweden58!B33)
*(Belgium51!D33*Belgium51!F33/Belgium51!P33*Belgium51!P34/Belgium51!B34
 +Denmark52!D33*Denmark52!F33/Denmark52!P33*Denmark52!P34/Denmark52!B34
 +Finland53!D33*Finland53!F33/Finland53!P33*Finland53!P34/Finland53!B34
 +Italy54!D33*Italy54!F33/Italy54!P33*Italy54!P34/Italy54!B34
 +Netherlands55!D33*Netherlands55!F33/Netherlands55!P33*Netherlands55!P34/Netherlands55!B34
 +Portugal56!D33*Portugal56!F33/Portugal56!P33*Portugal56!P34/Portugal56!B34
 +Spain57!D33*Spain57!F33/Spain57!P33*Spain57!P34/Spain57!B34
 +Sweden58!D33*Sweden58!F33/Sweden58!P33*Sweden58!P34/Sweden58!B34)
/(Belgium51!D33*Belgium51!F33/Belgium51!B33
 +Denmark52!D33*Denmark52!F33/Denmark52!B33
 +Finland53!D33*Finland53!F33/Finland53!B33
 +Italy54!D33*Italy54!F33/Italy54!B33
 +Netherlands55!D33*Netherlands55!F33/Netherlands55!B33
 +Portugal56!D33*Portugal56!F33/Portugal56!B33
 +Spain57!D33*Spain57!F33/Spain57!B33
 +Sweden58!D33*Sweden58!F33/Sweden58!B33))))</f>
        <v/>
      </c>
      <c r="M34" s="62" t="str">
        <f>IF(OR(
Belgium51!H34   ="",Belgium51!H33   ="",
Belgium51!D34   ="",Belgium51!D33   ="",
Belgium51!B34   ="",Belgium51!B33   ="",
Belgium51!Q34   ="",Belgium51!Q33   ="",
Denmark52!H34      ="",Denmark52!H33      ="",
Denmark52!D34      ="",Denmark52!D33      ="",
Denmark52!B34      ="",Denmark52!B33      ="",
Denmark52!Q34      ="",Denmark52!Q33      ="",
Finland53!H34       ="",Finland53!H33       ="",
Finland53!D34       ="",Finland53!D33       ="",
Finland53!B34       ="",Finland53!B33       ="",
Finland53!Q34       ="",Finland53!Q33       ="",
Italy54!H34      ="",Italy54!H33      ="",
Italy54!D34      ="",Italy54!D33      ="",
Italy54!B34      ="",Italy54!B33      ="",
Italy54!Q34      ="",Italy54!Q33      ="",
Netherlands55!H34 ="",Netherlands55!H33 ="",
Netherlands55!D34 ="",Netherlands55!D33 ="",
Netherlands55!B34 ="",Netherlands55!B33 ="",
Netherlands55!Q34 ="",Netherlands55!Q33 ="",
Portugal56!H34      ="",Portugal56!H33      ="",
Portugal56!D34      ="",Portugal56!D33      ="",
Portugal56!B34      ="",Portugal56!B33      ="",
Portugal56!Q34      ="",Portugal56!Q33      ="",
Spain57!H34      ="",Spain57!H33      ="",
Spain57!D34      ="",Spain57!D33      ="",
Spain57!B34      ="",Spain57!B33      ="",
Spain57!Q34      ="",Spain57!Q33      ="",
Sweden58!H34      ="",Sweden58!H33      ="",
Sweden58!D34      ="",Sweden58!D33      ="",
Sweden58!B34      ="",Sweden58!B33      ="",
Sweden58!Q34      ="",Sweden58!Q33      =""),"",
LN(SQRT(
(Belgium51!D34*Belgium51!H34/Belgium51!B34
 +Denmark52!D34*Denmark52!H34/Denmark52!B34
 +Finland53!D34*Finland53!H34/Finland53!B34
 +Italy54!D34*Italy54!H34/Italy54!B34
 +Netherlands55!D34*Netherlands55!H34/Netherlands55!B34
 +Portugal56!D34*Portugal56!H34/Portugal56!B34
 +Spain57!D34*Spain57!H34/Spain57!B34
 +Sweden58!D34*Sweden58!H34/Sweden58!B34)
/(Belgium51!D34*Belgium51!H34/Belgium51!Q34*Belgium51!Q33/Belgium51!B33
 +Denmark52!D34*Denmark52!H34/Denmark52!Q34*Denmark52!Q33/Denmark52!B33
 +Finland53!D34*Finland53!H34/Finland53!Q34*Finland53!Q33/Finland53!B33
 +Italy54!D34*Italy54!H34/Italy54!Q34*Italy54!Q33/Italy54!B33
 +Netherlands55!D34*Netherlands55!H34/Netherlands55!Q34*Netherlands55!Q33/Netherlands55!B33
 +Portugal56!D34*Portugal56!H34/Portugal56!Q34*Portugal56!Q33/Portugal56!B33
 +Spain57!D34*Spain57!H34/Spain57!Q34*Spain57!Q33/Spain57!B33
 +Sweden58!D34*Sweden58!H34/Sweden58!Q34*Sweden58!Q33/Sweden58!B33)
*(Belgium51!D33*Belgium51!H33/Belgium51!Q33*Belgium51!Q34/Belgium51!B34
 +Denmark52!D33*Denmark52!H33/Denmark52!Q33*Denmark52!Q34/Denmark52!B34
 +Finland53!D33*Finland53!H33/Finland53!Q33*Finland53!Q34/Finland53!B34
 +Italy54!D33*Italy54!H33/Italy54!Q33*Italy54!Q34/Italy54!B34
 +Netherlands55!D33*Netherlands55!H33/Netherlands55!Q33*Netherlands55!Q34/Netherlands55!B34
 +Portugal56!D33*Portugal56!H33/Portugal56!Q33*Portugal56!Q34/Portugal56!B34
 +Spain57!D33*Spain57!H33/Spain57!Q33*Spain57!Q34/Spain57!B34
 +Sweden58!D33*Sweden58!H33/Sweden58!Q33*Sweden58!Q34/Sweden58!B34)
/(Belgium51!D33*Belgium51!H33/Belgium51!B33
 +Denmark52!D33*Denmark52!H33/Denmark52!B33
 +Finland53!D33*Finland53!H33/Finland53!B33
 +Italy54!D33*Italy54!H33/Italy54!B33
 +Netherlands55!D33*Netherlands55!H33/Netherlands55!B33
 +Portugal56!D33*Portugal56!H33/Portugal56!B33
 +Spain57!D33*Spain57!H33/Spain57!B33
 +Sweden58!D33*Sweden58!H33/Sweden58!B33))))</f>
        <v/>
      </c>
      <c r="N34" s="62" t="str">
        <f>IF(OR(
Belgium51!I34   ="",Belgium51!I33   ="",
Belgium51!B34   ="",Belgium51!B33   ="",
Belgium51!R34   ="",Belgium51!R33   ="",
Denmark52!I34      ="",Denmark52!I33      ="",
Denmark52!B34      ="",Denmark52!B33      ="",
Denmark52!R34      ="",Denmark52!R33      ="",
Finland53!I34       ="",Finland53!I33       ="",
Finland53!B34       ="",Finland53!B33       ="",
Finland53!R34       ="",Finland53!R33       ="",
Italy54!I34      ="",Italy54!I33      ="",
Italy54!B34      ="",Italy54!B33      ="",
Italy54!R34      ="",Italy54!R33      ="",
Netherlands55!I34 ="",Netherlands55!I33 ="",
Netherlands55!B34 ="",Netherlands55!B33 ="",
Netherlands55!R34 ="",Netherlands55!R33 ="",
Portugal56!I34      ="",Portugal56!I33      ="",
Portugal56!B34      ="",Portugal56!B33      ="",
Portugal56!R34      ="",Portugal56!R33      ="",
Spain57!I34      ="",Spain57!I33      ="",
Spain57!B34      ="",Spain57!B33      ="",
Spain57!R34      ="",Spain57!R33      ="",
Sweden58!I34      ="",Sweden58!I33      ="",
Sweden58!B34      ="",Sweden58!B33      ="",
Sweden58!R34      ="",Sweden58!R33      =""),"",
LN(SQRT(
(Belgium51!I34/Belgium51!B34
 +Denmark52!I34/Denmark52!B34
 +Finland53!I34/Finland53!B34
 +Italy54!I34/Italy54!B34
 +Netherlands55!I34/Netherlands55!B34
 +Portugal56!I34/Portugal56!B34
 +Spain57!I34/Spain57!B34
 +Sweden58!I34/Sweden58!B34)
/(Belgium51!I34/Belgium51!R34*Belgium51!R33/Belgium51!B33
 +Denmark52!I34/Denmark52!R34*Denmark52!R33/Denmark52!B33
 +Finland53!I34/Finland53!R34*Finland53!R33/Finland53!B33
 +Italy54!I34/Italy54!R34*Italy54!R33/Italy54!B33
 +Netherlands55!I34/Netherlands55!R34*Netherlands55!R33/Netherlands55!B33
 +Portugal56!I34/Portugal56!R34*Portugal56!R33/Portugal56!B33
 +Spain57!I34/Spain57!R34*Spain57!R33/Spain57!B33
 +Sweden58!I34/Sweden58!R34*Sweden58!R33/Sweden58!B33)
*(Belgium51!I33/Belgium51!R33*Belgium51!R34/Belgium51!B34
 +Denmark52!I33/Denmark52!R33*Denmark52!R34/Denmark52!B34
 +Finland53!I33/Finland53!R33*Finland53!R34/Finland53!B34
 +Italy54!I33/Italy54!R33*Italy54!R34/Italy54!B34
 +Netherlands55!I33/Netherlands55!R33*Netherlands55!R34/Netherlands55!B34
 +Portugal56!I33/Portugal56!R33*Portugal56!R34/Portugal56!B34
 +Spain57!I33/Spain57!R33*Spain57!R34/Spain57!B34
 +Sweden58!I33/Sweden58!R33*Sweden58!R34/Sweden58!B34)
/(Belgium51!I33/Belgium51!B33
 +Denmark52!I33/Denmark52!B33
 +Finland53!I33/Finland53!B33
 +Italy54!I33/Italy54!B33
 +Netherlands55!I33/Netherlands55!B33
 +Portugal56!I33/Portugal56!B33
 +Spain57!I33/Spain57!B33
 +Sweden58!I33/Sweden58!B33))))</f>
        <v/>
      </c>
      <c r="O34" s="62" t="str">
        <f>IF(OR(
Belgium51!K34   ="",Belgium51!K33   ="",
Belgium51!B34   ="",Belgium51!B33   ="",
Belgium51!S34   ="",Belgium51!S33   ="",
Denmark52!K34      ="",Denmark52!K33      ="",
Denmark52!B34      ="",Denmark52!B33      ="",
Denmark52!S34      ="",Denmark52!S33      ="",
Finland53!K34       ="",Finland53!K33       ="",
Finland53!B34       ="",Finland53!B33       ="",
Finland53!S34       ="",Finland53!S33       ="",
Italy54!K34      ="",Italy54!K33      ="",
Italy54!B34      ="",Italy54!B33      ="",
Italy54!S34      ="",Italy54!S33      ="",
Netherlands55!K34 ="",Netherlands55!K33 ="",
Netherlands55!B34 ="",Netherlands55!B33 ="",
Netherlands55!S34 ="",Netherlands55!S33 ="",
Portugal56!K34      ="",Portugal56!K33      ="",
Portugal56!B34      ="",Portugal56!B33      ="",
Portugal56!S34      ="",Portugal56!S33      ="",
Spain57!K34      ="",Spain57!K33      ="",
Spain57!B34      ="",Spain57!B33      ="",
Spain57!S34      ="",Spain57!S33      ="",
Sweden58!K34      ="",Sweden58!K33      ="",
Sweden58!B34      ="",Sweden58!B33      ="",
Sweden58!S34      ="",Sweden58!S33      =""),"",
LN(SQRT(
(Belgium51!K34/Belgium51!B34
 +Denmark52!K34/Denmark52!B34
 +Finland53!K34/Finland53!B34
 +Italy54!K34/Italy54!B34
 +Netherlands55!K34/Netherlands55!B34
 +Portugal56!K34/Portugal56!B34
 +Spain57!K34/Spain57!B34
 +Sweden58!K34/Sweden58!B34)
/(Belgium51!K34/Belgium51!S34*Belgium51!S33/Belgium51!B33
 +Denmark52!K34/Denmark52!S34*Denmark52!S33/Denmark52!B33
 +Finland53!K34/Finland53!S34*Finland53!S33/Finland53!B33
 +Italy54!K34/Italy54!S34*Italy54!S33/Italy54!B33
 +Netherlands55!K34/Netherlands55!S34*Netherlands55!S33/Netherlands55!B33
 +Portugal56!K34/Portugal56!S34*Portugal56!S33/Portugal56!B33
 +Spain57!K34/Spain57!S34*Spain57!S33/Spain57!B33
 +Sweden58!K34/Sweden58!S34*Sweden58!S33/Sweden58!B33)
*(Belgium51!K33/Belgium51!S33*Belgium51!S34/Belgium51!B34
 +Denmark52!K33/Denmark52!S33*Denmark52!S34/Denmark52!B34
 +Finland53!K33/Finland53!S33*Finland53!S34/Finland53!B34
 +Italy54!K33/Italy54!S33*Italy54!S34/Italy54!B34
 +Netherlands55!K33/Netherlands55!S33*Netherlands55!S34/Netherlands55!B34
 +Portugal56!K33/Portugal56!S33*Portugal56!S34/Portugal56!B34
 +Spain57!K33/Spain57!S33*Spain57!S34/Spain57!B34
 +Sweden58!K33/Sweden58!S33*Sweden58!S34/Sweden58!B34)
/(Belgium51!K33/Belgium51!B33
 +Denmark52!K33/Denmark52!B33
 +Finland53!K33/Finland53!B33
 +Italy54!K33/Italy54!B33
 +Netherlands55!K33/Netherlands55!B33
 +Portugal56!K33/Portugal56!B33
 +Spain57!K33/Spain57!B33
 +Sweden58!K33/Sweden58!B33))))</f>
        <v/>
      </c>
      <c r="P34" s="62" t="str">
        <f>IF(OR(
Belgium51!L34   ="",Belgium51!L33   ="",
Belgium51!B34   ="",Belgium51!B33   ="",
Belgium51!T34   ="",Belgium51!T33   ="",
Denmark52!L34      ="",Denmark52!L33      ="",
Denmark52!B34      ="",Denmark52!B33      ="",
Denmark52!T34      ="",Denmark52!T33      ="",
Finland53!L34       ="",Finland53!L33       ="",
Finland53!B34       ="",Finland53!B33       ="",
Finland53!T34       ="",Finland53!T33       ="",
Italy54!L34      ="",Italy54!L33      ="",
Italy54!B34      ="",Italy54!B33      ="",
Italy54!T34      ="",Italy54!T33      ="",
Netherlands55!L34 ="",Netherlands55!L33 ="",
Netherlands55!B34 ="",Netherlands55!B33 ="",
Netherlands55!T34 ="",Netherlands55!T33 ="",
Portugal56!L34      ="",Portugal56!L33      ="",
Portugal56!B34      ="",Portugal56!B33      ="",
Portugal56!T34      ="",Portugal56!T33      ="",
Spain57!L34      ="",Spain57!L33      ="",
Spain57!B34      ="",Spain57!B33      ="",
Spain57!T34      ="",Spain57!T33      ="",
Sweden58!L34      ="",Sweden58!L33      ="",
Sweden58!B34      ="",Sweden58!B33      ="",
Sweden58!T34      ="",Sweden58!T33      =""),"",
LN(SQRT(
(Belgium51!L34/Belgium51!B34
 +Denmark52!L34/Denmark52!B34
 +Finland53!L34/Finland53!B34
 +Italy54!L34/Italy54!B34
 +Netherlands55!L34/Netherlands55!B34
 +Portugal56!L34/Portugal56!B34
 +Spain57!L34/Spain57!B34
 +Sweden58!L34/Sweden58!B34)
/(Belgium51!L34/Belgium51!T34*Belgium51!T33/Belgium51!B33
 +Denmark52!L34/Denmark52!T34*Denmark52!T33/Denmark52!B33
 +Finland53!L34/Finland53!T34*Finland53!T33/Finland53!B33
 +Italy54!L34/Italy54!T34*Italy54!T33/Italy54!B33
 +Netherlands55!L34/Netherlands55!T34*Netherlands55!T33/Netherlands55!B33
 +Portugal56!L34/Portugal56!T34*Portugal56!T33/Portugal56!B33
 +Spain57!L34/Spain57!T34*Spain57!T33/Spain57!B33
 +Sweden58!L34/Sweden58!T34*Sweden58!T33/Sweden58!B33)
*(Belgium51!L33/Belgium51!T33*Belgium51!T34/Belgium51!B34
 +Denmark52!L33/Denmark52!T33*Denmark52!T34/Denmark52!B34
 +Finland53!L33/Finland53!T33*Finland53!T34/Finland53!B34
 +Italy54!L33/Italy54!T33*Italy54!T34/Italy54!B34
 +Netherlands55!L33/Netherlands55!T33*Netherlands55!T34/Netherlands55!B34
 +Portugal56!L33/Portugal56!T33*Portugal56!T34/Portugal56!B34
 +Spain57!L33/Spain57!T33*Spain57!T34/Spain57!B34
 +Sweden58!L33/Sweden58!T33*Sweden58!T34/Sweden58!B34)
/(Belgium51!L33/Belgium51!B33
 +Denmark52!L33/Denmark52!B33
 +Finland53!L33/Finland53!B33
 +Italy54!L33/Italy54!B33
 +Netherlands55!L33/Netherlands55!B33
 +Portugal56!L33/Portugal56!B33
 +Spain57!L33/Spain57!B33
 +Sweden58!L33/Sweden58!B33))))</f>
        <v/>
      </c>
      <c r="Q34" s="61"/>
      <c r="R34" s="61"/>
      <c r="S34" s="61"/>
      <c r="T34" s="61"/>
      <c r="U34" s="61"/>
      <c r="V34" s="61" t="str">
        <f>IF(OR(
Belgium51!V34   ="",
Belgium51!U34   ="",
Denmark52!V34      ="",
Denmark52!U34      ="",
Finland53!V34       ="",
Finland53!U34       ="",
Italy54!V34      ="",
Italy54!U34      ="",
Netherlands55!V34 ="",
Netherlands55!U34 ="",
Portugal56!V34      ="",
Portugal56!U34      ="",
Spain57!V34      ="",
Spain57!U34      ="",
Sweden58!V34      ="",
Sweden58!U34      =""),"",
LN((Belgium51!V34+Denmark52!V34+Finland53!V34+Italy54!V34+Netherlands55!V34+Portugal56!V34+Spain57!V34+Sweden58!V34)
/(Belgium51!U34+Denmark52!U34+Finland53!U34+Italy54!U34+Netherlands55!U34+Portugal56!U34+Spain57!U34+Sweden58!U34)))</f>
        <v/>
      </c>
      <c r="W34" s="61" t="str">
        <f>IF(OR(
Belgium51!V34   ="",
Belgium51!W34   ="",
Belgium51!U34   ="",
Denmark52!V34      ="",
Denmark52!W34      ="",
Denmark52!U34      ="",
Finland53!V34       ="",
Finland53!W34       ="",
Finland53!U34       ="",
Italy54!V34      ="",
Italy54!W34      ="",
Italy54!U34      ="",
Netherlands55!V34 ="",
Netherlands55!W34 ="",
Netherlands55!V34 ="",
Portugal56!V34      ="",
Portugal56!W34      ="",
Portugal56!U34      ="",
Spain57!V34      ="",
Spain57!W34      ="",
Spain57!U34      ="",
Sweden58!V34      ="",
Sweden58!W34      ="",
Sweden58!U34      ="",
),"",
LN((Belgium51!V34*Belgium51!W34+Denmark52!V34*Denmark52!W34+Finland53!V34*Finland53!W34+Italy54!V34*Italy54!W34+Netherlands55!V34*Netherlands55!W34+Portugal56!V34*Portugal56!W34+Spain57!V34*Spain57!W34+Sweden58!V34*Sweden58!W34)
/(Belgium51!U34+Denmark52!U34+Finland53!U34+Italy54!U34+Netherlands55!U34+Portugal56!U34+Spain57!U34+Sweden58!U34)))</f>
        <v/>
      </c>
      <c r="X34" s="61" t="str">
        <f>IF(OR(
Belgium51!X34   ="",
Belgium51!D34   ="",
Belgium51!B34   ="",
Denmark52!X34      ="",
Denmark52!D34      ="",
Denmark52!B34      ="",
Finland53!X34       ="",
Finland53!D34       ="",
Finland53!B34       ="",
Italy54!X34      ="",
Italy54!D34      ="",
Italy54!B34      ="",
Netherlands55!X34 ="",
Netherlands55!D34 ="",
Netherlands55!B34 ="",
Portugal56!X34      ="",
Portugal56!D34      ="",
Portugal56!B34      ="",
Spain57!X34      ="",
Spain57!D34      ="",
Spain57!B34      ="",
Sweden58!X34      ="",
Sweden58!D34      ="",
Sweden58!B34      =""),"",
(Belgium51!X34*Belgium51!D34/Belgium51!B34
 +Denmark52!X34*Denmark52!D34/Denmark52!B34
 +Finland53!X34*Finland53!D34/Finland53!B34
 +Italy54!X34*Italy54!D34/Italy54!B34
 +Netherlands55!X34*Netherlands55!D34/Netherlands55!B34
 +Portugal56!X34*Portugal56!D34/Portugal56!B34
 +Spain57!X34*Spain57!D34/Spain57!B34
 +Sweden58!X34*Sweden58!D34/Sweden58!B34)
/(Belgium51!D34/Belgium51!B34
 +Denmark52!D34/Denmark52!B34
 +Finland53!D34/Finland53!B34
 +Italy54!D34/Italy54!B34
 +Netherlands55!D34/Netherlands55!B34
 +Portugal56!D34/Portugal56!B34
 +Spain57!D34/Spain57!B34
 +Sweden58!D34/Sweden58!B34))</f>
        <v/>
      </c>
      <c r="Y34" s="61" t="str">
        <f>IF(OR(
Belgium51!Y34   ="",
Belgium51!D34   ="",
Belgium51!B34   ="",
Denmark52!Y34      ="",
Denmark52!D34      ="",
Denmark52!B34      ="",
Finland53!Y34       ="",
Finland53!D34       ="",
Finland53!B34       ="",
Italy54!Y34      ="",
Italy54!D34      ="",
Italy54!B34      ="",
Netherlands55!Y34 ="",
Netherlands55!D34 ="",
Netherlands55!B34 ="",
Portugal56!Y34      ="",
Portugal56!D34      ="",
Portugal56!B34      ="",
Spain57!Y34      ="",
Spain57!D34      ="",
Spain57!B34      ="",
Sweden58!Y34      ="",
Sweden58!D34      ="",
Sweden58!B34      =""),"",
(Belgium51!Y34/Belgium51!B34
 +Denmark52!Y34/Denmark52!B34
 +Finland53!Y34/Finland53!B34
 +Italy54!Y34/Italy54!B34
 +Netherlands55!Y34/Netherlands55!B34
 +Portugal56!Y34/Portugal56!B34
 +Spain57!Y34/Spain57!B34
 +Sweden58!Y34/Sweden58!B34)
/(Belgium51!D34/Belgium51!B34
 +Denmark52!D34/Denmark52!B34
 +Finland53!D34/Finland53!B34
 +Italy54!D34/Italy54!B34
 +Netherlands55!D34/Netherlands55!B34
 +Portugal56!D34/Portugal56!B34
 +Spain57!D34/Spain57!B34
 +Sweden58!D34/Sweden58!B34))</f>
        <v/>
      </c>
      <c r="Z34" s="67"/>
      <c r="AA34" s="62" t="str">
        <f t="shared" si="1"/>
        <v/>
      </c>
      <c r="AB34" s="75" t="str">
        <f>IF(OR(
Belgium51!AB34   ="",
Belgium51!D34   ="",
Belgium51!B34   ="",
Denmark52!AB34      ="",
Denmark52!D34      ="",
Denmark52!B34      ="",
Finland53!AB34       ="",
Finland53!D34       ="",
Finland53!B34       ="",
Italy54!AB34      ="",
Italy54!D34      ="",
Italy54!B34      ="",
Netherlands55!AB34 ="",
Netherlands55!D34 ="",
Netherlands55!B34 ="",
Portugal56!AB34      ="",
Portugal56!D34      ="",
Portugal56!B34      ="",
Spain57!AB34      ="",
Spain57!D34      ="",
Spain57!B34      ="",
Sweden58!AB34      ="",
Sweden58!D34      ="",
Sweden58!B34      =""),"",
(Belgium51!AB34*Belgium51!D34/Belgium51!B34
 +Denmark52!AB34*Denmark52!D34/Denmark52!B34
 +Finland53!AB34*Finland53!D34/Finland53!B34
 +Italy54!AB34*Italy54!D34/Italy54!B34
 +Netherlands55!AB34*Netherlands55!D34/Netherlands55!B34
 +Portugal56!AB34*Portugal56!D34/Portugal56!B34
 +Spain57!AB34*Spain57!D34/Spain57!B34
 +Sweden58!AB34*Sweden58!D34/Sweden58!B34)
/(Belgium51!D34/Belgium51!B34
 +Denmark52!D34/Denmark52!B34
 +Finland53!D34/Finland53!B34
 +Italy54!D34/Italy54!B34
 +Netherlands55!D34/Netherlands55!B34
 +Portugal56!D34/Portugal56!B34
 +Spain57!D34/Spain57!B34
 +Sweden58!D34/Sweden58!B34))</f>
        <v/>
      </c>
    </row>
    <row r="35" spans="1:28">
      <c r="A35" s="62">
        <v>1902</v>
      </c>
      <c r="B35" s="62" t="str">
        <f>IF(OR(
Belgium51!AC35   ="",
Belgium51!D35   ="",
Belgium51!B35   ="",
Denmark52!AC35      ="",
Denmark52!D35      ="",
Denmark52!B35      ="",
Finland53!AC35       ="",
Finland53!D35       ="",
Finland53!B35       ="",
Italy54!AC35      ="",
Italy54!D35      ="",
Italy54!B35      ="",
Netherlands55!AC35 ="",
Netherlands55!D35 ="",
Netherlands55!B35 ="",
Portugal56!AC35 ="",
Portugal56!D35 ="",
Portugal56!B35 ="",
Spain57!AC35       ="",
Spain57!D35       ="",
Spain57!B35       ="",
Sweden58!AC35      ="",
Sweden58!D35      ="",
Sweden58!B35      =""),"",
(Belgium51!AC35*Belgium51!D35/Belgium51!B35
 +Denmark52!AC35*Denmark52!D35/Denmark52!B35
 +Finland53!AC35*Finland53!D35/Finland53!B35
 +Italy54!AC35*Italy54!D35/Italy54!B35
 +Netherlands55!AC35*Netherlands55!D35/Netherlands55!B35
 +Portugal56!AC35*Portugal56!D35/Portugal56!B35
 +Spain57!AC35*Spain57!D35/Spain57!B35
 +Sweden58!AC35*Sweden58!D35/Sweden58!B35)
/(Belgium51!D35/Belgium51!B35
 +Denmark52!D35/Denmark52!B35
 +Finland53!D35/Finland53!B35
 +Italy54!D35/Italy54!B35
 +Netherlands55!D35/Netherlands55!B35
 +Portugal56!D35/Portugal56!B35
 +Spain57!D35/Spain57!B35
 +Sweden58!D35/Sweden58!B35))</f>
        <v/>
      </c>
      <c r="C35" s="34" t="str">
        <f>IF(OR(
Belgium51!F35   ="",
Belgium51!D35   ="",
Belgium51!B35   ="",
Denmark52!F35      ="",
Denmark52!D35      ="",
Denmark52!B35      ="",
Finland53!F35       ="",
Finland53!D35       ="",
Finland53!B35       ="",
Italy54!F35      ="",
Italy54!D35      ="",
Italy54!B35      ="",
Netherlands55!F35 ="",
Netherlands55!D35 ="",
Netherlands55!B35 ="",
Portugal56!F35 ="",
Portugal56!D35 ="",
Portugal56!B35 ="",
Spain57!F35       ="",
Spain57!D35       ="",
Spain57!B35       ="",
Sweden58!F35      ="",
Sweden58!D35      ="",
Sweden58!B35      =""),"",
(Belgium51!F35*Belgium51!D35/Belgium51!B35
 +Denmark52!F35*Denmark52!D35/Denmark52!B35
 +Finland53!F35*Finland53!D35/Finland53!B35
 +Italy54!F35*Italy54!D35/Italy54!B35
 +Netherlands55!F35*Netherlands55!D35/Netherlands55!B35
 +Portugal56!F35*Portugal56!D35/Portugal56!B35
 +Spain57!F35*Spain57!D35/Spain57!B35
 +Sweden58!F35*Sweden58!D35/Sweden58!B35)
/(Belgium51!D35/Belgium51!B35
 +Denmark52!D35/Denmark52!B35
 +Finland53!D35/Finland53!B35
 +Italy54!D35/Italy54!B35
 +Netherlands55!D35/Netherlands55!B35
 +Portugal56!D35/Portugal56!B35
 +Spain57!D35/Spain57!B35
 +Sweden58!D35/Sweden58!B35))</f>
        <v/>
      </c>
      <c r="D35" s="62" t="str">
        <f>IF(OR(
Belgium51!AE35   ="",
Belgium51!D35   ="",
Belgium51!B35   ="",
Denmark52!AE35      ="",
Denmark52!D35      ="",
Denmark52!B35      ="",
Finland53!AE35       ="",
Finland53!D35       ="",
Finland53!B35       ="",
Italy54!AE35      ="",
Italy54!D35      ="",
Italy54!B35      ="",
Netherlands55!AE35 ="",
Netherlands55!D35 ="",
Netherlands55!B35 ="",
Portugal56!AE35 ="",
Portugal56!D35 ="",
Portugal56!B35 ="",
Spain57!AE35       ="",
Spain57!D35       ="",
Spain57!B35       ="",
Sweden58!AE35      ="",
Sweden58!D35      ="",
Sweden58!B35      =""),"",
(Belgium51!AE35*Belgium51!D35/Belgium51!B35
 +Denmark52!AE35*Denmark52!D35/Denmark52!B35
 +Finland53!AE35*Finland53!D35/Finland53!B35
 +Italy54!AE35*Italy54!D35/Italy54!B35
 +Netherlands55!AE35*Netherlands55!D35/Netherlands55!B35
 +Portugal56!AE35*Portugal56!D35/Portugal56!B35
 +Spain57!AE35*Spain57!D35/Spain57!B35
 +Sweden58!AE35*Sweden58!D35/Sweden58!B35)
/(Belgium51!D35/Belgium51!B35
 +Denmark52!D35/Denmark52!B35
 +Finland53!D35/Finland53!B35
 +Italy54!D35/Italy54!B35
 +Netherlands55!D35/Netherlands55!B35
 +Portugal56!D35/Portugal56!B35
 +Spain57!D35/Spain57!B35
 +Sweden58!D35/Sweden58!B35))</f>
        <v/>
      </c>
      <c r="E35" s="62" t="str">
        <f>IF(OR(
Belgium51!H35   ="",
Belgium51!D35   ="",
Belgium51!B35   ="",
Denmark52!H35      ="",
Denmark52!D35      ="",
Denmark52!B35      ="",
Finland53!H35       ="",
Finland53!D35       ="",
Finland53!B35       ="",
Italy54!H35      ="",
Italy54!D35      ="",
Italy54!B35      ="",
Netherlands55!H35 ="",
Netherlands55!D35 ="",
Netherlands55!B35 ="",
Portugal56!H35 ="",
Portugal56!D35 ="",
Portugal56!B35 ="",
Spain57!H35 ="",
Spain57!D35 ="",
Spain57!B35 ="",
Sweden58!H35 ="",
Sweden58!D35 ="",
Sweden58!B35 =""),"",
(Belgium51!H35*Belgium51!D35/Belgium51!B35
 +Denmark52!H35*Denmark52!D35/Denmark52!B35
 +Finland53!H35*Finland53!D35/Finland53!B35
 +Italy54!H35*Italy54!D35/Italy54!B35
 +Netherlands55!H35*Netherlands55!D35/Netherlands55!B35
 +Portugal56!H35*Portugal56!D35/Portugal56!B35
 +Spain57!H35*Spain57!D35/Spain57!B35
 +Sweden58!H35*Sweden58!D35/Sweden58!B35)
/(Belgium51!D35/Belgium51!B35
 +Denmark52!D35/Denmark52!B35
 +Finland53!D35/Finland53!B35
 +Italy54!D35/Italy54!B35
 +Netherlands55!D35/Netherlands55!B35
 +Portugal56!D35/Portugal56!B35
 +Spain57!D35/Spain57!B35
 +Sweden58!D35/Sweden58!B35))</f>
        <v/>
      </c>
      <c r="F35" s="62">
        <f>IF(OR(
Belgium51!I35   ="",
Belgium51!D35   ="",
Belgium51!B35   ="",
Denmark52!I35      ="",
Denmark52!D35      ="",
Denmark52!B35      ="",
Finland53!I35       ="",
Finland53!D35       ="",
Finland53!B35       ="",
Italy54!I35      ="",
Italy54!D35      ="",
Italy54!B35      ="",
Netherlands55!I35 ="",
Netherlands55!D35 ="",
Netherlands55!B35 ="",
Portugal56!I35      ="",
Portugal56!D35      ="",
Portugal56!B35      ="",
Spain57!I35      ="",
Spain57!D35      ="",
Spain57!B35      ="",
Sweden58!I35      ="",
Sweden58!D35      ="",
Sweden58!B35      =""),"",
(Belgium51!I35/Belgium51!B35
 +Denmark52!I35/Denmark52!B35
 +Finland53!I35/Finland53!B35
 +Italy54!I35/Italy54!B35
 +Netherlands55!I35/Netherlands55!B35
 +Portugal56!I35/Portugal56!B35
 +Spain57!I35/Spain57!B35
 +Sweden58!I35/Sweden58!B35)
/(Belgium51!D35/Belgium51!B35
 +Denmark52!D35/Denmark52!B35
 +Finland53!D35/Finland53!B35
 +Italy54!D35/Italy54!B35
 +Netherlands55!D35/Netherlands55!B35
 +Portugal56!D35/Portugal56!B35
 +Spain57!D35/Spain57!B35
 +Sweden58!D35/Sweden58!B35))</f>
        <v>0.10195822319588131</v>
      </c>
      <c r="G35" s="62">
        <f>IF(OR(
Belgium51!J35   ="",
Belgium51!D35   ="",
Belgium51!B35   ="",
Denmark52!J35      ="",
Denmark52!D35      ="",
Denmark52!B35      ="",
Finland53!J35       ="",
Finland53!D35       ="",
Finland53!B35       ="",
Italy54!J35      ="",
Italy54!D35      ="",
Italy54!B35      ="",
Netherlands55!J35 ="",
Netherlands55!D35 ="",
Netherlands55!B35 ="",
Portugal56!J35      ="",
Portugal56!D35      ="",
Portugal56!B35      ="",
Spain57!J35      ="",
Spain57!D35      ="",
Spain57!B35      ="",
Sweden58!J35      ="",
Sweden58!D35      ="",
Sweden58!B35      =""),"",
(Belgium51!J35/Belgium51!B35
 +Denmark52!J35/Denmark52!B35
 +Finland53!J35/Finland53!B35
 +Italy54!J35/Italy54!B35
 +Netherlands55!J35/Netherlands55!B35
 +Portugal56!J35/Portugal56!B35
 +Spain57!J35/Spain57!B35
 +Sweden58!J35/Sweden58!B35)
/(Belgium51!D35/Belgium51!B35
 +Denmark52!D35/Denmark52!B35
 +Finland53!D35/Finland53!B35
 +Italy54!D35/Italy54!B35
 +Netherlands55!D35/Netherlands55!B35
 +Portugal56!D35/Portugal56!B35
 +Spain57!D35/Spain57!B35
 +Sweden58!D35/Sweden58!B35))</f>
        <v>0.10013483919756905</v>
      </c>
      <c r="H35" s="62">
        <f>IF(OR(
Belgium51!K35   ="",
Belgium51!D35   ="",
Belgium51!B35   ="",
Denmark52!K35      ="",
Denmark52!D35      ="",
Denmark52!B35      ="",
Finland53!K35       ="",
Finland53!D35       ="",
Finland53!B35       ="",
Italy54!K35      ="",
Italy54!D35      ="",
Italy54!B35      ="",
Netherlands55!K35 ="",
Netherlands55!D35 ="",
Netherlands55!B35 ="",
Portugal56!K35      ="",
Portugal56!D35      ="",
Portugal56!B35      ="",
Spain57!K35      ="",
Spain57!D35      ="",
Spain57!B35      ="",
Sweden58!K35      ="",
Sweden58!D35      ="",
Sweden58!B35      =""),"",
(Belgium51!K35/Belgium51!B35
 +Denmark52!K35/Denmark52!B35
 +Finland53!K35/Finland53!B35
 +Italy54!K35/Italy54!B35
 +Netherlands55!K35/Netherlands55!B35
 +Portugal56!K35/Portugal56!B35
 +Spain57!K35/Spain57!B35
 +Sweden58!K35/Sweden58!B35)
/(Belgium51!D35/Belgium51!B35
 +Denmark52!D35/Denmark52!B35
 +Finland53!D35/Finland53!B35
 +Italy54!D35/Italy54!B35
 +Netherlands55!D35/Netherlands55!B35
 +Portugal56!D35/Portugal56!B35
 +Spain57!D35/Spain57!B35
 +Sweden58!D35/Sweden58!B35))</f>
        <v>0.22706335320377061</v>
      </c>
      <c r="I35" s="62">
        <f>IF(OR(
Belgium51!L35   ="",
Belgium51!D35   ="",
Belgium51!B35   ="",
Denmark52!L35      ="",
Denmark52!D35      ="",
Denmark52!B35      ="",
Finland53!L35       ="",
Finland53!D35       ="",
Finland53!B35       ="",
Italy54!L35      ="",
Italy54!D35      ="",
Italy54!B35      ="",
Netherlands55!L35 ="",
Netherlands55!D35 ="",
Netherlands55!B35 ="",
Portugal56!L35      ="",
Portugal56!D35      ="",
Portugal56!B35      ="",
Spain57!L35      ="",
Spain57!D35      ="",
Spain57!B35      ="",
Sweden58!L35      ="",
Sweden58!D35      ="",
Sweden58!B35      =""),"",
(Belgium51!L35/Belgium51!B35
 +Denmark52!L35/Denmark52!B35
 +Finland53!L35/Finland53!B35
 +Italy54!L35/Italy54!B35
 +Netherlands55!L35/Netherlands55!B35
 +Portugal56!L35/Portugal56!B35
 +Spain57!L35/Spain57!B35
 +Sweden58!L35/Sweden58!B35)
/(Belgium51!D35/Belgium51!B35
 +Denmark52!D35/Denmark52!B35
 +Finland53!D35/Finland53!B35
 +Italy54!D35/Italy54!B35
 +Netherlands55!D35/Netherlands55!B35
 +Portugal56!D35/Portugal56!B35
 +Spain57!D35/Spain57!B35
 +Sweden58!D35/Sweden58!B35))</f>
        <v>0.27105149394024752</v>
      </c>
      <c r="J35" s="61">
        <f t="shared" si="0"/>
        <v>-4.3988140736476916E-2</v>
      </c>
      <c r="K35" s="61">
        <f>IF(OR(
Belgium51!D35   ="",Belgium51!D34   ="",
Belgium51!B35   ="",Belgium51!B34   ="",
Belgium51!N35   ="",Belgium51!N34   ="",
Denmark52!D35      ="",Denmark52!D34      ="",
Denmark52!B35      ="",Denmark52!B34      ="",
Denmark52!N35      ="",Denmark52!N34      ="",
Finland53!D35       ="",Finland53!D34       ="",
Finland53!B35       ="",Finland53!B34       ="",
Finland53!N35       ="",Finland53!N34       ="",
Italy54!D35      ="",Italy54!D34      ="",
Italy54!B35      ="",Italy54!B34      ="",
Italy54!N35      ="",Italy54!N34      ="",
Netherlands55!D35 ="",Netherlands55!D34 ="",
Netherlands55!B35 ="",Netherlands55!B34 ="",
Netherlands55!N35 ="",Netherlands55!N34 ="",
Portugal56!D35      ="",Portugal56!D34      ="",
Portugal56!B35      ="",Portugal56!B34      ="",
Portugal56!N35      ="",Portugal56!N34      ="",
Spain57!D35      ="",Spain57!D34      ="",
Spain57!B35      ="",Spain57!B34      ="",
Spain57!N35      ="",Spain57!N34      ="",
Sweden58!D35      ="",Sweden58!D34      ="",
Sweden58!B35      ="",Sweden58!B34      ="",
Sweden58!N35      ="",Sweden58!N34      =""),"",
LN(SQRT(
(Belgium51!D35/Belgium51!B35
 +Denmark52!D35/Denmark52!B35
 +Finland53!D35/Finland53!B35
 +Italy54!D35/Italy54!B35
 +Netherlands55!D35/Netherlands55!B35
 +Portugal56!D35/Portugal56!B35
 +Spain57!D35/Spain57!B35
 +Sweden58!D35/Sweden58!B35)
/(Belgium51!D35/Belgium51!N35*Belgium51!N34/Belgium51!B34
 +Denmark52!D35/Denmark52!N35*Denmark52!N34/Denmark52!B34
 +Finland53!D35/Finland53!N35*Finland53!N34/Finland53!B34
 +Italy54!D35/Italy54!N35*Italy54!N34/Italy54!B34
 +Netherlands55!D35/Netherlands55!N35*Netherlands55!N34/Netherlands55!B34
 +Portugal56!D35/Portugal56!N35*Portugal56!N34/Portugal56!B34
 +Spain57!D35/Spain57!N35*Spain57!N34/Spain57!B34
 +Sweden58!D35/Sweden58!N35*Sweden58!N34/Sweden58!B34)
*(Belgium51!D34/Belgium51!N34*Belgium51!N35/Belgium51!B35
 +Denmark52!D34/Denmark52!N34*Denmark52!N35/Denmark52!B35
 +Finland53!D34/Finland53!N34*Finland53!N35/Finland53!B35
 +Italy54!D34/Italy54!N34*Italy54!N35/Italy54!B35
 +Netherlands55!D34/Netherlands55!N34*Netherlands55!N35/Netherlands55!B35
 +Portugal56!D34/Portugal56!N34*Portugal56!N35/Portugal56!B35
 +Spain57!D34/Spain57!N34*Spain57!N35/Spain57!B35
 +Sweden58!D34/Sweden58!N34*Sweden58!N35/Sweden58!B35)
/(Belgium51!D34/Belgium51!B34
 +Denmark52!D34/Denmark52!B34
 +Finland53!D34/Finland53!B34
 +Italy54!D34/Italy54!B34
 +Netherlands55!D34/Netherlands55!B34
 +Portugal56!D34/Portugal56!B34
 +Spain57!D34/Spain57!B34
 +Sweden58!D34/Sweden58!B34))))</f>
        <v>2.3490701199980618E-2</v>
      </c>
      <c r="L35" s="61" t="str">
        <f>IF(OR(
Belgium51!F35   ="",Belgium51!F34   ="",
Belgium51!D35   ="",Belgium51!D34   ="",
Belgium51!B35   ="",Belgium51!B34   ="",
Belgium51!P35   ="",Belgium51!P34   ="",
Denmark52!F35      ="",Denmark52!F34      ="",
Denmark52!D35      ="",Denmark52!D34      ="",
Denmark52!B35      ="",Denmark52!B34      ="",
Denmark52!P35      ="",Denmark52!P34      ="",
Finland53!F35       ="",Finland53!F34       ="",
Finland53!D35       ="",Finland53!D34       ="",
Finland53!B35       ="",Finland53!B34       ="",
Finland53!P35       ="",Finland53!P34       ="",
Italy54!F35      ="",Italy54!F34      ="",
Italy54!D35      ="",Italy54!D34      ="",
Italy54!B35      ="",Italy54!B34      ="",
Italy54!P35      ="",Italy54!P34      ="",
Netherlands55!F35 ="",Netherlands55!F34 ="",
Netherlands55!D35 ="",Netherlands55!D34 ="",
Netherlands55!B35 ="",Netherlands55!B34 ="",
Netherlands55!P35 ="",Netherlands55!P34 ="",
Portugal56!F35      ="",Portugal56!F34      ="",
Portugal56!D35      ="",Portugal56!D34      ="",
Portugal56!B35      ="",Portugal56!B34      ="",
Portugal56!P35      ="",Portugal56!P34      ="",
Spain57!F35      ="",Spain57!F34      ="",
Spain57!D35      ="",Spain57!D34      ="",
Spain57!B35      ="",Spain57!B34      ="",
Spain57!P35      ="",Spain57!P34      ="",
Sweden58!F35      ="",Sweden58!F34      ="",
Sweden58!D35      ="",Sweden58!D34      ="",
Sweden58!B35      ="",Sweden58!B34      ="",
Sweden58!P35      ="",Sweden58!P34      =""),"",
LN(SQRT(
(Belgium51!D35*Belgium51!F35/Belgium51!B35
 +Denmark52!D35*Denmark52!F35/Denmark52!B35
 +Finland53!D35*Finland53!F35/Finland53!B35
 +Italy54!D35*Italy54!F35/Italy54!B35
 +Netherlands55!D35*Netherlands55!F35/Netherlands55!B35
 +Portugal56!D35*Portugal56!F35/Portugal56!B35
 +Spain57!D35*Spain57!F35/Spain57!B35
 +Sweden58!D35*Sweden58!F35/Sweden58!B35)
/(Belgium51!D35*Belgium51!F35/Belgium51!P35*Belgium51!P34/Belgium51!B34
 +Denmark52!D35*Denmark52!F35/Denmark52!P35*Denmark52!P34/Denmark52!B34
 +Finland53!D35*Finland53!F35/Finland53!P35*Finland53!P34/Finland53!B34
 +Italy54!D35*Italy54!F35/Italy54!P35*Italy54!P34/Italy54!B34
 +Netherlands55!D35*Netherlands55!F35/Netherlands55!P35*Netherlands55!P34/Netherlands55!B34
 +Portugal56!D35*Portugal56!F35/Portugal56!P35*Portugal56!P34/Portugal56!B34
 +Spain57!D35*Spain57!F35/Spain57!P35*Spain57!P34/Spain57!B34
 +Sweden58!D35*Sweden58!F35/Sweden58!P35*Sweden58!P34/Sweden58!B34)
*(Belgium51!D34*Belgium51!F34/Belgium51!P34*Belgium51!P35/Belgium51!B35
 +Denmark52!D34*Denmark52!F34/Denmark52!P34*Denmark52!P35/Denmark52!B35
 +Finland53!D34*Finland53!F34/Finland53!P34*Finland53!P35/Finland53!B35
 +Italy54!D34*Italy54!F34/Italy54!P34*Italy54!P35/Italy54!B35
 +Netherlands55!D34*Netherlands55!F34/Netherlands55!P34*Netherlands55!P35/Netherlands55!B35
 +Portugal56!D34*Portugal56!F34/Portugal56!P34*Portugal56!P35/Portugal56!B35
 +Spain57!D34*Spain57!F34/Spain57!P34*Spain57!P35/Spain57!B35
 +Sweden58!D34*Sweden58!F34/Sweden58!P34*Sweden58!P35/Sweden58!B35)
/(Belgium51!D34*Belgium51!F34/Belgium51!B34
 +Denmark52!D34*Denmark52!F34/Denmark52!B34
 +Finland53!D34*Finland53!F34/Finland53!B34
 +Italy54!D34*Italy54!F34/Italy54!B34
 +Netherlands55!D34*Netherlands55!F34/Netherlands55!B34
 +Portugal56!D34*Portugal56!F34/Portugal56!B34
 +Spain57!D34*Spain57!F34/Spain57!B34
 +Sweden58!D34*Sweden58!F34/Sweden58!B34))))</f>
        <v/>
      </c>
      <c r="M35" s="62" t="str">
        <f>IF(OR(
Belgium51!H35   ="",Belgium51!H34   ="",
Belgium51!D35   ="",Belgium51!D34   ="",
Belgium51!B35   ="",Belgium51!B34   ="",
Belgium51!Q35   ="",Belgium51!Q34   ="",
Denmark52!H35      ="",Denmark52!H34      ="",
Denmark52!D35      ="",Denmark52!D34      ="",
Denmark52!B35      ="",Denmark52!B34      ="",
Denmark52!Q35      ="",Denmark52!Q34      ="",
Finland53!H35       ="",Finland53!H34       ="",
Finland53!D35       ="",Finland53!D34       ="",
Finland53!B35       ="",Finland53!B34       ="",
Finland53!Q35       ="",Finland53!Q34       ="",
Italy54!H35      ="",Italy54!H34      ="",
Italy54!D35      ="",Italy54!D34      ="",
Italy54!B35      ="",Italy54!B34      ="",
Italy54!Q35      ="",Italy54!Q34      ="",
Netherlands55!H35 ="",Netherlands55!H34 ="",
Netherlands55!D35 ="",Netherlands55!D34 ="",
Netherlands55!B35 ="",Netherlands55!B34 ="",
Netherlands55!Q35 ="",Netherlands55!Q34 ="",
Portugal56!H35      ="",Portugal56!H34      ="",
Portugal56!D35      ="",Portugal56!D34      ="",
Portugal56!B35      ="",Portugal56!B34      ="",
Portugal56!Q35      ="",Portugal56!Q34      ="",
Spain57!H35      ="",Spain57!H34      ="",
Spain57!D35      ="",Spain57!D34      ="",
Spain57!B35      ="",Spain57!B34      ="",
Spain57!Q35      ="",Spain57!Q34      ="",
Sweden58!H35      ="",Sweden58!H34      ="",
Sweden58!D35      ="",Sweden58!D34      ="",
Sweden58!B35      ="",Sweden58!B34      ="",
Sweden58!Q35      ="",Sweden58!Q34      =""),"",
LN(SQRT(
(Belgium51!D35*Belgium51!H35/Belgium51!B35
 +Denmark52!D35*Denmark52!H35/Denmark52!B35
 +Finland53!D35*Finland53!H35/Finland53!B35
 +Italy54!D35*Italy54!H35/Italy54!B35
 +Netherlands55!D35*Netherlands55!H35/Netherlands55!B35
 +Portugal56!D35*Portugal56!H35/Portugal56!B35
 +Spain57!D35*Spain57!H35/Spain57!B35
 +Sweden58!D35*Sweden58!H35/Sweden58!B35)
/(Belgium51!D35*Belgium51!H35/Belgium51!Q35*Belgium51!Q34/Belgium51!B34
 +Denmark52!D35*Denmark52!H35/Denmark52!Q35*Denmark52!Q34/Denmark52!B34
 +Finland53!D35*Finland53!H35/Finland53!Q35*Finland53!Q34/Finland53!B34
 +Italy54!D35*Italy54!H35/Italy54!Q35*Italy54!Q34/Italy54!B34
 +Netherlands55!D35*Netherlands55!H35/Netherlands55!Q35*Netherlands55!Q34/Netherlands55!B34
 +Portugal56!D35*Portugal56!H35/Portugal56!Q35*Portugal56!Q34/Portugal56!B34
 +Spain57!D35*Spain57!H35/Spain57!Q35*Spain57!Q34/Spain57!B34
 +Sweden58!D35*Sweden58!H35/Sweden58!Q35*Sweden58!Q34/Sweden58!B34)
*(Belgium51!D34*Belgium51!H34/Belgium51!Q34*Belgium51!Q35/Belgium51!B35
 +Denmark52!D34*Denmark52!H34/Denmark52!Q34*Denmark52!Q35/Denmark52!B35
 +Finland53!D34*Finland53!H34/Finland53!Q34*Finland53!Q35/Finland53!B35
 +Italy54!D34*Italy54!H34/Italy54!Q34*Italy54!Q35/Italy54!B35
 +Netherlands55!D34*Netherlands55!H34/Netherlands55!Q34*Netherlands55!Q35/Netherlands55!B35
 +Portugal56!D34*Portugal56!H34/Portugal56!Q34*Portugal56!Q35/Portugal56!B35
 +Spain57!D34*Spain57!H34/Spain57!Q34*Spain57!Q35/Spain57!B35
 +Sweden58!D34*Sweden58!H34/Sweden58!Q34*Sweden58!Q35/Sweden58!B35)
/(Belgium51!D34*Belgium51!H34/Belgium51!B34
 +Denmark52!D34*Denmark52!H34/Denmark52!B34
 +Finland53!D34*Finland53!H34/Finland53!B34
 +Italy54!D34*Italy54!H34/Italy54!B34
 +Netherlands55!D34*Netherlands55!H34/Netherlands55!B34
 +Portugal56!D34*Portugal56!H34/Portugal56!B34
 +Spain57!D34*Spain57!H34/Spain57!B34
 +Sweden58!D34*Sweden58!H34/Sweden58!B34))))</f>
        <v/>
      </c>
      <c r="N35" s="62" t="str">
        <f>IF(OR(
Belgium51!I35   ="",Belgium51!I34   ="",
Belgium51!B35   ="",Belgium51!B34   ="",
Belgium51!R35   ="",Belgium51!R34   ="",
Denmark52!I35      ="",Denmark52!I34      ="",
Denmark52!B35      ="",Denmark52!B34      ="",
Denmark52!R35      ="",Denmark52!R34      ="",
Finland53!I35       ="",Finland53!I34       ="",
Finland53!B35       ="",Finland53!B34       ="",
Finland53!R35       ="",Finland53!R34       ="",
Italy54!I35      ="",Italy54!I34      ="",
Italy54!B35      ="",Italy54!B34      ="",
Italy54!R35      ="",Italy54!R34      ="",
Netherlands55!I35 ="",Netherlands55!I34 ="",
Netherlands55!B35 ="",Netherlands55!B34 ="",
Netherlands55!R35 ="",Netherlands55!R34 ="",
Portugal56!I35      ="",Portugal56!I34      ="",
Portugal56!B35      ="",Portugal56!B34      ="",
Portugal56!R35      ="",Portugal56!R34      ="",
Spain57!I35      ="",Spain57!I34      ="",
Spain57!B35      ="",Spain57!B34      ="",
Spain57!R35      ="",Spain57!R34      ="",
Sweden58!I35      ="",Sweden58!I34      ="",
Sweden58!B35      ="",Sweden58!B34      ="",
Sweden58!R35      ="",Sweden58!R34      =""),"",
LN(SQRT(
(Belgium51!I35/Belgium51!B35
 +Denmark52!I35/Denmark52!B35
 +Finland53!I35/Finland53!B35
 +Italy54!I35/Italy54!B35
 +Netherlands55!I35/Netherlands55!B35
 +Portugal56!I35/Portugal56!B35
 +Spain57!I35/Spain57!B35
 +Sweden58!I35/Sweden58!B35)
/(Belgium51!I35/Belgium51!R35*Belgium51!R34/Belgium51!B34
 +Denmark52!I35/Denmark52!R35*Denmark52!R34/Denmark52!B34
 +Finland53!I35/Finland53!R35*Finland53!R34/Finland53!B34
 +Italy54!I35/Italy54!R35*Italy54!R34/Italy54!B34
 +Netherlands55!I35/Netherlands55!R35*Netherlands55!R34/Netherlands55!B34
 +Portugal56!I35/Portugal56!R35*Portugal56!R34/Portugal56!B34
 +Spain57!I35/Spain57!R35*Spain57!R34/Spain57!B34
 +Sweden58!I35/Sweden58!R35*Sweden58!R34/Sweden58!B34)
*(Belgium51!I34/Belgium51!R34*Belgium51!R35/Belgium51!B35
 +Denmark52!I34/Denmark52!R34*Denmark52!R35/Denmark52!B35
 +Finland53!I34/Finland53!R34*Finland53!R35/Finland53!B35
 +Italy54!I34/Italy54!R34*Italy54!R35/Italy54!B35
 +Netherlands55!I34/Netherlands55!R34*Netherlands55!R35/Netherlands55!B35
 +Portugal56!I34/Portugal56!R34*Portugal56!R35/Portugal56!B35
 +Spain57!I34/Spain57!R34*Spain57!R35/Spain57!B35
 +Sweden58!I34/Sweden58!R34*Sweden58!R35/Sweden58!B35)
/(Belgium51!I34/Belgium51!B34
 +Denmark52!I34/Denmark52!B34
 +Finland53!I34/Finland53!B34
 +Italy54!I34/Italy54!B34
 +Netherlands55!I34/Netherlands55!B34
 +Portugal56!I34/Portugal56!B34
 +Spain57!I34/Spain57!B34
 +Sweden58!I34/Sweden58!B34))))</f>
        <v/>
      </c>
      <c r="O35" s="62" t="str">
        <f>IF(OR(
Belgium51!K35   ="",Belgium51!K34   ="",
Belgium51!B35   ="",Belgium51!B34   ="",
Belgium51!S35   ="",Belgium51!S34   ="",
Denmark52!K35      ="",Denmark52!K34      ="",
Denmark52!B35      ="",Denmark52!B34      ="",
Denmark52!S35      ="",Denmark52!S34      ="",
Finland53!K35       ="",Finland53!K34       ="",
Finland53!B35       ="",Finland53!B34       ="",
Finland53!S35       ="",Finland53!S34       ="",
Italy54!K35      ="",Italy54!K34      ="",
Italy54!B35      ="",Italy54!B34      ="",
Italy54!S35      ="",Italy54!S34      ="",
Netherlands55!K35 ="",Netherlands55!K34 ="",
Netherlands55!B35 ="",Netherlands55!B34 ="",
Netherlands55!S35 ="",Netherlands55!S34 ="",
Portugal56!K35      ="",Portugal56!K34      ="",
Portugal56!B35      ="",Portugal56!B34      ="",
Portugal56!S35      ="",Portugal56!S34      ="",
Spain57!K35      ="",Spain57!K34      ="",
Spain57!B35      ="",Spain57!B34      ="",
Spain57!S35      ="",Spain57!S34      ="",
Sweden58!K35      ="",Sweden58!K34      ="",
Sweden58!B35      ="",Sweden58!B34      ="",
Sweden58!S35      ="",Sweden58!S34      =""),"",
LN(SQRT(
(Belgium51!K35/Belgium51!B35
 +Denmark52!K35/Denmark52!B35
 +Finland53!K35/Finland53!B35
 +Italy54!K35/Italy54!B35
 +Netherlands55!K35/Netherlands55!B35
 +Portugal56!K35/Portugal56!B35
 +Spain57!K35/Spain57!B35
 +Sweden58!K35/Sweden58!B35)
/(Belgium51!K35/Belgium51!S35*Belgium51!S34/Belgium51!B34
 +Denmark52!K35/Denmark52!S35*Denmark52!S34/Denmark52!B34
 +Finland53!K35/Finland53!S35*Finland53!S34/Finland53!B34
 +Italy54!K35/Italy54!S35*Italy54!S34/Italy54!B34
 +Netherlands55!K35/Netherlands55!S35*Netherlands55!S34/Netherlands55!B34
 +Portugal56!K35/Portugal56!S35*Portugal56!S34/Portugal56!B34
 +Spain57!K35/Spain57!S35*Spain57!S34/Spain57!B34
 +Sweden58!K35/Sweden58!S35*Sweden58!S34/Sweden58!B34)
*(Belgium51!K34/Belgium51!S34*Belgium51!S35/Belgium51!B35
 +Denmark52!K34/Denmark52!S34*Denmark52!S35/Denmark52!B35
 +Finland53!K34/Finland53!S34*Finland53!S35/Finland53!B35
 +Italy54!K34/Italy54!S34*Italy54!S35/Italy54!B35
 +Netherlands55!K34/Netherlands55!S34*Netherlands55!S35/Netherlands55!B35
 +Portugal56!K34/Portugal56!S34*Portugal56!S35/Portugal56!B35
 +Spain57!K34/Spain57!S34*Spain57!S35/Spain57!B35
 +Sweden58!K34/Sweden58!S34*Sweden58!S35/Sweden58!B35)
/(Belgium51!K34/Belgium51!B34
 +Denmark52!K34/Denmark52!B34
 +Finland53!K34/Finland53!B34
 +Italy54!K34/Italy54!B34
 +Netherlands55!K34/Netherlands55!B34
 +Portugal56!K34/Portugal56!B34
 +Spain57!K34/Spain57!B34
 +Sweden58!K34/Sweden58!B34))))</f>
        <v/>
      </c>
      <c r="P35" s="62" t="str">
        <f>IF(OR(
Belgium51!L35   ="",Belgium51!L34   ="",
Belgium51!B35   ="",Belgium51!B34   ="",
Belgium51!T35   ="",Belgium51!T34   ="",
Denmark52!L35      ="",Denmark52!L34      ="",
Denmark52!B35      ="",Denmark52!B34      ="",
Denmark52!T35      ="",Denmark52!T34      ="",
Finland53!L35       ="",Finland53!L34       ="",
Finland53!B35       ="",Finland53!B34       ="",
Finland53!T35       ="",Finland53!T34       ="",
Italy54!L35      ="",Italy54!L34      ="",
Italy54!B35      ="",Italy54!B34      ="",
Italy54!T35      ="",Italy54!T34      ="",
Netherlands55!L35 ="",Netherlands55!L34 ="",
Netherlands55!B35 ="",Netherlands55!B34 ="",
Netherlands55!T35 ="",Netherlands55!T34 ="",
Portugal56!L35      ="",Portugal56!L34      ="",
Portugal56!B35      ="",Portugal56!B34      ="",
Portugal56!T35      ="",Portugal56!T34      ="",
Spain57!L35      ="",Spain57!L34      ="",
Spain57!B35      ="",Spain57!B34      ="",
Spain57!T35      ="",Spain57!T34      ="",
Sweden58!L35      ="",Sweden58!L34      ="",
Sweden58!B35      ="",Sweden58!B34      ="",
Sweden58!T35      ="",Sweden58!T34      =""),"",
LN(SQRT(
(Belgium51!L35/Belgium51!B35
 +Denmark52!L35/Denmark52!B35
 +Finland53!L35/Finland53!B35
 +Italy54!L35/Italy54!B35
 +Netherlands55!L35/Netherlands55!B35
 +Portugal56!L35/Portugal56!B35
 +Spain57!L35/Spain57!B35
 +Sweden58!L35/Sweden58!B35)
/(Belgium51!L35/Belgium51!T35*Belgium51!T34/Belgium51!B34
 +Denmark52!L35/Denmark52!T35*Denmark52!T34/Denmark52!B34
 +Finland53!L35/Finland53!T35*Finland53!T34/Finland53!B34
 +Italy54!L35/Italy54!T35*Italy54!T34/Italy54!B34
 +Netherlands55!L35/Netherlands55!T35*Netherlands55!T34/Netherlands55!B34
 +Portugal56!L35/Portugal56!T35*Portugal56!T34/Portugal56!B34
 +Spain57!L35/Spain57!T35*Spain57!T34/Spain57!B34
 +Sweden58!L35/Sweden58!T35*Sweden58!T34/Sweden58!B34)
*(Belgium51!L34/Belgium51!T34*Belgium51!T35/Belgium51!B35
 +Denmark52!L34/Denmark52!T34*Denmark52!T35/Denmark52!B35
 +Finland53!L34/Finland53!T34*Finland53!T35/Finland53!B35
 +Italy54!L34/Italy54!T34*Italy54!T35/Italy54!B35
 +Netherlands55!L34/Netherlands55!T34*Netherlands55!T35/Netherlands55!B35
 +Portugal56!L34/Portugal56!T34*Portugal56!T35/Portugal56!B35
 +Spain57!L34/Spain57!T34*Spain57!T35/Spain57!B35
 +Sweden58!L34/Sweden58!T34*Sweden58!T35/Sweden58!B35)
/(Belgium51!L34/Belgium51!B34
 +Denmark52!L34/Denmark52!B34
 +Finland53!L34/Finland53!B34
 +Italy54!L34/Italy54!B34
 +Netherlands55!L34/Netherlands55!B34
 +Portugal56!L34/Portugal56!B34
 +Spain57!L34/Spain57!B34
 +Sweden58!L34/Sweden58!B34))))</f>
        <v/>
      </c>
      <c r="Q35" s="61"/>
      <c r="R35" s="61"/>
      <c r="S35" s="61"/>
      <c r="T35" s="61"/>
      <c r="U35" s="61"/>
      <c r="V35" s="61" t="str">
        <f>IF(OR(
Belgium51!V35   ="",
Belgium51!U35   ="",
Denmark52!V35      ="",
Denmark52!U35      ="",
Finland53!V35       ="",
Finland53!U35       ="",
Italy54!V35      ="",
Italy54!U35      ="",
Netherlands55!V35 ="",
Netherlands55!U35 ="",
Portugal56!V35      ="",
Portugal56!U35      ="",
Spain57!V35      ="",
Spain57!U35      ="",
Sweden58!V35      ="",
Sweden58!U35      =""),"",
LN((Belgium51!V35+Denmark52!V35+Finland53!V35+Italy54!V35+Netherlands55!V35+Portugal56!V35+Spain57!V35+Sweden58!V35)
/(Belgium51!U35+Denmark52!U35+Finland53!U35+Italy54!U35+Netherlands55!U35+Portugal56!U35+Spain57!U35+Sweden58!U35)))</f>
        <v/>
      </c>
      <c r="W35" s="61" t="str">
        <f>IF(OR(
Belgium51!V35   ="",
Belgium51!W35   ="",
Belgium51!U35   ="",
Denmark52!V35      ="",
Denmark52!W35      ="",
Denmark52!U35      ="",
Finland53!V35       ="",
Finland53!W35       ="",
Finland53!U35       ="",
Italy54!V35      ="",
Italy54!W35      ="",
Italy54!U35      ="",
Netherlands55!V35 ="",
Netherlands55!W35 ="",
Netherlands55!V35 ="",
Portugal56!V35      ="",
Portugal56!W35      ="",
Portugal56!U35      ="",
Spain57!V35      ="",
Spain57!W35      ="",
Spain57!U35      ="",
Sweden58!V35      ="",
Sweden58!W35      ="",
Sweden58!U35      ="",
),"",
LN((Belgium51!V35*Belgium51!W35+Denmark52!V35*Denmark52!W35+Finland53!V35*Finland53!W35+Italy54!V35*Italy54!W35+Netherlands55!V35*Netherlands55!W35+Portugal56!V35*Portugal56!W35+Spain57!V35*Spain57!W35+Sweden58!V35*Sweden58!W35)
/(Belgium51!U35+Denmark52!U35+Finland53!U35+Italy54!U35+Netherlands55!U35+Portugal56!U35+Spain57!U35+Sweden58!U35)))</f>
        <v/>
      </c>
      <c r="X35" s="61" t="str">
        <f>IF(OR(
Belgium51!X35   ="",
Belgium51!D35   ="",
Belgium51!B35   ="",
Denmark52!X35      ="",
Denmark52!D35      ="",
Denmark52!B35      ="",
Finland53!X35       ="",
Finland53!D35       ="",
Finland53!B35       ="",
Italy54!X35      ="",
Italy54!D35      ="",
Italy54!B35      ="",
Netherlands55!X35 ="",
Netherlands55!D35 ="",
Netherlands55!B35 ="",
Portugal56!X35      ="",
Portugal56!D35      ="",
Portugal56!B35      ="",
Spain57!X35      ="",
Spain57!D35      ="",
Spain57!B35      ="",
Sweden58!X35      ="",
Sweden58!D35      ="",
Sweden58!B35      =""),"",
(Belgium51!X35*Belgium51!D35/Belgium51!B35
 +Denmark52!X35*Denmark52!D35/Denmark52!B35
 +Finland53!X35*Finland53!D35/Finland53!B35
 +Italy54!X35*Italy54!D35/Italy54!B35
 +Netherlands55!X35*Netherlands55!D35/Netherlands55!B35
 +Portugal56!X35*Portugal56!D35/Portugal56!B35
 +Spain57!X35*Spain57!D35/Spain57!B35
 +Sweden58!X35*Sweden58!D35/Sweden58!B35)
/(Belgium51!D35/Belgium51!B35
 +Denmark52!D35/Denmark52!B35
 +Finland53!D35/Finland53!B35
 +Italy54!D35/Italy54!B35
 +Netherlands55!D35/Netherlands55!B35
 +Portugal56!D35/Portugal56!B35
 +Spain57!D35/Spain57!B35
 +Sweden58!D35/Sweden58!B35))</f>
        <v/>
      </c>
      <c r="Y35" s="61" t="str">
        <f>IF(OR(
Belgium51!Y35   ="",
Belgium51!D35   ="",
Belgium51!B35   ="",
Denmark52!Y35      ="",
Denmark52!D35      ="",
Denmark52!B35      ="",
Finland53!Y35       ="",
Finland53!D35       ="",
Finland53!B35       ="",
Italy54!Y35      ="",
Italy54!D35      ="",
Italy54!B35      ="",
Netherlands55!Y35 ="",
Netherlands55!D35 ="",
Netherlands55!B35 ="",
Portugal56!Y35      ="",
Portugal56!D35      ="",
Portugal56!B35      ="",
Spain57!Y35      ="",
Spain57!D35      ="",
Spain57!B35      ="",
Sweden58!Y35      ="",
Sweden58!D35      ="",
Sweden58!B35      =""),"",
(Belgium51!Y35/Belgium51!B35
 +Denmark52!Y35/Denmark52!B35
 +Finland53!Y35/Finland53!B35
 +Italy54!Y35/Italy54!B35
 +Netherlands55!Y35/Netherlands55!B35
 +Portugal56!Y35/Portugal56!B35
 +Spain57!Y35/Spain57!B35
 +Sweden58!Y35/Sweden58!B35)
/(Belgium51!D35/Belgium51!B35
 +Denmark52!D35/Denmark52!B35
 +Finland53!D35/Finland53!B35
 +Italy54!D35/Italy54!B35
 +Netherlands55!D35/Netherlands55!B35
 +Portugal56!D35/Portugal56!B35
 +Spain57!D35/Spain57!B35
 +Sweden58!D35/Sweden58!B35))</f>
        <v/>
      </c>
      <c r="Z35" s="67"/>
      <c r="AA35" s="62" t="str">
        <f t="shared" si="1"/>
        <v/>
      </c>
      <c r="AB35" s="75" t="str">
        <f>IF(OR(
Belgium51!AB35   ="",
Belgium51!D35   ="",
Belgium51!B35   ="",
Denmark52!AB35      ="",
Denmark52!D35      ="",
Denmark52!B35      ="",
Finland53!AB35       ="",
Finland53!D35       ="",
Finland53!B35       ="",
Italy54!AB35      ="",
Italy54!D35      ="",
Italy54!B35      ="",
Netherlands55!AB35 ="",
Netherlands55!D35 ="",
Netherlands55!B35 ="",
Portugal56!AB35      ="",
Portugal56!D35      ="",
Portugal56!B35      ="",
Spain57!AB35      ="",
Spain57!D35      ="",
Spain57!B35      ="",
Sweden58!AB35      ="",
Sweden58!D35      ="",
Sweden58!B35      =""),"",
(Belgium51!AB35*Belgium51!D35/Belgium51!B35
 +Denmark52!AB35*Denmark52!D35/Denmark52!B35
 +Finland53!AB35*Finland53!D35/Finland53!B35
 +Italy54!AB35*Italy54!D35/Italy54!B35
 +Netherlands55!AB35*Netherlands55!D35/Netherlands55!B35
 +Portugal56!AB35*Portugal56!D35/Portugal56!B35
 +Spain57!AB35*Spain57!D35/Spain57!B35
 +Sweden58!AB35*Sweden58!D35/Sweden58!B35)
/(Belgium51!D35/Belgium51!B35
 +Denmark52!D35/Denmark52!B35
 +Finland53!D35/Finland53!B35
 +Italy54!D35/Italy54!B35
 +Netherlands55!D35/Netherlands55!B35
 +Portugal56!D35/Portugal56!B35
 +Spain57!D35/Spain57!B35
 +Sweden58!D35/Sweden58!B35))</f>
        <v/>
      </c>
    </row>
    <row r="36" spans="1:28">
      <c r="A36" s="62">
        <v>1903</v>
      </c>
      <c r="B36" s="62" t="str">
        <f>IF(OR(
Belgium51!AC36   ="",
Belgium51!D36   ="",
Belgium51!B36   ="",
Denmark52!AC36      ="",
Denmark52!D36      ="",
Denmark52!B36      ="",
Finland53!AC36       ="",
Finland53!D36       ="",
Finland53!B36       ="",
Italy54!AC36      ="",
Italy54!D36      ="",
Italy54!B36      ="",
Netherlands55!AC36 ="",
Netherlands55!D36 ="",
Netherlands55!B36 ="",
Portugal56!AC36 ="",
Portugal56!D36 ="",
Portugal56!B36 ="",
Spain57!AC36       ="",
Spain57!D36       ="",
Spain57!B36       ="",
Sweden58!AC36      ="",
Sweden58!D36      ="",
Sweden58!B36      =""),"",
(Belgium51!AC36*Belgium51!D36/Belgium51!B36
 +Denmark52!AC36*Denmark52!D36/Denmark52!B36
 +Finland53!AC36*Finland53!D36/Finland53!B36
 +Italy54!AC36*Italy54!D36/Italy54!B36
 +Netherlands55!AC36*Netherlands55!D36/Netherlands55!B36
 +Portugal56!AC36*Portugal56!D36/Portugal56!B36
 +Spain57!AC36*Spain57!D36/Spain57!B36
 +Sweden58!AC36*Sweden58!D36/Sweden58!B36)
/(Belgium51!D36/Belgium51!B36
 +Denmark52!D36/Denmark52!B36
 +Finland53!D36/Finland53!B36
 +Italy54!D36/Italy54!B36
 +Netherlands55!D36/Netherlands55!B36
 +Portugal56!D36/Portugal56!B36
 +Spain57!D36/Spain57!B36
 +Sweden58!D36/Sweden58!B36))</f>
        <v/>
      </c>
      <c r="C36" s="34" t="str">
        <f>IF(OR(
Belgium51!F36   ="",
Belgium51!D36   ="",
Belgium51!B36   ="",
Denmark52!F36      ="",
Denmark52!D36      ="",
Denmark52!B36      ="",
Finland53!F36       ="",
Finland53!D36       ="",
Finland53!B36       ="",
Italy54!F36      ="",
Italy54!D36      ="",
Italy54!B36      ="",
Netherlands55!F36 ="",
Netherlands55!D36 ="",
Netherlands55!B36 ="",
Portugal56!F36 ="",
Portugal56!D36 ="",
Portugal56!B36 ="",
Spain57!F36       ="",
Spain57!D36       ="",
Spain57!B36       ="",
Sweden58!F36      ="",
Sweden58!D36      ="",
Sweden58!B36      =""),"",
(Belgium51!F36*Belgium51!D36/Belgium51!B36
 +Denmark52!F36*Denmark52!D36/Denmark52!B36
 +Finland53!F36*Finland53!D36/Finland53!B36
 +Italy54!F36*Italy54!D36/Italy54!B36
 +Netherlands55!F36*Netherlands55!D36/Netherlands55!B36
 +Portugal56!F36*Portugal56!D36/Portugal56!B36
 +Spain57!F36*Spain57!D36/Spain57!B36
 +Sweden58!F36*Sweden58!D36/Sweden58!B36)
/(Belgium51!D36/Belgium51!B36
 +Denmark52!D36/Denmark52!B36
 +Finland53!D36/Finland53!B36
 +Italy54!D36/Italy54!B36
 +Netherlands55!D36/Netherlands55!B36
 +Portugal56!D36/Portugal56!B36
 +Spain57!D36/Spain57!B36
 +Sweden58!D36/Sweden58!B36))</f>
        <v/>
      </c>
      <c r="D36" s="62" t="str">
        <f>IF(OR(
Belgium51!AE36   ="",
Belgium51!D36   ="",
Belgium51!B36   ="",
Denmark52!AE36      ="",
Denmark52!D36      ="",
Denmark52!B36      ="",
Finland53!AE36       ="",
Finland53!D36       ="",
Finland53!B36       ="",
Italy54!AE36      ="",
Italy54!D36      ="",
Italy54!B36      ="",
Netherlands55!AE36 ="",
Netherlands55!D36 ="",
Netherlands55!B36 ="",
Portugal56!AE36 ="",
Portugal56!D36 ="",
Portugal56!B36 ="",
Spain57!AE36       ="",
Spain57!D36       ="",
Spain57!B36       ="",
Sweden58!AE36      ="",
Sweden58!D36      ="",
Sweden58!B36      =""),"",
(Belgium51!AE36*Belgium51!D36/Belgium51!B36
 +Denmark52!AE36*Denmark52!D36/Denmark52!B36
 +Finland53!AE36*Finland53!D36/Finland53!B36
 +Italy54!AE36*Italy54!D36/Italy54!B36
 +Netherlands55!AE36*Netherlands55!D36/Netherlands55!B36
 +Portugal56!AE36*Portugal56!D36/Portugal56!B36
 +Spain57!AE36*Spain57!D36/Spain57!B36
 +Sweden58!AE36*Sweden58!D36/Sweden58!B36)
/(Belgium51!D36/Belgium51!B36
 +Denmark52!D36/Denmark52!B36
 +Finland53!D36/Finland53!B36
 +Italy54!D36/Italy54!B36
 +Netherlands55!D36/Netherlands55!B36
 +Portugal56!D36/Portugal56!B36
 +Spain57!D36/Spain57!B36
 +Sweden58!D36/Sweden58!B36))</f>
        <v/>
      </c>
      <c r="E36" s="62" t="str">
        <f>IF(OR(
Belgium51!H36   ="",
Belgium51!D36   ="",
Belgium51!B36   ="",
Denmark52!H36      ="",
Denmark52!D36      ="",
Denmark52!B36      ="",
Finland53!H36       ="",
Finland53!D36       ="",
Finland53!B36       ="",
Italy54!H36      ="",
Italy54!D36      ="",
Italy54!B36      ="",
Netherlands55!H36 ="",
Netherlands55!D36 ="",
Netherlands55!B36 ="",
Portugal56!H36 ="",
Portugal56!D36 ="",
Portugal56!B36 ="",
Spain57!H36 ="",
Spain57!D36 ="",
Spain57!B36 ="",
Sweden58!H36 ="",
Sweden58!D36 ="",
Sweden58!B36 =""),"",
(Belgium51!H36*Belgium51!D36/Belgium51!B36
 +Denmark52!H36*Denmark52!D36/Denmark52!B36
 +Finland53!H36*Finland53!D36/Finland53!B36
 +Italy54!H36*Italy54!D36/Italy54!B36
 +Netherlands55!H36*Netherlands55!D36/Netherlands55!B36
 +Portugal56!H36*Portugal56!D36/Portugal56!B36
 +Spain57!H36*Spain57!D36/Spain57!B36
 +Sweden58!H36*Sweden58!D36/Sweden58!B36)
/(Belgium51!D36/Belgium51!B36
 +Denmark52!D36/Denmark52!B36
 +Finland53!D36/Finland53!B36
 +Italy54!D36/Italy54!B36
 +Netherlands55!D36/Netherlands55!B36
 +Portugal56!D36/Portugal56!B36
 +Spain57!D36/Spain57!B36
 +Sweden58!D36/Sweden58!B36))</f>
        <v/>
      </c>
      <c r="F36" s="62">
        <f>IF(OR(
Belgium51!I36   ="",
Belgium51!D36   ="",
Belgium51!B36   ="",
Denmark52!I36      ="",
Denmark52!D36      ="",
Denmark52!B36      ="",
Finland53!I36       ="",
Finland53!D36       ="",
Finland53!B36       ="",
Italy54!I36      ="",
Italy54!D36      ="",
Italy54!B36      ="",
Netherlands55!I36 ="",
Netherlands55!D36 ="",
Netherlands55!B36 ="",
Portugal56!I36      ="",
Portugal56!D36      ="",
Portugal56!B36      ="",
Spain57!I36      ="",
Spain57!D36      ="",
Spain57!B36      ="",
Sweden58!I36      ="",
Sweden58!D36      ="",
Sweden58!B36      =""),"",
(Belgium51!I36/Belgium51!B36
 +Denmark52!I36/Denmark52!B36
 +Finland53!I36/Finland53!B36
 +Italy54!I36/Italy54!B36
 +Netherlands55!I36/Netherlands55!B36
 +Portugal56!I36/Portugal56!B36
 +Spain57!I36/Spain57!B36
 +Sweden58!I36/Sweden58!B36)
/(Belgium51!D36/Belgium51!B36
 +Denmark52!D36/Denmark52!B36
 +Finland53!D36/Finland53!B36
 +Italy54!D36/Italy54!B36
 +Netherlands55!D36/Netherlands55!B36
 +Portugal56!D36/Portugal56!B36
 +Spain57!D36/Spain57!B36
 +Sweden58!D36/Sweden58!B36))</f>
        <v>9.8300916889864365E-2</v>
      </c>
      <c r="G36" s="62">
        <f>IF(OR(
Belgium51!J36   ="",
Belgium51!D36   ="",
Belgium51!B36   ="",
Denmark52!J36      ="",
Denmark52!D36      ="",
Denmark52!B36      ="",
Finland53!J36       ="",
Finland53!D36       ="",
Finland53!B36       ="",
Italy54!J36      ="",
Italy54!D36      ="",
Italy54!B36      ="",
Netherlands55!J36 ="",
Netherlands55!D36 ="",
Netherlands55!B36 ="",
Portugal56!J36      ="",
Portugal56!D36      ="",
Portugal56!B36      ="",
Spain57!J36      ="",
Spain57!D36      ="",
Spain57!B36      ="",
Sweden58!J36      ="",
Sweden58!D36      ="",
Sweden58!B36      =""),"",
(Belgium51!J36/Belgium51!B36
 +Denmark52!J36/Denmark52!B36
 +Finland53!J36/Finland53!B36
 +Italy54!J36/Italy54!B36
 +Netherlands55!J36/Netherlands55!B36
 +Portugal56!J36/Portugal56!B36
 +Spain57!J36/Spain57!B36
 +Sweden58!J36/Sweden58!B36)
/(Belgium51!D36/Belgium51!B36
 +Denmark52!D36/Denmark52!B36
 +Finland53!D36/Finland53!B36
 +Italy54!D36/Italy54!B36
 +Netherlands55!D36/Netherlands55!B36
 +Portugal56!D36/Portugal56!B36
 +Spain57!D36/Spain57!B36
 +Sweden58!D36/Sweden58!B36))</f>
        <v>9.6827148810379918E-2</v>
      </c>
      <c r="H36" s="62">
        <f>IF(OR(
Belgium51!K36   ="",
Belgium51!D36   ="",
Belgium51!B36   ="",
Denmark52!K36      ="",
Denmark52!D36      ="",
Denmark52!B36      ="",
Finland53!K36       ="",
Finland53!D36       ="",
Finland53!B36       ="",
Italy54!K36      ="",
Italy54!D36      ="",
Italy54!B36      ="",
Netherlands55!K36 ="",
Netherlands55!D36 ="",
Netherlands55!B36 ="",
Portugal56!K36      ="",
Portugal56!D36      ="",
Portugal56!B36      ="",
Spain57!K36      ="",
Spain57!D36      ="",
Spain57!B36      ="",
Sweden58!K36      ="",
Sweden58!D36      ="",
Sweden58!B36      =""),"",
(Belgium51!K36/Belgium51!B36
 +Denmark52!K36/Denmark52!B36
 +Finland53!K36/Finland53!B36
 +Italy54!K36/Italy54!B36
 +Netherlands55!K36/Netherlands55!B36
 +Portugal56!K36/Portugal56!B36
 +Spain57!K36/Spain57!B36
 +Sweden58!K36/Sweden58!B36)
/(Belgium51!D36/Belgium51!B36
 +Denmark52!D36/Denmark52!B36
 +Finland53!D36/Finland53!B36
 +Italy54!D36/Italy54!B36
 +Netherlands55!D36/Netherlands55!B36
 +Portugal56!D36/Portugal56!B36
 +Spain57!D36/Spain57!B36
 +Sweden58!D36/Sweden58!B36))</f>
        <v>0.23107778993782399</v>
      </c>
      <c r="I36" s="62">
        <f>IF(OR(
Belgium51!L36   ="",
Belgium51!D36   ="",
Belgium51!B36   ="",
Denmark52!L36      ="",
Denmark52!D36      ="",
Denmark52!B36      ="",
Finland53!L36       ="",
Finland53!D36       ="",
Finland53!B36       ="",
Italy54!L36      ="",
Italy54!D36      ="",
Italy54!B36      ="",
Netherlands55!L36 ="",
Netherlands55!D36 ="",
Netherlands55!B36 ="",
Portugal56!L36      ="",
Portugal56!D36      ="",
Portugal56!B36      ="",
Spain57!L36      ="",
Spain57!D36      ="",
Spain57!B36      ="",
Sweden58!L36      ="",
Sweden58!D36      ="",
Sweden58!B36      =""),"",
(Belgium51!L36/Belgium51!B36
 +Denmark52!L36/Denmark52!B36
 +Finland53!L36/Finland53!B36
 +Italy54!L36/Italy54!B36
 +Netherlands55!L36/Netherlands55!B36
 +Portugal56!L36/Portugal56!B36
 +Spain57!L36/Spain57!B36
 +Sweden58!L36/Sweden58!B36)
/(Belgium51!D36/Belgium51!B36
 +Denmark52!D36/Denmark52!B36
 +Finland53!D36/Finland53!B36
 +Italy54!D36/Italy54!B36
 +Netherlands55!D36/Netherlands55!B36
 +Portugal56!D36/Portugal56!B36
 +Spain57!D36/Spain57!B36
 +Sweden58!D36/Sweden58!B36))</f>
        <v>0.2775642998771824</v>
      </c>
      <c r="J36" s="61">
        <f t="shared" si="0"/>
        <v>-4.6486509939358406E-2</v>
      </c>
      <c r="K36" s="61">
        <f>IF(OR(
Belgium51!D36   ="",Belgium51!D35   ="",
Belgium51!B36   ="",Belgium51!B35   ="",
Belgium51!N36   ="",Belgium51!N35   ="",
Denmark52!D36      ="",Denmark52!D35      ="",
Denmark52!B36      ="",Denmark52!B35      ="",
Denmark52!N36      ="",Denmark52!N35      ="",
Finland53!D36       ="",Finland53!D35       ="",
Finland53!B36       ="",Finland53!B35       ="",
Finland53!N36       ="",Finland53!N35       ="",
Italy54!D36      ="",Italy54!D35      ="",
Italy54!B36      ="",Italy54!B35      ="",
Italy54!N36      ="",Italy54!N35      ="",
Netherlands55!D36 ="",Netherlands55!D35 ="",
Netherlands55!B36 ="",Netherlands55!B35 ="",
Netherlands55!N36 ="",Netherlands55!N35 ="",
Portugal56!D36      ="",Portugal56!D35      ="",
Portugal56!B36      ="",Portugal56!B35      ="",
Portugal56!N36      ="",Portugal56!N35      ="",
Spain57!D36      ="",Spain57!D35      ="",
Spain57!B36      ="",Spain57!B35      ="",
Spain57!N36      ="",Spain57!N35      ="",
Sweden58!D36      ="",Sweden58!D35      ="",
Sweden58!B36      ="",Sweden58!B35      ="",
Sweden58!N36      ="",Sweden58!N35      =""),"",
LN(SQRT(
(Belgium51!D36/Belgium51!B36
 +Denmark52!D36/Denmark52!B36
 +Finland53!D36/Finland53!B36
 +Italy54!D36/Italy54!B36
 +Netherlands55!D36/Netherlands55!B36
 +Portugal56!D36/Portugal56!B36
 +Spain57!D36/Spain57!B36
 +Sweden58!D36/Sweden58!B36)
/(Belgium51!D36/Belgium51!N36*Belgium51!N35/Belgium51!B35
 +Denmark52!D36/Denmark52!N36*Denmark52!N35/Denmark52!B35
 +Finland53!D36/Finland53!N36*Finland53!N35/Finland53!B35
 +Italy54!D36/Italy54!N36*Italy54!N35/Italy54!B35
 +Netherlands55!D36/Netherlands55!N36*Netherlands55!N35/Netherlands55!B35
 +Portugal56!D36/Portugal56!N36*Portugal56!N35/Portugal56!B35
 +Spain57!D36/Spain57!N36*Spain57!N35/Spain57!B35
 +Sweden58!D36/Sweden58!N36*Sweden58!N35/Sweden58!B35)
*(Belgium51!D35/Belgium51!N35*Belgium51!N36/Belgium51!B36
 +Denmark52!D35/Denmark52!N35*Denmark52!N36/Denmark52!B36
 +Finland53!D35/Finland53!N35*Finland53!N36/Finland53!B36
 +Italy54!D35/Italy54!N35*Italy54!N36/Italy54!B36
 +Netherlands55!D35/Netherlands55!N35*Netherlands55!N36/Netherlands55!B36
 +Portugal56!D35/Portugal56!N35*Portugal56!N36/Portugal56!B36
 +Spain57!D35/Spain57!N35*Spain57!N36/Spain57!B36
 +Sweden58!D35/Sweden58!N35*Sweden58!N36/Sweden58!B36)
/(Belgium51!D35/Belgium51!B35
 +Denmark52!D35/Denmark52!B35
 +Finland53!D35/Finland53!B35
 +Italy54!D35/Italy54!B35
 +Netherlands55!D35/Netherlands55!B35
 +Portugal56!D35/Portugal56!B35
 +Spain57!D35/Spain57!B35
 +Sweden58!D35/Sweden58!B35))))</f>
        <v>3.6919289112881989E-2</v>
      </c>
      <c r="L36" s="61" t="str">
        <f>IF(OR(
Belgium51!F36   ="",Belgium51!F35   ="",
Belgium51!D36   ="",Belgium51!D35   ="",
Belgium51!B36   ="",Belgium51!B35   ="",
Belgium51!P36   ="",Belgium51!P35   ="",
Denmark52!F36      ="",Denmark52!F35      ="",
Denmark52!D36      ="",Denmark52!D35      ="",
Denmark52!B36      ="",Denmark52!B35      ="",
Denmark52!P36      ="",Denmark52!P35      ="",
Finland53!F36       ="",Finland53!F35       ="",
Finland53!D36       ="",Finland53!D35       ="",
Finland53!B36       ="",Finland53!B35       ="",
Finland53!P36       ="",Finland53!P35       ="",
Italy54!F36      ="",Italy54!F35      ="",
Italy54!D36      ="",Italy54!D35      ="",
Italy54!B36      ="",Italy54!B35      ="",
Italy54!P36      ="",Italy54!P35      ="",
Netherlands55!F36 ="",Netherlands55!F35 ="",
Netherlands55!D36 ="",Netherlands55!D35 ="",
Netherlands55!B36 ="",Netherlands55!B35 ="",
Netherlands55!P36 ="",Netherlands55!P35 ="",
Portugal56!F36      ="",Portugal56!F35      ="",
Portugal56!D36      ="",Portugal56!D35      ="",
Portugal56!B36      ="",Portugal56!B35      ="",
Portugal56!P36      ="",Portugal56!P35      ="",
Spain57!F36      ="",Spain57!F35      ="",
Spain57!D36      ="",Spain57!D35      ="",
Spain57!B36      ="",Spain57!B35      ="",
Spain57!P36      ="",Spain57!P35      ="",
Sweden58!F36      ="",Sweden58!F35      ="",
Sweden58!D36      ="",Sweden58!D35      ="",
Sweden58!B36      ="",Sweden58!B35      ="",
Sweden58!P36      ="",Sweden58!P35      =""),"",
LN(SQRT(
(Belgium51!D36*Belgium51!F36/Belgium51!B36
 +Denmark52!D36*Denmark52!F36/Denmark52!B36
 +Finland53!D36*Finland53!F36/Finland53!B36
 +Italy54!D36*Italy54!F36/Italy54!B36
 +Netherlands55!D36*Netherlands55!F36/Netherlands55!B36
 +Portugal56!D36*Portugal56!F36/Portugal56!B36
 +Spain57!D36*Spain57!F36/Spain57!B36
 +Sweden58!D36*Sweden58!F36/Sweden58!B36)
/(Belgium51!D36*Belgium51!F36/Belgium51!P36*Belgium51!P35/Belgium51!B35
 +Denmark52!D36*Denmark52!F36/Denmark52!P36*Denmark52!P35/Denmark52!B35
 +Finland53!D36*Finland53!F36/Finland53!P36*Finland53!P35/Finland53!B35
 +Italy54!D36*Italy54!F36/Italy54!P36*Italy54!P35/Italy54!B35
 +Netherlands55!D36*Netherlands55!F36/Netherlands55!P36*Netherlands55!P35/Netherlands55!B35
 +Portugal56!D36*Portugal56!F36/Portugal56!P36*Portugal56!P35/Portugal56!B35
 +Spain57!D36*Spain57!F36/Spain57!P36*Spain57!P35/Spain57!B35
 +Sweden58!D36*Sweden58!F36/Sweden58!P36*Sweden58!P35/Sweden58!B35)
*(Belgium51!D35*Belgium51!F35/Belgium51!P35*Belgium51!P36/Belgium51!B36
 +Denmark52!D35*Denmark52!F35/Denmark52!P35*Denmark52!P36/Denmark52!B36
 +Finland53!D35*Finland53!F35/Finland53!P35*Finland53!P36/Finland53!B36
 +Italy54!D35*Italy54!F35/Italy54!P35*Italy54!P36/Italy54!B36
 +Netherlands55!D35*Netherlands55!F35/Netherlands55!P35*Netherlands55!P36/Netherlands55!B36
 +Portugal56!D35*Portugal56!F35/Portugal56!P35*Portugal56!P36/Portugal56!B36
 +Spain57!D35*Spain57!F35/Spain57!P35*Spain57!P36/Spain57!B36
 +Sweden58!D35*Sweden58!F35/Sweden58!P35*Sweden58!P36/Sweden58!B36)
/(Belgium51!D35*Belgium51!F35/Belgium51!B35
 +Denmark52!D35*Denmark52!F35/Denmark52!B35
 +Finland53!D35*Finland53!F35/Finland53!B35
 +Italy54!D35*Italy54!F35/Italy54!B35
 +Netherlands55!D35*Netherlands55!F35/Netherlands55!B35
 +Portugal56!D35*Portugal56!F35/Portugal56!B35
 +Spain57!D35*Spain57!F35/Spain57!B35
 +Sweden58!D35*Sweden58!F35/Sweden58!B35))))</f>
        <v/>
      </c>
      <c r="M36" s="62" t="str">
        <f>IF(OR(
Belgium51!H36   ="",Belgium51!H35   ="",
Belgium51!D36   ="",Belgium51!D35   ="",
Belgium51!B36   ="",Belgium51!B35   ="",
Belgium51!Q36   ="",Belgium51!Q35   ="",
Denmark52!H36      ="",Denmark52!H35      ="",
Denmark52!D36      ="",Denmark52!D35      ="",
Denmark52!B36      ="",Denmark52!B35      ="",
Denmark52!Q36      ="",Denmark52!Q35      ="",
Finland53!H36       ="",Finland53!H35       ="",
Finland53!D36       ="",Finland53!D35       ="",
Finland53!B36       ="",Finland53!B35       ="",
Finland53!Q36       ="",Finland53!Q35       ="",
Italy54!H36      ="",Italy54!H35      ="",
Italy54!D36      ="",Italy54!D35      ="",
Italy54!B36      ="",Italy54!B35      ="",
Italy54!Q36      ="",Italy54!Q35      ="",
Netherlands55!H36 ="",Netherlands55!H35 ="",
Netherlands55!D36 ="",Netherlands55!D35 ="",
Netherlands55!B36 ="",Netherlands55!B35 ="",
Netherlands55!Q36 ="",Netherlands55!Q35 ="",
Portugal56!H36      ="",Portugal56!H35      ="",
Portugal56!D36      ="",Portugal56!D35      ="",
Portugal56!B36      ="",Portugal56!B35      ="",
Portugal56!Q36      ="",Portugal56!Q35      ="",
Spain57!H36      ="",Spain57!H35      ="",
Spain57!D36      ="",Spain57!D35      ="",
Spain57!B36      ="",Spain57!B35      ="",
Spain57!Q36      ="",Spain57!Q35      ="",
Sweden58!H36      ="",Sweden58!H35      ="",
Sweden58!D36      ="",Sweden58!D35      ="",
Sweden58!B36      ="",Sweden58!B35      ="",
Sweden58!Q36      ="",Sweden58!Q35      =""),"",
LN(SQRT(
(Belgium51!D36*Belgium51!H36/Belgium51!B36
 +Denmark52!D36*Denmark52!H36/Denmark52!B36
 +Finland53!D36*Finland53!H36/Finland53!B36
 +Italy54!D36*Italy54!H36/Italy54!B36
 +Netherlands55!D36*Netherlands55!H36/Netherlands55!B36
 +Portugal56!D36*Portugal56!H36/Portugal56!B36
 +Spain57!D36*Spain57!H36/Spain57!B36
 +Sweden58!D36*Sweden58!H36/Sweden58!B36)
/(Belgium51!D36*Belgium51!H36/Belgium51!Q36*Belgium51!Q35/Belgium51!B35
 +Denmark52!D36*Denmark52!H36/Denmark52!Q36*Denmark52!Q35/Denmark52!B35
 +Finland53!D36*Finland53!H36/Finland53!Q36*Finland53!Q35/Finland53!B35
 +Italy54!D36*Italy54!H36/Italy54!Q36*Italy54!Q35/Italy54!B35
 +Netherlands55!D36*Netherlands55!H36/Netherlands55!Q36*Netherlands55!Q35/Netherlands55!B35
 +Portugal56!D36*Portugal56!H36/Portugal56!Q36*Portugal56!Q35/Portugal56!B35
 +Spain57!D36*Spain57!H36/Spain57!Q36*Spain57!Q35/Spain57!B35
 +Sweden58!D36*Sweden58!H36/Sweden58!Q36*Sweden58!Q35/Sweden58!B35)
*(Belgium51!D35*Belgium51!H35/Belgium51!Q35*Belgium51!Q36/Belgium51!B36
 +Denmark52!D35*Denmark52!H35/Denmark52!Q35*Denmark52!Q36/Denmark52!B36
 +Finland53!D35*Finland53!H35/Finland53!Q35*Finland53!Q36/Finland53!B36
 +Italy54!D35*Italy54!H35/Italy54!Q35*Italy54!Q36/Italy54!B36
 +Netherlands55!D35*Netherlands55!H35/Netherlands55!Q35*Netherlands55!Q36/Netherlands55!B36
 +Portugal56!D35*Portugal56!H35/Portugal56!Q35*Portugal56!Q36/Portugal56!B36
 +Spain57!D35*Spain57!H35/Spain57!Q35*Spain57!Q36/Spain57!B36
 +Sweden58!D35*Sweden58!H35/Sweden58!Q35*Sweden58!Q36/Sweden58!B36)
/(Belgium51!D35*Belgium51!H35/Belgium51!B35
 +Denmark52!D35*Denmark52!H35/Denmark52!B35
 +Finland53!D35*Finland53!H35/Finland53!B35
 +Italy54!D35*Italy54!H35/Italy54!B35
 +Netherlands55!D35*Netherlands55!H35/Netherlands55!B35
 +Portugal56!D35*Portugal56!H35/Portugal56!B35
 +Spain57!D35*Spain57!H35/Spain57!B35
 +Sweden58!D35*Sweden58!H35/Sweden58!B35))))</f>
        <v/>
      </c>
      <c r="N36" s="62" t="str">
        <f>IF(OR(
Belgium51!I36   ="",Belgium51!I35   ="",
Belgium51!B36   ="",Belgium51!B35   ="",
Belgium51!R36   ="",Belgium51!R35   ="",
Denmark52!I36      ="",Denmark52!I35      ="",
Denmark52!B36      ="",Denmark52!B35      ="",
Denmark52!R36      ="",Denmark52!R35      ="",
Finland53!I36       ="",Finland53!I35       ="",
Finland53!B36       ="",Finland53!B35       ="",
Finland53!R36       ="",Finland53!R35       ="",
Italy54!I36      ="",Italy54!I35      ="",
Italy54!B36      ="",Italy54!B35      ="",
Italy54!R36      ="",Italy54!R35      ="",
Netherlands55!I36 ="",Netherlands55!I35 ="",
Netherlands55!B36 ="",Netherlands55!B35 ="",
Netherlands55!R36 ="",Netherlands55!R35 ="",
Portugal56!I36      ="",Portugal56!I35      ="",
Portugal56!B36      ="",Portugal56!B35      ="",
Portugal56!R36      ="",Portugal56!R35      ="",
Spain57!I36      ="",Spain57!I35      ="",
Spain57!B36      ="",Spain57!B35      ="",
Spain57!R36      ="",Spain57!R35      ="",
Sweden58!I36      ="",Sweden58!I35      ="",
Sweden58!B36      ="",Sweden58!B35      ="",
Sweden58!R36      ="",Sweden58!R35      =""),"",
LN(SQRT(
(Belgium51!I36/Belgium51!B36
 +Denmark52!I36/Denmark52!B36
 +Finland53!I36/Finland53!B36
 +Italy54!I36/Italy54!B36
 +Netherlands55!I36/Netherlands55!B36
 +Portugal56!I36/Portugal56!B36
 +Spain57!I36/Spain57!B36
 +Sweden58!I36/Sweden58!B36)
/(Belgium51!I36/Belgium51!R36*Belgium51!R35/Belgium51!B35
 +Denmark52!I36/Denmark52!R36*Denmark52!R35/Denmark52!B35
 +Finland53!I36/Finland53!R36*Finland53!R35/Finland53!B35
 +Italy54!I36/Italy54!R36*Italy54!R35/Italy54!B35
 +Netherlands55!I36/Netherlands55!R36*Netherlands55!R35/Netherlands55!B35
 +Portugal56!I36/Portugal56!R36*Portugal56!R35/Portugal56!B35
 +Spain57!I36/Spain57!R36*Spain57!R35/Spain57!B35
 +Sweden58!I36/Sweden58!R36*Sweden58!R35/Sweden58!B35)
*(Belgium51!I35/Belgium51!R35*Belgium51!R36/Belgium51!B36
 +Denmark52!I35/Denmark52!R35*Denmark52!R36/Denmark52!B36
 +Finland53!I35/Finland53!R35*Finland53!R36/Finland53!B36
 +Italy54!I35/Italy54!R35*Italy54!R36/Italy54!B36
 +Netherlands55!I35/Netherlands55!R35*Netherlands55!R36/Netherlands55!B36
 +Portugal56!I35/Portugal56!R35*Portugal56!R36/Portugal56!B36
 +Spain57!I35/Spain57!R35*Spain57!R36/Spain57!B36
 +Sweden58!I35/Sweden58!R35*Sweden58!R36/Sweden58!B36)
/(Belgium51!I35/Belgium51!B35
 +Denmark52!I35/Denmark52!B35
 +Finland53!I35/Finland53!B35
 +Italy54!I35/Italy54!B35
 +Netherlands55!I35/Netherlands55!B35
 +Portugal56!I35/Portugal56!B35
 +Spain57!I35/Spain57!B35
 +Sweden58!I35/Sweden58!B35))))</f>
        <v/>
      </c>
      <c r="O36" s="62" t="str">
        <f>IF(OR(
Belgium51!K36   ="",Belgium51!K35   ="",
Belgium51!B36   ="",Belgium51!B35   ="",
Belgium51!S36   ="",Belgium51!S35   ="",
Denmark52!K36      ="",Denmark52!K35      ="",
Denmark52!B36      ="",Denmark52!B35      ="",
Denmark52!S36      ="",Denmark52!S35      ="",
Finland53!K36       ="",Finland53!K35       ="",
Finland53!B36       ="",Finland53!B35       ="",
Finland53!S36       ="",Finland53!S35       ="",
Italy54!K36      ="",Italy54!K35      ="",
Italy54!B36      ="",Italy54!B35      ="",
Italy54!S36      ="",Italy54!S35      ="",
Netherlands55!K36 ="",Netherlands55!K35 ="",
Netherlands55!B36 ="",Netherlands55!B35 ="",
Netherlands55!S36 ="",Netherlands55!S35 ="",
Portugal56!K36      ="",Portugal56!K35      ="",
Portugal56!B36      ="",Portugal56!B35      ="",
Portugal56!S36      ="",Portugal56!S35      ="",
Spain57!K36      ="",Spain57!K35      ="",
Spain57!B36      ="",Spain57!B35      ="",
Spain57!S36      ="",Spain57!S35      ="",
Sweden58!K36      ="",Sweden58!K35      ="",
Sweden58!B36      ="",Sweden58!B35      ="",
Sweden58!S36      ="",Sweden58!S35      =""),"",
LN(SQRT(
(Belgium51!K36/Belgium51!B36
 +Denmark52!K36/Denmark52!B36
 +Finland53!K36/Finland53!B36
 +Italy54!K36/Italy54!B36
 +Netherlands55!K36/Netherlands55!B36
 +Portugal56!K36/Portugal56!B36
 +Spain57!K36/Spain57!B36
 +Sweden58!K36/Sweden58!B36)
/(Belgium51!K36/Belgium51!S36*Belgium51!S35/Belgium51!B35
 +Denmark52!K36/Denmark52!S36*Denmark52!S35/Denmark52!B35
 +Finland53!K36/Finland53!S36*Finland53!S35/Finland53!B35
 +Italy54!K36/Italy54!S36*Italy54!S35/Italy54!B35
 +Netherlands55!K36/Netherlands55!S36*Netherlands55!S35/Netherlands55!B35
 +Portugal56!K36/Portugal56!S36*Portugal56!S35/Portugal56!B35
 +Spain57!K36/Spain57!S36*Spain57!S35/Spain57!B35
 +Sweden58!K36/Sweden58!S36*Sweden58!S35/Sweden58!B35)
*(Belgium51!K35/Belgium51!S35*Belgium51!S36/Belgium51!B36
 +Denmark52!K35/Denmark52!S35*Denmark52!S36/Denmark52!B36
 +Finland53!K35/Finland53!S35*Finland53!S36/Finland53!B36
 +Italy54!K35/Italy54!S35*Italy54!S36/Italy54!B36
 +Netherlands55!K35/Netherlands55!S35*Netherlands55!S36/Netherlands55!B36
 +Portugal56!K35/Portugal56!S35*Portugal56!S36/Portugal56!B36
 +Spain57!K35/Spain57!S35*Spain57!S36/Spain57!B36
 +Sweden58!K35/Sweden58!S35*Sweden58!S36/Sweden58!B36)
/(Belgium51!K35/Belgium51!B35
 +Denmark52!K35/Denmark52!B35
 +Finland53!K35/Finland53!B35
 +Italy54!K35/Italy54!B35
 +Netherlands55!K35/Netherlands55!B35
 +Portugal56!K35/Portugal56!B35
 +Spain57!K35/Spain57!B35
 +Sweden58!K35/Sweden58!B35))))</f>
        <v/>
      </c>
      <c r="P36" s="62" t="str">
        <f>IF(OR(
Belgium51!L36   ="",Belgium51!L35   ="",
Belgium51!B36   ="",Belgium51!B35   ="",
Belgium51!T36   ="",Belgium51!T35   ="",
Denmark52!L36      ="",Denmark52!L35      ="",
Denmark52!B36      ="",Denmark52!B35      ="",
Denmark52!T36      ="",Denmark52!T35      ="",
Finland53!L36       ="",Finland53!L35       ="",
Finland53!B36       ="",Finland53!B35       ="",
Finland53!T36       ="",Finland53!T35       ="",
Italy54!L36      ="",Italy54!L35      ="",
Italy54!B36      ="",Italy54!B35      ="",
Italy54!T36      ="",Italy54!T35      ="",
Netherlands55!L36 ="",Netherlands55!L35 ="",
Netherlands55!B36 ="",Netherlands55!B35 ="",
Netherlands55!T36 ="",Netherlands55!T35 ="",
Portugal56!L36      ="",Portugal56!L35      ="",
Portugal56!B36      ="",Portugal56!B35      ="",
Portugal56!T36      ="",Portugal56!T35      ="",
Spain57!L36      ="",Spain57!L35      ="",
Spain57!B36      ="",Spain57!B35      ="",
Spain57!T36      ="",Spain57!T35      ="",
Sweden58!L36      ="",Sweden58!L35      ="",
Sweden58!B36      ="",Sweden58!B35      ="",
Sweden58!T36      ="",Sweden58!T35      =""),"",
LN(SQRT(
(Belgium51!L36/Belgium51!B36
 +Denmark52!L36/Denmark52!B36
 +Finland53!L36/Finland53!B36
 +Italy54!L36/Italy54!B36
 +Netherlands55!L36/Netherlands55!B36
 +Portugal56!L36/Portugal56!B36
 +Spain57!L36/Spain57!B36
 +Sweden58!L36/Sweden58!B36)
/(Belgium51!L36/Belgium51!T36*Belgium51!T35/Belgium51!B35
 +Denmark52!L36/Denmark52!T36*Denmark52!T35/Denmark52!B35
 +Finland53!L36/Finland53!T36*Finland53!T35/Finland53!B35
 +Italy54!L36/Italy54!T36*Italy54!T35/Italy54!B35
 +Netherlands55!L36/Netherlands55!T36*Netherlands55!T35/Netherlands55!B35
 +Portugal56!L36/Portugal56!T36*Portugal56!T35/Portugal56!B35
 +Spain57!L36/Spain57!T36*Spain57!T35/Spain57!B35
 +Sweden58!L36/Sweden58!T36*Sweden58!T35/Sweden58!B35)
*(Belgium51!L35/Belgium51!T35*Belgium51!T36/Belgium51!B36
 +Denmark52!L35/Denmark52!T35*Denmark52!T36/Denmark52!B36
 +Finland53!L35/Finland53!T35*Finland53!T36/Finland53!B36
 +Italy54!L35/Italy54!T35*Italy54!T36/Italy54!B36
 +Netherlands55!L35/Netherlands55!T35*Netherlands55!T36/Netherlands55!B36
 +Portugal56!L35/Portugal56!T35*Portugal56!T36/Portugal56!B36
 +Spain57!L35/Spain57!T35*Spain57!T36/Spain57!B36
 +Sweden58!L35/Sweden58!T35*Sweden58!T36/Sweden58!B36)
/(Belgium51!L35/Belgium51!B35
 +Denmark52!L35/Denmark52!B35
 +Finland53!L35/Finland53!B35
 +Italy54!L35/Italy54!B35
 +Netherlands55!L35/Netherlands55!B35
 +Portugal56!L35/Portugal56!B35
 +Spain57!L35/Spain57!B35
 +Sweden58!L35/Sweden58!B35))))</f>
        <v/>
      </c>
      <c r="Q36" s="61"/>
      <c r="R36" s="61"/>
      <c r="S36" s="61"/>
      <c r="T36" s="61"/>
      <c r="U36" s="61"/>
      <c r="V36" s="61" t="str">
        <f>IF(OR(
Belgium51!V36   ="",
Belgium51!U36   ="",
Denmark52!V36      ="",
Denmark52!U36      ="",
Finland53!V36       ="",
Finland53!U36       ="",
Italy54!V36      ="",
Italy54!U36      ="",
Netherlands55!V36 ="",
Netherlands55!U36 ="",
Portugal56!V36      ="",
Portugal56!U36      ="",
Spain57!V36      ="",
Spain57!U36      ="",
Sweden58!V36      ="",
Sweden58!U36      =""),"",
LN((Belgium51!V36+Denmark52!V36+Finland53!V36+Italy54!V36+Netherlands55!V36+Portugal56!V36+Spain57!V36+Sweden58!V36)
/(Belgium51!U36+Denmark52!U36+Finland53!U36+Italy54!U36+Netherlands55!U36+Portugal56!U36+Spain57!U36+Sweden58!U36)))</f>
        <v/>
      </c>
      <c r="W36" s="61" t="str">
        <f>IF(OR(
Belgium51!V36   ="",
Belgium51!W36   ="",
Belgium51!U36   ="",
Denmark52!V36      ="",
Denmark52!W36      ="",
Denmark52!U36      ="",
Finland53!V36       ="",
Finland53!W36       ="",
Finland53!U36       ="",
Italy54!V36      ="",
Italy54!W36      ="",
Italy54!U36      ="",
Netherlands55!V36 ="",
Netherlands55!W36 ="",
Netherlands55!V36 ="",
Portugal56!V36      ="",
Portugal56!W36      ="",
Portugal56!U36      ="",
Spain57!V36      ="",
Spain57!W36      ="",
Spain57!U36      ="",
Sweden58!V36      ="",
Sweden58!W36      ="",
Sweden58!U36      ="",
),"",
LN((Belgium51!V36*Belgium51!W36+Denmark52!V36*Denmark52!W36+Finland53!V36*Finland53!W36+Italy54!V36*Italy54!W36+Netherlands55!V36*Netherlands55!W36+Portugal56!V36*Portugal56!W36+Spain57!V36*Spain57!W36+Sweden58!V36*Sweden58!W36)
/(Belgium51!U36+Denmark52!U36+Finland53!U36+Italy54!U36+Netherlands55!U36+Portugal56!U36+Spain57!U36+Sweden58!U36)))</f>
        <v/>
      </c>
      <c r="X36" s="61" t="str">
        <f>IF(OR(
Belgium51!X36   ="",
Belgium51!D36   ="",
Belgium51!B36   ="",
Denmark52!X36      ="",
Denmark52!D36      ="",
Denmark52!B36      ="",
Finland53!X36       ="",
Finland53!D36       ="",
Finland53!B36       ="",
Italy54!X36      ="",
Italy54!D36      ="",
Italy54!B36      ="",
Netherlands55!X36 ="",
Netherlands55!D36 ="",
Netherlands55!B36 ="",
Portugal56!X36      ="",
Portugal56!D36      ="",
Portugal56!B36      ="",
Spain57!X36      ="",
Spain57!D36      ="",
Spain57!B36      ="",
Sweden58!X36      ="",
Sweden58!D36      ="",
Sweden58!B36      =""),"",
(Belgium51!X36*Belgium51!D36/Belgium51!B36
 +Denmark52!X36*Denmark52!D36/Denmark52!B36
 +Finland53!X36*Finland53!D36/Finland53!B36
 +Italy54!X36*Italy54!D36/Italy54!B36
 +Netherlands55!X36*Netherlands55!D36/Netherlands55!B36
 +Portugal56!X36*Portugal56!D36/Portugal56!B36
 +Spain57!X36*Spain57!D36/Spain57!B36
 +Sweden58!X36*Sweden58!D36/Sweden58!B36)
/(Belgium51!D36/Belgium51!B36
 +Denmark52!D36/Denmark52!B36
 +Finland53!D36/Finland53!B36
 +Italy54!D36/Italy54!B36
 +Netherlands55!D36/Netherlands55!B36
 +Portugal56!D36/Portugal56!B36
 +Spain57!D36/Spain57!B36
 +Sweden58!D36/Sweden58!B36))</f>
        <v/>
      </c>
      <c r="Y36" s="61" t="str">
        <f>IF(OR(
Belgium51!Y36   ="",
Belgium51!D36   ="",
Belgium51!B36   ="",
Denmark52!Y36      ="",
Denmark52!D36      ="",
Denmark52!B36      ="",
Finland53!Y36       ="",
Finland53!D36       ="",
Finland53!B36       ="",
Italy54!Y36      ="",
Italy54!D36      ="",
Italy54!B36      ="",
Netherlands55!Y36 ="",
Netherlands55!D36 ="",
Netherlands55!B36 ="",
Portugal56!Y36      ="",
Portugal56!D36      ="",
Portugal56!B36      ="",
Spain57!Y36      ="",
Spain57!D36      ="",
Spain57!B36      ="",
Sweden58!Y36      ="",
Sweden58!D36      ="",
Sweden58!B36      =""),"",
(Belgium51!Y36/Belgium51!B36
 +Denmark52!Y36/Denmark52!B36
 +Finland53!Y36/Finland53!B36
 +Italy54!Y36/Italy54!B36
 +Netherlands55!Y36/Netherlands55!B36
 +Portugal56!Y36/Portugal56!B36
 +Spain57!Y36/Spain57!B36
 +Sweden58!Y36/Sweden58!B36)
/(Belgium51!D36/Belgium51!B36
 +Denmark52!D36/Denmark52!B36
 +Finland53!D36/Finland53!B36
 +Italy54!D36/Italy54!B36
 +Netherlands55!D36/Netherlands55!B36
 +Portugal56!D36/Portugal56!B36
 +Spain57!D36/Spain57!B36
 +Sweden58!D36/Sweden58!B36))</f>
        <v/>
      </c>
      <c r="Z36" s="67"/>
      <c r="AA36" s="62" t="str">
        <f t="shared" si="1"/>
        <v/>
      </c>
      <c r="AB36" s="75" t="str">
        <f>IF(OR(
Belgium51!AB36   ="",
Belgium51!D36   ="",
Belgium51!B36   ="",
Denmark52!AB36      ="",
Denmark52!D36      ="",
Denmark52!B36      ="",
Finland53!AB36       ="",
Finland53!D36       ="",
Finland53!B36       ="",
Italy54!AB36      ="",
Italy54!D36      ="",
Italy54!B36      ="",
Netherlands55!AB36 ="",
Netherlands55!D36 ="",
Netherlands55!B36 ="",
Portugal56!AB36      ="",
Portugal56!D36      ="",
Portugal56!B36      ="",
Spain57!AB36      ="",
Spain57!D36      ="",
Spain57!B36      ="",
Sweden58!AB36      ="",
Sweden58!D36      ="",
Sweden58!B36      =""),"",
(Belgium51!AB36*Belgium51!D36/Belgium51!B36
 +Denmark52!AB36*Denmark52!D36/Denmark52!B36
 +Finland53!AB36*Finland53!D36/Finland53!B36
 +Italy54!AB36*Italy54!D36/Italy54!B36
 +Netherlands55!AB36*Netherlands55!D36/Netherlands55!B36
 +Portugal56!AB36*Portugal56!D36/Portugal56!B36
 +Spain57!AB36*Spain57!D36/Spain57!B36
 +Sweden58!AB36*Sweden58!D36/Sweden58!B36)
/(Belgium51!D36/Belgium51!B36
 +Denmark52!D36/Denmark52!B36
 +Finland53!D36/Finland53!B36
 +Italy54!D36/Italy54!B36
 +Netherlands55!D36/Netherlands55!B36
 +Portugal56!D36/Portugal56!B36
 +Spain57!D36/Spain57!B36
 +Sweden58!D36/Sweden58!B36))</f>
        <v/>
      </c>
    </row>
    <row r="37" spans="1:28">
      <c r="A37" s="62">
        <v>1904</v>
      </c>
      <c r="B37" s="62" t="str">
        <f>IF(OR(
Belgium51!AC37   ="",
Belgium51!D37   ="",
Belgium51!B37   ="",
Denmark52!AC37      ="",
Denmark52!D37      ="",
Denmark52!B37      ="",
Finland53!AC37       ="",
Finland53!D37       ="",
Finland53!B37       ="",
Italy54!AC37      ="",
Italy54!D37      ="",
Italy54!B37      ="",
Netherlands55!AC37 ="",
Netherlands55!D37 ="",
Netherlands55!B37 ="",
Portugal56!AC37 ="",
Portugal56!D37 ="",
Portugal56!B37 ="",
Spain57!AC37       ="",
Spain57!D37       ="",
Spain57!B37       ="",
Sweden58!AC37      ="",
Sweden58!D37      ="",
Sweden58!B37      =""),"",
(Belgium51!AC37*Belgium51!D37/Belgium51!B37
 +Denmark52!AC37*Denmark52!D37/Denmark52!B37
 +Finland53!AC37*Finland53!D37/Finland53!B37
 +Italy54!AC37*Italy54!D37/Italy54!B37
 +Netherlands55!AC37*Netherlands55!D37/Netherlands55!B37
 +Portugal56!AC37*Portugal56!D37/Portugal56!B37
 +Spain57!AC37*Spain57!D37/Spain57!B37
 +Sweden58!AC37*Sweden58!D37/Sweden58!B37)
/(Belgium51!D37/Belgium51!B37
 +Denmark52!D37/Denmark52!B37
 +Finland53!D37/Finland53!B37
 +Italy54!D37/Italy54!B37
 +Netherlands55!D37/Netherlands55!B37
 +Portugal56!D37/Portugal56!B37
 +Spain57!D37/Spain57!B37
 +Sweden58!D37/Sweden58!B37))</f>
        <v/>
      </c>
      <c r="C37" s="34" t="str">
        <f>IF(OR(
Belgium51!F37   ="",
Belgium51!D37   ="",
Belgium51!B37   ="",
Denmark52!F37      ="",
Denmark52!D37      ="",
Denmark52!B37      ="",
Finland53!F37       ="",
Finland53!D37       ="",
Finland53!B37       ="",
Italy54!F37      ="",
Italy54!D37      ="",
Italy54!B37      ="",
Netherlands55!F37 ="",
Netherlands55!D37 ="",
Netherlands55!B37 ="",
Portugal56!F37 ="",
Portugal56!D37 ="",
Portugal56!B37 ="",
Spain57!F37       ="",
Spain57!D37       ="",
Spain57!B37       ="",
Sweden58!F37      ="",
Sweden58!D37      ="",
Sweden58!B37      =""),"",
(Belgium51!F37*Belgium51!D37/Belgium51!B37
 +Denmark52!F37*Denmark52!D37/Denmark52!B37
 +Finland53!F37*Finland53!D37/Finland53!B37
 +Italy54!F37*Italy54!D37/Italy54!B37
 +Netherlands55!F37*Netherlands55!D37/Netherlands55!B37
 +Portugal56!F37*Portugal56!D37/Portugal56!B37
 +Spain57!F37*Spain57!D37/Spain57!B37
 +Sweden58!F37*Sweden58!D37/Sweden58!B37)
/(Belgium51!D37/Belgium51!B37
 +Denmark52!D37/Denmark52!B37
 +Finland53!D37/Finland53!B37
 +Italy54!D37/Italy54!B37
 +Netherlands55!D37/Netherlands55!B37
 +Portugal56!D37/Portugal56!B37
 +Spain57!D37/Spain57!B37
 +Sweden58!D37/Sweden58!B37))</f>
        <v/>
      </c>
      <c r="D37" s="62" t="str">
        <f>IF(OR(
Belgium51!AE37   ="",
Belgium51!D37   ="",
Belgium51!B37   ="",
Denmark52!AE37      ="",
Denmark52!D37      ="",
Denmark52!B37      ="",
Finland53!AE37       ="",
Finland53!D37       ="",
Finland53!B37       ="",
Italy54!AE37      ="",
Italy54!D37      ="",
Italy54!B37      ="",
Netherlands55!AE37 ="",
Netherlands55!D37 ="",
Netherlands55!B37 ="",
Portugal56!AE37 ="",
Portugal56!D37 ="",
Portugal56!B37 ="",
Spain57!AE37       ="",
Spain57!D37       ="",
Spain57!B37       ="",
Sweden58!AE37      ="",
Sweden58!D37      ="",
Sweden58!B37      =""),"",
(Belgium51!AE37*Belgium51!D37/Belgium51!B37
 +Denmark52!AE37*Denmark52!D37/Denmark52!B37
 +Finland53!AE37*Finland53!D37/Finland53!B37
 +Italy54!AE37*Italy54!D37/Italy54!B37
 +Netherlands55!AE37*Netherlands55!D37/Netherlands55!B37
 +Portugal56!AE37*Portugal56!D37/Portugal56!B37
 +Spain57!AE37*Spain57!D37/Spain57!B37
 +Sweden58!AE37*Sweden58!D37/Sweden58!B37)
/(Belgium51!D37/Belgium51!B37
 +Denmark52!D37/Denmark52!B37
 +Finland53!D37/Finland53!B37
 +Italy54!D37/Italy54!B37
 +Netherlands55!D37/Netherlands55!B37
 +Portugal56!D37/Portugal56!B37
 +Spain57!D37/Spain57!B37
 +Sweden58!D37/Sweden58!B37))</f>
        <v/>
      </c>
      <c r="E37" s="62" t="str">
        <f>IF(OR(
Belgium51!H37   ="",
Belgium51!D37   ="",
Belgium51!B37   ="",
Denmark52!H37      ="",
Denmark52!D37      ="",
Denmark52!B37      ="",
Finland53!H37       ="",
Finland53!D37       ="",
Finland53!B37       ="",
Italy54!H37      ="",
Italy54!D37      ="",
Italy54!B37      ="",
Netherlands55!H37 ="",
Netherlands55!D37 ="",
Netherlands55!B37 ="",
Portugal56!H37 ="",
Portugal56!D37 ="",
Portugal56!B37 ="",
Spain57!H37 ="",
Spain57!D37 ="",
Spain57!B37 ="",
Sweden58!H37 ="",
Sweden58!D37 ="",
Sweden58!B37 =""),"",
(Belgium51!H37*Belgium51!D37/Belgium51!B37
 +Denmark52!H37*Denmark52!D37/Denmark52!B37
 +Finland53!H37*Finland53!D37/Finland53!B37
 +Italy54!H37*Italy54!D37/Italy54!B37
 +Netherlands55!H37*Netherlands55!D37/Netherlands55!B37
 +Portugal56!H37*Portugal56!D37/Portugal56!B37
 +Spain57!H37*Spain57!D37/Spain57!B37
 +Sweden58!H37*Sweden58!D37/Sweden58!B37)
/(Belgium51!D37/Belgium51!B37
 +Denmark52!D37/Denmark52!B37
 +Finland53!D37/Finland53!B37
 +Italy54!D37/Italy54!B37
 +Netherlands55!D37/Netherlands55!B37
 +Portugal56!D37/Portugal56!B37
 +Spain57!D37/Spain57!B37
 +Sweden58!D37/Sweden58!B37))</f>
        <v/>
      </c>
      <c r="F37" s="62">
        <f>IF(OR(
Belgium51!I37   ="",
Belgium51!D37   ="",
Belgium51!B37   ="",
Denmark52!I37      ="",
Denmark52!D37      ="",
Denmark52!B37      ="",
Finland53!I37       ="",
Finland53!D37       ="",
Finland53!B37       ="",
Italy54!I37      ="",
Italy54!D37      ="",
Italy54!B37      ="",
Netherlands55!I37 ="",
Netherlands55!D37 ="",
Netherlands55!B37 ="",
Portugal56!I37      ="",
Portugal56!D37      ="",
Portugal56!B37      ="",
Spain57!I37      ="",
Spain57!D37      ="",
Spain57!B37      ="",
Sweden58!I37      ="",
Sweden58!D37      ="",
Sweden58!B37      =""),"",
(Belgium51!I37/Belgium51!B37
 +Denmark52!I37/Denmark52!B37
 +Finland53!I37/Finland53!B37
 +Italy54!I37/Italy54!B37
 +Netherlands55!I37/Netherlands55!B37
 +Portugal56!I37/Portugal56!B37
 +Spain57!I37/Spain57!B37
 +Sweden58!I37/Sweden58!B37)
/(Belgium51!D37/Belgium51!B37
 +Denmark52!D37/Denmark52!B37
 +Finland53!D37/Finland53!B37
 +Italy54!D37/Italy54!B37
 +Netherlands55!D37/Netherlands55!B37
 +Portugal56!D37/Portugal56!B37
 +Spain57!D37/Spain57!B37
 +Sweden58!D37/Sweden58!B37))</f>
        <v>9.9701014578016264E-2</v>
      </c>
      <c r="G37" s="62">
        <f>IF(OR(
Belgium51!J37   ="",
Belgium51!D37   ="",
Belgium51!B37   ="",
Denmark52!J37      ="",
Denmark52!D37      ="",
Denmark52!B37      ="",
Finland53!J37       ="",
Finland53!D37       ="",
Finland53!B37       ="",
Italy54!J37      ="",
Italy54!D37      ="",
Italy54!B37      ="",
Netherlands55!J37 ="",
Netherlands55!D37 ="",
Netherlands55!B37 ="",
Portugal56!J37      ="",
Portugal56!D37      ="",
Portugal56!B37      ="",
Spain57!J37      ="",
Spain57!D37      ="",
Spain57!B37      ="",
Sweden58!J37      ="",
Sweden58!D37      ="",
Sweden58!B37      =""),"",
(Belgium51!J37/Belgium51!B37
 +Denmark52!J37/Denmark52!B37
 +Finland53!J37/Finland53!B37
 +Italy54!J37/Italy54!B37
 +Netherlands55!J37/Netherlands55!B37
 +Portugal56!J37/Portugal56!B37
 +Spain57!J37/Spain57!B37
 +Sweden58!J37/Sweden58!B37)
/(Belgium51!D37/Belgium51!B37
 +Denmark52!D37/Denmark52!B37
 +Finland53!D37/Finland53!B37
 +Italy54!D37/Italy54!B37
 +Netherlands55!D37/Netherlands55!B37
 +Portugal56!D37/Portugal56!B37
 +Spain57!D37/Spain57!B37
 +Sweden58!D37/Sweden58!B37))</f>
        <v>9.7704407830339776E-2</v>
      </c>
      <c r="H37" s="62">
        <f>IF(OR(
Belgium51!K37   ="",
Belgium51!D37   ="",
Belgium51!B37   ="",
Denmark52!K37      ="",
Denmark52!D37      ="",
Denmark52!B37      ="",
Finland53!K37       ="",
Finland53!D37       ="",
Finland53!B37       ="",
Italy54!K37      ="",
Italy54!D37      ="",
Italy54!B37      ="",
Netherlands55!K37 ="",
Netherlands55!D37 ="",
Netherlands55!B37 ="",
Portugal56!K37      ="",
Portugal56!D37      ="",
Portugal56!B37      ="",
Spain57!K37      ="",
Spain57!D37      ="",
Spain57!B37      ="",
Sweden58!K37      ="",
Sweden58!D37      ="",
Sweden58!B37      =""),"",
(Belgium51!K37/Belgium51!B37
 +Denmark52!K37/Denmark52!B37
 +Finland53!K37/Finland53!B37
 +Italy54!K37/Italy54!B37
 +Netherlands55!K37/Netherlands55!B37
 +Portugal56!K37/Portugal56!B37
 +Spain57!K37/Spain57!B37
 +Sweden58!K37/Sweden58!B37)
/(Belgium51!D37/Belgium51!B37
 +Denmark52!D37/Denmark52!B37
 +Finland53!D37/Finland53!B37
 +Italy54!D37/Italy54!B37
 +Netherlands55!D37/Netherlands55!B37
 +Portugal56!D37/Portugal56!B37
 +Spain57!D37/Spain57!B37
 +Sweden58!D37/Sweden58!B37))</f>
        <v>0.23093739012082584</v>
      </c>
      <c r="I37" s="62">
        <f>IF(OR(
Belgium51!L37   ="",
Belgium51!D37   ="",
Belgium51!B37   ="",
Denmark52!L37      ="",
Denmark52!D37      ="",
Denmark52!B37      ="",
Finland53!L37       ="",
Finland53!D37       ="",
Finland53!B37       ="",
Italy54!L37      ="",
Italy54!D37      ="",
Italy54!B37      ="",
Netherlands55!L37 ="",
Netherlands55!D37 ="",
Netherlands55!B37 ="",
Portugal56!L37      ="",
Portugal56!D37      ="",
Portugal56!B37      ="",
Spain57!L37      ="",
Spain57!D37      ="",
Spain57!B37      ="",
Sweden58!L37      ="",
Sweden58!D37      ="",
Sweden58!B37      =""),"",
(Belgium51!L37/Belgium51!B37
 +Denmark52!L37/Denmark52!B37
 +Finland53!L37/Finland53!B37
 +Italy54!L37/Italy54!B37
 +Netherlands55!L37/Netherlands55!B37
 +Portugal56!L37/Portugal56!B37
 +Spain57!L37/Spain57!B37
 +Sweden58!L37/Sweden58!B37)
/(Belgium51!D37/Belgium51!B37
 +Denmark52!D37/Denmark52!B37
 +Finland53!D37/Finland53!B37
 +Italy54!D37/Italy54!B37
 +Netherlands55!D37/Netherlands55!B37
 +Portugal56!D37/Portugal56!B37
 +Spain57!D37/Spain57!B37
 +Sweden58!D37/Sweden58!B37))</f>
        <v>0.28142958931938422</v>
      </c>
      <c r="J37" s="61">
        <f t="shared" si="0"/>
        <v>-5.049219919855838E-2</v>
      </c>
      <c r="K37" s="61">
        <f>IF(OR(
Belgium51!D37   ="",Belgium51!D36   ="",
Belgium51!B37   ="",Belgium51!B36   ="",
Belgium51!N37   ="",Belgium51!N36   ="",
Denmark52!D37      ="",Denmark52!D36      ="",
Denmark52!B37      ="",Denmark52!B36      ="",
Denmark52!N37      ="",Denmark52!N36      ="",
Finland53!D37       ="",Finland53!D36       ="",
Finland53!B37       ="",Finland53!B36       ="",
Finland53!N37       ="",Finland53!N36       ="",
Italy54!D37      ="",Italy54!D36      ="",
Italy54!B37      ="",Italy54!B36      ="",
Italy54!N37      ="",Italy54!N36      ="",
Netherlands55!D37 ="",Netherlands55!D36 ="",
Netherlands55!B37 ="",Netherlands55!B36 ="",
Netherlands55!N37 ="",Netherlands55!N36 ="",
Portugal56!D37      ="",Portugal56!D36      ="",
Portugal56!B37      ="",Portugal56!B36      ="",
Portugal56!N37      ="",Portugal56!N36      ="",
Spain57!D37      ="",Spain57!D36      ="",
Spain57!B37      ="",Spain57!B36      ="",
Spain57!N37      ="",Spain57!N36      ="",
Sweden58!D37      ="",Sweden58!D36      ="",
Sweden58!B37      ="",Sweden58!B36      ="",
Sweden58!N37      ="",Sweden58!N36      =""),"",
LN(SQRT(
(Belgium51!D37/Belgium51!B37
 +Denmark52!D37/Denmark52!B37
 +Finland53!D37/Finland53!B37
 +Italy54!D37/Italy54!B37
 +Netherlands55!D37/Netherlands55!B37
 +Portugal56!D37/Portugal56!B37
 +Spain57!D37/Spain57!B37
 +Sweden58!D37/Sweden58!B37)
/(Belgium51!D37/Belgium51!N37*Belgium51!N36/Belgium51!B36
 +Denmark52!D37/Denmark52!N37*Denmark52!N36/Denmark52!B36
 +Finland53!D37/Finland53!N37*Finland53!N36/Finland53!B36
 +Italy54!D37/Italy54!N37*Italy54!N36/Italy54!B36
 +Netherlands55!D37/Netherlands55!N37*Netherlands55!N36/Netherlands55!B36
 +Portugal56!D37/Portugal56!N37*Portugal56!N36/Portugal56!B36
 +Spain57!D37/Spain57!N37*Spain57!N36/Spain57!B36
 +Sweden58!D37/Sweden58!N37*Sweden58!N36/Sweden58!B36)
*(Belgium51!D36/Belgium51!N36*Belgium51!N37/Belgium51!B37
 +Denmark52!D36/Denmark52!N36*Denmark52!N37/Denmark52!B37
 +Finland53!D36/Finland53!N36*Finland53!N37/Finland53!B37
 +Italy54!D36/Italy54!N36*Italy54!N37/Italy54!B37
 +Netherlands55!D36/Netherlands55!N36*Netherlands55!N37/Netherlands55!B37
 +Portugal56!D36/Portugal56!N36*Portugal56!N37/Portugal56!B37
 +Spain57!D36/Spain57!N36*Spain57!N37/Spain57!B37
 +Sweden58!D36/Sweden58!N36*Sweden58!N37/Sweden58!B37)
/(Belgium51!D36/Belgium51!B36
 +Denmark52!D36/Denmark52!B36
 +Finland53!D36/Finland53!B36
 +Italy54!D36/Italy54!B36
 +Netherlands55!D36/Netherlands55!B36
 +Portugal56!D36/Portugal56!B36
 +Spain57!D36/Spain57!B36
 +Sweden58!D36/Sweden58!B36))))</f>
        <v>7.4685476804788181E-3</v>
      </c>
      <c r="L37" s="61" t="str">
        <f>IF(OR(
Belgium51!F37   ="",Belgium51!F36   ="",
Belgium51!D37   ="",Belgium51!D36   ="",
Belgium51!B37   ="",Belgium51!B36   ="",
Belgium51!P37   ="",Belgium51!P36   ="",
Denmark52!F37      ="",Denmark52!F36      ="",
Denmark52!D37      ="",Denmark52!D36      ="",
Denmark52!B37      ="",Denmark52!B36      ="",
Denmark52!P37      ="",Denmark52!P36      ="",
Finland53!F37       ="",Finland53!F36       ="",
Finland53!D37       ="",Finland53!D36       ="",
Finland53!B37       ="",Finland53!B36       ="",
Finland53!P37       ="",Finland53!P36       ="",
Italy54!F37      ="",Italy54!F36      ="",
Italy54!D37      ="",Italy54!D36      ="",
Italy54!B37      ="",Italy54!B36      ="",
Italy54!P37      ="",Italy54!P36      ="",
Netherlands55!F37 ="",Netherlands55!F36 ="",
Netherlands55!D37 ="",Netherlands55!D36 ="",
Netherlands55!B37 ="",Netherlands55!B36 ="",
Netherlands55!P37 ="",Netherlands55!P36 ="",
Portugal56!F37      ="",Portugal56!F36      ="",
Portugal56!D37      ="",Portugal56!D36      ="",
Portugal56!B37      ="",Portugal56!B36      ="",
Portugal56!P37      ="",Portugal56!P36      ="",
Spain57!F37      ="",Spain57!F36      ="",
Spain57!D37      ="",Spain57!D36      ="",
Spain57!B37      ="",Spain57!B36      ="",
Spain57!P37      ="",Spain57!P36      ="",
Sweden58!F37      ="",Sweden58!F36      ="",
Sweden58!D37      ="",Sweden58!D36      ="",
Sweden58!B37      ="",Sweden58!B36      ="",
Sweden58!P37      ="",Sweden58!P36      =""),"",
LN(SQRT(
(Belgium51!D37*Belgium51!F37/Belgium51!B37
 +Denmark52!D37*Denmark52!F37/Denmark52!B37
 +Finland53!D37*Finland53!F37/Finland53!B37
 +Italy54!D37*Italy54!F37/Italy54!B37
 +Netherlands55!D37*Netherlands55!F37/Netherlands55!B37
 +Portugal56!D37*Portugal56!F37/Portugal56!B37
 +Spain57!D37*Spain57!F37/Spain57!B37
 +Sweden58!D37*Sweden58!F37/Sweden58!B37)
/(Belgium51!D37*Belgium51!F37/Belgium51!P37*Belgium51!P36/Belgium51!B36
 +Denmark52!D37*Denmark52!F37/Denmark52!P37*Denmark52!P36/Denmark52!B36
 +Finland53!D37*Finland53!F37/Finland53!P37*Finland53!P36/Finland53!B36
 +Italy54!D37*Italy54!F37/Italy54!P37*Italy54!P36/Italy54!B36
 +Netherlands55!D37*Netherlands55!F37/Netherlands55!P37*Netherlands55!P36/Netherlands55!B36
 +Portugal56!D37*Portugal56!F37/Portugal56!P37*Portugal56!P36/Portugal56!B36
 +Spain57!D37*Spain57!F37/Spain57!P37*Spain57!P36/Spain57!B36
 +Sweden58!D37*Sweden58!F37/Sweden58!P37*Sweden58!P36/Sweden58!B36)
*(Belgium51!D36*Belgium51!F36/Belgium51!P36*Belgium51!P37/Belgium51!B37
 +Denmark52!D36*Denmark52!F36/Denmark52!P36*Denmark52!P37/Denmark52!B37
 +Finland53!D36*Finland53!F36/Finland53!P36*Finland53!P37/Finland53!B37
 +Italy54!D36*Italy54!F36/Italy54!P36*Italy54!P37/Italy54!B37
 +Netherlands55!D36*Netherlands55!F36/Netherlands55!P36*Netherlands55!P37/Netherlands55!B37
 +Portugal56!D36*Portugal56!F36/Portugal56!P36*Portugal56!P37/Portugal56!B37
 +Spain57!D36*Spain57!F36/Spain57!P36*Spain57!P37/Spain57!B37
 +Sweden58!D36*Sweden58!F36/Sweden58!P36*Sweden58!P37/Sweden58!B37)
/(Belgium51!D36*Belgium51!F36/Belgium51!B36
 +Denmark52!D36*Denmark52!F36/Denmark52!B36
 +Finland53!D36*Finland53!F36/Finland53!B36
 +Italy54!D36*Italy54!F36/Italy54!B36
 +Netherlands55!D36*Netherlands55!F36/Netherlands55!B36
 +Portugal56!D36*Portugal56!F36/Portugal56!B36
 +Spain57!D36*Spain57!F36/Spain57!B36
 +Sweden58!D36*Sweden58!F36/Sweden58!B36))))</f>
        <v/>
      </c>
      <c r="M37" s="62" t="str">
        <f>IF(OR(
Belgium51!H37   ="",Belgium51!H36   ="",
Belgium51!D37   ="",Belgium51!D36   ="",
Belgium51!B37   ="",Belgium51!B36   ="",
Belgium51!Q37   ="",Belgium51!Q36   ="",
Denmark52!H37      ="",Denmark52!H36      ="",
Denmark52!D37      ="",Denmark52!D36      ="",
Denmark52!B37      ="",Denmark52!B36      ="",
Denmark52!Q37      ="",Denmark52!Q36      ="",
Finland53!H37       ="",Finland53!H36       ="",
Finland53!D37       ="",Finland53!D36       ="",
Finland53!B37       ="",Finland53!B36       ="",
Finland53!Q37       ="",Finland53!Q36       ="",
Italy54!H37      ="",Italy54!H36      ="",
Italy54!D37      ="",Italy54!D36      ="",
Italy54!B37      ="",Italy54!B36      ="",
Italy54!Q37      ="",Italy54!Q36      ="",
Netherlands55!H37 ="",Netherlands55!H36 ="",
Netherlands55!D37 ="",Netherlands55!D36 ="",
Netherlands55!B37 ="",Netherlands55!B36 ="",
Netherlands55!Q37 ="",Netherlands55!Q36 ="",
Portugal56!H37      ="",Portugal56!H36      ="",
Portugal56!D37      ="",Portugal56!D36      ="",
Portugal56!B37      ="",Portugal56!B36      ="",
Portugal56!Q37      ="",Portugal56!Q36      ="",
Spain57!H37      ="",Spain57!H36      ="",
Spain57!D37      ="",Spain57!D36      ="",
Spain57!B37      ="",Spain57!B36      ="",
Spain57!Q37      ="",Spain57!Q36      ="",
Sweden58!H37      ="",Sweden58!H36      ="",
Sweden58!D37      ="",Sweden58!D36      ="",
Sweden58!B37      ="",Sweden58!B36      ="",
Sweden58!Q37      ="",Sweden58!Q36      =""),"",
LN(SQRT(
(Belgium51!D37*Belgium51!H37/Belgium51!B37
 +Denmark52!D37*Denmark52!H37/Denmark52!B37
 +Finland53!D37*Finland53!H37/Finland53!B37
 +Italy54!D37*Italy54!H37/Italy54!B37
 +Netherlands55!D37*Netherlands55!H37/Netherlands55!B37
 +Portugal56!D37*Portugal56!H37/Portugal56!B37
 +Spain57!D37*Spain57!H37/Spain57!B37
 +Sweden58!D37*Sweden58!H37/Sweden58!B37)
/(Belgium51!D37*Belgium51!H37/Belgium51!Q37*Belgium51!Q36/Belgium51!B36
 +Denmark52!D37*Denmark52!H37/Denmark52!Q37*Denmark52!Q36/Denmark52!B36
 +Finland53!D37*Finland53!H37/Finland53!Q37*Finland53!Q36/Finland53!B36
 +Italy54!D37*Italy54!H37/Italy54!Q37*Italy54!Q36/Italy54!B36
 +Netherlands55!D37*Netherlands55!H37/Netherlands55!Q37*Netherlands55!Q36/Netherlands55!B36
 +Portugal56!D37*Portugal56!H37/Portugal56!Q37*Portugal56!Q36/Portugal56!B36
 +Spain57!D37*Spain57!H37/Spain57!Q37*Spain57!Q36/Spain57!B36
 +Sweden58!D37*Sweden58!H37/Sweden58!Q37*Sweden58!Q36/Sweden58!B36)
*(Belgium51!D36*Belgium51!H36/Belgium51!Q36*Belgium51!Q37/Belgium51!B37
 +Denmark52!D36*Denmark52!H36/Denmark52!Q36*Denmark52!Q37/Denmark52!B37
 +Finland53!D36*Finland53!H36/Finland53!Q36*Finland53!Q37/Finland53!B37
 +Italy54!D36*Italy54!H36/Italy54!Q36*Italy54!Q37/Italy54!B37
 +Netherlands55!D36*Netherlands55!H36/Netherlands55!Q36*Netherlands55!Q37/Netherlands55!B37
 +Portugal56!D36*Portugal56!H36/Portugal56!Q36*Portugal56!Q37/Portugal56!B37
 +Spain57!D36*Spain57!H36/Spain57!Q36*Spain57!Q37/Spain57!B37
 +Sweden58!D36*Sweden58!H36/Sweden58!Q36*Sweden58!Q37/Sweden58!B37)
/(Belgium51!D36*Belgium51!H36/Belgium51!B36
 +Denmark52!D36*Denmark52!H36/Denmark52!B36
 +Finland53!D36*Finland53!H36/Finland53!B36
 +Italy54!D36*Italy54!H36/Italy54!B36
 +Netherlands55!D36*Netherlands55!H36/Netherlands55!B36
 +Portugal56!D36*Portugal56!H36/Portugal56!B36
 +Spain57!D36*Spain57!H36/Spain57!B36
 +Sweden58!D36*Sweden58!H36/Sweden58!B36))))</f>
        <v/>
      </c>
      <c r="N37" s="62" t="str">
        <f>IF(OR(
Belgium51!I37   ="",Belgium51!I36   ="",
Belgium51!B37   ="",Belgium51!B36   ="",
Belgium51!R37   ="",Belgium51!R36   ="",
Denmark52!I37      ="",Denmark52!I36      ="",
Denmark52!B37      ="",Denmark52!B36      ="",
Denmark52!R37      ="",Denmark52!R36      ="",
Finland53!I37       ="",Finland53!I36       ="",
Finland53!B37       ="",Finland53!B36       ="",
Finland53!R37       ="",Finland53!R36       ="",
Italy54!I37      ="",Italy54!I36      ="",
Italy54!B37      ="",Italy54!B36      ="",
Italy54!R37      ="",Italy54!R36      ="",
Netherlands55!I37 ="",Netherlands55!I36 ="",
Netherlands55!B37 ="",Netherlands55!B36 ="",
Netherlands55!R37 ="",Netherlands55!R36 ="",
Portugal56!I37      ="",Portugal56!I36      ="",
Portugal56!B37      ="",Portugal56!B36      ="",
Portugal56!R37      ="",Portugal56!R36      ="",
Spain57!I37      ="",Spain57!I36      ="",
Spain57!B37      ="",Spain57!B36      ="",
Spain57!R37      ="",Spain57!R36      ="",
Sweden58!I37      ="",Sweden58!I36      ="",
Sweden58!B37      ="",Sweden58!B36      ="",
Sweden58!R37      ="",Sweden58!R36      =""),"",
LN(SQRT(
(Belgium51!I37/Belgium51!B37
 +Denmark52!I37/Denmark52!B37
 +Finland53!I37/Finland53!B37
 +Italy54!I37/Italy54!B37
 +Netherlands55!I37/Netherlands55!B37
 +Portugal56!I37/Portugal56!B37
 +Spain57!I37/Spain57!B37
 +Sweden58!I37/Sweden58!B37)
/(Belgium51!I37/Belgium51!R37*Belgium51!R36/Belgium51!B36
 +Denmark52!I37/Denmark52!R37*Denmark52!R36/Denmark52!B36
 +Finland53!I37/Finland53!R37*Finland53!R36/Finland53!B36
 +Italy54!I37/Italy54!R37*Italy54!R36/Italy54!B36
 +Netherlands55!I37/Netherlands55!R37*Netherlands55!R36/Netherlands55!B36
 +Portugal56!I37/Portugal56!R37*Portugal56!R36/Portugal56!B36
 +Spain57!I37/Spain57!R37*Spain57!R36/Spain57!B36
 +Sweden58!I37/Sweden58!R37*Sweden58!R36/Sweden58!B36)
*(Belgium51!I36/Belgium51!R36*Belgium51!R37/Belgium51!B37
 +Denmark52!I36/Denmark52!R36*Denmark52!R37/Denmark52!B37
 +Finland53!I36/Finland53!R36*Finland53!R37/Finland53!B37
 +Italy54!I36/Italy54!R36*Italy54!R37/Italy54!B37
 +Netherlands55!I36/Netherlands55!R36*Netherlands55!R37/Netherlands55!B37
 +Portugal56!I36/Portugal56!R36*Portugal56!R37/Portugal56!B37
 +Spain57!I36/Spain57!R36*Spain57!R37/Spain57!B37
 +Sweden58!I36/Sweden58!R36*Sweden58!R37/Sweden58!B37)
/(Belgium51!I36/Belgium51!B36
 +Denmark52!I36/Denmark52!B36
 +Finland53!I36/Finland53!B36
 +Italy54!I36/Italy54!B36
 +Netherlands55!I36/Netherlands55!B36
 +Portugal56!I36/Portugal56!B36
 +Spain57!I36/Spain57!B36
 +Sweden58!I36/Sweden58!B36))))</f>
        <v/>
      </c>
      <c r="O37" s="62" t="str">
        <f>IF(OR(
Belgium51!K37   ="",Belgium51!K36   ="",
Belgium51!B37   ="",Belgium51!B36   ="",
Belgium51!S37   ="",Belgium51!S36   ="",
Denmark52!K37      ="",Denmark52!K36      ="",
Denmark52!B37      ="",Denmark52!B36      ="",
Denmark52!S37      ="",Denmark52!S36      ="",
Finland53!K37       ="",Finland53!K36       ="",
Finland53!B37       ="",Finland53!B36       ="",
Finland53!S37       ="",Finland53!S36       ="",
Italy54!K37      ="",Italy54!K36      ="",
Italy54!B37      ="",Italy54!B36      ="",
Italy54!S37      ="",Italy54!S36      ="",
Netherlands55!K37 ="",Netherlands55!K36 ="",
Netherlands55!B37 ="",Netherlands55!B36 ="",
Netherlands55!S37 ="",Netherlands55!S36 ="",
Portugal56!K37      ="",Portugal56!K36      ="",
Portugal56!B37      ="",Portugal56!B36      ="",
Portugal56!S37      ="",Portugal56!S36      ="",
Spain57!K37      ="",Spain57!K36      ="",
Spain57!B37      ="",Spain57!B36      ="",
Spain57!S37      ="",Spain57!S36      ="",
Sweden58!K37      ="",Sweden58!K36      ="",
Sweden58!B37      ="",Sweden58!B36      ="",
Sweden58!S37      ="",Sweden58!S36      =""),"",
LN(SQRT(
(Belgium51!K37/Belgium51!B37
 +Denmark52!K37/Denmark52!B37
 +Finland53!K37/Finland53!B37
 +Italy54!K37/Italy54!B37
 +Netherlands55!K37/Netherlands55!B37
 +Portugal56!K37/Portugal56!B37
 +Spain57!K37/Spain57!B37
 +Sweden58!K37/Sweden58!B37)
/(Belgium51!K37/Belgium51!S37*Belgium51!S36/Belgium51!B36
 +Denmark52!K37/Denmark52!S37*Denmark52!S36/Denmark52!B36
 +Finland53!K37/Finland53!S37*Finland53!S36/Finland53!B36
 +Italy54!K37/Italy54!S37*Italy54!S36/Italy54!B36
 +Netherlands55!K37/Netherlands55!S37*Netherlands55!S36/Netherlands55!B36
 +Portugal56!K37/Portugal56!S37*Portugal56!S36/Portugal56!B36
 +Spain57!K37/Spain57!S37*Spain57!S36/Spain57!B36
 +Sweden58!K37/Sweden58!S37*Sweden58!S36/Sweden58!B36)
*(Belgium51!K36/Belgium51!S36*Belgium51!S37/Belgium51!B37
 +Denmark52!K36/Denmark52!S36*Denmark52!S37/Denmark52!B37
 +Finland53!K36/Finland53!S36*Finland53!S37/Finland53!B37
 +Italy54!K36/Italy54!S36*Italy54!S37/Italy54!B37
 +Netherlands55!K36/Netherlands55!S36*Netherlands55!S37/Netherlands55!B37
 +Portugal56!K36/Portugal56!S36*Portugal56!S37/Portugal56!B37
 +Spain57!K36/Spain57!S36*Spain57!S37/Spain57!B37
 +Sweden58!K36/Sweden58!S36*Sweden58!S37/Sweden58!B37)
/(Belgium51!K36/Belgium51!B36
 +Denmark52!K36/Denmark52!B36
 +Finland53!K36/Finland53!B36
 +Italy54!K36/Italy54!B36
 +Netherlands55!K36/Netherlands55!B36
 +Portugal56!K36/Portugal56!B36
 +Spain57!K36/Spain57!B36
 +Sweden58!K36/Sweden58!B36))))</f>
        <v/>
      </c>
      <c r="P37" s="62" t="str">
        <f>IF(OR(
Belgium51!L37   ="",Belgium51!L36   ="",
Belgium51!B37   ="",Belgium51!B36   ="",
Belgium51!T37   ="",Belgium51!T36   ="",
Denmark52!L37      ="",Denmark52!L36      ="",
Denmark52!B37      ="",Denmark52!B36      ="",
Denmark52!T37      ="",Denmark52!T36      ="",
Finland53!L37       ="",Finland53!L36       ="",
Finland53!B37       ="",Finland53!B36       ="",
Finland53!T37       ="",Finland53!T36       ="",
Italy54!L37      ="",Italy54!L36      ="",
Italy54!B37      ="",Italy54!B36      ="",
Italy54!T37      ="",Italy54!T36      ="",
Netherlands55!L37 ="",Netherlands55!L36 ="",
Netherlands55!B37 ="",Netherlands55!B36 ="",
Netherlands55!T37 ="",Netherlands55!T36 ="",
Portugal56!L37      ="",Portugal56!L36      ="",
Portugal56!B37      ="",Portugal56!B36      ="",
Portugal56!T37      ="",Portugal56!T36      ="",
Spain57!L37      ="",Spain57!L36      ="",
Spain57!B37      ="",Spain57!B36      ="",
Spain57!T37      ="",Spain57!T36      ="",
Sweden58!L37      ="",Sweden58!L36      ="",
Sweden58!B37      ="",Sweden58!B36      ="",
Sweden58!T37      ="",Sweden58!T36      =""),"",
LN(SQRT(
(Belgium51!L37/Belgium51!B37
 +Denmark52!L37/Denmark52!B37
 +Finland53!L37/Finland53!B37
 +Italy54!L37/Italy54!B37
 +Netherlands55!L37/Netherlands55!B37
 +Portugal56!L37/Portugal56!B37
 +Spain57!L37/Spain57!B37
 +Sweden58!L37/Sweden58!B37)
/(Belgium51!L37/Belgium51!T37*Belgium51!T36/Belgium51!B36
 +Denmark52!L37/Denmark52!T37*Denmark52!T36/Denmark52!B36
 +Finland53!L37/Finland53!T37*Finland53!T36/Finland53!B36
 +Italy54!L37/Italy54!T37*Italy54!T36/Italy54!B36
 +Netherlands55!L37/Netherlands55!T37*Netherlands55!T36/Netherlands55!B36
 +Portugal56!L37/Portugal56!T37*Portugal56!T36/Portugal56!B36
 +Spain57!L37/Spain57!T37*Spain57!T36/Spain57!B36
 +Sweden58!L37/Sweden58!T37*Sweden58!T36/Sweden58!B36)
*(Belgium51!L36/Belgium51!T36*Belgium51!T37/Belgium51!B37
 +Denmark52!L36/Denmark52!T36*Denmark52!T37/Denmark52!B37
 +Finland53!L36/Finland53!T36*Finland53!T37/Finland53!B37
 +Italy54!L36/Italy54!T36*Italy54!T37/Italy54!B37
 +Netherlands55!L36/Netherlands55!T36*Netherlands55!T37/Netherlands55!B37
 +Portugal56!L36/Portugal56!T36*Portugal56!T37/Portugal56!B37
 +Spain57!L36/Spain57!T36*Spain57!T37/Spain57!B37
 +Sweden58!L36/Sweden58!T36*Sweden58!T37/Sweden58!B37)
/(Belgium51!L36/Belgium51!B36
 +Denmark52!L36/Denmark52!B36
 +Finland53!L36/Finland53!B36
 +Italy54!L36/Italy54!B36
 +Netherlands55!L36/Netherlands55!B36
 +Portugal56!L36/Portugal56!B36
 +Spain57!L36/Spain57!B36
 +Sweden58!L36/Sweden58!B36))))</f>
        <v/>
      </c>
      <c r="Q37" s="61"/>
      <c r="R37" s="61"/>
      <c r="S37" s="61"/>
      <c r="T37" s="61"/>
      <c r="U37" s="61"/>
      <c r="V37" s="61" t="str">
        <f>IF(OR(
Belgium51!V37   ="",
Belgium51!U37   ="",
Denmark52!V37      ="",
Denmark52!U37      ="",
Finland53!V37       ="",
Finland53!U37       ="",
Italy54!V37      ="",
Italy54!U37      ="",
Netherlands55!V37 ="",
Netherlands55!U37 ="",
Portugal56!V37      ="",
Portugal56!U37      ="",
Spain57!V37      ="",
Spain57!U37      ="",
Sweden58!V37      ="",
Sweden58!U37      =""),"",
LN((Belgium51!V37+Denmark52!V37+Finland53!V37+Italy54!V37+Netherlands55!V37+Portugal56!V37+Spain57!V37+Sweden58!V37)
/(Belgium51!U37+Denmark52!U37+Finland53!U37+Italy54!U37+Netherlands55!U37+Portugal56!U37+Spain57!U37+Sweden58!U37)))</f>
        <v/>
      </c>
      <c r="W37" s="61" t="str">
        <f>IF(OR(
Belgium51!V37   ="",
Belgium51!W37   ="",
Belgium51!U37   ="",
Denmark52!V37      ="",
Denmark52!W37      ="",
Denmark52!U37      ="",
Finland53!V37       ="",
Finland53!W37       ="",
Finland53!U37       ="",
Italy54!V37      ="",
Italy54!W37      ="",
Italy54!U37      ="",
Netherlands55!V37 ="",
Netherlands55!W37 ="",
Netherlands55!V37 ="",
Portugal56!V37      ="",
Portugal56!W37      ="",
Portugal56!U37      ="",
Spain57!V37      ="",
Spain57!W37      ="",
Spain57!U37      ="",
Sweden58!V37      ="",
Sweden58!W37      ="",
Sweden58!U37      ="",
),"",
LN((Belgium51!V37*Belgium51!W37+Denmark52!V37*Denmark52!W37+Finland53!V37*Finland53!W37+Italy54!V37*Italy54!W37+Netherlands55!V37*Netherlands55!W37+Portugal56!V37*Portugal56!W37+Spain57!V37*Spain57!W37+Sweden58!V37*Sweden58!W37)
/(Belgium51!U37+Denmark52!U37+Finland53!U37+Italy54!U37+Netherlands55!U37+Portugal56!U37+Spain57!U37+Sweden58!U37)))</f>
        <v/>
      </c>
      <c r="X37" s="61" t="str">
        <f>IF(OR(
Belgium51!X37   ="",
Belgium51!D37   ="",
Belgium51!B37   ="",
Denmark52!X37      ="",
Denmark52!D37      ="",
Denmark52!B37      ="",
Finland53!X37       ="",
Finland53!D37       ="",
Finland53!B37       ="",
Italy54!X37      ="",
Italy54!D37      ="",
Italy54!B37      ="",
Netherlands55!X37 ="",
Netherlands55!D37 ="",
Netherlands55!B37 ="",
Portugal56!X37      ="",
Portugal56!D37      ="",
Portugal56!B37      ="",
Spain57!X37      ="",
Spain57!D37      ="",
Spain57!B37      ="",
Sweden58!X37      ="",
Sweden58!D37      ="",
Sweden58!B37      =""),"",
(Belgium51!X37*Belgium51!D37/Belgium51!B37
 +Denmark52!X37*Denmark52!D37/Denmark52!B37
 +Finland53!X37*Finland53!D37/Finland53!B37
 +Italy54!X37*Italy54!D37/Italy54!B37
 +Netherlands55!X37*Netherlands55!D37/Netherlands55!B37
 +Portugal56!X37*Portugal56!D37/Portugal56!B37
 +Spain57!X37*Spain57!D37/Spain57!B37
 +Sweden58!X37*Sweden58!D37/Sweden58!B37)
/(Belgium51!D37/Belgium51!B37
 +Denmark52!D37/Denmark52!B37
 +Finland53!D37/Finland53!B37
 +Italy54!D37/Italy54!B37
 +Netherlands55!D37/Netherlands55!B37
 +Portugal56!D37/Portugal56!B37
 +Spain57!D37/Spain57!B37
 +Sweden58!D37/Sweden58!B37))</f>
        <v/>
      </c>
      <c r="Y37" s="61" t="str">
        <f>IF(OR(
Belgium51!Y37   ="",
Belgium51!D37   ="",
Belgium51!B37   ="",
Denmark52!Y37      ="",
Denmark52!D37      ="",
Denmark52!B37      ="",
Finland53!Y37       ="",
Finland53!D37       ="",
Finland53!B37       ="",
Italy54!Y37      ="",
Italy54!D37      ="",
Italy54!B37      ="",
Netherlands55!Y37 ="",
Netherlands55!D37 ="",
Netherlands55!B37 ="",
Portugal56!Y37      ="",
Portugal56!D37      ="",
Portugal56!B37      ="",
Spain57!Y37      ="",
Spain57!D37      ="",
Spain57!B37      ="",
Sweden58!Y37      ="",
Sweden58!D37      ="",
Sweden58!B37      =""),"",
(Belgium51!Y37/Belgium51!B37
 +Denmark52!Y37/Denmark52!B37
 +Finland53!Y37/Finland53!B37
 +Italy54!Y37/Italy54!B37
 +Netherlands55!Y37/Netherlands55!B37
 +Portugal56!Y37/Portugal56!B37
 +Spain57!Y37/Spain57!B37
 +Sweden58!Y37/Sweden58!B37)
/(Belgium51!D37/Belgium51!B37
 +Denmark52!D37/Denmark52!B37
 +Finland53!D37/Finland53!B37
 +Italy54!D37/Italy54!B37
 +Netherlands55!D37/Netherlands55!B37
 +Portugal56!D37/Portugal56!B37
 +Spain57!D37/Spain57!B37
 +Sweden58!D37/Sweden58!B37))</f>
        <v/>
      </c>
      <c r="Z37" s="67"/>
      <c r="AA37" s="62" t="str">
        <f t="shared" si="1"/>
        <v/>
      </c>
      <c r="AB37" s="75" t="str">
        <f>IF(OR(
Belgium51!AB37   ="",
Belgium51!D37   ="",
Belgium51!B37   ="",
Denmark52!AB37      ="",
Denmark52!D37      ="",
Denmark52!B37      ="",
Finland53!AB37       ="",
Finland53!D37       ="",
Finland53!B37       ="",
Italy54!AB37      ="",
Italy54!D37      ="",
Italy54!B37      ="",
Netherlands55!AB37 ="",
Netherlands55!D37 ="",
Netherlands55!B37 ="",
Portugal56!AB37      ="",
Portugal56!D37      ="",
Portugal56!B37      ="",
Spain57!AB37      ="",
Spain57!D37      ="",
Spain57!B37      ="",
Sweden58!AB37      ="",
Sweden58!D37      ="",
Sweden58!B37      =""),"",
(Belgium51!AB37*Belgium51!D37/Belgium51!B37
 +Denmark52!AB37*Denmark52!D37/Denmark52!B37
 +Finland53!AB37*Finland53!D37/Finland53!B37
 +Italy54!AB37*Italy54!D37/Italy54!B37
 +Netherlands55!AB37*Netherlands55!D37/Netherlands55!B37
 +Portugal56!AB37*Portugal56!D37/Portugal56!B37
 +Spain57!AB37*Spain57!D37/Spain57!B37
 +Sweden58!AB37*Sweden58!D37/Sweden58!B37)
/(Belgium51!D37/Belgium51!B37
 +Denmark52!D37/Denmark52!B37
 +Finland53!D37/Finland53!B37
 +Italy54!D37/Italy54!B37
 +Netherlands55!D37/Netherlands55!B37
 +Portugal56!D37/Portugal56!B37
 +Spain57!D37/Spain57!B37
 +Sweden58!D37/Sweden58!B37))</f>
        <v/>
      </c>
    </row>
    <row r="38" spans="1:28">
      <c r="A38" s="62">
        <v>1905</v>
      </c>
      <c r="B38" s="62" t="str">
        <f>IF(OR(
Belgium51!AC38   ="",
Belgium51!D38   ="",
Belgium51!B38   ="",
Denmark52!AC38      ="",
Denmark52!D38      ="",
Denmark52!B38      ="",
Finland53!AC38       ="",
Finland53!D38       ="",
Finland53!B38       ="",
Italy54!AC38      ="",
Italy54!D38      ="",
Italy54!B38      ="",
Netherlands55!AC38 ="",
Netherlands55!D38 ="",
Netherlands55!B38 ="",
Portugal56!AC38 ="",
Portugal56!D38 ="",
Portugal56!B38 ="",
Spain57!AC38       ="",
Spain57!D38       ="",
Spain57!B38       ="",
Sweden58!AC38      ="",
Sweden58!D38      ="",
Sweden58!B38      =""),"",
(Belgium51!AC38*Belgium51!D38/Belgium51!B38
 +Denmark52!AC38*Denmark52!D38/Denmark52!B38
 +Finland53!AC38*Finland53!D38/Finland53!B38
 +Italy54!AC38*Italy54!D38/Italy54!B38
 +Netherlands55!AC38*Netherlands55!D38/Netherlands55!B38
 +Portugal56!AC38*Portugal56!D38/Portugal56!B38
 +Spain57!AC38*Spain57!D38/Spain57!B38
 +Sweden58!AC38*Sweden58!D38/Sweden58!B38)
/(Belgium51!D38/Belgium51!B38
 +Denmark52!D38/Denmark52!B38
 +Finland53!D38/Finland53!B38
 +Italy54!D38/Italy54!B38
 +Netherlands55!D38/Netherlands55!B38
 +Portugal56!D38/Portugal56!B38
 +Spain57!D38/Spain57!B38
 +Sweden58!D38/Sweden58!B38))</f>
        <v/>
      </c>
      <c r="C38" s="34" t="str">
        <f>IF(OR(
Belgium51!F38   ="",
Belgium51!D38   ="",
Belgium51!B38   ="",
Denmark52!F38      ="",
Denmark52!D38      ="",
Denmark52!B38      ="",
Finland53!F38       ="",
Finland53!D38       ="",
Finland53!B38       ="",
Italy54!F38      ="",
Italy54!D38      ="",
Italy54!B38      ="",
Netherlands55!F38 ="",
Netherlands55!D38 ="",
Netherlands55!B38 ="",
Portugal56!F38 ="",
Portugal56!D38 ="",
Portugal56!B38 ="",
Spain57!F38       ="",
Spain57!D38       ="",
Spain57!B38       ="",
Sweden58!F38      ="",
Sweden58!D38      ="",
Sweden58!B38      =""),"",
(Belgium51!F38*Belgium51!D38/Belgium51!B38
 +Denmark52!F38*Denmark52!D38/Denmark52!B38
 +Finland53!F38*Finland53!D38/Finland53!B38
 +Italy54!F38*Italy54!D38/Italy54!B38
 +Netherlands55!F38*Netherlands55!D38/Netherlands55!B38
 +Portugal56!F38*Portugal56!D38/Portugal56!B38
 +Spain57!F38*Spain57!D38/Spain57!B38
 +Sweden58!F38*Sweden58!D38/Sweden58!B38)
/(Belgium51!D38/Belgium51!B38
 +Denmark52!D38/Denmark52!B38
 +Finland53!D38/Finland53!B38
 +Italy54!D38/Italy54!B38
 +Netherlands55!D38/Netherlands55!B38
 +Portugal56!D38/Portugal56!B38
 +Spain57!D38/Spain57!B38
 +Sweden58!D38/Sweden58!B38))</f>
        <v/>
      </c>
      <c r="D38" s="62" t="str">
        <f>IF(OR(
Belgium51!AE38   ="",
Belgium51!D38   ="",
Belgium51!B38   ="",
Denmark52!AE38      ="",
Denmark52!D38      ="",
Denmark52!B38      ="",
Finland53!AE38       ="",
Finland53!D38       ="",
Finland53!B38       ="",
Italy54!AE38      ="",
Italy54!D38      ="",
Italy54!B38      ="",
Netherlands55!AE38 ="",
Netherlands55!D38 ="",
Netherlands55!B38 ="",
Portugal56!AE38 ="",
Portugal56!D38 ="",
Portugal56!B38 ="",
Spain57!AE38       ="",
Spain57!D38       ="",
Spain57!B38       ="",
Sweden58!AE38      ="",
Sweden58!D38      ="",
Sweden58!B38      =""),"",
(Belgium51!AE38*Belgium51!D38/Belgium51!B38
 +Denmark52!AE38*Denmark52!D38/Denmark52!B38
 +Finland53!AE38*Finland53!D38/Finland53!B38
 +Italy54!AE38*Italy54!D38/Italy54!B38
 +Netherlands55!AE38*Netherlands55!D38/Netherlands55!B38
 +Portugal56!AE38*Portugal56!D38/Portugal56!B38
 +Spain57!AE38*Spain57!D38/Spain57!B38
 +Sweden58!AE38*Sweden58!D38/Sweden58!B38)
/(Belgium51!D38/Belgium51!B38
 +Denmark52!D38/Denmark52!B38
 +Finland53!D38/Finland53!B38
 +Italy54!D38/Italy54!B38
 +Netherlands55!D38/Netherlands55!B38
 +Portugal56!D38/Portugal56!B38
 +Spain57!D38/Spain57!B38
 +Sweden58!D38/Sweden58!B38))</f>
        <v/>
      </c>
      <c r="E38" s="62" t="str">
        <f>IF(OR(
Belgium51!H38   ="",
Belgium51!D38   ="",
Belgium51!B38   ="",
Denmark52!H38      ="",
Denmark52!D38      ="",
Denmark52!B38      ="",
Finland53!H38       ="",
Finland53!D38       ="",
Finland53!B38       ="",
Italy54!H38      ="",
Italy54!D38      ="",
Italy54!B38      ="",
Netherlands55!H38 ="",
Netherlands55!D38 ="",
Netherlands55!B38 ="",
Portugal56!H38 ="",
Portugal56!D38 ="",
Portugal56!B38 ="",
Spain57!H38 ="",
Spain57!D38 ="",
Spain57!B38 ="",
Sweden58!H38 ="",
Sweden58!D38 ="",
Sweden58!B38 =""),"",
(Belgium51!H38*Belgium51!D38/Belgium51!B38
 +Denmark52!H38*Denmark52!D38/Denmark52!B38
 +Finland53!H38*Finland53!D38/Finland53!B38
 +Italy54!H38*Italy54!D38/Italy54!B38
 +Netherlands55!H38*Netherlands55!D38/Netherlands55!B38
 +Portugal56!H38*Portugal56!D38/Portugal56!B38
 +Spain57!H38*Spain57!D38/Spain57!B38
 +Sweden58!H38*Sweden58!D38/Sweden58!B38)
/(Belgium51!D38/Belgium51!B38
 +Denmark52!D38/Denmark52!B38
 +Finland53!D38/Finland53!B38
 +Italy54!D38/Italy54!B38
 +Netherlands55!D38/Netherlands55!B38
 +Portugal56!D38/Portugal56!B38
 +Spain57!D38/Spain57!B38
 +Sweden58!D38/Sweden58!B38))</f>
        <v/>
      </c>
      <c r="F38" s="62">
        <f>IF(OR(
Belgium51!I38   ="",
Belgium51!D38   ="",
Belgium51!B38   ="",
Denmark52!I38      ="",
Denmark52!D38      ="",
Denmark52!B38      ="",
Finland53!I38       ="",
Finland53!D38       ="",
Finland53!B38       ="",
Italy54!I38      ="",
Italy54!D38      ="",
Italy54!B38      ="",
Netherlands55!I38 ="",
Netherlands55!D38 ="",
Netherlands55!B38 ="",
Portugal56!I38      ="",
Portugal56!D38      ="",
Portugal56!B38      ="",
Spain57!I38      ="",
Spain57!D38      ="",
Spain57!B38      ="",
Sweden58!I38      ="",
Sweden58!D38      ="",
Sweden58!B38      =""),"",
(Belgium51!I38/Belgium51!B38
 +Denmark52!I38/Denmark52!B38
 +Finland53!I38/Finland53!B38
 +Italy54!I38/Italy54!B38
 +Netherlands55!I38/Netherlands55!B38
 +Portugal56!I38/Portugal56!B38
 +Spain57!I38/Spain57!B38
 +Sweden58!I38/Sweden58!B38)
/(Belgium51!D38/Belgium51!B38
 +Denmark52!D38/Denmark52!B38
 +Finland53!D38/Finland53!B38
 +Italy54!D38/Italy54!B38
 +Netherlands55!D38/Netherlands55!B38
 +Portugal56!D38/Portugal56!B38
 +Spain57!D38/Spain57!B38
 +Sweden58!D38/Sweden58!B38))</f>
        <v>0.1047201440379346</v>
      </c>
      <c r="G38" s="62">
        <f>IF(OR(
Belgium51!J38   ="",
Belgium51!D38   ="",
Belgium51!B38   ="",
Denmark52!J38      ="",
Denmark52!D38      ="",
Denmark52!B38      ="",
Finland53!J38       ="",
Finland53!D38       ="",
Finland53!B38       ="",
Italy54!J38      ="",
Italy54!D38      ="",
Italy54!B38      ="",
Netherlands55!J38 ="",
Netherlands55!D38 ="",
Netherlands55!B38 ="",
Portugal56!J38      ="",
Portugal56!D38      ="",
Portugal56!B38      ="",
Spain57!J38      ="",
Spain57!D38      ="",
Spain57!B38      ="",
Sweden58!J38      ="",
Sweden58!D38      ="",
Sweden58!B38      =""),"",
(Belgium51!J38/Belgium51!B38
 +Denmark52!J38/Denmark52!B38
 +Finland53!J38/Finland53!B38
 +Italy54!J38/Italy54!B38
 +Netherlands55!J38/Netherlands55!B38
 +Portugal56!J38/Portugal56!B38
 +Spain57!J38/Spain57!B38
 +Sweden58!J38/Sweden58!B38)
/(Belgium51!D38/Belgium51!B38
 +Denmark52!D38/Denmark52!B38
 +Finland53!D38/Finland53!B38
 +Italy54!D38/Italy54!B38
 +Netherlands55!D38/Netherlands55!B38
 +Portugal56!D38/Portugal56!B38
 +Spain57!D38/Spain57!B38
 +Sweden58!D38/Sweden58!B38))</f>
        <v>9.9107301991196758E-2</v>
      </c>
      <c r="H38" s="62">
        <f>IF(OR(
Belgium51!K38   ="",
Belgium51!D38   ="",
Belgium51!B38   ="",
Denmark52!K38      ="",
Denmark52!D38      ="",
Denmark52!B38      ="",
Finland53!K38       ="",
Finland53!D38       ="",
Finland53!B38       ="",
Italy54!K38      ="",
Italy54!D38      ="",
Italy54!B38      ="",
Netherlands55!K38 ="",
Netherlands55!D38 ="",
Netherlands55!B38 ="",
Portugal56!K38      ="",
Portugal56!D38      ="",
Portugal56!B38      ="",
Spain57!K38      ="",
Spain57!D38      ="",
Spain57!B38      ="",
Sweden58!K38      ="",
Sweden58!D38      ="",
Sweden58!B38      =""),"",
(Belgium51!K38/Belgium51!B38
 +Denmark52!K38/Denmark52!B38
 +Finland53!K38/Finland53!B38
 +Italy54!K38/Italy54!B38
 +Netherlands55!K38/Netherlands55!B38
 +Portugal56!K38/Portugal56!B38
 +Spain57!K38/Spain57!B38
 +Sweden58!K38/Sweden58!B38)
/(Belgium51!D38/Belgium51!B38
 +Denmark52!D38/Denmark52!B38
 +Finland53!D38/Finland53!B38
 +Italy54!D38/Italy54!B38
 +Netherlands55!D38/Netherlands55!B38
 +Portugal56!D38/Portugal56!B38
 +Spain57!D38/Spain57!B38
 +Sweden58!D38/Sweden58!B38))</f>
        <v>0.23316174182612617</v>
      </c>
      <c r="I38" s="62">
        <f>IF(OR(
Belgium51!L38   ="",
Belgium51!D38   ="",
Belgium51!B38   ="",
Denmark52!L38      ="",
Denmark52!D38      ="",
Denmark52!B38      ="",
Finland53!L38       ="",
Finland53!D38       ="",
Finland53!B38       ="",
Italy54!L38      ="",
Italy54!D38      ="",
Italy54!B38      ="",
Netherlands55!L38 ="",
Netherlands55!D38 ="",
Netherlands55!B38 ="",
Portugal56!L38      ="",
Portugal56!D38      ="",
Portugal56!B38      ="",
Spain57!L38      ="",
Spain57!D38      ="",
Spain57!B38      ="",
Sweden58!L38      ="",
Sweden58!D38      ="",
Sweden58!B38      =""),"",
(Belgium51!L38/Belgium51!B38
 +Denmark52!L38/Denmark52!B38
 +Finland53!L38/Finland53!B38
 +Italy54!L38/Italy54!B38
 +Netherlands55!L38/Netherlands55!B38
 +Portugal56!L38/Portugal56!B38
 +Spain57!L38/Spain57!B38
 +Sweden58!L38/Sweden58!B38)
/(Belgium51!D38/Belgium51!B38
 +Denmark52!D38/Denmark52!B38
 +Finland53!D38/Finland53!B38
 +Italy54!D38/Italy54!B38
 +Netherlands55!D38/Netherlands55!B38
 +Portugal56!D38/Portugal56!B38
 +Spain57!D38/Spain57!B38
 +Sweden58!D38/Sweden58!B38))</f>
        <v>0.29084675472784116</v>
      </c>
      <c r="J38" s="61">
        <f t="shared" si="0"/>
        <v>-5.7685012901714988E-2</v>
      </c>
      <c r="K38" s="61">
        <f>IF(OR(
Belgium51!D38   ="",Belgium51!D37   ="",
Belgium51!B38   ="",Belgium51!B37   ="",
Belgium51!N38   ="",Belgium51!N37   ="",
Denmark52!D38      ="",Denmark52!D37      ="",
Denmark52!B38      ="",Denmark52!B37      ="",
Denmark52!N38      ="",Denmark52!N37      ="",
Finland53!D38       ="",Finland53!D37       ="",
Finland53!B38       ="",Finland53!B37       ="",
Finland53!N38       ="",Finland53!N37       ="",
Italy54!D38      ="",Italy54!D37      ="",
Italy54!B38      ="",Italy54!B37      ="",
Italy54!N38      ="",Italy54!N37      ="",
Netherlands55!D38 ="",Netherlands55!D37 ="",
Netherlands55!B38 ="",Netherlands55!B37 ="",
Netherlands55!N38 ="",Netherlands55!N37 ="",
Portugal56!D38      ="",Portugal56!D37      ="",
Portugal56!B38      ="",Portugal56!B37      ="",
Portugal56!N38      ="",Portugal56!N37      ="",
Spain57!D38      ="",Spain57!D37      ="",
Spain57!B38      ="",Spain57!B37      ="",
Spain57!N38      ="",Spain57!N37      ="",
Sweden58!D38      ="",Sweden58!D37      ="",
Sweden58!B38      ="",Sweden58!B37      ="",
Sweden58!N38      ="",Sweden58!N37      =""),"",
LN(SQRT(
(Belgium51!D38/Belgium51!B38
 +Denmark52!D38/Denmark52!B38
 +Finland53!D38/Finland53!B38
 +Italy54!D38/Italy54!B38
 +Netherlands55!D38/Netherlands55!B38
 +Portugal56!D38/Portugal56!B38
 +Spain57!D38/Spain57!B38
 +Sweden58!D38/Sweden58!B38)
/(Belgium51!D38/Belgium51!N38*Belgium51!N37/Belgium51!B37
 +Denmark52!D38/Denmark52!N38*Denmark52!N37/Denmark52!B37
 +Finland53!D38/Finland53!N38*Finland53!N37/Finland53!B37
 +Italy54!D38/Italy54!N38*Italy54!N37/Italy54!B37
 +Netherlands55!D38/Netherlands55!N38*Netherlands55!N37/Netherlands55!B37
 +Portugal56!D38/Portugal56!N38*Portugal56!N37/Portugal56!B37
 +Spain57!D38/Spain57!N38*Spain57!N37/Spain57!B37
 +Sweden58!D38/Sweden58!N38*Sweden58!N37/Sweden58!B37)
*(Belgium51!D37/Belgium51!N37*Belgium51!N38/Belgium51!B38
 +Denmark52!D37/Denmark52!N37*Denmark52!N38/Denmark52!B38
 +Finland53!D37/Finland53!N37*Finland53!N38/Finland53!B38
 +Italy54!D37/Italy54!N37*Italy54!N38/Italy54!B38
 +Netherlands55!D37/Netherlands55!N37*Netherlands55!N38/Netherlands55!B38
 +Portugal56!D37/Portugal56!N37*Portugal56!N38/Portugal56!B38
 +Spain57!D37/Spain57!N37*Spain57!N38/Spain57!B38
 +Sweden58!D37/Sweden58!N37*Sweden58!N38/Sweden58!B38)
/(Belgium51!D37/Belgium51!B37
 +Denmark52!D37/Denmark52!B37
 +Finland53!D37/Finland53!B37
 +Italy54!D37/Italy54!B37
 +Netherlands55!D37/Netherlands55!B37
 +Portugal56!D37/Portugal56!B37
 +Spain57!D37/Spain57!B37
 +Sweden58!D37/Sweden58!B37))))</f>
        <v>3.4271351033071107E-2</v>
      </c>
      <c r="L38" s="61" t="str">
        <f>IF(OR(
Belgium51!F38   ="",Belgium51!F37   ="",
Belgium51!D38   ="",Belgium51!D37   ="",
Belgium51!B38   ="",Belgium51!B37   ="",
Belgium51!P38   ="",Belgium51!P37   ="",
Denmark52!F38      ="",Denmark52!F37      ="",
Denmark52!D38      ="",Denmark52!D37      ="",
Denmark52!B38      ="",Denmark52!B37      ="",
Denmark52!P38      ="",Denmark52!P37      ="",
Finland53!F38       ="",Finland53!F37       ="",
Finland53!D38       ="",Finland53!D37       ="",
Finland53!B38       ="",Finland53!B37       ="",
Finland53!P38       ="",Finland53!P37       ="",
Italy54!F38      ="",Italy54!F37      ="",
Italy54!D38      ="",Italy54!D37      ="",
Italy54!B38      ="",Italy54!B37      ="",
Italy54!P38      ="",Italy54!P37      ="",
Netherlands55!F38 ="",Netherlands55!F37 ="",
Netherlands55!D38 ="",Netherlands55!D37 ="",
Netherlands55!B38 ="",Netherlands55!B37 ="",
Netherlands55!P38 ="",Netherlands55!P37 ="",
Portugal56!F38      ="",Portugal56!F37      ="",
Portugal56!D38      ="",Portugal56!D37      ="",
Portugal56!B38      ="",Portugal56!B37      ="",
Portugal56!P38      ="",Portugal56!P37      ="",
Spain57!F38      ="",Spain57!F37      ="",
Spain57!D38      ="",Spain57!D37      ="",
Spain57!B38      ="",Spain57!B37      ="",
Spain57!P38      ="",Spain57!P37      ="",
Sweden58!F38      ="",Sweden58!F37      ="",
Sweden58!D38      ="",Sweden58!D37      ="",
Sweden58!B38      ="",Sweden58!B37      ="",
Sweden58!P38      ="",Sweden58!P37      =""),"",
LN(SQRT(
(Belgium51!D38*Belgium51!F38/Belgium51!B38
 +Denmark52!D38*Denmark52!F38/Denmark52!B38
 +Finland53!D38*Finland53!F38/Finland53!B38
 +Italy54!D38*Italy54!F38/Italy54!B38
 +Netherlands55!D38*Netherlands55!F38/Netherlands55!B38
 +Portugal56!D38*Portugal56!F38/Portugal56!B38
 +Spain57!D38*Spain57!F38/Spain57!B38
 +Sweden58!D38*Sweden58!F38/Sweden58!B38)
/(Belgium51!D38*Belgium51!F38/Belgium51!P38*Belgium51!P37/Belgium51!B37
 +Denmark52!D38*Denmark52!F38/Denmark52!P38*Denmark52!P37/Denmark52!B37
 +Finland53!D38*Finland53!F38/Finland53!P38*Finland53!P37/Finland53!B37
 +Italy54!D38*Italy54!F38/Italy54!P38*Italy54!P37/Italy54!B37
 +Netherlands55!D38*Netherlands55!F38/Netherlands55!P38*Netherlands55!P37/Netherlands55!B37
 +Portugal56!D38*Portugal56!F38/Portugal56!P38*Portugal56!P37/Portugal56!B37
 +Spain57!D38*Spain57!F38/Spain57!P38*Spain57!P37/Spain57!B37
 +Sweden58!D38*Sweden58!F38/Sweden58!P38*Sweden58!P37/Sweden58!B37)
*(Belgium51!D37*Belgium51!F37/Belgium51!P37*Belgium51!P38/Belgium51!B38
 +Denmark52!D37*Denmark52!F37/Denmark52!P37*Denmark52!P38/Denmark52!B38
 +Finland53!D37*Finland53!F37/Finland53!P37*Finland53!P38/Finland53!B38
 +Italy54!D37*Italy54!F37/Italy54!P37*Italy54!P38/Italy54!B38
 +Netherlands55!D37*Netherlands55!F37/Netherlands55!P37*Netherlands55!P38/Netherlands55!B38
 +Portugal56!D37*Portugal56!F37/Portugal56!P37*Portugal56!P38/Portugal56!B38
 +Spain57!D37*Spain57!F37/Spain57!P37*Spain57!P38/Spain57!B38
 +Sweden58!D37*Sweden58!F37/Sweden58!P37*Sweden58!P38/Sweden58!B38)
/(Belgium51!D37*Belgium51!F37/Belgium51!B37
 +Denmark52!D37*Denmark52!F37/Denmark52!B37
 +Finland53!D37*Finland53!F37/Finland53!B37
 +Italy54!D37*Italy54!F37/Italy54!B37
 +Netherlands55!D37*Netherlands55!F37/Netherlands55!B37
 +Portugal56!D37*Portugal56!F37/Portugal56!B37
 +Spain57!D37*Spain57!F37/Spain57!B37
 +Sweden58!D37*Sweden58!F37/Sweden58!B37))))</f>
        <v/>
      </c>
      <c r="M38" s="62" t="str">
        <f>IF(OR(
Belgium51!H38   ="",Belgium51!H37   ="",
Belgium51!D38   ="",Belgium51!D37   ="",
Belgium51!B38   ="",Belgium51!B37   ="",
Belgium51!Q38   ="",Belgium51!Q37   ="",
Denmark52!H38      ="",Denmark52!H37      ="",
Denmark52!D38      ="",Denmark52!D37      ="",
Denmark52!B38      ="",Denmark52!B37      ="",
Denmark52!Q38      ="",Denmark52!Q37      ="",
Finland53!H38       ="",Finland53!H37       ="",
Finland53!D38       ="",Finland53!D37       ="",
Finland53!B38       ="",Finland53!B37       ="",
Finland53!Q38       ="",Finland53!Q37       ="",
Italy54!H38      ="",Italy54!H37      ="",
Italy54!D38      ="",Italy54!D37      ="",
Italy54!B38      ="",Italy54!B37      ="",
Italy54!Q38      ="",Italy54!Q37      ="",
Netherlands55!H38 ="",Netherlands55!H37 ="",
Netherlands55!D38 ="",Netherlands55!D37 ="",
Netherlands55!B38 ="",Netherlands55!B37 ="",
Netherlands55!Q38 ="",Netherlands55!Q37 ="",
Portugal56!H38      ="",Portugal56!H37      ="",
Portugal56!D38      ="",Portugal56!D37      ="",
Portugal56!B38      ="",Portugal56!B37      ="",
Portugal56!Q38      ="",Portugal56!Q37      ="",
Spain57!H38      ="",Spain57!H37      ="",
Spain57!D38      ="",Spain57!D37      ="",
Spain57!B38      ="",Spain57!B37      ="",
Spain57!Q38      ="",Spain57!Q37      ="",
Sweden58!H38      ="",Sweden58!H37      ="",
Sweden58!D38      ="",Sweden58!D37      ="",
Sweden58!B38      ="",Sweden58!B37      ="",
Sweden58!Q38      ="",Sweden58!Q37      =""),"",
LN(SQRT(
(Belgium51!D38*Belgium51!H38/Belgium51!B38
 +Denmark52!D38*Denmark52!H38/Denmark52!B38
 +Finland53!D38*Finland53!H38/Finland53!B38
 +Italy54!D38*Italy54!H38/Italy54!B38
 +Netherlands55!D38*Netherlands55!H38/Netherlands55!B38
 +Portugal56!D38*Portugal56!H38/Portugal56!B38
 +Spain57!D38*Spain57!H38/Spain57!B38
 +Sweden58!D38*Sweden58!H38/Sweden58!B38)
/(Belgium51!D38*Belgium51!H38/Belgium51!Q38*Belgium51!Q37/Belgium51!B37
 +Denmark52!D38*Denmark52!H38/Denmark52!Q38*Denmark52!Q37/Denmark52!B37
 +Finland53!D38*Finland53!H38/Finland53!Q38*Finland53!Q37/Finland53!B37
 +Italy54!D38*Italy54!H38/Italy54!Q38*Italy54!Q37/Italy54!B37
 +Netherlands55!D38*Netherlands55!H38/Netherlands55!Q38*Netherlands55!Q37/Netherlands55!B37
 +Portugal56!D38*Portugal56!H38/Portugal56!Q38*Portugal56!Q37/Portugal56!B37
 +Spain57!D38*Spain57!H38/Spain57!Q38*Spain57!Q37/Spain57!B37
 +Sweden58!D38*Sweden58!H38/Sweden58!Q38*Sweden58!Q37/Sweden58!B37)
*(Belgium51!D37*Belgium51!H37/Belgium51!Q37*Belgium51!Q38/Belgium51!B38
 +Denmark52!D37*Denmark52!H37/Denmark52!Q37*Denmark52!Q38/Denmark52!B38
 +Finland53!D37*Finland53!H37/Finland53!Q37*Finland53!Q38/Finland53!B38
 +Italy54!D37*Italy54!H37/Italy54!Q37*Italy54!Q38/Italy54!B38
 +Netherlands55!D37*Netherlands55!H37/Netherlands55!Q37*Netherlands55!Q38/Netherlands55!B38
 +Portugal56!D37*Portugal56!H37/Portugal56!Q37*Portugal56!Q38/Portugal56!B38
 +Spain57!D37*Spain57!H37/Spain57!Q37*Spain57!Q38/Spain57!B38
 +Sweden58!D37*Sweden58!H37/Sweden58!Q37*Sweden58!Q38/Sweden58!B38)
/(Belgium51!D37*Belgium51!H37/Belgium51!B37
 +Denmark52!D37*Denmark52!H37/Denmark52!B37
 +Finland53!D37*Finland53!H37/Finland53!B37
 +Italy54!D37*Italy54!H37/Italy54!B37
 +Netherlands55!D37*Netherlands55!H37/Netherlands55!B37
 +Portugal56!D37*Portugal56!H37/Portugal56!B37
 +Spain57!D37*Spain57!H37/Spain57!B37
 +Sweden58!D37*Sweden58!H37/Sweden58!B37))))</f>
        <v/>
      </c>
      <c r="N38" s="62" t="str">
        <f>IF(OR(
Belgium51!I38   ="",Belgium51!I37   ="",
Belgium51!B38   ="",Belgium51!B37   ="",
Belgium51!R38   ="",Belgium51!R37   ="",
Denmark52!I38      ="",Denmark52!I37      ="",
Denmark52!B38      ="",Denmark52!B37      ="",
Denmark52!R38      ="",Denmark52!R37      ="",
Finland53!I38       ="",Finland53!I37       ="",
Finland53!B38       ="",Finland53!B37       ="",
Finland53!R38       ="",Finland53!R37       ="",
Italy54!I38      ="",Italy54!I37      ="",
Italy54!B38      ="",Italy54!B37      ="",
Italy54!R38      ="",Italy54!R37      ="",
Netherlands55!I38 ="",Netherlands55!I37 ="",
Netherlands55!B38 ="",Netherlands55!B37 ="",
Netherlands55!R38 ="",Netherlands55!R37 ="",
Portugal56!I38      ="",Portugal56!I37      ="",
Portugal56!B38      ="",Portugal56!B37      ="",
Portugal56!R38      ="",Portugal56!R37      ="",
Spain57!I38      ="",Spain57!I37      ="",
Spain57!B38      ="",Spain57!B37      ="",
Spain57!R38      ="",Spain57!R37      ="",
Sweden58!I38      ="",Sweden58!I37      ="",
Sweden58!B38      ="",Sweden58!B37      ="",
Sweden58!R38      ="",Sweden58!R37      =""),"",
LN(SQRT(
(Belgium51!I38/Belgium51!B38
 +Denmark52!I38/Denmark52!B38
 +Finland53!I38/Finland53!B38
 +Italy54!I38/Italy54!B38
 +Netherlands55!I38/Netherlands55!B38
 +Portugal56!I38/Portugal56!B38
 +Spain57!I38/Spain57!B38
 +Sweden58!I38/Sweden58!B38)
/(Belgium51!I38/Belgium51!R38*Belgium51!R37/Belgium51!B37
 +Denmark52!I38/Denmark52!R38*Denmark52!R37/Denmark52!B37
 +Finland53!I38/Finland53!R38*Finland53!R37/Finland53!B37
 +Italy54!I38/Italy54!R38*Italy54!R37/Italy54!B37
 +Netherlands55!I38/Netherlands55!R38*Netherlands55!R37/Netherlands55!B37
 +Portugal56!I38/Portugal56!R38*Portugal56!R37/Portugal56!B37
 +Spain57!I38/Spain57!R38*Spain57!R37/Spain57!B37
 +Sweden58!I38/Sweden58!R38*Sweden58!R37/Sweden58!B37)
*(Belgium51!I37/Belgium51!R37*Belgium51!R38/Belgium51!B38
 +Denmark52!I37/Denmark52!R37*Denmark52!R38/Denmark52!B38
 +Finland53!I37/Finland53!R37*Finland53!R38/Finland53!B38
 +Italy54!I37/Italy54!R37*Italy54!R38/Italy54!B38
 +Netherlands55!I37/Netherlands55!R37*Netherlands55!R38/Netherlands55!B38
 +Portugal56!I37/Portugal56!R37*Portugal56!R38/Portugal56!B38
 +Spain57!I37/Spain57!R37*Spain57!R38/Spain57!B38
 +Sweden58!I37/Sweden58!R37*Sweden58!R38/Sweden58!B38)
/(Belgium51!I37/Belgium51!B37
 +Denmark52!I37/Denmark52!B37
 +Finland53!I37/Finland53!B37
 +Italy54!I37/Italy54!B37
 +Netherlands55!I37/Netherlands55!B37
 +Portugal56!I37/Portugal56!B37
 +Spain57!I37/Spain57!B37
 +Sweden58!I37/Sweden58!B37))))</f>
        <v/>
      </c>
      <c r="O38" s="62" t="str">
        <f>IF(OR(
Belgium51!K38   ="",Belgium51!K37   ="",
Belgium51!B38   ="",Belgium51!B37   ="",
Belgium51!S38   ="",Belgium51!S37   ="",
Denmark52!K38      ="",Denmark52!K37      ="",
Denmark52!B38      ="",Denmark52!B37      ="",
Denmark52!S38      ="",Denmark52!S37      ="",
Finland53!K38       ="",Finland53!K37       ="",
Finland53!B38       ="",Finland53!B37       ="",
Finland53!S38       ="",Finland53!S37       ="",
Italy54!K38      ="",Italy54!K37      ="",
Italy54!B38      ="",Italy54!B37      ="",
Italy54!S38      ="",Italy54!S37      ="",
Netherlands55!K38 ="",Netherlands55!K37 ="",
Netherlands55!B38 ="",Netherlands55!B37 ="",
Netherlands55!S38 ="",Netherlands55!S37 ="",
Portugal56!K38      ="",Portugal56!K37      ="",
Portugal56!B38      ="",Portugal56!B37      ="",
Portugal56!S38      ="",Portugal56!S37      ="",
Spain57!K38      ="",Spain57!K37      ="",
Spain57!B38      ="",Spain57!B37      ="",
Spain57!S38      ="",Spain57!S37      ="",
Sweden58!K38      ="",Sweden58!K37      ="",
Sweden58!B38      ="",Sweden58!B37      ="",
Sweden58!S38      ="",Sweden58!S37      =""),"",
LN(SQRT(
(Belgium51!K38/Belgium51!B38
 +Denmark52!K38/Denmark52!B38
 +Finland53!K38/Finland53!B38
 +Italy54!K38/Italy54!B38
 +Netherlands55!K38/Netherlands55!B38
 +Portugal56!K38/Portugal56!B38
 +Spain57!K38/Spain57!B38
 +Sweden58!K38/Sweden58!B38)
/(Belgium51!K38/Belgium51!S38*Belgium51!S37/Belgium51!B37
 +Denmark52!K38/Denmark52!S38*Denmark52!S37/Denmark52!B37
 +Finland53!K38/Finland53!S38*Finland53!S37/Finland53!B37
 +Italy54!K38/Italy54!S38*Italy54!S37/Italy54!B37
 +Netherlands55!K38/Netherlands55!S38*Netherlands55!S37/Netherlands55!B37
 +Portugal56!K38/Portugal56!S38*Portugal56!S37/Portugal56!B37
 +Spain57!K38/Spain57!S38*Spain57!S37/Spain57!B37
 +Sweden58!K38/Sweden58!S38*Sweden58!S37/Sweden58!B37)
*(Belgium51!K37/Belgium51!S37*Belgium51!S38/Belgium51!B38
 +Denmark52!K37/Denmark52!S37*Denmark52!S38/Denmark52!B38
 +Finland53!K37/Finland53!S37*Finland53!S38/Finland53!B38
 +Italy54!K37/Italy54!S37*Italy54!S38/Italy54!B38
 +Netherlands55!K37/Netherlands55!S37*Netherlands55!S38/Netherlands55!B38
 +Portugal56!K37/Portugal56!S37*Portugal56!S38/Portugal56!B38
 +Spain57!K37/Spain57!S37*Spain57!S38/Spain57!B38
 +Sweden58!K37/Sweden58!S37*Sweden58!S38/Sweden58!B38)
/(Belgium51!K37/Belgium51!B37
 +Denmark52!K37/Denmark52!B37
 +Finland53!K37/Finland53!B37
 +Italy54!K37/Italy54!B37
 +Netherlands55!K37/Netherlands55!B37
 +Portugal56!K37/Portugal56!B37
 +Spain57!K37/Spain57!B37
 +Sweden58!K37/Sweden58!B37))))</f>
        <v/>
      </c>
      <c r="P38" s="62" t="str">
        <f>IF(OR(
Belgium51!L38   ="",Belgium51!L37   ="",
Belgium51!B38   ="",Belgium51!B37   ="",
Belgium51!T38   ="",Belgium51!T37   ="",
Denmark52!L38      ="",Denmark52!L37      ="",
Denmark52!B38      ="",Denmark52!B37      ="",
Denmark52!T38      ="",Denmark52!T37      ="",
Finland53!L38       ="",Finland53!L37       ="",
Finland53!B38       ="",Finland53!B37       ="",
Finland53!T38       ="",Finland53!T37       ="",
Italy54!L38      ="",Italy54!L37      ="",
Italy54!B38      ="",Italy54!B37      ="",
Italy54!T38      ="",Italy54!T37      ="",
Netherlands55!L38 ="",Netherlands55!L37 ="",
Netherlands55!B38 ="",Netherlands55!B37 ="",
Netherlands55!T38 ="",Netherlands55!T37 ="",
Portugal56!L38      ="",Portugal56!L37      ="",
Portugal56!B38      ="",Portugal56!B37      ="",
Portugal56!T38      ="",Portugal56!T37      ="",
Spain57!L38      ="",Spain57!L37      ="",
Spain57!B38      ="",Spain57!B37      ="",
Spain57!T38      ="",Spain57!T37      ="",
Sweden58!L38      ="",Sweden58!L37      ="",
Sweden58!B38      ="",Sweden58!B37      ="",
Sweden58!T38      ="",Sweden58!T37      =""),"",
LN(SQRT(
(Belgium51!L38/Belgium51!B38
 +Denmark52!L38/Denmark52!B38
 +Finland53!L38/Finland53!B38
 +Italy54!L38/Italy54!B38
 +Netherlands55!L38/Netherlands55!B38
 +Portugal56!L38/Portugal56!B38
 +Spain57!L38/Spain57!B38
 +Sweden58!L38/Sweden58!B38)
/(Belgium51!L38/Belgium51!T38*Belgium51!T37/Belgium51!B37
 +Denmark52!L38/Denmark52!T38*Denmark52!T37/Denmark52!B37
 +Finland53!L38/Finland53!T38*Finland53!T37/Finland53!B37
 +Italy54!L38/Italy54!T38*Italy54!T37/Italy54!B37
 +Netherlands55!L38/Netherlands55!T38*Netherlands55!T37/Netherlands55!B37
 +Portugal56!L38/Portugal56!T38*Portugal56!T37/Portugal56!B37
 +Spain57!L38/Spain57!T38*Spain57!T37/Spain57!B37
 +Sweden58!L38/Sweden58!T38*Sweden58!T37/Sweden58!B37)
*(Belgium51!L37/Belgium51!T37*Belgium51!T38/Belgium51!B38
 +Denmark52!L37/Denmark52!T37*Denmark52!T38/Denmark52!B38
 +Finland53!L37/Finland53!T37*Finland53!T38/Finland53!B38
 +Italy54!L37/Italy54!T37*Italy54!T38/Italy54!B38
 +Netherlands55!L37/Netherlands55!T37*Netherlands55!T38/Netherlands55!B38
 +Portugal56!L37/Portugal56!T37*Portugal56!T38/Portugal56!B38
 +Spain57!L37/Spain57!T37*Spain57!T38/Spain57!B38
 +Sweden58!L37/Sweden58!T37*Sweden58!T38/Sweden58!B38)
/(Belgium51!L37/Belgium51!B37
 +Denmark52!L37/Denmark52!B37
 +Finland53!L37/Finland53!B37
 +Italy54!L37/Italy54!B37
 +Netherlands55!L37/Netherlands55!B37
 +Portugal56!L37/Portugal56!B37
 +Spain57!L37/Spain57!B37
 +Sweden58!L37/Sweden58!B37))))</f>
        <v/>
      </c>
      <c r="Q38" s="61"/>
      <c r="R38" s="61"/>
      <c r="S38" s="61"/>
      <c r="T38" s="61"/>
      <c r="U38" s="61"/>
      <c r="V38" s="61" t="str">
        <f>IF(OR(
Belgium51!V38   ="",
Belgium51!U38   ="",
Denmark52!V38      ="",
Denmark52!U38      ="",
Finland53!V38       ="",
Finland53!U38       ="",
Italy54!V38      ="",
Italy54!U38      ="",
Netherlands55!V38 ="",
Netherlands55!U38 ="",
Portugal56!V38      ="",
Portugal56!U38      ="",
Spain57!V38      ="",
Spain57!U38      ="",
Sweden58!V38      ="",
Sweden58!U38      =""),"",
LN((Belgium51!V38+Denmark52!V38+Finland53!V38+Italy54!V38+Netherlands55!V38+Portugal56!V38+Spain57!V38+Sweden58!V38)
/(Belgium51!U38+Denmark52!U38+Finland53!U38+Italy54!U38+Netherlands55!U38+Portugal56!U38+Spain57!U38+Sweden58!U38)))</f>
        <v/>
      </c>
      <c r="W38" s="61" t="str">
        <f>IF(OR(
Belgium51!V38   ="",
Belgium51!W38   ="",
Belgium51!U38   ="",
Denmark52!V38      ="",
Denmark52!W38      ="",
Denmark52!U38      ="",
Finland53!V38       ="",
Finland53!W38       ="",
Finland53!U38       ="",
Italy54!V38      ="",
Italy54!W38      ="",
Italy54!U38      ="",
Netherlands55!V38 ="",
Netherlands55!W38 ="",
Netherlands55!V38 ="",
Portugal56!V38      ="",
Portugal56!W38      ="",
Portugal56!U38      ="",
Spain57!V38      ="",
Spain57!W38      ="",
Spain57!U38      ="",
Sweden58!V38      ="",
Sweden58!W38      ="",
Sweden58!U38      ="",
),"",
LN((Belgium51!V38*Belgium51!W38+Denmark52!V38*Denmark52!W38+Finland53!V38*Finland53!W38+Italy54!V38*Italy54!W38+Netherlands55!V38*Netherlands55!W38+Portugal56!V38*Portugal56!W38+Spain57!V38*Spain57!W38+Sweden58!V38*Sweden58!W38)
/(Belgium51!U38+Denmark52!U38+Finland53!U38+Italy54!U38+Netherlands55!U38+Portugal56!U38+Spain57!U38+Sweden58!U38)))</f>
        <v/>
      </c>
      <c r="X38" s="61" t="str">
        <f>IF(OR(
Belgium51!X38   ="",
Belgium51!D38   ="",
Belgium51!B38   ="",
Denmark52!X38      ="",
Denmark52!D38      ="",
Denmark52!B38      ="",
Finland53!X38       ="",
Finland53!D38       ="",
Finland53!B38       ="",
Italy54!X38      ="",
Italy54!D38      ="",
Italy54!B38      ="",
Netherlands55!X38 ="",
Netherlands55!D38 ="",
Netherlands55!B38 ="",
Portugal56!X38      ="",
Portugal56!D38      ="",
Portugal56!B38      ="",
Spain57!X38      ="",
Spain57!D38      ="",
Spain57!B38      ="",
Sweden58!X38      ="",
Sweden58!D38      ="",
Sweden58!B38      =""),"",
(Belgium51!X38*Belgium51!D38/Belgium51!B38
 +Denmark52!X38*Denmark52!D38/Denmark52!B38
 +Finland53!X38*Finland53!D38/Finland53!B38
 +Italy54!X38*Italy54!D38/Italy54!B38
 +Netherlands55!X38*Netherlands55!D38/Netherlands55!B38
 +Portugal56!X38*Portugal56!D38/Portugal56!B38
 +Spain57!X38*Spain57!D38/Spain57!B38
 +Sweden58!X38*Sweden58!D38/Sweden58!B38)
/(Belgium51!D38/Belgium51!B38
 +Denmark52!D38/Denmark52!B38
 +Finland53!D38/Finland53!B38
 +Italy54!D38/Italy54!B38
 +Netherlands55!D38/Netherlands55!B38
 +Portugal56!D38/Portugal56!B38
 +Spain57!D38/Spain57!B38
 +Sweden58!D38/Sweden58!B38))</f>
        <v/>
      </c>
      <c r="Y38" s="61" t="str">
        <f>IF(OR(
Belgium51!Y38   ="",
Belgium51!D38   ="",
Belgium51!B38   ="",
Denmark52!Y38      ="",
Denmark52!D38      ="",
Denmark52!B38      ="",
Finland53!Y38       ="",
Finland53!D38       ="",
Finland53!B38       ="",
Italy54!Y38      ="",
Italy54!D38      ="",
Italy54!B38      ="",
Netherlands55!Y38 ="",
Netherlands55!D38 ="",
Netherlands55!B38 ="",
Portugal56!Y38      ="",
Portugal56!D38      ="",
Portugal56!B38      ="",
Spain57!Y38      ="",
Spain57!D38      ="",
Spain57!B38      ="",
Sweden58!Y38      ="",
Sweden58!D38      ="",
Sweden58!B38      =""),"",
(Belgium51!Y38/Belgium51!B38
 +Denmark52!Y38/Denmark52!B38
 +Finland53!Y38/Finland53!B38
 +Italy54!Y38/Italy54!B38
 +Netherlands55!Y38/Netherlands55!B38
 +Portugal56!Y38/Portugal56!B38
 +Spain57!Y38/Spain57!B38
 +Sweden58!Y38/Sweden58!B38)
/(Belgium51!D38/Belgium51!B38
 +Denmark52!D38/Denmark52!B38
 +Finland53!D38/Finland53!B38
 +Italy54!D38/Italy54!B38
 +Netherlands55!D38/Netherlands55!B38
 +Portugal56!D38/Portugal56!B38
 +Spain57!D38/Spain57!B38
 +Sweden58!D38/Sweden58!B38))</f>
        <v/>
      </c>
      <c r="Z38" s="67"/>
      <c r="AA38" s="62" t="str">
        <f t="shared" si="1"/>
        <v/>
      </c>
      <c r="AB38" s="75" t="str">
        <f>IF(OR(
Belgium51!AB38   ="",
Belgium51!D38   ="",
Belgium51!B38   ="",
Denmark52!AB38      ="",
Denmark52!D38      ="",
Denmark52!B38      ="",
Finland53!AB38       ="",
Finland53!D38       ="",
Finland53!B38       ="",
Italy54!AB38      ="",
Italy54!D38      ="",
Italy54!B38      ="",
Netherlands55!AB38 ="",
Netherlands55!D38 ="",
Netherlands55!B38 ="",
Portugal56!AB38      ="",
Portugal56!D38      ="",
Portugal56!B38      ="",
Spain57!AB38      ="",
Spain57!D38      ="",
Spain57!B38      ="",
Sweden58!AB38      ="",
Sweden58!D38      ="",
Sweden58!B38      =""),"",
(Belgium51!AB38*Belgium51!D38/Belgium51!B38
 +Denmark52!AB38*Denmark52!D38/Denmark52!B38
 +Finland53!AB38*Finland53!D38/Finland53!B38
 +Italy54!AB38*Italy54!D38/Italy54!B38
 +Netherlands55!AB38*Netherlands55!D38/Netherlands55!B38
 +Portugal56!AB38*Portugal56!D38/Portugal56!B38
 +Spain57!AB38*Spain57!D38/Spain57!B38
 +Sweden58!AB38*Sweden58!D38/Sweden58!B38)
/(Belgium51!D38/Belgium51!B38
 +Denmark52!D38/Denmark52!B38
 +Finland53!D38/Finland53!B38
 +Italy54!D38/Italy54!B38
 +Netherlands55!D38/Netherlands55!B38
 +Portugal56!D38/Portugal56!B38
 +Spain57!D38/Spain57!B38
 +Sweden58!D38/Sweden58!B38))</f>
        <v/>
      </c>
    </row>
    <row r="39" spans="1:28">
      <c r="A39" s="62">
        <v>1906</v>
      </c>
      <c r="B39" s="62" t="str">
        <f>IF(OR(
Belgium51!AC39   ="",
Belgium51!D39   ="",
Belgium51!B39   ="",
Denmark52!AC39      ="",
Denmark52!D39      ="",
Denmark52!B39      ="",
Finland53!AC39       ="",
Finland53!D39       ="",
Finland53!B39       ="",
Italy54!AC39      ="",
Italy54!D39      ="",
Italy54!B39      ="",
Netherlands55!AC39 ="",
Netherlands55!D39 ="",
Netherlands55!B39 ="",
Portugal56!AC39 ="",
Portugal56!D39 ="",
Portugal56!B39 ="",
Spain57!AC39       ="",
Spain57!D39       ="",
Spain57!B39       ="",
Sweden58!AC39      ="",
Sweden58!D39      ="",
Sweden58!B39      =""),"",
(Belgium51!AC39*Belgium51!D39/Belgium51!B39
 +Denmark52!AC39*Denmark52!D39/Denmark52!B39
 +Finland53!AC39*Finland53!D39/Finland53!B39
 +Italy54!AC39*Italy54!D39/Italy54!B39
 +Netherlands55!AC39*Netherlands55!D39/Netherlands55!B39
 +Portugal56!AC39*Portugal56!D39/Portugal56!B39
 +Spain57!AC39*Spain57!D39/Spain57!B39
 +Sweden58!AC39*Sweden58!D39/Sweden58!B39)
/(Belgium51!D39/Belgium51!B39
 +Denmark52!D39/Denmark52!B39
 +Finland53!D39/Finland53!B39
 +Italy54!D39/Italy54!B39
 +Netherlands55!D39/Netherlands55!B39
 +Portugal56!D39/Portugal56!B39
 +Spain57!D39/Spain57!B39
 +Sweden58!D39/Sweden58!B39))</f>
        <v/>
      </c>
      <c r="C39" s="34" t="str">
        <f>IF(OR(
Belgium51!F39   ="",
Belgium51!D39   ="",
Belgium51!B39   ="",
Denmark52!F39      ="",
Denmark52!D39      ="",
Denmark52!B39      ="",
Finland53!F39       ="",
Finland53!D39       ="",
Finland53!B39       ="",
Italy54!F39      ="",
Italy54!D39      ="",
Italy54!B39      ="",
Netherlands55!F39 ="",
Netherlands55!D39 ="",
Netherlands55!B39 ="",
Portugal56!F39 ="",
Portugal56!D39 ="",
Portugal56!B39 ="",
Spain57!F39       ="",
Spain57!D39       ="",
Spain57!B39       ="",
Sweden58!F39      ="",
Sweden58!D39      ="",
Sweden58!B39      =""),"",
(Belgium51!F39*Belgium51!D39/Belgium51!B39
 +Denmark52!F39*Denmark52!D39/Denmark52!B39
 +Finland53!F39*Finland53!D39/Finland53!B39
 +Italy54!F39*Italy54!D39/Italy54!B39
 +Netherlands55!F39*Netherlands55!D39/Netherlands55!B39
 +Portugal56!F39*Portugal56!D39/Portugal56!B39
 +Spain57!F39*Spain57!D39/Spain57!B39
 +Sweden58!F39*Sweden58!D39/Sweden58!B39)
/(Belgium51!D39/Belgium51!B39
 +Denmark52!D39/Denmark52!B39
 +Finland53!D39/Finland53!B39
 +Italy54!D39/Italy54!B39
 +Netherlands55!D39/Netherlands55!B39
 +Portugal56!D39/Portugal56!B39
 +Spain57!D39/Spain57!B39
 +Sweden58!D39/Sweden58!B39))</f>
        <v/>
      </c>
      <c r="D39" s="62" t="str">
        <f>IF(OR(
Belgium51!AE39   ="",
Belgium51!D39   ="",
Belgium51!B39   ="",
Denmark52!AE39      ="",
Denmark52!D39      ="",
Denmark52!B39      ="",
Finland53!AE39       ="",
Finland53!D39       ="",
Finland53!B39       ="",
Italy54!AE39      ="",
Italy54!D39      ="",
Italy54!B39      ="",
Netherlands55!AE39 ="",
Netherlands55!D39 ="",
Netherlands55!B39 ="",
Portugal56!AE39 ="",
Portugal56!D39 ="",
Portugal56!B39 ="",
Spain57!AE39       ="",
Spain57!D39       ="",
Spain57!B39       ="",
Sweden58!AE39      ="",
Sweden58!D39      ="",
Sweden58!B39      =""),"",
(Belgium51!AE39*Belgium51!D39/Belgium51!B39
 +Denmark52!AE39*Denmark52!D39/Denmark52!B39
 +Finland53!AE39*Finland53!D39/Finland53!B39
 +Italy54!AE39*Italy54!D39/Italy54!B39
 +Netherlands55!AE39*Netherlands55!D39/Netherlands55!B39
 +Portugal56!AE39*Portugal56!D39/Portugal56!B39
 +Spain57!AE39*Spain57!D39/Spain57!B39
 +Sweden58!AE39*Sweden58!D39/Sweden58!B39)
/(Belgium51!D39/Belgium51!B39
 +Denmark52!D39/Denmark52!B39
 +Finland53!D39/Finland53!B39
 +Italy54!D39/Italy54!B39
 +Netherlands55!D39/Netherlands55!B39
 +Portugal56!D39/Portugal56!B39
 +Spain57!D39/Spain57!B39
 +Sweden58!D39/Sweden58!B39))</f>
        <v/>
      </c>
      <c r="E39" s="62" t="str">
        <f>IF(OR(
Belgium51!H39   ="",
Belgium51!D39   ="",
Belgium51!B39   ="",
Denmark52!H39      ="",
Denmark52!D39      ="",
Denmark52!B39      ="",
Finland53!H39       ="",
Finland53!D39       ="",
Finland53!B39       ="",
Italy54!H39      ="",
Italy54!D39      ="",
Italy54!B39      ="",
Netherlands55!H39 ="",
Netherlands55!D39 ="",
Netherlands55!B39 ="",
Portugal56!H39 ="",
Portugal56!D39 ="",
Portugal56!B39 ="",
Spain57!H39 ="",
Spain57!D39 ="",
Spain57!B39 ="",
Sweden58!H39 ="",
Sweden58!D39 ="",
Sweden58!B39 =""),"",
(Belgium51!H39*Belgium51!D39/Belgium51!B39
 +Denmark52!H39*Denmark52!D39/Denmark52!B39
 +Finland53!H39*Finland53!D39/Finland53!B39
 +Italy54!H39*Italy54!D39/Italy54!B39
 +Netherlands55!H39*Netherlands55!D39/Netherlands55!B39
 +Portugal56!H39*Portugal56!D39/Portugal56!B39
 +Spain57!H39*Spain57!D39/Spain57!B39
 +Sweden58!H39*Sweden58!D39/Sweden58!B39)
/(Belgium51!D39/Belgium51!B39
 +Denmark52!D39/Denmark52!B39
 +Finland53!D39/Finland53!B39
 +Italy54!D39/Italy54!B39
 +Netherlands55!D39/Netherlands55!B39
 +Portugal56!D39/Portugal56!B39
 +Spain57!D39/Spain57!B39
 +Sweden58!D39/Sweden58!B39))</f>
        <v/>
      </c>
      <c r="F39" s="62">
        <f>IF(OR(
Belgium51!I39   ="",
Belgium51!D39   ="",
Belgium51!B39   ="",
Denmark52!I39      ="",
Denmark52!D39      ="",
Denmark52!B39      ="",
Finland53!I39       ="",
Finland53!D39       ="",
Finland53!B39       ="",
Italy54!I39      ="",
Italy54!D39      ="",
Italy54!B39      ="",
Netherlands55!I39 ="",
Netherlands55!D39 ="",
Netherlands55!B39 ="",
Portugal56!I39      ="",
Portugal56!D39      ="",
Portugal56!B39      ="",
Spain57!I39      ="",
Spain57!D39      ="",
Spain57!B39      ="",
Sweden58!I39      ="",
Sweden58!D39      ="",
Sweden58!B39      =""),"",
(Belgium51!I39/Belgium51!B39
 +Denmark52!I39/Denmark52!B39
 +Finland53!I39/Finland53!B39
 +Italy54!I39/Italy54!B39
 +Netherlands55!I39/Netherlands55!B39
 +Portugal56!I39/Portugal56!B39
 +Spain57!I39/Spain57!B39
 +Sweden58!I39/Sweden58!B39)
/(Belgium51!D39/Belgium51!B39
 +Denmark52!D39/Denmark52!B39
 +Finland53!D39/Finland53!B39
 +Italy54!D39/Italy54!B39
 +Netherlands55!D39/Netherlands55!B39
 +Portugal56!D39/Portugal56!B39
 +Spain57!D39/Spain57!B39
 +Sweden58!D39/Sweden58!B39))</f>
        <v>0.10199846940646529</v>
      </c>
      <c r="G39" s="62">
        <f>IF(OR(
Belgium51!J39   ="",
Belgium51!D39   ="",
Belgium51!B39   ="",
Denmark52!J39      ="",
Denmark52!D39      ="",
Denmark52!B39      ="",
Finland53!J39       ="",
Finland53!D39       ="",
Finland53!B39       ="",
Italy54!J39      ="",
Italy54!D39      ="",
Italy54!B39      ="",
Netherlands55!J39 ="",
Netherlands55!D39 ="",
Netherlands55!B39 ="",
Portugal56!J39      ="",
Portugal56!D39      ="",
Portugal56!B39      ="",
Spain57!J39      ="",
Spain57!D39      ="",
Spain57!B39      ="",
Sweden58!J39      ="",
Sweden58!D39      ="",
Sweden58!B39      =""),"",
(Belgium51!J39/Belgium51!B39
 +Denmark52!J39/Denmark52!B39
 +Finland53!J39/Finland53!B39
 +Italy54!J39/Italy54!B39
 +Netherlands55!J39/Netherlands55!B39
 +Portugal56!J39/Portugal56!B39
 +Spain57!J39/Spain57!B39
 +Sweden58!J39/Sweden58!B39)
/(Belgium51!D39/Belgium51!B39
 +Denmark52!D39/Denmark52!B39
 +Finland53!D39/Finland53!B39
 +Italy54!D39/Italy54!B39
 +Netherlands55!D39/Netherlands55!B39
 +Portugal56!D39/Portugal56!B39
 +Spain57!D39/Spain57!B39
 +Sweden58!D39/Sweden58!B39))</f>
        <v>9.7432644381720626E-2</v>
      </c>
      <c r="H39" s="62">
        <f>IF(OR(
Belgium51!K39   ="",
Belgium51!D39   ="",
Belgium51!B39   ="",
Denmark52!K39      ="",
Denmark52!D39      ="",
Denmark52!B39      ="",
Finland53!K39       ="",
Finland53!D39       ="",
Finland53!B39       ="",
Italy54!K39      ="",
Italy54!D39      ="",
Italy54!B39      ="",
Netherlands55!K39 ="",
Netherlands55!D39 ="",
Netherlands55!B39 ="",
Portugal56!K39      ="",
Portugal56!D39      ="",
Portugal56!B39      ="",
Spain57!K39      ="",
Spain57!D39      ="",
Spain57!B39      ="",
Sweden58!K39      ="",
Sweden58!D39      ="",
Sweden58!B39      =""),"",
(Belgium51!K39/Belgium51!B39
 +Denmark52!K39/Denmark52!B39
 +Finland53!K39/Finland53!B39
 +Italy54!K39/Italy54!B39
 +Netherlands55!K39/Netherlands55!B39
 +Portugal56!K39/Portugal56!B39
 +Spain57!K39/Spain57!B39
 +Sweden58!K39/Sweden58!B39)
/(Belgium51!D39/Belgium51!B39
 +Denmark52!D39/Denmark52!B39
 +Finland53!D39/Finland53!B39
 +Italy54!D39/Italy54!B39
 +Netherlands55!D39/Netherlands55!B39
 +Portugal56!D39/Portugal56!B39
 +Spain57!D39/Spain57!B39
 +Sweden58!D39/Sweden58!B39))</f>
        <v>0.23385429874201441</v>
      </c>
      <c r="I39" s="62">
        <f>IF(OR(
Belgium51!L39   ="",
Belgium51!D39   ="",
Belgium51!B39   ="",
Denmark52!L39      ="",
Denmark52!D39      ="",
Denmark52!B39      ="",
Finland53!L39       ="",
Finland53!D39       ="",
Finland53!B39       ="",
Italy54!L39      ="",
Italy54!D39      ="",
Italy54!B39      ="",
Netherlands55!L39 ="",
Netherlands55!D39 ="",
Netherlands55!B39 ="",
Portugal56!L39      ="",
Portugal56!D39      ="",
Portugal56!B39      ="",
Spain57!L39      ="",
Spain57!D39      ="",
Spain57!B39      ="",
Sweden58!L39      ="",
Sweden58!D39      ="",
Sweden58!B39      =""),"",
(Belgium51!L39/Belgium51!B39
 +Denmark52!L39/Denmark52!B39
 +Finland53!L39/Finland53!B39
 +Italy54!L39/Italy54!B39
 +Netherlands55!L39/Netherlands55!B39
 +Portugal56!L39/Portugal56!B39
 +Spain57!L39/Spain57!B39
 +Sweden58!L39/Sweden58!B39)
/(Belgium51!D39/Belgium51!B39
 +Denmark52!D39/Denmark52!B39
 +Finland53!D39/Finland53!B39
 +Italy54!D39/Italy54!B39
 +Netherlands55!D39/Netherlands55!B39
 +Portugal56!D39/Portugal56!B39
 +Spain57!D39/Spain57!B39
 +Sweden58!D39/Sweden58!B39))</f>
        <v>0.28330250349418773</v>
      </c>
      <c r="J39" s="61">
        <f t="shared" si="0"/>
        <v>-4.9448204752173319E-2</v>
      </c>
      <c r="K39" s="61">
        <f>IF(OR(
Belgium51!D39   ="",Belgium51!D38   ="",
Belgium51!B39   ="",Belgium51!B38   ="",
Belgium51!N39   ="",Belgium51!N38   ="",
Denmark52!D39      ="",Denmark52!D38      ="",
Denmark52!B39      ="",Denmark52!B38      ="",
Denmark52!N39      ="",Denmark52!N38      ="",
Finland53!D39       ="",Finland53!D38       ="",
Finland53!B39       ="",Finland53!B38       ="",
Finland53!N39       ="",Finland53!N38       ="",
Italy54!D39      ="",Italy54!D38      ="",
Italy54!B39      ="",Italy54!B38      ="",
Italy54!N39      ="",Italy54!N38      ="",
Netherlands55!D39 ="",Netherlands55!D38 ="",
Netherlands55!B39 ="",Netherlands55!B38 ="",
Netherlands55!N39 ="",Netherlands55!N38 ="",
Portugal56!D39      ="",Portugal56!D38      ="",
Portugal56!B39      ="",Portugal56!B38      ="",
Portugal56!N39      ="",Portugal56!N38      ="",
Spain57!D39      ="",Spain57!D38      ="",
Spain57!B39      ="",Spain57!B38      ="",
Spain57!N39      ="",Spain57!N38      ="",
Sweden58!D39      ="",Sweden58!D38      ="",
Sweden58!B39      ="",Sweden58!B38      ="",
Sweden58!N39      ="",Sweden58!N38      =""),"",
LN(SQRT(
(Belgium51!D39/Belgium51!B39
 +Denmark52!D39/Denmark52!B39
 +Finland53!D39/Finland53!B39
 +Italy54!D39/Italy54!B39
 +Netherlands55!D39/Netherlands55!B39
 +Portugal56!D39/Portugal56!B39
 +Spain57!D39/Spain57!B39
 +Sweden58!D39/Sweden58!B39)
/(Belgium51!D39/Belgium51!N39*Belgium51!N38/Belgium51!B38
 +Denmark52!D39/Denmark52!N39*Denmark52!N38/Denmark52!B38
 +Finland53!D39/Finland53!N39*Finland53!N38/Finland53!B38
 +Italy54!D39/Italy54!N39*Italy54!N38/Italy54!B38
 +Netherlands55!D39/Netherlands55!N39*Netherlands55!N38/Netherlands55!B38
 +Portugal56!D39/Portugal56!N39*Portugal56!N38/Portugal56!B38
 +Spain57!D39/Spain57!N39*Spain57!N38/Spain57!B38
 +Sweden58!D39/Sweden58!N39*Sweden58!N38/Sweden58!B38)
*(Belgium51!D38/Belgium51!N38*Belgium51!N39/Belgium51!B39
 +Denmark52!D38/Denmark52!N38*Denmark52!N39/Denmark52!B39
 +Finland53!D38/Finland53!N38*Finland53!N39/Finland53!B39
 +Italy54!D38/Italy54!N38*Italy54!N39/Italy54!B39
 +Netherlands55!D38/Netherlands55!N38*Netherlands55!N39/Netherlands55!B39
 +Portugal56!D38/Portugal56!N38*Portugal56!N39/Portugal56!B39
 +Spain57!D38/Spain57!N38*Spain57!N39/Spain57!B39
 +Sweden58!D38/Sweden58!N38*Sweden58!N39/Sweden58!B39)
/(Belgium51!D38/Belgium51!B38
 +Denmark52!D38/Denmark52!B38
 +Finland53!D38/Finland53!B38
 +Italy54!D38/Italy54!B38
 +Netherlands55!D38/Netherlands55!B38
 +Portugal56!D38/Portugal56!B38
 +Spain57!D38/Spain57!B38
 +Sweden58!D38/Sweden58!B38))))</f>
        <v>5.2487824203058565E-2</v>
      </c>
      <c r="L39" s="61" t="str">
        <f>IF(OR(
Belgium51!F39   ="",Belgium51!F38   ="",
Belgium51!D39   ="",Belgium51!D38   ="",
Belgium51!B39   ="",Belgium51!B38   ="",
Belgium51!P39   ="",Belgium51!P38   ="",
Denmark52!F39      ="",Denmark52!F38      ="",
Denmark52!D39      ="",Denmark52!D38      ="",
Denmark52!B39      ="",Denmark52!B38      ="",
Denmark52!P39      ="",Denmark52!P38      ="",
Finland53!F39       ="",Finland53!F38       ="",
Finland53!D39       ="",Finland53!D38       ="",
Finland53!B39       ="",Finland53!B38       ="",
Finland53!P39       ="",Finland53!P38       ="",
Italy54!F39      ="",Italy54!F38      ="",
Italy54!D39      ="",Italy54!D38      ="",
Italy54!B39      ="",Italy54!B38      ="",
Italy54!P39      ="",Italy54!P38      ="",
Netherlands55!F39 ="",Netherlands55!F38 ="",
Netherlands55!D39 ="",Netherlands55!D38 ="",
Netherlands55!B39 ="",Netherlands55!B38 ="",
Netherlands55!P39 ="",Netherlands55!P38 ="",
Portugal56!F39      ="",Portugal56!F38      ="",
Portugal56!D39      ="",Portugal56!D38      ="",
Portugal56!B39      ="",Portugal56!B38      ="",
Portugal56!P39      ="",Portugal56!P38      ="",
Spain57!F39      ="",Spain57!F38      ="",
Spain57!D39      ="",Spain57!D38      ="",
Spain57!B39      ="",Spain57!B38      ="",
Spain57!P39      ="",Spain57!P38      ="",
Sweden58!F39      ="",Sweden58!F38      ="",
Sweden58!D39      ="",Sweden58!D38      ="",
Sweden58!B39      ="",Sweden58!B38      ="",
Sweden58!P39      ="",Sweden58!P38      =""),"",
LN(SQRT(
(Belgium51!D39*Belgium51!F39/Belgium51!B39
 +Denmark52!D39*Denmark52!F39/Denmark52!B39
 +Finland53!D39*Finland53!F39/Finland53!B39
 +Italy54!D39*Italy54!F39/Italy54!B39
 +Netherlands55!D39*Netherlands55!F39/Netherlands55!B39
 +Portugal56!D39*Portugal56!F39/Portugal56!B39
 +Spain57!D39*Spain57!F39/Spain57!B39
 +Sweden58!D39*Sweden58!F39/Sweden58!B39)
/(Belgium51!D39*Belgium51!F39/Belgium51!P39*Belgium51!P38/Belgium51!B38
 +Denmark52!D39*Denmark52!F39/Denmark52!P39*Denmark52!P38/Denmark52!B38
 +Finland53!D39*Finland53!F39/Finland53!P39*Finland53!P38/Finland53!B38
 +Italy54!D39*Italy54!F39/Italy54!P39*Italy54!P38/Italy54!B38
 +Netherlands55!D39*Netherlands55!F39/Netherlands55!P39*Netherlands55!P38/Netherlands55!B38
 +Portugal56!D39*Portugal56!F39/Portugal56!P39*Portugal56!P38/Portugal56!B38
 +Spain57!D39*Spain57!F39/Spain57!P39*Spain57!P38/Spain57!B38
 +Sweden58!D39*Sweden58!F39/Sweden58!P39*Sweden58!P38/Sweden58!B38)
*(Belgium51!D38*Belgium51!F38/Belgium51!P38*Belgium51!P39/Belgium51!B39
 +Denmark52!D38*Denmark52!F38/Denmark52!P38*Denmark52!P39/Denmark52!B39
 +Finland53!D38*Finland53!F38/Finland53!P38*Finland53!P39/Finland53!B39
 +Italy54!D38*Italy54!F38/Italy54!P38*Italy54!P39/Italy54!B39
 +Netherlands55!D38*Netherlands55!F38/Netherlands55!P38*Netherlands55!P39/Netherlands55!B39
 +Portugal56!D38*Portugal56!F38/Portugal56!P38*Portugal56!P39/Portugal56!B39
 +Spain57!D38*Spain57!F38/Spain57!P38*Spain57!P39/Spain57!B39
 +Sweden58!D38*Sweden58!F38/Sweden58!P38*Sweden58!P39/Sweden58!B39)
/(Belgium51!D38*Belgium51!F38/Belgium51!B38
 +Denmark52!D38*Denmark52!F38/Denmark52!B38
 +Finland53!D38*Finland53!F38/Finland53!B38
 +Italy54!D38*Italy54!F38/Italy54!B38
 +Netherlands55!D38*Netherlands55!F38/Netherlands55!B38
 +Portugal56!D38*Portugal56!F38/Portugal56!B38
 +Spain57!D38*Spain57!F38/Spain57!B38
 +Sweden58!D38*Sweden58!F38/Sweden58!B38))))</f>
        <v/>
      </c>
      <c r="M39" s="62" t="str">
        <f>IF(OR(
Belgium51!H39   ="",Belgium51!H38   ="",
Belgium51!D39   ="",Belgium51!D38   ="",
Belgium51!B39   ="",Belgium51!B38   ="",
Belgium51!Q39   ="",Belgium51!Q38   ="",
Denmark52!H39      ="",Denmark52!H38      ="",
Denmark52!D39      ="",Denmark52!D38      ="",
Denmark52!B39      ="",Denmark52!B38      ="",
Denmark52!Q39      ="",Denmark52!Q38      ="",
Finland53!H39       ="",Finland53!H38       ="",
Finland53!D39       ="",Finland53!D38       ="",
Finland53!B39       ="",Finland53!B38       ="",
Finland53!Q39       ="",Finland53!Q38       ="",
Italy54!H39      ="",Italy54!H38      ="",
Italy54!D39      ="",Italy54!D38      ="",
Italy54!B39      ="",Italy54!B38      ="",
Italy54!Q39      ="",Italy54!Q38      ="",
Netherlands55!H39 ="",Netherlands55!H38 ="",
Netherlands55!D39 ="",Netherlands55!D38 ="",
Netherlands55!B39 ="",Netherlands55!B38 ="",
Netherlands55!Q39 ="",Netherlands55!Q38 ="",
Portugal56!H39      ="",Portugal56!H38      ="",
Portugal56!D39      ="",Portugal56!D38      ="",
Portugal56!B39      ="",Portugal56!B38      ="",
Portugal56!Q39      ="",Portugal56!Q38      ="",
Spain57!H39      ="",Spain57!H38      ="",
Spain57!D39      ="",Spain57!D38      ="",
Spain57!B39      ="",Spain57!B38      ="",
Spain57!Q39      ="",Spain57!Q38      ="",
Sweden58!H39      ="",Sweden58!H38      ="",
Sweden58!D39      ="",Sweden58!D38      ="",
Sweden58!B39      ="",Sweden58!B38      ="",
Sweden58!Q39      ="",Sweden58!Q38      =""),"",
LN(SQRT(
(Belgium51!D39*Belgium51!H39/Belgium51!B39
 +Denmark52!D39*Denmark52!H39/Denmark52!B39
 +Finland53!D39*Finland53!H39/Finland53!B39
 +Italy54!D39*Italy54!H39/Italy54!B39
 +Netherlands55!D39*Netherlands55!H39/Netherlands55!B39
 +Portugal56!D39*Portugal56!H39/Portugal56!B39
 +Spain57!D39*Spain57!H39/Spain57!B39
 +Sweden58!D39*Sweden58!H39/Sweden58!B39)
/(Belgium51!D39*Belgium51!H39/Belgium51!Q39*Belgium51!Q38/Belgium51!B38
 +Denmark52!D39*Denmark52!H39/Denmark52!Q39*Denmark52!Q38/Denmark52!B38
 +Finland53!D39*Finland53!H39/Finland53!Q39*Finland53!Q38/Finland53!B38
 +Italy54!D39*Italy54!H39/Italy54!Q39*Italy54!Q38/Italy54!B38
 +Netherlands55!D39*Netherlands55!H39/Netherlands55!Q39*Netherlands55!Q38/Netherlands55!B38
 +Portugal56!D39*Portugal56!H39/Portugal56!Q39*Portugal56!Q38/Portugal56!B38
 +Spain57!D39*Spain57!H39/Spain57!Q39*Spain57!Q38/Spain57!B38
 +Sweden58!D39*Sweden58!H39/Sweden58!Q39*Sweden58!Q38/Sweden58!B38)
*(Belgium51!D38*Belgium51!H38/Belgium51!Q38*Belgium51!Q39/Belgium51!B39
 +Denmark52!D38*Denmark52!H38/Denmark52!Q38*Denmark52!Q39/Denmark52!B39
 +Finland53!D38*Finland53!H38/Finland53!Q38*Finland53!Q39/Finland53!B39
 +Italy54!D38*Italy54!H38/Italy54!Q38*Italy54!Q39/Italy54!B39
 +Netherlands55!D38*Netherlands55!H38/Netherlands55!Q38*Netherlands55!Q39/Netherlands55!B39
 +Portugal56!D38*Portugal56!H38/Portugal56!Q38*Portugal56!Q39/Portugal56!B39
 +Spain57!D38*Spain57!H38/Spain57!Q38*Spain57!Q39/Spain57!B39
 +Sweden58!D38*Sweden58!H38/Sweden58!Q38*Sweden58!Q39/Sweden58!B39)
/(Belgium51!D38*Belgium51!H38/Belgium51!B38
 +Denmark52!D38*Denmark52!H38/Denmark52!B38
 +Finland53!D38*Finland53!H38/Finland53!B38
 +Italy54!D38*Italy54!H38/Italy54!B38
 +Netherlands55!D38*Netherlands55!H38/Netherlands55!B38
 +Portugal56!D38*Portugal56!H38/Portugal56!B38
 +Spain57!D38*Spain57!H38/Spain57!B38
 +Sweden58!D38*Sweden58!H38/Sweden58!B38))))</f>
        <v/>
      </c>
      <c r="N39" s="62" t="str">
        <f>IF(OR(
Belgium51!I39   ="",Belgium51!I38   ="",
Belgium51!B39   ="",Belgium51!B38   ="",
Belgium51!R39   ="",Belgium51!R38   ="",
Denmark52!I39      ="",Denmark52!I38      ="",
Denmark52!B39      ="",Denmark52!B38      ="",
Denmark52!R39      ="",Denmark52!R38      ="",
Finland53!I39       ="",Finland53!I38       ="",
Finland53!B39       ="",Finland53!B38       ="",
Finland53!R39       ="",Finland53!R38       ="",
Italy54!I39      ="",Italy54!I38      ="",
Italy54!B39      ="",Italy54!B38      ="",
Italy54!R39      ="",Italy54!R38      ="",
Netherlands55!I39 ="",Netherlands55!I38 ="",
Netherlands55!B39 ="",Netherlands55!B38 ="",
Netherlands55!R39 ="",Netherlands55!R38 ="",
Portugal56!I39      ="",Portugal56!I38      ="",
Portugal56!B39      ="",Portugal56!B38      ="",
Portugal56!R39      ="",Portugal56!R38      ="",
Spain57!I39      ="",Spain57!I38      ="",
Spain57!B39      ="",Spain57!B38      ="",
Spain57!R39      ="",Spain57!R38      ="",
Sweden58!I39      ="",Sweden58!I38      ="",
Sweden58!B39      ="",Sweden58!B38      ="",
Sweden58!R39      ="",Sweden58!R38      =""),"",
LN(SQRT(
(Belgium51!I39/Belgium51!B39
 +Denmark52!I39/Denmark52!B39
 +Finland53!I39/Finland53!B39
 +Italy54!I39/Italy54!B39
 +Netherlands55!I39/Netherlands55!B39
 +Portugal56!I39/Portugal56!B39
 +Spain57!I39/Spain57!B39
 +Sweden58!I39/Sweden58!B39)
/(Belgium51!I39/Belgium51!R39*Belgium51!R38/Belgium51!B38
 +Denmark52!I39/Denmark52!R39*Denmark52!R38/Denmark52!B38
 +Finland53!I39/Finland53!R39*Finland53!R38/Finland53!B38
 +Italy54!I39/Italy54!R39*Italy54!R38/Italy54!B38
 +Netherlands55!I39/Netherlands55!R39*Netherlands55!R38/Netherlands55!B38
 +Portugal56!I39/Portugal56!R39*Portugal56!R38/Portugal56!B38
 +Spain57!I39/Spain57!R39*Spain57!R38/Spain57!B38
 +Sweden58!I39/Sweden58!R39*Sweden58!R38/Sweden58!B38)
*(Belgium51!I38/Belgium51!R38*Belgium51!R39/Belgium51!B39
 +Denmark52!I38/Denmark52!R38*Denmark52!R39/Denmark52!B39
 +Finland53!I38/Finland53!R38*Finland53!R39/Finland53!B39
 +Italy54!I38/Italy54!R38*Italy54!R39/Italy54!B39
 +Netherlands55!I38/Netherlands55!R38*Netherlands55!R39/Netherlands55!B39
 +Portugal56!I38/Portugal56!R38*Portugal56!R39/Portugal56!B39
 +Spain57!I38/Spain57!R38*Spain57!R39/Spain57!B39
 +Sweden58!I38/Sweden58!R38*Sweden58!R39/Sweden58!B39)
/(Belgium51!I38/Belgium51!B38
 +Denmark52!I38/Denmark52!B38
 +Finland53!I38/Finland53!B38
 +Italy54!I38/Italy54!B38
 +Netherlands55!I38/Netherlands55!B38
 +Portugal56!I38/Portugal56!B38
 +Spain57!I38/Spain57!B38
 +Sweden58!I38/Sweden58!B38))))</f>
        <v/>
      </c>
      <c r="O39" s="62" t="str">
        <f>IF(OR(
Belgium51!K39   ="",Belgium51!K38   ="",
Belgium51!B39   ="",Belgium51!B38   ="",
Belgium51!S39   ="",Belgium51!S38   ="",
Denmark52!K39      ="",Denmark52!K38      ="",
Denmark52!B39      ="",Denmark52!B38      ="",
Denmark52!S39      ="",Denmark52!S38      ="",
Finland53!K39       ="",Finland53!K38       ="",
Finland53!B39       ="",Finland53!B38       ="",
Finland53!S39       ="",Finland53!S38       ="",
Italy54!K39      ="",Italy54!K38      ="",
Italy54!B39      ="",Italy54!B38      ="",
Italy54!S39      ="",Italy54!S38      ="",
Netherlands55!K39 ="",Netherlands55!K38 ="",
Netherlands55!B39 ="",Netherlands55!B38 ="",
Netherlands55!S39 ="",Netherlands55!S38 ="",
Portugal56!K39      ="",Portugal56!K38      ="",
Portugal56!B39      ="",Portugal56!B38      ="",
Portugal56!S39      ="",Portugal56!S38      ="",
Spain57!K39      ="",Spain57!K38      ="",
Spain57!B39      ="",Spain57!B38      ="",
Spain57!S39      ="",Spain57!S38      ="",
Sweden58!K39      ="",Sweden58!K38      ="",
Sweden58!B39      ="",Sweden58!B38      ="",
Sweden58!S39      ="",Sweden58!S38      =""),"",
LN(SQRT(
(Belgium51!K39/Belgium51!B39
 +Denmark52!K39/Denmark52!B39
 +Finland53!K39/Finland53!B39
 +Italy54!K39/Italy54!B39
 +Netherlands55!K39/Netherlands55!B39
 +Portugal56!K39/Portugal56!B39
 +Spain57!K39/Spain57!B39
 +Sweden58!K39/Sweden58!B39)
/(Belgium51!K39/Belgium51!S39*Belgium51!S38/Belgium51!B38
 +Denmark52!K39/Denmark52!S39*Denmark52!S38/Denmark52!B38
 +Finland53!K39/Finland53!S39*Finland53!S38/Finland53!B38
 +Italy54!K39/Italy54!S39*Italy54!S38/Italy54!B38
 +Netherlands55!K39/Netherlands55!S39*Netherlands55!S38/Netherlands55!B38
 +Portugal56!K39/Portugal56!S39*Portugal56!S38/Portugal56!B38
 +Spain57!K39/Spain57!S39*Spain57!S38/Spain57!B38
 +Sweden58!K39/Sweden58!S39*Sweden58!S38/Sweden58!B38)
*(Belgium51!K38/Belgium51!S38*Belgium51!S39/Belgium51!B39
 +Denmark52!K38/Denmark52!S38*Denmark52!S39/Denmark52!B39
 +Finland53!K38/Finland53!S38*Finland53!S39/Finland53!B39
 +Italy54!K38/Italy54!S38*Italy54!S39/Italy54!B39
 +Netherlands55!K38/Netherlands55!S38*Netherlands55!S39/Netherlands55!B39
 +Portugal56!K38/Portugal56!S38*Portugal56!S39/Portugal56!B39
 +Spain57!K38/Spain57!S38*Spain57!S39/Spain57!B39
 +Sweden58!K38/Sweden58!S38*Sweden58!S39/Sweden58!B39)
/(Belgium51!K38/Belgium51!B38
 +Denmark52!K38/Denmark52!B38
 +Finland53!K38/Finland53!B38
 +Italy54!K38/Italy54!B38
 +Netherlands55!K38/Netherlands55!B38
 +Portugal56!K38/Portugal56!B38
 +Spain57!K38/Spain57!B38
 +Sweden58!K38/Sweden58!B38))))</f>
        <v/>
      </c>
      <c r="P39" s="62" t="str">
        <f>IF(OR(
Belgium51!L39   ="",Belgium51!L38   ="",
Belgium51!B39   ="",Belgium51!B38   ="",
Belgium51!T39   ="",Belgium51!T38   ="",
Denmark52!L39      ="",Denmark52!L38      ="",
Denmark52!B39      ="",Denmark52!B38      ="",
Denmark52!T39      ="",Denmark52!T38      ="",
Finland53!L39       ="",Finland53!L38       ="",
Finland53!B39       ="",Finland53!B38       ="",
Finland53!T39       ="",Finland53!T38       ="",
Italy54!L39      ="",Italy54!L38      ="",
Italy54!B39      ="",Italy54!B38      ="",
Italy54!T39      ="",Italy54!T38      ="",
Netherlands55!L39 ="",Netherlands55!L38 ="",
Netherlands55!B39 ="",Netherlands55!B38 ="",
Netherlands55!T39 ="",Netherlands55!T38 ="",
Portugal56!L39      ="",Portugal56!L38      ="",
Portugal56!B39      ="",Portugal56!B38      ="",
Portugal56!T39      ="",Portugal56!T38      ="",
Spain57!L39      ="",Spain57!L38      ="",
Spain57!B39      ="",Spain57!B38      ="",
Spain57!T39      ="",Spain57!T38      ="",
Sweden58!L39      ="",Sweden58!L38      ="",
Sweden58!B39      ="",Sweden58!B38      ="",
Sweden58!T39      ="",Sweden58!T38      =""),"",
LN(SQRT(
(Belgium51!L39/Belgium51!B39
 +Denmark52!L39/Denmark52!B39
 +Finland53!L39/Finland53!B39
 +Italy54!L39/Italy54!B39
 +Netherlands55!L39/Netherlands55!B39
 +Portugal56!L39/Portugal56!B39
 +Spain57!L39/Spain57!B39
 +Sweden58!L39/Sweden58!B39)
/(Belgium51!L39/Belgium51!T39*Belgium51!T38/Belgium51!B38
 +Denmark52!L39/Denmark52!T39*Denmark52!T38/Denmark52!B38
 +Finland53!L39/Finland53!T39*Finland53!T38/Finland53!B38
 +Italy54!L39/Italy54!T39*Italy54!T38/Italy54!B38
 +Netherlands55!L39/Netherlands55!T39*Netherlands55!T38/Netherlands55!B38
 +Portugal56!L39/Portugal56!T39*Portugal56!T38/Portugal56!B38
 +Spain57!L39/Spain57!T39*Spain57!T38/Spain57!B38
 +Sweden58!L39/Sweden58!T39*Sweden58!T38/Sweden58!B38)
*(Belgium51!L38/Belgium51!T38*Belgium51!T39/Belgium51!B39
 +Denmark52!L38/Denmark52!T38*Denmark52!T39/Denmark52!B39
 +Finland53!L38/Finland53!T38*Finland53!T39/Finland53!B39
 +Italy54!L38/Italy54!T38*Italy54!T39/Italy54!B39
 +Netherlands55!L38/Netherlands55!T38*Netherlands55!T39/Netherlands55!B39
 +Portugal56!L38/Portugal56!T38*Portugal56!T39/Portugal56!B39
 +Spain57!L38/Spain57!T38*Spain57!T39/Spain57!B39
 +Sweden58!L38/Sweden58!T38*Sweden58!T39/Sweden58!B39)
/(Belgium51!L38/Belgium51!B38
 +Denmark52!L38/Denmark52!B38
 +Finland53!L38/Finland53!B38
 +Italy54!L38/Italy54!B38
 +Netherlands55!L38/Netherlands55!B38
 +Portugal56!L38/Portugal56!B38
 +Spain57!L38/Spain57!B38
 +Sweden58!L38/Sweden58!B38))))</f>
        <v/>
      </c>
      <c r="Q39" s="61"/>
      <c r="R39" s="61"/>
      <c r="S39" s="61"/>
      <c r="T39" s="61"/>
      <c r="U39" s="61"/>
      <c r="V39" s="61" t="str">
        <f>IF(OR(
Belgium51!V39   ="",
Belgium51!U39   ="",
Denmark52!V39      ="",
Denmark52!U39      ="",
Finland53!V39       ="",
Finland53!U39       ="",
Italy54!V39      ="",
Italy54!U39      ="",
Netherlands55!V39 ="",
Netherlands55!U39 ="",
Portugal56!V39      ="",
Portugal56!U39      ="",
Spain57!V39      ="",
Spain57!U39      ="",
Sweden58!V39      ="",
Sweden58!U39      =""),"",
LN((Belgium51!V39+Denmark52!V39+Finland53!V39+Italy54!V39+Netherlands55!V39+Portugal56!V39+Spain57!V39+Sweden58!V39)
/(Belgium51!U39+Denmark52!U39+Finland53!U39+Italy54!U39+Netherlands55!U39+Portugal56!U39+Spain57!U39+Sweden58!U39)))</f>
        <v/>
      </c>
      <c r="W39" s="61" t="str">
        <f>IF(OR(
Belgium51!V39   ="",
Belgium51!W39   ="",
Belgium51!U39   ="",
Denmark52!V39      ="",
Denmark52!W39      ="",
Denmark52!U39      ="",
Finland53!V39       ="",
Finland53!W39       ="",
Finland53!U39       ="",
Italy54!V39      ="",
Italy54!W39      ="",
Italy54!U39      ="",
Netherlands55!V39 ="",
Netherlands55!W39 ="",
Netherlands55!V39 ="",
Portugal56!V39      ="",
Portugal56!W39      ="",
Portugal56!U39      ="",
Spain57!V39      ="",
Spain57!W39      ="",
Spain57!U39      ="",
Sweden58!V39      ="",
Sweden58!W39      ="",
Sweden58!U39      ="",
),"",
LN((Belgium51!V39*Belgium51!W39+Denmark52!V39*Denmark52!W39+Finland53!V39*Finland53!W39+Italy54!V39*Italy54!W39+Netherlands55!V39*Netherlands55!W39+Portugal56!V39*Portugal56!W39+Spain57!V39*Spain57!W39+Sweden58!V39*Sweden58!W39)
/(Belgium51!U39+Denmark52!U39+Finland53!U39+Italy54!U39+Netherlands55!U39+Portugal56!U39+Spain57!U39+Sweden58!U39)))</f>
        <v/>
      </c>
      <c r="X39" s="61" t="str">
        <f>IF(OR(
Belgium51!X39   ="",
Belgium51!D39   ="",
Belgium51!B39   ="",
Denmark52!X39      ="",
Denmark52!D39      ="",
Denmark52!B39      ="",
Finland53!X39       ="",
Finland53!D39       ="",
Finland53!B39       ="",
Italy54!X39      ="",
Italy54!D39      ="",
Italy54!B39      ="",
Netherlands55!X39 ="",
Netherlands55!D39 ="",
Netherlands55!B39 ="",
Portugal56!X39      ="",
Portugal56!D39      ="",
Portugal56!B39      ="",
Spain57!X39      ="",
Spain57!D39      ="",
Spain57!B39      ="",
Sweden58!X39      ="",
Sweden58!D39      ="",
Sweden58!B39      =""),"",
(Belgium51!X39*Belgium51!D39/Belgium51!B39
 +Denmark52!X39*Denmark52!D39/Denmark52!B39
 +Finland53!X39*Finland53!D39/Finland53!B39
 +Italy54!X39*Italy54!D39/Italy54!B39
 +Netherlands55!X39*Netherlands55!D39/Netherlands55!B39
 +Portugal56!X39*Portugal56!D39/Portugal56!B39
 +Spain57!X39*Spain57!D39/Spain57!B39
 +Sweden58!X39*Sweden58!D39/Sweden58!B39)
/(Belgium51!D39/Belgium51!B39
 +Denmark52!D39/Denmark52!B39
 +Finland53!D39/Finland53!B39
 +Italy54!D39/Italy54!B39
 +Netherlands55!D39/Netherlands55!B39
 +Portugal56!D39/Portugal56!B39
 +Spain57!D39/Spain57!B39
 +Sweden58!D39/Sweden58!B39))</f>
        <v/>
      </c>
      <c r="Y39" s="61" t="str">
        <f>IF(OR(
Belgium51!Y39   ="",
Belgium51!D39   ="",
Belgium51!B39   ="",
Denmark52!Y39      ="",
Denmark52!D39      ="",
Denmark52!B39      ="",
Finland53!Y39       ="",
Finland53!D39       ="",
Finland53!B39       ="",
Italy54!Y39      ="",
Italy54!D39      ="",
Italy54!B39      ="",
Netherlands55!Y39 ="",
Netherlands55!D39 ="",
Netherlands55!B39 ="",
Portugal56!Y39      ="",
Portugal56!D39      ="",
Portugal56!B39      ="",
Spain57!Y39      ="",
Spain57!D39      ="",
Spain57!B39      ="",
Sweden58!Y39      ="",
Sweden58!D39      ="",
Sweden58!B39      =""),"",
(Belgium51!Y39/Belgium51!B39
 +Denmark52!Y39/Denmark52!B39
 +Finland53!Y39/Finland53!B39
 +Italy54!Y39/Italy54!B39
 +Netherlands55!Y39/Netherlands55!B39
 +Portugal56!Y39/Portugal56!B39
 +Spain57!Y39/Spain57!B39
 +Sweden58!Y39/Sweden58!B39)
/(Belgium51!D39/Belgium51!B39
 +Denmark52!D39/Denmark52!B39
 +Finland53!D39/Finland53!B39
 +Italy54!D39/Italy54!B39
 +Netherlands55!D39/Netherlands55!B39
 +Portugal56!D39/Portugal56!B39
 +Spain57!D39/Spain57!B39
 +Sweden58!D39/Sweden58!B39))</f>
        <v/>
      </c>
      <c r="Z39" s="67"/>
      <c r="AA39" s="62" t="str">
        <f t="shared" si="1"/>
        <v/>
      </c>
      <c r="AB39" s="75" t="str">
        <f>IF(OR(
Belgium51!AB39   ="",
Belgium51!D39   ="",
Belgium51!B39   ="",
Denmark52!AB39      ="",
Denmark52!D39      ="",
Denmark52!B39      ="",
Finland53!AB39       ="",
Finland53!D39       ="",
Finland53!B39       ="",
Italy54!AB39      ="",
Italy54!D39      ="",
Italy54!B39      ="",
Netherlands55!AB39 ="",
Netherlands55!D39 ="",
Netherlands55!B39 ="",
Portugal56!AB39      ="",
Portugal56!D39      ="",
Portugal56!B39      ="",
Spain57!AB39      ="",
Spain57!D39      ="",
Spain57!B39      ="",
Sweden58!AB39      ="",
Sweden58!D39      ="",
Sweden58!B39      =""),"",
(Belgium51!AB39*Belgium51!D39/Belgium51!B39
 +Denmark52!AB39*Denmark52!D39/Denmark52!B39
 +Finland53!AB39*Finland53!D39/Finland53!B39
 +Italy54!AB39*Italy54!D39/Italy54!B39
 +Netherlands55!AB39*Netherlands55!D39/Netherlands55!B39
 +Portugal56!AB39*Portugal56!D39/Portugal56!B39
 +Spain57!AB39*Spain57!D39/Spain57!B39
 +Sweden58!AB39*Sweden58!D39/Sweden58!B39)
/(Belgium51!D39/Belgium51!B39
 +Denmark52!D39/Denmark52!B39
 +Finland53!D39/Finland53!B39
 +Italy54!D39/Italy54!B39
 +Netherlands55!D39/Netherlands55!B39
 +Portugal56!D39/Portugal56!B39
 +Spain57!D39/Spain57!B39
 +Sweden58!D39/Sweden58!B39))</f>
        <v/>
      </c>
    </row>
    <row r="40" spans="1:28">
      <c r="A40" s="62">
        <v>1907</v>
      </c>
      <c r="B40" s="62" t="str">
        <f>IF(OR(
Belgium51!AC40   ="",
Belgium51!D40   ="",
Belgium51!B40   ="",
Denmark52!AC40      ="",
Denmark52!D40      ="",
Denmark52!B40      ="",
Finland53!AC40       ="",
Finland53!D40       ="",
Finland53!B40       ="",
Italy54!AC40      ="",
Italy54!D40      ="",
Italy54!B40      ="",
Netherlands55!AC40 ="",
Netherlands55!D40 ="",
Netherlands55!B40 ="",
Portugal56!AC40 ="",
Portugal56!D40 ="",
Portugal56!B40 ="",
Spain57!AC40       ="",
Spain57!D40       ="",
Spain57!B40       ="",
Sweden58!AC40      ="",
Sweden58!D40      ="",
Sweden58!B40      =""),"",
(Belgium51!AC40*Belgium51!D40/Belgium51!B40
 +Denmark52!AC40*Denmark52!D40/Denmark52!B40
 +Finland53!AC40*Finland53!D40/Finland53!B40
 +Italy54!AC40*Italy54!D40/Italy54!B40
 +Netherlands55!AC40*Netherlands55!D40/Netherlands55!B40
 +Portugal56!AC40*Portugal56!D40/Portugal56!B40
 +Spain57!AC40*Spain57!D40/Spain57!B40
 +Sweden58!AC40*Sweden58!D40/Sweden58!B40)
/(Belgium51!D40/Belgium51!B40
 +Denmark52!D40/Denmark52!B40
 +Finland53!D40/Finland53!B40
 +Italy54!D40/Italy54!B40
 +Netherlands55!D40/Netherlands55!B40
 +Portugal56!D40/Portugal56!B40
 +Spain57!D40/Spain57!B40
 +Sweden58!D40/Sweden58!B40))</f>
        <v/>
      </c>
      <c r="C40" s="34" t="str">
        <f>IF(OR(
Belgium51!F40   ="",
Belgium51!D40   ="",
Belgium51!B40   ="",
Denmark52!F40      ="",
Denmark52!D40      ="",
Denmark52!B40      ="",
Finland53!F40       ="",
Finland53!D40       ="",
Finland53!B40       ="",
Italy54!F40      ="",
Italy54!D40      ="",
Italy54!B40      ="",
Netherlands55!F40 ="",
Netherlands55!D40 ="",
Netherlands55!B40 ="",
Portugal56!F40 ="",
Portugal56!D40 ="",
Portugal56!B40 ="",
Spain57!F40       ="",
Spain57!D40       ="",
Spain57!B40       ="",
Sweden58!F40      ="",
Sweden58!D40      ="",
Sweden58!B40      =""),"",
(Belgium51!F40*Belgium51!D40/Belgium51!B40
 +Denmark52!F40*Denmark52!D40/Denmark52!B40
 +Finland53!F40*Finland53!D40/Finland53!B40
 +Italy54!F40*Italy54!D40/Italy54!B40
 +Netherlands55!F40*Netherlands55!D40/Netherlands55!B40
 +Portugal56!F40*Portugal56!D40/Portugal56!B40
 +Spain57!F40*Spain57!D40/Spain57!B40
 +Sweden58!F40*Sweden58!D40/Sweden58!B40)
/(Belgium51!D40/Belgium51!B40
 +Denmark52!D40/Denmark52!B40
 +Finland53!D40/Finland53!B40
 +Italy54!D40/Italy54!B40
 +Netherlands55!D40/Netherlands55!B40
 +Portugal56!D40/Portugal56!B40
 +Spain57!D40/Spain57!B40
 +Sweden58!D40/Sweden58!B40))</f>
        <v/>
      </c>
      <c r="D40" s="62" t="str">
        <f>IF(OR(
Belgium51!AE40   ="",
Belgium51!D40   ="",
Belgium51!B40   ="",
Denmark52!AE40      ="",
Denmark52!D40      ="",
Denmark52!B40      ="",
Finland53!AE40       ="",
Finland53!D40       ="",
Finland53!B40       ="",
Italy54!AE40      ="",
Italy54!D40      ="",
Italy54!B40      ="",
Netherlands55!AE40 ="",
Netherlands55!D40 ="",
Netherlands55!B40 ="",
Portugal56!AE40 ="",
Portugal56!D40 ="",
Portugal56!B40 ="",
Spain57!AE40       ="",
Spain57!D40       ="",
Spain57!B40       ="",
Sweden58!AE40      ="",
Sweden58!D40      ="",
Sweden58!B40      =""),"",
(Belgium51!AE40*Belgium51!D40/Belgium51!B40
 +Denmark52!AE40*Denmark52!D40/Denmark52!B40
 +Finland53!AE40*Finland53!D40/Finland53!B40
 +Italy54!AE40*Italy54!D40/Italy54!B40
 +Netherlands55!AE40*Netherlands55!D40/Netherlands55!B40
 +Portugal56!AE40*Portugal56!D40/Portugal56!B40
 +Spain57!AE40*Spain57!D40/Spain57!B40
 +Sweden58!AE40*Sweden58!D40/Sweden58!B40)
/(Belgium51!D40/Belgium51!B40
 +Denmark52!D40/Denmark52!B40
 +Finland53!D40/Finland53!B40
 +Italy54!D40/Italy54!B40
 +Netherlands55!D40/Netherlands55!B40
 +Portugal56!D40/Portugal56!B40
 +Spain57!D40/Spain57!B40
 +Sweden58!D40/Sweden58!B40))</f>
        <v/>
      </c>
      <c r="E40" s="62" t="str">
        <f>IF(OR(
Belgium51!H40   ="",
Belgium51!D40   ="",
Belgium51!B40   ="",
Denmark52!H40      ="",
Denmark52!D40      ="",
Denmark52!B40      ="",
Finland53!H40       ="",
Finland53!D40       ="",
Finland53!B40       ="",
Italy54!H40      ="",
Italy54!D40      ="",
Italy54!B40      ="",
Netherlands55!H40 ="",
Netherlands55!D40 ="",
Netherlands55!B40 ="",
Portugal56!H40 ="",
Portugal56!D40 ="",
Portugal56!B40 ="",
Spain57!H40 ="",
Spain57!D40 ="",
Spain57!B40 ="",
Sweden58!H40 ="",
Sweden58!D40 ="",
Sweden58!B40 =""),"",
(Belgium51!H40*Belgium51!D40/Belgium51!B40
 +Denmark52!H40*Denmark52!D40/Denmark52!B40
 +Finland53!H40*Finland53!D40/Finland53!B40
 +Italy54!H40*Italy54!D40/Italy54!B40
 +Netherlands55!H40*Netherlands55!D40/Netherlands55!B40
 +Portugal56!H40*Portugal56!D40/Portugal56!B40
 +Spain57!H40*Spain57!D40/Spain57!B40
 +Sweden58!H40*Sweden58!D40/Sweden58!B40)
/(Belgium51!D40/Belgium51!B40
 +Denmark52!D40/Denmark52!B40
 +Finland53!D40/Finland53!B40
 +Italy54!D40/Italy54!B40
 +Netherlands55!D40/Netherlands55!B40
 +Portugal56!D40/Portugal56!B40
 +Spain57!D40/Spain57!B40
 +Sweden58!D40/Sweden58!B40))</f>
        <v/>
      </c>
      <c r="F40" s="62">
        <f>IF(OR(
Belgium51!I40   ="",
Belgium51!D40   ="",
Belgium51!B40   ="",
Denmark52!I40      ="",
Denmark52!D40      ="",
Denmark52!B40      ="",
Finland53!I40       ="",
Finland53!D40       ="",
Finland53!B40       ="",
Italy54!I40      ="",
Italy54!D40      ="",
Italy54!B40      ="",
Netherlands55!I40 ="",
Netherlands55!D40 ="",
Netherlands55!B40 ="",
Portugal56!I40      ="",
Portugal56!D40      ="",
Portugal56!B40      ="",
Spain57!I40      ="",
Spain57!D40      ="",
Spain57!B40      ="",
Sweden58!I40      ="",
Sweden58!D40      ="",
Sweden58!B40      =""),"",
(Belgium51!I40/Belgium51!B40
 +Denmark52!I40/Denmark52!B40
 +Finland53!I40/Finland53!B40
 +Italy54!I40/Italy54!B40
 +Netherlands55!I40/Netherlands55!B40
 +Portugal56!I40/Portugal56!B40
 +Spain57!I40/Spain57!B40
 +Sweden58!I40/Sweden58!B40)
/(Belgium51!D40/Belgium51!B40
 +Denmark52!D40/Denmark52!B40
 +Finland53!D40/Finland53!B40
 +Italy54!D40/Italy54!B40
 +Netherlands55!D40/Netherlands55!B40
 +Portugal56!D40/Portugal56!B40
 +Spain57!D40/Spain57!B40
 +Sweden58!D40/Sweden58!B40))</f>
        <v>9.4245434806938283E-2</v>
      </c>
      <c r="G40" s="62">
        <f>IF(OR(
Belgium51!J40   ="",
Belgium51!D40   ="",
Belgium51!B40   ="",
Denmark52!J40      ="",
Denmark52!D40      ="",
Denmark52!B40      ="",
Finland53!J40       ="",
Finland53!D40       ="",
Finland53!B40       ="",
Italy54!J40      ="",
Italy54!D40      ="",
Italy54!B40      ="",
Netherlands55!J40 ="",
Netherlands55!D40 ="",
Netherlands55!B40 ="",
Portugal56!J40      ="",
Portugal56!D40      ="",
Portugal56!B40      ="",
Spain57!J40      ="",
Spain57!D40      ="",
Spain57!B40      ="",
Sweden58!J40      ="",
Sweden58!D40      ="",
Sweden58!B40      =""),"",
(Belgium51!J40/Belgium51!B40
 +Denmark52!J40/Denmark52!B40
 +Finland53!J40/Finland53!B40
 +Italy54!J40/Italy54!B40
 +Netherlands55!J40/Netherlands55!B40
 +Portugal56!J40/Portugal56!B40
 +Spain57!J40/Spain57!B40
 +Sweden58!J40/Sweden58!B40)
/(Belgium51!D40/Belgium51!B40
 +Denmark52!D40/Denmark52!B40
 +Finland53!D40/Finland53!B40
 +Italy54!D40/Italy54!B40
 +Netherlands55!D40/Netherlands55!B40
 +Portugal56!D40/Portugal56!B40
 +Spain57!D40/Spain57!B40
 +Sweden58!D40/Sweden58!B40))</f>
        <v>9.0131965113059029E-2</v>
      </c>
      <c r="H40" s="62">
        <f>IF(OR(
Belgium51!K40   ="",
Belgium51!D40   ="",
Belgium51!B40   ="",
Denmark52!K40      ="",
Denmark52!D40      ="",
Denmark52!B40      ="",
Finland53!K40       ="",
Finland53!D40       ="",
Finland53!B40       ="",
Italy54!K40      ="",
Italy54!D40      ="",
Italy54!B40      ="",
Netherlands55!K40 ="",
Netherlands55!D40 ="",
Netherlands55!B40 ="",
Portugal56!K40      ="",
Portugal56!D40      ="",
Portugal56!B40      ="",
Spain57!K40      ="",
Spain57!D40      ="",
Spain57!B40      ="",
Sweden58!K40      ="",
Sweden58!D40      ="",
Sweden58!B40      =""),"",
(Belgium51!K40/Belgium51!B40
 +Denmark52!K40/Denmark52!B40
 +Finland53!K40/Finland53!B40
 +Italy54!K40/Italy54!B40
 +Netherlands55!K40/Netherlands55!B40
 +Portugal56!K40/Portugal56!B40
 +Spain57!K40/Spain57!B40
 +Sweden58!K40/Sweden58!B40)
/(Belgium51!D40/Belgium51!B40
 +Denmark52!D40/Denmark52!B40
 +Finland53!D40/Finland53!B40
 +Italy54!D40/Italy54!B40
 +Netherlands55!D40/Netherlands55!B40
 +Portugal56!D40/Portugal56!B40
 +Spain57!D40/Spain57!B40
 +Sweden58!D40/Sweden58!B40))</f>
        <v>0.22092282162887625</v>
      </c>
      <c r="I40" s="62">
        <f>IF(OR(
Belgium51!L40   ="",
Belgium51!D40   ="",
Belgium51!B40   ="",
Denmark52!L40      ="",
Denmark52!D40      ="",
Denmark52!B40      ="",
Finland53!L40       ="",
Finland53!D40       ="",
Finland53!B40       ="",
Italy54!L40      ="",
Italy54!D40      ="",
Italy54!B40      ="",
Netherlands55!L40 ="",
Netherlands55!D40 ="",
Netherlands55!B40 ="",
Portugal56!L40      ="",
Portugal56!D40      ="",
Portugal56!B40      ="",
Spain57!L40      ="",
Spain57!D40      ="",
Spain57!B40      ="",
Sweden58!L40      ="",
Sweden58!D40      ="",
Sweden58!B40      =""),"",
(Belgium51!L40/Belgium51!B40
 +Denmark52!L40/Denmark52!B40
 +Finland53!L40/Finland53!B40
 +Italy54!L40/Italy54!B40
 +Netherlands55!L40/Netherlands55!B40
 +Portugal56!L40/Portugal56!B40
 +Spain57!L40/Spain57!B40
 +Sweden58!L40/Sweden58!B40)
/(Belgium51!D40/Belgium51!B40
 +Denmark52!D40/Denmark52!B40
 +Finland53!D40/Finland53!B40
 +Italy54!D40/Italy54!B40
 +Netherlands55!D40/Netherlands55!B40
 +Portugal56!D40/Portugal56!B40
 +Spain57!D40/Spain57!B40
 +Sweden58!D40/Sweden58!B40))</f>
        <v>0.29111922733039597</v>
      </c>
      <c r="J40" s="61">
        <f t="shared" si="0"/>
        <v>-7.0196405701519721E-2</v>
      </c>
      <c r="K40" s="61">
        <f>IF(OR(
Belgium51!D40   ="",Belgium51!D39   ="",
Belgium51!B40   ="",Belgium51!B39   ="",
Belgium51!N40   ="",Belgium51!N39   ="",
Denmark52!D40      ="",Denmark52!D39      ="",
Denmark52!B40      ="",Denmark52!B39      ="",
Denmark52!N40      ="",Denmark52!N39      ="",
Finland53!D40       ="",Finland53!D39       ="",
Finland53!B40       ="",Finland53!B39       ="",
Finland53!N40       ="",Finland53!N39       ="",
Italy54!D40      ="",Italy54!D39      ="",
Italy54!B40      ="",Italy54!B39      ="",
Italy54!N40      ="",Italy54!N39      ="",
Netherlands55!D40 ="",Netherlands55!D39 ="",
Netherlands55!B40 ="",Netherlands55!B39 ="",
Netherlands55!N40 ="",Netherlands55!N39 ="",
Portugal56!D40      ="",Portugal56!D39      ="",
Portugal56!B40      ="",Portugal56!B39      ="",
Portugal56!N40      ="",Portugal56!N39      ="",
Spain57!D40      ="",Spain57!D39      ="",
Spain57!B40      ="",Spain57!B39      ="",
Spain57!N40      ="",Spain57!N39      ="",
Sweden58!D40      ="",Sweden58!D39      ="",
Sweden58!B40      ="",Sweden58!B39      ="",
Sweden58!N40      ="",Sweden58!N39      =""),"",
LN(SQRT(
(Belgium51!D40/Belgium51!B40
 +Denmark52!D40/Denmark52!B40
 +Finland53!D40/Finland53!B40
 +Italy54!D40/Italy54!B40
 +Netherlands55!D40/Netherlands55!B40
 +Portugal56!D40/Portugal56!B40
 +Spain57!D40/Spain57!B40
 +Sweden58!D40/Sweden58!B40)
/(Belgium51!D40/Belgium51!N40*Belgium51!N39/Belgium51!B39
 +Denmark52!D40/Denmark52!N40*Denmark52!N39/Denmark52!B39
 +Finland53!D40/Finland53!N40*Finland53!N39/Finland53!B39
 +Italy54!D40/Italy54!N40*Italy54!N39/Italy54!B39
 +Netherlands55!D40/Netherlands55!N40*Netherlands55!N39/Netherlands55!B39
 +Portugal56!D40/Portugal56!N40*Portugal56!N39/Portugal56!B39
 +Spain57!D40/Spain57!N40*Spain57!N39/Spain57!B39
 +Sweden58!D40/Sweden58!N40*Sweden58!N39/Sweden58!B39)
*(Belgium51!D39/Belgium51!N39*Belgium51!N40/Belgium51!B40
 +Denmark52!D39/Denmark52!N39*Denmark52!N40/Denmark52!B40
 +Finland53!D39/Finland53!N39*Finland53!N40/Finland53!B40
 +Italy54!D39/Italy54!N39*Italy54!N40/Italy54!B40
 +Netherlands55!D39/Netherlands55!N39*Netherlands55!N40/Netherlands55!B40
 +Portugal56!D39/Portugal56!N39*Portugal56!N40/Portugal56!B40
 +Spain57!D39/Spain57!N39*Spain57!N40/Spain57!B40
 +Sweden58!D39/Sweden58!N39*Sweden58!N40/Sweden58!B40)
/(Belgium51!D39/Belgium51!B39
 +Denmark52!D39/Denmark52!B39
 +Finland53!D39/Finland53!B39
 +Italy54!D39/Italy54!B39
 +Netherlands55!D39/Netherlands55!B39
 +Portugal56!D39/Portugal56!B39
 +Spain57!D39/Spain57!B39
 +Sweden58!D39/Sweden58!B39))))</f>
        <v>2.9870119850756053E-2</v>
      </c>
      <c r="L40" s="61" t="str">
        <f>IF(OR(
Belgium51!F40   ="",Belgium51!F39   ="",
Belgium51!D40   ="",Belgium51!D39   ="",
Belgium51!B40   ="",Belgium51!B39   ="",
Belgium51!P40   ="",Belgium51!P39   ="",
Denmark52!F40      ="",Denmark52!F39      ="",
Denmark52!D40      ="",Denmark52!D39      ="",
Denmark52!B40      ="",Denmark52!B39      ="",
Denmark52!P40      ="",Denmark52!P39      ="",
Finland53!F40       ="",Finland53!F39       ="",
Finland53!D40       ="",Finland53!D39       ="",
Finland53!B40       ="",Finland53!B39       ="",
Finland53!P40       ="",Finland53!P39       ="",
Italy54!F40      ="",Italy54!F39      ="",
Italy54!D40      ="",Italy54!D39      ="",
Italy54!B40      ="",Italy54!B39      ="",
Italy54!P40      ="",Italy54!P39      ="",
Netherlands55!F40 ="",Netherlands55!F39 ="",
Netherlands55!D40 ="",Netherlands55!D39 ="",
Netherlands55!B40 ="",Netherlands55!B39 ="",
Netherlands55!P40 ="",Netherlands55!P39 ="",
Portugal56!F40      ="",Portugal56!F39      ="",
Portugal56!D40      ="",Portugal56!D39      ="",
Portugal56!B40      ="",Portugal56!B39      ="",
Portugal56!P40      ="",Portugal56!P39      ="",
Spain57!F40      ="",Spain57!F39      ="",
Spain57!D40      ="",Spain57!D39      ="",
Spain57!B40      ="",Spain57!B39      ="",
Spain57!P40      ="",Spain57!P39      ="",
Sweden58!F40      ="",Sweden58!F39      ="",
Sweden58!D40      ="",Sweden58!D39      ="",
Sweden58!B40      ="",Sweden58!B39      ="",
Sweden58!P40      ="",Sweden58!P39      =""),"",
LN(SQRT(
(Belgium51!D40*Belgium51!F40/Belgium51!B40
 +Denmark52!D40*Denmark52!F40/Denmark52!B40
 +Finland53!D40*Finland53!F40/Finland53!B40
 +Italy54!D40*Italy54!F40/Italy54!B40
 +Netherlands55!D40*Netherlands55!F40/Netherlands55!B40
 +Portugal56!D40*Portugal56!F40/Portugal56!B40
 +Spain57!D40*Spain57!F40/Spain57!B40
 +Sweden58!D40*Sweden58!F40/Sweden58!B40)
/(Belgium51!D40*Belgium51!F40/Belgium51!P40*Belgium51!P39/Belgium51!B39
 +Denmark52!D40*Denmark52!F40/Denmark52!P40*Denmark52!P39/Denmark52!B39
 +Finland53!D40*Finland53!F40/Finland53!P40*Finland53!P39/Finland53!B39
 +Italy54!D40*Italy54!F40/Italy54!P40*Italy54!P39/Italy54!B39
 +Netherlands55!D40*Netherlands55!F40/Netherlands55!P40*Netherlands55!P39/Netherlands55!B39
 +Portugal56!D40*Portugal56!F40/Portugal56!P40*Portugal56!P39/Portugal56!B39
 +Spain57!D40*Spain57!F40/Spain57!P40*Spain57!P39/Spain57!B39
 +Sweden58!D40*Sweden58!F40/Sweden58!P40*Sweden58!P39/Sweden58!B39)
*(Belgium51!D39*Belgium51!F39/Belgium51!P39*Belgium51!P40/Belgium51!B40
 +Denmark52!D39*Denmark52!F39/Denmark52!P39*Denmark52!P40/Denmark52!B40
 +Finland53!D39*Finland53!F39/Finland53!P39*Finland53!P40/Finland53!B40
 +Italy54!D39*Italy54!F39/Italy54!P39*Italy54!P40/Italy54!B40
 +Netherlands55!D39*Netherlands55!F39/Netherlands55!P39*Netherlands55!P40/Netherlands55!B40
 +Portugal56!D39*Portugal56!F39/Portugal56!P39*Portugal56!P40/Portugal56!B40
 +Spain57!D39*Spain57!F39/Spain57!P39*Spain57!P40/Spain57!B40
 +Sweden58!D39*Sweden58!F39/Sweden58!P39*Sweden58!P40/Sweden58!B40)
/(Belgium51!D39*Belgium51!F39/Belgium51!B39
 +Denmark52!D39*Denmark52!F39/Denmark52!B39
 +Finland53!D39*Finland53!F39/Finland53!B39
 +Italy54!D39*Italy54!F39/Italy54!B39
 +Netherlands55!D39*Netherlands55!F39/Netherlands55!B39
 +Portugal56!D39*Portugal56!F39/Portugal56!B39
 +Spain57!D39*Spain57!F39/Spain57!B39
 +Sweden58!D39*Sweden58!F39/Sweden58!B39))))</f>
        <v/>
      </c>
      <c r="M40" s="62" t="str">
        <f>IF(OR(
Belgium51!H40   ="",Belgium51!H39   ="",
Belgium51!D40   ="",Belgium51!D39   ="",
Belgium51!B40   ="",Belgium51!B39   ="",
Belgium51!Q40   ="",Belgium51!Q39   ="",
Denmark52!H40      ="",Denmark52!H39      ="",
Denmark52!D40      ="",Denmark52!D39      ="",
Denmark52!B40      ="",Denmark52!B39      ="",
Denmark52!Q40      ="",Denmark52!Q39      ="",
Finland53!H40       ="",Finland53!H39       ="",
Finland53!D40       ="",Finland53!D39       ="",
Finland53!B40       ="",Finland53!B39       ="",
Finland53!Q40       ="",Finland53!Q39       ="",
Italy54!H40      ="",Italy54!H39      ="",
Italy54!D40      ="",Italy54!D39      ="",
Italy54!B40      ="",Italy54!B39      ="",
Italy54!Q40      ="",Italy54!Q39      ="",
Netherlands55!H40 ="",Netherlands55!H39 ="",
Netherlands55!D40 ="",Netherlands55!D39 ="",
Netherlands55!B40 ="",Netherlands55!B39 ="",
Netherlands55!Q40 ="",Netherlands55!Q39 ="",
Portugal56!H40      ="",Portugal56!H39      ="",
Portugal56!D40      ="",Portugal56!D39      ="",
Portugal56!B40      ="",Portugal56!B39      ="",
Portugal56!Q40      ="",Portugal56!Q39      ="",
Spain57!H40      ="",Spain57!H39      ="",
Spain57!D40      ="",Spain57!D39      ="",
Spain57!B40      ="",Spain57!B39      ="",
Spain57!Q40      ="",Spain57!Q39      ="",
Sweden58!H40      ="",Sweden58!H39      ="",
Sweden58!D40      ="",Sweden58!D39      ="",
Sweden58!B40      ="",Sweden58!B39      ="",
Sweden58!Q40      ="",Sweden58!Q39      =""),"",
LN(SQRT(
(Belgium51!D40*Belgium51!H40/Belgium51!B40
 +Denmark52!D40*Denmark52!H40/Denmark52!B40
 +Finland53!D40*Finland53!H40/Finland53!B40
 +Italy54!D40*Italy54!H40/Italy54!B40
 +Netherlands55!D40*Netherlands55!H40/Netherlands55!B40
 +Portugal56!D40*Portugal56!H40/Portugal56!B40
 +Spain57!D40*Spain57!H40/Spain57!B40
 +Sweden58!D40*Sweden58!H40/Sweden58!B40)
/(Belgium51!D40*Belgium51!H40/Belgium51!Q40*Belgium51!Q39/Belgium51!B39
 +Denmark52!D40*Denmark52!H40/Denmark52!Q40*Denmark52!Q39/Denmark52!B39
 +Finland53!D40*Finland53!H40/Finland53!Q40*Finland53!Q39/Finland53!B39
 +Italy54!D40*Italy54!H40/Italy54!Q40*Italy54!Q39/Italy54!B39
 +Netherlands55!D40*Netherlands55!H40/Netherlands55!Q40*Netherlands55!Q39/Netherlands55!B39
 +Portugal56!D40*Portugal56!H40/Portugal56!Q40*Portugal56!Q39/Portugal56!B39
 +Spain57!D40*Spain57!H40/Spain57!Q40*Spain57!Q39/Spain57!B39
 +Sweden58!D40*Sweden58!H40/Sweden58!Q40*Sweden58!Q39/Sweden58!B39)
*(Belgium51!D39*Belgium51!H39/Belgium51!Q39*Belgium51!Q40/Belgium51!B40
 +Denmark52!D39*Denmark52!H39/Denmark52!Q39*Denmark52!Q40/Denmark52!B40
 +Finland53!D39*Finland53!H39/Finland53!Q39*Finland53!Q40/Finland53!B40
 +Italy54!D39*Italy54!H39/Italy54!Q39*Italy54!Q40/Italy54!B40
 +Netherlands55!D39*Netherlands55!H39/Netherlands55!Q39*Netherlands55!Q40/Netherlands55!B40
 +Portugal56!D39*Portugal56!H39/Portugal56!Q39*Portugal56!Q40/Portugal56!B40
 +Spain57!D39*Spain57!H39/Spain57!Q39*Spain57!Q40/Spain57!B40
 +Sweden58!D39*Sweden58!H39/Sweden58!Q39*Sweden58!Q40/Sweden58!B40)
/(Belgium51!D39*Belgium51!H39/Belgium51!B39
 +Denmark52!D39*Denmark52!H39/Denmark52!B39
 +Finland53!D39*Finland53!H39/Finland53!B39
 +Italy54!D39*Italy54!H39/Italy54!B39
 +Netherlands55!D39*Netherlands55!H39/Netherlands55!B39
 +Portugal56!D39*Portugal56!H39/Portugal56!B39
 +Spain57!D39*Spain57!H39/Spain57!B39
 +Sweden58!D39*Sweden58!H39/Sweden58!B39))))</f>
        <v/>
      </c>
      <c r="N40" s="62" t="str">
        <f>IF(OR(
Belgium51!I40   ="",Belgium51!I39   ="",
Belgium51!B40   ="",Belgium51!B39   ="",
Belgium51!R40   ="",Belgium51!R39   ="",
Denmark52!I40      ="",Denmark52!I39      ="",
Denmark52!B40      ="",Denmark52!B39      ="",
Denmark52!R40      ="",Denmark52!R39      ="",
Finland53!I40       ="",Finland53!I39       ="",
Finland53!B40       ="",Finland53!B39       ="",
Finland53!R40       ="",Finland53!R39       ="",
Italy54!I40      ="",Italy54!I39      ="",
Italy54!B40      ="",Italy54!B39      ="",
Italy54!R40      ="",Italy54!R39      ="",
Netherlands55!I40 ="",Netherlands55!I39 ="",
Netherlands55!B40 ="",Netherlands55!B39 ="",
Netherlands55!R40 ="",Netherlands55!R39 ="",
Portugal56!I40      ="",Portugal56!I39      ="",
Portugal56!B40      ="",Portugal56!B39      ="",
Portugal56!R40      ="",Portugal56!R39      ="",
Spain57!I40      ="",Spain57!I39      ="",
Spain57!B40      ="",Spain57!B39      ="",
Spain57!R40      ="",Spain57!R39      ="",
Sweden58!I40      ="",Sweden58!I39      ="",
Sweden58!B40      ="",Sweden58!B39      ="",
Sweden58!R40      ="",Sweden58!R39      =""),"",
LN(SQRT(
(Belgium51!I40/Belgium51!B40
 +Denmark52!I40/Denmark52!B40
 +Finland53!I40/Finland53!B40
 +Italy54!I40/Italy54!B40
 +Netherlands55!I40/Netherlands55!B40
 +Portugal56!I40/Portugal56!B40
 +Spain57!I40/Spain57!B40
 +Sweden58!I40/Sweden58!B40)
/(Belgium51!I40/Belgium51!R40*Belgium51!R39/Belgium51!B39
 +Denmark52!I40/Denmark52!R40*Denmark52!R39/Denmark52!B39
 +Finland53!I40/Finland53!R40*Finland53!R39/Finland53!B39
 +Italy54!I40/Italy54!R40*Italy54!R39/Italy54!B39
 +Netherlands55!I40/Netherlands55!R40*Netherlands55!R39/Netherlands55!B39
 +Portugal56!I40/Portugal56!R40*Portugal56!R39/Portugal56!B39
 +Spain57!I40/Spain57!R40*Spain57!R39/Spain57!B39
 +Sweden58!I40/Sweden58!R40*Sweden58!R39/Sweden58!B39)
*(Belgium51!I39/Belgium51!R39*Belgium51!R40/Belgium51!B40
 +Denmark52!I39/Denmark52!R39*Denmark52!R40/Denmark52!B40
 +Finland53!I39/Finland53!R39*Finland53!R40/Finland53!B40
 +Italy54!I39/Italy54!R39*Italy54!R40/Italy54!B40
 +Netherlands55!I39/Netherlands55!R39*Netherlands55!R40/Netherlands55!B40
 +Portugal56!I39/Portugal56!R39*Portugal56!R40/Portugal56!B40
 +Spain57!I39/Spain57!R39*Spain57!R40/Spain57!B40
 +Sweden58!I39/Sweden58!R39*Sweden58!R40/Sweden58!B40)
/(Belgium51!I39/Belgium51!B39
 +Denmark52!I39/Denmark52!B39
 +Finland53!I39/Finland53!B39
 +Italy54!I39/Italy54!B39
 +Netherlands55!I39/Netherlands55!B39
 +Portugal56!I39/Portugal56!B39
 +Spain57!I39/Spain57!B39
 +Sweden58!I39/Sweden58!B39))))</f>
        <v/>
      </c>
      <c r="O40" s="62" t="str">
        <f>IF(OR(
Belgium51!K40   ="",Belgium51!K39   ="",
Belgium51!B40   ="",Belgium51!B39   ="",
Belgium51!S40   ="",Belgium51!S39   ="",
Denmark52!K40      ="",Denmark52!K39      ="",
Denmark52!B40      ="",Denmark52!B39      ="",
Denmark52!S40      ="",Denmark52!S39      ="",
Finland53!K40       ="",Finland53!K39       ="",
Finland53!B40       ="",Finland53!B39       ="",
Finland53!S40       ="",Finland53!S39       ="",
Italy54!K40      ="",Italy54!K39      ="",
Italy54!B40      ="",Italy54!B39      ="",
Italy54!S40      ="",Italy54!S39      ="",
Netherlands55!K40 ="",Netherlands55!K39 ="",
Netherlands55!B40 ="",Netherlands55!B39 ="",
Netherlands55!S40 ="",Netherlands55!S39 ="",
Portugal56!K40      ="",Portugal56!K39      ="",
Portugal56!B40      ="",Portugal56!B39      ="",
Portugal56!S40      ="",Portugal56!S39      ="",
Spain57!K40      ="",Spain57!K39      ="",
Spain57!B40      ="",Spain57!B39      ="",
Spain57!S40      ="",Spain57!S39      ="",
Sweden58!K40      ="",Sweden58!K39      ="",
Sweden58!B40      ="",Sweden58!B39      ="",
Sweden58!S40      ="",Sweden58!S39      =""),"",
LN(SQRT(
(Belgium51!K40/Belgium51!B40
 +Denmark52!K40/Denmark52!B40
 +Finland53!K40/Finland53!B40
 +Italy54!K40/Italy54!B40
 +Netherlands55!K40/Netherlands55!B40
 +Portugal56!K40/Portugal56!B40
 +Spain57!K40/Spain57!B40
 +Sweden58!K40/Sweden58!B40)
/(Belgium51!K40/Belgium51!S40*Belgium51!S39/Belgium51!B39
 +Denmark52!K40/Denmark52!S40*Denmark52!S39/Denmark52!B39
 +Finland53!K40/Finland53!S40*Finland53!S39/Finland53!B39
 +Italy54!K40/Italy54!S40*Italy54!S39/Italy54!B39
 +Netherlands55!K40/Netherlands55!S40*Netherlands55!S39/Netherlands55!B39
 +Portugal56!K40/Portugal56!S40*Portugal56!S39/Portugal56!B39
 +Spain57!K40/Spain57!S40*Spain57!S39/Spain57!B39
 +Sweden58!K40/Sweden58!S40*Sweden58!S39/Sweden58!B39)
*(Belgium51!K39/Belgium51!S39*Belgium51!S40/Belgium51!B40
 +Denmark52!K39/Denmark52!S39*Denmark52!S40/Denmark52!B40
 +Finland53!K39/Finland53!S39*Finland53!S40/Finland53!B40
 +Italy54!K39/Italy54!S39*Italy54!S40/Italy54!B40
 +Netherlands55!K39/Netherlands55!S39*Netherlands55!S40/Netherlands55!B40
 +Portugal56!K39/Portugal56!S39*Portugal56!S40/Portugal56!B40
 +Spain57!K39/Spain57!S39*Spain57!S40/Spain57!B40
 +Sweden58!K39/Sweden58!S39*Sweden58!S40/Sweden58!B40)
/(Belgium51!K39/Belgium51!B39
 +Denmark52!K39/Denmark52!B39
 +Finland53!K39/Finland53!B39
 +Italy54!K39/Italy54!B39
 +Netherlands55!K39/Netherlands55!B39
 +Portugal56!K39/Portugal56!B39
 +Spain57!K39/Spain57!B39
 +Sweden58!K39/Sweden58!B39))))</f>
        <v/>
      </c>
      <c r="P40" s="62" t="str">
        <f>IF(OR(
Belgium51!L40   ="",Belgium51!L39   ="",
Belgium51!B40   ="",Belgium51!B39   ="",
Belgium51!T40   ="",Belgium51!T39   ="",
Denmark52!L40      ="",Denmark52!L39      ="",
Denmark52!B40      ="",Denmark52!B39      ="",
Denmark52!T40      ="",Denmark52!T39      ="",
Finland53!L40       ="",Finland53!L39       ="",
Finland53!B40       ="",Finland53!B39       ="",
Finland53!T40       ="",Finland53!T39       ="",
Italy54!L40      ="",Italy54!L39      ="",
Italy54!B40      ="",Italy54!B39      ="",
Italy54!T40      ="",Italy54!T39      ="",
Netherlands55!L40 ="",Netherlands55!L39 ="",
Netherlands55!B40 ="",Netherlands55!B39 ="",
Netherlands55!T40 ="",Netherlands55!T39 ="",
Portugal56!L40      ="",Portugal56!L39      ="",
Portugal56!B40      ="",Portugal56!B39      ="",
Portugal56!T40      ="",Portugal56!T39      ="",
Spain57!L40      ="",Spain57!L39      ="",
Spain57!B40      ="",Spain57!B39      ="",
Spain57!T40      ="",Spain57!T39      ="",
Sweden58!L40      ="",Sweden58!L39      ="",
Sweden58!B40      ="",Sweden58!B39      ="",
Sweden58!T40      ="",Sweden58!T39      =""),"",
LN(SQRT(
(Belgium51!L40/Belgium51!B40
 +Denmark52!L40/Denmark52!B40
 +Finland53!L40/Finland53!B40
 +Italy54!L40/Italy54!B40
 +Netherlands55!L40/Netherlands55!B40
 +Portugal56!L40/Portugal56!B40
 +Spain57!L40/Spain57!B40
 +Sweden58!L40/Sweden58!B40)
/(Belgium51!L40/Belgium51!T40*Belgium51!T39/Belgium51!B39
 +Denmark52!L40/Denmark52!T40*Denmark52!T39/Denmark52!B39
 +Finland53!L40/Finland53!T40*Finland53!T39/Finland53!B39
 +Italy54!L40/Italy54!T40*Italy54!T39/Italy54!B39
 +Netherlands55!L40/Netherlands55!T40*Netherlands55!T39/Netherlands55!B39
 +Portugal56!L40/Portugal56!T40*Portugal56!T39/Portugal56!B39
 +Spain57!L40/Spain57!T40*Spain57!T39/Spain57!B39
 +Sweden58!L40/Sweden58!T40*Sweden58!T39/Sweden58!B39)
*(Belgium51!L39/Belgium51!T39*Belgium51!T40/Belgium51!B40
 +Denmark52!L39/Denmark52!T39*Denmark52!T40/Denmark52!B40
 +Finland53!L39/Finland53!T39*Finland53!T40/Finland53!B40
 +Italy54!L39/Italy54!T39*Italy54!T40/Italy54!B40
 +Netherlands55!L39/Netherlands55!T39*Netherlands55!T40/Netherlands55!B40
 +Portugal56!L39/Portugal56!T39*Portugal56!T40/Portugal56!B40
 +Spain57!L39/Spain57!T39*Spain57!T40/Spain57!B40
 +Sweden58!L39/Sweden58!T39*Sweden58!T40/Sweden58!B40)
/(Belgium51!L39/Belgium51!B39
 +Denmark52!L39/Denmark52!B39
 +Finland53!L39/Finland53!B39
 +Italy54!L39/Italy54!B39
 +Netherlands55!L39/Netherlands55!B39
 +Portugal56!L39/Portugal56!B39
 +Spain57!L39/Spain57!B39
 +Sweden58!L39/Sweden58!B39))))</f>
        <v/>
      </c>
      <c r="Q40" s="61"/>
      <c r="R40" s="61"/>
      <c r="S40" s="61"/>
      <c r="T40" s="61"/>
      <c r="U40" s="61"/>
      <c r="V40" s="61" t="str">
        <f>IF(OR(
Belgium51!V40   ="",
Belgium51!U40   ="",
Denmark52!V40      ="",
Denmark52!U40      ="",
Finland53!V40       ="",
Finland53!U40       ="",
Italy54!V40      ="",
Italy54!U40      ="",
Netherlands55!V40 ="",
Netherlands55!U40 ="",
Portugal56!V40      ="",
Portugal56!U40      ="",
Spain57!V40      ="",
Spain57!U40      ="",
Sweden58!V40      ="",
Sweden58!U40      =""),"",
LN((Belgium51!V40+Denmark52!V40+Finland53!V40+Italy54!V40+Netherlands55!V40+Portugal56!V40+Spain57!V40+Sweden58!V40)
/(Belgium51!U40+Denmark52!U40+Finland53!U40+Italy54!U40+Netherlands55!U40+Portugal56!U40+Spain57!U40+Sweden58!U40)))</f>
        <v/>
      </c>
      <c r="W40" s="61" t="str">
        <f>IF(OR(
Belgium51!V40   ="",
Belgium51!W40   ="",
Belgium51!U40   ="",
Denmark52!V40      ="",
Denmark52!W40      ="",
Denmark52!U40      ="",
Finland53!V40       ="",
Finland53!W40       ="",
Finland53!U40       ="",
Italy54!V40      ="",
Italy54!W40      ="",
Italy54!U40      ="",
Netherlands55!V40 ="",
Netherlands55!W40 ="",
Netherlands55!V40 ="",
Portugal56!V40      ="",
Portugal56!W40      ="",
Portugal56!U40      ="",
Spain57!V40      ="",
Spain57!W40      ="",
Spain57!U40      ="",
Sweden58!V40      ="",
Sweden58!W40      ="",
Sweden58!U40      ="",
),"",
LN((Belgium51!V40*Belgium51!W40+Denmark52!V40*Denmark52!W40+Finland53!V40*Finland53!W40+Italy54!V40*Italy54!W40+Netherlands55!V40*Netherlands55!W40+Portugal56!V40*Portugal56!W40+Spain57!V40*Spain57!W40+Sweden58!V40*Sweden58!W40)
/(Belgium51!U40+Denmark52!U40+Finland53!U40+Italy54!U40+Netherlands55!U40+Portugal56!U40+Spain57!U40+Sweden58!U40)))</f>
        <v/>
      </c>
      <c r="X40" s="61" t="str">
        <f>IF(OR(
Belgium51!X40   ="",
Belgium51!D40   ="",
Belgium51!B40   ="",
Denmark52!X40      ="",
Denmark52!D40      ="",
Denmark52!B40      ="",
Finland53!X40       ="",
Finland53!D40       ="",
Finland53!B40       ="",
Italy54!X40      ="",
Italy54!D40      ="",
Italy54!B40      ="",
Netherlands55!X40 ="",
Netherlands55!D40 ="",
Netherlands55!B40 ="",
Portugal56!X40      ="",
Portugal56!D40      ="",
Portugal56!B40      ="",
Spain57!X40      ="",
Spain57!D40      ="",
Spain57!B40      ="",
Sweden58!X40      ="",
Sweden58!D40      ="",
Sweden58!B40      =""),"",
(Belgium51!X40*Belgium51!D40/Belgium51!B40
 +Denmark52!X40*Denmark52!D40/Denmark52!B40
 +Finland53!X40*Finland53!D40/Finland53!B40
 +Italy54!X40*Italy54!D40/Italy54!B40
 +Netherlands55!X40*Netherlands55!D40/Netherlands55!B40
 +Portugal56!X40*Portugal56!D40/Portugal56!B40
 +Spain57!X40*Spain57!D40/Spain57!B40
 +Sweden58!X40*Sweden58!D40/Sweden58!B40)
/(Belgium51!D40/Belgium51!B40
 +Denmark52!D40/Denmark52!B40
 +Finland53!D40/Finland53!B40
 +Italy54!D40/Italy54!B40
 +Netherlands55!D40/Netherlands55!B40
 +Portugal56!D40/Portugal56!B40
 +Spain57!D40/Spain57!B40
 +Sweden58!D40/Sweden58!B40))</f>
        <v/>
      </c>
      <c r="Y40" s="61" t="str">
        <f>IF(OR(
Belgium51!Y40   ="",
Belgium51!D40   ="",
Belgium51!B40   ="",
Denmark52!Y40      ="",
Denmark52!D40      ="",
Denmark52!B40      ="",
Finland53!Y40       ="",
Finland53!D40       ="",
Finland53!B40       ="",
Italy54!Y40      ="",
Italy54!D40      ="",
Italy54!B40      ="",
Netherlands55!Y40 ="",
Netherlands55!D40 ="",
Netherlands55!B40 ="",
Portugal56!Y40      ="",
Portugal56!D40      ="",
Portugal56!B40      ="",
Spain57!Y40      ="",
Spain57!D40      ="",
Spain57!B40      ="",
Sweden58!Y40      ="",
Sweden58!D40      ="",
Sweden58!B40      =""),"",
(Belgium51!Y40/Belgium51!B40
 +Denmark52!Y40/Denmark52!B40
 +Finland53!Y40/Finland53!B40
 +Italy54!Y40/Italy54!B40
 +Netherlands55!Y40/Netherlands55!B40
 +Portugal56!Y40/Portugal56!B40
 +Spain57!Y40/Spain57!B40
 +Sweden58!Y40/Sweden58!B40)
/(Belgium51!D40/Belgium51!B40
 +Denmark52!D40/Denmark52!B40
 +Finland53!D40/Finland53!B40
 +Italy54!D40/Italy54!B40
 +Netherlands55!D40/Netherlands55!B40
 +Portugal56!D40/Portugal56!B40
 +Spain57!D40/Spain57!B40
 +Sweden58!D40/Sweden58!B40))</f>
        <v/>
      </c>
      <c r="Z40" s="67"/>
      <c r="AA40" s="62" t="str">
        <f t="shared" si="1"/>
        <v/>
      </c>
      <c r="AB40" s="75" t="str">
        <f>IF(OR(
Belgium51!AB40   ="",
Belgium51!D40   ="",
Belgium51!B40   ="",
Denmark52!AB40      ="",
Denmark52!D40      ="",
Denmark52!B40      ="",
Finland53!AB40       ="",
Finland53!D40       ="",
Finland53!B40       ="",
Italy54!AB40      ="",
Italy54!D40      ="",
Italy54!B40      ="",
Netherlands55!AB40 ="",
Netherlands55!D40 ="",
Netherlands55!B40 ="",
Portugal56!AB40      ="",
Portugal56!D40      ="",
Portugal56!B40      ="",
Spain57!AB40      ="",
Spain57!D40      ="",
Spain57!B40      ="",
Sweden58!AB40      ="",
Sweden58!D40      ="",
Sweden58!B40      =""),"",
(Belgium51!AB40*Belgium51!D40/Belgium51!B40
 +Denmark52!AB40*Denmark52!D40/Denmark52!B40
 +Finland53!AB40*Finland53!D40/Finland53!B40
 +Italy54!AB40*Italy54!D40/Italy54!B40
 +Netherlands55!AB40*Netherlands55!D40/Netherlands55!B40
 +Portugal56!AB40*Portugal56!D40/Portugal56!B40
 +Spain57!AB40*Spain57!D40/Spain57!B40
 +Sweden58!AB40*Sweden58!D40/Sweden58!B40)
/(Belgium51!D40/Belgium51!B40
 +Denmark52!D40/Denmark52!B40
 +Finland53!D40/Finland53!B40
 +Italy54!D40/Italy54!B40
 +Netherlands55!D40/Netherlands55!B40
 +Portugal56!D40/Portugal56!B40
 +Spain57!D40/Spain57!B40
 +Sweden58!D40/Sweden58!B40))</f>
        <v/>
      </c>
    </row>
    <row r="41" spans="1:28">
      <c r="A41" s="62">
        <v>1908</v>
      </c>
      <c r="B41" s="62" t="str">
        <f>IF(OR(
Belgium51!AC41   ="",
Belgium51!D41   ="",
Belgium51!B41   ="",
Denmark52!AC41      ="",
Denmark52!D41      ="",
Denmark52!B41      ="",
Finland53!AC41       ="",
Finland53!D41       ="",
Finland53!B41       ="",
Italy54!AC41      ="",
Italy54!D41      ="",
Italy54!B41      ="",
Netherlands55!AC41 ="",
Netherlands55!D41 ="",
Netherlands55!B41 ="",
Portugal56!AC41 ="",
Portugal56!D41 ="",
Portugal56!B41 ="",
Spain57!AC41       ="",
Spain57!D41       ="",
Spain57!B41       ="",
Sweden58!AC41      ="",
Sweden58!D41      ="",
Sweden58!B41      =""),"",
(Belgium51!AC41*Belgium51!D41/Belgium51!B41
 +Denmark52!AC41*Denmark52!D41/Denmark52!B41
 +Finland53!AC41*Finland53!D41/Finland53!B41
 +Italy54!AC41*Italy54!D41/Italy54!B41
 +Netherlands55!AC41*Netherlands55!D41/Netherlands55!B41
 +Portugal56!AC41*Portugal56!D41/Portugal56!B41
 +Spain57!AC41*Spain57!D41/Spain57!B41
 +Sweden58!AC41*Sweden58!D41/Sweden58!B41)
/(Belgium51!D41/Belgium51!B41
 +Denmark52!D41/Denmark52!B41
 +Finland53!D41/Finland53!B41
 +Italy54!D41/Italy54!B41
 +Netherlands55!D41/Netherlands55!B41
 +Portugal56!D41/Portugal56!B41
 +Spain57!D41/Spain57!B41
 +Sweden58!D41/Sweden58!B41))</f>
        <v/>
      </c>
      <c r="C41" s="34" t="str">
        <f>IF(OR(
Belgium51!F41   ="",
Belgium51!D41   ="",
Belgium51!B41   ="",
Denmark52!F41      ="",
Denmark52!D41      ="",
Denmark52!B41      ="",
Finland53!F41       ="",
Finland53!D41       ="",
Finland53!B41       ="",
Italy54!F41      ="",
Italy54!D41      ="",
Italy54!B41      ="",
Netherlands55!F41 ="",
Netherlands55!D41 ="",
Netherlands55!B41 ="",
Portugal56!F41 ="",
Portugal56!D41 ="",
Portugal56!B41 ="",
Spain57!F41       ="",
Spain57!D41       ="",
Spain57!B41       ="",
Sweden58!F41      ="",
Sweden58!D41      ="",
Sweden58!B41      =""),"",
(Belgium51!F41*Belgium51!D41/Belgium51!B41
 +Denmark52!F41*Denmark52!D41/Denmark52!B41
 +Finland53!F41*Finland53!D41/Finland53!B41
 +Italy54!F41*Italy54!D41/Italy54!B41
 +Netherlands55!F41*Netherlands55!D41/Netherlands55!B41
 +Portugal56!F41*Portugal56!D41/Portugal56!B41
 +Spain57!F41*Spain57!D41/Spain57!B41
 +Sweden58!F41*Sweden58!D41/Sweden58!B41)
/(Belgium51!D41/Belgium51!B41
 +Denmark52!D41/Denmark52!B41
 +Finland53!D41/Finland53!B41
 +Italy54!D41/Italy54!B41
 +Netherlands55!D41/Netherlands55!B41
 +Portugal56!D41/Portugal56!B41
 +Spain57!D41/Spain57!B41
 +Sweden58!D41/Sweden58!B41))</f>
        <v/>
      </c>
      <c r="D41" s="62" t="str">
        <f>IF(OR(
Belgium51!AE41   ="",
Belgium51!D41   ="",
Belgium51!B41   ="",
Denmark52!AE41      ="",
Denmark52!D41      ="",
Denmark52!B41      ="",
Finland53!AE41       ="",
Finland53!D41       ="",
Finland53!B41       ="",
Italy54!AE41      ="",
Italy54!D41      ="",
Italy54!B41      ="",
Netherlands55!AE41 ="",
Netherlands55!D41 ="",
Netherlands55!B41 ="",
Portugal56!AE41 ="",
Portugal56!D41 ="",
Portugal56!B41 ="",
Spain57!AE41       ="",
Spain57!D41       ="",
Spain57!B41       ="",
Sweden58!AE41      ="",
Sweden58!D41      ="",
Sweden58!B41      =""),"",
(Belgium51!AE41*Belgium51!D41/Belgium51!B41
 +Denmark52!AE41*Denmark52!D41/Denmark52!B41
 +Finland53!AE41*Finland53!D41/Finland53!B41
 +Italy54!AE41*Italy54!D41/Italy54!B41
 +Netherlands55!AE41*Netherlands55!D41/Netherlands55!B41
 +Portugal56!AE41*Portugal56!D41/Portugal56!B41
 +Spain57!AE41*Spain57!D41/Spain57!B41
 +Sweden58!AE41*Sweden58!D41/Sweden58!B41)
/(Belgium51!D41/Belgium51!B41
 +Denmark52!D41/Denmark52!B41
 +Finland53!D41/Finland53!B41
 +Italy54!D41/Italy54!B41
 +Netherlands55!D41/Netherlands55!B41
 +Portugal56!D41/Portugal56!B41
 +Spain57!D41/Spain57!B41
 +Sweden58!D41/Sweden58!B41))</f>
        <v/>
      </c>
      <c r="E41" s="62" t="str">
        <f>IF(OR(
Belgium51!H41   ="",
Belgium51!D41   ="",
Belgium51!B41   ="",
Denmark52!H41      ="",
Denmark52!D41      ="",
Denmark52!B41      ="",
Finland53!H41       ="",
Finland53!D41       ="",
Finland53!B41       ="",
Italy54!H41      ="",
Italy54!D41      ="",
Italy54!B41      ="",
Netherlands55!H41 ="",
Netherlands55!D41 ="",
Netherlands55!B41 ="",
Portugal56!H41 ="",
Portugal56!D41 ="",
Portugal56!B41 ="",
Spain57!H41 ="",
Spain57!D41 ="",
Spain57!B41 ="",
Sweden58!H41 ="",
Sweden58!D41 ="",
Sweden58!B41 =""),"",
(Belgium51!H41*Belgium51!D41/Belgium51!B41
 +Denmark52!H41*Denmark52!D41/Denmark52!B41
 +Finland53!H41*Finland53!D41/Finland53!B41
 +Italy54!H41*Italy54!D41/Italy54!B41
 +Netherlands55!H41*Netherlands55!D41/Netherlands55!B41
 +Portugal56!H41*Portugal56!D41/Portugal56!B41
 +Spain57!H41*Spain57!D41/Spain57!B41
 +Sweden58!H41*Sweden58!D41/Sweden58!B41)
/(Belgium51!D41/Belgium51!B41
 +Denmark52!D41/Denmark52!B41
 +Finland53!D41/Finland53!B41
 +Italy54!D41/Italy54!B41
 +Netherlands55!D41/Netherlands55!B41
 +Portugal56!D41/Portugal56!B41
 +Spain57!D41/Spain57!B41
 +Sweden58!D41/Sweden58!B41))</f>
        <v/>
      </c>
      <c r="F41" s="62">
        <f>IF(OR(
Belgium51!I41   ="",
Belgium51!D41   ="",
Belgium51!B41   ="",
Denmark52!I41      ="",
Denmark52!D41      ="",
Denmark52!B41      ="",
Finland53!I41       ="",
Finland53!D41       ="",
Finland53!B41       ="",
Italy54!I41      ="",
Italy54!D41      ="",
Italy54!B41      ="",
Netherlands55!I41 ="",
Netherlands55!D41 ="",
Netherlands55!B41 ="",
Portugal56!I41      ="",
Portugal56!D41      ="",
Portugal56!B41      ="",
Spain57!I41      ="",
Spain57!D41      ="",
Spain57!B41      ="",
Sweden58!I41      ="",
Sweden58!D41      ="",
Sweden58!B41      =""),"",
(Belgium51!I41/Belgium51!B41
 +Denmark52!I41/Denmark52!B41
 +Finland53!I41/Finland53!B41
 +Italy54!I41/Italy54!B41
 +Netherlands55!I41/Netherlands55!B41
 +Portugal56!I41/Portugal56!B41
 +Spain57!I41/Spain57!B41
 +Sweden58!I41/Sweden58!B41)
/(Belgium51!D41/Belgium51!B41
 +Denmark52!D41/Denmark52!B41
 +Finland53!D41/Finland53!B41
 +Italy54!D41/Italy54!B41
 +Netherlands55!D41/Netherlands55!B41
 +Portugal56!D41/Portugal56!B41
 +Spain57!D41/Spain57!B41
 +Sweden58!D41/Sweden58!B41))</f>
        <v>0.10666451912107443</v>
      </c>
      <c r="G41" s="62">
        <f>IF(OR(
Belgium51!J41   ="",
Belgium51!D41   ="",
Belgium51!B41   ="",
Denmark52!J41      ="",
Denmark52!D41      ="",
Denmark52!B41      ="",
Finland53!J41       ="",
Finland53!D41       ="",
Finland53!B41       ="",
Italy54!J41      ="",
Italy54!D41      ="",
Italy54!B41      ="",
Netherlands55!J41 ="",
Netherlands55!D41 ="",
Netherlands55!B41 ="",
Portugal56!J41      ="",
Portugal56!D41      ="",
Portugal56!B41      ="",
Spain57!J41      ="",
Spain57!D41      ="",
Spain57!B41      ="",
Sweden58!J41      ="",
Sweden58!D41      ="",
Sweden58!B41      =""),"",
(Belgium51!J41/Belgium51!B41
 +Denmark52!J41/Denmark52!B41
 +Finland53!J41/Finland53!B41
 +Italy54!J41/Italy54!B41
 +Netherlands55!J41/Netherlands55!B41
 +Portugal56!J41/Portugal56!B41
 +Spain57!J41/Spain57!B41
 +Sweden58!J41/Sweden58!B41)
/(Belgium51!D41/Belgium51!B41
 +Denmark52!D41/Denmark52!B41
 +Finland53!D41/Finland53!B41
 +Italy54!D41/Italy54!B41
 +Netherlands55!D41/Netherlands55!B41
 +Portugal56!D41/Portugal56!B41
 +Spain57!D41/Spain57!B41
 +Sweden58!D41/Sweden58!B41))</f>
        <v>9.673579921854758E-2</v>
      </c>
      <c r="H41" s="62">
        <f>IF(OR(
Belgium51!K41   ="",
Belgium51!D41   ="",
Belgium51!B41   ="",
Denmark52!K41      ="",
Denmark52!D41      ="",
Denmark52!B41      ="",
Finland53!K41       ="",
Finland53!D41       ="",
Finland53!B41       ="",
Italy54!K41      ="",
Italy54!D41      ="",
Italy54!B41      ="",
Netherlands55!K41 ="",
Netherlands55!D41 ="",
Netherlands55!B41 ="",
Portugal56!K41      ="",
Portugal56!D41      ="",
Portugal56!B41      ="",
Spain57!K41      ="",
Spain57!D41      ="",
Spain57!B41      ="",
Sweden58!K41      ="",
Sweden58!D41      ="",
Sweden58!B41      =""),"",
(Belgium51!K41/Belgium51!B41
 +Denmark52!K41/Denmark52!B41
 +Finland53!K41/Finland53!B41
 +Italy54!K41/Italy54!B41
 +Netherlands55!K41/Netherlands55!B41
 +Portugal56!K41/Portugal56!B41
 +Spain57!K41/Spain57!B41
 +Sweden58!K41/Sweden58!B41)
/(Belgium51!D41/Belgium51!B41
 +Denmark52!D41/Denmark52!B41
 +Finland53!D41/Finland53!B41
 +Italy54!D41/Italy54!B41
 +Netherlands55!D41/Netherlands55!B41
 +Portugal56!D41/Portugal56!B41
 +Spain57!D41/Spain57!B41
 +Sweden58!D41/Sweden58!B41))</f>
        <v>0.22454008958381047</v>
      </c>
      <c r="I41" s="62">
        <f>IF(OR(
Belgium51!L41   ="",
Belgium51!D41   ="",
Belgium51!B41   ="",
Denmark52!L41      ="",
Denmark52!D41      ="",
Denmark52!B41      ="",
Finland53!L41       ="",
Finland53!D41       ="",
Finland53!B41       ="",
Italy54!L41      ="",
Italy54!D41      ="",
Italy54!B41      ="",
Netherlands55!L41 ="",
Netherlands55!D41 ="",
Netherlands55!B41 ="",
Portugal56!L41      ="",
Portugal56!D41      ="",
Portugal56!B41      ="",
Spain57!L41      ="",
Spain57!D41      ="",
Spain57!B41      ="",
Sweden58!L41      ="",
Sweden58!D41      ="",
Sweden58!B41      =""),"",
(Belgium51!L41/Belgium51!B41
 +Denmark52!L41/Denmark52!B41
 +Finland53!L41/Finland53!B41
 +Italy54!L41/Italy54!B41
 +Netherlands55!L41/Netherlands55!B41
 +Portugal56!L41/Portugal56!B41
 +Spain57!L41/Spain57!B41
 +Sweden58!L41/Sweden58!B41)
/(Belgium51!D41/Belgium51!B41
 +Denmark52!D41/Denmark52!B41
 +Finland53!D41/Finland53!B41
 +Italy54!D41/Italy54!B41
 +Netherlands55!D41/Netherlands55!B41
 +Portugal56!D41/Portugal56!B41
 +Spain57!D41/Spain57!B41
 +Sweden58!D41/Sweden58!B41))</f>
        <v>0.28892805217370959</v>
      </c>
      <c r="J41" s="61">
        <f t="shared" si="0"/>
        <v>-6.4387962589899123E-2</v>
      </c>
      <c r="K41" s="61">
        <f>IF(OR(
Belgium51!D41   ="",Belgium51!D40   ="",
Belgium51!B41   ="",Belgium51!B40   ="",
Belgium51!N41   ="",Belgium51!N40   ="",
Denmark52!D41      ="",Denmark52!D40      ="",
Denmark52!B41      ="",Denmark52!B40      ="",
Denmark52!N41      ="",Denmark52!N40      ="",
Finland53!D41       ="",Finland53!D40       ="",
Finland53!B41       ="",Finland53!B40       ="",
Finland53!N41       ="",Finland53!N40       ="",
Italy54!D41      ="",Italy54!D40      ="",
Italy54!B41      ="",Italy54!B40      ="",
Italy54!N41      ="",Italy54!N40      ="",
Netherlands55!D41 ="",Netherlands55!D40 ="",
Netherlands55!B41 ="",Netherlands55!B40 ="",
Netherlands55!N41 ="",Netherlands55!N40 ="",
Portugal56!D41      ="",Portugal56!D40      ="",
Portugal56!B41      ="",Portugal56!B40      ="",
Portugal56!N41      ="",Portugal56!N40      ="",
Spain57!D41      ="",Spain57!D40      ="",
Spain57!B41      ="",Spain57!B40      ="",
Spain57!N41      ="",Spain57!N40      ="",
Sweden58!D41      ="",Sweden58!D40      ="",
Sweden58!B41      ="",Sweden58!B40      ="",
Sweden58!N41      ="",Sweden58!N40      =""),"",
LN(SQRT(
(Belgium51!D41/Belgium51!B41
 +Denmark52!D41/Denmark52!B41
 +Finland53!D41/Finland53!B41
 +Italy54!D41/Italy54!B41
 +Netherlands55!D41/Netherlands55!B41
 +Portugal56!D41/Portugal56!B41
 +Spain57!D41/Spain57!B41
 +Sweden58!D41/Sweden58!B41)
/(Belgium51!D41/Belgium51!N41*Belgium51!N40/Belgium51!B40
 +Denmark52!D41/Denmark52!N41*Denmark52!N40/Denmark52!B40
 +Finland53!D41/Finland53!N41*Finland53!N40/Finland53!B40
 +Italy54!D41/Italy54!N41*Italy54!N40/Italy54!B40
 +Netherlands55!D41/Netherlands55!N41*Netherlands55!N40/Netherlands55!B40
 +Portugal56!D41/Portugal56!N41*Portugal56!N40/Portugal56!B40
 +Spain57!D41/Spain57!N41*Spain57!N40/Spain57!B40
 +Sweden58!D41/Sweden58!N41*Sweden58!N40/Sweden58!B40)
*(Belgium51!D40/Belgium51!N40*Belgium51!N41/Belgium51!B41
 +Denmark52!D40/Denmark52!N40*Denmark52!N41/Denmark52!B41
 +Finland53!D40/Finland53!N40*Finland53!N41/Finland53!B41
 +Italy54!D40/Italy54!N40*Italy54!N41/Italy54!B41
 +Netherlands55!D40/Netherlands55!N40*Netherlands55!N41/Netherlands55!B41
 +Portugal56!D40/Portugal56!N40*Portugal56!N41/Portugal56!B41
 +Spain57!D40/Spain57!N40*Spain57!N41/Spain57!B41
 +Sweden58!D40/Sweden58!N40*Sweden58!N41/Sweden58!B41)
/(Belgium51!D40/Belgium51!B40
 +Denmark52!D40/Denmark52!B40
 +Finland53!D40/Finland53!B40
 +Italy54!D40/Italy54!B40
 +Netherlands55!D40/Netherlands55!B40
 +Portugal56!D40/Portugal56!B40
 +Spain57!D40/Spain57!B40
 +Sweden58!D40/Sweden58!B40))))</f>
        <v>-3.7946442550645894E-2</v>
      </c>
      <c r="L41" s="61" t="str">
        <f>IF(OR(
Belgium51!F41   ="",Belgium51!F40   ="",
Belgium51!D41   ="",Belgium51!D40   ="",
Belgium51!B41   ="",Belgium51!B40   ="",
Belgium51!P41   ="",Belgium51!P40   ="",
Denmark52!F41      ="",Denmark52!F40      ="",
Denmark52!D41      ="",Denmark52!D40      ="",
Denmark52!B41      ="",Denmark52!B40      ="",
Denmark52!P41      ="",Denmark52!P40      ="",
Finland53!F41       ="",Finland53!F40       ="",
Finland53!D41       ="",Finland53!D40       ="",
Finland53!B41       ="",Finland53!B40       ="",
Finland53!P41       ="",Finland53!P40       ="",
Italy54!F41      ="",Italy54!F40      ="",
Italy54!D41      ="",Italy54!D40      ="",
Italy54!B41      ="",Italy54!B40      ="",
Italy54!P41      ="",Italy54!P40      ="",
Netherlands55!F41 ="",Netherlands55!F40 ="",
Netherlands55!D41 ="",Netherlands55!D40 ="",
Netherlands55!B41 ="",Netherlands55!B40 ="",
Netherlands55!P41 ="",Netherlands55!P40 ="",
Portugal56!F41      ="",Portugal56!F40      ="",
Portugal56!D41      ="",Portugal56!D40      ="",
Portugal56!B41      ="",Portugal56!B40      ="",
Portugal56!P41      ="",Portugal56!P40      ="",
Spain57!F41      ="",Spain57!F40      ="",
Spain57!D41      ="",Spain57!D40      ="",
Spain57!B41      ="",Spain57!B40      ="",
Spain57!P41      ="",Spain57!P40      ="",
Sweden58!F41      ="",Sweden58!F40      ="",
Sweden58!D41      ="",Sweden58!D40      ="",
Sweden58!B41      ="",Sweden58!B40      ="",
Sweden58!P41      ="",Sweden58!P40      =""),"",
LN(SQRT(
(Belgium51!D41*Belgium51!F41/Belgium51!B41
 +Denmark52!D41*Denmark52!F41/Denmark52!B41
 +Finland53!D41*Finland53!F41/Finland53!B41
 +Italy54!D41*Italy54!F41/Italy54!B41
 +Netherlands55!D41*Netherlands55!F41/Netherlands55!B41
 +Portugal56!D41*Portugal56!F41/Portugal56!B41
 +Spain57!D41*Spain57!F41/Spain57!B41
 +Sweden58!D41*Sweden58!F41/Sweden58!B41)
/(Belgium51!D41*Belgium51!F41/Belgium51!P41*Belgium51!P40/Belgium51!B40
 +Denmark52!D41*Denmark52!F41/Denmark52!P41*Denmark52!P40/Denmark52!B40
 +Finland53!D41*Finland53!F41/Finland53!P41*Finland53!P40/Finland53!B40
 +Italy54!D41*Italy54!F41/Italy54!P41*Italy54!P40/Italy54!B40
 +Netherlands55!D41*Netherlands55!F41/Netherlands55!P41*Netherlands55!P40/Netherlands55!B40
 +Portugal56!D41*Portugal56!F41/Portugal56!P41*Portugal56!P40/Portugal56!B40
 +Spain57!D41*Spain57!F41/Spain57!P41*Spain57!P40/Spain57!B40
 +Sweden58!D41*Sweden58!F41/Sweden58!P41*Sweden58!P40/Sweden58!B40)
*(Belgium51!D40*Belgium51!F40/Belgium51!P40*Belgium51!P41/Belgium51!B41
 +Denmark52!D40*Denmark52!F40/Denmark52!P40*Denmark52!P41/Denmark52!B41
 +Finland53!D40*Finland53!F40/Finland53!P40*Finland53!P41/Finland53!B41
 +Italy54!D40*Italy54!F40/Italy54!P40*Italy54!P41/Italy54!B41
 +Netherlands55!D40*Netherlands55!F40/Netherlands55!P40*Netherlands55!P41/Netherlands55!B41
 +Portugal56!D40*Portugal56!F40/Portugal56!P40*Portugal56!P41/Portugal56!B41
 +Spain57!D40*Spain57!F40/Spain57!P40*Spain57!P41/Spain57!B41
 +Sweden58!D40*Sweden58!F40/Sweden58!P40*Sweden58!P41/Sweden58!B41)
/(Belgium51!D40*Belgium51!F40/Belgium51!B40
 +Denmark52!D40*Denmark52!F40/Denmark52!B40
 +Finland53!D40*Finland53!F40/Finland53!B40
 +Italy54!D40*Italy54!F40/Italy54!B40
 +Netherlands55!D40*Netherlands55!F40/Netherlands55!B40
 +Portugal56!D40*Portugal56!F40/Portugal56!B40
 +Spain57!D40*Spain57!F40/Spain57!B40
 +Sweden58!D40*Sweden58!F40/Sweden58!B40))))</f>
        <v/>
      </c>
      <c r="M41" s="62" t="str">
        <f>IF(OR(
Belgium51!H41   ="",Belgium51!H40   ="",
Belgium51!D41   ="",Belgium51!D40   ="",
Belgium51!B41   ="",Belgium51!B40   ="",
Belgium51!Q41   ="",Belgium51!Q40   ="",
Denmark52!H41      ="",Denmark52!H40      ="",
Denmark52!D41      ="",Denmark52!D40      ="",
Denmark52!B41      ="",Denmark52!B40      ="",
Denmark52!Q41      ="",Denmark52!Q40      ="",
Finland53!H41       ="",Finland53!H40       ="",
Finland53!D41       ="",Finland53!D40       ="",
Finland53!B41       ="",Finland53!B40       ="",
Finland53!Q41       ="",Finland53!Q40       ="",
Italy54!H41      ="",Italy54!H40      ="",
Italy54!D41      ="",Italy54!D40      ="",
Italy54!B41      ="",Italy54!B40      ="",
Italy54!Q41      ="",Italy54!Q40      ="",
Netherlands55!H41 ="",Netherlands55!H40 ="",
Netherlands55!D41 ="",Netherlands55!D40 ="",
Netherlands55!B41 ="",Netherlands55!B40 ="",
Netherlands55!Q41 ="",Netherlands55!Q40 ="",
Portugal56!H41      ="",Portugal56!H40      ="",
Portugal56!D41      ="",Portugal56!D40      ="",
Portugal56!B41      ="",Portugal56!B40      ="",
Portugal56!Q41      ="",Portugal56!Q40      ="",
Spain57!H41      ="",Spain57!H40      ="",
Spain57!D41      ="",Spain57!D40      ="",
Spain57!B41      ="",Spain57!B40      ="",
Spain57!Q41      ="",Spain57!Q40      ="",
Sweden58!H41      ="",Sweden58!H40      ="",
Sweden58!D41      ="",Sweden58!D40      ="",
Sweden58!B41      ="",Sweden58!B40      ="",
Sweden58!Q41      ="",Sweden58!Q40      =""),"",
LN(SQRT(
(Belgium51!D41*Belgium51!H41/Belgium51!B41
 +Denmark52!D41*Denmark52!H41/Denmark52!B41
 +Finland53!D41*Finland53!H41/Finland53!B41
 +Italy54!D41*Italy54!H41/Italy54!B41
 +Netherlands55!D41*Netherlands55!H41/Netherlands55!B41
 +Portugal56!D41*Portugal56!H41/Portugal56!B41
 +Spain57!D41*Spain57!H41/Spain57!B41
 +Sweden58!D41*Sweden58!H41/Sweden58!B41)
/(Belgium51!D41*Belgium51!H41/Belgium51!Q41*Belgium51!Q40/Belgium51!B40
 +Denmark52!D41*Denmark52!H41/Denmark52!Q41*Denmark52!Q40/Denmark52!B40
 +Finland53!D41*Finland53!H41/Finland53!Q41*Finland53!Q40/Finland53!B40
 +Italy54!D41*Italy54!H41/Italy54!Q41*Italy54!Q40/Italy54!B40
 +Netherlands55!D41*Netherlands55!H41/Netherlands55!Q41*Netherlands55!Q40/Netherlands55!B40
 +Portugal56!D41*Portugal56!H41/Portugal56!Q41*Portugal56!Q40/Portugal56!B40
 +Spain57!D41*Spain57!H41/Spain57!Q41*Spain57!Q40/Spain57!B40
 +Sweden58!D41*Sweden58!H41/Sweden58!Q41*Sweden58!Q40/Sweden58!B40)
*(Belgium51!D40*Belgium51!H40/Belgium51!Q40*Belgium51!Q41/Belgium51!B41
 +Denmark52!D40*Denmark52!H40/Denmark52!Q40*Denmark52!Q41/Denmark52!B41
 +Finland53!D40*Finland53!H40/Finland53!Q40*Finland53!Q41/Finland53!B41
 +Italy54!D40*Italy54!H40/Italy54!Q40*Italy54!Q41/Italy54!B41
 +Netherlands55!D40*Netherlands55!H40/Netherlands55!Q40*Netherlands55!Q41/Netherlands55!B41
 +Portugal56!D40*Portugal56!H40/Portugal56!Q40*Portugal56!Q41/Portugal56!B41
 +Spain57!D40*Spain57!H40/Spain57!Q40*Spain57!Q41/Spain57!B41
 +Sweden58!D40*Sweden58!H40/Sweden58!Q40*Sweden58!Q41/Sweden58!B41)
/(Belgium51!D40*Belgium51!H40/Belgium51!B40
 +Denmark52!D40*Denmark52!H40/Denmark52!B40
 +Finland53!D40*Finland53!H40/Finland53!B40
 +Italy54!D40*Italy54!H40/Italy54!B40
 +Netherlands55!D40*Netherlands55!H40/Netherlands55!B40
 +Portugal56!D40*Portugal56!H40/Portugal56!B40
 +Spain57!D40*Spain57!H40/Spain57!B40
 +Sweden58!D40*Sweden58!H40/Sweden58!B40))))</f>
        <v/>
      </c>
      <c r="N41" s="62" t="str">
        <f>IF(OR(
Belgium51!I41   ="",Belgium51!I40   ="",
Belgium51!B41   ="",Belgium51!B40   ="",
Belgium51!R41   ="",Belgium51!R40   ="",
Denmark52!I41      ="",Denmark52!I40      ="",
Denmark52!B41      ="",Denmark52!B40      ="",
Denmark52!R41      ="",Denmark52!R40      ="",
Finland53!I41       ="",Finland53!I40       ="",
Finland53!B41       ="",Finland53!B40       ="",
Finland53!R41       ="",Finland53!R40       ="",
Italy54!I41      ="",Italy54!I40      ="",
Italy54!B41      ="",Italy54!B40      ="",
Italy54!R41      ="",Italy54!R40      ="",
Netherlands55!I41 ="",Netherlands55!I40 ="",
Netherlands55!B41 ="",Netherlands55!B40 ="",
Netherlands55!R41 ="",Netherlands55!R40 ="",
Portugal56!I41      ="",Portugal56!I40      ="",
Portugal56!B41      ="",Portugal56!B40      ="",
Portugal56!R41      ="",Portugal56!R40      ="",
Spain57!I41      ="",Spain57!I40      ="",
Spain57!B41      ="",Spain57!B40      ="",
Spain57!R41      ="",Spain57!R40      ="",
Sweden58!I41      ="",Sweden58!I40      ="",
Sweden58!B41      ="",Sweden58!B40      ="",
Sweden58!R41      ="",Sweden58!R40      =""),"",
LN(SQRT(
(Belgium51!I41/Belgium51!B41
 +Denmark52!I41/Denmark52!B41
 +Finland53!I41/Finland53!B41
 +Italy54!I41/Italy54!B41
 +Netherlands55!I41/Netherlands55!B41
 +Portugal56!I41/Portugal56!B41
 +Spain57!I41/Spain57!B41
 +Sweden58!I41/Sweden58!B41)
/(Belgium51!I41/Belgium51!R41*Belgium51!R40/Belgium51!B40
 +Denmark52!I41/Denmark52!R41*Denmark52!R40/Denmark52!B40
 +Finland53!I41/Finland53!R41*Finland53!R40/Finland53!B40
 +Italy54!I41/Italy54!R41*Italy54!R40/Italy54!B40
 +Netherlands55!I41/Netherlands55!R41*Netherlands55!R40/Netherlands55!B40
 +Portugal56!I41/Portugal56!R41*Portugal56!R40/Portugal56!B40
 +Spain57!I41/Spain57!R41*Spain57!R40/Spain57!B40
 +Sweden58!I41/Sweden58!R41*Sweden58!R40/Sweden58!B40)
*(Belgium51!I40/Belgium51!R40*Belgium51!R41/Belgium51!B41
 +Denmark52!I40/Denmark52!R40*Denmark52!R41/Denmark52!B41
 +Finland53!I40/Finland53!R40*Finland53!R41/Finland53!B41
 +Italy54!I40/Italy54!R40*Italy54!R41/Italy54!B41
 +Netherlands55!I40/Netherlands55!R40*Netherlands55!R41/Netherlands55!B41
 +Portugal56!I40/Portugal56!R40*Portugal56!R41/Portugal56!B41
 +Spain57!I40/Spain57!R40*Spain57!R41/Spain57!B41
 +Sweden58!I40/Sweden58!R40*Sweden58!R41/Sweden58!B41)
/(Belgium51!I40/Belgium51!B40
 +Denmark52!I40/Denmark52!B40
 +Finland53!I40/Finland53!B40
 +Italy54!I40/Italy54!B40
 +Netherlands55!I40/Netherlands55!B40
 +Portugal56!I40/Portugal56!B40
 +Spain57!I40/Spain57!B40
 +Sweden58!I40/Sweden58!B40))))</f>
        <v/>
      </c>
      <c r="O41" s="62" t="str">
        <f>IF(OR(
Belgium51!K41   ="",Belgium51!K40   ="",
Belgium51!B41   ="",Belgium51!B40   ="",
Belgium51!S41   ="",Belgium51!S40   ="",
Denmark52!K41      ="",Denmark52!K40      ="",
Denmark52!B41      ="",Denmark52!B40      ="",
Denmark52!S41      ="",Denmark52!S40      ="",
Finland53!K41       ="",Finland53!K40       ="",
Finland53!B41       ="",Finland53!B40       ="",
Finland53!S41       ="",Finland53!S40       ="",
Italy54!K41      ="",Italy54!K40      ="",
Italy54!B41      ="",Italy54!B40      ="",
Italy54!S41      ="",Italy54!S40      ="",
Netherlands55!K41 ="",Netherlands55!K40 ="",
Netherlands55!B41 ="",Netherlands55!B40 ="",
Netherlands55!S41 ="",Netherlands55!S40 ="",
Portugal56!K41      ="",Portugal56!K40      ="",
Portugal56!B41      ="",Portugal56!B40      ="",
Portugal56!S41      ="",Portugal56!S40      ="",
Spain57!K41      ="",Spain57!K40      ="",
Spain57!B41      ="",Spain57!B40      ="",
Spain57!S41      ="",Spain57!S40      ="",
Sweden58!K41      ="",Sweden58!K40      ="",
Sweden58!B41      ="",Sweden58!B40      ="",
Sweden58!S41      ="",Sweden58!S40      =""),"",
LN(SQRT(
(Belgium51!K41/Belgium51!B41
 +Denmark52!K41/Denmark52!B41
 +Finland53!K41/Finland53!B41
 +Italy54!K41/Italy54!B41
 +Netherlands55!K41/Netherlands55!B41
 +Portugal56!K41/Portugal56!B41
 +Spain57!K41/Spain57!B41
 +Sweden58!K41/Sweden58!B41)
/(Belgium51!K41/Belgium51!S41*Belgium51!S40/Belgium51!B40
 +Denmark52!K41/Denmark52!S41*Denmark52!S40/Denmark52!B40
 +Finland53!K41/Finland53!S41*Finland53!S40/Finland53!B40
 +Italy54!K41/Italy54!S41*Italy54!S40/Italy54!B40
 +Netherlands55!K41/Netherlands55!S41*Netherlands55!S40/Netherlands55!B40
 +Portugal56!K41/Portugal56!S41*Portugal56!S40/Portugal56!B40
 +Spain57!K41/Spain57!S41*Spain57!S40/Spain57!B40
 +Sweden58!K41/Sweden58!S41*Sweden58!S40/Sweden58!B40)
*(Belgium51!K40/Belgium51!S40*Belgium51!S41/Belgium51!B41
 +Denmark52!K40/Denmark52!S40*Denmark52!S41/Denmark52!B41
 +Finland53!K40/Finland53!S40*Finland53!S41/Finland53!B41
 +Italy54!K40/Italy54!S40*Italy54!S41/Italy54!B41
 +Netherlands55!K40/Netherlands55!S40*Netherlands55!S41/Netherlands55!B41
 +Portugal56!K40/Portugal56!S40*Portugal56!S41/Portugal56!B41
 +Spain57!K40/Spain57!S40*Spain57!S41/Spain57!B41
 +Sweden58!K40/Sweden58!S40*Sweden58!S41/Sweden58!B41)
/(Belgium51!K40/Belgium51!B40
 +Denmark52!K40/Denmark52!B40
 +Finland53!K40/Finland53!B40
 +Italy54!K40/Italy54!B40
 +Netherlands55!K40/Netherlands55!B40
 +Portugal56!K40/Portugal56!B40
 +Spain57!K40/Spain57!B40
 +Sweden58!K40/Sweden58!B40))))</f>
        <v/>
      </c>
      <c r="P41" s="62" t="str">
        <f>IF(OR(
Belgium51!L41   ="",Belgium51!L40   ="",
Belgium51!B41   ="",Belgium51!B40   ="",
Belgium51!T41   ="",Belgium51!T40   ="",
Denmark52!L41      ="",Denmark52!L40      ="",
Denmark52!B41      ="",Denmark52!B40      ="",
Denmark52!T41      ="",Denmark52!T40      ="",
Finland53!L41       ="",Finland53!L40       ="",
Finland53!B41       ="",Finland53!B40       ="",
Finland53!T41       ="",Finland53!T40       ="",
Italy54!L41      ="",Italy54!L40      ="",
Italy54!B41      ="",Italy54!B40      ="",
Italy54!T41      ="",Italy54!T40      ="",
Netherlands55!L41 ="",Netherlands55!L40 ="",
Netherlands55!B41 ="",Netherlands55!B40 ="",
Netherlands55!T41 ="",Netherlands55!T40 ="",
Portugal56!L41      ="",Portugal56!L40      ="",
Portugal56!B41      ="",Portugal56!B40      ="",
Portugal56!T41      ="",Portugal56!T40      ="",
Spain57!L41      ="",Spain57!L40      ="",
Spain57!B41      ="",Spain57!B40      ="",
Spain57!T41      ="",Spain57!T40      ="",
Sweden58!L41      ="",Sweden58!L40      ="",
Sweden58!B41      ="",Sweden58!B40      ="",
Sweden58!T41      ="",Sweden58!T40      =""),"",
LN(SQRT(
(Belgium51!L41/Belgium51!B41
 +Denmark52!L41/Denmark52!B41
 +Finland53!L41/Finland53!B41
 +Italy54!L41/Italy54!B41
 +Netherlands55!L41/Netherlands55!B41
 +Portugal56!L41/Portugal56!B41
 +Spain57!L41/Spain57!B41
 +Sweden58!L41/Sweden58!B41)
/(Belgium51!L41/Belgium51!T41*Belgium51!T40/Belgium51!B40
 +Denmark52!L41/Denmark52!T41*Denmark52!T40/Denmark52!B40
 +Finland53!L41/Finland53!T41*Finland53!T40/Finland53!B40
 +Italy54!L41/Italy54!T41*Italy54!T40/Italy54!B40
 +Netherlands55!L41/Netherlands55!T41*Netherlands55!T40/Netherlands55!B40
 +Portugal56!L41/Portugal56!T41*Portugal56!T40/Portugal56!B40
 +Spain57!L41/Spain57!T41*Spain57!T40/Spain57!B40
 +Sweden58!L41/Sweden58!T41*Sweden58!T40/Sweden58!B40)
*(Belgium51!L40/Belgium51!T40*Belgium51!T41/Belgium51!B41
 +Denmark52!L40/Denmark52!T40*Denmark52!T41/Denmark52!B41
 +Finland53!L40/Finland53!T40*Finland53!T41/Finland53!B41
 +Italy54!L40/Italy54!T40*Italy54!T41/Italy54!B41
 +Netherlands55!L40/Netherlands55!T40*Netherlands55!T41/Netherlands55!B41
 +Portugal56!L40/Portugal56!T40*Portugal56!T41/Portugal56!B41
 +Spain57!L40/Spain57!T40*Spain57!T41/Spain57!B41
 +Sweden58!L40/Sweden58!T40*Sweden58!T41/Sweden58!B41)
/(Belgium51!L40/Belgium51!B40
 +Denmark52!L40/Denmark52!B40
 +Finland53!L40/Finland53!B40
 +Italy54!L40/Italy54!B40
 +Netherlands55!L40/Netherlands55!B40
 +Portugal56!L40/Portugal56!B40
 +Spain57!L40/Spain57!B40
 +Sweden58!L40/Sweden58!B40))))</f>
        <v/>
      </c>
      <c r="Q41" s="61"/>
      <c r="R41" s="61"/>
      <c r="S41" s="61"/>
      <c r="T41" s="61"/>
      <c r="U41" s="61"/>
      <c r="V41" s="61" t="str">
        <f>IF(OR(
Belgium51!V41   ="",
Belgium51!U41   ="",
Denmark52!V41      ="",
Denmark52!U41      ="",
Finland53!V41       ="",
Finland53!U41       ="",
Italy54!V41      ="",
Italy54!U41      ="",
Netherlands55!V41 ="",
Netherlands55!U41 ="",
Portugal56!V41      ="",
Portugal56!U41      ="",
Spain57!V41      ="",
Spain57!U41      ="",
Sweden58!V41      ="",
Sweden58!U41      =""),"",
LN((Belgium51!V41+Denmark52!V41+Finland53!V41+Italy54!V41+Netherlands55!V41+Portugal56!V41+Spain57!V41+Sweden58!V41)
/(Belgium51!U41+Denmark52!U41+Finland53!U41+Italy54!U41+Netherlands55!U41+Portugal56!U41+Spain57!U41+Sweden58!U41)))</f>
        <v/>
      </c>
      <c r="W41" s="61" t="str">
        <f>IF(OR(
Belgium51!V41   ="",
Belgium51!W41   ="",
Belgium51!U41   ="",
Denmark52!V41      ="",
Denmark52!W41      ="",
Denmark52!U41      ="",
Finland53!V41       ="",
Finland53!W41       ="",
Finland53!U41       ="",
Italy54!V41      ="",
Italy54!W41      ="",
Italy54!U41      ="",
Netherlands55!V41 ="",
Netherlands55!W41 ="",
Netherlands55!V41 ="",
Portugal56!V41      ="",
Portugal56!W41      ="",
Portugal56!U41      ="",
Spain57!V41      ="",
Spain57!W41      ="",
Spain57!U41      ="",
Sweden58!V41      ="",
Sweden58!W41      ="",
Sweden58!U41      ="",
),"",
LN((Belgium51!V41*Belgium51!W41+Denmark52!V41*Denmark52!W41+Finland53!V41*Finland53!W41+Italy54!V41*Italy54!W41+Netherlands55!V41*Netherlands55!W41+Portugal56!V41*Portugal56!W41+Spain57!V41*Spain57!W41+Sweden58!V41*Sweden58!W41)
/(Belgium51!U41+Denmark52!U41+Finland53!U41+Italy54!U41+Netherlands55!U41+Portugal56!U41+Spain57!U41+Sweden58!U41)))</f>
        <v/>
      </c>
      <c r="X41" s="61" t="str">
        <f>IF(OR(
Belgium51!X41   ="",
Belgium51!D41   ="",
Belgium51!B41   ="",
Denmark52!X41      ="",
Denmark52!D41      ="",
Denmark52!B41      ="",
Finland53!X41       ="",
Finland53!D41       ="",
Finland53!B41       ="",
Italy54!X41      ="",
Italy54!D41      ="",
Italy54!B41      ="",
Netherlands55!X41 ="",
Netherlands55!D41 ="",
Netherlands55!B41 ="",
Portugal56!X41      ="",
Portugal56!D41      ="",
Portugal56!B41      ="",
Spain57!X41      ="",
Spain57!D41      ="",
Spain57!B41      ="",
Sweden58!X41      ="",
Sweden58!D41      ="",
Sweden58!B41      =""),"",
(Belgium51!X41*Belgium51!D41/Belgium51!B41
 +Denmark52!X41*Denmark52!D41/Denmark52!B41
 +Finland53!X41*Finland53!D41/Finland53!B41
 +Italy54!X41*Italy54!D41/Italy54!B41
 +Netherlands55!X41*Netherlands55!D41/Netherlands55!B41
 +Portugal56!X41*Portugal56!D41/Portugal56!B41
 +Spain57!X41*Spain57!D41/Spain57!B41
 +Sweden58!X41*Sweden58!D41/Sweden58!B41)
/(Belgium51!D41/Belgium51!B41
 +Denmark52!D41/Denmark52!B41
 +Finland53!D41/Finland53!B41
 +Italy54!D41/Italy54!B41
 +Netherlands55!D41/Netherlands55!B41
 +Portugal56!D41/Portugal56!B41
 +Spain57!D41/Spain57!B41
 +Sweden58!D41/Sweden58!B41))</f>
        <v/>
      </c>
      <c r="Y41" s="61" t="str">
        <f>IF(OR(
Belgium51!Y41   ="",
Belgium51!D41   ="",
Belgium51!B41   ="",
Denmark52!Y41      ="",
Denmark52!D41      ="",
Denmark52!B41      ="",
Finland53!Y41       ="",
Finland53!D41       ="",
Finland53!B41       ="",
Italy54!Y41      ="",
Italy54!D41      ="",
Italy54!B41      ="",
Netherlands55!Y41 ="",
Netherlands55!D41 ="",
Netherlands55!B41 ="",
Portugal56!Y41      ="",
Portugal56!D41      ="",
Portugal56!B41      ="",
Spain57!Y41      ="",
Spain57!D41      ="",
Spain57!B41      ="",
Sweden58!Y41      ="",
Sweden58!D41      ="",
Sweden58!B41      =""),"",
(Belgium51!Y41/Belgium51!B41
 +Denmark52!Y41/Denmark52!B41
 +Finland53!Y41/Finland53!B41
 +Italy54!Y41/Italy54!B41
 +Netherlands55!Y41/Netherlands55!B41
 +Portugal56!Y41/Portugal56!B41
 +Spain57!Y41/Spain57!B41
 +Sweden58!Y41/Sweden58!B41)
/(Belgium51!D41/Belgium51!B41
 +Denmark52!D41/Denmark52!B41
 +Finland53!D41/Finland53!B41
 +Italy54!D41/Italy54!B41
 +Netherlands55!D41/Netherlands55!B41
 +Portugal56!D41/Portugal56!B41
 +Spain57!D41/Spain57!B41
 +Sweden58!D41/Sweden58!B41))</f>
        <v/>
      </c>
      <c r="Z41" s="67"/>
      <c r="AA41" s="62" t="str">
        <f t="shared" si="1"/>
        <v/>
      </c>
      <c r="AB41" s="75" t="str">
        <f>IF(OR(
Belgium51!AB41   ="",
Belgium51!D41   ="",
Belgium51!B41   ="",
Denmark52!AB41      ="",
Denmark52!D41      ="",
Denmark52!B41      ="",
Finland53!AB41       ="",
Finland53!D41       ="",
Finland53!B41       ="",
Italy54!AB41      ="",
Italy54!D41      ="",
Italy54!B41      ="",
Netherlands55!AB41 ="",
Netherlands55!D41 ="",
Netherlands55!B41 ="",
Portugal56!AB41      ="",
Portugal56!D41      ="",
Portugal56!B41      ="",
Spain57!AB41      ="",
Spain57!D41      ="",
Spain57!B41      ="",
Sweden58!AB41      ="",
Sweden58!D41      ="",
Sweden58!B41      =""),"",
(Belgium51!AB41*Belgium51!D41/Belgium51!B41
 +Denmark52!AB41*Denmark52!D41/Denmark52!B41
 +Finland53!AB41*Finland53!D41/Finland53!B41
 +Italy54!AB41*Italy54!D41/Italy54!B41
 +Netherlands55!AB41*Netherlands55!D41/Netherlands55!B41
 +Portugal56!AB41*Portugal56!D41/Portugal56!B41
 +Spain57!AB41*Spain57!D41/Spain57!B41
 +Sweden58!AB41*Sweden58!D41/Sweden58!B41)
/(Belgium51!D41/Belgium51!B41
 +Denmark52!D41/Denmark52!B41
 +Finland53!D41/Finland53!B41
 +Italy54!D41/Italy54!B41
 +Netherlands55!D41/Netherlands55!B41
 +Portugal56!D41/Portugal56!B41
 +Spain57!D41/Spain57!B41
 +Sweden58!D41/Sweden58!B41))</f>
        <v/>
      </c>
    </row>
    <row r="42" spans="1:28">
      <c r="A42" s="62">
        <v>1909</v>
      </c>
      <c r="B42" s="62" t="str">
        <f>IF(OR(
Belgium51!AC42   ="",
Belgium51!D42   ="",
Belgium51!B42   ="",
Denmark52!AC42      ="",
Denmark52!D42      ="",
Denmark52!B42      ="",
Finland53!AC42       ="",
Finland53!D42       ="",
Finland53!B42       ="",
Italy54!AC42      ="",
Italy54!D42      ="",
Italy54!B42      ="",
Netherlands55!AC42 ="",
Netherlands55!D42 ="",
Netherlands55!B42 ="",
Portugal56!AC42 ="",
Portugal56!D42 ="",
Portugal56!B42 ="",
Spain57!AC42       ="",
Spain57!D42       ="",
Spain57!B42       ="",
Sweden58!AC42      ="",
Sweden58!D42      ="",
Sweden58!B42      =""),"",
(Belgium51!AC42*Belgium51!D42/Belgium51!B42
 +Denmark52!AC42*Denmark52!D42/Denmark52!B42
 +Finland53!AC42*Finland53!D42/Finland53!B42
 +Italy54!AC42*Italy54!D42/Italy54!B42
 +Netherlands55!AC42*Netherlands55!D42/Netherlands55!B42
 +Portugal56!AC42*Portugal56!D42/Portugal56!B42
 +Spain57!AC42*Spain57!D42/Spain57!B42
 +Sweden58!AC42*Sweden58!D42/Sweden58!B42)
/(Belgium51!D42/Belgium51!B42
 +Denmark52!D42/Denmark52!B42
 +Finland53!D42/Finland53!B42
 +Italy54!D42/Italy54!B42
 +Netherlands55!D42/Netherlands55!B42
 +Portugal56!D42/Portugal56!B42
 +Spain57!D42/Spain57!B42
 +Sweden58!D42/Sweden58!B42))</f>
        <v/>
      </c>
      <c r="C42" s="34" t="str">
        <f>IF(OR(
Belgium51!F42   ="",
Belgium51!D42   ="",
Belgium51!B42   ="",
Denmark52!F42      ="",
Denmark52!D42      ="",
Denmark52!B42      ="",
Finland53!F42       ="",
Finland53!D42       ="",
Finland53!B42       ="",
Italy54!F42      ="",
Italy54!D42      ="",
Italy54!B42      ="",
Netherlands55!F42 ="",
Netherlands55!D42 ="",
Netherlands55!B42 ="",
Portugal56!F42 ="",
Portugal56!D42 ="",
Portugal56!B42 ="",
Spain57!F42       ="",
Spain57!D42       ="",
Spain57!B42       ="",
Sweden58!F42      ="",
Sweden58!D42      ="",
Sweden58!B42      =""),"",
(Belgium51!F42*Belgium51!D42/Belgium51!B42
 +Denmark52!F42*Denmark52!D42/Denmark52!B42
 +Finland53!F42*Finland53!D42/Finland53!B42
 +Italy54!F42*Italy54!D42/Italy54!B42
 +Netherlands55!F42*Netherlands55!D42/Netherlands55!B42
 +Portugal56!F42*Portugal56!D42/Portugal56!B42
 +Spain57!F42*Spain57!D42/Spain57!B42
 +Sweden58!F42*Sweden58!D42/Sweden58!B42)
/(Belgium51!D42/Belgium51!B42
 +Denmark52!D42/Denmark52!B42
 +Finland53!D42/Finland53!B42
 +Italy54!D42/Italy54!B42
 +Netherlands55!D42/Netherlands55!B42
 +Portugal56!D42/Portugal56!B42
 +Spain57!D42/Spain57!B42
 +Sweden58!D42/Sweden58!B42))</f>
        <v/>
      </c>
      <c r="D42" s="62" t="str">
        <f>IF(OR(
Belgium51!AE42   ="",
Belgium51!D42   ="",
Belgium51!B42   ="",
Denmark52!AE42      ="",
Denmark52!D42      ="",
Denmark52!B42      ="",
Finland53!AE42       ="",
Finland53!D42       ="",
Finland53!B42       ="",
Italy54!AE42      ="",
Italy54!D42      ="",
Italy54!B42      ="",
Netherlands55!AE42 ="",
Netherlands55!D42 ="",
Netherlands55!B42 ="",
Portugal56!AE42 ="",
Portugal56!D42 ="",
Portugal56!B42 ="",
Spain57!AE42       ="",
Spain57!D42       ="",
Spain57!B42       ="",
Sweden58!AE42      ="",
Sweden58!D42      ="",
Sweden58!B42      =""),"",
(Belgium51!AE42*Belgium51!D42/Belgium51!B42
 +Denmark52!AE42*Denmark52!D42/Denmark52!B42
 +Finland53!AE42*Finland53!D42/Finland53!B42
 +Italy54!AE42*Italy54!D42/Italy54!B42
 +Netherlands55!AE42*Netherlands55!D42/Netherlands55!B42
 +Portugal56!AE42*Portugal56!D42/Portugal56!B42
 +Spain57!AE42*Spain57!D42/Spain57!B42
 +Sweden58!AE42*Sweden58!D42/Sweden58!B42)
/(Belgium51!D42/Belgium51!B42
 +Denmark52!D42/Denmark52!B42
 +Finland53!D42/Finland53!B42
 +Italy54!D42/Italy54!B42
 +Netherlands55!D42/Netherlands55!B42
 +Portugal56!D42/Portugal56!B42
 +Spain57!D42/Spain57!B42
 +Sweden58!D42/Sweden58!B42))</f>
        <v/>
      </c>
      <c r="E42" s="62" t="str">
        <f>IF(OR(
Belgium51!H42   ="",
Belgium51!D42   ="",
Belgium51!B42   ="",
Denmark52!H42      ="",
Denmark52!D42      ="",
Denmark52!B42      ="",
Finland53!H42       ="",
Finland53!D42       ="",
Finland53!B42       ="",
Italy54!H42      ="",
Italy54!D42      ="",
Italy54!B42      ="",
Netherlands55!H42 ="",
Netherlands55!D42 ="",
Netherlands55!B42 ="",
Portugal56!H42 ="",
Portugal56!D42 ="",
Portugal56!B42 ="",
Spain57!H42 ="",
Spain57!D42 ="",
Spain57!B42 ="",
Sweden58!H42 ="",
Sweden58!D42 ="",
Sweden58!B42 =""),"",
(Belgium51!H42*Belgium51!D42/Belgium51!B42
 +Denmark52!H42*Denmark52!D42/Denmark52!B42
 +Finland53!H42*Finland53!D42/Finland53!B42
 +Italy54!H42*Italy54!D42/Italy54!B42
 +Netherlands55!H42*Netherlands55!D42/Netherlands55!B42
 +Portugal56!H42*Portugal56!D42/Portugal56!B42
 +Spain57!H42*Spain57!D42/Spain57!B42
 +Sweden58!H42*Sweden58!D42/Sweden58!B42)
/(Belgium51!D42/Belgium51!B42
 +Denmark52!D42/Denmark52!B42
 +Finland53!D42/Finland53!B42
 +Italy54!D42/Italy54!B42
 +Netherlands55!D42/Netherlands55!B42
 +Portugal56!D42/Portugal56!B42
 +Spain57!D42/Spain57!B42
 +Sweden58!D42/Sweden58!B42))</f>
        <v/>
      </c>
      <c r="F42" s="62">
        <f>IF(OR(
Belgium51!I42   ="",
Belgium51!D42   ="",
Belgium51!B42   ="",
Denmark52!I42      ="",
Denmark52!D42      ="",
Denmark52!B42      ="",
Finland53!I42       ="",
Finland53!D42       ="",
Finland53!B42       ="",
Italy54!I42      ="",
Italy54!D42      ="",
Italy54!B42      ="",
Netherlands55!I42 ="",
Netherlands55!D42 ="",
Netherlands55!B42 ="",
Portugal56!I42      ="",
Portugal56!D42      ="",
Portugal56!B42      ="",
Spain57!I42      ="",
Spain57!D42      ="",
Spain57!B42      ="",
Sweden58!I42      ="",
Sweden58!D42      ="",
Sweden58!B42      =""),"",
(Belgium51!I42/Belgium51!B42
 +Denmark52!I42/Denmark52!B42
 +Finland53!I42/Finland53!B42
 +Italy54!I42/Italy54!B42
 +Netherlands55!I42/Netherlands55!B42
 +Portugal56!I42/Portugal56!B42
 +Spain57!I42/Spain57!B42
 +Sweden58!I42/Sweden58!B42)
/(Belgium51!D42/Belgium51!B42
 +Denmark52!D42/Denmark52!B42
 +Finland53!D42/Finland53!B42
 +Italy54!D42/Italy54!B42
 +Netherlands55!D42/Netherlands55!B42
 +Portugal56!D42/Portugal56!B42
 +Spain57!D42/Spain57!B42
 +Sweden58!D42/Sweden58!B42))</f>
        <v>0.10550080003824365</v>
      </c>
      <c r="G42" s="62">
        <f>IF(OR(
Belgium51!J42   ="",
Belgium51!D42   ="",
Belgium51!B42   ="",
Denmark52!J42      ="",
Denmark52!D42      ="",
Denmark52!B42      ="",
Finland53!J42       ="",
Finland53!D42       ="",
Finland53!B42       ="",
Italy54!J42      ="",
Italy54!D42      ="",
Italy54!B42      ="",
Netherlands55!J42 ="",
Netherlands55!D42 ="",
Netherlands55!B42 ="",
Portugal56!J42      ="",
Portugal56!D42      ="",
Portugal56!B42      ="",
Spain57!J42      ="",
Spain57!D42      ="",
Spain57!B42      ="",
Sweden58!J42      ="",
Sweden58!D42      ="",
Sweden58!B42      =""),"",
(Belgium51!J42/Belgium51!B42
 +Denmark52!J42/Denmark52!B42
 +Finland53!J42/Finland53!B42
 +Italy54!J42/Italy54!B42
 +Netherlands55!J42/Netherlands55!B42
 +Portugal56!J42/Portugal56!B42
 +Spain57!J42/Spain57!B42
 +Sweden58!J42/Sweden58!B42)
/(Belgium51!D42/Belgium51!B42
 +Denmark52!D42/Denmark52!B42
 +Finland53!D42/Finland53!B42
 +Italy54!D42/Italy54!B42
 +Netherlands55!D42/Netherlands55!B42
 +Portugal56!D42/Portugal56!B42
 +Spain57!D42/Spain57!B42
 +Sweden58!D42/Sweden58!B42))</f>
        <v>9.565114386081737E-2</v>
      </c>
      <c r="H42" s="62">
        <f>IF(OR(
Belgium51!K42   ="",
Belgium51!D42   ="",
Belgium51!B42   ="",
Denmark52!K42      ="",
Denmark52!D42      ="",
Denmark52!B42      ="",
Finland53!K42       ="",
Finland53!D42       ="",
Finland53!B42       ="",
Italy54!K42      ="",
Italy54!D42      ="",
Italy54!B42      ="",
Netherlands55!K42 ="",
Netherlands55!D42 ="",
Netherlands55!B42 ="",
Portugal56!K42      ="",
Portugal56!D42      ="",
Portugal56!B42      ="",
Spain57!K42      ="",
Spain57!D42      ="",
Spain57!B42      ="",
Sweden58!K42      ="",
Sweden58!D42      ="",
Sweden58!B42      =""),"",
(Belgium51!K42/Belgium51!B42
 +Denmark52!K42/Denmark52!B42
 +Finland53!K42/Finland53!B42
 +Italy54!K42/Italy54!B42
 +Netherlands55!K42/Netherlands55!B42
 +Portugal56!K42/Portugal56!B42
 +Spain57!K42/Spain57!B42
 +Sweden58!K42/Sweden58!B42)
/(Belgium51!D42/Belgium51!B42
 +Denmark52!D42/Denmark52!B42
 +Finland53!D42/Finland53!B42
 +Italy54!D42/Italy54!B42
 +Netherlands55!D42/Netherlands55!B42
 +Portugal56!D42/Portugal56!B42
 +Spain57!D42/Spain57!B42
 +Sweden58!D42/Sweden58!B42))</f>
        <v>0.23129131876203143</v>
      </c>
      <c r="I42" s="62">
        <f>IF(OR(
Belgium51!L42   ="",
Belgium51!D42   ="",
Belgium51!B42   ="",
Denmark52!L42      ="",
Denmark52!D42      ="",
Denmark52!B42      ="",
Finland53!L42       ="",
Finland53!D42       ="",
Finland53!B42       ="",
Italy54!L42      ="",
Italy54!D42      ="",
Italy54!B42      ="",
Netherlands55!L42 ="",
Netherlands55!D42 ="",
Netherlands55!B42 ="",
Portugal56!L42      ="",
Portugal56!D42      ="",
Portugal56!B42      ="",
Spain57!L42      ="",
Spain57!D42      ="",
Spain57!B42      ="",
Sweden58!L42      ="",
Sweden58!D42      ="",
Sweden58!B42      =""),"",
(Belgium51!L42/Belgium51!B42
 +Denmark52!L42/Denmark52!B42
 +Finland53!L42/Finland53!B42
 +Italy54!L42/Italy54!B42
 +Netherlands55!L42/Netherlands55!B42
 +Portugal56!L42/Portugal56!B42
 +Spain57!L42/Spain57!B42
 +Sweden58!L42/Sweden58!B42)
/(Belgium51!D42/Belgium51!B42
 +Denmark52!D42/Denmark52!B42
 +Finland53!D42/Finland53!B42
 +Italy54!D42/Italy54!B42
 +Netherlands55!D42/Netherlands55!B42
 +Portugal56!D42/Portugal56!B42
 +Spain57!D42/Spain57!B42
 +Sweden58!D42/Sweden58!B42))</f>
        <v>0.30213898195589661</v>
      </c>
      <c r="J42" s="61">
        <f t="shared" si="0"/>
        <v>-7.0847663193865179E-2</v>
      </c>
      <c r="K42" s="61">
        <f>IF(OR(
Belgium51!D42   ="",Belgium51!D41   ="",
Belgium51!B42   ="",Belgium51!B41   ="",
Belgium51!N42   ="",Belgium51!N41   ="",
Denmark52!D42      ="",Denmark52!D41      ="",
Denmark52!B42      ="",Denmark52!B41      ="",
Denmark52!N42      ="",Denmark52!N41      ="",
Finland53!D42       ="",Finland53!D41       ="",
Finland53!B42       ="",Finland53!B41       ="",
Finland53!N42       ="",Finland53!N41       ="",
Italy54!D42      ="",Italy54!D41      ="",
Italy54!B42      ="",Italy54!B41      ="",
Italy54!N42      ="",Italy54!N41      ="",
Netherlands55!D42 ="",Netherlands55!D41 ="",
Netherlands55!B42 ="",Netherlands55!B41 ="",
Netherlands55!N42 ="",Netherlands55!N41 ="",
Portugal56!D42      ="",Portugal56!D41      ="",
Portugal56!B42      ="",Portugal56!B41      ="",
Portugal56!N42      ="",Portugal56!N41      ="",
Spain57!D42      ="",Spain57!D41      ="",
Spain57!B42      ="",Spain57!B41      ="",
Spain57!N42      ="",Spain57!N41      ="",
Sweden58!D42      ="",Sweden58!D41      ="",
Sweden58!B42      ="",Sweden58!B41      ="",
Sweden58!N42      ="",Sweden58!N41      =""),"",
LN(SQRT(
(Belgium51!D42/Belgium51!B42
 +Denmark52!D42/Denmark52!B42
 +Finland53!D42/Finland53!B42
 +Italy54!D42/Italy54!B42
 +Netherlands55!D42/Netherlands55!B42
 +Portugal56!D42/Portugal56!B42
 +Spain57!D42/Spain57!B42
 +Sweden58!D42/Sweden58!B42)
/(Belgium51!D42/Belgium51!N42*Belgium51!N41/Belgium51!B41
 +Denmark52!D42/Denmark52!N42*Denmark52!N41/Denmark52!B41
 +Finland53!D42/Finland53!N42*Finland53!N41/Finland53!B41
 +Italy54!D42/Italy54!N42*Italy54!N41/Italy54!B41
 +Netherlands55!D42/Netherlands55!N42*Netherlands55!N41/Netherlands55!B41
 +Portugal56!D42/Portugal56!N42*Portugal56!N41/Portugal56!B41
 +Spain57!D42/Spain57!N42*Spain57!N41/Spain57!B41
 +Sweden58!D42/Sweden58!N42*Sweden58!N41/Sweden58!B41)
*(Belgium51!D41/Belgium51!N41*Belgium51!N42/Belgium51!B42
 +Denmark52!D41/Denmark52!N41*Denmark52!N42/Denmark52!B42
 +Finland53!D41/Finland53!N41*Finland53!N42/Finland53!B42
 +Italy54!D41/Italy54!N41*Italy54!N42/Italy54!B42
 +Netherlands55!D41/Netherlands55!N41*Netherlands55!N42/Netherlands55!B42
 +Portugal56!D41/Portugal56!N41*Portugal56!N42/Portugal56!B42
 +Spain57!D41/Spain57!N41*Spain57!N42/Spain57!B42
 +Sweden58!D41/Sweden58!N41*Sweden58!N42/Sweden58!B42)
/(Belgium51!D41/Belgium51!B41
 +Denmark52!D41/Denmark52!B41
 +Finland53!D41/Finland53!B41
 +Italy54!D41/Italy54!B41
 +Netherlands55!D41/Netherlands55!B41
 +Portugal56!D41/Portugal56!B41
 +Spain57!D41/Spain57!B41
 +Sweden58!D41/Sweden58!B41))))</f>
        <v>7.3035265727122607E-3</v>
      </c>
      <c r="L42" s="61" t="str">
        <f>IF(OR(
Belgium51!F42   ="",Belgium51!F41   ="",
Belgium51!D42   ="",Belgium51!D41   ="",
Belgium51!B42   ="",Belgium51!B41   ="",
Belgium51!P42   ="",Belgium51!P41   ="",
Denmark52!F42      ="",Denmark52!F41      ="",
Denmark52!D42      ="",Denmark52!D41      ="",
Denmark52!B42      ="",Denmark52!B41      ="",
Denmark52!P42      ="",Denmark52!P41      ="",
Finland53!F42       ="",Finland53!F41       ="",
Finland53!D42       ="",Finland53!D41       ="",
Finland53!B42       ="",Finland53!B41       ="",
Finland53!P42       ="",Finland53!P41       ="",
Italy54!F42      ="",Italy54!F41      ="",
Italy54!D42      ="",Italy54!D41      ="",
Italy54!B42      ="",Italy54!B41      ="",
Italy54!P42      ="",Italy54!P41      ="",
Netherlands55!F42 ="",Netherlands55!F41 ="",
Netherlands55!D42 ="",Netherlands55!D41 ="",
Netherlands55!B42 ="",Netherlands55!B41 ="",
Netherlands55!P42 ="",Netherlands55!P41 ="",
Portugal56!F42      ="",Portugal56!F41      ="",
Portugal56!D42      ="",Portugal56!D41      ="",
Portugal56!B42      ="",Portugal56!B41      ="",
Portugal56!P42      ="",Portugal56!P41      ="",
Spain57!F42      ="",Spain57!F41      ="",
Spain57!D42      ="",Spain57!D41      ="",
Spain57!B42      ="",Spain57!B41      ="",
Spain57!P42      ="",Spain57!P41      ="",
Sweden58!F42      ="",Sweden58!F41      ="",
Sweden58!D42      ="",Sweden58!D41      ="",
Sweden58!B42      ="",Sweden58!B41      ="",
Sweden58!P42      ="",Sweden58!P41      =""),"",
LN(SQRT(
(Belgium51!D42*Belgium51!F42/Belgium51!B42
 +Denmark52!D42*Denmark52!F42/Denmark52!B42
 +Finland53!D42*Finland53!F42/Finland53!B42
 +Italy54!D42*Italy54!F42/Italy54!B42
 +Netherlands55!D42*Netherlands55!F42/Netherlands55!B42
 +Portugal56!D42*Portugal56!F42/Portugal56!B42
 +Spain57!D42*Spain57!F42/Spain57!B42
 +Sweden58!D42*Sweden58!F42/Sweden58!B42)
/(Belgium51!D42*Belgium51!F42/Belgium51!P42*Belgium51!P41/Belgium51!B41
 +Denmark52!D42*Denmark52!F42/Denmark52!P42*Denmark52!P41/Denmark52!B41
 +Finland53!D42*Finland53!F42/Finland53!P42*Finland53!P41/Finland53!B41
 +Italy54!D42*Italy54!F42/Italy54!P42*Italy54!P41/Italy54!B41
 +Netherlands55!D42*Netherlands55!F42/Netherlands55!P42*Netherlands55!P41/Netherlands55!B41
 +Portugal56!D42*Portugal56!F42/Portugal56!P42*Portugal56!P41/Portugal56!B41
 +Spain57!D42*Spain57!F42/Spain57!P42*Spain57!P41/Spain57!B41
 +Sweden58!D42*Sweden58!F42/Sweden58!P42*Sweden58!P41/Sweden58!B41)
*(Belgium51!D41*Belgium51!F41/Belgium51!P41*Belgium51!P42/Belgium51!B42
 +Denmark52!D41*Denmark52!F41/Denmark52!P41*Denmark52!P42/Denmark52!B42
 +Finland53!D41*Finland53!F41/Finland53!P41*Finland53!P42/Finland53!B42
 +Italy54!D41*Italy54!F41/Italy54!P41*Italy54!P42/Italy54!B42
 +Netherlands55!D41*Netherlands55!F41/Netherlands55!P41*Netherlands55!P42/Netherlands55!B42
 +Portugal56!D41*Portugal56!F41/Portugal56!P41*Portugal56!P42/Portugal56!B42
 +Spain57!D41*Spain57!F41/Spain57!P41*Spain57!P42/Spain57!B42
 +Sweden58!D41*Sweden58!F41/Sweden58!P41*Sweden58!P42/Sweden58!B42)
/(Belgium51!D41*Belgium51!F41/Belgium51!B41
 +Denmark52!D41*Denmark52!F41/Denmark52!B41
 +Finland53!D41*Finland53!F41/Finland53!B41
 +Italy54!D41*Italy54!F41/Italy54!B41
 +Netherlands55!D41*Netherlands55!F41/Netherlands55!B41
 +Portugal56!D41*Portugal56!F41/Portugal56!B41
 +Spain57!D41*Spain57!F41/Spain57!B41
 +Sweden58!D41*Sweden58!F41/Sweden58!B41))))</f>
        <v/>
      </c>
      <c r="M42" s="62" t="str">
        <f>IF(OR(
Belgium51!H42   ="",Belgium51!H41   ="",
Belgium51!D42   ="",Belgium51!D41   ="",
Belgium51!B42   ="",Belgium51!B41   ="",
Belgium51!Q42   ="",Belgium51!Q41   ="",
Denmark52!H42      ="",Denmark52!H41      ="",
Denmark52!D42      ="",Denmark52!D41      ="",
Denmark52!B42      ="",Denmark52!B41      ="",
Denmark52!Q42      ="",Denmark52!Q41      ="",
Finland53!H42       ="",Finland53!H41       ="",
Finland53!D42       ="",Finland53!D41       ="",
Finland53!B42       ="",Finland53!B41       ="",
Finland53!Q42       ="",Finland53!Q41       ="",
Italy54!H42      ="",Italy54!H41      ="",
Italy54!D42      ="",Italy54!D41      ="",
Italy54!B42      ="",Italy54!B41      ="",
Italy54!Q42      ="",Italy54!Q41      ="",
Netherlands55!H42 ="",Netherlands55!H41 ="",
Netherlands55!D42 ="",Netherlands55!D41 ="",
Netherlands55!B42 ="",Netherlands55!B41 ="",
Netherlands55!Q42 ="",Netherlands55!Q41 ="",
Portugal56!H42      ="",Portugal56!H41      ="",
Portugal56!D42      ="",Portugal56!D41      ="",
Portugal56!B42      ="",Portugal56!B41      ="",
Portugal56!Q42      ="",Portugal56!Q41      ="",
Spain57!H42      ="",Spain57!H41      ="",
Spain57!D42      ="",Spain57!D41      ="",
Spain57!B42      ="",Spain57!B41      ="",
Spain57!Q42      ="",Spain57!Q41      ="",
Sweden58!H42      ="",Sweden58!H41      ="",
Sweden58!D42      ="",Sweden58!D41      ="",
Sweden58!B42      ="",Sweden58!B41      ="",
Sweden58!Q42      ="",Sweden58!Q41      =""),"",
LN(SQRT(
(Belgium51!D42*Belgium51!H42/Belgium51!B42
 +Denmark52!D42*Denmark52!H42/Denmark52!B42
 +Finland53!D42*Finland53!H42/Finland53!B42
 +Italy54!D42*Italy54!H42/Italy54!B42
 +Netherlands55!D42*Netherlands55!H42/Netherlands55!B42
 +Portugal56!D42*Portugal56!H42/Portugal56!B42
 +Spain57!D42*Spain57!H42/Spain57!B42
 +Sweden58!D42*Sweden58!H42/Sweden58!B42)
/(Belgium51!D42*Belgium51!H42/Belgium51!Q42*Belgium51!Q41/Belgium51!B41
 +Denmark52!D42*Denmark52!H42/Denmark52!Q42*Denmark52!Q41/Denmark52!B41
 +Finland53!D42*Finland53!H42/Finland53!Q42*Finland53!Q41/Finland53!B41
 +Italy54!D42*Italy54!H42/Italy54!Q42*Italy54!Q41/Italy54!B41
 +Netherlands55!D42*Netherlands55!H42/Netherlands55!Q42*Netherlands55!Q41/Netherlands55!B41
 +Portugal56!D42*Portugal56!H42/Portugal56!Q42*Portugal56!Q41/Portugal56!B41
 +Spain57!D42*Spain57!H42/Spain57!Q42*Spain57!Q41/Spain57!B41
 +Sweden58!D42*Sweden58!H42/Sweden58!Q42*Sweden58!Q41/Sweden58!B41)
*(Belgium51!D41*Belgium51!H41/Belgium51!Q41*Belgium51!Q42/Belgium51!B42
 +Denmark52!D41*Denmark52!H41/Denmark52!Q41*Denmark52!Q42/Denmark52!B42
 +Finland53!D41*Finland53!H41/Finland53!Q41*Finland53!Q42/Finland53!B42
 +Italy54!D41*Italy54!H41/Italy54!Q41*Italy54!Q42/Italy54!B42
 +Netherlands55!D41*Netherlands55!H41/Netherlands55!Q41*Netherlands55!Q42/Netherlands55!B42
 +Portugal56!D41*Portugal56!H41/Portugal56!Q41*Portugal56!Q42/Portugal56!B42
 +Spain57!D41*Spain57!H41/Spain57!Q41*Spain57!Q42/Spain57!B42
 +Sweden58!D41*Sweden58!H41/Sweden58!Q41*Sweden58!Q42/Sweden58!B42)
/(Belgium51!D41*Belgium51!H41/Belgium51!B41
 +Denmark52!D41*Denmark52!H41/Denmark52!B41
 +Finland53!D41*Finland53!H41/Finland53!B41
 +Italy54!D41*Italy54!H41/Italy54!B41
 +Netherlands55!D41*Netherlands55!H41/Netherlands55!B41
 +Portugal56!D41*Portugal56!H41/Portugal56!B41
 +Spain57!D41*Spain57!H41/Spain57!B41
 +Sweden58!D41*Sweden58!H41/Sweden58!B41))))</f>
        <v/>
      </c>
      <c r="N42" s="62" t="str">
        <f>IF(OR(
Belgium51!I42   ="",Belgium51!I41   ="",
Belgium51!B42   ="",Belgium51!B41   ="",
Belgium51!R42   ="",Belgium51!R41   ="",
Denmark52!I42      ="",Denmark52!I41      ="",
Denmark52!B42      ="",Denmark52!B41      ="",
Denmark52!R42      ="",Denmark52!R41      ="",
Finland53!I42       ="",Finland53!I41       ="",
Finland53!B42       ="",Finland53!B41       ="",
Finland53!R42       ="",Finland53!R41       ="",
Italy54!I42      ="",Italy54!I41      ="",
Italy54!B42      ="",Italy54!B41      ="",
Italy54!R42      ="",Italy54!R41      ="",
Netherlands55!I42 ="",Netherlands55!I41 ="",
Netherlands55!B42 ="",Netherlands55!B41 ="",
Netherlands55!R42 ="",Netherlands55!R41 ="",
Portugal56!I42      ="",Portugal56!I41      ="",
Portugal56!B42      ="",Portugal56!B41      ="",
Portugal56!R42      ="",Portugal56!R41      ="",
Spain57!I42      ="",Spain57!I41      ="",
Spain57!B42      ="",Spain57!B41      ="",
Spain57!R42      ="",Spain57!R41      ="",
Sweden58!I42      ="",Sweden58!I41      ="",
Sweden58!B42      ="",Sweden58!B41      ="",
Sweden58!R42      ="",Sweden58!R41      =""),"",
LN(SQRT(
(Belgium51!I42/Belgium51!B42
 +Denmark52!I42/Denmark52!B42
 +Finland53!I42/Finland53!B42
 +Italy54!I42/Italy54!B42
 +Netherlands55!I42/Netherlands55!B42
 +Portugal56!I42/Portugal56!B42
 +Spain57!I42/Spain57!B42
 +Sweden58!I42/Sweden58!B42)
/(Belgium51!I42/Belgium51!R42*Belgium51!R41/Belgium51!B41
 +Denmark52!I42/Denmark52!R42*Denmark52!R41/Denmark52!B41
 +Finland53!I42/Finland53!R42*Finland53!R41/Finland53!B41
 +Italy54!I42/Italy54!R42*Italy54!R41/Italy54!B41
 +Netherlands55!I42/Netherlands55!R42*Netherlands55!R41/Netherlands55!B41
 +Portugal56!I42/Portugal56!R42*Portugal56!R41/Portugal56!B41
 +Spain57!I42/Spain57!R42*Spain57!R41/Spain57!B41
 +Sweden58!I42/Sweden58!R42*Sweden58!R41/Sweden58!B41)
*(Belgium51!I41/Belgium51!R41*Belgium51!R42/Belgium51!B42
 +Denmark52!I41/Denmark52!R41*Denmark52!R42/Denmark52!B42
 +Finland53!I41/Finland53!R41*Finland53!R42/Finland53!B42
 +Italy54!I41/Italy54!R41*Italy54!R42/Italy54!B42
 +Netherlands55!I41/Netherlands55!R41*Netherlands55!R42/Netherlands55!B42
 +Portugal56!I41/Portugal56!R41*Portugal56!R42/Portugal56!B42
 +Spain57!I41/Spain57!R41*Spain57!R42/Spain57!B42
 +Sweden58!I41/Sweden58!R41*Sweden58!R42/Sweden58!B42)
/(Belgium51!I41/Belgium51!B41
 +Denmark52!I41/Denmark52!B41
 +Finland53!I41/Finland53!B41
 +Italy54!I41/Italy54!B41
 +Netherlands55!I41/Netherlands55!B41
 +Portugal56!I41/Portugal56!B41
 +Spain57!I41/Spain57!B41
 +Sweden58!I41/Sweden58!B41))))</f>
        <v/>
      </c>
      <c r="O42" s="62" t="str">
        <f>IF(OR(
Belgium51!K42   ="",Belgium51!K41   ="",
Belgium51!B42   ="",Belgium51!B41   ="",
Belgium51!S42   ="",Belgium51!S41   ="",
Denmark52!K42      ="",Denmark52!K41      ="",
Denmark52!B42      ="",Denmark52!B41      ="",
Denmark52!S42      ="",Denmark52!S41      ="",
Finland53!K42       ="",Finland53!K41       ="",
Finland53!B42       ="",Finland53!B41       ="",
Finland53!S42       ="",Finland53!S41       ="",
Italy54!K42      ="",Italy54!K41      ="",
Italy54!B42      ="",Italy54!B41      ="",
Italy54!S42      ="",Italy54!S41      ="",
Netherlands55!K42 ="",Netherlands55!K41 ="",
Netherlands55!B42 ="",Netherlands55!B41 ="",
Netherlands55!S42 ="",Netherlands55!S41 ="",
Portugal56!K42      ="",Portugal56!K41      ="",
Portugal56!B42      ="",Portugal56!B41      ="",
Portugal56!S42      ="",Portugal56!S41      ="",
Spain57!K42      ="",Spain57!K41      ="",
Spain57!B42      ="",Spain57!B41      ="",
Spain57!S42      ="",Spain57!S41      ="",
Sweden58!K42      ="",Sweden58!K41      ="",
Sweden58!B42      ="",Sweden58!B41      ="",
Sweden58!S42      ="",Sweden58!S41      =""),"",
LN(SQRT(
(Belgium51!K42/Belgium51!B42
 +Denmark52!K42/Denmark52!B42
 +Finland53!K42/Finland53!B42
 +Italy54!K42/Italy54!B42
 +Netherlands55!K42/Netherlands55!B42
 +Portugal56!K42/Portugal56!B42
 +Spain57!K42/Spain57!B42
 +Sweden58!K42/Sweden58!B42)
/(Belgium51!K42/Belgium51!S42*Belgium51!S41/Belgium51!B41
 +Denmark52!K42/Denmark52!S42*Denmark52!S41/Denmark52!B41
 +Finland53!K42/Finland53!S42*Finland53!S41/Finland53!B41
 +Italy54!K42/Italy54!S42*Italy54!S41/Italy54!B41
 +Netherlands55!K42/Netherlands55!S42*Netherlands55!S41/Netherlands55!B41
 +Portugal56!K42/Portugal56!S42*Portugal56!S41/Portugal56!B41
 +Spain57!K42/Spain57!S42*Spain57!S41/Spain57!B41
 +Sweden58!K42/Sweden58!S42*Sweden58!S41/Sweden58!B41)
*(Belgium51!K41/Belgium51!S41*Belgium51!S42/Belgium51!B42
 +Denmark52!K41/Denmark52!S41*Denmark52!S42/Denmark52!B42
 +Finland53!K41/Finland53!S41*Finland53!S42/Finland53!B42
 +Italy54!K41/Italy54!S41*Italy54!S42/Italy54!B42
 +Netherlands55!K41/Netherlands55!S41*Netherlands55!S42/Netherlands55!B42
 +Portugal56!K41/Portugal56!S41*Portugal56!S42/Portugal56!B42
 +Spain57!K41/Spain57!S41*Spain57!S42/Spain57!B42
 +Sweden58!K41/Sweden58!S41*Sweden58!S42/Sweden58!B42)
/(Belgium51!K41/Belgium51!B41
 +Denmark52!K41/Denmark52!B41
 +Finland53!K41/Finland53!B41
 +Italy54!K41/Italy54!B41
 +Netherlands55!K41/Netherlands55!B41
 +Portugal56!K41/Portugal56!B41
 +Spain57!K41/Spain57!B41
 +Sweden58!K41/Sweden58!B41))))</f>
        <v/>
      </c>
      <c r="P42" s="62" t="str">
        <f>IF(OR(
Belgium51!L42   ="",Belgium51!L41   ="",
Belgium51!B42   ="",Belgium51!B41   ="",
Belgium51!T42   ="",Belgium51!T41   ="",
Denmark52!L42      ="",Denmark52!L41      ="",
Denmark52!B42      ="",Denmark52!B41      ="",
Denmark52!T42      ="",Denmark52!T41      ="",
Finland53!L42       ="",Finland53!L41       ="",
Finland53!B42       ="",Finland53!B41       ="",
Finland53!T42       ="",Finland53!T41       ="",
Italy54!L42      ="",Italy54!L41      ="",
Italy54!B42      ="",Italy54!B41      ="",
Italy54!T42      ="",Italy54!T41      ="",
Netherlands55!L42 ="",Netherlands55!L41 ="",
Netherlands55!B42 ="",Netherlands55!B41 ="",
Netherlands55!T42 ="",Netherlands55!T41 ="",
Portugal56!L42      ="",Portugal56!L41      ="",
Portugal56!B42      ="",Portugal56!B41      ="",
Portugal56!T42      ="",Portugal56!T41      ="",
Spain57!L42      ="",Spain57!L41      ="",
Spain57!B42      ="",Spain57!B41      ="",
Spain57!T42      ="",Spain57!T41      ="",
Sweden58!L42      ="",Sweden58!L41      ="",
Sweden58!B42      ="",Sweden58!B41      ="",
Sweden58!T42      ="",Sweden58!T41      =""),"",
LN(SQRT(
(Belgium51!L42/Belgium51!B42
 +Denmark52!L42/Denmark52!B42
 +Finland53!L42/Finland53!B42
 +Italy54!L42/Italy54!B42
 +Netherlands55!L42/Netherlands55!B42
 +Portugal56!L42/Portugal56!B42
 +Spain57!L42/Spain57!B42
 +Sweden58!L42/Sweden58!B42)
/(Belgium51!L42/Belgium51!T42*Belgium51!T41/Belgium51!B41
 +Denmark52!L42/Denmark52!T42*Denmark52!T41/Denmark52!B41
 +Finland53!L42/Finland53!T42*Finland53!T41/Finland53!B41
 +Italy54!L42/Italy54!T42*Italy54!T41/Italy54!B41
 +Netherlands55!L42/Netherlands55!T42*Netherlands55!T41/Netherlands55!B41
 +Portugal56!L42/Portugal56!T42*Portugal56!T41/Portugal56!B41
 +Spain57!L42/Spain57!T42*Spain57!T41/Spain57!B41
 +Sweden58!L42/Sweden58!T42*Sweden58!T41/Sweden58!B41)
*(Belgium51!L41/Belgium51!T41*Belgium51!T42/Belgium51!B42
 +Denmark52!L41/Denmark52!T41*Denmark52!T42/Denmark52!B42
 +Finland53!L41/Finland53!T41*Finland53!T42/Finland53!B42
 +Italy54!L41/Italy54!T41*Italy54!T42/Italy54!B42
 +Netherlands55!L41/Netherlands55!T41*Netherlands55!T42/Netherlands55!B42
 +Portugal56!L41/Portugal56!T41*Portugal56!T42/Portugal56!B42
 +Spain57!L41/Spain57!T41*Spain57!T42/Spain57!B42
 +Sweden58!L41/Sweden58!T41*Sweden58!T42/Sweden58!B42)
/(Belgium51!L41/Belgium51!B41
 +Denmark52!L41/Denmark52!B41
 +Finland53!L41/Finland53!B41
 +Italy54!L41/Italy54!B41
 +Netherlands55!L41/Netherlands55!B41
 +Portugal56!L41/Portugal56!B41
 +Spain57!L41/Spain57!B41
 +Sweden58!L41/Sweden58!B41))))</f>
        <v/>
      </c>
      <c r="Q42" s="61"/>
      <c r="R42" s="61"/>
      <c r="S42" s="61"/>
      <c r="T42" s="61"/>
      <c r="U42" s="61"/>
      <c r="V42" s="61" t="str">
        <f>IF(OR(
Belgium51!V42   ="",
Belgium51!U42   ="",
Denmark52!V42      ="",
Denmark52!U42      ="",
Finland53!V42       ="",
Finland53!U42       ="",
Italy54!V42      ="",
Italy54!U42      ="",
Netherlands55!V42 ="",
Netherlands55!U42 ="",
Portugal56!V42      ="",
Portugal56!U42      ="",
Spain57!V42      ="",
Spain57!U42      ="",
Sweden58!V42      ="",
Sweden58!U42      =""),"",
LN((Belgium51!V42+Denmark52!V42+Finland53!V42+Italy54!V42+Netherlands55!V42+Portugal56!V42+Spain57!V42+Sweden58!V42)
/(Belgium51!U42+Denmark52!U42+Finland53!U42+Italy54!U42+Netherlands55!U42+Portugal56!U42+Spain57!U42+Sweden58!U42)))</f>
        <v/>
      </c>
      <c r="W42" s="61" t="str">
        <f>IF(OR(
Belgium51!V42   ="",
Belgium51!W42   ="",
Belgium51!U42   ="",
Denmark52!V42      ="",
Denmark52!W42      ="",
Denmark52!U42      ="",
Finland53!V42       ="",
Finland53!W42       ="",
Finland53!U42       ="",
Italy54!V42      ="",
Italy54!W42      ="",
Italy54!U42      ="",
Netherlands55!V42 ="",
Netherlands55!W42 ="",
Netherlands55!V42 ="",
Portugal56!V42      ="",
Portugal56!W42      ="",
Portugal56!U42      ="",
Spain57!V42      ="",
Spain57!W42      ="",
Spain57!U42      ="",
Sweden58!V42      ="",
Sweden58!W42      ="",
Sweden58!U42      ="",
),"",
LN((Belgium51!V42*Belgium51!W42+Denmark52!V42*Denmark52!W42+Finland53!V42*Finland53!W42+Italy54!V42*Italy54!W42+Netherlands55!V42*Netherlands55!W42+Portugal56!V42*Portugal56!W42+Spain57!V42*Spain57!W42+Sweden58!V42*Sweden58!W42)
/(Belgium51!U42+Denmark52!U42+Finland53!U42+Italy54!U42+Netherlands55!U42+Portugal56!U42+Spain57!U42+Sweden58!U42)))</f>
        <v/>
      </c>
      <c r="X42" s="61" t="str">
        <f>IF(OR(
Belgium51!X42   ="",
Belgium51!D42   ="",
Belgium51!B42   ="",
Denmark52!X42      ="",
Denmark52!D42      ="",
Denmark52!B42      ="",
Finland53!X42       ="",
Finland53!D42       ="",
Finland53!B42       ="",
Italy54!X42      ="",
Italy54!D42      ="",
Italy54!B42      ="",
Netherlands55!X42 ="",
Netherlands55!D42 ="",
Netherlands55!B42 ="",
Portugal56!X42      ="",
Portugal56!D42      ="",
Portugal56!B42      ="",
Spain57!X42      ="",
Spain57!D42      ="",
Spain57!B42      ="",
Sweden58!X42      ="",
Sweden58!D42      ="",
Sweden58!B42      =""),"",
(Belgium51!X42*Belgium51!D42/Belgium51!B42
 +Denmark52!X42*Denmark52!D42/Denmark52!B42
 +Finland53!X42*Finland53!D42/Finland53!B42
 +Italy54!X42*Italy54!D42/Italy54!B42
 +Netherlands55!X42*Netherlands55!D42/Netherlands55!B42
 +Portugal56!X42*Portugal56!D42/Portugal56!B42
 +Spain57!X42*Spain57!D42/Spain57!B42
 +Sweden58!X42*Sweden58!D42/Sweden58!B42)
/(Belgium51!D42/Belgium51!B42
 +Denmark52!D42/Denmark52!B42
 +Finland53!D42/Finland53!B42
 +Italy54!D42/Italy54!B42
 +Netherlands55!D42/Netherlands55!B42
 +Portugal56!D42/Portugal56!B42
 +Spain57!D42/Spain57!B42
 +Sweden58!D42/Sweden58!B42))</f>
        <v/>
      </c>
      <c r="Y42" s="61" t="str">
        <f>IF(OR(
Belgium51!Y42   ="",
Belgium51!D42   ="",
Belgium51!B42   ="",
Denmark52!Y42      ="",
Denmark52!D42      ="",
Denmark52!B42      ="",
Finland53!Y42       ="",
Finland53!D42       ="",
Finland53!B42       ="",
Italy54!Y42      ="",
Italy54!D42      ="",
Italy54!B42      ="",
Netherlands55!Y42 ="",
Netherlands55!D42 ="",
Netherlands55!B42 ="",
Portugal56!Y42      ="",
Portugal56!D42      ="",
Portugal56!B42      ="",
Spain57!Y42      ="",
Spain57!D42      ="",
Spain57!B42      ="",
Sweden58!Y42      ="",
Sweden58!D42      ="",
Sweden58!B42      =""),"",
(Belgium51!Y42/Belgium51!B42
 +Denmark52!Y42/Denmark52!B42
 +Finland53!Y42/Finland53!B42
 +Italy54!Y42/Italy54!B42
 +Netherlands55!Y42/Netherlands55!B42
 +Portugal56!Y42/Portugal56!B42
 +Spain57!Y42/Spain57!B42
 +Sweden58!Y42/Sweden58!B42)
/(Belgium51!D42/Belgium51!B42
 +Denmark52!D42/Denmark52!B42
 +Finland53!D42/Finland53!B42
 +Italy54!D42/Italy54!B42
 +Netherlands55!D42/Netherlands55!B42
 +Portugal56!D42/Portugal56!B42
 +Spain57!D42/Spain57!B42
 +Sweden58!D42/Sweden58!B42))</f>
        <v/>
      </c>
      <c r="Z42" s="67"/>
      <c r="AA42" s="62" t="str">
        <f t="shared" si="1"/>
        <v/>
      </c>
      <c r="AB42" s="75" t="str">
        <f>IF(OR(
Belgium51!AB42   ="",
Belgium51!D42   ="",
Belgium51!B42   ="",
Denmark52!AB42      ="",
Denmark52!D42      ="",
Denmark52!B42      ="",
Finland53!AB42       ="",
Finland53!D42       ="",
Finland53!B42       ="",
Italy54!AB42      ="",
Italy54!D42      ="",
Italy54!B42      ="",
Netherlands55!AB42 ="",
Netherlands55!D42 ="",
Netherlands55!B42 ="",
Portugal56!AB42      ="",
Portugal56!D42      ="",
Portugal56!B42      ="",
Spain57!AB42      ="",
Spain57!D42      ="",
Spain57!B42      ="",
Sweden58!AB42      ="",
Sweden58!D42      ="",
Sweden58!B42      =""),"",
(Belgium51!AB42*Belgium51!D42/Belgium51!B42
 +Denmark52!AB42*Denmark52!D42/Denmark52!B42
 +Finland53!AB42*Finland53!D42/Finland53!B42
 +Italy54!AB42*Italy54!D42/Italy54!B42
 +Netherlands55!AB42*Netherlands55!D42/Netherlands55!B42
 +Portugal56!AB42*Portugal56!D42/Portugal56!B42
 +Spain57!AB42*Spain57!D42/Spain57!B42
 +Sweden58!AB42*Sweden58!D42/Sweden58!B42)
/(Belgium51!D42/Belgium51!B42
 +Denmark52!D42/Denmark52!B42
 +Finland53!D42/Finland53!B42
 +Italy54!D42/Italy54!B42
 +Netherlands55!D42/Netherlands55!B42
 +Portugal56!D42/Portugal56!B42
 +Spain57!D42/Spain57!B42
 +Sweden58!D42/Sweden58!B42))</f>
        <v/>
      </c>
    </row>
    <row r="43" spans="1:28">
      <c r="A43" s="62">
        <v>1910</v>
      </c>
      <c r="B43" s="62" t="str">
        <f>IF(OR(
Belgium51!AC43   ="",
Belgium51!D43   ="",
Belgium51!B43   ="",
Denmark52!AC43      ="",
Denmark52!D43      ="",
Denmark52!B43      ="",
Finland53!AC43       ="",
Finland53!D43       ="",
Finland53!B43       ="",
Italy54!AC43      ="",
Italy54!D43      ="",
Italy54!B43      ="",
Netherlands55!AC43 ="",
Netherlands55!D43 ="",
Netherlands55!B43 ="",
Portugal56!AC43 ="",
Portugal56!D43 ="",
Portugal56!B43 ="",
Spain57!AC43       ="",
Spain57!D43       ="",
Spain57!B43       ="",
Sweden58!AC43      ="",
Sweden58!D43      ="",
Sweden58!B43      =""),"",
(Belgium51!AC43*Belgium51!D43/Belgium51!B43
 +Denmark52!AC43*Denmark52!D43/Denmark52!B43
 +Finland53!AC43*Finland53!D43/Finland53!B43
 +Italy54!AC43*Italy54!D43/Italy54!B43
 +Netherlands55!AC43*Netherlands55!D43/Netherlands55!B43
 +Portugal56!AC43*Portugal56!D43/Portugal56!B43
 +Spain57!AC43*Spain57!D43/Spain57!B43
 +Sweden58!AC43*Sweden58!D43/Sweden58!B43)
/(Belgium51!D43/Belgium51!B43
 +Denmark52!D43/Denmark52!B43
 +Finland53!D43/Finland53!B43
 +Italy54!D43/Italy54!B43
 +Netherlands55!D43/Netherlands55!B43
 +Portugal56!D43/Portugal56!B43
 +Spain57!D43/Spain57!B43
 +Sweden58!D43/Sweden58!B43))</f>
        <v/>
      </c>
      <c r="C43" s="34" t="str">
        <f>IF(OR(
Belgium51!F43   ="",
Belgium51!D43   ="",
Belgium51!B43   ="",
Denmark52!F43      ="",
Denmark52!D43      ="",
Denmark52!B43      ="",
Finland53!F43       ="",
Finland53!D43       ="",
Finland53!B43       ="",
Italy54!F43      ="",
Italy54!D43      ="",
Italy54!B43      ="",
Netherlands55!F43 ="",
Netherlands55!D43 ="",
Netherlands55!B43 ="",
Portugal56!F43 ="",
Portugal56!D43 ="",
Portugal56!B43 ="",
Spain57!F43       ="",
Spain57!D43       ="",
Spain57!B43       ="",
Sweden58!F43      ="",
Sweden58!D43      ="",
Sweden58!B43      =""),"",
(Belgium51!F43*Belgium51!D43/Belgium51!B43
 +Denmark52!F43*Denmark52!D43/Denmark52!B43
 +Finland53!F43*Finland53!D43/Finland53!B43
 +Italy54!F43*Italy54!D43/Italy54!B43
 +Netherlands55!F43*Netherlands55!D43/Netherlands55!B43
 +Portugal56!F43*Portugal56!D43/Portugal56!B43
 +Spain57!F43*Spain57!D43/Spain57!B43
 +Sweden58!F43*Sweden58!D43/Sweden58!B43)
/(Belgium51!D43/Belgium51!B43
 +Denmark52!D43/Denmark52!B43
 +Finland53!D43/Finland53!B43
 +Italy54!D43/Italy54!B43
 +Netherlands55!D43/Netherlands55!B43
 +Portugal56!D43/Portugal56!B43
 +Spain57!D43/Spain57!B43
 +Sweden58!D43/Sweden58!B43))</f>
        <v/>
      </c>
      <c r="D43" s="62" t="str">
        <f>IF(OR(
Belgium51!AE43   ="",
Belgium51!D43   ="",
Belgium51!B43   ="",
Denmark52!AE43      ="",
Denmark52!D43      ="",
Denmark52!B43      ="",
Finland53!AE43       ="",
Finland53!D43       ="",
Finland53!B43       ="",
Italy54!AE43      ="",
Italy54!D43      ="",
Italy54!B43      ="",
Netherlands55!AE43 ="",
Netherlands55!D43 ="",
Netherlands55!B43 ="",
Portugal56!AE43 ="",
Portugal56!D43 ="",
Portugal56!B43 ="",
Spain57!AE43       ="",
Spain57!D43       ="",
Spain57!B43       ="",
Sweden58!AE43      ="",
Sweden58!D43      ="",
Sweden58!B43      =""),"",
(Belgium51!AE43*Belgium51!D43/Belgium51!B43
 +Denmark52!AE43*Denmark52!D43/Denmark52!B43
 +Finland53!AE43*Finland53!D43/Finland53!B43
 +Italy54!AE43*Italy54!D43/Italy54!B43
 +Netherlands55!AE43*Netherlands55!D43/Netherlands55!B43
 +Portugal56!AE43*Portugal56!D43/Portugal56!B43
 +Spain57!AE43*Spain57!D43/Spain57!B43
 +Sweden58!AE43*Sweden58!D43/Sweden58!B43)
/(Belgium51!D43/Belgium51!B43
 +Denmark52!D43/Denmark52!B43
 +Finland53!D43/Finland53!B43
 +Italy54!D43/Italy54!B43
 +Netherlands55!D43/Netherlands55!B43
 +Portugal56!D43/Portugal56!B43
 +Spain57!D43/Spain57!B43
 +Sweden58!D43/Sweden58!B43))</f>
        <v/>
      </c>
      <c r="E43" s="62" t="str">
        <f>IF(OR(
Belgium51!H43   ="",
Belgium51!D43   ="",
Belgium51!B43   ="",
Denmark52!H43      ="",
Denmark52!D43      ="",
Denmark52!B43      ="",
Finland53!H43       ="",
Finland53!D43       ="",
Finland53!B43       ="",
Italy54!H43      ="",
Italy54!D43      ="",
Italy54!B43      ="",
Netherlands55!H43 ="",
Netherlands55!D43 ="",
Netherlands55!B43 ="",
Portugal56!H43 ="",
Portugal56!D43 ="",
Portugal56!B43 ="",
Spain57!H43 ="",
Spain57!D43 ="",
Spain57!B43 ="",
Sweden58!H43 ="",
Sweden58!D43 ="",
Sweden58!B43 =""),"",
(Belgium51!H43*Belgium51!D43/Belgium51!B43
 +Denmark52!H43*Denmark52!D43/Denmark52!B43
 +Finland53!H43*Finland53!D43/Finland53!B43
 +Italy54!H43*Italy54!D43/Italy54!B43
 +Netherlands55!H43*Netherlands55!D43/Netherlands55!B43
 +Portugal56!H43*Portugal56!D43/Portugal56!B43
 +Spain57!H43*Spain57!D43/Spain57!B43
 +Sweden58!H43*Sweden58!D43/Sweden58!B43)
/(Belgium51!D43/Belgium51!B43
 +Denmark52!D43/Denmark52!B43
 +Finland53!D43/Finland53!B43
 +Italy54!D43/Italy54!B43
 +Netherlands55!D43/Netherlands55!B43
 +Portugal56!D43/Portugal56!B43
 +Spain57!D43/Spain57!B43
 +Sweden58!D43/Sweden58!B43))</f>
        <v/>
      </c>
      <c r="F43" s="62">
        <f>IF(OR(
Belgium51!I43   ="",
Belgium51!D43   ="",
Belgium51!B43   ="",
Denmark52!I43      ="",
Denmark52!D43      ="",
Denmark52!B43      ="",
Finland53!I43       ="",
Finland53!D43       ="",
Finland53!B43       ="",
Italy54!I43      ="",
Italy54!D43      ="",
Italy54!B43      ="",
Netherlands55!I43 ="",
Netherlands55!D43 ="",
Netherlands55!B43 ="",
Portugal56!I43      ="",
Portugal56!D43      ="",
Portugal56!B43      ="",
Spain57!I43      ="",
Spain57!D43      ="",
Spain57!B43      ="",
Sweden58!I43      ="",
Sweden58!D43      ="",
Sweden58!B43      =""),"",
(Belgium51!I43/Belgium51!B43
 +Denmark52!I43/Denmark52!B43
 +Finland53!I43/Finland53!B43
 +Italy54!I43/Italy54!B43
 +Netherlands55!I43/Netherlands55!B43
 +Portugal56!I43/Portugal56!B43
 +Spain57!I43/Spain57!B43
 +Sweden58!I43/Sweden58!B43)
/(Belgium51!D43/Belgium51!B43
 +Denmark52!D43/Denmark52!B43
 +Finland53!D43/Finland53!B43
 +Italy54!D43/Italy54!B43
 +Netherlands55!D43/Netherlands55!B43
 +Portugal56!D43/Portugal56!B43
 +Spain57!D43/Spain57!B43
 +Sweden58!D43/Sweden58!B43))</f>
        <v>0.10943132215023844</v>
      </c>
      <c r="G43" s="62">
        <f>IF(OR(
Belgium51!J43   ="",
Belgium51!D43   ="",
Belgium51!B43   ="",
Denmark52!J43      ="",
Denmark52!D43      ="",
Denmark52!B43      ="",
Finland53!J43       ="",
Finland53!D43       ="",
Finland53!B43       ="",
Italy54!J43      ="",
Italy54!D43      ="",
Italy54!B43      ="",
Netherlands55!J43 ="",
Netherlands55!D43 ="",
Netherlands55!B43 ="",
Portugal56!J43      ="",
Portugal56!D43      ="",
Portugal56!B43      ="",
Spain57!J43      ="",
Spain57!D43      ="",
Spain57!B43      ="",
Sweden58!J43      ="",
Sweden58!D43      ="",
Sweden58!B43      =""),"",
(Belgium51!J43/Belgium51!B43
 +Denmark52!J43/Denmark52!B43
 +Finland53!J43/Finland53!B43
 +Italy54!J43/Italy54!B43
 +Netherlands55!J43/Netherlands55!B43
 +Portugal56!J43/Portugal56!B43
 +Spain57!J43/Spain57!B43
 +Sweden58!J43/Sweden58!B43)
/(Belgium51!D43/Belgium51!B43
 +Denmark52!D43/Denmark52!B43
 +Finland53!D43/Finland53!B43
 +Italy54!D43/Italy54!B43
 +Netherlands55!D43/Netherlands55!B43
 +Portugal56!D43/Portugal56!B43
 +Spain57!D43/Spain57!B43
 +Sweden58!D43/Sweden58!B43))</f>
        <v>0.10358769900506742</v>
      </c>
      <c r="H43" s="62">
        <f>IF(OR(
Belgium51!K43   ="",
Belgium51!D43   ="",
Belgium51!B43   ="",
Denmark52!K43      ="",
Denmark52!D43      ="",
Denmark52!B43      ="",
Finland53!K43       ="",
Finland53!D43       ="",
Finland53!B43       ="",
Italy54!K43      ="",
Italy54!D43      ="",
Italy54!B43      ="",
Netherlands55!K43 ="",
Netherlands55!D43 ="",
Netherlands55!B43 ="",
Portugal56!K43      ="",
Portugal56!D43      ="",
Portugal56!B43      ="",
Spain57!K43      ="",
Spain57!D43      ="",
Spain57!B43      ="",
Sweden58!K43      ="",
Sweden58!D43      ="",
Sweden58!B43      =""),"",
(Belgium51!K43/Belgium51!B43
 +Denmark52!K43/Denmark52!B43
 +Finland53!K43/Finland53!B43
 +Italy54!K43/Italy54!B43
 +Netherlands55!K43/Netherlands55!B43
 +Portugal56!K43/Portugal56!B43
 +Spain57!K43/Spain57!B43
 +Sweden58!K43/Sweden58!B43)
/(Belgium51!D43/Belgium51!B43
 +Denmark52!D43/Denmark52!B43
 +Finland53!D43/Finland53!B43
 +Italy54!D43/Italy54!B43
 +Netherlands55!D43/Netherlands55!B43
 +Portugal56!D43/Portugal56!B43
 +Spain57!D43/Spain57!B43
 +Sweden58!D43/Sweden58!B43))</f>
        <v>0.24903246241754459</v>
      </c>
      <c r="I43" s="62">
        <f>IF(OR(
Belgium51!L43   ="",
Belgium51!D43   ="",
Belgium51!B43   ="",
Denmark52!L43      ="",
Denmark52!D43      ="",
Denmark52!B43      ="",
Finland53!L43       ="",
Finland53!D43       ="",
Finland53!B43       ="",
Italy54!L43      ="",
Italy54!D43      ="",
Italy54!B43      ="",
Netherlands55!L43 ="",
Netherlands55!D43 ="",
Netherlands55!B43 ="",
Portugal56!L43      ="",
Portugal56!D43      ="",
Portugal56!B43      ="",
Spain57!L43      ="",
Spain57!D43      ="",
Spain57!B43      ="",
Sweden58!L43      ="",
Sweden58!D43      ="",
Sweden58!B43      =""),"",
(Belgium51!L43/Belgium51!B43
 +Denmark52!L43/Denmark52!B43
 +Finland53!L43/Finland53!B43
 +Italy54!L43/Italy54!B43
 +Netherlands55!L43/Netherlands55!B43
 +Portugal56!L43/Portugal56!B43
 +Spain57!L43/Spain57!B43
 +Sweden58!L43/Sweden58!B43)
/(Belgium51!D43/Belgium51!B43
 +Denmark52!D43/Denmark52!B43
 +Finland53!D43/Finland53!B43
 +Italy54!D43/Italy54!B43
 +Netherlands55!D43/Netherlands55!B43
 +Portugal56!D43/Portugal56!B43
 +Spain57!D43/Spain57!B43
 +Sweden58!D43/Sweden58!B43))</f>
        <v>0.31254415482197478</v>
      </c>
      <c r="J43" s="61">
        <f t="shared" si="0"/>
        <v>-6.3511692404430192E-2</v>
      </c>
      <c r="K43" s="61">
        <f>IF(OR(
Belgium51!D43   ="",Belgium51!D42   ="",
Belgium51!B43   ="",Belgium51!B42   ="",
Belgium51!N43   ="",Belgium51!N42   ="",
Denmark52!D43      ="",Denmark52!D42      ="",
Denmark52!B43      ="",Denmark52!B42      ="",
Denmark52!N43      ="",Denmark52!N42      ="",
Finland53!D43       ="",Finland53!D42       ="",
Finland53!B43       ="",Finland53!B42       ="",
Finland53!N43       ="",Finland53!N42       ="",
Italy54!D43      ="",Italy54!D42      ="",
Italy54!B43      ="",Italy54!B42      ="",
Italy54!N43      ="",Italy54!N42      ="",
Netherlands55!D43 ="",Netherlands55!D42 ="",
Netherlands55!B43 ="",Netherlands55!B42 ="",
Netherlands55!N43 ="",Netherlands55!N42 ="",
Portugal56!D43      ="",Portugal56!D42      ="",
Portugal56!B43      ="",Portugal56!B42      ="",
Portugal56!N43      ="",Portugal56!N42      ="",
Spain57!D43      ="",Spain57!D42      ="",
Spain57!B43      ="",Spain57!B42      ="",
Spain57!N43      ="",Spain57!N42      ="",
Sweden58!D43      ="",Sweden58!D42      ="",
Sweden58!B43      ="",Sweden58!B42      ="",
Sweden58!N43      ="",Sweden58!N42      =""),"",
LN(SQRT(
(Belgium51!D43/Belgium51!B43
 +Denmark52!D43/Denmark52!B43
 +Finland53!D43/Finland53!B43
 +Italy54!D43/Italy54!B43
 +Netherlands55!D43/Netherlands55!B43
 +Portugal56!D43/Portugal56!B43
 +Spain57!D43/Spain57!B43
 +Sweden58!D43/Sweden58!B43)
/(Belgium51!D43/Belgium51!N43*Belgium51!N42/Belgium51!B42
 +Denmark52!D43/Denmark52!N43*Denmark52!N42/Denmark52!B42
 +Finland53!D43/Finland53!N43*Finland53!N42/Finland53!B42
 +Italy54!D43/Italy54!N43*Italy54!N42/Italy54!B42
 +Netherlands55!D43/Netherlands55!N43*Netherlands55!N42/Netherlands55!B42
 +Portugal56!D43/Portugal56!N43*Portugal56!N42/Portugal56!B42
 +Spain57!D43/Spain57!N43*Spain57!N42/Spain57!B42
 +Sweden58!D43/Sweden58!N43*Sweden58!N42/Sweden58!B42)
*(Belgium51!D42/Belgium51!N42*Belgium51!N43/Belgium51!B43
 +Denmark52!D42/Denmark52!N42*Denmark52!N43/Denmark52!B43
 +Finland53!D42/Finland53!N42*Finland53!N43/Finland53!B43
 +Italy54!D42/Italy54!N42*Italy54!N43/Italy54!B43
 +Netherlands55!D42/Netherlands55!N42*Netherlands55!N43/Netherlands55!B43
 +Portugal56!D42/Portugal56!N42*Portugal56!N43/Portugal56!B43
 +Spain57!D42/Spain57!N42*Spain57!N43/Spain57!B43
 +Sweden58!D42/Sweden58!N42*Sweden58!N43/Sweden58!B43)
/(Belgium51!D42/Belgium51!B42
 +Denmark52!D42/Denmark52!B42
 +Finland53!D42/Finland53!B42
 +Italy54!D42/Italy54!B42
 +Netherlands55!D42/Netherlands55!B42
 +Portugal56!D42/Portugal56!B42
 +Spain57!D42/Spain57!B42
 +Sweden58!D42/Sweden58!B42))))</f>
        <v>2.6975034692103911E-2</v>
      </c>
      <c r="L43" s="61" t="str">
        <f>IF(OR(
Belgium51!F43   ="",Belgium51!F42   ="",
Belgium51!D43   ="",Belgium51!D42   ="",
Belgium51!B43   ="",Belgium51!B42   ="",
Belgium51!P43   ="",Belgium51!P42   ="",
Denmark52!F43      ="",Denmark52!F42      ="",
Denmark52!D43      ="",Denmark52!D42      ="",
Denmark52!B43      ="",Denmark52!B42      ="",
Denmark52!P43      ="",Denmark52!P42      ="",
Finland53!F43       ="",Finland53!F42       ="",
Finland53!D43       ="",Finland53!D42       ="",
Finland53!B43       ="",Finland53!B42       ="",
Finland53!P43       ="",Finland53!P42       ="",
Italy54!F43      ="",Italy54!F42      ="",
Italy54!D43      ="",Italy54!D42      ="",
Italy54!B43      ="",Italy54!B42      ="",
Italy54!P43      ="",Italy54!P42      ="",
Netherlands55!F43 ="",Netherlands55!F42 ="",
Netherlands55!D43 ="",Netherlands55!D42 ="",
Netherlands55!B43 ="",Netherlands55!B42 ="",
Netherlands55!P43 ="",Netherlands55!P42 ="",
Portugal56!F43      ="",Portugal56!F42      ="",
Portugal56!D43      ="",Portugal56!D42      ="",
Portugal56!B43      ="",Portugal56!B42      ="",
Portugal56!P43      ="",Portugal56!P42      ="",
Spain57!F43      ="",Spain57!F42      ="",
Spain57!D43      ="",Spain57!D42      ="",
Spain57!B43      ="",Spain57!B42      ="",
Spain57!P43      ="",Spain57!P42      ="",
Sweden58!F43      ="",Sweden58!F42      ="",
Sweden58!D43      ="",Sweden58!D42      ="",
Sweden58!B43      ="",Sweden58!B42      ="",
Sweden58!P43      ="",Sweden58!P42      =""),"",
LN(SQRT(
(Belgium51!D43*Belgium51!F43/Belgium51!B43
 +Denmark52!D43*Denmark52!F43/Denmark52!B43
 +Finland53!D43*Finland53!F43/Finland53!B43
 +Italy54!D43*Italy54!F43/Italy54!B43
 +Netherlands55!D43*Netherlands55!F43/Netherlands55!B43
 +Portugal56!D43*Portugal56!F43/Portugal56!B43
 +Spain57!D43*Spain57!F43/Spain57!B43
 +Sweden58!D43*Sweden58!F43/Sweden58!B43)
/(Belgium51!D43*Belgium51!F43/Belgium51!P43*Belgium51!P42/Belgium51!B42
 +Denmark52!D43*Denmark52!F43/Denmark52!P43*Denmark52!P42/Denmark52!B42
 +Finland53!D43*Finland53!F43/Finland53!P43*Finland53!P42/Finland53!B42
 +Italy54!D43*Italy54!F43/Italy54!P43*Italy54!P42/Italy54!B42
 +Netherlands55!D43*Netherlands55!F43/Netherlands55!P43*Netherlands55!P42/Netherlands55!B42
 +Portugal56!D43*Portugal56!F43/Portugal56!P43*Portugal56!P42/Portugal56!B42
 +Spain57!D43*Spain57!F43/Spain57!P43*Spain57!P42/Spain57!B42
 +Sweden58!D43*Sweden58!F43/Sweden58!P43*Sweden58!P42/Sweden58!B42)
*(Belgium51!D42*Belgium51!F42/Belgium51!P42*Belgium51!P43/Belgium51!B43
 +Denmark52!D42*Denmark52!F42/Denmark52!P42*Denmark52!P43/Denmark52!B43
 +Finland53!D42*Finland53!F42/Finland53!P42*Finland53!P43/Finland53!B43
 +Italy54!D42*Italy54!F42/Italy54!P42*Italy54!P43/Italy54!B43
 +Netherlands55!D42*Netherlands55!F42/Netherlands55!P42*Netherlands55!P43/Netherlands55!B43
 +Portugal56!D42*Portugal56!F42/Portugal56!P42*Portugal56!P43/Portugal56!B43
 +Spain57!D42*Spain57!F42/Spain57!P42*Spain57!P43/Spain57!B43
 +Sweden58!D42*Sweden58!F42/Sweden58!P42*Sweden58!P43/Sweden58!B43)
/(Belgium51!D42*Belgium51!F42/Belgium51!B42
 +Denmark52!D42*Denmark52!F42/Denmark52!B42
 +Finland53!D42*Finland53!F42/Finland53!B42
 +Italy54!D42*Italy54!F42/Italy54!B42
 +Netherlands55!D42*Netherlands55!F42/Netherlands55!B42
 +Portugal56!D42*Portugal56!F42/Portugal56!B42
 +Spain57!D42*Spain57!F42/Spain57!B42
 +Sweden58!D42*Sweden58!F42/Sweden58!B42))))</f>
        <v/>
      </c>
      <c r="M43" s="62" t="str">
        <f>IF(OR(
Belgium51!H43   ="",Belgium51!H42   ="",
Belgium51!D43   ="",Belgium51!D42   ="",
Belgium51!B43   ="",Belgium51!B42   ="",
Belgium51!Q43   ="",Belgium51!Q42   ="",
Denmark52!H43      ="",Denmark52!H42      ="",
Denmark52!D43      ="",Denmark52!D42      ="",
Denmark52!B43      ="",Denmark52!B42      ="",
Denmark52!Q43      ="",Denmark52!Q42      ="",
Finland53!H43       ="",Finland53!H42       ="",
Finland53!D43       ="",Finland53!D42       ="",
Finland53!B43       ="",Finland53!B42       ="",
Finland53!Q43       ="",Finland53!Q42       ="",
Italy54!H43      ="",Italy54!H42      ="",
Italy54!D43      ="",Italy54!D42      ="",
Italy54!B43      ="",Italy54!B42      ="",
Italy54!Q43      ="",Italy54!Q42      ="",
Netherlands55!H43 ="",Netherlands55!H42 ="",
Netherlands55!D43 ="",Netherlands55!D42 ="",
Netherlands55!B43 ="",Netherlands55!B42 ="",
Netherlands55!Q43 ="",Netherlands55!Q42 ="",
Portugal56!H43      ="",Portugal56!H42      ="",
Portugal56!D43      ="",Portugal56!D42      ="",
Portugal56!B43      ="",Portugal56!B42      ="",
Portugal56!Q43      ="",Portugal56!Q42      ="",
Spain57!H43      ="",Spain57!H42      ="",
Spain57!D43      ="",Spain57!D42      ="",
Spain57!B43      ="",Spain57!B42      ="",
Spain57!Q43      ="",Spain57!Q42      ="",
Sweden58!H43      ="",Sweden58!H42      ="",
Sweden58!D43      ="",Sweden58!D42      ="",
Sweden58!B43      ="",Sweden58!B42      ="",
Sweden58!Q43      ="",Sweden58!Q42      =""),"",
LN(SQRT(
(Belgium51!D43*Belgium51!H43/Belgium51!B43
 +Denmark52!D43*Denmark52!H43/Denmark52!B43
 +Finland53!D43*Finland53!H43/Finland53!B43
 +Italy54!D43*Italy54!H43/Italy54!B43
 +Netherlands55!D43*Netherlands55!H43/Netherlands55!B43
 +Portugal56!D43*Portugal56!H43/Portugal56!B43
 +Spain57!D43*Spain57!H43/Spain57!B43
 +Sweden58!D43*Sweden58!H43/Sweden58!B43)
/(Belgium51!D43*Belgium51!H43/Belgium51!Q43*Belgium51!Q42/Belgium51!B42
 +Denmark52!D43*Denmark52!H43/Denmark52!Q43*Denmark52!Q42/Denmark52!B42
 +Finland53!D43*Finland53!H43/Finland53!Q43*Finland53!Q42/Finland53!B42
 +Italy54!D43*Italy54!H43/Italy54!Q43*Italy54!Q42/Italy54!B42
 +Netherlands55!D43*Netherlands55!H43/Netherlands55!Q43*Netherlands55!Q42/Netherlands55!B42
 +Portugal56!D43*Portugal56!H43/Portugal56!Q43*Portugal56!Q42/Portugal56!B42
 +Spain57!D43*Spain57!H43/Spain57!Q43*Spain57!Q42/Spain57!B42
 +Sweden58!D43*Sweden58!H43/Sweden58!Q43*Sweden58!Q42/Sweden58!B42)
*(Belgium51!D42*Belgium51!H42/Belgium51!Q42*Belgium51!Q43/Belgium51!B43
 +Denmark52!D42*Denmark52!H42/Denmark52!Q42*Denmark52!Q43/Denmark52!B43
 +Finland53!D42*Finland53!H42/Finland53!Q42*Finland53!Q43/Finland53!B43
 +Italy54!D42*Italy54!H42/Italy54!Q42*Italy54!Q43/Italy54!B43
 +Netherlands55!D42*Netherlands55!H42/Netherlands55!Q42*Netherlands55!Q43/Netherlands55!B43
 +Portugal56!D42*Portugal56!H42/Portugal56!Q42*Portugal56!Q43/Portugal56!B43
 +Spain57!D42*Spain57!H42/Spain57!Q42*Spain57!Q43/Spain57!B43
 +Sweden58!D42*Sweden58!H42/Sweden58!Q42*Sweden58!Q43/Sweden58!B43)
/(Belgium51!D42*Belgium51!H42/Belgium51!B42
 +Denmark52!D42*Denmark52!H42/Denmark52!B42
 +Finland53!D42*Finland53!H42/Finland53!B42
 +Italy54!D42*Italy54!H42/Italy54!B42
 +Netherlands55!D42*Netherlands55!H42/Netherlands55!B42
 +Portugal56!D42*Portugal56!H42/Portugal56!B42
 +Spain57!D42*Spain57!H42/Spain57!B42
 +Sweden58!D42*Sweden58!H42/Sweden58!B42))))</f>
        <v/>
      </c>
      <c r="N43" s="62" t="str">
        <f>IF(OR(
Belgium51!I43   ="",Belgium51!I42   ="",
Belgium51!B43   ="",Belgium51!B42   ="",
Belgium51!R43   ="",Belgium51!R42   ="",
Denmark52!I43      ="",Denmark52!I42      ="",
Denmark52!B43      ="",Denmark52!B42      ="",
Denmark52!R43      ="",Denmark52!R42      ="",
Finland53!I43       ="",Finland53!I42       ="",
Finland53!B43       ="",Finland53!B42       ="",
Finland53!R43       ="",Finland53!R42       ="",
Italy54!I43      ="",Italy54!I42      ="",
Italy54!B43      ="",Italy54!B42      ="",
Italy54!R43      ="",Italy54!R42      ="",
Netherlands55!I43 ="",Netherlands55!I42 ="",
Netherlands55!B43 ="",Netherlands55!B42 ="",
Netherlands55!R43 ="",Netherlands55!R42 ="",
Portugal56!I43      ="",Portugal56!I42      ="",
Portugal56!B43      ="",Portugal56!B42      ="",
Portugal56!R43      ="",Portugal56!R42      ="",
Spain57!I43      ="",Spain57!I42      ="",
Spain57!B43      ="",Spain57!B42      ="",
Spain57!R43      ="",Spain57!R42      ="",
Sweden58!I43      ="",Sweden58!I42      ="",
Sweden58!B43      ="",Sweden58!B42      ="",
Sweden58!R43      ="",Sweden58!R42      =""),"",
LN(SQRT(
(Belgium51!I43/Belgium51!B43
 +Denmark52!I43/Denmark52!B43
 +Finland53!I43/Finland53!B43
 +Italy54!I43/Italy54!B43
 +Netherlands55!I43/Netherlands55!B43
 +Portugal56!I43/Portugal56!B43
 +Spain57!I43/Spain57!B43
 +Sweden58!I43/Sweden58!B43)
/(Belgium51!I43/Belgium51!R43*Belgium51!R42/Belgium51!B42
 +Denmark52!I43/Denmark52!R43*Denmark52!R42/Denmark52!B42
 +Finland53!I43/Finland53!R43*Finland53!R42/Finland53!B42
 +Italy54!I43/Italy54!R43*Italy54!R42/Italy54!B42
 +Netherlands55!I43/Netherlands55!R43*Netherlands55!R42/Netherlands55!B42
 +Portugal56!I43/Portugal56!R43*Portugal56!R42/Portugal56!B42
 +Spain57!I43/Spain57!R43*Spain57!R42/Spain57!B42
 +Sweden58!I43/Sweden58!R43*Sweden58!R42/Sweden58!B42)
*(Belgium51!I42/Belgium51!R42*Belgium51!R43/Belgium51!B43
 +Denmark52!I42/Denmark52!R42*Denmark52!R43/Denmark52!B43
 +Finland53!I42/Finland53!R42*Finland53!R43/Finland53!B43
 +Italy54!I42/Italy54!R42*Italy54!R43/Italy54!B43
 +Netherlands55!I42/Netherlands55!R42*Netherlands55!R43/Netherlands55!B43
 +Portugal56!I42/Portugal56!R42*Portugal56!R43/Portugal56!B43
 +Spain57!I42/Spain57!R42*Spain57!R43/Spain57!B43
 +Sweden58!I42/Sweden58!R42*Sweden58!R43/Sweden58!B43)
/(Belgium51!I42/Belgium51!B42
 +Denmark52!I42/Denmark52!B42
 +Finland53!I42/Finland53!B42
 +Italy54!I42/Italy54!B42
 +Netherlands55!I42/Netherlands55!B42
 +Portugal56!I42/Portugal56!B42
 +Spain57!I42/Spain57!B42
 +Sweden58!I42/Sweden58!B42))))</f>
        <v/>
      </c>
      <c r="O43" s="62" t="str">
        <f>IF(OR(
Belgium51!K43   ="",Belgium51!K42   ="",
Belgium51!B43   ="",Belgium51!B42   ="",
Belgium51!S43   ="",Belgium51!S42   ="",
Denmark52!K43      ="",Denmark52!K42      ="",
Denmark52!B43      ="",Denmark52!B42      ="",
Denmark52!S43      ="",Denmark52!S42      ="",
Finland53!K43       ="",Finland53!K42       ="",
Finland53!B43       ="",Finland53!B42       ="",
Finland53!S43       ="",Finland53!S42       ="",
Italy54!K43      ="",Italy54!K42      ="",
Italy54!B43      ="",Italy54!B42      ="",
Italy54!S43      ="",Italy54!S42      ="",
Netherlands55!K43 ="",Netherlands55!K42 ="",
Netherlands55!B43 ="",Netherlands55!B42 ="",
Netherlands55!S43 ="",Netherlands55!S42 ="",
Portugal56!K43      ="",Portugal56!K42      ="",
Portugal56!B43      ="",Portugal56!B42      ="",
Portugal56!S43      ="",Portugal56!S42      ="",
Spain57!K43      ="",Spain57!K42      ="",
Spain57!B43      ="",Spain57!B42      ="",
Spain57!S43      ="",Spain57!S42      ="",
Sweden58!K43      ="",Sweden58!K42      ="",
Sweden58!B43      ="",Sweden58!B42      ="",
Sweden58!S43      ="",Sweden58!S42      =""),"",
LN(SQRT(
(Belgium51!K43/Belgium51!B43
 +Denmark52!K43/Denmark52!B43
 +Finland53!K43/Finland53!B43
 +Italy54!K43/Italy54!B43
 +Netherlands55!K43/Netherlands55!B43
 +Portugal56!K43/Portugal56!B43
 +Spain57!K43/Spain57!B43
 +Sweden58!K43/Sweden58!B43)
/(Belgium51!K43/Belgium51!S43*Belgium51!S42/Belgium51!B42
 +Denmark52!K43/Denmark52!S43*Denmark52!S42/Denmark52!B42
 +Finland53!K43/Finland53!S43*Finland53!S42/Finland53!B42
 +Italy54!K43/Italy54!S43*Italy54!S42/Italy54!B42
 +Netherlands55!K43/Netherlands55!S43*Netherlands55!S42/Netherlands55!B42
 +Portugal56!K43/Portugal56!S43*Portugal56!S42/Portugal56!B42
 +Spain57!K43/Spain57!S43*Spain57!S42/Spain57!B42
 +Sweden58!K43/Sweden58!S43*Sweden58!S42/Sweden58!B42)
*(Belgium51!K42/Belgium51!S42*Belgium51!S43/Belgium51!B43
 +Denmark52!K42/Denmark52!S42*Denmark52!S43/Denmark52!B43
 +Finland53!K42/Finland53!S42*Finland53!S43/Finland53!B43
 +Italy54!K42/Italy54!S42*Italy54!S43/Italy54!B43
 +Netherlands55!K42/Netherlands55!S42*Netherlands55!S43/Netherlands55!B43
 +Portugal56!K42/Portugal56!S42*Portugal56!S43/Portugal56!B43
 +Spain57!K42/Spain57!S42*Spain57!S43/Spain57!B43
 +Sweden58!K42/Sweden58!S42*Sweden58!S43/Sweden58!B43)
/(Belgium51!K42/Belgium51!B42
 +Denmark52!K42/Denmark52!B42
 +Finland53!K42/Finland53!B42
 +Italy54!K42/Italy54!B42
 +Netherlands55!K42/Netherlands55!B42
 +Portugal56!K42/Portugal56!B42
 +Spain57!K42/Spain57!B42
 +Sweden58!K42/Sweden58!B42))))</f>
        <v/>
      </c>
      <c r="P43" s="62" t="str">
        <f>IF(OR(
Belgium51!L43   ="",Belgium51!L42   ="",
Belgium51!B43   ="",Belgium51!B42   ="",
Belgium51!T43   ="",Belgium51!T42   ="",
Denmark52!L43      ="",Denmark52!L42      ="",
Denmark52!B43      ="",Denmark52!B42      ="",
Denmark52!T43      ="",Denmark52!T42      ="",
Finland53!L43       ="",Finland53!L42       ="",
Finland53!B43       ="",Finland53!B42       ="",
Finland53!T43       ="",Finland53!T42       ="",
Italy54!L43      ="",Italy54!L42      ="",
Italy54!B43      ="",Italy54!B42      ="",
Italy54!T43      ="",Italy54!T42      ="",
Netherlands55!L43 ="",Netherlands55!L42 ="",
Netherlands55!B43 ="",Netherlands55!B42 ="",
Netherlands55!T43 ="",Netherlands55!T42 ="",
Portugal56!L43      ="",Portugal56!L42      ="",
Portugal56!B43      ="",Portugal56!B42      ="",
Portugal56!T43      ="",Portugal56!T42      ="",
Spain57!L43      ="",Spain57!L42      ="",
Spain57!B43      ="",Spain57!B42      ="",
Spain57!T43      ="",Spain57!T42      ="",
Sweden58!L43      ="",Sweden58!L42      ="",
Sweden58!B43      ="",Sweden58!B42      ="",
Sweden58!T43      ="",Sweden58!T42      =""),"",
LN(SQRT(
(Belgium51!L43/Belgium51!B43
 +Denmark52!L43/Denmark52!B43
 +Finland53!L43/Finland53!B43
 +Italy54!L43/Italy54!B43
 +Netherlands55!L43/Netherlands55!B43
 +Portugal56!L43/Portugal56!B43
 +Spain57!L43/Spain57!B43
 +Sweden58!L43/Sweden58!B43)
/(Belgium51!L43/Belgium51!T43*Belgium51!T42/Belgium51!B42
 +Denmark52!L43/Denmark52!T43*Denmark52!T42/Denmark52!B42
 +Finland53!L43/Finland53!T43*Finland53!T42/Finland53!B42
 +Italy54!L43/Italy54!T43*Italy54!T42/Italy54!B42
 +Netherlands55!L43/Netherlands55!T43*Netherlands55!T42/Netherlands55!B42
 +Portugal56!L43/Portugal56!T43*Portugal56!T42/Portugal56!B42
 +Spain57!L43/Spain57!T43*Spain57!T42/Spain57!B42
 +Sweden58!L43/Sweden58!T43*Sweden58!T42/Sweden58!B42)
*(Belgium51!L42/Belgium51!T42*Belgium51!T43/Belgium51!B43
 +Denmark52!L42/Denmark52!T42*Denmark52!T43/Denmark52!B43
 +Finland53!L42/Finland53!T42*Finland53!T43/Finland53!B43
 +Italy54!L42/Italy54!T42*Italy54!T43/Italy54!B43
 +Netherlands55!L42/Netherlands55!T42*Netherlands55!T43/Netherlands55!B43
 +Portugal56!L42/Portugal56!T42*Portugal56!T43/Portugal56!B43
 +Spain57!L42/Spain57!T42*Spain57!T43/Spain57!B43
 +Sweden58!L42/Sweden58!T42*Sweden58!T43/Sweden58!B43)
/(Belgium51!L42/Belgium51!B42
 +Denmark52!L42/Denmark52!B42
 +Finland53!L42/Finland53!B42
 +Italy54!L42/Italy54!B42
 +Netherlands55!L42/Netherlands55!B42
 +Portugal56!L42/Portugal56!B42
 +Spain57!L42/Spain57!B42
 +Sweden58!L42/Sweden58!B42))))</f>
        <v/>
      </c>
      <c r="Q43" s="61"/>
      <c r="R43" s="61"/>
      <c r="S43" s="61"/>
      <c r="T43" s="61"/>
      <c r="U43" s="61"/>
      <c r="V43" s="61" t="str">
        <f>IF(OR(
Belgium51!V43   ="",
Belgium51!U43   ="",
Denmark52!V43      ="",
Denmark52!U43      ="",
Finland53!V43       ="",
Finland53!U43       ="",
Italy54!V43      ="",
Italy54!U43      ="",
Netherlands55!V43 ="",
Netherlands55!U43 ="",
Portugal56!V43      ="",
Portugal56!U43      ="",
Spain57!V43      ="",
Spain57!U43      ="",
Sweden58!V43      ="",
Sweden58!U43      =""),"",
LN((Belgium51!V43+Denmark52!V43+Finland53!V43+Italy54!V43+Netherlands55!V43+Portugal56!V43+Spain57!V43+Sweden58!V43)
/(Belgium51!U43+Denmark52!U43+Finland53!U43+Italy54!U43+Netherlands55!U43+Portugal56!U43+Spain57!U43+Sweden58!U43)))</f>
        <v/>
      </c>
      <c r="W43" s="61" t="str">
        <f>IF(OR(
Belgium51!V43   ="",
Belgium51!W43   ="",
Belgium51!U43   ="",
Denmark52!V43      ="",
Denmark52!W43      ="",
Denmark52!U43      ="",
Finland53!V43       ="",
Finland53!W43       ="",
Finland53!U43       ="",
Italy54!V43      ="",
Italy54!W43      ="",
Italy54!U43      ="",
Netherlands55!V43 ="",
Netherlands55!W43 ="",
Netherlands55!V43 ="",
Portugal56!V43      ="",
Portugal56!W43      ="",
Portugal56!U43      ="",
Spain57!V43      ="",
Spain57!W43      ="",
Spain57!U43      ="",
Sweden58!V43      ="",
Sweden58!W43      ="",
Sweden58!U43      ="",
),"",
LN((Belgium51!V43*Belgium51!W43+Denmark52!V43*Denmark52!W43+Finland53!V43*Finland53!W43+Italy54!V43*Italy54!W43+Netherlands55!V43*Netherlands55!W43+Portugal56!V43*Portugal56!W43+Spain57!V43*Spain57!W43+Sweden58!V43*Sweden58!W43)
/(Belgium51!U43+Denmark52!U43+Finland53!U43+Italy54!U43+Netherlands55!U43+Portugal56!U43+Spain57!U43+Sweden58!U43)))</f>
        <v/>
      </c>
      <c r="X43" s="61" t="str">
        <f>IF(OR(
Belgium51!X43   ="",
Belgium51!D43   ="",
Belgium51!B43   ="",
Denmark52!X43      ="",
Denmark52!D43      ="",
Denmark52!B43      ="",
Finland53!X43       ="",
Finland53!D43       ="",
Finland53!B43       ="",
Italy54!X43      ="",
Italy54!D43      ="",
Italy54!B43      ="",
Netherlands55!X43 ="",
Netherlands55!D43 ="",
Netherlands55!B43 ="",
Portugal56!X43      ="",
Portugal56!D43      ="",
Portugal56!B43      ="",
Spain57!X43      ="",
Spain57!D43      ="",
Spain57!B43      ="",
Sweden58!X43      ="",
Sweden58!D43      ="",
Sweden58!B43      =""),"",
(Belgium51!X43*Belgium51!D43/Belgium51!B43
 +Denmark52!X43*Denmark52!D43/Denmark52!B43
 +Finland53!X43*Finland53!D43/Finland53!B43
 +Italy54!X43*Italy54!D43/Italy54!B43
 +Netherlands55!X43*Netherlands55!D43/Netherlands55!B43
 +Portugal56!X43*Portugal56!D43/Portugal56!B43
 +Spain57!X43*Spain57!D43/Spain57!B43
 +Sweden58!X43*Sweden58!D43/Sweden58!B43)
/(Belgium51!D43/Belgium51!B43
 +Denmark52!D43/Denmark52!B43
 +Finland53!D43/Finland53!B43
 +Italy54!D43/Italy54!B43
 +Netherlands55!D43/Netherlands55!B43
 +Portugal56!D43/Portugal56!B43
 +Spain57!D43/Spain57!B43
 +Sweden58!D43/Sweden58!B43))</f>
        <v/>
      </c>
      <c r="Y43" s="61" t="str">
        <f>IF(OR(
Belgium51!Y43   ="",
Belgium51!D43   ="",
Belgium51!B43   ="",
Denmark52!Y43      ="",
Denmark52!D43      ="",
Denmark52!B43      ="",
Finland53!Y43       ="",
Finland53!D43       ="",
Finland53!B43       ="",
Italy54!Y43      ="",
Italy54!D43      ="",
Italy54!B43      ="",
Netherlands55!Y43 ="",
Netherlands55!D43 ="",
Netherlands55!B43 ="",
Portugal56!Y43      ="",
Portugal56!D43      ="",
Portugal56!B43      ="",
Spain57!Y43      ="",
Spain57!D43      ="",
Spain57!B43      ="",
Sweden58!Y43      ="",
Sweden58!D43      ="",
Sweden58!B43      =""),"",
(Belgium51!Y43/Belgium51!B43
 +Denmark52!Y43/Denmark52!B43
 +Finland53!Y43/Finland53!B43
 +Italy54!Y43/Italy54!B43
 +Netherlands55!Y43/Netherlands55!B43
 +Portugal56!Y43/Portugal56!B43
 +Spain57!Y43/Spain57!B43
 +Sweden58!Y43/Sweden58!B43)
/(Belgium51!D43/Belgium51!B43
 +Denmark52!D43/Denmark52!B43
 +Finland53!D43/Finland53!B43
 +Italy54!D43/Italy54!B43
 +Netherlands55!D43/Netherlands55!B43
 +Portugal56!D43/Portugal56!B43
 +Spain57!D43/Spain57!B43
 +Sweden58!D43/Sweden58!B43))</f>
        <v/>
      </c>
      <c r="Z43" s="67"/>
      <c r="AA43" s="62" t="str">
        <f t="shared" si="1"/>
        <v/>
      </c>
      <c r="AB43" s="75" t="str">
        <f>IF(OR(
Belgium51!AB43   ="",
Belgium51!D43   ="",
Belgium51!B43   ="",
Denmark52!AB43      ="",
Denmark52!D43      ="",
Denmark52!B43      ="",
Finland53!AB43       ="",
Finland53!D43       ="",
Finland53!B43       ="",
Italy54!AB43      ="",
Italy54!D43      ="",
Italy54!B43      ="",
Netherlands55!AB43 ="",
Netherlands55!D43 ="",
Netherlands55!B43 ="",
Portugal56!AB43      ="",
Portugal56!D43      ="",
Portugal56!B43      ="",
Spain57!AB43      ="",
Spain57!D43      ="",
Spain57!B43      ="",
Sweden58!AB43      ="",
Sweden58!D43      ="",
Sweden58!B43      =""),"",
(Belgium51!AB43*Belgium51!D43/Belgium51!B43
 +Denmark52!AB43*Denmark52!D43/Denmark52!B43
 +Finland53!AB43*Finland53!D43/Finland53!B43
 +Italy54!AB43*Italy54!D43/Italy54!B43
 +Netherlands55!AB43*Netherlands55!D43/Netherlands55!B43
 +Portugal56!AB43*Portugal56!D43/Portugal56!B43
 +Spain57!AB43*Spain57!D43/Spain57!B43
 +Sweden58!AB43*Sweden58!D43/Sweden58!B43)
/(Belgium51!D43/Belgium51!B43
 +Denmark52!D43/Denmark52!B43
 +Finland53!D43/Finland53!B43
 +Italy54!D43/Italy54!B43
 +Netherlands55!D43/Netherlands55!B43
 +Portugal56!D43/Portugal56!B43
 +Spain57!D43/Spain57!B43
 +Sweden58!D43/Sweden58!B43))</f>
        <v/>
      </c>
    </row>
    <row r="44" spans="1:28">
      <c r="A44" s="62">
        <v>1911</v>
      </c>
      <c r="B44" s="62" t="str">
        <f>IF(OR(
Belgium51!AC44   ="",
Belgium51!D44   ="",
Belgium51!B44   ="",
Denmark52!AC44      ="",
Denmark52!D44      ="",
Denmark52!B44      ="",
Finland53!AC44       ="",
Finland53!D44       ="",
Finland53!B44       ="",
Italy54!AC44      ="",
Italy54!D44      ="",
Italy54!B44      ="",
Netherlands55!AC44 ="",
Netherlands55!D44 ="",
Netherlands55!B44 ="",
Portugal56!AC44 ="",
Portugal56!D44 ="",
Portugal56!B44 ="",
Spain57!AC44       ="",
Spain57!D44       ="",
Spain57!B44       ="",
Sweden58!AC44      ="",
Sweden58!D44      ="",
Sweden58!B44      =""),"",
(Belgium51!AC44*Belgium51!D44/Belgium51!B44
 +Denmark52!AC44*Denmark52!D44/Denmark52!B44
 +Finland53!AC44*Finland53!D44/Finland53!B44
 +Italy54!AC44*Italy54!D44/Italy54!B44
 +Netherlands55!AC44*Netherlands55!D44/Netherlands55!B44
 +Portugal56!AC44*Portugal56!D44/Portugal56!B44
 +Spain57!AC44*Spain57!D44/Spain57!B44
 +Sweden58!AC44*Sweden58!D44/Sweden58!B44)
/(Belgium51!D44/Belgium51!B44
 +Denmark52!D44/Denmark52!B44
 +Finland53!D44/Finland53!B44
 +Italy54!D44/Italy54!B44
 +Netherlands55!D44/Netherlands55!B44
 +Portugal56!D44/Portugal56!B44
 +Spain57!D44/Spain57!B44
 +Sweden58!D44/Sweden58!B44))</f>
        <v/>
      </c>
      <c r="C44" s="34" t="str">
        <f>IF(OR(
Belgium51!F44   ="",
Belgium51!D44   ="",
Belgium51!B44   ="",
Denmark52!F44      ="",
Denmark52!D44      ="",
Denmark52!B44      ="",
Finland53!F44       ="",
Finland53!D44       ="",
Finland53!B44       ="",
Italy54!F44      ="",
Italy54!D44      ="",
Italy54!B44      ="",
Netherlands55!F44 ="",
Netherlands55!D44 ="",
Netherlands55!B44 ="",
Portugal56!F44 ="",
Portugal56!D44 ="",
Portugal56!B44 ="",
Spain57!F44       ="",
Spain57!D44       ="",
Spain57!B44       ="",
Sweden58!F44      ="",
Sweden58!D44      ="",
Sweden58!B44      =""),"",
(Belgium51!F44*Belgium51!D44/Belgium51!B44
 +Denmark52!F44*Denmark52!D44/Denmark52!B44
 +Finland53!F44*Finland53!D44/Finland53!B44
 +Italy54!F44*Italy54!D44/Italy54!B44
 +Netherlands55!F44*Netherlands55!D44/Netherlands55!B44
 +Portugal56!F44*Portugal56!D44/Portugal56!B44
 +Spain57!F44*Spain57!D44/Spain57!B44
 +Sweden58!F44*Sweden58!D44/Sweden58!B44)
/(Belgium51!D44/Belgium51!B44
 +Denmark52!D44/Denmark52!B44
 +Finland53!D44/Finland53!B44
 +Italy54!D44/Italy54!B44
 +Netherlands55!D44/Netherlands55!B44
 +Portugal56!D44/Portugal56!B44
 +Spain57!D44/Spain57!B44
 +Sweden58!D44/Sweden58!B44))</f>
        <v/>
      </c>
      <c r="D44" s="62" t="str">
        <f>IF(OR(
Belgium51!AE44   ="",
Belgium51!D44   ="",
Belgium51!B44   ="",
Denmark52!AE44      ="",
Denmark52!D44      ="",
Denmark52!B44      ="",
Finland53!AE44       ="",
Finland53!D44       ="",
Finland53!B44       ="",
Italy54!AE44      ="",
Italy54!D44      ="",
Italy54!B44      ="",
Netherlands55!AE44 ="",
Netherlands55!D44 ="",
Netherlands55!B44 ="",
Portugal56!AE44 ="",
Portugal56!D44 ="",
Portugal56!B44 ="",
Spain57!AE44       ="",
Spain57!D44       ="",
Spain57!B44       ="",
Sweden58!AE44      ="",
Sweden58!D44      ="",
Sweden58!B44      =""),"",
(Belgium51!AE44*Belgium51!D44/Belgium51!B44
 +Denmark52!AE44*Denmark52!D44/Denmark52!B44
 +Finland53!AE44*Finland53!D44/Finland53!B44
 +Italy54!AE44*Italy54!D44/Italy54!B44
 +Netherlands55!AE44*Netherlands55!D44/Netherlands55!B44
 +Portugal56!AE44*Portugal56!D44/Portugal56!B44
 +Spain57!AE44*Spain57!D44/Spain57!B44
 +Sweden58!AE44*Sweden58!D44/Sweden58!B44)
/(Belgium51!D44/Belgium51!B44
 +Denmark52!D44/Denmark52!B44
 +Finland53!D44/Finland53!B44
 +Italy54!D44/Italy54!B44
 +Netherlands55!D44/Netherlands55!B44
 +Portugal56!D44/Portugal56!B44
 +Spain57!D44/Spain57!B44
 +Sweden58!D44/Sweden58!B44))</f>
        <v/>
      </c>
      <c r="E44" s="62" t="str">
        <f>IF(OR(
Belgium51!H44   ="",
Belgium51!D44   ="",
Belgium51!B44   ="",
Denmark52!H44      ="",
Denmark52!D44      ="",
Denmark52!B44      ="",
Finland53!H44       ="",
Finland53!D44       ="",
Finland53!B44       ="",
Italy54!H44      ="",
Italy54!D44      ="",
Italy54!B44      ="",
Netherlands55!H44 ="",
Netherlands55!D44 ="",
Netherlands55!B44 ="",
Portugal56!H44 ="",
Portugal56!D44 ="",
Portugal56!B44 ="",
Spain57!H44 ="",
Spain57!D44 ="",
Spain57!B44 ="",
Sweden58!H44 ="",
Sweden58!D44 ="",
Sweden58!B44 =""),"",
(Belgium51!H44*Belgium51!D44/Belgium51!B44
 +Denmark52!H44*Denmark52!D44/Denmark52!B44
 +Finland53!H44*Finland53!D44/Finland53!B44
 +Italy54!H44*Italy54!D44/Italy54!B44
 +Netherlands55!H44*Netherlands55!D44/Netherlands55!B44
 +Portugal56!H44*Portugal56!D44/Portugal56!B44
 +Spain57!H44*Spain57!D44/Spain57!B44
 +Sweden58!H44*Sweden58!D44/Sweden58!B44)
/(Belgium51!D44/Belgium51!B44
 +Denmark52!D44/Denmark52!B44
 +Finland53!D44/Finland53!B44
 +Italy54!D44/Italy54!B44
 +Netherlands55!D44/Netherlands55!B44
 +Portugal56!D44/Portugal56!B44
 +Spain57!D44/Spain57!B44
 +Sweden58!D44/Sweden58!B44))</f>
        <v/>
      </c>
      <c r="F44" s="62">
        <f>IF(OR(
Belgium51!I44   ="",
Belgium51!D44   ="",
Belgium51!B44   ="",
Denmark52!I44      ="",
Denmark52!D44      ="",
Denmark52!B44      ="",
Finland53!I44       ="",
Finland53!D44       ="",
Finland53!B44       ="",
Italy54!I44      ="",
Italy54!D44      ="",
Italy54!B44      ="",
Netherlands55!I44 ="",
Netherlands55!D44 ="",
Netherlands55!B44 ="",
Portugal56!I44      ="",
Portugal56!D44      ="",
Portugal56!B44      ="",
Spain57!I44      ="",
Spain57!D44      ="",
Spain57!B44      ="",
Sweden58!I44      ="",
Sweden58!D44      ="",
Sweden58!B44      =""),"",
(Belgium51!I44/Belgium51!B44
 +Denmark52!I44/Denmark52!B44
 +Finland53!I44/Finland53!B44
 +Italy54!I44/Italy54!B44
 +Netherlands55!I44/Netherlands55!B44
 +Portugal56!I44/Portugal56!B44
 +Spain57!I44/Spain57!B44
 +Sweden58!I44/Sweden58!B44)
/(Belgium51!D44/Belgium51!B44
 +Denmark52!D44/Denmark52!B44
 +Finland53!D44/Finland53!B44
 +Italy54!D44/Italy54!B44
 +Netherlands55!D44/Netherlands55!B44
 +Portugal56!D44/Portugal56!B44
 +Spain57!D44/Spain57!B44
 +Sweden58!D44/Sweden58!B44))</f>
        <v>0.10698230382212039</v>
      </c>
      <c r="G44" s="62">
        <f>IF(OR(
Belgium51!J44   ="",
Belgium51!D44   ="",
Belgium51!B44   ="",
Denmark52!J44      ="",
Denmark52!D44      ="",
Denmark52!B44      ="",
Finland53!J44       ="",
Finland53!D44       ="",
Finland53!B44       ="",
Italy54!J44      ="",
Italy54!D44      ="",
Italy54!B44      ="",
Netherlands55!J44 ="",
Netherlands55!D44 ="",
Netherlands55!B44 ="",
Portugal56!J44      ="",
Portugal56!D44      ="",
Portugal56!B44      ="",
Spain57!J44      ="",
Spain57!D44      ="",
Spain57!B44      ="",
Sweden58!J44      ="",
Sweden58!D44      ="",
Sweden58!B44      =""),"",
(Belgium51!J44/Belgium51!B44
 +Denmark52!J44/Denmark52!B44
 +Finland53!J44/Finland53!B44
 +Italy54!J44/Italy54!B44
 +Netherlands55!J44/Netherlands55!B44
 +Portugal56!J44/Portugal56!B44
 +Spain57!J44/Spain57!B44
 +Sweden58!J44/Sweden58!B44)
/(Belgium51!D44/Belgium51!B44
 +Denmark52!D44/Denmark52!B44
 +Finland53!D44/Finland53!B44
 +Italy54!D44/Italy54!B44
 +Netherlands55!D44/Netherlands55!B44
 +Portugal56!D44/Portugal56!B44
 +Spain57!D44/Spain57!B44
 +Sweden58!D44/Sweden58!B44))</f>
        <v>0.10056843931998773</v>
      </c>
      <c r="H44" s="62">
        <f>IF(OR(
Belgium51!K44   ="",
Belgium51!D44   ="",
Belgium51!B44   ="",
Denmark52!K44      ="",
Denmark52!D44      ="",
Denmark52!B44      ="",
Finland53!K44       ="",
Finland53!D44       ="",
Finland53!B44       ="",
Italy54!K44      ="",
Italy54!D44      ="",
Italy54!B44      ="",
Netherlands55!K44 ="",
Netherlands55!D44 ="",
Netherlands55!B44 ="",
Portugal56!K44      ="",
Portugal56!D44      ="",
Portugal56!B44      ="",
Spain57!K44      ="",
Spain57!D44      ="",
Spain57!B44      ="",
Sweden58!K44      ="",
Sweden58!D44      ="",
Sweden58!B44      =""),"",
(Belgium51!K44/Belgium51!B44
 +Denmark52!K44/Denmark52!B44
 +Finland53!K44/Finland53!B44
 +Italy54!K44/Italy54!B44
 +Netherlands55!K44/Netherlands55!B44
 +Portugal56!K44/Portugal56!B44
 +Spain57!K44/Spain57!B44
 +Sweden58!K44/Sweden58!B44)
/(Belgium51!D44/Belgium51!B44
 +Denmark52!D44/Denmark52!B44
 +Finland53!D44/Finland53!B44
 +Italy54!D44/Italy54!B44
 +Netherlands55!D44/Netherlands55!B44
 +Portugal56!D44/Portugal56!B44
 +Spain57!D44/Spain57!B44
 +Sweden58!D44/Sweden58!B44))</f>
        <v>0.24897334566725524</v>
      </c>
      <c r="I44" s="62">
        <f>IF(OR(
Belgium51!L44   ="",
Belgium51!D44   ="",
Belgium51!B44   ="",
Denmark52!L44      ="",
Denmark52!D44      ="",
Denmark52!B44      ="",
Finland53!L44       ="",
Finland53!D44       ="",
Finland53!B44       ="",
Italy54!L44      ="",
Italy54!D44      ="",
Italy54!B44      ="",
Netherlands55!L44 ="",
Netherlands55!D44 ="",
Netherlands55!B44 ="",
Portugal56!L44      ="",
Portugal56!D44      ="",
Portugal56!B44      ="",
Spain57!L44      ="",
Spain57!D44      ="",
Spain57!B44      ="",
Sweden58!L44      ="",
Sweden58!D44      ="",
Sweden58!B44      =""),"",
(Belgium51!L44/Belgium51!B44
 +Denmark52!L44/Denmark52!B44
 +Finland53!L44/Finland53!B44
 +Italy54!L44/Italy54!B44
 +Netherlands55!L44/Netherlands55!B44
 +Portugal56!L44/Portugal56!B44
 +Spain57!L44/Spain57!B44
 +Sweden58!L44/Sweden58!B44)
/(Belgium51!D44/Belgium51!B44
 +Denmark52!D44/Denmark52!B44
 +Finland53!D44/Finland53!B44
 +Italy54!D44/Italy54!B44
 +Netherlands55!D44/Netherlands55!B44
 +Portugal56!D44/Portugal56!B44
 +Spain57!D44/Spain57!B44
 +Sweden58!D44/Sweden58!B44))</f>
        <v>0.30635752601423638</v>
      </c>
      <c r="J44" s="61">
        <f t="shared" si="0"/>
        <v>-5.7384180346981145E-2</v>
      </c>
      <c r="K44" s="61">
        <f>IF(OR(
Belgium51!D44   ="",Belgium51!D43   ="",
Belgium51!B44   ="",Belgium51!B43   ="",
Belgium51!N44   ="",Belgium51!N43   ="",
Denmark52!D44      ="",Denmark52!D43      ="",
Denmark52!B44      ="",Denmark52!B43      ="",
Denmark52!N44      ="",Denmark52!N43      ="",
Finland53!D44       ="",Finland53!D43       ="",
Finland53!B44       ="",Finland53!B43       ="",
Finland53!N44       ="",Finland53!N43       ="",
Italy54!D44      ="",Italy54!D43      ="",
Italy54!B44      ="",Italy54!B43      ="",
Italy54!N44      ="",Italy54!N43      ="",
Netherlands55!D44 ="",Netherlands55!D43 ="",
Netherlands55!B44 ="",Netherlands55!B43 ="",
Netherlands55!N44 ="",Netherlands55!N43 ="",
Portugal56!D44      ="",Portugal56!D43      ="",
Portugal56!B44      ="",Portugal56!B43      ="",
Portugal56!N44      ="",Portugal56!N43      ="",
Spain57!D44      ="",Spain57!D43      ="",
Spain57!B44      ="",Spain57!B43      ="",
Spain57!N44      ="",Spain57!N43      ="",
Sweden58!D44      ="",Sweden58!D43      ="",
Sweden58!B44      ="",Sweden58!B43      ="",
Sweden58!N44      ="",Sweden58!N43      =""),"",
LN(SQRT(
(Belgium51!D44/Belgium51!B44
 +Denmark52!D44/Denmark52!B44
 +Finland53!D44/Finland53!B44
 +Italy54!D44/Italy54!B44
 +Netherlands55!D44/Netherlands55!B44
 +Portugal56!D44/Portugal56!B44
 +Spain57!D44/Spain57!B44
 +Sweden58!D44/Sweden58!B44)
/(Belgium51!D44/Belgium51!N44*Belgium51!N43/Belgium51!B43
 +Denmark52!D44/Denmark52!N44*Denmark52!N43/Denmark52!B43
 +Finland53!D44/Finland53!N44*Finland53!N43/Finland53!B43
 +Italy54!D44/Italy54!N44*Italy54!N43/Italy54!B43
 +Netherlands55!D44/Netherlands55!N44*Netherlands55!N43/Netherlands55!B43
 +Portugal56!D44/Portugal56!N44*Portugal56!N43/Portugal56!B43
 +Spain57!D44/Spain57!N44*Spain57!N43/Spain57!B43
 +Sweden58!D44/Sweden58!N44*Sweden58!N43/Sweden58!B43)
*(Belgium51!D43/Belgium51!N43*Belgium51!N44/Belgium51!B44
 +Denmark52!D43/Denmark52!N43*Denmark52!N44/Denmark52!B44
 +Finland53!D43/Finland53!N43*Finland53!N44/Finland53!B44
 +Italy54!D43/Italy54!N43*Italy54!N44/Italy54!B44
 +Netherlands55!D43/Netherlands55!N43*Netherlands55!N44/Netherlands55!B44
 +Portugal56!D43/Portugal56!N43*Portugal56!N44/Portugal56!B44
 +Spain57!D43/Spain57!N43*Spain57!N44/Spain57!B44
 +Sweden58!D43/Sweden58!N43*Sweden58!N44/Sweden58!B44)
/(Belgium51!D43/Belgium51!B43
 +Denmark52!D43/Denmark52!B43
 +Finland53!D43/Finland53!B43
 +Italy54!D43/Italy54!B43
 +Netherlands55!D43/Netherlands55!B43
 +Portugal56!D43/Portugal56!B43
 +Spain57!D43/Spain57!B43
 +Sweden58!D43/Sweden58!B43))))</f>
        <v>2.8187229706316763E-2</v>
      </c>
      <c r="L44" s="61" t="str">
        <f>IF(OR(
Belgium51!F44   ="",Belgium51!F43   ="",
Belgium51!D44   ="",Belgium51!D43   ="",
Belgium51!B44   ="",Belgium51!B43   ="",
Belgium51!P44   ="",Belgium51!P43   ="",
Denmark52!F44      ="",Denmark52!F43      ="",
Denmark52!D44      ="",Denmark52!D43      ="",
Denmark52!B44      ="",Denmark52!B43      ="",
Denmark52!P44      ="",Denmark52!P43      ="",
Finland53!F44       ="",Finland53!F43       ="",
Finland53!D44       ="",Finland53!D43       ="",
Finland53!B44       ="",Finland53!B43       ="",
Finland53!P44       ="",Finland53!P43       ="",
Italy54!F44      ="",Italy54!F43      ="",
Italy54!D44      ="",Italy54!D43      ="",
Italy54!B44      ="",Italy54!B43      ="",
Italy54!P44      ="",Italy54!P43      ="",
Netherlands55!F44 ="",Netherlands55!F43 ="",
Netherlands55!D44 ="",Netherlands55!D43 ="",
Netherlands55!B44 ="",Netherlands55!B43 ="",
Netherlands55!P44 ="",Netherlands55!P43 ="",
Portugal56!F44      ="",Portugal56!F43      ="",
Portugal56!D44      ="",Portugal56!D43      ="",
Portugal56!B44      ="",Portugal56!B43      ="",
Portugal56!P44      ="",Portugal56!P43      ="",
Spain57!F44      ="",Spain57!F43      ="",
Spain57!D44      ="",Spain57!D43      ="",
Spain57!B44      ="",Spain57!B43      ="",
Spain57!P44      ="",Spain57!P43      ="",
Sweden58!F44      ="",Sweden58!F43      ="",
Sweden58!D44      ="",Sweden58!D43      ="",
Sweden58!B44      ="",Sweden58!B43      ="",
Sweden58!P44      ="",Sweden58!P43      =""),"",
LN(SQRT(
(Belgium51!D44*Belgium51!F44/Belgium51!B44
 +Denmark52!D44*Denmark52!F44/Denmark52!B44
 +Finland53!D44*Finland53!F44/Finland53!B44
 +Italy54!D44*Italy54!F44/Italy54!B44
 +Netherlands55!D44*Netherlands55!F44/Netherlands55!B44
 +Portugal56!D44*Portugal56!F44/Portugal56!B44
 +Spain57!D44*Spain57!F44/Spain57!B44
 +Sweden58!D44*Sweden58!F44/Sweden58!B44)
/(Belgium51!D44*Belgium51!F44/Belgium51!P44*Belgium51!P43/Belgium51!B43
 +Denmark52!D44*Denmark52!F44/Denmark52!P44*Denmark52!P43/Denmark52!B43
 +Finland53!D44*Finland53!F44/Finland53!P44*Finland53!P43/Finland53!B43
 +Italy54!D44*Italy54!F44/Italy54!P44*Italy54!P43/Italy54!B43
 +Netherlands55!D44*Netherlands55!F44/Netherlands55!P44*Netherlands55!P43/Netherlands55!B43
 +Portugal56!D44*Portugal56!F44/Portugal56!P44*Portugal56!P43/Portugal56!B43
 +Spain57!D44*Spain57!F44/Spain57!P44*Spain57!P43/Spain57!B43
 +Sweden58!D44*Sweden58!F44/Sweden58!P44*Sweden58!P43/Sweden58!B43)
*(Belgium51!D43*Belgium51!F43/Belgium51!P43*Belgium51!P44/Belgium51!B44
 +Denmark52!D43*Denmark52!F43/Denmark52!P43*Denmark52!P44/Denmark52!B44
 +Finland53!D43*Finland53!F43/Finland53!P43*Finland53!P44/Finland53!B44
 +Italy54!D43*Italy54!F43/Italy54!P43*Italy54!P44/Italy54!B44
 +Netherlands55!D43*Netherlands55!F43/Netherlands55!P43*Netherlands55!P44/Netherlands55!B44
 +Portugal56!D43*Portugal56!F43/Portugal56!P43*Portugal56!P44/Portugal56!B44
 +Spain57!D43*Spain57!F43/Spain57!P43*Spain57!P44/Spain57!B44
 +Sweden58!D43*Sweden58!F43/Sweden58!P43*Sweden58!P44/Sweden58!B44)
/(Belgium51!D43*Belgium51!F43/Belgium51!B43
 +Denmark52!D43*Denmark52!F43/Denmark52!B43
 +Finland53!D43*Finland53!F43/Finland53!B43
 +Italy54!D43*Italy54!F43/Italy54!B43
 +Netherlands55!D43*Netherlands55!F43/Netherlands55!B43
 +Portugal56!D43*Portugal56!F43/Portugal56!B43
 +Spain57!D43*Spain57!F43/Spain57!B43
 +Sweden58!D43*Sweden58!F43/Sweden58!B43))))</f>
        <v/>
      </c>
      <c r="M44" s="62" t="str">
        <f>IF(OR(
Belgium51!H44   ="",Belgium51!H43   ="",
Belgium51!D44   ="",Belgium51!D43   ="",
Belgium51!B44   ="",Belgium51!B43   ="",
Belgium51!Q44   ="",Belgium51!Q43   ="",
Denmark52!H44      ="",Denmark52!H43      ="",
Denmark52!D44      ="",Denmark52!D43      ="",
Denmark52!B44      ="",Denmark52!B43      ="",
Denmark52!Q44      ="",Denmark52!Q43      ="",
Finland53!H44       ="",Finland53!H43       ="",
Finland53!D44       ="",Finland53!D43       ="",
Finland53!B44       ="",Finland53!B43       ="",
Finland53!Q44       ="",Finland53!Q43       ="",
Italy54!H44      ="",Italy54!H43      ="",
Italy54!D44      ="",Italy54!D43      ="",
Italy54!B44      ="",Italy54!B43      ="",
Italy54!Q44      ="",Italy54!Q43      ="",
Netherlands55!H44 ="",Netherlands55!H43 ="",
Netherlands55!D44 ="",Netherlands55!D43 ="",
Netherlands55!B44 ="",Netherlands55!B43 ="",
Netherlands55!Q44 ="",Netherlands55!Q43 ="",
Portugal56!H44      ="",Portugal56!H43      ="",
Portugal56!D44      ="",Portugal56!D43      ="",
Portugal56!B44      ="",Portugal56!B43      ="",
Portugal56!Q44      ="",Portugal56!Q43      ="",
Spain57!H44      ="",Spain57!H43      ="",
Spain57!D44      ="",Spain57!D43      ="",
Spain57!B44      ="",Spain57!B43      ="",
Spain57!Q44      ="",Spain57!Q43      ="",
Sweden58!H44      ="",Sweden58!H43      ="",
Sweden58!D44      ="",Sweden58!D43      ="",
Sweden58!B44      ="",Sweden58!B43      ="",
Sweden58!Q44      ="",Sweden58!Q43      =""),"",
LN(SQRT(
(Belgium51!D44*Belgium51!H44/Belgium51!B44
 +Denmark52!D44*Denmark52!H44/Denmark52!B44
 +Finland53!D44*Finland53!H44/Finland53!B44
 +Italy54!D44*Italy54!H44/Italy54!B44
 +Netherlands55!D44*Netherlands55!H44/Netherlands55!B44
 +Portugal56!D44*Portugal56!H44/Portugal56!B44
 +Spain57!D44*Spain57!H44/Spain57!B44
 +Sweden58!D44*Sweden58!H44/Sweden58!B44)
/(Belgium51!D44*Belgium51!H44/Belgium51!Q44*Belgium51!Q43/Belgium51!B43
 +Denmark52!D44*Denmark52!H44/Denmark52!Q44*Denmark52!Q43/Denmark52!B43
 +Finland53!D44*Finland53!H44/Finland53!Q44*Finland53!Q43/Finland53!B43
 +Italy54!D44*Italy54!H44/Italy54!Q44*Italy54!Q43/Italy54!B43
 +Netherlands55!D44*Netherlands55!H44/Netherlands55!Q44*Netherlands55!Q43/Netherlands55!B43
 +Portugal56!D44*Portugal56!H44/Portugal56!Q44*Portugal56!Q43/Portugal56!B43
 +Spain57!D44*Spain57!H44/Spain57!Q44*Spain57!Q43/Spain57!B43
 +Sweden58!D44*Sweden58!H44/Sweden58!Q44*Sweden58!Q43/Sweden58!B43)
*(Belgium51!D43*Belgium51!H43/Belgium51!Q43*Belgium51!Q44/Belgium51!B44
 +Denmark52!D43*Denmark52!H43/Denmark52!Q43*Denmark52!Q44/Denmark52!B44
 +Finland53!D43*Finland53!H43/Finland53!Q43*Finland53!Q44/Finland53!B44
 +Italy54!D43*Italy54!H43/Italy54!Q43*Italy54!Q44/Italy54!B44
 +Netherlands55!D43*Netherlands55!H43/Netherlands55!Q43*Netherlands55!Q44/Netherlands55!B44
 +Portugal56!D43*Portugal56!H43/Portugal56!Q43*Portugal56!Q44/Portugal56!B44
 +Spain57!D43*Spain57!H43/Spain57!Q43*Spain57!Q44/Spain57!B44
 +Sweden58!D43*Sweden58!H43/Sweden58!Q43*Sweden58!Q44/Sweden58!B44)
/(Belgium51!D43*Belgium51!H43/Belgium51!B43
 +Denmark52!D43*Denmark52!H43/Denmark52!B43
 +Finland53!D43*Finland53!H43/Finland53!B43
 +Italy54!D43*Italy54!H43/Italy54!B43
 +Netherlands55!D43*Netherlands55!H43/Netherlands55!B43
 +Portugal56!D43*Portugal56!H43/Portugal56!B43
 +Spain57!D43*Spain57!H43/Spain57!B43
 +Sweden58!D43*Sweden58!H43/Sweden58!B43))))</f>
        <v/>
      </c>
      <c r="N44" s="62" t="str">
        <f>IF(OR(
Belgium51!I44   ="",Belgium51!I43   ="",
Belgium51!B44   ="",Belgium51!B43   ="",
Belgium51!R44   ="",Belgium51!R43   ="",
Denmark52!I44      ="",Denmark52!I43      ="",
Denmark52!B44      ="",Denmark52!B43      ="",
Denmark52!R44      ="",Denmark52!R43      ="",
Finland53!I44       ="",Finland53!I43       ="",
Finland53!B44       ="",Finland53!B43       ="",
Finland53!R44       ="",Finland53!R43       ="",
Italy54!I44      ="",Italy54!I43      ="",
Italy54!B44      ="",Italy54!B43      ="",
Italy54!R44      ="",Italy54!R43      ="",
Netherlands55!I44 ="",Netherlands55!I43 ="",
Netherlands55!B44 ="",Netherlands55!B43 ="",
Netherlands55!R44 ="",Netherlands55!R43 ="",
Portugal56!I44      ="",Portugal56!I43      ="",
Portugal56!B44      ="",Portugal56!B43      ="",
Portugal56!R44      ="",Portugal56!R43      ="",
Spain57!I44      ="",Spain57!I43      ="",
Spain57!B44      ="",Spain57!B43      ="",
Spain57!R44      ="",Spain57!R43      ="",
Sweden58!I44      ="",Sweden58!I43      ="",
Sweden58!B44      ="",Sweden58!B43      ="",
Sweden58!R44      ="",Sweden58!R43      =""),"",
LN(SQRT(
(Belgium51!I44/Belgium51!B44
 +Denmark52!I44/Denmark52!B44
 +Finland53!I44/Finland53!B44
 +Italy54!I44/Italy54!B44
 +Netherlands55!I44/Netherlands55!B44
 +Portugal56!I44/Portugal56!B44
 +Spain57!I44/Spain57!B44
 +Sweden58!I44/Sweden58!B44)
/(Belgium51!I44/Belgium51!R44*Belgium51!R43/Belgium51!B43
 +Denmark52!I44/Denmark52!R44*Denmark52!R43/Denmark52!B43
 +Finland53!I44/Finland53!R44*Finland53!R43/Finland53!B43
 +Italy54!I44/Italy54!R44*Italy54!R43/Italy54!B43
 +Netherlands55!I44/Netherlands55!R44*Netherlands55!R43/Netherlands55!B43
 +Portugal56!I44/Portugal56!R44*Portugal56!R43/Portugal56!B43
 +Spain57!I44/Spain57!R44*Spain57!R43/Spain57!B43
 +Sweden58!I44/Sweden58!R44*Sweden58!R43/Sweden58!B43)
*(Belgium51!I43/Belgium51!R43*Belgium51!R44/Belgium51!B44
 +Denmark52!I43/Denmark52!R43*Denmark52!R44/Denmark52!B44
 +Finland53!I43/Finland53!R43*Finland53!R44/Finland53!B44
 +Italy54!I43/Italy54!R43*Italy54!R44/Italy54!B44
 +Netherlands55!I43/Netherlands55!R43*Netherlands55!R44/Netherlands55!B44
 +Portugal56!I43/Portugal56!R43*Portugal56!R44/Portugal56!B44
 +Spain57!I43/Spain57!R43*Spain57!R44/Spain57!B44
 +Sweden58!I43/Sweden58!R43*Sweden58!R44/Sweden58!B44)
/(Belgium51!I43/Belgium51!B43
 +Denmark52!I43/Denmark52!B43
 +Finland53!I43/Finland53!B43
 +Italy54!I43/Italy54!B43
 +Netherlands55!I43/Netherlands55!B43
 +Portugal56!I43/Portugal56!B43
 +Spain57!I43/Spain57!B43
 +Sweden58!I43/Sweden58!B43))))</f>
        <v/>
      </c>
      <c r="O44" s="62" t="str">
        <f>IF(OR(
Belgium51!K44   ="",Belgium51!K43   ="",
Belgium51!B44   ="",Belgium51!B43   ="",
Belgium51!S44   ="",Belgium51!S43   ="",
Denmark52!K44      ="",Denmark52!K43      ="",
Denmark52!B44      ="",Denmark52!B43      ="",
Denmark52!S44      ="",Denmark52!S43      ="",
Finland53!K44       ="",Finland53!K43       ="",
Finland53!B44       ="",Finland53!B43       ="",
Finland53!S44       ="",Finland53!S43       ="",
Italy54!K44      ="",Italy54!K43      ="",
Italy54!B44      ="",Italy54!B43      ="",
Italy54!S44      ="",Italy54!S43      ="",
Netherlands55!K44 ="",Netherlands55!K43 ="",
Netherlands55!B44 ="",Netherlands55!B43 ="",
Netherlands55!S44 ="",Netherlands55!S43 ="",
Portugal56!K44      ="",Portugal56!K43      ="",
Portugal56!B44      ="",Portugal56!B43      ="",
Portugal56!S44      ="",Portugal56!S43      ="",
Spain57!K44      ="",Spain57!K43      ="",
Spain57!B44      ="",Spain57!B43      ="",
Spain57!S44      ="",Spain57!S43      ="",
Sweden58!K44      ="",Sweden58!K43      ="",
Sweden58!B44      ="",Sweden58!B43      ="",
Sweden58!S44      ="",Sweden58!S43      =""),"",
LN(SQRT(
(Belgium51!K44/Belgium51!B44
 +Denmark52!K44/Denmark52!B44
 +Finland53!K44/Finland53!B44
 +Italy54!K44/Italy54!B44
 +Netherlands55!K44/Netherlands55!B44
 +Portugal56!K44/Portugal56!B44
 +Spain57!K44/Spain57!B44
 +Sweden58!K44/Sweden58!B44)
/(Belgium51!K44/Belgium51!S44*Belgium51!S43/Belgium51!B43
 +Denmark52!K44/Denmark52!S44*Denmark52!S43/Denmark52!B43
 +Finland53!K44/Finland53!S44*Finland53!S43/Finland53!B43
 +Italy54!K44/Italy54!S44*Italy54!S43/Italy54!B43
 +Netherlands55!K44/Netherlands55!S44*Netherlands55!S43/Netherlands55!B43
 +Portugal56!K44/Portugal56!S44*Portugal56!S43/Portugal56!B43
 +Spain57!K44/Spain57!S44*Spain57!S43/Spain57!B43
 +Sweden58!K44/Sweden58!S44*Sweden58!S43/Sweden58!B43)
*(Belgium51!K43/Belgium51!S43*Belgium51!S44/Belgium51!B44
 +Denmark52!K43/Denmark52!S43*Denmark52!S44/Denmark52!B44
 +Finland53!K43/Finland53!S43*Finland53!S44/Finland53!B44
 +Italy54!K43/Italy54!S43*Italy54!S44/Italy54!B44
 +Netherlands55!K43/Netherlands55!S43*Netherlands55!S44/Netherlands55!B44
 +Portugal56!K43/Portugal56!S43*Portugal56!S44/Portugal56!B44
 +Spain57!K43/Spain57!S43*Spain57!S44/Spain57!B44
 +Sweden58!K43/Sweden58!S43*Sweden58!S44/Sweden58!B44)
/(Belgium51!K43/Belgium51!B43
 +Denmark52!K43/Denmark52!B43
 +Finland53!K43/Finland53!B43
 +Italy54!K43/Italy54!B43
 +Netherlands55!K43/Netherlands55!B43
 +Portugal56!K43/Portugal56!B43
 +Spain57!K43/Spain57!B43
 +Sweden58!K43/Sweden58!B43))))</f>
        <v/>
      </c>
      <c r="P44" s="62" t="str">
        <f>IF(OR(
Belgium51!L44   ="",Belgium51!L43   ="",
Belgium51!B44   ="",Belgium51!B43   ="",
Belgium51!T44   ="",Belgium51!T43   ="",
Denmark52!L44      ="",Denmark52!L43      ="",
Denmark52!B44      ="",Denmark52!B43      ="",
Denmark52!T44      ="",Denmark52!T43      ="",
Finland53!L44       ="",Finland53!L43       ="",
Finland53!B44       ="",Finland53!B43       ="",
Finland53!T44       ="",Finland53!T43       ="",
Italy54!L44      ="",Italy54!L43      ="",
Italy54!B44      ="",Italy54!B43      ="",
Italy54!T44      ="",Italy54!T43      ="",
Netherlands55!L44 ="",Netherlands55!L43 ="",
Netherlands55!B44 ="",Netherlands55!B43 ="",
Netherlands55!T44 ="",Netherlands55!T43 ="",
Portugal56!L44      ="",Portugal56!L43      ="",
Portugal56!B44      ="",Portugal56!B43      ="",
Portugal56!T44      ="",Portugal56!T43      ="",
Spain57!L44      ="",Spain57!L43      ="",
Spain57!B44      ="",Spain57!B43      ="",
Spain57!T44      ="",Spain57!T43      ="",
Sweden58!L44      ="",Sweden58!L43      ="",
Sweden58!B44      ="",Sweden58!B43      ="",
Sweden58!T44      ="",Sweden58!T43      =""),"",
LN(SQRT(
(Belgium51!L44/Belgium51!B44
 +Denmark52!L44/Denmark52!B44
 +Finland53!L44/Finland53!B44
 +Italy54!L44/Italy54!B44
 +Netherlands55!L44/Netherlands55!B44
 +Portugal56!L44/Portugal56!B44
 +Spain57!L44/Spain57!B44
 +Sweden58!L44/Sweden58!B44)
/(Belgium51!L44/Belgium51!T44*Belgium51!T43/Belgium51!B43
 +Denmark52!L44/Denmark52!T44*Denmark52!T43/Denmark52!B43
 +Finland53!L44/Finland53!T44*Finland53!T43/Finland53!B43
 +Italy54!L44/Italy54!T44*Italy54!T43/Italy54!B43
 +Netherlands55!L44/Netherlands55!T44*Netherlands55!T43/Netherlands55!B43
 +Portugal56!L44/Portugal56!T44*Portugal56!T43/Portugal56!B43
 +Spain57!L44/Spain57!T44*Spain57!T43/Spain57!B43
 +Sweden58!L44/Sweden58!T44*Sweden58!T43/Sweden58!B43)
*(Belgium51!L43/Belgium51!T43*Belgium51!T44/Belgium51!B44
 +Denmark52!L43/Denmark52!T43*Denmark52!T44/Denmark52!B44
 +Finland53!L43/Finland53!T43*Finland53!T44/Finland53!B44
 +Italy54!L43/Italy54!T43*Italy54!T44/Italy54!B44
 +Netherlands55!L43/Netherlands55!T43*Netherlands55!T44/Netherlands55!B44
 +Portugal56!L43/Portugal56!T43*Portugal56!T44/Portugal56!B44
 +Spain57!L43/Spain57!T43*Spain57!T44/Spain57!B44
 +Sweden58!L43/Sweden58!T43*Sweden58!T44/Sweden58!B44)
/(Belgium51!L43/Belgium51!B43
 +Denmark52!L43/Denmark52!B43
 +Finland53!L43/Finland53!B43
 +Italy54!L43/Italy54!B43
 +Netherlands55!L43/Netherlands55!B43
 +Portugal56!L43/Portugal56!B43
 +Spain57!L43/Spain57!B43
 +Sweden58!L43/Sweden58!B43))))</f>
        <v/>
      </c>
      <c r="Q44" s="61"/>
      <c r="R44" s="61"/>
      <c r="S44" s="61"/>
      <c r="T44" s="61"/>
      <c r="U44" s="61"/>
      <c r="V44" s="61" t="str">
        <f>IF(OR(
Belgium51!V44   ="",
Belgium51!U44   ="",
Denmark52!V44      ="",
Denmark52!U44      ="",
Finland53!V44       ="",
Finland53!U44       ="",
Italy54!V44      ="",
Italy54!U44      ="",
Netherlands55!V44 ="",
Netherlands55!U44 ="",
Portugal56!V44      ="",
Portugal56!U44      ="",
Spain57!V44      ="",
Spain57!U44      ="",
Sweden58!V44      ="",
Sweden58!U44      =""),"",
LN((Belgium51!V44+Denmark52!V44+Finland53!V44+Italy54!V44+Netherlands55!V44+Portugal56!V44+Spain57!V44+Sweden58!V44)
/(Belgium51!U44+Denmark52!U44+Finland53!U44+Italy54!U44+Netherlands55!U44+Portugal56!U44+Spain57!U44+Sweden58!U44)))</f>
        <v/>
      </c>
      <c r="W44" s="61" t="str">
        <f>IF(OR(
Belgium51!V44   ="",
Belgium51!W44   ="",
Belgium51!U44   ="",
Denmark52!V44      ="",
Denmark52!W44      ="",
Denmark52!U44      ="",
Finland53!V44       ="",
Finland53!W44       ="",
Finland53!U44       ="",
Italy54!V44      ="",
Italy54!W44      ="",
Italy54!U44      ="",
Netherlands55!V44 ="",
Netherlands55!W44 ="",
Netherlands55!V44 ="",
Portugal56!V44      ="",
Portugal56!W44      ="",
Portugal56!U44      ="",
Spain57!V44      ="",
Spain57!W44      ="",
Spain57!U44      ="",
Sweden58!V44      ="",
Sweden58!W44      ="",
Sweden58!U44      ="",
),"",
LN((Belgium51!V44*Belgium51!W44+Denmark52!V44*Denmark52!W44+Finland53!V44*Finland53!W44+Italy54!V44*Italy54!W44+Netherlands55!V44*Netherlands55!W44+Portugal56!V44*Portugal56!W44+Spain57!V44*Spain57!W44+Sweden58!V44*Sweden58!W44)
/(Belgium51!U44+Denmark52!U44+Finland53!U44+Italy54!U44+Netherlands55!U44+Portugal56!U44+Spain57!U44+Sweden58!U44)))</f>
        <v/>
      </c>
      <c r="X44" s="61" t="str">
        <f>IF(OR(
Belgium51!X44   ="",
Belgium51!D44   ="",
Belgium51!B44   ="",
Denmark52!X44      ="",
Denmark52!D44      ="",
Denmark52!B44      ="",
Finland53!X44       ="",
Finland53!D44       ="",
Finland53!B44       ="",
Italy54!X44      ="",
Italy54!D44      ="",
Italy54!B44      ="",
Netherlands55!X44 ="",
Netherlands55!D44 ="",
Netherlands55!B44 ="",
Portugal56!X44      ="",
Portugal56!D44      ="",
Portugal56!B44      ="",
Spain57!X44      ="",
Spain57!D44      ="",
Spain57!B44      ="",
Sweden58!X44      ="",
Sweden58!D44      ="",
Sweden58!B44      =""),"",
(Belgium51!X44*Belgium51!D44/Belgium51!B44
 +Denmark52!X44*Denmark52!D44/Denmark52!B44
 +Finland53!X44*Finland53!D44/Finland53!B44
 +Italy54!X44*Italy54!D44/Italy54!B44
 +Netherlands55!X44*Netherlands55!D44/Netherlands55!B44
 +Portugal56!X44*Portugal56!D44/Portugal56!B44
 +Spain57!X44*Spain57!D44/Spain57!B44
 +Sweden58!X44*Sweden58!D44/Sweden58!B44)
/(Belgium51!D44/Belgium51!B44
 +Denmark52!D44/Denmark52!B44
 +Finland53!D44/Finland53!B44
 +Italy54!D44/Italy54!B44
 +Netherlands55!D44/Netherlands55!B44
 +Portugal56!D44/Portugal56!B44
 +Spain57!D44/Spain57!B44
 +Sweden58!D44/Sweden58!B44))</f>
        <v/>
      </c>
      <c r="Y44" s="61" t="str">
        <f>IF(OR(
Belgium51!Y44   ="",
Belgium51!D44   ="",
Belgium51!B44   ="",
Denmark52!Y44      ="",
Denmark52!D44      ="",
Denmark52!B44      ="",
Finland53!Y44       ="",
Finland53!D44       ="",
Finland53!B44       ="",
Italy54!Y44      ="",
Italy54!D44      ="",
Italy54!B44      ="",
Netherlands55!Y44 ="",
Netherlands55!D44 ="",
Netherlands55!B44 ="",
Portugal56!Y44      ="",
Portugal56!D44      ="",
Portugal56!B44      ="",
Spain57!Y44      ="",
Spain57!D44      ="",
Spain57!B44      ="",
Sweden58!Y44      ="",
Sweden58!D44      ="",
Sweden58!B44      =""),"",
(Belgium51!Y44/Belgium51!B44
 +Denmark52!Y44/Denmark52!B44
 +Finland53!Y44/Finland53!B44
 +Italy54!Y44/Italy54!B44
 +Netherlands55!Y44/Netherlands55!B44
 +Portugal56!Y44/Portugal56!B44
 +Spain57!Y44/Spain57!B44
 +Sweden58!Y44/Sweden58!B44)
/(Belgium51!D44/Belgium51!B44
 +Denmark52!D44/Denmark52!B44
 +Finland53!D44/Finland53!B44
 +Italy54!D44/Italy54!B44
 +Netherlands55!D44/Netherlands55!B44
 +Portugal56!D44/Portugal56!B44
 +Spain57!D44/Spain57!B44
 +Sweden58!D44/Sweden58!B44))</f>
        <v/>
      </c>
      <c r="Z44" s="67"/>
      <c r="AA44" s="62" t="str">
        <f t="shared" si="1"/>
        <v/>
      </c>
      <c r="AB44" s="75" t="str">
        <f>IF(OR(
Belgium51!AB44   ="",
Belgium51!D44   ="",
Belgium51!B44   ="",
Denmark52!AB44      ="",
Denmark52!D44      ="",
Denmark52!B44      ="",
Finland53!AB44       ="",
Finland53!D44       ="",
Finland53!B44       ="",
Italy54!AB44      ="",
Italy54!D44      ="",
Italy54!B44      ="",
Netherlands55!AB44 ="",
Netherlands55!D44 ="",
Netherlands55!B44 ="",
Portugal56!AB44      ="",
Portugal56!D44      ="",
Portugal56!B44      ="",
Spain57!AB44      ="",
Spain57!D44      ="",
Spain57!B44      ="",
Sweden58!AB44      ="",
Sweden58!D44      ="",
Sweden58!B44      =""),"",
(Belgium51!AB44*Belgium51!D44/Belgium51!B44
 +Denmark52!AB44*Denmark52!D44/Denmark52!B44
 +Finland53!AB44*Finland53!D44/Finland53!B44
 +Italy54!AB44*Italy54!D44/Italy54!B44
 +Netherlands55!AB44*Netherlands55!D44/Netherlands55!B44
 +Portugal56!AB44*Portugal56!D44/Portugal56!B44
 +Spain57!AB44*Spain57!D44/Spain57!B44
 +Sweden58!AB44*Sweden58!D44/Sweden58!B44)
/(Belgium51!D44/Belgium51!B44
 +Denmark52!D44/Denmark52!B44
 +Finland53!D44/Finland53!B44
 +Italy54!D44/Italy54!B44
 +Netherlands55!D44/Netherlands55!B44
 +Portugal56!D44/Portugal56!B44
 +Spain57!D44/Spain57!B44
 +Sweden58!D44/Sweden58!B44))</f>
        <v/>
      </c>
    </row>
    <row r="45" spans="1:28">
      <c r="A45" s="62">
        <v>1912</v>
      </c>
      <c r="B45" s="62" t="str">
        <f>IF(OR(
Belgium51!AC45   ="",
Belgium51!D45   ="",
Belgium51!B45   ="",
Denmark52!AC45      ="",
Denmark52!D45      ="",
Denmark52!B45      ="",
Finland53!AC45       ="",
Finland53!D45       ="",
Finland53!B45       ="",
Italy54!AC45      ="",
Italy54!D45      ="",
Italy54!B45      ="",
Netherlands55!AC45 ="",
Netherlands55!D45 ="",
Netherlands55!B45 ="",
Portugal56!AC45 ="",
Portugal56!D45 ="",
Portugal56!B45 ="",
Spain57!AC45       ="",
Spain57!D45       ="",
Spain57!B45       ="",
Sweden58!AC45      ="",
Sweden58!D45      ="",
Sweden58!B45      =""),"",
(Belgium51!AC45*Belgium51!D45/Belgium51!B45
 +Denmark52!AC45*Denmark52!D45/Denmark52!B45
 +Finland53!AC45*Finland53!D45/Finland53!B45
 +Italy54!AC45*Italy54!D45/Italy54!B45
 +Netherlands55!AC45*Netherlands55!D45/Netherlands55!B45
 +Portugal56!AC45*Portugal56!D45/Portugal56!B45
 +Spain57!AC45*Spain57!D45/Spain57!B45
 +Sweden58!AC45*Sweden58!D45/Sweden58!B45)
/(Belgium51!D45/Belgium51!B45
 +Denmark52!D45/Denmark52!B45
 +Finland53!D45/Finland53!B45
 +Italy54!D45/Italy54!B45
 +Netherlands55!D45/Netherlands55!B45
 +Portugal56!D45/Portugal56!B45
 +Spain57!D45/Spain57!B45
 +Sweden58!D45/Sweden58!B45))</f>
        <v/>
      </c>
      <c r="C45" s="34" t="str">
        <f>IF(OR(
Belgium51!F45   ="",
Belgium51!D45   ="",
Belgium51!B45   ="",
Denmark52!F45      ="",
Denmark52!D45      ="",
Denmark52!B45      ="",
Finland53!F45       ="",
Finland53!D45       ="",
Finland53!B45       ="",
Italy54!F45      ="",
Italy54!D45      ="",
Italy54!B45      ="",
Netherlands55!F45 ="",
Netherlands55!D45 ="",
Netherlands55!B45 ="",
Portugal56!F45 ="",
Portugal56!D45 ="",
Portugal56!B45 ="",
Spain57!F45       ="",
Spain57!D45       ="",
Spain57!B45       ="",
Sweden58!F45      ="",
Sweden58!D45      ="",
Sweden58!B45      =""),"",
(Belgium51!F45*Belgium51!D45/Belgium51!B45
 +Denmark52!F45*Denmark52!D45/Denmark52!B45
 +Finland53!F45*Finland53!D45/Finland53!B45
 +Italy54!F45*Italy54!D45/Italy54!B45
 +Netherlands55!F45*Netherlands55!D45/Netherlands55!B45
 +Portugal56!F45*Portugal56!D45/Portugal56!B45
 +Spain57!F45*Spain57!D45/Spain57!B45
 +Sweden58!F45*Sweden58!D45/Sweden58!B45)
/(Belgium51!D45/Belgium51!B45
 +Denmark52!D45/Denmark52!B45
 +Finland53!D45/Finland53!B45
 +Italy54!D45/Italy54!B45
 +Netherlands55!D45/Netherlands55!B45
 +Portugal56!D45/Portugal56!B45
 +Spain57!D45/Spain57!B45
 +Sweden58!D45/Sweden58!B45))</f>
        <v/>
      </c>
      <c r="D45" s="62" t="str">
        <f>IF(OR(
Belgium51!AE45   ="",
Belgium51!D45   ="",
Belgium51!B45   ="",
Denmark52!AE45      ="",
Denmark52!D45      ="",
Denmark52!B45      ="",
Finland53!AE45       ="",
Finland53!D45       ="",
Finland53!B45       ="",
Italy54!AE45      ="",
Italy54!D45      ="",
Italy54!B45      ="",
Netherlands55!AE45 ="",
Netherlands55!D45 ="",
Netherlands55!B45 ="",
Portugal56!AE45 ="",
Portugal56!D45 ="",
Portugal56!B45 ="",
Spain57!AE45       ="",
Spain57!D45       ="",
Spain57!B45       ="",
Sweden58!AE45      ="",
Sweden58!D45      ="",
Sweden58!B45      =""),"",
(Belgium51!AE45*Belgium51!D45/Belgium51!B45
 +Denmark52!AE45*Denmark52!D45/Denmark52!B45
 +Finland53!AE45*Finland53!D45/Finland53!B45
 +Italy54!AE45*Italy54!D45/Italy54!B45
 +Netherlands55!AE45*Netherlands55!D45/Netherlands55!B45
 +Portugal56!AE45*Portugal56!D45/Portugal56!B45
 +Spain57!AE45*Spain57!D45/Spain57!B45
 +Sweden58!AE45*Sweden58!D45/Sweden58!B45)
/(Belgium51!D45/Belgium51!B45
 +Denmark52!D45/Denmark52!B45
 +Finland53!D45/Finland53!B45
 +Italy54!D45/Italy54!B45
 +Netherlands55!D45/Netherlands55!B45
 +Portugal56!D45/Portugal56!B45
 +Spain57!D45/Spain57!B45
 +Sweden58!D45/Sweden58!B45))</f>
        <v/>
      </c>
      <c r="E45" s="62" t="str">
        <f>IF(OR(
Belgium51!H45   ="",
Belgium51!D45   ="",
Belgium51!B45   ="",
Denmark52!H45      ="",
Denmark52!D45      ="",
Denmark52!B45      ="",
Finland53!H45       ="",
Finland53!D45       ="",
Finland53!B45       ="",
Italy54!H45      ="",
Italy54!D45      ="",
Italy54!B45      ="",
Netherlands55!H45 ="",
Netherlands55!D45 ="",
Netherlands55!B45 ="",
Portugal56!H45 ="",
Portugal56!D45 ="",
Portugal56!B45 ="",
Spain57!H45 ="",
Spain57!D45 ="",
Spain57!B45 ="",
Sweden58!H45 ="",
Sweden58!D45 ="",
Sweden58!B45 =""),"",
(Belgium51!H45*Belgium51!D45/Belgium51!B45
 +Denmark52!H45*Denmark52!D45/Denmark52!B45
 +Finland53!H45*Finland53!D45/Finland53!B45
 +Italy54!H45*Italy54!D45/Italy54!B45
 +Netherlands55!H45*Netherlands55!D45/Netherlands55!B45
 +Portugal56!H45*Portugal56!D45/Portugal56!B45
 +Spain57!H45*Spain57!D45/Spain57!B45
 +Sweden58!H45*Sweden58!D45/Sweden58!B45)
/(Belgium51!D45/Belgium51!B45
 +Denmark52!D45/Denmark52!B45
 +Finland53!D45/Finland53!B45
 +Italy54!D45/Italy54!B45
 +Netherlands55!D45/Netherlands55!B45
 +Portugal56!D45/Portugal56!B45
 +Spain57!D45/Spain57!B45
 +Sweden58!D45/Sweden58!B45))</f>
        <v/>
      </c>
      <c r="F45" s="62">
        <f>IF(OR(
Belgium51!I45   ="",
Belgium51!D45   ="",
Belgium51!B45   ="",
Denmark52!I45      ="",
Denmark52!D45      ="",
Denmark52!B45      ="",
Finland53!I45       ="",
Finland53!D45       ="",
Finland53!B45       ="",
Italy54!I45      ="",
Italy54!D45      ="",
Italy54!B45      ="",
Netherlands55!I45 ="",
Netherlands55!D45 ="",
Netherlands55!B45 ="",
Portugal56!I45      ="",
Portugal56!D45      ="",
Portugal56!B45      ="",
Spain57!I45      ="",
Spain57!D45      ="",
Spain57!B45      ="",
Sweden58!I45      ="",
Sweden58!D45      ="",
Sweden58!B45      =""),"",
(Belgium51!I45/Belgium51!B45
 +Denmark52!I45/Denmark52!B45
 +Finland53!I45/Finland53!B45
 +Italy54!I45/Italy54!B45
 +Netherlands55!I45/Netherlands55!B45
 +Portugal56!I45/Portugal56!B45
 +Spain57!I45/Spain57!B45
 +Sweden58!I45/Sweden58!B45)
/(Belgium51!D45/Belgium51!B45
 +Denmark52!D45/Denmark52!B45
 +Finland53!D45/Finland53!B45
 +Italy54!D45/Italy54!B45
 +Netherlands55!D45/Netherlands55!B45
 +Portugal56!D45/Portugal56!B45
 +Spain57!D45/Spain57!B45
 +Sweden58!D45/Sweden58!B45))</f>
        <v>0.10912612184428784</v>
      </c>
      <c r="G45" s="62">
        <f>IF(OR(
Belgium51!J45   ="",
Belgium51!D45   ="",
Belgium51!B45   ="",
Denmark52!J45      ="",
Denmark52!D45      ="",
Denmark52!B45      ="",
Finland53!J45       ="",
Finland53!D45       ="",
Finland53!B45       ="",
Italy54!J45      ="",
Italy54!D45      ="",
Italy54!B45      ="",
Netherlands55!J45 ="",
Netherlands55!D45 ="",
Netherlands55!B45 ="",
Portugal56!J45      ="",
Portugal56!D45      ="",
Portugal56!B45      ="",
Spain57!J45      ="",
Spain57!D45      ="",
Spain57!B45      ="",
Sweden58!J45      ="",
Sweden58!D45      ="",
Sweden58!B45      =""),"",
(Belgium51!J45/Belgium51!B45
 +Denmark52!J45/Denmark52!B45
 +Finland53!J45/Finland53!B45
 +Italy54!J45/Italy54!B45
 +Netherlands55!J45/Netherlands55!B45
 +Portugal56!J45/Portugal56!B45
 +Spain57!J45/Spain57!B45
 +Sweden58!J45/Sweden58!B45)
/(Belgium51!D45/Belgium51!B45
 +Denmark52!D45/Denmark52!B45
 +Finland53!D45/Finland53!B45
 +Italy54!D45/Italy54!B45
 +Netherlands55!D45/Netherlands55!B45
 +Portugal56!D45/Portugal56!B45
 +Spain57!D45/Spain57!B45
 +Sweden58!D45/Sweden58!B45))</f>
        <v>9.6521532085436235E-2</v>
      </c>
      <c r="H45" s="62">
        <f>IF(OR(
Belgium51!K45   ="",
Belgium51!D45   ="",
Belgium51!B45   ="",
Denmark52!K45      ="",
Denmark52!D45      ="",
Denmark52!B45      ="",
Finland53!K45       ="",
Finland53!D45       ="",
Finland53!B45       ="",
Italy54!K45      ="",
Italy54!D45      ="",
Italy54!B45      ="",
Netherlands55!K45 ="",
Netherlands55!D45 ="",
Netherlands55!B45 ="",
Portugal56!K45      ="",
Portugal56!D45      ="",
Portugal56!B45      ="",
Spain57!K45      ="",
Spain57!D45      ="",
Spain57!B45      ="",
Sweden58!K45      ="",
Sweden58!D45      ="",
Sweden58!B45      =""),"",
(Belgium51!K45/Belgium51!B45
 +Denmark52!K45/Denmark52!B45
 +Finland53!K45/Finland53!B45
 +Italy54!K45/Italy54!B45
 +Netherlands55!K45/Netherlands55!B45
 +Portugal56!K45/Portugal56!B45
 +Spain57!K45/Spain57!B45
 +Sweden58!K45/Sweden58!B45)
/(Belgium51!D45/Belgium51!B45
 +Denmark52!D45/Denmark52!B45
 +Finland53!D45/Finland53!B45
 +Italy54!D45/Italy54!B45
 +Netherlands55!D45/Netherlands55!B45
 +Portugal56!D45/Portugal56!B45
 +Spain57!D45/Spain57!B45
 +Sweden58!D45/Sweden58!B45))</f>
        <v>0.26494430336434532</v>
      </c>
      <c r="I45" s="62">
        <f>IF(OR(
Belgium51!L45   ="",
Belgium51!D45   ="",
Belgium51!B45   ="",
Denmark52!L45      ="",
Denmark52!D45      ="",
Denmark52!B45      ="",
Finland53!L45       ="",
Finland53!D45       ="",
Finland53!B45       ="",
Italy54!L45      ="",
Italy54!D45      ="",
Italy54!B45      ="",
Netherlands55!L45 ="",
Netherlands55!D45 ="",
Netherlands55!B45 ="",
Portugal56!L45      ="",
Portugal56!D45      ="",
Portugal56!B45      ="",
Spain57!L45      ="",
Spain57!D45      ="",
Spain57!B45      ="",
Sweden58!L45      ="",
Sweden58!D45      ="",
Sweden58!B45      =""),"",
(Belgium51!L45/Belgium51!B45
 +Denmark52!L45/Denmark52!B45
 +Finland53!L45/Finland53!B45
 +Italy54!L45/Italy54!B45
 +Netherlands55!L45/Netherlands55!B45
 +Portugal56!L45/Portugal56!B45
 +Spain57!L45/Spain57!B45
 +Sweden58!L45/Sweden58!B45)
/(Belgium51!D45/Belgium51!B45
 +Denmark52!D45/Denmark52!B45
 +Finland53!D45/Finland53!B45
 +Italy54!D45/Italy54!B45
 +Netherlands55!D45/Netherlands55!B45
 +Portugal56!D45/Portugal56!B45
 +Spain57!D45/Spain57!B45
 +Sweden58!D45/Sweden58!B45))</f>
        <v>0.31999302099137705</v>
      </c>
      <c r="J45" s="61">
        <f t="shared" si="0"/>
        <v>-5.5048717627031729E-2</v>
      </c>
      <c r="K45" s="61">
        <f>IF(OR(
Belgium51!D45   ="",Belgium51!D44   ="",
Belgium51!B45   ="",Belgium51!B44   ="",
Belgium51!N45   ="",Belgium51!N44   ="",
Denmark52!D45      ="",Denmark52!D44      ="",
Denmark52!B45      ="",Denmark52!B44      ="",
Denmark52!N45      ="",Denmark52!N44      ="",
Finland53!D45       ="",Finland53!D44       ="",
Finland53!B45       ="",Finland53!B44       ="",
Finland53!N45       ="",Finland53!N44       ="",
Italy54!D45      ="",Italy54!D44      ="",
Italy54!B45      ="",Italy54!B44      ="",
Italy54!N45      ="",Italy54!N44      ="",
Netherlands55!D45 ="",Netherlands55!D44 ="",
Netherlands55!B45 ="",Netherlands55!B44 ="",
Netherlands55!N45 ="",Netherlands55!N44 ="",
Portugal56!D45      ="",Portugal56!D44      ="",
Portugal56!B45      ="",Portugal56!B44      ="",
Portugal56!N45      ="",Portugal56!N44      ="",
Spain57!D45      ="",Spain57!D44      ="",
Spain57!B45      ="",Spain57!B44      ="",
Spain57!N45      ="",Spain57!N44      ="",
Sweden58!D45      ="",Sweden58!D44      ="",
Sweden58!B45      ="",Sweden58!B44      ="",
Sweden58!N45      ="",Sweden58!N44      =""),"",
LN(SQRT(
(Belgium51!D45/Belgium51!B45
 +Denmark52!D45/Denmark52!B45
 +Finland53!D45/Finland53!B45
 +Italy54!D45/Italy54!B45
 +Netherlands55!D45/Netherlands55!B45
 +Portugal56!D45/Portugal56!B45
 +Spain57!D45/Spain57!B45
 +Sweden58!D45/Sweden58!B45)
/(Belgium51!D45/Belgium51!N45*Belgium51!N44/Belgium51!B44
 +Denmark52!D45/Denmark52!N45*Denmark52!N44/Denmark52!B44
 +Finland53!D45/Finland53!N45*Finland53!N44/Finland53!B44
 +Italy54!D45/Italy54!N45*Italy54!N44/Italy54!B44
 +Netherlands55!D45/Netherlands55!N45*Netherlands55!N44/Netherlands55!B44
 +Portugal56!D45/Portugal56!N45*Portugal56!N44/Portugal56!B44
 +Spain57!D45/Spain57!N45*Spain57!N44/Spain57!B44
 +Sweden58!D45/Sweden58!N45*Sweden58!N44/Sweden58!B44)
*(Belgium51!D44/Belgium51!N44*Belgium51!N45/Belgium51!B45
 +Denmark52!D44/Denmark52!N44*Denmark52!N45/Denmark52!B45
 +Finland53!D44/Finland53!N44*Finland53!N45/Finland53!B45
 +Italy54!D44/Italy54!N44*Italy54!N45/Italy54!B45
 +Netherlands55!D44/Netherlands55!N44*Netherlands55!N45/Netherlands55!B45
 +Portugal56!D44/Portugal56!N44*Portugal56!N45/Portugal56!B45
 +Spain57!D44/Spain57!N44*Spain57!N45/Spain57!B45
 +Sweden58!D44/Sweden58!N44*Sweden58!N45/Sweden58!B45)
/(Belgium51!D44/Belgium51!B44
 +Denmark52!D44/Denmark52!B44
 +Finland53!D44/Finland53!B44
 +Italy54!D44/Italy54!B44
 +Netherlands55!D44/Netherlands55!B44
 +Portugal56!D44/Portugal56!B44
 +Spain57!D44/Spain57!B44
 +Sweden58!D44/Sweden58!B44))))</f>
        <v>2.983750193382213E-2</v>
      </c>
      <c r="L45" s="61" t="str">
        <f>IF(OR(
Belgium51!F45   ="",Belgium51!F44   ="",
Belgium51!D45   ="",Belgium51!D44   ="",
Belgium51!B45   ="",Belgium51!B44   ="",
Belgium51!P45   ="",Belgium51!P44   ="",
Denmark52!F45      ="",Denmark52!F44      ="",
Denmark52!D45      ="",Denmark52!D44      ="",
Denmark52!B45      ="",Denmark52!B44      ="",
Denmark52!P45      ="",Denmark52!P44      ="",
Finland53!F45       ="",Finland53!F44       ="",
Finland53!D45       ="",Finland53!D44       ="",
Finland53!B45       ="",Finland53!B44       ="",
Finland53!P45       ="",Finland53!P44       ="",
Italy54!F45      ="",Italy54!F44      ="",
Italy54!D45      ="",Italy54!D44      ="",
Italy54!B45      ="",Italy54!B44      ="",
Italy54!P45      ="",Italy54!P44      ="",
Netherlands55!F45 ="",Netherlands55!F44 ="",
Netherlands55!D45 ="",Netherlands55!D44 ="",
Netherlands55!B45 ="",Netherlands55!B44 ="",
Netherlands55!P45 ="",Netherlands55!P44 ="",
Portugal56!F45      ="",Portugal56!F44      ="",
Portugal56!D45      ="",Portugal56!D44      ="",
Portugal56!B45      ="",Portugal56!B44      ="",
Portugal56!P45      ="",Portugal56!P44      ="",
Spain57!F45      ="",Spain57!F44      ="",
Spain57!D45      ="",Spain57!D44      ="",
Spain57!B45      ="",Spain57!B44      ="",
Spain57!P45      ="",Spain57!P44      ="",
Sweden58!F45      ="",Sweden58!F44      ="",
Sweden58!D45      ="",Sweden58!D44      ="",
Sweden58!B45      ="",Sweden58!B44      ="",
Sweden58!P45      ="",Sweden58!P44      =""),"",
LN(SQRT(
(Belgium51!D45*Belgium51!F45/Belgium51!B45
 +Denmark52!D45*Denmark52!F45/Denmark52!B45
 +Finland53!D45*Finland53!F45/Finland53!B45
 +Italy54!D45*Italy54!F45/Italy54!B45
 +Netherlands55!D45*Netherlands55!F45/Netherlands55!B45
 +Portugal56!D45*Portugal56!F45/Portugal56!B45
 +Spain57!D45*Spain57!F45/Spain57!B45
 +Sweden58!D45*Sweden58!F45/Sweden58!B45)
/(Belgium51!D45*Belgium51!F45/Belgium51!P45*Belgium51!P44/Belgium51!B44
 +Denmark52!D45*Denmark52!F45/Denmark52!P45*Denmark52!P44/Denmark52!B44
 +Finland53!D45*Finland53!F45/Finland53!P45*Finland53!P44/Finland53!B44
 +Italy54!D45*Italy54!F45/Italy54!P45*Italy54!P44/Italy54!B44
 +Netherlands55!D45*Netherlands55!F45/Netherlands55!P45*Netherlands55!P44/Netherlands55!B44
 +Portugal56!D45*Portugal56!F45/Portugal56!P45*Portugal56!P44/Portugal56!B44
 +Spain57!D45*Spain57!F45/Spain57!P45*Spain57!P44/Spain57!B44
 +Sweden58!D45*Sweden58!F45/Sweden58!P45*Sweden58!P44/Sweden58!B44)
*(Belgium51!D44*Belgium51!F44/Belgium51!P44*Belgium51!P45/Belgium51!B45
 +Denmark52!D44*Denmark52!F44/Denmark52!P44*Denmark52!P45/Denmark52!B45
 +Finland53!D44*Finland53!F44/Finland53!P44*Finland53!P45/Finland53!B45
 +Italy54!D44*Italy54!F44/Italy54!P44*Italy54!P45/Italy54!B45
 +Netherlands55!D44*Netherlands55!F44/Netherlands55!P44*Netherlands55!P45/Netherlands55!B45
 +Portugal56!D44*Portugal56!F44/Portugal56!P44*Portugal56!P45/Portugal56!B45
 +Spain57!D44*Spain57!F44/Spain57!P44*Spain57!P45/Spain57!B45
 +Sweden58!D44*Sweden58!F44/Sweden58!P44*Sweden58!P45/Sweden58!B45)
/(Belgium51!D44*Belgium51!F44/Belgium51!B44
 +Denmark52!D44*Denmark52!F44/Denmark52!B44
 +Finland53!D44*Finland53!F44/Finland53!B44
 +Italy54!D44*Italy54!F44/Italy54!B44
 +Netherlands55!D44*Netherlands55!F44/Netherlands55!B44
 +Portugal56!D44*Portugal56!F44/Portugal56!B44
 +Spain57!D44*Spain57!F44/Spain57!B44
 +Sweden58!D44*Sweden58!F44/Sweden58!B44))))</f>
        <v/>
      </c>
      <c r="M45" s="62" t="str">
        <f>IF(OR(
Belgium51!H45   ="",Belgium51!H44   ="",
Belgium51!D45   ="",Belgium51!D44   ="",
Belgium51!B45   ="",Belgium51!B44   ="",
Belgium51!Q45   ="",Belgium51!Q44   ="",
Denmark52!H45      ="",Denmark52!H44      ="",
Denmark52!D45      ="",Denmark52!D44      ="",
Denmark52!B45      ="",Denmark52!B44      ="",
Denmark52!Q45      ="",Denmark52!Q44      ="",
Finland53!H45       ="",Finland53!H44       ="",
Finland53!D45       ="",Finland53!D44       ="",
Finland53!B45       ="",Finland53!B44       ="",
Finland53!Q45       ="",Finland53!Q44       ="",
Italy54!H45      ="",Italy54!H44      ="",
Italy54!D45      ="",Italy54!D44      ="",
Italy54!B45      ="",Italy54!B44      ="",
Italy54!Q45      ="",Italy54!Q44      ="",
Netherlands55!H45 ="",Netherlands55!H44 ="",
Netherlands55!D45 ="",Netherlands55!D44 ="",
Netherlands55!B45 ="",Netherlands55!B44 ="",
Netherlands55!Q45 ="",Netherlands55!Q44 ="",
Portugal56!H45      ="",Portugal56!H44      ="",
Portugal56!D45      ="",Portugal56!D44      ="",
Portugal56!B45      ="",Portugal56!B44      ="",
Portugal56!Q45      ="",Portugal56!Q44      ="",
Spain57!H45      ="",Spain57!H44      ="",
Spain57!D45      ="",Spain57!D44      ="",
Spain57!B45      ="",Spain57!B44      ="",
Spain57!Q45      ="",Spain57!Q44      ="",
Sweden58!H45      ="",Sweden58!H44      ="",
Sweden58!D45      ="",Sweden58!D44      ="",
Sweden58!B45      ="",Sweden58!B44      ="",
Sweden58!Q45      ="",Sweden58!Q44      =""),"",
LN(SQRT(
(Belgium51!D45*Belgium51!H45/Belgium51!B45
 +Denmark52!D45*Denmark52!H45/Denmark52!B45
 +Finland53!D45*Finland53!H45/Finland53!B45
 +Italy54!D45*Italy54!H45/Italy54!B45
 +Netherlands55!D45*Netherlands55!H45/Netherlands55!B45
 +Portugal56!D45*Portugal56!H45/Portugal56!B45
 +Spain57!D45*Spain57!H45/Spain57!B45
 +Sweden58!D45*Sweden58!H45/Sweden58!B45)
/(Belgium51!D45*Belgium51!H45/Belgium51!Q45*Belgium51!Q44/Belgium51!B44
 +Denmark52!D45*Denmark52!H45/Denmark52!Q45*Denmark52!Q44/Denmark52!B44
 +Finland53!D45*Finland53!H45/Finland53!Q45*Finland53!Q44/Finland53!B44
 +Italy54!D45*Italy54!H45/Italy54!Q45*Italy54!Q44/Italy54!B44
 +Netherlands55!D45*Netherlands55!H45/Netherlands55!Q45*Netherlands55!Q44/Netherlands55!B44
 +Portugal56!D45*Portugal56!H45/Portugal56!Q45*Portugal56!Q44/Portugal56!B44
 +Spain57!D45*Spain57!H45/Spain57!Q45*Spain57!Q44/Spain57!B44
 +Sweden58!D45*Sweden58!H45/Sweden58!Q45*Sweden58!Q44/Sweden58!B44)
*(Belgium51!D44*Belgium51!H44/Belgium51!Q44*Belgium51!Q45/Belgium51!B45
 +Denmark52!D44*Denmark52!H44/Denmark52!Q44*Denmark52!Q45/Denmark52!B45
 +Finland53!D44*Finland53!H44/Finland53!Q44*Finland53!Q45/Finland53!B45
 +Italy54!D44*Italy54!H44/Italy54!Q44*Italy54!Q45/Italy54!B45
 +Netherlands55!D44*Netherlands55!H44/Netherlands55!Q44*Netherlands55!Q45/Netherlands55!B45
 +Portugal56!D44*Portugal56!H44/Portugal56!Q44*Portugal56!Q45/Portugal56!B45
 +Spain57!D44*Spain57!H44/Spain57!Q44*Spain57!Q45/Spain57!B45
 +Sweden58!D44*Sweden58!H44/Sweden58!Q44*Sweden58!Q45/Sweden58!B45)
/(Belgium51!D44*Belgium51!H44/Belgium51!B44
 +Denmark52!D44*Denmark52!H44/Denmark52!B44
 +Finland53!D44*Finland53!H44/Finland53!B44
 +Italy54!D44*Italy54!H44/Italy54!B44
 +Netherlands55!D44*Netherlands55!H44/Netherlands55!B44
 +Portugal56!D44*Portugal56!H44/Portugal56!B44
 +Spain57!D44*Spain57!H44/Spain57!B44
 +Sweden58!D44*Sweden58!H44/Sweden58!B44))))</f>
        <v/>
      </c>
      <c r="N45" s="62" t="str">
        <f>IF(OR(
Belgium51!I45   ="",Belgium51!I44   ="",
Belgium51!B45   ="",Belgium51!B44   ="",
Belgium51!R45   ="",Belgium51!R44   ="",
Denmark52!I45      ="",Denmark52!I44      ="",
Denmark52!B45      ="",Denmark52!B44      ="",
Denmark52!R45      ="",Denmark52!R44      ="",
Finland53!I45       ="",Finland53!I44       ="",
Finland53!B45       ="",Finland53!B44       ="",
Finland53!R45       ="",Finland53!R44       ="",
Italy54!I45      ="",Italy54!I44      ="",
Italy54!B45      ="",Italy54!B44      ="",
Italy54!R45      ="",Italy54!R44      ="",
Netherlands55!I45 ="",Netherlands55!I44 ="",
Netherlands55!B45 ="",Netherlands55!B44 ="",
Netherlands55!R45 ="",Netherlands55!R44 ="",
Portugal56!I45      ="",Portugal56!I44      ="",
Portugal56!B45      ="",Portugal56!B44      ="",
Portugal56!R45      ="",Portugal56!R44      ="",
Spain57!I45      ="",Spain57!I44      ="",
Spain57!B45      ="",Spain57!B44      ="",
Spain57!R45      ="",Spain57!R44      ="",
Sweden58!I45      ="",Sweden58!I44      ="",
Sweden58!B45      ="",Sweden58!B44      ="",
Sweden58!R45      ="",Sweden58!R44      =""),"",
LN(SQRT(
(Belgium51!I45/Belgium51!B45
 +Denmark52!I45/Denmark52!B45
 +Finland53!I45/Finland53!B45
 +Italy54!I45/Italy54!B45
 +Netherlands55!I45/Netherlands55!B45
 +Portugal56!I45/Portugal56!B45
 +Spain57!I45/Spain57!B45
 +Sweden58!I45/Sweden58!B45)
/(Belgium51!I45/Belgium51!R45*Belgium51!R44/Belgium51!B44
 +Denmark52!I45/Denmark52!R45*Denmark52!R44/Denmark52!B44
 +Finland53!I45/Finland53!R45*Finland53!R44/Finland53!B44
 +Italy54!I45/Italy54!R45*Italy54!R44/Italy54!B44
 +Netherlands55!I45/Netherlands55!R45*Netherlands55!R44/Netherlands55!B44
 +Portugal56!I45/Portugal56!R45*Portugal56!R44/Portugal56!B44
 +Spain57!I45/Spain57!R45*Spain57!R44/Spain57!B44
 +Sweden58!I45/Sweden58!R45*Sweden58!R44/Sweden58!B44)
*(Belgium51!I44/Belgium51!R44*Belgium51!R45/Belgium51!B45
 +Denmark52!I44/Denmark52!R44*Denmark52!R45/Denmark52!B45
 +Finland53!I44/Finland53!R44*Finland53!R45/Finland53!B45
 +Italy54!I44/Italy54!R44*Italy54!R45/Italy54!B45
 +Netherlands55!I44/Netherlands55!R44*Netherlands55!R45/Netherlands55!B45
 +Portugal56!I44/Portugal56!R44*Portugal56!R45/Portugal56!B45
 +Spain57!I44/Spain57!R44*Spain57!R45/Spain57!B45
 +Sweden58!I44/Sweden58!R44*Sweden58!R45/Sweden58!B45)
/(Belgium51!I44/Belgium51!B44
 +Denmark52!I44/Denmark52!B44
 +Finland53!I44/Finland53!B44
 +Italy54!I44/Italy54!B44
 +Netherlands55!I44/Netherlands55!B44
 +Portugal56!I44/Portugal56!B44
 +Spain57!I44/Spain57!B44
 +Sweden58!I44/Sweden58!B44))))</f>
        <v/>
      </c>
      <c r="O45" s="62" t="str">
        <f>IF(OR(
Belgium51!K45   ="",Belgium51!K44   ="",
Belgium51!B45   ="",Belgium51!B44   ="",
Belgium51!S45   ="",Belgium51!S44   ="",
Denmark52!K45      ="",Denmark52!K44      ="",
Denmark52!B45      ="",Denmark52!B44      ="",
Denmark52!S45      ="",Denmark52!S44      ="",
Finland53!K45       ="",Finland53!K44       ="",
Finland53!B45       ="",Finland53!B44       ="",
Finland53!S45       ="",Finland53!S44       ="",
Italy54!K45      ="",Italy54!K44      ="",
Italy54!B45      ="",Italy54!B44      ="",
Italy54!S45      ="",Italy54!S44      ="",
Netherlands55!K45 ="",Netherlands55!K44 ="",
Netherlands55!B45 ="",Netherlands55!B44 ="",
Netherlands55!S45 ="",Netherlands55!S44 ="",
Portugal56!K45      ="",Portugal56!K44      ="",
Portugal56!B45      ="",Portugal56!B44      ="",
Portugal56!S45      ="",Portugal56!S44      ="",
Spain57!K45      ="",Spain57!K44      ="",
Spain57!B45      ="",Spain57!B44      ="",
Spain57!S45      ="",Spain57!S44      ="",
Sweden58!K45      ="",Sweden58!K44      ="",
Sweden58!B45      ="",Sweden58!B44      ="",
Sweden58!S45      ="",Sweden58!S44      =""),"",
LN(SQRT(
(Belgium51!K45/Belgium51!B45
 +Denmark52!K45/Denmark52!B45
 +Finland53!K45/Finland53!B45
 +Italy54!K45/Italy54!B45
 +Netherlands55!K45/Netherlands55!B45
 +Portugal56!K45/Portugal56!B45
 +Spain57!K45/Spain57!B45
 +Sweden58!K45/Sweden58!B45)
/(Belgium51!K45/Belgium51!S45*Belgium51!S44/Belgium51!B44
 +Denmark52!K45/Denmark52!S45*Denmark52!S44/Denmark52!B44
 +Finland53!K45/Finland53!S45*Finland53!S44/Finland53!B44
 +Italy54!K45/Italy54!S45*Italy54!S44/Italy54!B44
 +Netherlands55!K45/Netherlands55!S45*Netherlands55!S44/Netherlands55!B44
 +Portugal56!K45/Portugal56!S45*Portugal56!S44/Portugal56!B44
 +Spain57!K45/Spain57!S45*Spain57!S44/Spain57!B44
 +Sweden58!K45/Sweden58!S45*Sweden58!S44/Sweden58!B44)
*(Belgium51!K44/Belgium51!S44*Belgium51!S45/Belgium51!B45
 +Denmark52!K44/Denmark52!S44*Denmark52!S45/Denmark52!B45
 +Finland53!K44/Finland53!S44*Finland53!S45/Finland53!B45
 +Italy54!K44/Italy54!S44*Italy54!S45/Italy54!B45
 +Netherlands55!K44/Netherlands55!S44*Netherlands55!S45/Netherlands55!B45
 +Portugal56!K44/Portugal56!S44*Portugal56!S45/Portugal56!B45
 +Spain57!K44/Spain57!S44*Spain57!S45/Spain57!B45
 +Sweden58!K44/Sweden58!S44*Sweden58!S45/Sweden58!B45)
/(Belgium51!K44/Belgium51!B44
 +Denmark52!K44/Denmark52!B44
 +Finland53!K44/Finland53!B44
 +Italy54!K44/Italy54!B44
 +Netherlands55!K44/Netherlands55!B44
 +Portugal56!K44/Portugal56!B44
 +Spain57!K44/Spain57!B44
 +Sweden58!K44/Sweden58!B44))))</f>
        <v/>
      </c>
      <c r="P45" s="62" t="str">
        <f>IF(OR(
Belgium51!L45   ="",Belgium51!L44   ="",
Belgium51!B45   ="",Belgium51!B44   ="",
Belgium51!T45   ="",Belgium51!T44   ="",
Denmark52!L45      ="",Denmark52!L44      ="",
Denmark52!B45      ="",Denmark52!B44      ="",
Denmark52!T45      ="",Denmark52!T44      ="",
Finland53!L45       ="",Finland53!L44       ="",
Finland53!B45       ="",Finland53!B44       ="",
Finland53!T45       ="",Finland53!T44       ="",
Italy54!L45      ="",Italy54!L44      ="",
Italy54!B45      ="",Italy54!B44      ="",
Italy54!T45      ="",Italy54!T44      ="",
Netherlands55!L45 ="",Netherlands55!L44 ="",
Netherlands55!B45 ="",Netherlands55!B44 ="",
Netherlands55!T45 ="",Netherlands55!T44 ="",
Portugal56!L45      ="",Portugal56!L44      ="",
Portugal56!B45      ="",Portugal56!B44      ="",
Portugal56!T45      ="",Portugal56!T44      ="",
Spain57!L45      ="",Spain57!L44      ="",
Spain57!B45      ="",Spain57!B44      ="",
Spain57!T45      ="",Spain57!T44      ="",
Sweden58!L45      ="",Sweden58!L44      ="",
Sweden58!B45      ="",Sweden58!B44      ="",
Sweden58!T45      ="",Sweden58!T44      =""),"",
LN(SQRT(
(Belgium51!L45/Belgium51!B45
 +Denmark52!L45/Denmark52!B45
 +Finland53!L45/Finland53!B45
 +Italy54!L45/Italy54!B45
 +Netherlands55!L45/Netherlands55!B45
 +Portugal56!L45/Portugal56!B45
 +Spain57!L45/Spain57!B45
 +Sweden58!L45/Sweden58!B45)
/(Belgium51!L45/Belgium51!T45*Belgium51!T44/Belgium51!B44
 +Denmark52!L45/Denmark52!T45*Denmark52!T44/Denmark52!B44
 +Finland53!L45/Finland53!T45*Finland53!T44/Finland53!B44
 +Italy54!L45/Italy54!T45*Italy54!T44/Italy54!B44
 +Netherlands55!L45/Netherlands55!T45*Netherlands55!T44/Netherlands55!B44
 +Portugal56!L45/Portugal56!T45*Portugal56!T44/Portugal56!B44
 +Spain57!L45/Spain57!T45*Spain57!T44/Spain57!B44
 +Sweden58!L45/Sweden58!T45*Sweden58!T44/Sweden58!B44)
*(Belgium51!L44/Belgium51!T44*Belgium51!T45/Belgium51!B45
 +Denmark52!L44/Denmark52!T44*Denmark52!T45/Denmark52!B45
 +Finland53!L44/Finland53!T44*Finland53!T45/Finland53!B45
 +Italy54!L44/Italy54!T44*Italy54!T45/Italy54!B45
 +Netherlands55!L44/Netherlands55!T44*Netherlands55!T45/Netherlands55!B45
 +Portugal56!L44/Portugal56!T44*Portugal56!T45/Portugal56!B45
 +Spain57!L44/Spain57!T44*Spain57!T45/Spain57!B45
 +Sweden58!L44/Sweden58!T44*Sweden58!T45/Sweden58!B45)
/(Belgium51!L44/Belgium51!B44
 +Denmark52!L44/Denmark52!B44
 +Finland53!L44/Finland53!B44
 +Italy54!L44/Italy54!B44
 +Netherlands55!L44/Netherlands55!B44
 +Portugal56!L44/Portugal56!B44
 +Spain57!L44/Spain57!B44
 +Sweden58!L44/Sweden58!B44))))</f>
        <v/>
      </c>
      <c r="Q45" s="61"/>
      <c r="R45" s="61"/>
      <c r="S45" s="61"/>
      <c r="T45" s="61"/>
      <c r="U45" s="61"/>
      <c r="V45" s="61" t="str">
        <f>IF(OR(
Belgium51!V45   ="",
Belgium51!U45   ="",
Denmark52!V45      ="",
Denmark52!U45      ="",
Finland53!V45       ="",
Finland53!U45       ="",
Italy54!V45      ="",
Italy54!U45      ="",
Netherlands55!V45 ="",
Netherlands55!U45 ="",
Portugal56!V45      ="",
Portugal56!U45      ="",
Spain57!V45      ="",
Spain57!U45      ="",
Sweden58!V45      ="",
Sweden58!U45      =""),"",
LN((Belgium51!V45+Denmark52!V45+Finland53!V45+Italy54!V45+Netherlands55!V45+Portugal56!V45+Spain57!V45+Sweden58!V45)
/(Belgium51!U45+Denmark52!U45+Finland53!U45+Italy54!U45+Netherlands55!U45+Portugal56!U45+Spain57!U45+Sweden58!U45)))</f>
        <v/>
      </c>
      <c r="W45" s="61" t="str">
        <f>IF(OR(
Belgium51!V45   ="",
Belgium51!W45   ="",
Belgium51!U45   ="",
Denmark52!V45      ="",
Denmark52!W45      ="",
Denmark52!U45      ="",
Finland53!V45       ="",
Finland53!W45       ="",
Finland53!U45       ="",
Italy54!V45      ="",
Italy54!W45      ="",
Italy54!U45      ="",
Netherlands55!V45 ="",
Netherlands55!W45 ="",
Netherlands55!V45 ="",
Portugal56!V45      ="",
Portugal56!W45      ="",
Portugal56!U45      ="",
Spain57!V45      ="",
Spain57!W45      ="",
Spain57!U45      ="",
Sweden58!V45      ="",
Sweden58!W45      ="",
Sweden58!U45      ="",
),"",
LN((Belgium51!V45*Belgium51!W45+Denmark52!V45*Denmark52!W45+Finland53!V45*Finland53!W45+Italy54!V45*Italy54!W45+Netherlands55!V45*Netherlands55!W45+Portugal56!V45*Portugal56!W45+Spain57!V45*Spain57!W45+Sweden58!V45*Sweden58!W45)
/(Belgium51!U45+Denmark52!U45+Finland53!U45+Italy54!U45+Netherlands55!U45+Portugal56!U45+Spain57!U45+Sweden58!U45)))</f>
        <v/>
      </c>
      <c r="X45" s="61" t="str">
        <f>IF(OR(
Belgium51!X45   ="",
Belgium51!D45   ="",
Belgium51!B45   ="",
Denmark52!X45      ="",
Denmark52!D45      ="",
Denmark52!B45      ="",
Finland53!X45       ="",
Finland53!D45       ="",
Finland53!B45       ="",
Italy54!X45      ="",
Italy54!D45      ="",
Italy54!B45      ="",
Netherlands55!X45 ="",
Netherlands55!D45 ="",
Netherlands55!B45 ="",
Portugal56!X45      ="",
Portugal56!D45      ="",
Portugal56!B45      ="",
Spain57!X45      ="",
Spain57!D45      ="",
Spain57!B45      ="",
Sweden58!X45      ="",
Sweden58!D45      ="",
Sweden58!B45      =""),"",
(Belgium51!X45*Belgium51!D45/Belgium51!B45
 +Denmark52!X45*Denmark52!D45/Denmark52!B45
 +Finland53!X45*Finland53!D45/Finland53!B45
 +Italy54!X45*Italy54!D45/Italy54!B45
 +Netherlands55!X45*Netherlands55!D45/Netherlands55!B45
 +Portugal56!X45*Portugal56!D45/Portugal56!B45
 +Spain57!X45*Spain57!D45/Spain57!B45
 +Sweden58!X45*Sweden58!D45/Sweden58!B45)
/(Belgium51!D45/Belgium51!B45
 +Denmark52!D45/Denmark52!B45
 +Finland53!D45/Finland53!B45
 +Italy54!D45/Italy54!B45
 +Netherlands55!D45/Netherlands55!B45
 +Portugal56!D45/Portugal56!B45
 +Spain57!D45/Spain57!B45
 +Sweden58!D45/Sweden58!B45))</f>
        <v/>
      </c>
      <c r="Y45" s="61" t="str">
        <f>IF(OR(
Belgium51!Y45   ="",
Belgium51!D45   ="",
Belgium51!B45   ="",
Denmark52!Y45      ="",
Denmark52!D45      ="",
Denmark52!B45      ="",
Finland53!Y45       ="",
Finland53!D45       ="",
Finland53!B45       ="",
Italy54!Y45      ="",
Italy54!D45      ="",
Italy54!B45      ="",
Netherlands55!Y45 ="",
Netherlands55!D45 ="",
Netherlands55!B45 ="",
Portugal56!Y45      ="",
Portugal56!D45      ="",
Portugal56!B45      ="",
Spain57!Y45      ="",
Spain57!D45      ="",
Spain57!B45      ="",
Sweden58!Y45      ="",
Sweden58!D45      ="",
Sweden58!B45      =""),"",
(Belgium51!Y45/Belgium51!B45
 +Denmark52!Y45/Denmark52!B45
 +Finland53!Y45/Finland53!B45
 +Italy54!Y45/Italy54!B45
 +Netherlands55!Y45/Netherlands55!B45
 +Portugal56!Y45/Portugal56!B45
 +Spain57!Y45/Spain57!B45
 +Sweden58!Y45/Sweden58!B45)
/(Belgium51!D45/Belgium51!B45
 +Denmark52!D45/Denmark52!B45
 +Finland53!D45/Finland53!B45
 +Italy54!D45/Italy54!B45
 +Netherlands55!D45/Netherlands55!B45
 +Portugal56!D45/Portugal56!B45
 +Spain57!D45/Spain57!B45
 +Sweden58!D45/Sweden58!B45))</f>
        <v/>
      </c>
      <c r="Z45" s="67"/>
      <c r="AA45" s="62" t="str">
        <f t="shared" si="1"/>
        <v/>
      </c>
      <c r="AB45" s="75" t="str">
        <f>IF(OR(
Belgium51!AB45   ="",
Belgium51!D45   ="",
Belgium51!B45   ="",
Denmark52!AB45      ="",
Denmark52!D45      ="",
Denmark52!B45      ="",
Finland53!AB45       ="",
Finland53!D45       ="",
Finland53!B45       ="",
Italy54!AB45      ="",
Italy54!D45      ="",
Italy54!B45      ="",
Netherlands55!AB45 ="",
Netherlands55!D45 ="",
Netherlands55!B45 ="",
Portugal56!AB45      ="",
Portugal56!D45      ="",
Portugal56!B45      ="",
Spain57!AB45      ="",
Spain57!D45      ="",
Spain57!B45      ="",
Sweden58!AB45      ="",
Sweden58!D45      ="",
Sweden58!B45      =""),"",
(Belgium51!AB45*Belgium51!D45/Belgium51!B45
 +Denmark52!AB45*Denmark52!D45/Denmark52!B45
 +Finland53!AB45*Finland53!D45/Finland53!B45
 +Italy54!AB45*Italy54!D45/Italy54!B45
 +Netherlands55!AB45*Netherlands55!D45/Netherlands55!B45
 +Portugal56!AB45*Portugal56!D45/Portugal56!B45
 +Spain57!AB45*Spain57!D45/Spain57!B45
 +Sweden58!AB45*Sweden58!D45/Sweden58!B45)
/(Belgium51!D45/Belgium51!B45
 +Denmark52!D45/Denmark52!B45
 +Finland53!D45/Finland53!B45
 +Italy54!D45/Italy54!B45
 +Netherlands55!D45/Netherlands55!B45
 +Portugal56!D45/Portugal56!B45
 +Spain57!D45/Spain57!B45
 +Sweden58!D45/Sweden58!B45))</f>
        <v/>
      </c>
    </row>
    <row r="46" spans="1:28">
      <c r="A46" s="62">
        <v>1913</v>
      </c>
      <c r="B46" s="62" t="str">
        <f>IF(OR(
Belgium51!AC46   ="",
Belgium51!D46   ="",
Belgium51!B46   ="",
Denmark52!AC46      ="",
Denmark52!D46      ="",
Denmark52!B46      ="",
Finland53!AC46       ="",
Finland53!D46       ="",
Finland53!B46       ="",
Italy54!AC46      ="",
Italy54!D46      ="",
Italy54!B46      ="",
Netherlands55!AC46 ="",
Netherlands55!D46 ="",
Netherlands55!B46 ="",
Portugal56!AC46 ="",
Portugal56!D46 ="",
Portugal56!B46 ="",
Spain57!AC46       ="",
Spain57!D46       ="",
Spain57!B46       ="",
Sweden58!AC46      ="",
Sweden58!D46      ="",
Sweden58!B46      =""),"",
(Belgium51!AC46*Belgium51!D46/Belgium51!B46
 +Denmark52!AC46*Denmark52!D46/Denmark52!B46
 +Finland53!AC46*Finland53!D46/Finland53!B46
 +Italy54!AC46*Italy54!D46/Italy54!B46
 +Netherlands55!AC46*Netherlands55!D46/Netherlands55!B46
 +Portugal56!AC46*Portugal56!D46/Portugal56!B46
 +Spain57!AC46*Spain57!D46/Spain57!B46
 +Sweden58!AC46*Sweden58!D46/Sweden58!B46)
/(Belgium51!D46/Belgium51!B46
 +Denmark52!D46/Denmark52!B46
 +Finland53!D46/Finland53!B46
 +Italy54!D46/Italy54!B46
 +Netherlands55!D46/Netherlands55!B46
 +Portugal56!D46/Portugal56!B46
 +Spain57!D46/Spain57!B46
 +Sweden58!D46/Sweden58!B46))</f>
        <v/>
      </c>
      <c r="C46" s="34" t="str">
        <f>IF(OR(
Belgium51!F46   ="",
Belgium51!D46   ="",
Belgium51!B46   ="",
Denmark52!F46      ="",
Denmark52!D46      ="",
Denmark52!B46      ="",
Finland53!F46       ="",
Finland53!D46       ="",
Finland53!B46       ="",
Italy54!F46      ="",
Italy54!D46      ="",
Italy54!B46      ="",
Netherlands55!F46 ="",
Netherlands55!D46 ="",
Netherlands55!B46 ="",
Portugal56!F46 ="",
Portugal56!D46 ="",
Portugal56!B46 ="",
Spain57!F46       ="",
Spain57!D46       ="",
Spain57!B46       ="",
Sweden58!F46      ="",
Sweden58!D46      ="",
Sweden58!B46      =""),"",
(Belgium51!F46*Belgium51!D46/Belgium51!B46
 +Denmark52!F46*Denmark52!D46/Denmark52!B46
 +Finland53!F46*Finland53!D46/Finland53!B46
 +Italy54!F46*Italy54!D46/Italy54!B46
 +Netherlands55!F46*Netherlands55!D46/Netherlands55!B46
 +Portugal56!F46*Portugal56!D46/Portugal56!B46
 +Spain57!F46*Spain57!D46/Spain57!B46
 +Sweden58!F46*Sweden58!D46/Sweden58!B46)
/(Belgium51!D46/Belgium51!B46
 +Denmark52!D46/Denmark52!B46
 +Finland53!D46/Finland53!B46
 +Italy54!D46/Italy54!B46
 +Netherlands55!D46/Netherlands55!B46
 +Portugal56!D46/Portugal56!B46
 +Spain57!D46/Spain57!B46
 +Sweden58!D46/Sweden58!B46))</f>
        <v/>
      </c>
      <c r="D46" s="62" t="str">
        <f>IF(OR(
Belgium51!AE46   ="",
Belgium51!D46   ="",
Belgium51!B46   ="",
Denmark52!AE46      ="",
Denmark52!D46      ="",
Denmark52!B46      ="",
Finland53!AE46       ="",
Finland53!D46       ="",
Finland53!B46       ="",
Italy54!AE46      ="",
Italy54!D46      ="",
Italy54!B46      ="",
Netherlands55!AE46 ="",
Netherlands55!D46 ="",
Netherlands55!B46 ="",
Portugal56!AE46 ="",
Portugal56!D46 ="",
Portugal56!B46 ="",
Spain57!AE46       ="",
Spain57!D46       ="",
Spain57!B46       ="",
Sweden58!AE46      ="",
Sweden58!D46      ="",
Sweden58!B46      =""),"",
(Belgium51!AE46*Belgium51!D46/Belgium51!B46
 +Denmark52!AE46*Denmark52!D46/Denmark52!B46
 +Finland53!AE46*Finland53!D46/Finland53!B46
 +Italy54!AE46*Italy54!D46/Italy54!B46
 +Netherlands55!AE46*Netherlands55!D46/Netherlands55!B46
 +Portugal56!AE46*Portugal56!D46/Portugal56!B46
 +Spain57!AE46*Spain57!D46/Spain57!B46
 +Sweden58!AE46*Sweden58!D46/Sweden58!B46)
/(Belgium51!D46/Belgium51!B46
 +Denmark52!D46/Denmark52!B46
 +Finland53!D46/Finland53!B46
 +Italy54!D46/Italy54!B46
 +Netherlands55!D46/Netherlands55!B46
 +Portugal56!D46/Portugal56!B46
 +Spain57!D46/Spain57!B46
 +Sweden58!D46/Sweden58!B46))</f>
        <v/>
      </c>
      <c r="E46" s="62" t="str">
        <f>IF(OR(
Belgium51!H46   ="",
Belgium51!D46   ="",
Belgium51!B46   ="",
Denmark52!H46      ="",
Denmark52!D46      ="",
Denmark52!B46      ="",
Finland53!H46       ="",
Finland53!D46       ="",
Finland53!B46       ="",
Italy54!H46      ="",
Italy54!D46      ="",
Italy54!B46      ="",
Netherlands55!H46 ="",
Netherlands55!D46 ="",
Netherlands55!B46 ="",
Portugal56!H46 ="",
Portugal56!D46 ="",
Portugal56!B46 ="",
Spain57!H46 ="",
Spain57!D46 ="",
Spain57!B46 ="",
Sweden58!H46 ="",
Sweden58!D46 ="",
Sweden58!B46 =""),"",
(Belgium51!H46*Belgium51!D46/Belgium51!B46
 +Denmark52!H46*Denmark52!D46/Denmark52!B46
 +Finland53!H46*Finland53!D46/Finland53!B46
 +Italy54!H46*Italy54!D46/Italy54!B46
 +Netherlands55!H46*Netherlands55!D46/Netherlands55!B46
 +Portugal56!H46*Portugal56!D46/Portugal56!B46
 +Spain57!H46*Spain57!D46/Spain57!B46
 +Sweden58!H46*Sweden58!D46/Sweden58!B46)
/(Belgium51!D46/Belgium51!B46
 +Denmark52!D46/Denmark52!B46
 +Finland53!D46/Finland53!B46
 +Italy54!D46/Italy54!B46
 +Netherlands55!D46/Netherlands55!B46
 +Portugal56!D46/Portugal56!B46
 +Spain57!D46/Spain57!B46
 +Sweden58!D46/Sweden58!B46))</f>
        <v/>
      </c>
      <c r="F46" s="62" t="str">
        <f>IF(OR(
Belgium51!I46   ="",
Belgium51!D46   ="",
Belgium51!B46   ="",
Denmark52!I46      ="",
Denmark52!D46      ="",
Denmark52!B46      ="",
Finland53!I46       ="",
Finland53!D46       ="",
Finland53!B46       ="",
Italy54!I46      ="",
Italy54!D46      ="",
Italy54!B46      ="",
Netherlands55!I46 ="",
Netherlands55!D46 ="",
Netherlands55!B46 ="",
Portugal56!I46      ="",
Portugal56!D46      ="",
Portugal56!B46      ="",
Spain57!I46      ="",
Spain57!D46      ="",
Spain57!B46      ="",
Sweden58!I46      ="",
Sweden58!D46      ="",
Sweden58!B46      =""),"",
(Belgium51!I46/Belgium51!B46
 +Denmark52!I46/Denmark52!B46
 +Finland53!I46/Finland53!B46
 +Italy54!I46/Italy54!B46
 +Netherlands55!I46/Netherlands55!B46
 +Portugal56!I46/Portugal56!B46
 +Spain57!I46/Spain57!B46
 +Sweden58!I46/Sweden58!B46)
/(Belgium51!D46/Belgium51!B46
 +Denmark52!D46/Denmark52!B46
 +Finland53!D46/Finland53!B46
 +Italy54!D46/Italy54!B46
 +Netherlands55!D46/Netherlands55!B46
 +Portugal56!D46/Portugal56!B46
 +Spain57!D46/Spain57!B46
 +Sweden58!D46/Sweden58!B46))</f>
        <v/>
      </c>
      <c r="G46" s="62" t="str">
        <f>IF(OR(
Belgium51!J46   ="",
Belgium51!D46   ="",
Belgium51!B46   ="",
Denmark52!J46      ="",
Denmark52!D46      ="",
Denmark52!B46      ="",
Finland53!J46       ="",
Finland53!D46       ="",
Finland53!B46       ="",
Italy54!J46      ="",
Italy54!D46      ="",
Italy54!B46      ="",
Netherlands55!J46 ="",
Netherlands55!D46 ="",
Netherlands55!B46 ="",
Portugal56!J46      ="",
Portugal56!D46      ="",
Portugal56!B46      ="",
Spain57!J46      ="",
Spain57!D46      ="",
Spain57!B46      ="",
Sweden58!J46      ="",
Sweden58!D46      ="",
Sweden58!B46      =""),"",
(Belgium51!J46/Belgium51!B46
 +Denmark52!J46/Denmark52!B46
 +Finland53!J46/Finland53!B46
 +Italy54!J46/Italy54!B46
 +Netherlands55!J46/Netherlands55!B46
 +Portugal56!J46/Portugal56!B46
 +Spain57!J46/Spain57!B46
 +Sweden58!J46/Sweden58!B46)
/(Belgium51!D46/Belgium51!B46
 +Denmark52!D46/Denmark52!B46
 +Finland53!D46/Finland53!B46
 +Italy54!D46/Italy54!B46
 +Netherlands55!D46/Netherlands55!B46
 +Portugal56!D46/Portugal56!B46
 +Spain57!D46/Spain57!B46
 +Sweden58!D46/Sweden58!B46))</f>
        <v/>
      </c>
      <c r="H46" s="62">
        <f>IF(OR(
Belgium51!K46   ="",
Belgium51!D46   ="",
Belgium51!B46   ="",
Denmark52!K46      ="",
Denmark52!D46      ="",
Denmark52!B46      ="",
Finland53!K46       ="",
Finland53!D46       ="",
Finland53!B46       ="",
Italy54!K46      ="",
Italy54!D46      ="",
Italy54!B46      ="",
Netherlands55!K46 ="",
Netherlands55!D46 ="",
Netherlands55!B46 ="",
Portugal56!K46      ="",
Portugal56!D46      ="",
Portugal56!B46      ="",
Spain57!K46      ="",
Spain57!D46      ="",
Spain57!B46      ="",
Sweden58!K46      ="",
Sweden58!D46      ="",
Sweden58!B46      =""),"",
(Belgium51!K46/Belgium51!B46
 +Denmark52!K46/Denmark52!B46
 +Finland53!K46/Finland53!B46
 +Italy54!K46/Italy54!B46
 +Netherlands55!K46/Netherlands55!B46
 +Portugal56!K46/Portugal56!B46
 +Spain57!K46/Spain57!B46
 +Sweden58!K46/Sweden58!B46)
/(Belgium51!D46/Belgium51!B46
 +Denmark52!D46/Denmark52!B46
 +Finland53!D46/Finland53!B46
 +Italy54!D46/Italy54!B46
 +Netherlands55!D46/Netherlands55!B46
 +Portugal56!D46/Portugal56!B46
 +Spain57!D46/Spain57!B46
 +Sweden58!D46/Sweden58!B46))</f>
        <v>0.25536635521747558</v>
      </c>
      <c r="I46" s="62">
        <f>IF(OR(
Belgium51!L46   ="",
Belgium51!D46   ="",
Belgium51!B46   ="",
Denmark52!L46      ="",
Denmark52!D46      ="",
Denmark52!B46      ="",
Finland53!L46       ="",
Finland53!D46       ="",
Finland53!B46       ="",
Italy54!L46      ="",
Italy54!D46      ="",
Italy54!B46      ="",
Netherlands55!L46 ="",
Netherlands55!D46 ="",
Netherlands55!B46 ="",
Portugal56!L46      ="",
Portugal56!D46      ="",
Portugal56!B46      ="",
Spain57!L46      ="",
Spain57!D46      ="",
Spain57!B46      ="",
Sweden58!L46      ="",
Sweden58!D46      ="",
Sweden58!B46      =""),"",
(Belgium51!L46/Belgium51!B46
 +Denmark52!L46/Denmark52!B46
 +Finland53!L46/Finland53!B46
 +Italy54!L46/Italy54!B46
 +Netherlands55!L46/Netherlands55!B46
 +Portugal56!L46/Portugal56!B46
 +Spain57!L46/Spain57!B46
 +Sweden58!L46/Sweden58!B46)
/(Belgium51!D46/Belgium51!B46
 +Denmark52!D46/Denmark52!B46
 +Finland53!D46/Finland53!B46
 +Italy54!D46/Italy54!B46
 +Netherlands55!D46/Netherlands55!B46
 +Portugal56!D46/Portugal56!B46
 +Spain57!D46/Spain57!B46
 +Sweden58!D46/Sweden58!B46))</f>
        <v>0.32244895644817179</v>
      </c>
      <c r="J46" s="61">
        <f t="shared" si="0"/>
        <v>-6.7082601230696204E-2</v>
      </c>
      <c r="K46" s="61">
        <f>IF(OR(
Belgium51!D46   ="",Belgium51!D45   ="",
Belgium51!B46   ="",Belgium51!B45   ="",
Belgium51!N46   ="",Belgium51!N45   ="",
Denmark52!D46      ="",Denmark52!D45      ="",
Denmark52!B46      ="",Denmark52!B45      ="",
Denmark52!N46      ="",Denmark52!N45      ="",
Finland53!D46       ="",Finland53!D45       ="",
Finland53!B46       ="",Finland53!B45       ="",
Finland53!N46       ="",Finland53!N45       ="",
Italy54!D46      ="",Italy54!D45      ="",
Italy54!B46      ="",Italy54!B45      ="",
Italy54!N46      ="",Italy54!N45      ="",
Netherlands55!D46 ="",Netherlands55!D45 ="",
Netherlands55!B46 ="",Netherlands55!B45 ="",
Netherlands55!N46 ="",Netherlands55!N45 ="",
Portugal56!D46      ="",Portugal56!D45      ="",
Portugal56!B46      ="",Portugal56!B45      ="",
Portugal56!N46      ="",Portugal56!N45      ="",
Spain57!D46      ="",Spain57!D45      ="",
Spain57!B46      ="",Spain57!B45      ="",
Spain57!N46      ="",Spain57!N45      ="",
Sweden58!D46      ="",Sweden58!D45      ="",
Sweden58!B46      ="",Sweden58!B45      ="",
Sweden58!N46      ="",Sweden58!N45      =""),"",
LN(SQRT(
(Belgium51!D46/Belgium51!B46
 +Denmark52!D46/Denmark52!B46
 +Finland53!D46/Finland53!B46
 +Italy54!D46/Italy54!B46
 +Netherlands55!D46/Netherlands55!B46
 +Portugal56!D46/Portugal56!B46
 +Spain57!D46/Spain57!B46
 +Sweden58!D46/Sweden58!B46)
/(Belgium51!D46/Belgium51!N46*Belgium51!N45/Belgium51!B45
 +Denmark52!D46/Denmark52!N46*Denmark52!N45/Denmark52!B45
 +Finland53!D46/Finland53!N46*Finland53!N45/Finland53!B45
 +Italy54!D46/Italy54!N46*Italy54!N45/Italy54!B45
 +Netherlands55!D46/Netherlands55!N46*Netherlands55!N45/Netherlands55!B45
 +Portugal56!D46/Portugal56!N46*Portugal56!N45/Portugal56!B45
 +Spain57!D46/Spain57!N46*Spain57!N45/Spain57!B45
 +Sweden58!D46/Sweden58!N46*Sweden58!N45/Sweden58!B45)
*(Belgium51!D45/Belgium51!N45*Belgium51!N46/Belgium51!B46
 +Denmark52!D45/Denmark52!N45*Denmark52!N46/Denmark52!B46
 +Finland53!D45/Finland53!N45*Finland53!N46/Finland53!B46
 +Italy54!D45/Italy54!N45*Italy54!N46/Italy54!B46
 +Netherlands55!D45/Netherlands55!N45*Netherlands55!N46/Netherlands55!B46
 +Portugal56!D45/Portugal56!N45*Portugal56!N46/Portugal56!B46
 +Spain57!D45/Spain57!N45*Spain57!N46/Spain57!B46
 +Sweden58!D45/Sweden58!N45*Sweden58!N46/Sweden58!B46)
/(Belgium51!D45/Belgium51!B45
 +Denmark52!D45/Denmark52!B45
 +Finland53!D45/Finland53!B45
 +Italy54!D45/Italy54!B45
 +Netherlands55!D45/Netherlands55!B45
 +Portugal56!D45/Portugal56!B45
 +Spain57!D45/Spain57!B45
 +Sweden58!D45/Sweden58!B45))))</f>
        <v>4.3702873706375368E-4</v>
      </c>
      <c r="L46" s="61" t="str">
        <f>IF(OR(
Belgium51!F46   ="",Belgium51!F45   ="",
Belgium51!D46   ="",Belgium51!D45   ="",
Belgium51!B46   ="",Belgium51!B45   ="",
Belgium51!P46   ="",Belgium51!P45   ="",
Denmark52!F46      ="",Denmark52!F45      ="",
Denmark52!D46      ="",Denmark52!D45      ="",
Denmark52!B46      ="",Denmark52!B45      ="",
Denmark52!P46      ="",Denmark52!P45      ="",
Finland53!F46       ="",Finland53!F45       ="",
Finland53!D46       ="",Finland53!D45       ="",
Finland53!B46       ="",Finland53!B45       ="",
Finland53!P46       ="",Finland53!P45       ="",
Italy54!F46      ="",Italy54!F45      ="",
Italy54!D46      ="",Italy54!D45      ="",
Italy54!B46      ="",Italy54!B45      ="",
Italy54!P46      ="",Italy54!P45      ="",
Netherlands55!F46 ="",Netherlands55!F45 ="",
Netherlands55!D46 ="",Netherlands55!D45 ="",
Netherlands55!B46 ="",Netherlands55!B45 ="",
Netherlands55!P46 ="",Netherlands55!P45 ="",
Portugal56!F46      ="",Portugal56!F45      ="",
Portugal56!D46      ="",Portugal56!D45      ="",
Portugal56!B46      ="",Portugal56!B45      ="",
Portugal56!P46      ="",Portugal56!P45      ="",
Spain57!F46      ="",Spain57!F45      ="",
Spain57!D46      ="",Spain57!D45      ="",
Spain57!B46      ="",Spain57!B45      ="",
Spain57!P46      ="",Spain57!P45      ="",
Sweden58!F46      ="",Sweden58!F45      ="",
Sweden58!D46      ="",Sweden58!D45      ="",
Sweden58!B46      ="",Sweden58!B45      ="",
Sweden58!P46      ="",Sweden58!P45      =""),"",
LN(SQRT(
(Belgium51!D46*Belgium51!F46/Belgium51!B46
 +Denmark52!D46*Denmark52!F46/Denmark52!B46
 +Finland53!D46*Finland53!F46/Finland53!B46
 +Italy54!D46*Italy54!F46/Italy54!B46
 +Netherlands55!D46*Netherlands55!F46/Netherlands55!B46
 +Portugal56!D46*Portugal56!F46/Portugal56!B46
 +Spain57!D46*Spain57!F46/Spain57!B46
 +Sweden58!D46*Sweden58!F46/Sweden58!B46)
/(Belgium51!D46*Belgium51!F46/Belgium51!P46*Belgium51!P45/Belgium51!B45
 +Denmark52!D46*Denmark52!F46/Denmark52!P46*Denmark52!P45/Denmark52!B45
 +Finland53!D46*Finland53!F46/Finland53!P46*Finland53!P45/Finland53!B45
 +Italy54!D46*Italy54!F46/Italy54!P46*Italy54!P45/Italy54!B45
 +Netherlands55!D46*Netherlands55!F46/Netherlands55!P46*Netherlands55!P45/Netherlands55!B45
 +Portugal56!D46*Portugal56!F46/Portugal56!P46*Portugal56!P45/Portugal56!B45
 +Spain57!D46*Spain57!F46/Spain57!P46*Spain57!P45/Spain57!B45
 +Sweden58!D46*Sweden58!F46/Sweden58!P46*Sweden58!P45/Sweden58!B45)
*(Belgium51!D45*Belgium51!F45/Belgium51!P45*Belgium51!P46/Belgium51!B46
 +Denmark52!D45*Denmark52!F45/Denmark52!P45*Denmark52!P46/Denmark52!B46
 +Finland53!D45*Finland53!F45/Finland53!P45*Finland53!P46/Finland53!B46
 +Italy54!D45*Italy54!F45/Italy54!P45*Italy54!P46/Italy54!B46
 +Netherlands55!D45*Netherlands55!F45/Netherlands55!P45*Netherlands55!P46/Netherlands55!B46
 +Portugal56!D45*Portugal56!F45/Portugal56!P45*Portugal56!P46/Portugal56!B46
 +Spain57!D45*Spain57!F45/Spain57!P45*Spain57!P46/Spain57!B46
 +Sweden58!D45*Sweden58!F45/Sweden58!P45*Sweden58!P46/Sweden58!B46)
/(Belgium51!D45*Belgium51!F45/Belgium51!B45
 +Denmark52!D45*Denmark52!F45/Denmark52!B45
 +Finland53!D45*Finland53!F45/Finland53!B45
 +Italy54!D45*Italy54!F45/Italy54!B45
 +Netherlands55!D45*Netherlands55!F45/Netherlands55!B45
 +Portugal56!D45*Portugal56!F45/Portugal56!B45
 +Spain57!D45*Spain57!F45/Spain57!B45
 +Sweden58!D45*Sweden58!F45/Sweden58!B45))))</f>
        <v/>
      </c>
      <c r="M46" s="62" t="str">
        <f>IF(OR(
Belgium51!H46   ="",Belgium51!H45   ="",
Belgium51!D46   ="",Belgium51!D45   ="",
Belgium51!B46   ="",Belgium51!B45   ="",
Belgium51!Q46   ="",Belgium51!Q45   ="",
Denmark52!H46      ="",Denmark52!H45      ="",
Denmark52!D46      ="",Denmark52!D45      ="",
Denmark52!B46      ="",Denmark52!B45      ="",
Denmark52!Q46      ="",Denmark52!Q45      ="",
Finland53!H46       ="",Finland53!H45       ="",
Finland53!D46       ="",Finland53!D45       ="",
Finland53!B46       ="",Finland53!B45       ="",
Finland53!Q46       ="",Finland53!Q45       ="",
Italy54!H46      ="",Italy54!H45      ="",
Italy54!D46      ="",Italy54!D45      ="",
Italy54!B46      ="",Italy54!B45      ="",
Italy54!Q46      ="",Italy54!Q45      ="",
Netherlands55!H46 ="",Netherlands55!H45 ="",
Netherlands55!D46 ="",Netherlands55!D45 ="",
Netherlands55!B46 ="",Netherlands55!B45 ="",
Netherlands55!Q46 ="",Netherlands55!Q45 ="",
Portugal56!H46      ="",Portugal56!H45      ="",
Portugal56!D46      ="",Portugal56!D45      ="",
Portugal56!B46      ="",Portugal56!B45      ="",
Portugal56!Q46      ="",Portugal56!Q45      ="",
Spain57!H46      ="",Spain57!H45      ="",
Spain57!D46      ="",Spain57!D45      ="",
Spain57!B46      ="",Spain57!B45      ="",
Spain57!Q46      ="",Spain57!Q45      ="",
Sweden58!H46      ="",Sweden58!H45      ="",
Sweden58!D46      ="",Sweden58!D45      ="",
Sweden58!B46      ="",Sweden58!B45      ="",
Sweden58!Q46      ="",Sweden58!Q45      =""),"",
LN(SQRT(
(Belgium51!D46*Belgium51!H46/Belgium51!B46
 +Denmark52!D46*Denmark52!H46/Denmark52!B46
 +Finland53!D46*Finland53!H46/Finland53!B46
 +Italy54!D46*Italy54!H46/Italy54!B46
 +Netherlands55!D46*Netherlands55!H46/Netherlands55!B46
 +Portugal56!D46*Portugal56!H46/Portugal56!B46
 +Spain57!D46*Spain57!H46/Spain57!B46
 +Sweden58!D46*Sweden58!H46/Sweden58!B46)
/(Belgium51!D46*Belgium51!H46/Belgium51!Q46*Belgium51!Q45/Belgium51!B45
 +Denmark52!D46*Denmark52!H46/Denmark52!Q46*Denmark52!Q45/Denmark52!B45
 +Finland53!D46*Finland53!H46/Finland53!Q46*Finland53!Q45/Finland53!B45
 +Italy54!D46*Italy54!H46/Italy54!Q46*Italy54!Q45/Italy54!B45
 +Netherlands55!D46*Netherlands55!H46/Netherlands55!Q46*Netherlands55!Q45/Netherlands55!B45
 +Portugal56!D46*Portugal56!H46/Portugal56!Q46*Portugal56!Q45/Portugal56!B45
 +Spain57!D46*Spain57!H46/Spain57!Q46*Spain57!Q45/Spain57!B45
 +Sweden58!D46*Sweden58!H46/Sweden58!Q46*Sweden58!Q45/Sweden58!B45)
*(Belgium51!D45*Belgium51!H45/Belgium51!Q45*Belgium51!Q46/Belgium51!B46
 +Denmark52!D45*Denmark52!H45/Denmark52!Q45*Denmark52!Q46/Denmark52!B46
 +Finland53!D45*Finland53!H45/Finland53!Q45*Finland53!Q46/Finland53!B46
 +Italy54!D45*Italy54!H45/Italy54!Q45*Italy54!Q46/Italy54!B46
 +Netherlands55!D45*Netherlands55!H45/Netherlands55!Q45*Netherlands55!Q46/Netherlands55!B46
 +Portugal56!D45*Portugal56!H45/Portugal56!Q45*Portugal56!Q46/Portugal56!B46
 +Spain57!D45*Spain57!H45/Spain57!Q45*Spain57!Q46/Spain57!B46
 +Sweden58!D45*Sweden58!H45/Sweden58!Q45*Sweden58!Q46/Sweden58!B46)
/(Belgium51!D45*Belgium51!H45/Belgium51!B45
 +Denmark52!D45*Denmark52!H45/Denmark52!B45
 +Finland53!D45*Finland53!H45/Finland53!B45
 +Italy54!D45*Italy54!H45/Italy54!B45
 +Netherlands55!D45*Netherlands55!H45/Netherlands55!B45
 +Portugal56!D45*Portugal56!H45/Portugal56!B45
 +Spain57!D45*Spain57!H45/Spain57!B45
 +Sweden58!D45*Sweden58!H45/Sweden58!B45))))</f>
        <v/>
      </c>
      <c r="N46" s="62" t="str">
        <f>IF(OR(
Belgium51!I46   ="",Belgium51!I45   ="",
Belgium51!B46   ="",Belgium51!B45   ="",
Belgium51!R46   ="",Belgium51!R45   ="",
Denmark52!I46      ="",Denmark52!I45      ="",
Denmark52!B46      ="",Denmark52!B45      ="",
Denmark52!R46      ="",Denmark52!R45      ="",
Finland53!I46       ="",Finland53!I45       ="",
Finland53!B46       ="",Finland53!B45       ="",
Finland53!R46       ="",Finland53!R45       ="",
Italy54!I46      ="",Italy54!I45      ="",
Italy54!B46      ="",Italy54!B45      ="",
Italy54!R46      ="",Italy54!R45      ="",
Netherlands55!I46 ="",Netherlands55!I45 ="",
Netherlands55!B46 ="",Netherlands55!B45 ="",
Netherlands55!R46 ="",Netherlands55!R45 ="",
Portugal56!I46      ="",Portugal56!I45      ="",
Portugal56!B46      ="",Portugal56!B45      ="",
Portugal56!R46      ="",Portugal56!R45      ="",
Spain57!I46      ="",Spain57!I45      ="",
Spain57!B46      ="",Spain57!B45      ="",
Spain57!R46      ="",Spain57!R45      ="",
Sweden58!I46      ="",Sweden58!I45      ="",
Sweden58!B46      ="",Sweden58!B45      ="",
Sweden58!R46      ="",Sweden58!R45      =""),"",
LN(SQRT(
(Belgium51!I46/Belgium51!B46
 +Denmark52!I46/Denmark52!B46
 +Finland53!I46/Finland53!B46
 +Italy54!I46/Italy54!B46
 +Netherlands55!I46/Netherlands55!B46
 +Portugal56!I46/Portugal56!B46
 +Spain57!I46/Spain57!B46
 +Sweden58!I46/Sweden58!B46)
/(Belgium51!I46/Belgium51!R46*Belgium51!R45/Belgium51!B45
 +Denmark52!I46/Denmark52!R46*Denmark52!R45/Denmark52!B45
 +Finland53!I46/Finland53!R46*Finland53!R45/Finland53!B45
 +Italy54!I46/Italy54!R46*Italy54!R45/Italy54!B45
 +Netherlands55!I46/Netherlands55!R46*Netherlands55!R45/Netherlands55!B45
 +Portugal56!I46/Portugal56!R46*Portugal56!R45/Portugal56!B45
 +Spain57!I46/Spain57!R46*Spain57!R45/Spain57!B45
 +Sweden58!I46/Sweden58!R46*Sweden58!R45/Sweden58!B45)
*(Belgium51!I45/Belgium51!R45*Belgium51!R46/Belgium51!B46
 +Denmark52!I45/Denmark52!R45*Denmark52!R46/Denmark52!B46
 +Finland53!I45/Finland53!R45*Finland53!R46/Finland53!B46
 +Italy54!I45/Italy54!R45*Italy54!R46/Italy54!B46
 +Netherlands55!I45/Netherlands55!R45*Netherlands55!R46/Netherlands55!B46
 +Portugal56!I45/Portugal56!R45*Portugal56!R46/Portugal56!B46
 +Spain57!I45/Spain57!R45*Spain57!R46/Spain57!B46
 +Sweden58!I45/Sweden58!R45*Sweden58!R46/Sweden58!B46)
/(Belgium51!I45/Belgium51!B45
 +Denmark52!I45/Denmark52!B45
 +Finland53!I45/Finland53!B45
 +Italy54!I45/Italy54!B45
 +Netherlands55!I45/Netherlands55!B45
 +Portugal56!I45/Portugal56!B45
 +Spain57!I45/Spain57!B45
 +Sweden58!I45/Sweden58!B45))))</f>
        <v/>
      </c>
      <c r="O46" s="62" t="str">
        <f>IF(OR(
Belgium51!K46   ="",Belgium51!K45   ="",
Belgium51!B46   ="",Belgium51!B45   ="",
Belgium51!S46   ="",Belgium51!S45   ="",
Denmark52!K46      ="",Denmark52!K45      ="",
Denmark52!B46      ="",Denmark52!B45      ="",
Denmark52!S46      ="",Denmark52!S45      ="",
Finland53!K46       ="",Finland53!K45       ="",
Finland53!B46       ="",Finland53!B45       ="",
Finland53!S46       ="",Finland53!S45       ="",
Italy54!K46      ="",Italy54!K45      ="",
Italy54!B46      ="",Italy54!B45      ="",
Italy54!S46      ="",Italy54!S45      ="",
Netherlands55!K46 ="",Netherlands55!K45 ="",
Netherlands55!B46 ="",Netherlands55!B45 ="",
Netherlands55!S46 ="",Netherlands55!S45 ="",
Portugal56!K46      ="",Portugal56!K45      ="",
Portugal56!B46      ="",Portugal56!B45      ="",
Portugal56!S46      ="",Portugal56!S45      ="",
Spain57!K46      ="",Spain57!K45      ="",
Spain57!B46      ="",Spain57!B45      ="",
Spain57!S46      ="",Spain57!S45      ="",
Sweden58!K46      ="",Sweden58!K45      ="",
Sweden58!B46      ="",Sweden58!B45      ="",
Sweden58!S46      ="",Sweden58!S45      =""),"",
LN(SQRT(
(Belgium51!K46/Belgium51!B46
 +Denmark52!K46/Denmark52!B46
 +Finland53!K46/Finland53!B46
 +Italy54!K46/Italy54!B46
 +Netherlands55!K46/Netherlands55!B46
 +Portugal56!K46/Portugal56!B46
 +Spain57!K46/Spain57!B46
 +Sweden58!K46/Sweden58!B46)
/(Belgium51!K46/Belgium51!S46*Belgium51!S45/Belgium51!B45
 +Denmark52!K46/Denmark52!S46*Denmark52!S45/Denmark52!B45
 +Finland53!K46/Finland53!S46*Finland53!S45/Finland53!B45
 +Italy54!K46/Italy54!S46*Italy54!S45/Italy54!B45
 +Netherlands55!K46/Netherlands55!S46*Netherlands55!S45/Netherlands55!B45
 +Portugal56!K46/Portugal56!S46*Portugal56!S45/Portugal56!B45
 +Spain57!K46/Spain57!S46*Spain57!S45/Spain57!B45
 +Sweden58!K46/Sweden58!S46*Sweden58!S45/Sweden58!B45)
*(Belgium51!K45/Belgium51!S45*Belgium51!S46/Belgium51!B46
 +Denmark52!K45/Denmark52!S45*Denmark52!S46/Denmark52!B46
 +Finland53!K45/Finland53!S45*Finland53!S46/Finland53!B46
 +Italy54!K45/Italy54!S45*Italy54!S46/Italy54!B46
 +Netherlands55!K45/Netherlands55!S45*Netherlands55!S46/Netherlands55!B46
 +Portugal56!K45/Portugal56!S45*Portugal56!S46/Portugal56!B46
 +Spain57!K45/Spain57!S45*Spain57!S46/Spain57!B46
 +Sweden58!K45/Sweden58!S45*Sweden58!S46/Sweden58!B46)
/(Belgium51!K45/Belgium51!B45
 +Denmark52!K45/Denmark52!B45
 +Finland53!K45/Finland53!B45
 +Italy54!K45/Italy54!B45
 +Netherlands55!K45/Netherlands55!B45
 +Portugal56!K45/Portugal56!B45
 +Spain57!K45/Spain57!B45
 +Sweden58!K45/Sweden58!B45))))</f>
        <v/>
      </c>
      <c r="P46" s="62" t="str">
        <f>IF(OR(
Belgium51!L46   ="",Belgium51!L45   ="",
Belgium51!B46   ="",Belgium51!B45   ="",
Belgium51!T46   ="",Belgium51!T45   ="",
Denmark52!L46      ="",Denmark52!L45      ="",
Denmark52!B46      ="",Denmark52!B45      ="",
Denmark52!T46      ="",Denmark52!T45      ="",
Finland53!L46       ="",Finland53!L45       ="",
Finland53!B46       ="",Finland53!B45       ="",
Finland53!T46       ="",Finland53!T45       ="",
Italy54!L46      ="",Italy54!L45      ="",
Italy54!B46      ="",Italy54!B45      ="",
Italy54!T46      ="",Italy54!T45      ="",
Netherlands55!L46 ="",Netherlands55!L45 ="",
Netherlands55!B46 ="",Netherlands55!B45 ="",
Netherlands55!T46 ="",Netherlands55!T45 ="",
Portugal56!L46      ="",Portugal56!L45      ="",
Portugal56!B46      ="",Portugal56!B45      ="",
Portugal56!T46      ="",Portugal56!T45      ="",
Spain57!L46      ="",Spain57!L45      ="",
Spain57!B46      ="",Spain57!B45      ="",
Spain57!T46      ="",Spain57!T45      ="",
Sweden58!L46      ="",Sweden58!L45      ="",
Sweden58!B46      ="",Sweden58!B45      ="",
Sweden58!T46      ="",Sweden58!T45      =""),"",
LN(SQRT(
(Belgium51!L46/Belgium51!B46
 +Denmark52!L46/Denmark52!B46
 +Finland53!L46/Finland53!B46
 +Italy54!L46/Italy54!B46
 +Netherlands55!L46/Netherlands55!B46
 +Portugal56!L46/Portugal56!B46
 +Spain57!L46/Spain57!B46
 +Sweden58!L46/Sweden58!B46)
/(Belgium51!L46/Belgium51!T46*Belgium51!T45/Belgium51!B45
 +Denmark52!L46/Denmark52!T46*Denmark52!T45/Denmark52!B45
 +Finland53!L46/Finland53!T46*Finland53!T45/Finland53!B45
 +Italy54!L46/Italy54!T46*Italy54!T45/Italy54!B45
 +Netherlands55!L46/Netherlands55!T46*Netherlands55!T45/Netherlands55!B45
 +Portugal56!L46/Portugal56!T46*Portugal56!T45/Portugal56!B45
 +Spain57!L46/Spain57!T46*Spain57!T45/Spain57!B45
 +Sweden58!L46/Sweden58!T46*Sweden58!T45/Sweden58!B45)
*(Belgium51!L45/Belgium51!T45*Belgium51!T46/Belgium51!B46
 +Denmark52!L45/Denmark52!T45*Denmark52!T46/Denmark52!B46
 +Finland53!L45/Finland53!T45*Finland53!T46/Finland53!B46
 +Italy54!L45/Italy54!T45*Italy54!T46/Italy54!B46
 +Netherlands55!L45/Netherlands55!T45*Netherlands55!T46/Netherlands55!B46
 +Portugal56!L45/Portugal56!T45*Portugal56!T46/Portugal56!B46
 +Spain57!L45/Spain57!T45*Spain57!T46/Spain57!B46
 +Sweden58!L45/Sweden58!T45*Sweden58!T46/Sweden58!B46)
/(Belgium51!L45/Belgium51!B45
 +Denmark52!L45/Denmark52!B45
 +Finland53!L45/Finland53!B45
 +Italy54!L45/Italy54!B45
 +Netherlands55!L45/Netherlands55!B45
 +Portugal56!L45/Portugal56!B45
 +Spain57!L45/Spain57!B45
 +Sweden58!L45/Sweden58!B45))))</f>
        <v/>
      </c>
      <c r="Q46" s="61"/>
      <c r="R46" s="61"/>
      <c r="S46" s="61"/>
      <c r="T46" s="61"/>
      <c r="U46" s="61"/>
      <c r="V46" s="61" t="str">
        <f>IF(OR(
Belgium51!V46   ="",
Belgium51!U46   ="",
Denmark52!V46      ="",
Denmark52!U46      ="",
Finland53!V46       ="",
Finland53!U46       ="",
Italy54!V46      ="",
Italy54!U46      ="",
Netherlands55!V46 ="",
Netherlands55!U46 ="",
Portugal56!V46      ="",
Portugal56!U46      ="",
Spain57!V46      ="",
Spain57!U46      ="",
Sweden58!V46      ="",
Sweden58!U46      =""),"",
LN((Belgium51!V46+Denmark52!V46+Finland53!V46+Italy54!V46+Netherlands55!V46+Portugal56!V46+Spain57!V46+Sweden58!V46)
/(Belgium51!U46+Denmark52!U46+Finland53!U46+Italy54!U46+Netherlands55!U46+Portugal56!U46+Spain57!U46+Sweden58!U46)))</f>
        <v/>
      </c>
      <c r="W46" s="61" t="str">
        <f>IF(OR(
Belgium51!V46   ="",
Belgium51!W46   ="",
Belgium51!U46   ="",
Denmark52!V46      ="",
Denmark52!W46      ="",
Denmark52!U46      ="",
Finland53!V46       ="",
Finland53!W46       ="",
Finland53!U46       ="",
Italy54!V46      ="",
Italy54!W46      ="",
Italy54!U46      ="",
Netherlands55!V46 ="",
Netherlands55!W46 ="",
Netherlands55!V46 ="",
Portugal56!V46      ="",
Portugal56!W46      ="",
Portugal56!U46      ="",
Spain57!V46      ="",
Spain57!W46      ="",
Spain57!U46      ="",
Sweden58!V46      ="",
Sweden58!W46      ="",
Sweden58!U46      ="",
),"",
LN((Belgium51!V46*Belgium51!W46+Denmark52!V46*Denmark52!W46+Finland53!V46*Finland53!W46+Italy54!V46*Italy54!W46+Netherlands55!V46*Netherlands55!W46+Portugal56!V46*Portugal56!W46+Spain57!V46*Spain57!W46+Sweden58!V46*Sweden58!W46)
/(Belgium51!U46+Denmark52!U46+Finland53!U46+Italy54!U46+Netherlands55!U46+Portugal56!U46+Spain57!U46+Sweden58!U46)))</f>
        <v/>
      </c>
      <c r="X46" s="61" t="str">
        <f>IF(OR(
Belgium51!X46   ="",
Belgium51!D46   ="",
Belgium51!B46   ="",
Denmark52!X46      ="",
Denmark52!D46      ="",
Denmark52!B46      ="",
Finland53!X46       ="",
Finland53!D46       ="",
Finland53!B46       ="",
Italy54!X46      ="",
Italy54!D46      ="",
Italy54!B46      ="",
Netherlands55!X46 ="",
Netherlands55!D46 ="",
Netherlands55!B46 ="",
Portugal56!X46      ="",
Portugal56!D46      ="",
Portugal56!B46      ="",
Spain57!X46      ="",
Spain57!D46      ="",
Spain57!B46      ="",
Sweden58!X46      ="",
Sweden58!D46      ="",
Sweden58!B46      =""),"",
(Belgium51!X46*Belgium51!D46/Belgium51!B46
 +Denmark52!X46*Denmark52!D46/Denmark52!B46
 +Finland53!X46*Finland53!D46/Finland53!B46
 +Italy54!X46*Italy54!D46/Italy54!B46
 +Netherlands55!X46*Netherlands55!D46/Netherlands55!B46
 +Portugal56!X46*Portugal56!D46/Portugal56!B46
 +Spain57!X46*Spain57!D46/Spain57!B46
 +Sweden58!X46*Sweden58!D46/Sweden58!B46)
/(Belgium51!D46/Belgium51!B46
 +Denmark52!D46/Denmark52!B46
 +Finland53!D46/Finland53!B46
 +Italy54!D46/Italy54!B46
 +Netherlands55!D46/Netherlands55!B46
 +Portugal56!D46/Portugal56!B46
 +Spain57!D46/Spain57!B46
 +Sweden58!D46/Sweden58!B46))</f>
        <v/>
      </c>
      <c r="Y46" s="61" t="str">
        <f>IF(OR(
Belgium51!Y46   ="",
Belgium51!D46   ="",
Belgium51!B46   ="",
Denmark52!Y46      ="",
Denmark52!D46      ="",
Denmark52!B46      ="",
Finland53!Y46       ="",
Finland53!D46       ="",
Finland53!B46       ="",
Italy54!Y46      ="",
Italy54!D46      ="",
Italy54!B46      ="",
Netherlands55!Y46 ="",
Netherlands55!D46 ="",
Netherlands55!B46 ="",
Portugal56!Y46      ="",
Portugal56!D46      ="",
Portugal56!B46      ="",
Spain57!Y46      ="",
Spain57!D46      ="",
Spain57!B46      ="",
Sweden58!Y46      ="",
Sweden58!D46      ="",
Sweden58!B46      =""),"",
(Belgium51!Y46/Belgium51!B46
 +Denmark52!Y46/Denmark52!B46
 +Finland53!Y46/Finland53!B46
 +Italy54!Y46/Italy54!B46
 +Netherlands55!Y46/Netherlands55!B46
 +Portugal56!Y46/Portugal56!B46
 +Spain57!Y46/Spain57!B46
 +Sweden58!Y46/Sweden58!B46)
/(Belgium51!D46/Belgium51!B46
 +Denmark52!D46/Denmark52!B46
 +Finland53!D46/Finland53!B46
 +Italy54!D46/Italy54!B46
 +Netherlands55!D46/Netherlands55!B46
 +Portugal56!D46/Portugal56!B46
 +Spain57!D46/Spain57!B46
 +Sweden58!D46/Sweden58!B46))</f>
        <v/>
      </c>
      <c r="Z46" s="67"/>
      <c r="AA46" s="62" t="str">
        <f t="shared" si="1"/>
        <v/>
      </c>
      <c r="AB46" s="75" t="str">
        <f>IF(OR(
Belgium51!AB46   ="",
Belgium51!D46   ="",
Belgium51!B46   ="",
Denmark52!AB46      ="",
Denmark52!D46      ="",
Denmark52!B46      ="",
Finland53!AB46       ="",
Finland53!D46       ="",
Finland53!B46       ="",
Italy54!AB46      ="",
Italy54!D46      ="",
Italy54!B46      ="",
Netherlands55!AB46 ="",
Netherlands55!D46 ="",
Netherlands55!B46 ="",
Portugal56!AB46      ="",
Portugal56!D46      ="",
Portugal56!B46      ="",
Spain57!AB46      ="",
Spain57!D46      ="",
Spain57!B46      ="",
Sweden58!AB46      ="",
Sweden58!D46      ="",
Sweden58!B46      =""),"",
(Belgium51!AB46*Belgium51!D46/Belgium51!B46
 +Denmark52!AB46*Denmark52!D46/Denmark52!B46
 +Finland53!AB46*Finland53!D46/Finland53!B46
 +Italy54!AB46*Italy54!D46/Italy54!B46
 +Netherlands55!AB46*Netherlands55!D46/Netherlands55!B46
 +Portugal56!AB46*Portugal56!D46/Portugal56!B46
 +Spain57!AB46*Spain57!D46/Spain57!B46
 +Sweden58!AB46*Sweden58!D46/Sweden58!B46)
/(Belgium51!D46/Belgium51!B46
 +Denmark52!D46/Denmark52!B46
 +Finland53!D46/Finland53!B46
 +Italy54!D46/Italy54!B46
 +Netherlands55!D46/Netherlands55!B46
 +Portugal56!D46/Portugal56!B46
 +Spain57!D46/Spain57!B46
 +Sweden58!D46/Sweden58!B46))</f>
        <v/>
      </c>
    </row>
    <row r="47" spans="1:28">
      <c r="A47" s="62">
        <v>1914</v>
      </c>
      <c r="B47" s="62" t="str">
        <f>IF(OR(
Belgium51!AC47   ="",
Belgium51!D47   ="",
Belgium51!B47   ="",
Denmark52!AC47      ="",
Denmark52!D47      ="",
Denmark52!B47      ="",
Finland53!AC47       ="",
Finland53!D47       ="",
Finland53!B47       ="",
Italy54!AC47      ="",
Italy54!D47      ="",
Italy54!B47      ="",
Netherlands55!AC47 ="",
Netherlands55!D47 ="",
Netherlands55!B47 ="",
Portugal56!AC47 ="",
Portugal56!D47 ="",
Portugal56!B47 ="",
Spain57!AC47       ="",
Spain57!D47       ="",
Spain57!B47       ="",
Sweden58!AC47      ="",
Sweden58!D47      ="",
Sweden58!B47      =""),"",
(Belgium51!AC47*Belgium51!D47/Belgium51!B47
 +Denmark52!AC47*Denmark52!D47/Denmark52!B47
 +Finland53!AC47*Finland53!D47/Finland53!B47
 +Italy54!AC47*Italy54!D47/Italy54!B47
 +Netherlands55!AC47*Netherlands55!D47/Netherlands55!B47
 +Portugal56!AC47*Portugal56!D47/Portugal56!B47
 +Spain57!AC47*Spain57!D47/Spain57!B47
 +Sweden58!AC47*Sweden58!D47/Sweden58!B47)
/(Belgium51!D47/Belgium51!B47
 +Denmark52!D47/Denmark52!B47
 +Finland53!D47/Finland53!B47
 +Italy54!D47/Italy54!B47
 +Netherlands55!D47/Netherlands55!B47
 +Portugal56!D47/Portugal56!B47
 +Spain57!D47/Spain57!B47
 +Sweden58!D47/Sweden58!B47))</f>
        <v/>
      </c>
      <c r="C47" s="34" t="str">
        <f>IF(OR(
Belgium51!F47   ="",
Belgium51!D47   ="",
Belgium51!B47   ="",
Denmark52!F47      ="",
Denmark52!D47      ="",
Denmark52!B47      ="",
Finland53!F47       ="",
Finland53!D47       ="",
Finland53!B47       ="",
Italy54!F47      ="",
Italy54!D47      ="",
Italy54!B47      ="",
Netherlands55!F47 ="",
Netherlands55!D47 ="",
Netherlands55!B47 ="",
Portugal56!F47 ="",
Portugal56!D47 ="",
Portugal56!B47 ="",
Spain57!F47       ="",
Spain57!D47       ="",
Spain57!B47       ="",
Sweden58!F47      ="",
Sweden58!D47      ="",
Sweden58!B47      =""),"",
(Belgium51!F47*Belgium51!D47/Belgium51!B47
 +Denmark52!F47*Denmark52!D47/Denmark52!B47
 +Finland53!F47*Finland53!D47/Finland53!B47
 +Italy54!F47*Italy54!D47/Italy54!B47
 +Netherlands55!F47*Netherlands55!D47/Netherlands55!B47
 +Portugal56!F47*Portugal56!D47/Portugal56!B47
 +Spain57!F47*Spain57!D47/Spain57!B47
 +Sweden58!F47*Sweden58!D47/Sweden58!B47)
/(Belgium51!D47/Belgium51!B47
 +Denmark52!D47/Denmark52!B47
 +Finland53!D47/Finland53!B47
 +Italy54!D47/Italy54!B47
 +Netherlands55!D47/Netherlands55!B47
 +Portugal56!D47/Portugal56!B47
 +Spain57!D47/Spain57!B47
 +Sweden58!D47/Sweden58!B47))</f>
        <v/>
      </c>
      <c r="D47" s="62" t="str">
        <f>IF(OR(
Belgium51!AE47   ="",
Belgium51!D47   ="",
Belgium51!B47   ="",
Denmark52!AE47      ="",
Denmark52!D47      ="",
Denmark52!B47      ="",
Finland53!AE47       ="",
Finland53!D47       ="",
Finland53!B47       ="",
Italy54!AE47      ="",
Italy54!D47      ="",
Italy54!B47      ="",
Netherlands55!AE47 ="",
Netherlands55!D47 ="",
Netherlands55!B47 ="",
Portugal56!AE47 ="",
Portugal56!D47 ="",
Portugal56!B47 ="",
Spain57!AE47       ="",
Spain57!D47       ="",
Spain57!B47       ="",
Sweden58!AE47      ="",
Sweden58!D47      ="",
Sweden58!B47      =""),"",
(Belgium51!AE47*Belgium51!D47/Belgium51!B47
 +Denmark52!AE47*Denmark52!D47/Denmark52!B47
 +Finland53!AE47*Finland53!D47/Finland53!B47
 +Italy54!AE47*Italy54!D47/Italy54!B47
 +Netherlands55!AE47*Netherlands55!D47/Netherlands55!B47
 +Portugal56!AE47*Portugal56!D47/Portugal56!B47
 +Spain57!AE47*Spain57!D47/Spain57!B47
 +Sweden58!AE47*Sweden58!D47/Sweden58!B47)
/(Belgium51!D47/Belgium51!B47
 +Denmark52!D47/Denmark52!B47
 +Finland53!D47/Finland53!B47
 +Italy54!D47/Italy54!B47
 +Netherlands55!D47/Netherlands55!B47
 +Portugal56!D47/Portugal56!B47
 +Spain57!D47/Spain57!B47
 +Sweden58!D47/Sweden58!B47))</f>
        <v/>
      </c>
      <c r="E47" s="62" t="str">
        <f>IF(OR(
Belgium51!H47   ="",
Belgium51!D47   ="",
Belgium51!B47   ="",
Denmark52!H47      ="",
Denmark52!D47      ="",
Denmark52!B47      ="",
Finland53!H47       ="",
Finland53!D47       ="",
Finland53!B47       ="",
Italy54!H47      ="",
Italy54!D47      ="",
Italy54!B47      ="",
Netherlands55!H47 ="",
Netherlands55!D47 ="",
Netherlands55!B47 ="",
Portugal56!H47 ="",
Portugal56!D47 ="",
Portugal56!B47 ="",
Spain57!H47 ="",
Spain57!D47 ="",
Spain57!B47 ="",
Sweden58!H47 ="",
Sweden58!D47 ="",
Sweden58!B47 =""),"",
(Belgium51!H47*Belgium51!D47/Belgium51!B47
 +Denmark52!H47*Denmark52!D47/Denmark52!B47
 +Finland53!H47*Finland53!D47/Finland53!B47
 +Italy54!H47*Italy54!D47/Italy54!B47
 +Netherlands55!H47*Netherlands55!D47/Netherlands55!B47
 +Portugal56!H47*Portugal56!D47/Portugal56!B47
 +Spain57!H47*Spain57!D47/Spain57!B47
 +Sweden58!H47*Sweden58!D47/Sweden58!B47)
/(Belgium51!D47/Belgium51!B47
 +Denmark52!D47/Denmark52!B47
 +Finland53!D47/Finland53!B47
 +Italy54!D47/Italy54!B47
 +Netherlands55!D47/Netherlands55!B47
 +Portugal56!D47/Portugal56!B47
 +Spain57!D47/Spain57!B47
 +Sweden58!D47/Sweden58!B47))</f>
        <v/>
      </c>
      <c r="F47" s="62" t="str">
        <f>IF(OR(
Belgium51!I47   ="",
Belgium51!D47   ="",
Belgium51!B47   ="",
Denmark52!I47      ="",
Denmark52!D47      ="",
Denmark52!B47      ="",
Finland53!I47       ="",
Finland53!D47       ="",
Finland53!B47       ="",
Italy54!I47      ="",
Italy54!D47      ="",
Italy54!B47      ="",
Netherlands55!I47 ="",
Netherlands55!D47 ="",
Netherlands55!B47 ="",
Portugal56!I47      ="",
Portugal56!D47      ="",
Portugal56!B47      ="",
Spain57!I47      ="",
Spain57!D47      ="",
Spain57!B47      ="",
Sweden58!I47      ="",
Sweden58!D47      ="",
Sweden58!B47      =""),"",
(Belgium51!I47/Belgium51!B47
 +Denmark52!I47/Denmark52!B47
 +Finland53!I47/Finland53!B47
 +Italy54!I47/Italy54!B47
 +Netherlands55!I47/Netherlands55!B47
 +Portugal56!I47/Portugal56!B47
 +Spain57!I47/Spain57!B47
 +Sweden58!I47/Sweden58!B47)
/(Belgium51!D47/Belgium51!B47
 +Denmark52!D47/Denmark52!B47
 +Finland53!D47/Finland53!B47
 +Italy54!D47/Italy54!B47
 +Netherlands55!D47/Netherlands55!B47
 +Portugal56!D47/Portugal56!B47
 +Spain57!D47/Spain57!B47
 +Sweden58!D47/Sweden58!B47))</f>
        <v/>
      </c>
      <c r="G47" s="62" t="str">
        <f>IF(OR(
Belgium51!J47   ="",
Belgium51!D47   ="",
Belgium51!B47   ="",
Denmark52!J47      ="",
Denmark52!D47      ="",
Denmark52!B47      ="",
Finland53!J47       ="",
Finland53!D47       ="",
Finland53!B47       ="",
Italy54!J47      ="",
Italy54!D47      ="",
Italy54!B47      ="",
Netherlands55!J47 ="",
Netherlands55!D47 ="",
Netherlands55!B47 ="",
Portugal56!J47      ="",
Portugal56!D47      ="",
Portugal56!B47      ="",
Spain57!J47      ="",
Spain57!D47      ="",
Spain57!B47      ="",
Sweden58!J47      ="",
Sweden58!D47      ="",
Sweden58!B47      =""),"",
(Belgium51!J47/Belgium51!B47
 +Denmark52!J47/Denmark52!B47
 +Finland53!J47/Finland53!B47
 +Italy54!J47/Italy54!B47
 +Netherlands55!J47/Netherlands55!B47
 +Portugal56!J47/Portugal56!B47
 +Spain57!J47/Spain57!B47
 +Sweden58!J47/Sweden58!B47)
/(Belgium51!D47/Belgium51!B47
 +Denmark52!D47/Denmark52!B47
 +Finland53!D47/Finland53!B47
 +Italy54!D47/Italy54!B47
 +Netherlands55!D47/Netherlands55!B47
 +Portugal56!D47/Portugal56!B47
 +Spain57!D47/Spain57!B47
 +Sweden58!D47/Sweden58!B47))</f>
        <v/>
      </c>
      <c r="H47" s="62" t="str">
        <f>IF(OR(
Belgium51!K47   ="",
Belgium51!D47   ="",
Belgium51!B47   ="",
Denmark52!K47      ="",
Denmark52!D47      ="",
Denmark52!B47      ="",
Finland53!K47       ="",
Finland53!D47       ="",
Finland53!B47       ="",
Italy54!K47      ="",
Italy54!D47      ="",
Italy54!B47      ="",
Netherlands55!K47 ="",
Netherlands55!D47 ="",
Netherlands55!B47 ="",
Portugal56!K47      ="",
Portugal56!D47      ="",
Portugal56!B47      ="",
Spain57!K47      ="",
Spain57!D47      ="",
Spain57!B47      ="",
Sweden58!K47      ="",
Sweden58!D47      ="",
Sweden58!B47      =""),"",
(Belgium51!K47/Belgium51!B47
 +Denmark52!K47/Denmark52!B47
 +Finland53!K47/Finland53!B47
 +Italy54!K47/Italy54!B47
 +Netherlands55!K47/Netherlands55!B47
 +Portugal56!K47/Portugal56!B47
 +Spain57!K47/Spain57!B47
 +Sweden58!K47/Sweden58!B47)
/(Belgium51!D47/Belgium51!B47
 +Denmark52!D47/Denmark52!B47
 +Finland53!D47/Finland53!B47
 +Italy54!D47/Italy54!B47
 +Netherlands55!D47/Netherlands55!B47
 +Portugal56!D47/Portugal56!B47
 +Spain57!D47/Spain57!B47
 +Sweden58!D47/Sweden58!B47))</f>
        <v/>
      </c>
      <c r="I47" s="62" t="str">
        <f>IF(OR(
Belgium51!L47   ="",
Belgium51!D47   ="",
Belgium51!B47   ="",
Denmark52!L47      ="",
Denmark52!D47      ="",
Denmark52!B47      ="",
Finland53!L47       ="",
Finland53!D47       ="",
Finland53!B47       ="",
Italy54!L47      ="",
Italy54!D47      ="",
Italy54!B47      ="",
Netherlands55!L47 ="",
Netherlands55!D47 ="",
Netherlands55!B47 ="",
Portugal56!L47      ="",
Portugal56!D47      ="",
Portugal56!B47      ="",
Spain57!L47      ="",
Spain57!D47      ="",
Spain57!B47      ="",
Sweden58!L47      ="",
Sweden58!D47      ="",
Sweden58!B47      =""),"",
(Belgium51!L47/Belgium51!B47
 +Denmark52!L47/Denmark52!B47
 +Finland53!L47/Finland53!B47
 +Italy54!L47/Italy54!B47
 +Netherlands55!L47/Netherlands55!B47
 +Portugal56!L47/Portugal56!B47
 +Spain57!L47/Spain57!B47
 +Sweden58!L47/Sweden58!B47)
/(Belgium51!D47/Belgium51!B47
 +Denmark52!D47/Denmark52!B47
 +Finland53!D47/Finland53!B47
 +Italy54!D47/Italy54!B47
 +Netherlands55!D47/Netherlands55!B47
 +Portugal56!D47/Portugal56!B47
 +Spain57!D47/Spain57!B47
 +Sweden58!D47/Sweden58!B47))</f>
        <v/>
      </c>
      <c r="J47" s="61" t="str">
        <f t="shared" si="0"/>
        <v/>
      </c>
      <c r="K47" s="61" t="str">
        <f>IF(OR(
Belgium51!D47   ="",Belgium51!D46   ="",
Belgium51!B47   ="",Belgium51!B46   ="",
Belgium51!N47   ="",Belgium51!N46   ="",
Denmark52!D47      ="",Denmark52!D46      ="",
Denmark52!B47      ="",Denmark52!B46      ="",
Denmark52!N47      ="",Denmark52!N46      ="",
Finland53!D47       ="",Finland53!D46       ="",
Finland53!B47       ="",Finland53!B46       ="",
Finland53!N47       ="",Finland53!N46       ="",
Italy54!D47      ="",Italy54!D46      ="",
Italy54!B47      ="",Italy54!B46      ="",
Italy54!N47      ="",Italy54!N46      ="",
Netherlands55!D47 ="",Netherlands55!D46 ="",
Netherlands55!B47 ="",Netherlands55!B46 ="",
Netherlands55!N47 ="",Netherlands55!N46 ="",
Portugal56!D47      ="",Portugal56!D46      ="",
Portugal56!B47      ="",Portugal56!B46      ="",
Portugal56!N47      ="",Portugal56!N46      ="",
Spain57!D47      ="",Spain57!D46      ="",
Spain57!B47      ="",Spain57!B46      ="",
Spain57!N47      ="",Spain57!N46      ="",
Sweden58!D47      ="",Sweden58!D46      ="",
Sweden58!B47      ="",Sweden58!B46      ="",
Sweden58!N47      ="",Sweden58!N46      =""),"",
LN(SQRT(
(Belgium51!D47/Belgium51!B47
 +Denmark52!D47/Denmark52!B47
 +Finland53!D47/Finland53!B47
 +Italy54!D47/Italy54!B47
 +Netherlands55!D47/Netherlands55!B47
 +Portugal56!D47/Portugal56!B47
 +Spain57!D47/Spain57!B47
 +Sweden58!D47/Sweden58!B47)
/(Belgium51!D47/Belgium51!N47*Belgium51!N46/Belgium51!B46
 +Denmark52!D47/Denmark52!N47*Denmark52!N46/Denmark52!B46
 +Finland53!D47/Finland53!N47*Finland53!N46/Finland53!B46
 +Italy54!D47/Italy54!N47*Italy54!N46/Italy54!B46
 +Netherlands55!D47/Netherlands55!N47*Netherlands55!N46/Netherlands55!B46
 +Portugal56!D47/Portugal56!N47*Portugal56!N46/Portugal56!B46
 +Spain57!D47/Spain57!N47*Spain57!N46/Spain57!B46
 +Sweden58!D47/Sweden58!N47*Sweden58!N46/Sweden58!B46)
*(Belgium51!D46/Belgium51!N46*Belgium51!N47/Belgium51!B47
 +Denmark52!D46/Denmark52!N46*Denmark52!N47/Denmark52!B47
 +Finland53!D46/Finland53!N46*Finland53!N47/Finland53!B47
 +Italy54!D46/Italy54!N46*Italy54!N47/Italy54!B47
 +Netherlands55!D46/Netherlands55!N46*Netherlands55!N47/Netherlands55!B47
 +Portugal56!D46/Portugal56!N46*Portugal56!N47/Portugal56!B47
 +Spain57!D46/Spain57!N46*Spain57!N47/Spain57!B47
 +Sweden58!D46/Sweden58!N46*Sweden58!N47/Sweden58!B47)
/(Belgium51!D46/Belgium51!B46
 +Denmark52!D46/Denmark52!B46
 +Finland53!D46/Finland53!B46
 +Italy54!D46/Italy54!B46
 +Netherlands55!D46/Netherlands55!B46
 +Portugal56!D46/Portugal56!B46
 +Spain57!D46/Spain57!B46
 +Sweden58!D46/Sweden58!B46))))</f>
        <v/>
      </c>
      <c r="L47" s="61" t="str">
        <f>IF(OR(
Belgium51!F47   ="",Belgium51!F46   ="",
Belgium51!D47   ="",Belgium51!D46   ="",
Belgium51!B47   ="",Belgium51!B46   ="",
Belgium51!P47   ="",Belgium51!P46   ="",
Denmark52!F47      ="",Denmark52!F46      ="",
Denmark52!D47      ="",Denmark52!D46      ="",
Denmark52!B47      ="",Denmark52!B46      ="",
Denmark52!P47      ="",Denmark52!P46      ="",
Finland53!F47       ="",Finland53!F46       ="",
Finland53!D47       ="",Finland53!D46       ="",
Finland53!B47       ="",Finland53!B46       ="",
Finland53!P47       ="",Finland53!P46       ="",
Italy54!F47      ="",Italy54!F46      ="",
Italy54!D47      ="",Italy54!D46      ="",
Italy54!B47      ="",Italy54!B46      ="",
Italy54!P47      ="",Italy54!P46      ="",
Netherlands55!F47 ="",Netherlands55!F46 ="",
Netherlands55!D47 ="",Netherlands55!D46 ="",
Netherlands55!B47 ="",Netherlands55!B46 ="",
Netherlands55!P47 ="",Netherlands55!P46 ="",
Portugal56!F47      ="",Portugal56!F46      ="",
Portugal56!D47      ="",Portugal56!D46      ="",
Portugal56!B47      ="",Portugal56!B46      ="",
Portugal56!P47      ="",Portugal56!P46      ="",
Spain57!F47      ="",Spain57!F46      ="",
Spain57!D47      ="",Spain57!D46      ="",
Spain57!B47      ="",Spain57!B46      ="",
Spain57!P47      ="",Spain57!P46      ="",
Sweden58!F47      ="",Sweden58!F46      ="",
Sweden58!D47      ="",Sweden58!D46      ="",
Sweden58!B47      ="",Sweden58!B46      ="",
Sweden58!P47      ="",Sweden58!P46      =""),"",
LN(SQRT(
(Belgium51!D47*Belgium51!F47/Belgium51!B47
 +Denmark52!D47*Denmark52!F47/Denmark52!B47
 +Finland53!D47*Finland53!F47/Finland53!B47
 +Italy54!D47*Italy54!F47/Italy54!B47
 +Netherlands55!D47*Netherlands55!F47/Netherlands55!B47
 +Portugal56!D47*Portugal56!F47/Portugal56!B47
 +Spain57!D47*Spain57!F47/Spain57!B47
 +Sweden58!D47*Sweden58!F47/Sweden58!B47)
/(Belgium51!D47*Belgium51!F47/Belgium51!P47*Belgium51!P46/Belgium51!B46
 +Denmark52!D47*Denmark52!F47/Denmark52!P47*Denmark52!P46/Denmark52!B46
 +Finland53!D47*Finland53!F47/Finland53!P47*Finland53!P46/Finland53!B46
 +Italy54!D47*Italy54!F47/Italy54!P47*Italy54!P46/Italy54!B46
 +Netherlands55!D47*Netherlands55!F47/Netherlands55!P47*Netherlands55!P46/Netherlands55!B46
 +Portugal56!D47*Portugal56!F47/Portugal56!P47*Portugal56!P46/Portugal56!B46
 +Spain57!D47*Spain57!F47/Spain57!P47*Spain57!P46/Spain57!B46
 +Sweden58!D47*Sweden58!F47/Sweden58!P47*Sweden58!P46/Sweden58!B46)
*(Belgium51!D46*Belgium51!F46/Belgium51!P46*Belgium51!P47/Belgium51!B47
 +Denmark52!D46*Denmark52!F46/Denmark52!P46*Denmark52!P47/Denmark52!B47
 +Finland53!D46*Finland53!F46/Finland53!P46*Finland53!P47/Finland53!B47
 +Italy54!D46*Italy54!F46/Italy54!P46*Italy54!P47/Italy54!B47
 +Netherlands55!D46*Netherlands55!F46/Netherlands55!P46*Netherlands55!P47/Netherlands55!B47
 +Portugal56!D46*Portugal56!F46/Portugal56!P46*Portugal56!P47/Portugal56!B47
 +Spain57!D46*Spain57!F46/Spain57!P46*Spain57!P47/Spain57!B47
 +Sweden58!D46*Sweden58!F46/Sweden58!P46*Sweden58!P47/Sweden58!B47)
/(Belgium51!D46*Belgium51!F46/Belgium51!B46
 +Denmark52!D46*Denmark52!F46/Denmark52!B46
 +Finland53!D46*Finland53!F46/Finland53!B46
 +Italy54!D46*Italy54!F46/Italy54!B46
 +Netherlands55!D46*Netherlands55!F46/Netherlands55!B46
 +Portugal56!D46*Portugal56!F46/Portugal56!B46
 +Spain57!D46*Spain57!F46/Spain57!B46
 +Sweden58!D46*Sweden58!F46/Sweden58!B46))))</f>
        <v/>
      </c>
      <c r="M47" s="62" t="str">
        <f>IF(OR(
Belgium51!H47   ="",Belgium51!H46   ="",
Belgium51!D47   ="",Belgium51!D46   ="",
Belgium51!B47   ="",Belgium51!B46   ="",
Belgium51!Q47   ="",Belgium51!Q46   ="",
Denmark52!H47      ="",Denmark52!H46      ="",
Denmark52!D47      ="",Denmark52!D46      ="",
Denmark52!B47      ="",Denmark52!B46      ="",
Denmark52!Q47      ="",Denmark52!Q46      ="",
Finland53!H47       ="",Finland53!H46       ="",
Finland53!D47       ="",Finland53!D46       ="",
Finland53!B47       ="",Finland53!B46       ="",
Finland53!Q47       ="",Finland53!Q46       ="",
Italy54!H47      ="",Italy54!H46      ="",
Italy54!D47      ="",Italy54!D46      ="",
Italy54!B47      ="",Italy54!B46      ="",
Italy54!Q47      ="",Italy54!Q46      ="",
Netherlands55!H47 ="",Netherlands55!H46 ="",
Netherlands55!D47 ="",Netherlands55!D46 ="",
Netherlands55!B47 ="",Netherlands55!B46 ="",
Netherlands55!Q47 ="",Netherlands55!Q46 ="",
Portugal56!H47      ="",Portugal56!H46      ="",
Portugal56!D47      ="",Portugal56!D46      ="",
Portugal56!B47      ="",Portugal56!B46      ="",
Portugal56!Q47      ="",Portugal56!Q46      ="",
Spain57!H47      ="",Spain57!H46      ="",
Spain57!D47      ="",Spain57!D46      ="",
Spain57!B47      ="",Spain57!B46      ="",
Spain57!Q47      ="",Spain57!Q46      ="",
Sweden58!H47      ="",Sweden58!H46      ="",
Sweden58!D47      ="",Sweden58!D46      ="",
Sweden58!B47      ="",Sweden58!B46      ="",
Sweden58!Q47      ="",Sweden58!Q46      =""),"",
LN(SQRT(
(Belgium51!D47*Belgium51!H47/Belgium51!B47
 +Denmark52!D47*Denmark52!H47/Denmark52!B47
 +Finland53!D47*Finland53!H47/Finland53!B47
 +Italy54!D47*Italy54!H47/Italy54!B47
 +Netherlands55!D47*Netherlands55!H47/Netherlands55!B47
 +Portugal56!D47*Portugal56!H47/Portugal56!B47
 +Spain57!D47*Spain57!H47/Spain57!B47
 +Sweden58!D47*Sweden58!H47/Sweden58!B47)
/(Belgium51!D47*Belgium51!H47/Belgium51!Q47*Belgium51!Q46/Belgium51!B46
 +Denmark52!D47*Denmark52!H47/Denmark52!Q47*Denmark52!Q46/Denmark52!B46
 +Finland53!D47*Finland53!H47/Finland53!Q47*Finland53!Q46/Finland53!B46
 +Italy54!D47*Italy54!H47/Italy54!Q47*Italy54!Q46/Italy54!B46
 +Netherlands55!D47*Netherlands55!H47/Netherlands55!Q47*Netherlands55!Q46/Netherlands55!B46
 +Portugal56!D47*Portugal56!H47/Portugal56!Q47*Portugal56!Q46/Portugal56!B46
 +Spain57!D47*Spain57!H47/Spain57!Q47*Spain57!Q46/Spain57!B46
 +Sweden58!D47*Sweden58!H47/Sweden58!Q47*Sweden58!Q46/Sweden58!B46)
*(Belgium51!D46*Belgium51!H46/Belgium51!Q46*Belgium51!Q47/Belgium51!B47
 +Denmark52!D46*Denmark52!H46/Denmark52!Q46*Denmark52!Q47/Denmark52!B47
 +Finland53!D46*Finland53!H46/Finland53!Q46*Finland53!Q47/Finland53!B47
 +Italy54!D46*Italy54!H46/Italy54!Q46*Italy54!Q47/Italy54!B47
 +Netherlands55!D46*Netherlands55!H46/Netherlands55!Q46*Netherlands55!Q47/Netherlands55!B47
 +Portugal56!D46*Portugal56!H46/Portugal56!Q46*Portugal56!Q47/Portugal56!B47
 +Spain57!D46*Spain57!H46/Spain57!Q46*Spain57!Q47/Spain57!B47
 +Sweden58!D46*Sweden58!H46/Sweden58!Q46*Sweden58!Q47/Sweden58!B47)
/(Belgium51!D46*Belgium51!H46/Belgium51!B46
 +Denmark52!D46*Denmark52!H46/Denmark52!B46
 +Finland53!D46*Finland53!H46/Finland53!B46
 +Italy54!D46*Italy54!H46/Italy54!B46
 +Netherlands55!D46*Netherlands55!H46/Netherlands55!B46
 +Portugal56!D46*Portugal56!H46/Portugal56!B46
 +Spain57!D46*Spain57!H46/Spain57!B46
 +Sweden58!D46*Sweden58!H46/Sweden58!B46))))</f>
        <v/>
      </c>
      <c r="N47" s="62" t="str">
        <f>IF(OR(
Belgium51!I47   ="",Belgium51!I46   ="",
Belgium51!B47   ="",Belgium51!B46   ="",
Belgium51!R47   ="",Belgium51!R46   ="",
Denmark52!I47      ="",Denmark52!I46      ="",
Denmark52!B47      ="",Denmark52!B46      ="",
Denmark52!R47      ="",Denmark52!R46      ="",
Finland53!I47       ="",Finland53!I46       ="",
Finland53!B47       ="",Finland53!B46       ="",
Finland53!R47       ="",Finland53!R46       ="",
Italy54!I47      ="",Italy54!I46      ="",
Italy54!B47      ="",Italy54!B46      ="",
Italy54!R47      ="",Italy54!R46      ="",
Netherlands55!I47 ="",Netherlands55!I46 ="",
Netherlands55!B47 ="",Netherlands55!B46 ="",
Netherlands55!R47 ="",Netherlands55!R46 ="",
Portugal56!I47      ="",Portugal56!I46      ="",
Portugal56!B47      ="",Portugal56!B46      ="",
Portugal56!R47      ="",Portugal56!R46      ="",
Spain57!I47      ="",Spain57!I46      ="",
Spain57!B47      ="",Spain57!B46      ="",
Spain57!R47      ="",Spain57!R46      ="",
Sweden58!I47      ="",Sweden58!I46      ="",
Sweden58!B47      ="",Sweden58!B46      ="",
Sweden58!R47      ="",Sweden58!R46      =""),"",
LN(SQRT(
(Belgium51!I47/Belgium51!B47
 +Denmark52!I47/Denmark52!B47
 +Finland53!I47/Finland53!B47
 +Italy54!I47/Italy54!B47
 +Netherlands55!I47/Netherlands55!B47
 +Portugal56!I47/Portugal56!B47
 +Spain57!I47/Spain57!B47
 +Sweden58!I47/Sweden58!B47)
/(Belgium51!I47/Belgium51!R47*Belgium51!R46/Belgium51!B46
 +Denmark52!I47/Denmark52!R47*Denmark52!R46/Denmark52!B46
 +Finland53!I47/Finland53!R47*Finland53!R46/Finland53!B46
 +Italy54!I47/Italy54!R47*Italy54!R46/Italy54!B46
 +Netherlands55!I47/Netherlands55!R47*Netherlands55!R46/Netherlands55!B46
 +Portugal56!I47/Portugal56!R47*Portugal56!R46/Portugal56!B46
 +Spain57!I47/Spain57!R47*Spain57!R46/Spain57!B46
 +Sweden58!I47/Sweden58!R47*Sweden58!R46/Sweden58!B46)
*(Belgium51!I46/Belgium51!R46*Belgium51!R47/Belgium51!B47
 +Denmark52!I46/Denmark52!R46*Denmark52!R47/Denmark52!B47
 +Finland53!I46/Finland53!R46*Finland53!R47/Finland53!B47
 +Italy54!I46/Italy54!R46*Italy54!R47/Italy54!B47
 +Netherlands55!I46/Netherlands55!R46*Netherlands55!R47/Netherlands55!B47
 +Portugal56!I46/Portugal56!R46*Portugal56!R47/Portugal56!B47
 +Spain57!I46/Spain57!R46*Spain57!R47/Spain57!B47
 +Sweden58!I46/Sweden58!R46*Sweden58!R47/Sweden58!B47)
/(Belgium51!I46/Belgium51!B46
 +Denmark52!I46/Denmark52!B46
 +Finland53!I46/Finland53!B46
 +Italy54!I46/Italy54!B46
 +Netherlands55!I46/Netherlands55!B46
 +Portugal56!I46/Portugal56!B46
 +Spain57!I46/Spain57!B46
 +Sweden58!I46/Sweden58!B46))))</f>
        <v/>
      </c>
      <c r="O47" s="62" t="str">
        <f>IF(OR(
Belgium51!K47   ="",Belgium51!K46   ="",
Belgium51!B47   ="",Belgium51!B46   ="",
Belgium51!S47   ="",Belgium51!S46   ="",
Denmark52!K47      ="",Denmark52!K46      ="",
Denmark52!B47      ="",Denmark52!B46      ="",
Denmark52!S47      ="",Denmark52!S46      ="",
Finland53!K47       ="",Finland53!K46       ="",
Finland53!B47       ="",Finland53!B46       ="",
Finland53!S47       ="",Finland53!S46       ="",
Italy54!K47      ="",Italy54!K46      ="",
Italy54!B47      ="",Italy54!B46      ="",
Italy54!S47      ="",Italy54!S46      ="",
Netherlands55!K47 ="",Netherlands55!K46 ="",
Netherlands55!B47 ="",Netherlands55!B46 ="",
Netherlands55!S47 ="",Netherlands55!S46 ="",
Portugal56!K47      ="",Portugal56!K46      ="",
Portugal56!B47      ="",Portugal56!B46      ="",
Portugal56!S47      ="",Portugal56!S46      ="",
Spain57!K47      ="",Spain57!K46      ="",
Spain57!B47      ="",Spain57!B46      ="",
Spain57!S47      ="",Spain57!S46      ="",
Sweden58!K47      ="",Sweden58!K46      ="",
Sweden58!B47      ="",Sweden58!B46      ="",
Sweden58!S47      ="",Sweden58!S46      =""),"",
LN(SQRT(
(Belgium51!K47/Belgium51!B47
 +Denmark52!K47/Denmark52!B47
 +Finland53!K47/Finland53!B47
 +Italy54!K47/Italy54!B47
 +Netherlands55!K47/Netherlands55!B47
 +Portugal56!K47/Portugal56!B47
 +Spain57!K47/Spain57!B47
 +Sweden58!K47/Sweden58!B47)
/(Belgium51!K47/Belgium51!S47*Belgium51!S46/Belgium51!B46
 +Denmark52!K47/Denmark52!S47*Denmark52!S46/Denmark52!B46
 +Finland53!K47/Finland53!S47*Finland53!S46/Finland53!B46
 +Italy54!K47/Italy54!S47*Italy54!S46/Italy54!B46
 +Netherlands55!K47/Netherlands55!S47*Netherlands55!S46/Netherlands55!B46
 +Portugal56!K47/Portugal56!S47*Portugal56!S46/Portugal56!B46
 +Spain57!K47/Spain57!S47*Spain57!S46/Spain57!B46
 +Sweden58!K47/Sweden58!S47*Sweden58!S46/Sweden58!B46)
*(Belgium51!K46/Belgium51!S46*Belgium51!S47/Belgium51!B47
 +Denmark52!K46/Denmark52!S46*Denmark52!S47/Denmark52!B47
 +Finland53!K46/Finland53!S46*Finland53!S47/Finland53!B47
 +Italy54!K46/Italy54!S46*Italy54!S47/Italy54!B47
 +Netherlands55!K46/Netherlands55!S46*Netherlands55!S47/Netherlands55!B47
 +Portugal56!K46/Portugal56!S46*Portugal56!S47/Portugal56!B47
 +Spain57!K46/Spain57!S46*Spain57!S47/Spain57!B47
 +Sweden58!K46/Sweden58!S46*Sweden58!S47/Sweden58!B47)
/(Belgium51!K46/Belgium51!B46
 +Denmark52!K46/Denmark52!B46
 +Finland53!K46/Finland53!B46
 +Italy54!K46/Italy54!B46
 +Netherlands55!K46/Netherlands55!B46
 +Portugal56!K46/Portugal56!B46
 +Spain57!K46/Spain57!B46
 +Sweden58!K46/Sweden58!B46))))</f>
        <v/>
      </c>
      <c r="P47" s="62" t="str">
        <f>IF(OR(
Belgium51!L47   ="",Belgium51!L46   ="",
Belgium51!B47   ="",Belgium51!B46   ="",
Belgium51!T47   ="",Belgium51!T46   ="",
Denmark52!L47      ="",Denmark52!L46      ="",
Denmark52!B47      ="",Denmark52!B46      ="",
Denmark52!T47      ="",Denmark52!T46      ="",
Finland53!L47       ="",Finland53!L46       ="",
Finland53!B47       ="",Finland53!B46       ="",
Finland53!T47       ="",Finland53!T46       ="",
Italy54!L47      ="",Italy54!L46      ="",
Italy54!B47      ="",Italy54!B46      ="",
Italy54!T47      ="",Italy54!T46      ="",
Netherlands55!L47 ="",Netherlands55!L46 ="",
Netherlands55!B47 ="",Netherlands55!B46 ="",
Netherlands55!T47 ="",Netherlands55!T46 ="",
Portugal56!L47      ="",Portugal56!L46      ="",
Portugal56!B47      ="",Portugal56!B46      ="",
Portugal56!T47      ="",Portugal56!T46      ="",
Spain57!L47      ="",Spain57!L46      ="",
Spain57!B47      ="",Spain57!B46      ="",
Spain57!T47      ="",Spain57!T46      ="",
Sweden58!L47      ="",Sweden58!L46      ="",
Sweden58!B47      ="",Sweden58!B46      ="",
Sweden58!T47      ="",Sweden58!T46      =""),"",
LN(SQRT(
(Belgium51!L47/Belgium51!B47
 +Denmark52!L47/Denmark52!B47
 +Finland53!L47/Finland53!B47
 +Italy54!L47/Italy54!B47
 +Netherlands55!L47/Netherlands55!B47
 +Portugal56!L47/Portugal56!B47
 +Spain57!L47/Spain57!B47
 +Sweden58!L47/Sweden58!B47)
/(Belgium51!L47/Belgium51!T47*Belgium51!T46/Belgium51!B46
 +Denmark52!L47/Denmark52!T47*Denmark52!T46/Denmark52!B46
 +Finland53!L47/Finland53!T47*Finland53!T46/Finland53!B46
 +Italy54!L47/Italy54!T47*Italy54!T46/Italy54!B46
 +Netherlands55!L47/Netherlands55!T47*Netherlands55!T46/Netherlands55!B46
 +Portugal56!L47/Portugal56!T47*Portugal56!T46/Portugal56!B46
 +Spain57!L47/Spain57!T47*Spain57!T46/Spain57!B46
 +Sweden58!L47/Sweden58!T47*Sweden58!T46/Sweden58!B46)
*(Belgium51!L46/Belgium51!T46*Belgium51!T47/Belgium51!B47
 +Denmark52!L46/Denmark52!T46*Denmark52!T47/Denmark52!B47
 +Finland53!L46/Finland53!T46*Finland53!T47/Finland53!B47
 +Italy54!L46/Italy54!T46*Italy54!T47/Italy54!B47
 +Netherlands55!L46/Netherlands55!T46*Netherlands55!T47/Netherlands55!B47
 +Portugal56!L46/Portugal56!T46*Portugal56!T47/Portugal56!B47
 +Spain57!L46/Spain57!T46*Spain57!T47/Spain57!B47
 +Sweden58!L46/Sweden58!T46*Sweden58!T47/Sweden58!B47)
/(Belgium51!L46/Belgium51!B46
 +Denmark52!L46/Denmark52!B46
 +Finland53!L46/Finland53!B46
 +Italy54!L46/Italy54!B46
 +Netherlands55!L46/Netherlands55!B46
 +Portugal56!L46/Portugal56!B46
 +Spain57!L46/Spain57!B46
 +Sweden58!L46/Sweden58!B46))))</f>
        <v/>
      </c>
      <c r="Q47" s="61"/>
      <c r="R47" s="61"/>
      <c r="S47" s="61"/>
      <c r="T47" s="61"/>
      <c r="U47" s="61"/>
      <c r="V47" s="61" t="str">
        <f>IF(OR(
Belgium51!V47   ="",
Belgium51!U47   ="",
Denmark52!V47      ="",
Denmark52!U47      ="",
Finland53!V47       ="",
Finland53!U47       ="",
Italy54!V47      ="",
Italy54!U47      ="",
Netherlands55!V47 ="",
Netherlands55!U47 ="",
Portugal56!V47      ="",
Portugal56!U47      ="",
Spain57!V47      ="",
Spain57!U47      ="",
Sweden58!V47      ="",
Sweden58!U47      =""),"",
LN((Belgium51!V47+Denmark52!V47+Finland53!V47+Italy54!V47+Netherlands55!V47+Portugal56!V47+Spain57!V47+Sweden58!V47)
/(Belgium51!U47+Denmark52!U47+Finland53!U47+Italy54!U47+Netherlands55!U47+Portugal56!U47+Spain57!U47+Sweden58!U47)))</f>
        <v/>
      </c>
      <c r="W47" s="61" t="str">
        <f>IF(OR(
Belgium51!V47   ="",
Belgium51!W47   ="",
Belgium51!U47   ="",
Denmark52!V47      ="",
Denmark52!W47      ="",
Denmark52!U47      ="",
Finland53!V47       ="",
Finland53!W47       ="",
Finland53!U47       ="",
Italy54!V47      ="",
Italy54!W47      ="",
Italy54!U47      ="",
Netherlands55!V47 ="",
Netherlands55!W47 ="",
Netherlands55!V47 ="",
Portugal56!V47      ="",
Portugal56!W47      ="",
Portugal56!U47      ="",
Spain57!V47      ="",
Spain57!W47      ="",
Spain57!U47      ="",
Sweden58!V47      ="",
Sweden58!W47      ="",
Sweden58!U47      ="",
),"",
LN((Belgium51!V47*Belgium51!W47+Denmark52!V47*Denmark52!W47+Finland53!V47*Finland53!W47+Italy54!V47*Italy54!W47+Netherlands55!V47*Netherlands55!W47+Portugal56!V47*Portugal56!W47+Spain57!V47*Spain57!W47+Sweden58!V47*Sweden58!W47)
/(Belgium51!U47+Denmark52!U47+Finland53!U47+Italy54!U47+Netherlands55!U47+Portugal56!U47+Spain57!U47+Sweden58!U47)))</f>
        <v/>
      </c>
      <c r="X47" s="61" t="str">
        <f>IF(OR(
Belgium51!X47   ="",
Belgium51!D47   ="",
Belgium51!B47   ="",
Denmark52!X47      ="",
Denmark52!D47      ="",
Denmark52!B47      ="",
Finland53!X47       ="",
Finland53!D47       ="",
Finland53!B47       ="",
Italy54!X47      ="",
Italy54!D47      ="",
Italy54!B47      ="",
Netherlands55!X47 ="",
Netherlands55!D47 ="",
Netherlands55!B47 ="",
Portugal56!X47      ="",
Portugal56!D47      ="",
Portugal56!B47      ="",
Spain57!X47      ="",
Spain57!D47      ="",
Spain57!B47      ="",
Sweden58!X47      ="",
Sweden58!D47      ="",
Sweden58!B47      =""),"",
(Belgium51!X47*Belgium51!D47/Belgium51!B47
 +Denmark52!X47*Denmark52!D47/Denmark52!B47
 +Finland53!X47*Finland53!D47/Finland53!B47
 +Italy54!X47*Italy54!D47/Italy54!B47
 +Netherlands55!X47*Netherlands55!D47/Netherlands55!B47
 +Portugal56!X47*Portugal56!D47/Portugal56!B47
 +Spain57!X47*Spain57!D47/Spain57!B47
 +Sweden58!X47*Sweden58!D47/Sweden58!B47)
/(Belgium51!D47/Belgium51!B47
 +Denmark52!D47/Denmark52!B47
 +Finland53!D47/Finland53!B47
 +Italy54!D47/Italy54!B47
 +Netherlands55!D47/Netherlands55!B47
 +Portugal56!D47/Portugal56!B47
 +Spain57!D47/Spain57!B47
 +Sweden58!D47/Sweden58!B47))</f>
        <v/>
      </c>
      <c r="Y47" s="61" t="str">
        <f>IF(OR(
Belgium51!Y47   ="",
Belgium51!D47   ="",
Belgium51!B47   ="",
Denmark52!Y47      ="",
Denmark52!D47      ="",
Denmark52!B47      ="",
Finland53!Y47       ="",
Finland53!D47       ="",
Finland53!B47       ="",
Italy54!Y47      ="",
Italy54!D47      ="",
Italy54!B47      ="",
Netherlands55!Y47 ="",
Netherlands55!D47 ="",
Netherlands55!B47 ="",
Portugal56!Y47      ="",
Portugal56!D47      ="",
Portugal56!B47      ="",
Spain57!Y47      ="",
Spain57!D47      ="",
Spain57!B47      ="",
Sweden58!Y47      ="",
Sweden58!D47      ="",
Sweden58!B47      =""),"",
(Belgium51!Y47/Belgium51!B47
 +Denmark52!Y47/Denmark52!B47
 +Finland53!Y47/Finland53!B47
 +Italy54!Y47/Italy54!B47
 +Netherlands55!Y47/Netherlands55!B47
 +Portugal56!Y47/Portugal56!B47
 +Spain57!Y47/Spain57!B47
 +Sweden58!Y47/Sweden58!B47)
/(Belgium51!D47/Belgium51!B47
 +Denmark52!D47/Denmark52!B47
 +Finland53!D47/Finland53!B47
 +Italy54!D47/Italy54!B47
 +Netherlands55!D47/Netherlands55!B47
 +Portugal56!D47/Portugal56!B47
 +Spain57!D47/Spain57!B47
 +Sweden58!D47/Sweden58!B47))</f>
        <v/>
      </c>
      <c r="Z47" s="67"/>
      <c r="AA47" s="62" t="str">
        <f t="shared" si="1"/>
        <v/>
      </c>
      <c r="AB47" s="75" t="str">
        <f>IF(OR(
Belgium51!AB47   ="",
Belgium51!D47   ="",
Belgium51!B47   ="",
Denmark52!AB47      ="",
Denmark52!D47      ="",
Denmark52!B47      ="",
Finland53!AB47       ="",
Finland53!D47       ="",
Finland53!B47       ="",
Italy54!AB47      ="",
Italy54!D47      ="",
Italy54!B47      ="",
Netherlands55!AB47 ="",
Netherlands55!D47 ="",
Netherlands55!B47 ="",
Portugal56!AB47      ="",
Portugal56!D47      ="",
Portugal56!B47      ="",
Spain57!AB47      ="",
Spain57!D47      ="",
Spain57!B47      ="",
Sweden58!AB47      ="",
Sweden58!D47      ="",
Sweden58!B47      =""),"",
(Belgium51!AB47*Belgium51!D47/Belgium51!B47
 +Denmark52!AB47*Denmark52!D47/Denmark52!B47
 +Finland53!AB47*Finland53!D47/Finland53!B47
 +Italy54!AB47*Italy54!D47/Italy54!B47
 +Netherlands55!AB47*Netherlands55!D47/Netherlands55!B47
 +Portugal56!AB47*Portugal56!D47/Portugal56!B47
 +Spain57!AB47*Spain57!D47/Spain57!B47
 +Sweden58!AB47*Sweden58!D47/Sweden58!B47)
/(Belgium51!D47/Belgium51!B47
 +Denmark52!D47/Denmark52!B47
 +Finland53!D47/Finland53!B47
 +Italy54!D47/Italy54!B47
 +Netherlands55!D47/Netherlands55!B47
 +Portugal56!D47/Portugal56!B47
 +Spain57!D47/Spain57!B47
 +Sweden58!D47/Sweden58!B47))</f>
        <v/>
      </c>
    </row>
    <row r="48" spans="1:28">
      <c r="A48" s="62">
        <v>1915</v>
      </c>
      <c r="B48" s="62" t="str">
        <f>IF(OR(
Belgium51!AC48   ="",
Belgium51!D48   ="",
Belgium51!B48   ="",
Denmark52!AC48      ="",
Denmark52!D48      ="",
Denmark52!B48      ="",
Finland53!AC48       ="",
Finland53!D48       ="",
Finland53!B48       ="",
Italy54!AC48      ="",
Italy54!D48      ="",
Italy54!B48      ="",
Netherlands55!AC48 ="",
Netherlands55!D48 ="",
Netherlands55!B48 ="",
Portugal56!AC48 ="",
Portugal56!D48 ="",
Portugal56!B48 ="",
Spain57!AC48       ="",
Spain57!D48       ="",
Spain57!B48       ="",
Sweden58!AC48      ="",
Sweden58!D48      ="",
Sweden58!B48      =""),"",
(Belgium51!AC48*Belgium51!D48/Belgium51!B48
 +Denmark52!AC48*Denmark52!D48/Denmark52!B48
 +Finland53!AC48*Finland53!D48/Finland53!B48
 +Italy54!AC48*Italy54!D48/Italy54!B48
 +Netherlands55!AC48*Netherlands55!D48/Netherlands55!B48
 +Portugal56!AC48*Portugal56!D48/Portugal56!B48
 +Spain57!AC48*Spain57!D48/Spain57!B48
 +Sweden58!AC48*Sweden58!D48/Sweden58!B48)
/(Belgium51!D48/Belgium51!B48
 +Denmark52!D48/Denmark52!B48
 +Finland53!D48/Finland53!B48
 +Italy54!D48/Italy54!B48
 +Netherlands55!D48/Netherlands55!B48
 +Portugal56!D48/Portugal56!B48
 +Spain57!D48/Spain57!B48
 +Sweden58!D48/Sweden58!B48))</f>
        <v/>
      </c>
      <c r="C48" s="34" t="str">
        <f>IF(OR(
Belgium51!F48   ="",
Belgium51!D48   ="",
Belgium51!B48   ="",
Denmark52!F48      ="",
Denmark52!D48      ="",
Denmark52!B48      ="",
Finland53!F48       ="",
Finland53!D48       ="",
Finland53!B48       ="",
Italy54!F48      ="",
Italy54!D48      ="",
Italy54!B48      ="",
Netherlands55!F48 ="",
Netherlands55!D48 ="",
Netherlands55!B48 ="",
Portugal56!F48 ="",
Portugal56!D48 ="",
Portugal56!B48 ="",
Spain57!F48       ="",
Spain57!D48       ="",
Spain57!B48       ="",
Sweden58!F48      ="",
Sweden58!D48      ="",
Sweden58!B48      =""),"",
(Belgium51!F48*Belgium51!D48/Belgium51!B48
 +Denmark52!F48*Denmark52!D48/Denmark52!B48
 +Finland53!F48*Finland53!D48/Finland53!B48
 +Italy54!F48*Italy54!D48/Italy54!B48
 +Netherlands55!F48*Netherlands55!D48/Netherlands55!B48
 +Portugal56!F48*Portugal56!D48/Portugal56!B48
 +Spain57!F48*Spain57!D48/Spain57!B48
 +Sweden58!F48*Sweden58!D48/Sweden58!B48)
/(Belgium51!D48/Belgium51!B48
 +Denmark52!D48/Denmark52!B48
 +Finland53!D48/Finland53!B48
 +Italy54!D48/Italy54!B48
 +Netherlands55!D48/Netherlands55!B48
 +Portugal56!D48/Portugal56!B48
 +Spain57!D48/Spain57!B48
 +Sweden58!D48/Sweden58!B48))</f>
        <v/>
      </c>
      <c r="D48" s="62" t="str">
        <f>IF(OR(
Belgium51!AE48   ="",
Belgium51!D48   ="",
Belgium51!B48   ="",
Denmark52!AE48      ="",
Denmark52!D48      ="",
Denmark52!B48      ="",
Finland53!AE48       ="",
Finland53!D48       ="",
Finland53!B48       ="",
Italy54!AE48      ="",
Italy54!D48      ="",
Italy54!B48      ="",
Netherlands55!AE48 ="",
Netherlands55!D48 ="",
Netherlands55!B48 ="",
Portugal56!AE48 ="",
Portugal56!D48 ="",
Portugal56!B48 ="",
Spain57!AE48       ="",
Spain57!D48       ="",
Spain57!B48       ="",
Sweden58!AE48      ="",
Sweden58!D48      ="",
Sweden58!B48      =""),"",
(Belgium51!AE48*Belgium51!D48/Belgium51!B48
 +Denmark52!AE48*Denmark52!D48/Denmark52!B48
 +Finland53!AE48*Finland53!D48/Finland53!B48
 +Italy54!AE48*Italy54!D48/Italy54!B48
 +Netherlands55!AE48*Netherlands55!D48/Netherlands55!B48
 +Portugal56!AE48*Portugal56!D48/Portugal56!B48
 +Spain57!AE48*Spain57!D48/Spain57!B48
 +Sweden58!AE48*Sweden58!D48/Sweden58!B48)
/(Belgium51!D48/Belgium51!B48
 +Denmark52!D48/Denmark52!B48
 +Finland53!D48/Finland53!B48
 +Italy54!D48/Italy54!B48
 +Netherlands55!D48/Netherlands55!B48
 +Portugal56!D48/Portugal56!B48
 +Spain57!D48/Spain57!B48
 +Sweden58!D48/Sweden58!B48))</f>
        <v/>
      </c>
      <c r="E48" s="62" t="str">
        <f>IF(OR(
Belgium51!H48   ="",
Belgium51!D48   ="",
Belgium51!B48   ="",
Denmark52!H48      ="",
Denmark52!D48      ="",
Denmark52!B48      ="",
Finland53!H48       ="",
Finland53!D48       ="",
Finland53!B48       ="",
Italy54!H48      ="",
Italy54!D48      ="",
Italy54!B48      ="",
Netherlands55!H48 ="",
Netherlands55!D48 ="",
Netherlands55!B48 ="",
Portugal56!H48 ="",
Portugal56!D48 ="",
Portugal56!B48 ="",
Spain57!H48 ="",
Spain57!D48 ="",
Spain57!B48 ="",
Sweden58!H48 ="",
Sweden58!D48 ="",
Sweden58!B48 =""),"",
(Belgium51!H48*Belgium51!D48/Belgium51!B48
 +Denmark52!H48*Denmark52!D48/Denmark52!B48
 +Finland53!H48*Finland53!D48/Finland53!B48
 +Italy54!H48*Italy54!D48/Italy54!B48
 +Netherlands55!H48*Netherlands55!D48/Netherlands55!B48
 +Portugal56!H48*Portugal56!D48/Portugal56!B48
 +Spain57!H48*Spain57!D48/Spain57!B48
 +Sweden58!H48*Sweden58!D48/Sweden58!B48)
/(Belgium51!D48/Belgium51!B48
 +Denmark52!D48/Denmark52!B48
 +Finland53!D48/Finland53!B48
 +Italy54!D48/Italy54!B48
 +Netherlands55!D48/Netherlands55!B48
 +Portugal56!D48/Portugal56!B48
 +Spain57!D48/Spain57!B48
 +Sweden58!D48/Sweden58!B48))</f>
        <v/>
      </c>
      <c r="F48" s="62" t="str">
        <f>IF(OR(
Belgium51!I48   ="",
Belgium51!D48   ="",
Belgium51!B48   ="",
Denmark52!I48      ="",
Denmark52!D48      ="",
Denmark52!B48      ="",
Finland53!I48       ="",
Finland53!D48       ="",
Finland53!B48       ="",
Italy54!I48      ="",
Italy54!D48      ="",
Italy54!B48      ="",
Netherlands55!I48 ="",
Netherlands55!D48 ="",
Netherlands55!B48 ="",
Portugal56!I48      ="",
Portugal56!D48      ="",
Portugal56!B48      ="",
Spain57!I48      ="",
Spain57!D48      ="",
Spain57!B48      ="",
Sweden58!I48      ="",
Sweden58!D48      ="",
Sweden58!B48      =""),"",
(Belgium51!I48/Belgium51!B48
 +Denmark52!I48/Denmark52!B48
 +Finland53!I48/Finland53!B48
 +Italy54!I48/Italy54!B48
 +Netherlands55!I48/Netherlands55!B48
 +Portugal56!I48/Portugal56!B48
 +Spain57!I48/Spain57!B48
 +Sweden58!I48/Sweden58!B48)
/(Belgium51!D48/Belgium51!B48
 +Denmark52!D48/Denmark52!B48
 +Finland53!D48/Finland53!B48
 +Italy54!D48/Italy54!B48
 +Netherlands55!D48/Netherlands55!B48
 +Portugal56!D48/Portugal56!B48
 +Spain57!D48/Spain57!B48
 +Sweden58!D48/Sweden58!B48))</f>
        <v/>
      </c>
      <c r="G48" s="62" t="str">
        <f>IF(OR(
Belgium51!J48   ="",
Belgium51!D48   ="",
Belgium51!B48   ="",
Denmark52!J48      ="",
Denmark52!D48      ="",
Denmark52!B48      ="",
Finland53!J48       ="",
Finland53!D48       ="",
Finland53!B48       ="",
Italy54!J48      ="",
Italy54!D48      ="",
Italy54!B48      ="",
Netherlands55!J48 ="",
Netherlands55!D48 ="",
Netherlands55!B48 ="",
Portugal56!J48      ="",
Portugal56!D48      ="",
Portugal56!B48      ="",
Spain57!J48      ="",
Spain57!D48      ="",
Spain57!B48      ="",
Sweden58!J48      ="",
Sweden58!D48      ="",
Sweden58!B48      =""),"",
(Belgium51!J48/Belgium51!B48
 +Denmark52!J48/Denmark52!B48
 +Finland53!J48/Finland53!B48
 +Italy54!J48/Italy54!B48
 +Netherlands55!J48/Netherlands55!B48
 +Portugal56!J48/Portugal56!B48
 +Spain57!J48/Spain57!B48
 +Sweden58!J48/Sweden58!B48)
/(Belgium51!D48/Belgium51!B48
 +Denmark52!D48/Denmark52!B48
 +Finland53!D48/Finland53!B48
 +Italy54!D48/Italy54!B48
 +Netherlands55!D48/Netherlands55!B48
 +Portugal56!D48/Portugal56!B48
 +Spain57!D48/Spain57!B48
 +Sweden58!D48/Sweden58!B48))</f>
        <v/>
      </c>
      <c r="H48" s="62" t="str">
        <f>IF(OR(
Belgium51!K48   ="",
Belgium51!D48   ="",
Belgium51!B48   ="",
Denmark52!K48      ="",
Denmark52!D48      ="",
Denmark52!B48      ="",
Finland53!K48       ="",
Finland53!D48       ="",
Finland53!B48       ="",
Italy54!K48      ="",
Italy54!D48      ="",
Italy54!B48      ="",
Netherlands55!K48 ="",
Netherlands55!D48 ="",
Netherlands55!B48 ="",
Portugal56!K48      ="",
Portugal56!D48      ="",
Portugal56!B48      ="",
Spain57!K48      ="",
Spain57!D48      ="",
Spain57!B48      ="",
Sweden58!K48      ="",
Sweden58!D48      ="",
Sweden58!B48      =""),"",
(Belgium51!K48/Belgium51!B48
 +Denmark52!K48/Denmark52!B48
 +Finland53!K48/Finland53!B48
 +Italy54!K48/Italy54!B48
 +Netherlands55!K48/Netherlands55!B48
 +Portugal56!K48/Portugal56!B48
 +Spain57!K48/Spain57!B48
 +Sweden58!K48/Sweden58!B48)
/(Belgium51!D48/Belgium51!B48
 +Denmark52!D48/Denmark52!B48
 +Finland53!D48/Finland53!B48
 +Italy54!D48/Italy54!B48
 +Netherlands55!D48/Netherlands55!B48
 +Portugal56!D48/Portugal56!B48
 +Spain57!D48/Spain57!B48
 +Sweden58!D48/Sweden58!B48))</f>
        <v/>
      </c>
      <c r="I48" s="62" t="str">
        <f>IF(OR(
Belgium51!L48   ="",
Belgium51!D48   ="",
Belgium51!B48   ="",
Denmark52!L48      ="",
Denmark52!D48      ="",
Denmark52!B48      ="",
Finland53!L48       ="",
Finland53!D48       ="",
Finland53!B48       ="",
Italy54!L48      ="",
Italy54!D48      ="",
Italy54!B48      ="",
Netherlands55!L48 ="",
Netherlands55!D48 ="",
Netherlands55!B48 ="",
Portugal56!L48      ="",
Portugal56!D48      ="",
Portugal56!B48      ="",
Spain57!L48      ="",
Spain57!D48      ="",
Spain57!B48      ="",
Sweden58!L48      ="",
Sweden58!D48      ="",
Sweden58!B48      =""),"",
(Belgium51!L48/Belgium51!B48
 +Denmark52!L48/Denmark52!B48
 +Finland53!L48/Finland53!B48
 +Italy54!L48/Italy54!B48
 +Netherlands55!L48/Netherlands55!B48
 +Portugal56!L48/Portugal56!B48
 +Spain57!L48/Spain57!B48
 +Sweden58!L48/Sweden58!B48)
/(Belgium51!D48/Belgium51!B48
 +Denmark52!D48/Denmark52!B48
 +Finland53!D48/Finland53!B48
 +Italy54!D48/Italy54!B48
 +Netherlands55!D48/Netherlands55!B48
 +Portugal56!D48/Portugal56!B48
 +Spain57!D48/Spain57!B48
 +Sweden58!D48/Sweden58!B48))</f>
        <v/>
      </c>
      <c r="J48" s="61" t="str">
        <f t="shared" si="0"/>
        <v/>
      </c>
      <c r="K48" s="61" t="str">
        <f>IF(OR(
Belgium51!D48   ="",Belgium51!D47   ="",
Belgium51!B48   ="",Belgium51!B47   ="",
Belgium51!N48   ="",Belgium51!N47   ="",
Denmark52!D48      ="",Denmark52!D47      ="",
Denmark52!B48      ="",Denmark52!B47      ="",
Denmark52!N48      ="",Denmark52!N47      ="",
Finland53!D48       ="",Finland53!D47       ="",
Finland53!B48       ="",Finland53!B47       ="",
Finland53!N48       ="",Finland53!N47       ="",
Italy54!D48      ="",Italy54!D47      ="",
Italy54!B48      ="",Italy54!B47      ="",
Italy54!N48      ="",Italy54!N47      ="",
Netherlands55!D48 ="",Netherlands55!D47 ="",
Netherlands55!B48 ="",Netherlands55!B47 ="",
Netherlands55!N48 ="",Netherlands55!N47 ="",
Portugal56!D48      ="",Portugal56!D47      ="",
Portugal56!B48      ="",Portugal56!B47      ="",
Portugal56!N48      ="",Portugal56!N47      ="",
Spain57!D48      ="",Spain57!D47      ="",
Spain57!B48      ="",Spain57!B47      ="",
Spain57!N48      ="",Spain57!N47      ="",
Sweden58!D48      ="",Sweden58!D47      ="",
Sweden58!B48      ="",Sweden58!B47      ="",
Sweden58!N48      ="",Sweden58!N47      =""),"",
LN(SQRT(
(Belgium51!D48/Belgium51!B48
 +Denmark52!D48/Denmark52!B48
 +Finland53!D48/Finland53!B48
 +Italy54!D48/Italy54!B48
 +Netherlands55!D48/Netherlands55!B48
 +Portugal56!D48/Portugal56!B48
 +Spain57!D48/Spain57!B48
 +Sweden58!D48/Sweden58!B48)
/(Belgium51!D48/Belgium51!N48*Belgium51!N47/Belgium51!B47
 +Denmark52!D48/Denmark52!N48*Denmark52!N47/Denmark52!B47
 +Finland53!D48/Finland53!N48*Finland53!N47/Finland53!B47
 +Italy54!D48/Italy54!N48*Italy54!N47/Italy54!B47
 +Netherlands55!D48/Netherlands55!N48*Netherlands55!N47/Netherlands55!B47
 +Portugal56!D48/Portugal56!N48*Portugal56!N47/Portugal56!B47
 +Spain57!D48/Spain57!N48*Spain57!N47/Spain57!B47
 +Sweden58!D48/Sweden58!N48*Sweden58!N47/Sweden58!B47)
*(Belgium51!D47/Belgium51!N47*Belgium51!N48/Belgium51!B48
 +Denmark52!D47/Denmark52!N47*Denmark52!N48/Denmark52!B48
 +Finland53!D47/Finland53!N47*Finland53!N48/Finland53!B48
 +Italy54!D47/Italy54!N47*Italy54!N48/Italy54!B48
 +Netherlands55!D47/Netherlands55!N47*Netherlands55!N48/Netherlands55!B48
 +Portugal56!D47/Portugal56!N47*Portugal56!N48/Portugal56!B48
 +Spain57!D47/Spain57!N47*Spain57!N48/Spain57!B48
 +Sweden58!D47/Sweden58!N47*Sweden58!N48/Sweden58!B48)
/(Belgium51!D47/Belgium51!B47
 +Denmark52!D47/Denmark52!B47
 +Finland53!D47/Finland53!B47
 +Italy54!D47/Italy54!B47
 +Netherlands55!D47/Netherlands55!B47
 +Portugal56!D47/Portugal56!B47
 +Spain57!D47/Spain57!B47
 +Sweden58!D47/Sweden58!B47))))</f>
        <v/>
      </c>
      <c r="L48" s="61" t="str">
        <f>IF(OR(
Belgium51!F48   ="",Belgium51!F47   ="",
Belgium51!D48   ="",Belgium51!D47   ="",
Belgium51!B48   ="",Belgium51!B47   ="",
Belgium51!P48   ="",Belgium51!P47   ="",
Denmark52!F48      ="",Denmark52!F47      ="",
Denmark52!D48      ="",Denmark52!D47      ="",
Denmark52!B48      ="",Denmark52!B47      ="",
Denmark52!P48      ="",Denmark52!P47      ="",
Finland53!F48       ="",Finland53!F47       ="",
Finland53!D48       ="",Finland53!D47       ="",
Finland53!B48       ="",Finland53!B47       ="",
Finland53!P48       ="",Finland53!P47       ="",
Italy54!F48      ="",Italy54!F47      ="",
Italy54!D48      ="",Italy54!D47      ="",
Italy54!B48      ="",Italy54!B47      ="",
Italy54!P48      ="",Italy54!P47      ="",
Netherlands55!F48 ="",Netherlands55!F47 ="",
Netherlands55!D48 ="",Netherlands55!D47 ="",
Netherlands55!B48 ="",Netherlands55!B47 ="",
Netherlands55!P48 ="",Netherlands55!P47 ="",
Portugal56!F48      ="",Portugal56!F47      ="",
Portugal56!D48      ="",Portugal56!D47      ="",
Portugal56!B48      ="",Portugal56!B47      ="",
Portugal56!P48      ="",Portugal56!P47      ="",
Spain57!F48      ="",Spain57!F47      ="",
Spain57!D48      ="",Spain57!D47      ="",
Spain57!B48      ="",Spain57!B47      ="",
Spain57!P48      ="",Spain57!P47      ="",
Sweden58!F48      ="",Sweden58!F47      ="",
Sweden58!D48      ="",Sweden58!D47      ="",
Sweden58!B48      ="",Sweden58!B47      ="",
Sweden58!P48      ="",Sweden58!P47      =""),"",
LN(SQRT(
(Belgium51!D48*Belgium51!F48/Belgium51!B48
 +Denmark52!D48*Denmark52!F48/Denmark52!B48
 +Finland53!D48*Finland53!F48/Finland53!B48
 +Italy54!D48*Italy54!F48/Italy54!B48
 +Netherlands55!D48*Netherlands55!F48/Netherlands55!B48
 +Portugal56!D48*Portugal56!F48/Portugal56!B48
 +Spain57!D48*Spain57!F48/Spain57!B48
 +Sweden58!D48*Sweden58!F48/Sweden58!B48)
/(Belgium51!D48*Belgium51!F48/Belgium51!P48*Belgium51!P47/Belgium51!B47
 +Denmark52!D48*Denmark52!F48/Denmark52!P48*Denmark52!P47/Denmark52!B47
 +Finland53!D48*Finland53!F48/Finland53!P48*Finland53!P47/Finland53!B47
 +Italy54!D48*Italy54!F48/Italy54!P48*Italy54!P47/Italy54!B47
 +Netherlands55!D48*Netherlands55!F48/Netherlands55!P48*Netherlands55!P47/Netherlands55!B47
 +Portugal56!D48*Portugal56!F48/Portugal56!P48*Portugal56!P47/Portugal56!B47
 +Spain57!D48*Spain57!F48/Spain57!P48*Spain57!P47/Spain57!B47
 +Sweden58!D48*Sweden58!F48/Sweden58!P48*Sweden58!P47/Sweden58!B47)
*(Belgium51!D47*Belgium51!F47/Belgium51!P47*Belgium51!P48/Belgium51!B48
 +Denmark52!D47*Denmark52!F47/Denmark52!P47*Denmark52!P48/Denmark52!B48
 +Finland53!D47*Finland53!F47/Finland53!P47*Finland53!P48/Finland53!B48
 +Italy54!D47*Italy54!F47/Italy54!P47*Italy54!P48/Italy54!B48
 +Netherlands55!D47*Netherlands55!F47/Netherlands55!P47*Netherlands55!P48/Netherlands55!B48
 +Portugal56!D47*Portugal56!F47/Portugal56!P47*Portugal56!P48/Portugal56!B48
 +Spain57!D47*Spain57!F47/Spain57!P47*Spain57!P48/Spain57!B48
 +Sweden58!D47*Sweden58!F47/Sweden58!P47*Sweden58!P48/Sweden58!B48)
/(Belgium51!D47*Belgium51!F47/Belgium51!B47
 +Denmark52!D47*Denmark52!F47/Denmark52!B47
 +Finland53!D47*Finland53!F47/Finland53!B47
 +Italy54!D47*Italy54!F47/Italy54!B47
 +Netherlands55!D47*Netherlands55!F47/Netherlands55!B47
 +Portugal56!D47*Portugal56!F47/Portugal56!B47
 +Spain57!D47*Spain57!F47/Spain57!B47
 +Sweden58!D47*Sweden58!F47/Sweden58!B47))))</f>
        <v/>
      </c>
      <c r="M48" s="62" t="str">
        <f>IF(OR(
Belgium51!H48   ="",Belgium51!H47   ="",
Belgium51!D48   ="",Belgium51!D47   ="",
Belgium51!B48   ="",Belgium51!B47   ="",
Belgium51!Q48   ="",Belgium51!Q47   ="",
Denmark52!H48      ="",Denmark52!H47      ="",
Denmark52!D48      ="",Denmark52!D47      ="",
Denmark52!B48      ="",Denmark52!B47      ="",
Denmark52!Q48      ="",Denmark52!Q47      ="",
Finland53!H48       ="",Finland53!H47       ="",
Finland53!D48       ="",Finland53!D47       ="",
Finland53!B48       ="",Finland53!B47       ="",
Finland53!Q48       ="",Finland53!Q47       ="",
Italy54!H48      ="",Italy54!H47      ="",
Italy54!D48      ="",Italy54!D47      ="",
Italy54!B48      ="",Italy54!B47      ="",
Italy54!Q48      ="",Italy54!Q47      ="",
Netherlands55!H48 ="",Netherlands55!H47 ="",
Netherlands55!D48 ="",Netherlands55!D47 ="",
Netherlands55!B48 ="",Netherlands55!B47 ="",
Netherlands55!Q48 ="",Netherlands55!Q47 ="",
Portugal56!H48      ="",Portugal56!H47      ="",
Portugal56!D48      ="",Portugal56!D47      ="",
Portugal56!B48      ="",Portugal56!B47      ="",
Portugal56!Q48      ="",Portugal56!Q47      ="",
Spain57!H48      ="",Spain57!H47      ="",
Spain57!D48      ="",Spain57!D47      ="",
Spain57!B48      ="",Spain57!B47      ="",
Spain57!Q48      ="",Spain57!Q47      ="",
Sweden58!H48      ="",Sweden58!H47      ="",
Sweden58!D48      ="",Sweden58!D47      ="",
Sweden58!B48      ="",Sweden58!B47      ="",
Sweden58!Q48      ="",Sweden58!Q47      =""),"",
LN(SQRT(
(Belgium51!D48*Belgium51!H48/Belgium51!B48
 +Denmark52!D48*Denmark52!H48/Denmark52!B48
 +Finland53!D48*Finland53!H48/Finland53!B48
 +Italy54!D48*Italy54!H48/Italy54!B48
 +Netherlands55!D48*Netherlands55!H48/Netherlands55!B48
 +Portugal56!D48*Portugal56!H48/Portugal56!B48
 +Spain57!D48*Spain57!H48/Spain57!B48
 +Sweden58!D48*Sweden58!H48/Sweden58!B48)
/(Belgium51!D48*Belgium51!H48/Belgium51!Q48*Belgium51!Q47/Belgium51!B47
 +Denmark52!D48*Denmark52!H48/Denmark52!Q48*Denmark52!Q47/Denmark52!B47
 +Finland53!D48*Finland53!H48/Finland53!Q48*Finland53!Q47/Finland53!B47
 +Italy54!D48*Italy54!H48/Italy54!Q48*Italy54!Q47/Italy54!B47
 +Netherlands55!D48*Netherlands55!H48/Netherlands55!Q48*Netherlands55!Q47/Netherlands55!B47
 +Portugal56!D48*Portugal56!H48/Portugal56!Q48*Portugal56!Q47/Portugal56!B47
 +Spain57!D48*Spain57!H48/Spain57!Q48*Spain57!Q47/Spain57!B47
 +Sweden58!D48*Sweden58!H48/Sweden58!Q48*Sweden58!Q47/Sweden58!B47)
*(Belgium51!D47*Belgium51!H47/Belgium51!Q47*Belgium51!Q48/Belgium51!B48
 +Denmark52!D47*Denmark52!H47/Denmark52!Q47*Denmark52!Q48/Denmark52!B48
 +Finland53!D47*Finland53!H47/Finland53!Q47*Finland53!Q48/Finland53!B48
 +Italy54!D47*Italy54!H47/Italy54!Q47*Italy54!Q48/Italy54!B48
 +Netherlands55!D47*Netherlands55!H47/Netherlands55!Q47*Netherlands55!Q48/Netherlands55!B48
 +Portugal56!D47*Portugal56!H47/Portugal56!Q47*Portugal56!Q48/Portugal56!B48
 +Spain57!D47*Spain57!H47/Spain57!Q47*Spain57!Q48/Spain57!B48
 +Sweden58!D47*Sweden58!H47/Sweden58!Q47*Sweden58!Q48/Sweden58!B48)
/(Belgium51!D47*Belgium51!H47/Belgium51!B47
 +Denmark52!D47*Denmark52!H47/Denmark52!B47
 +Finland53!D47*Finland53!H47/Finland53!B47
 +Italy54!D47*Italy54!H47/Italy54!B47
 +Netherlands55!D47*Netherlands55!H47/Netherlands55!B47
 +Portugal56!D47*Portugal56!H47/Portugal56!B47
 +Spain57!D47*Spain57!H47/Spain57!B47
 +Sweden58!D47*Sweden58!H47/Sweden58!B47))))</f>
        <v/>
      </c>
      <c r="N48" s="62" t="str">
        <f>IF(OR(
Belgium51!I48   ="",Belgium51!I47   ="",
Belgium51!B48   ="",Belgium51!B47   ="",
Belgium51!R48   ="",Belgium51!R47   ="",
Denmark52!I48      ="",Denmark52!I47      ="",
Denmark52!B48      ="",Denmark52!B47      ="",
Denmark52!R48      ="",Denmark52!R47      ="",
Finland53!I48       ="",Finland53!I47       ="",
Finland53!B48       ="",Finland53!B47       ="",
Finland53!R48       ="",Finland53!R47       ="",
Italy54!I48      ="",Italy54!I47      ="",
Italy54!B48      ="",Italy54!B47      ="",
Italy54!R48      ="",Italy54!R47      ="",
Netherlands55!I48 ="",Netherlands55!I47 ="",
Netherlands55!B48 ="",Netherlands55!B47 ="",
Netherlands55!R48 ="",Netherlands55!R47 ="",
Portugal56!I48      ="",Portugal56!I47      ="",
Portugal56!B48      ="",Portugal56!B47      ="",
Portugal56!R48      ="",Portugal56!R47      ="",
Spain57!I48      ="",Spain57!I47      ="",
Spain57!B48      ="",Spain57!B47      ="",
Spain57!R48      ="",Spain57!R47      ="",
Sweden58!I48      ="",Sweden58!I47      ="",
Sweden58!B48      ="",Sweden58!B47      ="",
Sweden58!R48      ="",Sweden58!R47      =""),"",
LN(SQRT(
(Belgium51!I48/Belgium51!B48
 +Denmark52!I48/Denmark52!B48
 +Finland53!I48/Finland53!B48
 +Italy54!I48/Italy54!B48
 +Netherlands55!I48/Netherlands55!B48
 +Portugal56!I48/Portugal56!B48
 +Spain57!I48/Spain57!B48
 +Sweden58!I48/Sweden58!B48)
/(Belgium51!I48/Belgium51!R48*Belgium51!R47/Belgium51!B47
 +Denmark52!I48/Denmark52!R48*Denmark52!R47/Denmark52!B47
 +Finland53!I48/Finland53!R48*Finland53!R47/Finland53!B47
 +Italy54!I48/Italy54!R48*Italy54!R47/Italy54!B47
 +Netherlands55!I48/Netherlands55!R48*Netherlands55!R47/Netherlands55!B47
 +Portugal56!I48/Portugal56!R48*Portugal56!R47/Portugal56!B47
 +Spain57!I48/Spain57!R48*Spain57!R47/Spain57!B47
 +Sweden58!I48/Sweden58!R48*Sweden58!R47/Sweden58!B47)
*(Belgium51!I47/Belgium51!R47*Belgium51!R48/Belgium51!B48
 +Denmark52!I47/Denmark52!R47*Denmark52!R48/Denmark52!B48
 +Finland53!I47/Finland53!R47*Finland53!R48/Finland53!B48
 +Italy54!I47/Italy54!R47*Italy54!R48/Italy54!B48
 +Netherlands55!I47/Netherlands55!R47*Netherlands55!R48/Netherlands55!B48
 +Portugal56!I47/Portugal56!R47*Portugal56!R48/Portugal56!B48
 +Spain57!I47/Spain57!R47*Spain57!R48/Spain57!B48
 +Sweden58!I47/Sweden58!R47*Sweden58!R48/Sweden58!B48)
/(Belgium51!I47/Belgium51!B47
 +Denmark52!I47/Denmark52!B47
 +Finland53!I47/Finland53!B47
 +Italy54!I47/Italy54!B47
 +Netherlands55!I47/Netherlands55!B47
 +Portugal56!I47/Portugal56!B47
 +Spain57!I47/Spain57!B47
 +Sweden58!I47/Sweden58!B47))))</f>
        <v/>
      </c>
      <c r="O48" s="62" t="str">
        <f>IF(OR(
Belgium51!K48   ="",Belgium51!K47   ="",
Belgium51!B48   ="",Belgium51!B47   ="",
Belgium51!S48   ="",Belgium51!S47   ="",
Denmark52!K48      ="",Denmark52!K47      ="",
Denmark52!B48      ="",Denmark52!B47      ="",
Denmark52!S48      ="",Denmark52!S47      ="",
Finland53!K48       ="",Finland53!K47       ="",
Finland53!B48       ="",Finland53!B47       ="",
Finland53!S48       ="",Finland53!S47       ="",
Italy54!K48      ="",Italy54!K47      ="",
Italy54!B48      ="",Italy54!B47      ="",
Italy54!S48      ="",Italy54!S47      ="",
Netherlands55!K48 ="",Netherlands55!K47 ="",
Netherlands55!B48 ="",Netherlands55!B47 ="",
Netherlands55!S48 ="",Netherlands55!S47 ="",
Portugal56!K48      ="",Portugal56!K47      ="",
Portugal56!B48      ="",Portugal56!B47      ="",
Portugal56!S48      ="",Portugal56!S47      ="",
Spain57!K48      ="",Spain57!K47      ="",
Spain57!B48      ="",Spain57!B47      ="",
Spain57!S48      ="",Spain57!S47      ="",
Sweden58!K48      ="",Sweden58!K47      ="",
Sweden58!B48      ="",Sweden58!B47      ="",
Sweden58!S48      ="",Sweden58!S47      =""),"",
LN(SQRT(
(Belgium51!K48/Belgium51!B48
 +Denmark52!K48/Denmark52!B48
 +Finland53!K48/Finland53!B48
 +Italy54!K48/Italy54!B48
 +Netherlands55!K48/Netherlands55!B48
 +Portugal56!K48/Portugal56!B48
 +Spain57!K48/Spain57!B48
 +Sweden58!K48/Sweden58!B48)
/(Belgium51!K48/Belgium51!S48*Belgium51!S47/Belgium51!B47
 +Denmark52!K48/Denmark52!S48*Denmark52!S47/Denmark52!B47
 +Finland53!K48/Finland53!S48*Finland53!S47/Finland53!B47
 +Italy54!K48/Italy54!S48*Italy54!S47/Italy54!B47
 +Netherlands55!K48/Netherlands55!S48*Netherlands55!S47/Netherlands55!B47
 +Portugal56!K48/Portugal56!S48*Portugal56!S47/Portugal56!B47
 +Spain57!K48/Spain57!S48*Spain57!S47/Spain57!B47
 +Sweden58!K48/Sweden58!S48*Sweden58!S47/Sweden58!B47)
*(Belgium51!K47/Belgium51!S47*Belgium51!S48/Belgium51!B48
 +Denmark52!K47/Denmark52!S47*Denmark52!S48/Denmark52!B48
 +Finland53!K47/Finland53!S47*Finland53!S48/Finland53!B48
 +Italy54!K47/Italy54!S47*Italy54!S48/Italy54!B48
 +Netherlands55!K47/Netherlands55!S47*Netherlands55!S48/Netherlands55!B48
 +Portugal56!K47/Portugal56!S47*Portugal56!S48/Portugal56!B48
 +Spain57!K47/Spain57!S47*Spain57!S48/Spain57!B48
 +Sweden58!K47/Sweden58!S47*Sweden58!S48/Sweden58!B48)
/(Belgium51!K47/Belgium51!B47
 +Denmark52!K47/Denmark52!B47
 +Finland53!K47/Finland53!B47
 +Italy54!K47/Italy54!B47
 +Netherlands55!K47/Netherlands55!B47
 +Portugal56!K47/Portugal56!B47
 +Spain57!K47/Spain57!B47
 +Sweden58!K47/Sweden58!B47))))</f>
        <v/>
      </c>
      <c r="P48" s="62" t="str">
        <f>IF(OR(
Belgium51!L48   ="",Belgium51!L47   ="",
Belgium51!B48   ="",Belgium51!B47   ="",
Belgium51!T48   ="",Belgium51!T47   ="",
Denmark52!L48      ="",Denmark52!L47      ="",
Denmark52!B48      ="",Denmark52!B47      ="",
Denmark52!T48      ="",Denmark52!T47      ="",
Finland53!L48       ="",Finland53!L47       ="",
Finland53!B48       ="",Finland53!B47       ="",
Finland53!T48       ="",Finland53!T47       ="",
Italy54!L48      ="",Italy54!L47      ="",
Italy54!B48      ="",Italy54!B47      ="",
Italy54!T48      ="",Italy54!T47      ="",
Netherlands55!L48 ="",Netherlands55!L47 ="",
Netherlands55!B48 ="",Netherlands55!B47 ="",
Netherlands55!T48 ="",Netherlands55!T47 ="",
Portugal56!L48      ="",Portugal56!L47      ="",
Portugal56!B48      ="",Portugal56!B47      ="",
Portugal56!T48      ="",Portugal56!T47      ="",
Spain57!L48      ="",Spain57!L47      ="",
Spain57!B48      ="",Spain57!B47      ="",
Spain57!T48      ="",Spain57!T47      ="",
Sweden58!L48      ="",Sweden58!L47      ="",
Sweden58!B48      ="",Sweden58!B47      ="",
Sweden58!T48      ="",Sweden58!T47      =""),"",
LN(SQRT(
(Belgium51!L48/Belgium51!B48
 +Denmark52!L48/Denmark52!B48
 +Finland53!L48/Finland53!B48
 +Italy54!L48/Italy54!B48
 +Netherlands55!L48/Netherlands55!B48
 +Portugal56!L48/Portugal56!B48
 +Spain57!L48/Spain57!B48
 +Sweden58!L48/Sweden58!B48)
/(Belgium51!L48/Belgium51!T48*Belgium51!T47/Belgium51!B47
 +Denmark52!L48/Denmark52!T48*Denmark52!T47/Denmark52!B47
 +Finland53!L48/Finland53!T48*Finland53!T47/Finland53!B47
 +Italy54!L48/Italy54!T48*Italy54!T47/Italy54!B47
 +Netherlands55!L48/Netherlands55!T48*Netherlands55!T47/Netherlands55!B47
 +Portugal56!L48/Portugal56!T48*Portugal56!T47/Portugal56!B47
 +Spain57!L48/Spain57!T48*Spain57!T47/Spain57!B47
 +Sweden58!L48/Sweden58!T48*Sweden58!T47/Sweden58!B47)
*(Belgium51!L47/Belgium51!T47*Belgium51!T48/Belgium51!B48
 +Denmark52!L47/Denmark52!T47*Denmark52!T48/Denmark52!B48
 +Finland53!L47/Finland53!T47*Finland53!T48/Finland53!B48
 +Italy54!L47/Italy54!T47*Italy54!T48/Italy54!B48
 +Netherlands55!L47/Netherlands55!T47*Netherlands55!T48/Netherlands55!B48
 +Portugal56!L47/Portugal56!T47*Portugal56!T48/Portugal56!B48
 +Spain57!L47/Spain57!T47*Spain57!T48/Spain57!B48
 +Sweden58!L47/Sweden58!T47*Sweden58!T48/Sweden58!B48)
/(Belgium51!L47/Belgium51!B47
 +Denmark52!L47/Denmark52!B47
 +Finland53!L47/Finland53!B47
 +Italy54!L47/Italy54!B47
 +Netherlands55!L47/Netherlands55!B47
 +Portugal56!L47/Portugal56!B47
 +Spain57!L47/Spain57!B47
 +Sweden58!L47/Sweden58!B47))))</f>
        <v/>
      </c>
      <c r="Q48" s="61"/>
      <c r="R48" s="61"/>
      <c r="S48" s="61"/>
      <c r="T48" s="61"/>
      <c r="U48" s="61"/>
      <c r="V48" s="61" t="str">
        <f>IF(OR(
Belgium51!V48   ="",
Belgium51!U48   ="",
Denmark52!V48      ="",
Denmark52!U48      ="",
Finland53!V48       ="",
Finland53!U48       ="",
Italy54!V48      ="",
Italy54!U48      ="",
Netherlands55!V48 ="",
Netherlands55!U48 ="",
Portugal56!V48      ="",
Portugal56!U48      ="",
Spain57!V48      ="",
Spain57!U48      ="",
Sweden58!V48      ="",
Sweden58!U48      =""),"",
LN((Belgium51!V48+Denmark52!V48+Finland53!V48+Italy54!V48+Netherlands55!V48+Portugal56!V48+Spain57!V48+Sweden58!V48)
/(Belgium51!U48+Denmark52!U48+Finland53!U48+Italy54!U48+Netherlands55!U48+Portugal56!U48+Spain57!U48+Sweden58!U48)))</f>
        <v/>
      </c>
      <c r="W48" s="61" t="str">
        <f>IF(OR(
Belgium51!V48   ="",
Belgium51!W48   ="",
Belgium51!U48   ="",
Denmark52!V48      ="",
Denmark52!W48      ="",
Denmark52!U48      ="",
Finland53!V48       ="",
Finland53!W48       ="",
Finland53!U48       ="",
Italy54!V48      ="",
Italy54!W48      ="",
Italy54!U48      ="",
Netherlands55!V48 ="",
Netherlands55!W48 ="",
Netherlands55!V48 ="",
Portugal56!V48      ="",
Portugal56!W48      ="",
Portugal56!U48      ="",
Spain57!V48      ="",
Spain57!W48      ="",
Spain57!U48      ="",
Sweden58!V48      ="",
Sweden58!W48      ="",
Sweden58!U48      ="",
),"",
LN((Belgium51!V48*Belgium51!W48+Denmark52!V48*Denmark52!W48+Finland53!V48*Finland53!W48+Italy54!V48*Italy54!W48+Netherlands55!V48*Netherlands55!W48+Portugal56!V48*Portugal56!W48+Spain57!V48*Spain57!W48+Sweden58!V48*Sweden58!W48)
/(Belgium51!U48+Denmark52!U48+Finland53!U48+Italy54!U48+Netherlands55!U48+Portugal56!U48+Spain57!U48+Sweden58!U48)))</f>
        <v/>
      </c>
      <c r="X48" s="61" t="str">
        <f>IF(OR(
Belgium51!X48   ="",
Belgium51!D48   ="",
Belgium51!B48   ="",
Denmark52!X48      ="",
Denmark52!D48      ="",
Denmark52!B48      ="",
Finland53!X48       ="",
Finland53!D48       ="",
Finland53!B48       ="",
Italy54!X48      ="",
Italy54!D48      ="",
Italy54!B48      ="",
Netherlands55!X48 ="",
Netherlands55!D48 ="",
Netherlands55!B48 ="",
Portugal56!X48      ="",
Portugal56!D48      ="",
Portugal56!B48      ="",
Spain57!X48      ="",
Spain57!D48      ="",
Spain57!B48      ="",
Sweden58!X48      ="",
Sweden58!D48      ="",
Sweden58!B48      =""),"",
(Belgium51!X48*Belgium51!D48/Belgium51!B48
 +Denmark52!X48*Denmark52!D48/Denmark52!B48
 +Finland53!X48*Finland53!D48/Finland53!B48
 +Italy54!X48*Italy54!D48/Italy54!B48
 +Netherlands55!X48*Netherlands55!D48/Netherlands55!B48
 +Portugal56!X48*Portugal56!D48/Portugal56!B48
 +Spain57!X48*Spain57!D48/Spain57!B48
 +Sweden58!X48*Sweden58!D48/Sweden58!B48)
/(Belgium51!D48/Belgium51!B48
 +Denmark52!D48/Denmark52!B48
 +Finland53!D48/Finland53!B48
 +Italy54!D48/Italy54!B48
 +Netherlands55!D48/Netherlands55!B48
 +Portugal56!D48/Portugal56!B48
 +Spain57!D48/Spain57!B48
 +Sweden58!D48/Sweden58!B48))</f>
        <v/>
      </c>
      <c r="Y48" s="61" t="str">
        <f>IF(OR(
Belgium51!Y48   ="",
Belgium51!D48   ="",
Belgium51!B48   ="",
Denmark52!Y48      ="",
Denmark52!D48      ="",
Denmark52!B48      ="",
Finland53!Y48       ="",
Finland53!D48       ="",
Finland53!B48       ="",
Italy54!Y48      ="",
Italy54!D48      ="",
Italy54!B48      ="",
Netherlands55!Y48 ="",
Netherlands55!D48 ="",
Netherlands55!B48 ="",
Portugal56!Y48      ="",
Portugal56!D48      ="",
Portugal56!B48      ="",
Spain57!Y48      ="",
Spain57!D48      ="",
Spain57!B48      ="",
Sweden58!Y48      ="",
Sweden58!D48      ="",
Sweden58!B48      =""),"",
(Belgium51!Y48/Belgium51!B48
 +Denmark52!Y48/Denmark52!B48
 +Finland53!Y48/Finland53!B48
 +Italy54!Y48/Italy54!B48
 +Netherlands55!Y48/Netherlands55!B48
 +Portugal56!Y48/Portugal56!B48
 +Spain57!Y48/Spain57!B48
 +Sweden58!Y48/Sweden58!B48)
/(Belgium51!D48/Belgium51!B48
 +Denmark52!D48/Denmark52!B48
 +Finland53!D48/Finland53!B48
 +Italy54!D48/Italy54!B48
 +Netherlands55!D48/Netherlands55!B48
 +Portugal56!D48/Portugal56!B48
 +Spain57!D48/Spain57!B48
 +Sweden58!D48/Sweden58!B48))</f>
        <v/>
      </c>
      <c r="Z48" s="67"/>
      <c r="AA48" s="62" t="str">
        <f t="shared" si="1"/>
        <v/>
      </c>
      <c r="AB48" s="75" t="str">
        <f>IF(OR(
Belgium51!AB48   ="",
Belgium51!D48   ="",
Belgium51!B48   ="",
Denmark52!AB48      ="",
Denmark52!D48      ="",
Denmark52!B48      ="",
Finland53!AB48       ="",
Finland53!D48       ="",
Finland53!B48       ="",
Italy54!AB48      ="",
Italy54!D48      ="",
Italy54!B48      ="",
Netherlands55!AB48 ="",
Netherlands55!D48 ="",
Netherlands55!B48 ="",
Portugal56!AB48      ="",
Portugal56!D48      ="",
Portugal56!B48      ="",
Spain57!AB48      ="",
Spain57!D48      ="",
Spain57!B48      ="",
Sweden58!AB48      ="",
Sweden58!D48      ="",
Sweden58!B48      =""),"",
(Belgium51!AB48*Belgium51!D48/Belgium51!B48
 +Denmark52!AB48*Denmark52!D48/Denmark52!B48
 +Finland53!AB48*Finland53!D48/Finland53!B48
 +Italy54!AB48*Italy54!D48/Italy54!B48
 +Netherlands55!AB48*Netherlands55!D48/Netherlands55!B48
 +Portugal56!AB48*Portugal56!D48/Portugal56!B48
 +Spain57!AB48*Spain57!D48/Spain57!B48
 +Sweden58!AB48*Sweden58!D48/Sweden58!B48)
/(Belgium51!D48/Belgium51!B48
 +Denmark52!D48/Denmark52!B48
 +Finland53!D48/Finland53!B48
 +Italy54!D48/Italy54!B48
 +Netherlands55!D48/Netherlands55!B48
 +Portugal56!D48/Portugal56!B48
 +Spain57!D48/Spain57!B48
 +Sweden58!D48/Sweden58!B48))</f>
        <v/>
      </c>
    </row>
    <row r="49" spans="1:28">
      <c r="A49" s="62">
        <v>1916</v>
      </c>
      <c r="B49" s="62" t="str">
        <f>IF(OR(
Belgium51!AC49   ="",
Belgium51!D49   ="",
Belgium51!B49   ="",
Denmark52!AC49      ="",
Denmark52!D49      ="",
Denmark52!B49      ="",
Finland53!AC49       ="",
Finland53!D49       ="",
Finland53!B49       ="",
Italy54!AC49      ="",
Italy54!D49      ="",
Italy54!B49      ="",
Netherlands55!AC49 ="",
Netherlands55!D49 ="",
Netherlands55!B49 ="",
Portugal56!AC49 ="",
Portugal56!D49 ="",
Portugal56!B49 ="",
Spain57!AC49       ="",
Spain57!D49       ="",
Spain57!B49       ="",
Sweden58!AC49      ="",
Sweden58!D49      ="",
Sweden58!B49      =""),"",
(Belgium51!AC49*Belgium51!D49/Belgium51!B49
 +Denmark52!AC49*Denmark52!D49/Denmark52!B49
 +Finland53!AC49*Finland53!D49/Finland53!B49
 +Italy54!AC49*Italy54!D49/Italy54!B49
 +Netherlands55!AC49*Netherlands55!D49/Netherlands55!B49
 +Portugal56!AC49*Portugal56!D49/Portugal56!B49
 +Spain57!AC49*Spain57!D49/Spain57!B49
 +Sweden58!AC49*Sweden58!D49/Sweden58!B49)
/(Belgium51!D49/Belgium51!B49
 +Denmark52!D49/Denmark52!B49
 +Finland53!D49/Finland53!B49
 +Italy54!D49/Italy54!B49
 +Netherlands55!D49/Netherlands55!B49
 +Portugal56!D49/Portugal56!B49
 +Spain57!D49/Spain57!B49
 +Sweden58!D49/Sweden58!B49))</f>
        <v/>
      </c>
      <c r="C49" s="34" t="str">
        <f>IF(OR(
Belgium51!F49   ="",
Belgium51!D49   ="",
Belgium51!B49   ="",
Denmark52!F49      ="",
Denmark52!D49      ="",
Denmark52!B49      ="",
Finland53!F49       ="",
Finland53!D49       ="",
Finland53!B49       ="",
Italy54!F49      ="",
Italy54!D49      ="",
Italy54!B49      ="",
Netherlands55!F49 ="",
Netherlands55!D49 ="",
Netherlands55!B49 ="",
Portugal56!F49 ="",
Portugal56!D49 ="",
Portugal56!B49 ="",
Spain57!F49       ="",
Spain57!D49       ="",
Spain57!B49       ="",
Sweden58!F49      ="",
Sweden58!D49      ="",
Sweden58!B49      =""),"",
(Belgium51!F49*Belgium51!D49/Belgium51!B49
 +Denmark52!F49*Denmark52!D49/Denmark52!B49
 +Finland53!F49*Finland53!D49/Finland53!B49
 +Italy54!F49*Italy54!D49/Italy54!B49
 +Netherlands55!F49*Netherlands55!D49/Netherlands55!B49
 +Portugal56!F49*Portugal56!D49/Portugal56!B49
 +Spain57!F49*Spain57!D49/Spain57!B49
 +Sweden58!F49*Sweden58!D49/Sweden58!B49)
/(Belgium51!D49/Belgium51!B49
 +Denmark52!D49/Denmark52!B49
 +Finland53!D49/Finland53!B49
 +Italy54!D49/Italy54!B49
 +Netherlands55!D49/Netherlands55!B49
 +Portugal56!D49/Portugal56!B49
 +Spain57!D49/Spain57!B49
 +Sweden58!D49/Sweden58!B49))</f>
        <v/>
      </c>
      <c r="D49" s="62" t="str">
        <f>IF(OR(
Belgium51!AE49   ="",
Belgium51!D49   ="",
Belgium51!B49   ="",
Denmark52!AE49      ="",
Denmark52!D49      ="",
Denmark52!B49      ="",
Finland53!AE49       ="",
Finland53!D49       ="",
Finland53!B49       ="",
Italy54!AE49      ="",
Italy54!D49      ="",
Italy54!B49      ="",
Netherlands55!AE49 ="",
Netherlands55!D49 ="",
Netherlands55!B49 ="",
Portugal56!AE49 ="",
Portugal56!D49 ="",
Portugal56!B49 ="",
Spain57!AE49       ="",
Spain57!D49       ="",
Spain57!B49       ="",
Sweden58!AE49      ="",
Sweden58!D49      ="",
Sweden58!B49      =""),"",
(Belgium51!AE49*Belgium51!D49/Belgium51!B49
 +Denmark52!AE49*Denmark52!D49/Denmark52!B49
 +Finland53!AE49*Finland53!D49/Finland53!B49
 +Italy54!AE49*Italy54!D49/Italy54!B49
 +Netherlands55!AE49*Netherlands55!D49/Netherlands55!B49
 +Portugal56!AE49*Portugal56!D49/Portugal56!B49
 +Spain57!AE49*Spain57!D49/Spain57!B49
 +Sweden58!AE49*Sweden58!D49/Sweden58!B49)
/(Belgium51!D49/Belgium51!B49
 +Denmark52!D49/Denmark52!B49
 +Finland53!D49/Finland53!B49
 +Italy54!D49/Italy54!B49
 +Netherlands55!D49/Netherlands55!B49
 +Portugal56!D49/Portugal56!B49
 +Spain57!D49/Spain57!B49
 +Sweden58!D49/Sweden58!B49))</f>
        <v/>
      </c>
      <c r="E49" s="62" t="str">
        <f>IF(OR(
Belgium51!H49   ="",
Belgium51!D49   ="",
Belgium51!B49   ="",
Denmark52!H49      ="",
Denmark52!D49      ="",
Denmark52!B49      ="",
Finland53!H49       ="",
Finland53!D49       ="",
Finland53!B49       ="",
Italy54!H49      ="",
Italy54!D49      ="",
Italy54!B49      ="",
Netherlands55!H49 ="",
Netherlands55!D49 ="",
Netherlands55!B49 ="",
Portugal56!H49 ="",
Portugal56!D49 ="",
Portugal56!B49 ="",
Spain57!H49 ="",
Spain57!D49 ="",
Spain57!B49 ="",
Sweden58!H49 ="",
Sweden58!D49 ="",
Sweden58!B49 =""),"",
(Belgium51!H49*Belgium51!D49/Belgium51!B49
 +Denmark52!H49*Denmark52!D49/Denmark52!B49
 +Finland53!H49*Finland53!D49/Finland53!B49
 +Italy54!H49*Italy54!D49/Italy54!B49
 +Netherlands55!H49*Netherlands55!D49/Netherlands55!B49
 +Portugal56!H49*Portugal56!D49/Portugal56!B49
 +Spain57!H49*Spain57!D49/Spain57!B49
 +Sweden58!H49*Sweden58!D49/Sweden58!B49)
/(Belgium51!D49/Belgium51!B49
 +Denmark52!D49/Denmark52!B49
 +Finland53!D49/Finland53!B49
 +Italy54!D49/Italy54!B49
 +Netherlands55!D49/Netherlands55!B49
 +Portugal56!D49/Portugal56!B49
 +Spain57!D49/Spain57!B49
 +Sweden58!D49/Sweden58!B49))</f>
        <v/>
      </c>
      <c r="F49" s="62" t="str">
        <f>IF(OR(
Belgium51!I49   ="",
Belgium51!D49   ="",
Belgium51!B49   ="",
Denmark52!I49      ="",
Denmark52!D49      ="",
Denmark52!B49      ="",
Finland53!I49       ="",
Finland53!D49       ="",
Finland53!B49       ="",
Italy54!I49      ="",
Italy54!D49      ="",
Italy54!B49      ="",
Netherlands55!I49 ="",
Netherlands55!D49 ="",
Netherlands55!B49 ="",
Portugal56!I49      ="",
Portugal56!D49      ="",
Portugal56!B49      ="",
Spain57!I49      ="",
Spain57!D49      ="",
Spain57!B49      ="",
Sweden58!I49      ="",
Sweden58!D49      ="",
Sweden58!B49      =""),"",
(Belgium51!I49/Belgium51!B49
 +Denmark52!I49/Denmark52!B49
 +Finland53!I49/Finland53!B49
 +Italy54!I49/Italy54!B49
 +Netherlands55!I49/Netherlands55!B49
 +Portugal56!I49/Portugal56!B49
 +Spain57!I49/Spain57!B49
 +Sweden58!I49/Sweden58!B49)
/(Belgium51!D49/Belgium51!B49
 +Denmark52!D49/Denmark52!B49
 +Finland53!D49/Finland53!B49
 +Italy54!D49/Italy54!B49
 +Netherlands55!D49/Netherlands55!B49
 +Portugal56!D49/Portugal56!B49
 +Spain57!D49/Spain57!B49
 +Sweden58!D49/Sweden58!B49))</f>
        <v/>
      </c>
      <c r="G49" s="62" t="str">
        <f>IF(OR(
Belgium51!J49   ="",
Belgium51!D49   ="",
Belgium51!B49   ="",
Denmark52!J49      ="",
Denmark52!D49      ="",
Denmark52!B49      ="",
Finland53!J49       ="",
Finland53!D49       ="",
Finland53!B49       ="",
Italy54!J49      ="",
Italy54!D49      ="",
Italy54!B49      ="",
Netherlands55!J49 ="",
Netherlands55!D49 ="",
Netherlands55!B49 ="",
Portugal56!J49      ="",
Portugal56!D49      ="",
Portugal56!B49      ="",
Spain57!J49      ="",
Spain57!D49      ="",
Spain57!B49      ="",
Sweden58!J49      ="",
Sweden58!D49      ="",
Sweden58!B49      =""),"",
(Belgium51!J49/Belgium51!B49
 +Denmark52!J49/Denmark52!B49
 +Finland53!J49/Finland53!B49
 +Italy54!J49/Italy54!B49
 +Netherlands55!J49/Netherlands55!B49
 +Portugal56!J49/Portugal56!B49
 +Spain57!J49/Spain57!B49
 +Sweden58!J49/Sweden58!B49)
/(Belgium51!D49/Belgium51!B49
 +Denmark52!D49/Denmark52!B49
 +Finland53!D49/Finland53!B49
 +Italy54!D49/Italy54!B49
 +Netherlands55!D49/Netherlands55!B49
 +Portugal56!D49/Portugal56!B49
 +Spain57!D49/Spain57!B49
 +Sweden58!D49/Sweden58!B49))</f>
        <v/>
      </c>
      <c r="H49" s="62" t="str">
        <f>IF(OR(
Belgium51!K49   ="",
Belgium51!D49   ="",
Belgium51!B49   ="",
Denmark52!K49      ="",
Denmark52!D49      ="",
Denmark52!B49      ="",
Finland53!K49       ="",
Finland53!D49       ="",
Finland53!B49       ="",
Italy54!K49      ="",
Italy54!D49      ="",
Italy54!B49      ="",
Netherlands55!K49 ="",
Netherlands55!D49 ="",
Netherlands55!B49 ="",
Portugal56!K49      ="",
Portugal56!D49      ="",
Portugal56!B49      ="",
Spain57!K49      ="",
Spain57!D49      ="",
Spain57!B49      ="",
Sweden58!K49      ="",
Sweden58!D49      ="",
Sweden58!B49      =""),"",
(Belgium51!K49/Belgium51!B49
 +Denmark52!K49/Denmark52!B49
 +Finland53!K49/Finland53!B49
 +Italy54!K49/Italy54!B49
 +Netherlands55!K49/Netherlands55!B49
 +Portugal56!K49/Portugal56!B49
 +Spain57!K49/Spain57!B49
 +Sweden58!K49/Sweden58!B49)
/(Belgium51!D49/Belgium51!B49
 +Denmark52!D49/Denmark52!B49
 +Finland53!D49/Finland53!B49
 +Italy54!D49/Italy54!B49
 +Netherlands55!D49/Netherlands55!B49
 +Portugal56!D49/Portugal56!B49
 +Spain57!D49/Spain57!B49
 +Sweden58!D49/Sweden58!B49))</f>
        <v/>
      </c>
      <c r="I49" s="62" t="str">
        <f>IF(OR(
Belgium51!L49   ="",
Belgium51!D49   ="",
Belgium51!B49   ="",
Denmark52!L49      ="",
Denmark52!D49      ="",
Denmark52!B49      ="",
Finland53!L49       ="",
Finland53!D49       ="",
Finland53!B49       ="",
Italy54!L49      ="",
Italy54!D49      ="",
Italy54!B49      ="",
Netherlands55!L49 ="",
Netherlands55!D49 ="",
Netherlands55!B49 ="",
Portugal56!L49      ="",
Portugal56!D49      ="",
Portugal56!B49      ="",
Spain57!L49      ="",
Spain57!D49      ="",
Spain57!B49      ="",
Sweden58!L49      ="",
Sweden58!D49      ="",
Sweden58!B49      =""),"",
(Belgium51!L49/Belgium51!B49
 +Denmark52!L49/Denmark52!B49
 +Finland53!L49/Finland53!B49
 +Italy54!L49/Italy54!B49
 +Netherlands55!L49/Netherlands55!B49
 +Portugal56!L49/Portugal56!B49
 +Spain57!L49/Spain57!B49
 +Sweden58!L49/Sweden58!B49)
/(Belgium51!D49/Belgium51!B49
 +Denmark52!D49/Denmark52!B49
 +Finland53!D49/Finland53!B49
 +Italy54!D49/Italy54!B49
 +Netherlands55!D49/Netherlands55!B49
 +Portugal56!D49/Portugal56!B49
 +Spain57!D49/Spain57!B49
 +Sweden58!D49/Sweden58!B49))</f>
        <v/>
      </c>
      <c r="J49" s="61" t="str">
        <f t="shared" si="0"/>
        <v/>
      </c>
      <c r="K49" s="61" t="str">
        <f>IF(OR(
Belgium51!D49   ="",Belgium51!D48   ="",
Belgium51!B49   ="",Belgium51!B48   ="",
Belgium51!N49   ="",Belgium51!N48   ="",
Denmark52!D49      ="",Denmark52!D48      ="",
Denmark52!B49      ="",Denmark52!B48      ="",
Denmark52!N49      ="",Denmark52!N48      ="",
Finland53!D49       ="",Finland53!D48       ="",
Finland53!B49       ="",Finland53!B48       ="",
Finland53!N49       ="",Finland53!N48       ="",
Italy54!D49      ="",Italy54!D48      ="",
Italy54!B49      ="",Italy54!B48      ="",
Italy54!N49      ="",Italy54!N48      ="",
Netherlands55!D49 ="",Netherlands55!D48 ="",
Netherlands55!B49 ="",Netherlands55!B48 ="",
Netherlands55!N49 ="",Netherlands55!N48 ="",
Portugal56!D49      ="",Portugal56!D48      ="",
Portugal56!B49      ="",Portugal56!B48      ="",
Portugal56!N49      ="",Portugal56!N48      ="",
Spain57!D49      ="",Spain57!D48      ="",
Spain57!B49      ="",Spain57!B48      ="",
Spain57!N49      ="",Spain57!N48      ="",
Sweden58!D49      ="",Sweden58!D48      ="",
Sweden58!B49      ="",Sweden58!B48      ="",
Sweden58!N49      ="",Sweden58!N48      =""),"",
LN(SQRT(
(Belgium51!D49/Belgium51!B49
 +Denmark52!D49/Denmark52!B49
 +Finland53!D49/Finland53!B49
 +Italy54!D49/Italy54!B49
 +Netherlands55!D49/Netherlands55!B49
 +Portugal56!D49/Portugal56!B49
 +Spain57!D49/Spain57!B49
 +Sweden58!D49/Sweden58!B49)
/(Belgium51!D49/Belgium51!N49*Belgium51!N48/Belgium51!B48
 +Denmark52!D49/Denmark52!N49*Denmark52!N48/Denmark52!B48
 +Finland53!D49/Finland53!N49*Finland53!N48/Finland53!B48
 +Italy54!D49/Italy54!N49*Italy54!N48/Italy54!B48
 +Netherlands55!D49/Netherlands55!N49*Netherlands55!N48/Netherlands55!B48
 +Portugal56!D49/Portugal56!N49*Portugal56!N48/Portugal56!B48
 +Spain57!D49/Spain57!N49*Spain57!N48/Spain57!B48
 +Sweden58!D49/Sweden58!N49*Sweden58!N48/Sweden58!B48)
*(Belgium51!D48/Belgium51!N48*Belgium51!N49/Belgium51!B49
 +Denmark52!D48/Denmark52!N48*Denmark52!N49/Denmark52!B49
 +Finland53!D48/Finland53!N48*Finland53!N49/Finland53!B49
 +Italy54!D48/Italy54!N48*Italy54!N49/Italy54!B49
 +Netherlands55!D48/Netherlands55!N48*Netherlands55!N49/Netherlands55!B49
 +Portugal56!D48/Portugal56!N48*Portugal56!N49/Portugal56!B49
 +Spain57!D48/Spain57!N48*Spain57!N49/Spain57!B49
 +Sweden58!D48/Sweden58!N48*Sweden58!N49/Sweden58!B49)
/(Belgium51!D48/Belgium51!B48
 +Denmark52!D48/Denmark52!B48
 +Finland53!D48/Finland53!B48
 +Italy54!D48/Italy54!B48
 +Netherlands55!D48/Netherlands55!B48
 +Portugal56!D48/Portugal56!B48
 +Spain57!D48/Spain57!B48
 +Sweden58!D48/Sweden58!B48))))</f>
        <v/>
      </c>
      <c r="L49" s="61" t="str">
        <f>IF(OR(
Belgium51!F49   ="",Belgium51!F48   ="",
Belgium51!D49   ="",Belgium51!D48   ="",
Belgium51!B49   ="",Belgium51!B48   ="",
Belgium51!P49   ="",Belgium51!P48   ="",
Denmark52!F49      ="",Denmark52!F48      ="",
Denmark52!D49      ="",Denmark52!D48      ="",
Denmark52!B49      ="",Denmark52!B48      ="",
Denmark52!P49      ="",Denmark52!P48      ="",
Finland53!F49       ="",Finland53!F48       ="",
Finland53!D49       ="",Finland53!D48       ="",
Finland53!B49       ="",Finland53!B48       ="",
Finland53!P49       ="",Finland53!P48       ="",
Italy54!F49      ="",Italy54!F48      ="",
Italy54!D49      ="",Italy54!D48      ="",
Italy54!B49      ="",Italy54!B48      ="",
Italy54!P49      ="",Italy54!P48      ="",
Netherlands55!F49 ="",Netherlands55!F48 ="",
Netherlands55!D49 ="",Netherlands55!D48 ="",
Netherlands55!B49 ="",Netherlands55!B48 ="",
Netherlands55!P49 ="",Netherlands55!P48 ="",
Portugal56!F49      ="",Portugal56!F48      ="",
Portugal56!D49      ="",Portugal56!D48      ="",
Portugal56!B49      ="",Portugal56!B48      ="",
Portugal56!P49      ="",Portugal56!P48      ="",
Spain57!F49      ="",Spain57!F48      ="",
Spain57!D49      ="",Spain57!D48      ="",
Spain57!B49      ="",Spain57!B48      ="",
Spain57!P49      ="",Spain57!P48      ="",
Sweden58!F49      ="",Sweden58!F48      ="",
Sweden58!D49      ="",Sweden58!D48      ="",
Sweden58!B49      ="",Sweden58!B48      ="",
Sweden58!P49      ="",Sweden58!P48      =""),"",
LN(SQRT(
(Belgium51!D49*Belgium51!F49/Belgium51!B49
 +Denmark52!D49*Denmark52!F49/Denmark52!B49
 +Finland53!D49*Finland53!F49/Finland53!B49
 +Italy54!D49*Italy54!F49/Italy54!B49
 +Netherlands55!D49*Netherlands55!F49/Netherlands55!B49
 +Portugal56!D49*Portugal56!F49/Portugal56!B49
 +Spain57!D49*Spain57!F49/Spain57!B49
 +Sweden58!D49*Sweden58!F49/Sweden58!B49)
/(Belgium51!D49*Belgium51!F49/Belgium51!P49*Belgium51!P48/Belgium51!B48
 +Denmark52!D49*Denmark52!F49/Denmark52!P49*Denmark52!P48/Denmark52!B48
 +Finland53!D49*Finland53!F49/Finland53!P49*Finland53!P48/Finland53!B48
 +Italy54!D49*Italy54!F49/Italy54!P49*Italy54!P48/Italy54!B48
 +Netherlands55!D49*Netherlands55!F49/Netherlands55!P49*Netherlands55!P48/Netherlands55!B48
 +Portugal56!D49*Portugal56!F49/Portugal56!P49*Portugal56!P48/Portugal56!B48
 +Spain57!D49*Spain57!F49/Spain57!P49*Spain57!P48/Spain57!B48
 +Sweden58!D49*Sweden58!F49/Sweden58!P49*Sweden58!P48/Sweden58!B48)
*(Belgium51!D48*Belgium51!F48/Belgium51!P48*Belgium51!P49/Belgium51!B49
 +Denmark52!D48*Denmark52!F48/Denmark52!P48*Denmark52!P49/Denmark52!B49
 +Finland53!D48*Finland53!F48/Finland53!P48*Finland53!P49/Finland53!B49
 +Italy54!D48*Italy54!F48/Italy54!P48*Italy54!P49/Italy54!B49
 +Netherlands55!D48*Netherlands55!F48/Netherlands55!P48*Netherlands55!P49/Netherlands55!B49
 +Portugal56!D48*Portugal56!F48/Portugal56!P48*Portugal56!P49/Portugal56!B49
 +Spain57!D48*Spain57!F48/Spain57!P48*Spain57!P49/Spain57!B49
 +Sweden58!D48*Sweden58!F48/Sweden58!P48*Sweden58!P49/Sweden58!B49)
/(Belgium51!D48*Belgium51!F48/Belgium51!B48
 +Denmark52!D48*Denmark52!F48/Denmark52!B48
 +Finland53!D48*Finland53!F48/Finland53!B48
 +Italy54!D48*Italy54!F48/Italy54!B48
 +Netherlands55!D48*Netherlands55!F48/Netherlands55!B48
 +Portugal56!D48*Portugal56!F48/Portugal56!B48
 +Spain57!D48*Spain57!F48/Spain57!B48
 +Sweden58!D48*Sweden58!F48/Sweden58!B48))))</f>
        <v/>
      </c>
      <c r="M49" s="62" t="str">
        <f>IF(OR(
Belgium51!H49   ="",Belgium51!H48   ="",
Belgium51!D49   ="",Belgium51!D48   ="",
Belgium51!B49   ="",Belgium51!B48   ="",
Belgium51!Q49   ="",Belgium51!Q48   ="",
Denmark52!H49      ="",Denmark52!H48      ="",
Denmark52!D49      ="",Denmark52!D48      ="",
Denmark52!B49      ="",Denmark52!B48      ="",
Denmark52!Q49      ="",Denmark52!Q48      ="",
Finland53!H49       ="",Finland53!H48       ="",
Finland53!D49       ="",Finland53!D48       ="",
Finland53!B49       ="",Finland53!B48       ="",
Finland53!Q49       ="",Finland53!Q48       ="",
Italy54!H49      ="",Italy54!H48      ="",
Italy54!D49      ="",Italy54!D48      ="",
Italy54!B49      ="",Italy54!B48      ="",
Italy54!Q49      ="",Italy54!Q48      ="",
Netherlands55!H49 ="",Netherlands55!H48 ="",
Netherlands55!D49 ="",Netherlands55!D48 ="",
Netherlands55!B49 ="",Netherlands55!B48 ="",
Netherlands55!Q49 ="",Netherlands55!Q48 ="",
Portugal56!H49      ="",Portugal56!H48      ="",
Portugal56!D49      ="",Portugal56!D48      ="",
Portugal56!B49      ="",Portugal56!B48      ="",
Portugal56!Q49      ="",Portugal56!Q48      ="",
Spain57!H49      ="",Spain57!H48      ="",
Spain57!D49      ="",Spain57!D48      ="",
Spain57!B49      ="",Spain57!B48      ="",
Spain57!Q49      ="",Spain57!Q48      ="",
Sweden58!H49      ="",Sweden58!H48      ="",
Sweden58!D49      ="",Sweden58!D48      ="",
Sweden58!B49      ="",Sweden58!B48      ="",
Sweden58!Q49      ="",Sweden58!Q48      =""),"",
LN(SQRT(
(Belgium51!D49*Belgium51!H49/Belgium51!B49
 +Denmark52!D49*Denmark52!H49/Denmark52!B49
 +Finland53!D49*Finland53!H49/Finland53!B49
 +Italy54!D49*Italy54!H49/Italy54!B49
 +Netherlands55!D49*Netherlands55!H49/Netherlands55!B49
 +Portugal56!D49*Portugal56!H49/Portugal56!B49
 +Spain57!D49*Spain57!H49/Spain57!B49
 +Sweden58!D49*Sweden58!H49/Sweden58!B49)
/(Belgium51!D49*Belgium51!H49/Belgium51!Q49*Belgium51!Q48/Belgium51!B48
 +Denmark52!D49*Denmark52!H49/Denmark52!Q49*Denmark52!Q48/Denmark52!B48
 +Finland53!D49*Finland53!H49/Finland53!Q49*Finland53!Q48/Finland53!B48
 +Italy54!D49*Italy54!H49/Italy54!Q49*Italy54!Q48/Italy54!B48
 +Netherlands55!D49*Netherlands55!H49/Netherlands55!Q49*Netherlands55!Q48/Netherlands55!B48
 +Portugal56!D49*Portugal56!H49/Portugal56!Q49*Portugal56!Q48/Portugal56!B48
 +Spain57!D49*Spain57!H49/Spain57!Q49*Spain57!Q48/Spain57!B48
 +Sweden58!D49*Sweden58!H49/Sweden58!Q49*Sweden58!Q48/Sweden58!B48)
*(Belgium51!D48*Belgium51!H48/Belgium51!Q48*Belgium51!Q49/Belgium51!B49
 +Denmark52!D48*Denmark52!H48/Denmark52!Q48*Denmark52!Q49/Denmark52!B49
 +Finland53!D48*Finland53!H48/Finland53!Q48*Finland53!Q49/Finland53!B49
 +Italy54!D48*Italy54!H48/Italy54!Q48*Italy54!Q49/Italy54!B49
 +Netherlands55!D48*Netherlands55!H48/Netherlands55!Q48*Netherlands55!Q49/Netherlands55!B49
 +Portugal56!D48*Portugal56!H48/Portugal56!Q48*Portugal56!Q49/Portugal56!B49
 +Spain57!D48*Spain57!H48/Spain57!Q48*Spain57!Q49/Spain57!B49
 +Sweden58!D48*Sweden58!H48/Sweden58!Q48*Sweden58!Q49/Sweden58!B49)
/(Belgium51!D48*Belgium51!H48/Belgium51!B48
 +Denmark52!D48*Denmark52!H48/Denmark52!B48
 +Finland53!D48*Finland53!H48/Finland53!B48
 +Italy54!D48*Italy54!H48/Italy54!B48
 +Netherlands55!D48*Netherlands55!H48/Netherlands55!B48
 +Portugal56!D48*Portugal56!H48/Portugal56!B48
 +Spain57!D48*Spain57!H48/Spain57!B48
 +Sweden58!D48*Sweden58!H48/Sweden58!B48))))</f>
        <v/>
      </c>
      <c r="N49" s="62" t="str">
        <f>IF(OR(
Belgium51!I49   ="",Belgium51!I48   ="",
Belgium51!B49   ="",Belgium51!B48   ="",
Belgium51!R49   ="",Belgium51!R48   ="",
Denmark52!I49      ="",Denmark52!I48      ="",
Denmark52!B49      ="",Denmark52!B48      ="",
Denmark52!R49      ="",Denmark52!R48      ="",
Finland53!I49       ="",Finland53!I48       ="",
Finland53!B49       ="",Finland53!B48       ="",
Finland53!R49       ="",Finland53!R48       ="",
Italy54!I49      ="",Italy54!I48      ="",
Italy54!B49      ="",Italy54!B48      ="",
Italy54!R49      ="",Italy54!R48      ="",
Netherlands55!I49 ="",Netherlands55!I48 ="",
Netherlands55!B49 ="",Netherlands55!B48 ="",
Netherlands55!R49 ="",Netherlands55!R48 ="",
Portugal56!I49      ="",Portugal56!I48      ="",
Portugal56!B49      ="",Portugal56!B48      ="",
Portugal56!R49      ="",Portugal56!R48      ="",
Spain57!I49      ="",Spain57!I48      ="",
Spain57!B49      ="",Spain57!B48      ="",
Spain57!R49      ="",Spain57!R48      ="",
Sweden58!I49      ="",Sweden58!I48      ="",
Sweden58!B49      ="",Sweden58!B48      ="",
Sweden58!R49      ="",Sweden58!R48      =""),"",
LN(SQRT(
(Belgium51!I49/Belgium51!B49
 +Denmark52!I49/Denmark52!B49
 +Finland53!I49/Finland53!B49
 +Italy54!I49/Italy54!B49
 +Netherlands55!I49/Netherlands55!B49
 +Portugal56!I49/Portugal56!B49
 +Spain57!I49/Spain57!B49
 +Sweden58!I49/Sweden58!B49)
/(Belgium51!I49/Belgium51!R49*Belgium51!R48/Belgium51!B48
 +Denmark52!I49/Denmark52!R49*Denmark52!R48/Denmark52!B48
 +Finland53!I49/Finland53!R49*Finland53!R48/Finland53!B48
 +Italy54!I49/Italy54!R49*Italy54!R48/Italy54!B48
 +Netherlands55!I49/Netherlands55!R49*Netherlands55!R48/Netherlands55!B48
 +Portugal56!I49/Portugal56!R49*Portugal56!R48/Portugal56!B48
 +Spain57!I49/Spain57!R49*Spain57!R48/Spain57!B48
 +Sweden58!I49/Sweden58!R49*Sweden58!R48/Sweden58!B48)
*(Belgium51!I48/Belgium51!R48*Belgium51!R49/Belgium51!B49
 +Denmark52!I48/Denmark52!R48*Denmark52!R49/Denmark52!B49
 +Finland53!I48/Finland53!R48*Finland53!R49/Finland53!B49
 +Italy54!I48/Italy54!R48*Italy54!R49/Italy54!B49
 +Netherlands55!I48/Netherlands55!R48*Netherlands55!R49/Netherlands55!B49
 +Portugal56!I48/Portugal56!R48*Portugal56!R49/Portugal56!B49
 +Spain57!I48/Spain57!R48*Spain57!R49/Spain57!B49
 +Sweden58!I48/Sweden58!R48*Sweden58!R49/Sweden58!B49)
/(Belgium51!I48/Belgium51!B48
 +Denmark52!I48/Denmark52!B48
 +Finland53!I48/Finland53!B48
 +Italy54!I48/Italy54!B48
 +Netherlands55!I48/Netherlands55!B48
 +Portugal56!I48/Portugal56!B48
 +Spain57!I48/Spain57!B48
 +Sweden58!I48/Sweden58!B48))))</f>
        <v/>
      </c>
      <c r="O49" s="62" t="str">
        <f>IF(OR(
Belgium51!K49   ="",Belgium51!K48   ="",
Belgium51!B49   ="",Belgium51!B48   ="",
Belgium51!S49   ="",Belgium51!S48   ="",
Denmark52!K49      ="",Denmark52!K48      ="",
Denmark52!B49      ="",Denmark52!B48      ="",
Denmark52!S49      ="",Denmark52!S48      ="",
Finland53!K49       ="",Finland53!K48       ="",
Finland53!B49       ="",Finland53!B48       ="",
Finland53!S49       ="",Finland53!S48       ="",
Italy54!K49      ="",Italy54!K48      ="",
Italy54!B49      ="",Italy54!B48      ="",
Italy54!S49      ="",Italy54!S48      ="",
Netherlands55!K49 ="",Netherlands55!K48 ="",
Netherlands55!B49 ="",Netherlands55!B48 ="",
Netherlands55!S49 ="",Netherlands55!S48 ="",
Portugal56!K49      ="",Portugal56!K48      ="",
Portugal56!B49      ="",Portugal56!B48      ="",
Portugal56!S49      ="",Portugal56!S48      ="",
Spain57!K49      ="",Spain57!K48      ="",
Spain57!B49      ="",Spain57!B48      ="",
Spain57!S49      ="",Spain57!S48      ="",
Sweden58!K49      ="",Sweden58!K48      ="",
Sweden58!B49      ="",Sweden58!B48      ="",
Sweden58!S49      ="",Sweden58!S48      =""),"",
LN(SQRT(
(Belgium51!K49/Belgium51!B49
 +Denmark52!K49/Denmark52!B49
 +Finland53!K49/Finland53!B49
 +Italy54!K49/Italy54!B49
 +Netherlands55!K49/Netherlands55!B49
 +Portugal56!K49/Portugal56!B49
 +Spain57!K49/Spain57!B49
 +Sweden58!K49/Sweden58!B49)
/(Belgium51!K49/Belgium51!S49*Belgium51!S48/Belgium51!B48
 +Denmark52!K49/Denmark52!S49*Denmark52!S48/Denmark52!B48
 +Finland53!K49/Finland53!S49*Finland53!S48/Finland53!B48
 +Italy54!K49/Italy54!S49*Italy54!S48/Italy54!B48
 +Netherlands55!K49/Netherlands55!S49*Netherlands55!S48/Netherlands55!B48
 +Portugal56!K49/Portugal56!S49*Portugal56!S48/Portugal56!B48
 +Spain57!K49/Spain57!S49*Spain57!S48/Spain57!B48
 +Sweden58!K49/Sweden58!S49*Sweden58!S48/Sweden58!B48)
*(Belgium51!K48/Belgium51!S48*Belgium51!S49/Belgium51!B49
 +Denmark52!K48/Denmark52!S48*Denmark52!S49/Denmark52!B49
 +Finland53!K48/Finland53!S48*Finland53!S49/Finland53!B49
 +Italy54!K48/Italy54!S48*Italy54!S49/Italy54!B49
 +Netherlands55!K48/Netherlands55!S48*Netherlands55!S49/Netherlands55!B49
 +Portugal56!K48/Portugal56!S48*Portugal56!S49/Portugal56!B49
 +Spain57!K48/Spain57!S48*Spain57!S49/Spain57!B49
 +Sweden58!K48/Sweden58!S48*Sweden58!S49/Sweden58!B49)
/(Belgium51!K48/Belgium51!B48
 +Denmark52!K48/Denmark52!B48
 +Finland53!K48/Finland53!B48
 +Italy54!K48/Italy54!B48
 +Netherlands55!K48/Netherlands55!B48
 +Portugal56!K48/Portugal56!B48
 +Spain57!K48/Spain57!B48
 +Sweden58!K48/Sweden58!B48))))</f>
        <v/>
      </c>
      <c r="P49" s="62" t="str">
        <f>IF(OR(
Belgium51!L49   ="",Belgium51!L48   ="",
Belgium51!B49   ="",Belgium51!B48   ="",
Belgium51!T49   ="",Belgium51!T48   ="",
Denmark52!L49      ="",Denmark52!L48      ="",
Denmark52!B49      ="",Denmark52!B48      ="",
Denmark52!T49      ="",Denmark52!T48      ="",
Finland53!L49       ="",Finland53!L48       ="",
Finland53!B49       ="",Finland53!B48       ="",
Finland53!T49       ="",Finland53!T48       ="",
Italy54!L49      ="",Italy54!L48      ="",
Italy54!B49      ="",Italy54!B48      ="",
Italy54!T49      ="",Italy54!T48      ="",
Netherlands55!L49 ="",Netherlands55!L48 ="",
Netherlands55!B49 ="",Netherlands55!B48 ="",
Netherlands55!T49 ="",Netherlands55!T48 ="",
Portugal56!L49      ="",Portugal56!L48      ="",
Portugal56!B49      ="",Portugal56!B48      ="",
Portugal56!T49      ="",Portugal56!T48      ="",
Spain57!L49      ="",Spain57!L48      ="",
Spain57!B49      ="",Spain57!B48      ="",
Spain57!T49      ="",Spain57!T48      ="",
Sweden58!L49      ="",Sweden58!L48      ="",
Sweden58!B49      ="",Sweden58!B48      ="",
Sweden58!T49      ="",Sweden58!T48      =""),"",
LN(SQRT(
(Belgium51!L49/Belgium51!B49
 +Denmark52!L49/Denmark52!B49
 +Finland53!L49/Finland53!B49
 +Italy54!L49/Italy54!B49
 +Netherlands55!L49/Netherlands55!B49
 +Portugal56!L49/Portugal56!B49
 +Spain57!L49/Spain57!B49
 +Sweden58!L49/Sweden58!B49)
/(Belgium51!L49/Belgium51!T49*Belgium51!T48/Belgium51!B48
 +Denmark52!L49/Denmark52!T49*Denmark52!T48/Denmark52!B48
 +Finland53!L49/Finland53!T49*Finland53!T48/Finland53!B48
 +Italy54!L49/Italy54!T49*Italy54!T48/Italy54!B48
 +Netherlands55!L49/Netherlands55!T49*Netherlands55!T48/Netherlands55!B48
 +Portugal56!L49/Portugal56!T49*Portugal56!T48/Portugal56!B48
 +Spain57!L49/Spain57!T49*Spain57!T48/Spain57!B48
 +Sweden58!L49/Sweden58!T49*Sweden58!T48/Sweden58!B48)
*(Belgium51!L48/Belgium51!T48*Belgium51!T49/Belgium51!B49
 +Denmark52!L48/Denmark52!T48*Denmark52!T49/Denmark52!B49
 +Finland53!L48/Finland53!T48*Finland53!T49/Finland53!B49
 +Italy54!L48/Italy54!T48*Italy54!T49/Italy54!B49
 +Netherlands55!L48/Netherlands55!T48*Netherlands55!T49/Netherlands55!B49
 +Portugal56!L48/Portugal56!T48*Portugal56!T49/Portugal56!B49
 +Spain57!L48/Spain57!T48*Spain57!T49/Spain57!B49
 +Sweden58!L48/Sweden58!T48*Sweden58!T49/Sweden58!B49)
/(Belgium51!L48/Belgium51!B48
 +Denmark52!L48/Denmark52!B48
 +Finland53!L48/Finland53!B48
 +Italy54!L48/Italy54!B48
 +Netherlands55!L48/Netherlands55!B48
 +Portugal56!L48/Portugal56!B48
 +Spain57!L48/Spain57!B48
 +Sweden58!L48/Sweden58!B48))))</f>
        <v/>
      </c>
      <c r="Q49" s="61"/>
      <c r="R49" s="61"/>
      <c r="S49" s="61"/>
      <c r="T49" s="61"/>
      <c r="U49" s="61"/>
      <c r="V49" s="61" t="str">
        <f>IF(OR(
Belgium51!V49   ="",
Belgium51!U49   ="",
Denmark52!V49      ="",
Denmark52!U49      ="",
Finland53!V49       ="",
Finland53!U49       ="",
Italy54!V49      ="",
Italy54!U49      ="",
Netherlands55!V49 ="",
Netherlands55!U49 ="",
Portugal56!V49      ="",
Portugal56!U49      ="",
Spain57!V49      ="",
Spain57!U49      ="",
Sweden58!V49      ="",
Sweden58!U49      =""),"",
LN((Belgium51!V49+Denmark52!V49+Finland53!V49+Italy54!V49+Netherlands55!V49+Portugal56!V49+Spain57!V49+Sweden58!V49)
/(Belgium51!U49+Denmark52!U49+Finland53!U49+Italy54!U49+Netherlands55!U49+Portugal56!U49+Spain57!U49+Sweden58!U49)))</f>
        <v/>
      </c>
      <c r="W49" s="61" t="str">
        <f>IF(OR(
Belgium51!V49   ="",
Belgium51!W49   ="",
Belgium51!U49   ="",
Denmark52!V49      ="",
Denmark52!W49      ="",
Denmark52!U49      ="",
Finland53!V49       ="",
Finland53!W49       ="",
Finland53!U49       ="",
Italy54!V49      ="",
Italy54!W49      ="",
Italy54!U49      ="",
Netherlands55!V49 ="",
Netherlands55!W49 ="",
Netherlands55!V49 ="",
Portugal56!V49      ="",
Portugal56!W49      ="",
Portugal56!U49      ="",
Spain57!V49      ="",
Spain57!W49      ="",
Spain57!U49      ="",
Sweden58!V49      ="",
Sweden58!W49      ="",
Sweden58!U49      ="",
),"",
LN((Belgium51!V49*Belgium51!W49+Denmark52!V49*Denmark52!W49+Finland53!V49*Finland53!W49+Italy54!V49*Italy54!W49+Netherlands55!V49*Netherlands55!W49+Portugal56!V49*Portugal56!W49+Spain57!V49*Spain57!W49+Sweden58!V49*Sweden58!W49)
/(Belgium51!U49+Denmark52!U49+Finland53!U49+Italy54!U49+Netherlands55!U49+Portugal56!U49+Spain57!U49+Sweden58!U49)))</f>
        <v/>
      </c>
      <c r="X49" s="61" t="str">
        <f>IF(OR(
Belgium51!X49   ="",
Belgium51!D49   ="",
Belgium51!B49   ="",
Denmark52!X49      ="",
Denmark52!D49      ="",
Denmark52!B49      ="",
Finland53!X49       ="",
Finland53!D49       ="",
Finland53!B49       ="",
Italy54!X49      ="",
Italy54!D49      ="",
Italy54!B49      ="",
Netherlands55!X49 ="",
Netherlands55!D49 ="",
Netherlands55!B49 ="",
Portugal56!X49      ="",
Portugal56!D49      ="",
Portugal56!B49      ="",
Spain57!X49      ="",
Spain57!D49      ="",
Spain57!B49      ="",
Sweden58!X49      ="",
Sweden58!D49      ="",
Sweden58!B49      =""),"",
(Belgium51!X49*Belgium51!D49/Belgium51!B49
 +Denmark52!X49*Denmark52!D49/Denmark52!B49
 +Finland53!X49*Finland53!D49/Finland53!B49
 +Italy54!X49*Italy54!D49/Italy54!B49
 +Netherlands55!X49*Netherlands55!D49/Netherlands55!B49
 +Portugal56!X49*Portugal56!D49/Portugal56!B49
 +Spain57!X49*Spain57!D49/Spain57!B49
 +Sweden58!X49*Sweden58!D49/Sweden58!B49)
/(Belgium51!D49/Belgium51!B49
 +Denmark52!D49/Denmark52!B49
 +Finland53!D49/Finland53!B49
 +Italy54!D49/Italy54!B49
 +Netherlands55!D49/Netherlands55!B49
 +Portugal56!D49/Portugal56!B49
 +Spain57!D49/Spain57!B49
 +Sweden58!D49/Sweden58!B49))</f>
        <v/>
      </c>
      <c r="Y49" s="61" t="str">
        <f>IF(OR(
Belgium51!Y49   ="",
Belgium51!D49   ="",
Belgium51!B49   ="",
Denmark52!Y49      ="",
Denmark52!D49      ="",
Denmark52!B49      ="",
Finland53!Y49       ="",
Finland53!D49       ="",
Finland53!B49       ="",
Italy54!Y49      ="",
Italy54!D49      ="",
Italy54!B49      ="",
Netherlands55!Y49 ="",
Netherlands55!D49 ="",
Netherlands55!B49 ="",
Portugal56!Y49      ="",
Portugal56!D49      ="",
Portugal56!B49      ="",
Spain57!Y49      ="",
Spain57!D49      ="",
Spain57!B49      ="",
Sweden58!Y49      ="",
Sweden58!D49      ="",
Sweden58!B49      =""),"",
(Belgium51!Y49/Belgium51!B49
 +Denmark52!Y49/Denmark52!B49
 +Finland53!Y49/Finland53!B49
 +Italy54!Y49/Italy54!B49
 +Netherlands55!Y49/Netherlands55!B49
 +Portugal56!Y49/Portugal56!B49
 +Spain57!Y49/Spain57!B49
 +Sweden58!Y49/Sweden58!B49)
/(Belgium51!D49/Belgium51!B49
 +Denmark52!D49/Denmark52!B49
 +Finland53!D49/Finland53!B49
 +Italy54!D49/Italy54!B49
 +Netherlands55!D49/Netherlands55!B49
 +Portugal56!D49/Portugal56!B49
 +Spain57!D49/Spain57!B49
 +Sweden58!D49/Sweden58!B49))</f>
        <v/>
      </c>
      <c r="Z49" s="67"/>
      <c r="AA49" s="62" t="str">
        <f t="shared" si="1"/>
        <v/>
      </c>
      <c r="AB49" s="75" t="str">
        <f>IF(OR(
Belgium51!AB49   ="",
Belgium51!D49   ="",
Belgium51!B49   ="",
Denmark52!AB49      ="",
Denmark52!D49      ="",
Denmark52!B49      ="",
Finland53!AB49       ="",
Finland53!D49       ="",
Finland53!B49       ="",
Italy54!AB49      ="",
Italy54!D49      ="",
Italy54!B49      ="",
Netherlands55!AB49 ="",
Netherlands55!D49 ="",
Netherlands55!B49 ="",
Portugal56!AB49      ="",
Portugal56!D49      ="",
Portugal56!B49      ="",
Spain57!AB49      ="",
Spain57!D49      ="",
Spain57!B49      ="",
Sweden58!AB49      ="",
Sweden58!D49      ="",
Sweden58!B49      =""),"",
(Belgium51!AB49*Belgium51!D49/Belgium51!B49
 +Denmark52!AB49*Denmark52!D49/Denmark52!B49
 +Finland53!AB49*Finland53!D49/Finland53!B49
 +Italy54!AB49*Italy54!D49/Italy54!B49
 +Netherlands55!AB49*Netherlands55!D49/Netherlands55!B49
 +Portugal56!AB49*Portugal56!D49/Portugal56!B49
 +Spain57!AB49*Spain57!D49/Spain57!B49
 +Sweden58!AB49*Sweden58!D49/Sweden58!B49)
/(Belgium51!D49/Belgium51!B49
 +Denmark52!D49/Denmark52!B49
 +Finland53!D49/Finland53!B49
 +Italy54!D49/Italy54!B49
 +Netherlands55!D49/Netherlands55!B49
 +Portugal56!D49/Portugal56!B49
 +Spain57!D49/Spain57!B49
 +Sweden58!D49/Sweden58!B49))</f>
        <v/>
      </c>
    </row>
    <row r="50" spans="1:28">
      <c r="A50" s="62">
        <v>1917</v>
      </c>
      <c r="B50" s="62" t="str">
        <f>IF(OR(
Belgium51!AC50   ="",
Belgium51!D50   ="",
Belgium51!B50   ="",
Denmark52!AC50      ="",
Denmark52!D50      ="",
Denmark52!B50      ="",
Finland53!AC50       ="",
Finland53!D50       ="",
Finland53!B50       ="",
Italy54!AC50      ="",
Italy54!D50      ="",
Italy54!B50      ="",
Netherlands55!AC50 ="",
Netherlands55!D50 ="",
Netherlands55!B50 ="",
Portugal56!AC50 ="",
Portugal56!D50 ="",
Portugal56!B50 ="",
Spain57!AC50       ="",
Spain57!D50       ="",
Spain57!B50       ="",
Sweden58!AC50      ="",
Sweden58!D50      ="",
Sweden58!B50      =""),"",
(Belgium51!AC50*Belgium51!D50/Belgium51!B50
 +Denmark52!AC50*Denmark52!D50/Denmark52!B50
 +Finland53!AC50*Finland53!D50/Finland53!B50
 +Italy54!AC50*Italy54!D50/Italy54!B50
 +Netherlands55!AC50*Netherlands55!D50/Netherlands55!B50
 +Portugal56!AC50*Portugal56!D50/Portugal56!B50
 +Spain57!AC50*Spain57!D50/Spain57!B50
 +Sweden58!AC50*Sweden58!D50/Sweden58!B50)
/(Belgium51!D50/Belgium51!B50
 +Denmark52!D50/Denmark52!B50
 +Finland53!D50/Finland53!B50
 +Italy54!D50/Italy54!B50
 +Netherlands55!D50/Netherlands55!B50
 +Portugal56!D50/Portugal56!B50
 +Spain57!D50/Spain57!B50
 +Sweden58!D50/Sweden58!B50))</f>
        <v/>
      </c>
      <c r="C50" s="34" t="str">
        <f>IF(OR(
Belgium51!F50   ="",
Belgium51!D50   ="",
Belgium51!B50   ="",
Denmark52!F50      ="",
Denmark52!D50      ="",
Denmark52!B50      ="",
Finland53!F50       ="",
Finland53!D50       ="",
Finland53!B50       ="",
Italy54!F50      ="",
Italy54!D50      ="",
Italy54!B50      ="",
Netherlands55!F50 ="",
Netherlands55!D50 ="",
Netherlands55!B50 ="",
Portugal56!F50 ="",
Portugal56!D50 ="",
Portugal56!B50 ="",
Spain57!F50       ="",
Spain57!D50       ="",
Spain57!B50       ="",
Sweden58!F50      ="",
Sweden58!D50      ="",
Sweden58!B50      =""),"",
(Belgium51!F50*Belgium51!D50/Belgium51!B50
 +Denmark52!F50*Denmark52!D50/Denmark52!B50
 +Finland53!F50*Finland53!D50/Finland53!B50
 +Italy54!F50*Italy54!D50/Italy54!B50
 +Netherlands55!F50*Netherlands55!D50/Netherlands55!B50
 +Portugal56!F50*Portugal56!D50/Portugal56!B50
 +Spain57!F50*Spain57!D50/Spain57!B50
 +Sweden58!F50*Sweden58!D50/Sweden58!B50)
/(Belgium51!D50/Belgium51!B50
 +Denmark52!D50/Denmark52!B50
 +Finland53!D50/Finland53!B50
 +Italy54!D50/Italy54!B50
 +Netherlands55!D50/Netherlands55!B50
 +Portugal56!D50/Portugal56!B50
 +Spain57!D50/Spain57!B50
 +Sweden58!D50/Sweden58!B50))</f>
        <v/>
      </c>
      <c r="D50" s="62" t="str">
        <f>IF(OR(
Belgium51!AE50   ="",
Belgium51!D50   ="",
Belgium51!B50   ="",
Denmark52!AE50      ="",
Denmark52!D50      ="",
Denmark52!B50      ="",
Finland53!AE50       ="",
Finland53!D50       ="",
Finland53!B50       ="",
Italy54!AE50      ="",
Italy54!D50      ="",
Italy54!B50      ="",
Netherlands55!AE50 ="",
Netherlands55!D50 ="",
Netherlands55!B50 ="",
Portugal56!AE50 ="",
Portugal56!D50 ="",
Portugal56!B50 ="",
Spain57!AE50       ="",
Spain57!D50       ="",
Spain57!B50       ="",
Sweden58!AE50      ="",
Sweden58!D50      ="",
Sweden58!B50      =""),"",
(Belgium51!AE50*Belgium51!D50/Belgium51!B50
 +Denmark52!AE50*Denmark52!D50/Denmark52!B50
 +Finland53!AE50*Finland53!D50/Finland53!B50
 +Italy54!AE50*Italy54!D50/Italy54!B50
 +Netherlands55!AE50*Netherlands55!D50/Netherlands55!B50
 +Portugal56!AE50*Portugal56!D50/Portugal56!B50
 +Spain57!AE50*Spain57!D50/Spain57!B50
 +Sweden58!AE50*Sweden58!D50/Sweden58!B50)
/(Belgium51!D50/Belgium51!B50
 +Denmark52!D50/Denmark52!B50
 +Finland53!D50/Finland53!B50
 +Italy54!D50/Italy54!B50
 +Netherlands55!D50/Netherlands55!B50
 +Portugal56!D50/Portugal56!B50
 +Spain57!D50/Spain57!B50
 +Sweden58!D50/Sweden58!B50))</f>
        <v/>
      </c>
      <c r="E50" s="62" t="str">
        <f>IF(OR(
Belgium51!H50   ="",
Belgium51!D50   ="",
Belgium51!B50   ="",
Denmark52!H50      ="",
Denmark52!D50      ="",
Denmark52!B50      ="",
Finland53!H50       ="",
Finland53!D50       ="",
Finland53!B50       ="",
Italy54!H50      ="",
Italy54!D50      ="",
Italy54!B50      ="",
Netherlands55!H50 ="",
Netherlands55!D50 ="",
Netherlands55!B50 ="",
Portugal56!H50 ="",
Portugal56!D50 ="",
Portugal56!B50 ="",
Spain57!H50 ="",
Spain57!D50 ="",
Spain57!B50 ="",
Sweden58!H50 ="",
Sweden58!D50 ="",
Sweden58!B50 =""),"",
(Belgium51!H50*Belgium51!D50/Belgium51!B50
 +Denmark52!H50*Denmark52!D50/Denmark52!B50
 +Finland53!H50*Finland53!D50/Finland53!B50
 +Italy54!H50*Italy54!D50/Italy54!B50
 +Netherlands55!H50*Netherlands55!D50/Netherlands55!B50
 +Portugal56!H50*Portugal56!D50/Portugal56!B50
 +Spain57!H50*Spain57!D50/Spain57!B50
 +Sweden58!H50*Sweden58!D50/Sweden58!B50)
/(Belgium51!D50/Belgium51!B50
 +Denmark52!D50/Denmark52!B50
 +Finland53!D50/Finland53!B50
 +Italy54!D50/Italy54!B50
 +Netherlands55!D50/Netherlands55!B50
 +Portugal56!D50/Portugal56!B50
 +Spain57!D50/Spain57!B50
 +Sweden58!D50/Sweden58!B50))</f>
        <v/>
      </c>
      <c r="F50" s="62" t="str">
        <f>IF(OR(
Belgium51!I50   ="",
Belgium51!D50   ="",
Belgium51!B50   ="",
Denmark52!I50      ="",
Denmark52!D50      ="",
Denmark52!B50      ="",
Finland53!I50       ="",
Finland53!D50       ="",
Finland53!B50       ="",
Italy54!I50      ="",
Italy54!D50      ="",
Italy54!B50      ="",
Netherlands55!I50 ="",
Netherlands55!D50 ="",
Netherlands55!B50 ="",
Portugal56!I50      ="",
Portugal56!D50      ="",
Portugal56!B50      ="",
Spain57!I50      ="",
Spain57!D50      ="",
Spain57!B50      ="",
Sweden58!I50      ="",
Sweden58!D50      ="",
Sweden58!B50      =""),"",
(Belgium51!I50/Belgium51!B50
 +Denmark52!I50/Denmark52!B50
 +Finland53!I50/Finland53!B50
 +Italy54!I50/Italy54!B50
 +Netherlands55!I50/Netherlands55!B50
 +Portugal56!I50/Portugal56!B50
 +Spain57!I50/Spain57!B50
 +Sweden58!I50/Sweden58!B50)
/(Belgium51!D50/Belgium51!B50
 +Denmark52!D50/Denmark52!B50
 +Finland53!D50/Finland53!B50
 +Italy54!D50/Italy54!B50
 +Netherlands55!D50/Netherlands55!B50
 +Portugal56!D50/Portugal56!B50
 +Spain57!D50/Spain57!B50
 +Sweden58!D50/Sweden58!B50))</f>
        <v/>
      </c>
      <c r="G50" s="62" t="str">
        <f>IF(OR(
Belgium51!J50   ="",
Belgium51!D50   ="",
Belgium51!B50   ="",
Denmark52!J50      ="",
Denmark52!D50      ="",
Denmark52!B50      ="",
Finland53!J50       ="",
Finland53!D50       ="",
Finland53!B50       ="",
Italy54!J50      ="",
Italy54!D50      ="",
Italy54!B50      ="",
Netherlands55!J50 ="",
Netherlands55!D50 ="",
Netherlands55!B50 ="",
Portugal56!J50      ="",
Portugal56!D50      ="",
Portugal56!B50      ="",
Spain57!J50      ="",
Spain57!D50      ="",
Spain57!B50      ="",
Sweden58!J50      ="",
Sweden58!D50      ="",
Sweden58!B50      =""),"",
(Belgium51!J50/Belgium51!B50
 +Denmark52!J50/Denmark52!B50
 +Finland53!J50/Finland53!B50
 +Italy54!J50/Italy54!B50
 +Netherlands55!J50/Netherlands55!B50
 +Portugal56!J50/Portugal56!B50
 +Spain57!J50/Spain57!B50
 +Sweden58!J50/Sweden58!B50)
/(Belgium51!D50/Belgium51!B50
 +Denmark52!D50/Denmark52!B50
 +Finland53!D50/Finland53!B50
 +Italy54!D50/Italy54!B50
 +Netherlands55!D50/Netherlands55!B50
 +Portugal56!D50/Portugal56!B50
 +Spain57!D50/Spain57!B50
 +Sweden58!D50/Sweden58!B50))</f>
        <v/>
      </c>
      <c r="H50" s="62" t="str">
        <f>IF(OR(
Belgium51!K50   ="",
Belgium51!D50   ="",
Belgium51!B50   ="",
Denmark52!K50      ="",
Denmark52!D50      ="",
Denmark52!B50      ="",
Finland53!K50       ="",
Finland53!D50       ="",
Finland53!B50       ="",
Italy54!K50      ="",
Italy54!D50      ="",
Italy54!B50      ="",
Netherlands55!K50 ="",
Netherlands55!D50 ="",
Netherlands55!B50 ="",
Portugal56!K50      ="",
Portugal56!D50      ="",
Portugal56!B50      ="",
Spain57!K50      ="",
Spain57!D50      ="",
Spain57!B50      ="",
Sweden58!K50      ="",
Sweden58!D50      ="",
Sweden58!B50      =""),"",
(Belgium51!K50/Belgium51!B50
 +Denmark52!K50/Denmark52!B50
 +Finland53!K50/Finland53!B50
 +Italy54!K50/Italy54!B50
 +Netherlands55!K50/Netherlands55!B50
 +Portugal56!K50/Portugal56!B50
 +Spain57!K50/Spain57!B50
 +Sweden58!K50/Sweden58!B50)
/(Belgium51!D50/Belgium51!B50
 +Denmark52!D50/Denmark52!B50
 +Finland53!D50/Finland53!B50
 +Italy54!D50/Italy54!B50
 +Netherlands55!D50/Netherlands55!B50
 +Portugal56!D50/Portugal56!B50
 +Spain57!D50/Spain57!B50
 +Sweden58!D50/Sweden58!B50))</f>
        <v/>
      </c>
      <c r="I50" s="62" t="str">
        <f>IF(OR(
Belgium51!L50   ="",
Belgium51!D50   ="",
Belgium51!B50   ="",
Denmark52!L50      ="",
Denmark52!D50      ="",
Denmark52!B50      ="",
Finland53!L50       ="",
Finland53!D50       ="",
Finland53!B50       ="",
Italy54!L50      ="",
Italy54!D50      ="",
Italy54!B50      ="",
Netherlands55!L50 ="",
Netherlands55!D50 ="",
Netherlands55!B50 ="",
Portugal56!L50      ="",
Portugal56!D50      ="",
Portugal56!B50      ="",
Spain57!L50      ="",
Spain57!D50      ="",
Spain57!B50      ="",
Sweden58!L50      ="",
Sweden58!D50      ="",
Sweden58!B50      =""),"",
(Belgium51!L50/Belgium51!B50
 +Denmark52!L50/Denmark52!B50
 +Finland53!L50/Finland53!B50
 +Italy54!L50/Italy54!B50
 +Netherlands55!L50/Netherlands55!B50
 +Portugal56!L50/Portugal56!B50
 +Spain57!L50/Spain57!B50
 +Sweden58!L50/Sweden58!B50)
/(Belgium51!D50/Belgium51!B50
 +Denmark52!D50/Denmark52!B50
 +Finland53!D50/Finland53!B50
 +Italy54!D50/Italy54!B50
 +Netherlands55!D50/Netherlands55!B50
 +Portugal56!D50/Portugal56!B50
 +Spain57!D50/Spain57!B50
 +Sweden58!D50/Sweden58!B50))</f>
        <v/>
      </c>
      <c r="J50" s="61" t="str">
        <f t="shared" si="0"/>
        <v/>
      </c>
      <c r="K50" s="61" t="str">
        <f>IF(OR(
Belgium51!D50   ="",Belgium51!D49   ="",
Belgium51!B50   ="",Belgium51!B49   ="",
Belgium51!N50   ="",Belgium51!N49   ="",
Denmark52!D50      ="",Denmark52!D49      ="",
Denmark52!B50      ="",Denmark52!B49      ="",
Denmark52!N50      ="",Denmark52!N49      ="",
Finland53!D50       ="",Finland53!D49       ="",
Finland53!B50       ="",Finland53!B49       ="",
Finland53!N50       ="",Finland53!N49       ="",
Italy54!D50      ="",Italy54!D49      ="",
Italy54!B50      ="",Italy54!B49      ="",
Italy54!N50      ="",Italy54!N49      ="",
Netherlands55!D50 ="",Netherlands55!D49 ="",
Netherlands55!B50 ="",Netherlands55!B49 ="",
Netherlands55!N50 ="",Netherlands55!N49 ="",
Portugal56!D50      ="",Portugal56!D49      ="",
Portugal56!B50      ="",Portugal56!B49      ="",
Portugal56!N50      ="",Portugal56!N49      ="",
Spain57!D50      ="",Spain57!D49      ="",
Spain57!B50      ="",Spain57!B49      ="",
Spain57!N50      ="",Spain57!N49      ="",
Sweden58!D50      ="",Sweden58!D49      ="",
Sweden58!B50      ="",Sweden58!B49      ="",
Sweden58!N50      ="",Sweden58!N49      =""),"",
LN(SQRT(
(Belgium51!D50/Belgium51!B50
 +Denmark52!D50/Denmark52!B50
 +Finland53!D50/Finland53!B50
 +Italy54!D50/Italy54!B50
 +Netherlands55!D50/Netherlands55!B50
 +Portugal56!D50/Portugal56!B50
 +Spain57!D50/Spain57!B50
 +Sweden58!D50/Sweden58!B50)
/(Belgium51!D50/Belgium51!N50*Belgium51!N49/Belgium51!B49
 +Denmark52!D50/Denmark52!N50*Denmark52!N49/Denmark52!B49
 +Finland53!D50/Finland53!N50*Finland53!N49/Finland53!B49
 +Italy54!D50/Italy54!N50*Italy54!N49/Italy54!B49
 +Netherlands55!D50/Netherlands55!N50*Netherlands55!N49/Netherlands55!B49
 +Portugal56!D50/Portugal56!N50*Portugal56!N49/Portugal56!B49
 +Spain57!D50/Spain57!N50*Spain57!N49/Spain57!B49
 +Sweden58!D50/Sweden58!N50*Sweden58!N49/Sweden58!B49)
*(Belgium51!D49/Belgium51!N49*Belgium51!N50/Belgium51!B50
 +Denmark52!D49/Denmark52!N49*Denmark52!N50/Denmark52!B50
 +Finland53!D49/Finland53!N49*Finland53!N50/Finland53!B50
 +Italy54!D49/Italy54!N49*Italy54!N50/Italy54!B50
 +Netherlands55!D49/Netherlands55!N49*Netherlands55!N50/Netherlands55!B50
 +Portugal56!D49/Portugal56!N49*Portugal56!N50/Portugal56!B50
 +Spain57!D49/Spain57!N49*Spain57!N50/Spain57!B50
 +Sweden58!D49/Sweden58!N49*Sweden58!N50/Sweden58!B50)
/(Belgium51!D49/Belgium51!B49
 +Denmark52!D49/Denmark52!B49
 +Finland53!D49/Finland53!B49
 +Italy54!D49/Italy54!B49
 +Netherlands55!D49/Netherlands55!B49
 +Portugal56!D49/Portugal56!B49
 +Spain57!D49/Spain57!B49
 +Sweden58!D49/Sweden58!B49))))</f>
        <v/>
      </c>
      <c r="L50" s="61" t="str">
        <f>IF(OR(
Belgium51!F50   ="",Belgium51!F49   ="",
Belgium51!D50   ="",Belgium51!D49   ="",
Belgium51!B50   ="",Belgium51!B49   ="",
Belgium51!P50   ="",Belgium51!P49   ="",
Denmark52!F50      ="",Denmark52!F49      ="",
Denmark52!D50      ="",Denmark52!D49      ="",
Denmark52!B50      ="",Denmark52!B49      ="",
Denmark52!P50      ="",Denmark52!P49      ="",
Finland53!F50       ="",Finland53!F49       ="",
Finland53!D50       ="",Finland53!D49       ="",
Finland53!B50       ="",Finland53!B49       ="",
Finland53!P50       ="",Finland53!P49       ="",
Italy54!F50      ="",Italy54!F49      ="",
Italy54!D50      ="",Italy54!D49      ="",
Italy54!B50      ="",Italy54!B49      ="",
Italy54!P50      ="",Italy54!P49      ="",
Netherlands55!F50 ="",Netherlands55!F49 ="",
Netherlands55!D50 ="",Netherlands55!D49 ="",
Netherlands55!B50 ="",Netherlands55!B49 ="",
Netherlands55!P50 ="",Netherlands55!P49 ="",
Portugal56!F50      ="",Portugal56!F49      ="",
Portugal56!D50      ="",Portugal56!D49      ="",
Portugal56!B50      ="",Portugal56!B49      ="",
Portugal56!P50      ="",Portugal56!P49      ="",
Spain57!F50      ="",Spain57!F49      ="",
Spain57!D50      ="",Spain57!D49      ="",
Spain57!B50      ="",Spain57!B49      ="",
Spain57!P50      ="",Spain57!P49      ="",
Sweden58!F50      ="",Sweden58!F49      ="",
Sweden58!D50      ="",Sweden58!D49      ="",
Sweden58!B50      ="",Sweden58!B49      ="",
Sweden58!P50      ="",Sweden58!P49      =""),"",
LN(SQRT(
(Belgium51!D50*Belgium51!F50/Belgium51!B50
 +Denmark52!D50*Denmark52!F50/Denmark52!B50
 +Finland53!D50*Finland53!F50/Finland53!B50
 +Italy54!D50*Italy54!F50/Italy54!B50
 +Netherlands55!D50*Netherlands55!F50/Netherlands55!B50
 +Portugal56!D50*Portugal56!F50/Portugal56!B50
 +Spain57!D50*Spain57!F50/Spain57!B50
 +Sweden58!D50*Sweden58!F50/Sweden58!B50)
/(Belgium51!D50*Belgium51!F50/Belgium51!P50*Belgium51!P49/Belgium51!B49
 +Denmark52!D50*Denmark52!F50/Denmark52!P50*Denmark52!P49/Denmark52!B49
 +Finland53!D50*Finland53!F50/Finland53!P50*Finland53!P49/Finland53!B49
 +Italy54!D50*Italy54!F50/Italy54!P50*Italy54!P49/Italy54!B49
 +Netherlands55!D50*Netherlands55!F50/Netherlands55!P50*Netherlands55!P49/Netherlands55!B49
 +Portugal56!D50*Portugal56!F50/Portugal56!P50*Portugal56!P49/Portugal56!B49
 +Spain57!D50*Spain57!F50/Spain57!P50*Spain57!P49/Spain57!B49
 +Sweden58!D50*Sweden58!F50/Sweden58!P50*Sweden58!P49/Sweden58!B49)
*(Belgium51!D49*Belgium51!F49/Belgium51!P49*Belgium51!P50/Belgium51!B50
 +Denmark52!D49*Denmark52!F49/Denmark52!P49*Denmark52!P50/Denmark52!B50
 +Finland53!D49*Finland53!F49/Finland53!P49*Finland53!P50/Finland53!B50
 +Italy54!D49*Italy54!F49/Italy54!P49*Italy54!P50/Italy54!B50
 +Netherlands55!D49*Netherlands55!F49/Netherlands55!P49*Netherlands55!P50/Netherlands55!B50
 +Portugal56!D49*Portugal56!F49/Portugal56!P49*Portugal56!P50/Portugal56!B50
 +Spain57!D49*Spain57!F49/Spain57!P49*Spain57!P50/Spain57!B50
 +Sweden58!D49*Sweden58!F49/Sweden58!P49*Sweden58!P50/Sweden58!B50)
/(Belgium51!D49*Belgium51!F49/Belgium51!B49
 +Denmark52!D49*Denmark52!F49/Denmark52!B49
 +Finland53!D49*Finland53!F49/Finland53!B49
 +Italy54!D49*Italy54!F49/Italy54!B49
 +Netherlands55!D49*Netherlands55!F49/Netherlands55!B49
 +Portugal56!D49*Portugal56!F49/Portugal56!B49
 +Spain57!D49*Spain57!F49/Spain57!B49
 +Sweden58!D49*Sweden58!F49/Sweden58!B49))))</f>
        <v/>
      </c>
      <c r="M50" s="62" t="str">
        <f>IF(OR(
Belgium51!H50   ="",Belgium51!H49   ="",
Belgium51!D50   ="",Belgium51!D49   ="",
Belgium51!B50   ="",Belgium51!B49   ="",
Belgium51!Q50   ="",Belgium51!Q49   ="",
Denmark52!H50      ="",Denmark52!H49      ="",
Denmark52!D50      ="",Denmark52!D49      ="",
Denmark52!B50      ="",Denmark52!B49      ="",
Denmark52!Q50      ="",Denmark52!Q49      ="",
Finland53!H50       ="",Finland53!H49       ="",
Finland53!D50       ="",Finland53!D49       ="",
Finland53!B50       ="",Finland53!B49       ="",
Finland53!Q50       ="",Finland53!Q49       ="",
Italy54!H50      ="",Italy54!H49      ="",
Italy54!D50      ="",Italy54!D49      ="",
Italy54!B50      ="",Italy54!B49      ="",
Italy54!Q50      ="",Italy54!Q49      ="",
Netherlands55!H50 ="",Netherlands55!H49 ="",
Netherlands55!D50 ="",Netherlands55!D49 ="",
Netherlands55!B50 ="",Netherlands55!B49 ="",
Netherlands55!Q50 ="",Netherlands55!Q49 ="",
Portugal56!H50      ="",Portugal56!H49      ="",
Portugal56!D50      ="",Portugal56!D49      ="",
Portugal56!B50      ="",Portugal56!B49      ="",
Portugal56!Q50      ="",Portugal56!Q49      ="",
Spain57!H50      ="",Spain57!H49      ="",
Spain57!D50      ="",Spain57!D49      ="",
Spain57!B50      ="",Spain57!B49      ="",
Spain57!Q50      ="",Spain57!Q49      ="",
Sweden58!H50      ="",Sweden58!H49      ="",
Sweden58!D50      ="",Sweden58!D49      ="",
Sweden58!B50      ="",Sweden58!B49      ="",
Sweden58!Q50      ="",Sweden58!Q49      =""),"",
LN(SQRT(
(Belgium51!D50*Belgium51!H50/Belgium51!B50
 +Denmark52!D50*Denmark52!H50/Denmark52!B50
 +Finland53!D50*Finland53!H50/Finland53!B50
 +Italy54!D50*Italy54!H50/Italy54!B50
 +Netherlands55!D50*Netherlands55!H50/Netherlands55!B50
 +Portugal56!D50*Portugal56!H50/Portugal56!B50
 +Spain57!D50*Spain57!H50/Spain57!B50
 +Sweden58!D50*Sweden58!H50/Sweden58!B50)
/(Belgium51!D50*Belgium51!H50/Belgium51!Q50*Belgium51!Q49/Belgium51!B49
 +Denmark52!D50*Denmark52!H50/Denmark52!Q50*Denmark52!Q49/Denmark52!B49
 +Finland53!D50*Finland53!H50/Finland53!Q50*Finland53!Q49/Finland53!B49
 +Italy54!D50*Italy54!H50/Italy54!Q50*Italy54!Q49/Italy54!B49
 +Netherlands55!D50*Netherlands55!H50/Netherlands55!Q50*Netherlands55!Q49/Netherlands55!B49
 +Portugal56!D50*Portugal56!H50/Portugal56!Q50*Portugal56!Q49/Portugal56!B49
 +Spain57!D50*Spain57!H50/Spain57!Q50*Spain57!Q49/Spain57!B49
 +Sweden58!D50*Sweden58!H50/Sweden58!Q50*Sweden58!Q49/Sweden58!B49)
*(Belgium51!D49*Belgium51!H49/Belgium51!Q49*Belgium51!Q50/Belgium51!B50
 +Denmark52!D49*Denmark52!H49/Denmark52!Q49*Denmark52!Q50/Denmark52!B50
 +Finland53!D49*Finland53!H49/Finland53!Q49*Finland53!Q50/Finland53!B50
 +Italy54!D49*Italy54!H49/Italy54!Q49*Italy54!Q50/Italy54!B50
 +Netherlands55!D49*Netherlands55!H49/Netherlands55!Q49*Netherlands55!Q50/Netherlands55!B50
 +Portugal56!D49*Portugal56!H49/Portugal56!Q49*Portugal56!Q50/Portugal56!B50
 +Spain57!D49*Spain57!H49/Spain57!Q49*Spain57!Q50/Spain57!B50
 +Sweden58!D49*Sweden58!H49/Sweden58!Q49*Sweden58!Q50/Sweden58!B50)
/(Belgium51!D49*Belgium51!H49/Belgium51!B49
 +Denmark52!D49*Denmark52!H49/Denmark52!B49
 +Finland53!D49*Finland53!H49/Finland53!B49
 +Italy54!D49*Italy54!H49/Italy54!B49
 +Netherlands55!D49*Netherlands55!H49/Netherlands55!B49
 +Portugal56!D49*Portugal56!H49/Portugal56!B49
 +Spain57!D49*Spain57!H49/Spain57!B49
 +Sweden58!D49*Sweden58!H49/Sweden58!B49))))</f>
        <v/>
      </c>
      <c r="N50" s="62" t="str">
        <f>IF(OR(
Belgium51!I50   ="",Belgium51!I49   ="",
Belgium51!B50   ="",Belgium51!B49   ="",
Belgium51!R50   ="",Belgium51!R49   ="",
Denmark52!I50      ="",Denmark52!I49      ="",
Denmark52!B50      ="",Denmark52!B49      ="",
Denmark52!R50      ="",Denmark52!R49      ="",
Finland53!I50       ="",Finland53!I49       ="",
Finland53!B50       ="",Finland53!B49       ="",
Finland53!R50       ="",Finland53!R49       ="",
Italy54!I50      ="",Italy54!I49      ="",
Italy54!B50      ="",Italy54!B49      ="",
Italy54!R50      ="",Italy54!R49      ="",
Netherlands55!I50 ="",Netherlands55!I49 ="",
Netherlands55!B50 ="",Netherlands55!B49 ="",
Netherlands55!R50 ="",Netherlands55!R49 ="",
Portugal56!I50      ="",Portugal56!I49      ="",
Portugal56!B50      ="",Portugal56!B49      ="",
Portugal56!R50      ="",Portugal56!R49      ="",
Spain57!I50      ="",Spain57!I49      ="",
Spain57!B50      ="",Spain57!B49      ="",
Spain57!R50      ="",Spain57!R49      ="",
Sweden58!I50      ="",Sweden58!I49      ="",
Sweden58!B50      ="",Sweden58!B49      ="",
Sweden58!R50      ="",Sweden58!R49      =""),"",
LN(SQRT(
(Belgium51!I50/Belgium51!B50
 +Denmark52!I50/Denmark52!B50
 +Finland53!I50/Finland53!B50
 +Italy54!I50/Italy54!B50
 +Netherlands55!I50/Netherlands55!B50
 +Portugal56!I50/Portugal56!B50
 +Spain57!I50/Spain57!B50
 +Sweden58!I50/Sweden58!B50)
/(Belgium51!I50/Belgium51!R50*Belgium51!R49/Belgium51!B49
 +Denmark52!I50/Denmark52!R50*Denmark52!R49/Denmark52!B49
 +Finland53!I50/Finland53!R50*Finland53!R49/Finland53!B49
 +Italy54!I50/Italy54!R50*Italy54!R49/Italy54!B49
 +Netherlands55!I50/Netherlands55!R50*Netherlands55!R49/Netherlands55!B49
 +Portugal56!I50/Portugal56!R50*Portugal56!R49/Portugal56!B49
 +Spain57!I50/Spain57!R50*Spain57!R49/Spain57!B49
 +Sweden58!I50/Sweden58!R50*Sweden58!R49/Sweden58!B49)
*(Belgium51!I49/Belgium51!R49*Belgium51!R50/Belgium51!B50
 +Denmark52!I49/Denmark52!R49*Denmark52!R50/Denmark52!B50
 +Finland53!I49/Finland53!R49*Finland53!R50/Finland53!B50
 +Italy54!I49/Italy54!R49*Italy54!R50/Italy54!B50
 +Netherlands55!I49/Netherlands55!R49*Netherlands55!R50/Netherlands55!B50
 +Portugal56!I49/Portugal56!R49*Portugal56!R50/Portugal56!B50
 +Spain57!I49/Spain57!R49*Spain57!R50/Spain57!B50
 +Sweden58!I49/Sweden58!R49*Sweden58!R50/Sweden58!B50)
/(Belgium51!I49/Belgium51!B49
 +Denmark52!I49/Denmark52!B49
 +Finland53!I49/Finland53!B49
 +Italy54!I49/Italy54!B49
 +Netherlands55!I49/Netherlands55!B49
 +Portugal56!I49/Portugal56!B49
 +Spain57!I49/Spain57!B49
 +Sweden58!I49/Sweden58!B49))))</f>
        <v/>
      </c>
      <c r="O50" s="62" t="str">
        <f>IF(OR(
Belgium51!K50   ="",Belgium51!K49   ="",
Belgium51!B50   ="",Belgium51!B49   ="",
Belgium51!S50   ="",Belgium51!S49   ="",
Denmark52!K50      ="",Denmark52!K49      ="",
Denmark52!B50      ="",Denmark52!B49      ="",
Denmark52!S50      ="",Denmark52!S49      ="",
Finland53!K50       ="",Finland53!K49       ="",
Finland53!B50       ="",Finland53!B49       ="",
Finland53!S50       ="",Finland53!S49       ="",
Italy54!K50      ="",Italy54!K49      ="",
Italy54!B50      ="",Italy54!B49      ="",
Italy54!S50      ="",Italy54!S49      ="",
Netherlands55!K50 ="",Netherlands55!K49 ="",
Netherlands55!B50 ="",Netherlands55!B49 ="",
Netherlands55!S50 ="",Netherlands55!S49 ="",
Portugal56!K50      ="",Portugal56!K49      ="",
Portugal56!B50      ="",Portugal56!B49      ="",
Portugal56!S50      ="",Portugal56!S49      ="",
Spain57!K50      ="",Spain57!K49      ="",
Spain57!B50      ="",Spain57!B49      ="",
Spain57!S50      ="",Spain57!S49      ="",
Sweden58!K50      ="",Sweden58!K49      ="",
Sweden58!B50      ="",Sweden58!B49      ="",
Sweden58!S50      ="",Sweden58!S49      =""),"",
LN(SQRT(
(Belgium51!K50/Belgium51!B50
 +Denmark52!K50/Denmark52!B50
 +Finland53!K50/Finland53!B50
 +Italy54!K50/Italy54!B50
 +Netherlands55!K50/Netherlands55!B50
 +Portugal56!K50/Portugal56!B50
 +Spain57!K50/Spain57!B50
 +Sweden58!K50/Sweden58!B50)
/(Belgium51!K50/Belgium51!S50*Belgium51!S49/Belgium51!B49
 +Denmark52!K50/Denmark52!S50*Denmark52!S49/Denmark52!B49
 +Finland53!K50/Finland53!S50*Finland53!S49/Finland53!B49
 +Italy54!K50/Italy54!S50*Italy54!S49/Italy54!B49
 +Netherlands55!K50/Netherlands55!S50*Netherlands55!S49/Netherlands55!B49
 +Portugal56!K50/Portugal56!S50*Portugal56!S49/Portugal56!B49
 +Spain57!K50/Spain57!S50*Spain57!S49/Spain57!B49
 +Sweden58!K50/Sweden58!S50*Sweden58!S49/Sweden58!B49)
*(Belgium51!K49/Belgium51!S49*Belgium51!S50/Belgium51!B50
 +Denmark52!K49/Denmark52!S49*Denmark52!S50/Denmark52!B50
 +Finland53!K49/Finland53!S49*Finland53!S50/Finland53!B50
 +Italy54!K49/Italy54!S49*Italy54!S50/Italy54!B50
 +Netherlands55!K49/Netherlands55!S49*Netherlands55!S50/Netherlands55!B50
 +Portugal56!K49/Portugal56!S49*Portugal56!S50/Portugal56!B50
 +Spain57!K49/Spain57!S49*Spain57!S50/Spain57!B50
 +Sweden58!K49/Sweden58!S49*Sweden58!S50/Sweden58!B50)
/(Belgium51!K49/Belgium51!B49
 +Denmark52!K49/Denmark52!B49
 +Finland53!K49/Finland53!B49
 +Italy54!K49/Italy54!B49
 +Netherlands55!K49/Netherlands55!B49
 +Portugal56!K49/Portugal56!B49
 +Spain57!K49/Spain57!B49
 +Sweden58!K49/Sweden58!B49))))</f>
        <v/>
      </c>
      <c r="P50" s="62" t="str">
        <f>IF(OR(
Belgium51!L50   ="",Belgium51!L49   ="",
Belgium51!B50   ="",Belgium51!B49   ="",
Belgium51!T50   ="",Belgium51!T49   ="",
Denmark52!L50      ="",Denmark52!L49      ="",
Denmark52!B50      ="",Denmark52!B49      ="",
Denmark52!T50      ="",Denmark52!T49      ="",
Finland53!L50       ="",Finland53!L49       ="",
Finland53!B50       ="",Finland53!B49       ="",
Finland53!T50       ="",Finland53!T49       ="",
Italy54!L50      ="",Italy54!L49      ="",
Italy54!B50      ="",Italy54!B49      ="",
Italy54!T50      ="",Italy54!T49      ="",
Netherlands55!L50 ="",Netherlands55!L49 ="",
Netherlands55!B50 ="",Netherlands55!B49 ="",
Netherlands55!T50 ="",Netherlands55!T49 ="",
Portugal56!L50      ="",Portugal56!L49      ="",
Portugal56!B50      ="",Portugal56!B49      ="",
Portugal56!T50      ="",Portugal56!T49      ="",
Spain57!L50      ="",Spain57!L49      ="",
Spain57!B50      ="",Spain57!B49      ="",
Spain57!T50      ="",Spain57!T49      ="",
Sweden58!L50      ="",Sweden58!L49      ="",
Sweden58!B50      ="",Sweden58!B49      ="",
Sweden58!T50      ="",Sweden58!T49      =""),"",
LN(SQRT(
(Belgium51!L50/Belgium51!B50
 +Denmark52!L50/Denmark52!B50
 +Finland53!L50/Finland53!B50
 +Italy54!L50/Italy54!B50
 +Netherlands55!L50/Netherlands55!B50
 +Portugal56!L50/Portugal56!B50
 +Spain57!L50/Spain57!B50
 +Sweden58!L50/Sweden58!B50)
/(Belgium51!L50/Belgium51!T50*Belgium51!T49/Belgium51!B49
 +Denmark52!L50/Denmark52!T50*Denmark52!T49/Denmark52!B49
 +Finland53!L50/Finland53!T50*Finland53!T49/Finland53!B49
 +Italy54!L50/Italy54!T50*Italy54!T49/Italy54!B49
 +Netherlands55!L50/Netherlands55!T50*Netherlands55!T49/Netherlands55!B49
 +Portugal56!L50/Portugal56!T50*Portugal56!T49/Portugal56!B49
 +Spain57!L50/Spain57!T50*Spain57!T49/Spain57!B49
 +Sweden58!L50/Sweden58!T50*Sweden58!T49/Sweden58!B49)
*(Belgium51!L49/Belgium51!T49*Belgium51!T50/Belgium51!B50
 +Denmark52!L49/Denmark52!T49*Denmark52!T50/Denmark52!B50
 +Finland53!L49/Finland53!T49*Finland53!T50/Finland53!B50
 +Italy54!L49/Italy54!T49*Italy54!T50/Italy54!B50
 +Netherlands55!L49/Netherlands55!T49*Netherlands55!T50/Netherlands55!B50
 +Portugal56!L49/Portugal56!T49*Portugal56!T50/Portugal56!B50
 +Spain57!L49/Spain57!T49*Spain57!T50/Spain57!B50
 +Sweden58!L49/Sweden58!T49*Sweden58!T50/Sweden58!B50)
/(Belgium51!L49/Belgium51!B49
 +Denmark52!L49/Denmark52!B49
 +Finland53!L49/Finland53!B49
 +Italy54!L49/Italy54!B49
 +Netherlands55!L49/Netherlands55!B49
 +Portugal56!L49/Portugal56!B49
 +Spain57!L49/Spain57!B49
 +Sweden58!L49/Sweden58!B49))))</f>
        <v/>
      </c>
      <c r="Q50" s="61"/>
      <c r="R50" s="61"/>
      <c r="S50" s="61"/>
      <c r="T50" s="61"/>
      <c r="U50" s="61"/>
      <c r="V50" s="61" t="str">
        <f>IF(OR(
Belgium51!V50   ="",
Belgium51!U50   ="",
Denmark52!V50      ="",
Denmark52!U50      ="",
Finland53!V50       ="",
Finland53!U50       ="",
Italy54!V50      ="",
Italy54!U50      ="",
Netherlands55!V50 ="",
Netherlands55!U50 ="",
Portugal56!V50      ="",
Portugal56!U50      ="",
Spain57!V50      ="",
Spain57!U50      ="",
Sweden58!V50      ="",
Sweden58!U50      =""),"",
LN((Belgium51!V50+Denmark52!V50+Finland53!V50+Italy54!V50+Netherlands55!V50+Portugal56!V50+Spain57!V50+Sweden58!V50)
/(Belgium51!U50+Denmark52!U50+Finland53!U50+Italy54!U50+Netherlands55!U50+Portugal56!U50+Spain57!U50+Sweden58!U50)))</f>
        <v/>
      </c>
      <c r="W50" s="61" t="str">
        <f>IF(OR(
Belgium51!V50   ="",
Belgium51!W50   ="",
Belgium51!U50   ="",
Denmark52!V50      ="",
Denmark52!W50      ="",
Denmark52!U50      ="",
Finland53!V50       ="",
Finland53!W50       ="",
Finland53!U50       ="",
Italy54!V50      ="",
Italy54!W50      ="",
Italy54!U50      ="",
Netherlands55!V50 ="",
Netherlands55!W50 ="",
Netherlands55!V50 ="",
Portugal56!V50      ="",
Portugal56!W50      ="",
Portugal56!U50      ="",
Spain57!V50      ="",
Spain57!W50      ="",
Spain57!U50      ="",
Sweden58!V50      ="",
Sweden58!W50      ="",
Sweden58!U50      ="",
),"",
LN((Belgium51!V50*Belgium51!W50+Denmark52!V50*Denmark52!W50+Finland53!V50*Finland53!W50+Italy54!V50*Italy54!W50+Netherlands55!V50*Netherlands55!W50+Portugal56!V50*Portugal56!W50+Spain57!V50*Spain57!W50+Sweden58!V50*Sweden58!W50)
/(Belgium51!U50+Denmark52!U50+Finland53!U50+Italy54!U50+Netherlands55!U50+Portugal56!U50+Spain57!U50+Sweden58!U50)))</f>
        <v/>
      </c>
      <c r="X50" s="61" t="str">
        <f>IF(OR(
Belgium51!X50   ="",
Belgium51!D50   ="",
Belgium51!B50   ="",
Denmark52!X50      ="",
Denmark52!D50      ="",
Denmark52!B50      ="",
Finland53!X50       ="",
Finland53!D50       ="",
Finland53!B50       ="",
Italy54!X50      ="",
Italy54!D50      ="",
Italy54!B50      ="",
Netherlands55!X50 ="",
Netherlands55!D50 ="",
Netherlands55!B50 ="",
Portugal56!X50      ="",
Portugal56!D50      ="",
Portugal56!B50      ="",
Spain57!X50      ="",
Spain57!D50      ="",
Spain57!B50      ="",
Sweden58!X50      ="",
Sweden58!D50      ="",
Sweden58!B50      =""),"",
(Belgium51!X50*Belgium51!D50/Belgium51!B50
 +Denmark52!X50*Denmark52!D50/Denmark52!B50
 +Finland53!X50*Finland53!D50/Finland53!B50
 +Italy54!X50*Italy54!D50/Italy54!B50
 +Netherlands55!X50*Netherlands55!D50/Netherlands55!B50
 +Portugal56!X50*Portugal56!D50/Portugal56!B50
 +Spain57!X50*Spain57!D50/Spain57!B50
 +Sweden58!X50*Sweden58!D50/Sweden58!B50)
/(Belgium51!D50/Belgium51!B50
 +Denmark52!D50/Denmark52!B50
 +Finland53!D50/Finland53!B50
 +Italy54!D50/Italy54!B50
 +Netherlands55!D50/Netherlands55!B50
 +Portugal56!D50/Portugal56!B50
 +Spain57!D50/Spain57!B50
 +Sweden58!D50/Sweden58!B50))</f>
        <v/>
      </c>
      <c r="Y50" s="61" t="str">
        <f>IF(OR(
Belgium51!Y50   ="",
Belgium51!D50   ="",
Belgium51!B50   ="",
Denmark52!Y50      ="",
Denmark52!D50      ="",
Denmark52!B50      ="",
Finland53!Y50       ="",
Finland53!D50       ="",
Finland53!B50       ="",
Italy54!Y50      ="",
Italy54!D50      ="",
Italy54!B50      ="",
Netherlands55!Y50 ="",
Netherlands55!D50 ="",
Netherlands55!B50 ="",
Portugal56!Y50      ="",
Portugal56!D50      ="",
Portugal56!B50      ="",
Spain57!Y50      ="",
Spain57!D50      ="",
Spain57!B50      ="",
Sweden58!Y50      ="",
Sweden58!D50      ="",
Sweden58!B50      =""),"",
(Belgium51!Y50/Belgium51!B50
 +Denmark52!Y50/Denmark52!B50
 +Finland53!Y50/Finland53!B50
 +Italy54!Y50/Italy54!B50
 +Netherlands55!Y50/Netherlands55!B50
 +Portugal56!Y50/Portugal56!B50
 +Spain57!Y50/Spain57!B50
 +Sweden58!Y50/Sweden58!B50)
/(Belgium51!D50/Belgium51!B50
 +Denmark52!D50/Denmark52!B50
 +Finland53!D50/Finland53!B50
 +Italy54!D50/Italy54!B50
 +Netherlands55!D50/Netherlands55!B50
 +Portugal56!D50/Portugal56!B50
 +Spain57!D50/Spain57!B50
 +Sweden58!D50/Sweden58!B50))</f>
        <v/>
      </c>
      <c r="Z50" s="67"/>
      <c r="AA50" s="62" t="str">
        <f t="shared" si="1"/>
        <v/>
      </c>
      <c r="AB50" s="75" t="str">
        <f>IF(OR(
Belgium51!AB50   ="",
Belgium51!D50   ="",
Belgium51!B50   ="",
Denmark52!AB50      ="",
Denmark52!D50      ="",
Denmark52!B50      ="",
Finland53!AB50       ="",
Finland53!D50       ="",
Finland53!B50       ="",
Italy54!AB50      ="",
Italy54!D50      ="",
Italy54!B50      ="",
Netherlands55!AB50 ="",
Netherlands55!D50 ="",
Netherlands55!B50 ="",
Portugal56!AB50      ="",
Portugal56!D50      ="",
Portugal56!B50      ="",
Spain57!AB50      ="",
Spain57!D50      ="",
Spain57!B50      ="",
Sweden58!AB50      ="",
Sweden58!D50      ="",
Sweden58!B50      =""),"",
(Belgium51!AB50*Belgium51!D50/Belgium51!B50
 +Denmark52!AB50*Denmark52!D50/Denmark52!B50
 +Finland53!AB50*Finland53!D50/Finland53!B50
 +Italy54!AB50*Italy54!D50/Italy54!B50
 +Netherlands55!AB50*Netherlands55!D50/Netherlands55!B50
 +Portugal56!AB50*Portugal56!D50/Portugal56!B50
 +Spain57!AB50*Spain57!D50/Spain57!B50
 +Sweden58!AB50*Sweden58!D50/Sweden58!B50)
/(Belgium51!D50/Belgium51!B50
 +Denmark52!D50/Denmark52!B50
 +Finland53!D50/Finland53!B50
 +Italy54!D50/Italy54!B50
 +Netherlands55!D50/Netherlands55!B50
 +Portugal56!D50/Portugal56!B50
 +Spain57!D50/Spain57!B50
 +Sweden58!D50/Sweden58!B50))</f>
        <v/>
      </c>
    </row>
    <row r="51" spans="1:28">
      <c r="A51" s="62">
        <v>1918</v>
      </c>
      <c r="B51" s="62" t="str">
        <f>IF(OR(
Belgium51!AC51   ="",
Belgium51!D51   ="",
Belgium51!B51   ="",
Denmark52!AC51      ="",
Denmark52!D51      ="",
Denmark52!B51      ="",
Finland53!AC51       ="",
Finland53!D51       ="",
Finland53!B51       ="",
Italy54!AC51      ="",
Italy54!D51      ="",
Italy54!B51      ="",
Netherlands55!AC51 ="",
Netherlands55!D51 ="",
Netherlands55!B51 ="",
Portugal56!AC51 ="",
Portugal56!D51 ="",
Portugal56!B51 ="",
Spain57!AC51       ="",
Spain57!D51       ="",
Spain57!B51       ="",
Sweden58!AC51      ="",
Sweden58!D51      ="",
Sweden58!B51      =""),"",
(Belgium51!AC51*Belgium51!D51/Belgium51!B51
 +Denmark52!AC51*Denmark52!D51/Denmark52!B51
 +Finland53!AC51*Finland53!D51/Finland53!B51
 +Italy54!AC51*Italy54!D51/Italy54!B51
 +Netherlands55!AC51*Netherlands55!D51/Netherlands55!B51
 +Portugal56!AC51*Portugal56!D51/Portugal56!B51
 +Spain57!AC51*Spain57!D51/Spain57!B51
 +Sweden58!AC51*Sweden58!D51/Sweden58!B51)
/(Belgium51!D51/Belgium51!B51
 +Denmark52!D51/Denmark52!B51
 +Finland53!D51/Finland53!B51
 +Italy54!D51/Italy54!B51
 +Netherlands55!D51/Netherlands55!B51
 +Portugal56!D51/Portugal56!B51
 +Spain57!D51/Spain57!B51
 +Sweden58!D51/Sweden58!B51))</f>
        <v/>
      </c>
      <c r="C51" s="34" t="str">
        <f>IF(OR(
Belgium51!F51   ="",
Belgium51!D51   ="",
Belgium51!B51   ="",
Denmark52!F51      ="",
Denmark52!D51      ="",
Denmark52!B51      ="",
Finland53!F51       ="",
Finland53!D51       ="",
Finland53!B51       ="",
Italy54!F51      ="",
Italy54!D51      ="",
Italy54!B51      ="",
Netherlands55!F51 ="",
Netherlands55!D51 ="",
Netherlands55!B51 ="",
Portugal56!F51 ="",
Portugal56!D51 ="",
Portugal56!B51 ="",
Spain57!F51       ="",
Spain57!D51       ="",
Spain57!B51       ="",
Sweden58!F51      ="",
Sweden58!D51      ="",
Sweden58!B51      =""),"",
(Belgium51!F51*Belgium51!D51/Belgium51!B51
 +Denmark52!F51*Denmark52!D51/Denmark52!B51
 +Finland53!F51*Finland53!D51/Finland53!B51
 +Italy54!F51*Italy54!D51/Italy54!B51
 +Netherlands55!F51*Netherlands55!D51/Netherlands55!B51
 +Portugal56!F51*Portugal56!D51/Portugal56!B51
 +Spain57!F51*Spain57!D51/Spain57!B51
 +Sweden58!F51*Sweden58!D51/Sweden58!B51)
/(Belgium51!D51/Belgium51!B51
 +Denmark52!D51/Denmark52!B51
 +Finland53!D51/Finland53!B51
 +Italy54!D51/Italy54!B51
 +Netherlands55!D51/Netherlands55!B51
 +Portugal56!D51/Portugal56!B51
 +Spain57!D51/Spain57!B51
 +Sweden58!D51/Sweden58!B51))</f>
        <v/>
      </c>
      <c r="D51" s="62" t="str">
        <f>IF(OR(
Belgium51!AE51   ="",
Belgium51!D51   ="",
Belgium51!B51   ="",
Denmark52!AE51      ="",
Denmark52!D51      ="",
Denmark52!B51      ="",
Finland53!AE51       ="",
Finland53!D51       ="",
Finland53!B51       ="",
Italy54!AE51      ="",
Italy54!D51      ="",
Italy54!B51      ="",
Netherlands55!AE51 ="",
Netherlands55!D51 ="",
Netherlands55!B51 ="",
Portugal56!AE51 ="",
Portugal56!D51 ="",
Portugal56!B51 ="",
Spain57!AE51       ="",
Spain57!D51       ="",
Spain57!B51       ="",
Sweden58!AE51      ="",
Sweden58!D51      ="",
Sweden58!B51      =""),"",
(Belgium51!AE51*Belgium51!D51/Belgium51!B51
 +Denmark52!AE51*Denmark52!D51/Denmark52!B51
 +Finland53!AE51*Finland53!D51/Finland53!B51
 +Italy54!AE51*Italy54!D51/Italy54!B51
 +Netherlands55!AE51*Netherlands55!D51/Netherlands55!B51
 +Portugal56!AE51*Portugal56!D51/Portugal56!B51
 +Spain57!AE51*Spain57!D51/Spain57!B51
 +Sweden58!AE51*Sweden58!D51/Sweden58!B51)
/(Belgium51!D51/Belgium51!B51
 +Denmark52!D51/Denmark52!B51
 +Finland53!D51/Finland53!B51
 +Italy54!D51/Italy54!B51
 +Netherlands55!D51/Netherlands55!B51
 +Portugal56!D51/Portugal56!B51
 +Spain57!D51/Spain57!B51
 +Sweden58!D51/Sweden58!B51))</f>
        <v/>
      </c>
      <c r="E51" s="62" t="str">
        <f>IF(OR(
Belgium51!H51   ="",
Belgium51!D51   ="",
Belgium51!B51   ="",
Denmark52!H51      ="",
Denmark52!D51      ="",
Denmark52!B51      ="",
Finland53!H51       ="",
Finland53!D51       ="",
Finland53!B51       ="",
Italy54!H51      ="",
Italy54!D51      ="",
Italy54!B51      ="",
Netherlands55!H51 ="",
Netherlands55!D51 ="",
Netherlands55!B51 ="",
Portugal56!H51 ="",
Portugal56!D51 ="",
Portugal56!B51 ="",
Spain57!H51 ="",
Spain57!D51 ="",
Spain57!B51 ="",
Sweden58!H51 ="",
Sweden58!D51 ="",
Sweden58!B51 =""),"",
(Belgium51!H51*Belgium51!D51/Belgium51!B51
 +Denmark52!H51*Denmark52!D51/Denmark52!B51
 +Finland53!H51*Finland53!D51/Finland53!B51
 +Italy54!H51*Italy54!D51/Italy54!B51
 +Netherlands55!H51*Netherlands55!D51/Netherlands55!B51
 +Portugal56!H51*Portugal56!D51/Portugal56!B51
 +Spain57!H51*Spain57!D51/Spain57!B51
 +Sweden58!H51*Sweden58!D51/Sweden58!B51)
/(Belgium51!D51/Belgium51!B51
 +Denmark52!D51/Denmark52!B51
 +Finland53!D51/Finland53!B51
 +Italy54!D51/Italy54!B51
 +Netherlands55!D51/Netherlands55!B51
 +Portugal56!D51/Portugal56!B51
 +Spain57!D51/Spain57!B51
 +Sweden58!D51/Sweden58!B51))</f>
        <v/>
      </c>
      <c r="F51" s="62" t="str">
        <f>IF(OR(
Belgium51!I51   ="",
Belgium51!D51   ="",
Belgium51!B51   ="",
Denmark52!I51      ="",
Denmark52!D51      ="",
Denmark52!B51      ="",
Finland53!I51       ="",
Finland53!D51       ="",
Finland53!B51       ="",
Italy54!I51      ="",
Italy54!D51      ="",
Italy54!B51      ="",
Netherlands55!I51 ="",
Netherlands55!D51 ="",
Netherlands55!B51 ="",
Portugal56!I51      ="",
Portugal56!D51      ="",
Portugal56!B51      ="",
Spain57!I51      ="",
Spain57!D51      ="",
Spain57!B51      ="",
Sweden58!I51      ="",
Sweden58!D51      ="",
Sweden58!B51      =""),"",
(Belgium51!I51/Belgium51!B51
 +Denmark52!I51/Denmark52!B51
 +Finland53!I51/Finland53!B51
 +Italy54!I51/Italy54!B51
 +Netherlands55!I51/Netherlands55!B51
 +Portugal56!I51/Portugal56!B51
 +Spain57!I51/Spain57!B51
 +Sweden58!I51/Sweden58!B51)
/(Belgium51!D51/Belgium51!B51
 +Denmark52!D51/Denmark52!B51
 +Finland53!D51/Finland53!B51
 +Italy54!D51/Italy54!B51
 +Netherlands55!D51/Netherlands55!B51
 +Portugal56!D51/Portugal56!B51
 +Spain57!D51/Spain57!B51
 +Sweden58!D51/Sweden58!B51))</f>
        <v/>
      </c>
      <c r="G51" s="62" t="str">
        <f>IF(OR(
Belgium51!J51   ="",
Belgium51!D51   ="",
Belgium51!B51   ="",
Denmark52!J51      ="",
Denmark52!D51      ="",
Denmark52!B51      ="",
Finland53!J51       ="",
Finland53!D51       ="",
Finland53!B51       ="",
Italy54!J51      ="",
Italy54!D51      ="",
Italy54!B51      ="",
Netherlands55!J51 ="",
Netherlands55!D51 ="",
Netherlands55!B51 ="",
Portugal56!J51      ="",
Portugal56!D51      ="",
Portugal56!B51      ="",
Spain57!J51      ="",
Spain57!D51      ="",
Spain57!B51      ="",
Sweden58!J51      ="",
Sweden58!D51      ="",
Sweden58!B51      =""),"",
(Belgium51!J51/Belgium51!B51
 +Denmark52!J51/Denmark52!B51
 +Finland53!J51/Finland53!B51
 +Italy54!J51/Italy54!B51
 +Netherlands55!J51/Netherlands55!B51
 +Portugal56!J51/Portugal56!B51
 +Spain57!J51/Spain57!B51
 +Sweden58!J51/Sweden58!B51)
/(Belgium51!D51/Belgium51!B51
 +Denmark52!D51/Denmark52!B51
 +Finland53!D51/Finland53!B51
 +Italy54!D51/Italy54!B51
 +Netherlands55!D51/Netherlands55!B51
 +Portugal56!D51/Portugal56!B51
 +Spain57!D51/Spain57!B51
 +Sweden58!D51/Sweden58!B51))</f>
        <v/>
      </c>
      <c r="H51" s="62" t="str">
        <f>IF(OR(
Belgium51!K51   ="",
Belgium51!D51   ="",
Belgium51!B51   ="",
Denmark52!K51      ="",
Denmark52!D51      ="",
Denmark52!B51      ="",
Finland53!K51       ="",
Finland53!D51       ="",
Finland53!B51       ="",
Italy54!K51      ="",
Italy54!D51      ="",
Italy54!B51      ="",
Netherlands55!K51 ="",
Netherlands55!D51 ="",
Netherlands55!B51 ="",
Portugal56!K51      ="",
Portugal56!D51      ="",
Portugal56!B51      ="",
Spain57!K51      ="",
Spain57!D51      ="",
Spain57!B51      ="",
Sweden58!K51      ="",
Sweden58!D51      ="",
Sweden58!B51      =""),"",
(Belgium51!K51/Belgium51!B51
 +Denmark52!K51/Denmark52!B51
 +Finland53!K51/Finland53!B51
 +Italy54!K51/Italy54!B51
 +Netherlands55!K51/Netherlands55!B51
 +Portugal56!K51/Portugal56!B51
 +Spain57!K51/Spain57!B51
 +Sweden58!K51/Sweden58!B51)
/(Belgium51!D51/Belgium51!B51
 +Denmark52!D51/Denmark52!B51
 +Finland53!D51/Finland53!B51
 +Italy54!D51/Italy54!B51
 +Netherlands55!D51/Netherlands55!B51
 +Portugal56!D51/Portugal56!B51
 +Spain57!D51/Spain57!B51
 +Sweden58!D51/Sweden58!B51))</f>
        <v/>
      </c>
      <c r="I51" s="62" t="str">
        <f>IF(OR(
Belgium51!L51   ="",
Belgium51!D51   ="",
Belgium51!B51   ="",
Denmark52!L51      ="",
Denmark52!D51      ="",
Denmark52!B51      ="",
Finland53!L51       ="",
Finland53!D51       ="",
Finland53!B51       ="",
Italy54!L51      ="",
Italy54!D51      ="",
Italy54!B51      ="",
Netherlands55!L51 ="",
Netherlands55!D51 ="",
Netherlands55!B51 ="",
Portugal56!L51      ="",
Portugal56!D51      ="",
Portugal56!B51      ="",
Spain57!L51      ="",
Spain57!D51      ="",
Spain57!B51      ="",
Sweden58!L51      ="",
Sweden58!D51      ="",
Sweden58!B51      =""),"",
(Belgium51!L51/Belgium51!B51
 +Denmark52!L51/Denmark52!B51
 +Finland53!L51/Finland53!B51
 +Italy54!L51/Italy54!B51
 +Netherlands55!L51/Netherlands55!B51
 +Portugal56!L51/Portugal56!B51
 +Spain57!L51/Spain57!B51
 +Sweden58!L51/Sweden58!B51)
/(Belgium51!D51/Belgium51!B51
 +Denmark52!D51/Denmark52!B51
 +Finland53!D51/Finland53!B51
 +Italy54!D51/Italy54!B51
 +Netherlands55!D51/Netherlands55!B51
 +Portugal56!D51/Portugal56!B51
 +Spain57!D51/Spain57!B51
 +Sweden58!D51/Sweden58!B51))</f>
        <v/>
      </c>
      <c r="J51" s="61" t="str">
        <f t="shared" si="0"/>
        <v/>
      </c>
      <c r="K51" s="61" t="str">
        <f>IF(OR(
Belgium51!D51   ="",Belgium51!D50   ="",
Belgium51!B51   ="",Belgium51!B50   ="",
Belgium51!N51   ="",Belgium51!N50   ="",
Denmark52!D51      ="",Denmark52!D50      ="",
Denmark52!B51      ="",Denmark52!B50      ="",
Denmark52!N51      ="",Denmark52!N50      ="",
Finland53!D51       ="",Finland53!D50       ="",
Finland53!B51       ="",Finland53!B50       ="",
Finland53!N51       ="",Finland53!N50       ="",
Italy54!D51      ="",Italy54!D50      ="",
Italy54!B51      ="",Italy54!B50      ="",
Italy54!N51      ="",Italy54!N50      ="",
Netherlands55!D51 ="",Netherlands55!D50 ="",
Netherlands55!B51 ="",Netherlands55!B50 ="",
Netherlands55!N51 ="",Netherlands55!N50 ="",
Portugal56!D51      ="",Portugal56!D50      ="",
Portugal56!B51      ="",Portugal56!B50      ="",
Portugal56!N51      ="",Portugal56!N50      ="",
Spain57!D51      ="",Spain57!D50      ="",
Spain57!B51      ="",Spain57!B50      ="",
Spain57!N51      ="",Spain57!N50      ="",
Sweden58!D51      ="",Sweden58!D50      ="",
Sweden58!B51      ="",Sweden58!B50      ="",
Sweden58!N51      ="",Sweden58!N50      =""),"",
LN(SQRT(
(Belgium51!D51/Belgium51!B51
 +Denmark52!D51/Denmark52!B51
 +Finland53!D51/Finland53!B51
 +Italy54!D51/Italy54!B51
 +Netherlands55!D51/Netherlands55!B51
 +Portugal56!D51/Portugal56!B51
 +Spain57!D51/Spain57!B51
 +Sweden58!D51/Sweden58!B51)
/(Belgium51!D51/Belgium51!N51*Belgium51!N50/Belgium51!B50
 +Denmark52!D51/Denmark52!N51*Denmark52!N50/Denmark52!B50
 +Finland53!D51/Finland53!N51*Finland53!N50/Finland53!B50
 +Italy54!D51/Italy54!N51*Italy54!N50/Italy54!B50
 +Netherlands55!D51/Netherlands55!N51*Netherlands55!N50/Netherlands55!B50
 +Portugal56!D51/Portugal56!N51*Portugal56!N50/Portugal56!B50
 +Spain57!D51/Spain57!N51*Spain57!N50/Spain57!B50
 +Sweden58!D51/Sweden58!N51*Sweden58!N50/Sweden58!B50)
*(Belgium51!D50/Belgium51!N50*Belgium51!N51/Belgium51!B51
 +Denmark52!D50/Denmark52!N50*Denmark52!N51/Denmark52!B51
 +Finland53!D50/Finland53!N50*Finland53!N51/Finland53!B51
 +Italy54!D50/Italy54!N50*Italy54!N51/Italy54!B51
 +Netherlands55!D50/Netherlands55!N50*Netherlands55!N51/Netherlands55!B51
 +Portugal56!D50/Portugal56!N50*Portugal56!N51/Portugal56!B51
 +Spain57!D50/Spain57!N50*Spain57!N51/Spain57!B51
 +Sweden58!D50/Sweden58!N50*Sweden58!N51/Sweden58!B51)
/(Belgium51!D50/Belgium51!B50
 +Denmark52!D50/Denmark52!B50
 +Finland53!D50/Finland53!B50
 +Italy54!D50/Italy54!B50
 +Netherlands55!D50/Netherlands55!B50
 +Portugal56!D50/Portugal56!B50
 +Spain57!D50/Spain57!B50
 +Sweden58!D50/Sweden58!B50))))</f>
        <v/>
      </c>
      <c r="L51" s="61" t="str">
        <f>IF(OR(
Belgium51!F51   ="",Belgium51!F50   ="",
Belgium51!D51   ="",Belgium51!D50   ="",
Belgium51!B51   ="",Belgium51!B50   ="",
Belgium51!P51   ="",Belgium51!P50   ="",
Denmark52!F51      ="",Denmark52!F50      ="",
Denmark52!D51      ="",Denmark52!D50      ="",
Denmark52!B51      ="",Denmark52!B50      ="",
Denmark52!P51      ="",Denmark52!P50      ="",
Finland53!F51       ="",Finland53!F50       ="",
Finland53!D51       ="",Finland53!D50       ="",
Finland53!B51       ="",Finland53!B50       ="",
Finland53!P51       ="",Finland53!P50       ="",
Italy54!F51      ="",Italy54!F50      ="",
Italy54!D51      ="",Italy54!D50      ="",
Italy54!B51      ="",Italy54!B50      ="",
Italy54!P51      ="",Italy54!P50      ="",
Netherlands55!F51 ="",Netherlands55!F50 ="",
Netherlands55!D51 ="",Netherlands55!D50 ="",
Netherlands55!B51 ="",Netherlands55!B50 ="",
Netherlands55!P51 ="",Netherlands55!P50 ="",
Portugal56!F51      ="",Portugal56!F50      ="",
Portugal56!D51      ="",Portugal56!D50      ="",
Portugal56!B51      ="",Portugal56!B50      ="",
Portugal56!P51      ="",Portugal56!P50      ="",
Spain57!F51      ="",Spain57!F50      ="",
Spain57!D51      ="",Spain57!D50      ="",
Spain57!B51      ="",Spain57!B50      ="",
Spain57!P51      ="",Spain57!P50      ="",
Sweden58!F51      ="",Sweden58!F50      ="",
Sweden58!D51      ="",Sweden58!D50      ="",
Sweden58!B51      ="",Sweden58!B50      ="",
Sweden58!P51      ="",Sweden58!P50      =""),"",
LN(SQRT(
(Belgium51!D51*Belgium51!F51/Belgium51!B51
 +Denmark52!D51*Denmark52!F51/Denmark52!B51
 +Finland53!D51*Finland53!F51/Finland53!B51
 +Italy54!D51*Italy54!F51/Italy54!B51
 +Netherlands55!D51*Netherlands55!F51/Netherlands55!B51
 +Portugal56!D51*Portugal56!F51/Portugal56!B51
 +Spain57!D51*Spain57!F51/Spain57!B51
 +Sweden58!D51*Sweden58!F51/Sweden58!B51)
/(Belgium51!D51*Belgium51!F51/Belgium51!P51*Belgium51!P50/Belgium51!B50
 +Denmark52!D51*Denmark52!F51/Denmark52!P51*Denmark52!P50/Denmark52!B50
 +Finland53!D51*Finland53!F51/Finland53!P51*Finland53!P50/Finland53!B50
 +Italy54!D51*Italy54!F51/Italy54!P51*Italy54!P50/Italy54!B50
 +Netherlands55!D51*Netherlands55!F51/Netherlands55!P51*Netherlands55!P50/Netherlands55!B50
 +Portugal56!D51*Portugal56!F51/Portugal56!P51*Portugal56!P50/Portugal56!B50
 +Spain57!D51*Spain57!F51/Spain57!P51*Spain57!P50/Spain57!B50
 +Sweden58!D51*Sweden58!F51/Sweden58!P51*Sweden58!P50/Sweden58!B50)
*(Belgium51!D50*Belgium51!F50/Belgium51!P50*Belgium51!P51/Belgium51!B51
 +Denmark52!D50*Denmark52!F50/Denmark52!P50*Denmark52!P51/Denmark52!B51
 +Finland53!D50*Finland53!F50/Finland53!P50*Finland53!P51/Finland53!B51
 +Italy54!D50*Italy54!F50/Italy54!P50*Italy54!P51/Italy54!B51
 +Netherlands55!D50*Netherlands55!F50/Netherlands55!P50*Netherlands55!P51/Netherlands55!B51
 +Portugal56!D50*Portugal56!F50/Portugal56!P50*Portugal56!P51/Portugal56!B51
 +Spain57!D50*Spain57!F50/Spain57!P50*Spain57!P51/Spain57!B51
 +Sweden58!D50*Sweden58!F50/Sweden58!P50*Sweden58!P51/Sweden58!B51)
/(Belgium51!D50*Belgium51!F50/Belgium51!B50
 +Denmark52!D50*Denmark52!F50/Denmark52!B50
 +Finland53!D50*Finland53!F50/Finland53!B50
 +Italy54!D50*Italy54!F50/Italy54!B50
 +Netherlands55!D50*Netherlands55!F50/Netherlands55!B50
 +Portugal56!D50*Portugal56!F50/Portugal56!B50
 +Spain57!D50*Spain57!F50/Spain57!B50
 +Sweden58!D50*Sweden58!F50/Sweden58!B50))))</f>
        <v/>
      </c>
      <c r="M51" s="62" t="str">
        <f>IF(OR(
Belgium51!H51   ="",Belgium51!H50   ="",
Belgium51!D51   ="",Belgium51!D50   ="",
Belgium51!B51   ="",Belgium51!B50   ="",
Belgium51!Q51   ="",Belgium51!Q50   ="",
Denmark52!H51      ="",Denmark52!H50      ="",
Denmark52!D51      ="",Denmark52!D50      ="",
Denmark52!B51      ="",Denmark52!B50      ="",
Denmark52!Q51      ="",Denmark52!Q50      ="",
Finland53!H51       ="",Finland53!H50       ="",
Finland53!D51       ="",Finland53!D50       ="",
Finland53!B51       ="",Finland53!B50       ="",
Finland53!Q51       ="",Finland53!Q50       ="",
Italy54!H51      ="",Italy54!H50      ="",
Italy54!D51      ="",Italy54!D50      ="",
Italy54!B51      ="",Italy54!B50      ="",
Italy54!Q51      ="",Italy54!Q50      ="",
Netherlands55!H51 ="",Netherlands55!H50 ="",
Netherlands55!D51 ="",Netherlands55!D50 ="",
Netherlands55!B51 ="",Netherlands55!B50 ="",
Netherlands55!Q51 ="",Netherlands55!Q50 ="",
Portugal56!H51      ="",Portugal56!H50      ="",
Portugal56!D51      ="",Portugal56!D50      ="",
Portugal56!B51      ="",Portugal56!B50      ="",
Portugal56!Q51      ="",Portugal56!Q50      ="",
Spain57!H51      ="",Spain57!H50      ="",
Spain57!D51      ="",Spain57!D50      ="",
Spain57!B51      ="",Spain57!B50      ="",
Spain57!Q51      ="",Spain57!Q50      ="",
Sweden58!H51      ="",Sweden58!H50      ="",
Sweden58!D51      ="",Sweden58!D50      ="",
Sweden58!B51      ="",Sweden58!B50      ="",
Sweden58!Q51      ="",Sweden58!Q50      =""),"",
LN(SQRT(
(Belgium51!D51*Belgium51!H51/Belgium51!B51
 +Denmark52!D51*Denmark52!H51/Denmark52!B51
 +Finland53!D51*Finland53!H51/Finland53!B51
 +Italy54!D51*Italy54!H51/Italy54!B51
 +Netherlands55!D51*Netherlands55!H51/Netherlands55!B51
 +Portugal56!D51*Portugal56!H51/Portugal56!B51
 +Spain57!D51*Spain57!H51/Spain57!B51
 +Sweden58!D51*Sweden58!H51/Sweden58!B51)
/(Belgium51!D51*Belgium51!H51/Belgium51!Q51*Belgium51!Q50/Belgium51!B50
 +Denmark52!D51*Denmark52!H51/Denmark52!Q51*Denmark52!Q50/Denmark52!B50
 +Finland53!D51*Finland53!H51/Finland53!Q51*Finland53!Q50/Finland53!B50
 +Italy54!D51*Italy54!H51/Italy54!Q51*Italy54!Q50/Italy54!B50
 +Netherlands55!D51*Netherlands55!H51/Netherlands55!Q51*Netherlands55!Q50/Netherlands55!B50
 +Portugal56!D51*Portugal56!H51/Portugal56!Q51*Portugal56!Q50/Portugal56!B50
 +Spain57!D51*Spain57!H51/Spain57!Q51*Spain57!Q50/Spain57!B50
 +Sweden58!D51*Sweden58!H51/Sweden58!Q51*Sweden58!Q50/Sweden58!B50)
*(Belgium51!D50*Belgium51!H50/Belgium51!Q50*Belgium51!Q51/Belgium51!B51
 +Denmark52!D50*Denmark52!H50/Denmark52!Q50*Denmark52!Q51/Denmark52!B51
 +Finland53!D50*Finland53!H50/Finland53!Q50*Finland53!Q51/Finland53!B51
 +Italy54!D50*Italy54!H50/Italy54!Q50*Italy54!Q51/Italy54!B51
 +Netherlands55!D50*Netherlands55!H50/Netherlands55!Q50*Netherlands55!Q51/Netherlands55!B51
 +Portugal56!D50*Portugal56!H50/Portugal56!Q50*Portugal56!Q51/Portugal56!B51
 +Spain57!D50*Spain57!H50/Spain57!Q50*Spain57!Q51/Spain57!B51
 +Sweden58!D50*Sweden58!H50/Sweden58!Q50*Sweden58!Q51/Sweden58!B51)
/(Belgium51!D50*Belgium51!H50/Belgium51!B50
 +Denmark52!D50*Denmark52!H50/Denmark52!B50
 +Finland53!D50*Finland53!H50/Finland53!B50
 +Italy54!D50*Italy54!H50/Italy54!B50
 +Netherlands55!D50*Netherlands55!H50/Netherlands55!B50
 +Portugal56!D50*Portugal56!H50/Portugal56!B50
 +Spain57!D50*Spain57!H50/Spain57!B50
 +Sweden58!D50*Sweden58!H50/Sweden58!B50))))</f>
        <v/>
      </c>
      <c r="N51" s="62" t="str">
        <f>IF(OR(
Belgium51!I51   ="",Belgium51!I50   ="",
Belgium51!B51   ="",Belgium51!B50   ="",
Belgium51!R51   ="",Belgium51!R50   ="",
Denmark52!I51      ="",Denmark52!I50      ="",
Denmark52!B51      ="",Denmark52!B50      ="",
Denmark52!R51      ="",Denmark52!R50      ="",
Finland53!I51       ="",Finland53!I50       ="",
Finland53!B51       ="",Finland53!B50       ="",
Finland53!R51       ="",Finland53!R50       ="",
Italy54!I51      ="",Italy54!I50      ="",
Italy54!B51      ="",Italy54!B50      ="",
Italy54!R51      ="",Italy54!R50      ="",
Netherlands55!I51 ="",Netherlands55!I50 ="",
Netherlands55!B51 ="",Netherlands55!B50 ="",
Netherlands55!R51 ="",Netherlands55!R50 ="",
Portugal56!I51      ="",Portugal56!I50      ="",
Portugal56!B51      ="",Portugal56!B50      ="",
Portugal56!R51      ="",Portugal56!R50      ="",
Spain57!I51      ="",Spain57!I50      ="",
Spain57!B51      ="",Spain57!B50      ="",
Spain57!R51      ="",Spain57!R50      ="",
Sweden58!I51      ="",Sweden58!I50      ="",
Sweden58!B51      ="",Sweden58!B50      ="",
Sweden58!R51      ="",Sweden58!R50      =""),"",
LN(SQRT(
(Belgium51!I51/Belgium51!B51
 +Denmark52!I51/Denmark52!B51
 +Finland53!I51/Finland53!B51
 +Italy54!I51/Italy54!B51
 +Netherlands55!I51/Netherlands55!B51
 +Portugal56!I51/Portugal56!B51
 +Spain57!I51/Spain57!B51
 +Sweden58!I51/Sweden58!B51)
/(Belgium51!I51/Belgium51!R51*Belgium51!R50/Belgium51!B50
 +Denmark52!I51/Denmark52!R51*Denmark52!R50/Denmark52!B50
 +Finland53!I51/Finland53!R51*Finland53!R50/Finland53!B50
 +Italy54!I51/Italy54!R51*Italy54!R50/Italy54!B50
 +Netherlands55!I51/Netherlands55!R51*Netherlands55!R50/Netherlands55!B50
 +Portugal56!I51/Portugal56!R51*Portugal56!R50/Portugal56!B50
 +Spain57!I51/Spain57!R51*Spain57!R50/Spain57!B50
 +Sweden58!I51/Sweden58!R51*Sweden58!R50/Sweden58!B50)
*(Belgium51!I50/Belgium51!R50*Belgium51!R51/Belgium51!B51
 +Denmark52!I50/Denmark52!R50*Denmark52!R51/Denmark52!B51
 +Finland53!I50/Finland53!R50*Finland53!R51/Finland53!B51
 +Italy54!I50/Italy54!R50*Italy54!R51/Italy54!B51
 +Netherlands55!I50/Netherlands55!R50*Netherlands55!R51/Netherlands55!B51
 +Portugal56!I50/Portugal56!R50*Portugal56!R51/Portugal56!B51
 +Spain57!I50/Spain57!R50*Spain57!R51/Spain57!B51
 +Sweden58!I50/Sweden58!R50*Sweden58!R51/Sweden58!B51)
/(Belgium51!I50/Belgium51!B50
 +Denmark52!I50/Denmark52!B50
 +Finland53!I50/Finland53!B50
 +Italy54!I50/Italy54!B50
 +Netherlands55!I50/Netherlands55!B50
 +Portugal56!I50/Portugal56!B50
 +Spain57!I50/Spain57!B50
 +Sweden58!I50/Sweden58!B50))))</f>
        <v/>
      </c>
      <c r="O51" s="62" t="str">
        <f>IF(OR(
Belgium51!K51   ="",Belgium51!K50   ="",
Belgium51!B51   ="",Belgium51!B50   ="",
Belgium51!S51   ="",Belgium51!S50   ="",
Denmark52!K51      ="",Denmark52!K50      ="",
Denmark52!B51      ="",Denmark52!B50      ="",
Denmark52!S51      ="",Denmark52!S50      ="",
Finland53!K51       ="",Finland53!K50       ="",
Finland53!B51       ="",Finland53!B50       ="",
Finland53!S51       ="",Finland53!S50       ="",
Italy54!K51      ="",Italy54!K50      ="",
Italy54!B51      ="",Italy54!B50      ="",
Italy54!S51      ="",Italy54!S50      ="",
Netherlands55!K51 ="",Netherlands55!K50 ="",
Netherlands55!B51 ="",Netherlands55!B50 ="",
Netherlands55!S51 ="",Netherlands55!S50 ="",
Portugal56!K51      ="",Portugal56!K50      ="",
Portugal56!B51      ="",Portugal56!B50      ="",
Portugal56!S51      ="",Portugal56!S50      ="",
Spain57!K51      ="",Spain57!K50      ="",
Spain57!B51      ="",Spain57!B50      ="",
Spain57!S51      ="",Spain57!S50      ="",
Sweden58!K51      ="",Sweden58!K50      ="",
Sweden58!B51      ="",Sweden58!B50      ="",
Sweden58!S51      ="",Sweden58!S50      =""),"",
LN(SQRT(
(Belgium51!K51/Belgium51!B51
 +Denmark52!K51/Denmark52!B51
 +Finland53!K51/Finland53!B51
 +Italy54!K51/Italy54!B51
 +Netherlands55!K51/Netherlands55!B51
 +Portugal56!K51/Portugal56!B51
 +Spain57!K51/Spain57!B51
 +Sweden58!K51/Sweden58!B51)
/(Belgium51!K51/Belgium51!S51*Belgium51!S50/Belgium51!B50
 +Denmark52!K51/Denmark52!S51*Denmark52!S50/Denmark52!B50
 +Finland53!K51/Finland53!S51*Finland53!S50/Finland53!B50
 +Italy54!K51/Italy54!S51*Italy54!S50/Italy54!B50
 +Netherlands55!K51/Netherlands55!S51*Netherlands55!S50/Netherlands55!B50
 +Portugal56!K51/Portugal56!S51*Portugal56!S50/Portugal56!B50
 +Spain57!K51/Spain57!S51*Spain57!S50/Spain57!B50
 +Sweden58!K51/Sweden58!S51*Sweden58!S50/Sweden58!B50)
*(Belgium51!K50/Belgium51!S50*Belgium51!S51/Belgium51!B51
 +Denmark52!K50/Denmark52!S50*Denmark52!S51/Denmark52!B51
 +Finland53!K50/Finland53!S50*Finland53!S51/Finland53!B51
 +Italy54!K50/Italy54!S50*Italy54!S51/Italy54!B51
 +Netherlands55!K50/Netherlands55!S50*Netherlands55!S51/Netherlands55!B51
 +Portugal56!K50/Portugal56!S50*Portugal56!S51/Portugal56!B51
 +Spain57!K50/Spain57!S50*Spain57!S51/Spain57!B51
 +Sweden58!K50/Sweden58!S50*Sweden58!S51/Sweden58!B51)
/(Belgium51!K50/Belgium51!B50
 +Denmark52!K50/Denmark52!B50
 +Finland53!K50/Finland53!B50
 +Italy54!K50/Italy54!B50
 +Netherlands55!K50/Netherlands55!B50
 +Portugal56!K50/Portugal56!B50
 +Spain57!K50/Spain57!B50
 +Sweden58!K50/Sweden58!B50))))</f>
        <v/>
      </c>
      <c r="P51" s="62" t="str">
        <f>IF(OR(
Belgium51!L51   ="",Belgium51!L50   ="",
Belgium51!B51   ="",Belgium51!B50   ="",
Belgium51!T51   ="",Belgium51!T50   ="",
Denmark52!L51      ="",Denmark52!L50      ="",
Denmark52!B51      ="",Denmark52!B50      ="",
Denmark52!T51      ="",Denmark52!T50      ="",
Finland53!L51       ="",Finland53!L50       ="",
Finland53!B51       ="",Finland53!B50       ="",
Finland53!T51       ="",Finland53!T50       ="",
Italy54!L51      ="",Italy54!L50      ="",
Italy54!B51      ="",Italy54!B50      ="",
Italy54!T51      ="",Italy54!T50      ="",
Netherlands55!L51 ="",Netherlands55!L50 ="",
Netherlands55!B51 ="",Netherlands55!B50 ="",
Netherlands55!T51 ="",Netherlands55!T50 ="",
Portugal56!L51      ="",Portugal56!L50      ="",
Portugal56!B51      ="",Portugal56!B50      ="",
Portugal56!T51      ="",Portugal56!T50      ="",
Spain57!L51      ="",Spain57!L50      ="",
Spain57!B51      ="",Spain57!B50      ="",
Spain57!T51      ="",Spain57!T50      ="",
Sweden58!L51      ="",Sweden58!L50      ="",
Sweden58!B51      ="",Sweden58!B50      ="",
Sweden58!T51      ="",Sweden58!T50      =""),"",
LN(SQRT(
(Belgium51!L51/Belgium51!B51
 +Denmark52!L51/Denmark52!B51
 +Finland53!L51/Finland53!B51
 +Italy54!L51/Italy54!B51
 +Netherlands55!L51/Netherlands55!B51
 +Portugal56!L51/Portugal56!B51
 +Spain57!L51/Spain57!B51
 +Sweden58!L51/Sweden58!B51)
/(Belgium51!L51/Belgium51!T51*Belgium51!T50/Belgium51!B50
 +Denmark52!L51/Denmark52!T51*Denmark52!T50/Denmark52!B50
 +Finland53!L51/Finland53!T51*Finland53!T50/Finland53!B50
 +Italy54!L51/Italy54!T51*Italy54!T50/Italy54!B50
 +Netherlands55!L51/Netherlands55!T51*Netherlands55!T50/Netherlands55!B50
 +Portugal56!L51/Portugal56!T51*Portugal56!T50/Portugal56!B50
 +Spain57!L51/Spain57!T51*Spain57!T50/Spain57!B50
 +Sweden58!L51/Sweden58!T51*Sweden58!T50/Sweden58!B50)
*(Belgium51!L50/Belgium51!T50*Belgium51!T51/Belgium51!B51
 +Denmark52!L50/Denmark52!T50*Denmark52!T51/Denmark52!B51
 +Finland53!L50/Finland53!T50*Finland53!T51/Finland53!B51
 +Italy54!L50/Italy54!T50*Italy54!T51/Italy54!B51
 +Netherlands55!L50/Netherlands55!T50*Netherlands55!T51/Netherlands55!B51
 +Portugal56!L50/Portugal56!T50*Portugal56!T51/Portugal56!B51
 +Spain57!L50/Spain57!T50*Spain57!T51/Spain57!B51
 +Sweden58!L50/Sweden58!T50*Sweden58!T51/Sweden58!B51)
/(Belgium51!L50/Belgium51!B50
 +Denmark52!L50/Denmark52!B50
 +Finland53!L50/Finland53!B50
 +Italy54!L50/Italy54!B50
 +Netherlands55!L50/Netherlands55!B50
 +Portugal56!L50/Portugal56!B50
 +Spain57!L50/Spain57!B50
 +Sweden58!L50/Sweden58!B50))))</f>
        <v/>
      </c>
      <c r="Q51" s="61"/>
      <c r="R51" s="61"/>
      <c r="S51" s="61"/>
      <c r="T51" s="61"/>
      <c r="U51" s="61"/>
      <c r="V51" s="61" t="str">
        <f>IF(OR(
Belgium51!V51   ="",
Belgium51!U51   ="",
Denmark52!V51      ="",
Denmark52!U51      ="",
Finland53!V51       ="",
Finland53!U51       ="",
Italy54!V51      ="",
Italy54!U51      ="",
Netherlands55!V51 ="",
Netherlands55!U51 ="",
Portugal56!V51      ="",
Portugal56!U51      ="",
Spain57!V51      ="",
Spain57!U51      ="",
Sweden58!V51      ="",
Sweden58!U51      =""),"",
LN((Belgium51!V51+Denmark52!V51+Finland53!V51+Italy54!V51+Netherlands55!V51+Portugal56!V51+Spain57!V51+Sweden58!V51)
/(Belgium51!U51+Denmark52!U51+Finland53!U51+Italy54!U51+Netherlands55!U51+Portugal56!U51+Spain57!U51+Sweden58!U51)))</f>
        <v/>
      </c>
      <c r="W51" s="61" t="str">
        <f>IF(OR(
Belgium51!V51   ="",
Belgium51!W51   ="",
Belgium51!U51   ="",
Denmark52!V51      ="",
Denmark52!W51      ="",
Denmark52!U51      ="",
Finland53!V51       ="",
Finland53!W51       ="",
Finland53!U51       ="",
Italy54!V51      ="",
Italy54!W51      ="",
Italy54!U51      ="",
Netherlands55!V51 ="",
Netherlands55!W51 ="",
Netherlands55!V51 ="",
Portugal56!V51      ="",
Portugal56!W51      ="",
Portugal56!U51      ="",
Spain57!V51      ="",
Spain57!W51      ="",
Spain57!U51      ="",
Sweden58!V51      ="",
Sweden58!W51      ="",
Sweden58!U51      ="",
),"",
LN((Belgium51!V51*Belgium51!W51+Denmark52!V51*Denmark52!W51+Finland53!V51*Finland53!W51+Italy54!V51*Italy54!W51+Netherlands55!V51*Netherlands55!W51+Portugal56!V51*Portugal56!W51+Spain57!V51*Spain57!W51+Sweden58!V51*Sweden58!W51)
/(Belgium51!U51+Denmark52!U51+Finland53!U51+Italy54!U51+Netherlands55!U51+Portugal56!U51+Spain57!U51+Sweden58!U51)))</f>
        <v/>
      </c>
      <c r="X51" s="61" t="str">
        <f>IF(OR(
Belgium51!X51   ="",
Belgium51!D51   ="",
Belgium51!B51   ="",
Denmark52!X51      ="",
Denmark52!D51      ="",
Denmark52!B51      ="",
Finland53!X51       ="",
Finland53!D51       ="",
Finland53!B51       ="",
Italy54!X51      ="",
Italy54!D51      ="",
Italy54!B51      ="",
Netherlands55!X51 ="",
Netherlands55!D51 ="",
Netherlands55!B51 ="",
Portugal56!X51      ="",
Portugal56!D51      ="",
Portugal56!B51      ="",
Spain57!X51      ="",
Spain57!D51      ="",
Spain57!B51      ="",
Sweden58!X51      ="",
Sweden58!D51      ="",
Sweden58!B51      =""),"",
(Belgium51!X51*Belgium51!D51/Belgium51!B51
 +Denmark52!X51*Denmark52!D51/Denmark52!B51
 +Finland53!X51*Finland53!D51/Finland53!B51
 +Italy54!X51*Italy54!D51/Italy54!B51
 +Netherlands55!X51*Netherlands55!D51/Netherlands55!B51
 +Portugal56!X51*Portugal56!D51/Portugal56!B51
 +Spain57!X51*Spain57!D51/Spain57!B51
 +Sweden58!X51*Sweden58!D51/Sweden58!B51)
/(Belgium51!D51/Belgium51!B51
 +Denmark52!D51/Denmark52!B51
 +Finland53!D51/Finland53!B51
 +Italy54!D51/Italy54!B51
 +Netherlands55!D51/Netherlands55!B51
 +Portugal56!D51/Portugal56!B51
 +Spain57!D51/Spain57!B51
 +Sweden58!D51/Sweden58!B51))</f>
        <v/>
      </c>
      <c r="Y51" s="61" t="str">
        <f>IF(OR(
Belgium51!Y51   ="",
Belgium51!D51   ="",
Belgium51!B51   ="",
Denmark52!Y51      ="",
Denmark52!D51      ="",
Denmark52!B51      ="",
Finland53!Y51       ="",
Finland53!D51       ="",
Finland53!B51       ="",
Italy54!Y51      ="",
Italy54!D51      ="",
Italy54!B51      ="",
Netherlands55!Y51 ="",
Netherlands55!D51 ="",
Netherlands55!B51 ="",
Portugal56!Y51      ="",
Portugal56!D51      ="",
Portugal56!B51      ="",
Spain57!Y51      ="",
Spain57!D51      ="",
Spain57!B51      ="",
Sweden58!Y51      ="",
Sweden58!D51      ="",
Sweden58!B51      =""),"",
(Belgium51!Y51/Belgium51!B51
 +Denmark52!Y51/Denmark52!B51
 +Finland53!Y51/Finland53!B51
 +Italy54!Y51/Italy54!B51
 +Netherlands55!Y51/Netherlands55!B51
 +Portugal56!Y51/Portugal56!B51
 +Spain57!Y51/Spain57!B51
 +Sweden58!Y51/Sweden58!B51)
/(Belgium51!D51/Belgium51!B51
 +Denmark52!D51/Denmark52!B51
 +Finland53!D51/Finland53!B51
 +Italy54!D51/Italy54!B51
 +Netherlands55!D51/Netherlands55!B51
 +Portugal56!D51/Portugal56!B51
 +Spain57!D51/Spain57!B51
 +Sweden58!D51/Sweden58!B51))</f>
        <v/>
      </c>
      <c r="Z51" s="67"/>
      <c r="AA51" s="62" t="str">
        <f t="shared" si="1"/>
        <v/>
      </c>
      <c r="AB51" s="75" t="str">
        <f>IF(OR(
Belgium51!AB51   ="",
Belgium51!D51   ="",
Belgium51!B51   ="",
Denmark52!AB51      ="",
Denmark52!D51      ="",
Denmark52!B51      ="",
Finland53!AB51       ="",
Finland53!D51       ="",
Finland53!B51       ="",
Italy54!AB51      ="",
Italy54!D51      ="",
Italy54!B51      ="",
Netherlands55!AB51 ="",
Netherlands55!D51 ="",
Netherlands55!B51 ="",
Portugal56!AB51      ="",
Portugal56!D51      ="",
Portugal56!B51      ="",
Spain57!AB51      ="",
Spain57!D51      ="",
Spain57!B51      ="",
Sweden58!AB51      ="",
Sweden58!D51      ="",
Sweden58!B51      =""),"",
(Belgium51!AB51*Belgium51!D51/Belgium51!B51
 +Denmark52!AB51*Denmark52!D51/Denmark52!B51
 +Finland53!AB51*Finland53!D51/Finland53!B51
 +Italy54!AB51*Italy54!D51/Italy54!B51
 +Netherlands55!AB51*Netherlands55!D51/Netherlands55!B51
 +Portugal56!AB51*Portugal56!D51/Portugal56!B51
 +Spain57!AB51*Spain57!D51/Spain57!B51
 +Sweden58!AB51*Sweden58!D51/Sweden58!B51)
/(Belgium51!D51/Belgium51!B51
 +Denmark52!D51/Denmark52!B51
 +Finland53!D51/Finland53!B51
 +Italy54!D51/Italy54!B51
 +Netherlands55!D51/Netherlands55!B51
 +Portugal56!D51/Portugal56!B51
 +Spain57!D51/Spain57!B51
 +Sweden58!D51/Sweden58!B51))</f>
        <v/>
      </c>
    </row>
    <row r="52" spans="1:28">
      <c r="A52" s="62">
        <v>1919</v>
      </c>
      <c r="B52" s="62" t="str">
        <f>IF(OR(
Belgium51!AC52   ="",
Belgium51!D52   ="",
Belgium51!B52   ="",
Denmark52!AC52      ="",
Denmark52!D52      ="",
Denmark52!B52      ="",
Finland53!AC52       ="",
Finland53!D52       ="",
Finland53!B52       ="",
Italy54!AC52      ="",
Italy54!D52      ="",
Italy54!B52      ="",
Netherlands55!AC52 ="",
Netherlands55!D52 ="",
Netherlands55!B52 ="",
Portugal56!AC52 ="",
Portugal56!D52 ="",
Portugal56!B52 ="",
Spain57!AC52       ="",
Spain57!D52       ="",
Spain57!B52       ="",
Sweden58!AC52      ="",
Sweden58!D52      ="",
Sweden58!B52      =""),"",
(Belgium51!AC52*Belgium51!D52/Belgium51!B52
 +Denmark52!AC52*Denmark52!D52/Denmark52!B52
 +Finland53!AC52*Finland53!D52/Finland53!B52
 +Italy54!AC52*Italy54!D52/Italy54!B52
 +Netherlands55!AC52*Netherlands55!D52/Netherlands55!B52
 +Portugal56!AC52*Portugal56!D52/Portugal56!B52
 +Spain57!AC52*Spain57!D52/Spain57!B52
 +Sweden58!AC52*Sweden58!D52/Sweden58!B52)
/(Belgium51!D52/Belgium51!B52
 +Denmark52!D52/Denmark52!B52
 +Finland53!D52/Finland53!B52
 +Italy54!D52/Italy54!B52
 +Netherlands55!D52/Netherlands55!B52
 +Portugal56!D52/Portugal56!B52
 +Spain57!D52/Spain57!B52
 +Sweden58!D52/Sweden58!B52))</f>
        <v/>
      </c>
      <c r="C52" s="34" t="str">
        <f>IF(OR(
Belgium51!F52   ="",
Belgium51!D52   ="",
Belgium51!B52   ="",
Denmark52!F52      ="",
Denmark52!D52      ="",
Denmark52!B52      ="",
Finland53!F52       ="",
Finland53!D52       ="",
Finland53!B52       ="",
Italy54!F52      ="",
Italy54!D52      ="",
Italy54!B52      ="",
Netherlands55!F52 ="",
Netherlands55!D52 ="",
Netherlands55!B52 ="",
Portugal56!F52 ="",
Portugal56!D52 ="",
Portugal56!B52 ="",
Spain57!F52       ="",
Spain57!D52       ="",
Spain57!B52       ="",
Sweden58!F52      ="",
Sweden58!D52      ="",
Sweden58!B52      =""),"",
(Belgium51!F52*Belgium51!D52/Belgium51!B52
 +Denmark52!F52*Denmark52!D52/Denmark52!B52
 +Finland53!F52*Finland53!D52/Finland53!B52
 +Italy54!F52*Italy54!D52/Italy54!B52
 +Netherlands55!F52*Netherlands55!D52/Netherlands55!B52
 +Portugal56!F52*Portugal56!D52/Portugal56!B52
 +Spain57!F52*Spain57!D52/Spain57!B52
 +Sweden58!F52*Sweden58!D52/Sweden58!B52)
/(Belgium51!D52/Belgium51!B52
 +Denmark52!D52/Denmark52!B52
 +Finland53!D52/Finland53!B52
 +Italy54!D52/Italy54!B52
 +Netherlands55!D52/Netherlands55!B52
 +Portugal56!D52/Portugal56!B52
 +Spain57!D52/Spain57!B52
 +Sweden58!D52/Sweden58!B52))</f>
        <v/>
      </c>
      <c r="D52" s="62" t="str">
        <f>IF(OR(
Belgium51!AE52   ="",
Belgium51!D52   ="",
Belgium51!B52   ="",
Denmark52!AE52      ="",
Denmark52!D52      ="",
Denmark52!B52      ="",
Finland53!AE52       ="",
Finland53!D52       ="",
Finland53!B52       ="",
Italy54!AE52      ="",
Italy54!D52      ="",
Italy54!B52      ="",
Netherlands55!AE52 ="",
Netherlands55!D52 ="",
Netherlands55!B52 ="",
Portugal56!AE52 ="",
Portugal56!D52 ="",
Portugal56!B52 ="",
Spain57!AE52       ="",
Spain57!D52       ="",
Spain57!B52       ="",
Sweden58!AE52      ="",
Sweden58!D52      ="",
Sweden58!B52      =""),"",
(Belgium51!AE52*Belgium51!D52/Belgium51!B52
 +Denmark52!AE52*Denmark52!D52/Denmark52!B52
 +Finland53!AE52*Finland53!D52/Finland53!B52
 +Italy54!AE52*Italy54!D52/Italy54!B52
 +Netherlands55!AE52*Netherlands55!D52/Netherlands55!B52
 +Portugal56!AE52*Portugal56!D52/Portugal56!B52
 +Spain57!AE52*Spain57!D52/Spain57!B52
 +Sweden58!AE52*Sweden58!D52/Sweden58!B52)
/(Belgium51!D52/Belgium51!B52
 +Denmark52!D52/Denmark52!B52
 +Finland53!D52/Finland53!B52
 +Italy54!D52/Italy54!B52
 +Netherlands55!D52/Netherlands55!B52
 +Portugal56!D52/Portugal56!B52
 +Spain57!D52/Spain57!B52
 +Sweden58!D52/Sweden58!B52))</f>
        <v/>
      </c>
      <c r="E52" s="62" t="str">
        <f>IF(OR(
Belgium51!H52   ="",
Belgium51!D52   ="",
Belgium51!B52   ="",
Denmark52!H52      ="",
Denmark52!D52      ="",
Denmark52!B52      ="",
Finland53!H52       ="",
Finland53!D52       ="",
Finland53!B52       ="",
Italy54!H52      ="",
Italy54!D52      ="",
Italy54!B52      ="",
Netherlands55!H52 ="",
Netherlands55!D52 ="",
Netherlands55!B52 ="",
Portugal56!H52 ="",
Portugal56!D52 ="",
Portugal56!B52 ="",
Spain57!H52 ="",
Spain57!D52 ="",
Spain57!B52 ="",
Sweden58!H52 ="",
Sweden58!D52 ="",
Sweden58!B52 =""),"",
(Belgium51!H52*Belgium51!D52/Belgium51!B52
 +Denmark52!H52*Denmark52!D52/Denmark52!B52
 +Finland53!H52*Finland53!D52/Finland53!B52
 +Italy54!H52*Italy54!D52/Italy54!B52
 +Netherlands55!H52*Netherlands55!D52/Netherlands55!B52
 +Portugal56!H52*Portugal56!D52/Portugal56!B52
 +Spain57!H52*Spain57!D52/Spain57!B52
 +Sweden58!H52*Sweden58!D52/Sweden58!B52)
/(Belgium51!D52/Belgium51!B52
 +Denmark52!D52/Denmark52!B52
 +Finland53!D52/Finland53!B52
 +Italy54!D52/Italy54!B52
 +Netherlands55!D52/Netherlands55!B52
 +Portugal56!D52/Portugal56!B52
 +Spain57!D52/Spain57!B52
 +Sweden58!D52/Sweden58!B52))</f>
        <v/>
      </c>
      <c r="F52" s="62" t="str">
        <f>IF(OR(
Belgium51!I52   ="",
Belgium51!D52   ="",
Belgium51!B52   ="",
Denmark52!I52      ="",
Denmark52!D52      ="",
Denmark52!B52      ="",
Finland53!I52       ="",
Finland53!D52       ="",
Finland53!B52       ="",
Italy54!I52      ="",
Italy54!D52      ="",
Italy54!B52      ="",
Netherlands55!I52 ="",
Netherlands55!D52 ="",
Netherlands55!B52 ="",
Portugal56!I52      ="",
Portugal56!D52      ="",
Portugal56!B52      ="",
Spain57!I52      ="",
Spain57!D52      ="",
Spain57!B52      ="",
Sweden58!I52      ="",
Sweden58!D52      ="",
Sweden58!B52      =""),"",
(Belgium51!I52/Belgium51!B52
 +Denmark52!I52/Denmark52!B52
 +Finland53!I52/Finland53!B52
 +Italy54!I52/Italy54!B52
 +Netherlands55!I52/Netherlands55!B52
 +Portugal56!I52/Portugal56!B52
 +Spain57!I52/Spain57!B52
 +Sweden58!I52/Sweden58!B52)
/(Belgium51!D52/Belgium51!B52
 +Denmark52!D52/Denmark52!B52
 +Finland53!D52/Finland53!B52
 +Italy54!D52/Italy54!B52
 +Netherlands55!D52/Netherlands55!B52
 +Portugal56!D52/Portugal56!B52
 +Spain57!D52/Spain57!B52
 +Sweden58!D52/Sweden58!B52))</f>
        <v/>
      </c>
      <c r="G52" s="62" t="str">
        <f>IF(OR(
Belgium51!J52   ="",
Belgium51!D52   ="",
Belgium51!B52   ="",
Denmark52!J52      ="",
Denmark52!D52      ="",
Denmark52!B52      ="",
Finland53!J52       ="",
Finland53!D52       ="",
Finland53!B52       ="",
Italy54!J52      ="",
Italy54!D52      ="",
Italy54!B52      ="",
Netherlands55!J52 ="",
Netherlands55!D52 ="",
Netherlands55!B52 ="",
Portugal56!J52      ="",
Portugal56!D52      ="",
Portugal56!B52      ="",
Spain57!J52      ="",
Spain57!D52      ="",
Spain57!B52      ="",
Sweden58!J52      ="",
Sweden58!D52      ="",
Sweden58!B52      =""),"",
(Belgium51!J52/Belgium51!B52
 +Denmark52!J52/Denmark52!B52
 +Finland53!J52/Finland53!B52
 +Italy54!J52/Italy54!B52
 +Netherlands55!J52/Netherlands55!B52
 +Portugal56!J52/Portugal56!B52
 +Spain57!J52/Spain57!B52
 +Sweden58!J52/Sweden58!B52)
/(Belgium51!D52/Belgium51!B52
 +Denmark52!D52/Denmark52!B52
 +Finland53!D52/Finland53!B52
 +Italy54!D52/Italy54!B52
 +Netherlands55!D52/Netherlands55!B52
 +Portugal56!D52/Portugal56!B52
 +Spain57!D52/Spain57!B52
 +Sweden58!D52/Sweden58!B52))</f>
        <v/>
      </c>
      <c r="H52" s="62" t="str">
        <f>IF(OR(
Belgium51!K52   ="",
Belgium51!D52   ="",
Belgium51!B52   ="",
Denmark52!K52      ="",
Denmark52!D52      ="",
Denmark52!B52      ="",
Finland53!K52       ="",
Finland53!D52       ="",
Finland53!B52       ="",
Italy54!K52      ="",
Italy54!D52      ="",
Italy54!B52      ="",
Netherlands55!K52 ="",
Netherlands55!D52 ="",
Netherlands55!B52 ="",
Portugal56!K52      ="",
Portugal56!D52      ="",
Portugal56!B52      ="",
Spain57!K52      ="",
Spain57!D52      ="",
Spain57!B52      ="",
Sweden58!K52      ="",
Sweden58!D52      ="",
Sweden58!B52      =""),"",
(Belgium51!K52/Belgium51!B52
 +Denmark52!K52/Denmark52!B52
 +Finland53!K52/Finland53!B52
 +Italy54!K52/Italy54!B52
 +Netherlands55!K52/Netherlands55!B52
 +Portugal56!K52/Portugal56!B52
 +Spain57!K52/Spain57!B52
 +Sweden58!K52/Sweden58!B52)
/(Belgium51!D52/Belgium51!B52
 +Denmark52!D52/Denmark52!B52
 +Finland53!D52/Finland53!B52
 +Italy54!D52/Italy54!B52
 +Netherlands55!D52/Netherlands55!B52
 +Portugal56!D52/Portugal56!B52
 +Spain57!D52/Spain57!B52
 +Sweden58!D52/Sweden58!B52))</f>
        <v/>
      </c>
      <c r="I52" s="62" t="str">
        <f>IF(OR(
Belgium51!L52   ="",
Belgium51!D52   ="",
Belgium51!B52   ="",
Denmark52!L52      ="",
Denmark52!D52      ="",
Denmark52!B52      ="",
Finland53!L52       ="",
Finland53!D52       ="",
Finland53!B52       ="",
Italy54!L52      ="",
Italy54!D52      ="",
Italy54!B52      ="",
Netherlands55!L52 ="",
Netherlands55!D52 ="",
Netherlands55!B52 ="",
Portugal56!L52      ="",
Portugal56!D52      ="",
Portugal56!B52      ="",
Spain57!L52      ="",
Spain57!D52      ="",
Spain57!B52      ="",
Sweden58!L52      ="",
Sweden58!D52      ="",
Sweden58!B52      =""),"",
(Belgium51!L52/Belgium51!B52
 +Denmark52!L52/Denmark52!B52
 +Finland53!L52/Finland53!B52
 +Italy54!L52/Italy54!B52
 +Netherlands55!L52/Netherlands55!B52
 +Portugal56!L52/Portugal56!B52
 +Spain57!L52/Spain57!B52
 +Sweden58!L52/Sweden58!B52)
/(Belgium51!D52/Belgium51!B52
 +Denmark52!D52/Denmark52!B52
 +Finland53!D52/Finland53!B52
 +Italy54!D52/Italy54!B52
 +Netherlands55!D52/Netherlands55!B52
 +Portugal56!D52/Portugal56!B52
 +Spain57!D52/Spain57!B52
 +Sweden58!D52/Sweden58!B52))</f>
        <v/>
      </c>
      <c r="J52" s="61" t="str">
        <f t="shared" si="0"/>
        <v/>
      </c>
      <c r="K52" s="61" t="str">
        <f>IF(OR(
Belgium51!D52   ="",Belgium51!D51   ="",
Belgium51!B52   ="",Belgium51!B51   ="",
Belgium51!N52   ="",Belgium51!N51   ="",
Denmark52!D52      ="",Denmark52!D51      ="",
Denmark52!B52      ="",Denmark52!B51      ="",
Denmark52!N52      ="",Denmark52!N51      ="",
Finland53!D52       ="",Finland53!D51       ="",
Finland53!B52       ="",Finland53!B51       ="",
Finland53!N52       ="",Finland53!N51       ="",
Italy54!D52      ="",Italy54!D51      ="",
Italy54!B52      ="",Italy54!B51      ="",
Italy54!N52      ="",Italy54!N51      ="",
Netherlands55!D52 ="",Netherlands55!D51 ="",
Netherlands55!B52 ="",Netherlands55!B51 ="",
Netherlands55!N52 ="",Netherlands55!N51 ="",
Portugal56!D52      ="",Portugal56!D51      ="",
Portugal56!B52      ="",Portugal56!B51      ="",
Portugal56!N52      ="",Portugal56!N51      ="",
Spain57!D52      ="",Spain57!D51      ="",
Spain57!B52      ="",Spain57!B51      ="",
Spain57!N52      ="",Spain57!N51      ="",
Sweden58!D52      ="",Sweden58!D51      ="",
Sweden58!B52      ="",Sweden58!B51      ="",
Sweden58!N52      ="",Sweden58!N51      =""),"",
LN(SQRT(
(Belgium51!D52/Belgium51!B52
 +Denmark52!D52/Denmark52!B52
 +Finland53!D52/Finland53!B52
 +Italy54!D52/Italy54!B52
 +Netherlands55!D52/Netherlands55!B52
 +Portugal56!D52/Portugal56!B52
 +Spain57!D52/Spain57!B52
 +Sweden58!D52/Sweden58!B52)
/(Belgium51!D52/Belgium51!N52*Belgium51!N51/Belgium51!B51
 +Denmark52!D52/Denmark52!N52*Denmark52!N51/Denmark52!B51
 +Finland53!D52/Finland53!N52*Finland53!N51/Finland53!B51
 +Italy54!D52/Italy54!N52*Italy54!N51/Italy54!B51
 +Netherlands55!D52/Netherlands55!N52*Netherlands55!N51/Netherlands55!B51
 +Portugal56!D52/Portugal56!N52*Portugal56!N51/Portugal56!B51
 +Spain57!D52/Spain57!N52*Spain57!N51/Spain57!B51
 +Sweden58!D52/Sweden58!N52*Sweden58!N51/Sweden58!B51)
*(Belgium51!D51/Belgium51!N51*Belgium51!N52/Belgium51!B52
 +Denmark52!D51/Denmark52!N51*Denmark52!N52/Denmark52!B52
 +Finland53!D51/Finland53!N51*Finland53!N52/Finland53!B52
 +Italy54!D51/Italy54!N51*Italy54!N52/Italy54!B52
 +Netherlands55!D51/Netherlands55!N51*Netherlands55!N52/Netherlands55!B52
 +Portugal56!D51/Portugal56!N51*Portugal56!N52/Portugal56!B52
 +Spain57!D51/Spain57!N51*Spain57!N52/Spain57!B52
 +Sweden58!D51/Sweden58!N51*Sweden58!N52/Sweden58!B52)
/(Belgium51!D51/Belgium51!B51
 +Denmark52!D51/Denmark52!B51
 +Finland53!D51/Finland53!B51
 +Italy54!D51/Italy54!B51
 +Netherlands55!D51/Netherlands55!B51
 +Portugal56!D51/Portugal56!B51
 +Spain57!D51/Spain57!B51
 +Sweden58!D51/Sweden58!B51))))</f>
        <v/>
      </c>
      <c r="L52" s="61" t="str">
        <f>IF(OR(
Belgium51!F52   ="",Belgium51!F51   ="",
Belgium51!D52   ="",Belgium51!D51   ="",
Belgium51!B52   ="",Belgium51!B51   ="",
Belgium51!P52   ="",Belgium51!P51   ="",
Denmark52!F52      ="",Denmark52!F51      ="",
Denmark52!D52      ="",Denmark52!D51      ="",
Denmark52!B52      ="",Denmark52!B51      ="",
Denmark52!P52      ="",Denmark52!P51      ="",
Finland53!F52       ="",Finland53!F51       ="",
Finland53!D52       ="",Finland53!D51       ="",
Finland53!B52       ="",Finland53!B51       ="",
Finland53!P52       ="",Finland53!P51       ="",
Italy54!F52      ="",Italy54!F51      ="",
Italy54!D52      ="",Italy54!D51      ="",
Italy54!B52      ="",Italy54!B51      ="",
Italy54!P52      ="",Italy54!P51      ="",
Netherlands55!F52 ="",Netherlands55!F51 ="",
Netherlands55!D52 ="",Netherlands55!D51 ="",
Netherlands55!B52 ="",Netherlands55!B51 ="",
Netherlands55!P52 ="",Netherlands55!P51 ="",
Portugal56!F52      ="",Portugal56!F51      ="",
Portugal56!D52      ="",Portugal56!D51      ="",
Portugal56!B52      ="",Portugal56!B51      ="",
Portugal56!P52      ="",Portugal56!P51      ="",
Spain57!F52      ="",Spain57!F51      ="",
Spain57!D52      ="",Spain57!D51      ="",
Spain57!B52      ="",Spain57!B51      ="",
Spain57!P52      ="",Spain57!P51      ="",
Sweden58!F52      ="",Sweden58!F51      ="",
Sweden58!D52      ="",Sweden58!D51      ="",
Sweden58!B52      ="",Sweden58!B51      ="",
Sweden58!P52      ="",Sweden58!P51      =""),"",
LN(SQRT(
(Belgium51!D52*Belgium51!F52/Belgium51!B52
 +Denmark52!D52*Denmark52!F52/Denmark52!B52
 +Finland53!D52*Finland53!F52/Finland53!B52
 +Italy54!D52*Italy54!F52/Italy54!B52
 +Netherlands55!D52*Netherlands55!F52/Netherlands55!B52
 +Portugal56!D52*Portugal56!F52/Portugal56!B52
 +Spain57!D52*Spain57!F52/Spain57!B52
 +Sweden58!D52*Sweden58!F52/Sweden58!B52)
/(Belgium51!D52*Belgium51!F52/Belgium51!P52*Belgium51!P51/Belgium51!B51
 +Denmark52!D52*Denmark52!F52/Denmark52!P52*Denmark52!P51/Denmark52!B51
 +Finland53!D52*Finland53!F52/Finland53!P52*Finland53!P51/Finland53!B51
 +Italy54!D52*Italy54!F52/Italy54!P52*Italy54!P51/Italy54!B51
 +Netherlands55!D52*Netherlands55!F52/Netherlands55!P52*Netherlands55!P51/Netherlands55!B51
 +Portugal56!D52*Portugal56!F52/Portugal56!P52*Portugal56!P51/Portugal56!B51
 +Spain57!D52*Spain57!F52/Spain57!P52*Spain57!P51/Spain57!B51
 +Sweden58!D52*Sweden58!F52/Sweden58!P52*Sweden58!P51/Sweden58!B51)
*(Belgium51!D51*Belgium51!F51/Belgium51!P51*Belgium51!P52/Belgium51!B52
 +Denmark52!D51*Denmark52!F51/Denmark52!P51*Denmark52!P52/Denmark52!B52
 +Finland53!D51*Finland53!F51/Finland53!P51*Finland53!P52/Finland53!B52
 +Italy54!D51*Italy54!F51/Italy54!P51*Italy54!P52/Italy54!B52
 +Netherlands55!D51*Netherlands55!F51/Netherlands55!P51*Netherlands55!P52/Netherlands55!B52
 +Portugal56!D51*Portugal56!F51/Portugal56!P51*Portugal56!P52/Portugal56!B52
 +Spain57!D51*Spain57!F51/Spain57!P51*Spain57!P52/Spain57!B52
 +Sweden58!D51*Sweden58!F51/Sweden58!P51*Sweden58!P52/Sweden58!B52)
/(Belgium51!D51*Belgium51!F51/Belgium51!B51
 +Denmark52!D51*Denmark52!F51/Denmark52!B51
 +Finland53!D51*Finland53!F51/Finland53!B51
 +Italy54!D51*Italy54!F51/Italy54!B51
 +Netherlands55!D51*Netherlands55!F51/Netherlands55!B51
 +Portugal56!D51*Portugal56!F51/Portugal56!B51
 +Spain57!D51*Spain57!F51/Spain57!B51
 +Sweden58!D51*Sweden58!F51/Sweden58!B51))))</f>
        <v/>
      </c>
      <c r="M52" s="62" t="str">
        <f>IF(OR(
Belgium51!H52   ="",Belgium51!H51   ="",
Belgium51!D52   ="",Belgium51!D51   ="",
Belgium51!B52   ="",Belgium51!B51   ="",
Belgium51!Q52   ="",Belgium51!Q51   ="",
Denmark52!H52      ="",Denmark52!H51      ="",
Denmark52!D52      ="",Denmark52!D51      ="",
Denmark52!B52      ="",Denmark52!B51      ="",
Denmark52!Q52      ="",Denmark52!Q51      ="",
Finland53!H52       ="",Finland53!H51       ="",
Finland53!D52       ="",Finland53!D51       ="",
Finland53!B52       ="",Finland53!B51       ="",
Finland53!Q52       ="",Finland53!Q51       ="",
Italy54!H52      ="",Italy54!H51      ="",
Italy54!D52      ="",Italy54!D51      ="",
Italy54!B52      ="",Italy54!B51      ="",
Italy54!Q52      ="",Italy54!Q51      ="",
Netherlands55!H52 ="",Netherlands55!H51 ="",
Netherlands55!D52 ="",Netherlands55!D51 ="",
Netherlands55!B52 ="",Netherlands55!B51 ="",
Netherlands55!Q52 ="",Netherlands55!Q51 ="",
Portugal56!H52      ="",Portugal56!H51      ="",
Portugal56!D52      ="",Portugal56!D51      ="",
Portugal56!B52      ="",Portugal56!B51      ="",
Portugal56!Q52      ="",Portugal56!Q51      ="",
Spain57!H52      ="",Spain57!H51      ="",
Spain57!D52      ="",Spain57!D51      ="",
Spain57!B52      ="",Spain57!B51      ="",
Spain57!Q52      ="",Spain57!Q51      ="",
Sweden58!H52      ="",Sweden58!H51      ="",
Sweden58!D52      ="",Sweden58!D51      ="",
Sweden58!B52      ="",Sweden58!B51      ="",
Sweden58!Q52      ="",Sweden58!Q51      =""),"",
LN(SQRT(
(Belgium51!D52*Belgium51!H52/Belgium51!B52
 +Denmark52!D52*Denmark52!H52/Denmark52!B52
 +Finland53!D52*Finland53!H52/Finland53!B52
 +Italy54!D52*Italy54!H52/Italy54!B52
 +Netherlands55!D52*Netherlands55!H52/Netherlands55!B52
 +Portugal56!D52*Portugal56!H52/Portugal56!B52
 +Spain57!D52*Spain57!H52/Spain57!B52
 +Sweden58!D52*Sweden58!H52/Sweden58!B52)
/(Belgium51!D52*Belgium51!H52/Belgium51!Q52*Belgium51!Q51/Belgium51!B51
 +Denmark52!D52*Denmark52!H52/Denmark52!Q52*Denmark52!Q51/Denmark52!B51
 +Finland53!D52*Finland53!H52/Finland53!Q52*Finland53!Q51/Finland53!B51
 +Italy54!D52*Italy54!H52/Italy54!Q52*Italy54!Q51/Italy54!B51
 +Netherlands55!D52*Netherlands55!H52/Netherlands55!Q52*Netherlands55!Q51/Netherlands55!B51
 +Portugal56!D52*Portugal56!H52/Portugal56!Q52*Portugal56!Q51/Portugal56!B51
 +Spain57!D52*Spain57!H52/Spain57!Q52*Spain57!Q51/Spain57!B51
 +Sweden58!D52*Sweden58!H52/Sweden58!Q52*Sweden58!Q51/Sweden58!B51)
*(Belgium51!D51*Belgium51!H51/Belgium51!Q51*Belgium51!Q52/Belgium51!B52
 +Denmark52!D51*Denmark52!H51/Denmark52!Q51*Denmark52!Q52/Denmark52!B52
 +Finland53!D51*Finland53!H51/Finland53!Q51*Finland53!Q52/Finland53!B52
 +Italy54!D51*Italy54!H51/Italy54!Q51*Italy54!Q52/Italy54!B52
 +Netherlands55!D51*Netherlands55!H51/Netherlands55!Q51*Netherlands55!Q52/Netherlands55!B52
 +Portugal56!D51*Portugal56!H51/Portugal56!Q51*Portugal56!Q52/Portugal56!B52
 +Spain57!D51*Spain57!H51/Spain57!Q51*Spain57!Q52/Spain57!B52
 +Sweden58!D51*Sweden58!H51/Sweden58!Q51*Sweden58!Q52/Sweden58!B52)
/(Belgium51!D51*Belgium51!H51/Belgium51!B51
 +Denmark52!D51*Denmark52!H51/Denmark52!B51
 +Finland53!D51*Finland53!H51/Finland53!B51
 +Italy54!D51*Italy54!H51/Italy54!B51
 +Netherlands55!D51*Netherlands55!H51/Netherlands55!B51
 +Portugal56!D51*Portugal56!H51/Portugal56!B51
 +Spain57!D51*Spain57!H51/Spain57!B51
 +Sweden58!D51*Sweden58!H51/Sweden58!B51))))</f>
        <v/>
      </c>
      <c r="N52" s="62" t="str">
        <f>IF(OR(
Belgium51!I52   ="",Belgium51!I51   ="",
Belgium51!B52   ="",Belgium51!B51   ="",
Belgium51!R52   ="",Belgium51!R51   ="",
Denmark52!I52      ="",Denmark52!I51      ="",
Denmark52!B52      ="",Denmark52!B51      ="",
Denmark52!R52      ="",Denmark52!R51      ="",
Finland53!I52       ="",Finland53!I51       ="",
Finland53!B52       ="",Finland53!B51       ="",
Finland53!R52       ="",Finland53!R51       ="",
Italy54!I52      ="",Italy54!I51      ="",
Italy54!B52      ="",Italy54!B51      ="",
Italy54!R52      ="",Italy54!R51      ="",
Netherlands55!I52 ="",Netherlands55!I51 ="",
Netherlands55!B52 ="",Netherlands55!B51 ="",
Netherlands55!R52 ="",Netherlands55!R51 ="",
Portugal56!I52      ="",Portugal56!I51      ="",
Portugal56!B52      ="",Portugal56!B51      ="",
Portugal56!R52      ="",Portugal56!R51      ="",
Spain57!I52      ="",Spain57!I51      ="",
Spain57!B52      ="",Spain57!B51      ="",
Spain57!R52      ="",Spain57!R51      ="",
Sweden58!I52      ="",Sweden58!I51      ="",
Sweden58!B52      ="",Sweden58!B51      ="",
Sweden58!R52      ="",Sweden58!R51      =""),"",
LN(SQRT(
(Belgium51!I52/Belgium51!B52
 +Denmark52!I52/Denmark52!B52
 +Finland53!I52/Finland53!B52
 +Italy54!I52/Italy54!B52
 +Netherlands55!I52/Netherlands55!B52
 +Portugal56!I52/Portugal56!B52
 +Spain57!I52/Spain57!B52
 +Sweden58!I52/Sweden58!B52)
/(Belgium51!I52/Belgium51!R52*Belgium51!R51/Belgium51!B51
 +Denmark52!I52/Denmark52!R52*Denmark52!R51/Denmark52!B51
 +Finland53!I52/Finland53!R52*Finland53!R51/Finland53!B51
 +Italy54!I52/Italy54!R52*Italy54!R51/Italy54!B51
 +Netherlands55!I52/Netherlands55!R52*Netherlands55!R51/Netherlands55!B51
 +Portugal56!I52/Portugal56!R52*Portugal56!R51/Portugal56!B51
 +Spain57!I52/Spain57!R52*Spain57!R51/Spain57!B51
 +Sweden58!I52/Sweden58!R52*Sweden58!R51/Sweden58!B51)
*(Belgium51!I51/Belgium51!R51*Belgium51!R52/Belgium51!B52
 +Denmark52!I51/Denmark52!R51*Denmark52!R52/Denmark52!B52
 +Finland53!I51/Finland53!R51*Finland53!R52/Finland53!B52
 +Italy54!I51/Italy54!R51*Italy54!R52/Italy54!B52
 +Netherlands55!I51/Netherlands55!R51*Netherlands55!R52/Netherlands55!B52
 +Portugal56!I51/Portugal56!R51*Portugal56!R52/Portugal56!B52
 +Spain57!I51/Spain57!R51*Spain57!R52/Spain57!B52
 +Sweden58!I51/Sweden58!R51*Sweden58!R52/Sweden58!B52)
/(Belgium51!I51/Belgium51!B51
 +Denmark52!I51/Denmark52!B51
 +Finland53!I51/Finland53!B51
 +Italy54!I51/Italy54!B51
 +Netherlands55!I51/Netherlands55!B51
 +Portugal56!I51/Portugal56!B51
 +Spain57!I51/Spain57!B51
 +Sweden58!I51/Sweden58!B51))))</f>
        <v/>
      </c>
      <c r="O52" s="62" t="str">
        <f>IF(OR(
Belgium51!K52   ="",Belgium51!K51   ="",
Belgium51!B52   ="",Belgium51!B51   ="",
Belgium51!S52   ="",Belgium51!S51   ="",
Denmark52!K52      ="",Denmark52!K51      ="",
Denmark52!B52      ="",Denmark52!B51      ="",
Denmark52!S52      ="",Denmark52!S51      ="",
Finland53!K52       ="",Finland53!K51       ="",
Finland53!B52       ="",Finland53!B51       ="",
Finland53!S52       ="",Finland53!S51       ="",
Italy54!K52      ="",Italy54!K51      ="",
Italy54!B52      ="",Italy54!B51      ="",
Italy54!S52      ="",Italy54!S51      ="",
Netherlands55!K52 ="",Netherlands55!K51 ="",
Netherlands55!B52 ="",Netherlands55!B51 ="",
Netherlands55!S52 ="",Netherlands55!S51 ="",
Portugal56!K52      ="",Portugal56!K51      ="",
Portugal56!B52      ="",Portugal56!B51      ="",
Portugal56!S52      ="",Portugal56!S51      ="",
Spain57!K52      ="",Spain57!K51      ="",
Spain57!B52      ="",Spain57!B51      ="",
Spain57!S52      ="",Spain57!S51      ="",
Sweden58!K52      ="",Sweden58!K51      ="",
Sweden58!B52      ="",Sweden58!B51      ="",
Sweden58!S52      ="",Sweden58!S51      =""),"",
LN(SQRT(
(Belgium51!K52/Belgium51!B52
 +Denmark52!K52/Denmark52!B52
 +Finland53!K52/Finland53!B52
 +Italy54!K52/Italy54!B52
 +Netherlands55!K52/Netherlands55!B52
 +Portugal56!K52/Portugal56!B52
 +Spain57!K52/Spain57!B52
 +Sweden58!K52/Sweden58!B52)
/(Belgium51!K52/Belgium51!S52*Belgium51!S51/Belgium51!B51
 +Denmark52!K52/Denmark52!S52*Denmark52!S51/Denmark52!B51
 +Finland53!K52/Finland53!S52*Finland53!S51/Finland53!B51
 +Italy54!K52/Italy54!S52*Italy54!S51/Italy54!B51
 +Netherlands55!K52/Netherlands55!S52*Netherlands55!S51/Netherlands55!B51
 +Portugal56!K52/Portugal56!S52*Portugal56!S51/Portugal56!B51
 +Spain57!K52/Spain57!S52*Spain57!S51/Spain57!B51
 +Sweden58!K52/Sweden58!S52*Sweden58!S51/Sweden58!B51)
*(Belgium51!K51/Belgium51!S51*Belgium51!S52/Belgium51!B52
 +Denmark52!K51/Denmark52!S51*Denmark52!S52/Denmark52!B52
 +Finland53!K51/Finland53!S51*Finland53!S52/Finland53!B52
 +Italy54!K51/Italy54!S51*Italy54!S52/Italy54!B52
 +Netherlands55!K51/Netherlands55!S51*Netherlands55!S52/Netherlands55!B52
 +Portugal56!K51/Portugal56!S51*Portugal56!S52/Portugal56!B52
 +Spain57!K51/Spain57!S51*Spain57!S52/Spain57!B52
 +Sweden58!K51/Sweden58!S51*Sweden58!S52/Sweden58!B52)
/(Belgium51!K51/Belgium51!B51
 +Denmark52!K51/Denmark52!B51
 +Finland53!K51/Finland53!B51
 +Italy54!K51/Italy54!B51
 +Netherlands55!K51/Netherlands55!B51
 +Portugal56!K51/Portugal56!B51
 +Spain57!K51/Spain57!B51
 +Sweden58!K51/Sweden58!B51))))</f>
        <v/>
      </c>
      <c r="P52" s="62" t="str">
        <f>IF(OR(
Belgium51!L52   ="",Belgium51!L51   ="",
Belgium51!B52   ="",Belgium51!B51   ="",
Belgium51!T52   ="",Belgium51!T51   ="",
Denmark52!L52      ="",Denmark52!L51      ="",
Denmark52!B52      ="",Denmark52!B51      ="",
Denmark52!T52      ="",Denmark52!T51      ="",
Finland53!L52       ="",Finland53!L51       ="",
Finland53!B52       ="",Finland53!B51       ="",
Finland53!T52       ="",Finland53!T51       ="",
Italy54!L52      ="",Italy54!L51      ="",
Italy54!B52      ="",Italy54!B51      ="",
Italy54!T52      ="",Italy54!T51      ="",
Netherlands55!L52 ="",Netherlands55!L51 ="",
Netherlands55!B52 ="",Netherlands55!B51 ="",
Netherlands55!T52 ="",Netherlands55!T51 ="",
Portugal56!L52      ="",Portugal56!L51      ="",
Portugal56!B52      ="",Portugal56!B51      ="",
Portugal56!T52      ="",Portugal56!T51      ="",
Spain57!L52      ="",Spain57!L51      ="",
Spain57!B52      ="",Spain57!B51      ="",
Spain57!T52      ="",Spain57!T51      ="",
Sweden58!L52      ="",Sweden58!L51      ="",
Sweden58!B52      ="",Sweden58!B51      ="",
Sweden58!T52      ="",Sweden58!T51      =""),"",
LN(SQRT(
(Belgium51!L52/Belgium51!B52
 +Denmark52!L52/Denmark52!B52
 +Finland53!L52/Finland53!B52
 +Italy54!L52/Italy54!B52
 +Netherlands55!L52/Netherlands55!B52
 +Portugal56!L52/Portugal56!B52
 +Spain57!L52/Spain57!B52
 +Sweden58!L52/Sweden58!B52)
/(Belgium51!L52/Belgium51!T52*Belgium51!T51/Belgium51!B51
 +Denmark52!L52/Denmark52!T52*Denmark52!T51/Denmark52!B51
 +Finland53!L52/Finland53!T52*Finland53!T51/Finland53!B51
 +Italy54!L52/Italy54!T52*Italy54!T51/Italy54!B51
 +Netherlands55!L52/Netherlands55!T52*Netherlands55!T51/Netherlands55!B51
 +Portugal56!L52/Portugal56!T52*Portugal56!T51/Portugal56!B51
 +Spain57!L52/Spain57!T52*Spain57!T51/Spain57!B51
 +Sweden58!L52/Sweden58!T52*Sweden58!T51/Sweden58!B51)
*(Belgium51!L51/Belgium51!T51*Belgium51!T52/Belgium51!B52
 +Denmark52!L51/Denmark52!T51*Denmark52!T52/Denmark52!B52
 +Finland53!L51/Finland53!T51*Finland53!T52/Finland53!B52
 +Italy54!L51/Italy54!T51*Italy54!T52/Italy54!B52
 +Netherlands55!L51/Netherlands55!T51*Netherlands55!T52/Netherlands55!B52
 +Portugal56!L51/Portugal56!T51*Portugal56!T52/Portugal56!B52
 +Spain57!L51/Spain57!T51*Spain57!T52/Spain57!B52
 +Sweden58!L51/Sweden58!T51*Sweden58!T52/Sweden58!B52)
/(Belgium51!L51/Belgium51!B51
 +Denmark52!L51/Denmark52!B51
 +Finland53!L51/Finland53!B51
 +Italy54!L51/Italy54!B51
 +Netherlands55!L51/Netherlands55!B51
 +Portugal56!L51/Portugal56!B51
 +Spain57!L51/Spain57!B51
 +Sweden58!L51/Sweden58!B51))))</f>
        <v/>
      </c>
      <c r="Q52" s="61"/>
      <c r="R52" s="61"/>
      <c r="S52" s="61"/>
      <c r="T52" s="61"/>
      <c r="U52" s="61"/>
      <c r="V52" s="61" t="str">
        <f>IF(OR(
Belgium51!V52   ="",
Belgium51!U52   ="",
Denmark52!V52      ="",
Denmark52!U52      ="",
Finland53!V52       ="",
Finland53!U52       ="",
Italy54!V52      ="",
Italy54!U52      ="",
Netherlands55!V52 ="",
Netherlands55!U52 ="",
Portugal56!V52      ="",
Portugal56!U52      ="",
Spain57!V52      ="",
Spain57!U52      ="",
Sweden58!V52      ="",
Sweden58!U52      =""),"",
LN((Belgium51!V52+Denmark52!V52+Finland53!V52+Italy54!V52+Netherlands55!V52+Portugal56!V52+Spain57!V52+Sweden58!V52)
/(Belgium51!U52+Denmark52!U52+Finland53!U52+Italy54!U52+Netherlands55!U52+Portugal56!U52+Spain57!U52+Sweden58!U52)))</f>
        <v/>
      </c>
      <c r="W52" s="61" t="str">
        <f>IF(OR(
Belgium51!V52   ="",
Belgium51!W52   ="",
Belgium51!U52   ="",
Denmark52!V52      ="",
Denmark52!W52      ="",
Denmark52!U52      ="",
Finland53!V52       ="",
Finland53!W52       ="",
Finland53!U52       ="",
Italy54!V52      ="",
Italy54!W52      ="",
Italy54!U52      ="",
Netherlands55!V52 ="",
Netherlands55!W52 ="",
Netherlands55!V52 ="",
Portugal56!V52      ="",
Portugal56!W52      ="",
Portugal56!U52      ="",
Spain57!V52      ="",
Spain57!W52      ="",
Spain57!U52      ="",
Sweden58!V52      ="",
Sweden58!W52      ="",
Sweden58!U52      ="",
),"",
LN((Belgium51!V52*Belgium51!W52+Denmark52!V52*Denmark52!W52+Finland53!V52*Finland53!W52+Italy54!V52*Italy54!W52+Netherlands55!V52*Netherlands55!W52+Portugal56!V52*Portugal56!W52+Spain57!V52*Spain57!W52+Sweden58!V52*Sweden58!W52)
/(Belgium51!U52+Denmark52!U52+Finland53!U52+Italy54!U52+Netherlands55!U52+Portugal56!U52+Spain57!U52+Sweden58!U52)))</f>
        <v/>
      </c>
      <c r="X52" s="61" t="str">
        <f>IF(OR(
Belgium51!X52   ="",
Belgium51!D52   ="",
Belgium51!B52   ="",
Denmark52!X52      ="",
Denmark52!D52      ="",
Denmark52!B52      ="",
Finland53!X52       ="",
Finland53!D52       ="",
Finland53!B52       ="",
Italy54!X52      ="",
Italy54!D52      ="",
Italy54!B52      ="",
Netherlands55!X52 ="",
Netherlands55!D52 ="",
Netherlands55!B52 ="",
Portugal56!X52      ="",
Portugal56!D52      ="",
Portugal56!B52      ="",
Spain57!X52      ="",
Spain57!D52      ="",
Spain57!B52      ="",
Sweden58!X52      ="",
Sweden58!D52      ="",
Sweden58!B52      =""),"",
(Belgium51!X52*Belgium51!D52/Belgium51!B52
 +Denmark52!X52*Denmark52!D52/Denmark52!B52
 +Finland53!X52*Finland53!D52/Finland53!B52
 +Italy54!X52*Italy54!D52/Italy54!B52
 +Netherlands55!X52*Netherlands55!D52/Netherlands55!B52
 +Portugal56!X52*Portugal56!D52/Portugal56!B52
 +Spain57!X52*Spain57!D52/Spain57!B52
 +Sweden58!X52*Sweden58!D52/Sweden58!B52)
/(Belgium51!D52/Belgium51!B52
 +Denmark52!D52/Denmark52!B52
 +Finland53!D52/Finland53!B52
 +Italy54!D52/Italy54!B52
 +Netherlands55!D52/Netherlands55!B52
 +Portugal56!D52/Portugal56!B52
 +Spain57!D52/Spain57!B52
 +Sweden58!D52/Sweden58!B52))</f>
        <v/>
      </c>
      <c r="Y52" s="61" t="str">
        <f>IF(OR(
Belgium51!Y52   ="",
Belgium51!D52   ="",
Belgium51!B52   ="",
Denmark52!Y52      ="",
Denmark52!D52      ="",
Denmark52!B52      ="",
Finland53!Y52       ="",
Finland53!D52       ="",
Finland53!B52       ="",
Italy54!Y52      ="",
Italy54!D52      ="",
Italy54!B52      ="",
Netherlands55!Y52 ="",
Netherlands55!D52 ="",
Netherlands55!B52 ="",
Portugal56!Y52      ="",
Portugal56!D52      ="",
Portugal56!B52      ="",
Spain57!Y52      ="",
Spain57!D52      ="",
Spain57!B52      ="",
Sweden58!Y52      ="",
Sweden58!D52      ="",
Sweden58!B52      =""),"",
(Belgium51!Y52/Belgium51!B52
 +Denmark52!Y52/Denmark52!B52
 +Finland53!Y52/Finland53!B52
 +Italy54!Y52/Italy54!B52
 +Netherlands55!Y52/Netherlands55!B52
 +Portugal56!Y52/Portugal56!B52
 +Spain57!Y52/Spain57!B52
 +Sweden58!Y52/Sweden58!B52)
/(Belgium51!D52/Belgium51!B52
 +Denmark52!D52/Denmark52!B52
 +Finland53!D52/Finland53!B52
 +Italy54!D52/Italy54!B52
 +Netherlands55!D52/Netherlands55!B52
 +Portugal56!D52/Portugal56!B52
 +Spain57!D52/Spain57!B52
 +Sweden58!D52/Sweden58!B52))</f>
        <v/>
      </c>
      <c r="Z52" s="67"/>
      <c r="AA52" s="62" t="str">
        <f t="shared" si="1"/>
        <v/>
      </c>
      <c r="AB52" s="75" t="str">
        <f>IF(OR(
Belgium51!AB52   ="",
Belgium51!D52   ="",
Belgium51!B52   ="",
Denmark52!AB52      ="",
Denmark52!D52      ="",
Denmark52!B52      ="",
Finland53!AB52       ="",
Finland53!D52       ="",
Finland53!B52       ="",
Italy54!AB52      ="",
Italy54!D52      ="",
Italy54!B52      ="",
Netherlands55!AB52 ="",
Netherlands55!D52 ="",
Netherlands55!B52 ="",
Portugal56!AB52      ="",
Portugal56!D52      ="",
Portugal56!B52      ="",
Spain57!AB52      ="",
Spain57!D52      ="",
Spain57!B52      ="",
Sweden58!AB52      ="",
Sweden58!D52      ="",
Sweden58!B52      =""),"",
(Belgium51!AB52*Belgium51!D52/Belgium51!B52
 +Denmark52!AB52*Denmark52!D52/Denmark52!B52
 +Finland53!AB52*Finland53!D52/Finland53!B52
 +Italy54!AB52*Italy54!D52/Italy54!B52
 +Netherlands55!AB52*Netherlands55!D52/Netherlands55!B52
 +Portugal56!AB52*Portugal56!D52/Portugal56!B52
 +Spain57!AB52*Spain57!D52/Spain57!B52
 +Sweden58!AB52*Sweden58!D52/Sweden58!B52)
/(Belgium51!D52/Belgium51!B52
 +Denmark52!D52/Denmark52!B52
 +Finland53!D52/Finland53!B52
 +Italy54!D52/Italy54!B52
 +Netherlands55!D52/Netherlands55!B52
 +Portugal56!D52/Portugal56!B52
 +Spain57!D52/Spain57!B52
 +Sweden58!D52/Sweden58!B52))</f>
        <v/>
      </c>
    </row>
    <row r="53" spans="1:28">
      <c r="A53" s="62">
        <v>1920</v>
      </c>
      <c r="B53" s="62" t="str">
        <f>IF(OR(
Belgium51!AC53   ="",
Belgium51!D53   ="",
Belgium51!B53   ="",
Denmark52!AC53      ="",
Denmark52!D53      ="",
Denmark52!B53      ="",
Finland53!AC53       ="",
Finland53!D53       ="",
Finland53!B53       ="",
Italy54!AC53      ="",
Italy54!D53      ="",
Italy54!B53      ="",
Netherlands55!AC53 ="",
Netherlands55!D53 ="",
Netherlands55!B53 ="",
Portugal56!AC53 ="",
Portugal56!D53 ="",
Portugal56!B53 ="",
Spain57!AC53       ="",
Spain57!D53       ="",
Spain57!B53       ="",
Sweden58!AC53      ="",
Sweden58!D53      ="",
Sweden58!B53      =""),"",
(Belgium51!AC53*Belgium51!D53/Belgium51!B53
 +Denmark52!AC53*Denmark52!D53/Denmark52!B53
 +Finland53!AC53*Finland53!D53/Finland53!B53
 +Italy54!AC53*Italy54!D53/Italy54!B53
 +Netherlands55!AC53*Netherlands55!D53/Netherlands55!B53
 +Portugal56!AC53*Portugal56!D53/Portugal56!B53
 +Spain57!AC53*Spain57!D53/Spain57!B53
 +Sweden58!AC53*Sweden58!D53/Sweden58!B53)
/(Belgium51!D53/Belgium51!B53
 +Denmark52!D53/Denmark52!B53
 +Finland53!D53/Finland53!B53
 +Italy54!D53/Italy54!B53
 +Netherlands55!D53/Netherlands55!B53
 +Portugal56!D53/Portugal56!B53
 +Spain57!D53/Spain57!B53
 +Sweden58!D53/Sweden58!B53))</f>
        <v/>
      </c>
      <c r="C53" s="34" t="str">
        <f>IF(OR(
Belgium51!F53   ="",
Belgium51!D53   ="",
Belgium51!B53   ="",
Denmark52!F53      ="",
Denmark52!D53      ="",
Denmark52!B53      ="",
Finland53!F53       ="",
Finland53!D53       ="",
Finland53!B53       ="",
Italy54!F53      ="",
Italy54!D53      ="",
Italy54!B53      ="",
Netherlands55!F53 ="",
Netherlands55!D53 ="",
Netherlands55!B53 ="",
Portugal56!F53 ="",
Portugal56!D53 ="",
Portugal56!B53 ="",
Spain57!F53       ="",
Spain57!D53       ="",
Spain57!B53       ="",
Sweden58!F53      ="",
Sweden58!D53      ="",
Sweden58!B53      =""),"",
(Belgium51!F53*Belgium51!D53/Belgium51!B53
 +Denmark52!F53*Denmark52!D53/Denmark52!B53
 +Finland53!F53*Finland53!D53/Finland53!B53
 +Italy54!F53*Italy54!D53/Italy54!B53
 +Netherlands55!F53*Netherlands55!D53/Netherlands55!B53
 +Portugal56!F53*Portugal56!D53/Portugal56!B53
 +Spain57!F53*Spain57!D53/Spain57!B53
 +Sweden58!F53*Sweden58!D53/Sweden58!B53)
/(Belgium51!D53/Belgium51!B53
 +Denmark52!D53/Denmark52!B53
 +Finland53!D53/Finland53!B53
 +Italy54!D53/Italy54!B53
 +Netherlands55!D53/Netherlands55!B53
 +Portugal56!D53/Portugal56!B53
 +Spain57!D53/Spain57!B53
 +Sweden58!D53/Sweden58!B53))</f>
        <v/>
      </c>
      <c r="D53" s="62" t="str">
        <f>IF(OR(
Belgium51!AE53   ="",
Belgium51!D53   ="",
Belgium51!B53   ="",
Denmark52!AE53      ="",
Denmark52!D53      ="",
Denmark52!B53      ="",
Finland53!AE53       ="",
Finland53!D53       ="",
Finland53!B53       ="",
Italy54!AE53      ="",
Italy54!D53      ="",
Italy54!B53      ="",
Netherlands55!AE53 ="",
Netherlands55!D53 ="",
Netherlands55!B53 ="",
Portugal56!AE53 ="",
Portugal56!D53 ="",
Portugal56!B53 ="",
Spain57!AE53       ="",
Spain57!D53       ="",
Spain57!B53       ="",
Sweden58!AE53      ="",
Sweden58!D53      ="",
Sweden58!B53      =""),"",
(Belgium51!AE53*Belgium51!D53/Belgium51!B53
 +Denmark52!AE53*Denmark52!D53/Denmark52!B53
 +Finland53!AE53*Finland53!D53/Finland53!B53
 +Italy54!AE53*Italy54!D53/Italy54!B53
 +Netherlands55!AE53*Netherlands55!D53/Netherlands55!B53
 +Portugal56!AE53*Portugal56!D53/Portugal56!B53
 +Spain57!AE53*Spain57!D53/Spain57!B53
 +Sweden58!AE53*Sweden58!D53/Sweden58!B53)
/(Belgium51!D53/Belgium51!B53
 +Denmark52!D53/Denmark52!B53
 +Finland53!D53/Finland53!B53
 +Italy54!D53/Italy54!B53
 +Netherlands55!D53/Netherlands55!B53
 +Portugal56!D53/Portugal56!B53
 +Spain57!D53/Spain57!B53
 +Sweden58!D53/Sweden58!B53))</f>
        <v/>
      </c>
      <c r="E53" s="62" t="str">
        <f>IF(OR(
Belgium51!H53   ="",
Belgium51!D53   ="",
Belgium51!B53   ="",
Denmark52!H53      ="",
Denmark52!D53      ="",
Denmark52!B53      ="",
Finland53!H53       ="",
Finland53!D53       ="",
Finland53!B53       ="",
Italy54!H53      ="",
Italy54!D53      ="",
Italy54!B53      ="",
Netherlands55!H53 ="",
Netherlands55!D53 ="",
Netherlands55!B53 ="",
Portugal56!H53 ="",
Portugal56!D53 ="",
Portugal56!B53 ="",
Spain57!H53 ="",
Spain57!D53 ="",
Spain57!B53 ="",
Sweden58!H53 ="",
Sweden58!D53 ="",
Sweden58!B53 =""),"",
(Belgium51!H53*Belgium51!D53/Belgium51!B53
 +Denmark52!H53*Denmark52!D53/Denmark52!B53
 +Finland53!H53*Finland53!D53/Finland53!B53
 +Italy54!H53*Italy54!D53/Italy54!B53
 +Netherlands55!H53*Netherlands55!D53/Netherlands55!B53
 +Portugal56!H53*Portugal56!D53/Portugal56!B53
 +Spain57!H53*Spain57!D53/Spain57!B53
 +Sweden58!H53*Sweden58!D53/Sweden58!B53)
/(Belgium51!D53/Belgium51!B53
 +Denmark52!D53/Denmark52!B53
 +Finland53!D53/Finland53!B53
 +Italy54!D53/Italy54!B53
 +Netherlands55!D53/Netherlands55!B53
 +Portugal56!D53/Portugal56!B53
 +Spain57!D53/Spain57!B53
 +Sweden58!D53/Sweden58!B53))</f>
        <v/>
      </c>
      <c r="F53" s="62" t="str">
        <f>IF(OR(
Belgium51!I53   ="",
Belgium51!D53   ="",
Belgium51!B53   ="",
Denmark52!I53      ="",
Denmark52!D53      ="",
Denmark52!B53      ="",
Finland53!I53       ="",
Finland53!D53       ="",
Finland53!B53       ="",
Italy54!I53      ="",
Italy54!D53      ="",
Italy54!B53      ="",
Netherlands55!I53 ="",
Netherlands55!D53 ="",
Netherlands55!B53 ="",
Portugal56!I53      ="",
Portugal56!D53      ="",
Portugal56!B53      ="",
Spain57!I53      ="",
Spain57!D53      ="",
Spain57!B53      ="",
Sweden58!I53      ="",
Sweden58!D53      ="",
Sweden58!B53      =""),"",
(Belgium51!I53/Belgium51!B53
 +Denmark52!I53/Denmark52!B53
 +Finland53!I53/Finland53!B53
 +Italy54!I53/Italy54!B53
 +Netherlands55!I53/Netherlands55!B53
 +Portugal56!I53/Portugal56!B53
 +Spain57!I53/Spain57!B53
 +Sweden58!I53/Sweden58!B53)
/(Belgium51!D53/Belgium51!B53
 +Denmark52!D53/Denmark52!B53
 +Finland53!D53/Finland53!B53
 +Italy54!D53/Italy54!B53
 +Netherlands55!D53/Netherlands55!B53
 +Portugal56!D53/Portugal56!B53
 +Spain57!D53/Spain57!B53
 +Sweden58!D53/Sweden58!B53))</f>
        <v/>
      </c>
      <c r="G53" s="62" t="str">
        <f>IF(OR(
Belgium51!J53   ="",
Belgium51!D53   ="",
Belgium51!B53   ="",
Denmark52!J53      ="",
Denmark52!D53      ="",
Denmark52!B53      ="",
Finland53!J53       ="",
Finland53!D53       ="",
Finland53!B53       ="",
Italy54!J53      ="",
Italy54!D53      ="",
Italy54!B53      ="",
Netherlands55!J53 ="",
Netherlands55!D53 ="",
Netherlands55!B53 ="",
Portugal56!J53      ="",
Portugal56!D53      ="",
Portugal56!B53      ="",
Spain57!J53      ="",
Spain57!D53      ="",
Spain57!B53      ="",
Sweden58!J53      ="",
Sweden58!D53      ="",
Sweden58!B53      =""),"",
(Belgium51!J53/Belgium51!B53
 +Denmark52!J53/Denmark52!B53
 +Finland53!J53/Finland53!B53
 +Italy54!J53/Italy54!B53
 +Netherlands55!J53/Netherlands55!B53
 +Portugal56!J53/Portugal56!B53
 +Spain57!J53/Spain57!B53
 +Sweden58!J53/Sweden58!B53)
/(Belgium51!D53/Belgium51!B53
 +Denmark52!D53/Denmark52!B53
 +Finland53!D53/Finland53!B53
 +Italy54!D53/Italy54!B53
 +Netherlands55!D53/Netherlands55!B53
 +Portugal56!D53/Portugal56!B53
 +Spain57!D53/Spain57!B53
 +Sweden58!D53/Sweden58!B53))</f>
        <v/>
      </c>
      <c r="H53" s="62" t="str">
        <f>IF(OR(
Belgium51!K53   ="",
Belgium51!D53   ="",
Belgium51!B53   ="",
Denmark52!K53      ="",
Denmark52!D53      ="",
Denmark52!B53      ="",
Finland53!K53       ="",
Finland53!D53       ="",
Finland53!B53       ="",
Italy54!K53      ="",
Italy54!D53      ="",
Italy54!B53      ="",
Netherlands55!K53 ="",
Netherlands55!D53 ="",
Netherlands55!B53 ="",
Portugal56!K53      ="",
Portugal56!D53      ="",
Portugal56!B53      ="",
Spain57!K53      ="",
Spain57!D53      ="",
Spain57!B53      ="",
Sweden58!K53      ="",
Sweden58!D53      ="",
Sweden58!B53      =""),"",
(Belgium51!K53/Belgium51!B53
 +Denmark52!K53/Denmark52!B53
 +Finland53!K53/Finland53!B53
 +Italy54!K53/Italy54!B53
 +Netherlands55!K53/Netherlands55!B53
 +Portugal56!K53/Portugal56!B53
 +Spain57!K53/Spain57!B53
 +Sweden58!K53/Sweden58!B53)
/(Belgium51!D53/Belgium51!B53
 +Denmark52!D53/Denmark52!B53
 +Finland53!D53/Finland53!B53
 +Italy54!D53/Italy54!B53
 +Netherlands55!D53/Netherlands55!B53
 +Portugal56!D53/Portugal56!B53
 +Spain57!D53/Spain57!B53
 +Sweden58!D53/Sweden58!B53))</f>
        <v/>
      </c>
      <c r="I53" s="62" t="str">
        <f>IF(OR(
Belgium51!L53   ="",
Belgium51!D53   ="",
Belgium51!B53   ="",
Denmark52!L53      ="",
Denmark52!D53      ="",
Denmark52!B53      ="",
Finland53!L53       ="",
Finland53!D53       ="",
Finland53!B53       ="",
Italy54!L53      ="",
Italy54!D53      ="",
Italy54!B53      ="",
Netherlands55!L53 ="",
Netherlands55!D53 ="",
Netherlands55!B53 ="",
Portugal56!L53      ="",
Portugal56!D53      ="",
Portugal56!B53      ="",
Spain57!L53      ="",
Spain57!D53      ="",
Spain57!B53      ="",
Sweden58!L53      ="",
Sweden58!D53      ="",
Sweden58!B53      =""),"",
(Belgium51!L53/Belgium51!B53
 +Denmark52!L53/Denmark52!B53
 +Finland53!L53/Finland53!B53
 +Italy54!L53/Italy54!B53
 +Netherlands55!L53/Netherlands55!B53
 +Portugal56!L53/Portugal56!B53
 +Spain57!L53/Spain57!B53
 +Sweden58!L53/Sweden58!B53)
/(Belgium51!D53/Belgium51!B53
 +Denmark52!D53/Denmark52!B53
 +Finland53!D53/Finland53!B53
 +Italy54!D53/Italy54!B53
 +Netherlands55!D53/Netherlands55!B53
 +Portugal56!D53/Portugal56!B53
 +Spain57!D53/Spain57!B53
 +Sweden58!D53/Sweden58!B53))</f>
        <v/>
      </c>
      <c r="J53" s="61" t="str">
        <f t="shared" si="0"/>
        <v/>
      </c>
      <c r="K53" s="61" t="str">
        <f>IF(OR(
Belgium51!D53   ="",Belgium51!D52   ="",
Belgium51!B53   ="",Belgium51!B52   ="",
Belgium51!N53   ="",Belgium51!N52   ="",
Denmark52!D53      ="",Denmark52!D52      ="",
Denmark52!B53      ="",Denmark52!B52      ="",
Denmark52!N53      ="",Denmark52!N52      ="",
Finland53!D53       ="",Finland53!D52       ="",
Finland53!B53       ="",Finland53!B52       ="",
Finland53!N53       ="",Finland53!N52       ="",
Italy54!D53      ="",Italy54!D52      ="",
Italy54!B53      ="",Italy54!B52      ="",
Italy54!N53      ="",Italy54!N52      ="",
Netherlands55!D53 ="",Netherlands55!D52 ="",
Netherlands55!B53 ="",Netherlands55!B52 ="",
Netherlands55!N53 ="",Netherlands55!N52 ="",
Portugal56!D53      ="",Portugal56!D52      ="",
Portugal56!B53      ="",Portugal56!B52      ="",
Portugal56!N53      ="",Portugal56!N52      ="",
Spain57!D53      ="",Spain57!D52      ="",
Spain57!B53      ="",Spain57!B52      ="",
Spain57!N53      ="",Spain57!N52      ="",
Sweden58!D53      ="",Sweden58!D52      ="",
Sweden58!B53      ="",Sweden58!B52      ="",
Sweden58!N53      ="",Sweden58!N52      =""),"",
LN(SQRT(
(Belgium51!D53/Belgium51!B53
 +Denmark52!D53/Denmark52!B53
 +Finland53!D53/Finland53!B53
 +Italy54!D53/Italy54!B53
 +Netherlands55!D53/Netherlands55!B53
 +Portugal56!D53/Portugal56!B53
 +Spain57!D53/Spain57!B53
 +Sweden58!D53/Sweden58!B53)
/(Belgium51!D53/Belgium51!N53*Belgium51!N52/Belgium51!B52
 +Denmark52!D53/Denmark52!N53*Denmark52!N52/Denmark52!B52
 +Finland53!D53/Finland53!N53*Finland53!N52/Finland53!B52
 +Italy54!D53/Italy54!N53*Italy54!N52/Italy54!B52
 +Netherlands55!D53/Netherlands55!N53*Netherlands55!N52/Netherlands55!B52
 +Portugal56!D53/Portugal56!N53*Portugal56!N52/Portugal56!B52
 +Spain57!D53/Spain57!N53*Spain57!N52/Spain57!B52
 +Sweden58!D53/Sweden58!N53*Sweden58!N52/Sweden58!B52)
*(Belgium51!D52/Belgium51!N52*Belgium51!N53/Belgium51!B53
 +Denmark52!D52/Denmark52!N52*Denmark52!N53/Denmark52!B53
 +Finland53!D52/Finland53!N52*Finland53!N53/Finland53!B53
 +Italy54!D52/Italy54!N52*Italy54!N53/Italy54!B53
 +Netherlands55!D52/Netherlands55!N52*Netherlands55!N53/Netherlands55!B53
 +Portugal56!D52/Portugal56!N52*Portugal56!N53/Portugal56!B53
 +Spain57!D52/Spain57!N52*Spain57!N53/Spain57!B53
 +Sweden58!D52/Sweden58!N52*Sweden58!N53/Sweden58!B53)
/(Belgium51!D52/Belgium51!B52
 +Denmark52!D52/Denmark52!B52
 +Finland53!D52/Finland53!B52
 +Italy54!D52/Italy54!B52
 +Netherlands55!D52/Netherlands55!B52
 +Portugal56!D52/Portugal56!B52
 +Spain57!D52/Spain57!B52
 +Sweden58!D52/Sweden58!B52))))</f>
        <v/>
      </c>
      <c r="L53" s="61" t="str">
        <f>IF(OR(
Belgium51!F53   ="",Belgium51!F52   ="",
Belgium51!D53   ="",Belgium51!D52   ="",
Belgium51!B53   ="",Belgium51!B52   ="",
Belgium51!P53   ="",Belgium51!P52   ="",
Denmark52!F53      ="",Denmark52!F52      ="",
Denmark52!D53      ="",Denmark52!D52      ="",
Denmark52!B53      ="",Denmark52!B52      ="",
Denmark52!P53      ="",Denmark52!P52      ="",
Finland53!F53       ="",Finland53!F52       ="",
Finland53!D53       ="",Finland53!D52       ="",
Finland53!B53       ="",Finland53!B52       ="",
Finland53!P53       ="",Finland53!P52       ="",
Italy54!F53      ="",Italy54!F52      ="",
Italy54!D53      ="",Italy54!D52      ="",
Italy54!B53      ="",Italy54!B52      ="",
Italy54!P53      ="",Italy54!P52      ="",
Netherlands55!F53 ="",Netherlands55!F52 ="",
Netherlands55!D53 ="",Netherlands55!D52 ="",
Netherlands55!B53 ="",Netherlands55!B52 ="",
Netherlands55!P53 ="",Netherlands55!P52 ="",
Portugal56!F53      ="",Portugal56!F52      ="",
Portugal56!D53      ="",Portugal56!D52      ="",
Portugal56!B53      ="",Portugal56!B52      ="",
Portugal56!P53      ="",Portugal56!P52      ="",
Spain57!F53      ="",Spain57!F52      ="",
Spain57!D53      ="",Spain57!D52      ="",
Spain57!B53      ="",Spain57!B52      ="",
Spain57!P53      ="",Spain57!P52      ="",
Sweden58!F53      ="",Sweden58!F52      ="",
Sweden58!D53      ="",Sweden58!D52      ="",
Sweden58!B53      ="",Sweden58!B52      ="",
Sweden58!P53      ="",Sweden58!P52      =""),"",
LN(SQRT(
(Belgium51!D53*Belgium51!F53/Belgium51!B53
 +Denmark52!D53*Denmark52!F53/Denmark52!B53
 +Finland53!D53*Finland53!F53/Finland53!B53
 +Italy54!D53*Italy54!F53/Italy54!B53
 +Netherlands55!D53*Netherlands55!F53/Netherlands55!B53
 +Portugal56!D53*Portugal56!F53/Portugal56!B53
 +Spain57!D53*Spain57!F53/Spain57!B53
 +Sweden58!D53*Sweden58!F53/Sweden58!B53)
/(Belgium51!D53*Belgium51!F53/Belgium51!P53*Belgium51!P52/Belgium51!B52
 +Denmark52!D53*Denmark52!F53/Denmark52!P53*Denmark52!P52/Denmark52!B52
 +Finland53!D53*Finland53!F53/Finland53!P53*Finland53!P52/Finland53!B52
 +Italy54!D53*Italy54!F53/Italy54!P53*Italy54!P52/Italy54!B52
 +Netherlands55!D53*Netherlands55!F53/Netherlands55!P53*Netherlands55!P52/Netherlands55!B52
 +Portugal56!D53*Portugal56!F53/Portugal56!P53*Portugal56!P52/Portugal56!B52
 +Spain57!D53*Spain57!F53/Spain57!P53*Spain57!P52/Spain57!B52
 +Sweden58!D53*Sweden58!F53/Sweden58!P53*Sweden58!P52/Sweden58!B52)
*(Belgium51!D52*Belgium51!F52/Belgium51!P52*Belgium51!P53/Belgium51!B53
 +Denmark52!D52*Denmark52!F52/Denmark52!P52*Denmark52!P53/Denmark52!B53
 +Finland53!D52*Finland53!F52/Finland53!P52*Finland53!P53/Finland53!B53
 +Italy54!D52*Italy54!F52/Italy54!P52*Italy54!P53/Italy54!B53
 +Netherlands55!D52*Netherlands55!F52/Netherlands55!P52*Netherlands55!P53/Netherlands55!B53
 +Portugal56!D52*Portugal56!F52/Portugal56!P52*Portugal56!P53/Portugal56!B53
 +Spain57!D52*Spain57!F52/Spain57!P52*Spain57!P53/Spain57!B53
 +Sweden58!D52*Sweden58!F52/Sweden58!P52*Sweden58!P53/Sweden58!B53)
/(Belgium51!D52*Belgium51!F52/Belgium51!B52
 +Denmark52!D52*Denmark52!F52/Denmark52!B52
 +Finland53!D52*Finland53!F52/Finland53!B52
 +Italy54!D52*Italy54!F52/Italy54!B52
 +Netherlands55!D52*Netherlands55!F52/Netherlands55!B52
 +Portugal56!D52*Portugal56!F52/Portugal56!B52
 +Spain57!D52*Spain57!F52/Spain57!B52
 +Sweden58!D52*Sweden58!F52/Sweden58!B52))))</f>
        <v/>
      </c>
      <c r="M53" s="62" t="str">
        <f>IF(OR(
Belgium51!H53   ="",Belgium51!H52   ="",
Belgium51!D53   ="",Belgium51!D52   ="",
Belgium51!B53   ="",Belgium51!B52   ="",
Belgium51!Q53   ="",Belgium51!Q52   ="",
Denmark52!H53      ="",Denmark52!H52      ="",
Denmark52!D53      ="",Denmark52!D52      ="",
Denmark52!B53      ="",Denmark52!B52      ="",
Denmark52!Q53      ="",Denmark52!Q52      ="",
Finland53!H53       ="",Finland53!H52       ="",
Finland53!D53       ="",Finland53!D52       ="",
Finland53!B53       ="",Finland53!B52       ="",
Finland53!Q53       ="",Finland53!Q52       ="",
Italy54!H53      ="",Italy54!H52      ="",
Italy54!D53      ="",Italy54!D52      ="",
Italy54!B53      ="",Italy54!B52      ="",
Italy54!Q53      ="",Italy54!Q52      ="",
Netherlands55!H53 ="",Netherlands55!H52 ="",
Netherlands55!D53 ="",Netherlands55!D52 ="",
Netherlands55!B53 ="",Netherlands55!B52 ="",
Netherlands55!Q53 ="",Netherlands55!Q52 ="",
Portugal56!H53      ="",Portugal56!H52      ="",
Portugal56!D53      ="",Portugal56!D52      ="",
Portugal56!B53      ="",Portugal56!B52      ="",
Portugal56!Q53      ="",Portugal56!Q52      ="",
Spain57!H53      ="",Spain57!H52      ="",
Spain57!D53      ="",Spain57!D52      ="",
Spain57!B53      ="",Spain57!B52      ="",
Spain57!Q53      ="",Spain57!Q52      ="",
Sweden58!H53      ="",Sweden58!H52      ="",
Sweden58!D53      ="",Sweden58!D52      ="",
Sweden58!B53      ="",Sweden58!B52      ="",
Sweden58!Q53      ="",Sweden58!Q52      =""),"",
LN(SQRT(
(Belgium51!D53*Belgium51!H53/Belgium51!B53
 +Denmark52!D53*Denmark52!H53/Denmark52!B53
 +Finland53!D53*Finland53!H53/Finland53!B53
 +Italy54!D53*Italy54!H53/Italy54!B53
 +Netherlands55!D53*Netherlands55!H53/Netherlands55!B53
 +Portugal56!D53*Portugal56!H53/Portugal56!B53
 +Spain57!D53*Spain57!H53/Spain57!B53
 +Sweden58!D53*Sweden58!H53/Sweden58!B53)
/(Belgium51!D53*Belgium51!H53/Belgium51!Q53*Belgium51!Q52/Belgium51!B52
 +Denmark52!D53*Denmark52!H53/Denmark52!Q53*Denmark52!Q52/Denmark52!B52
 +Finland53!D53*Finland53!H53/Finland53!Q53*Finland53!Q52/Finland53!B52
 +Italy54!D53*Italy54!H53/Italy54!Q53*Italy54!Q52/Italy54!B52
 +Netherlands55!D53*Netherlands55!H53/Netherlands55!Q53*Netherlands55!Q52/Netherlands55!B52
 +Portugal56!D53*Portugal56!H53/Portugal56!Q53*Portugal56!Q52/Portugal56!B52
 +Spain57!D53*Spain57!H53/Spain57!Q53*Spain57!Q52/Spain57!B52
 +Sweden58!D53*Sweden58!H53/Sweden58!Q53*Sweden58!Q52/Sweden58!B52)
*(Belgium51!D52*Belgium51!H52/Belgium51!Q52*Belgium51!Q53/Belgium51!B53
 +Denmark52!D52*Denmark52!H52/Denmark52!Q52*Denmark52!Q53/Denmark52!B53
 +Finland53!D52*Finland53!H52/Finland53!Q52*Finland53!Q53/Finland53!B53
 +Italy54!D52*Italy54!H52/Italy54!Q52*Italy54!Q53/Italy54!B53
 +Netherlands55!D52*Netherlands55!H52/Netherlands55!Q52*Netherlands55!Q53/Netherlands55!B53
 +Portugal56!D52*Portugal56!H52/Portugal56!Q52*Portugal56!Q53/Portugal56!B53
 +Spain57!D52*Spain57!H52/Spain57!Q52*Spain57!Q53/Spain57!B53
 +Sweden58!D52*Sweden58!H52/Sweden58!Q52*Sweden58!Q53/Sweden58!B53)
/(Belgium51!D52*Belgium51!H52/Belgium51!B52
 +Denmark52!D52*Denmark52!H52/Denmark52!B52
 +Finland53!D52*Finland53!H52/Finland53!B52
 +Italy54!D52*Italy54!H52/Italy54!B52
 +Netherlands55!D52*Netherlands55!H52/Netherlands55!B52
 +Portugal56!D52*Portugal56!H52/Portugal56!B52
 +Spain57!D52*Spain57!H52/Spain57!B52
 +Sweden58!D52*Sweden58!H52/Sweden58!B52))))</f>
        <v/>
      </c>
      <c r="N53" s="62" t="str">
        <f>IF(OR(
Belgium51!I53   ="",Belgium51!I52   ="",
Belgium51!B53   ="",Belgium51!B52   ="",
Belgium51!R53   ="",Belgium51!R52   ="",
Denmark52!I53      ="",Denmark52!I52      ="",
Denmark52!B53      ="",Denmark52!B52      ="",
Denmark52!R53      ="",Denmark52!R52      ="",
Finland53!I53       ="",Finland53!I52       ="",
Finland53!B53       ="",Finland53!B52       ="",
Finland53!R53       ="",Finland53!R52       ="",
Italy54!I53      ="",Italy54!I52      ="",
Italy54!B53      ="",Italy54!B52      ="",
Italy54!R53      ="",Italy54!R52      ="",
Netherlands55!I53 ="",Netherlands55!I52 ="",
Netherlands55!B53 ="",Netherlands55!B52 ="",
Netherlands55!R53 ="",Netherlands55!R52 ="",
Portugal56!I53      ="",Portugal56!I52      ="",
Portugal56!B53      ="",Portugal56!B52      ="",
Portugal56!R53      ="",Portugal56!R52      ="",
Spain57!I53      ="",Spain57!I52      ="",
Spain57!B53      ="",Spain57!B52      ="",
Spain57!R53      ="",Spain57!R52      ="",
Sweden58!I53      ="",Sweden58!I52      ="",
Sweden58!B53      ="",Sweden58!B52      ="",
Sweden58!R53      ="",Sweden58!R52      =""),"",
LN(SQRT(
(Belgium51!I53/Belgium51!B53
 +Denmark52!I53/Denmark52!B53
 +Finland53!I53/Finland53!B53
 +Italy54!I53/Italy54!B53
 +Netherlands55!I53/Netherlands55!B53
 +Portugal56!I53/Portugal56!B53
 +Spain57!I53/Spain57!B53
 +Sweden58!I53/Sweden58!B53)
/(Belgium51!I53/Belgium51!R53*Belgium51!R52/Belgium51!B52
 +Denmark52!I53/Denmark52!R53*Denmark52!R52/Denmark52!B52
 +Finland53!I53/Finland53!R53*Finland53!R52/Finland53!B52
 +Italy54!I53/Italy54!R53*Italy54!R52/Italy54!B52
 +Netherlands55!I53/Netherlands55!R53*Netherlands55!R52/Netherlands55!B52
 +Portugal56!I53/Portugal56!R53*Portugal56!R52/Portugal56!B52
 +Spain57!I53/Spain57!R53*Spain57!R52/Spain57!B52
 +Sweden58!I53/Sweden58!R53*Sweden58!R52/Sweden58!B52)
*(Belgium51!I52/Belgium51!R52*Belgium51!R53/Belgium51!B53
 +Denmark52!I52/Denmark52!R52*Denmark52!R53/Denmark52!B53
 +Finland53!I52/Finland53!R52*Finland53!R53/Finland53!B53
 +Italy54!I52/Italy54!R52*Italy54!R53/Italy54!B53
 +Netherlands55!I52/Netherlands55!R52*Netherlands55!R53/Netherlands55!B53
 +Portugal56!I52/Portugal56!R52*Portugal56!R53/Portugal56!B53
 +Spain57!I52/Spain57!R52*Spain57!R53/Spain57!B53
 +Sweden58!I52/Sweden58!R52*Sweden58!R53/Sweden58!B53)
/(Belgium51!I52/Belgium51!B52
 +Denmark52!I52/Denmark52!B52
 +Finland53!I52/Finland53!B52
 +Italy54!I52/Italy54!B52
 +Netherlands55!I52/Netherlands55!B52
 +Portugal56!I52/Portugal56!B52
 +Spain57!I52/Spain57!B52
 +Sweden58!I52/Sweden58!B52))))</f>
        <v/>
      </c>
      <c r="O53" s="62" t="str">
        <f>IF(OR(
Belgium51!K53   ="",Belgium51!K52   ="",
Belgium51!B53   ="",Belgium51!B52   ="",
Belgium51!S53   ="",Belgium51!S52   ="",
Denmark52!K53      ="",Denmark52!K52      ="",
Denmark52!B53      ="",Denmark52!B52      ="",
Denmark52!S53      ="",Denmark52!S52      ="",
Finland53!K53       ="",Finland53!K52       ="",
Finland53!B53       ="",Finland53!B52       ="",
Finland53!S53       ="",Finland53!S52       ="",
Italy54!K53      ="",Italy54!K52      ="",
Italy54!B53      ="",Italy54!B52      ="",
Italy54!S53      ="",Italy54!S52      ="",
Netherlands55!K53 ="",Netherlands55!K52 ="",
Netherlands55!B53 ="",Netherlands55!B52 ="",
Netherlands55!S53 ="",Netherlands55!S52 ="",
Portugal56!K53      ="",Portugal56!K52      ="",
Portugal56!B53      ="",Portugal56!B52      ="",
Portugal56!S53      ="",Portugal56!S52      ="",
Spain57!K53      ="",Spain57!K52      ="",
Spain57!B53      ="",Spain57!B52      ="",
Spain57!S53      ="",Spain57!S52      ="",
Sweden58!K53      ="",Sweden58!K52      ="",
Sweden58!B53      ="",Sweden58!B52      ="",
Sweden58!S53      ="",Sweden58!S52      =""),"",
LN(SQRT(
(Belgium51!K53/Belgium51!B53
 +Denmark52!K53/Denmark52!B53
 +Finland53!K53/Finland53!B53
 +Italy54!K53/Italy54!B53
 +Netherlands55!K53/Netherlands55!B53
 +Portugal56!K53/Portugal56!B53
 +Spain57!K53/Spain57!B53
 +Sweden58!K53/Sweden58!B53)
/(Belgium51!K53/Belgium51!S53*Belgium51!S52/Belgium51!B52
 +Denmark52!K53/Denmark52!S53*Denmark52!S52/Denmark52!B52
 +Finland53!K53/Finland53!S53*Finland53!S52/Finland53!B52
 +Italy54!K53/Italy54!S53*Italy54!S52/Italy54!B52
 +Netherlands55!K53/Netherlands55!S53*Netherlands55!S52/Netherlands55!B52
 +Portugal56!K53/Portugal56!S53*Portugal56!S52/Portugal56!B52
 +Spain57!K53/Spain57!S53*Spain57!S52/Spain57!B52
 +Sweden58!K53/Sweden58!S53*Sweden58!S52/Sweden58!B52)
*(Belgium51!K52/Belgium51!S52*Belgium51!S53/Belgium51!B53
 +Denmark52!K52/Denmark52!S52*Denmark52!S53/Denmark52!B53
 +Finland53!K52/Finland53!S52*Finland53!S53/Finland53!B53
 +Italy54!K52/Italy54!S52*Italy54!S53/Italy54!B53
 +Netherlands55!K52/Netherlands55!S52*Netherlands55!S53/Netherlands55!B53
 +Portugal56!K52/Portugal56!S52*Portugal56!S53/Portugal56!B53
 +Spain57!K52/Spain57!S52*Spain57!S53/Spain57!B53
 +Sweden58!K52/Sweden58!S52*Sweden58!S53/Sweden58!B53)
/(Belgium51!K52/Belgium51!B52
 +Denmark52!K52/Denmark52!B52
 +Finland53!K52/Finland53!B52
 +Italy54!K52/Italy54!B52
 +Netherlands55!K52/Netherlands55!B52
 +Portugal56!K52/Portugal56!B52
 +Spain57!K52/Spain57!B52
 +Sweden58!K52/Sweden58!B52))))</f>
        <v/>
      </c>
      <c r="P53" s="62" t="str">
        <f>IF(OR(
Belgium51!L53   ="",Belgium51!L52   ="",
Belgium51!B53   ="",Belgium51!B52   ="",
Belgium51!T53   ="",Belgium51!T52   ="",
Denmark52!L53      ="",Denmark52!L52      ="",
Denmark52!B53      ="",Denmark52!B52      ="",
Denmark52!T53      ="",Denmark52!T52      ="",
Finland53!L53       ="",Finland53!L52       ="",
Finland53!B53       ="",Finland53!B52       ="",
Finland53!T53       ="",Finland53!T52       ="",
Italy54!L53      ="",Italy54!L52      ="",
Italy54!B53      ="",Italy54!B52      ="",
Italy54!T53      ="",Italy54!T52      ="",
Netherlands55!L53 ="",Netherlands55!L52 ="",
Netherlands55!B53 ="",Netherlands55!B52 ="",
Netherlands55!T53 ="",Netherlands55!T52 ="",
Portugal56!L53      ="",Portugal56!L52      ="",
Portugal56!B53      ="",Portugal56!B52      ="",
Portugal56!T53      ="",Portugal56!T52      ="",
Spain57!L53      ="",Spain57!L52      ="",
Spain57!B53      ="",Spain57!B52      ="",
Spain57!T53      ="",Spain57!T52      ="",
Sweden58!L53      ="",Sweden58!L52      ="",
Sweden58!B53      ="",Sweden58!B52      ="",
Sweden58!T53      ="",Sweden58!T52      =""),"",
LN(SQRT(
(Belgium51!L53/Belgium51!B53
 +Denmark52!L53/Denmark52!B53
 +Finland53!L53/Finland53!B53
 +Italy54!L53/Italy54!B53
 +Netherlands55!L53/Netherlands55!B53
 +Portugal56!L53/Portugal56!B53
 +Spain57!L53/Spain57!B53
 +Sweden58!L53/Sweden58!B53)
/(Belgium51!L53/Belgium51!T53*Belgium51!T52/Belgium51!B52
 +Denmark52!L53/Denmark52!T53*Denmark52!T52/Denmark52!B52
 +Finland53!L53/Finland53!T53*Finland53!T52/Finland53!B52
 +Italy54!L53/Italy54!T53*Italy54!T52/Italy54!B52
 +Netherlands55!L53/Netherlands55!T53*Netherlands55!T52/Netherlands55!B52
 +Portugal56!L53/Portugal56!T53*Portugal56!T52/Portugal56!B52
 +Spain57!L53/Spain57!T53*Spain57!T52/Spain57!B52
 +Sweden58!L53/Sweden58!T53*Sweden58!T52/Sweden58!B52)
*(Belgium51!L52/Belgium51!T52*Belgium51!T53/Belgium51!B53
 +Denmark52!L52/Denmark52!T52*Denmark52!T53/Denmark52!B53
 +Finland53!L52/Finland53!T52*Finland53!T53/Finland53!B53
 +Italy54!L52/Italy54!T52*Italy54!T53/Italy54!B53
 +Netherlands55!L52/Netherlands55!T52*Netherlands55!T53/Netherlands55!B53
 +Portugal56!L52/Portugal56!T52*Portugal56!T53/Portugal56!B53
 +Spain57!L52/Spain57!T52*Spain57!T53/Spain57!B53
 +Sweden58!L52/Sweden58!T52*Sweden58!T53/Sweden58!B53)
/(Belgium51!L52/Belgium51!B52
 +Denmark52!L52/Denmark52!B52
 +Finland53!L52/Finland53!B52
 +Italy54!L52/Italy54!B52
 +Netherlands55!L52/Netherlands55!B52
 +Portugal56!L52/Portugal56!B52
 +Spain57!L52/Spain57!B52
 +Sweden58!L52/Sweden58!B52))))</f>
        <v/>
      </c>
      <c r="Q53" s="61"/>
      <c r="R53" s="61"/>
      <c r="S53" s="61"/>
      <c r="T53" s="61"/>
      <c r="U53" s="61"/>
      <c r="V53" s="61" t="str">
        <f>IF(OR(
Belgium51!V53   ="",
Belgium51!U53   ="",
Denmark52!V53      ="",
Denmark52!U53      ="",
Finland53!V53       ="",
Finland53!U53       ="",
Italy54!V53      ="",
Italy54!U53      ="",
Netherlands55!V53 ="",
Netherlands55!U53 ="",
Portugal56!V53      ="",
Portugal56!U53      ="",
Spain57!V53      ="",
Spain57!U53      ="",
Sweden58!V53      ="",
Sweden58!U53      =""),"",
LN((Belgium51!V53+Denmark52!V53+Finland53!V53+Italy54!V53+Netherlands55!V53+Portugal56!V53+Spain57!V53+Sweden58!V53)
/(Belgium51!U53+Denmark52!U53+Finland53!U53+Italy54!U53+Netherlands55!U53+Portugal56!U53+Spain57!U53+Sweden58!U53)))</f>
        <v/>
      </c>
      <c r="W53" s="61" t="str">
        <f>IF(OR(
Belgium51!V53   ="",
Belgium51!W53   ="",
Belgium51!U53   ="",
Denmark52!V53      ="",
Denmark52!W53      ="",
Denmark52!U53      ="",
Finland53!V53       ="",
Finland53!W53       ="",
Finland53!U53       ="",
Italy54!V53      ="",
Italy54!W53      ="",
Italy54!U53      ="",
Netherlands55!V53 ="",
Netherlands55!W53 ="",
Netherlands55!V53 ="",
Portugal56!V53      ="",
Portugal56!W53      ="",
Portugal56!U53      ="",
Spain57!V53      ="",
Spain57!W53      ="",
Spain57!U53      ="",
Sweden58!V53      ="",
Sweden58!W53      ="",
Sweden58!U53      ="",
),"",
LN((Belgium51!V53*Belgium51!W53+Denmark52!V53*Denmark52!W53+Finland53!V53*Finland53!W53+Italy54!V53*Italy54!W53+Netherlands55!V53*Netherlands55!W53+Portugal56!V53*Portugal56!W53+Spain57!V53*Spain57!W53+Sweden58!V53*Sweden58!W53)
/(Belgium51!U53+Denmark52!U53+Finland53!U53+Italy54!U53+Netherlands55!U53+Portugal56!U53+Spain57!U53+Sweden58!U53)))</f>
        <v/>
      </c>
      <c r="X53" s="61" t="str">
        <f>IF(OR(
Belgium51!X53   ="",
Belgium51!D53   ="",
Belgium51!B53   ="",
Denmark52!X53      ="",
Denmark52!D53      ="",
Denmark52!B53      ="",
Finland53!X53       ="",
Finland53!D53       ="",
Finland53!B53       ="",
Italy54!X53      ="",
Italy54!D53      ="",
Italy54!B53      ="",
Netherlands55!X53 ="",
Netherlands55!D53 ="",
Netherlands55!B53 ="",
Portugal56!X53      ="",
Portugal56!D53      ="",
Portugal56!B53      ="",
Spain57!X53      ="",
Spain57!D53      ="",
Spain57!B53      ="",
Sweden58!X53      ="",
Sweden58!D53      ="",
Sweden58!B53      =""),"",
(Belgium51!X53*Belgium51!D53/Belgium51!B53
 +Denmark52!X53*Denmark52!D53/Denmark52!B53
 +Finland53!X53*Finland53!D53/Finland53!B53
 +Italy54!X53*Italy54!D53/Italy54!B53
 +Netherlands55!X53*Netherlands55!D53/Netherlands55!B53
 +Portugal56!X53*Portugal56!D53/Portugal56!B53
 +Spain57!X53*Spain57!D53/Spain57!B53
 +Sweden58!X53*Sweden58!D53/Sweden58!B53)
/(Belgium51!D53/Belgium51!B53
 +Denmark52!D53/Denmark52!B53
 +Finland53!D53/Finland53!B53
 +Italy54!D53/Italy54!B53
 +Netherlands55!D53/Netherlands55!B53
 +Portugal56!D53/Portugal56!B53
 +Spain57!D53/Spain57!B53
 +Sweden58!D53/Sweden58!B53))</f>
        <v/>
      </c>
      <c r="Y53" s="61" t="str">
        <f>IF(OR(
Belgium51!Y53   ="",
Belgium51!D53   ="",
Belgium51!B53   ="",
Denmark52!Y53      ="",
Denmark52!D53      ="",
Denmark52!B53      ="",
Finland53!Y53       ="",
Finland53!D53       ="",
Finland53!B53       ="",
Italy54!Y53      ="",
Italy54!D53      ="",
Italy54!B53      ="",
Netherlands55!Y53 ="",
Netherlands55!D53 ="",
Netherlands55!B53 ="",
Portugal56!Y53      ="",
Portugal56!D53      ="",
Portugal56!B53      ="",
Spain57!Y53      ="",
Spain57!D53      ="",
Spain57!B53      ="",
Sweden58!Y53      ="",
Sweden58!D53      ="",
Sweden58!B53      =""),"",
(Belgium51!Y53/Belgium51!B53
 +Denmark52!Y53/Denmark52!B53
 +Finland53!Y53/Finland53!B53
 +Italy54!Y53/Italy54!B53
 +Netherlands55!Y53/Netherlands55!B53
 +Portugal56!Y53/Portugal56!B53
 +Spain57!Y53/Spain57!B53
 +Sweden58!Y53/Sweden58!B53)
/(Belgium51!D53/Belgium51!B53
 +Denmark52!D53/Denmark52!B53
 +Finland53!D53/Finland53!B53
 +Italy54!D53/Italy54!B53
 +Netherlands55!D53/Netherlands55!B53
 +Portugal56!D53/Portugal56!B53
 +Spain57!D53/Spain57!B53
 +Sweden58!D53/Sweden58!B53))</f>
        <v/>
      </c>
      <c r="Z53" s="67"/>
      <c r="AA53" s="62" t="str">
        <f t="shared" si="1"/>
        <v/>
      </c>
      <c r="AB53" s="75" t="str">
        <f>IF(OR(
Belgium51!AB53   ="",
Belgium51!D53   ="",
Belgium51!B53   ="",
Denmark52!AB53      ="",
Denmark52!D53      ="",
Denmark52!B53      ="",
Finland53!AB53       ="",
Finland53!D53       ="",
Finland53!B53       ="",
Italy54!AB53      ="",
Italy54!D53      ="",
Italy54!B53      ="",
Netherlands55!AB53 ="",
Netherlands55!D53 ="",
Netherlands55!B53 ="",
Portugal56!AB53      ="",
Portugal56!D53      ="",
Portugal56!B53      ="",
Spain57!AB53      ="",
Spain57!D53      ="",
Spain57!B53      ="",
Sweden58!AB53      ="",
Sweden58!D53      ="",
Sweden58!B53      =""),"",
(Belgium51!AB53*Belgium51!D53/Belgium51!B53
 +Denmark52!AB53*Denmark52!D53/Denmark52!B53
 +Finland53!AB53*Finland53!D53/Finland53!B53
 +Italy54!AB53*Italy54!D53/Italy54!B53
 +Netherlands55!AB53*Netherlands55!D53/Netherlands55!B53
 +Portugal56!AB53*Portugal56!D53/Portugal56!B53
 +Spain57!AB53*Spain57!D53/Spain57!B53
 +Sweden58!AB53*Sweden58!D53/Sweden58!B53)
/(Belgium51!D53/Belgium51!B53
 +Denmark52!D53/Denmark52!B53
 +Finland53!D53/Finland53!B53
 +Italy54!D53/Italy54!B53
 +Netherlands55!D53/Netherlands55!B53
 +Portugal56!D53/Portugal56!B53
 +Spain57!D53/Spain57!B53
 +Sweden58!D53/Sweden58!B53))</f>
        <v/>
      </c>
    </row>
    <row r="54" spans="1:28">
      <c r="A54" s="62">
        <v>1921</v>
      </c>
      <c r="B54" s="62" t="str">
        <f>IF(OR(
Belgium51!AC54   ="",
Belgium51!D54   ="",
Belgium51!B54   ="",
Denmark52!AC54      ="",
Denmark52!D54      ="",
Denmark52!B54      ="",
Finland53!AC54       ="",
Finland53!D54       ="",
Finland53!B54       ="",
Italy54!AC54      ="",
Italy54!D54      ="",
Italy54!B54      ="",
Netherlands55!AC54 ="",
Netherlands55!D54 ="",
Netherlands55!B54 ="",
Portugal56!AC54 ="",
Portugal56!D54 ="",
Portugal56!B54 ="",
Spain57!AC54       ="",
Spain57!D54       ="",
Spain57!B54       ="",
Sweden58!AC54      ="",
Sweden58!D54      ="",
Sweden58!B54      =""),"",
(Belgium51!AC54*Belgium51!D54/Belgium51!B54
 +Denmark52!AC54*Denmark52!D54/Denmark52!B54
 +Finland53!AC54*Finland53!D54/Finland53!B54
 +Italy54!AC54*Italy54!D54/Italy54!B54
 +Netherlands55!AC54*Netherlands55!D54/Netherlands55!B54
 +Portugal56!AC54*Portugal56!D54/Portugal56!B54
 +Spain57!AC54*Spain57!D54/Spain57!B54
 +Sweden58!AC54*Sweden58!D54/Sweden58!B54)
/(Belgium51!D54/Belgium51!B54
 +Denmark52!D54/Denmark52!B54
 +Finland53!D54/Finland53!B54
 +Italy54!D54/Italy54!B54
 +Netherlands55!D54/Netherlands55!B54
 +Portugal56!D54/Portugal56!B54
 +Spain57!D54/Spain57!B54
 +Sweden58!D54/Sweden58!B54))</f>
        <v/>
      </c>
      <c r="C54" s="34" t="str">
        <f>IF(OR(
Belgium51!F54   ="",
Belgium51!D54   ="",
Belgium51!B54   ="",
Denmark52!F54      ="",
Denmark52!D54      ="",
Denmark52!B54      ="",
Finland53!F54       ="",
Finland53!D54       ="",
Finland53!B54       ="",
Italy54!F54      ="",
Italy54!D54      ="",
Italy54!B54      ="",
Netherlands55!F54 ="",
Netherlands55!D54 ="",
Netherlands55!B54 ="",
Portugal56!F54 ="",
Portugal56!D54 ="",
Portugal56!B54 ="",
Spain57!F54       ="",
Spain57!D54       ="",
Spain57!B54       ="",
Sweden58!F54      ="",
Sweden58!D54      ="",
Sweden58!B54      =""),"",
(Belgium51!F54*Belgium51!D54/Belgium51!B54
 +Denmark52!F54*Denmark52!D54/Denmark52!B54
 +Finland53!F54*Finland53!D54/Finland53!B54
 +Italy54!F54*Italy54!D54/Italy54!B54
 +Netherlands55!F54*Netherlands55!D54/Netherlands55!B54
 +Portugal56!F54*Portugal56!D54/Portugal56!B54
 +Spain57!F54*Spain57!D54/Spain57!B54
 +Sweden58!F54*Sweden58!D54/Sweden58!B54)
/(Belgium51!D54/Belgium51!B54
 +Denmark52!D54/Denmark52!B54
 +Finland53!D54/Finland53!B54
 +Italy54!D54/Italy54!B54
 +Netherlands55!D54/Netherlands55!B54
 +Portugal56!D54/Portugal56!B54
 +Spain57!D54/Spain57!B54
 +Sweden58!D54/Sweden58!B54))</f>
        <v/>
      </c>
      <c r="D54" s="62" t="str">
        <f>IF(OR(
Belgium51!AE54   ="",
Belgium51!D54   ="",
Belgium51!B54   ="",
Denmark52!AE54      ="",
Denmark52!D54      ="",
Denmark52!B54      ="",
Finland53!AE54       ="",
Finland53!D54       ="",
Finland53!B54       ="",
Italy54!AE54      ="",
Italy54!D54      ="",
Italy54!B54      ="",
Netherlands55!AE54 ="",
Netherlands55!D54 ="",
Netherlands55!B54 ="",
Portugal56!AE54 ="",
Portugal56!D54 ="",
Portugal56!B54 ="",
Spain57!AE54       ="",
Spain57!D54       ="",
Spain57!B54       ="",
Sweden58!AE54      ="",
Sweden58!D54      ="",
Sweden58!B54      =""),"",
(Belgium51!AE54*Belgium51!D54/Belgium51!B54
 +Denmark52!AE54*Denmark52!D54/Denmark52!B54
 +Finland53!AE54*Finland53!D54/Finland53!B54
 +Italy54!AE54*Italy54!D54/Italy54!B54
 +Netherlands55!AE54*Netherlands55!D54/Netherlands55!B54
 +Portugal56!AE54*Portugal56!D54/Portugal56!B54
 +Spain57!AE54*Spain57!D54/Spain57!B54
 +Sweden58!AE54*Sweden58!D54/Sweden58!B54)
/(Belgium51!D54/Belgium51!B54
 +Denmark52!D54/Denmark52!B54
 +Finland53!D54/Finland53!B54
 +Italy54!D54/Italy54!B54
 +Netherlands55!D54/Netherlands55!B54
 +Portugal56!D54/Portugal56!B54
 +Spain57!D54/Spain57!B54
 +Sweden58!D54/Sweden58!B54))</f>
        <v/>
      </c>
      <c r="E54" s="62" t="str">
        <f>IF(OR(
Belgium51!H54   ="",
Belgium51!D54   ="",
Belgium51!B54   ="",
Denmark52!H54      ="",
Denmark52!D54      ="",
Denmark52!B54      ="",
Finland53!H54       ="",
Finland53!D54       ="",
Finland53!B54       ="",
Italy54!H54      ="",
Italy54!D54      ="",
Italy54!B54      ="",
Netherlands55!H54 ="",
Netherlands55!D54 ="",
Netherlands55!B54 ="",
Portugal56!H54 ="",
Portugal56!D54 ="",
Portugal56!B54 ="",
Spain57!H54 ="",
Spain57!D54 ="",
Spain57!B54 ="",
Sweden58!H54 ="",
Sweden58!D54 ="",
Sweden58!B54 =""),"",
(Belgium51!H54*Belgium51!D54/Belgium51!B54
 +Denmark52!H54*Denmark52!D54/Denmark52!B54
 +Finland53!H54*Finland53!D54/Finland53!B54
 +Italy54!H54*Italy54!D54/Italy54!B54
 +Netherlands55!H54*Netherlands55!D54/Netherlands55!B54
 +Portugal56!H54*Portugal56!D54/Portugal56!B54
 +Spain57!H54*Spain57!D54/Spain57!B54
 +Sweden58!H54*Sweden58!D54/Sweden58!B54)
/(Belgium51!D54/Belgium51!B54
 +Denmark52!D54/Denmark52!B54
 +Finland53!D54/Finland53!B54
 +Italy54!D54/Italy54!B54
 +Netherlands55!D54/Netherlands55!B54
 +Portugal56!D54/Portugal56!B54
 +Spain57!D54/Spain57!B54
 +Sweden58!D54/Sweden58!B54))</f>
        <v/>
      </c>
      <c r="F54" s="62">
        <f>IF(OR(
Belgium51!I54   ="",
Belgium51!D54   ="",
Belgium51!B54   ="",
Denmark52!I54      ="",
Denmark52!D54      ="",
Denmark52!B54      ="",
Finland53!I54       ="",
Finland53!D54       ="",
Finland53!B54       ="",
Italy54!I54      ="",
Italy54!D54      ="",
Italy54!B54      ="",
Netherlands55!I54 ="",
Netherlands55!D54 ="",
Netherlands55!B54 ="",
Portugal56!I54      ="",
Portugal56!D54      ="",
Portugal56!B54      ="",
Spain57!I54      ="",
Spain57!D54      ="",
Spain57!B54      ="",
Sweden58!I54      ="",
Sweden58!D54      ="",
Sweden58!B54      =""),"",
(Belgium51!I54/Belgium51!B54
 +Denmark52!I54/Denmark52!B54
 +Finland53!I54/Finland53!B54
 +Italy54!I54/Italy54!B54
 +Netherlands55!I54/Netherlands55!B54
 +Portugal56!I54/Portugal56!B54
 +Spain57!I54/Spain57!B54
 +Sweden58!I54/Sweden58!B54)
/(Belgium51!D54/Belgium51!B54
 +Denmark52!D54/Denmark52!B54
 +Finland53!D54/Finland53!B54
 +Italy54!D54/Italy54!B54
 +Netherlands55!D54/Netherlands55!B54
 +Portugal56!D54/Portugal56!B54
 +Spain57!D54/Spain57!B54
 +Sweden58!D54/Sweden58!B54))</f>
        <v>0.18724885960027948</v>
      </c>
      <c r="G54" s="62">
        <f>IF(OR(
Belgium51!J54   ="",
Belgium51!D54   ="",
Belgium51!B54   ="",
Denmark52!J54      ="",
Denmark52!D54      ="",
Denmark52!B54      ="",
Finland53!J54       ="",
Finland53!D54       ="",
Finland53!B54       ="",
Italy54!J54      ="",
Italy54!D54      ="",
Italy54!B54      ="",
Netherlands55!J54 ="",
Netherlands55!D54 ="",
Netherlands55!B54 ="",
Portugal56!J54      ="",
Portugal56!D54      ="",
Portugal56!B54      ="",
Spain57!J54      ="",
Spain57!D54      ="",
Spain57!B54      ="",
Sweden58!J54      ="",
Sweden58!D54      ="",
Sweden58!B54      =""),"",
(Belgium51!J54/Belgium51!B54
 +Denmark52!J54/Denmark52!B54
 +Finland53!J54/Finland53!B54
 +Italy54!J54/Italy54!B54
 +Netherlands55!J54/Netherlands55!B54
 +Portugal56!J54/Portugal56!B54
 +Spain57!J54/Spain57!B54
 +Sweden58!J54/Sweden58!B54)
/(Belgium51!D54/Belgium51!B54
 +Denmark52!D54/Denmark52!B54
 +Finland53!D54/Finland53!B54
 +Italy54!D54/Italy54!B54
 +Netherlands55!D54/Netherlands55!B54
 +Portugal56!D54/Portugal56!B54
 +Spain57!D54/Spain57!B54
 +Sweden58!D54/Sweden58!B54))</f>
        <v>0.11819099921631453</v>
      </c>
      <c r="H54" s="62">
        <f>IF(OR(
Belgium51!K54   ="",
Belgium51!D54   ="",
Belgium51!B54   ="",
Denmark52!K54      ="",
Denmark52!D54      ="",
Denmark52!B54      ="",
Finland53!K54       ="",
Finland53!D54       ="",
Finland53!B54       ="",
Italy54!K54      ="",
Italy54!D54      ="",
Italy54!B54      ="",
Netherlands55!K54 ="",
Netherlands55!D54 ="",
Netherlands55!B54 ="",
Portugal56!K54      ="",
Portugal56!D54      ="",
Portugal56!B54      ="",
Spain57!K54      ="",
Spain57!D54      ="",
Spain57!B54      ="",
Sweden58!K54      ="",
Sweden58!D54      ="",
Sweden58!B54      =""),"",
(Belgium51!K54/Belgium51!B54
 +Denmark52!K54/Denmark52!B54
 +Finland53!K54/Finland53!B54
 +Italy54!K54/Italy54!B54
 +Netherlands55!K54/Netherlands55!B54
 +Portugal56!K54/Portugal56!B54
 +Spain57!K54/Spain57!B54
 +Sweden58!K54/Sweden58!B54)
/(Belgium51!D54/Belgium51!B54
 +Denmark52!D54/Denmark52!B54
 +Finland53!D54/Finland53!B54
 +Italy54!D54/Italy54!B54
 +Netherlands55!D54/Netherlands55!B54
 +Portugal56!D54/Portugal56!B54
 +Spain57!D54/Spain57!B54
 +Sweden58!D54/Sweden58!B54))</f>
        <v>0.13973392586266492</v>
      </c>
      <c r="I54" s="62">
        <f>IF(OR(
Belgium51!L54   ="",
Belgium51!D54   ="",
Belgium51!B54   ="",
Denmark52!L54      ="",
Denmark52!D54      ="",
Denmark52!B54      ="",
Finland53!L54       ="",
Finland53!D54       ="",
Finland53!B54       ="",
Italy54!L54      ="",
Italy54!D54      ="",
Italy54!B54      ="",
Netherlands55!L54 ="",
Netherlands55!D54 ="",
Netherlands55!B54 ="",
Portugal56!L54      ="",
Portugal56!D54      ="",
Portugal56!B54      ="",
Spain57!L54      ="",
Spain57!D54      ="",
Spain57!B54      ="",
Sweden58!L54      ="",
Sweden58!D54      ="",
Sweden58!B54      =""),"",
(Belgium51!L54/Belgium51!B54
 +Denmark52!L54/Denmark52!B54
 +Finland53!L54/Finland53!B54
 +Italy54!L54/Italy54!B54
 +Netherlands55!L54/Netherlands55!B54
 +Portugal56!L54/Portugal56!B54
 +Spain57!L54/Spain57!B54
 +Sweden58!L54/Sweden58!B54)
/(Belgium51!D54/Belgium51!B54
 +Denmark52!D54/Denmark52!B54
 +Finland53!D54/Finland53!B54
 +Italy54!D54/Italy54!B54
 +Netherlands55!D54/Netherlands55!B54
 +Portugal56!D54/Portugal56!B54
 +Spain57!D54/Spain57!B54
 +Sweden58!D54/Sweden58!B54))</f>
        <v>0.21209981714758325</v>
      </c>
      <c r="J54" s="61">
        <f t="shared" si="0"/>
        <v>-7.2365891284918327E-2</v>
      </c>
      <c r="K54" s="61" t="str">
        <f>IF(OR(
Belgium51!D54   ="",Belgium51!D53   ="",
Belgium51!B54   ="",Belgium51!B53   ="",
Belgium51!N54   ="",Belgium51!N53   ="",
Denmark52!D54      ="",Denmark52!D53      ="",
Denmark52!B54      ="",Denmark52!B53      ="",
Denmark52!N54      ="",Denmark52!N53      ="",
Finland53!D54       ="",Finland53!D53       ="",
Finland53!B54       ="",Finland53!B53       ="",
Finland53!N54       ="",Finland53!N53       ="",
Italy54!D54      ="",Italy54!D53      ="",
Italy54!B54      ="",Italy54!B53      ="",
Italy54!N54      ="",Italy54!N53      ="",
Netherlands55!D54 ="",Netherlands55!D53 ="",
Netherlands55!B54 ="",Netherlands55!B53 ="",
Netherlands55!N54 ="",Netherlands55!N53 ="",
Portugal56!D54      ="",Portugal56!D53      ="",
Portugal56!B54      ="",Portugal56!B53      ="",
Portugal56!N54      ="",Portugal56!N53      ="",
Spain57!D54      ="",Spain57!D53      ="",
Spain57!B54      ="",Spain57!B53      ="",
Spain57!N54      ="",Spain57!N53      ="",
Sweden58!D54      ="",Sweden58!D53      ="",
Sweden58!B54      ="",Sweden58!B53      ="",
Sweden58!N54      ="",Sweden58!N53      =""),"",
LN(SQRT(
(Belgium51!D54/Belgium51!B54
 +Denmark52!D54/Denmark52!B54
 +Finland53!D54/Finland53!B54
 +Italy54!D54/Italy54!B54
 +Netherlands55!D54/Netherlands55!B54
 +Portugal56!D54/Portugal56!B54
 +Spain57!D54/Spain57!B54
 +Sweden58!D54/Sweden58!B54)
/(Belgium51!D54/Belgium51!N54*Belgium51!N53/Belgium51!B53
 +Denmark52!D54/Denmark52!N54*Denmark52!N53/Denmark52!B53
 +Finland53!D54/Finland53!N54*Finland53!N53/Finland53!B53
 +Italy54!D54/Italy54!N54*Italy54!N53/Italy54!B53
 +Netherlands55!D54/Netherlands55!N54*Netherlands55!N53/Netherlands55!B53
 +Portugal56!D54/Portugal56!N54*Portugal56!N53/Portugal56!B53
 +Spain57!D54/Spain57!N54*Spain57!N53/Spain57!B53
 +Sweden58!D54/Sweden58!N54*Sweden58!N53/Sweden58!B53)
*(Belgium51!D53/Belgium51!N53*Belgium51!N54/Belgium51!B54
 +Denmark52!D53/Denmark52!N53*Denmark52!N54/Denmark52!B54
 +Finland53!D53/Finland53!N53*Finland53!N54/Finland53!B54
 +Italy54!D53/Italy54!N53*Italy54!N54/Italy54!B54
 +Netherlands55!D53/Netherlands55!N53*Netherlands55!N54/Netherlands55!B54
 +Portugal56!D53/Portugal56!N53*Portugal56!N54/Portugal56!B54
 +Spain57!D53/Spain57!N53*Spain57!N54/Spain57!B54
 +Sweden58!D53/Sweden58!N53*Sweden58!N54/Sweden58!B54)
/(Belgium51!D53/Belgium51!B53
 +Denmark52!D53/Denmark52!B53
 +Finland53!D53/Finland53!B53
 +Italy54!D53/Italy54!B53
 +Netherlands55!D53/Netherlands55!B53
 +Portugal56!D53/Portugal56!B53
 +Spain57!D53/Spain57!B53
 +Sweden58!D53/Sweden58!B53))))</f>
        <v/>
      </c>
      <c r="L54" s="61" t="str">
        <f>IF(OR(
Belgium51!F54   ="",Belgium51!F53   ="",
Belgium51!D54   ="",Belgium51!D53   ="",
Belgium51!B54   ="",Belgium51!B53   ="",
Belgium51!P54   ="",Belgium51!P53   ="",
Denmark52!F54      ="",Denmark52!F53      ="",
Denmark52!D54      ="",Denmark52!D53      ="",
Denmark52!B54      ="",Denmark52!B53      ="",
Denmark52!P54      ="",Denmark52!P53      ="",
Finland53!F54       ="",Finland53!F53       ="",
Finland53!D54       ="",Finland53!D53       ="",
Finland53!B54       ="",Finland53!B53       ="",
Finland53!P54       ="",Finland53!P53       ="",
Italy54!F54      ="",Italy54!F53      ="",
Italy54!D54      ="",Italy54!D53      ="",
Italy54!B54      ="",Italy54!B53      ="",
Italy54!P54      ="",Italy54!P53      ="",
Netherlands55!F54 ="",Netherlands55!F53 ="",
Netherlands55!D54 ="",Netherlands55!D53 ="",
Netherlands55!B54 ="",Netherlands55!B53 ="",
Netherlands55!P54 ="",Netherlands55!P53 ="",
Portugal56!F54      ="",Portugal56!F53      ="",
Portugal56!D54      ="",Portugal56!D53      ="",
Portugal56!B54      ="",Portugal56!B53      ="",
Portugal56!P54      ="",Portugal56!P53      ="",
Spain57!F54      ="",Spain57!F53      ="",
Spain57!D54      ="",Spain57!D53      ="",
Spain57!B54      ="",Spain57!B53      ="",
Spain57!P54      ="",Spain57!P53      ="",
Sweden58!F54      ="",Sweden58!F53      ="",
Sweden58!D54      ="",Sweden58!D53      ="",
Sweden58!B54      ="",Sweden58!B53      ="",
Sweden58!P54      ="",Sweden58!P53      =""),"",
LN(SQRT(
(Belgium51!D54*Belgium51!F54/Belgium51!B54
 +Denmark52!D54*Denmark52!F54/Denmark52!B54
 +Finland53!D54*Finland53!F54/Finland53!B54
 +Italy54!D54*Italy54!F54/Italy54!B54
 +Netherlands55!D54*Netherlands55!F54/Netherlands55!B54
 +Portugal56!D54*Portugal56!F54/Portugal56!B54
 +Spain57!D54*Spain57!F54/Spain57!B54
 +Sweden58!D54*Sweden58!F54/Sweden58!B54)
/(Belgium51!D54*Belgium51!F54/Belgium51!P54*Belgium51!P53/Belgium51!B53
 +Denmark52!D54*Denmark52!F54/Denmark52!P54*Denmark52!P53/Denmark52!B53
 +Finland53!D54*Finland53!F54/Finland53!P54*Finland53!P53/Finland53!B53
 +Italy54!D54*Italy54!F54/Italy54!P54*Italy54!P53/Italy54!B53
 +Netherlands55!D54*Netherlands55!F54/Netherlands55!P54*Netherlands55!P53/Netherlands55!B53
 +Portugal56!D54*Portugal56!F54/Portugal56!P54*Portugal56!P53/Portugal56!B53
 +Spain57!D54*Spain57!F54/Spain57!P54*Spain57!P53/Spain57!B53
 +Sweden58!D54*Sweden58!F54/Sweden58!P54*Sweden58!P53/Sweden58!B53)
*(Belgium51!D53*Belgium51!F53/Belgium51!P53*Belgium51!P54/Belgium51!B54
 +Denmark52!D53*Denmark52!F53/Denmark52!P53*Denmark52!P54/Denmark52!B54
 +Finland53!D53*Finland53!F53/Finland53!P53*Finland53!P54/Finland53!B54
 +Italy54!D53*Italy54!F53/Italy54!P53*Italy54!P54/Italy54!B54
 +Netherlands55!D53*Netherlands55!F53/Netherlands55!P53*Netherlands55!P54/Netherlands55!B54
 +Portugal56!D53*Portugal56!F53/Portugal56!P53*Portugal56!P54/Portugal56!B54
 +Spain57!D53*Spain57!F53/Spain57!P53*Spain57!P54/Spain57!B54
 +Sweden58!D53*Sweden58!F53/Sweden58!P53*Sweden58!P54/Sweden58!B54)
/(Belgium51!D53*Belgium51!F53/Belgium51!B53
 +Denmark52!D53*Denmark52!F53/Denmark52!B53
 +Finland53!D53*Finland53!F53/Finland53!B53
 +Italy54!D53*Italy54!F53/Italy54!B53
 +Netherlands55!D53*Netherlands55!F53/Netherlands55!B53
 +Portugal56!D53*Portugal56!F53/Portugal56!B53
 +Spain57!D53*Spain57!F53/Spain57!B53
 +Sweden58!D53*Sweden58!F53/Sweden58!B53))))</f>
        <v/>
      </c>
      <c r="M54" s="62" t="str">
        <f>IF(OR(
Belgium51!H54   ="",Belgium51!H53   ="",
Belgium51!D54   ="",Belgium51!D53   ="",
Belgium51!B54   ="",Belgium51!B53   ="",
Belgium51!Q54   ="",Belgium51!Q53   ="",
Denmark52!H54      ="",Denmark52!H53      ="",
Denmark52!D54      ="",Denmark52!D53      ="",
Denmark52!B54      ="",Denmark52!B53      ="",
Denmark52!Q54      ="",Denmark52!Q53      ="",
Finland53!H54       ="",Finland53!H53       ="",
Finland53!D54       ="",Finland53!D53       ="",
Finland53!B54       ="",Finland53!B53       ="",
Finland53!Q54       ="",Finland53!Q53       ="",
Italy54!H54      ="",Italy54!H53      ="",
Italy54!D54      ="",Italy54!D53      ="",
Italy54!B54      ="",Italy54!B53      ="",
Italy54!Q54      ="",Italy54!Q53      ="",
Netherlands55!H54 ="",Netherlands55!H53 ="",
Netherlands55!D54 ="",Netherlands55!D53 ="",
Netherlands55!B54 ="",Netherlands55!B53 ="",
Netherlands55!Q54 ="",Netherlands55!Q53 ="",
Portugal56!H54      ="",Portugal56!H53      ="",
Portugal56!D54      ="",Portugal56!D53      ="",
Portugal56!B54      ="",Portugal56!B53      ="",
Portugal56!Q54      ="",Portugal56!Q53      ="",
Spain57!H54      ="",Spain57!H53      ="",
Spain57!D54      ="",Spain57!D53      ="",
Spain57!B54      ="",Spain57!B53      ="",
Spain57!Q54      ="",Spain57!Q53      ="",
Sweden58!H54      ="",Sweden58!H53      ="",
Sweden58!D54      ="",Sweden58!D53      ="",
Sweden58!B54      ="",Sweden58!B53      ="",
Sweden58!Q54      ="",Sweden58!Q53      =""),"",
LN(SQRT(
(Belgium51!D54*Belgium51!H54/Belgium51!B54
 +Denmark52!D54*Denmark52!H54/Denmark52!B54
 +Finland53!D54*Finland53!H54/Finland53!B54
 +Italy54!D54*Italy54!H54/Italy54!B54
 +Netherlands55!D54*Netherlands55!H54/Netherlands55!B54
 +Portugal56!D54*Portugal56!H54/Portugal56!B54
 +Spain57!D54*Spain57!H54/Spain57!B54
 +Sweden58!D54*Sweden58!H54/Sweden58!B54)
/(Belgium51!D54*Belgium51!H54/Belgium51!Q54*Belgium51!Q53/Belgium51!B53
 +Denmark52!D54*Denmark52!H54/Denmark52!Q54*Denmark52!Q53/Denmark52!B53
 +Finland53!D54*Finland53!H54/Finland53!Q54*Finland53!Q53/Finland53!B53
 +Italy54!D54*Italy54!H54/Italy54!Q54*Italy54!Q53/Italy54!B53
 +Netherlands55!D54*Netherlands55!H54/Netherlands55!Q54*Netherlands55!Q53/Netherlands55!B53
 +Portugal56!D54*Portugal56!H54/Portugal56!Q54*Portugal56!Q53/Portugal56!B53
 +Spain57!D54*Spain57!H54/Spain57!Q54*Spain57!Q53/Spain57!B53
 +Sweden58!D54*Sweden58!H54/Sweden58!Q54*Sweden58!Q53/Sweden58!B53)
*(Belgium51!D53*Belgium51!H53/Belgium51!Q53*Belgium51!Q54/Belgium51!B54
 +Denmark52!D53*Denmark52!H53/Denmark52!Q53*Denmark52!Q54/Denmark52!B54
 +Finland53!D53*Finland53!H53/Finland53!Q53*Finland53!Q54/Finland53!B54
 +Italy54!D53*Italy54!H53/Italy54!Q53*Italy54!Q54/Italy54!B54
 +Netherlands55!D53*Netherlands55!H53/Netherlands55!Q53*Netherlands55!Q54/Netherlands55!B54
 +Portugal56!D53*Portugal56!H53/Portugal56!Q53*Portugal56!Q54/Portugal56!B54
 +Spain57!D53*Spain57!H53/Spain57!Q53*Spain57!Q54/Spain57!B54
 +Sweden58!D53*Sweden58!H53/Sweden58!Q53*Sweden58!Q54/Sweden58!B54)
/(Belgium51!D53*Belgium51!H53/Belgium51!B53
 +Denmark52!D53*Denmark52!H53/Denmark52!B53
 +Finland53!D53*Finland53!H53/Finland53!B53
 +Italy54!D53*Italy54!H53/Italy54!B53
 +Netherlands55!D53*Netherlands55!H53/Netherlands55!B53
 +Portugal56!D53*Portugal56!H53/Portugal56!B53
 +Spain57!D53*Spain57!H53/Spain57!B53
 +Sweden58!D53*Sweden58!H53/Sweden58!B53))))</f>
        <v/>
      </c>
      <c r="N54" s="62" t="str">
        <f>IF(OR(
Belgium51!I54   ="",Belgium51!I53   ="",
Belgium51!B54   ="",Belgium51!B53   ="",
Belgium51!R54   ="",Belgium51!R53   ="",
Denmark52!I54      ="",Denmark52!I53      ="",
Denmark52!B54      ="",Denmark52!B53      ="",
Denmark52!R54      ="",Denmark52!R53      ="",
Finland53!I54       ="",Finland53!I53       ="",
Finland53!B54       ="",Finland53!B53       ="",
Finland53!R54       ="",Finland53!R53       ="",
Italy54!I54      ="",Italy54!I53      ="",
Italy54!B54      ="",Italy54!B53      ="",
Italy54!R54      ="",Italy54!R53      ="",
Netherlands55!I54 ="",Netherlands55!I53 ="",
Netherlands55!B54 ="",Netherlands55!B53 ="",
Netherlands55!R54 ="",Netherlands55!R53 ="",
Portugal56!I54      ="",Portugal56!I53      ="",
Portugal56!B54      ="",Portugal56!B53      ="",
Portugal56!R54      ="",Portugal56!R53      ="",
Spain57!I54      ="",Spain57!I53      ="",
Spain57!B54      ="",Spain57!B53      ="",
Spain57!R54      ="",Spain57!R53      ="",
Sweden58!I54      ="",Sweden58!I53      ="",
Sweden58!B54      ="",Sweden58!B53      ="",
Sweden58!R54      ="",Sweden58!R53      =""),"",
LN(SQRT(
(Belgium51!I54/Belgium51!B54
 +Denmark52!I54/Denmark52!B54
 +Finland53!I54/Finland53!B54
 +Italy54!I54/Italy54!B54
 +Netherlands55!I54/Netherlands55!B54
 +Portugal56!I54/Portugal56!B54
 +Spain57!I54/Spain57!B54
 +Sweden58!I54/Sweden58!B54)
/(Belgium51!I54/Belgium51!R54*Belgium51!R53/Belgium51!B53
 +Denmark52!I54/Denmark52!R54*Denmark52!R53/Denmark52!B53
 +Finland53!I54/Finland53!R54*Finland53!R53/Finland53!B53
 +Italy54!I54/Italy54!R54*Italy54!R53/Italy54!B53
 +Netherlands55!I54/Netherlands55!R54*Netherlands55!R53/Netherlands55!B53
 +Portugal56!I54/Portugal56!R54*Portugal56!R53/Portugal56!B53
 +Spain57!I54/Spain57!R54*Spain57!R53/Spain57!B53
 +Sweden58!I54/Sweden58!R54*Sweden58!R53/Sweden58!B53)
*(Belgium51!I53/Belgium51!R53*Belgium51!R54/Belgium51!B54
 +Denmark52!I53/Denmark52!R53*Denmark52!R54/Denmark52!B54
 +Finland53!I53/Finland53!R53*Finland53!R54/Finland53!B54
 +Italy54!I53/Italy54!R53*Italy54!R54/Italy54!B54
 +Netherlands55!I53/Netherlands55!R53*Netherlands55!R54/Netherlands55!B54
 +Portugal56!I53/Portugal56!R53*Portugal56!R54/Portugal56!B54
 +Spain57!I53/Spain57!R53*Spain57!R54/Spain57!B54
 +Sweden58!I53/Sweden58!R53*Sweden58!R54/Sweden58!B54)
/(Belgium51!I53/Belgium51!B53
 +Denmark52!I53/Denmark52!B53
 +Finland53!I53/Finland53!B53
 +Italy54!I53/Italy54!B53
 +Netherlands55!I53/Netherlands55!B53
 +Portugal56!I53/Portugal56!B53
 +Spain57!I53/Spain57!B53
 +Sweden58!I53/Sweden58!B53))))</f>
        <v/>
      </c>
      <c r="O54" s="62" t="str">
        <f>IF(OR(
Belgium51!K54   ="",Belgium51!K53   ="",
Belgium51!B54   ="",Belgium51!B53   ="",
Belgium51!S54   ="",Belgium51!S53   ="",
Denmark52!K54      ="",Denmark52!K53      ="",
Denmark52!B54      ="",Denmark52!B53      ="",
Denmark52!S54      ="",Denmark52!S53      ="",
Finland53!K54       ="",Finland53!K53       ="",
Finland53!B54       ="",Finland53!B53       ="",
Finland53!S54       ="",Finland53!S53       ="",
Italy54!K54      ="",Italy54!K53      ="",
Italy54!B54      ="",Italy54!B53      ="",
Italy54!S54      ="",Italy54!S53      ="",
Netherlands55!K54 ="",Netherlands55!K53 ="",
Netherlands55!B54 ="",Netherlands55!B53 ="",
Netherlands55!S54 ="",Netherlands55!S53 ="",
Portugal56!K54      ="",Portugal56!K53      ="",
Portugal56!B54      ="",Portugal56!B53      ="",
Portugal56!S54      ="",Portugal56!S53      ="",
Spain57!K54      ="",Spain57!K53      ="",
Spain57!B54      ="",Spain57!B53      ="",
Spain57!S54      ="",Spain57!S53      ="",
Sweden58!K54      ="",Sweden58!K53      ="",
Sweden58!B54      ="",Sweden58!B53      ="",
Sweden58!S54      ="",Sweden58!S53      =""),"",
LN(SQRT(
(Belgium51!K54/Belgium51!B54
 +Denmark52!K54/Denmark52!B54
 +Finland53!K54/Finland53!B54
 +Italy54!K54/Italy54!B54
 +Netherlands55!K54/Netherlands55!B54
 +Portugal56!K54/Portugal56!B54
 +Spain57!K54/Spain57!B54
 +Sweden58!K54/Sweden58!B54)
/(Belgium51!K54/Belgium51!S54*Belgium51!S53/Belgium51!B53
 +Denmark52!K54/Denmark52!S54*Denmark52!S53/Denmark52!B53
 +Finland53!K54/Finland53!S54*Finland53!S53/Finland53!B53
 +Italy54!K54/Italy54!S54*Italy54!S53/Italy54!B53
 +Netherlands55!K54/Netherlands55!S54*Netherlands55!S53/Netherlands55!B53
 +Portugal56!K54/Portugal56!S54*Portugal56!S53/Portugal56!B53
 +Spain57!K54/Spain57!S54*Spain57!S53/Spain57!B53
 +Sweden58!K54/Sweden58!S54*Sweden58!S53/Sweden58!B53)
*(Belgium51!K53/Belgium51!S53*Belgium51!S54/Belgium51!B54
 +Denmark52!K53/Denmark52!S53*Denmark52!S54/Denmark52!B54
 +Finland53!K53/Finland53!S53*Finland53!S54/Finland53!B54
 +Italy54!K53/Italy54!S53*Italy54!S54/Italy54!B54
 +Netherlands55!K53/Netherlands55!S53*Netherlands55!S54/Netherlands55!B54
 +Portugal56!K53/Portugal56!S53*Portugal56!S54/Portugal56!B54
 +Spain57!K53/Spain57!S53*Spain57!S54/Spain57!B54
 +Sweden58!K53/Sweden58!S53*Sweden58!S54/Sweden58!B54)
/(Belgium51!K53/Belgium51!B53
 +Denmark52!K53/Denmark52!B53
 +Finland53!K53/Finland53!B53
 +Italy54!K53/Italy54!B53
 +Netherlands55!K53/Netherlands55!B53
 +Portugal56!K53/Portugal56!B53
 +Spain57!K53/Spain57!B53
 +Sweden58!K53/Sweden58!B53))))</f>
        <v/>
      </c>
      <c r="P54" s="62" t="str">
        <f>IF(OR(
Belgium51!L54   ="",Belgium51!L53   ="",
Belgium51!B54   ="",Belgium51!B53   ="",
Belgium51!T54   ="",Belgium51!T53   ="",
Denmark52!L54      ="",Denmark52!L53      ="",
Denmark52!B54      ="",Denmark52!B53      ="",
Denmark52!T54      ="",Denmark52!T53      ="",
Finland53!L54       ="",Finland53!L53       ="",
Finland53!B54       ="",Finland53!B53       ="",
Finland53!T54       ="",Finland53!T53       ="",
Italy54!L54      ="",Italy54!L53      ="",
Italy54!B54      ="",Italy54!B53      ="",
Italy54!T54      ="",Italy54!T53      ="",
Netherlands55!L54 ="",Netherlands55!L53 ="",
Netherlands55!B54 ="",Netherlands55!B53 ="",
Netherlands55!T54 ="",Netherlands55!T53 ="",
Portugal56!L54      ="",Portugal56!L53      ="",
Portugal56!B54      ="",Portugal56!B53      ="",
Portugal56!T54      ="",Portugal56!T53      ="",
Spain57!L54      ="",Spain57!L53      ="",
Spain57!B54      ="",Spain57!B53      ="",
Spain57!T54      ="",Spain57!T53      ="",
Sweden58!L54      ="",Sweden58!L53      ="",
Sweden58!B54      ="",Sweden58!B53      ="",
Sweden58!T54      ="",Sweden58!T53      =""),"",
LN(SQRT(
(Belgium51!L54/Belgium51!B54
 +Denmark52!L54/Denmark52!B54
 +Finland53!L54/Finland53!B54
 +Italy54!L54/Italy54!B54
 +Netherlands55!L54/Netherlands55!B54
 +Portugal56!L54/Portugal56!B54
 +Spain57!L54/Spain57!B54
 +Sweden58!L54/Sweden58!B54)
/(Belgium51!L54/Belgium51!T54*Belgium51!T53/Belgium51!B53
 +Denmark52!L54/Denmark52!T54*Denmark52!T53/Denmark52!B53
 +Finland53!L54/Finland53!T54*Finland53!T53/Finland53!B53
 +Italy54!L54/Italy54!T54*Italy54!T53/Italy54!B53
 +Netherlands55!L54/Netherlands55!T54*Netherlands55!T53/Netherlands55!B53
 +Portugal56!L54/Portugal56!T54*Portugal56!T53/Portugal56!B53
 +Spain57!L54/Spain57!T54*Spain57!T53/Spain57!B53
 +Sweden58!L54/Sweden58!T54*Sweden58!T53/Sweden58!B53)
*(Belgium51!L53/Belgium51!T53*Belgium51!T54/Belgium51!B54
 +Denmark52!L53/Denmark52!T53*Denmark52!T54/Denmark52!B54
 +Finland53!L53/Finland53!T53*Finland53!T54/Finland53!B54
 +Italy54!L53/Italy54!T53*Italy54!T54/Italy54!B54
 +Netherlands55!L53/Netherlands55!T53*Netherlands55!T54/Netherlands55!B54
 +Portugal56!L53/Portugal56!T53*Portugal56!T54/Portugal56!B54
 +Spain57!L53/Spain57!T53*Spain57!T54/Spain57!B54
 +Sweden58!L53/Sweden58!T53*Sweden58!T54/Sweden58!B54)
/(Belgium51!L53/Belgium51!B53
 +Denmark52!L53/Denmark52!B53
 +Finland53!L53/Finland53!B53
 +Italy54!L53/Italy54!B53
 +Netherlands55!L53/Netherlands55!B53
 +Portugal56!L53/Portugal56!B53
 +Spain57!L53/Spain57!B53
 +Sweden58!L53/Sweden58!B53))))</f>
        <v/>
      </c>
      <c r="Q54" s="61"/>
      <c r="R54" s="61"/>
      <c r="S54" s="61"/>
      <c r="T54" s="61"/>
      <c r="U54" s="61"/>
      <c r="V54" s="61" t="str">
        <f>IF(OR(
Belgium51!V54   ="",
Belgium51!U54   ="",
Denmark52!V54      ="",
Denmark52!U54      ="",
Finland53!V54       ="",
Finland53!U54       ="",
Italy54!V54      ="",
Italy54!U54      ="",
Netherlands55!V54 ="",
Netherlands55!U54 ="",
Portugal56!V54      ="",
Portugal56!U54      ="",
Spain57!V54      ="",
Spain57!U54      ="",
Sweden58!V54      ="",
Sweden58!U54      =""),"",
LN((Belgium51!V54+Denmark52!V54+Finland53!V54+Italy54!V54+Netherlands55!V54+Portugal56!V54+Spain57!V54+Sweden58!V54)
/(Belgium51!U54+Denmark52!U54+Finland53!U54+Italy54!U54+Netherlands55!U54+Portugal56!U54+Spain57!U54+Sweden58!U54)))</f>
        <v/>
      </c>
      <c r="W54" s="61" t="str">
        <f>IF(OR(
Belgium51!V54   ="",
Belgium51!W54   ="",
Belgium51!U54   ="",
Denmark52!V54      ="",
Denmark52!W54      ="",
Denmark52!U54      ="",
Finland53!V54       ="",
Finland53!W54       ="",
Finland53!U54       ="",
Italy54!V54      ="",
Italy54!W54      ="",
Italy54!U54      ="",
Netherlands55!V54 ="",
Netherlands55!W54 ="",
Netherlands55!V54 ="",
Portugal56!V54      ="",
Portugal56!W54      ="",
Portugal56!U54      ="",
Spain57!V54      ="",
Spain57!W54      ="",
Spain57!U54      ="",
Sweden58!V54      ="",
Sweden58!W54      ="",
Sweden58!U54      ="",
),"",
LN((Belgium51!V54*Belgium51!W54+Denmark52!V54*Denmark52!W54+Finland53!V54*Finland53!W54+Italy54!V54*Italy54!W54+Netherlands55!V54*Netherlands55!W54+Portugal56!V54*Portugal56!W54+Spain57!V54*Spain57!W54+Sweden58!V54*Sweden58!W54)
/(Belgium51!U54+Denmark52!U54+Finland53!U54+Italy54!U54+Netherlands55!U54+Portugal56!U54+Spain57!U54+Sweden58!U54)))</f>
        <v/>
      </c>
      <c r="X54" s="61" t="str">
        <f>IF(OR(
Belgium51!X54   ="",
Belgium51!D54   ="",
Belgium51!B54   ="",
Denmark52!X54      ="",
Denmark52!D54      ="",
Denmark52!B54      ="",
Finland53!X54       ="",
Finland53!D54       ="",
Finland53!B54       ="",
Italy54!X54      ="",
Italy54!D54      ="",
Italy54!B54      ="",
Netherlands55!X54 ="",
Netherlands55!D54 ="",
Netherlands55!B54 ="",
Portugal56!X54      ="",
Portugal56!D54      ="",
Portugal56!B54      ="",
Spain57!X54      ="",
Spain57!D54      ="",
Spain57!B54      ="",
Sweden58!X54      ="",
Sweden58!D54      ="",
Sweden58!B54      =""),"",
(Belgium51!X54*Belgium51!D54/Belgium51!B54
 +Denmark52!X54*Denmark52!D54/Denmark52!B54
 +Finland53!X54*Finland53!D54/Finland53!B54
 +Italy54!X54*Italy54!D54/Italy54!B54
 +Netherlands55!X54*Netherlands55!D54/Netherlands55!B54
 +Portugal56!X54*Portugal56!D54/Portugal56!B54
 +Spain57!X54*Spain57!D54/Spain57!B54
 +Sweden58!X54*Sweden58!D54/Sweden58!B54)
/(Belgium51!D54/Belgium51!B54
 +Denmark52!D54/Denmark52!B54
 +Finland53!D54/Finland53!B54
 +Italy54!D54/Italy54!B54
 +Netherlands55!D54/Netherlands55!B54
 +Portugal56!D54/Portugal56!B54
 +Spain57!D54/Spain57!B54
 +Sweden58!D54/Sweden58!B54))</f>
        <v/>
      </c>
      <c r="Y54" s="61" t="str">
        <f>IF(OR(
Belgium51!Y54   ="",
Belgium51!D54   ="",
Belgium51!B54   ="",
Denmark52!Y54      ="",
Denmark52!D54      ="",
Denmark52!B54      ="",
Finland53!Y54       ="",
Finland53!D54       ="",
Finland53!B54       ="",
Italy54!Y54      ="",
Italy54!D54      ="",
Italy54!B54      ="",
Netherlands55!Y54 ="",
Netherlands55!D54 ="",
Netherlands55!B54 ="",
Portugal56!Y54      ="",
Portugal56!D54      ="",
Portugal56!B54      ="",
Spain57!Y54      ="",
Spain57!D54      ="",
Spain57!B54      ="",
Sweden58!Y54      ="",
Sweden58!D54      ="",
Sweden58!B54      =""),"",
(Belgium51!Y54/Belgium51!B54
 +Denmark52!Y54/Denmark52!B54
 +Finland53!Y54/Finland53!B54
 +Italy54!Y54/Italy54!B54
 +Netherlands55!Y54/Netherlands55!B54
 +Portugal56!Y54/Portugal56!B54
 +Spain57!Y54/Spain57!B54
 +Sweden58!Y54/Sweden58!B54)
/(Belgium51!D54/Belgium51!B54
 +Denmark52!D54/Denmark52!B54
 +Finland53!D54/Finland53!B54
 +Italy54!D54/Italy54!B54
 +Netherlands55!D54/Netherlands55!B54
 +Portugal56!D54/Portugal56!B54
 +Spain57!D54/Spain57!B54
 +Sweden58!D54/Sweden58!B54))</f>
        <v/>
      </c>
      <c r="Z54" s="67"/>
      <c r="AA54" s="62" t="str">
        <f t="shared" si="1"/>
        <v/>
      </c>
      <c r="AB54" s="75">
        <f>IF(OR(
Belgium51!AB54   ="",
Belgium51!D54   ="",
Belgium51!B54   ="",
Denmark52!AB54      ="",
Denmark52!D54      ="",
Denmark52!B54      ="",
Finland53!AB54       ="",
Finland53!D54       ="",
Finland53!B54       ="",
Italy54!AB54      ="",
Italy54!D54      ="",
Italy54!B54      ="",
Netherlands55!AB54 ="",
Netherlands55!D54 ="",
Netherlands55!B54 ="",
Portugal56!AB54      ="",
Portugal56!D54      ="",
Portugal56!B54      ="",
Spain57!AB54      ="",
Spain57!D54      ="",
Spain57!B54      ="",
Sweden58!AB54      ="",
Sweden58!D54      ="",
Sweden58!B54      =""),"",
(Belgium51!AB54*Belgium51!D54/Belgium51!B54
 +Denmark52!AB54*Denmark52!D54/Denmark52!B54
 +Finland53!AB54*Finland53!D54/Finland53!B54
 +Italy54!AB54*Italy54!D54/Italy54!B54
 +Netherlands55!AB54*Netherlands55!D54/Netherlands55!B54
 +Portugal56!AB54*Portugal56!D54/Portugal56!B54
 +Spain57!AB54*Spain57!D54/Spain57!B54
 +Sweden58!AB54*Sweden58!D54/Sweden58!B54)
/(Belgium51!D54/Belgium51!B54
 +Denmark52!D54/Denmark52!B54
 +Finland53!D54/Finland53!B54
 +Italy54!D54/Italy54!B54
 +Netherlands55!D54/Netherlands55!B54
 +Portugal56!D54/Portugal56!B54
 +Spain57!D54/Spain57!B54
 +Sweden58!D54/Sweden58!B54))</f>
        <v>0.84492068791348918</v>
      </c>
    </row>
    <row r="55" spans="1:28">
      <c r="A55" s="62">
        <v>1922</v>
      </c>
      <c r="B55" s="62" t="str">
        <f>IF(OR(
Belgium51!AC55   ="",
Belgium51!D55   ="",
Belgium51!B55   ="",
Denmark52!AC55      ="",
Denmark52!D55      ="",
Denmark52!B55      ="",
Finland53!AC55       ="",
Finland53!D55       ="",
Finland53!B55       ="",
Italy54!AC55      ="",
Italy54!D55      ="",
Italy54!B55      ="",
Netherlands55!AC55 ="",
Netherlands55!D55 ="",
Netherlands55!B55 ="",
Portugal56!AC55 ="",
Portugal56!D55 ="",
Portugal56!B55 ="",
Spain57!AC55       ="",
Spain57!D55       ="",
Spain57!B55       ="",
Sweden58!AC55      ="",
Sweden58!D55      ="",
Sweden58!B55      =""),"",
(Belgium51!AC55*Belgium51!D55/Belgium51!B55
 +Denmark52!AC55*Denmark52!D55/Denmark52!B55
 +Finland53!AC55*Finland53!D55/Finland53!B55
 +Italy54!AC55*Italy54!D55/Italy54!B55
 +Netherlands55!AC55*Netherlands55!D55/Netherlands55!B55
 +Portugal56!AC55*Portugal56!D55/Portugal56!B55
 +Spain57!AC55*Spain57!D55/Spain57!B55
 +Sweden58!AC55*Sweden58!D55/Sweden58!B55)
/(Belgium51!D55/Belgium51!B55
 +Denmark52!D55/Denmark52!B55
 +Finland53!D55/Finland53!B55
 +Italy54!D55/Italy54!B55
 +Netherlands55!D55/Netherlands55!B55
 +Portugal56!D55/Portugal56!B55
 +Spain57!D55/Spain57!B55
 +Sweden58!D55/Sweden58!B55))</f>
        <v/>
      </c>
      <c r="C55" s="34" t="str">
        <f>IF(OR(
Belgium51!F55   ="",
Belgium51!D55   ="",
Belgium51!B55   ="",
Denmark52!F55      ="",
Denmark52!D55      ="",
Denmark52!B55      ="",
Finland53!F55       ="",
Finland53!D55       ="",
Finland53!B55       ="",
Italy54!F55      ="",
Italy54!D55      ="",
Italy54!B55      ="",
Netherlands55!F55 ="",
Netherlands55!D55 ="",
Netherlands55!B55 ="",
Portugal56!F55 ="",
Portugal56!D55 ="",
Portugal56!B55 ="",
Spain57!F55       ="",
Spain57!D55       ="",
Spain57!B55       ="",
Sweden58!F55      ="",
Sweden58!D55      ="",
Sweden58!B55      =""),"",
(Belgium51!F55*Belgium51!D55/Belgium51!B55
 +Denmark52!F55*Denmark52!D55/Denmark52!B55
 +Finland53!F55*Finland53!D55/Finland53!B55
 +Italy54!F55*Italy54!D55/Italy54!B55
 +Netherlands55!F55*Netherlands55!D55/Netherlands55!B55
 +Portugal56!F55*Portugal56!D55/Portugal56!B55
 +Spain57!F55*Spain57!D55/Spain57!B55
 +Sweden58!F55*Sweden58!D55/Sweden58!B55)
/(Belgium51!D55/Belgium51!B55
 +Denmark52!D55/Denmark52!B55
 +Finland53!D55/Finland53!B55
 +Italy54!D55/Italy54!B55
 +Netherlands55!D55/Netherlands55!B55
 +Portugal56!D55/Portugal56!B55
 +Spain57!D55/Spain57!B55
 +Sweden58!D55/Sweden58!B55))</f>
        <v/>
      </c>
      <c r="D55" s="62" t="str">
        <f>IF(OR(
Belgium51!AE55   ="",
Belgium51!D55   ="",
Belgium51!B55   ="",
Denmark52!AE55      ="",
Denmark52!D55      ="",
Denmark52!B55      ="",
Finland53!AE55       ="",
Finland53!D55       ="",
Finland53!B55       ="",
Italy54!AE55      ="",
Italy54!D55      ="",
Italy54!B55      ="",
Netherlands55!AE55 ="",
Netherlands55!D55 ="",
Netherlands55!B55 ="",
Portugal56!AE55 ="",
Portugal56!D55 ="",
Portugal56!B55 ="",
Spain57!AE55       ="",
Spain57!D55       ="",
Spain57!B55       ="",
Sweden58!AE55      ="",
Sweden58!D55      ="",
Sweden58!B55      =""),"",
(Belgium51!AE55*Belgium51!D55/Belgium51!B55
 +Denmark52!AE55*Denmark52!D55/Denmark52!B55
 +Finland53!AE55*Finland53!D55/Finland53!B55
 +Italy54!AE55*Italy54!D55/Italy54!B55
 +Netherlands55!AE55*Netherlands55!D55/Netherlands55!B55
 +Portugal56!AE55*Portugal56!D55/Portugal56!B55
 +Spain57!AE55*Spain57!D55/Spain57!B55
 +Sweden58!AE55*Sweden58!D55/Sweden58!B55)
/(Belgium51!D55/Belgium51!B55
 +Denmark52!D55/Denmark52!B55
 +Finland53!D55/Finland53!B55
 +Italy54!D55/Italy54!B55
 +Netherlands55!D55/Netherlands55!B55
 +Portugal56!D55/Portugal56!B55
 +Spain57!D55/Spain57!B55
 +Sweden58!D55/Sweden58!B55))</f>
        <v/>
      </c>
      <c r="E55" s="62" t="str">
        <f>IF(OR(
Belgium51!H55   ="",
Belgium51!D55   ="",
Belgium51!B55   ="",
Denmark52!H55      ="",
Denmark52!D55      ="",
Denmark52!B55      ="",
Finland53!H55       ="",
Finland53!D55       ="",
Finland53!B55       ="",
Italy54!H55      ="",
Italy54!D55      ="",
Italy54!B55      ="",
Netherlands55!H55 ="",
Netherlands55!D55 ="",
Netherlands55!B55 ="",
Portugal56!H55 ="",
Portugal56!D55 ="",
Portugal56!B55 ="",
Spain57!H55 ="",
Spain57!D55 ="",
Spain57!B55 ="",
Sweden58!H55 ="",
Sweden58!D55 ="",
Sweden58!B55 =""),"",
(Belgium51!H55*Belgium51!D55/Belgium51!B55
 +Denmark52!H55*Denmark52!D55/Denmark52!B55
 +Finland53!H55*Finland53!D55/Finland53!B55
 +Italy54!H55*Italy54!D55/Italy54!B55
 +Netherlands55!H55*Netherlands55!D55/Netherlands55!B55
 +Portugal56!H55*Portugal56!D55/Portugal56!B55
 +Spain57!H55*Spain57!D55/Spain57!B55
 +Sweden58!H55*Sweden58!D55/Sweden58!B55)
/(Belgium51!D55/Belgium51!B55
 +Denmark52!D55/Denmark52!B55
 +Finland53!D55/Finland53!B55
 +Italy54!D55/Italy54!B55
 +Netherlands55!D55/Netherlands55!B55
 +Portugal56!D55/Portugal56!B55
 +Spain57!D55/Spain57!B55
 +Sweden58!D55/Sweden58!B55))</f>
        <v/>
      </c>
      <c r="F55" s="62">
        <f>IF(OR(
Belgium51!I55   ="",
Belgium51!D55   ="",
Belgium51!B55   ="",
Denmark52!I55      ="",
Denmark52!D55      ="",
Denmark52!B55      ="",
Finland53!I55       ="",
Finland53!D55       ="",
Finland53!B55       ="",
Italy54!I55      ="",
Italy54!D55      ="",
Italy54!B55      ="",
Netherlands55!I55 ="",
Netherlands55!D55 ="",
Netherlands55!B55 ="",
Portugal56!I55      ="",
Portugal56!D55      ="",
Portugal56!B55      ="",
Spain57!I55      ="",
Spain57!D55      ="",
Spain57!B55      ="",
Sweden58!I55      ="",
Sweden58!D55      ="",
Sweden58!B55      =""),"",
(Belgium51!I55/Belgium51!B55
 +Denmark52!I55/Denmark52!B55
 +Finland53!I55/Finland53!B55
 +Italy54!I55/Italy54!B55
 +Netherlands55!I55/Netherlands55!B55
 +Portugal56!I55/Portugal56!B55
 +Spain57!I55/Spain57!B55
 +Sweden58!I55/Sweden58!B55)
/(Belgium51!D55/Belgium51!B55
 +Denmark52!D55/Denmark52!B55
 +Finland53!D55/Finland53!B55
 +Italy54!D55/Italy54!B55
 +Netherlands55!D55/Netherlands55!B55
 +Portugal56!D55/Portugal56!B55
 +Spain57!D55/Spain57!B55
 +Sweden58!D55/Sweden58!B55))</f>
        <v>0.21582300213345665</v>
      </c>
      <c r="G55" s="62">
        <f>IF(OR(
Belgium51!J55   ="",
Belgium51!D55   ="",
Belgium51!B55   ="",
Denmark52!J55      ="",
Denmark52!D55      ="",
Denmark52!B55      ="",
Finland53!J55       ="",
Finland53!D55       ="",
Finland53!B55       ="",
Italy54!J55      ="",
Italy54!D55      ="",
Italy54!B55      ="",
Netherlands55!J55 ="",
Netherlands55!D55 ="",
Netherlands55!B55 ="",
Portugal56!J55      ="",
Portugal56!D55      ="",
Portugal56!B55      ="",
Spain57!J55      ="",
Spain57!D55      ="",
Spain57!B55      ="",
Sweden58!J55      ="",
Sweden58!D55      ="",
Sweden58!B55      =""),"",
(Belgium51!J55/Belgium51!B55
 +Denmark52!J55/Denmark52!B55
 +Finland53!J55/Finland53!B55
 +Italy54!J55/Italy54!B55
 +Netherlands55!J55/Netherlands55!B55
 +Portugal56!J55/Portugal56!B55
 +Spain57!J55/Spain57!B55
 +Sweden58!J55/Sweden58!B55)
/(Belgium51!D55/Belgium51!B55
 +Denmark52!D55/Denmark52!B55
 +Finland53!D55/Finland53!B55
 +Italy54!D55/Italy54!B55
 +Netherlands55!D55/Netherlands55!B55
 +Portugal56!D55/Portugal56!B55
 +Spain57!D55/Spain57!B55
 +Sweden58!D55/Sweden58!B55))</f>
        <v>0.15323371485541953</v>
      </c>
      <c r="H55" s="62">
        <f>IF(OR(
Belgium51!K55   ="",
Belgium51!D55   ="",
Belgium51!B55   ="",
Denmark52!K55      ="",
Denmark52!D55      ="",
Denmark52!B55      ="",
Finland53!K55       ="",
Finland53!D55       ="",
Finland53!B55       ="",
Italy54!K55      ="",
Italy54!D55      ="",
Italy54!B55      ="",
Netherlands55!K55 ="",
Netherlands55!D55 ="",
Netherlands55!B55 ="",
Portugal56!K55      ="",
Portugal56!D55      ="",
Portugal56!B55      ="",
Spain57!K55      ="",
Spain57!D55      ="",
Spain57!B55      ="",
Sweden58!K55      ="",
Sweden58!D55      ="",
Sweden58!B55      =""),"",
(Belgium51!K55/Belgium51!B55
 +Denmark52!K55/Denmark52!B55
 +Finland53!K55/Finland53!B55
 +Italy54!K55/Italy54!B55
 +Netherlands55!K55/Netherlands55!B55
 +Portugal56!K55/Portugal56!B55
 +Spain57!K55/Spain57!B55
 +Sweden58!K55/Sweden58!B55)
/(Belgium51!D55/Belgium51!B55
 +Denmark52!D55/Denmark52!B55
 +Finland53!D55/Finland53!B55
 +Italy54!D55/Italy54!B55
 +Netherlands55!D55/Netherlands55!B55
 +Portugal56!D55/Portugal56!B55
 +Spain57!D55/Spain57!B55
 +Sweden58!D55/Sweden58!B55))</f>
        <v>0.12838185039671787</v>
      </c>
      <c r="I55" s="62">
        <f>IF(OR(
Belgium51!L55   ="",
Belgium51!D55   ="",
Belgium51!B55   ="",
Denmark52!L55      ="",
Denmark52!D55      ="",
Denmark52!B55      ="",
Finland53!L55       ="",
Finland53!D55       ="",
Finland53!B55       ="",
Italy54!L55      ="",
Italy54!D55      ="",
Italy54!B55      ="",
Netherlands55!L55 ="",
Netherlands55!D55 ="",
Netherlands55!B55 ="",
Portugal56!L55      ="",
Portugal56!D55      ="",
Portugal56!B55      ="",
Spain57!L55      ="",
Spain57!D55      ="",
Spain57!B55      ="",
Sweden58!L55      ="",
Sweden58!D55      ="",
Sweden58!B55      =""),"",
(Belgium51!L55/Belgium51!B55
 +Denmark52!L55/Denmark52!B55
 +Finland53!L55/Finland53!B55
 +Italy54!L55/Italy54!B55
 +Netherlands55!L55/Netherlands55!B55
 +Portugal56!L55/Portugal56!B55
 +Spain57!L55/Spain57!B55
 +Sweden58!L55/Sweden58!B55)
/(Belgium51!D55/Belgium51!B55
 +Denmark52!D55/Denmark52!B55
 +Finland53!D55/Finland53!B55
 +Italy54!D55/Italy54!B55
 +Netherlands55!D55/Netherlands55!B55
 +Portugal56!D55/Portugal56!B55
 +Spain57!D55/Spain57!B55
 +Sweden58!D55/Sweden58!B55))</f>
        <v>0.18783436240160961</v>
      </c>
      <c r="J55" s="61">
        <f t="shared" si="0"/>
        <v>-5.9452512004891739E-2</v>
      </c>
      <c r="K55" s="61">
        <f>IF(OR(
Belgium51!D55   ="",Belgium51!D54   ="",
Belgium51!B55   ="",Belgium51!B54   ="",
Belgium51!N55   ="",Belgium51!N54   ="",
Denmark52!D55      ="",Denmark52!D54      ="",
Denmark52!B55      ="",Denmark52!B54      ="",
Denmark52!N55      ="",Denmark52!N54      ="",
Finland53!D55       ="",Finland53!D54       ="",
Finland53!B55       ="",Finland53!B54       ="",
Finland53!N55       ="",Finland53!N54       ="",
Italy54!D55      ="",Italy54!D54      ="",
Italy54!B55      ="",Italy54!B54      ="",
Italy54!N55      ="",Italy54!N54      ="",
Netherlands55!D55 ="",Netherlands55!D54 ="",
Netherlands55!B55 ="",Netherlands55!B54 ="",
Netherlands55!N55 ="",Netherlands55!N54 ="",
Portugal56!D55      ="",Portugal56!D54      ="",
Portugal56!B55      ="",Portugal56!B54      ="",
Portugal56!N55      ="",Portugal56!N54      ="",
Spain57!D55      ="",Spain57!D54      ="",
Spain57!B55      ="",Spain57!B54      ="",
Spain57!N55      ="",Spain57!N54      ="",
Sweden58!D55      ="",Sweden58!D54      ="",
Sweden58!B55      ="",Sweden58!B54      ="",
Sweden58!N55      ="",Sweden58!N54      =""),"",
LN(SQRT(
(Belgium51!D55/Belgium51!B55
 +Denmark52!D55/Denmark52!B55
 +Finland53!D55/Finland53!B55
 +Italy54!D55/Italy54!B55
 +Netherlands55!D55/Netherlands55!B55
 +Portugal56!D55/Portugal56!B55
 +Spain57!D55/Spain57!B55
 +Sweden58!D55/Sweden58!B55)
/(Belgium51!D55/Belgium51!N55*Belgium51!N54/Belgium51!B54
 +Denmark52!D55/Denmark52!N55*Denmark52!N54/Denmark52!B54
 +Finland53!D55/Finland53!N55*Finland53!N54/Finland53!B54
 +Italy54!D55/Italy54!N55*Italy54!N54/Italy54!B54
 +Netherlands55!D55/Netherlands55!N55*Netherlands55!N54/Netherlands55!B54
 +Portugal56!D55/Portugal56!N55*Portugal56!N54/Portugal56!B54
 +Spain57!D55/Spain57!N55*Spain57!N54/Spain57!B54
 +Sweden58!D55/Sweden58!N55*Sweden58!N54/Sweden58!B54)
*(Belgium51!D54/Belgium51!N54*Belgium51!N55/Belgium51!B55
 +Denmark52!D54/Denmark52!N54*Denmark52!N55/Denmark52!B55
 +Finland53!D54/Finland53!N54*Finland53!N55/Finland53!B55
 +Italy54!D54/Italy54!N54*Italy54!N55/Italy54!B55
 +Netherlands55!D54/Netherlands55!N54*Netherlands55!N55/Netherlands55!B55
 +Portugal56!D54/Portugal56!N54*Portugal56!N55/Portugal56!B55
 +Spain57!D54/Spain57!N54*Spain57!N55/Spain57!B55
 +Sweden58!D54/Sweden58!N54*Sweden58!N55/Sweden58!B55)
/(Belgium51!D54/Belgium51!B54
 +Denmark52!D54/Denmark52!B54
 +Finland53!D54/Finland53!B54
 +Italy54!D54/Italy54!B54
 +Netherlands55!D54/Netherlands55!B54
 +Portugal56!D54/Portugal56!B54
 +Spain57!D54/Spain57!B54
 +Sweden58!D54/Sweden58!B54))))</f>
        <v>3.4305311553868949E-2</v>
      </c>
      <c r="L55" s="61" t="str">
        <f>IF(OR(
Belgium51!F55   ="",Belgium51!F54   ="",
Belgium51!D55   ="",Belgium51!D54   ="",
Belgium51!B55   ="",Belgium51!B54   ="",
Belgium51!P55   ="",Belgium51!P54   ="",
Denmark52!F55      ="",Denmark52!F54      ="",
Denmark52!D55      ="",Denmark52!D54      ="",
Denmark52!B55      ="",Denmark52!B54      ="",
Denmark52!P55      ="",Denmark52!P54      ="",
Finland53!F55       ="",Finland53!F54       ="",
Finland53!D55       ="",Finland53!D54       ="",
Finland53!B55       ="",Finland53!B54       ="",
Finland53!P55       ="",Finland53!P54       ="",
Italy54!F55      ="",Italy54!F54      ="",
Italy54!D55      ="",Italy54!D54      ="",
Italy54!B55      ="",Italy54!B54      ="",
Italy54!P55      ="",Italy54!P54      ="",
Netherlands55!F55 ="",Netherlands55!F54 ="",
Netherlands55!D55 ="",Netherlands55!D54 ="",
Netherlands55!B55 ="",Netherlands55!B54 ="",
Netherlands55!P55 ="",Netherlands55!P54 ="",
Portugal56!F55      ="",Portugal56!F54      ="",
Portugal56!D55      ="",Portugal56!D54      ="",
Portugal56!B55      ="",Portugal56!B54      ="",
Portugal56!P55      ="",Portugal56!P54      ="",
Spain57!F55      ="",Spain57!F54      ="",
Spain57!D55      ="",Spain57!D54      ="",
Spain57!B55      ="",Spain57!B54      ="",
Spain57!P55      ="",Spain57!P54      ="",
Sweden58!F55      ="",Sweden58!F54      ="",
Sweden58!D55      ="",Sweden58!D54      ="",
Sweden58!B55      ="",Sweden58!B54      ="",
Sweden58!P55      ="",Sweden58!P54      =""),"",
LN(SQRT(
(Belgium51!D55*Belgium51!F55/Belgium51!B55
 +Denmark52!D55*Denmark52!F55/Denmark52!B55
 +Finland53!D55*Finland53!F55/Finland53!B55
 +Italy54!D55*Italy54!F55/Italy54!B55
 +Netherlands55!D55*Netherlands55!F55/Netherlands55!B55
 +Portugal56!D55*Portugal56!F55/Portugal56!B55
 +Spain57!D55*Spain57!F55/Spain57!B55
 +Sweden58!D55*Sweden58!F55/Sweden58!B55)
/(Belgium51!D55*Belgium51!F55/Belgium51!P55*Belgium51!P54/Belgium51!B54
 +Denmark52!D55*Denmark52!F55/Denmark52!P55*Denmark52!P54/Denmark52!B54
 +Finland53!D55*Finland53!F55/Finland53!P55*Finland53!P54/Finland53!B54
 +Italy54!D55*Italy54!F55/Italy54!P55*Italy54!P54/Italy54!B54
 +Netherlands55!D55*Netherlands55!F55/Netherlands55!P55*Netherlands55!P54/Netherlands55!B54
 +Portugal56!D55*Portugal56!F55/Portugal56!P55*Portugal56!P54/Portugal56!B54
 +Spain57!D55*Spain57!F55/Spain57!P55*Spain57!P54/Spain57!B54
 +Sweden58!D55*Sweden58!F55/Sweden58!P55*Sweden58!P54/Sweden58!B54)
*(Belgium51!D54*Belgium51!F54/Belgium51!P54*Belgium51!P55/Belgium51!B55
 +Denmark52!D54*Denmark52!F54/Denmark52!P54*Denmark52!P55/Denmark52!B55
 +Finland53!D54*Finland53!F54/Finland53!P54*Finland53!P55/Finland53!B55
 +Italy54!D54*Italy54!F54/Italy54!P54*Italy54!P55/Italy54!B55
 +Netherlands55!D54*Netherlands55!F54/Netherlands55!P54*Netherlands55!P55/Netherlands55!B55
 +Portugal56!D54*Portugal56!F54/Portugal56!P54*Portugal56!P55/Portugal56!B55
 +Spain57!D54*Spain57!F54/Spain57!P54*Spain57!P55/Spain57!B55
 +Sweden58!D54*Sweden58!F54/Sweden58!P54*Sweden58!P55/Sweden58!B55)
/(Belgium51!D54*Belgium51!F54/Belgium51!B54
 +Denmark52!D54*Denmark52!F54/Denmark52!B54
 +Finland53!D54*Finland53!F54/Finland53!B54
 +Italy54!D54*Italy54!F54/Italy54!B54
 +Netherlands55!D54*Netherlands55!F54/Netherlands55!B54
 +Portugal56!D54*Portugal56!F54/Portugal56!B54
 +Spain57!D54*Spain57!F54/Spain57!B54
 +Sweden58!D54*Sweden58!F54/Sweden58!B54))))</f>
        <v/>
      </c>
      <c r="M55" s="62" t="str">
        <f>IF(OR(
Belgium51!H55   ="",Belgium51!H54   ="",
Belgium51!D55   ="",Belgium51!D54   ="",
Belgium51!B55   ="",Belgium51!B54   ="",
Belgium51!Q55   ="",Belgium51!Q54   ="",
Denmark52!H55      ="",Denmark52!H54      ="",
Denmark52!D55      ="",Denmark52!D54      ="",
Denmark52!B55      ="",Denmark52!B54      ="",
Denmark52!Q55      ="",Denmark52!Q54      ="",
Finland53!H55       ="",Finland53!H54       ="",
Finland53!D55       ="",Finland53!D54       ="",
Finland53!B55       ="",Finland53!B54       ="",
Finland53!Q55       ="",Finland53!Q54       ="",
Italy54!H55      ="",Italy54!H54      ="",
Italy54!D55      ="",Italy54!D54      ="",
Italy54!B55      ="",Italy54!B54      ="",
Italy54!Q55      ="",Italy54!Q54      ="",
Netherlands55!H55 ="",Netherlands55!H54 ="",
Netherlands55!D55 ="",Netherlands55!D54 ="",
Netherlands55!B55 ="",Netherlands55!B54 ="",
Netherlands55!Q55 ="",Netherlands55!Q54 ="",
Portugal56!H55      ="",Portugal56!H54      ="",
Portugal56!D55      ="",Portugal56!D54      ="",
Portugal56!B55      ="",Portugal56!B54      ="",
Portugal56!Q55      ="",Portugal56!Q54      ="",
Spain57!H55      ="",Spain57!H54      ="",
Spain57!D55      ="",Spain57!D54      ="",
Spain57!B55      ="",Spain57!B54      ="",
Spain57!Q55      ="",Spain57!Q54      ="",
Sweden58!H55      ="",Sweden58!H54      ="",
Sweden58!D55      ="",Sweden58!D54      ="",
Sweden58!B55      ="",Sweden58!B54      ="",
Sweden58!Q55      ="",Sweden58!Q54      =""),"",
LN(SQRT(
(Belgium51!D55*Belgium51!H55/Belgium51!B55
 +Denmark52!D55*Denmark52!H55/Denmark52!B55
 +Finland53!D55*Finland53!H55/Finland53!B55
 +Italy54!D55*Italy54!H55/Italy54!B55
 +Netherlands55!D55*Netherlands55!H55/Netherlands55!B55
 +Portugal56!D55*Portugal56!H55/Portugal56!B55
 +Spain57!D55*Spain57!H55/Spain57!B55
 +Sweden58!D55*Sweden58!H55/Sweden58!B55)
/(Belgium51!D55*Belgium51!H55/Belgium51!Q55*Belgium51!Q54/Belgium51!B54
 +Denmark52!D55*Denmark52!H55/Denmark52!Q55*Denmark52!Q54/Denmark52!B54
 +Finland53!D55*Finland53!H55/Finland53!Q55*Finland53!Q54/Finland53!B54
 +Italy54!D55*Italy54!H55/Italy54!Q55*Italy54!Q54/Italy54!B54
 +Netherlands55!D55*Netherlands55!H55/Netherlands55!Q55*Netherlands55!Q54/Netherlands55!B54
 +Portugal56!D55*Portugal56!H55/Portugal56!Q55*Portugal56!Q54/Portugal56!B54
 +Spain57!D55*Spain57!H55/Spain57!Q55*Spain57!Q54/Spain57!B54
 +Sweden58!D55*Sweden58!H55/Sweden58!Q55*Sweden58!Q54/Sweden58!B54)
*(Belgium51!D54*Belgium51!H54/Belgium51!Q54*Belgium51!Q55/Belgium51!B55
 +Denmark52!D54*Denmark52!H54/Denmark52!Q54*Denmark52!Q55/Denmark52!B55
 +Finland53!D54*Finland53!H54/Finland53!Q54*Finland53!Q55/Finland53!B55
 +Italy54!D54*Italy54!H54/Italy54!Q54*Italy54!Q55/Italy54!B55
 +Netherlands55!D54*Netherlands55!H54/Netherlands55!Q54*Netherlands55!Q55/Netherlands55!B55
 +Portugal56!D54*Portugal56!H54/Portugal56!Q54*Portugal56!Q55/Portugal56!B55
 +Spain57!D54*Spain57!H54/Spain57!Q54*Spain57!Q55/Spain57!B55
 +Sweden58!D54*Sweden58!H54/Sweden58!Q54*Sweden58!Q55/Sweden58!B55)
/(Belgium51!D54*Belgium51!H54/Belgium51!B54
 +Denmark52!D54*Denmark52!H54/Denmark52!B54
 +Finland53!D54*Finland53!H54/Finland53!B54
 +Italy54!D54*Italy54!H54/Italy54!B54
 +Netherlands55!D54*Netherlands55!H54/Netherlands55!B54
 +Portugal56!D54*Portugal56!H54/Portugal56!B54
 +Spain57!D54*Spain57!H54/Spain57!B54
 +Sweden58!D54*Sweden58!H54/Sweden58!B54))))</f>
        <v/>
      </c>
      <c r="N55" s="62" t="str">
        <f>IF(OR(
Belgium51!I55   ="",Belgium51!I54   ="",
Belgium51!B55   ="",Belgium51!B54   ="",
Belgium51!R55   ="",Belgium51!R54   ="",
Denmark52!I55      ="",Denmark52!I54      ="",
Denmark52!B55      ="",Denmark52!B54      ="",
Denmark52!R55      ="",Denmark52!R54      ="",
Finland53!I55       ="",Finland53!I54       ="",
Finland53!B55       ="",Finland53!B54       ="",
Finland53!R55       ="",Finland53!R54       ="",
Italy54!I55      ="",Italy54!I54      ="",
Italy54!B55      ="",Italy54!B54      ="",
Italy54!R55      ="",Italy54!R54      ="",
Netherlands55!I55 ="",Netherlands55!I54 ="",
Netherlands55!B55 ="",Netherlands55!B54 ="",
Netherlands55!R55 ="",Netherlands55!R54 ="",
Portugal56!I55      ="",Portugal56!I54      ="",
Portugal56!B55      ="",Portugal56!B54      ="",
Portugal56!R55      ="",Portugal56!R54      ="",
Spain57!I55      ="",Spain57!I54      ="",
Spain57!B55      ="",Spain57!B54      ="",
Spain57!R55      ="",Spain57!R54      ="",
Sweden58!I55      ="",Sweden58!I54      ="",
Sweden58!B55      ="",Sweden58!B54      ="",
Sweden58!R55      ="",Sweden58!R54      =""),"",
LN(SQRT(
(Belgium51!I55/Belgium51!B55
 +Denmark52!I55/Denmark52!B55
 +Finland53!I55/Finland53!B55
 +Italy54!I55/Italy54!B55
 +Netherlands55!I55/Netherlands55!B55
 +Portugal56!I55/Portugal56!B55
 +Spain57!I55/Spain57!B55
 +Sweden58!I55/Sweden58!B55)
/(Belgium51!I55/Belgium51!R55*Belgium51!R54/Belgium51!B54
 +Denmark52!I55/Denmark52!R55*Denmark52!R54/Denmark52!B54
 +Finland53!I55/Finland53!R55*Finland53!R54/Finland53!B54
 +Italy54!I55/Italy54!R55*Italy54!R54/Italy54!B54
 +Netherlands55!I55/Netherlands55!R55*Netherlands55!R54/Netherlands55!B54
 +Portugal56!I55/Portugal56!R55*Portugal56!R54/Portugal56!B54
 +Spain57!I55/Spain57!R55*Spain57!R54/Spain57!B54
 +Sweden58!I55/Sweden58!R55*Sweden58!R54/Sweden58!B54)
*(Belgium51!I54/Belgium51!R54*Belgium51!R55/Belgium51!B55
 +Denmark52!I54/Denmark52!R54*Denmark52!R55/Denmark52!B55
 +Finland53!I54/Finland53!R54*Finland53!R55/Finland53!B55
 +Italy54!I54/Italy54!R54*Italy54!R55/Italy54!B55
 +Netherlands55!I54/Netherlands55!R54*Netherlands55!R55/Netherlands55!B55
 +Portugal56!I54/Portugal56!R54*Portugal56!R55/Portugal56!B55
 +Spain57!I54/Spain57!R54*Spain57!R55/Spain57!B55
 +Sweden58!I54/Sweden58!R54*Sweden58!R55/Sweden58!B55)
/(Belgium51!I54/Belgium51!B54
 +Denmark52!I54/Denmark52!B54
 +Finland53!I54/Finland53!B54
 +Italy54!I54/Italy54!B54
 +Netherlands55!I54/Netherlands55!B54
 +Portugal56!I54/Portugal56!B54
 +Spain57!I54/Spain57!B54
 +Sweden58!I54/Sweden58!B54))))</f>
        <v/>
      </c>
      <c r="O55" s="62" t="str">
        <f>IF(OR(
Belgium51!K55   ="",Belgium51!K54   ="",
Belgium51!B55   ="",Belgium51!B54   ="",
Belgium51!S55   ="",Belgium51!S54   ="",
Denmark52!K55      ="",Denmark52!K54      ="",
Denmark52!B55      ="",Denmark52!B54      ="",
Denmark52!S55      ="",Denmark52!S54      ="",
Finland53!K55       ="",Finland53!K54       ="",
Finland53!B55       ="",Finland53!B54       ="",
Finland53!S55       ="",Finland53!S54       ="",
Italy54!K55      ="",Italy54!K54      ="",
Italy54!B55      ="",Italy54!B54      ="",
Italy54!S55      ="",Italy54!S54      ="",
Netherlands55!K55 ="",Netherlands55!K54 ="",
Netherlands55!B55 ="",Netherlands55!B54 ="",
Netherlands55!S55 ="",Netherlands55!S54 ="",
Portugal56!K55      ="",Portugal56!K54      ="",
Portugal56!B55      ="",Portugal56!B54      ="",
Portugal56!S55      ="",Portugal56!S54      ="",
Spain57!K55      ="",Spain57!K54      ="",
Spain57!B55      ="",Spain57!B54      ="",
Spain57!S55      ="",Spain57!S54      ="",
Sweden58!K55      ="",Sweden58!K54      ="",
Sweden58!B55      ="",Sweden58!B54      ="",
Sweden58!S55      ="",Sweden58!S54      =""),"",
LN(SQRT(
(Belgium51!K55/Belgium51!B55
 +Denmark52!K55/Denmark52!B55
 +Finland53!K55/Finland53!B55
 +Italy54!K55/Italy54!B55
 +Netherlands55!K55/Netherlands55!B55
 +Portugal56!K55/Portugal56!B55
 +Spain57!K55/Spain57!B55
 +Sweden58!K55/Sweden58!B55)
/(Belgium51!K55/Belgium51!S55*Belgium51!S54/Belgium51!B54
 +Denmark52!K55/Denmark52!S55*Denmark52!S54/Denmark52!B54
 +Finland53!K55/Finland53!S55*Finland53!S54/Finland53!B54
 +Italy54!K55/Italy54!S55*Italy54!S54/Italy54!B54
 +Netherlands55!K55/Netherlands55!S55*Netherlands55!S54/Netherlands55!B54
 +Portugal56!K55/Portugal56!S55*Portugal56!S54/Portugal56!B54
 +Spain57!K55/Spain57!S55*Spain57!S54/Spain57!B54
 +Sweden58!K55/Sweden58!S55*Sweden58!S54/Sweden58!B54)
*(Belgium51!K54/Belgium51!S54*Belgium51!S55/Belgium51!B55
 +Denmark52!K54/Denmark52!S54*Denmark52!S55/Denmark52!B55
 +Finland53!K54/Finland53!S54*Finland53!S55/Finland53!B55
 +Italy54!K54/Italy54!S54*Italy54!S55/Italy54!B55
 +Netherlands55!K54/Netherlands55!S54*Netherlands55!S55/Netherlands55!B55
 +Portugal56!K54/Portugal56!S54*Portugal56!S55/Portugal56!B55
 +Spain57!K54/Spain57!S54*Spain57!S55/Spain57!B55
 +Sweden58!K54/Sweden58!S54*Sweden58!S55/Sweden58!B55)
/(Belgium51!K54/Belgium51!B54
 +Denmark52!K54/Denmark52!B54
 +Finland53!K54/Finland53!B54
 +Italy54!K54/Italy54!B54
 +Netherlands55!K54/Netherlands55!B54
 +Portugal56!K54/Portugal56!B54
 +Spain57!K54/Spain57!B54
 +Sweden58!K54/Sweden58!B54))))</f>
        <v/>
      </c>
      <c r="P55" s="62" t="str">
        <f>IF(OR(
Belgium51!L55   ="",Belgium51!L54   ="",
Belgium51!B55   ="",Belgium51!B54   ="",
Belgium51!T55   ="",Belgium51!T54   ="",
Denmark52!L55      ="",Denmark52!L54      ="",
Denmark52!B55      ="",Denmark52!B54      ="",
Denmark52!T55      ="",Denmark52!T54      ="",
Finland53!L55       ="",Finland53!L54       ="",
Finland53!B55       ="",Finland53!B54       ="",
Finland53!T55       ="",Finland53!T54       ="",
Italy54!L55      ="",Italy54!L54      ="",
Italy54!B55      ="",Italy54!B54      ="",
Italy54!T55      ="",Italy54!T54      ="",
Netherlands55!L55 ="",Netherlands55!L54 ="",
Netherlands55!B55 ="",Netherlands55!B54 ="",
Netherlands55!T55 ="",Netherlands55!T54 ="",
Portugal56!L55      ="",Portugal56!L54      ="",
Portugal56!B55      ="",Portugal56!B54      ="",
Portugal56!T55      ="",Portugal56!T54      ="",
Spain57!L55      ="",Spain57!L54      ="",
Spain57!B55      ="",Spain57!B54      ="",
Spain57!T55      ="",Spain57!T54      ="",
Sweden58!L55      ="",Sweden58!L54      ="",
Sweden58!B55      ="",Sweden58!B54      ="",
Sweden58!T55      ="",Sweden58!T54      =""),"",
LN(SQRT(
(Belgium51!L55/Belgium51!B55
 +Denmark52!L55/Denmark52!B55
 +Finland53!L55/Finland53!B55
 +Italy54!L55/Italy54!B55
 +Netherlands55!L55/Netherlands55!B55
 +Portugal56!L55/Portugal56!B55
 +Spain57!L55/Spain57!B55
 +Sweden58!L55/Sweden58!B55)
/(Belgium51!L55/Belgium51!T55*Belgium51!T54/Belgium51!B54
 +Denmark52!L55/Denmark52!T55*Denmark52!T54/Denmark52!B54
 +Finland53!L55/Finland53!T55*Finland53!T54/Finland53!B54
 +Italy54!L55/Italy54!T55*Italy54!T54/Italy54!B54
 +Netherlands55!L55/Netherlands55!T55*Netherlands55!T54/Netherlands55!B54
 +Portugal56!L55/Portugal56!T55*Portugal56!T54/Portugal56!B54
 +Spain57!L55/Spain57!T55*Spain57!T54/Spain57!B54
 +Sweden58!L55/Sweden58!T55*Sweden58!T54/Sweden58!B54)
*(Belgium51!L54/Belgium51!T54*Belgium51!T55/Belgium51!B55
 +Denmark52!L54/Denmark52!T54*Denmark52!T55/Denmark52!B55
 +Finland53!L54/Finland53!T54*Finland53!T55/Finland53!B55
 +Italy54!L54/Italy54!T54*Italy54!T55/Italy54!B55
 +Netherlands55!L54/Netherlands55!T54*Netherlands55!T55/Netherlands55!B55
 +Portugal56!L54/Portugal56!T54*Portugal56!T55/Portugal56!B55
 +Spain57!L54/Spain57!T54*Spain57!T55/Spain57!B55
 +Sweden58!L54/Sweden58!T54*Sweden58!T55/Sweden58!B55)
/(Belgium51!L54/Belgium51!B54
 +Denmark52!L54/Denmark52!B54
 +Finland53!L54/Finland53!B54
 +Italy54!L54/Italy54!B54
 +Netherlands55!L54/Netherlands55!B54
 +Portugal56!L54/Portugal56!B54
 +Spain57!L54/Spain57!B54
 +Sweden58!L54/Sweden58!B54))))</f>
        <v/>
      </c>
      <c r="Q55" s="61"/>
      <c r="R55" s="61"/>
      <c r="S55" s="61"/>
      <c r="T55" s="61"/>
      <c r="U55" s="61"/>
      <c r="V55" s="61" t="str">
        <f>IF(OR(
Belgium51!V55   ="",
Belgium51!U55   ="",
Denmark52!V55      ="",
Denmark52!U55      ="",
Finland53!V55       ="",
Finland53!U55       ="",
Italy54!V55      ="",
Italy54!U55      ="",
Netherlands55!V55 ="",
Netherlands55!U55 ="",
Portugal56!V55      ="",
Portugal56!U55      ="",
Spain57!V55      ="",
Spain57!U55      ="",
Sweden58!V55      ="",
Sweden58!U55      =""),"",
LN((Belgium51!V55+Denmark52!V55+Finland53!V55+Italy54!V55+Netherlands55!V55+Portugal56!V55+Spain57!V55+Sweden58!V55)
/(Belgium51!U55+Denmark52!U55+Finland53!U55+Italy54!U55+Netherlands55!U55+Portugal56!U55+Spain57!U55+Sweden58!U55)))</f>
        <v/>
      </c>
      <c r="W55" s="61" t="str">
        <f>IF(OR(
Belgium51!V55   ="",
Belgium51!W55   ="",
Belgium51!U55   ="",
Denmark52!V55      ="",
Denmark52!W55      ="",
Denmark52!U55      ="",
Finland53!V55       ="",
Finland53!W55       ="",
Finland53!U55       ="",
Italy54!V55      ="",
Italy54!W55      ="",
Italy54!U55      ="",
Netherlands55!V55 ="",
Netherlands55!W55 ="",
Netherlands55!V55 ="",
Portugal56!V55      ="",
Portugal56!W55      ="",
Portugal56!U55      ="",
Spain57!V55      ="",
Spain57!W55      ="",
Spain57!U55      ="",
Sweden58!V55      ="",
Sweden58!W55      ="",
Sweden58!U55      ="",
),"",
LN((Belgium51!V55*Belgium51!W55+Denmark52!V55*Denmark52!W55+Finland53!V55*Finland53!W55+Italy54!V55*Italy54!W55+Netherlands55!V55*Netherlands55!W55+Portugal56!V55*Portugal56!W55+Spain57!V55*Spain57!W55+Sweden58!V55*Sweden58!W55)
/(Belgium51!U55+Denmark52!U55+Finland53!U55+Italy54!U55+Netherlands55!U55+Portugal56!U55+Spain57!U55+Sweden58!U55)))</f>
        <v/>
      </c>
      <c r="X55" s="61" t="str">
        <f>IF(OR(
Belgium51!X55   ="",
Belgium51!D55   ="",
Belgium51!B55   ="",
Denmark52!X55      ="",
Denmark52!D55      ="",
Denmark52!B55      ="",
Finland53!X55       ="",
Finland53!D55       ="",
Finland53!B55       ="",
Italy54!X55      ="",
Italy54!D55      ="",
Italy54!B55      ="",
Netherlands55!X55 ="",
Netherlands55!D55 ="",
Netherlands55!B55 ="",
Portugal56!X55      ="",
Portugal56!D55      ="",
Portugal56!B55      ="",
Spain57!X55      ="",
Spain57!D55      ="",
Spain57!B55      ="",
Sweden58!X55      ="",
Sweden58!D55      ="",
Sweden58!B55      =""),"",
(Belgium51!X55*Belgium51!D55/Belgium51!B55
 +Denmark52!X55*Denmark52!D55/Denmark52!B55
 +Finland53!X55*Finland53!D55/Finland53!B55
 +Italy54!X55*Italy54!D55/Italy54!B55
 +Netherlands55!X55*Netherlands55!D55/Netherlands55!B55
 +Portugal56!X55*Portugal56!D55/Portugal56!B55
 +Spain57!X55*Spain57!D55/Spain57!B55
 +Sweden58!X55*Sweden58!D55/Sweden58!B55)
/(Belgium51!D55/Belgium51!B55
 +Denmark52!D55/Denmark52!B55
 +Finland53!D55/Finland53!B55
 +Italy54!D55/Italy54!B55
 +Netherlands55!D55/Netherlands55!B55
 +Portugal56!D55/Portugal56!B55
 +Spain57!D55/Spain57!B55
 +Sweden58!D55/Sweden58!B55))</f>
        <v/>
      </c>
      <c r="Y55" s="61" t="str">
        <f>IF(OR(
Belgium51!Y55   ="",
Belgium51!D55   ="",
Belgium51!B55   ="",
Denmark52!Y55      ="",
Denmark52!D55      ="",
Denmark52!B55      ="",
Finland53!Y55       ="",
Finland53!D55       ="",
Finland53!B55       ="",
Italy54!Y55      ="",
Italy54!D55      ="",
Italy54!B55      ="",
Netherlands55!Y55 ="",
Netherlands55!D55 ="",
Netherlands55!B55 ="",
Portugal56!Y55      ="",
Portugal56!D55      ="",
Portugal56!B55      ="",
Spain57!Y55      ="",
Spain57!D55      ="",
Spain57!B55      ="",
Sweden58!Y55      ="",
Sweden58!D55      ="",
Sweden58!B55      =""),"",
(Belgium51!Y55/Belgium51!B55
 +Denmark52!Y55/Denmark52!B55
 +Finland53!Y55/Finland53!B55
 +Italy54!Y55/Italy54!B55
 +Netherlands55!Y55/Netherlands55!B55
 +Portugal56!Y55/Portugal56!B55
 +Spain57!Y55/Spain57!B55
 +Sweden58!Y55/Sweden58!B55)
/(Belgium51!D55/Belgium51!B55
 +Denmark52!D55/Denmark52!B55
 +Finland53!D55/Finland53!B55
 +Italy54!D55/Italy54!B55
 +Netherlands55!D55/Netherlands55!B55
 +Portugal56!D55/Portugal56!B55
 +Spain57!D55/Spain57!B55
 +Sweden58!D55/Sweden58!B55))</f>
        <v/>
      </c>
      <c r="Z55" s="67"/>
      <c r="AA55" s="62" t="str">
        <f t="shared" si="1"/>
        <v/>
      </c>
      <c r="AB55" s="75">
        <f>IF(OR(
Belgium51!AB55   ="",
Belgium51!D55   ="",
Belgium51!B55   ="",
Denmark52!AB55      ="",
Denmark52!D55      ="",
Denmark52!B55      ="",
Finland53!AB55       ="",
Finland53!D55       ="",
Finland53!B55       ="",
Italy54!AB55      ="",
Italy54!D55      ="",
Italy54!B55      ="",
Netherlands55!AB55 ="",
Netherlands55!D55 ="",
Netherlands55!B55 ="",
Portugal56!AB55      ="",
Portugal56!D55      ="",
Portugal56!B55      ="",
Spain57!AB55      ="",
Spain57!D55      ="",
Spain57!B55      ="",
Sweden58!AB55      ="",
Sweden58!D55      ="",
Sweden58!B55      =""),"",
(Belgium51!AB55*Belgium51!D55/Belgium51!B55
 +Denmark52!AB55*Denmark52!D55/Denmark52!B55
 +Finland53!AB55*Finland53!D55/Finland53!B55
 +Italy54!AB55*Italy54!D55/Italy54!B55
 +Netherlands55!AB55*Netherlands55!D55/Netherlands55!B55
 +Portugal56!AB55*Portugal56!D55/Portugal56!B55
 +Spain57!AB55*Spain57!D55/Spain57!B55
 +Sweden58!AB55*Sweden58!D55/Sweden58!B55)
/(Belgium51!D55/Belgium51!B55
 +Denmark52!D55/Denmark52!B55
 +Finland53!D55/Finland53!B55
 +Italy54!D55/Italy54!B55
 +Netherlands55!D55/Netherlands55!B55
 +Portugal56!D55/Portugal56!B55
 +Spain57!D55/Spain57!B55
 +Sweden58!D55/Sweden58!B55))</f>
        <v>0.88034533959483674</v>
      </c>
    </row>
    <row r="56" spans="1:28">
      <c r="A56" s="62">
        <v>1923</v>
      </c>
      <c r="B56" s="62" t="str">
        <f>IF(OR(
Belgium51!AC56   ="",
Belgium51!D56   ="",
Belgium51!B56   ="",
Denmark52!AC56      ="",
Denmark52!D56      ="",
Denmark52!B56      ="",
Finland53!AC56       ="",
Finland53!D56       ="",
Finland53!B56       ="",
Italy54!AC56      ="",
Italy54!D56      ="",
Italy54!B56      ="",
Netherlands55!AC56 ="",
Netherlands55!D56 ="",
Netherlands55!B56 ="",
Portugal56!AC56 ="",
Portugal56!D56 ="",
Portugal56!B56 ="",
Spain57!AC56       ="",
Spain57!D56       ="",
Spain57!B56       ="",
Sweden58!AC56      ="",
Sweden58!D56      ="",
Sweden58!B56      =""),"",
(Belgium51!AC56*Belgium51!D56/Belgium51!B56
 +Denmark52!AC56*Denmark52!D56/Denmark52!B56
 +Finland53!AC56*Finland53!D56/Finland53!B56
 +Italy54!AC56*Italy54!D56/Italy54!B56
 +Netherlands55!AC56*Netherlands55!D56/Netherlands55!B56
 +Portugal56!AC56*Portugal56!D56/Portugal56!B56
 +Spain57!AC56*Spain57!D56/Spain57!B56
 +Sweden58!AC56*Sweden58!D56/Sweden58!B56)
/(Belgium51!D56/Belgium51!B56
 +Denmark52!D56/Denmark52!B56
 +Finland53!D56/Finland53!B56
 +Italy54!D56/Italy54!B56
 +Netherlands55!D56/Netherlands55!B56
 +Portugal56!D56/Portugal56!B56
 +Spain57!D56/Spain57!B56
 +Sweden58!D56/Sweden58!B56))</f>
        <v/>
      </c>
      <c r="C56" s="34" t="str">
        <f>IF(OR(
Belgium51!F56   ="",
Belgium51!D56   ="",
Belgium51!B56   ="",
Denmark52!F56      ="",
Denmark52!D56      ="",
Denmark52!B56      ="",
Finland53!F56       ="",
Finland53!D56       ="",
Finland53!B56       ="",
Italy54!F56      ="",
Italy54!D56      ="",
Italy54!B56      ="",
Netherlands55!F56 ="",
Netherlands55!D56 ="",
Netherlands55!B56 ="",
Portugal56!F56 ="",
Portugal56!D56 ="",
Portugal56!B56 ="",
Spain57!F56       ="",
Spain57!D56       ="",
Spain57!B56       ="",
Sweden58!F56      ="",
Sweden58!D56      ="",
Sweden58!B56      =""),"",
(Belgium51!F56*Belgium51!D56/Belgium51!B56
 +Denmark52!F56*Denmark52!D56/Denmark52!B56
 +Finland53!F56*Finland53!D56/Finland53!B56
 +Italy54!F56*Italy54!D56/Italy54!B56
 +Netherlands55!F56*Netherlands55!D56/Netherlands55!B56
 +Portugal56!F56*Portugal56!D56/Portugal56!B56
 +Spain57!F56*Spain57!D56/Spain57!B56
 +Sweden58!F56*Sweden58!D56/Sweden58!B56)
/(Belgium51!D56/Belgium51!B56
 +Denmark52!D56/Denmark52!B56
 +Finland53!D56/Finland53!B56
 +Italy54!D56/Italy54!B56
 +Netherlands55!D56/Netherlands55!B56
 +Portugal56!D56/Portugal56!B56
 +Spain57!D56/Spain57!B56
 +Sweden58!D56/Sweden58!B56))</f>
        <v/>
      </c>
      <c r="D56" s="62" t="str">
        <f>IF(OR(
Belgium51!AE56   ="",
Belgium51!D56   ="",
Belgium51!B56   ="",
Denmark52!AE56      ="",
Denmark52!D56      ="",
Denmark52!B56      ="",
Finland53!AE56       ="",
Finland53!D56       ="",
Finland53!B56       ="",
Italy54!AE56      ="",
Italy54!D56      ="",
Italy54!B56      ="",
Netherlands55!AE56 ="",
Netherlands55!D56 ="",
Netherlands55!B56 ="",
Portugal56!AE56 ="",
Portugal56!D56 ="",
Portugal56!B56 ="",
Spain57!AE56       ="",
Spain57!D56       ="",
Spain57!B56       ="",
Sweden58!AE56      ="",
Sweden58!D56      ="",
Sweden58!B56      =""),"",
(Belgium51!AE56*Belgium51!D56/Belgium51!B56
 +Denmark52!AE56*Denmark52!D56/Denmark52!B56
 +Finland53!AE56*Finland53!D56/Finland53!B56
 +Italy54!AE56*Italy54!D56/Italy54!B56
 +Netherlands55!AE56*Netherlands55!D56/Netherlands55!B56
 +Portugal56!AE56*Portugal56!D56/Portugal56!B56
 +Spain57!AE56*Spain57!D56/Spain57!B56
 +Sweden58!AE56*Sweden58!D56/Sweden58!B56)
/(Belgium51!D56/Belgium51!B56
 +Denmark52!D56/Denmark52!B56
 +Finland53!D56/Finland53!B56
 +Italy54!D56/Italy54!B56
 +Netherlands55!D56/Netherlands55!B56
 +Portugal56!D56/Portugal56!B56
 +Spain57!D56/Spain57!B56
 +Sweden58!D56/Sweden58!B56))</f>
        <v/>
      </c>
      <c r="E56" s="62" t="str">
        <f>IF(OR(
Belgium51!H56   ="",
Belgium51!D56   ="",
Belgium51!B56   ="",
Denmark52!H56      ="",
Denmark52!D56      ="",
Denmark52!B56      ="",
Finland53!H56       ="",
Finland53!D56       ="",
Finland53!B56       ="",
Italy54!H56      ="",
Italy54!D56      ="",
Italy54!B56      ="",
Netherlands55!H56 ="",
Netherlands55!D56 ="",
Netherlands55!B56 ="",
Portugal56!H56 ="",
Portugal56!D56 ="",
Portugal56!B56 ="",
Spain57!H56 ="",
Spain57!D56 ="",
Spain57!B56 ="",
Sweden58!H56 ="",
Sweden58!D56 ="",
Sweden58!B56 =""),"",
(Belgium51!H56*Belgium51!D56/Belgium51!B56
 +Denmark52!H56*Denmark52!D56/Denmark52!B56
 +Finland53!H56*Finland53!D56/Finland53!B56
 +Italy54!H56*Italy54!D56/Italy54!B56
 +Netherlands55!H56*Netherlands55!D56/Netherlands55!B56
 +Portugal56!H56*Portugal56!D56/Portugal56!B56
 +Spain57!H56*Spain57!D56/Spain57!B56
 +Sweden58!H56*Sweden58!D56/Sweden58!B56)
/(Belgium51!D56/Belgium51!B56
 +Denmark52!D56/Denmark52!B56
 +Finland53!D56/Finland53!B56
 +Italy54!D56/Italy54!B56
 +Netherlands55!D56/Netherlands55!B56
 +Portugal56!D56/Portugal56!B56
 +Spain57!D56/Spain57!B56
 +Sweden58!D56/Sweden58!B56))</f>
        <v/>
      </c>
      <c r="F56" s="62">
        <f>IF(OR(
Belgium51!I56   ="",
Belgium51!D56   ="",
Belgium51!B56   ="",
Denmark52!I56      ="",
Denmark52!D56      ="",
Denmark52!B56      ="",
Finland53!I56       ="",
Finland53!D56       ="",
Finland53!B56       ="",
Italy54!I56      ="",
Italy54!D56      ="",
Italy54!B56      ="",
Netherlands55!I56 ="",
Netherlands55!D56 ="",
Netherlands55!B56 ="",
Portugal56!I56      ="",
Portugal56!D56      ="",
Portugal56!B56      ="",
Spain57!I56      ="",
Spain57!D56      ="",
Spain57!B56      ="",
Sweden58!I56      ="",
Sweden58!D56      ="",
Sweden58!B56      =""),"",
(Belgium51!I56/Belgium51!B56
 +Denmark52!I56/Denmark52!B56
 +Finland53!I56/Finland53!B56
 +Italy54!I56/Italy54!B56
 +Netherlands55!I56/Netherlands55!B56
 +Portugal56!I56/Portugal56!B56
 +Spain57!I56/Spain57!B56
 +Sweden58!I56/Sweden58!B56)
/(Belgium51!D56/Belgium51!B56
 +Denmark52!D56/Denmark52!B56
 +Finland53!D56/Finland53!B56
 +Italy54!D56/Italy54!B56
 +Netherlands55!D56/Netherlands55!B56
 +Portugal56!D56/Portugal56!B56
 +Spain57!D56/Spain57!B56
 +Sweden58!D56/Sweden58!B56))</f>
        <v>0.17690925222009973</v>
      </c>
      <c r="G56" s="62">
        <f>IF(OR(
Belgium51!J56   ="",
Belgium51!D56   ="",
Belgium51!B56   ="",
Denmark52!J56      ="",
Denmark52!D56      ="",
Denmark52!B56      ="",
Finland53!J56       ="",
Finland53!D56       ="",
Finland53!B56       ="",
Italy54!J56      ="",
Italy54!D56      ="",
Italy54!B56      ="",
Netherlands55!J56 ="",
Netherlands55!D56 ="",
Netherlands55!B56 ="",
Portugal56!J56      ="",
Portugal56!D56      ="",
Portugal56!B56      ="",
Spain57!J56      ="",
Spain57!D56      ="",
Spain57!B56      ="",
Sweden58!J56      ="",
Sweden58!D56      ="",
Sweden58!B56      =""),"",
(Belgium51!J56/Belgium51!B56
 +Denmark52!J56/Denmark52!B56
 +Finland53!J56/Finland53!B56
 +Italy54!J56/Italy54!B56
 +Netherlands55!J56/Netherlands55!B56
 +Portugal56!J56/Portugal56!B56
 +Spain57!J56/Spain57!B56
 +Sweden58!J56/Sweden58!B56)
/(Belgium51!D56/Belgium51!B56
 +Denmark52!D56/Denmark52!B56
 +Finland53!D56/Finland53!B56
 +Italy54!D56/Italy54!B56
 +Netherlands55!D56/Netherlands55!B56
 +Portugal56!D56/Portugal56!B56
 +Spain57!D56/Spain57!B56
 +Sweden58!D56/Sweden58!B56))</f>
        <v>0.14891403061897285</v>
      </c>
      <c r="H56" s="62">
        <f>IF(OR(
Belgium51!K56   ="",
Belgium51!D56   ="",
Belgium51!B56   ="",
Denmark52!K56      ="",
Denmark52!D56      ="",
Denmark52!B56      ="",
Finland53!K56       ="",
Finland53!D56       ="",
Finland53!B56       ="",
Italy54!K56      ="",
Italy54!D56      ="",
Italy54!B56      ="",
Netherlands55!K56 ="",
Netherlands55!D56 ="",
Netherlands55!B56 ="",
Portugal56!K56      ="",
Portugal56!D56      ="",
Portugal56!B56      ="",
Spain57!K56      ="",
Spain57!D56      ="",
Spain57!B56      ="",
Sweden58!K56      ="",
Sweden58!D56      ="",
Sweden58!B56      =""),"",
(Belgium51!K56/Belgium51!B56
 +Denmark52!K56/Denmark52!B56
 +Finland53!K56/Finland53!B56
 +Italy54!K56/Italy54!B56
 +Netherlands55!K56/Netherlands55!B56
 +Portugal56!K56/Portugal56!B56
 +Spain57!K56/Spain57!B56
 +Sweden58!K56/Sweden58!B56)
/(Belgium51!D56/Belgium51!B56
 +Denmark52!D56/Denmark52!B56
 +Finland53!D56/Finland53!B56
 +Italy54!D56/Italy54!B56
 +Netherlands55!D56/Netherlands55!B56
 +Portugal56!D56/Portugal56!B56
 +Spain57!D56/Spain57!B56
 +Sweden58!D56/Sweden58!B56))</f>
        <v>0.15042577481545161</v>
      </c>
      <c r="I56" s="62">
        <f>IF(OR(
Belgium51!L56   ="",
Belgium51!D56   ="",
Belgium51!B56   ="",
Denmark52!L56      ="",
Denmark52!D56      ="",
Denmark52!B56      ="",
Finland53!L56       ="",
Finland53!D56       ="",
Finland53!B56       ="",
Italy54!L56      ="",
Italy54!D56      ="",
Italy54!B56      ="",
Netherlands55!L56 ="",
Netherlands55!D56 ="",
Netherlands55!B56 ="",
Portugal56!L56      ="",
Portugal56!D56      ="",
Portugal56!B56      ="",
Spain57!L56      ="",
Spain57!D56      ="",
Spain57!B56      ="",
Sweden58!L56      ="",
Sweden58!D56      ="",
Sweden58!B56      =""),"",
(Belgium51!L56/Belgium51!B56
 +Denmark52!L56/Denmark52!B56
 +Finland53!L56/Finland53!B56
 +Italy54!L56/Italy54!B56
 +Netherlands55!L56/Netherlands55!B56
 +Portugal56!L56/Portugal56!B56
 +Spain57!L56/Spain57!B56
 +Sweden58!L56/Sweden58!B56)
/(Belgium51!D56/Belgium51!B56
 +Denmark52!D56/Denmark52!B56
 +Finland53!D56/Finland53!B56
 +Italy54!D56/Italy54!B56
 +Netherlands55!D56/Netherlands55!B56
 +Portugal56!D56/Portugal56!B56
 +Spain57!D56/Spain57!B56
 +Sweden58!D56/Sweden58!B56))</f>
        <v>0.21369349937058116</v>
      </c>
      <c r="J56" s="61">
        <f t="shared" si="0"/>
        <v>-6.3267724555129551E-2</v>
      </c>
      <c r="K56" s="61">
        <f>IF(OR(
Belgium51!D56   ="",Belgium51!D55   ="",
Belgium51!B56   ="",Belgium51!B55   ="",
Belgium51!N56   ="",Belgium51!N55   ="",
Denmark52!D56      ="",Denmark52!D55      ="",
Denmark52!B56      ="",Denmark52!B55      ="",
Denmark52!N56      ="",Denmark52!N55      ="",
Finland53!D56       ="",Finland53!D55       ="",
Finland53!B56       ="",Finland53!B55       ="",
Finland53!N56       ="",Finland53!N55       ="",
Italy54!D56      ="",Italy54!D55      ="",
Italy54!B56      ="",Italy54!B55      ="",
Italy54!N56      ="",Italy54!N55      ="",
Netherlands55!D56 ="",Netherlands55!D55 ="",
Netherlands55!B56 ="",Netherlands55!B55 ="",
Netherlands55!N56 ="",Netherlands55!N55 ="",
Portugal56!D56      ="",Portugal56!D55      ="",
Portugal56!B56      ="",Portugal56!B55      ="",
Portugal56!N56      ="",Portugal56!N55      ="",
Spain57!D56      ="",Spain57!D55      ="",
Spain57!B56      ="",Spain57!B55      ="",
Spain57!N56      ="",Spain57!N55      ="",
Sweden58!D56      ="",Sweden58!D55      ="",
Sweden58!B56      ="",Sweden58!B55      ="",
Sweden58!N56      ="",Sweden58!N55      =""),"",
LN(SQRT(
(Belgium51!D56/Belgium51!B56
 +Denmark52!D56/Denmark52!B56
 +Finland53!D56/Finland53!B56
 +Italy54!D56/Italy54!B56
 +Netherlands55!D56/Netherlands55!B56
 +Portugal56!D56/Portugal56!B56
 +Spain57!D56/Spain57!B56
 +Sweden58!D56/Sweden58!B56)
/(Belgium51!D56/Belgium51!N56*Belgium51!N55/Belgium51!B55
 +Denmark52!D56/Denmark52!N56*Denmark52!N55/Denmark52!B55
 +Finland53!D56/Finland53!N56*Finland53!N55/Finland53!B55
 +Italy54!D56/Italy54!N56*Italy54!N55/Italy54!B55
 +Netherlands55!D56/Netherlands55!N56*Netherlands55!N55/Netherlands55!B55
 +Portugal56!D56/Portugal56!N56*Portugal56!N55/Portugal56!B55
 +Spain57!D56/Spain57!N56*Spain57!N55/Spain57!B55
 +Sweden58!D56/Sweden58!N56*Sweden58!N55/Sweden58!B55)
*(Belgium51!D55/Belgium51!N55*Belgium51!N56/Belgium51!B56
 +Denmark52!D55/Denmark52!N55*Denmark52!N56/Denmark52!B56
 +Finland53!D55/Finland53!N55*Finland53!N56/Finland53!B56
 +Italy54!D55/Italy54!N55*Italy54!N56/Italy54!B56
 +Netherlands55!D55/Netherlands55!N55*Netherlands55!N56/Netherlands55!B56
 +Portugal56!D55/Portugal56!N55*Portugal56!N56/Portugal56!B56
 +Spain57!D55/Spain57!N55*Spain57!N56/Spain57!B56
 +Sweden58!D55/Sweden58!N55*Sweden58!N56/Sweden58!B56)
/(Belgium51!D55/Belgium51!B55
 +Denmark52!D55/Denmark52!B55
 +Finland53!D55/Finland53!B55
 +Italy54!D55/Italy54!B55
 +Netherlands55!D55/Netherlands55!B55
 +Portugal56!D55/Portugal56!B55
 +Spain57!D55/Spain57!B55
 +Sweden58!D55/Sweden58!B55))))</f>
        <v>-1.1555501865924462E-2</v>
      </c>
      <c r="L56" s="61" t="str">
        <f>IF(OR(
Belgium51!F56   ="",Belgium51!F55   ="",
Belgium51!D56   ="",Belgium51!D55   ="",
Belgium51!B56   ="",Belgium51!B55   ="",
Belgium51!P56   ="",Belgium51!P55   ="",
Denmark52!F56      ="",Denmark52!F55      ="",
Denmark52!D56      ="",Denmark52!D55      ="",
Denmark52!B56      ="",Denmark52!B55      ="",
Denmark52!P56      ="",Denmark52!P55      ="",
Finland53!F56       ="",Finland53!F55       ="",
Finland53!D56       ="",Finland53!D55       ="",
Finland53!B56       ="",Finland53!B55       ="",
Finland53!P56       ="",Finland53!P55       ="",
Italy54!F56      ="",Italy54!F55      ="",
Italy54!D56      ="",Italy54!D55      ="",
Italy54!B56      ="",Italy54!B55      ="",
Italy54!P56      ="",Italy54!P55      ="",
Netherlands55!F56 ="",Netherlands55!F55 ="",
Netherlands55!D56 ="",Netherlands55!D55 ="",
Netherlands55!B56 ="",Netherlands55!B55 ="",
Netherlands55!P56 ="",Netherlands55!P55 ="",
Portugal56!F56      ="",Portugal56!F55      ="",
Portugal56!D56      ="",Portugal56!D55      ="",
Portugal56!B56      ="",Portugal56!B55      ="",
Portugal56!P56      ="",Portugal56!P55      ="",
Spain57!F56      ="",Spain57!F55      ="",
Spain57!D56      ="",Spain57!D55      ="",
Spain57!B56      ="",Spain57!B55      ="",
Spain57!P56      ="",Spain57!P55      ="",
Sweden58!F56      ="",Sweden58!F55      ="",
Sweden58!D56      ="",Sweden58!D55      ="",
Sweden58!B56      ="",Sweden58!B55      ="",
Sweden58!P56      ="",Sweden58!P55      =""),"",
LN(SQRT(
(Belgium51!D56*Belgium51!F56/Belgium51!B56
 +Denmark52!D56*Denmark52!F56/Denmark52!B56
 +Finland53!D56*Finland53!F56/Finland53!B56
 +Italy54!D56*Italy54!F56/Italy54!B56
 +Netherlands55!D56*Netherlands55!F56/Netherlands55!B56
 +Portugal56!D56*Portugal56!F56/Portugal56!B56
 +Spain57!D56*Spain57!F56/Spain57!B56
 +Sweden58!D56*Sweden58!F56/Sweden58!B56)
/(Belgium51!D56*Belgium51!F56/Belgium51!P56*Belgium51!P55/Belgium51!B55
 +Denmark52!D56*Denmark52!F56/Denmark52!P56*Denmark52!P55/Denmark52!B55
 +Finland53!D56*Finland53!F56/Finland53!P56*Finland53!P55/Finland53!B55
 +Italy54!D56*Italy54!F56/Italy54!P56*Italy54!P55/Italy54!B55
 +Netherlands55!D56*Netherlands55!F56/Netherlands55!P56*Netherlands55!P55/Netherlands55!B55
 +Portugal56!D56*Portugal56!F56/Portugal56!P56*Portugal56!P55/Portugal56!B55
 +Spain57!D56*Spain57!F56/Spain57!P56*Spain57!P55/Spain57!B55
 +Sweden58!D56*Sweden58!F56/Sweden58!P56*Sweden58!P55/Sweden58!B55)
*(Belgium51!D55*Belgium51!F55/Belgium51!P55*Belgium51!P56/Belgium51!B56
 +Denmark52!D55*Denmark52!F55/Denmark52!P55*Denmark52!P56/Denmark52!B56
 +Finland53!D55*Finland53!F55/Finland53!P55*Finland53!P56/Finland53!B56
 +Italy54!D55*Italy54!F55/Italy54!P55*Italy54!P56/Italy54!B56
 +Netherlands55!D55*Netherlands55!F55/Netherlands55!P55*Netherlands55!P56/Netherlands55!B56
 +Portugal56!D55*Portugal56!F55/Portugal56!P55*Portugal56!P56/Portugal56!B56
 +Spain57!D55*Spain57!F55/Spain57!P55*Spain57!P56/Spain57!B56
 +Sweden58!D55*Sweden58!F55/Sweden58!P55*Sweden58!P56/Sweden58!B56)
/(Belgium51!D55*Belgium51!F55/Belgium51!B55
 +Denmark52!D55*Denmark52!F55/Denmark52!B55
 +Finland53!D55*Finland53!F55/Finland53!B55
 +Italy54!D55*Italy54!F55/Italy54!B55
 +Netherlands55!D55*Netherlands55!F55/Netherlands55!B55
 +Portugal56!D55*Portugal56!F55/Portugal56!B55
 +Spain57!D55*Spain57!F55/Spain57!B55
 +Sweden58!D55*Sweden58!F55/Sweden58!B55))))</f>
        <v/>
      </c>
      <c r="M56" s="62" t="str">
        <f>IF(OR(
Belgium51!H56   ="",Belgium51!H55   ="",
Belgium51!D56   ="",Belgium51!D55   ="",
Belgium51!B56   ="",Belgium51!B55   ="",
Belgium51!Q56   ="",Belgium51!Q55   ="",
Denmark52!H56      ="",Denmark52!H55      ="",
Denmark52!D56      ="",Denmark52!D55      ="",
Denmark52!B56      ="",Denmark52!B55      ="",
Denmark52!Q56      ="",Denmark52!Q55      ="",
Finland53!H56       ="",Finland53!H55       ="",
Finland53!D56       ="",Finland53!D55       ="",
Finland53!B56       ="",Finland53!B55       ="",
Finland53!Q56       ="",Finland53!Q55       ="",
Italy54!H56      ="",Italy54!H55      ="",
Italy54!D56      ="",Italy54!D55      ="",
Italy54!B56      ="",Italy54!B55      ="",
Italy54!Q56      ="",Italy54!Q55      ="",
Netherlands55!H56 ="",Netherlands55!H55 ="",
Netherlands55!D56 ="",Netherlands55!D55 ="",
Netherlands55!B56 ="",Netherlands55!B55 ="",
Netherlands55!Q56 ="",Netherlands55!Q55 ="",
Portugal56!H56      ="",Portugal56!H55      ="",
Portugal56!D56      ="",Portugal56!D55      ="",
Portugal56!B56      ="",Portugal56!B55      ="",
Portugal56!Q56      ="",Portugal56!Q55      ="",
Spain57!H56      ="",Spain57!H55      ="",
Spain57!D56      ="",Spain57!D55      ="",
Spain57!B56      ="",Spain57!B55      ="",
Spain57!Q56      ="",Spain57!Q55      ="",
Sweden58!H56      ="",Sweden58!H55      ="",
Sweden58!D56      ="",Sweden58!D55      ="",
Sweden58!B56      ="",Sweden58!B55      ="",
Sweden58!Q56      ="",Sweden58!Q55      =""),"",
LN(SQRT(
(Belgium51!D56*Belgium51!H56/Belgium51!B56
 +Denmark52!D56*Denmark52!H56/Denmark52!B56
 +Finland53!D56*Finland53!H56/Finland53!B56
 +Italy54!D56*Italy54!H56/Italy54!B56
 +Netherlands55!D56*Netherlands55!H56/Netherlands55!B56
 +Portugal56!D56*Portugal56!H56/Portugal56!B56
 +Spain57!D56*Spain57!H56/Spain57!B56
 +Sweden58!D56*Sweden58!H56/Sweden58!B56)
/(Belgium51!D56*Belgium51!H56/Belgium51!Q56*Belgium51!Q55/Belgium51!B55
 +Denmark52!D56*Denmark52!H56/Denmark52!Q56*Denmark52!Q55/Denmark52!B55
 +Finland53!D56*Finland53!H56/Finland53!Q56*Finland53!Q55/Finland53!B55
 +Italy54!D56*Italy54!H56/Italy54!Q56*Italy54!Q55/Italy54!B55
 +Netherlands55!D56*Netherlands55!H56/Netherlands55!Q56*Netherlands55!Q55/Netherlands55!B55
 +Portugal56!D56*Portugal56!H56/Portugal56!Q56*Portugal56!Q55/Portugal56!B55
 +Spain57!D56*Spain57!H56/Spain57!Q56*Spain57!Q55/Spain57!B55
 +Sweden58!D56*Sweden58!H56/Sweden58!Q56*Sweden58!Q55/Sweden58!B55)
*(Belgium51!D55*Belgium51!H55/Belgium51!Q55*Belgium51!Q56/Belgium51!B56
 +Denmark52!D55*Denmark52!H55/Denmark52!Q55*Denmark52!Q56/Denmark52!B56
 +Finland53!D55*Finland53!H55/Finland53!Q55*Finland53!Q56/Finland53!B56
 +Italy54!D55*Italy54!H55/Italy54!Q55*Italy54!Q56/Italy54!B56
 +Netherlands55!D55*Netherlands55!H55/Netherlands55!Q55*Netherlands55!Q56/Netherlands55!B56
 +Portugal56!D55*Portugal56!H55/Portugal56!Q55*Portugal56!Q56/Portugal56!B56
 +Spain57!D55*Spain57!H55/Spain57!Q55*Spain57!Q56/Spain57!B56
 +Sweden58!D55*Sweden58!H55/Sweden58!Q55*Sweden58!Q56/Sweden58!B56)
/(Belgium51!D55*Belgium51!H55/Belgium51!B55
 +Denmark52!D55*Denmark52!H55/Denmark52!B55
 +Finland53!D55*Finland53!H55/Finland53!B55
 +Italy54!D55*Italy54!H55/Italy54!B55
 +Netherlands55!D55*Netherlands55!H55/Netherlands55!B55
 +Portugal56!D55*Portugal56!H55/Portugal56!B55
 +Spain57!D55*Spain57!H55/Spain57!B55
 +Sweden58!D55*Sweden58!H55/Sweden58!B55))))</f>
        <v/>
      </c>
      <c r="N56" s="62" t="str">
        <f>IF(OR(
Belgium51!I56   ="",Belgium51!I55   ="",
Belgium51!B56   ="",Belgium51!B55   ="",
Belgium51!R56   ="",Belgium51!R55   ="",
Denmark52!I56      ="",Denmark52!I55      ="",
Denmark52!B56      ="",Denmark52!B55      ="",
Denmark52!R56      ="",Denmark52!R55      ="",
Finland53!I56       ="",Finland53!I55       ="",
Finland53!B56       ="",Finland53!B55       ="",
Finland53!R56       ="",Finland53!R55       ="",
Italy54!I56      ="",Italy54!I55      ="",
Italy54!B56      ="",Italy54!B55      ="",
Italy54!R56      ="",Italy54!R55      ="",
Netherlands55!I56 ="",Netherlands55!I55 ="",
Netherlands55!B56 ="",Netherlands55!B55 ="",
Netherlands55!R56 ="",Netherlands55!R55 ="",
Portugal56!I56      ="",Portugal56!I55      ="",
Portugal56!B56      ="",Portugal56!B55      ="",
Portugal56!R56      ="",Portugal56!R55      ="",
Spain57!I56      ="",Spain57!I55      ="",
Spain57!B56      ="",Spain57!B55      ="",
Spain57!R56      ="",Spain57!R55      ="",
Sweden58!I56      ="",Sweden58!I55      ="",
Sweden58!B56      ="",Sweden58!B55      ="",
Sweden58!R56      ="",Sweden58!R55      =""),"",
LN(SQRT(
(Belgium51!I56/Belgium51!B56
 +Denmark52!I56/Denmark52!B56
 +Finland53!I56/Finland53!B56
 +Italy54!I56/Italy54!B56
 +Netherlands55!I56/Netherlands55!B56
 +Portugal56!I56/Portugal56!B56
 +Spain57!I56/Spain57!B56
 +Sweden58!I56/Sweden58!B56)
/(Belgium51!I56/Belgium51!R56*Belgium51!R55/Belgium51!B55
 +Denmark52!I56/Denmark52!R56*Denmark52!R55/Denmark52!B55
 +Finland53!I56/Finland53!R56*Finland53!R55/Finland53!B55
 +Italy54!I56/Italy54!R56*Italy54!R55/Italy54!B55
 +Netherlands55!I56/Netherlands55!R56*Netherlands55!R55/Netherlands55!B55
 +Portugal56!I56/Portugal56!R56*Portugal56!R55/Portugal56!B55
 +Spain57!I56/Spain57!R56*Spain57!R55/Spain57!B55
 +Sweden58!I56/Sweden58!R56*Sweden58!R55/Sweden58!B55)
*(Belgium51!I55/Belgium51!R55*Belgium51!R56/Belgium51!B56
 +Denmark52!I55/Denmark52!R55*Denmark52!R56/Denmark52!B56
 +Finland53!I55/Finland53!R55*Finland53!R56/Finland53!B56
 +Italy54!I55/Italy54!R55*Italy54!R56/Italy54!B56
 +Netherlands55!I55/Netherlands55!R55*Netherlands55!R56/Netherlands55!B56
 +Portugal56!I55/Portugal56!R55*Portugal56!R56/Portugal56!B56
 +Spain57!I55/Spain57!R55*Spain57!R56/Spain57!B56
 +Sweden58!I55/Sweden58!R55*Sweden58!R56/Sweden58!B56)
/(Belgium51!I55/Belgium51!B55
 +Denmark52!I55/Denmark52!B55
 +Finland53!I55/Finland53!B55
 +Italy54!I55/Italy54!B55
 +Netherlands55!I55/Netherlands55!B55
 +Portugal56!I55/Portugal56!B55
 +Spain57!I55/Spain57!B55
 +Sweden58!I55/Sweden58!B55))))</f>
        <v/>
      </c>
      <c r="O56" s="62" t="str">
        <f>IF(OR(
Belgium51!K56   ="",Belgium51!K55   ="",
Belgium51!B56   ="",Belgium51!B55   ="",
Belgium51!S56   ="",Belgium51!S55   ="",
Denmark52!K56      ="",Denmark52!K55      ="",
Denmark52!B56      ="",Denmark52!B55      ="",
Denmark52!S56      ="",Denmark52!S55      ="",
Finland53!K56       ="",Finland53!K55       ="",
Finland53!B56       ="",Finland53!B55       ="",
Finland53!S56       ="",Finland53!S55       ="",
Italy54!K56      ="",Italy54!K55      ="",
Italy54!B56      ="",Italy54!B55      ="",
Italy54!S56      ="",Italy54!S55      ="",
Netherlands55!K56 ="",Netherlands55!K55 ="",
Netherlands55!B56 ="",Netherlands55!B55 ="",
Netherlands55!S56 ="",Netherlands55!S55 ="",
Portugal56!K56      ="",Portugal56!K55      ="",
Portugal56!B56      ="",Portugal56!B55      ="",
Portugal56!S56      ="",Portugal56!S55      ="",
Spain57!K56      ="",Spain57!K55      ="",
Spain57!B56      ="",Spain57!B55      ="",
Spain57!S56      ="",Spain57!S55      ="",
Sweden58!K56      ="",Sweden58!K55      ="",
Sweden58!B56      ="",Sweden58!B55      ="",
Sweden58!S56      ="",Sweden58!S55      =""),"",
LN(SQRT(
(Belgium51!K56/Belgium51!B56
 +Denmark52!K56/Denmark52!B56
 +Finland53!K56/Finland53!B56
 +Italy54!K56/Italy54!B56
 +Netherlands55!K56/Netherlands55!B56
 +Portugal56!K56/Portugal56!B56
 +Spain57!K56/Spain57!B56
 +Sweden58!K56/Sweden58!B56)
/(Belgium51!K56/Belgium51!S56*Belgium51!S55/Belgium51!B55
 +Denmark52!K56/Denmark52!S56*Denmark52!S55/Denmark52!B55
 +Finland53!K56/Finland53!S56*Finland53!S55/Finland53!B55
 +Italy54!K56/Italy54!S56*Italy54!S55/Italy54!B55
 +Netherlands55!K56/Netherlands55!S56*Netherlands55!S55/Netherlands55!B55
 +Portugal56!K56/Portugal56!S56*Portugal56!S55/Portugal56!B55
 +Spain57!K56/Spain57!S56*Spain57!S55/Spain57!B55
 +Sweden58!K56/Sweden58!S56*Sweden58!S55/Sweden58!B55)
*(Belgium51!K55/Belgium51!S55*Belgium51!S56/Belgium51!B56
 +Denmark52!K55/Denmark52!S55*Denmark52!S56/Denmark52!B56
 +Finland53!K55/Finland53!S55*Finland53!S56/Finland53!B56
 +Italy54!K55/Italy54!S55*Italy54!S56/Italy54!B56
 +Netherlands55!K55/Netherlands55!S55*Netherlands55!S56/Netherlands55!B56
 +Portugal56!K55/Portugal56!S55*Portugal56!S56/Portugal56!B56
 +Spain57!K55/Spain57!S55*Spain57!S56/Spain57!B56
 +Sweden58!K55/Sweden58!S55*Sweden58!S56/Sweden58!B56)
/(Belgium51!K55/Belgium51!B55
 +Denmark52!K55/Denmark52!B55
 +Finland53!K55/Finland53!B55
 +Italy54!K55/Italy54!B55
 +Netherlands55!K55/Netherlands55!B55
 +Portugal56!K55/Portugal56!B55
 +Spain57!K55/Spain57!B55
 +Sweden58!K55/Sweden58!B55))))</f>
        <v/>
      </c>
      <c r="P56" s="62" t="str">
        <f>IF(OR(
Belgium51!L56   ="",Belgium51!L55   ="",
Belgium51!B56   ="",Belgium51!B55   ="",
Belgium51!T56   ="",Belgium51!T55   ="",
Denmark52!L56      ="",Denmark52!L55      ="",
Denmark52!B56      ="",Denmark52!B55      ="",
Denmark52!T56      ="",Denmark52!T55      ="",
Finland53!L56       ="",Finland53!L55       ="",
Finland53!B56       ="",Finland53!B55       ="",
Finland53!T56       ="",Finland53!T55       ="",
Italy54!L56      ="",Italy54!L55      ="",
Italy54!B56      ="",Italy54!B55      ="",
Italy54!T56      ="",Italy54!T55      ="",
Netherlands55!L56 ="",Netherlands55!L55 ="",
Netherlands55!B56 ="",Netherlands55!B55 ="",
Netherlands55!T56 ="",Netherlands55!T55 ="",
Portugal56!L56      ="",Portugal56!L55      ="",
Portugal56!B56      ="",Portugal56!B55      ="",
Portugal56!T56      ="",Portugal56!T55      ="",
Spain57!L56      ="",Spain57!L55      ="",
Spain57!B56      ="",Spain57!B55      ="",
Spain57!T56      ="",Spain57!T55      ="",
Sweden58!L56      ="",Sweden58!L55      ="",
Sweden58!B56      ="",Sweden58!B55      ="",
Sweden58!T56      ="",Sweden58!T55      =""),"",
LN(SQRT(
(Belgium51!L56/Belgium51!B56
 +Denmark52!L56/Denmark52!B56
 +Finland53!L56/Finland53!B56
 +Italy54!L56/Italy54!B56
 +Netherlands55!L56/Netherlands55!B56
 +Portugal56!L56/Portugal56!B56
 +Spain57!L56/Spain57!B56
 +Sweden58!L56/Sweden58!B56)
/(Belgium51!L56/Belgium51!T56*Belgium51!T55/Belgium51!B55
 +Denmark52!L56/Denmark52!T56*Denmark52!T55/Denmark52!B55
 +Finland53!L56/Finland53!T56*Finland53!T55/Finland53!B55
 +Italy54!L56/Italy54!T56*Italy54!T55/Italy54!B55
 +Netherlands55!L56/Netherlands55!T56*Netherlands55!T55/Netherlands55!B55
 +Portugal56!L56/Portugal56!T56*Portugal56!T55/Portugal56!B55
 +Spain57!L56/Spain57!T56*Spain57!T55/Spain57!B55
 +Sweden58!L56/Sweden58!T56*Sweden58!T55/Sweden58!B55)
*(Belgium51!L55/Belgium51!T55*Belgium51!T56/Belgium51!B56
 +Denmark52!L55/Denmark52!T55*Denmark52!T56/Denmark52!B56
 +Finland53!L55/Finland53!T55*Finland53!T56/Finland53!B56
 +Italy54!L55/Italy54!T55*Italy54!T56/Italy54!B56
 +Netherlands55!L55/Netherlands55!T55*Netherlands55!T56/Netherlands55!B56
 +Portugal56!L55/Portugal56!T55*Portugal56!T56/Portugal56!B56
 +Spain57!L55/Spain57!T55*Spain57!T56/Spain57!B56
 +Sweden58!L55/Sweden58!T55*Sweden58!T56/Sweden58!B56)
/(Belgium51!L55/Belgium51!B55
 +Denmark52!L55/Denmark52!B55
 +Finland53!L55/Finland53!B55
 +Italy54!L55/Italy54!B55
 +Netherlands55!L55/Netherlands55!B55
 +Portugal56!L55/Portugal56!B55
 +Spain57!L55/Spain57!B55
 +Sweden58!L55/Sweden58!B55))))</f>
        <v/>
      </c>
      <c r="Q56" s="61"/>
      <c r="R56" s="61"/>
      <c r="S56" s="61"/>
      <c r="T56" s="61"/>
      <c r="U56" s="61"/>
      <c r="V56" s="61" t="str">
        <f>IF(OR(
Belgium51!V56   ="",
Belgium51!U56   ="",
Denmark52!V56      ="",
Denmark52!U56      ="",
Finland53!V56       ="",
Finland53!U56       ="",
Italy54!V56      ="",
Italy54!U56      ="",
Netherlands55!V56 ="",
Netherlands55!U56 ="",
Portugal56!V56      ="",
Portugal56!U56      ="",
Spain57!V56      ="",
Spain57!U56      ="",
Sweden58!V56      ="",
Sweden58!U56      =""),"",
LN((Belgium51!V56+Denmark52!V56+Finland53!V56+Italy54!V56+Netherlands55!V56+Portugal56!V56+Spain57!V56+Sweden58!V56)
/(Belgium51!U56+Denmark52!U56+Finland53!U56+Italy54!U56+Netherlands55!U56+Portugal56!U56+Spain57!U56+Sweden58!U56)))</f>
        <v/>
      </c>
      <c r="W56" s="61" t="str">
        <f>IF(OR(
Belgium51!V56   ="",
Belgium51!W56   ="",
Belgium51!U56   ="",
Denmark52!V56      ="",
Denmark52!W56      ="",
Denmark52!U56      ="",
Finland53!V56       ="",
Finland53!W56       ="",
Finland53!U56       ="",
Italy54!V56      ="",
Italy54!W56      ="",
Italy54!U56      ="",
Netherlands55!V56 ="",
Netherlands55!W56 ="",
Netherlands55!V56 ="",
Portugal56!V56      ="",
Portugal56!W56      ="",
Portugal56!U56      ="",
Spain57!V56      ="",
Spain57!W56      ="",
Spain57!U56      ="",
Sweden58!V56      ="",
Sweden58!W56      ="",
Sweden58!U56      ="",
),"",
LN((Belgium51!V56*Belgium51!W56+Denmark52!V56*Denmark52!W56+Finland53!V56*Finland53!W56+Italy54!V56*Italy54!W56+Netherlands55!V56*Netherlands55!W56+Portugal56!V56*Portugal56!W56+Spain57!V56*Spain57!W56+Sweden58!V56*Sweden58!W56)
/(Belgium51!U56+Denmark52!U56+Finland53!U56+Italy54!U56+Netherlands55!U56+Portugal56!U56+Spain57!U56+Sweden58!U56)))</f>
        <v/>
      </c>
      <c r="X56" s="61" t="str">
        <f>IF(OR(
Belgium51!X56   ="",
Belgium51!D56   ="",
Belgium51!B56   ="",
Denmark52!X56      ="",
Denmark52!D56      ="",
Denmark52!B56      ="",
Finland53!X56       ="",
Finland53!D56       ="",
Finland53!B56       ="",
Italy54!X56      ="",
Italy54!D56      ="",
Italy54!B56      ="",
Netherlands55!X56 ="",
Netherlands55!D56 ="",
Netherlands55!B56 ="",
Portugal56!X56      ="",
Portugal56!D56      ="",
Portugal56!B56      ="",
Spain57!X56      ="",
Spain57!D56      ="",
Spain57!B56      ="",
Sweden58!X56      ="",
Sweden58!D56      ="",
Sweden58!B56      =""),"",
(Belgium51!X56*Belgium51!D56/Belgium51!B56
 +Denmark52!X56*Denmark52!D56/Denmark52!B56
 +Finland53!X56*Finland53!D56/Finland53!B56
 +Italy54!X56*Italy54!D56/Italy54!B56
 +Netherlands55!X56*Netherlands55!D56/Netherlands55!B56
 +Portugal56!X56*Portugal56!D56/Portugal56!B56
 +Spain57!X56*Spain57!D56/Spain57!B56
 +Sweden58!X56*Sweden58!D56/Sweden58!B56)
/(Belgium51!D56/Belgium51!B56
 +Denmark52!D56/Denmark52!B56
 +Finland53!D56/Finland53!B56
 +Italy54!D56/Italy54!B56
 +Netherlands55!D56/Netherlands55!B56
 +Portugal56!D56/Portugal56!B56
 +Spain57!D56/Spain57!B56
 +Sweden58!D56/Sweden58!B56))</f>
        <v/>
      </c>
      <c r="Y56" s="61" t="str">
        <f>IF(OR(
Belgium51!Y56   ="",
Belgium51!D56   ="",
Belgium51!B56   ="",
Denmark52!Y56      ="",
Denmark52!D56      ="",
Denmark52!B56      ="",
Finland53!Y56       ="",
Finland53!D56       ="",
Finland53!B56       ="",
Italy54!Y56      ="",
Italy54!D56      ="",
Italy54!B56      ="",
Netherlands55!Y56 ="",
Netherlands55!D56 ="",
Netherlands55!B56 ="",
Portugal56!Y56      ="",
Portugal56!D56      ="",
Portugal56!B56      ="",
Spain57!Y56      ="",
Spain57!D56      ="",
Spain57!B56      ="",
Sweden58!Y56      ="",
Sweden58!D56      ="",
Sweden58!B56      =""),"",
(Belgium51!Y56/Belgium51!B56
 +Denmark52!Y56/Denmark52!B56
 +Finland53!Y56/Finland53!B56
 +Italy54!Y56/Italy54!B56
 +Netherlands55!Y56/Netherlands55!B56
 +Portugal56!Y56/Portugal56!B56
 +Spain57!Y56/Spain57!B56
 +Sweden58!Y56/Sweden58!B56)
/(Belgium51!D56/Belgium51!B56
 +Denmark52!D56/Denmark52!B56
 +Finland53!D56/Finland53!B56
 +Italy54!D56/Italy54!B56
 +Netherlands55!D56/Netherlands55!B56
 +Portugal56!D56/Portugal56!B56
 +Spain57!D56/Spain57!B56
 +Sweden58!D56/Sweden58!B56))</f>
        <v/>
      </c>
      <c r="Z56" s="67"/>
      <c r="AA56" s="62" t="str">
        <f t="shared" si="1"/>
        <v/>
      </c>
      <c r="AB56" s="75">
        <f>IF(OR(
Belgium51!AB56   ="",
Belgium51!D56   ="",
Belgium51!B56   ="",
Denmark52!AB56      ="",
Denmark52!D56      ="",
Denmark52!B56      ="",
Finland53!AB56       ="",
Finland53!D56       ="",
Finland53!B56       ="",
Italy54!AB56      ="",
Italy54!D56      ="",
Italy54!B56      ="",
Netherlands55!AB56 ="",
Netherlands55!D56 ="",
Netherlands55!B56 ="",
Portugal56!AB56      ="",
Portugal56!D56      ="",
Portugal56!B56      ="",
Spain57!AB56      ="",
Spain57!D56      ="",
Spain57!B56      ="",
Sweden58!AB56      ="",
Sweden58!D56      ="",
Sweden58!B56      =""),"",
(Belgium51!AB56*Belgium51!D56/Belgium51!B56
 +Denmark52!AB56*Denmark52!D56/Denmark52!B56
 +Finland53!AB56*Finland53!D56/Finland53!B56
 +Italy54!AB56*Italy54!D56/Italy54!B56
 +Netherlands55!AB56*Netherlands55!D56/Netherlands55!B56
 +Portugal56!AB56*Portugal56!D56/Portugal56!B56
 +Spain57!AB56*Spain57!D56/Spain57!B56
 +Sweden58!AB56*Sweden58!D56/Sweden58!B56)
/(Belgium51!D56/Belgium51!B56
 +Denmark52!D56/Denmark52!B56
 +Finland53!D56/Finland53!B56
 +Italy54!D56/Italy54!B56
 +Netherlands55!D56/Netherlands55!B56
 +Portugal56!D56/Portugal56!B56
 +Spain57!D56/Spain57!B56
 +Sweden58!D56/Sweden58!B56))</f>
        <v>0.90711591303493744</v>
      </c>
    </row>
    <row r="57" spans="1:28">
      <c r="A57" s="62">
        <v>1924</v>
      </c>
      <c r="B57" s="62" t="str">
        <f>IF(OR(
Belgium51!AC57   ="",
Belgium51!D57   ="",
Belgium51!B57   ="",
Denmark52!AC57      ="",
Denmark52!D57      ="",
Denmark52!B57      ="",
Finland53!AC57       ="",
Finland53!D57       ="",
Finland53!B57       ="",
Italy54!AC57      ="",
Italy54!D57      ="",
Italy54!B57      ="",
Netherlands55!AC57 ="",
Netherlands55!D57 ="",
Netherlands55!B57 ="",
Portugal56!AC57 ="",
Portugal56!D57 ="",
Portugal56!B57 ="",
Spain57!AC57       ="",
Spain57!D57       ="",
Spain57!B57       ="",
Sweden58!AC57      ="",
Sweden58!D57      ="",
Sweden58!B57      =""),"",
(Belgium51!AC57*Belgium51!D57/Belgium51!B57
 +Denmark52!AC57*Denmark52!D57/Denmark52!B57
 +Finland53!AC57*Finland53!D57/Finland53!B57
 +Italy54!AC57*Italy54!D57/Italy54!B57
 +Netherlands55!AC57*Netherlands55!D57/Netherlands55!B57
 +Portugal56!AC57*Portugal56!D57/Portugal56!B57
 +Spain57!AC57*Spain57!D57/Spain57!B57
 +Sweden58!AC57*Sweden58!D57/Sweden58!B57)
/(Belgium51!D57/Belgium51!B57
 +Denmark52!D57/Denmark52!B57
 +Finland53!D57/Finland53!B57
 +Italy54!D57/Italy54!B57
 +Netherlands55!D57/Netherlands55!B57
 +Portugal56!D57/Portugal56!B57
 +Spain57!D57/Spain57!B57
 +Sweden58!D57/Sweden58!B57))</f>
        <v/>
      </c>
      <c r="C57" s="34" t="str">
        <f>IF(OR(
Belgium51!F57   ="",
Belgium51!D57   ="",
Belgium51!B57   ="",
Denmark52!F57      ="",
Denmark52!D57      ="",
Denmark52!B57      ="",
Finland53!F57       ="",
Finland53!D57       ="",
Finland53!B57       ="",
Italy54!F57      ="",
Italy54!D57      ="",
Italy54!B57      ="",
Netherlands55!F57 ="",
Netherlands55!D57 ="",
Netherlands55!B57 ="",
Portugal56!F57 ="",
Portugal56!D57 ="",
Portugal56!B57 ="",
Spain57!F57       ="",
Spain57!D57       ="",
Spain57!B57       ="",
Sweden58!F57      ="",
Sweden58!D57      ="",
Sweden58!B57      =""),"",
(Belgium51!F57*Belgium51!D57/Belgium51!B57
 +Denmark52!F57*Denmark52!D57/Denmark52!B57
 +Finland53!F57*Finland53!D57/Finland53!B57
 +Italy54!F57*Italy54!D57/Italy54!B57
 +Netherlands55!F57*Netherlands55!D57/Netherlands55!B57
 +Portugal56!F57*Portugal56!D57/Portugal56!B57
 +Spain57!F57*Spain57!D57/Spain57!B57
 +Sweden58!F57*Sweden58!D57/Sweden58!B57)
/(Belgium51!D57/Belgium51!B57
 +Denmark52!D57/Denmark52!B57
 +Finland53!D57/Finland53!B57
 +Italy54!D57/Italy54!B57
 +Netherlands55!D57/Netherlands55!B57
 +Portugal56!D57/Portugal56!B57
 +Spain57!D57/Spain57!B57
 +Sweden58!D57/Sweden58!B57))</f>
        <v/>
      </c>
      <c r="D57" s="62" t="str">
        <f>IF(OR(
Belgium51!AE57   ="",
Belgium51!D57   ="",
Belgium51!B57   ="",
Denmark52!AE57      ="",
Denmark52!D57      ="",
Denmark52!B57      ="",
Finland53!AE57       ="",
Finland53!D57       ="",
Finland53!B57       ="",
Italy54!AE57      ="",
Italy54!D57      ="",
Italy54!B57      ="",
Netherlands55!AE57 ="",
Netherlands55!D57 ="",
Netherlands55!B57 ="",
Portugal56!AE57 ="",
Portugal56!D57 ="",
Portugal56!B57 ="",
Spain57!AE57       ="",
Spain57!D57       ="",
Spain57!B57       ="",
Sweden58!AE57      ="",
Sweden58!D57      ="",
Sweden58!B57      =""),"",
(Belgium51!AE57*Belgium51!D57/Belgium51!B57
 +Denmark52!AE57*Denmark52!D57/Denmark52!B57
 +Finland53!AE57*Finland53!D57/Finland53!B57
 +Italy54!AE57*Italy54!D57/Italy54!B57
 +Netherlands55!AE57*Netherlands55!D57/Netherlands55!B57
 +Portugal56!AE57*Portugal56!D57/Portugal56!B57
 +Spain57!AE57*Spain57!D57/Spain57!B57
 +Sweden58!AE57*Sweden58!D57/Sweden58!B57)
/(Belgium51!D57/Belgium51!B57
 +Denmark52!D57/Denmark52!B57
 +Finland53!D57/Finland53!B57
 +Italy54!D57/Italy54!B57
 +Netherlands55!D57/Netherlands55!B57
 +Portugal56!D57/Portugal56!B57
 +Spain57!D57/Spain57!B57
 +Sweden58!D57/Sweden58!B57))</f>
        <v/>
      </c>
      <c r="E57" s="62" t="str">
        <f>IF(OR(
Belgium51!H57   ="",
Belgium51!D57   ="",
Belgium51!B57   ="",
Denmark52!H57      ="",
Denmark52!D57      ="",
Denmark52!B57      ="",
Finland53!H57       ="",
Finland53!D57       ="",
Finland53!B57       ="",
Italy54!H57      ="",
Italy54!D57      ="",
Italy54!B57      ="",
Netherlands55!H57 ="",
Netherlands55!D57 ="",
Netherlands55!B57 ="",
Portugal56!H57 ="",
Portugal56!D57 ="",
Portugal56!B57 ="",
Spain57!H57 ="",
Spain57!D57 ="",
Spain57!B57 ="",
Sweden58!H57 ="",
Sweden58!D57 ="",
Sweden58!B57 =""),"",
(Belgium51!H57*Belgium51!D57/Belgium51!B57
 +Denmark52!H57*Denmark52!D57/Denmark52!B57
 +Finland53!H57*Finland53!D57/Finland53!B57
 +Italy54!H57*Italy54!D57/Italy54!B57
 +Netherlands55!H57*Netherlands55!D57/Netherlands55!B57
 +Portugal56!H57*Portugal56!D57/Portugal56!B57
 +Spain57!H57*Spain57!D57/Spain57!B57
 +Sweden58!H57*Sweden58!D57/Sweden58!B57)
/(Belgium51!D57/Belgium51!B57
 +Denmark52!D57/Denmark52!B57
 +Finland53!D57/Finland53!B57
 +Italy54!D57/Italy54!B57
 +Netherlands55!D57/Netherlands55!B57
 +Portugal56!D57/Portugal56!B57
 +Spain57!D57/Spain57!B57
 +Sweden58!D57/Sweden58!B57))</f>
        <v/>
      </c>
      <c r="F57" s="62">
        <f>IF(OR(
Belgium51!I57   ="",
Belgium51!D57   ="",
Belgium51!B57   ="",
Denmark52!I57      ="",
Denmark52!D57      ="",
Denmark52!B57      ="",
Finland53!I57       ="",
Finland53!D57       ="",
Finland53!B57       ="",
Italy54!I57      ="",
Italy54!D57      ="",
Italy54!B57      ="",
Netherlands55!I57 ="",
Netherlands55!D57 ="",
Netherlands55!B57 ="",
Portugal56!I57      ="",
Portugal56!D57      ="",
Portugal56!B57      ="",
Spain57!I57      ="",
Spain57!D57      ="",
Spain57!B57      ="",
Sweden58!I57      ="",
Sweden58!D57      ="",
Sweden58!B57      =""),"",
(Belgium51!I57/Belgium51!B57
 +Denmark52!I57/Denmark52!B57
 +Finland53!I57/Finland53!B57
 +Italy54!I57/Italy54!B57
 +Netherlands55!I57/Netherlands55!B57
 +Portugal56!I57/Portugal56!B57
 +Spain57!I57/Spain57!B57
 +Sweden58!I57/Sweden58!B57)
/(Belgium51!D57/Belgium51!B57
 +Denmark52!D57/Denmark52!B57
 +Finland53!D57/Finland53!B57
 +Italy54!D57/Italy54!B57
 +Netherlands55!D57/Netherlands55!B57
 +Portugal56!D57/Portugal56!B57
 +Spain57!D57/Spain57!B57
 +Sweden58!D57/Sweden58!B57))</f>
        <v>0.13779852650924485</v>
      </c>
      <c r="G57" s="62">
        <f>IF(OR(
Belgium51!J57   ="",
Belgium51!D57   ="",
Belgium51!B57   ="",
Denmark52!J57      ="",
Denmark52!D57      ="",
Denmark52!B57      ="",
Finland53!J57       ="",
Finland53!D57       ="",
Finland53!B57       ="",
Italy54!J57      ="",
Italy54!D57      ="",
Italy54!B57      ="",
Netherlands55!J57 ="",
Netherlands55!D57 ="",
Netherlands55!B57 ="",
Portugal56!J57      ="",
Portugal56!D57      ="",
Portugal56!B57      ="",
Spain57!J57      ="",
Spain57!D57      ="",
Spain57!B57      ="",
Sweden58!J57      ="",
Sweden58!D57      ="",
Sweden58!B57      =""),"",
(Belgium51!J57/Belgium51!B57
 +Denmark52!J57/Denmark52!B57
 +Finland53!J57/Finland53!B57
 +Italy54!J57/Italy54!B57
 +Netherlands55!J57/Netherlands55!B57
 +Portugal56!J57/Portugal56!B57
 +Spain57!J57/Spain57!B57
 +Sweden58!J57/Sweden58!B57)
/(Belgium51!D57/Belgium51!B57
 +Denmark52!D57/Denmark52!B57
 +Finland53!D57/Finland53!B57
 +Italy54!D57/Italy54!B57
 +Netherlands55!D57/Netherlands55!B57
 +Portugal56!D57/Portugal56!B57
 +Spain57!D57/Spain57!B57
 +Sweden58!D57/Sweden58!B57))</f>
        <v>0.12965964956064385</v>
      </c>
      <c r="H57" s="62">
        <f>IF(OR(
Belgium51!K57   ="",
Belgium51!D57   ="",
Belgium51!B57   ="",
Denmark52!K57      ="",
Denmark52!D57      ="",
Denmark52!B57      ="",
Finland53!K57       ="",
Finland53!D57       ="",
Finland53!B57       ="",
Italy54!K57      ="",
Italy54!D57      ="",
Italy54!B57      ="",
Netherlands55!K57 ="",
Netherlands55!D57 ="",
Netherlands55!B57 ="",
Portugal56!K57      ="",
Portugal56!D57      ="",
Portugal56!B57      ="",
Spain57!K57      ="",
Spain57!D57      ="",
Spain57!B57      ="",
Sweden58!K57      ="",
Sweden58!D57      ="",
Sweden58!B57      =""),"",
(Belgium51!K57/Belgium51!B57
 +Denmark52!K57/Denmark52!B57
 +Finland53!K57/Finland53!B57
 +Italy54!K57/Italy54!B57
 +Netherlands55!K57/Netherlands55!B57
 +Portugal56!K57/Portugal56!B57
 +Spain57!K57/Spain57!B57
 +Sweden58!K57/Sweden58!B57)
/(Belgium51!D57/Belgium51!B57
 +Denmark52!D57/Denmark52!B57
 +Finland53!D57/Finland53!B57
 +Italy54!D57/Italy54!B57
 +Netherlands55!D57/Netherlands55!B57
 +Portugal56!D57/Portugal56!B57
 +Spain57!D57/Spain57!B57
 +Sweden58!D57/Sweden58!B57))</f>
        <v>0.17160266250519671</v>
      </c>
      <c r="I57" s="62">
        <f>IF(OR(
Belgium51!L57   ="",
Belgium51!D57   ="",
Belgium51!B57   ="",
Denmark52!L57      ="",
Denmark52!D57      ="",
Denmark52!B57      ="",
Finland53!L57       ="",
Finland53!D57       ="",
Finland53!B57       ="",
Italy54!L57      ="",
Italy54!D57      ="",
Italy54!B57      ="",
Netherlands55!L57 ="",
Netherlands55!D57 ="",
Netherlands55!B57 ="",
Portugal56!L57      ="",
Portugal56!D57      ="",
Portugal56!B57      ="",
Spain57!L57      ="",
Spain57!D57      ="",
Spain57!B57      ="",
Sweden58!L57      ="",
Sweden58!D57      ="",
Sweden58!B57      =""),"",
(Belgium51!L57/Belgium51!B57
 +Denmark52!L57/Denmark52!B57
 +Finland53!L57/Finland53!B57
 +Italy54!L57/Italy54!B57
 +Netherlands55!L57/Netherlands55!B57
 +Portugal56!L57/Portugal56!B57
 +Spain57!L57/Spain57!B57
 +Sweden58!L57/Sweden58!B57)
/(Belgium51!D57/Belgium51!B57
 +Denmark52!D57/Denmark52!B57
 +Finland53!D57/Finland53!B57
 +Italy54!D57/Italy54!B57
 +Netherlands55!D57/Netherlands55!B57
 +Portugal56!D57/Portugal56!B57
 +Spain57!D57/Spain57!B57
 +Sweden58!D57/Sweden58!B57))</f>
        <v>0.22468753602451272</v>
      </c>
      <c r="J57" s="61">
        <f t="shared" si="0"/>
        <v>-5.3084873519316012E-2</v>
      </c>
      <c r="K57" s="61">
        <f>IF(OR(
Belgium51!D57   ="",Belgium51!D56   ="",
Belgium51!B57   ="",Belgium51!B56   ="",
Belgium51!N57   ="",Belgium51!N56   ="",
Denmark52!D57      ="",Denmark52!D56      ="",
Denmark52!B57      ="",Denmark52!B56      ="",
Denmark52!N57      ="",Denmark52!N56      ="",
Finland53!D57       ="",Finland53!D56       ="",
Finland53!B57       ="",Finland53!B56       ="",
Finland53!N57       ="",Finland53!N56       ="",
Italy54!D57      ="",Italy54!D56      ="",
Italy54!B57      ="",Italy54!B56      ="",
Italy54!N57      ="",Italy54!N56      ="",
Netherlands55!D57 ="",Netherlands55!D56 ="",
Netherlands55!B57 ="",Netherlands55!B56 ="",
Netherlands55!N57 ="",Netherlands55!N56 ="",
Portugal56!D57      ="",Portugal56!D56      ="",
Portugal56!B57      ="",Portugal56!B56      ="",
Portugal56!N57      ="",Portugal56!N56      ="",
Spain57!D57      ="",Spain57!D56      ="",
Spain57!B57      ="",Spain57!B56      ="",
Spain57!N57      ="",Spain57!N56      ="",
Sweden58!D57      ="",Sweden58!D56      ="",
Sweden58!B57      ="",Sweden58!B56      ="",
Sweden58!N57      ="",Sweden58!N56      =""),"",
LN(SQRT(
(Belgium51!D57/Belgium51!B57
 +Denmark52!D57/Denmark52!B57
 +Finland53!D57/Finland53!B57
 +Italy54!D57/Italy54!B57
 +Netherlands55!D57/Netherlands55!B57
 +Portugal56!D57/Portugal56!B57
 +Spain57!D57/Spain57!B57
 +Sweden58!D57/Sweden58!B57)
/(Belgium51!D57/Belgium51!N57*Belgium51!N56/Belgium51!B56
 +Denmark52!D57/Denmark52!N57*Denmark52!N56/Denmark52!B56
 +Finland53!D57/Finland53!N57*Finland53!N56/Finland53!B56
 +Italy54!D57/Italy54!N57*Italy54!N56/Italy54!B56
 +Netherlands55!D57/Netherlands55!N57*Netherlands55!N56/Netherlands55!B56
 +Portugal56!D57/Portugal56!N57*Portugal56!N56/Portugal56!B56
 +Spain57!D57/Spain57!N57*Spain57!N56/Spain57!B56
 +Sweden58!D57/Sweden58!N57*Sweden58!N56/Sweden58!B56)
*(Belgium51!D56/Belgium51!N56*Belgium51!N57/Belgium51!B57
 +Denmark52!D56/Denmark52!N56*Denmark52!N57/Denmark52!B57
 +Finland53!D56/Finland53!N56*Finland53!N57/Finland53!B57
 +Italy54!D56/Italy54!N56*Italy54!N57/Italy54!B57
 +Netherlands55!D56/Netherlands55!N56*Netherlands55!N57/Netherlands55!B57
 +Portugal56!D56/Portugal56!N56*Portugal56!N57/Portugal56!B57
 +Spain57!D56/Spain57!N56*Spain57!N57/Spain57!B57
 +Sweden58!D56/Sweden58!N56*Sweden58!N57/Sweden58!B57)
/(Belgium51!D56/Belgium51!B56
 +Denmark52!D56/Denmark52!B56
 +Finland53!D56/Finland53!B56
 +Italy54!D56/Italy54!B56
 +Netherlands55!D56/Netherlands55!B56
 +Portugal56!D56/Portugal56!B56
 +Spain57!D56/Spain57!B56
 +Sweden58!D56/Sweden58!B56))))</f>
        <v>-5.1287848090921961E-2</v>
      </c>
      <c r="L57" s="61" t="str">
        <f>IF(OR(
Belgium51!F57   ="",Belgium51!F56   ="",
Belgium51!D57   ="",Belgium51!D56   ="",
Belgium51!B57   ="",Belgium51!B56   ="",
Belgium51!P57   ="",Belgium51!P56   ="",
Denmark52!F57      ="",Denmark52!F56      ="",
Denmark52!D57      ="",Denmark52!D56      ="",
Denmark52!B57      ="",Denmark52!B56      ="",
Denmark52!P57      ="",Denmark52!P56      ="",
Finland53!F57       ="",Finland53!F56       ="",
Finland53!D57       ="",Finland53!D56       ="",
Finland53!B57       ="",Finland53!B56       ="",
Finland53!P57       ="",Finland53!P56       ="",
Italy54!F57      ="",Italy54!F56      ="",
Italy54!D57      ="",Italy54!D56      ="",
Italy54!B57      ="",Italy54!B56      ="",
Italy54!P57      ="",Italy54!P56      ="",
Netherlands55!F57 ="",Netherlands55!F56 ="",
Netherlands55!D57 ="",Netherlands55!D56 ="",
Netherlands55!B57 ="",Netherlands55!B56 ="",
Netherlands55!P57 ="",Netherlands55!P56 ="",
Portugal56!F57      ="",Portugal56!F56      ="",
Portugal56!D57      ="",Portugal56!D56      ="",
Portugal56!B57      ="",Portugal56!B56      ="",
Portugal56!P57      ="",Portugal56!P56      ="",
Spain57!F57      ="",Spain57!F56      ="",
Spain57!D57      ="",Spain57!D56      ="",
Spain57!B57      ="",Spain57!B56      ="",
Spain57!P57      ="",Spain57!P56      ="",
Sweden58!F57      ="",Sweden58!F56      ="",
Sweden58!D57      ="",Sweden58!D56      ="",
Sweden58!B57      ="",Sweden58!B56      ="",
Sweden58!P57      ="",Sweden58!P56      =""),"",
LN(SQRT(
(Belgium51!D57*Belgium51!F57/Belgium51!B57
 +Denmark52!D57*Denmark52!F57/Denmark52!B57
 +Finland53!D57*Finland53!F57/Finland53!B57
 +Italy54!D57*Italy54!F57/Italy54!B57
 +Netherlands55!D57*Netherlands55!F57/Netherlands55!B57
 +Portugal56!D57*Portugal56!F57/Portugal56!B57
 +Spain57!D57*Spain57!F57/Spain57!B57
 +Sweden58!D57*Sweden58!F57/Sweden58!B57)
/(Belgium51!D57*Belgium51!F57/Belgium51!P57*Belgium51!P56/Belgium51!B56
 +Denmark52!D57*Denmark52!F57/Denmark52!P57*Denmark52!P56/Denmark52!B56
 +Finland53!D57*Finland53!F57/Finland53!P57*Finland53!P56/Finland53!B56
 +Italy54!D57*Italy54!F57/Italy54!P57*Italy54!P56/Italy54!B56
 +Netherlands55!D57*Netherlands55!F57/Netherlands55!P57*Netherlands55!P56/Netherlands55!B56
 +Portugal56!D57*Portugal56!F57/Portugal56!P57*Portugal56!P56/Portugal56!B56
 +Spain57!D57*Spain57!F57/Spain57!P57*Spain57!P56/Spain57!B56
 +Sweden58!D57*Sweden58!F57/Sweden58!P57*Sweden58!P56/Sweden58!B56)
*(Belgium51!D56*Belgium51!F56/Belgium51!P56*Belgium51!P57/Belgium51!B57
 +Denmark52!D56*Denmark52!F56/Denmark52!P56*Denmark52!P57/Denmark52!B57
 +Finland53!D56*Finland53!F56/Finland53!P56*Finland53!P57/Finland53!B57
 +Italy54!D56*Italy54!F56/Italy54!P56*Italy54!P57/Italy54!B57
 +Netherlands55!D56*Netherlands55!F56/Netherlands55!P56*Netherlands55!P57/Netherlands55!B57
 +Portugal56!D56*Portugal56!F56/Portugal56!P56*Portugal56!P57/Portugal56!B57
 +Spain57!D56*Spain57!F56/Spain57!P56*Spain57!P57/Spain57!B57
 +Sweden58!D56*Sweden58!F56/Sweden58!P56*Sweden58!P57/Sweden58!B57)
/(Belgium51!D56*Belgium51!F56/Belgium51!B56
 +Denmark52!D56*Denmark52!F56/Denmark52!B56
 +Finland53!D56*Finland53!F56/Finland53!B56
 +Italy54!D56*Italy54!F56/Italy54!B56
 +Netherlands55!D56*Netherlands55!F56/Netherlands55!B56
 +Portugal56!D56*Portugal56!F56/Portugal56!B56
 +Spain57!D56*Spain57!F56/Spain57!B56
 +Sweden58!D56*Sweden58!F56/Sweden58!B56))))</f>
        <v/>
      </c>
      <c r="M57" s="62" t="str">
        <f>IF(OR(
Belgium51!H57   ="",Belgium51!H56   ="",
Belgium51!D57   ="",Belgium51!D56   ="",
Belgium51!B57   ="",Belgium51!B56   ="",
Belgium51!Q57   ="",Belgium51!Q56   ="",
Denmark52!H57      ="",Denmark52!H56      ="",
Denmark52!D57      ="",Denmark52!D56      ="",
Denmark52!B57      ="",Denmark52!B56      ="",
Denmark52!Q57      ="",Denmark52!Q56      ="",
Finland53!H57       ="",Finland53!H56       ="",
Finland53!D57       ="",Finland53!D56       ="",
Finland53!B57       ="",Finland53!B56       ="",
Finland53!Q57       ="",Finland53!Q56       ="",
Italy54!H57      ="",Italy54!H56      ="",
Italy54!D57      ="",Italy54!D56      ="",
Italy54!B57      ="",Italy54!B56      ="",
Italy54!Q57      ="",Italy54!Q56      ="",
Netherlands55!H57 ="",Netherlands55!H56 ="",
Netherlands55!D57 ="",Netherlands55!D56 ="",
Netherlands55!B57 ="",Netherlands55!B56 ="",
Netherlands55!Q57 ="",Netherlands55!Q56 ="",
Portugal56!H57      ="",Portugal56!H56      ="",
Portugal56!D57      ="",Portugal56!D56      ="",
Portugal56!B57      ="",Portugal56!B56      ="",
Portugal56!Q57      ="",Portugal56!Q56      ="",
Spain57!H57      ="",Spain57!H56      ="",
Spain57!D57      ="",Spain57!D56      ="",
Spain57!B57      ="",Spain57!B56      ="",
Spain57!Q57      ="",Spain57!Q56      ="",
Sweden58!H57      ="",Sweden58!H56      ="",
Sweden58!D57      ="",Sweden58!D56      ="",
Sweden58!B57      ="",Sweden58!B56      ="",
Sweden58!Q57      ="",Sweden58!Q56      =""),"",
LN(SQRT(
(Belgium51!D57*Belgium51!H57/Belgium51!B57
 +Denmark52!D57*Denmark52!H57/Denmark52!B57
 +Finland53!D57*Finland53!H57/Finland53!B57
 +Italy54!D57*Italy54!H57/Italy54!B57
 +Netherlands55!D57*Netherlands55!H57/Netherlands55!B57
 +Portugal56!D57*Portugal56!H57/Portugal56!B57
 +Spain57!D57*Spain57!H57/Spain57!B57
 +Sweden58!D57*Sweden58!H57/Sweden58!B57)
/(Belgium51!D57*Belgium51!H57/Belgium51!Q57*Belgium51!Q56/Belgium51!B56
 +Denmark52!D57*Denmark52!H57/Denmark52!Q57*Denmark52!Q56/Denmark52!B56
 +Finland53!D57*Finland53!H57/Finland53!Q57*Finland53!Q56/Finland53!B56
 +Italy54!D57*Italy54!H57/Italy54!Q57*Italy54!Q56/Italy54!B56
 +Netherlands55!D57*Netherlands55!H57/Netherlands55!Q57*Netherlands55!Q56/Netherlands55!B56
 +Portugal56!D57*Portugal56!H57/Portugal56!Q57*Portugal56!Q56/Portugal56!B56
 +Spain57!D57*Spain57!H57/Spain57!Q57*Spain57!Q56/Spain57!B56
 +Sweden58!D57*Sweden58!H57/Sweden58!Q57*Sweden58!Q56/Sweden58!B56)
*(Belgium51!D56*Belgium51!H56/Belgium51!Q56*Belgium51!Q57/Belgium51!B57
 +Denmark52!D56*Denmark52!H56/Denmark52!Q56*Denmark52!Q57/Denmark52!B57
 +Finland53!D56*Finland53!H56/Finland53!Q56*Finland53!Q57/Finland53!B57
 +Italy54!D56*Italy54!H56/Italy54!Q56*Italy54!Q57/Italy54!B57
 +Netherlands55!D56*Netherlands55!H56/Netherlands55!Q56*Netherlands55!Q57/Netherlands55!B57
 +Portugal56!D56*Portugal56!H56/Portugal56!Q56*Portugal56!Q57/Portugal56!B57
 +Spain57!D56*Spain57!H56/Spain57!Q56*Spain57!Q57/Spain57!B57
 +Sweden58!D56*Sweden58!H56/Sweden58!Q56*Sweden58!Q57/Sweden58!B57)
/(Belgium51!D56*Belgium51!H56/Belgium51!B56
 +Denmark52!D56*Denmark52!H56/Denmark52!B56
 +Finland53!D56*Finland53!H56/Finland53!B56
 +Italy54!D56*Italy54!H56/Italy54!B56
 +Netherlands55!D56*Netherlands55!H56/Netherlands55!B56
 +Portugal56!D56*Portugal56!H56/Portugal56!B56
 +Spain57!D56*Spain57!H56/Spain57!B56
 +Sweden58!D56*Sweden58!H56/Sweden58!B56))))</f>
        <v/>
      </c>
      <c r="N57" s="62" t="str">
        <f>IF(OR(
Belgium51!I57   ="",Belgium51!I56   ="",
Belgium51!B57   ="",Belgium51!B56   ="",
Belgium51!R57   ="",Belgium51!R56   ="",
Denmark52!I57      ="",Denmark52!I56      ="",
Denmark52!B57      ="",Denmark52!B56      ="",
Denmark52!R57      ="",Denmark52!R56      ="",
Finland53!I57       ="",Finland53!I56       ="",
Finland53!B57       ="",Finland53!B56       ="",
Finland53!R57       ="",Finland53!R56       ="",
Italy54!I57      ="",Italy54!I56      ="",
Italy54!B57      ="",Italy54!B56      ="",
Italy54!R57      ="",Italy54!R56      ="",
Netherlands55!I57 ="",Netherlands55!I56 ="",
Netherlands55!B57 ="",Netherlands55!B56 ="",
Netherlands55!R57 ="",Netherlands55!R56 ="",
Portugal56!I57      ="",Portugal56!I56      ="",
Portugal56!B57      ="",Portugal56!B56      ="",
Portugal56!R57      ="",Portugal56!R56      ="",
Spain57!I57      ="",Spain57!I56      ="",
Spain57!B57      ="",Spain57!B56      ="",
Spain57!R57      ="",Spain57!R56      ="",
Sweden58!I57      ="",Sweden58!I56      ="",
Sweden58!B57      ="",Sweden58!B56      ="",
Sweden58!R57      ="",Sweden58!R56      =""),"",
LN(SQRT(
(Belgium51!I57/Belgium51!B57
 +Denmark52!I57/Denmark52!B57
 +Finland53!I57/Finland53!B57
 +Italy54!I57/Italy54!B57
 +Netherlands55!I57/Netherlands55!B57
 +Portugal56!I57/Portugal56!B57
 +Spain57!I57/Spain57!B57
 +Sweden58!I57/Sweden58!B57)
/(Belgium51!I57/Belgium51!R57*Belgium51!R56/Belgium51!B56
 +Denmark52!I57/Denmark52!R57*Denmark52!R56/Denmark52!B56
 +Finland53!I57/Finland53!R57*Finland53!R56/Finland53!B56
 +Italy54!I57/Italy54!R57*Italy54!R56/Italy54!B56
 +Netherlands55!I57/Netherlands55!R57*Netherlands55!R56/Netherlands55!B56
 +Portugal56!I57/Portugal56!R57*Portugal56!R56/Portugal56!B56
 +Spain57!I57/Spain57!R57*Spain57!R56/Spain57!B56
 +Sweden58!I57/Sweden58!R57*Sweden58!R56/Sweden58!B56)
*(Belgium51!I56/Belgium51!R56*Belgium51!R57/Belgium51!B57
 +Denmark52!I56/Denmark52!R56*Denmark52!R57/Denmark52!B57
 +Finland53!I56/Finland53!R56*Finland53!R57/Finland53!B57
 +Italy54!I56/Italy54!R56*Italy54!R57/Italy54!B57
 +Netherlands55!I56/Netherlands55!R56*Netherlands55!R57/Netherlands55!B57
 +Portugal56!I56/Portugal56!R56*Portugal56!R57/Portugal56!B57
 +Spain57!I56/Spain57!R56*Spain57!R57/Spain57!B57
 +Sweden58!I56/Sweden58!R56*Sweden58!R57/Sweden58!B57)
/(Belgium51!I56/Belgium51!B56
 +Denmark52!I56/Denmark52!B56
 +Finland53!I56/Finland53!B56
 +Italy54!I56/Italy54!B56
 +Netherlands55!I56/Netherlands55!B56
 +Portugal56!I56/Portugal56!B56
 +Spain57!I56/Spain57!B56
 +Sweden58!I56/Sweden58!B56))))</f>
        <v/>
      </c>
      <c r="O57" s="62" t="str">
        <f>IF(OR(
Belgium51!K57   ="",Belgium51!K56   ="",
Belgium51!B57   ="",Belgium51!B56   ="",
Belgium51!S57   ="",Belgium51!S56   ="",
Denmark52!K57      ="",Denmark52!K56      ="",
Denmark52!B57      ="",Denmark52!B56      ="",
Denmark52!S57      ="",Denmark52!S56      ="",
Finland53!K57       ="",Finland53!K56       ="",
Finland53!B57       ="",Finland53!B56       ="",
Finland53!S57       ="",Finland53!S56       ="",
Italy54!K57      ="",Italy54!K56      ="",
Italy54!B57      ="",Italy54!B56      ="",
Italy54!S57      ="",Italy54!S56      ="",
Netherlands55!K57 ="",Netherlands55!K56 ="",
Netherlands55!B57 ="",Netherlands55!B56 ="",
Netherlands55!S57 ="",Netherlands55!S56 ="",
Portugal56!K57      ="",Portugal56!K56      ="",
Portugal56!B57      ="",Portugal56!B56      ="",
Portugal56!S57      ="",Portugal56!S56      ="",
Spain57!K57      ="",Spain57!K56      ="",
Spain57!B57      ="",Spain57!B56      ="",
Spain57!S57      ="",Spain57!S56      ="",
Sweden58!K57      ="",Sweden58!K56      ="",
Sweden58!B57      ="",Sweden58!B56      ="",
Sweden58!S57      ="",Sweden58!S56      =""),"",
LN(SQRT(
(Belgium51!K57/Belgium51!B57
 +Denmark52!K57/Denmark52!B57
 +Finland53!K57/Finland53!B57
 +Italy54!K57/Italy54!B57
 +Netherlands55!K57/Netherlands55!B57
 +Portugal56!K57/Portugal56!B57
 +Spain57!K57/Spain57!B57
 +Sweden58!K57/Sweden58!B57)
/(Belgium51!K57/Belgium51!S57*Belgium51!S56/Belgium51!B56
 +Denmark52!K57/Denmark52!S57*Denmark52!S56/Denmark52!B56
 +Finland53!K57/Finland53!S57*Finland53!S56/Finland53!B56
 +Italy54!K57/Italy54!S57*Italy54!S56/Italy54!B56
 +Netherlands55!K57/Netherlands55!S57*Netherlands55!S56/Netherlands55!B56
 +Portugal56!K57/Portugal56!S57*Portugal56!S56/Portugal56!B56
 +Spain57!K57/Spain57!S57*Spain57!S56/Spain57!B56
 +Sweden58!K57/Sweden58!S57*Sweden58!S56/Sweden58!B56)
*(Belgium51!K56/Belgium51!S56*Belgium51!S57/Belgium51!B57
 +Denmark52!K56/Denmark52!S56*Denmark52!S57/Denmark52!B57
 +Finland53!K56/Finland53!S56*Finland53!S57/Finland53!B57
 +Italy54!K56/Italy54!S56*Italy54!S57/Italy54!B57
 +Netherlands55!K56/Netherlands55!S56*Netherlands55!S57/Netherlands55!B57
 +Portugal56!K56/Portugal56!S56*Portugal56!S57/Portugal56!B57
 +Spain57!K56/Spain57!S56*Spain57!S57/Spain57!B57
 +Sweden58!K56/Sweden58!S56*Sweden58!S57/Sweden58!B57)
/(Belgium51!K56/Belgium51!B56
 +Denmark52!K56/Denmark52!B56
 +Finland53!K56/Finland53!B56
 +Italy54!K56/Italy54!B56
 +Netherlands55!K56/Netherlands55!B56
 +Portugal56!K56/Portugal56!B56
 +Spain57!K56/Spain57!B56
 +Sweden58!K56/Sweden58!B56))))</f>
        <v/>
      </c>
      <c r="P57" s="62" t="str">
        <f>IF(OR(
Belgium51!L57   ="",Belgium51!L56   ="",
Belgium51!B57   ="",Belgium51!B56   ="",
Belgium51!T57   ="",Belgium51!T56   ="",
Denmark52!L57      ="",Denmark52!L56      ="",
Denmark52!B57      ="",Denmark52!B56      ="",
Denmark52!T57      ="",Denmark52!T56      ="",
Finland53!L57       ="",Finland53!L56       ="",
Finland53!B57       ="",Finland53!B56       ="",
Finland53!T57       ="",Finland53!T56       ="",
Italy54!L57      ="",Italy54!L56      ="",
Italy54!B57      ="",Italy54!B56      ="",
Italy54!T57      ="",Italy54!T56      ="",
Netherlands55!L57 ="",Netherlands55!L56 ="",
Netherlands55!B57 ="",Netherlands55!B56 ="",
Netherlands55!T57 ="",Netherlands55!T56 ="",
Portugal56!L57      ="",Portugal56!L56      ="",
Portugal56!B57      ="",Portugal56!B56      ="",
Portugal56!T57      ="",Portugal56!T56      ="",
Spain57!L57      ="",Spain57!L56      ="",
Spain57!B57      ="",Spain57!B56      ="",
Spain57!T57      ="",Spain57!T56      ="",
Sweden58!L57      ="",Sweden58!L56      ="",
Sweden58!B57      ="",Sweden58!B56      ="",
Sweden58!T57      ="",Sweden58!T56      =""),"",
LN(SQRT(
(Belgium51!L57/Belgium51!B57
 +Denmark52!L57/Denmark52!B57
 +Finland53!L57/Finland53!B57
 +Italy54!L57/Italy54!B57
 +Netherlands55!L57/Netherlands55!B57
 +Portugal56!L57/Portugal56!B57
 +Spain57!L57/Spain57!B57
 +Sweden58!L57/Sweden58!B57)
/(Belgium51!L57/Belgium51!T57*Belgium51!T56/Belgium51!B56
 +Denmark52!L57/Denmark52!T57*Denmark52!T56/Denmark52!B56
 +Finland53!L57/Finland53!T57*Finland53!T56/Finland53!B56
 +Italy54!L57/Italy54!T57*Italy54!T56/Italy54!B56
 +Netherlands55!L57/Netherlands55!T57*Netherlands55!T56/Netherlands55!B56
 +Portugal56!L57/Portugal56!T57*Portugal56!T56/Portugal56!B56
 +Spain57!L57/Spain57!T57*Spain57!T56/Spain57!B56
 +Sweden58!L57/Sweden58!T57*Sweden58!T56/Sweden58!B56)
*(Belgium51!L56/Belgium51!T56*Belgium51!T57/Belgium51!B57
 +Denmark52!L56/Denmark52!T56*Denmark52!T57/Denmark52!B57
 +Finland53!L56/Finland53!T56*Finland53!T57/Finland53!B57
 +Italy54!L56/Italy54!T56*Italy54!T57/Italy54!B57
 +Netherlands55!L56/Netherlands55!T56*Netherlands55!T57/Netherlands55!B57
 +Portugal56!L56/Portugal56!T56*Portugal56!T57/Portugal56!B57
 +Spain57!L56/Spain57!T56*Spain57!T57/Spain57!B57
 +Sweden58!L56/Sweden58!T56*Sweden58!T57/Sweden58!B57)
/(Belgium51!L56/Belgium51!B56
 +Denmark52!L56/Denmark52!B56
 +Finland53!L56/Finland53!B56
 +Italy54!L56/Italy54!B56
 +Netherlands55!L56/Netherlands55!B56
 +Portugal56!L56/Portugal56!B56
 +Spain57!L56/Spain57!B56
 +Sweden58!L56/Sweden58!B56))))</f>
        <v/>
      </c>
      <c r="Q57" s="61"/>
      <c r="R57" s="61"/>
      <c r="S57" s="61"/>
      <c r="T57" s="61"/>
      <c r="U57" s="61"/>
      <c r="V57" s="61" t="str">
        <f>IF(OR(
Belgium51!V57   ="",
Belgium51!U57   ="",
Denmark52!V57      ="",
Denmark52!U57      ="",
Finland53!V57       ="",
Finland53!U57       ="",
Italy54!V57      ="",
Italy54!U57      ="",
Netherlands55!V57 ="",
Netherlands55!U57 ="",
Portugal56!V57      ="",
Portugal56!U57      ="",
Spain57!V57      ="",
Spain57!U57      ="",
Sweden58!V57      ="",
Sweden58!U57      =""),"",
LN((Belgium51!V57+Denmark52!V57+Finland53!V57+Italy54!V57+Netherlands55!V57+Portugal56!V57+Spain57!V57+Sweden58!V57)
/(Belgium51!U57+Denmark52!U57+Finland53!U57+Italy54!U57+Netherlands55!U57+Portugal56!U57+Spain57!U57+Sweden58!U57)))</f>
        <v/>
      </c>
      <c r="W57" s="61" t="str">
        <f>IF(OR(
Belgium51!V57   ="",
Belgium51!W57   ="",
Belgium51!U57   ="",
Denmark52!V57      ="",
Denmark52!W57      ="",
Denmark52!U57      ="",
Finland53!V57       ="",
Finland53!W57       ="",
Finland53!U57       ="",
Italy54!V57      ="",
Italy54!W57      ="",
Italy54!U57      ="",
Netherlands55!V57 ="",
Netherlands55!W57 ="",
Netherlands55!V57 ="",
Portugal56!V57      ="",
Portugal56!W57      ="",
Portugal56!U57      ="",
Spain57!V57      ="",
Spain57!W57      ="",
Spain57!U57      ="",
Sweden58!V57      ="",
Sweden58!W57      ="",
Sweden58!U57      ="",
),"",
LN((Belgium51!V57*Belgium51!W57+Denmark52!V57*Denmark52!W57+Finland53!V57*Finland53!W57+Italy54!V57*Italy54!W57+Netherlands55!V57*Netherlands55!W57+Portugal56!V57*Portugal56!W57+Spain57!V57*Spain57!W57+Sweden58!V57*Sweden58!W57)
/(Belgium51!U57+Denmark52!U57+Finland53!U57+Italy54!U57+Netherlands55!U57+Portugal56!U57+Spain57!U57+Sweden58!U57)))</f>
        <v/>
      </c>
      <c r="X57" s="61" t="str">
        <f>IF(OR(
Belgium51!X57   ="",
Belgium51!D57   ="",
Belgium51!B57   ="",
Denmark52!X57      ="",
Denmark52!D57      ="",
Denmark52!B57      ="",
Finland53!X57       ="",
Finland53!D57       ="",
Finland53!B57       ="",
Italy54!X57      ="",
Italy54!D57      ="",
Italy54!B57      ="",
Netherlands55!X57 ="",
Netherlands55!D57 ="",
Netherlands55!B57 ="",
Portugal56!X57      ="",
Portugal56!D57      ="",
Portugal56!B57      ="",
Spain57!X57      ="",
Spain57!D57      ="",
Spain57!B57      ="",
Sweden58!X57      ="",
Sweden58!D57      ="",
Sweden58!B57      =""),"",
(Belgium51!X57*Belgium51!D57/Belgium51!B57
 +Denmark52!X57*Denmark52!D57/Denmark52!B57
 +Finland53!X57*Finland53!D57/Finland53!B57
 +Italy54!X57*Italy54!D57/Italy54!B57
 +Netherlands55!X57*Netherlands55!D57/Netherlands55!B57
 +Portugal56!X57*Portugal56!D57/Portugal56!B57
 +Spain57!X57*Spain57!D57/Spain57!B57
 +Sweden58!X57*Sweden58!D57/Sweden58!B57)
/(Belgium51!D57/Belgium51!B57
 +Denmark52!D57/Denmark52!B57
 +Finland53!D57/Finland53!B57
 +Italy54!D57/Italy54!B57
 +Netherlands55!D57/Netherlands55!B57
 +Portugal56!D57/Portugal56!B57
 +Spain57!D57/Spain57!B57
 +Sweden58!D57/Sweden58!B57))</f>
        <v/>
      </c>
      <c r="Y57" s="61" t="str">
        <f>IF(OR(
Belgium51!Y57   ="",
Belgium51!D57   ="",
Belgium51!B57   ="",
Denmark52!Y57      ="",
Denmark52!D57      ="",
Denmark52!B57      ="",
Finland53!Y57       ="",
Finland53!D57       ="",
Finland53!B57       ="",
Italy54!Y57      ="",
Italy54!D57      ="",
Italy54!B57      ="",
Netherlands55!Y57 ="",
Netherlands55!D57 ="",
Netherlands55!B57 ="",
Portugal56!Y57      ="",
Portugal56!D57      ="",
Portugal56!B57      ="",
Spain57!Y57      ="",
Spain57!D57      ="",
Spain57!B57      ="",
Sweden58!Y57      ="",
Sweden58!D57      ="",
Sweden58!B57      =""),"",
(Belgium51!Y57/Belgium51!B57
 +Denmark52!Y57/Denmark52!B57
 +Finland53!Y57/Finland53!B57
 +Italy54!Y57/Italy54!B57
 +Netherlands55!Y57/Netherlands55!B57
 +Portugal56!Y57/Portugal56!B57
 +Spain57!Y57/Spain57!B57
 +Sweden58!Y57/Sweden58!B57)
/(Belgium51!D57/Belgium51!B57
 +Denmark52!D57/Denmark52!B57
 +Finland53!D57/Finland53!B57
 +Italy54!D57/Italy54!B57
 +Netherlands55!D57/Netherlands55!B57
 +Portugal56!D57/Portugal56!B57
 +Spain57!D57/Spain57!B57
 +Sweden58!D57/Sweden58!B57))</f>
        <v/>
      </c>
      <c r="Z57" s="67"/>
      <c r="AA57" s="62" t="str">
        <f t="shared" si="1"/>
        <v/>
      </c>
      <c r="AB57" s="75">
        <f>IF(OR(
Belgium51!AB57   ="",
Belgium51!D57   ="",
Belgium51!B57   ="",
Denmark52!AB57      ="",
Denmark52!D57      ="",
Denmark52!B57      ="",
Finland53!AB57       ="",
Finland53!D57       ="",
Finland53!B57       ="",
Italy54!AB57      ="",
Italy54!D57      ="",
Italy54!B57      ="",
Netherlands55!AB57 ="",
Netherlands55!D57 ="",
Netherlands55!B57 ="",
Portugal56!AB57      ="",
Portugal56!D57      ="",
Portugal56!B57      ="",
Spain57!AB57      ="",
Spain57!D57      ="",
Spain57!B57      ="",
Sweden58!AB57      ="",
Sweden58!D57      ="",
Sweden58!B57      =""),"",
(Belgium51!AB57*Belgium51!D57/Belgium51!B57
 +Denmark52!AB57*Denmark52!D57/Denmark52!B57
 +Finland53!AB57*Finland53!D57/Finland53!B57
 +Italy54!AB57*Italy54!D57/Italy54!B57
 +Netherlands55!AB57*Netherlands55!D57/Netherlands55!B57
 +Portugal56!AB57*Portugal56!D57/Portugal56!B57
 +Spain57!AB57*Spain57!D57/Spain57!B57
 +Sweden58!AB57*Sweden58!D57/Sweden58!B57)
/(Belgium51!D57/Belgium51!B57
 +Denmark52!D57/Denmark52!B57
 +Finland53!D57/Finland53!B57
 +Italy54!D57/Italy54!B57
 +Netherlands55!D57/Netherlands55!B57
 +Portugal56!D57/Portugal56!B57
 +Spain57!D57/Spain57!B57
 +Sweden58!D57/Sweden58!B57))</f>
        <v>0.85825121498388335</v>
      </c>
    </row>
    <row r="58" spans="1:28">
      <c r="A58" s="62">
        <v>1925</v>
      </c>
      <c r="B58" s="62" t="str">
        <f>IF(OR(
Belgium51!AC58   ="",
Belgium51!D58   ="",
Belgium51!B58   ="",
Denmark52!AC58      ="",
Denmark52!D58      ="",
Denmark52!B58      ="",
Finland53!AC58       ="",
Finland53!D58       ="",
Finland53!B58       ="",
Italy54!AC58      ="",
Italy54!D58      ="",
Italy54!B58      ="",
Netherlands55!AC58 ="",
Netherlands55!D58 ="",
Netherlands55!B58 ="",
Portugal56!AC58 ="",
Portugal56!D58 ="",
Portugal56!B58 ="",
Spain57!AC58       ="",
Spain57!D58       ="",
Spain57!B58       ="",
Sweden58!AC58      ="",
Sweden58!D58      ="",
Sweden58!B58      =""),"",
(Belgium51!AC58*Belgium51!D58/Belgium51!B58
 +Denmark52!AC58*Denmark52!D58/Denmark52!B58
 +Finland53!AC58*Finland53!D58/Finland53!B58
 +Italy54!AC58*Italy54!D58/Italy54!B58
 +Netherlands55!AC58*Netherlands55!D58/Netherlands55!B58
 +Portugal56!AC58*Portugal56!D58/Portugal56!B58
 +Spain57!AC58*Spain57!D58/Spain57!B58
 +Sweden58!AC58*Sweden58!D58/Sweden58!B58)
/(Belgium51!D58/Belgium51!B58
 +Denmark52!D58/Denmark52!B58
 +Finland53!D58/Finland53!B58
 +Italy54!D58/Italy54!B58
 +Netherlands55!D58/Netherlands55!B58
 +Portugal56!D58/Portugal56!B58
 +Spain57!D58/Spain57!B58
 +Sweden58!D58/Sweden58!B58))</f>
        <v/>
      </c>
      <c r="C58" s="34" t="str">
        <f>IF(OR(
Belgium51!F58   ="",
Belgium51!D58   ="",
Belgium51!B58   ="",
Denmark52!F58      ="",
Denmark52!D58      ="",
Denmark52!B58      ="",
Finland53!F58       ="",
Finland53!D58       ="",
Finland53!B58       ="",
Italy54!F58      ="",
Italy54!D58      ="",
Italy54!B58      ="",
Netherlands55!F58 ="",
Netherlands55!D58 ="",
Netherlands55!B58 ="",
Portugal56!F58 ="",
Portugal56!D58 ="",
Portugal56!B58 ="",
Spain57!F58       ="",
Spain57!D58       ="",
Spain57!B58       ="",
Sweden58!F58      ="",
Sweden58!D58      ="",
Sweden58!B58      =""),"",
(Belgium51!F58*Belgium51!D58/Belgium51!B58
 +Denmark52!F58*Denmark52!D58/Denmark52!B58
 +Finland53!F58*Finland53!D58/Finland53!B58
 +Italy54!F58*Italy54!D58/Italy54!B58
 +Netherlands55!F58*Netherlands55!D58/Netherlands55!B58
 +Portugal56!F58*Portugal56!D58/Portugal56!B58
 +Spain57!F58*Spain57!D58/Spain57!B58
 +Sweden58!F58*Sweden58!D58/Sweden58!B58)
/(Belgium51!D58/Belgium51!B58
 +Denmark52!D58/Denmark52!B58
 +Finland53!D58/Finland53!B58
 +Italy54!D58/Italy54!B58
 +Netherlands55!D58/Netherlands55!B58
 +Portugal56!D58/Portugal56!B58
 +Spain57!D58/Spain57!B58
 +Sweden58!D58/Sweden58!B58))</f>
        <v/>
      </c>
      <c r="D58" s="62" t="str">
        <f>IF(OR(
Belgium51!AE58   ="",
Belgium51!D58   ="",
Belgium51!B58   ="",
Denmark52!AE58      ="",
Denmark52!D58      ="",
Denmark52!B58      ="",
Finland53!AE58       ="",
Finland53!D58       ="",
Finland53!B58       ="",
Italy54!AE58      ="",
Italy54!D58      ="",
Italy54!B58      ="",
Netherlands55!AE58 ="",
Netherlands55!D58 ="",
Netherlands55!B58 ="",
Portugal56!AE58 ="",
Portugal56!D58 ="",
Portugal56!B58 ="",
Spain57!AE58       ="",
Spain57!D58       ="",
Spain57!B58       ="",
Sweden58!AE58      ="",
Sweden58!D58      ="",
Sweden58!B58      =""),"",
(Belgium51!AE58*Belgium51!D58/Belgium51!B58
 +Denmark52!AE58*Denmark52!D58/Denmark52!B58
 +Finland53!AE58*Finland53!D58/Finland53!B58
 +Italy54!AE58*Italy54!D58/Italy54!B58
 +Netherlands55!AE58*Netherlands55!D58/Netherlands55!B58
 +Portugal56!AE58*Portugal56!D58/Portugal56!B58
 +Spain57!AE58*Spain57!D58/Spain57!B58
 +Sweden58!AE58*Sweden58!D58/Sweden58!B58)
/(Belgium51!D58/Belgium51!B58
 +Denmark52!D58/Denmark52!B58
 +Finland53!D58/Finland53!B58
 +Italy54!D58/Italy54!B58
 +Netherlands55!D58/Netherlands55!B58
 +Portugal56!D58/Portugal56!B58
 +Spain57!D58/Spain57!B58
 +Sweden58!D58/Sweden58!B58))</f>
        <v/>
      </c>
      <c r="E58" s="62" t="str">
        <f>IF(OR(
Belgium51!H58   ="",
Belgium51!D58   ="",
Belgium51!B58   ="",
Denmark52!H58      ="",
Denmark52!D58      ="",
Denmark52!B58      ="",
Finland53!H58       ="",
Finland53!D58       ="",
Finland53!B58       ="",
Italy54!H58      ="",
Italy54!D58      ="",
Italy54!B58      ="",
Netherlands55!H58 ="",
Netherlands55!D58 ="",
Netherlands55!B58 ="",
Portugal56!H58 ="",
Portugal56!D58 ="",
Portugal56!B58 ="",
Spain57!H58 ="",
Spain57!D58 ="",
Spain57!B58 ="",
Sweden58!H58 ="",
Sweden58!D58 ="",
Sweden58!B58 =""),"",
(Belgium51!H58*Belgium51!D58/Belgium51!B58
 +Denmark52!H58*Denmark52!D58/Denmark52!B58
 +Finland53!H58*Finland53!D58/Finland53!B58
 +Italy54!H58*Italy54!D58/Italy54!B58
 +Netherlands55!H58*Netherlands55!D58/Netherlands55!B58
 +Portugal56!H58*Portugal56!D58/Portugal56!B58
 +Spain57!H58*Spain57!D58/Spain57!B58
 +Sweden58!H58*Sweden58!D58/Sweden58!B58)
/(Belgium51!D58/Belgium51!B58
 +Denmark52!D58/Denmark52!B58
 +Finland53!D58/Finland53!B58
 +Italy54!D58/Italy54!B58
 +Netherlands55!D58/Netherlands55!B58
 +Portugal56!D58/Portugal56!B58
 +Spain57!D58/Spain57!B58
 +Sweden58!D58/Sweden58!B58))</f>
        <v/>
      </c>
      <c r="F58" s="62">
        <f>IF(OR(
Belgium51!I58   ="",
Belgium51!D58   ="",
Belgium51!B58   ="",
Denmark52!I58      ="",
Denmark52!D58      ="",
Denmark52!B58      ="",
Finland53!I58       ="",
Finland53!D58       ="",
Finland53!B58       ="",
Italy54!I58      ="",
Italy54!D58      ="",
Italy54!B58      ="",
Netherlands55!I58 ="",
Netherlands55!D58 ="",
Netherlands55!B58 ="",
Portugal56!I58      ="",
Portugal56!D58      ="",
Portugal56!B58      ="",
Spain57!I58      ="",
Spain57!D58      ="",
Spain57!B58      ="",
Sweden58!I58      ="",
Sweden58!D58      ="",
Sweden58!B58      =""),"",
(Belgium51!I58/Belgium51!B58
 +Denmark52!I58/Denmark52!B58
 +Finland53!I58/Finland53!B58
 +Italy54!I58/Italy54!B58
 +Netherlands55!I58/Netherlands55!B58
 +Portugal56!I58/Portugal56!B58
 +Spain57!I58/Spain57!B58
 +Sweden58!I58/Sweden58!B58)
/(Belgium51!D58/Belgium51!B58
 +Denmark52!D58/Denmark52!B58
 +Finland53!D58/Finland53!B58
 +Italy54!D58/Italy54!B58
 +Netherlands55!D58/Netherlands55!B58
 +Portugal56!D58/Portugal56!B58
 +Spain57!D58/Spain57!B58
 +Sweden58!D58/Sweden58!B58))</f>
        <v>0.13188993894949624</v>
      </c>
      <c r="G58" s="62">
        <f>IF(OR(
Belgium51!J58   ="",
Belgium51!D58   ="",
Belgium51!B58   ="",
Denmark52!J58      ="",
Denmark52!D58      ="",
Denmark52!B58      ="",
Finland53!J58       ="",
Finland53!D58       ="",
Finland53!B58       ="",
Italy54!J58      ="",
Italy54!D58      ="",
Italy54!B58      ="",
Netherlands55!J58 ="",
Netherlands55!D58 ="",
Netherlands55!B58 ="",
Portugal56!J58      ="",
Portugal56!D58      ="",
Portugal56!B58      ="",
Spain57!J58      ="",
Spain57!D58      ="",
Spain57!B58      ="",
Sweden58!J58      ="",
Sweden58!D58      ="",
Sweden58!B58      =""),"",
(Belgium51!J58/Belgium51!B58
 +Denmark52!J58/Denmark52!B58
 +Finland53!J58/Finland53!B58
 +Italy54!J58/Italy54!B58
 +Netherlands55!J58/Netherlands55!B58
 +Portugal56!J58/Portugal56!B58
 +Spain57!J58/Spain57!B58
 +Sweden58!J58/Sweden58!B58)
/(Belgium51!D58/Belgium51!B58
 +Denmark52!D58/Denmark52!B58
 +Finland53!D58/Finland53!B58
 +Italy54!D58/Italy54!B58
 +Netherlands55!D58/Netherlands55!B58
 +Portugal56!D58/Portugal56!B58
 +Spain57!D58/Spain57!B58
 +Sweden58!D58/Sweden58!B58))</f>
        <v>0.1187617359382471</v>
      </c>
      <c r="H58" s="62">
        <f>IF(OR(
Belgium51!K58   ="",
Belgium51!D58   ="",
Belgium51!B58   ="",
Denmark52!K58      ="",
Denmark52!D58      ="",
Denmark52!B58      ="",
Finland53!K58       ="",
Finland53!D58       ="",
Finland53!B58       ="",
Italy54!K58      ="",
Italy54!D58      ="",
Italy54!B58      ="",
Netherlands55!K58 ="",
Netherlands55!D58 ="",
Netherlands55!B58 ="",
Portugal56!K58      ="",
Portugal56!D58      ="",
Portugal56!B58      ="",
Spain57!K58      ="",
Spain57!D58      ="",
Spain57!B58      ="",
Sweden58!K58      ="",
Sweden58!D58      ="",
Sweden58!B58      =""),"",
(Belgium51!K58/Belgium51!B58
 +Denmark52!K58/Denmark52!B58
 +Finland53!K58/Finland53!B58
 +Italy54!K58/Italy54!B58
 +Netherlands55!K58/Netherlands55!B58
 +Portugal56!K58/Portugal56!B58
 +Spain57!K58/Spain57!B58
 +Sweden58!K58/Sweden58!B58)
/(Belgium51!D58/Belgium51!B58
 +Denmark52!D58/Denmark52!B58
 +Finland53!D58/Finland53!B58
 +Italy54!D58/Italy54!B58
 +Netherlands55!D58/Netherlands55!B58
 +Portugal56!D58/Portugal56!B58
 +Spain57!D58/Spain57!B58
 +Sweden58!D58/Sweden58!B58))</f>
        <v>0.17156060242815235</v>
      </c>
      <c r="I58" s="62">
        <f>IF(OR(
Belgium51!L58   ="",
Belgium51!D58   ="",
Belgium51!B58   ="",
Denmark52!L58      ="",
Denmark52!D58      ="",
Denmark52!B58      ="",
Finland53!L58       ="",
Finland53!D58       ="",
Finland53!B58       ="",
Italy54!L58      ="",
Italy54!D58      ="",
Italy54!B58      ="",
Netherlands55!L58 ="",
Netherlands55!D58 ="",
Netherlands55!B58 ="",
Portugal56!L58      ="",
Portugal56!D58      ="",
Portugal56!B58      ="",
Spain57!L58      ="",
Spain57!D58      ="",
Spain57!B58      ="",
Sweden58!L58      ="",
Sweden58!D58      ="",
Sweden58!B58      =""),"",
(Belgium51!L58/Belgium51!B58
 +Denmark52!L58/Denmark52!B58
 +Finland53!L58/Finland53!B58
 +Italy54!L58/Italy54!B58
 +Netherlands55!L58/Netherlands55!B58
 +Portugal56!L58/Portugal56!B58
 +Spain57!L58/Spain57!B58
 +Sweden58!L58/Sweden58!B58)
/(Belgium51!D58/Belgium51!B58
 +Denmark52!D58/Denmark52!B58
 +Finland53!D58/Finland53!B58
 +Italy54!D58/Italy54!B58
 +Netherlands55!D58/Netherlands55!B58
 +Portugal56!D58/Portugal56!B58
 +Spain57!D58/Spain57!B58
 +Sweden58!D58/Sweden58!B58))</f>
        <v>0.21753660810336659</v>
      </c>
      <c r="J58" s="61">
        <f t="shared" si="0"/>
        <v>-4.5976005675214232E-2</v>
      </c>
      <c r="K58" s="61">
        <f>IF(OR(
Belgium51!D58   ="",Belgium51!D57   ="",
Belgium51!B58   ="",Belgium51!B57   ="",
Belgium51!N58   ="",Belgium51!N57   ="",
Denmark52!D58      ="",Denmark52!D57      ="",
Denmark52!B58      ="",Denmark52!B57      ="",
Denmark52!N58      ="",Denmark52!N57      ="",
Finland53!D58       ="",Finland53!D57       ="",
Finland53!B58       ="",Finland53!B57       ="",
Finland53!N58       ="",Finland53!N57       ="",
Italy54!D58      ="",Italy54!D57      ="",
Italy54!B58      ="",Italy54!B57      ="",
Italy54!N58      ="",Italy54!N57      ="",
Netherlands55!D58 ="",Netherlands55!D57 ="",
Netherlands55!B58 ="",Netherlands55!B57 ="",
Netherlands55!N58 ="",Netherlands55!N57 ="",
Portugal56!D58      ="",Portugal56!D57      ="",
Portugal56!B58      ="",Portugal56!B57      ="",
Portugal56!N58      ="",Portugal56!N57      ="",
Spain57!D58      ="",Spain57!D57      ="",
Spain57!B58      ="",Spain57!B57      ="",
Spain57!N58      ="",Spain57!N57      ="",
Sweden58!D58      ="",Sweden58!D57      ="",
Sweden58!B58      ="",Sweden58!B57      ="",
Sweden58!N58      ="",Sweden58!N57      =""),"",
LN(SQRT(
(Belgium51!D58/Belgium51!B58
 +Denmark52!D58/Denmark52!B58
 +Finland53!D58/Finland53!B58
 +Italy54!D58/Italy54!B58
 +Netherlands55!D58/Netherlands55!B58
 +Portugal56!D58/Portugal56!B58
 +Spain57!D58/Spain57!B58
 +Sweden58!D58/Sweden58!B58)
/(Belgium51!D58/Belgium51!N58*Belgium51!N57/Belgium51!B57
 +Denmark52!D58/Denmark52!N58*Denmark52!N57/Denmark52!B57
 +Finland53!D58/Finland53!N58*Finland53!N57/Finland53!B57
 +Italy54!D58/Italy54!N58*Italy54!N57/Italy54!B57
 +Netherlands55!D58/Netherlands55!N58*Netherlands55!N57/Netherlands55!B57
 +Portugal56!D58/Portugal56!N58*Portugal56!N57/Portugal56!B57
 +Spain57!D58/Spain57!N58*Spain57!N57/Spain57!B57
 +Sweden58!D58/Sweden58!N58*Sweden58!N57/Sweden58!B57)
*(Belgium51!D57/Belgium51!N57*Belgium51!N58/Belgium51!B58
 +Denmark52!D57/Denmark52!N57*Denmark52!N58/Denmark52!B58
 +Finland53!D57/Finland53!N57*Finland53!N58/Finland53!B58
 +Italy54!D57/Italy54!N57*Italy54!N58/Italy54!B58
 +Netherlands55!D57/Netherlands55!N57*Netherlands55!N58/Netherlands55!B58
 +Portugal56!D57/Portugal56!N57*Portugal56!N58/Portugal56!B58
 +Spain57!D57/Spain57!N57*Spain57!N58/Spain57!B58
 +Sweden58!D57/Sweden58!N57*Sweden58!N58/Sweden58!B58)
/(Belgium51!D57/Belgium51!B57
 +Denmark52!D57/Denmark52!B57
 +Finland53!D57/Finland53!B57
 +Italy54!D57/Italy54!B57
 +Netherlands55!D57/Netherlands55!B57
 +Portugal56!D57/Portugal56!B57
 +Spain57!D57/Spain57!B57
 +Sweden58!D57/Sweden58!B57))))</f>
        <v>6.1920817196579783E-2</v>
      </c>
      <c r="L58" s="61" t="str">
        <f>IF(OR(
Belgium51!F58   ="",Belgium51!F57   ="",
Belgium51!D58   ="",Belgium51!D57   ="",
Belgium51!B58   ="",Belgium51!B57   ="",
Belgium51!P58   ="",Belgium51!P57   ="",
Denmark52!F58      ="",Denmark52!F57      ="",
Denmark52!D58      ="",Denmark52!D57      ="",
Denmark52!B58      ="",Denmark52!B57      ="",
Denmark52!P58      ="",Denmark52!P57      ="",
Finland53!F58       ="",Finland53!F57       ="",
Finland53!D58       ="",Finland53!D57       ="",
Finland53!B58       ="",Finland53!B57       ="",
Finland53!P58       ="",Finland53!P57       ="",
Italy54!F58      ="",Italy54!F57      ="",
Italy54!D58      ="",Italy54!D57      ="",
Italy54!B58      ="",Italy54!B57      ="",
Italy54!P58      ="",Italy54!P57      ="",
Netherlands55!F58 ="",Netherlands55!F57 ="",
Netherlands55!D58 ="",Netherlands55!D57 ="",
Netherlands55!B58 ="",Netherlands55!B57 ="",
Netherlands55!P58 ="",Netherlands55!P57 ="",
Portugal56!F58      ="",Portugal56!F57      ="",
Portugal56!D58      ="",Portugal56!D57      ="",
Portugal56!B58      ="",Portugal56!B57      ="",
Portugal56!P58      ="",Portugal56!P57      ="",
Spain57!F58      ="",Spain57!F57      ="",
Spain57!D58      ="",Spain57!D57      ="",
Spain57!B58      ="",Spain57!B57      ="",
Spain57!P58      ="",Spain57!P57      ="",
Sweden58!F58      ="",Sweden58!F57      ="",
Sweden58!D58      ="",Sweden58!D57      ="",
Sweden58!B58      ="",Sweden58!B57      ="",
Sweden58!P58      ="",Sweden58!P57      =""),"",
LN(SQRT(
(Belgium51!D58*Belgium51!F58/Belgium51!B58
 +Denmark52!D58*Denmark52!F58/Denmark52!B58
 +Finland53!D58*Finland53!F58/Finland53!B58
 +Italy54!D58*Italy54!F58/Italy54!B58
 +Netherlands55!D58*Netherlands55!F58/Netherlands55!B58
 +Portugal56!D58*Portugal56!F58/Portugal56!B58
 +Spain57!D58*Spain57!F58/Spain57!B58
 +Sweden58!D58*Sweden58!F58/Sweden58!B58)
/(Belgium51!D58*Belgium51!F58/Belgium51!P58*Belgium51!P57/Belgium51!B57
 +Denmark52!D58*Denmark52!F58/Denmark52!P58*Denmark52!P57/Denmark52!B57
 +Finland53!D58*Finland53!F58/Finland53!P58*Finland53!P57/Finland53!B57
 +Italy54!D58*Italy54!F58/Italy54!P58*Italy54!P57/Italy54!B57
 +Netherlands55!D58*Netherlands55!F58/Netherlands55!P58*Netherlands55!P57/Netherlands55!B57
 +Portugal56!D58*Portugal56!F58/Portugal56!P58*Portugal56!P57/Portugal56!B57
 +Spain57!D58*Spain57!F58/Spain57!P58*Spain57!P57/Spain57!B57
 +Sweden58!D58*Sweden58!F58/Sweden58!P58*Sweden58!P57/Sweden58!B57)
*(Belgium51!D57*Belgium51!F57/Belgium51!P57*Belgium51!P58/Belgium51!B58
 +Denmark52!D57*Denmark52!F57/Denmark52!P57*Denmark52!P58/Denmark52!B58
 +Finland53!D57*Finland53!F57/Finland53!P57*Finland53!P58/Finland53!B58
 +Italy54!D57*Italy54!F57/Italy54!P57*Italy54!P58/Italy54!B58
 +Netherlands55!D57*Netherlands55!F57/Netherlands55!P57*Netherlands55!P58/Netherlands55!B58
 +Portugal56!D57*Portugal56!F57/Portugal56!P57*Portugal56!P58/Portugal56!B58
 +Spain57!D57*Spain57!F57/Spain57!P57*Spain57!P58/Spain57!B58
 +Sweden58!D57*Sweden58!F57/Sweden58!P57*Sweden58!P58/Sweden58!B58)
/(Belgium51!D57*Belgium51!F57/Belgium51!B57
 +Denmark52!D57*Denmark52!F57/Denmark52!B57
 +Finland53!D57*Finland53!F57/Finland53!B57
 +Italy54!D57*Italy54!F57/Italy54!B57
 +Netherlands55!D57*Netherlands55!F57/Netherlands55!B57
 +Portugal56!D57*Portugal56!F57/Portugal56!B57
 +Spain57!D57*Spain57!F57/Spain57!B57
 +Sweden58!D57*Sweden58!F57/Sweden58!B57))))</f>
        <v/>
      </c>
      <c r="M58" s="62" t="str">
        <f>IF(OR(
Belgium51!H58   ="",Belgium51!H57   ="",
Belgium51!D58   ="",Belgium51!D57   ="",
Belgium51!B58   ="",Belgium51!B57   ="",
Belgium51!Q58   ="",Belgium51!Q57   ="",
Denmark52!H58      ="",Denmark52!H57      ="",
Denmark52!D58      ="",Denmark52!D57      ="",
Denmark52!B58      ="",Denmark52!B57      ="",
Denmark52!Q58      ="",Denmark52!Q57      ="",
Finland53!H58       ="",Finland53!H57       ="",
Finland53!D58       ="",Finland53!D57       ="",
Finland53!B58       ="",Finland53!B57       ="",
Finland53!Q58       ="",Finland53!Q57       ="",
Italy54!H58      ="",Italy54!H57      ="",
Italy54!D58      ="",Italy54!D57      ="",
Italy54!B58      ="",Italy54!B57      ="",
Italy54!Q58      ="",Italy54!Q57      ="",
Netherlands55!H58 ="",Netherlands55!H57 ="",
Netherlands55!D58 ="",Netherlands55!D57 ="",
Netherlands55!B58 ="",Netherlands55!B57 ="",
Netherlands55!Q58 ="",Netherlands55!Q57 ="",
Portugal56!H58      ="",Portugal56!H57      ="",
Portugal56!D58      ="",Portugal56!D57      ="",
Portugal56!B58      ="",Portugal56!B57      ="",
Portugal56!Q58      ="",Portugal56!Q57      ="",
Spain57!H58      ="",Spain57!H57      ="",
Spain57!D58      ="",Spain57!D57      ="",
Spain57!B58      ="",Spain57!B57      ="",
Spain57!Q58      ="",Spain57!Q57      ="",
Sweden58!H58      ="",Sweden58!H57      ="",
Sweden58!D58      ="",Sweden58!D57      ="",
Sweden58!B58      ="",Sweden58!B57      ="",
Sweden58!Q58      ="",Sweden58!Q57      =""),"",
LN(SQRT(
(Belgium51!D58*Belgium51!H58/Belgium51!B58
 +Denmark52!D58*Denmark52!H58/Denmark52!B58
 +Finland53!D58*Finland53!H58/Finland53!B58
 +Italy54!D58*Italy54!H58/Italy54!B58
 +Netherlands55!D58*Netherlands55!H58/Netherlands55!B58
 +Portugal56!D58*Portugal56!H58/Portugal56!B58
 +Spain57!D58*Spain57!H58/Spain57!B58
 +Sweden58!D58*Sweden58!H58/Sweden58!B58)
/(Belgium51!D58*Belgium51!H58/Belgium51!Q58*Belgium51!Q57/Belgium51!B57
 +Denmark52!D58*Denmark52!H58/Denmark52!Q58*Denmark52!Q57/Denmark52!B57
 +Finland53!D58*Finland53!H58/Finland53!Q58*Finland53!Q57/Finland53!B57
 +Italy54!D58*Italy54!H58/Italy54!Q58*Italy54!Q57/Italy54!B57
 +Netherlands55!D58*Netherlands55!H58/Netherlands55!Q58*Netherlands55!Q57/Netherlands55!B57
 +Portugal56!D58*Portugal56!H58/Portugal56!Q58*Portugal56!Q57/Portugal56!B57
 +Spain57!D58*Spain57!H58/Spain57!Q58*Spain57!Q57/Spain57!B57
 +Sweden58!D58*Sweden58!H58/Sweden58!Q58*Sweden58!Q57/Sweden58!B57)
*(Belgium51!D57*Belgium51!H57/Belgium51!Q57*Belgium51!Q58/Belgium51!B58
 +Denmark52!D57*Denmark52!H57/Denmark52!Q57*Denmark52!Q58/Denmark52!B58
 +Finland53!D57*Finland53!H57/Finland53!Q57*Finland53!Q58/Finland53!B58
 +Italy54!D57*Italy54!H57/Italy54!Q57*Italy54!Q58/Italy54!B58
 +Netherlands55!D57*Netherlands55!H57/Netherlands55!Q57*Netherlands55!Q58/Netherlands55!B58
 +Portugal56!D57*Portugal56!H57/Portugal56!Q57*Portugal56!Q58/Portugal56!B58
 +Spain57!D57*Spain57!H57/Spain57!Q57*Spain57!Q58/Spain57!B58
 +Sweden58!D57*Sweden58!H57/Sweden58!Q57*Sweden58!Q58/Sweden58!B58)
/(Belgium51!D57*Belgium51!H57/Belgium51!B57
 +Denmark52!D57*Denmark52!H57/Denmark52!B57
 +Finland53!D57*Finland53!H57/Finland53!B57
 +Italy54!D57*Italy54!H57/Italy54!B57
 +Netherlands55!D57*Netherlands55!H57/Netherlands55!B57
 +Portugal56!D57*Portugal56!H57/Portugal56!B57
 +Spain57!D57*Spain57!H57/Spain57!B57
 +Sweden58!D57*Sweden58!H57/Sweden58!B57))))</f>
        <v/>
      </c>
      <c r="N58" s="62" t="str">
        <f>IF(OR(
Belgium51!I58   ="",Belgium51!I57   ="",
Belgium51!B58   ="",Belgium51!B57   ="",
Belgium51!R58   ="",Belgium51!R57   ="",
Denmark52!I58      ="",Denmark52!I57      ="",
Denmark52!B58      ="",Denmark52!B57      ="",
Denmark52!R58      ="",Denmark52!R57      ="",
Finland53!I58       ="",Finland53!I57       ="",
Finland53!B58       ="",Finland53!B57       ="",
Finland53!R58       ="",Finland53!R57       ="",
Italy54!I58      ="",Italy54!I57      ="",
Italy54!B58      ="",Italy54!B57      ="",
Italy54!R58      ="",Italy54!R57      ="",
Netherlands55!I58 ="",Netherlands55!I57 ="",
Netherlands55!B58 ="",Netherlands55!B57 ="",
Netherlands55!R58 ="",Netherlands55!R57 ="",
Portugal56!I58      ="",Portugal56!I57      ="",
Portugal56!B58      ="",Portugal56!B57      ="",
Portugal56!R58      ="",Portugal56!R57      ="",
Spain57!I58      ="",Spain57!I57      ="",
Spain57!B58      ="",Spain57!B57      ="",
Spain57!R58      ="",Spain57!R57      ="",
Sweden58!I58      ="",Sweden58!I57      ="",
Sweden58!B58      ="",Sweden58!B57      ="",
Sweden58!R58      ="",Sweden58!R57      =""),"",
LN(SQRT(
(Belgium51!I58/Belgium51!B58
 +Denmark52!I58/Denmark52!B58
 +Finland53!I58/Finland53!B58
 +Italy54!I58/Italy54!B58
 +Netherlands55!I58/Netherlands55!B58
 +Portugal56!I58/Portugal56!B58
 +Spain57!I58/Spain57!B58
 +Sweden58!I58/Sweden58!B58)
/(Belgium51!I58/Belgium51!R58*Belgium51!R57/Belgium51!B57
 +Denmark52!I58/Denmark52!R58*Denmark52!R57/Denmark52!B57
 +Finland53!I58/Finland53!R58*Finland53!R57/Finland53!B57
 +Italy54!I58/Italy54!R58*Italy54!R57/Italy54!B57
 +Netherlands55!I58/Netherlands55!R58*Netherlands55!R57/Netherlands55!B57
 +Portugal56!I58/Portugal56!R58*Portugal56!R57/Portugal56!B57
 +Spain57!I58/Spain57!R58*Spain57!R57/Spain57!B57
 +Sweden58!I58/Sweden58!R58*Sweden58!R57/Sweden58!B57)
*(Belgium51!I57/Belgium51!R57*Belgium51!R58/Belgium51!B58
 +Denmark52!I57/Denmark52!R57*Denmark52!R58/Denmark52!B58
 +Finland53!I57/Finland53!R57*Finland53!R58/Finland53!B58
 +Italy54!I57/Italy54!R57*Italy54!R58/Italy54!B58
 +Netherlands55!I57/Netherlands55!R57*Netherlands55!R58/Netherlands55!B58
 +Portugal56!I57/Portugal56!R57*Portugal56!R58/Portugal56!B58
 +Spain57!I57/Spain57!R57*Spain57!R58/Spain57!B58
 +Sweden58!I57/Sweden58!R57*Sweden58!R58/Sweden58!B58)
/(Belgium51!I57/Belgium51!B57
 +Denmark52!I57/Denmark52!B57
 +Finland53!I57/Finland53!B57
 +Italy54!I57/Italy54!B57
 +Netherlands55!I57/Netherlands55!B57
 +Portugal56!I57/Portugal56!B57
 +Spain57!I57/Spain57!B57
 +Sweden58!I57/Sweden58!B57))))</f>
        <v/>
      </c>
      <c r="O58" s="62" t="str">
        <f>IF(OR(
Belgium51!K58   ="",Belgium51!K57   ="",
Belgium51!B58   ="",Belgium51!B57   ="",
Belgium51!S58   ="",Belgium51!S57   ="",
Denmark52!K58      ="",Denmark52!K57      ="",
Denmark52!B58      ="",Denmark52!B57      ="",
Denmark52!S58      ="",Denmark52!S57      ="",
Finland53!K58       ="",Finland53!K57       ="",
Finland53!B58       ="",Finland53!B57       ="",
Finland53!S58       ="",Finland53!S57       ="",
Italy54!K58      ="",Italy54!K57      ="",
Italy54!B58      ="",Italy54!B57      ="",
Italy54!S58      ="",Italy54!S57      ="",
Netherlands55!K58 ="",Netherlands55!K57 ="",
Netherlands55!B58 ="",Netherlands55!B57 ="",
Netherlands55!S58 ="",Netherlands55!S57 ="",
Portugal56!K58      ="",Portugal56!K57      ="",
Portugal56!B58      ="",Portugal56!B57      ="",
Portugal56!S58      ="",Portugal56!S57      ="",
Spain57!K58      ="",Spain57!K57      ="",
Spain57!B58      ="",Spain57!B57      ="",
Spain57!S58      ="",Spain57!S57      ="",
Sweden58!K58      ="",Sweden58!K57      ="",
Sweden58!B58      ="",Sweden58!B57      ="",
Sweden58!S58      ="",Sweden58!S57      =""),"",
LN(SQRT(
(Belgium51!K58/Belgium51!B58
 +Denmark52!K58/Denmark52!B58
 +Finland53!K58/Finland53!B58
 +Italy54!K58/Italy54!B58
 +Netherlands55!K58/Netherlands55!B58
 +Portugal56!K58/Portugal56!B58
 +Spain57!K58/Spain57!B58
 +Sweden58!K58/Sweden58!B58)
/(Belgium51!K58/Belgium51!S58*Belgium51!S57/Belgium51!B57
 +Denmark52!K58/Denmark52!S58*Denmark52!S57/Denmark52!B57
 +Finland53!K58/Finland53!S58*Finland53!S57/Finland53!B57
 +Italy54!K58/Italy54!S58*Italy54!S57/Italy54!B57
 +Netherlands55!K58/Netherlands55!S58*Netherlands55!S57/Netherlands55!B57
 +Portugal56!K58/Portugal56!S58*Portugal56!S57/Portugal56!B57
 +Spain57!K58/Spain57!S58*Spain57!S57/Spain57!B57
 +Sweden58!K58/Sweden58!S58*Sweden58!S57/Sweden58!B57)
*(Belgium51!K57/Belgium51!S57*Belgium51!S58/Belgium51!B58
 +Denmark52!K57/Denmark52!S57*Denmark52!S58/Denmark52!B58
 +Finland53!K57/Finland53!S57*Finland53!S58/Finland53!B58
 +Italy54!K57/Italy54!S57*Italy54!S58/Italy54!B58
 +Netherlands55!K57/Netherlands55!S57*Netherlands55!S58/Netherlands55!B58
 +Portugal56!K57/Portugal56!S57*Portugal56!S58/Portugal56!B58
 +Spain57!K57/Spain57!S57*Spain57!S58/Spain57!B58
 +Sweden58!K57/Sweden58!S57*Sweden58!S58/Sweden58!B58)
/(Belgium51!K57/Belgium51!B57
 +Denmark52!K57/Denmark52!B57
 +Finland53!K57/Finland53!B57
 +Italy54!K57/Italy54!B57
 +Netherlands55!K57/Netherlands55!B57
 +Portugal56!K57/Portugal56!B57
 +Spain57!K57/Spain57!B57
 +Sweden58!K57/Sweden58!B57))))</f>
        <v/>
      </c>
      <c r="P58" s="62" t="str">
        <f>IF(OR(
Belgium51!L58   ="",Belgium51!L57   ="",
Belgium51!B58   ="",Belgium51!B57   ="",
Belgium51!T58   ="",Belgium51!T57   ="",
Denmark52!L58      ="",Denmark52!L57      ="",
Denmark52!B58      ="",Denmark52!B57      ="",
Denmark52!T58      ="",Denmark52!T57      ="",
Finland53!L58       ="",Finland53!L57       ="",
Finland53!B58       ="",Finland53!B57       ="",
Finland53!T58       ="",Finland53!T57       ="",
Italy54!L58      ="",Italy54!L57      ="",
Italy54!B58      ="",Italy54!B57      ="",
Italy54!T58      ="",Italy54!T57      ="",
Netherlands55!L58 ="",Netherlands55!L57 ="",
Netherlands55!B58 ="",Netherlands55!B57 ="",
Netherlands55!T58 ="",Netherlands55!T57 ="",
Portugal56!L58      ="",Portugal56!L57      ="",
Portugal56!B58      ="",Portugal56!B57      ="",
Portugal56!T58      ="",Portugal56!T57      ="",
Spain57!L58      ="",Spain57!L57      ="",
Spain57!B58      ="",Spain57!B57      ="",
Spain57!T58      ="",Spain57!T57      ="",
Sweden58!L58      ="",Sweden58!L57      ="",
Sweden58!B58      ="",Sweden58!B57      ="",
Sweden58!T58      ="",Sweden58!T57      =""),"",
LN(SQRT(
(Belgium51!L58/Belgium51!B58
 +Denmark52!L58/Denmark52!B58
 +Finland53!L58/Finland53!B58
 +Italy54!L58/Italy54!B58
 +Netherlands55!L58/Netherlands55!B58
 +Portugal56!L58/Portugal56!B58
 +Spain57!L58/Spain57!B58
 +Sweden58!L58/Sweden58!B58)
/(Belgium51!L58/Belgium51!T58*Belgium51!T57/Belgium51!B57
 +Denmark52!L58/Denmark52!T58*Denmark52!T57/Denmark52!B57
 +Finland53!L58/Finland53!T58*Finland53!T57/Finland53!B57
 +Italy54!L58/Italy54!T58*Italy54!T57/Italy54!B57
 +Netherlands55!L58/Netherlands55!T58*Netherlands55!T57/Netherlands55!B57
 +Portugal56!L58/Portugal56!T58*Portugal56!T57/Portugal56!B57
 +Spain57!L58/Spain57!T58*Spain57!T57/Spain57!B57
 +Sweden58!L58/Sweden58!T58*Sweden58!T57/Sweden58!B57)
*(Belgium51!L57/Belgium51!T57*Belgium51!T58/Belgium51!B58
 +Denmark52!L57/Denmark52!T57*Denmark52!T58/Denmark52!B58
 +Finland53!L57/Finland53!T57*Finland53!T58/Finland53!B58
 +Italy54!L57/Italy54!T57*Italy54!T58/Italy54!B58
 +Netherlands55!L57/Netherlands55!T57*Netherlands55!T58/Netherlands55!B58
 +Portugal56!L57/Portugal56!T57*Portugal56!T58/Portugal56!B58
 +Spain57!L57/Spain57!T57*Spain57!T58/Spain57!B58
 +Sweden58!L57/Sweden58!T57*Sweden58!T58/Sweden58!B58)
/(Belgium51!L57/Belgium51!B57
 +Denmark52!L57/Denmark52!B57
 +Finland53!L57/Finland53!B57
 +Italy54!L57/Italy54!B57
 +Netherlands55!L57/Netherlands55!B57
 +Portugal56!L57/Portugal56!B57
 +Spain57!L57/Spain57!B57
 +Sweden58!L57/Sweden58!B57))))</f>
        <v/>
      </c>
      <c r="Q58" s="61"/>
      <c r="R58" s="61"/>
      <c r="S58" s="61"/>
      <c r="T58" s="61"/>
      <c r="U58" s="61"/>
      <c r="V58" s="61" t="str">
        <f>IF(OR(
Belgium51!V58   ="",
Belgium51!U58   ="",
Denmark52!V58      ="",
Denmark52!U58      ="",
Finland53!V58       ="",
Finland53!U58       ="",
Italy54!V58      ="",
Italy54!U58      ="",
Netherlands55!V58 ="",
Netherlands55!U58 ="",
Portugal56!V58      ="",
Portugal56!U58      ="",
Spain57!V58      ="",
Spain57!U58      ="",
Sweden58!V58      ="",
Sweden58!U58      =""),"",
LN((Belgium51!V58+Denmark52!V58+Finland53!V58+Italy54!V58+Netherlands55!V58+Portugal56!V58+Spain57!V58+Sweden58!V58)
/(Belgium51!U58+Denmark52!U58+Finland53!U58+Italy54!U58+Netherlands55!U58+Portugal56!U58+Spain57!U58+Sweden58!U58)))</f>
        <v/>
      </c>
      <c r="W58" s="61" t="str">
        <f>IF(OR(
Belgium51!V58   ="",
Belgium51!W58   ="",
Belgium51!U58   ="",
Denmark52!V58      ="",
Denmark52!W58      ="",
Denmark52!U58      ="",
Finland53!V58       ="",
Finland53!W58       ="",
Finland53!U58       ="",
Italy54!V58      ="",
Italy54!W58      ="",
Italy54!U58      ="",
Netherlands55!V58 ="",
Netherlands55!W58 ="",
Netherlands55!V58 ="",
Portugal56!V58      ="",
Portugal56!W58      ="",
Portugal56!U58      ="",
Spain57!V58      ="",
Spain57!W58      ="",
Spain57!U58      ="",
Sweden58!V58      ="",
Sweden58!W58      ="",
Sweden58!U58      ="",
),"",
LN((Belgium51!V58*Belgium51!W58+Denmark52!V58*Denmark52!W58+Finland53!V58*Finland53!W58+Italy54!V58*Italy54!W58+Netherlands55!V58*Netherlands55!W58+Portugal56!V58*Portugal56!W58+Spain57!V58*Spain57!W58+Sweden58!V58*Sweden58!W58)
/(Belgium51!U58+Denmark52!U58+Finland53!U58+Italy54!U58+Netherlands55!U58+Portugal56!U58+Spain57!U58+Sweden58!U58)))</f>
        <v/>
      </c>
      <c r="X58" s="61" t="str">
        <f>IF(OR(
Belgium51!X58   ="",
Belgium51!D58   ="",
Belgium51!B58   ="",
Denmark52!X58      ="",
Denmark52!D58      ="",
Denmark52!B58      ="",
Finland53!X58       ="",
Finland53!D58       ="",
Finland53!B58       ="",
Italy54!X58      ="",
Italy54!D58      ="",
Italy54!B58      ="",
Netherlands55!X58 ="",
Netherlands55!D58 ="",
Netherlands55!B58 ="",
Portugal56!X58      ="",
Portugal56!D58      ="",
Portugal56!B58      ="",
Spain57!X58      ="",
Spain57!D58      ="",
Spain57!B58      ="",
Sweden58!X58      ="",
Sweden58!D58      ="",
Sweden58!B58      =""),"",
(Belgium51!X58*Belgium51!D58/Belgium51!B58
 +Denmark52!X58*Denmark52!D58/Denmark52!B58
 +Finland53!X58*Finland53!D58/Finland53!B58
 +Italy54!X58*Italy54!D58/Italy54!B58
 +Netherlands55!X58*Netherlands55!D58/Netherlands55!B58
 +Portugal56!X58*Portugal56!D58/Portugal56!B58
 +Spain57!X58*Spain57!D58/Spain57!B58
 +Sweden58!X58*Sweden58!D58/Sweden58!B58)
/(Belgium51!D58/Belgium51!B58
 +Denmark52!D58/Denmark52!B58
 +Finland53!D58/Finland53!B58
 +Italy54!D58/Italy54!B58
 +Netherlands55!D58/Netherlands55!B58
 +Portugal56!D58/Portugal56!B58
 +Spain57!D58/Spain57!B58
 +Sweden58!D58/Sweden58!B58))</f>
        <v/>
      </c>
      <c r="Y58" s="61" t="str">
        <f>IF(OR(
Belgium51!Y58   ="",
Belgium51!D58   ="",
Belgium51!B58   ="",
Denmark52!Y58      ="",
Denmark52!D58      ="",
Denmark52!B58      ="",
Finland53!Y58       ="",
Finland53!D58       ="",
Finland53!B58       ="",
Italy54!Y58      ="",
Italy54!D58      ="",
Italy54!B58      ="",
Netherlands55!Y58 ="",
Netherlands55!D58 ="",
Netherlands55!B58 ="",
Portugal56!Y58      ="",
Portugal56!D58      ="",
Portugal56!B58      ="",
Spain57!Y58      ="",
Spain57!D58      ="",
Spain57!B58      ="",
Sweden58!Y58      ="",
Sweden58!D58      ="",
Sweden58!B58      =""),"",
(Belgium51!Y58/Belgium51!B58
 +Denmark52!Y58/Denmark52!B58
 +Finland53!Y58/Finland53!B58
 +Italy54!Y58/Italy54!B58
 +Netherlands55!Y58/Netherlands55!B58
 +Portugal56!Y58/Portugal56!B58
 +Spain57!Y58/Spain57!B58
 +Sweden58!Y58/Sweden58!B58)
/(Belgium51!D58/Belgium51!B58
 +Denmark52!D58/Denmark52!B58
 +Finland53!D58/Finland53!B58
 +Italy54!D58/Italy54!B58
 +Netherlands55!D58/Netherlands55!B58
 +Portugal56!D58/Portugal56!B58
 +Spain57!D58/Spain57!B58
 +Sweden58!D58/Sweden58!B58))</f>
        <v/>
      </c>
      <c r="Z58" s="67"/>
      <c r="AA58" s="62" t="str">
        <f t="shared" si="1"/>
        <v/>
      </c>
      <c r="AB58" s="75">
        <f>IF(OR(
Belgium51!AB58   ="",
Belgium51!D58   ="",
Belgium51!B58   ="",
Denmark52!AB58      ="",
Denmark52!D58      ="",
Denmark52!B58      ="",
Finland53!AB58       ="",
Finland53!D58       ="",
Finland53!B58       ="",
Italy54!AB58      ="",
Italy54!D58      ="",
Italy54!B58      ="",
Netherlands55!AB58 ="",
Netherlands55!D58 ="",
Netherlands55!B58 ="",
Portugal56!AB58      ="",
Portugal56!D58      ="",
Portugal56!B58      ="",
Spain57!AB58      ="",
Spain57!D58      ="",
Spain57!B58      ="",
Sweden58!AB58      ="",
Sweden58!D58      ="",
Sweden58!B58      =""),"",
(Belgium51!AB58*Belgium51!D58/Belgium51!B58
 +Denmark52!AB58*Denmark52!D58/Denmark52!B58
 +Finland53!AB58*Finland53!D58/Finland53!B58
 +Italy54!AB58*Italy54!D58/Italy54!B58
 +Netherlands55!AB58*Netherlands55!D58/Netherlands55!B58
 +Portugal56!AB58*Portugal56!D58/Portugal56!B58
 +Spain57!AB58*Spain57!D58/Spain57!B58
 +Sweden58!AB58*Sweden58!D58/Sweden58!B58)
/(Belgium51!D58/Belgium51!B58
 +Denmark52!D58/Denmark52!B58
 +Finland53!D58/Finland53!B58
 +Italy54!D58/Italy54!B58
 +Netherlands55!D58/Netherlands55!B58
 +Portugal56!D58/Portugal56!B58
 +Spain57!D58/Spain57!B58
 +Sweden58!D58/Sweden58!B58))</f>
        <v>0.74060111207721335</v>
      </c>
    </row>
    <row r="59" spans="1:28">
      <c r="A59" s="62">
        <v>1926</v>
      </c>
      <c r="B59" s="62" t="str">
        <f>IF(OR(
Belgium51!AC59   ="",
Belgium51!D59   ="",
Belgium51!B59   ="",
Denmark52!AC59      ="",
Denmark52!D59      ="",
Denmark52!B59      ="",
Finland53!AC59       ="",
Finland53!D59       ="",
Finland53!B59       ="",
Italy54!AC59      ="",
Italy54!D59      ="",
Italy54!B59      ="",
Netherlands55!AC59 ="",
Netherlands55!D59 ="",
Netherlands55!B59 ="",
Portugal56!AC59 ="",
Portugal56!D59 ="",
Portugal56!B59 ="",
Spain57!AC59       ="",
Spain57!D59       ="",
Spain57!B59       ="",
Sweden58!AC59      ="",
Sweden58!D59      ="",
Sweden58!B59      =""),"",
(Belgium51!AC59*Belgium51!D59/Belgium51!B59
 +Denmark52!AC59*Denmark52!D59/Denmark52!B59
 +Finland53!AC59*Finland53!D59/Finland53!B59
 +Italy54!AC59*Italy54!D59/Italy54!B59
 +Netherlands55!AC59*Netherlands55!D59/Netherlands55!B59
 +Portugal56!AC59*Portugal56!D59/Portugal56!B59
 +Spain57!AC59*Spain57!D59/Spain57!B59
 +Sweden58!AC59*Sweden58!D59/Sweden58!B59)
/(Belgium51!D59/Belgium51!B59
 +Denmark52!D59/Denmark52!B59
 +Finland53!D59/Finland53!B59
 +Italy54!D59/Italy54!B59
 +Netherlands55!D59/Netherlands55!B59
 +Portugal56!D59/Portugal56!B59
 +Spain57!D59/Spain57!B59
 +Sweden58!D59/Sweden58!B59))</f>
        <v/>
      </c>
      <c r="C59" s="34" t="str">
        <f>IF(OR(
Belgium51!F59   ="",
Belgium51!D59   ="",
Belgium51!B59   ="",
Denmark52!F59      ="",
Denmark52!D59      ="",
Denmark52!B59      ="",
Finland53!F59       ="",
Finland53!D59       ="",
Finland53!B59       ="",
Italy54!F59      ="",
Italy54!D59      ="",
Italy54!B59      ="",
Netherlands55!F59 ="",
Netherlands55!D59 ="",
Netherlands55!B59 ="",
Portugal56!F59 ="",
Portugal56!D59 ="",
Portugal56!B59 ="",
Spain57!F59       ="",
Spain57!D59       ="",
Spain57!B59       ="",
Sweden58!F59      ="",
Sweden58!D59      ="",
Sweden58!B59      =""),"",
(Belgium51!F59*Belgium51!D59/Belgium51!B59
 +Denmark52!F59*Denmark52!D59/Denmark52!B59
 +Finland53!F59*Finland53!D59/Finland53!B59
 +Italy54!F59*Italy54!D59/Italy54!B59
 +Netherlands55!F59*Netherlands55!D59/Netherlands55!B59
 +Portugal56!F59*Portugal56!D59/Portugal56!B59
 +Spain57!F59*Spain57!D59/Spain57!B59
 +Sweden58!F59*Sweden58!D59/Sweden58!B59)
/(Belgium51!D59/Belgium51!B59
 +Denmark52!D59/Denmark52!B59
 +Finland53!D59/Finland53!B59
 +Italy54!D59/Italy54!B59
 +Netherlands55!D59/Netherlands55!B59
 +Portugal56!D59/Portugal56!B59
 +Spain57!D59/Spain57!B59
 +Sweden58!D59/Sweden58!B59))</f>
        <v/>
      </c>
      <c r="D59" s="62" t="str">
        <f>IF(OR(
Belgium51!AE59   ="",
Belgium51!D59   ="",
Belgium51!B59   ="",
Denmark52!AE59      ="",
Denmark52!D59      ="",
Denmark52!B59      ="",
Finland53!AE59       ="",
Finland53!D59       ="",
Finland53!B59       ="",
Italy54!AE59      ="",
Italy54!D59      ="",
Italy54!B59      ="",
Netherlands55!AE59 ="",
Netherlands55!D59 ="",
Netherlands55!B59 ="",
Portugal56!AE59 ="",
Portugal56!D59 ="",
Portugal56!B59 ="",
Spain57!AE59       ="",
Spain57!D59       ="",
Spain57!B59       ="",
Sweden58!AE59      ="",
Sweden58!D59      ="",
Sweden58!B59      =""),"",
(Belgium51!AE59*Belgium51!D59/Belgium51!B59
 +Denmark52!AE59*Denmark52!D59/Denmark52!B59
 +Finland53!AE59*Finland53!D59/Finland53!B59
 +Italy54!AE59*Italy54!D59/Italy54!B59
 +Netherlands55!AE59*Netherlands55!D59/Netherlands55!B59
 +Portugal56!AE59*Portugal56!D59/Portugal56!B59
 +Spain57!AE59*Spain57!D59/Spain57!B59
 +Sweden58!AE59*Sweden58!D59/Sweden58!B59)
/(Belgium51!D59/Belgium51!B59
 +Denmark52!D59/Denmark52!B59
 +Finland53!D59/Finland53!B59
 +Italy54!D59/Italy54!B59
 +Netherlands55!D59/Netherlands55!B59
 +Portugal56!D59/Portugal56!B59
 +Spain57!D59/Spain57!B59
 +Sweden58!D59/Sweden58!B59))</f>
        <v/>
      </c>
      <c r="E59" s="62" t="str">
        <f>IF(OR(
Belgium51!H59   ="",
Belgium51!D59   ="",
Belgium51!B59   ="",
Denmark52!H59      ="",
Denmark52!D59      ="",
Denmark52!B59      ="",
Finland53!H59       ="",
Finland53!D59       ="",
Finland53!B59       ="",
Italy54!H59      ="",
Italy54!D59      ="",
Italy54!B59      ="",
Netherlands55!H59 ="",
Netherlands55!D59 ="",
Netherlands55!B59 ="",
Portugal56!H59 ="",
Portugal56!D59 ="",
Portugal56!B59 ="",
Spain57!H59 ="",
Spain57!D59 ="",
Spain57!B59 ="",
Sweden58!H59 ="",
Sweden58!D59 ="",
Sweden58!B59 =""),"",
(Belgium51!H59*Belgium51!D59/Belgium51!B59
 +Denmark52!H59*Denmark52!D59/Denmark52!B59
 +Finland53!H59*Finland53!D59/Finland53!B59
 +Italy54!H59*Italy54!D59/Italy54!B59
 +Netherlands55!H59*Netherlands55!D59/Netherlands55!B59
 +Portugal56!H59*Portugal56!D59/Portugal56!B59
 +Spain57!H59*Spain57!D59/Spain57!B59
 +Sweden58!H59*Sweden58!D59/Sweden58!B59)
/(Belgium51!D59/Belgium51!B59
 +Denmark52!D59/Denmark52!B59
 +Finland53!D59/Finland53!B59
 +Italy54!D59/Italy54!B59
 +Netherlands55!D59/Netherlands55!B59
 +Portugal56!D59/Portugal56!B59
 +Spain57!D59/Spain57!B59
 +Sweden58!D59/Sweden58!B59))</f>
        <v/>
      </c>
      <c r="F59" s="62">
        <f>IF(OR(
Belgium51!I59   ="",
Belgium51!D59   ="",
Belgium51!B59   ="",
Denmark52!I59      ="",
Denmark52!D59      ="",
Denmark52!B59      ="",
Finland53!I59       ="",
Finland53!D59       ="",
Finland53!B59       ="",
Italy54!I59      ="",
Italy54!D59      ="",
Italy54!B59      ="",
Netherlands55!I59 ="",
Netherlands55!D59 ="",
Netherlands55!B59 ="",
Portugal56!I59      ="",
Portugal56!D59      ="",
Portugal56!B59      ="",
Spain57!I59      ="",
Spain57!D59      ="",
Spain57!B59      ="",
Sweden58!I59      ="",
Sweden58!D59      ="",
Sweden58!B59      =""),"",
(Belgium51!I59/Belgium51!B59
 +Denmark52!I59/Denmark52!B59
 +Finland53!I59/Finland53!B59
 +Italy54!I59/Italy54!B59
 +Netherlands55!I59/Netherlands55!B59
 +Portugal56!I59/Portugal56!B59
 +Spain57!I59/Spain57!B59
 +Sweden58!I59/Sweden58!B59)
/(Belgium51!D59/Belgium51!B59
 +Denmark52!D59/Denmark52!B59
 +Finland53!D59/Finland53!B59
 +Italy54!D59/Italy54!B59
 +Netherlands55!D59/Netherlands55!B59
 +Portugal56!D59/Portugal56!B59
 +Spain57!D59/Spain57!B59
 +Sweden58!D59/Sweden58!B59))</f>
        <v>0.12989467043185501</v>
      </c>
      <c r="G59" s="62">
        <f>IF(OR(
Belgium51!J59   ="",
Belgium51!D59   ="",
Belgium51!B59   ="",
Denmark52!J59      ="",
Denmark52!D59      ="",
Denmark52!B59      ="",
Finland53!J59       ="",
Finland53!D59       ="",
Finland53!B59       ="",
Italy54!J59      ="",
Italy54!D59      ="",
Italy54!B59      ="",
Netherlands55!J59 ="",
Netherlands55!D59 ="",
Netherlands55!B59 ="",
Portugal56!J59      ="",
Portugal56!D59      ="",
Portugal56!B59      ="",
Spain57!J59      ="",
Spain57!D59      ="",
Spain57!B59      ="",
Sweden58!J59      ="",
Sweden58!D59      ="",
Sweden58!B59      =""),"",
(Belgium51!J59/Belgium51!B59
 +Denmark52!J59/Denmark52!B59
 +Finland53!J59/Finland53!B59
 +Italy54!J59/Italy54!B59
 +Netherlands55!J59/Netherlands55!B59
 +Portugal56!J59/Portugal56!B59
 +Spain57!J59/Spain57!B59
 +Sweden58!J59/Sweden58!B59)
/(Belgium51!D59/Belgium51!B59
 +Denmark52!D59/Denmark52!B59
 +Finland53!D59/Finland53!B59
 +Italy54!D59/Italy54!B59
 +Netherlands55!D59/Netherlands55!B59
 +Portugal56!D59/Portugal56!B59
 +Spain57!D59/Spain57!B59
 +Sweden58!D59/Sweden58!B59))</f>
        <v>0.11537161383425995</v>
      </c>
      <c r="H59" s="62">
        <f>IF(OR(
Belgium51!K59   ="",
Belgium51!D59   ="",
Belgium51!B59   ="",
Denmark52!K59      ="",
Denmark52!D59      ="",
Denmark52!B59      ="",
Finland53!K59       ="",
Finland53!D59       ="",
Finland53!B59       ="",
Italy54!K59      ="",
Italy54!D59      ="",
Italy54!B59      ="",
Netherlands55!K59 ="",
Netherlands55!D59 ="",
Netherlands55!B59 ="",
Portugal56!K59      ="",
Portugal56!D59      ="",
Portugal56!B59      ="",
Spain57!K59      ="",
Spain57!D59      ="",
Spain57!B59      ="",
Sweden58!K59      ="",
Sweden58!D59      ="",
Sweden58!B59      =""),"",
(Belgium51!K59/Belgium51!B59
 +Denmark52!K59/Denmark52!B59
 +Finland53!K59/Finland53!B59
 +Italy54!K59/Italy54!B59
 +Netherlands55!K59/Netherlands55!B59
 +Portugal56!K59/Portugal56!B59
 +Spain57!K59/Spain57!B59
 +Sweden58!K59/Sweden58!B59)
/(Belgium51!D59/Belgium51!B59
 +Denmark52!D59/Denmark52!B59
 +Finland53!D59/Finland53!B59
 +Italy54!D59/Italy54!B59
 +Netherlands55!D59/Netherlands55!B59
 +Portugal56!D59/Portugal56!B59
 +Spain57!D59/Spain57!B59
 +Sweden58!D59/Sweden58!B59))</f>
        <v>0.17242095855565878</v>
      </c>
      <c r="I59" s="62">
        <f>IF(OR(
Belgium51!L59   ="",
Belgium51!D59   ="",
Belgium51!B59   ="",
Denmark52!L59      ="",
Denmark52!D59      ="",
Denmark52!B59      ="",
Finland53!L59       ="",
Finland53!D59       ="",
Finland53!B59       ="",
Italy54!L59      ="",
Italy54!D59      ="",
Italy54!B59      ="",
Netherlands55!L59 ="",
Netherlands55!D59 ="",
Netherlands55!B59 ="",
Portugal56!L59      ="",
Portugal56!D59      ="",
Portugal56!B59      ="",
Spain57!L59      ="",
Spain57!D59      ="",
Spain57!B59      ="",
Sweden58!L59      ="",
Sweden58!D59      ="",
Sweden58!B59      =""),"",
(Belgium51!L59/Belgium51!B59
 +Denmark52!L59/Denmark52!B59
 +Finland53!L59/Finland53!B59
 +Italy54!L59/Italy54!B59
 +Netherlands55!L59/Netherlands55!B59
 +Portugal56!L59/Portugal56!B59
 +Spain57!L59/Spain57!B59
 +Sweden58!L59/Sweden58!B59)
/(Belgium51!D59/Belgium51!B59
 +Denmark52!D59/Denmark52!B59
 +Finland53!D59/Finland53!B59
 +Italy54!D59/Italy54!B59
 +Netherlands55!D59/Netherlands55!B59
 +Portugal56!D59/Portugal56!B59
 +Spain57!D59/Spain57!B59
 +Sweden58!D59/Sweden58!B59))</f>
        <v>0.21128536570261891</v>
      </c>
      <c r="J59" s="61">
        <f t="shared" si="0"/>
        <v>-3.8864407146960128E-2</v>
      </c>
      <c r="K59" s="61">
        <f>IF(OR(
Belgium51!D59   ="",Belgium51!D58   ="",
Belgium51!B59   ="",Belgium51!B58   ="",
Belgium51!N59   ="",Belgium51!N58   ="",
Denmark52!D59      ="",Denmark52!D58      ="",
Denmark52!B59      ="",Denmark52!B58      ="",
Denmark52!N59      ="",Denmark52!N58      ="",
Finland53!D59       ="",Finland53!D58       ="",
Finland53!B59       ="",Finland53!B58       ="",
Finland53!N59       ="",Finland53!N58       ="",
Italy54!D59      ="",Italy54!D58      ="",
Italy54!B59      ="",Italy54!B58      ="",
Italy54!N59      ="",Italy54!N58      ="",
Netherlands55!D59 ="",Netherlands55!D58 ="",
Netherlands55!B59 ="",Netherlands55!B58 ="",
Netherlands55!N59 ="",Netherlands55!N58 ="",
Portugal56!D59      ="",Portugal56!D58      ="",
Portugal56!B59      ="",Portugal56!B58      ="",
Portugal56!N59      ="",Portugal56!N58      ="",
Spain57!D59      ="",Spain57!D58      ="",
Spain57!B59      ="",Spain57!B58      ="",
Spain57!N59      ="",Spain57!N58      ="",
Sweden58!D59      ="",Sweden58!D58      ="",
Sweden58!B59      ="",Sweden58!B58      ="",
Sweden58!N59      ="",Sweden58!N58      =""),"",
LN(SQRT(
(Belgium51!D59/Belgium51!B59
 +Denmark52!D59/Denmark52!B59
 +Finland53!D59/Finland53!B59
 +Italy54!D59/Italy54!B59
 +Netherlands55!D59/Netherlands55!B59
 +Portugal56!D59/Portugal56!B59
 +Spain57!D59/Spain57!B59
 +Sweden58!D59/Sweden58!B59)
/(Belgium51!D59/Belgium51!N59*Belgium51!N58/Belgium51!B58
 +Denmark52!D59/Denmark52!N59*Denmark52!N58/Denmark52!B58
 +Finland53!D59/Finland53!N59*Finland53!N58/Finland53!B58
 +Italy54!D59/Italy54!N59*Italy54!N58/Italy54!B58
 +Netherlands55!D59/Netherlands55!N59*Netherlands55!N58/Netherlands55!B58
 +Portugal56!D59/Portugal56!N59*Portugal56!N58/Portugal56!B58
 +Spain57!D59/Spain57!N59*Spain57!N58/Spain57!B58
 +Sweden58!D59/Sweden58!N59*Sweden58!N58/Sweden58!B58)
*(Belgium51!D58/Belgium51!N58*Belgium51!N59/Belgium51!B59
 +Denmark52!D58/Denmark52!N58*Denmark52!N59/Denmark52!B59
 +Finland53!D58/Finland53!N58*Finland53!N59/Finland53!B59
 +Italy54!D58/Italy54!N58*Italy54!N59/Italy54!B59
 +Netherlands55!D58/Netherlands55!N58*Netherlands55!N59/Netherlands55!B59
 +Portugal56!D58/Portugal56!N58*Portugal56!N59/Portugal56!B59
 +Spain57!D58/Spain57!N58*Spain57!N59/Spain57!B59
 +Sweden58!D58/Sweden58!N58*Sweden58!N59/Sweden58!B59)
/(Belgium51!D58/Belgium51!B58
 +Denmark52!D58/Denmark52!B58
 +Finland53!D58/Finland53!B58
 +Italy54!D58/Italy54!B58
 +Netherlands55!D58/Netherlands55!B58
 +Portugal56!D58/Portugal56!B58
 +Spain57!D58/Spain57!B58
 +Sweden58!D58/Sweden58!B58))))</f>
        <v>3.6273755388790595E-2</v>
      </c>
      <c r="L59" s="61" t="str">
        <f>IF(OR(
Belgium51!F59   ="",Belgium51!F58   ="",
Belgium51!D59   ="",Belgium51!D58   ="",
Belgium51!B59   ="",Belgium51!B58   ="",
Belgium51!P59   ="",Belgium51!P58   ="",
Denmark52!F59      ="",Denmark52!F58      ="",
Denmark52!D59      ="",Denmark52!D58      ="",
Denmark52!B59      ="",Denmark52!B58      ="",
Denmark52!P59      ="",Denmark52!P58      ="",
Finland53!F59       ="",Finland53!F58       ="",
Finland53!D59       ="",Finland53!D58       ="",
Finland53!B59       ="",Finland53!B58       ="",
Finland53!P59       ="",Finland53!P58       ="",
Italy54!F59      ="",Italy54!F58      ="",
Italy54!D59      ="",Italy54!D58      ="",
Italy54!B59      ="",Italy54!B58      ="",
Italy54!P59      ="",Italy54!P58      ="",
Netherlands55!F59 ="",Netherlands55!F58 ="",
Netherlands55!D59 ="",Netherlands55!D58 ="",
Netherlands55!B59 ="",Netherlands55!B58 ="",
Netherlands55!P59 ="",Netherlands55!P58 ="",
Portugal56!F59      ="",Portugal56!F58      ="",
Portugal56!D59      ="",Portugal56!D58      ="",
Portugal56!B59      ="",Portugal56!B58      ="",
Portugal56!P59      ="",Portugal56!P58      ="",
Spain57!F59      ="",Spain57!F58      ="",
Spain57!D59      ="",Spain57!D58      ="",
Spain57!B59      ="",Spain57!B58      ="",
Spain57!P59      ="",Spain57!P58      ="",
Sweden58!F59      ="",Sweden58!F58      ="",
Sweden58!D59      ="",Sweden58!D58      ="",
Sweden58!B59      ="",Sweden58!B58      ="",
Sweden58!P59      ="",Sweden58!P58      =""),"",
LN(SQRT(
(Belgium51!D59*Belgium51!F59/Belgium51!B59
 +Denmark52!D59*Denmark52!F59/Denmark52!B59
 +Finland53!D59*Finland53!F59/Finland53!B59
 +Italy54!D59*Italy54!F59/Italy54!B59
 +Netherlands55!D59*Netherlands55!F59/Netherlands55!B59
 +Portugal56!D59*Portugal56!F59/Portugal56!B59
 +Spain57!D59*Spain57!F59/Spain57!B59
 +Sweden58!D59*Sweden58!F59/Sweden58!B59)
/(Belgium51!D59*Belgium51!F59/Belgium51!P59*Belgium51!P58/Belgium51!B58
 +Denmark52!D59*Denmark52!F59/Denmark52!P59*Denmark52!P58/Denmark52!B58
 +Finland53!D59*Finland53!F59/Finland53!P59*Finland53!P58/Finland53!B58
 +Italy54!D59*Italy54!F59/Italy54!P59*Italy54!P58/Italy54!B58
 +Netherlands55!D59*Netherlands55!F59/Netherlands55!P59*Netherlands55!P58/Netherlands55!B58
 +Portugal56!D59*Portugal56!F59/Portugal56!P59*Portugal56!P58/Portugal56!B58
 +Spain57!D59*Spain57!F59/Spain57!P59*Spain57!P58/Spain57!B58
 +Sweden58!D59*Sweden58!F59/Sweden58!P59*Sweden58!P58/Sweden58!B58)
*(Belgium51!D58*Belgium51!F58/Belgium51!P58*Belgium51!P59/Belgium51!B59
 +Denmark52!D58*Denmark52!F58/Denmark52!P58*Denmark52!P59/Denmark52!B59
 +Finland53!D58*Finland53!F58/Finland53!P58*Finland53!P59/Finland53!B59
 +Italy54!D58*Italy54!F58/Italy54!P58*Italy54!P59/Italy54!B59
 +Netherlands55!D58*Netherlands55!F58/Netherlands55!P58*Netherlands55!P59/Netherlands55!B59
 +Portugal56!D58*Portugal56!F58/Portugal56!P58*Portugal56!P59/Portugal56!B59
 +Spain57!D58*Spain57!F58/Spain57!P58*Spain57!P59/Spain57!B59
 +Sweden58!D58*Sweden58!F58/Sweden58!P58*Sweden58!P59/Sweden58!B59)
/(Belgium51!D58*Belgium51!F58/Belgium51!B58
 +Denmark52!D58*Denmark52!F58/Denmark52!B58
 +Finland53!D58*Finland53!F58/Finland53!B58
 +Italy54!D58*Italy54!F58/Italy54!B58
 +Netherlands55!D58*Netherlands55!F58/Netherlands55!B58
 +Portugal56!D58*Portugal56!F58/Portugal56!B58
 +Spain57!D58*Spain57!F58/Spain57!B58
 +Sweden58!D58*Sweden58!F58/Sweden58!B58))))</f>
        <v/>
      </c>
      <c r="M59" s="62" t="str">
        <f>IF(OR(
Belgium51!H59   ="",Belgium51!H58   ="",
Belgium51!D59   ="",Belgium51!D58   ="",
Belgium51!B59   ="",Belgium51!B58   ="",
Belgium51!Q59   ="",Belgium51!Q58   ="",
Denmark52!H59      ="",Denmark52!H58      ="",
Denmark52!D59      ="",Denmark52!D58      ="",
Denmark52!B59      ="",Denmark52!B58      ="",
Denmark52!Q59      ="",Denmark52!Q58      ="",
Finland53!H59       ="",Finland53!H58       ="",
Finland53!D59       ="",Finland53!D58       ="",
Finland53!B59       ="",Finland53!B58       ="",
Finland53!Q59       ="",Finland53!Q58       ="",
Italy54!H59      ="",Italy54!H58      ="",
Italy54!D59      ="",Italy54!D58      ="",
Italy54!B59      ="",Italy54!B58      ="",
Italy54!Q59      ="",Italy54!Q58      ="",
Netherlands55!H59 ="",Netherlands55!H58 ="",
Netherlands55!D59 ="",Netherlands55!D58 ="",
Netherlands55!B59 ="",Netherlands55!B58 ="",
Netherlands55!Q59 ="",Netherlands55!Q58 ="",
Portugal56!H59      ="",Portugal56!H58      ="",
Portugal56!D59      ="",Portugal56!D58      ="",
Portugal56!B59      ="",Portugal56!B58      ="",
Portugal56!Q59      ="",Portugal56!Q58      ="",
Spain57!H59      ="",Spain57!H58      ="",
Spain57!D59      ="",Spain57!D58      ="",
Spain57!B59      ="",Spain57!B58      ="",
Spain57!Q59      ="",Spain57!Q58      ="",
Sweden58!H59      ="",Sweden58!H58      ="",
Sweden58!D59      ="",Sweden58!D58      ="",
Sweden58!B59      ="",Sweden58!B58      ="",
Sweden58!Q59      ="",Sweden58!Q58      =""),"",
LN(SQRT(
(Belgium51!D59*Belgium51!H59/Belgium51!B59
 +Denmark52!D59*Denmark52!H59/Denmark52!B59
 +Finland53!D59*Finland53!H59/Finland53!B59
 +Italy54!D59*Italy54!H59/Italy54!B59
 +Netherlands55!D59*Netherlands55!H59/Netherlands55!B59
 +Portugal56!D59*Portugal56!H59/Portugal56!B59
 +Spain57!D59*Spain57!H59/Spain57!B59
 +Sweden58!D59*Sweden58!H59/Sweden58!B59)
/(Belgium51!D59*Belgium51!H59/Belgium51!Q59*Belgium51!Q58/Belgium51!B58
 +Denmark52!D59*Denmark52!H59/Denmark52!Q59*Denmark52!Q58/Denmark52!B58
 +Finland53!D59*Finland53!H59/Finland53!Q59*Finland53!Q58/Finland53!B58
 +Italy54!D59*Italy54!H59/Italy54!Q59*Italy54!Q58/Italy54!B58
 +Netherlands55!D59*Netherlands55!H59/Netherlands55!Q59*Netherlands55!Q58/Netherlands55!B58
 +Portugal56!D59*Portugal56!H59/Portugal56!Q59*Portugal56!Q58/Portugal56!B58
 +Spain57!D59*Spain57!H59/Spain57!Q59*Spain57!Q58/Spain57!B58
 +Sweden58!D59*Sweden58!H59/Sweden58!Q59*Sweden58!Q58/Sweden58!B58)
*(Belgium51!D58*Belgium51!H58/Belgium51!Q58*Belgium51!Q59/Belgium51!B59
 +Denmark52!D58*Denmark52!H58/Denmark52!Q58*Denmark52!Q59/Denmark52!B59
 +Finland53!D58*Finland53!H58/Finland53!Q58*Finland53!Q59/Finland53!B59
 +Italy54!D58*Italy54!H58/Italy54!Q58*Italy54!Q59/Italy54!B59
 +Netherlands55!D58*Netherlands55!H58/Netherlands55!Q58*Netherlands55!Q59/Netherlands55!B59
 +Portugal56!D58*Portugal56!H58/Portugal56!Q58*Portugal56!Q59/Portugal56!B59
 +Spain57!D58*Spain57!H58/Spain57!Q58*Spain57!Q59/Spain57!B59
 +Sweden58!D58*Sweden58!H58/Sweden58!Q58*Sweden58!Q59/Sweden58!B59)
/(Belgium51!D58*Belgium51!H58/Belgium51!B58
 +Denmark52!D58*Denmark52!H58/Denmark52!B58
 +Finland53!D58*Finland53!H58/Finland53!B58
 +Italy54!D58*Italy54!H58/Italy54!B58
 +Netherlands55!D58*Netherlands55!H58/Netherlands55!B58
 +Portugal56!D58*Portugal56!H58/Portugal56!B58
 +Spain57!D58*Spain57!H58/Spain57!B58
 +Sweden58!D58*Sweden58!H58/Sweden58!B58))))</f>
        <v/>
      </c>
      <c r="N59" s="62" t="str">
        <f>IF(OR(
Belgium51!I59   ="",Belgium51!I58   ="",
Belgium51!B59   ="",Belgium51!B58   ="",
Belgium51!R59   ="",Belgium51!R58   ="",
Denmark52!I59      ="",Denmark52!I58      ="",
Denmark52!B59      ="",Denmark52!B58      ="",
Denmark52!R59      ="",Denmark52!R58      ="",
Finland53!I59       ="",Finland53!I58       ="",
Finland53!B59       ="",Finland53!B58       ="",
Finland53!R59       ="",Finland53!R58       ="",
Italy54!I59      ="",Italy54!I58      ="",
Italy54!B59      ="",Italy54!B58      ="",
Italy54!R59      ="",Italy54!R58      ="",
Netherlands55!I59 ="",Netherlands55!I58 ="",
Netherlands55!B59 ="",Netherlands55!B58 ="",
Netherlands55!R59 ="",Netherlands55!R58 ="",
Portugal56!I59      ="",Portugal56!I58      ="",
Portugal56!B59      ="",Portugal56!B58      ="",
Portugal56!R59      ="",Portugal56!R58      ="",
Spain57!I59      ="",Spain57!I58      ="",
Spain57!B59      ="",Spain57!B58      ="",
Spain57!R59      ="",Spain57!R58      ="",
Sweden58!I59      ="",Sweden58!I58      ="",
Sweden58!B59      ="",Sweden58!B58      ="",
Sweden58!R59      ="",Sweden58!R58      =""),"",
LN(SQRT(
(Belgium51!I59/Belgium51!B59
 +Denmark52!I59/Denmark52!B59
 +Finland53!I59/Finland53!B59
 +Italy54!I59/Italy54!B59
 +Netherlands55!I59/Netherlands55!B59
 +Portugal56!I59/Portugal56!B59
 +Spain57!I59/Spain57!B59
 +Sweden58!I59/Sweden58!B59)
/(Belgium51!I59/Belgium51!R59*Belgium51!R58/Belgium51!B58
 +Denmark52!I59/Denmark52!R59*Denmark52!R58/Denmark52!B58
 +Finland53!I59/Finland53!R59*Finland53!R58/Finland53!B58
 +Italy54!I59/Italy54!R59*Italy54!R58/Italy54!B58
 +Netherlands55!I59/Netherlands55!R59*Netherlands55!R58/Netherlands55!B58
 +Portugal56!I59/Portugal56!R59*Portugal56!R58/Portugal56!B58
 +Spain57!I59/Spain57!R59*Spain57!R58/Spain57!B58
 +Sweden58!I59/Sweden58!R59*Sweden58!R58/Sweden58!B58)
*(Belgium51!I58/Belgium51!R58*Belgium51!R59/Belgium51!B59
 +Denmark52!I58/Denmark52!R58*Denmark52!R59/Denmark52!B59
 +Finland53!I58/Finland53!R58*Finland53!R59/Finland53!B59
 +Italy54!I58/Italy54!R58*Italy54!R59/Italy54!B59
 +Netherlands55!I58/Netherlands55!R58*Netherlands55!R59/Netherlands55!B59
 +Portugal56!I58/Portugal56!R58*Portugal56!R59/Portugal56!B59
 +Spain57!I58/Spain57!R58*Spain57!R59/Spain57!B59
 +Sweden58!I58/Sweden58!R58*Sweden58!R59/Sweden58!B59)
/(Belgium51!I58/Belgium51!B58
 +Denmark52!I58/Denmark52!B58
 +Finland53!I58/Finland53!B58
 +Italy54!I58/Italy54!B58
 +Netherlands55!I58/Netherlands55!B58
 +Portugal56!I58/Portugal56!B58
 +Spain57!I58/Spain57!B58
 +Sweden58!I58/Sweden58!B58))))</f>
        <v/>
      </c>
      <c r="O59" s="62" t="str">
        <f>IF(OR(
Belgium51!K59   ="",Belgium51!K58   ="",
Belgium51!B59   ="",Belgium51!B58   ="",
Belgium51!S59   ="",Belgium51!S58   ="",
Denmark52!K59      ="",Denmark52!K58      ="",
Denmark52!B59      ="",Denmark52!B58      ="",
Denmark52!S59      ="",Denmark52!S58      ="",
Finland53!K59       ="",Finland53!K58       ="",
Finland53!B59       ="",Finland53!B58       ="",
Finland53!S59       ="",Finland53!S58       ="",
Italy54!K59      ="",Italy54!K58      ="",
Italy54!B59      ="",Italy54!B58      ="",
Italy54!S59      ="",Italy54!S58      ="",
Netherlands55!K59 ="",Netherlands55!K58 ="",
Netherlands55!B59 ="",Netherlands55!B58 ="",
Netherlands55!S59 ="",Netherlands55!S58 ="",
Portugal56!K59      ="",Portugal56!K58      ="",
Portugal56!B59      ="",Portugal56!B58      ="",
Portugal56!S59      ="",Portugal56!S58      ="",
Spain57!K59      ="",Spain57!K58      ="",
Spain57!B59      ="",Spain57!B58      ="",
Spain57!S59      ="",Spain57!S58      ="",
Sweden58!K59      ="",Sweden58!K58      ="",
Sweden58!B59      ="",Sweden58!B58      ="",
Sweden58!S59      ="",Sweden58!S58      =""),"",
LN(SQRT(
(Belgium51!K59/Belgium51!B59
 +Denmark52!K59/Denmark52!B59
 +Finland53!K59/Finland53!B59
 +Italy54!K59/Italy54!B59
 +Netherlands55!K59/Netherlands55!B59
 +Portugal56!K59/Portugal56!B59
 +Spain57!K59/Spain57!B59
 +Sweden58!K59/Sweden58!B59)
/(Belgium51!K59/Belgium51!S59*Belgium51!S58/Belgium51!B58
 +Denmark52!K59/Denmark52!S59*Denmark52!S58/Denmark52!B58
 +Finland53!K59/Finland53!S59*Finland53!S58/Finland53!B58
 +Italy54!K59/Italy54!S59*Italy54!S58/Italy54!B58
 +Netherlands55!K59/Netherlands55!S59*Netherlands55!S58/Netherlands55!B58
 +Portugal56!K59/Portugal56!S59*Portugal56!S58/Portugal56!B58
 +Spain57!K59/Spain57!S59*Spain57!S58/Spain57!B58
 +Sweden58!K59/Sweden58!S59*Sweden58!S58/Sweden58!B58)
*(Belgium51!K58/Belgium51!S58*Belgium51!S59/Belgium51!B59
 +Denmark52!K58/Denmark52!S58*Denmark52!S59/Denmark52!B59
 +Finland53!K58/Finland53!S58*Finland53!S59/Finland53!B59
 +Italy54!K58/Italy54!S58*Italy54!S59/Italy54!B59
 +Netherlands55!K58/Netherlands55!S58*Netherlands55!S59/Netherlands55!B59
 +Portugal56!K58/Portugal56!S58*Portugal56!S59/Portugal56!B59
 +Spain57!K58/Spain57!S58*Spain57!S59/Spain57!B59
 +Sweden58!K58/Sweden58!S58*Sweden58!S59/Sweden58!B59)
/(Belgium51!K58/Belgium51!B58
 +Denmark52!K58/Denmark52!B58
 +Finland53!K58/Finland53!B58
 +Italy54!K58/Italy54!B58
 +Netherlands55!K58/Netherlands55!B58
 +Portugal56!K58/Portugal56!B58
 +Spain57!K58/Spain57!B58
 +Sweden58!K58/Sweden58!B58))))</f>
        <v/>
      </c>
      <c r="P59" s="62" t="str">
        <f>IF(OR(
Belgium51!L59   ="",Belgium51!L58   ="",
Belgium51!B59   ="",Belgium51!B58   ="",
Belgium51!T59   ="",Belgium51!T58   ="",
Denmark52!L59      ="",Denmark52!L58      ="",
Denmark52!B59      ="",Denmark52!B58      ="",
Denmark52!T59      ="",Denmark52!T58      ="",
Finland53!L59       ="",Finland53!L58       ="",
Finland53!B59       ="",Finland53!B58       ="",
Finland53!T59       ="",Finland53!T58       ="",
Italy54!L59      ="",Italy54!L58      ="",
Italy54!B59      ="",Italy54!B58      ="",
Italy54!T59      ="",Italy54!T58      ="",
Netherlands55!L59 ="",Netherlands55!L58 ="",
Netherlands55!B59 ="",Netherlands55!B58 ="",
Netherlands55!T59 ="",Netherlands55!T58 ="",
Portugal56!L59      ="",Portugal56!L58      ="",
Portugal56!B59      ="",Portugal56!B58      ="",
Portugal56!T59      ="",Portugal56!T58      ="",
Spain57!L59      ="",Spain57!L58      ="",
Spain57!B59      ="",Spain57!B58      ="",
Spain57!T59      ="",Spain57!T58      ="",
Sweden58!L59      ="",Sweden58!L58      ="",
Sweden58!B59      ="",Sweden58!B58      ="",
Sweden58!T59      ="",Sweden58!T58      =""),"",
LN(SQRT(
(Belgium51!L59/Belgium51!B59
 +Denmark52!L59/Denmark52!B59
 +Finland53!L59/Finland53!B59
 +Italy54!L59/Italy54!B59
 +Netherlands55!L59/Netherlands55!B59
 +Portugal56!L59/Portugal56!B59
 +Spain57!L59/Spain57!B59
 +Sweden58!L59/Sweden58!B59)
/(Belgium51!L59/Belgium51!T59*Belgium51!T58/Belgium51!B58
 +Denmark52!L59/Denmark52!T59*Denmark52!T58/Denmark52!B58
 +Finland53!L59/Finland53!T59*Finland53!T58/Finland53!B58
 +Italy54!L59/Italy54!T59*Italy54!T58/Italy54!B58
 +Netherlands55!L59/Netherlands55!T59*Netherlands55!T58/Netherlands55!B58
 +Portugal56!L59/Portugal56!T59*Portugal56!T58/Portugal56!B58
 +Spain57!L59/Spain57!T59*Spain57!T58/Spain57!B58
 +Sweden58!L59/Sweden58!T59*Sweden58!T58/Sweden58!B58)
*(Belgium51!L58/Belgium51!T58*Belgium51!T59/Belgium51!B59
 +Denmark52!L58/Denmark52!T58*Denmark52!T59/Denmark52!B59
 +Finland53!L58/Finland53!T58*Finland53!T59/Finland53!B59
 +Italy54!L58/Italy54!T58*Italy54!T59/Italy54!B59
 +Netherlands55!L58/Netherlands55!T58*Netherlands55!T59/Netherlands55!B59
 +Portugal56!L58/Portugal56!T58*Portugal56!T59/Portugal56!B59
 +Spain57!L58/Spain57!T58*Spain57!T59/Spain57!B59
 +Sweden58!L58/Sweden58!T58*Sweden58!T59/Sweden58!B59)
/(Belgium51!L58/Belgium51!B58
 +Denmark52!L58/Denmark52!B58
 +Finland53!L58/Finland53!B58
 +Italy54!L58/Italy54!B58
 +Netherlands55!L58/Netherlands55!B58
 +Portugal56!L58/Portugal56!B58
 +Spain57!L58/Spain57!B58
 +Sweden58!L58/Sweden58!B58))))</f>
        <v/>
      </c>
      <c r="Q59" s="61"/>
      <c r="R59" s="61"/>
      <c r="S59" s="61"/>
      <c r="T59" s="61"/>
      <c r="U59" s="61"/>
      <c r="V59" s="61" t="str">
        <f>IF(OR(
Belgium51!V59   ="",
Belgium51!U59   ="",
Denmark52!V59      ="",
Denmark52!U59      ="",
Finland53!V59       ="",
Finland53!U59       ="",
Italy54!V59      ="",
Italy54!U59      ="",
Netherlands55!V59 ="",
Netherlands55!U59 ="",
Portugal56!V59      ="",
Portugal56!U59      ="",
Spain57!V59      ="",
Spain57!U59      ="",
Sweden58!V59      ="",
Sweden58!U59      =""),"",
LN((Belgium51!V59+Denmark52!V59+Finland53!V59+Italy54!V59+Netherlands55!V59+Portugal56!V59+Spain57!V59+Sweden58!V59)
/(Belgium51!U59+Denmark52!U59+Finland53!U59+Italy54!U59+Netherlands55!U59+Portugal56!U59+Spain57!U59+Sweden58!U59)))</f>
        <v/>
      </c>
      <c r="W59" s="61" t="str">
        <f>IF(OR(
Belgium51!V59   ="",
Belgium51!W59   ="",
Belgium51!U59   ="",
Denmark52!V59      ="",
Denmark52!W59      ="",
Denmark52!U59      ="",
Finland53!V59       ="",
Finland53!W59       ="",
Finland53!U59       ="",
Italy54!V59      ="",
Italy54!W59      ="",
Italy54!U59      ="",
Netherlands55!V59 ="",
Netherlands55!W59 ="",
Netherlands55!V59 ="",
Portugal56!V59      ="",
Portugal56!W59      ="",
Portugal56!U59      ="",
Spain57!V59      ="",
Spain57!W59      ="",
Spain57!U59      ="",
Sweden58!V59      ="",
Sweden58!W59      ="",
Sweden58!U59      ="",
),"",
LN((Belgium51!V59*Belgium51!W59+Denmark52!V59*Denmark52!W59+Finland53!V59*Finland53!W59+Italy54!V59*Italy54!W59+Netherlands55!V59*Netherlands55!W59+Portugal56!V59*Portugal56!W59+Spain57!V59*Spain57!W59+Sweden58!V59*Sweden58!W59)
/(Belgium51!U59+Denmark52!U59+Finland53!U59+Italy54!U59+Netherlands55!U59+Portugal56!U59+Spain57!U59+Sweden58!U59)))</f>
        <v/>
      </c>
      <c r="X59" s="61" t="str">
        <f>IF(OR(
Belgium51!X59   ="",
Belgium51!D59   ="",
Belgium51!B59   ="",
Denmark52!X59      ="",
Denmark52!D59      ="",
Denmark52!B59      ="",
Finland53!X59       ="",
Finland53!D59       ="",
Finland53!B59       ="",
Italy54!X59      ="",
Italy54!D59      ="",
Italy54!B59      ="",
Netherlands55!X59 ="",
Netherlands55!D59 ="",
Netherlands55!B59 ="",
Portugal56!X59      ="",
Portugal56!D59      ="",
Portugal56!B59      ="",
Spain57!X59      ="",
Spain57!D59      ="",
Spain57!B59      ="",
Sweden58!X59      ="",
Sweden58!D59      ="",
Sweden58!B59      =""),"",
(Belgium51!X59*Belgium51!D59/Belgium51!B59
 +Denmark52!X59*Denmark52!D59/Denmark52!B59
 +Finland53!X59*Finland53!D59/Finland53!B59
 +Italy54!X59*Italy54!D59/Italy54!B59
 +Netherlands55!X59*Netherlands55!D59/Netherlands55!B59
 +Portugal56!X59*Portugal56!D59/Portugal56!B59
 +Spain57!X59*Spain57!D59/Spain57!B59
 +Sweden58!X59*Sweden58!D59/Sweden58!B59)
/(Belgium51!D59/Belgium51!B59
 +Denmark52!D59/Denmark52!B59
 +Finland53!D59/Finland53!B59
 +Italy54!D59/Italy54!B59
 +Netherlands55!D59/Netherlands55!B59
 +Portugal56!D59/Portugal56!B59
 +Spain57!D59/Spain57!B59
 +Sweden58!D59/Sweden58!B59))</f>
        <v/>
      </c>
      <c r="Y59" s="61" t="str">
        <f>IF(OR(
Belgium51!Y59   ="",
Belgium51!D59   ="",
Belgium51!B59   ="",
Denmark52!Y59      ="",
Denmark52!D59      ="",
Denmark52!B59      ="",
Finland53!Y59       ="",
Finland53!D59       ="",
Finland53!B59       ="",
Italy54!Y59      ="",
Italy54!D59      ="",
Italy54!B59      ="",
Netherlands55!Y59 ="",
Netherlands55!D59 ="",
Netherlands55!B59 ="",
Portugal56!Y59      ="",
Portugal56!D59      ="",
Portugal56!B59      ="",
Spain57!Y59      ="",
Spain57!D59      ="",
Spain57!B59      ="",
Sweden58!Y59      ="",
Sweden58!D59      ="",
Sweden58!B59      =""),"",
(Belgium51!Y59/Belgium51!B59
 +Denmark52!Y59/Denmark52!B59
 +Finland53!Y59/Finland53!B59
 +Italy54!Y59/Italy54!B59
 +Netherlands55!Y59/Netherlands55!B59
 +Portugal56!Y59/Portugal56!B59
 +Spain57!Y59/Spain57!B59
 +Sweden58!Y59/Sweden58!B59)
/(Belgium51!D59/Belgium51!B59
 +Denmark52!D59/Denmark52!B59
 +Finland53!D59/Finland53!B59
 +Italy54!D59/Italy54!B59
 +Netherlands55!D59/Netherlands55!B59
 +Portugal56!D59/Portugal56!B59
 +Spain57!D59/Spain57!B59
 +Sweden58!D59/Sweden58!B59))</f>
        <v/>
      </c>
      <c r="Z59" s="67"/>
      <c r="AA59" s="62" t="str">
        <f t="shared" si="1"/>
        <v/>
      </c>
      <c r="AB59" s="75">
        <f>IF(OR(
Belgium51!AB59   ="",
Belgium51!D59   ="",
Belgium51!B59   ="",
Denmark52!AB59      ="",
Denmark52!D59      ="",
Denmark52!B59      ="",
Finland53!AB59       ="",
Finland53!D59       ="",
Finland53!B59       ="",
Italy54!AB59      ="",
Italy54!D59      ="",
Italy54!B59      ="",
Netherlands55!AB59 ="",
Netherlands55!D59 ="",
Netherlands55!B59 ="",
Portugal56!AB59      ="",
Portugal56!D59      ="",
Portugal56!B59      ="",
Spain57!AB59      ="",
Spain57!D59      ="",
Spain57!B59      ="",
Sweden58!AB59      ="",
Sweden58!D59      ="",
Sweden58!B59      =""),"",
(Belgium51!AB59*Belgium51!D59/Belgium51!B59
 +Denmark52!AB59*Denmark52!D59/Denmark52!B59
 +Finland53!AB59*Finland53!D59/Finland53!B59
 +Italy54!AB59*Italy54!D59/Italy54!B59
 +Netherlands55!AB59*Netherlands55!D59/Netherlands55!B59
 +Portugal56!AB59*Portugal56!D59/Portugal56!B59
 +Spain57!AB59*Spain57!D59/Spain57!B59
 +Sweden58!AB59*Sweden58!D59/Sweden58!B59)
/(Belgium51!D59/Belgium51!B59
 +Denmark52!D59/Denmark52!B59
 +Finland53!D59/Finland53!B59
 +Italy54!D59/Italy54!B59
 +Netherlands55!D59/Netherlands55!B59
 +Portugal56!D59/Portugal56!B59
 +Spain57!D59/Spain57!B59
 +Sweden58!D59/Sweden58!B59))</f>
        <v>0.70549767626878146</v>
      </c>
    </row>
    <row r="60" spans="1:28">
      <c r="A60" s="62">
        <v>1927</v>
      </c>
      <c r="B60" s="62" t="str">
        <f>IF(OR(
Belgium51!AC60   ="",
Belgium51!D60   ="",
Belgium51!B60   ="",
Denmark52!AC60      ="",
Denmark52!D60      ="",
Denmark52!B60      ="",
Finland53!AC60       ="",
Finland53!D60       ="",
Finland53!B60       ="",
Italy54!AC60      ="",
Italy54!D60      ="",
Italy54!B60      ="",
Netherlands55!AC60 ="",
Netherlands55!D60 ="",
Netherlands55!B60 ="",
Portugal56!AC60 ="",
Portugal56!D60 ="",
Portugal56!B60 ="",
Spain57!AC60       ="",
Spain57!D60       ="",
Spain57!B60       ="",
Sweden58!AC60      ="",
Sweden58!D60      ="",
Sweden58!B60      =""),"",
(Belgium51!AC60*Belgium51!D60/Belgium51!B60
 +Denmark52!AC60*Denmark52!D60/Denmark52!B60
 +Finland53!AC60*Finland53!D60/Finland53!B60
 +Italy54!AC60*Italy54!D60/Italy54!B60
 +Netherlands55!AC60*Netherlands55!D60/Netherlands55!B60
 +Portugal56!AC60*Portugal56!D60/Portugal56!B60
 +Spain57!AC60*Spain57!D60/Spain57!B60
 +Sweden58!AC60*Sweden58!D60/Sweden58!B60)
/(Belgium51!D60/Belgium51!B60
 +Denmark52!D60/Denmark52!B60
 +Finland53!D60/Finland53!B60
 +Italy54!D60/Italy54!B60
 +Netherlands55!D60/Netherlands55!B60
 +Portugal56!D60/Portugal56!B60
 +Spain57!D60/Spain57!B60
 +Sweden58!D60/Sweden58!B60))</f>
        <v/>
      </c>
      <c r="C60" s="34" t="str">
        <f>IF(OR(
Belgium51!F60   ="",
Belgium51!D60   ="",
Belgium51!B60   ="",
Denmark52!F60      ="",
Denmark52!D60      ="",
Denmark52!B60      ="",
Finland53!F60       ="",
Finland53!D60       ="",
Finland53!B60       ="",
Italy54!F60      ="",
Italy54!D60      ="",
Italy54!B60      ="",
Netherlands55!F60 ="",
Netherlands55!D60 ="",
Netherlands55!B60 ="",
Portugal56!F60 ="",
Portugal56!D60 ="",
Portugal56!B60 ="",
Spain57!F60       ="",
Spain57!D60       ="",
Spain57!B60       ="",
Sweden58!F60      ="",
Sweden58!D60      ="",
Sweden58!B60      =""),"",
(Belgium51!F60*Belgium51!D60/Belgium51!B60
 +Denmark52!F60*Denmark52!D60/Denmark52!B60
 +Finland53!F60*Finland53!D60/Finland53!B60
 +Italy54!F60*Italy54!D60/Italy54!B60
 +Netherlands55!F60*Netherlands55!D60/Netherlands55!B60
 +Portugal56!F60*Portugal56!D60/Portugal56!B60
 +Spain57!F60*Spain57!D60/Spain57!B60
 +Sweden58!F60*Sweden58!D60/Sweden58!B60)
/(Belgium51!D60/Belgium51!B60
 +Denmark52!D60/Denmark52!B60
 +Finland53!D60/Finland53!B60
 +Italy54!D60/Italy54!B60
 +Netherlands55!D60/Netherlands55!B60
 +Portugal56!D60/Portugal56!B60
 +Spain57!D60/Spain57!B60
 +Sweden58!D60/Sweden58!B60))</f>
        <v/>
      </c>
      <c r="D60" s="62" t="str">
        <f>IF(OR(
Belgium51!AE60   ="",
Belgium51!D60   ="",
Belgium51!B60   ="",
Denmark52!AE60      ="",
Denmark52!D60      ="",
Denmark52!B60      ="",
Finland53!AE60       ="",
Finland53!D60       ="",
Finland53!B60       ="",
Italy54!AE60      ="",
Italy54!D60      ="",
Italy54!B60      ="",
Netherlands55!AE60 ="",
Netherlands55!D60 ="",
Netherlands55!B60 ="",
Portugal56!AE60 ="",
Portugal56!D60 ="",
Portugal56!B60 ="",
Spain57!AE60       ="",
Spain57!D60       ="",
Spain57!B60       ="",
Sweden58!AE60      ="",
Sweden58!D60      ="",
Sweden58!B60      =""),"",
(Belgium51!AE60*Belgium51!D60/Belgium51!B60
 +Denmark52!AE60*Denmark52!D60/Denmark52!B60
 +Finland53!AE60*Finland53!D60/Finland53!B60
 +Italy54!AE60*Italy54!D60/Italy54!B60
 +Netherlands55!AE60*Netherlands55!D60/Netherlands55!B60
 +Portugal56!AE60*Portugal56!D60/Portugal56!B60
 +Spain57!AE60*Spain57!D60/Spain57!B60
 +Sweden58!AE60*Sweden58!D60/Sweden58!B60)
/(Belgium51!D60/Belgium51!B60
 +Denmark52!D60/Denmark52!B60
 +Finland53!D60/Finland53!B60
 +Italy54!D60/Italy54!B60
 +Netherlands55!D60/Netherlands55!B60
 +Portugal56!D60/Portugal56!B60
 +Spain57!D60/Spain57!B60
 +Sweden58!D60/Sweden58!B60))</f>
        <v/>
      </c>
      <c r="E60" s="62" t="str">
        <f>IF(OR(
Belgium51!H60   ="",
Belgium51!D60   ="",
Belgium51!B60   ="",
Denmark52!H60      ="",
Denmark52!D60      ="",
Denmark52!B60      ="",
Finland53!H60       ="",
Finland53!D60       ="",
Finland53!B60       ="",
Italy54!H60      ="",
Italy54!D60      ="",
Italy54!B60      ="",
Netherlands55!H60 ="",
Netherlands55!D60 ="",
Netherlands55!B60 ="",
Portugal56!H60 ="",
Portugal56!D60 ="",
Portugal56!B60 ="",
Spain57!H60 ="",
Spain57!D60 ="",
Spain57!B60 ="",
Sweden58!H60 ="",
Sweden58!D60 ="",
Sweden58!B60 =""),"",
(Belgium51!H60*Belgium51!D60/Belgium51!B60
 +Denmark52!H60*Denmark52!D60/Denmark52!B60
 +Finland53!H60*Finland53!D60/Finland53!B60
 +Italy54!H60*Italy54!D60/Italy54!B60
 +Netherlands55!H60*Netherlands55!D60/Netherlands55!B60
 +Portugal56!H60*Portugal56!D60/Portugal56!B60
 +Spain57!H60*Spain57!D60/Spain57!B60
 +Sweden58!H60*Sweden58!D60/Sweden58!B60)
/(Belgium51!D60/Belgium51!B60
 +Denmark52!D60/Denmark52!B60
 +Finland53!D60/Finland53!B60
 +Italy54!D60/Italy54!B60
 +Netherlands55!D60/Netherlands55!B60
 +Portugal56!D60/Portugal56!B60
 +Spain57!D60/Spain57!B60
 +Sweden58!D60/Sweden58!B60))</f>
        <v/>
      </c>
      <c r="F60" s="62">
        <f>IF(OR(
Belgium51!I60   ="",
Belgium51!D60   ="",
Belgium51!B60   ="",
Denmark52!I60      ="",
Denmark52!D60      ="",
Denmark52!B60      ="",
Finland53!I60       ="",
Finland53!D60       ="",
Finland53!B60       ="",
Italy54!I60      ="",
Italy54!D60      ="",
Italy54!B60      ="",
Netherlands55!I60 ="",
Netherlands55!D60 ="",
Netherlands55!B60 ="",
Portugal56!I60      ="",
Portugal56!D60      ="",
Portugal56!B60      ="",
Spain57!I60      ="",
Spain57!D60      ="",
Spain57!B60      ="",
Sweden58!I60      ="",
Sweden58!D60      ="",
Sweden58!B60      =""),"",
(Belgium51!I60/Belgium51!B60
 +Denmark52!I60/Denmark52!B60
 +Finland53!I60/Finland53!B60
 +Italy54!I60/Italy54!B60
 +Netherlands55!I60/Netherlands55!B60
 +Portugal56!I60/Portugal56!B60
 +Spain57!I60/Spain57!B60
 +Sweden58!I60/Sweden58!B60)
/(Belgium51!D60/Belgium51!B60
 +Denmark52!D60/Denmark52!B60
 +Finland53!D60/Finland53!B60
 +Italy54!D60/Italy54!B60
 +Netherlands55!D60/Netherlands55!B60
 +Portugal56!D60/Portugal56!B60
 +Spain57!D60/Spain57!B60
 +Sweden58!D60/Sweden58!B60))</f>
        <v>0.12202347479370787</v>
      </c>
      <c r="G60" s="62">
        <f>IF(OR(
Belgium51!J60   ="",
Belgium51!D60   ="",
Belgium51!B60   ="",
Denmark52!J60      ="",
Denmark52!D60      ="",
Denmark52!B60      ="",
Finland53!J60       ="",
Finland53!D60       ="",
Finland53!B60       ="",
Italy54!J60      ="",
Italy54!D60      ="",
Italy54!B60      ="",
Netherlands55!J60 ="",
Netherlands55!D60 ="",
Netherlands55!B60 ="",
Portugal56!J60      ="",
Portugal56!D60      ="",
Portugal56!B60      ="",
Spain57!J60      ="",
Spain57!D60      ="",
Spain57!B60      ="",
Sweden58!J60      ="",
Sweden58!D60      ="",
Sweden58!B60      =""),"",
(Belgium51!J60/Belgium51!B60
 +Denmark52!J60/Denmark52!B60
 +Finland53!J60/Finland53!B60
 +Italy54!J60/Italy54!B60
 +Netherlands55!J60/Netherlands55!B60
 +Portugal56!J60/Portugal56!B60
 +Spain57!J60/Spain57!B60
 +Sweden58!J60/Sweden58!B60)
/(Belgium51!D60/Belgium51!B60
 +Denmark52!D60/Denmark52!B60
 +Finland53!D60/Finland53!B60
 +Italy54!D60/Italy54!B60
 +Netherlands55!D60/Netherlands55!B60
 +Portugal56!D60/Portugal56!B60
 +Spain57!D60/Spain57!B60
 +Sweden58!D60/Sweden58!B60))</f>
        <v>0.1134640600959073</v>
      </c>
      <c r="H60" s="62">
        <f>IF(OR(
Belgium51!K60   ="",
Belgium51!D60   ="",
Belgium51!B60   ="",
Denmark52!K60      ="",
Denmark52!D60      ="",
Denmark52!B60      ="",
Finland53!K60       ="",
Finland53!D60       ="",
Finland53!B60       ="",
Italy54!K60      ="",
Italy54!D60      ="",
Italy54!B60      ="",
Netherlands55!K60 ="",
Netherlands55!D60 ="",
Netherlands55!B60 ="",
Portugal56!K60      ="",
Portugal56!D60      ="",
Portugal56!B60      ="",
Spain57!K60      ="",
Spain57!D60      ="",
Spain57!B60      ="",
Sweden58!K60      ="",
Sweden58!D60      ="",
Sweden58!B60      =""),"",
(Belgium51!K60/Belgium51!B60
 +Denmark52!K60/Denmark52!B60
 +Finland53!K60/Finland53!B60
 +Italy54!K60/Italy54!B60
 +Netherlands55!K60/Netherlands55!B60
 +Portugal56!K60/Portugal56!B60
 +Spain57!K60/Spain57!B60
 +Sweden58!K60/Sweden58!B60)
/(Belgium51!D60/Belgium51!B60
 +Denmark52!D60/Denmark52!B60
 +Finland53!D60/Finland53!B60
 +Italy54!D60/Italy54!B60
 +Netherlands55!D60/Netherlands55!B60
 +Portugal56!D60/Portugal56!B60
 +Spain57!D60/Spain57!B60
 +Sweden58!D60/Sweden58!B60))</f>
        <v>0.16378004186274187</v>
      </c>
      <c r="I60" s="62">
        <f>IF(OR(
Belgium51!L60   ="",
Belgium51!D60   ="",
Belgium51!B60   ="",
Denmark52!L60      ="",
Denmark52!D60      ="",
Denmark52!B60      ="",
Finland53!L60       ="",
Finland53!D60       ="",
Finland53!B60       ="",
Italy54!L60      ="",
Italy54!D60      ="",
Italy54!B60      ="",
Netherlands55!L60 ="",
Netherlands55!D60 ="",
Netherlands55!B60 ="",
Portugal56!L60      ="",
Portugal56!D60      ="",
Portugal56!B60      ="",
Spain57!L60      ="",
Spain57!D60      ="",
Spain57!B60      ="",
Sweden58!L60      ="",
Sweden58!D60      ="",
Sweden58!B60      =""),"",
(Belgium51!L60/Belgium51!B60
 +Denmark52!L60/Denmark52!B60
 +Finland53!L60/Finland53!B60
 +Italy54!L60/Italy54!B60
 +Netherlands55!L60/Netherlands55!B60
 +Portugal56!L60/Portugal56!B60
 +Spain57!L60/Spain57!B60
 +Sweden58!L60/Sweden58!B60)
/(Belgium51!D60/Belgium51!B60
 +Denmark52!D60/Denmark52!B60
 +Finland53!D60/Finland53!B60
 +Italy54!D60/Italy54!B60
 +Netherlands55!D60/Netherlands55!B60
 +Portugal56!D60/Portugal56!B60
 +Spain57!D60/Spain57!B60
 +Sweden58!D60/Sweden58!B60))</f>
        <v>0.19597112364818037</v>
      </c>
      <c r="J60" s="61">
        <f t="shared" si="0"/>
        <v>-3.2191081785438502E-2</v>
      </c>
      <c r="K60" s="61">
        <f>IF(OR(
Belgium51!D60   ="",Belgium51!D59   ="",
Belgium51!B60   ="",Belgium51!B59   ="",
Belgium51!N60   ="",Belgium51!N59   ="",
Denmark52!D60      ="",Denmark52!D59      ="",
Denmark52!B60      ="",Denmark52!B59      ="",
Denmark52!N60      ="",Denmark52!N59      ="",
Finland53!D60       ="",Finland53!D59       ="",
Finland53!B60       ="",Finland53!B59       ="",
Finland53!N60       ="",Finland53!N59       ="",
Italy54!D60      ="",Italy54!D59      ="",
Italy54!B60      ="",Italy54!B59      ="",
Italy54!N60      ="",Italy54!N59      ="",
Netherlands55!D60 ="",Netherlands55!D59 ="",
Netherlands55!B60 ="",Netherlands55!B59 ="",
Netherlands55!N60 ="",Netherlands55!N59 ="",
Portugal56!D60      ="",Portugal56!D59      ="",
Portugal56!B60      ="",Portugal56!B59      ="",
Portugal56!N60      ="",Portugal56!N59      ="",
Spain57!D60      ="",Spain57!D59      ="",
Spain57!B60      ="",Spain57!B59      ="",
Spain57!N60      ="",Spain57!N59      ="",
Sweden58!D60      ="",Sweden58!D59      ="",
Sweden58!B60      ="",Sweden58!B59      ="",
Sweden58!N60      ="",Sweden58!N59      =""),"",
LN(SQRT(
(Belgium51!D60/Belgium51!B60
 +Denmark52!D60/Denmark52!B60
 +Finland53!D60/Finland53!B60
 +Italy54!D60/Italy54!B60
 +Netherlands55!D60/Netherlands55!B60
 +Portugal56!D60/Portugal56!B60
 +Spain57!D60/Spain57!B60
 +Sweden58!D60/Sweden58!B60)
/(Belgium51!D60/Belgium51!N60*Belgium51!N59/Belgium51!B59
 +Denmark52!D60/Denmark52!N60*Denmark52!N59/Denmark52!B59
 +Finland53!D60/Finland53!N60*Finland53!N59/Finland53!B59
 +Italy54!D60/Italy54!N60*Italy54!N59/Italy54!B59
 +Netherlands55!D60/Netherlands55!N60*Netherlands55!N59/Netherlands55!B59
 +Portugal56!D60/Portugal56!N60*Portugal56!N59/Portugal56!B59
 +Spain57!D60/Spain57!N60*Spain57!N59/Spain57!B59
 +Sweden58!D60/Sweden58!N60*Sweden58!N59/Sweden58!B59)
*(Belgium51!D59/Belgium51!N59*Belgium51!N60/Belgium51!B60
 +Denmark52!D59/Denmark52!N59*Denmark52!N60/Denmark52!B60
 +Finland53!D59/Finland53!N59*Finland53!N60/Finland53!B60
 +Italy54!D59/Italy54!N59*Italy54!N60/Italy54!B60
 +Netherlands55!D59/Netherlands55!N59*Netherlands55!N60/Netherlands55!B60
 +Portugal56!D59/Portugal56!N59*Portugal56!N60/Portugal56!B60
 +Spain57!D59/Spain57!N59*Spain57!N60/Spain57!B60
 +Sweden58!D59/Sweden58!N59*Sweden58!N60/Sweden58!B60)
/(Belgium51!D59/Belgium51!B59
 +Denmark52!D59/Denmark52!B59
 +Finland53!D59/Finland53!B59
 +Italy54!D59/Italy54!B59
 +Netherlands55!D59/Netherlands55!B59
 +Portugal56!D59/Portugal56!B59
 +Spain57!D59/Spain57!B59
 +Sweden58!D59/Sweden58!B59))))</f>
        <v>3.4385574830821497E-2</v>
      </c>
      <c r="L60" s="61" t="str">
        <f>IF(OR(
Belgium51!F60   ="",Belgium51!F59   ="",
Belgium51!D60   ="",Belgium51!D59   ="",
Belgium51!B60   ="",Belgium51!B59   ="",
Belgium51!P60   ="",Belgium51!P59   ="",
Denmark52!F60      ="",Denmark52!F59      ="",
Denmark52!D60      ="",Denmark52!D59      ="",
Denmark52!B60      ="",Denmark52!B59      ="",
Denmark52!P60      ="",Denmark52!P59      ="",
Finland53!F60       ="",Finland53!F59       ="",
Finland53!D60       ="",Finland53!D59       ="",
Finland53!B60       ="",Finland53!B59       ="",
Finland53!P60       ="",Finland53!P59       ="",
Italy54!F60      ="",Italy54!F59      ="",
Italy54!D60      ="",Italy54!D59      ="",
Italy54!B60      ="",Italy54!B59      ="",
Italy54!P60      ="",Italy54!P59      ="",
Netherlands55!F60 ="",Netherlands55!F59 ="",
Netherlands55!D60 ="",Netherlands55!D59 ="",
Netherlands55!B60 ="",Netherlands55!B59 ="",
Netherlands55!P60 ="",Netherlands55!P59 ="",
Portugal56!F60      ="",Portugal56!F59      ="",
Portugal56!D60      ="",Portugal56!D59      ="",
Portugal56!B60      ="",Portugal56!B59      ="",
Portugal56!P60      ="",Portugal56!P59      ="",
Spain57!F60      ="",Spain57!F59      ="",
Spain57!D60      ="",Spain57!D59      ="",
Spain57!B60      ="",Spain57!B59      ="",
Spain57!P60      ="",Spain57!P59      ="",
Sweden58!F60      ="",Sweden58!F59      ="",
Sweden58!D60      ="",Sweden58!D59      ="",
Sweden58!B60      ="",Sweden58!B59      ="",
Sweden58!P60      ="",Sweden58!P59      =""),"",
LN(SQRT(
(Belgium51!D60*Belgium51!F60/Belgium51!B60
 +Denmark52!D60*Denmark52!F60/Denmark52!B60
 +Finland53!D60*Finland53!F60/Finland53!B60
 +Italy54!D60*Italy54!F60/Italy54!B60
 +Netherlands55!D60*Netherlands55!F60/Netherlands55!B60
 +Portugal56!D60*Portugal56!F60/Portugal56!B60
 +Spain57!D60*Spain57!F60/Spain57!B60
 +Sweden58!D60*Sweden58!F60/Sweden58!B60)
/(Belgium51!D60*Belgium51!F60/Belgium51!P60*Belgium51!P59/Belgium51!B59
 +Denmark52!D60*Denmark52!F60/Denmark52!P60*Denmark52!P59/Denmark52!B59
 +Finland53!D60*Finland53!F60/Finland53!P60*Finland53!P59/Finland53!B59
 +Italy54!D60*Italy54!F60/Italy54!P60*Italy54!P59/Italy54!B59
 +Netherlands55!D60*Netherlands55!F60/Netherlands55!P60*Netherlands55!P59/Netherlands55!B59
 +Portugal56!D60*Portugal56!F60/Portugal56!P60*Portugal56!P59/Portugal56!B59
 +Spain57!D60*Spain57!F60/Spain57!P60*Spain57!P59/Spain57!B59
 +Sweden58!D60*Sweden58!F60/Sweden58!P60*Sweden58!P59/Sweden58!B59)
*(Belgium51!D59*Belgium51!F59/Belgium51!P59*Belgium51!P60/Belgium51!B60
 +Denmark52!D59*Denmark52!F59/Denmark52!P59*Denmark52!P60/Denmark52!B60
 +Finland53!D59*Finland53!F59/Finland53!P59*Finland53!P60/Finland53!B60
 +Italy54!D59*Italy54!F59/Italy54!P59*Italy54!P60/Italy54!B60
 +Netherlands55!D59*Netherlands55!F59/Netherlands55!P59*Netherlands55!P60/Netherlands55!B60
 +Portugal56!D59*Portugal56!F59/Portugal56!P59*Portugal56!P60/Portugal56!B60
 +Spain57!D59*Spain57!F59/Spain57!P59*Spain57!P60/Spain57!B60
 +Sweden58!D59*Sweden58!F59/Sweden58!P59*Sweden58!P60/Sweden58!B60)
/(Belgium51!D59*Belgium51!F59/Belgium51!B59
 +Denmark52!D59*Denmark52!F59/Denmark52!B59
 +Finland53!D59*Finland53!F59/Finland53!B59
 +Italy54!D59*Italy54!F59/Italy54!B59
 +Netherlands55!D59*Netherlands55!F59/Netherlands55!B59
 +Portugal56!D59*Portugal56!F59/Portugal56!B59
 +Spain57!D59*Spain57!F59/Spain57!B59
 +Sweden58!D59*Sweden58!F59/Sweden58!B59))))</f>
        <v/>
      </c>
      <c r="M60" s="62" t="str">
        <f>IF(OR(
Belgium51!H60   ="",Belgium51!H59   ="",
Belgium51!D60   ="",Belgium51!D59   ="",
Belgium51!B60   ="",Belgium51!B59   ="",
Belgium51!Q60   ="",Belgium51!Q59   ="",
Denmark52!H60      ="",Denmark52!H59      ="",
Denmark52!D60      ="",Denmark52!D59      ="",
Denmark52!B60      ="",Denmark52!B59      ="",
Denmark52!Q60      ="",Denmark52!Q59      ="",
Finland53!H60       ="",Finland53!H59       ="",
Finland53!D60       ="",Finland53!D59       ="",
Finland53!B60       ="",Finland53!B59       ="",
Finland53!Q60       ="",Finland53!Q59       ="",
Italy54!H60      ="",Italy54!H59      ="",
Italy54!D60      ="",Italy54!D59      ="",
Italy54!B60      ="",Italy54!B59      ="",
Italy54!Q60      ="",Italy54!Q59      ="",
Netherlands55!H60 ="",Netherlands55!H59 ="",
Netherlands55!D60 ="",Netherlands55!D59 ="",
Netherlands55!B60 ="",Netherlands55!B59 ="",
Netherlands55!Q60 ="",Netherlands55!Q59 ="",
Portugal56!H60      ="",Portugal56!H59      ="",
Portugal56!D60      ="",Portugal56!D59      ="",
Portugal56!B60      ="",Portugal56!B59      ="",
Portugal56!Q60      ="",Portugal56!Q59      ="",
Spain57!H60      ="",Spain57!H59      ="",
Spain57!D60      ="",Spain57!D59      ="",
Spain57!B60      ="",Spain57!B59      ="",
Spain57!Q60      ="",Spain57!Q59      ="",
Sweden58!H60      ="",Sweden58!H59      ="",
Sweden58!D60      ="",Sweden58!D59      ="",
Sweden58!B60      ="",Sweden58!B59      ="",
Sweden58!Q60      ="",Sweden58!Q59      =""),"",
LN(SQRT(
(Belgium51!D60*Belgium51!H60/Belgium51!B60
 +Denmark52!D60*Denmark52!H60/Denmark52!B60
 +Finland53!D60*Finland53!H60/Finland53!B60
 +Italy54!D60*Italy54!H60/Italy54!B60
 +Netherlands55!D60*Netherlands55!H60/Netherlands55!B60
 +Portugal56!D60*Portugal56!H60/Portugal56!B60
 +Spain57!D60*Spain57!H60/Spain57!B60
 +Sweden58!D60*Sweden58!H60/Sweden58!B60)
/(Belgium51!D60*Belgium51!H60/Belgium51!Q60*Belgium51!Q59/Belgium51!B59
 +Denmark52!D60*Denmark52!H60/Denmark52!Q60*Denmark52!Q59/Denmark52!B59
 +Finland53!D60*Finland53!H60/Finland53!Q60*Finland53!Q59/Finland53!B59
 +Italy54!D60*Italy54!H60/Italy54!Q60*Italy54!Q59/Italy54!B59
 +Netherlands55!D60*Netherlands55!H60/Netherlands55!Q60*Netherlands55!Q59/Netherlands55!B59
 +Portugal56!D60*Portugal56!H60/Portugal56!Q60*Portugal56!Q59/Portugal56!B59
 +Spain57!D60*Spain57!H60/Spain57!Q60*Spain57!Q59/Spain57!B59
 +Sweden58!D60*Sweden58!H60/Sweden58!Q60*Sweden58!Q59/Sweden58!B59)
*(Belgium51!D59*Belgium51!H59/Belgium51!Q59*Belgium51!Q60/Belgium51!B60
 +Denmark52!D59*Denmark52!H59/Denmark52!Q59*Denmark52!Q60/Denmark52!B60
 +Finland53!D59*Finland53!H59/Finland53!Q59*Finland53!Q60/Finland53!B60
 +Italy54!D59*Italy54!H59/Italy54!Q59*Italy54!Q60/Italy54!B60
 +Netherlands55!D59*Netherlands55!H59/Netherlands55!Q59*Netherlands55!Q60/Netherlands55!B60
 +Portugal56!D59*Portugal56!H59/Portugal56!Q59*Portugal56!Q60/Portugal56!B60
 +Spain57!D59*Spain57!H59/Spain57!Q59*Spain57!Q60/Spain57!B60
 +Sweden58!D59*Sweden58!H59/Sweden58!Q59*Sweden58!Q60/Sweden58!B60)
/(Belgium51!D59*Belgium51!H59/Belgium51!B59
 +Denmark52!D59*Denmark52!H59/Denmark52!B59
 +Finland53!D59*Finland53!H59/Finland53!B59
 +Italy54!D59*Italy54!H59/Italy54!B59
 +Netherlands55!D59*Netherlands55!H59/Netherlands55!B59
 +Portugal56!D59*Portugal56!H59/Portugal56!B59
 +Spain57!D59*Spain57!H59/Spain57!B59
 +Sweden58!D59*Sweden58!H59/Sweden58!B59))))</f>
        <v/>
      </c>
      <c r="N60" s="62" t="str">
        <f>IF(OR(
Belgium51!I60   ="",Belgium51!I59   ="",
Belgium51!B60   ="",Belgium51!B59   ="",
Belgium51!R60   ="",Belgium51!R59   ="",
Denmark52!I60      ="",Denmark52!I59      ="",
Denmark52!B60      ="",Denmark52!B59      ="",
Denmark52!R60      ="",Denmark52!R59      ="",
Finland53!I60       ="",Finland53!I59       ="",
Finland53!B60       ="",Finland53!B59       ="",
Finland53!R60       ="",Finland53!R59       ="",
Italy54!I60      ="",Italy54!I59      ="",
Italy54!B60      ="",Italy54!B59      ="",
Italy54!R60      ="",Italy54!R59      ="",
Netherlands55!I60 ="",Netherlands55!I59 ="",
Netherlands55!B60 ="",Netherlands55!B59 ="",
Netherlands55!R60 ="",Netherlands55!R59 ="",
Portugal56!I60      ="",Portugal56!I59      ="",
Portugal56!B60      ="",Portugal56!B59      ="",
Portugal56!R60      ="",Portugal56!R59      ="",
Spain57!I60      ="",Spain57!I59      ="",
Spain57!B60      ="",Spain57!B59      ="",
Spain57!R60      ="",Spain57!R59      ="",
Sweden58!I60      ="",Sweden58!I59      ="",
Sweden58!B60      ="",Sweden58!B59      ="",
Sweden58!R60      ="",Sweden58!R59      =""),"",
LN(SQRT(
(Belgium51!I60/Belgium51!B60
 +Denmark52!I60/Denmark52!B60
 +Finland53!I60/Finland53!B60
 +Italy54!I60/Italy54!B60
 +Netherlands55!I60/Netherlands55!B60
 +Portugal56!I60/Portugal56!B60
 +Spain57!I60/Spain57!B60
 +Sweden58!I60/Sweden58!B60)
/(Belgium51!I60/Belgium51!R60*Belgium51!R59/Belgium51!B59
 +Denmark52!I60/Denmark52!R60*Denmark52!R59/Denmark52!B59
 +Finland53!I60/Finland53!R60*Finland53!R59/Finland53!B59
 +Italy54!I60/Italy54!R60*Italy54!R59/Italy54!B59
 +Netherlands55!I60/Netherlands55!R60*Netherlands55!R59/Netherlands55!B59
 +Portugal56!I60/Portugal56!R60*Portugal56!R59/Portugal56!B59
 +Spain57!I60/Spain57!R60*Spain57!R59/Spain57!B59
 +Sweden58!I60/Sweden58!R60*Sweden58!R59/Sweden58!B59)
*(Belgium51!I59/Belgium51!R59*Belgium51!R60/Belgium51!B60
 +Denmark52!I59/Denmark52!R59*Denmark52!R60/Denmark52!B60
 +Finland53!I59/Finland53!R59*Finland53!R60/Finland53!B60
 +Italy54!I59/Italy54!R59*Italy54!R60/Italy54!B60
 +Netherlands55!I59/Netherlands55!R59*Netherlands55!R60/Netherlands55!B60
 +Portugal56!I59/Portugal56!R59*Portugal56!R60/Portugal56!B60
 +Spain57!I59/Spain57!R59*Spain57!R60/Spain57!B60
 +Sweden58!I59/Sweden58!R59*Sweden58!R60/Sweden58!B60)
/(Belgium51!I59/Belgium51!B59
 +Denmark52!I59/Denmark52!B59
 +Finland53!I59/Finland53!B59
 +Italy54!I59/Italy54!B59
 +Netherlands55!I59/Netherlands55!B59
 +Portugal56!I59/Portugal56!B59
 +Spain57!I59/Spain57!B59
 +Sweden58!I59/Sweden58!B59))))</f>
        <v/>
      </c>
      <c r="O60" s="62" t="str">
        <f>IF(OR(
Belgium51!K60   ="",Belgium51!K59   ="",
Belgium51!B60   ="",Belgium51!B59   ="",
Belgium51!S60   ="",Belgium51!S59   ="",
Denmark52!K60      ="",Denmark52!K59      ="",
Denmark52!B60      ="",Denmark52!B59      ="",
Denmark52!S60      ="",Denmark52!S59      ="",
Finland53!K60       ="",Finland53!K59       ="",
Finland53!B60       ="",Finland53!B59       ="",
Finland53!S60       ="",Finland53!S59       ="",
Italy54!K60      ="",Italy54!K59      ="",
Italy54!B60      ="",Italy54!B59      ="",
Italy54!S60      ="",Italy54!S59      ="",
Netherlands55!K60 ="",Netherlands55!K59 ="",
Netherlands55!B60 ="",Netherlands55!B59 ="",
Netherlands55!S60 ="",Netherlands55!S59 ="",
Portugal56!K60      ="",Portugal56!K59      ="",
Portugal56!B60      ="",Portugal56!B59      ="",
Portugal56!S60      ="",Portugal56!S59      ="",
Spain57!K60      ="",Spain57!K59      ="",
Spain57!B60      ="",Spain57!B59      ="",
Spain57!S60      ="",Spain57!S59      ="",
Sweden58!K60      ="",Sweden58!K59      ="",
Sweden58!B60      ="",Sweden58!B59      ="",
Sweden58!S60      ="",Sweden58!S59      =""),"",
LN(SQRT(
(Belgium51!K60/Belgium51!B60
 +Denmark52!K60/Denmark52!B60
 +Finland53!K60/Finland53!B60
 +Italy54!K60/Italy54!B60
 +Netherlands55!K60/Netherlands55!B60
 +Portugal56!K60/Portugal56!B60
 +Spain57!K60/Spain57!B60
 +Sweden58!K60/Sweden58!B60)
/(Belgium51!K60/Belgium51!S60*Belgium51!S59/Belgium51!B59
 +Denmark52!K60/Denmark52!S60*Denmark52!S59/Denmark52!B59
 +Finland53!K60/Finland53!S60*Finland53!S59/Finland53!B59
 +Italy54!K60/Italy54!S60*Italy54!S59/Italy54!B59
 +Netherlands55!K60/Netherlands55!S60*Netherlands55!S59/Netherlands55!B59
 +Portugal56!K60/Portugal56!S60*Portugal56!S59/Portugal56!B59
 +Spain57!K60/Spain57!S60*Spain57!S59/Spain57!B59
 +Sweden58!K60/Sweden58!S60*Sweden58!S59/Sweden58!B59)
*(Belgium51!K59/Belgium51!S59*Belgium51!S60/Belgium51!B60
 +Denmark52!K59/Denmark52!S59*Denmark52!S60/Denmark52!B60
 +Finland53!K59/Finland53!S59*Finland53!S60/Finland53!B60
 +Italy54!K59/Italy54!S59*Italy54!S60/Italy54!B60
 +Netherlands55!K59/Netherlands55!S59*Netherlands55!S60/Netherlands55!B60
 +Portugal56!K59/Portugal56!S59*Portugal56!S60/Portugal56!B60
 +Spain57!K59/Spain57!S59*Spain57!S60/Spain57!B60
 +Sweden58!K59/Sweden58!S59*Sweden58!S60/Sweden58!B60)
/(Belgium51!K59/Belgium51!B59
 +Denmark52!K59/Denmark52!B59
 +Finland53!K59/Finland53!B59
 +Italy54!K59/Italy54!B59
 +Netherlands55!K59/Netherlands55!B59
 +Portugal56!K59/Portugal56!B59
 +Spain57!K59/Spain57!B59
 +Sweden58!K59/Sweden58!B59))))</f>
        <v/>
      </c>
      <c r="P60" s="62" t="str">
        <f>IF(OR(
Belgium51!L60   ="",Belgium51!L59   ="",
Belgium51!B60   ="",Belgium51!B59   ="",
Belgium51!T60   ="",Belgium51!T59   ="",
Denmark52!L60      ="",Denmark52!L59      ="",
Denmark52!B60      ="",Denmark52!B59      ="",
Denmark52!T60      ="",Denmark52!T59      ="",
Finland53!L60       ="",Finland53!L59       ="",
Finland53!B60       ="",Finland53!B59       ="",
Finland53!T60       ="",Finland53!T59       ="",
Italy54!L60      ="",Italy54!L59      ="",
Italy54!B60      ="",Italy54!B59      ="",
Italy54!T60      ="",Italy54!T59      ="",
Netherlands55!L60 ="",Netherlands55!L59 ="",
Netherlands55!B60 ="",Netherlands55!B59 ="",
Netherlands55!T60 ="",Netherlands55!T59 ="",
Portugal56!L60      ="",Portugal56!L59      ="",
Portugal56!B60      ="",Portugal56!B59      ="",
Portugal56!T60      ="",Portugal56!T59      ="",
Spain57!L60      ="",Spain57!L59      ="",
Spain57!B60      ="",Spain57!B59      ="",
Spain57!T60      ="",Spain57!T59      ="",
Sweden58!L60      ="",Sweden58!L59      ="",
Sweden58!B60      ="",Sweden58!B59      ="",
Sweden58!T60      ="",Sweden58!T59      =""),"",
LN(SQRT(
(Belgium51!L60/Belgium51!B60
 +Denmark52!L60/Denmark52!B60
 +Finland53!L60/Finland53!B60
 +Italy54!L60/Italy54!B60
 +Netherlands55!L60/Netherlands55!B60
 +Portugal56!L60/Portugal56!B60
 +Spain57!L60/Spain57!B60
 +Sweden58!L60/Sweden58!B60)
/(Belgium51!L60/Belgium51!T60*Belgium51!T59/Belgium51!B59
 +Denmark52!L60/Denmark52!T60*Denmark52!T59/Denmark52!B59
 +Finland53!L60/Finland53!T60*Finland53!T59/Finland53!B59
 +Italy54!L60/Italy54!T60*Italy54!T59/Italy54!B59
 +Netherlands55!L60/Netherlands55!T60*Netherlands55!T59/Netherlands55!B59
 +Portugal56!L60/Portugal56!T60*Portugal56!T59/Portugal56!B59
 +Spain57!L60/Spain57!T60*Spain57!T59/Spain57!B59
 +Sweden58!L60/Sweden58!T60*Sweden58!T59/Sweden58!B59)
*(Belgium51!L59/Belgium51!T59*Belgium51!T60/Belgium51!B60
 +Denmark52!L59/Denmark52!T59*Denmark52!T60/Denmark52!B60
 +Finland53!L59/Finland53!T59*Finland53!T60/Finland53!B60
 +Italy54!L59/Italy54!T59*Italy54!T60/Italy54!B60
 +Netherlands55!L59/Netherlands55!T59*Netherlands55!T60/Netherlands55!B60
 +Portugal56!L59/Portugal56!T59*Portugal56!T60/Portugal56!B60
 +Spain57!L59/Spain57!T59*Spain57!T60/Spain57!B60
 +Sweden58!L59/Sweden58!T59*Sweden58!T60/Sweden58!B60)
/(Belgium51!L59/Belgium51!B59
 +Denmark52!L59/Denmark52!B59
 +Finland53!L59/Finland53!B59
 +Italy54!L59/Italy54!B59
 +Netherlands55!L59/Netherlands55!B59
 +Portugal56!L59/Portugal56!B59
 +Spain57!L59/Spain57!B59
 +Sweden58!L59/Sweden58!B59))))</f>
        <v/>
      </c>
      <c r="Q60" s="61"/>
      <c r="R60" s="61"/>
      <c r="S60" s="61"/>
      <c r="T60" s="61"/>
      <c r="U60" s="61"/>
      <c r="V60" s="61" t="str">
        <f>IF(OR(
Belgium51!V60   ="",
Belgium51!U60   ="",
Denmark52!V60      ="",
Denmark52!U60      ="",
Finland53!V60       ="",
Finland53!U60       ="",
Italy54!V60      ="",
Italy54!U60      ="",
Netherlands55!V60 ="",
Netherlands55!U60 ="",
Portugal56!V60      ="",
Portugal56!U60      ="",
Spain57!V60      ="",
Spain57!U60      ="",
Sweden58!V60      ="",
Sweden58!U60      =""),"",
LN((Belgium51!V60+Denmark52!V60+Finland53!V60+Italy54!V60+Netherlands55!V60+Portugal56!V60+Spain57!V60+Sweden58!V60)
/(Belgium51!U60+Denmark52!U60+Finland53!U60+Italy54!U60+Netherlands55!U60+Portugal56!U60+Spain57!U60+Sweden58!U60)))</f>
        <v/>
      </c>
      <c r="W60" s="61" t="str">
        <f>IF(OR(
Belgium51!V60   ="",
Belgium51!W60   ="",
Belgium51!U60   ="",
Denmark52!V60      ="",
Denmark52!W60      ="",
Denmark52!U60      ="",
Finland53!V60       ="",
Finland53!W60       ="",
Finland53!U60       ="",
Italy54!V60      ="",
Italy54!W60      ="",
Italy54!U60      ="",
Netherlands55!V60 ="",
Netherlands55!W60 ="",
Netherlands55!V60 ="",
Portugal56!V60      ="",
Portugal56!W60      ="",
Portugal56!U60      ="",
Spain57!V60      ="",
Spain57!W60      ="",
Spain57!U60      ="",
Sweden58!V60      ="",
Sweden58!W60      ="",
Sweden58!U60      ="",
),"",
LN((Belgium51!V60*Belgium51!W60+Denmark52!V60*Denmark52!W60+Finland53!V60*Finland53!W60+Italy54!V60*Italy54!W60+Netherlands55!V60*Netherlands55!W60+Portugal56!V60*Portugal56!W60+Spain57!V60*Spain57!W60+Sweden58!V60*Sweden58!W60)
/(Belgium51!U60+Denmark52!U60+Finland53!U60+Italy54!U60+Netherlands55!U60+Portugal56!U60+Spain57!U60+Sweden58!U60)))</f>
        <v/>
      </c>
      <c r="X60" s="61" t="str">
        <f>IF(OR(
Belgium51!X60   ="",
Belgium51!D60   ="",
Belgium51!B60   ="",
Denmark52!X60      ="",
Denmark52!D60      ="",
Denmark52!B60      ="",
Finland53!X60       ="",
Finland53!D60       ="",
Finland53!B60       ="",
Italy54!X60      ="",
Italy54!D60      ="",
Italy54!B60      ="",
Netherlands55!X60 ="",
Netherlands55!D60 ="",
Netherlands55!B60 ="",
Portugal56!X60      ="",
Portugal56!D60      ="",
Portugal56!B60      ="",
Spain57!X60      ="",
Spain57!D60      ="",
Spain57!B60      ="",
Sweden58!X60      ="",
Sweden58!D60      ="",
Sweden58!B60      =""),"",
(Belgium51!X60*Belgium51!D60/Belgium51!B60
 +Denmark52!X60*Denmark52!D60/Denmark52!B60
 +Finland53!X60*Finland53!D60/Finland53!B60
 +Italy54!X60*Italy54!D60/Italy54!B60
 +Netherlands55!X60*Netherlands55!D60/Netherlands55!B60
 +Portugal56!X60*Portugal56!D60/Portugal56!B60
 +Spain57!X60*Spain57!D60/Spain57!B60
 +Sweden58!X60*Sweden58!D60/Sweden58!B60)
/(Belgium51!D60/Belgium51!B60
 +Denmark52!D60/Denmark52!B60
 +Finland53!D60/Finland53!B60
 +Italy54!D60/Italy54!B60
 +Netherlands55!D60/Netherlands55!B60
 +Portugal56!D60/Portugal56!B60
 +Spain57!D60/Spain57!B60
 +Sweden58!D60/Sweden58!B60))</f>
        <v/>
      </c>
      <c r="Y60" s="61" t="str">
        <f>IF(OR(
Belgium51!Y60   ="",
Belgium51!D60   ="",
Belgium51!B60   ="",
Denmark52!Y60      ="",
Denmark52!D60      ="",
Denmark52!B60      ="",
Finland53!Y60       ="",
Finland53!D60       ="",
Finland53!B60       ="",
Italy54!Y60      ="",
Italy54!D60      ="",
Italy54!B60      ="",
Netherlands55!Y60 ="",
Netherlands55!D60 ="",
Netherlands55!B60 ="",
Portugal56!Y60      ="",
Portugal56!D60      ="",
Portugal56!B60      ="",
Spain57!Y60      ="",
Spain57!D60      ="",
Spain57!B60      ="",
Sweden58!Y60      ="",
Sweden58!D60      ="",
Sweden58!B60      =""),"",
(Belgium51!Y60/Belgium51!B60
 +Denmark52!Y60/Denmark52!B60
 +Finland53!Y60/Finland53!B60
 +Italy54!Y60/Italy54!B60
 +Netherlands55!Y60/Netherlands55!B60
 +Portugal56!Y60/Portugal56!B60
 +Spain57!Y60/Spain57!B60
 +Sweden58!Y60/Sweden58!B60)
/(Belgium51!D60/Belgium51!B60
 +Denmark52!D60/Denmark52!B60
 +Finland53!D60/Finland53!B60
 +Italy54!D60/Italy54!B60
 +Netherlands55!D60/Netherlands55!B60
 +Portugal56!D60/Portugal56!B60
 +Spain57!D60/Spain57!B60
 +Sweden58!D60/Sweden58!B60))</f>
        <v/>
      </c>
      <c r="Z60" s="67"/>
      <c r="AA60" s="62" t="str">
        <f t="shared" si="1"/>
        <v/>
      </c>
      <c r="AB60" s="75">
        <f>IF(OR(
Belgium51!AB60   ="",
Belgium51!D60   ="",
Belgium51!B60   ="",
Denmark52!AB60      ="",
Denmark52!D60      ="",
Denmark52!B60      ="",
Finland53!AB60       ="",
Finland53!D60       ="",
Finland53!B60       ="",
Italy54!AB60      ="",
Italy54!D60      ="",
Italy54!B60      ="",
Netherlands55!AB60 ="",
Netherlands55!D60 ="",
Netherlands55!B60 ="",
Portugal56!AB60      ="",
Portugal56!D60      ="",
Portugal56!B60      ="",
Spain57!AB60      ="",
Spain57!D60      ="",
Spain57!B60      ="",
Sweden58!AB60      ="",
Sweden58!D60      ="",
Sweden58!B60      =""),"",
(Belgium51!AB60*Belgium51!D60/Belgium51!B60
 +Denmark52!AB60*Denmark52!D60/Denmark52!B60
 +Finland53!AB60*Finland53!D60/Finland53!B60
 +Italy54!AB60*Italy54!D60/Italy54!B60
 +Netherlands55!AB60*Netherlands55!D60/Netherlands55!B60
 +Portugal56!AB60*Portugal56!D60/Portugal56!B60
 +Spain57!AB60*Spain57!D60/Spain57!B60
 +Sweden58!AB60*Sweden58!D60/Sweden58!B60)
/(Belgium51!D60/Belgium51!B60
 +Denmark52!D60/Denmark52!B60
 +Finland53!D60/Finland53!B60
 +Italy54!D60/Italy54!B60
 +Netherlands55!D60/Netherlands55!B60
 +Portugal56!D60/Portugal56!B60
 +Spain57!D60/Spain57!B60
 +Sweden58!D60/Sweden58!B60))</f>
        <v>0.70389336137075886</v>
      </c>
    </row>
    <row r="61" spans="1:28">
      <c r="A61" s="62">
        <v>1928</v>
      </c>
      <c r="B61" s="62" t="str">
        <f>IF(OR(
Belgium51!AC61   ="",
Belgium51!D61   ="",
Belgium51!B61   ="",
Denmark52!AC61      ="",
Denmark52!D61      ="",
Denmark52!B61      ="",
Finland53!AC61       ="",
Finland53!D61       ="",
Finland53!B61       ="",
Italy54!AC61      ="",
Italy54!D61      ="",
Italy54!B61      ="",
Netherlands55!AC61 ="",
Netherlands55!D61 ="",
Netherlands55!B61 ="",
Portugal56!AC61 ="",
Portugal56!D61 ="",
Portugal56!B61 ="",
Spain57!AC61       ="",
Spain57!D61       ="",
Spain57!B61       ="",
Sweden58!AC61      ="",
Sweden58!D61      ="",
Sweden58!B61      =""),"",
(Belgium51!AC61*Belgium51!D61/Belgium51!B61
 +Denmark52!AC61*Denmark52!D61/Denmark52!B61
 +Finland53!AC61*Finland53!D61/Finland53!B61
 +Italy54!AC61*Italy54!D61/Italy54!B61
 +Netherlands55!AC61*Netherlands55!D61/Netherlands55!B61
 +Portugal56!AC61*Portugal56!D61/Portugal56!B61
 +Spain57!AC61*Spain57!D61/Spain57!B61
 +Sweden58!AC61*Sweden58!D61/Sweden58!B61)
/(Belgium51!D61/Belgium51!B61
 +Denmark52!D61/Denmark52!B61
 +Finland53!D61/Finland53!B61
 +Italy54!D61/Italy54!B61
 +Netherlands55!D61/Netherlands55!B61
 +Portugal56!D61/Portugal56!B61
 +Spain57!D61/Spain57!B61
 +Sweden58!D61/Sweden58!B61))</f>
        <v/>
      </c>
      <c r="C61" s="34" t="str">
        <f>IF(OR(
Belgium51!F61   ="",
Belgium51!D61   ="",
Belgium51!B61   ="",
Denmark52!F61      ="",
Denmark52!D61      ="",
Denmark52!B61      ="",
Finland53!F61       ="",
Finland53!D61       ="",
Finland53!B61       ="",
Italy54!F61      ="",
Italy54!D61      ="",
Italy54!B61      ="",
Netherlands55!F61 ="",
Netherlands55!D61 ="",
Netherlands55!B61 ="",
Portugal56!F61 ="",
Portugal56!D61 ="",
Portugal56!B61 ="",
Spain57!F61       ="",
Spain57!D61       ="",
Spain57!B61       ="",
Sweden58!F61      ="",
Sweden58!D61      ="",
Sweden58!B61      =""),"",
(Belgium51!F61*Belgium51!D61/Belgium51!B61
 +Denmark52!F61*Denmark52!D61/Denmark52!B61
 +Finland53!F61*Finland53!D61/Finland53!B61
 +Italy54!F61*Italy54!D61/Italy54!B61
 +Netherlands55!F61*Netherlands55!D61/Netherlands55!B61
 +Portugal56!F61*Portugal56!D61/Portugal56!B61
 +Spain57!F61*Spain57!D61/Spain57!B61
 +Sweden58!F61*Sweden58!D61/Sweden58!B61)
/(Belgium51!D61/Belgium51!B61
 +Denmark52!D61/Denmark52!B61
 +Finland53!D61/Finland53!B61
 +Italy54!D61/Italy54!B61
 +Netherlands55!D61/Netherlands55!B61
 +Portugal56!D61/Portugal56!B61
 +Spain57!D61/Spain57!B61
 +Sweden58!D61/Sweden58!B61))</f>
        <v/>
      </c>
      <c r="D61" s="62" t="str">
        <f>IF(OR(
Belgium51!AE61   ="",
Belgium51!D61   ="",
Belgium51!B61   ="",
Denmark52!AE61      ="",
Denmark52!D61      ="",
Denmark52!B61      ="",
Finland53!AE61       ="",
Finland53!D61       ="",
Finland53!B61       ="",
Italy54!AE61      ="",
Italy54!D61      ="",
Italy54!B61      ="",
Netherlands55!AE61 ="",
Netherlands55!D61 ="",
Netherlands55!B61 ="",
Portugal56!AE61 ="",
Portugal56!D61 ="",
Portugal56!B61 ="",
Spain57!AE61       ="",
Spain57!D61       ="",
Spain57!B61       ="",
Sweden58!AE61      ="",
Sweden58!D61      ="",
Sweden58!B61      =""),"",
(Belgium51!AE61*Belgium51!D61/Belgium51!B61
 +Denmark52!AE61*Denmark52!D61/Denmark52!B61
 +Finland53!AE61*Finland53!D61/Finland53!B61
 +Italy54!AE61*Italy54!D61/Italy54!B61
 +Netherlands55!AE61*Netherlands55!D61/Netherlands55!B61
 +Portugal56!AE61*Portugal56!D61/Portugal56!B61
 +Spain57!AE61*Spain57!D61/Spain57!B61
 +Sweden58!AE61*Sweden58!D61/Sweden58!B61)
/(Belgium51!D61/Belgium51!B61
 +Denmark52!D61/Denmark52!B61
 +Finland53!D61/Finland53!B61
 +Italy54!D61/Italy54!B61
 +Netherlands55!D61/Netherlands55!B61
 +Portugal56!D61/Portugal56!B61
 +Spain57!D61/Spain57!B61
 +Sweden58!D61/Sweden58!B61))</f>
        <v/>
      </c>
      <c r="E61" s="62" t="str">
        <f>IF(OR(
Belgium51!H61   ="",
Belgium51!D61   ="",
Belgium51!B61   ="",
Denmark52!H61      ="",
Denmark52!D61      ="",
Denmark52!B61      ="",
Finland53!H61       ="",
Finland53!D61       ="",
Finland53!B61       ="",
Italy54!H61      ="",
Italy54!D61      ="",
Italy54!B61      ="",
Netherlands55!H61 ="",
Netherlands55!D61 ="",
Netherlands55!B61 ="",
Portugal56!H61 ="",
Portugal56!D61 ="",
Portugal56!B61 ="",
Spain57!H61 ="",
Spain57!D61 ="",
Spain57!B61 ="",
Sweden58!H61 ="",
Sweden58!D61 ="",
Sweden58!B61 =""),"",
(Belgium51!H61*Belgium51!D61/Belgium51!B61
 +Denmark52!H61*Denmark52!D61/Denmark52!B61
 +Finland53!H61*Finland53!D61/Finland53!B61
 +Italy54!H61*Italy54!D61/Italy54!B61
 +Netherlands55!H61*Netherlands55!D61/Netherlands55!B61
 +Portugal56!H61*Portugal56!D61/Portugal56!B61
 +Spain57!H61*Spain57!D61/Spain57!B61
 +Sweden58!H61*Sweden58!D61/Sweden58!B61)
/(Belgium51!D61/Belgium51!B61
 +Denmark52!D61/Denmark52!B61
 +Finland53!D61/Finland53!B61
 +Italy54!D61/Italy54!B61
 +Netherlands55!D61/Netherlands55!B61
 +Portugal56!D61/Portugal56!B61
 +Spain57!D61/Spain57!B61
 +Sweden58!D61/Sweden58!B61))</f>
        <v/>
      </c>
      <c r="F61" s="62">
        <f>IF(OR(
Belgium51!I61   ="",
Belgium51!D61   ="",
Belgium51!B61   ="",
Denmark52!I61      ="",
Denmark52!D61      ="",
Denmark52!B61      ="",
Finland53!I61       ="",
Finland53!D61       ="",
Finland53!B61       ="",
Italy54!I61      ="",
Italy54!D61      ="",
Italy54!B61      ="",
Netherlands55!I61 ="",
Netherlands55!D61 ="",
Netherlands55!B61 ="",
Portugal56!I61      ="",
Portugal56!D61      ="",
Portugal56!B61      ="",
Spain57!I61      ="",
Spain57!D61      ="",
Spain57!B61      ="",
Sweden58!I61      ="",
Sweden58!D61      ="",
Sweden58!B61      =""),"",
(Belgium51!I61/Belgium51!B61
 +Denmark52!I61/Denmark52!B61
 +Finland53!I61/Finland53!B61
 +Italy54!I61/Italy54!B61
 +Netherlands55!I61/Netherlands55!B61
 +Portugal56!I61/Portugal56!B61
 +Spain57!I61/Spain57!B61
 +Sweden58!I61/Sweden58!B61)
/(Belgium51!D61/Belgium51!B61
 +Denmark52!D61/Denmark52!B61
 +Finland53!D61/Finland53!B61
 +Italy54!D61/Italy54!B61
 +Netherlands55!D61/Netherlands55!B61
 +Portugal56!D61/Portugal56!B61
 +Spain57!D61/Spain57!B61
 +Sweden58!D61/Sweden58!B61))</f>
        <v>0.12858468584109842</v>
      </c>
      <c r="G61" s="62">
        <f>IF(OR(
Belgium51!J61   ="",
Belgium51!D61   ="",
Belgium51!B61   ="",
Denmark52!J61      ="",
Denmark52!D61      ="",
Denmark52!B61      ="",
Finland53!J61       ="",
Finland53!D61       ="",
Finland53!B61       ="",
Italy54!J61      ="",
Italy54!D61      ="",
Italy54!B61      ="",
Netherlands55!J61 ="",
Netherlands55!D61 ="",
Netherlands55!B61 ="",
Portugal56!J61      ="",
Portugal56!D61      ="",
Portugal56!B61      ="",
Spain57!J61      ="",
Spain57!D61      ="",
Spain57!B61      ="",
Sweden58!J61      ="",
Sweden58!D61      ="",
Sweden58!B61      =""),"",
(Belgium51!J61/Belgium51!B61
 +Denmark52!J61/Denmark52!B61
 +Finland53!J61/Finland53!B61
 +Italy54!J61/Italy54!B61
 +Netherlands55!J61/Netherlands55!B61
 +Portugal56!J61/Portugal56!B61
 +Spain57!J61/Spain57!B61
 +Sweden58!J61/Sweden58!B61)
/(Belgium51!D61/Belgium51!B61
 +Denmark52!D61/Denmark52!B61
 +Finland53!D61/Finland53!B61
 +Italy54!D61/Italy54!B61
 +Netherlands55!D61/Netherlands55!B61
 +Portugal56!D61/Portugal56!B61
 +Spain57!D61/Spain57!B61
 +Sweden58!D61/Sweden58!B61))</f>
        <v>0.11974531854545492</v>
      </c>
      <c r="H61" s="62">
        <f>IF(OR(
Belgium51!K61   ="",
Belgium51!D61   ="",
Belgium51!B61   ="",
Denmark52!K61      ="",
Denmark52!D61      ="",
Denmark52!B61      ="",
Finland53!K61       ="",
Finland53!D61       ="",
Finland53!B61       ="",
Italy54!K61      ="",
Italy54!D61      ="",
Italy54!B61      ="",
Netherlands55!K61 ="",
Netherlands55!D61 ="",
Netherlands55!B61 ="",
Portugal56!K61      ="",
Portugal56!D61      ="",
Portugal56!B61      ="",
Spain57!K61      ="",
Spain57!D61      ="",
Spain57!B61      ="",
Sweden58!K61      ="",
Sweden58!D61      ="",
Sweden58!B61      =""),"",
(Belgium51!K61/Belgium51!B61
 +Denmark52!K61/Denmark52!B61
 +Finland53!K61/Finland53!B61
 +Italy54!K61/Italy54!B61
 +Netherlands55!K61/Netherlands55!B61
 +Portugal56!K61/Portugal56!B61
 +Spain57!K61/Spain57!B61
 +Sweden58!K61/Sweden58!B61)
/(Belgium51!D61/Belgium51!B61
 +Denmark52!D61/Denmark52!B61
 +Finland53!D61/Finland53!B61
 +Italy54!D61/Italy54!B61
 +Netherlands55!D61/Netherlands55!B61
 +Portugal56!D61/Portugal56!B61
 +Spain57!D61/Spain57!B61
 +Sweden58!D61/Sweden58!B61))</f>
        <v>0.16526791110495564</v>
      </c>
      <c r="I61" s="62">
        <f>IF(OR(
Belgium51!L61   ="",
Belgium51!D61   ="",
Belgium51!B61   ="",
Denmark52!L61      ="",
Denmark52!D61      ="",
Denmark52!B61      ="",
Finland53!L61       ="",
Finland53!D61       ="",
Finland53!B61       ="",
Italy54!L61      ="",
Italy54!D61      ="",
Italy54!B61      ="",
Netherlands55!L61 ="",
Netherlands55!D61 ="",
Netherlands55!B61 ="",
Portugal56!L61      ="",
Portugal56!D61      ="",
Portugal56!B61      ="",
Spain57!L61      ="",
Spain57!D61      ="",
Spain57!B61      ="",
Sweden58!L61      ="",
Sweden58!D61      ="",
Sweden58!B61      =""),"",
(Belgium51!L61/Belgium51!B61
 +Denmark52!L61/Denmark52!B61
 +Finland53!L61/Finland53!B61
 +Italy54!L61/Italy54!B61
 +Netherlands55!L61/Netherlands55!B61
 +Portugal56!L61/Portugal56!B61
 +Spain57!L61/Spain57!B61
 +Sweden58!L61/Sweden58!B61)
/(Belgium51!D61/Belgium51!B61
 +Denmark52!D61/Denmark52!B61
 +Finland53!D61/Finland53!B61
 +Italy54!D61/Italy54!B61
 +Netherlands55!D61/Netherlands55!B61
 +Portugal56!D61/Portugal56!B61
 +Spain57!D61/Spain57!B61
 +Sweden58!D61/Sweden58!B61))</f>
        <v>0.20680945047764129</v>
      </c>
      <c r="J61" s="61">
        <f t="shared" si="0"/>
        <v>-4.1541539372685649E-2</v>
      </c>
      <c r="K61" s="61">
        <f>IF(OR(
Belgium51!D61   ="",Belgium51!D60   ="",
Belgium51!B61   ="",Belgium51!B60   ="",
Belgium51!N61   ="",Belgium51!N60   ="",
Denmark52!D61      ="",Denmark52!D60      ="",
Denmark52!B61      ="",Denmark52!B60      ="",
Denmark52!N61      ="",Denmark52!N60      ="",
Finland53!D61       ="",Finland53!D60       ="",
Finland53!B61       ="",Finland53!B60       ="",
Finland53!N61       ="",Finland53!N60       ="",
Italy54!D61      ="",Italy54!D60      ="",
Italy54!B61      ="",Italy54!B60      ="",
Italy54!N61      ="",Italy54!N60      ="",
Netherlands55!D61 ="",Netherlands55!D60 ="",
Netherlands55!B61 ="",Netherlands55!B60 ="",
Netherlands55!N61 ="",Netherlands55!N60 ="",
Portugal56!D61      ="",Portugal56!D60      ="",
Portugal56!B61      ="",Portugal56!B60      ="",
Portugal56!N61      ="",Portugal56!N60      ="",
Spain57!D61      ="",Spain57!D60      ="",
Spain57!B61      ="",Spain57!B60      ="",
Spain57!N61      ="",Spain57!N60      ="",
Sweden58!D61      ="",Sweden58!D60      ="",
Sweden58!B61      ="",Sweden58!B60      ="",
Sweden58!N61      ="",Sweden58!N60      =""),"",
LN(SQRT(
(Belgium51!D61/Belgium51!B61
 +Denmark52!D61/Denmark52!B61
 +Finland53!D61/Finland53!B61
 +Italy54!D61/Italy54!B61
 +Netherlands55!D61/Netherlands55!B61
 +Portugal56!D61/Portugal56!B61
 +Spain57!D61/Spain57!B61
 +Sweden58!D61/Sweden58!B61)
/(Belgium51!D61/Belgium51!N61*Belgium51!N60/Belgium51!B60
 +Denmark52!D61/Denmark52!N61*Denmark52!N60/Denmark52!B60
 +Finland53!D61/Finland53!N61*Finland53!N60/Finland53!B60
 +Italy54!D61/Italy54!N61*Italy54!N60/Italy54!B60
 +Netherlands55!D61/Netherlands55!N61*Netherlands55!N60/Netherlands55!B60
 +Portugal56!D61/Portugal56!N61*Portugal56!N60/Portugal56!B60
 +Spain57!D61/Spain57!N61*Spain57!N60/Spain57!B60
 +Sweden58!D61/Sweden58!N61*Sweden58!N60/Sweden58!B60)
*(Belgium51!D60/Belgium51!N60*Belgium51!N61/Belgium51!B61
 +Denmark52!D60/Denmark52!N60*Denmark52!N61/Denmark52!B61
 +Finland53!D60/Finland53!N60*Finland53!N61/Finland53!B61
 +Italy54!D60/Italy54!N60*Italy54!N61/Italy54!B61
 +Netherlands55!D60/Netherlands55!N60*Netherlands55!N61/Netherlands55!B61
 +Portugal56!D60/Portugal56!N60*Portugal56!N61/Portugal56!B61
 +Spain57!D60/Spain57!N60*Spain57!N61/Spain57!B61
 +Sweden58!D60/Sweden58!N60*Sweden58!N61/Sweden58!B61)
/(Belgium51!D60/Belgium51!B60
 +Denmark52!D60/Denmark52!B60
 +Finland53!D60/Finland53!B60
 +Italy54!D60/Italy54!B60
 +Netherlands55!D60/Netherlands55!B60
 +Portugal56!D60/Portugal56!B60
 +Spain57!D60/Spain57!B60
 +Sweden58!D60/Sweden58!B60))))</f>
        <v>-1.1647543592764105E-2</v>
      </c>
      <c r="L61" s="61" t="str">
        <f>IF(OR(
Belgium51!F61   ="",Belgium51!F60   ="",
Belgium51!D61   ="",Belgium51!D60   ="",
Belgium51!B61   ="",Belgium51!B60   ="",
Belgium51!P61   ="",Belgium51!P60   ="",
Denmark52!F61      ="",Denmark52!F60      ="",
Denmark52!D61      ="",Denmark52!D60      ="",
Denmark52!B61      ="",Denmark52!B60      ="",
Denmark52!P61      ="",Denmark52!P60      ="",
Finland53!F61       ="",Finland53!F60       ="",
Finland53!D61       ="",Finland53!D60       ="",
Finland53!B61       ="",Finland53!B60       ="",
Finland53!P61       ="",Finland53!P60       ="",
Italy54!F61      ="",Italy54!F60      ="",
Italy54!D61      ="",Italy54!D60      ="",
Italy54!B61      ="",Italy54!B60      ="",
Italy54!P61      ="",Italy54!P60      ="",
Netherlands55!F61 ="",Netherlands55!F60 ="",
Netherlands55!D61 ="",Netherlands55!D60 ="",
Netherlands55!B61 ="",Netherlands55!B60 ="",
Netherlands55!P61 ="",Netherlands55!P60 ="",
Portugal56!F61      ="",Portugal56!F60      ="",
Portugal56!D61      ="",Portugal56!D60      ="",
Portugal56!B61      ="",Portugal56!B60      ="",
Portugal56!P61      ="",Portugal56!P60      ="",
Spain57!F61      ="",Spain57!F60      ="",
Spain57!D61      ="",Spain57!D60      ="",
Spain57!B61      ="",Spain57!B60      ="",
Spain57!P61      ="",Spain57!P60      ="",
Sweden58!F61      ="",Sweden58!F60      ="",
Sweden58!D61      ="",Sweden58!D60      ="",
Sweden58!B61      ="",Sweden58!B60      ="",
Sweden58!P61      ="",Sweden58!P60      =""),"",
LN(SQRT(
(Belgium51!D61*Belgium51!F61/Belgium51!B61
 +Denmark52!D61*Denmark52!F61/Denmark52!B61
 +Finland53!D61*Finland53!F61/Finland53!B61
 +Italy54!D61*Italy54!F61/Italy54!B61
 +Netherlands55!D61*Netherlands55!F61/Netherlands55!B61
 +Portugal56!D61*Portugal56!F61/Portugal56!B61
 +Spain57!D61*Spain57!F61/Spain57!B61
 +Sweden58!D61*Sweden58!F61/Sweden58!B61)
/(Belgium51!D61*Belgium51!F61/Belgium51!P61*Belgium51!P60/Belgium51!B60
 +Denmark52!D61*Denmark52!F61/Denmark52!P61*Denmark52!P60/Denmark52!B60
 +Finland53!D61*Finland53!F61/Finland53!P61*Finland53!P60/Finland53!B60
 +Italy54!D61*Italy54!F61/Italy54!P61*Italy54!P60/Italy54!B60
 +Netherlands55!D61*Netherlands55!F61/Netherlands55!P61*Netherlands55!P60/Netherlands55!B60
 +Portugal56!D61*Portugal56!F61/Portugal56!P61*Portugal56!P60/Portugal56!B60
 +Spain57!D61*Spain57!F61/Spain57!P61*Spain57!P60/Spain57!B60
 +Sweden58!D61*Sweden58!F61/Sweden58!P61*Sweden58!P60/Sweden58!B60)
*(Belgium51!D60*Belgium51!F60/Belgium51!P60*Belgium51!P61/Belgium51!B61
 +Denmark52!D60*Denmark52!F60/Denmark52!P60*Denmark52!P61/Denmark52!B61
 +Finland53!D60*Finland53!F60/Finland53!P60*Finland53!P61/Finland53!B61
 +Italy54!D60*Italy54!F60/Italy54!P60*Italy54!P61/Italy54!B61
 +Netherlands55!D60*Netherlands55!F60/Netherlands55!P60*Netherlands55!P61/Netherlands55!B61
 +Portugal56!D60*Portugal56!F60/Portugal56!P60*Portugal56!P61/Portugal56!B61
 +Spain57!D60*Spain57!F60/Spain57!P60*Spain57!P61/Spain57!B61
 +Sweden58!D60*Sweden58!F60/Sweden58!P60*Sweden58!P61/Sweden58!B61)
/(Belgium51!D60*Belgium51!F60/Belgium51!B60
 +Denmark52!D60*Denmark52!F60/Denmark52!B60
 +Finland53!D60*Finland53!F60/Finland53!B60
 +Italy54!D60*Italy54!F60/Italy54!B60
 +Netherlands55!D60*Netherlands55!F60/Netherlands55!B60
 +Portugal56!D60*Portugal56!F60/Portugal56!B60
 +Spain57!D60*Spain57!F60/Spain57!B60
 +Sweden58!D60*Sweden58!F60/Sweden58!B60))))</f>
        <v/>
      </c>
      <c r="M61" s="62" t="str">
        <f>IF(OR(
Belgium51!H61   ="",Belgium51!H60   ="",
Belgium51!D61   ="",Belgium51!D60   ="",
Belgium51!B61   ="",Belgium51!B60   ="",
Belgium51!Q61   ="",Belgium51!Q60   ="",
Denmark52!H61      ="",Denmark52!H60      ="",
Denmark52!D61      ="",Denmark52!D60      ="",
Denmark52!B61      ="",Denmark52!B60      ="",
Denmark52!Q61      ="",Denmark52!Q60      ="",
Finland53!H61       ="",Finland53!H60       ="",
Finland53!D61       ="",Finland53!D60       ="",
Finland53!B61       ="",Finland53!B60       ="",
Finland53!Q61       ="",Finland53!Q60       ="",
Italy54!H61      ="",Italy54!H60      ="",
Italy54!D61      ="",Italy54!D60      ="",
Italy54!B61      ="",Italy54!B60      ="",
Italy54!Q61      ="",Italy54!Q60      ="",
Netherlands55!H61 ="",Netherlands55!H60 ="",
Netherlands55!D61 ="",Netherlands55!D60 ="",
Netherlands55!B61 ="",Netherlands55!B60 ="",
Netherlands55!Q61 ="",Netherlands55!Q60 ="",
Portugal56!H61      ="",Portugal56!H60      ="",
Portugal56!D61      ="",Portugal56!D60      ="",
Portugal56!B61      ="",Portugal56!B60      ="",
Portugal56!Q61      ="",Portugal56!Q60      ="",
Spain57!H61      ="",Spain57!H60      ="",
Spain57!D61      ="",Spain57!D60      ="",
Spain57!B61      ="",Spain57!B60      ="",
Spain57!Q61      ="",Spain57!Q60      ="",
Sweden58!H61      ="",Sweden58!H60      ="",
Sweden58!D61      ="",Sweden58!D60      ="",
Sweden58!B61      ="",Sweden58!B60      ="",
Sweden58!Q61      ="",Sweden58!Q60      =""),"",
LN(SQRT(
(Belgium51!D61*Belgium51!H61/Belgium51!B61
 +Denmark52!D61*Denmark52!H61/Denmark52!B61
 +Finland53!D61*Finland53!H61/Finland53!B61
 +Italy54!D61*Italy54!H61/Italy54!B61
 +Netherlands55!D61*Netherlands55!H61/Netherlands55!B61
 +Portugal56!D61*Portugal56!H61/Portugal56!B61
 +Spain57!D61*Spain57!H61/Spain57!B61
 +Sweden58!D61*Sweden58!H61/Sweden58!B61)
/(Belgium51!D61*Belgium51!H61/Belgium51!Q61*Belgium51!Q60/Belgium51!B60
 +Denmark52!D61*Denmark52!H61/Denmark52!Q61*Denmark52!Q60/Denmark52!B60
 +Finland53!D61*Finland53!H61/Finland53!Q61*Finland53!Q60/Finland53!B60
 +Italy54!D61*Italy54!H61/Italy54!Q61*Italy54!Q60/Italy54!B60
 +Netherlands55!D61*Netherlands55!H61/Netherlands55!Q61*Netherlands55!Q60/Netherlands55!B60
 +Portugal56!D61*Portugal56!H61/Portugal56!Q61*Portugal56!Q60/Portugal56!B60
 +Spain57!D61*Spain57!H61/Spain57!Q61*Spain57!Q60/Spain57!B60
 +Sweden58!D61*Sweden58!H61/Sweden58!Q61*Sweden58!Q60/Sweden58!B60)
*(Belgium51!D60*Belgium51!H60/Belgium51!Q60*Belgium51!Q61/Belgium51!B61
 +Denmark52!D60*Denmark52!H60/Denmark52!Q60*Denmark52!Q61/Denmark52!B61
 +Finland53!D60*Finland53!H60/Finland53!Q60*Finland53!Q61/Finland53!B61
 +Italy54!D60*Italy54!H60/Italy54!Q60*Italy54!Q61/Italy54!B61
 +Netherlands55!D60*Netherlands55!H60/Netherlands55!Q60*Netherlands55!Q61/Netherlands55!B61
 +Portugal56!D60*Portugal56!H60/Portugal56!Q60*Portugal56!Q61/Portugal56!B61
 +Spain57!D60*Spain57!H60/Spain57!Q60*Spain57!Q61/Spain57!B61
 +Sweden58!D60*Sweden58!H60/Sweden58!Q60*Sweden58!Q61/Sweden58!B61)
/(Belgium51!D60*Belgium51!H60/Belgium51!B60
 +Denmark52!D60*Denmark52!H60/Denmark52!B60
 +Finland53!D60*Finland53!H60/Finland53!B60
 +Italy54!D60*Italy54!H60/Italy54!B60
 +Netherlands55!D60*Netherlands55!H60/Netherlands55!B60
 +Portugal56!D60*Portugal56!H60/Portugal56!B60
 +Spain57!D60*Spain57!H60/Spain57!B60
 +Sweden58!D60*Sweden58!H60/Sweden58!B60))))</f>
        <v/>
      </c>
      <c r="N61" s="62" t="str">
        <f>IF(OR(
Belgium51!I61   ="",Belgium51!I60   ="",
Belgium51!B61   ="",Belgium51!B60   ="",
Belgium51!R61   ="",Belgium51!R60   ="",
Denmark52!I61      ="",Denmark52!I60      ="",
Denmark52!B61      ="",Denmark52!B60      ="",
Denmark52!R61      ="",Denmark52!R60      ="",
Finland53!I61       ="",Finland53!I60       ="",
Finland53!B61       ="",Finland53!B60       ="",
Finland53!R61       ="",Finland53!R60       ="",
Italy54!I61      ="",Italy54!I60      ="",
Italy54!B61      ="",Italy54!B60      ="",
Italy54!R61      ="",Italy54!R60      ="",
Netherlands55!I61 ="",Netherlands55!I60 ="",
Netherlands55!B61 ="",Netherlands55!B60 ="",
Netherlands55!R61 ="",Netherlands55!R60 ="",
Portugal56!I61      ="",Portugal56!I60      ="",
Portugal56!B61      ="",Portugal56!B60      ="",
Portugal56!R61      ="",Portugal56!R60      ="",
Spain57!I61      ="",Spain57!I60      ="",
Spain57!B61      ="",Spain57!B60      ="",
Spain57!R61      ="",Spain57!R60      ="",
Sweden58!I61      ="",Sweden58!I60      ="",
Sweden58!B61      ="",Sweden58!B60      ="",
Sweden58!R61      ="",Sweden58!R60      =""),"",
LN(SQRT(
(Belgium51!I61/Belgium51!B61
 +Denmark52!I61/Denmark52!B61
 +Finland53!I61/Finland53!B61
 +Italy54!I61/Italy54!B61
 +Netherlands55!I61/Netherlands55!B61
 +Portugal56!I61/Portugal56!B61
 +Spain57!I61/Spain57!B61
 +Sweden58!I61/Sweden58!B61)
/(Belgium51!I61/Belgium51!R61*Belgium51!R60/Belgium51!B60
 +Denmark52!I61/Denmark52!R61*Denmark52!R60/Denmark52!B60
 +Finland53!I61/Finland53!R61*Finland53!R60/Finland53!B60
 +Italy54!I61/Italy54!R61*Italy54!R60/Italy54!B60
 +Netherlands55!I61/Netherlands55!R61*Netherlands55!R60/Netherlands55!B60
 +Portugal56!I61/Portugal56!R61*Portugal56!R60/Portugal56!B60
 +Spain57!I61/Spain57!R61*Spain57!R60/Spain57!B60
 +Sweden58!I61/Sweden58!R61*Sweden58!R60/Sweden58!B60)
*(Belgium51!I60/Belgium51!R60*Belgium51!R61/Belgium51!B61
 +Denmark52!I60/Denmark52!R60*Denmark52!R61/Denmark52!B61
 +Finland53!I60/Finland53!R60*Finland53!R61/Finland53!B61
 +Italy54!I60/Italy54!R60*Italy54!R61/Italy54!B61
 +Netherlands55!I60/Netherlands55!R60*Netherlands55!R61/Netherlands55!B61
 +Portugal56!I60/Portugal56!R60*Portugal56!R61/Portugal56!B61
 +Spain57!I60/Spain57!R60*Spain57!R61/Spain57!B61
 +Sweden58!I60/Sweden58!R60*Sweden58!R61/Sweden58!B61)
/(Belgium51!I60/Belgium51!B60
 +Denmark52!I60/Denmark52!B60
 +Finland53!I60/Finland53!B60
 +Italy54!I60/Italy54!B60
 +Netherlands55!I60/Netherlands55!B60
 +Portugal56!I60/Portugal56!B60
 +Spain57!I60/Spain57!B60
 +Sweden58!I60/Sweden58!B60))))</f>
        <v/>
      </c>
      <c r="O61" s="62" t="str">
        <f>IF(OR(
Belgium51!K61   ="",Belgium51!K60   ="",
Belgium51!B61   ="",Belgium51!B60   ="",
Belgium51!S61   ="",Belgium51!S60   ="",
Denmark52!K61      ="",Denmark52!K60      ="",
Denmark52!B61      ="",Denmark52!B60      ="",
Denmark52!S61      ="",Denmark52!S60      ="",
Finland53!K61       ="",Finland53!K60       ="",
Finland53!B61       ="",Finland53!B60       ="",
Finland53!S61       ="",Finland53!S60       ="",
Italy54!K61      ="",Italy54!K60      ="",
Italy54!B61      ="",Italy54!B60      ="",
Italy54!S61      ="",Italy54!S60      ="",
Netherlands55!K61 ="",Netherlands55!K60 ="",
Netherlands55!B61 ="",Netherlands55!B60 ="",
Netherlands55!S61 ="",Netherlands55!S60 ="",
Portugal56!K61      ="",Portugal56!K60      ="",
Portugal56!B61      ="",Portugal56!B60      ="",
Portugal56!S61      ="",Portugal56!S60      ="",
Spain57!K61      ="",Spain57!K60      ="",
Spain57!B61      ="",Spain57!B60      ="",
Spain57!S61      ="",Spain57!S60      ="",
Sweden58!K61      ="",Sweden58!K60      ="",
Sweden58!B61      ="",Sweden58!B60      ="",
Sweden58!S61      ="",Sweden58!S60      =""),"",
LN(SQRT(
(Belgium51!K61/Belgium51!B61
 +Denmark52!K61/Denmark52!B61
 +Finland53!K61/Finland53!B61
 +Italy54!K61/Italy54!B61
 +Netherlands55!K61/Netherlands55!B61
 +Portugal56!K61/Portugal56!B61
 +Spain57!K61/Spain57!B61
 +Sweden58!K61/Sweden58!B61)
/(Belgium51!K61/Belgium51!S61*Belgium51!S60/Belgium51!B60
 +Denmark52!K61/Denmark52!S61*Denmark52!S60/Denmark52!B60
 +Finland53!K61/Finland53!S61*Finland53!S60/Finland53!B60
 +Italy54!K61/Italy54!S61*Italy54!S60/Italy54!B60
 +Netherlands55!K61/Netherlands55!S61*Netherlands55!S60/Netherlands55!B60
 +Portugal56!K61/Portugal56!S61*Portugal56!S60/Portugal56!B60
 +Spain57!K61/Spain57!S61*Spain57!S60/Spain57!B60
 +Sweden58!K61/Sweden58!S61*Sweden58!S60/Sweden58!B60)
*(Belgium51!K60/Belgium51!S60*Belgium51!S61/Belgium51!B61
 +Denmark52!K60/Denmark52!S60*Denmark52!S61/Denmark52!B61
 +Finland53!K60/Finland53!S60*Finland53!S61/Finland53!B61
 +Italy54!K60/Italy54!S60*Italy54!S61/Italy54!B61
 +Netherlands55!K60/Netherlands55!S60*Netherlands55!S61/Netherlands55!B61
 +Portugal56!K60/Portugal56!S60*Portugal56!S61/Portugal56!B61
 +Spain57!K60/Spain57!S60*Spain57!S61/Spain57!B61
 +Sweden58!K60/Sweden58!S60*Sweden58!S61/Sweden58!B61)
/(Belgium51!K60/Belgium51!B60
 +Denmark52!K60/Denmark52!B60
 +Finland53!K60/Finland53!B60
 +Italy54!K60/Italy54!B60
 +Netherlands55!K60/Netherlands55!B60
 +Portugal56!K60/Portugal56!B60
 +Spain57!K60/Spain57!B60
 +Sweden58!K60/Sweden58!B60))))</f>
        <v/>
      </c>
      <c r="P61" s="62" t="str">
        <f>IF(OR(
Belgium51!L61   ="",Belgium51!L60   ="",
Belgium51!B61   ="",Belgium51!B60   ="",
Belgium51!T61   ="",Belgium51!T60   ="",
Denmark52!L61      ="",Denmark52!L60      ="",
Denmark52!B61      ="",Denmark52!B60      ="",
Denmark52!T61      ="",Denmark52!T60      ="",
Finland53!L61       ="",Finland53!L60       ="",
Finland53!B61       ="",Finland53!B60       ="",
Finland53!T61       ="",Finland53!T60       ="",
Italy54!L61      ="",Italy54!L60      ="",
Italy54!B61      ="",Italy54!B60      ="",
Italy54!T61      ="",Italy54!T60      ="",
Netherlands55!L61 ="",Netherlands55!L60 ="",
Netherlands55!B61 ="",Netherlands55!B60 ="",
Netherlands55!T61 ="",Netherlands55!T60 ="",
Portugal56!L61      ="",Portugal56!L60      ="",
Portugal56!B61      ="",Portugal56!B60      ="",
Portugal56!T61      ="",Portugal56!T60      ="",
Spain57!L61      ="",Spain57!L60      ="",
Spain57!B61      ="",Spain57!B60      ="",
Spain57!T61      ="",Spain57!T60      ="",
Sweden58!L61      ="",Sweden58!L60      ="",
Sweden58!B61      ="",Sweden58!B60      ="",
Sweden58!T61      ="",Sweden58!T60      =""),"",
LN(SQRT(
(Belgium51!L61/Belgium51!B61
 +Denmark52!L61/Denmark52!B61
 +Finland53!L61/Finland53!B61
 +Italy54!L61/Italy54!B61
 +Netherlands55!L61/Netherlands55!B61
 +Portugal56!L61/Portugal56!B61
 +Spain57!L61/Spain57!B61
 +Sweden58!L61/Sweden58!B61)
/(Belgium51!L61/Belgium51!T61*Belgium51!T60/Belgium51!B60
 +Denmark52!L61/Denmark52!T61*Denmark52!T60/Denmark52!B60
 +Finland53!L61/Finland53!T61*Finland53!T60/Finland53!B60
 +Italy54!L61/Italy54!T61*Italy54!T60/Italy54!B60
 +Netherlands55!L61/Netherlands55!T61*Netherlands55!T60/Netherlands55!B60
 +Portugal56!L61/Portugal56!T61*Portugal56!T60/Portugal56!B60
 +Spain57!L61/Spain57!T61*Spain57!T60/Spain57!B60
 +Sweden58!L61/Sweden58!T61*Sweden58!T60/Sweden58!B60)
*(Belgium51!L60/Belgium51!T60*Belgium51!T61/Belgium51!B61
 +Denmark52!L60/Denmark52!T60*Denmark52!T61/Denmark52!B61
 +Finland53!L60/Finland53!T60*Finland53!T61/Finland53!B61
 +Italy54!L60/Italy54!T60*Italy54!T61/Italy54!B61
 +Netherlands55!L60/Netherlands55!T60*Netherlands55!T61/Netherlands55!B61
 +Portugal56!L60/Portugal56!T60*Portugal56!T61/Portugal56!B61
 +Spain57!L60/Spain57!T60*Spain57!T61/Spain57!B61
 +Sweden58!L60/Sweden58!T60*Sweden58!T61/Sweden58!B61)
/(Belgium51!L60/Belgium51!B60
 +Denmark52!L60/Denmark52!B60
 +Finland53!L60/Finland53!B60
 +Italy54!L60/Italy54!B60
 +Netherlands55!L60/Netherlands55!B60
 +Portugal56!L60/Portugal56!B60
 +Spain57!L60/Spain57!B60
 +Sweden58!L60/Sweden58!B60))))</f>
        <v/>
      </c>
      <c r="Q61" s="61"/>
      <c r="R61" s="61"/>
      <c r="S61" s="61"/>
      <c r="T61" s="61"/>
      <c r="U61" s="61"/>
      <c r="V61" s="61" t="str">
        <f>IF(OR(
Belgium51!V61   ="",
Belgium51!U61   ="",
Denmark52!V61      ="",
Denmark52!U61      ="",
Finland53!V61       ="",
Finland53!U61       ="",
Italy54!V61      ="",
Italy54!U61      ="",
Netherlands55!V61 ="",
Netherlands55!U61 ="",
Portugal56!V61      ="",
Portugal56!U61      ="",
Spain57!V61      ="",
Spain57!U61      ="",
Sweden58!V61      ="",
Sweden58!U61      =""),"",
LN((Belgium51!V61+Denmark52!V61+Finland53!V61+Italy54!V61+Netherlands55!V61+Portugal56!V61+Spain57!V61+Sweden58!V61)
/(Belgium51!U61+Denmark52!U61+Finland53!U61+Italy54!U61+Netherlands55!U61+Portugal56!U61+Spain57!U61+Sweden58!U61)))</f>
        <v/>
      </c>
      <c r="W61" s="61" t="str">
        <f>IF(OR(
Belgium51!V61   ="",
Belgium51!W61   ="",
Belgium51!U61   ="",
Denmark52!V61      ="",
Denmark52!W61      ="",
Denmark52!U61      ="",
Finland53!V61       ="",
Finland53!W61       ="",
Finland53!U61       ="",
Italy54!V61      ="",
Italy54!W61      ="",
Italy54!U61      ="",
Netherlands55!V61 ="",
Netherlands55!W61 ="",
Netherlands55!V61 ="",
Portugal56!V61      ="",
Portugal56!W61      ="",
Portugal56!U61      ="",
Spain57!V61      ="",
Spain57!W61      ="",
Spain57!U61      ="",
Sweden58!V61      ="",
Sweden58!W61      ="",
Sweden58!U61      ="",
),"",
LN((Belgium51!V61*Belgium51!W61+Denmark52!V61*Denmark52!W61+Finland53!V61*Finland53!W61+Italy54!V61*Italy54!W61+Netherlands55!V61*Netherlands55!W61+Portugal56!V61*Portugal56!W61+Spain57!V61*Spain57!W61+Sweden58!V61*Sweden58!W61)
/(Belgium51!U61+Denmark52!U61+Finland53!U61+Italy54!U61+Netherlands55!U61+Portugal56!U61+Spain57!U61+Sweden58!U61)))</f>
        <v/>
      </c>
      <c r="X61" s="61" t="str">
        <f>IF(OR(
Belgium51!X61   ="",
Belgium51!D61   ="",
Belgium51!B61   ="",
Denmark52!X61      ="",
Denmark52!D61      ="",
Denmark52!B61      ="",
Finland53!X61       ="",
Finland53!D61       ="",
Finland53!B61       ="",
Italy54!X61      ="",
Italy54!D61      ="",
Italy54!B61      ="",
Netherlands55!X61 ="",
Netherlands55!D61 ="",
Netherlands55!B61 ="",
Portugal56!X61      ="",
Portugal56!D61      ="",
Portugal56!B61      ="",
Spain57!X61      ="",
Spain57!D61      ="",
Spain57!B61      ="",
Sweden58!X61      ="",
Sweden58!D61      ="",
Sweden58!B61      =""),"",
(Belgium51!X61*Belgium51!D61/Belgium51!B61
 +Denmark52!X61*Denmark52!D61/Denmark52!B61
 +Finland53!X61*Finland53!D61/Finland53!B61
 +Italy54!X61*Italy54!D61/Italy54!B61
 +Netherlands55!X61*Netherlands55!D61/Netherlands55!B61
 +Portugal56!X61*Portugal56!D61/Portugal56!B61
 +Spain57!X61*Spain57!D61/Spain57!B61
 +Sweden58!X61*Sweden58!D61/Sweden58!B61)
/(Belgium51!D61/Belgium51!B61
 +Denmark52!D61/Denmark52!B61
 +Finland53!D61/Finland53!B61
 +Italy54!D61/Italy54!B61
 +Netherlands55!D61/Netherlands55!B61
 +Portugal56!D61/Portugal56!B61
 +Spain57!D61/Spain57!B61
 +Sweden58!D61/Sweden58!B61))</f>
        <v/>
      </c>
      <c r="Y61" s="61" t="str">
        <f>IF(OR(
Belgium51!Y61   ="",
Belgium51!D61   ="",
Belgium51!B61   ="",
Denmark52!Y61      ="",
Denmark52!D61      ="",
Denmark52!B61      ="",
Finland53!Y61       ="",
Finland53!D61       ="",
Finland53!B61       ="",
Italy54!Y61      ="",
Italy54!D61      ="",
Italy54!B61      ="",
Netherlands55!Y61 ="",
Netherlands55!D61 ="",
Netherlands55!B61 ="",
Portugal56!Y61      ="",
Portugal56!D61      ="",
Portugal56!B61      ="",
Spain57!Y61      ="",
Spain57!D61      ="",
Spain57!B61      ="",
Sweden58!Y61      ="",
Sweden58!D61      ="",
Sweden58!B61      =""),"",
(Belgium51!Y61/Belgium51!B61
 +Denmark52!Y61/Denmark52!B61
 +Finland53!Y61/Finland53!B61
 +Italy54!Y61/Italy54!B61
 +Netherlands55!Y61/Netherlands55!B61
 +Portugal56!Y61/Portugal56!B61
 +Spain57!Y61/Spain57!B61
 +Sweden58!Y61/Sweden58!B61)
/(Belgium51!D61/Belgium51!B61
 +Denmark52!D61/Denmark52!B61
 +Finland53!D61/Finland53!B61
 +Italy54!D61/Italy54!B61
 +Netherlands55!D61/Netherlands55!B61
 +Portugal56!D61/Portugal56!B61
 +Spain57!D61/Spain57!B61
 +Sweden58!D61/Sweden58!B61))</f>
        <v/>
      </c>
      <c r="Z61" s="67"/>
      <c r="AA61" s="62" t="str">
        <f t="shared" si="1"/>
        <v/>
      </c>
      <c r="AB61" s="75">
        <f>IF(OR(
Belgium51!AB61   ="",
Belgium51!D61   ="",
Belgium51!B61   ="",
Denmark52!AB61      ="",
Denmark52!D61      ="",
Denmark52!B61      ="",
Finland53!AB61       ="",
Finland53!D61       ="",
Finland53!B61       ="",
Italy54!AB61      ="",
Italy54!D61      ="",
Italy54!B61      ="",
Netherlands55!AB61 ="",
Netherlands55!D61 ="",
Netherlands55!B61 ="",
Portugal56!AB61      ="",
Portugal56!D61      ="",
Portugal56!B61      ="",
Spain57!AB61      ="",
Spain57!D61      ="",
Spain57!B61      ="",
Sweden58!AB61      ="",
Sweden58!D61      ="",
Sweden58!B61      =""),"",
(Belgium51!AB61*Belgium51!D61/Belgium51!B61
 +Denmark52!AB61*Denmark52!D61/Denmark52!B61
 +Finland53!AB61*Finland53!D61/Finland53!B61
 +Italy54!AB61*Italy54!D61/Italy54!B61
 +Netherlands55!AB61*Netherlands55!D61/Netherlands55!B61
 +Portugal56!AB61*Portugal56!D61/Portugal56!B61
 +Spain57!AB61*Spain57!D61/Spain57!B61
 +Sweden58!AB61*Sweden58!D61/Sweden58!B61)
/(Belgium51!D61/Belgium51!B61
 +Denmark52!D61/Denmark52!B61
 +Finland53!D61/Finland53!B61
 +Italy54!D61/Italy54!B61
 +Netherlands55!D61/Netherlands55!B61
 +Portugal56!D61/Portugal56!B61
 +Spain57!D61/Spain57!B61
 +Sweden58!D61/Sweden58!B61))</f>
        <v>0.68416710309546414</v>
      </c>
    </row>
    <row r="62" spans="1:28">
      <c r="A62" s="62">
        <v>1929</v>
      </c>
      <c r="B62" s="62" t="str">
        <f>IF(OR(
Belgium51!AC62   ="",
Belgium51!D62   ="",
Belgium51!B62   ="",
Denmark52!AC62      ="",
Denmark52!D62      ="",
Denmark52!B62      ="",
Finland53!AC62       ="",
Finland53!D62       ="",
Finland53!B62       ="",
Italy54!AC62      ="",
Italy54!D62      ="",
Italy54!B62      ="",
Netherlands55!AC62 ="",
Netherlands55!D62 ="",
Netherlands55!B62 ="",
Portugal56!AC62 ="",
Portugal56!D62 ="",
Portugal56!B62 ="",
Spain57!AC62       ="",
Spain57!D62       ="",
Spain57!B62       ="",
Sweden58!AC62      ="",
Sweden58!D62      ="",
Sweden58!B62      =""),"",
(Belgium51!AC62*Belgium51!D62/Belgium51!B62
 +Denmark52!AC62*Denmark52!D62/Denmark52!B62
 +Finland53!AC62*Finland53!D62/Finland53!B62
 +Italy54!AC62*Italy54!D62/Italy54!B62
 +Netherlands55!AC62*Netherlands55!D62/Netherlands55!B62
 +Portugal56!AC62*Portugal56!D62/Portugal56!B62
 +Spain57!AC62*Spain57!D62/Spain57!B62
 +Sweden58!AC62*Sweden58!D62/Sweden58!B62)
/(Belgium51!D62/Belgium51!B62
 +Denmark52!D62/Denmark52!B62
 +Finland53!D62/Finland53!B62
 +Italy54!D62/Italy54!B62
 +Netherlands55!D62/Netherlands55!B62
 +Portugal56!D62/Portugal56!B62
 +Spain57!D62/Spain57!B62
 +Sweden58!D62/Sweden58!B62))</f>
        <v/>
      </c>
      <c r="C62" s="34" t="str">
        <f>IF(OR(
Belgium51!F62   ="",
Belgium51!D62   ="",
Belgium51!B62   ="",
Denmark52!F62      ="",
Denmark52!D62      ="",
Denmark52!B62      ="",
Finland53!F62       ="",
Finland53!D62       ="",
Finland53!B62       ="",
Italy54!F62      ="",
Italy54!D62      ="",
Italy54!B62      ="",
Netherlands55!F62 ="",
Netherlands55!D62 ="",
Netherlands55!B62 ="",
Portugal56!F62 ="",
Portugal56!D62 ="",
Portugal56!B62 ="",
Spain57!F62       ="",
Spain57!D62       ="",
Spain57!B62       ="",
Sweden58!F62      ="",
Sweden58!D62      ="",
Sweden58!B62      =""),"",
(Belgium51!F62*Belgium51!D62/Belgium51!B62
 +Denmark52!F62*Denmark52!D62/Denmark52!B62
 +Finland53!F62*Finland53!D62/Finland53!B62
 +Italy54!F62*Italy54!D62/Italy54!B62
 +Netherlands55!F62*Netherlands55!D62/Netherlands55!B62
 +Portugal56!F62*Portugal56!D62/Portugal56!B62
 +Spain57!F62*Spain57!D62/Spain57!B62
 +Sweden58!F62*Sweden58!D62/Sweden58!B62)
/(Belgium51!D62/Belgium51!B62
 +Denmark52!D62/Denmark52!B62
 +Finland53!D62/Finland53!B62
 +Italy54!D62/Italy54!B62
 +Netherlands55!D62/Netherlands55!B62
 +Portugal56!D62/Portugal56!B62
 +Spain57!D62/Spain57!B62
 +Sweden58!D62/Sweden58!B62))</f>
        <v/>
      </c>
      <c r="D62" s="62" t="str">
        <f>IF(OR(
Belgium51!AE62   ="",
Belgium51!D62   ="",
Belgium51!B62   ="",
Denmark52!AE62      ="",
Denmark52!D62      ="",
Denmark52!B62      ="",
Finland53!AE62       ="",
Finland53!D62       ="",
Finland53!B62       ="",
Italy54!AE62      ="",
Italy54!D62      ="",
Italy54!B62      ="",
Netherlands55!AE62 ="",
Netherlands55!D62 ="",
Netherlands55!B62 ="",
Portugal56!AE62 ="",
Portugal56!D62 ="",
Portugal56!B62 ="",
Spain57!AE62       ="",
Spain57!D62       ="",
Spain57!B62       ="",
Sweden58!AE62      ="",
Sweden58!D62      ="",
Sweden58!B62      =""),"",
(Belgium51!AE62*Belgium51!D62/Belgium51!B62
 +Denmark52!AE62*Denmark52!D62/Denmark52!B62
 +Finland53!AE62*Finland53!D62/Finland53!B62
 +Italy54!AE62*Italy54!D62/Italy54!B62
 +Netherlands55!AE62*Netherlands55!D62/Netherlands55!B62
 +Portugal56!AE62*Portugal56!D62/Portugal56!B62
 +Spain57!AE62*Spain57!D62/Spain57!B62
 +Sweden58!AE62*Sweden58!D62/Sweden58!B62)
/(Belgium51!D62/Belgium51!B62
 +Denmark52!D62/Denmark52!B62
 +Finland53!D62/Finland53!B62
 +Italy54!D62/Italy54!B62
 +Netherlands55!D62/Netherlands55!B62
 +Portugal56!D62/Portugal56!B62
 +Spain57!D62/Spain57!B62
 +Sweden58!D62/Sweden58!B62))</f>
        <v/>
      </c>
      <c r="E62" s="62" t="str">
        <f>IF(OR(
Belgium51!H62   ="",
Belgium51!D62   ="",
Belgium51!B62   ="",
Denmark52!H62      ="",
Denmark52!D62      ="",
Denmark52!B62      ="",
Finland53!H62       ="",
Finland53!D62       ="",
Finland53!B62       ="",
Italy54!H62      ="",
Italy54!D62      ="",
Italy54!B62      ="",
Netherlands55!H62 ="",
Netherlands55!D62 ="",
Netherlands55!B62 ="",
Portugal56!H62 ="",
Portugal56!D62 ="",
Portugal56!B62 ="",
Spain57!H62 ="",
Spain57!D62 ="",
Spain57!B62 ="",
Sweden58!H62 ="",
Sweden58!D62 ="",
Sweden58!B62 =""),"",
(Belgium51!H62*Belgium51!D62/Belgium51!B62
 +Denmark52!H62*Denmark52!D62/Denmark52!B62
 +Finland53!H62*Finland53!D62/Finland53!B62
 +Italy54!H62*Italy54!D62/Italy54!B62
 +Netherlands55!H62*Netherlands55!D62/Netherlands55!B62
 +Portugal56!H62*Portugal56!D62/Portugal56!B62
 +Spain57!H62*Spain57!D62/Spain57!B62
 +Sweden58!H62*Sweden58!D62/Sweden58!B62)
/(Belgium51!D62/Belgium51!B62
 +Denmark52!D62/Denmark52!B62
 +Finland53!D62/Finland53!B62
 +Italy54!D62/Italy54!B62
 +Netherlands55!D62/Netherlands55!B62
 +Portugal56!D62/Portugal56!B62
 +Spain57!D62/Spain57!B62
 +Sweden58!D62/Sweden58!B62))</f>
        <v/>
      </c>
      <c r="F62" s="62">
        <f>IF(OR(
Belgium51!I62   ="",
Belgium51!D62   ="",
Belgium51!B62   ="",
Denmark52!I62      ="",
Denmark52!D62      ="",
Denmark52!B62      ="",
Finland53!I62       ="",
Finland53!D62       ="",
Finland53!B62       ="",
Italy54!I62      ="",
Italy54!D62      ="",
Italy54!B62      ="",
Netherlands55!I62 ="",
Netherlands55!D62 ="",
Netherlands55!B62 ="",
Portugal56!I62      ="",
Portugal56!D62      ="",
Portugal56!B62      ="",
Spain57!I62      ="",
Spain57!D62      ="",
Spain57!B62      ="",
Sweden58!I62      ="",
Sweden58!D62      ="",
Sweden58!B62      =""),"",
(Belgium51!I62/Belgium51!B62
 +Denmark52!I62/Denmark52!B62
 +Finland53!I62/Finland53!B62
 +Italy54!I62/Italy54!B62
 +Netherlands55!I62/Netherlands55!B62
 +Portugal56!I62/Portugal56!B62
 +Spain57!I62/Spain57!B62
 +Sweden58!I62/Sweden58!B62)
/(Belgium51!D62/Belgium51!B62
 +Denmark52!D62/Denmark52!B62
 +Finland53!D62/Finland53!B62
 +Italy54!D62/Italy54!B62
 +Netherlands55!D62/Netherlands55!B62
 +Portugal56!D62/Portugal56!B62
 +Spain57!D62/Spain57!B62
 +Sweden58!D62/Sweden58!B62))</f>
        <v>0.11609476872005216</v>
      </c>
      <c r="G62" s="62">
        <f>IF(OR(
Belgium51!J62   ="",
Belgium51!D62   ="",
Belgium51!B62   ="",
Denmark52!J62      ="",
Denmark52!D62      ="",
Denmark52!B62      ="",
Finland53!J62       ="",
Finland53!D62       ="",
Finland53!B62       ="",
Italy54!J62      ="",
Italy54!D62      ="",
Italy54!B62      ="",
Netherlands55!J62 ="",
Netherlands55!D62 ="",
Netherlands55!B62 ="",
Portugal56!J62      ="",
Portugal56!D62      ="",
Portugal56!B62      ="",
Spain57!J62      ="",
Spain57!D62      ="",
Spain57!B62      ="",
Sweden58!J62      ="",
Sweden58!D62      ="",
Sweden58!B62      =""),"",
(Belgium51!J62/Belgium51!B62
 +Denmark52!J62/Denmark52!B62
 +Finland53!J62/Finland53!B62
 +Italy54!J62/Italy54!B62
 +Netherlands55!J62/Netherlands55!B62
 +Portugal56!J62/Portugal56!B62
 +Spain57!J62/Spain57!B62
 +Sweden58!J62/Sweden58!B62)
/(Belgium51!D62/Belgium51!B62
 +Denmark52!D62/Denmark52!B62
 +Finland53!D62/Finland53!B62
 +Italy54!D62/Italy54!B62
 +Netherlands55!D62/Netherlands55!B62
 +Portugal56!D62/Portugal56!B62
 +Spain57!D62/Spain57!B62
 +Sweden58!D62/Sweden58!B62))</f>
        <v>0.11516582609893501</v>
      </c>
      <c r="H62" s="62">
        <f>IF(OR(
Belgium51!K62   ="",
Belgium51!D62   ="",
Belgium51!B62   ="",
Denmark52!K62      ="",
Denmark52!D62      ="",
Denmark52!B62      ="",
Finland53!K62       ="",
Finland53!D62       ="",
Finland53!B62       ="",
Italy54!K62      ="",
Italy54!D62      ="",
Italy54!B62      ="",
Netherlands55!K62 ="",
Netherlands55!D62 ="",
Netherlands55!B62 ="",
Portugal56!K62      ="",
Portugal56!D62      ="",
Portugal56!B62      ="",
Spain57!K62      ="",
Spain57!D62      ="",
Spain57!B62      ="",
Sweden58!K62      ="",
Sweden58!D62      ="",
Sweden58!B62      =""),"",
(Belgium51!K62/Belgium51!B62
 +Denmark52!K62/Denmark52!B62
 +Finland53!K62/Finland53!B62
 +Italy54!K62/Italy54!B62
 +Netherlands55!K62/Netherlands55!B62
 +Portugal56!K62/Portugal56!B62
 +Spain57!K62/Spain57!B62
 +Sweden58!K62/Sweden58!B62)
/(Belgium51!D62/Belgium51!B62
 +Denmark52!D62/Denmark52!B62
 +Finland53!D62/Finland53!B62
 +Italy54!D62/Italy54!B62
 +Netherlands55!D62/Netherlands55!B62
 +Portugal56!D62/Portugal56!B62
 +Spain57!D62/Spain57!B62
 +Sweden58!D62/Sweden58!B62))</f>
        <v>0.16790783240032339</v>
      </c>
      <c r="I62" s="62">
        <f>IF(OR(
Belgium51!L62   ="",
Belgium51!D62   ="",
Belgium51!B62   ="",
Denmark52!L62      ="",
Denmark52!D62      ="",
Denmark52!B62      ="",
Finland53!L62       ="",
Finland53!D62       ="",
Finland53!B62       ="",
Italy54!L62      ="",
Italy54!D62      ="",
Italy54!B62      ="",
Netherlands55!L62 ="",
Netherlands55!D62 ="",
Netherlands55!B62 ="",
Portugal56!L62      ="",
Portugal56!D62      ="",
Portugal56!B62      ="",
Spain57!L62      ="",
Spain57!D62      ="",
Spain57!B62      ="",
Sweden58!L62      ="",
Sweden58!D62      ="",
Sweden58!B62      =""),"",
(Belgium51!L62/Belgium51!B62
 +Denmark52!L62/Denmark52!B62
 +Finland53!L62/Finland53!B62
 +Italy54!L62/Italy54!B62
 +Netherlands55!L62/Netherlands55!B62
 +Portugal56!L62/Portugal56!B62
 +Spain57!L62/Spain57!B62
 +Sweden58!L62/Sweden58!B62)
/(Belgium51!D62/Belgium51!B62
 +Denmark52!D62/Denmark52!B62
 +Finland53!D62/Finland53!B62
 +Italy54!D62/Italy54!B62
 +Netherlands55!D62/Netherlands55!B62
 +Portugal56!D62/Portugal56!B62
 +Spain57!D62/Spain57!B62
 +Sweden58!D62/Sweden58!B62))</f>
        <v>0.20716145207428646</v>
      </c>
      <c r="J62" s="61">
        <f t="shared" si="0"/>
        <v>-3.9253619673963069E-2</v>
      </c>
      <c r="K62" s="61">
        <f>IF(OR(
Belgium51!D62   ="",Belgium51!D61   ="",
Belgium51!B62   ="",Belgium51!B61   ="",
Belgium51!N62   ="",Belgium51!N61   ="",
Denmark52!D62      ="",Denmark52!D61      ="",
Denmark52!B62      ="",Denmark52!B61      ="",
Denmark52!N62      ="",Denmark52!N61      ="",
Finland53!D62       ="",Finland53!D61       ="",
Finland53!B62       ="",Finland53!B61       ="",
Finland53!N62       ="",Finland53!N61       ="",
Italy54!D62      ="",Italy54!D61      ="",
Italy54!B62      ="",Italy54!B61      ="",
Italy54!N62      ="",Italy54!N61      ="",
Netherlands55!D62 ="",Netherlands55!D61 ="",
Netherlands55!B62 ="",Netherlands55!B61 ="",
Netherlands55!N62 ="",Netherlands55!N61 ="",
Portugal56!D62      ="",Portugal56!D61      ="",
Portugal56!B62      ="",Portugal56!B61      ="",
Portugal56!N62      ="",Portugal56!N61      ="",
Spain57!D62      ="",Spain57!D61      ="",
Spain57!B62      ="",Spain57!B61      ="",
Spain57!N62      ="",Spain57!N61      ="",
Sweden58!D62      ="",Sweden58!D61      ="",
Sweden58!B62      ="",Sweden58!B61      ="",
Sweden58!N62      ="",Sweden58!N61      =""),"",
LN(SQRT(
(Belgium51!D62/Belgium51!B62
 +Denmark52!D62/Denmark52!B62
 +Finland53!D62/Finland53!B62
 +Italy54!D62/Italy54!B62
 +Netherlands55!D62/Netherlands55!B62
 +Portugal56!D62/Portugal56!B62
 +Spain57!D62/Spain57!B62
 +Sweden58!D62/Sweden58!B62)
/(Belgium51!D62/Belgium51!N62*Belgium51!N61/Belgium51!B61
 +Denmark52!D62/Denmark52!N62*Denmark52!N61/Denmark52!B61
 +Finland53!D62/Finland53!N62*Finland53!N61/Finland53!B61
 +Italy54!D62/Italy54!N62*Italy54!N61/Italy54!B61
 +Netherlands55!D62/Netherlands55!N62*Netherlands55!N61/Netherlands55!B61
 +Portugal56!D62/Portugal56!N62*Portugal56!N61/Portugal56!B61
 +Spain57!D62/Spain57!N62*Spain57!N61/Spain57!B61
 +Sweden58!D62/Sweden58!N62*Sweden58!N61/Sweden58!B61)
*(Belgium51!D61/Belgium51!N61*Belgium51!N62/Belgium51!B62
 +Denmark52!D61/Denmark52!N61*Denmark52!N62/Denmark52!B62
 +Finland53!D61/Finland53!N61*Finland53!N62/Finland53!B62
 +Italy54!D61/Italy54!N61*Italy54!N62/Italy54!B62
 +Netherlands55!D61/Netherlands55!N61*Netherlands55!N62/Netherlands55!B62
 +Portugal56!D61/Portugal56!N61*Portugal56!N62/Portugal56!B62
 +Spain57!D61/Spain57!N61*Spain57!N62/Spain57!B62
 +Sweden58!D61/Sweden58!N61*Sweden58!N62/Sweden58!B62)
/(Belgium51!D61/Belgium51!B61
 +Denmark52!D61/Denmark52!B61
 +Finland53!D61/Finland53!B61
 +Italy54!D61/Italy54!B61
 +Netherlands55!D61/Netherlands55!B61
 +Portugal56!D61/Portugal56!B61
 +Spain57!D61/Spain57!B61
 +Sweden58!D61/Sweden58!B61))))</f>
        <v>-2.7827940620479958E-2</v>
      </c>
      <c r="L62" s="61" t="str">
        <f>IF(OR(
Belgium51!F62   ="",Belgium51!F61   ="",
Belgium51!D62   ="",Belgium51!D61   ="",
Belgium51!B62   ="",Belgium51!B61   ="",
Belgium51!P62   ="",Belgium51!P61   ="",
Denmark52!F62      ="",Denmark52!F61      ="",
Denmark52!D62      ="",Denmark52!D61      ="",
Denmark52!B62      ="",Denmark52!B61      ="",
Denmark52!P62      ="",Denmark52!P61      ="",
Finland53!F62       ="",Finland53!F61       ="",
Finland53!D62       ="",Finland53!D61       ="",
Finland53!B62       ="",Finland53!B61       ="",
Finland53!P62       ="",Finland53!P61       ="",
Italy54!F62      ="",Italy54!F61      ="",
Italy54!D62      ="",Italy54!D61      ="",
Italy54!B62      ="",Italy54!B61      ="",
Italy54!P62      ="",Italy54!P61      ="",
Netherlands55!F62 ="",Netherlands55!F61 ="",
Netherlands55!D62 ="",Netherlands55!D61 ="",
Netherlands55!B62 ="",Netherlands55!B61 ="",
Netherlands55!P62 ="",Netherlands55!P61 ="",
Portugal56!F62      ="",Portugal56!F61      ="",
Portugal56!D62      ="",Portugal56!D61      ="",
Portugal56!B62      ="",Portugal56!B61      ="",
Portugal56!P62      ="",Portugal56!P61      ="",
Spain57!F62      ="",Spain57!F61      ="",
Spain57!D62      ="",Spain57!D61      ="",
Spain57!B62      ="",Spain57!B61      ="",
Spain57!P62      ="",Spain57!P61      ="",
Sweden58!F62      ="",Sweden58!F61      ="",
Sweden58!D62      ="",Sweden58!D61      ="",
Sweden58!B62      ="",Sweden58!B61      ="",
Sweden58!P62      ="",Sweden58!P61      =""),"",
LN(SQRT(
(Belgium51!D62*Belgium51!F62/Belgium51!B62
 +Denmark52!D62*Denmark52!F62/Denmark52!B62
 +Finland53!D62*Finland53!F62/Finland53!B62
 +Italy54!D62*Italy54!F62/Italy54!B62
 +Netherlands55!D62*Netherlands55!F62/Netherlands55!B62
 +Portugal56!D62*Portugal56!F62/Portugal56!B62
 +Spain57!D62*Spain57!F62/Spain57!B62
 +Sweden58!D62*Sweden58!F62/Sweden58!B62)
/(Belgium51!D62*Belgium51!F62/Belgium51!P62*Belgium51!P61/Belgium51!B61
 +Denmark52!D62*Denmark52!F62/Denmark52!P62*Denmark52!P61/Denmark52!B61
 +Finland53!D62*Finland53!F62/Finland53!P62*Finland53!P61/Finland53!B61
 +Italy54!D62*Italy54!F62/Italy54!P62*Italy54!P61/Italy54!B61
 +Netherlands55!D62*Netherlands55!F62/Netherlands55!P62*Netherlands55!P61/Netherlands55!B61
 +Portugal56!D62*Portugal56!F62/Portugal56!P62*Portugal56!P61/Portugal56!B61
 +Spain57!D62*Spain57!F62/Spain57!P62*Spain57!P61/Spain57!B61
 +Sweden58!D62*Sweden58!F62/Sweden58!P62*Sweden58!P61/Sweden58!B61)
*(Belgium51!D61*Belgium51!F61/Belgium51!P61*Belgium51!P62/Belgium51!B62
 +Denmark52!D61*Denmark52!F61/Denmark52!P61*Denmark52!P62/Denmark52!B62
 +Finland53!D61*Finland53!F61/Finland53!P61*Finland53!P62/Finland53!B62
 +Italy54!D61*Italy54!F61/Italy54!P61*Italy54!P62/Italy54!B62
 +Netherlands55!D61*Netherlands55!F61/Netherlands55!P61*Netherlands55!P62/Netherlands55!B62
 +Portugal56!D61*Portugal56!F61/Portugal56!P61*Portugal56!P62/Portugal56!B62
 +Spain57!D61*Spain57!F61/Spain57!P61*Spain57!P62/Spain57!B62
 +Sweden58!D61*Sweden58!F61/Sweden58!P61*Sweden58!P62/Sweden58!B62)
/(Belgium51!D61*Belgium51!F61/Belgium51!B61
 +Denmark52!D61*Denmark52!F61/Denmark52!B61
 +Finland53!D61*Finland53!F61/Finland53!B61
 +Italy54!D61*Italy54!F61/Italy54!B61
 +Netherlands55!D61*Netherlands55!F61/Netherlands55!B61
 +Portugal56!D61*Portugal56!F61/Portugal56!B61
 +Spain57!D61*Spain57!F61/Spain57!B61
 +Sweden58!D61*Sweden58!F61/Sweden58!B61))))</f>
        <v/>
      </c>
      <c r="M62" s="62" t="str">
        <f>IF(OR(
Belgium51!H62   ="",Belgium51!H61   ="",
Belgium51!D62   ="",Belgium51!D61   ="",
Belgium51!B62   ="",Belgium51!B61   ="",
Belgium51!Q62   ="",Belgium51!Q61   ="",
Denmark52!H62      ="",Denmark52!H61      ="",
Denmark52!D62      ="",Denmark52!D61      ="",
Denmark52!B62      ="",Denmark52!B61      ="",
Denmark52!Q62      ="",Denmark52!Q61      ="",
Finland53!H62       ="",Finland53!H61       ="",
Finland53!D62       ="",Finland53!D61       ="",
Finland53!B62       ="",Finland53!B61       ="",
Finland53!Q62       ="",Finland53!Q61       ="",
Italy54!H62      ="",Italy54!H61      ="",
Italy54!D62      ="",Italy54!D61      ="",
Italy54!B62      ="",Italy54!B61      ="",
Italy54!Q62      ="",Italy54!Q61      ="",
Netherlands55!H62 ="",Netherlands55!H61 ="",
Netherlands55!D62 ="",Netherlands55!D61 ="",
Netherlands55!B62 ="",Netherlands55!B61 ="",
Netherlands55!Q62 ="",Netherlands55!Q61 ="",
Portugal56!H62      ="",Portugal56!H61      ="",
Portugal56!D62      ="",Portugal56!D61      ="",
Portugal56!B62      ="",Portugal56!B61      ="",
Portugal56!Q62      ="",Portugal56!Q61      ="",
Spain57!H62      ="",Spain57!H61      ="",
Spain57!D62      ="",Spain57!D61      ="",
Spain57!B62      ="",Spain57!B61      ="",
Spain57!Q62      ="",Spain57!Q61      ="",
Sweden58!H62      ="",Sweden58!H61      ="",
Sweden58!D62      ="",Sweden58!D61      ="",
Sweden58!B62      ="",Sweden58!B61      ="",
Sweden58!Q62      ="",Sweden58!Q61      =""),"",
LN(SQRT(
(Belgium51!D62*Belgium51!H62/Belgium51!B62
 +Denmark52!D62*Denmark52!H62/Denmark52!B62
 +Finland53!D62*Finland53!H62/Finland53!B62
 +Italy54!D62*Italy54!H62/Italy54!B62
 +Netherlands55!D62*Netherlands55!H62/Netherlands55!B62
 +Portugal56!D62*Portugal56!H62/Portugal56!B62
 +Spain57!D62*Spain57!H62/Spain57!B62
 +Sweden58!D62*Sweden58!H62/Sweden58!B62)
/(Belgium51!D62*Belgium51!H62/Belgium51!Q62*Belgium51!Q61/Belgium51!B61
 +Denmark52!D62*Denmark52!H62/Denmark52!Q62*Denmark52!Q61/Denmark52!B61
 +Finland53!D62*Finland53!H62/Finland53!Q62*Finland53!Q61/Finland53!B61
 +Italy54!D62*Italy54!H62/Italy54!Q62*Italy54!Q61/Italy54!B61
 +Netherlands55!D62*Netherlands55!H62/Netherlands55!Q62*Netherlands55!Q61/Netherlands55!B61
 +Portugal56!D62*Portugal56!H62/Portugal56!Q62*Portugal56!Q61/Portugal56!B61
 +Spain57!D62*Spain57!H62/Spain57!Q62*Spain57!Q61/Spain57!B61
 +Sweden58!D62*Sweden58!H62/Sweden58!Q62*Sweden58!Q61/Sweden58!B61)
*(Belgium51!D61*Belgium51!H61/Belgium51!Q61*Belgium51!Q62/Belgium51!B62
 +Denmark52!D61*Denmark52!H61/Denmark52!Q61*Denmark52!Q62/Denmark52!B62
 +Finland53!D61*Finland53!H61/Finland53!Q61*Finland53!Q62/Finland53!B62
 +Italy54!D61*Italy54!H61/Italy54!Q61*Italy54!Q62/Italy54!B62
 +Netherlands55!D61*Netherlands55!H61/Netherlands55!Q61*Netherlands55!Q62/Netherlands55!B62
 +Portugal56!D61*Portugal56!H61/Portugal56!Q61*Portugal56!Q62/Portugal56!B62
 +Spain57!D61*Spain57!H61/Spain57!Q61*Spain57!Q62/Spain57!B62
 +Sweden58!D61*Sweden58!H61/Sweden58!Q61*Sweden58!Q62/Sweden58!B62)
/(Belgium51!D61*Belgium51!H61/Belgium51!B61
 +Denmark52!D61*Denmark52!H61/Denmark52!B61
 +Finland53!D61*Finland53!H61/Finland53!B61
 +Italy54!D61*Italy54!H61/Italy54!B61
 +Netherlands55!D61*Netherlands55!H61/Netherlands55!B61
 +Portugal56!D61*Portugal56!H61/Portugal56!B61
 +Spain57!D61*Spain57!H61/Spain57!B61
 +Sweden58!D61*Sweden58!H61/Sweden58!B61))))</f>
        <v/>
      </c>
      <c r="N62" s="62" t="str">
        <f>IF(OR(
Belgium51!I62   ="",Belgium51!I61   ="",
Belgium51!B62   ="",Belgium51!B61   ="",
Belgium51!R62   ="",Belgium51!R61   ="",
Denmark52!I62      ="",Denmark52!I61      ="",
Denmark52!B62      ="",Denmark52!B61      ="",
Denmark52!R62      ="",Denmark52!R61      ="",
Finland53!I62       ="",Finland53!I61       ="",
Finland53!B62       ="",Finland53!B61       ="",
Finland53!R62       ="",Finland53!R61       ="",
Italy54!I62      ="",Italy54!I61      ="",
Italy54!B62      ="",Italy54!B61      ="",
Italy54!R62      ="",Italy54!R61      ="",
Netherlands55!I62 ="",Netherlands55!I61 ="",
Netherlands55!B62 ="",Netherlands55!B61 ="",
Netherlands55!R62 ="",Netherlands55!R61 ="",
Portugal56!I62      ="",Portugal56!I61      ="",
Portugal56!B62      ="",Portugal56!B61      ="",
Portugal56!R62      ="",Portugal56!R61      ="",
Spain57!I62      ="",Spain57!I61      ="",
Spain57!B62      ="",Spain57!B61      ="",
Spain57!R62      ="",Spain57!R61      ="",
Sweden58!I62      ="",Sweden58!I61      ="",
Sweden58!B62      ="",Sweden58!B61      ="",
Sweden58!R62      ="",Sweden58!R61      =""),"",
LN(SQRT(
(Belgium51!I62/Belgium51!B62
 +Denmark52!I62/Denmark52!B62
 +Finland53!I62/Finland53!B62
 +Italy54!I62/Italy54!B62
 +Netherlands55!I62/Netherlands55!B62
 +Portugal56!I62/Portugal56!B62
 +Spain57!I62/Spain57!B62
 +Sweden58!I62/Sweden58!B62)
/(Belgium51!I62/Belgium51!R62*Belgium51!R61/Belgium51!B61
 +Denmark52!I62/Denmark52!R62*Denmark52!R61/Denmark52!B61
 +Finland53!I62/Finland53!R62*Finland53!R61/Finland53!B61
 +Italy54!I62/Italy54!R62*Italy54!R61/Italy54!B61
 +Netherlands55!I62/Netherlands55!R62*Netherlands55!R61/Netherlands55!B61
 +Portugal56!I62/Portugal56!R62*Portugal56!R61/Portugal56!B61
 +Spain57!I62/Spain57!R62*Spain57!R61/Spain57!B61
 +Sweden58!I62/Sweden58!R62*Sweden58!R61/Sweden58!B61)
*(Belgium51!I61/Belgium51!R61*Belgium51!R62/Belgium51!B62
 +Denmark52!I61/Denmark52!R61*Denmark52!R62/Denmark52!B62
 +Finland53!I61/Finland53!R61*Finland53!R62/Finland53!B62
 +Italy54!I61/Italy54!R61*Italy54!R62/Italy54!B62
 +Netherlands55!I61/Netherlands55!R61*Netherlands55!R62/Netherlands55!B62
 +Portugal56!I61/Portugal56!R61*Portugal56!R62/Portugal56!B62
 +Spain57!I61/Spain57!R61*Spain57!R62/Spain57!B62
 +Sweden58!I61/Sweden58!R61*Sweden58!R62/Sweden58!B62)
/(Belgium51!I61/Belgium51!B61
 +Denmark52!I61/Denmark52!B61
 +Finland53!I61/Finland53!B61
 +Italy54!I61/Italy54!B61
 +Netherlands55!I61/Netherlands55!B61
 +Portugal56!I61/Portugal56!B61
 +Spain57!I61/Spain57!B61
 +Sweden58!I61/Sweden58!B61))))</f>
        <v/>
      </c>
      <c r="O62" s="62" t="str">
        <f>IF(OR(
Belgium51!K62   ="",Belgium51!K61   ="",
Belgium51!B62   ="",Belgium51!B61   ="",
Belgium51!S62   ="",Belgium51!S61   ="",
Denmark52!K62      ="",Denmark52!K61      ="",
Denmark52!B62      ="",Denmark52!B61      ="",
Denmark52!S62      ="",Denmark52!S61      ="",
Finland53!K62       ="",Finland53!K61       ="",
Finland53!B62       ="",Finland53!B61       ="",
Finland53!S62       ="",Finland53!S61       ="",
Italy54!K62      ="",Italy54!K61      ="",
Italy54!B62      ="",Italy54!B61      ="",
Italy54!S62      ="",Italy54!S61      ="",
Netherlands55!K62 ="",Netherlands55!K61 ="",
Netherlands55!B62 ="",Netherlands55!B61 ="",
Netherlands55!S62 ="",Netherlands55!S61 ="",
Portugal56!K62      ="",Portugal56!K61      ="",
Portugal56!B62      ="",Portugal56!B61      ="",
Portugal56!S62      ="",Portugal56!S61      ="",
Spain57!K62      ="",Spain57!K61      ="",
Spain57!B62      ="",Spain57!B61      ="",
Spain57!S62      ="",Spain57!S61      ="",
Sweden58!K62      ="",Sweden58!K61      ="",
Sweden58!B62      ="",Sweden58!B61      ="",
Sweden58!S62      ="",Sweden58!S61      =""),"",
LN(SQRT(
(Belgium51!K62/Belgium51!B62
 +Denmark52!K62/Denmark52!B62
 +Finland53!K62/Finland53!B62
 +Italy54!K62/Italy54!B62
 +Netherlands55!K62/Netherlands55!B62
 +Portugal56!K62/Portugal56!B62
 +Spain57!K62/Spain57!B62
 +Sweden58!K62/Sweden58!B62)
/(Belgium51!K62/Belgium51!S62*Belgium51!S61/Belgium51!B61
 +Denmark52!K62/Denmark52!S62*Denmark52!S61/Denmark52!B61
 +Finland53!K62/Finland53!S62*Finland53!S61/Finland53!B61
 +Italy54!K62/Italy54!S62*Italy54!S61/Italy54!B61
 +Netherlands55!K62/Netherlands55!S62*Netherlands55!S61/Netherlands55!B61
 +Portugal56!K62/Portugal56!S62*Portugal56!S61/Portugal56!B61
 +Spain57!K62/Spain57!S62*Spain57!S61/Spain57!B61
 +Sweden58!K62/Sweden58!S62*Sweden58!S61/Sweden58!B61)
*(Belgium51!K61/Belgium51!S61*Belgium51!S62/Belgium51!B62
 +Denmark52!K61/Denmark52!S61*Denmark52!S62/Denmark52!B62
 +Finland53!K61/Finland53!S61*Finland53!S62/Finland53!B62
 +Italy54!K61/Italy54!S61*Italy54!S62/Italy54!B62
 +Netherlands55!K61/Netherlands55!S61*Netherlands55!S62/Netherlands55!B62
 +Portugal56!K61/Portugal56!S61*Portugal56!S62/Portugal56!B62
 +Spain57!K61/Spain57!S61*Spain57!S62/Spain57!B62
 +Sweden58!K61/Sweden58!S61*Sweden58!S62/Sweden58!B62)
/(Belgium51!K61/Belgium51!B61
 +Denmark52!K61/Denmark52!B61
 +Finland53!K61/Finland53!B61
 +Italy54!K61/Italy54!B61
 +Netherlands55!K61/Netherlands55!B61
 +Portugal56!K61/Portugal56!B61
 +Spain57!K61/Spain57!B61
 +Sweden58!K61/Sweden58!B61))))</f>
        <v/>
      </c>
      <c r="P62" s="62" t="str">
        <f>IF(OR(
Belgium51!L62   ="",Belgium51!L61   ="",
Belgium51!B62   ="",Belgium51!B61   ="",
Belgium51!T62   ="",Belgium51!T61   ="",
Denmark52!L62      ="",Denmark52!L61      ="",
Denmark52!B62      ="",Denmark52!B61      ="",
Denmark52!T62      ="",Denmark52!T61      ="",
Finland53!L62       ="",Finland53!L61       ="",
Finland53!B62       ="",Finland53!B61       ="",
Finland53!T62       ="",Finland53!T61       ="",
Italy54!L62      ="",Italy54!L61      ="",
Italy54!B62      ="",Italy54!B61      ="",
Italy54!T62      ="",Italy54!T61      ="",
Netherlands55!L62 ="",Netherlands55!L61 ="",
Netherlands55!B62 ="",Netherlands55!B61 ="",
Netherlands55!T62 ="",Netherlands55!T61 ="",
Portugal56!L62      ="",Portugal56!L61      ="",
Portugal56!B62      ="",Portugal56!B61      ="",
Portugal56!T62      ="",Portugal56!T61      ="",
Spain57!L62      ="",Spain57!L61      ="",
Spain57!B62      ="",Spain57!B61      ="",
Spain57!T62      ="",Spain57!T61      ="",
Sweden58!L62      ="",Sweden58!L61      ="",
Sweden58!B62      ="",Sweden58!B61      ="",
Sweden58!T62      ="",Sweden58!T61      =""),"",
LN(SQRT(
(Belgium51!L62/Belgium51!B62
 +Denmark52!L62/Denmark52!B62
 +Finland53!L62/Finland53!B62
 +Italy54!L62/Italy54!B62
 +Netherlands55!L62/Netherlands55!B62
 +Portugal56!L62/Portugal56!B62
 +Spain57!L62/Spain57!B62
 +Sweden58!L62/Sweden58!B62)
/(Belgium51!L62/Belgium51!T62*Belgium51!T61/Belgium51!B61
 +Denmark52!L62/Denmark52!T62*Denmark52!T61/Denmark52!B61
 +Finland53!L62/Finland53!T62*Finland53!T61/Finland53!B61
 +Italy54!L62/Italy54!T62*Italy54!T61/Italy54!B61
 +Netherlands55!L62/Netherlands55!T62*Netherlands55!T61/Netherlands55!B61
 +Portugal56!L62/Portugal56!T62*Portugal56!T61/Portugal56!B61
 +Spain57!L62/Spain57!T62*Spain57!T61/Spain57!B61
 +Sweden58!L62/Sweden58!T62*Sweden58!T61/Sweden58!B61)
*(Belgium51!L61/Belgium51!T61*Belgium51!T62/Belgium51!B62
 +Denmark52!L61/Denmark52!T61*Denmark52!T62/Denmark52!B62
 +Finland53!L61/Finland53!T61*Finland53!T62/Finland53!B62
 +Italy54!L61/Italy54!T61*Italy54!T62/Italy54!B62
 +Netherlands55!L61/Netherlands55!T61*Netherlands55!T62/Netherlands55!B62
 +Portugal56!L61/Portugal56!T61*Portugal56!T62/Portugal56!B62
 +Spain57!L61/Spain57!T61*Spain57!T62/Spain57!B62
 +Sweden58!L61/Sweden58!T61*Sweden58!T62/Sweden58!B62)
/(Belgium51!L61/Belgium51!B61
 +Denmark52!L61/Denmark52!B61
 +Finland53!L61/Finland53!B61
 +Italy54!L61/Italy54!B61
 +Netherlands55!L61/Netherlands55!B61
 +Portugal56!L61/Portugal56!B61
 +Spain57!L61/Spain57!B61
 +Sweden58!L61/Sweden58!B61))))</f>
        <v/>
      </c>
      <c r="Q62" s="61"/>
      <c r="R62" s="61"/>
      <c r="S62" s="61"/>
      <c r="T62" s="61"/>
      <c r="U62" s="61"/>
      <c r="V62" s="61" t="str">
        <f>IF(OR(
Belgium51!V62   ="",
Belgium51!U62   ="",
Denmark52!V62      ="",
Denmark52!U62      ="",
Finland53!V62       ="",
Finland53!U62       ="",
Italy54!V62      ="",
Italy54!U62      ="",
Netherlands55!V62 ="",
Netherlands55!U62 ="",
Portugal56!V62      ="",
Portugal56!U62      ="",
Spain57!V62      ="",
Spain57!U62      ="",
Sweden58!V62      ="",
Sweden58!U62      =""),"",
LN((Belgium51!V62+Denmark52!V62+Finland53!V62+Italy54!V62+Netherlands55!V62+Portugal56!V62+Spain57!V62+Sweden58!V62)
/(Belgium51!U62+Denmark52!U62+Finland53!U62+Italy54!U62+Netherlands55!U62+Portugal56!U62+Spain57!U62+Sweden58!U62)))</f>
        <v/>
      </c>
      <c r="W62" s="61" t="str">
        <f>IF(OR(
Belgium51!V62   ="",
Belgium51!W62   ="",
Belgium51!U62   ="",
Denmark52!V62      ="",
Denmark52!W62      ="",
Denmark52!U62      ="",
Finland53!V62       ="",
Finland53!W62       ="",
Finland53!U62       ="",
Italy54!V62      ="",
Italy54!W62      ="",
Italy54!U62      ="",
Netherlands55!V62 ="",
Netherlands55!W62 ="",
Netherlands55!V62 ="",
Portugal56!V62      ="",
Portugal56!W62      ="",
Portugal56!U62      ="",
Spain57!V62      ="",
Spain57!W62      ="",
Spain57!U62      ="",
Sweden58!V62      ="",
Sweden58!W62      ="",
Sweden58!U62      ="",
),"",
LN((Belgium51!V62*Belgium51!W62+Denmark52!V62*Denmark52!W62+Finland53!V62*Finland53!W62+Italy54!V62*Italy54!W62+Netherlands55!V62*Netherlands55!W62+Portugal56!V62*Portugal56!W62+Spain57!V62*Spain57!W62+Sweden58!V62*Sweden58!W62)
/(Belgium51!U62+Denmark52!U62+Finland53!U62+Italy54!U62+Netherlands55!U62+Portugal56!U62+Spain57!U62+Sweden58!U62)))</f>
        <v/>
      </c>
      <c r="X62" s="61" t="str">
        <f>IF(OR(
Belgium51!X62   ="",
Belgium51!D62   ="",
Belgium51!B62   ="",
Denmark52!X62      ="",
Denmark52!D62      ="",
Denmark52!B62      ="",
Finland53!X62       ="",
Finland53!D62       ="",
Finland53!B62       ="",
Italy54!X62      ="",
Italy54!D62      ="",
Italy54!B62      ="",
Netherlands55!X62 ="",
Netherlands55!D62 ="",
Netherlands55!B62 ="",
Portugal56!X62      ="",
Portugal56!D62      ="",
Portugal56!B62      ="",
Spain57!X62      ="",
Spain57!D62      ="",
Spain57!B62      ="",
Sweden58!X62      ="",
Sweden58!D62      ="",
Sweden58!B62      =""),"",
(Belgium51!X62*Belgium51!D62/Belgium51!B62
 +Denmark52!X62*Denmark52!D62/Denmark52!B62
 +Finland53!X62*Finland53!D62/Finland53!B62
 +Italy54!X62*Italy54!D62/Italy54!B62
 +Netherlands55!X62*Netherlands55!D62/Netherlands55!B62
 +Portugal56!X62*Portugal56!D62/Portugal56!B62
 +Spain57!X62*Spain57!D62/Spain57!B62
 +Sweden58!X62*Sweden58!D62/Sweden58!B62)
/(Belgium51!D62/Belgium51!B62
 +Denmark52!D62/Denmark52!B62
 +Finland53!D62/Finland53!B62
 +Italy54!D62/Italy54!B62
 +Netherlands55!D62/Netherlands55!B62
 +Portugal56!D62/Portugal56!B62
 +Spain57!D62/Spain57!B62
 +Sweden58!D62/Sweden58!B62))</f>
        <v/>
      </c>
      <c r="Y62" s="61" t="str">
        <f>IF(OR(
Belgium51!Y62   ="",
Belgium51!D62   ="",
Belgium51!B62   ="",
Denmark52!Y62      ="",
Denmark52!D62      ="",
Denmark52!B62      ="",
Finland53!Y62       ="",
Finland53!D62       ="",
Finland53!B62       ="",
Italy54!Y62      ="",
Italy54!D62      ="",
Italy54!B62      ="",
Netherlands55!Y62 ="",
Netherlands55!D62 ="",
Netherlands55!B62 ="",
Portugal56!Y62      ="",
Portugal56!D62      ="",
Portugal56!B62      ="",
Spain57!Y62      ="",
Spain57!D62      ="",
Spain57!B62      ="",
Sweden58!Y62      ="",
Sweden58!D62      ="",
Sweden58!B62      =""),"",
(Belgium51!Y62/Belgium51!B62
 +Denmark52!Y62/Denmark52!B62
 +Finland53!Y62/Finland53!B62
 +Italy54!Y62/Italy54!B62
 +Netherlands55!Y62/Netherlands55!B62
 +Portugal56!Y62/Portugal56!B62
 +Spain57!Y62/Spain57!B62
 +Sweden58!Y62/Sweden58!B62)
/(Belgium51!D62/Belgium51!B62
 +Denmark52!D62/Denmark52!B62
 +Finland53!D62/Finland53!B62
 +Italy54!D62/Italy54!B62
 +Netherlands55!D62/Netherlands55!B62
 +Portugal56!D62/Portugal56!B62
 +Spain57!D62/Spain57!B62
 +Sweden58!D62/Sweden58!B62))</f>
        <v/>
      </c>
      <c r="Z62" s="67"/>
      <c r="AA62" s="62" t="str">
        <f t="shared" si="1"/>
        <v/>
      </c>
      <c r="AB62" s="75">
        <f>IF(OR(
Belgium51!AB62   ="",
Belgium51!D62   ="",
Belgium51!B62   ="",
Denmark52!AB62      ="",
Denmark52!D62      ="",
Denmark52!B62      ="",
Finland53!AB62       ="",
Finland53!D62       ="",
Finland53!B62       ="",
Italy54!AB62      ="",
Italy54!D62      ="",
Italy54!B62      ="",
Netherlands55!AB62 ="",
Netherlands55!D62 ="",
Netherlands55!B62 ="",
Portugal56!AB62      ="",
Portugal56!D62      ="",
Portugal56!B62      ="",
Spain57!AB62      ="",
Spain57!D62      ="",
Spain57!B62      ="",
Sweden58!AB62      ="",
Sweden58!D62      ="",
Sweden58!B62      =""),"",
(Belgium51!AB62*Belgium51!D62/Belgium51!B62
 +Denmark52!AB62*Denmark52!D62/Denmark52!B62
 +Finland53!AB62*Finland53!D62/Finland53!B62
 +Italy54!AB62*Italy54!D62/Italy54!B62
 +Netherlands55!AB62*Netherlands55!D62/Netherlands55!B62
 +Portugal56!AB62*Portugal56!D62/Portugal56!B62
 +Spain57!AB62*Spain57!D62/Spain57!B62
 +Sweden58!AB62*Sweden58!D62/Sweden58!B62)
/(Belgium51!D62/Belgium51!B62
 +Denmark52!D62/Denmark52!B62
 +Finland53!D62/Finland53!B62
 +Italy54!D62/Italy54!B62
 +Netherlands55!D62/Netherlands55!B62
 +Portugal56!D62/Portugal56!B62
 +Spain57!D62/Spain57!B62
 +Sweden58!D62/Sweden58!B62))</f>
        <v>0.65441358066414357</v>
      </c>
    </row>
    <row r="63" spans="1:28">
      <c r="A63" s="62">
        <v>1930</v>
      </c>
      <c r="B63" s="62" t="str">
        <f>IF(OR(
Belgium51!AC63   ="",
Belgium51!D63   ="",
Belgium51!B63   ="",
Denmark52!AC63      ="",
Denmark52!D63      ="",
Denmark52!B63      ="",
Finland53!AC63       ="",
Finland53!D63       ="",
Finland53!B63       ="",
Italy54!AC63      ="",
Italy54!D63      ="",
Italy54!B63      ="",
Netherlands55!AC63 ="",
Netherlands55!D63 ="",
Netherlands55!B63 ="",
Portugal56!AC63 ="",
Portugal56!D63 ="",
Portugal56!B63 ="",
Spain57!AC63       ="",
Spain57!D63       ="",
Spain57!B63       ="",
Sweden58!AC63      ="",
Sweden58!D63      ="",
Sweden58!B63      =""),"",
(Belgium51!AC63*Belgium51!D63/Belgium51!B63
 +Denmark52!AC63*Denmark52!D63/Denmark52!B63
 +Finland53!AC63*Finland53!D63/Finland53!B63
 +Italy54!AC63*Italy54!D63/Italy54!B63
 +Netherlands55!AC63*Netherlands55!D63/Netherlands55!B63
 +Portugal56!AC63*Portugal56!D63/Portugal56!B63
 +Spain57!AC63*Spain57!D63/Spain57!B63
 +Sweden58!AC63*Sweden58!D63/Sweden58!B63)
/(Belgium51!D63/Belgium51!B63
 +Denmark52!D63/Denmark52!B63
 +Finland53!D63/Finland53!B63
 +Italy54!D63/Italy54!B63
 +Netherlands55!D63/Netherlands55!B63
 +Portugal56!D63/Portugal56!B63
 +Spain57!D63/Spain57!B63
 +Sweden58!D63/Sweden58!B63))</f>
        <v/>
      </c>
      <c r="C63" s="34" t="str">
        <f>IF(OR(
Belgium51!F63   ="",
Belgium51!D63   ="",
Belgium51!B63   ="",
Denmark52!F63      ="",
Denmark52!D63      ="",
Denmark52!B63      ="",
Finland53!F63       ="",
Finland53!D63       ="",
Finland53!B63       ="",
Italy54!F63      ="",
Italy54!D63      ="",
Italy54!B63      ="",
Netherlands55!F63 ="",
Netherlands55!D63 ="",
Netherlands55!B63 ="",
Portugal56!F63 ="",
Portugal56!D63 ="",
Portugal56!B63 ="",
Spain57!F63       ="",
Spain57!D63       ="",
Spain57!B63       ="",
Sweden58!F63      ="",
Sweden58!D63      ="",
Sweden58!B63      =""),"",
(Belgium51!F63*Belgium51!D63/Belgium51!B63
 +Denmark52!F63*Denmark52!D63/Denmark52!B63
 +Finland53!F63*Finland53!D63/Finland53!B63
 +Italy54!F63*Italy54!D63/Italy54!B63
 +Netherlands55!F63*Netherlands55!D63/Netherlands55!B63
 +Portugal56!F63*Portugal56!D63/Portugal56!B63
 +Spain57!F63*Spain57!D63/Spain57!B63
 +Sweden58!F63*Sweden58!D63/Sweden58!B63)
/(Belgium51!D63/Belgium51!B63
 +Denmark52!D63/Denmark52!B63
 +Finland53!D63/Finland53!B63
 +Italy54!D63/Italy54!B63
 +Netherlands55!D63/Netherlands55!B63
 +Portugal56!D63/Portugal56!B63
 +Spain57!D63/Spain57!B63
 +Sweden58!D63/Sweden58!B63))</f>
        <v/>
      </c>
      <c r="D63" s="62" t="str">
        <f>IF(OR(
Belgium51!AE63   ="",
Belgium51!D63   ="",
Belgium51!B63   ="",
Denmark52!AE63      ="",
Denmark52!D63      ="",
Denmark52!B63      ="",
Finland53!AE63       ="",
Finland53!D63       ="",
Finland53!B63       ="",
Italy54!AE63      ="",
Italy54!D63      ="",
Italy54!B63      ="",
Netherlands55!AE63 ="",
Netherlands55!D63 ="",
Netherlands55!B63 ="",
Portugal56!AE63 ="",
Portugal56!D63 ="",
Portugal56!B63 ="",
Spain57!AE63       ="",
Spain57!D63       ="",
Spain57!B63       ="",
Sweden58!AE63      ="",
Sweden58!D63      ="",
Sweden58!B63      =""),"",
(Belgium51!AE63*Belgium51!D63/Belgium51!B63
 +Denmark52!AE63*Denmark52!D63/Denmark52!B63
 +Finland53!AE63*Finland53!D63/Finland53!B63
 +Italy54!AE63*Italy54!D63/Italy54!B63
 +Netherlands55!AE63*Netherlands55!D63/Netherlands55!B63
 +Portugal56!AE63*Portugal56!D63/Portugal56!B63
 +Spain57!AE63*Spain57!D63/Spain57!B63
 +Sweden58!AE63*Sweden58!D63/Sweden58!B63)
/(Belgium51!D63/Belgium51!B63
 +Denmark52!D63/Denmark52!B63
 +Finland53!D63/Finland53!B63
 +Italy54!D63/Italy54!B63
 +Netherlands55!D63/Netherlands55!B63
 +Portugal56!D63/Portugal56!B63
 +Spain57!D63/Spain57!B63
 +Sweden58!D63/Sweden58!B63))</f>
        <v/>
      </c>
      <c r="E63" s="62" t="str">
        <f>IF(OR(
Belgium51!H63   ="",
Belgium51!D63   ="",
Belgium51!B63   ="",
Denmark52!H63      ="",
Denmark52!D63      ="",
Denmark52!B63      ="",
Finland53!H63       ="",
Finland53!D63       ="",
Finland53!B63       ="",
Italy54!H63      ="",
Italy54!D63      ="",
Italy54!B63      ="",
Netherlands55!H63 ="",
Netherlands55!D63 ="",
Netherlands55!B63 ="",
Portugal56!H63 ="",
Portugal56!D63 ="",
Portugal56!B63 ="",
Spain57!H63 ="",
Spain57!D63 ="",
Spain57!B63 ="",
Sweden58!H63 ="",
Sweden58!D63 ="",
Sweden58!B63 =""),"",
(Belgium51!H63*Belgium51!D63/Belgium51!B63
 +Denmark52!H63*Denmark52!D63/Denmark52!B63
 +Finland53!H63*Finland53!D63/Finland53!B63
 +Italy54!H63*Italy54!D63/Italy54!B63
 +Netherlands55!H63*Netherlands55!D63/Netherlands55!B63
 +Portugal56!H63*Portugal56!D63/Portugal56!B63
 +Spain57!H63*Spain57!D63/Spain57!B63
 +Sweden58!H63*Sweden58!D63/Sweden58!B63)
/(Belgium51!D63/Belgium51!B63
 +Denmark52!D63/Denmark52!B63
 +Finland53!D63/Finland53!B63
 +Italy54!D63/Italy54!B63
 +Netherlands55!D63/Netherlands55!B63
 +Portugal56!D63/Portugal56!B63
 +Spain57!D63/Spain57!B63
 +Sweden58!D63/Sweden58!B63))</f>
        <v/>
      </c>
      <c r="F63" s="62">
        <f>IF(OR(
Belgium51!I63   ="",
Belgium51!D63   ="",
Belgium51!B63   ="",
Denmark52!I63      ="",
Denmark52!D63      ="",
Denmark52!B63      ="",
Finland53!I63       ="",
Finland53!D63       ="",
Finland53!B63       ="",
Italy54!I63      ="",
Italy54!D63      ="",
Italy54!B63      ="",
Netherlands55!I63 ="",
Netherlands55!D63 ="",
Netherlands55!B63 ="",
Portugal56!I63      ="",
Portugal56!D63      ="",
Portugal56!B63      ="",
Spain57!I63      ="",
Spain57!D63      ="",
Spain57!B63      ="",
Sweden58!I63      ="",
Sweden58!D63      ="",
Sweden58!B63      =""),"",
(Belgium51!I63/Belgium51!B63
 +Denmark52!I63/Denmark52!B63
 +Finland53!I63/Finland53!B63
 +Italy54!I63/Italy54!B63
 +Netherlands55!I63/Netherlands55!B63
 +Portugal56!I63/Portugal56!B63
 +Spain57!I63/Spain57!B63
 +Sweden58!I63/Sweden58!B63)
/(Belgium51!D63/Belgium51!B63
 +Denmark52!D63/Denmark52!B63
 +Finland53!D63/Finland53!B63
 +Italy54!D63/Italy54!B63
 +Netherlands55!D63/Netherlands55!B63
 +Portugal56!D63/Portugal56!B63
 +Spain57!D63/Spain57!B63
 +Sweden58!D63/Sweden58!B63))</f>
        <v>0.12093842525237189</v>
      </c>
      <c r="G63" s="62">
        <f>IF(OR(
Belgium51!J63   ="",
Belgium51!D63   ="",
Belgium51!B63   ="",
Denmark52!J63      ="",
Denmark52!D63      ="",
Denmark52!B63      ="",
Finland53!J63       ="",
Finland53!D63       ="",
Finland53!B63       ="",
Italy54!J63      ="",
Italy54!D63      ="",
Italy54!B63      ="",
Netherlands55!J63 ="",
Netherlands55!D63 ="",
Netherlands55!B63 ="",
Portugal56!J63      ="",
Portugal56!D63      ="",
Portugal56!B63      ="",
Spain57!J63      ="",
Spain57!D63      ="",
Spain57!B63      ="",
Sweden58!J63      ="",
Sweden58!D63      ="",
Sweden58!B63      =""),"",
(Belgium51!J63/Belgium51!B63
 +Denmark52!J63/Denmark52!B63
 +Finland53!J63/Finland53!B63
 +Italy54!J63/Italy54!B63
 +Netherlands55!J63/Netherlands55!B63
 +Portugal56!J63/Portugal56!B63
 +Spain57!J63/Spain57!B63
 +Sweden58!J63/Sweden58!B63)
/(Belgium51!D63/Belgium51!B63
 +Denmark52!D63/Denmark52!B63
 +Finland53!D63/Finland53!B63
 +Italy54!D63/Italy54!B63
 +Netherlands55!D63/Netherlands55!B63
 +Portugal56!D63/Portugal56!B63
 +Spain57!D63/Spain57!B63
 +Sweden58!D63/Sweden58!B63))</f>
        <v>0.11720259650846694</v>
      </c>
      <c r="H63" s="62">
        <f>IF(OR(
Belgium51!K63   ="",
Belgium51!D63   ="",
Belgium51!B63   ="",
Denmark52!K63      ="",
Denmark52!D63      ="",
Denmark52!B63      ="",
Finland53!K63       ="",
Finland53!D63       ="",
Finland53!B63       ="",
Italy54!K63      ="",
Italy54!D63      ="",
Italy54!B63      ="",
Netherlands55!K63 ="",
Netherlands55!D63 ="",
Netherlands55!B63 ="",
Portugal56!K63      ="",
Portugal56!D63      ="",
Portugal56!B63      ="",
Spain57!K63      ="",
Spain57!D63      ="",
Spain57!B63      ="",
Sweden58!K63      ="",
Sweden58!D63      ="",
Sweden58!B63      =""),"",
(Belgium51!K63/Belgium51!B63
 +Denmark52!K63/Denmark52!B63
 +Finland53!K63/Finland53!B63
 +Italy54!K63/Italy54!B63
 +Netherlands55!K63/Netherlands55!B63
 +Portugal56!K63/Portugal56!B63
 +Spain57!K63/Spain57!B63
 +Sweden58!K63/Sweden58!B63)
/(Belgium51!D63/Belgium51!B63
 +Denmark52!D63/Denmark52!B63
 +Finland53!D63/Finland53!B63
 +Italy54!D63/Italy54!B63
 +Netherlands55!D63/Netherlands55!B63
 +Portugal56!D63/Portugal56!B63
 +Spain57!D63/Spain57!B63
 +Sweden58!D63/Sweden58!B63))</f>
        <v>0.15643361030333089</v>
      </c>
      <c r="I63" s="62">
        <f>IF(OR(
Belgium51!L63   ="",
Belgium51!D63   ="",
Belgium51!B63   ="",
Denmark52!L63      ="",
Denmark52!D63      ="",
Denmark52!B63      ="",
Finland53!L63       ="",
Finland53!D63       ="",
Finland53!B63       ="",
Italy54!L63      ="",
Italy54!D63      ="",
Italy54!B63      ="",
Netherlands55!L63 ="",
Netherlands55!D63 ="",
Netherlands55!B63 ="",
Portugal56!L63      ="",
Portugal56!D63      ="",
Portugal56!B63      ="",
Spain57!L63      ="",
Spain57!D63      ="",
Spain57!B63      ="",
Sweden58!L63      ="",
Sweden58!D63      ="",
Sweden58!B63      =""),"",
(Belgium51!L63/Belgium51!B63
 +Denmark52!L63/Denmark52!B63
 +Finland53!L63/Finland53!B63
 +Italy54!L63/Italy54!B63
 +Netherlands55!L63/Netherlands55!B63
 +Portugal56!L63/Portugal56!B63
 +Spain57!L63/Spain57!B63
 +Sweden58!L63/Sweden58!B63)
/(Belgium51!D63/Belgium51!B63
 +Denmark52!D63/Denmark52!B63
 +Finland53!D63/Finland53!B63
 +Italy54!D63/Italy54!B63
 +Netherlands55!D63/Netherlands55!B63
 +Portugal56!D63/Portugal56!B63
 +Spain57!D63/Spain57!B63
 +Sweden58!D63/Sweden58!B63))</f>
        <v>0.19582513814695576</v>
      </c>
      <c r="J63" s="61">
        <f t="shared" si="0"/>
        <v>-3.9391527843624874E-2</v>
      </c>
      <c r="K63" s="61">
        <f>IF(OR(
Belgium51!D63   ="",Belgium51!D62   ="",
Belgium51!B63   ="",Belgium51!B62   ="",
Belgium51!N63   ="",Belgium51!N62   ="",
Denmark52!D63      ="",Denmark52!D62      ="",
Denmark52!B63      ="",Denmark52!B62      ="",
Denmark52!N63      ="",Denmark52!N62      ="",
Finland53!D63       ="",Finland53!D62       ="",
Finland53!B63       ="",Finland53!B62       ="",
Finland53!N63       ="",Finland53!N62       ="",
Italy54!D63      ="",Italy54!D62      ="",
Italy54!B63      ="",Italy54!B62      ="",
Italy54!N63      ="",Italy54!N62      ="",
Netherlands55!D63 ="",Netherlands55!D62 ="",
Netherlands55!B63 ="",Netherlands55!B62 ="",
Netherlands55!N63 ="",Netherlands55!N62 ="",
Portugal56!D63      ="",Portugal56!D62      ="",
Portugal56!B63      ="",Portugal56!B62      ="",
Portugal56!N63      ="",Portugal56!N62      ="",
Spain57!D63      ="",Spain57!D62      ="",
Spain57!B63      ="",Spain57!B62      ="",
Spain57!N63      ="",Spain57!N62      ="",
Sweden58!D63      ="",Sweden58!D62      ="",
Sweden58!B63      ="",Sweden58!B62      ="",
Sweden58!N63      ="",Sweden58!N62      =""),"",
LN(SQRT(
(Belgium51!D63/Belgium51!B63
 +Denmark52!D63/Denmark52!B63
 +Finland53!D63/Finland53!B63
 +Italy54!D63/Italy54!B63
 +Netherlands55!D63/Netherlands55!B63
 +Portugal56!D63/Portugal56!B63
 +Spain57!D63/Spain57!B63
 +Sweden58!D63/Sweden58!B63)
/(Belgium51!D63/Belgium51!N63*Belgium51!N62/Belgium51!B62
 +Denmark52!D63/Denmark52!N63*Denmark52!N62/Denmark52!B62
 +Finland53!D63/Finland53!N63*Finland53!N62/Finland53!B62
 +Italy54!D63/Italy54!N63*Italy54!N62/Italy54!B62
 +Netherlands55!D63/Netherlands55!N63*Netherlands55!N62/Netherlands55!B62
 +Portugal56!D63/Portugal56!N63*Portugal56!N62/Portugal56!B62
 +Spain57!D63/Spain57!N63*Spain57!N62/Spain57!B62
 +Sweden58!D63/Sweden58!N63*Sweden58!N62/Sweden58!B62)
*(Belgium51!D62/Belgium51!N62*Belgium51!N63/Belgium51!B63
 +Denmark52!D62/Denmark52!N62*Denmark52!N63/Denmark52!B63
 +Finland53!D62/Finland53!N62*Finland53!N63/Finland53!B63
 +Italy54!D62/Italy54!N62*Italy54!N63/Italy54!B63
 +Netherlands55!D62/Netherlands55!N62*Netherlands55!N63/Netherlands55!B63
 +Portugal56!D62/Portugal56!N62*Portugal56!N63/Portugal56!B63
 +Spain57!D62/Spain57!N62*Spain57!N63/Spain57!B63
 +Sweden58!D62/Sweden58!N62*Sweden58!N63/Sweden58!B63)
/(Belgium51!D62/Belgium51!B62
 +Denmark52!D62/Denmark52!B62
 +Finland53!D62/Finland53!B62
 +Italy54!D62/Italy54!B62
 +Netherlands55!D62/Netherlands55!B62
 +Portugal56!D62/Portugal56!B62
 +Spain57!D62/Spain57!B62
 +Sweden58!D62/Sweden58!B62))))</f>
        <v>-7.7281638791058038E-2</v>
      </c>
      <c r="L63" s="61" t="str">
        <f>IF(OR(
Belgium51!F63   ="",Belgium51!F62   ="",
Belgium51!D63   ="",Belgium51!D62   ="",
Belgium51!B63   ="",Belgium51!B62   ="",
Belgium51!P63   ="",Belgium51!P62   ="",
Denmark52!F63      ="",Denmark52!F62      ="",
Denmark52!D63      ="",Denmark52!D62      ="",
Denmark52!B63      ="",Denmark52!B62      ="",
Denmark52!P63      ="",Denmark52!P62      ="",
Finland53!F63       ="",Finland53!F62       ="",
Finland53!D63       ="",Finland53!D62       ="",
Finland53!B63       ="",Finland53!B62       ="",
Finland53!P63       ="",Finland53!P62       ="",
Italy54!F63      ="",Italy54!F62      ="",
Italy54!D63      ="",Italy54!D62      ="",
Italy54!B63      ="",Italy54!B62      ="",
Italy54!P63      ="",Italy54!P62      ="",
Netherlands55!F63 ="",Netherlands55!F62 ="",
Netherlands55!D63 ="",Netherlands55!D62 ="",
Netherlands55!B63 ="",Netherlands55!B62 ="",
Netherlands55!P63 ="",Netherlands55!P62 ="",
Portugal56!F63      ="",Portugal56!F62      ="",
Portugal56!D63      ="",Portugal56!D62      ="",
Portugal56!B63      ="",Portugal56!B62      ="",
Portugal56!P63      ="",Portugal56!P62      ="",
Spain57!F63      ="",Spain57!F62      ="",
Spain57!D63      ="",Spain57!D62      ="",
Spain57!B63      ="",Spain57!B62      ="",
Spain57!P63      ="",Spain57!P62      ="",
Sweden58!F63      ="",Sweden58!F62      ="",
Sweden58!D63      ="",Sweden58!D62      ="",
Sweden58!B63      ="",Sweden58!B62      ="",
Sweden58!P63      ="",Sweden58!P62      =""),"",
LN(SQRT(
(Belgium51!D63*Belgium51!F63/Belgium51!B63
 +Denmark52!D63*Denmark52!F63/Denmark52!B63
 +Finland53!D63*Finland53!F63/Finland53!B63
 +Italy54!D63*Italy54!F63/Italy54!B63
 +Netherlands55!D63*Netherlands55!F63/Netherlands55!B63
 +Portugal56!D63*Portugal56!F63/Portugal56!B63
 +Spain57!D63*Spain57!F63/Spain57!B63
 +Sweden58!D63*Sweden58!F63/Sweden58!B63)
/(Belgium51!D63*Belgium51!F63/Belgium51!P63*Belgium51!P62/Belgium51!B62
 +Denmark52!D63*Denmark52!F63/Denmark52!P63*Denmark52!P62/Denmark52!B62
 +Finland53!D63*Finland53!F63/Finland53!P63*Finland53!P62/Finland53!B62
 +Italy54!D63*Italy54!F63/Italy54!P63*Italy54!P62/Italy54!B62
 +Netherlands55!D63*Netherlands55!F63/Netherlands55!P63*Netherlands55!P62/Netherlands55!B62
 +Portugal56!D63*Portugal56!F63/Portugal56!P63*Portugal56!P62/Portugal56!B62
 +Spain57!D63*Spain57!F63/Spain57!P63*Spain57!P62/Spain57!B62
 +Sweden58!D63*Sweden58!F63/Sweden58!P63*Sweden58!P62/Sweden58!B62)
*(Belgium51!D62*Belgium51!F62/Belgium51!P62*Belgium51!P63/Belgium51!B63
 +Denmark52!D62*Denmark52!F62/Denmark52!P62*Denmark52!P63/Denmark52!B63
 +Finland53!D62*Finland53!F62/Finland53!P62*Finland53!P63/Finland53!B63
 +Italy54!D62*Italy54!F62/Italy54!P62*Italy54!P63/Italy54!B63
 +Netherlands55!D62*Netherlands55!F62/Netherlands55!P62*Netherlands55!P63/Netherlands55!B63
 +Portugal56!D62*Portugal56!F62/Portugal56!P62*Portugal56!P63/Portugal56!B63
 +Spain57!D62*Spain57!F62/Spain57!P62*Spain57!P63/Spain57!B63
 +Sweden58!D62*Sweden58!F62/Sweden58!P62*Sweden58!P63/Sweden58!B63)
/(Belgium51!D62*Belgium51!F62/Belgium51!B62
 +Denmark52!D62*Denmark52!F62/Denmark52!B62
 +Finland53!D62*Finland53!F62/Finland53!B62
 +Italy54!D62*Italy54!F62/Italy54!B62
 +Netherlands55!D62*Netherlands55!F62/Netherlands55!B62
 +Portugal56!D62*Portugal56!F62/Portugal56!B62
 +Spain57!D62*Spain57!F62/Spain57!B62
 +Sweden58!D62*Sweden58!F62/Sweden58!B62))))</f>
        <v/>
      </c>
      <c r="M63" s="62" t="str">
        <f>IF(OR(
Belgium51!H63   ="",Belgium51!H62   ="",
Belgium51!D63   ="",Belgium51!D62   ="",
Belgium51!B63   ="",Belgium51!B62   ="",
Belgium51!Q63   ="",Belgium51!Q62   ="",
Denmark52!H63      ="",Denmark52!H62      ="",
Denmark52!D63      ="",Denmark52!D62      ="",
Denmark52!B63      ="",Denmark52!B62      ="",
Denmark52!Q63      ="",Denmark52!Q62      ="",
Finland53!H63       ="",Finland53!H62       ="",
Finland53!D63       ="",Finland53!D62       ="",
Finland53!B63       ="",Finland53!B62       ="",
Finland53!Q63       ="",Finland53!Q62       ="",
Italy54!H63      ="",Italy54!H62      ="",
Italy54!D63      ="",Italy54!D62      ="",
Italy54!B63      ="",Italy54!B62      ="",
Italy54!Q63      ="",Italy54!Q62      ="",
Netherlands55!H63 ="",Netherlands55!H62 ="",
Netherlands55!D63 ="",Netherlands55!D62 ="",
Netherlands55!B63 ="",Netherlands55!B62 ="",
Netherlands55!Q63 ="",Netherlands55!Q62 ="",
Portugal56!H63      ="",Portugal56!H62      ="",
Portugal56!D63      ="",Portugal56!D62      ="",
Portugal56!B63      ="",Portugal56!B62      ="",
Portugal56!Q63      ="",Portugal56!Q62      ="",
Spain57!H63      ="",Spain57!H62      ="",
Spain57!D63      ="",Spain57!D62      ="",
Spain57!B63      ="",Spain57!B62      ="",
Spain57!Q63      ="",Spain57!Q62      ="",
Sweden58!H63      ="",Sweden58!H62      ="",
Sweden58!D63      ="",Sweden58!D62      ="",
Sweden58!B63      ="",Sweden58!B62      ="",
Sweden58!Q63      ="",Sweden58!Q62      =""),"",
LN(SQRT(
(Belgium51!D63*Belgium51!H63/Belgium51!B63
 +Denmark52!D63*Denmark52!H63/Denmark52!B63
 +Finland53!D63*Finland53!H63/Finland53!B63
 +Italy54!D63*Italy54!H63/Italy54!B63
 +Netherlands55!D63*Netherlands55!H63/Netherlands55!B63
 +Portugal56!D63*Portugal56!H63/Portugal56!B63
 +Spain57!D63*Spain57!H63/Spain57!B63
 +Sweden58!D63*Sweden58!H63/Sweden58!B63)
/(Belgium51!D63*Belgium51!H63/Belgium51!Q63*Belgium51!Q62/Belgium51!B62
 +Denmark52!D63*Denmark52!H63/Denmark52!Q63*Denmark52!Q62/Denmark52!B62
 +Finland53!D63*Finland53!H63/Finland53!Q63*Finland53!Q62/Finland53!B62
 +Italy54!D63*Italy54!H63/Italy54!Q63*Italy54!Q62/Italy54!B62
 +Netherlands55!D63*Netherlands55!H63/Netherlands55!Q63*Netherlands55!Q62/Netherlands55!B62
 +Portugal56!D63*Portugal56!H63/Portugal56!Q63*Portugal56!Q62/Portugal56!B62
 +Spain57!D63*Spain57!H63/Spain57!Q63*Spain57!Q62/Spain57!B62
 +Sweden58!D63*Sweden58!H63/Sweden58!Q63*Sweden58!Q62/Sweden58!B62)
*(Belgium51!D62*Belgium51!H62/Belgium51!Q62*Belgium51!Q63/Belgium51!B63
 +Denmark52!D62*Denmark52!H62/Denmark52!Q62*Denmark52!Q63/Denmark52!B63
 +Finland53!D62*Finland53!H62/Finland53!Q62*Finland53!Q63/Finland53!B63
 +Italy54!D62*Italy54!H62/Italy54!Q62*Italy54!Q63/Italy54!B63
 +Netherlands55!D62*Netherlands55!H62/Netherlands55!Q62*Netherlands55!Q63/Netherlands55!B63
 +Portugal56!D62*Portugal56!H62/Portugal56!Q62*Portugal56!Q63/Portugal56!B63
 +Spain57!D62*Spain57!H62/Spain57!Q62*Spain57!Q63/Spain57!B63
 +Sweden58!D62*Sweden58!H62/Sweden58!Q62*Sweden58!Q63/Sweden58!B63)
/(Belgium51!D62*Belgium51!H62/Belgium51!B62
 +Denmark52!D62*Denmark52!H62/Denmark52!B62
 +Finland53!D62*Finland53!H62/Finland53!B62
 +Italy54!D62*Italy54!H62/Italy54!B62
 +Netherlands55!D62*Netherlands55!H62/Netherlands55!B62
 +Portugal56!D62*Portugal56!H62/Portugal56!B62
 +Spain57!D62*Spain57!H62/Spain57!B62
 +Sweden58!D62*Sweden58!H62/Sweden58!B62))))</f>
        <v/>
      </c>
      <c r="N63" s="62" t="str">
        <f>IF(OR(
Belgium51!I63   ="",Belgium51!I62   ="",
Belgium51!B63   ="",Belgium51!B62   ="",
Belgium51!R63   ="",Belgium51!R62   ="",
Denmark52!I63      ="",Denmark52!I62      ="",
Denmark52!B63      ="",Denmark52!B62      ="",
Denmark52!R63      ="",Denmark52!R62      ="",
Finland53!I63       ="",Finland53!I62       ="",
Finland53!B63       ="",Finland53!B62       ="",
Finland53!R63       ="",Finland53!R62       ="",
Italy54!I63      ="",Italy54!I62      ="",
Italy54!B63      ="",Italy54!B62      ="",
Italy54!R63      ="",Italy54!R62      ="",
Netherlands55!I63 ="",Netherlands55!I62 ="",
Netherlands55!B63 ="",Netherlands55!B62 ="",
Netherlands55!R63 ="",Netherlands55!R62 ="",
Portugal56!I63      ="",Portugal56!I62      ="",
Portugal56!B63      ="",Portugal56!B62      ="",
Portugal56!R63      ="",Portugal56!R62      ="",
Spain57!I63      ="",Spain57!I62      ="",
Spain57!B63      ="",Spain57!B62      ="",
Spain57!R63      ="",Spain57!R62      ="",
Sweden58!I63      ="",Sweden58!I62      ="",
Sweden58!B63      ="",Sweden58!B62      ="",
Sweden58!R63      ="",Sweden58!R62      =""),"",
LN(SQRT(
(Belgium51!I63/Belgium51!B63
 +Denmark52!I63/Denmark52!B63
 +Finland53!I63/Finland53!B63
 +Italy54!I63/Italy54!B63
 +Netherlands55!I63/Netherlands55!B63
 +Portugal56!I63/Portugal56!B63
 +Spain57!I63/Spain57!B63
 +Sweden58!I63/Sweden58!B63)
/(Belgium51!I63/Belgium51!R63*Belgium51!R62/Belgium51!B62
 +Denmark52!I63/Denmark52!R63*Denmark52!R62/Denmark52!B62
 +Finland53!I63/Finland53!R63*Finland53!R62/Finland53!B62
 +Italy54!I63/Italy54!R63*Italy54!R62/Italy54!B62
 +Netherlands55!I63/Netherlands55!R63*Netherlands55!R62/Netherlands55!B62
 +Portugal56!I63/Portugal56!R63*Portugal56!R62/Portugal56!B62
 +Spain57!I63/Spain57!R63*Spain57!R62/Spain57!B62
 +Sweden58!I63/Sweden58!R63*Sweden58!R62/Sweden58!B62)
*(Belgium51!I62/Belgium51!R62*Belgium51!R63/Belgium51!B63
 +Denmark52!I62/Denmark52!R62*Denmark52!R63/Denmark52!B63
 +Finland53!I62/Finland53!R62*Finland53!R63/Finland53!B63
 +Italy54!I62/Italy54!R62*Italy54!R63/Italy54!B63
 +Netherlands55!I62/Netherlands55!R62*Netherlands55!R63/Netherlands55!B63
 +Portugal56!I62/Portugal56!R62*Portugal56!R63/Portugal56!B63
 +Spain57!I62/Spain57!R62*Spain57!R63/Spain57!B63
 +Sweden58!I62/Sweden58!R62*Sweden58!R63/Sweden58!B63)
/(Belgium51!I62/Belgium51!B62
 +Denmark52!I62/Denmark52!B62
 +Finland53!I62/Finland53!B62
 +Italy54!I62/Italy54!B62
 +Netherlands55!I62/Netherlands55!B62
 +Portugal56!I62/Portugal56!B62
 +Spain57!I62/Spain57!B62
 +Sweden58!I62/Sweden58!B62))))</f>
        <v/>
      </c>
      <c r="O63" s="62" t="str">
        <f>IF(OR(
Belgium51!K63   ="",Belgium51!K62   ="",
Belgium51!B63   ="",Belgium51!B62   ="",
Belgium51!S63   ="",Belgium51!S62   ="",
Denmark52!K63      ="",Denmark52!K62      ="",
Denmark52!B63      ="",Denmark52!B62      ="",
Denmark52!S63      ="",Denmark52!S62      ="",
Finland53!K63       ="",Finland53!K62       ="",
Finland53!B63       ="",Finland53!B62       ="",
Finland53!S63       ="",Finland53!S62       ="",
Italy54!K63      ="",Italy54!K62      ="",
Italy54!B63      ="",Italy54!B62      ="",
Italy54!S63      ="",Italy54!S62      ="",
Netherlands55!K63 ="",Netherlands55!K62 ="",
Netherlands55!B63 ="",Netherlands55!B62 ="",
Netherlands55!S63 ="",Netherlands55!S62 ="",
Portugal56!K63      ="",Portugal56!K62      ="",
Portugal56!B63      ="",Portugal56!B62      ="",
Portugal56!S63      ="",Portugal56!S62      ="",
Spain57!K63      ="",Spain57!K62      ="",
Spain57!B63      ="",Spain57!B62      ="",
Spain57!S63      ="",Spain57!S62      ="",
Sweden58!K63      ="",Sweden58!K62      ="",
Sweden58!B63      ="",Sweden58!B62      ="",
Sweden58!S63      ="",Sweden58!S62      =""),"",
LN(SQRT(
(Belgium51!K63/Belgium51!B63
 +Denmark52!K63/Denmark52!B63
 +Finland53!K63/Finland53!B63
 +Italy54!K63/Italy54!B63
 +Netherlands55!K63/Netherlands55!B63
 +Portugal56!K63/Portugal56!B63
 +Spain57!K63/Spain57!B63
 +Sweden58!K63/Sweden58!B63)
/(Belgium51!K63/Belgium51!S63*Belgium51!S62/Belgium51!B62
 +Denmark52!K63/Denmark52!S63*Denmark52!S62/Denmark52!B62
 +Finland53!K63/Finland53!S63*Finland53!S62/Finland53!B62
 +Italy54!K63/Italy54!S63*Italy54!S62/Italy54!B62
 +Netherlands55!K63/Netherlands55!S63*Netherlands55!S62/Netherlands55!B62
 +Portugal56!K63/Portugal56!S63*Portugal56!S62/Portugal56!B62
 +Spain57!K63/Spain57!S63*Spain57!S62/Spain57!B62
 +Sweden58!K63/Sweden58!S63*Sweden58!S62/Sweden58!B62)
*(Belgium51!K62/Belgium51!S62*Belgium51!S63/Belgium51!B63
 +Denmark52!K62/Denmark52!S62*Denmark52!S63/Denmark52!B63
 +Finland53!K62/Finland53!S62*Finland53!S63/Finland53!B63
 +Italy54!K62/Italy54!S62*Italy54!S63/Italy54!B63
 +Netherlands55!K62/Netherlands55!S62*Netherlands55!S63/Netherlands55!B63
 +Portugal56!K62/Portugal56!S62*Portugal56!S63/Portugal56!B63
 +Spain57!K62/Spain57!S62*Spain57!S63/Spain57!B63
 +Sweden58!K62/Sweden58!S62*Sweden58!S63/Sweden58!B63)
/(Belgium51!K62/Belgium51!B62
 +Denmark52!K62/Denmark52!B62
 +Finland53!K62/Finland53!B62
 +Italy54!K62/Italy54!B62
 +Netherlands55!K62/Netherlands55!B62
 +Portugal56!K62/Portugal56!B62
 +Spain57!K62/Spain57!B62
 +Sweden58!K62/Sweden58!B62))))</f>
        <v/>
      </c>
      <c r="P63" s="62" t="str">
        <f>IF(OR(
Belgium51!L63   ="",Belgium51!L62   ="",
Belgium51!B63   ="",Belgium51!B62   ="",
Belgium51!T63   ="",Belgium51!T62   ="",
Denmark52!L63      ="",Denmark52!L62      ="",
Denmark52!B63      ="",Denmark52!B62      ="",
Denmark52!T63      ="",Denmark52!T62      ="",
Finland53!L63       ="",Finland53!L62       ="",
Finland53!B63       ="",Finland53!B62       ="",
Finland53!T63       ="",Finland53!T62       ="",
Italy54!L63      ="",Italy54!L62      ="",
Italy54!B63      ="",Italy54!B62      ="",
Italy54!T63      ="",Italy54!T62      ="",
Netherlands55!L63 ="",Netherlands55!L62 ="",
Netherlands55!B63 ="",Netherlands55!B62 ="",
Netherlands55!T63 ="",Netherlands55!T62 ="",
Portugal56!L63      ="",Portugal56!L62      ="",
Portugal56!B63      ="",Portugal56!B62      ="",
Portugal56!T63      ="",Portugal56!T62      ="",
Spain57!L63      ="",Spain57!L62      ="",
Spain57!B63      ="",Spain57!B62      ="",
Spain57!T63      ="",Spain57!T62      ="",
Sweden58!L63      ="",Sweden58!L62      ="",
Sweden58!B63      ="",Sweden58!B62      ="",
Sweden58!T63      ="",Sweden58!T62      =""),"",
LN(SQRT(
(Belgium51!L63/Belgium51!B63
 +Denmark52!L63/Denmark52!B63
 +Finland53!L63/Finland53!B63
 +Italy54!L63/Italy54!B63
 +Netherlands55!L63/Netherlands55!B63
 +Portugal56!L63/Portugal56!B63
 +Spain57!L63/Spain57!B63
 +Sweden58!L63/Sweden58!B63)
/(Belgium51!L63/Belgium51!T63*Belgium51!T62/Belgium51!B62
 +Denmark52!L63/Denmark52!T63*Denmark52!T62/Denmark52!B62
 +Finland53!L63/Finland53!T63*Finland53!T62/Finland53!B62
 +Italy54!L63/Italy54!T63*Italy54!T62/Italy54!B62
 +Netherlands55!L63/Netherlands55!T63*Netherlands55!T62/Netherlands55!B62
 +Portugal56!L63/Portugal56!T63*Portugal56!T62/Portugal56!B62
 +Spain57!L63/Spain57!T63*Spain57!T62/Spain57!B62
 +Sweden58!L63/Sweden58!T63*Sweden58!T62/Sweden58!B62)
*(Belgium51!L62/Belgium51!T62*Belgium51!T63/Belgium51!B63
 +Denmark52!L62/Denmark52!T62*Denmark52!T63/Denmark52!B63
 +Finland53!L62/Finland53!T62*Finland53!T63/Finland53!B63
 +Italy54!L62/Italy54!T62*Italy54!T63/Italy54!B63
 +Netherlands55!L62/Netherlands55!T62*Netherlands55!T63/Netherlands55!B63
 +Portugal56!L62/Portugal56!T62*Portugal56!T63/Portugal56!B63
 +Spain57!L62/Spain57!T62*Spain57!T63/Spain57!B63
 +Sweden58!L62/Sweden58!T62*Sweden58!T63/Sweden58!B63)
/(Belgium51!L62/Belgium51!B62
 +Denmark52!L62/Denmark52!B62
 +Finland53!L62/Finland53!B62
 +Italy54!L62/Italy54!B62
 +Netherlands55!L62/Netherlands55!B62
 +Portugal56!L62/Portugal56!B62
 +Spain57!L62/Spain57!B62
 +Sweden58!L62/Sweden58!B62))))</f>
        <v/>
      </c>
      <c r="Q63" s="61"/>
      <c r="R63" s="61"/>
      <c r="S63" s="61"/>
      <c r="T63" s="61"/>
      <c r="U63" s="61"/>
      <c r="V63" s="61" t="str">
        <f>IF(OR(
Belgium51!V63   ="",
Belgium51!U63   ="",
Denmark52!V63      ="",
Denmark52!U63      ="",
Finland53!V63       ="",
Finland53!U63       ="",
Italy54!V63      ="",
Italy54!U63      ="",
Netherlands55!V63 ="",
Netherlands55!U63 ="",
Portugal56!V63      ="",
Portugal56!U63      ="",
Spain57!V63      ="",
Spain57!U63      ="",
Sweden58!V63      ="",
Sweden58!U63      =""),"",
LN((Belgium51!V63+Denmark52!V63+Finland53!V63+Italy54!V63+Netherlands55!V63+Portugal56!V63+Spain57!V63+Sweden58!V63)
/(Belgium51!U63+Denmark52!U63+Finland53!U63+Italy54!U63+Netherlands55!U63+Portugal56!U63+Spain57!U63+Sweden58!U63)))</f>
        <v/>
      </c>
      <c r="W63" s="61" t="str">
        <f>IF(OR(
Belgium51!V63   ="",
Belgium51!W63   ="",
Belgium51!U63   ="",
Denmark52!V63      ="",
Denmark52!W63      ="",
Denmark52!U63      ="",
Finland53!V63       ="",
Finland53!W63       ="",
Finland53!U63       ="",
Italy54!V63      ="",
Italy54!W63      ="",
Italy54!U63      ="",
Netherlands55!V63 ="",
Netherlands55!W63 ="",
Netherlands55!V63 ="",
Portugal56!V63      ="",
Portugal56!W63      ="",
Portugal56!U63      ="",
Spain57!V63      ="",
Spain57!W63      ="",
Spain57!U63      ="",
Sweden58!V63      ="",
Sweden58!W63      ="",
Sweden58!U63      ="",
),"",
LN((Belgium51!V63*Belgium51!W63+Denmark52!V63*Denmark52!W63+Finland53!V63*Finland53!W63+Italy54!V63*Italy54!W63+Netherlands55!V63*Netherlands55!W63+Portugal56!V63*Portugal56!W63+Spain57!V63*Spain57!W63+Sweden58!V63*Sweden58!W63)
/(Belgium51!U63+Denmark52!U63+Finland53!U63+Italy54!U63+Netherlands55!U63+Portugal56!U63+Spain57!U63+Sweden58!U63)))</f>
        <v/>
      </c>
      <c r="X63" s="61" t="str">
        <f>IF(OR(
Belgium51!X63   ="",
Belgium51!D63   ="",
Belgium51!B63   ="",
Denmark52!X63      ="",
Denmark52!D63      ="",
Denmark52!B63      ="",
Finland53!X63       ="",
Finland53!D63       ="",
Finland53!B63       ="",
Italy54!X63      ="",
Italy54!D63      ="",
Italy54!B63      ="",
Netherlands55!X63 ="",
Netherlands55!D63 ="",
Netherlands55!B63 ="",
Portugal56!X63      ="",
Portugal56!D63      ="",
Portugal56!B63      ="",
Spain57!X63      ="",
Spain57!D63      ="",
Spain57!B63      ="",
Sweden58!X63      ="",
Sweden58!D63      ="",
Sweden58!B63      =""),"",
(Belgium51!X63*Belgium51!D63/Belgium51!B63
 +Denmark52!X63*Denmark52!D63/Denmark52!B63
 +Finland53!X63*Finland53!D63/Finland53!B63
 +Italy54!X63*Italy54!D63/Italy54!B63
 +Netherlands55!X63*Netherlands55!D63/Netherlands55!B63
 +Portugal56!X63*Portugal56!D63/Portugal56!B63
 +Spain57!X63*Spain57!D63/Spain57!B63
 +Sweden58!X63*Sweden58!D63/Sweden58!B63)
/(Belgium51!D63/Belgium51!B63
 +Denmark52!D63/Denmark52!B63
 +Finland53!D63/Finland53!B63
 +Italy54!D63/Italy54!B63
 +Netherlands55!D63/Netherlands55!B63
 +Portugal56!D63/Portugal56!B63
 +Spain57!D63/Spain57!B63
 +Sweden58!D63/Sweden58!B63))</f>
        <v/>
      </c>
      <c r="Y63" s="61" t="str">
        <f>IF(OR(
Belgium51!Y63   ="",
Belgium51!D63   ="",
Belgium51!B63   ="",
Denmark52!Y63      ="",
Denmark52!D63      ="",
Denmark52!B63      ="",
Finland53!Y63       ="",
Finland53!D63       ="",
Finland53!B63       ="",
Italy54!Y63      ="",
Italy54!D63      ="",
Italy54!B63      ="",
Netherlands55!Y63 ="",
Netherlands55!D63 ="",
Netherlands55!B63 ="",
Portugal56!Y63      ="",
Portugal56!D63      ="",
Portugal56!B63      ="",
Spain57!Y63      ="",
Spain57!D63      ="",
Spain57!B63      ="",
Sweden58!Y63      ="",
Sweden58!D63      ="",
Sweden58!B63      =""),"",
(Belgium51!Y63/Belgium51!B63
 +Denmark52!Y63/Denmark52!B63
 +Finland53!Y63/Finland53!B63
 +Italy54!Y63/Italy54!B63
 +Netherlands55!Y63/Netherlands55!B63
 +Portugal56!Y63/Portugal56!B63
 +Spain57!Y63/Spain57!B63
 +Sweden58!Y63/Sweden58!B63)
/(Belgium51!D63/Belgium51!B63
 +Denmark52!D63/Denmark52!B63
 +Finland53!D63/Finland53!B63
 +Italy54!D63/Italy54!B63
 +Netherlands55!D63/Netherlands55!B63
 +Portugal56!D63/Portugal56!B63
 +Spain57!D63/Spain57!B63
 +Sweden58!D63/Sweden58!B63))</f>
        <v/>
      </c>
      <c r="Z63" s="67"/>
      <c r="AA63" s="62" t="str">
        <f t="shared" si="1"/>
        <v/>
      </c>
      <c r="AB63" s="75">
        <f>IF(OR(
Belgium51!AB63   ="",
Belgium51!D63   ="",
Belgium51!B63   ="",
Denmark52!AB63      ="",
Denmark52!D63      ="",
Denmark52!B63      ="",
Finland53!AB63       ="",
Finland53!D63       ="",
Finland53!B63       ="",
Italy54!AB63      ="",
Italy54!D63      ="",
Italy54!B63      ="",
Netherlands55!AB63 ="",
Netherlands55!D63 ="",
Netherlands55!B63 ="",
Portugal56!AB63      ="",
Portugal56!D63      ="",
Portugal56!B63      ="",
Spain57!AB63      ="",
Spain57!D63      ="",
Spain57!B63      ="",
Sweden58!AB63      ="",
Sweden58!D63      ="",
Sweden58!B63      =""),"",
(Belgium51!AB63*Belgium51!D63/Belgium51!B63
 +Denmark52!AB63*Denmark52!D63/Denmark52!B63
 +Finland53!AB63*Finland53!D63/Finland53!B63
 +Italy54!AB63*Italy54!D63/Italy54!B63
 +Netherlands55!AB63*Netherlands55!D63/Netherlands55!B63
 +Portugal56!AB63*Portugal56!D63/Portugal56!B63
 +Spain57!AB63*Spain57!D63/Spain57!B63
 +Sweden58!AB63*Sweden58!D63/Sweden58!B63)
/(Belgium51!D63/Belgium51!B63
 +Denmark52!D63/Denmark52!B63
 +Finland53!D63/Finland53!B63
 +Italy54!D63/Italy54!B63
 +Netherlands55!D63/Netherlands55!B63
 +Portugal56!D63/Portugal56!B63
 +Spain57!D63/Spain57!B63
 +Sweden58!D63/Sweden58!B63))</f>
        <v>0.6936965705932302</v>
      </c>
    </row>
    <row r="64" spans="1:28">
      <c r="A64" s="62">
        <v>1931</v>
      </c>
      <c r="B64" s="62" t="str">
        <f>IF(OR(
Belgium51!AC64   ="",
Belgium51!D64   ="",
Belgium51!B64   ="",
Denmark52!AC64      ="",
Denmark52!D64      ="",
Denmark52!B64      ="",
Finland53!AC64       ="",
Finland53!D64       ="",
Finland53!B64       ="",
Italy54!AC64      ="",
Italy54!D64      ="",
Italy54!B64      ="",
Netherlands55!AC64 ="",
Netherlands55!D64 ="",
Netherlands55!B64 ="",
Portugal56!AC64 ="",
Portugal56!D64 ="",
Portugal56!B64 ="",
Spain57!AC64       ="",
Spain57!D64       ="",
Spain57!B64       ="",
Sweden58!AC64      ="",
Sweden58!D64      ="",
Sweden58!B64      =""),"",
(Belgium51!AC64*Belgium51!D64/Belgium51!B64
 +Denmark52!AC64*Denmark52!D64/Denmark52!B64
 +Finland53!AC64*Finland53!D64/Finland53!B64
 +Italy54!AC64*Italy54!D64/Italy54!B64
 +Netherlands55!AC64*Netherlands55!D64/Netherlands55!B64
 +Portugal56!AC64*Portugal56!D64/Portugal56!B64
 +Spain57!AC64*Spain57!D64/Spain57!B64
 +Sweden58!AC64*Sweden58!D64/Sweden58!B64)
/(Belgium51!D64/Belgium51!B64
 +Denmark52!D64/Denmark52!B64
 +Finland53!D64/Finland53!B64
 +Italy54!D64/Italy54!B64
 +Netherlands55!D64/Netherlands55!B64
 +Portugal56!D64/Portugal56!B64
 +Spain57!D64/Spain57!B64
 +Sweden58!D64/Sweden58!B64))</f>
        <v/>
      </c>
      <c r="C64" s="34" t="str">
        <f>IF(OR(
Belgium51!F64   ="",
Belgium51!D64   ="",
Belgium51!B64   ="",
Denmark52!F64      ="",
Denmark52!D64      ="",
Denmark52!B64      ="",
Finland53!F64       ="",
Finland53!D64       ="",
Finland53!B64       ="",
Italy54!F64      ="",
Italy54!D64      ="",
Italy54!B64      ="",
Netherlands55!F64 ="",
Netherlands55!D64 ="",
Netherlands55!B64 ="",
Portugal56!F64 ="",
Portugal56!D64 ="",
Portugal56!B64 ="",
Spain57!F64       ="",
Spain57!D64       ="",
Spain57!B64       ="",
Sweden58!F64      ="",
Sweden58!D64      ="",
Sweden58!B64      =""),"",
(Belgium51!F64*Belgium51!D64/Belgium51!B64
 +Denmark52!F64*Denmark52!D64/Denmark52!B64
 +Finland53!F64*Finland53!D64/Finland53!B64
 +Italy54!F64*Italy54!D64/Italy54!B64
 +Netherlands55!F64*Netherlands55!D64/Netherlands55!B64
 +Portugal56!F64*Portugal56!D64/Portugal56!B64
 +Spain57!F64*Spain57!D64/Spain57!B64
 +Sweden58!F64*Sweden58!D64/Sweden58!B64)
/(Belgium51!D64/Belgium51!B64
 +Denmark52!D64/Denmark52!B64
 +Finland53!D64/Finland53!B64
 +Italy54!D64/Italy54!B64
 +Netherlands55!D64/Netherlands55!B64
 +Portugal56!D64/Portugal56!B64
 +Spain57!D64/Spain57!B64
 +Sweden58!D64/Sweden58!B64))</f>
        <v/>
      </c>
      <c r="D64" s="62" t="str">
        <f>IF(OR(
Belgium51!AE64   ="",
Belgium51!D64   ="",
Belgium51!B64   ="",
Denmark52!AE64      ="",
Denmark52!D64      ="",
Denmark52!B64      ="",
Finland53!AE64       ="",
Finland53!D64       ="",
Finland53!B64       ="",
Italy54!AE64      ="",
Italy54!D64      ="",
Italy54!B64      ="",
Netherlands55!AE64 ="",
Netherlands55!D64 ="",
Netherlands55!B64 ="",
Portugal56!AE64 ="",
Portugal56!D64 ="",
Portugal56!B64 ="",
Spain57!AE64       ="",
Spain57!D64       ="",
Spain57!B64       ="",
Sweden58!AE64      ="",
Sweden58!D64      ="",
Sweden58!B64      =""),"",
(Belgium51!AE64*Belgium51!D64/Belgium51!B64
 +Denmark52!AE64*Denmark52!D64/Denmark52!B64
 +Finland53!AE64*Finland53!D64/Finland53!B64
 +Italy54!AE64*Italy54!D64/Italy54!B64
 +Netherlands55!AE64*Netherlands55!D64/Netherlands55!B64
 +Portugal56!AE64*Portugal56!D64/Portugal56!B64
 +Spain57!AE64*Spain57!D64/Spain57!B64
 +Sweden58!AE64*Sweden58!D64/Sweden58!B64)
/(Belgium51!D64/Belgium51!B64
 +Denmark52!D64/Denmark52!B64
 +Finland53!D64/Finland53!B64
 +Italy54!D64/Italy54!B64
 +Netherlands55!D64/Netherlands55!B64
 +Portugal56!D64/Portugal56!B64
 +Spain57!D64/Spain57!B64
 +Sweden58!D64/Sweden58!B64))</f>
        <v/>
      </c>
      <c r="E64" s="62" t="str">
        <f>IF(OR(
Belgium51!H64   ="",
Belgium51!D64   ="",
Belgium51!B64   ="",
Denmark52!H64      ="",
Denmark52!D64      ="",
Denmark52!B64      ="",
Finland53!H64       ="",
Finland53!D64       ="",
Finland53!B64       ="",
Italy54!H64      ="",
Italy54!D64      ="",
Italy54!B64      ="",
Netherlands55!H64 ="",
Netherlands55!D64 ="",
Netherlands55!B64 ="",
Portugal56!H64 ="",
Portugal56!D64 ="",
Portugal56!B64 ="",
Spain57!H64 ="",
Spain57!D64 ="",
Spain57!B64 ="",
Sweden58!H64 ="",
Sweden58!D64 ="",
Sweden58!B64 =""),"",
(Belgium51!H64*Belgium51!D64/Belgium51!B64
 +Denmark52!H64*Denmark52!D64/Denmark52!B64
 +Finland53!H64*Finland53!D64/Finland53!B64
 +Italy54!H64*Italy54!D64/Italy54!B64
 +Netherlands55!H64*Netherlands55!D64/Netherlands55!B64
 +Portugal56!H64*Portugal56!D64/Portugal56!B64
 +Spain57!H64*Spain57!D64/Spain57!B64
 +Sweden58!H64*Sweden58!D64/Sweden58!B64)
/(Belgium51!D64/Belgium51!B64
 +Denmark52!D64/Denmark52!B64
 +Finland53!D64/Finland53!B64
 +Italy54!D64/Italy54!B64
 +Netherlands55!D64/Netherlands55!B64
 +Portugal56!D64/Portugal56!B64
 +Spain57!D64/Spain57!B64
 +Sweden58!D64/Sweden58!B64))</f>
        <v/>
      </c>
      <c r="F64" s="62">
        <f>IF(OR(
Belgium51!I64   ="",
Belgium51!D64   ="",
Belgium51!B64   ="",
Denmark52!I64      ="",
Denmark52!D64      ="",
Denmark52!B64      ="",
Finland53!I64       ="",
Finland53!D64       ="",
Finland53!B64       ="",
Italy54!I64      ="",
Italy54!D64      ="",
Italy54!B64      ="",
Netherlands55!I64 ="",
Netherlands55!D64 ="",
Netherlands55!B64 ="",
Portugal56!I64      ="",
Portugal56!D64      ="",
Portugal56!B64      ="",
Spain57!I64      ="",
Spain57!D64      ="",
Spain57!B64      ="",
Sweden58!I64      ="",
Sweden58!D64      ="",
Sweden58!B64      =""),"",
(Belgium51!I64/Belgium51!B64
 +Denmark52!I64/Denmark52!B64
 +Finland53!I64/Finland53!B64
 +Italy54!I64/Italy54!B64
 +Netherlands55!I64/Netherlands55!B64
 +Portugal56!I64/Portugal56!B64
 +Spain57!I64/Spain57!B64
 +Sweden58!I64/Sweden58!B64)
/(Belgium51!D64/Belgium51!B64
 +Denmark52!D64/Denmark52!B64
 +Finland53!D64/Finland53!B64
 +Italy54!D64/Italy54!B64
 +Netherlands55!D64/Netherlands55!B64
 +Portugal56!D64/Portugal56!B64
 +Spain57!D64/Spain57!B64
 +Sweden58!D64/Sweden58!B64))</f>
        <v>0.13767866363002634</v>
      </c>
      <c r="G64" s="62">
        <f>IF(OR(
Belgium51!J64   ="",
Belgium51!D64   ="",
Belgium51!B64   ="",
Denmark52!J64      ="",
Denmark52!D64      ="",
Denmark52!B64      ="",
Finland53!J64       ="",
Finland53!D64       ="",
Finland53!B64       ="",
Italy54!J64      ="",
Italy54!D64      ="",
Italy54!B64      ="",
Netherlands55!J64 ="",
Netherlands55!D64 ="",
Netherlands55!B64 ="",
Portugal56!J64      ="",
Portugal56!D64      ="",
Portugal56!B64      ="",
Spain57!J64      ="",
Spain57!D64      ="",
Spain57!B64      ="",
Sweden58!J64      ="",
Sweden58!D64      ="",
Sweden58!B64      =""),"",
(Belgium51!J64/Belgium51!B64
 +Denmark52!J64/Denmark52!B64
 +Finland53!J64/Finland53!B64
 +Italy54!J64/Italy54!B64
 +Netherlands55!J64/Netherlands55!B64
 +Portugal56!J64/Portugal56!B64
 +Spain57!J64/Spain57!B64
 +Sweden58!J64/Sweden58!B64)
/(Belgium51!D64/Belgium51!B64
 +Denmark52!D64/Denmark52!B64
 +Finland53!D64/Finland53!B64
 +Italy54!D64/Italy54!B64
 +Netherlands55!D64/Netherlands55!B64
 +Portugal56!D64/Portugal56!B64
 +Spain57!D64/Spain57!B64
 +Sweden58!D64/Sweden58!B64))</f>
        <v>0.12340374580512023</v>
      </c>
      <c r="H64" s="62">
        <f>IF(OR(
Belgium51!K64   ="",
Belgium51!D64   ="",
Belgium51!B64   ="",
Denmark52!K64      ="",
Denmark52!D64      ="",
Denmark52!B64      ="",
Finland53!K64       ="",
Finland53!D64       ="",
Finland53!B64       ="",
Italy54!K64      ="",
Italy54!D64      ="",
Italy54!B64      ="",
Netherlands55!K64 ="",
Netherlands55!D64 ="",
Netherlands55!B64 ="",
Portugal56!K64      ="",
Portugal56!D64      ="",
Portugal56!B64      ="",
Spain57!K64      ="",
Spain57!D64      ="",
Spain57!B64      ="",
Sweden58!K64      ="",
Sweden58!D64      ="",
Sweden58!B64      =""),"",
(Belgium51!K64/Belgium51!B64
 +Denmark52!K64/Denmark52!B64
 +Finland53!K64/Finland53!B64
 +Italy54!K64/Italy54!B64
 +Netherlands55!K64/Netherlands55!B64
 +Portugal56!K64/Portugal56!B64
 +Spain57!K64/Spain57!B64
 +Sweden58!K64/Sweden58!B64)
/(Belgium51!D64/Belgium51!B64
 +Denmark52!D64/Denmark52!B64
 +Finland53!D64/Finland53!B64
 +Italy54!D64/Italy54!B64
 +Netherlands55!D64/Netherlands55!B64
 +Portugal56!D64/Portugal56!B64
 +Spain57!D64/Spain57!B64
 +Sweden58!D64/Sweden58!B64))</f>
        <v>0.143505665056091</v>
      </c>
      <c r="I64" s="62">
        <f>IF(OR(
Belgium51!L64   ="",
Belgium51!D64   ="",
Belgium51!B64   ="",
Denmark52!L64      ="",
Denmark52!D64      ="",
Denmark52!B64      ="",
Finland53!L64       ="",
Finland53!D64       ="",
Finland53!B64       ="",
Italy54!L64      ="",
Italy54!D64      ="",
Italy54!B64      ="",
Netherlands55!L64 ="",
Netherlands55!D64 ="",
Netherlands55!B64 ="",
Portugal56!L64      ="",
Portugal56!D64      ="",
Portugal56!B64      ="",
Spain57!L64      ="",
Spain57!D64      ="",
Spain57!B64      ="",
Sweden58!L64      ="",
Sweden58!D64      ="",
Sweden58!B64      =""),"",
(Belgium51!L64/Belgium51!B64
 +Denmark52!L64/Denmark52!B64
 +Finland53!L64/Finland53!B64
 +Italy54!L64/Italy54!B64
 +Netherlands55!L64/Netherlands55!B64
 +Portugal56!L64/Portugal56!B64
 +Spain57!L64/Spain57!B64
 +Sweden58!L64/Sweden58!B64)
/(Belgium51!D64/Belgium51!B64
 +Denmark52!D64/Denmark52!B64
 +Finland53!D64/Finland53!B64
 +Italy54!D64/Italy54!B64
 +Netherlands55!D64/Netherlands55!B64
 +Portugal56!D64/Portugal56!B64
 +Spain57!D64/Spain57!B64
 +Sweden58!D64/Sweden58!B64))</f>
        <v>0.16584420829592705</v>
      </c>
      <c r="J64" s="61">
        <f t="shared" si="0"/>
        <v>-2.2338543239836056E-2</v>
      </c>
      <c r="K64" s="61">
        <f>IF(OR(
Belgium51!D64   ="",Belgium51!D63   ="",
Belgium51!B64   ="",Belgium51!B63   ="",
Belgium51!N64   ="",Belgium51!N63   ="",
Denmark52!D64      ="",Denmark52!D63      ="",
Denmark52!B64      ="",Denmark52!B63      ="",
Denmark52!N64      ="",Denmark52!N63      ="",
Finland53!D64       ="",Finland53!D63       ="",
Finland53!B64       ="",Finland53!B63       ="",
Finland53!N64       ="",Finland53!N63       ="",
Italy54!D64      ="",Italy54!D63      ="",
Italy54!B64      ="",Italy54!B63      ="",
Italy54!N64      ="",Italy54!N63      ="",
Netherlands55!D64 ="",Netherlands55!D63 ="",
Netherlands55!B64 ="",Netherlands55!B63 ="",
Netherlands55!N64 ="",Netherlands55!N63 ="",
Portugal56!D64      ="",Portugal56!D63      ="",
Portugal56!B64      ="",Portugal56!B63      ="",
Portugal56!N64      ="",Portugal56!N63      ="",
Spain57!D64      ="",Spain57!D63      ="",
Spain57!B64      ="",Spain57!B63      ="",
Spain57!N64      ="",Spain57!N63      ="",
Sweden58!D64      ="",Sweden58!D63      ="",
Sweden58!B64      ="",Sweden58!B63      ="",
Sweden58!N64      ="",Sweden58!N63      =""),"",
LN(SQRT(
(Belgium51!D64/Belgium51!B64
 +Denmark52!D64/Denmark52!B64
 +Finland53!D64/Finland53!B64
 +Italy54!D64/Italy54!B64
 +Netherlands55!D64/Netherlands55!B64
 +Portugal56!D64/Portugal56!B64
 +Spain57!D64/Spain57!B64
 +Sweden58!D64/Sweden58!B64)
/(Belgium51!D64/Belgium51!N64*Belgium51!N63/Belgium51!B63
 +Denmark52!D64/Denmark52!N64*Denmark52!N63/Denmark52!B63
 +Finland53!D64/Finland53!N64*Finland53!N63/Finland53!B63
 +Italy54!D64/Italy54!N64*Italy54!N63/Italy54!B63
 +Netherlands55!D64/Netherlands55!N64*Netherlands55!N63/Netherlands55!B63
 +Portugal56!D64/Portugal56!N64*Portugal56!N63/Portugal56!B63
 +Spain57!D64/Spain57!N64*Spain57!N63/Spain57!B63
 +Sweden58!D64/Sweden58!N64*Sweden58!N63/Sweden58!B63)
*(Belgium51!D63/Belgium51!N63*Belgium51!N64/Belgium51!B64
 +Denmark52!D63/Denmark52!N63*Denmark52!N64/Denmark52!B64
 +Finland53!D63/Finland53!N63*Finland53!N64/Finland53!B64
 +Italy54!D63/Italy54!N63*Italy54!N64/Italy54!B64
 +Netherlands55!D63/Netherlands55!N63*Netherlands55!N64/Netherlands55!B64
 +Portugal56!D63/Portugal56!N63*Portugal56!N64/Portugal56!B64
 +Spain57!D63/Spain57!N63*Spain57!N64/Spain57!B64
 +Sweden58!D63/Sweden58!N63*Sweden58!N64/Sweden58!B64)
/(Belgium51!D63/Belgium51!B63
 +Denmark52!D63/Denmark52!B63
 +Finland53!D63/Finland53!B63
 +Italy54!D63/Italy54!B63
 +Netherlands55!D63/Netherlands55!B63
 +Portugal56!D63/Portugal56!B63
 +Spain57!D63/Spain57!B63
 +Sweden58!D63/Sweden58!B63))))</f>
        <v>-0.16443902696135956</v>
      </c>
      <c r="L64" s="61" t="str">
        <f>IF(OR(
Belgium51!F64   ="",Belgium51!F63   ="",
Belgium51!D64   ="",Belgium51!D63   ="",
Belgium51!B64   ="",Belgium51!B63   ="",
Belgium51!P64   ="",Belgium51!P63   ="",
Denmark52!F64      ="",Denmark52!F63      ="",
Denmark52!D64      ="",Denmark52!D63      ="",
Denmark52!B64      ="",Denmark52!B63      ="",
Denmark52!P64      ="",Denmark52!P63      ="",
Finland53!F64       ="",Finland53!F63       ="",
Finland53!D64       ="",Finland53!D63       ="",
Finland53!B64       ="",Finland53!B63       ="",
Finland53!P64       ="",Finland53!P63       ="",
Italy54!F64      ="",Italy54!F63      ="",
Italy54!D64      ="",Italy54!D63      ="",
Italy54!B64      ="",Italy54!B63      ="",
Italy54!P64      ="",Italy54!P63      ="",
Netherlands55!F64 ="",Netherlands55!F63 ="",
Netherlands55!D64 ="",Netherlands55!D63 ="",
Netherlands55!B64 ="",Netherlands55!B63 ="",
Netherlands55!P64 ="",Netherlands55!P63 ="",
Portugal56!F64      ="",Portugal56!F63      ="",
Portugal56!D64      ="",Portugal56!D63      ="",
Portugal56!B64      ="",Portugal56!B63      ="",
Portugal56!P64      ="",Portugal56!P63      ="",
Spain57!F64      ="",Spain57!F63      ="",
Spain57!D64      ="",Spain57!D63      ="",
Spain57!B64      ="",Spain57!B63      ="",
Spain57!P64      ="",Spain57!P63      ="",
Sweden58!F64      ="",Sweden58!F63      ="",
Sweden58!D64      ="",Sweden58!D63      ="",
Sweden58!B64      ="",Sweden58!B63      ="",
Sweden58!P64      ="",Sweden58!P63      =""),"",
LN(SQRT(
(Belgium51!D64*Belgium51!F64/Belgium51!B64
 +Denmark52!D64*Denmark52!F64/Denmark52!B64
 +Finland53!D64*Finland53!F64/Finland53!B64
 +Italy54!D64*Italy54!F64/Italy54!B64
 +Netherlands55!D64*Netherlands55!F64/Netherlands55!B64
 +Portugal56!D64*Portugal56!F64/Portugal56!B64
 +Spain57!D64*Spain57!F64/Spain57!B64
 +Sweden58!D64*Sweden58!F64/Sweden58!B64)
/(Belgium51!D64*Belgium51!F64/Belgium51!P64*Belgium51!P63/Belgium51!B63
 +Denmark52!D64*Denmark52!F64/Denmark52!P64*Denmark52!P63/Denmark52!B63
 +Finland53!D64*Finland53!F64/Finland53!P64*Finland53!P63/Finland53!B63
 +Italy54!D64*Italy54!F64/Italy54!P64*Italy54!P63/Italy54!B63
 +Netherlands55!D64*Netherlands55!F64/Netherlands55!P64*Netherlands55!P63/Netherlands55!B63
 +Portugal56!D64*Portugal56!F64/Portugal56!P64*Portugal56!P63/Portugal56!B63
 +Spain57!D64*Spain57!F64/Spain57!P64*Spain57!P63/Spain57!B63
 +Sweden58!D64*Sweden58!F64/Sweden58!P64*Sweden58!P63/Sweden58!B63)
*(Belgium51!D63*Belgium51!F63/Belgium51!P63*Belgium51!P64/Belgium51!B64
 +Denmark52!D63*Denmark52!F63/Denmark52!P63*Denmark52!P64/Denmark52!B64
 +Finland53!D63*Finland53!F63/Finland53!P63*Finland53!P64/Finland53!B64
 +Italy54!D63*Italy54!F63/Italy54!P63*Italy54!P64/Italy54!B64
 +Netherlands55!D63*Netherlands55!F63/Netherlands55!P63*Netherlands55!P64/Netherlands55!B64
 +Portugal56!D63*Portugal56!F63/Portugal56!P63*Portugal56!P64/Portugal56!B64
 +Spain57!D63*Spain57!F63/Spain57!P63*Spain57!P64/Spain57!B64
 +Sweden58!D63*Sweden58!F63/Sweden58!P63*Sweden58!P64/Sweden58!B64)
/(Belgium51!D63*Belgium51!F63/Belgium51!B63
 +Denmark52!D63*Denmark52!F63/Denmark52!B63
 +Finland53!D63*Finland53!F63/Finland53!B63
 +Italy54!D63*Italy54!F63/Italy54!B63
 +Netherlands55!D63*Netherlands55!F63/Netherlands55!B63
 +Portugal56!D63*Portugal56!F63/Portugal56!B63
 +Spain57!D63*Spain57!F63/Spain57!B63
 +Sweden58!D63*Sweden58!F63/Sweden58!B63))))</f>
        <v/>
      </c>
      <c r="M64" s="62" t="str">
        <f>IF(OR(
Belgium51!H64   ="",Belgium51!H63   ="",
Belgium51!D64   ="",Belgium51!D63   ="",
Belgium51!B64   ="",Belgium51!B63   ="",
Belgium51!Q64   ="",Belgium51!Q63   ="",
Denmark52!H64      ="",Denmark52!H63      ="",
Denmark52!D64      ="",Denmark52!D63      ="",
Denmark52!B64      ="",Denmark52!B63      ="",
Denmark52!Q64      ="",Denmark52!Q63      ="",
Finland53!H64       ="",Finland53!H63       ="",
Finland53!D64       ="",Finland53!D63       ="",
Finland53!B64       ="",Finland53!B63       ="",
Finland53!Q64       ="",Finland53!Q63       ="",
Italy54!H64      ="",Italy54!H63      ="",
Italy54!D64      ="",Italy54!D63      ="",
Italy54!B64      ="",Italy54!B63      ="",
Italy54!Q64      ="",Italy54!Q63      ="",
Netherlands55!H64 ="",Netherlands55!H63 ="",
Netherlands55!D64 ="",Netherlands55!D63 ="",
Netherlands55!B64 ="",Netherlands55!B63 ="",
Netherlands55!Q64 ="",Netherlands55!Q63 ="",
Portugal56!H64      ="",Portugal56!H63      ="",
Portugal56!D64      ="",Portugal56!D63      ="",
Portugal56!B64      ="",Portugal56!B63      ="",
Portugal56!Q64      ="",Portugal56!Q63      ="",
Spain57!H64      ="",Spain57!H63      ="",
Spain57!D64      ="",Spain57!D63      ="",
Spain57!B64      ="",Spain57!B63      ="",
Spain57!Q64      ="",Spain57!Q63      ="",
Sweden58!H64      ="",Sweden58!H63      ="",
Sweden58!D64      ="",Sweden58!D63      ="",
Sweden58!B64      ="",Sweden58!B63      ="",
Sweden58!Q64      ="",Sweden58!Q63      =""),"",
LN(SQRT(
(Belgium51!D64*Belgium51!H64/Belgium51!B64
 +Denmark52!D64*Denmark52!H64/Denmark52!B64
 +Finland53!D64*Finland53!H64/Finland53!B64
 +Italy54!D64*Italy54!H64/Italy54!B64
 +Netherlands55!D64*Netherlands55!H64/Netherlands55!B64
 +Portugal56!D64*Portugal56!H64/Portugal56!B64
 +Spain57!D64*Spain57!H64/Spain57!B64
 +Sweden58!D64*Sweden58!H64/Sweden58!B64)
/(Belgium51!D64*Belgium51!H64/Belgium51!Q64*Belgium51!Q63/Belgium51!B63
 +Denmark52!D64*Denmark52!H64/Denmark52!Q64*Denmark52!Q63/Denmark52!B63
 +Finland53!D64*Finland53!H64/Finland53!Q64*Finland53!Q63/Finland53!B63
 +Italy54!D64*Italy54!H64/Italy54!Q64*Italy54!Q63/Italy54!B63
 +Netherlands55!D64*Netherlands55!H64/Netherlands55!Q64*Netherlands55!Q63/Netherlands55!B63
 +Portugal56!D64*Portugal56!H64/Portugal56!Q64*Portugal56!Q63/Portugal56!B63
 +Spain57!D64*Spain57!H64/Spain57!Q64*Spain57!Q63/Spain57!B63
 +Sweden58!D64*Sweden58!H64/Sweden58!Q64*Sweden58!Q63/Sweden58!B63)
*(Belgium51!D63*Belgium51!H63/Belgium51!Q63*Belgium51!Q64/Belgium51!B64
 +Denmark52!D63*Denmark52!H63/Denmark52!Q63*Denmark52!Q64/Denmark52!B64
 +Finland53!D63*Finland53!H63/Finland53!Q63*Finland53!Q64/Finland53!B64
 +Italy54!D63*Italy54!H63/Italy54!Q63*Italy54!Q64/Italy54!B64
 +Netherlands55!D63*Netherlands55!H63/Netherlands55!Q63*Netherlands55!Q64/Netherlands55!B64
 +Portugal56!D63*Portugal56!H63/Portugal56!Q63*Portugal56!Q64/Portugal56!B64
 +Spain57!D63*Spain57!H63/Spain57!Q63*Spain57!Q64/Spain57!B64
 +Sweden58!D63*Sweden58!H63/Sweden58!Q63*Sweden58!Q64/Sweden58!B64)
/(Belgium51!D63*Belgium51!H63/Belgium51!B63
 +Denmark52!D63*Denmark52!H63/Denmark52!B63
 +Finland53!D63*Finland53!H63/Finland53!B63
 +Italy54!D63*Italy54!H63/Italy54!B63
 +Netherlands55!D63*Netherlands55!H63/Netherlands55!B63
 +Portugal56!D63*Portugal56!H63/Portugal56!B63
 +Spain57!D63*Spain57!H63/Spain57!B63
 +Sweden58!D63*Sweden58!H63/Sweden58!B63))))</f>
        <v/>
      </c>
      <c r="N64" s="62" t="str">
        <f>IF(OR(
Belgium51!I64   ="",Belgium51!I63   ="",
Belgium51!B64   ="",Belgium51!B63   ="",
Belgium51!R64   ="",Belgium51!R63   ="",
Denmark52!I64      ="",Denmark52!I63      ="",
Denmark52!B64      ="",Denmark52!B63      ="",
Denmark52!R64      ="",Denmark52!R63      ="",
Finland53!I64       ="",Finland53!I63       ="",
Finland53!B64       ="",Finland53!B63       ="",
Finland53!R64       ="",Finland53!R63       ="",
Italy54!I64      ="",Italy54!I63      ="",
Italy54!B64      ="",Italy54!B63      ="",
Italy54!R64      ="",Italy54!R63      ="",
Netherlands55!I64 ="",Netherlands55!I63 ="",
Netherlands55!B64 ="",Netherlands55!B63 ="",
Netherlands55!R64 ="",Netherlands55!R63 ="",
Portugal56!I64      ="",Portugal56!I63      ="",
Portugal56!B64      ="",Portugal56!B63      ="",
Portugal56!R64      ="",Portugal56!R63      ="",
Spain57!I64      ="",Spain57!I63      ="",
Spain57!B64      ="",Spain57!B63      ="",
Spain57!R64      ="",Spain57!R63      ="",
Sweden58!I64      ="",Sweden58!I63      ="",
Sweden58!B64      ="",Sweden58!B63      ="",
Sweden58!R64      ="",Sweden58!R63      =""),"",
LN(SQRT(
(Belgium51!I64/Belgium51!B64
 +Denmark52!I64/Denmark52!B64
 +Finland53!I64/Finland53!B64
 +Italy54!I64/Italy54!B64
 +Netherlands55!I64/Netherlands55!B64
 +Portugal56!I64/Portugal56!B64
 +Spain57!I64/Spain57!B64
 +Sweden58!I64/Sweden58!B64)
/(Belgium51!I64/Belgium51!R64*Belgium51!R63/Belgium51!B63
 +Denmark52!I64/Denmark52!R64*Denmark52!R63/Denmark52!B63
 +Finland53!I64/Finland53!R64*Finland53!R63/Finland53!B63
 +Italy54!I64/Italy54!R64*Italy54!R63/Italy54!B63
 +Netherlands55!I64/Netherlands55!R64*Netherlands55!R63/Netherlands55!B63
 +Portugal56!I64/Portugal56!R64*Portugal56!R63/Portugal56!B63
 +Spain57!I64/Spain57!R64*Spain57!R63/Spain57!B63
 +Sweden58!I64/Sweden58!R64*Sweden58!R63/Sweden58!B63)
*(Belgium51!I63/Belgium51!R63*Belgium51!R64/Belgium51!B64
 +Denmark52!I63/Denmark52!R63*Denmark52!R64/Denmark52!B64
 +Finland53!I63/Finland53!R63*Finland53!R64/Finland53!B64
 +Italy54!I63/Italy54!R63*Italy54!R64/Italy54!B64
 +Netherlands55!I63/Netherlands55!R63*Netherlands55!R64/Netherlands55!B64
 +Portugal56!I63/Portugal56!R63*Portugal56!R64/Portugal56!B64
 +Spain57!I63/Spain57!R63*Spain57!R64/Spain57!B64
 +Sweden58!I63/Sweden58!R63*Sweden58!R64/Sweden58!B64)
/(Belgium51!I63/Belgium51!B63
 +Denmark52!I63/Denmark52!B63
 +Finland53!I63/Finland53!B63
 +Italy54!I63/Italy54!B63
 +Netherlands55!I63/Netherlands55!B63
 +Portugal56!I63/Portugal56!B63
 +Spain57!I63/Spain57!B63
 +Sweden58!I63/Sweden58!B63))))</f>
        <v/>
      </c>
      <c r="O64" s="62" t="str">
        <f>IF(OR(
Belgium51!K64   ="",Belgium51!K63   ="",
Belgium51!B64   ="",Belgium51!B63   ="",
Belgium51!S64   ="",Belgium51!S63   ="",
Denmark52!K64      ="",Denmark52!K63      ="",
Denmark52!B64      ="",Denmark52!B63      ="",
Denmark52!S64      ="",Denmark52!S63      ="",
Finland53!K64       ="",Finland53!K63       ="",
Finland53!B64       ="",Finland53!B63       ="",
Finland53!S64       ="",Finland53!S63       ="",
Italy54!K64      ="",Italy54!K63      ="",
Italy54!B64      ="",Italy54!B63      ="",
Italy54!S64      ="",Italy54!S63      ="",
Netherlands55!K64 ="",Netherlands55!K63 ="",
Netherlands55!B64 ="",Netherlands55!B63 ="",
Netherlands55!S64 ="",Netherlands55!S63 ="",
Portugal56!K64      ="",Portugal56!K63      ="",
Portugal56!B64      ="",Portugal56!B63      ="",
Portugal56!S64      ="",Portugal56!S63      ="",
Spain57!K64      ="",Spain57!K63      ="",
Spain57!B64      ="",Spain57!B63      ="",
Spain57!S64      ="",Spain57!S63      ="",
Sweden58!K64      ="",Sweden58!K63      ="",
Sweden58!B64      ="",Sweden58!B63      ="",
Sweden58!S64      ="",Sweden58!S63      =""),"",
LN(SQRT(
(Belgium51!K64/Belgium51!B64
 +Denmark52!K64/Denmark52!B64
 +Finland53!K64/Finland53!B64
 +Italy54!K64/Italy54!B64
 +Netherlands55!K64/Netherlands55!B64
 +Portugal56!K64/Portugal56!B64
 +Spain57!K64/Spain57!B64
 +Sweden58!K64/Sweden58!B64)
/(Belgium51!K64/Belgium51!S64*Belgium51!S63/Belgium51!B63
 +Denmark52!K64/Denmark52!S64*Denmark52!S63/Denmark52!B63
 +Finland53!K64/Finland53!S64*Finland53!S63/Finland53!B63
 +Italy54!K64/Italy54!S64*Italy54!S63/Italy54!B63
 +Netherlands55!K64/Netherlands55!S64*Netherlands55!S63/Netherlands55!B63
 +Portugal56!K64/Portugal56!S64*Portugal56!S63/Portugal56!B63
 +Spain57!K64/Spain57!S64*Spain57!S63/Spain57!B63
 +Sweden58!K64/Sweden58!S64*Sweden58!S63/Sweden58!B63)
*(Belgium51!K63/Belgium51!S63*Belgium51!S64/Belgium51!B64
 +Denmark52!K63/Denmark52!S63*Denmark52!S64/Denmark52!B64
 +Finland53!K63/Finland53!S63*Finland53!S64/Finland53!B64
 +Italy54!K63/Italy54!S63*Italy54!S64/Italy54!B64
 +Netherlands55!K63/Netherlands55!S63*Netherlands55!S64/Netherlands55!B64
 +Portugal56!K63/Portugal56!S63*Portugal56!S64/Portugal56!B64
 +Spain57!K63/Spain57!S63*Spain57!S64/Spain57!B64
 +Sweden58!K63/Sweden58!S63*Sweden58!S64/Sweden58!B64)
/(Belgium51!K63/Belgium51!B63
 +Denmark52!K63/Denmark52!B63
 +Finland53!K63/Finland53!B63
 +Italy54!K63/Italy54!B63
 +Netherlands55!K63/Netherlands55!B63
 +Portugal56!K63/Portugal56!B63
 +Spain57!K63/Spain57!B63
 +Sweden58!K63/Sweden58!B63))))</f>
        <v/>
      </c>
      <c r="P64" s="62" t="str">
        <f>IF(OR(
Belgium51!L64   ="",Belgium51!L63   ="",
Belgium51!B64   ="",Belgium51!B63   ="",
Belgium51!T64   ="",Belgium51!T63   ="",
Denmark52!L64      ="",Denmark52!L63      ="",
Denmark52!B64      ="",Denmark52!B63      ="",
Denmark52!T64      ="",Denmark52!T63      ="",
Finland53!L64       ="",Finland53!L63       ="",
Finland53!B64       ="",Finland53!B63       ="",
Finland53!T64       ="",Finland53!T63       ="",
Italy54!L64      ="",Italy54!L63      ="",
Italy54!B64      ="",Italy54!B63      ="",
Italy54!T64      ="",Italy54!T63      ="",
Netherlands55!L64 ="",Netherlands55!L63 ="",
Netherlands55!B64 ="",Netherlands55!B63 ="",
Netherlands55!T64 ="",Netherlands55!T63 ="",
Portugal56!L64      ="",Portugal56!L63      ="",
Portugal56!B64      ="",Portugal56!B63      ="",
Portugal56!T64      ="",Portugal56!T63      ="",
Spain57!L64      ="",Spain57!L63      ="",
Spain57!B64      ="",Spain57!B63      ="",
Spain57!T64      ="",Spain57!T63      ="",
Sweden58!L64      ="",Sweden58!L63      ="",
Sweden58!B64      ="",Sweden58!B63      ="",
Sweden58!T64      ="",Sweden58!T63      =""),"",
LN(SQRT(
(Belgium51!L64/Belgium51!B64
 +Denmark52!L64/Denmark52!B64
 +Finland53!L64/Finland53!B64
 +Italy54!L64/Italy54!B64
 +Netherlands55!L64/Netherlands55!B64
 +Portugal56!L64/Portugal56!B64
 +Spain57!L64/Spain57!B64
 +Sweden58!L64/Sweden58!B64)
/(Belgium51!L64/Belgium51!T64*Belgium51!T63/Belgium51!B63
 +Denmark52!L64/Denmark52!T64*Denmark52!T63/Denmark52!B63
 +Finland53!L64/Finland53!T64*Finland53!T63/Finland53!B63
 +Italy54!L64/Italy54!T64*Italy54!T63/Italy54!B63
 +Netherlands55!L64/Netherlands55!T64*Netherlands55!T63/Netherlands55!B63
 +Portugal56!L64/Portugal56!T64*Portugal56!T63/Portugal56!B63
 +Spain57!L64/Spain57!T64*Spain57!T63/Spain57!B63
 +Sweden58!L64/Sweden58!T64*Sweden58!T63/Sweden58!B63)
*(Belgium51!L63/Belgium51!T63*Belgium51!T64/Belgium51!B64
 +Denmark52!L63/Denmark52!T63*Denmark52!T64/Denmark52!B64
 +Finland53!L63/Finland53!T63*Finland53!T64/Finland53!B64
 +Italy54!L63/Italy54!T63*Italy54!T64/Italy54!B64
 +Netherlands55!L63/Netherlands55!T63*Netherlands55!T64/Netherlands55!B64
 +Portugal56!L63/Portugal56!T63*Portugal56!T64/Portugal56!B64
 +Spain57!L63/Spain57!T63*Spain57!T64/Spain57!B64
 +Sweden58!L63/Sweden58!T63*Sweden58!T64/Sweden58!B64)
/(Belgium51!L63/Belgium51!B63
 +Denmark52!L63/Denmark52!B63
 +Finland53!L63/Finland53!B63
 +Italy54!L63/Italy54!B63
 +Netherlands55!L63/Netherlands55!B63
 +Portugal56!L63/Portugal56!B63
 +Spain57!L63/Spain57!B63
 +Sweden58!L63/Sweden58!B63))))</f>
        <v/>
      </c>
      <c r="Q64" s="61"/>
      <c r="R64" s="61"/>
      <c r="S64" s="61"/>
      <c r="T64" s="61"/>
      <c r="U64" s="61"/>
      <c r="V64" s="61" t="str">
        <f>IF(OR(
Belgium51!V64   ="",
Belgium51!U64   ="",
Denmark52!V64      ="",
Denmark52!U64      ="",
Finland53!V64       ="",
Finland53!U64       ="",
Italy54!V64      ="",
Italy54!U64      ="",
Netherlands55!V64 ="",
Netherlands55!U64 ="",
Portugal56!V64      ="",
Portugal56!U64      ="",
Spain57!V64      ="",
Spain57!U64      ="",
Sweden58!V64      ="",
Sweden58!U64      =""),"",
LN((Belgium51!V64+Denmark52!V64+Finland53!V64+Italy54!V64+Netherlands55!V64+Portugal56!V64+Spain57!V64+Sweden58!V64)
/(Belgium51!U64+Denmark52!U64+Finland53!U64+Italy54!U64+Netherlands55!U64+Portugal56!U64+Spain57!U64+Sweden58!U64)))</f>
        <v/>
      </c>
      <c r="W64" s="61" t="str">
        <f>IF(OR(
Belgium51!V64   ="",
Belgium51!W64   ="",
Belgium51!U64   ="",
Denmark52!V64      ="",
Denmark52!W64      ="",
Denmark52!U64      ="",
Finland53!V64       ="",
Finland53!W64       ="",
Finland53!U64       ="",
Italy54!V64      ="",
Italy54!W64      ="",
Italy54!U64      ="",
Netherlands55!V64 ="",
Netherlands55!W64 ="",
Netherlands55!V64 ="",
Portugal56!V64      ="",
Portugal56!W64      ="",
Portugal56!U64      ="",
Spain57!V64      ="",
Spain57!W64      ="",
Spain57!U64      ="",
Sweden58!V64      ="",
Sweden58!W64      ="",
Sweden58!U64      ="",
),"",
LN((Belgium51!V64*Belgium51!W64+Denmark52!V64*Denmark52!W64+Finland53!V64*Finland53!W64+Italy54!V64*Italy54!W64+Netherlands55!V64*Netherlands55!W64+Portugal56!V64*Portugal56!W64+Spain57!V64*Spain57!W64+Sweden58!V64*Sweden58!W64)
/(Belgium51!U64+Denmark52!U64+Finland53!U64+Italy54!U64+Netherlands55!U64+Portugal56!U64+Spain57!U64+Sweden58!U64)))</f>
        <v/>
      </c>
      <c r="X64" s="61" t="str">
        <f>IF(OR(
Belgium51!X64   ="",
Belgium51!D64   ="",
Belgium51!B64   ="",
Denmark52!X64      ="",
Denmark52!D64      ="",
Denmark52!B64      ="",
Finland53!X64       ="",
Finland53!D64       ="",
Finland53!B64       ="",
Italy54!X64      ="",
Italy54!D64      ="",
Italy54!B64      ="",
Netherlands55!X64 ="",
Netherlands55!D64 ="",
Netherlands55!B64 ="",
Portugal56!X64      ="",
Portugal56!D64      ="",
Portugal56!B64      ="",
Spain57!X64      ="",
Spain57!D64      ="",
Spain57!B64      ="",
Sweden58!X64      ="",
Sweden58!D64      ="",
Sweden58!B64      =""),"",
(Belgium51!X64*Belgium51!D64/Belgium51!B64
 +Denmark52!X64*Denmark52!D64/Denmark52!B64
 +Finland53!X64*Finland53!D64/Finland53!B64
 +Italy54!X64*Italy54!D64/Italy54!B64
 +Netherlands55!X64*Netherlands55!D64/Netherlands55!B64
 +Portugal56!X64*Portugal56!D64/Portugal56!B64
 +Spain57!X64*Spain57!D64/Spain57!B64
 +Sweden58!X64*Sweden58!D64/Sweden58!B64)
/(Belgium51!D64/Belgium51!B64
 +Denmark52!D64/Denmark52!B64
 +Finland53!D64/Finland53!B64
 +Italy54!D64/Italy54!B64
 +Netherlands55!D64/Netherlands55!B64
 +Portugal56!D64/Portugal56!B64
 +Spain57!D64/Spain57!B64
 +Sweden58!D64/Sweden58!B64))</f>
        <v/>
      </c>
      <c r="Y64" s="61" t="str">
        <f>IF(OR(
Belgium51!Y64   ="",
Belgium51!D64   ="",
Belgium51!B64   ="",
Denmark52!Y64      ="",
Denmark52!D64      ="",
Denmark52!B64      ="",
Finland53!Y64       ="",
Finland53!D64       ="",
Finland53!B64       ="",
Italy54!Y64      ="",
Italy54!D64      ="",
Italy54!B64      ="",
Netherlands55!Y64 ="",
Netherlands55!D64 ="",
Netherlands55!B64 ="",
Portugal56!Y64      ="",
Portugal56!D64      ="",
Portugal56!B64      ="",
Spain57!Y64      ="",
Spain57!D64      ="",
Spain57!B64      ="",
Sweden58!Y64      ="",
Sweden58!D64      ="",
Sweden58!B64      =""),"",
(Belgium51!Y64/Belgium51!B64
 +Denmark52!Y64/Denmark52!B64
 +Finland53!Y64/Finland53!B64
 +Italy54!Y64/Italy54!B64
 +Netherlands55!Y64/Netherlands55!B64
 +Portugal56!Y64/Portugal56!B64
 +Spain57!Y64/Spain57!B64
 +Sweden58!Y64/Sweden58!B64)
/(Belgium51!D64/Belgium51!B64
 +Denmark52!D64/Denmark52!B64
 +Finland53!D64/Finland53!B64
 +Italy54!D64/Italy54!B64
 +Netherlands55!D64/Netherlands55!B64
 +Portugal56!D64/Portugal56!B64
 +Spain57!D64/Spain57!B64
 +Sweden58!D64/Sweden58!B64))</f>
        <v/>
      </c>
      <c r="Z64" s="67"/>
      <c r="AA64" s="62" t="str">
        <f t="shared" si="1"/>
        <v/>
      </c>
      <c r="AB64" s="75">
        <f>IF(OR(
Belgium51!AB64   ="",
Belgium51!D64   ="",
Belgium51!B64   ="",
Denmark52!AB64      ="",
Denmark52!D64      ="",
Denmark52!B64      ="",
Finland53!AB64       ="",
Finland53!D64       ="",
Finland53!B64       ="",
Italy54!AB64      ="",
Italy54!D64      ="",
Italy54!B64      ="",
Netherlands55!AB64 ="",
Netherlands55!D64 ="",
Netherlands55!B64 ="",
Portugal56!AB64      ="",
Portugal56!D64      ="",
Portugal56!B64      ="",
Spain57!AB64      ="",
Spain57!D64      ="",
Spain57!B64      ="",
Sweden58!AB64      ="",
Sweden58!D64      ="",
Sweden58!B64      =""),"",
(Belgium51!AB64*Belgium51!D64/Belgium51!B64
 +Denmark52!AB64*Denmark52!D64/Denmark52!B64
 +Finland53!AB64*Finland53!D64/Finland53!B64
 +Italy54!AB64*Italy54!D64/Italy54!B64
 +Netherlands55!AB64*Netherlands55!D64/Netherlands55!B64
 +Portugal56!AB64*Portugal56!D64/Portugal56!B64
 +Spain57!AB64*Spain57!D64/Spain57!B64
 +Sweden58!AB64*Sweden58!D64/Sweden58!B64)
/(Belgium51!D64/Belgium51!B64
 +Denmark52!D64/Denmark52!B64
 +Finland53!D64/Finland53!B64
 +Italy54!D64/Italy54!B64
 +Netherlands55!D64/Netherlands55!B64
 +Portugal56!D64/Portugal56!B64
 +Spain57!D64/Spain57!B64
 +Sweden58!D64/Sweden58!B64))</f>
        <v>0.73690685869034567</v>
      </c>
    </row>
    <row r="65" spans="1:28">
      <c r="A65" s="62">
        <v>1932</v>
      </c>
      <c r="B65" s="62" t="str">
        <f>IF(OR(
Belgium51!AC65   ="",
Belgium51!D65   ="",
Belgium51!B65   ="",
Denmark52!AC65      ="",
Denmark52!D65      ="",
Denmark52!B65      ="",
Finland53!AC65       ="",
Finland53!D65       ="",
Finland53!B65       ="",
Italy54!AC65      ="",
Italy54!D65      ="",
Italy54!B65      ="",
Netherlands55!AC65 ="",
Netherlands55!D65 ="",
Netherlands55!B65 ="",
Portugal56!AC65 ="",
Portugal56!D65 ="",
Portugal56!B65 ="",
Spain57!AC65       ="",
Spain57!D65       ="",
Spain57!B65       ="",
Sweden58!AC65      ="",
Sweden58!D65      ="",
Sweden58!B65      =""),"",
(Belgium51!AC65*Belgium51!D65/Belgium51!B65
 +Denmark52!AC65*Denmark52!D65/Denmark52!B65
 +Finland53!AC65*Finland53!D65/Finland53!B65
 +Italy54!AC65*Italy54!D65/Italy54!B65
 +Netherlands55!AC65*Netherlands55!D65/Netherlands55!B65
 +Portugal56!AC65*Portugal56!D65/Portugal56!B65
 +Spain57!AC65*Spain57!D65/Spain57!B65
 +Sweden58!AC65*Sweden58!D65/Sweden58!B65)
/(Belgium51!D65/Belgium51!B65
 +Denmark52!D65/Denmark52!B65
 +Finland53!D65/Finland53!B65
 +Italy54!D65/Italy54!B65
 +Netherlands55!D65/Netherlands55!B65
 +Portugal56!D65/Portugal56!B65
 +Spain57!D65/Spain57!B65
 +Sweden58!D65/Sweden58!B65))</f>
        <v/>
      </c>
      <c r="C65" s="34" t="str">
        <f>IF(OR(
Belgium51!F65   ="",
Belgium51!D65   ="",
Belgium51!B65   ="",
Denmark52!F65      ="",
Denmark52!D65      ="",
Denmark52!B65      ="",
Finland53!F65       ="",
Finland53!D65       ="",
Finland53!B65       ="",
Italy54!F65      ="",
Italy54!D65      ="",
Italy54!B65      ="",
Netherlands55!F65 ="",
Netherlands55!D65 ="",
Netherlands55!B65 ="",
Portugal56!F65 ="",
Portugal56!D65 ="",
Portugal56!B65 ="",
Spain57!F65       ="",
Spain57!D65       ="",
Spain57!B65       ="",
Sweden58!F65      ="",
Sweden58!D65      ="",
Sweden58!B65      =""),"",
(Belgium51!F65*Belgium51!D65/Belgium51!B65
 +Denmark52!F65*Denmark52!D65/Denmark52!B65
 +Finland53!F65*Finland53!D65/Finland53!B65
 +Italy54!F65*Italy54!D65/Italy54!B65
 +Netherlands55!F65*Netherlands55!D65/Netherlands55!B65
 +Portugal56!F65*Portugal56!D65/Portugal56!B65
 +Spain57!F65*Spain57!D65/Spain57!B65
 +Sweden58!F65*Sweden58!D65/Sweden58!B65)
/(Belgium51!D65/Belgium51!B65
 +Denmark52!D65/Denmark52!B65
 +Finland53!D65/Finland53!B65
 +Italy54!D65/Italy54!B65
 +Netherlands55!D65/Netherlands55!B65
 +Portugal56!D65/Portugal56!B65
 +Spain57!D65/Spain57!B65
 +Sweden58!D65/Sweden58!B65))</f>
        <v/>
      </c>
      <c r="D65" s="62" t="str">
        <f>IF(OR(
Belgium51!AE65   ="",
Belgium51!D65   ="",
Belgium51!B65   ="",
Denmark52!AE65      ="",
Denmark52!D65      ="",
Denmark52!B65      ="",
Finland53!AE65       ="",
Finland53!D65       ="",
Finland53!B65       ="",
Italy54!AE65      ="",
Italy54!D65      ="",
Italy54!B65      ="",
Netherlands55!AE65 ="",
Netherlands55!D65 ="",
Netherlands55!B65 ="",
Portugal56!AE65 ="",
Portugal56!D65 ="",
Portugal56!B65 ="",
Spain57!AE65       ="",
Spain57!D65       ="",
Spain57!B65       ="",
Sweden58!AE65      ="",
Sweden58!D65      ="",
Sweden58!B65      =""),"",
(Belgium51!AE65*Belgium51!D65/Belgium51!B65
 +Denmark52!AE65*Denmark52!D65/Denmark52!B65
 +Finland53!AE65*Finland53!D65/Finland53!B65
 +Italy54!AE65*Italy54!D65/Italy54!B65
 +Netherlands55!AE65*Netherlands55!D65/Netherlands55!B65
 +Portugal56!AE65*Portugal56!D65/Portugal56!B65
 +Spain57!AE65*Spain57!D65/Spain57!B65
 +Sweden58!AE65*Sweden58!D65/Sweden58!B65)
/(Belgium51!D65/Belgium51!B65
 +Denmark52!D65/Denmark52!B65
 +Finland53!D65/Finland53!B65
 +Italy54!D65/Italy54!B65
 +Netherlands55!D65/Netherlands55!B65
 +Portugal56!D65/Portugal56!B65
 +Spain57!D65/Spain57!B65
 +Sweden58!D65/Sweden58!B65))</f>
        <v/>
      </c>
      <c r="E65" s="62" t="str">
        <f>IF(OR(
Belgium51!H65   ="",
Belgium51!D65   ="",
Belgium51!B65   ="",
Denmark52!H65      ="",
Denmark52!D65      ="",
Denmark52!B65      ="",
Finland53!H65       ="",
Finland53!D65       ="",
Finland53!B65       ="",
Italy54!H65      ="",
Italy54!D65      ="",
Italy54!B65      ="",
Netherlands55!H65 ="",
Netherlands55!D65 ="",
Netherlands55!B65 ="",
Portugal56!H65 ="",
Portugal56!D65 ="",
Portugal56!B65 ="",
Spain57!H65 ="",
Spain57!D65 ="",
Spain57!B65 ="",
Sweden58!H65 ="",
Sweden58!D65 ="",
Sweden58!B65 =""),"",
(Belgium51!H65*Belgium51!D65/Belgium51!B65
 +Denmark52!H65*Denmark52!D65/Denmark52!B65
 +Finland53!H65*Finland53!D65/Finland53!B65
 +Italy54!H65*Italy54!D65/Italy54!B65
 +Netherlands55!H65*Netherlands55!D65/Netherlands55!B65
 +Portugal56!H65*Portugal56!D65/Portugal56!B65
 +Spain57!H65*Spain57!D65/Spain57!B65
 +Sweden58!H65*Sweden58!D65/Sweden58!B65)
/(Belgium51!D65/Belgium51!B65
 +Denmark52!D65/Denmark52!B65
 +Finland53!D65/Finland53!B65
 +Italy54!D65/Italy54!B65
 +Netherlands55!D65/Netherlands55!B65
 +Portugal56!D65/Portugal56!B65
 +Spain57!D65/Spain57!B65
 +Sweden58!D65/Sweden58!B65))</f>
        <v/>
      </c>
      <c r="F65" s="62">
        <f>IF(OR(
Belgium51!I65   ="",
Belgium51!D65   ="",
Belgium51!B65   ="",
Denmark52!I65      ="",
Denmark52!D65      ="",
Denmark52!B65      ="",
Finland53!I65       ="",
Finland53!D65       ="",
Finland53!B65       ="",
Italy54!I65      ="",
Italy54!D65      ="",
Italy54!B65      ="",
Netherlands55!I65 ="",
Netherlands55!D65 ="",
Netherlands55!B65 ="",
Portugal56!I65      ="",
Portugal56!D65      ="",
Portugal56!B65      ="",
Spain57!I65      ="",
Spain57!D65      ="",
Spain57!B65      ="",
Sweden58!I65      ="",
Sweden58!D65      ="",
Sweden58!B65      =""),"",
(Belgium51!I65/Belgium51!B65
 +Denmark52!I65/Denmark52!B65
 +Finland53!I65/Finland53!B65
 +Italy54!I65/Italy54!B65
 +Netherlands55!I65/Netherlands55!B65
 +Portugal56!I65/Portugal56!B65
 +Spain57!I65/Spain57!B65
 +Sweden58!I65/Sweden58!B65)
/(Belgium51!D65/Belgium51!B65
 +Denmark52!D65/Denmark52!B65
 +Finland53!D65/Finland53!B65
 +Italy54!D65/Italy54!B65
 +Netherlands55!D65/Netherlands55!B65
 +Portugal56!D65/Portugal56!B65
 +Spain57!D65/Spain57!B65
 +Sweden58!D65/Sweden58!B65))</f>
        <v>0.14846871744523557</v>
      </c>
      <c r="G65" s="62">
        <f>IF(OR(
Belgium51!J65   ="",
Belgium51!D65   ="",
Belgium51!B65   ="",
Denmark52!J65      ="",
Denmark52!D65      ="",
Denmark52!B65      ="",
Finland53!J65       ="",
Finland53!D65       ="",
Finland53!B65       ="",
Italy54!J65      ="",
Italy54!D65      ="",
Italy54!B65      ="",
Netherlands55!J65 ="",
Netherlands55!D65 ="",
Netherlands55!B65 ="",
Portugal56!J65      ="",
Portugal56!D65      ="",
Portugal56!B65      ="",
Spain57!J65      ="",
Spain57!D65      ="",
Spain57!B65      ="",
Sweden58!J65      ="",
Sweden58!D65      ="",
Sweden58!B65      =""),"",
(Belgium51!J65/Belgium51!B65
 +Denmark52!J65/Denmark52!B65
 +Finland53!J65/Finland53!B65
 +Italy54!J65/Italy54!B65
 +Netherlands55!J65/Netherlands55!B65
 +Portugal56!J65/Portugal56!B65
 +Spain57!J65/Spain57!B65
 +Sweden58!J65/Sweden58!B65)
/(Belgium51!D65/Belgium51!B65
 +Denmark52!D65/Denmark52!B65
 +Finland53!D65/Finland53!B65
 +Italy54!D65/Italy54!B65
 +Netherlands55!D65/Netherlands55!B65
 +Portugal56!D65/Portugal56!B65
 +Spain57!D65/Spain57!B65
 +Sweden58!D65/Sweden58!B65))</f>
        <v>0.12371697490522128</v>
      </c>
      <c r="H65" s="62">
        <f>IF(OR(
Belgium51!K65   ="",
Belgium51!D65   ="",
Belgium51!B65   ="",
Denmark52!K65      ="",
Denmark52!D65      ="",
Denmark52!B65      ="",
Finland53!K65       ="",
Finland53!D65       ="",
Finland53!B65       ="",
Italy54!K65      ="",
Italy54!D65      ="",
Italy54!B65      ="",
Netherlands55!K65 ="",
Netherlands55!D65 ="",
Netherlands55!B65 ="",
Portugal56!K65      ="",
Portugal56!D65      ="",
Portugal56!B65      ="",
Spain57!K65      ="",
Spain57!D65      ="",
Spain57!B65      ="",
Sweden58!K65      ="",
Sweden58!D65      ="",
Sweden58!B65      =""),"",
(Belgium51!K65/Belgium51!B65
 +Denmark52!K65/Denmark52!B65
 +Finland53!K65/Finland53!B65
 +Italy54!K65/Italy54!B65
 +Netherlands55!K65/Netherlands55!B65
 +Portugal56!K65/Portugal56!B65
 +Spain57!K65/Spain57!B65
 +Sweden58!K65/Sweden58!B65)
/(Belgium51!D65/Belgium51!B65
 +Denmark52!D65/Denmark52!B65
 +Finland53!D65/Finland53!B65
 +Italy54!D65/Italy54!B65
 +Netherlands55!D65/Netherlands55!B65
 +Portugal56!D65/Portugal56!B65
 +Spain57!D65/Spain57!B65
 +Sweden58!D65/Sweden58!B65))</f>
        <v>0.11263099591870511</v>
      </c>
      <c r="I65" s="62">
        <f>IF(OR(
Belgium51!L65   ="",
Belgium51!D65   ="",
Belgium51!B65   ="",
Denmark52!L65      ="",
Denmark52!D65      ="",
Denmark52!B65      ="",
Finland53!L65       ="",
Finland53!D65       ="",
Finland53!B65       ="",
Italy54!L65      ="",
Italy54!D65      ="",
Italy54!B65      ="",
Netherlands55!L65 ="",
Netherlands55!D65 ="",
Netherlands55!B65 ="",
Portugal56!L65      ="",
Portugal56!D65      ="",
Portugal56!B65      ="",
Spain57!L65      ="",
Spain57!D65      ="",
Spain57!B65      ="",
Sweden58!L65      ="",
Sweden58!D65      ="",
Sweden58!B65      =""),"",
(Belgium51!L65/Belgium51!B65
 +Denmark52!L65/Denmark52!B65
 +Finland53!L65/Finland53!B65
 +Italy54!L65/Italy54!B65
 +Netherlands55!L65/Netherlands55!B65
 +Portugal56!L65/Portugal56!B65
 +Spain57!L65/Spain57!B65
 +Sweden58!L65/Sweden58!B65)
/(Belgium51!D65/Belgium51!B65
 +Denmark52!D65/Denmark52!B65
 +Finland53!D65/Finland53!B65
 +Italy54!D65/Italy54!B65
 +Netherlands55!D65/Netherlands55!B65
 +Portugal56!D65/Portugal56!B65
 +Spain57!D65/Spain57!B65
 +Sweden58!D65/Sweden58!B65))</f>
        <v>0.1333518795415515</v>
      </c>
      <c r="J65" s="61">
        <f t="shared" si="0"/>
        <v>-2.0720883622846395E-2</v>
      </c>
      <c r="K65" s="61">
        <f>IF(OR(
Belgium51!D65   ="",Belgium51!D64   ="",
Belgium51!B65   ="",Belgium51!B64   ="",
Belgium51!N65   ="",Belgium51!N64   ="",
Denmark52!D65      ="",Denmark52!D64      ="",
Denmark52!B65      ="",Denmark52!B64      ="",
Denmark52!N65      ="",Denmark52!N64      ="",
Finland53!D65       ="",Finland53!D64       ="",
Finland53!B65       ="",Finland53!B64       ="",
Finland53!N65       ="",Finland53!N64       ="",
Italy54!D65      ="",Italy54!D64      ="",
Italy54!B65      ="",Italy54!B64      ="",
Italy54!N65      ="",Italy54!N64      ="",
Netherlands55!D65 ="",Netherlands55!D64 ="",
Netherlands55!B65 ="",Netherlands55!B64 ="",
Netherlands55!N65 ="",Netherlands55!N64 ="",
Portugal56!D65      ="",Portugal56!D64      ="",
Portugal56!B65      ="",Portugal56!B64      ="",
Portugal56!N65      ="",Portugal56!N64      ="",
Spain57!D65      ="",Spain57!D64      ="",
Spain57!B65      ="",Spain57!B64      ="",
Spain57!N65      ="",Spain57!N64      ="",
Sweden58!D65      ="",Sweden58!D64      ="",
Sweden58!B65      ="",Sweden58!B64      ="",
Sweden58!N65      ="",Sweden58!N64      =""),"",
LN(SQRT(
(Belgium51!D65/Belgium51!B65
 +Denmark52!D65/Denmark52!B65
 +Finland53!D65/Finland53!B65
 +Italy54!D65/Italy54!B65
 +Netherlands55!D65/Netherlands55!B65
 +Portugal56!D65/Portugal56!B65
 +Spain57!D65/Spain57!B65
 +Sweden58!D65/Sweden58!B65)
/(Belgium51!D65/Belgium51!N65*Belgium51!N64/Belgium51!B64
 +Denmark52!D65/Denmark52!N65*Denmark52!N64/Denmark52!B64
 +Finland53!D65/Finland53!N65*Finland53!N64/Finland53!B64
 +Italy54!D65/Italy54!N65*Italy54!N64/Italy54!B64
 +Netherlands55!D65/Netherlands55!N65*Netherlands55!N64/Netherlands55!B64
 +Portugal56!D65/Portugal56!N65*Portugal56!N64/Portugal56!B64
 +Spain57!D65/Spain57!N65*Spain57!N64/Spain57!B64
 +Sweden58!D65/Sweden58!N65*Sweden58!N64/Sweden58!B64)
*(Belgium51!D64/Belgium51!N64*Belgium51!N65/Belgium51!B65
 +Denmark52!D64/Denmark52!N64*Denmark52!N65/Denmark52!B65
 +Finland53!D64/Finland53!N64*Finland53!N65/Finland53!B65
 +Italy54!D64/Italy54!N64*Italy54!N65/Italy54!B65
 +Netherlands55!D64/Netherlands55!N64*Netherlands55!N65/Netherlands55!B65
 +Portugal56!D64/Portugal56!N64*Portugal56!N65/Portugal56!B65
 +Spain57!D64/Spain57!N64*Spain57!N65/Spain57!B65
 +Sweden58!D64/Sweden58!N64*Sweden58!N65/Sweden58!B65)
/(Belgium51!D64/Belgium51!B64
 +Denmark52!D64/Denmark52!B64
 +Finland53!D64/Finland53!B64
 +Italy54!D64/Italy54!B64
 +Netherlands55!D64/Netherlands55!B64
 +Portugal56!D64/Portugal56!B64
 +Spain57!D64/Spain57!B64
 +Sweden58!D64/Sweden58!B64))))</f>
        <v>-0.14236263800532767</v>
      </c>
      <c r="L65" s="61" t="str">
        <f>IF(OR(
Belgium51!F65   ="",Belgium51!F64   ="",
Belgium51!D65   ="",Belgium51!D64   ="",
Belgium51!B65   ="",Belgium51!B64   ="",
Belgium51!P65   ="",Belgium51!P64   ="",
Denmark52!F65      ="",Denmark52!F64      ="",
Denmark52!D65      ="",Denmark52!D64      ="",
Denmark52!B65      ="",Denmark52!B64      ="",
Denmark52!P65      ="",Denmark52!P64      ="",
Finland53!F65       ="",Finland53!F64       ="",
Finland53!D65       ="",Finland53!D64       ="",
Finland53!B65       ="",Finland53!B64       ="",
Finland53!P65       ="",Finland53!P64       ="",
Italy54!F65      ="",Italy54!F64      ="",
Italy54!D65      ="",Italy54!D64      ="",
Italy54!B65      ="",Italy54!B64      ="",
Italy54!P65      ="",Italy54!P64      ="",
Netherlands55!F65 ="",Netherlands55!F64 ="",
Netherlands55!D65 ="",Netherlands55!D64 ="",
Netherlands55!B65 ="",Netherlands55!B64 ="",
Netherlands55!P65 ="",Netherlands55!P64 ="",
Portugal56!F65      ="",Portugal56!F64      ="",
Portugal56!D65      ="",Portugal56!D64      ="",
Portugal56!B65      ="",Portugal56!B64      ="",
Portugal56!P65      ="",Portugal56!P64      ="",
Spain57!F65      ="",Spain57!F64      ="",
Spain57!D65      ="",Spain57!D64      ="",
Spain57!B65      ="",Spain57!B64      ="",
Spain57!P65      ="",Spain57!P64      ="",
Sweden58!F65      ="",Sweden58!F64      ="",
Sweden58!D65      ="",Sweden58!D64      ="",
Sweden58!B65      ="",Sweden58!B64      ="",
Sweden58!P65      ="",Sweden58!P64      =""),"",
LN(SQRT(
(Belgium51!D65*Belgium51!F65/Belgium51!B65
 +Denmark52!D65*Denmark52!F65/Denmark52!B65
 +Finland53!D65*Finland53!F65/Finland53!B65
 +Italy54!D65*Italy54!F65/Italy54!B65
 +Netherlands55!D65*Netherlands55!F65/Netherlands55!B65
 +Portugal56!D65*Portugal56!F65/Portugal56!B65
 +Spain57!D65*Spain57!F65/Spain57!B65
 +Sweden58!D65*Sweden58!F65/Sweden58!B65)
/(Belgium51!D65*Belgium51!F65/Belgium51!P65*Belgium51!P64/Belgium51!B64
 +Denmark52!D65*Denmark52!F65/Denmark52!P65*Denmark52!P64/Denmark52!B64
 +Finland53!D65*Finland53!F65/Finland53!P65*Finland53!P64/Finland53!B64
 +Italy54!D65*Italy54!F65/Italy54!P65*Italy54!P64/Italy54!B64
 +Netherlands55!D65*Netherlands55!F65/Netherlands55!P65*Netherlands55!P64/Netherlands55!B64
 +Portugal56!D65*Portugal56!F65/Portugal56!P65*Portugal56!P64/Portugal56!B64
 +Spain57!D65*Spain57!F65/Spain57!P65*Spain57!P64/Spain57!B64
 +Sweden58!D65*Sweden58!F65/Sweden58!P65*Sweden58!P64/Sweden58!B64)
*(Belgium51!D64*Belgium51!F64/Belgium51!P64*Belgium51!P65/Belgium51!B65
 +Denmark52!D64*Denmark52!F64/Denmark52!P64*Denmark52!P65/Denmark52!B65
 +Finland53!D64*Finland53!F64/Finland53!P64*Finland53!P65/Finland53!B65
 +Italy54!D64*Italy54!F64/Italy54!P64*Italy54!P65/Italy54!B65
 +Netherlands55!D64*Netherlands55!F64/Netherlands55!P64*Netherlands55!P65/Netherlands55!B65
 +Portugal56!D64*Portugal56!F64/Portugal56!P64*Portugal56!P65/Portugal56!B65
 +Spain57!D64*Spain57!F64/Spain57!P64*Spain57!P65/Spain57!B65
 +Sweden58!D64*Sweden58!F64/Sweden58!P64*Sweden58!P65/Sweden58!B65)
/(Belgium51!D64*Belgium51!F64/Belgium51!B64
 +Denmark52!D64*Denmark52!F64/Denmark52!B64
 +Finland53!D64*Finland53!F64/Finland53!B64
 +Italy54!D64*Italy54!F64/Italy54!B64
 +Netherlands55!D64*Netherlands55!F64/Netherlands55!B64
 +Portugal56!D64*Portugal56!F64/Portugal56!B64
 +Spain57!D64*Spain57!F64/Spain57!B64
 +Sweden58!D64*Sweden58!F64/Sweden58!B64))))</f>
        <v/>
      </c>
      <c r="M65" s="62" t="str">
        <f>IF(OR(
Belgium51!H65   ="",Belgium51!H64   ="",
Belgium51!D65   ="",Belgium51!D64   ="",
Belgium51!B65   ="",Belgium51!B64   ="",
Belgium51!Q65   ="",Belgium51!Q64   ="",
Denmark52!H65      ="",Denmark52!H64      ="",
Denmark52!D65      ="",Denmark52!D64      ="",
Denmark52!B65      ="",Denmark52!B64      ="",
Denmark52!Q65      ="",Denmark52!Q64      ="",
Finland53!H65       ="",Finland53!H64       ="",
Finland53!D65       ="",Finland53!D64       ="",
Finland53!B65       ="",Finland53!B64       ="",
Finland53!Q65       ="",Finland53!Q64       ="",
Italy54!H65      ="",Italy54!H64      ="",
Italy54!D65      ="",Italy54!D64      ="",
Italy54!B65      ="",Italy54!B64      ="",
Italy54!Q65      ="",Italy54!Q64      ="",
Netherlands55!H65 ="",Netherlands55!H64 ="",
Netherlands55!D65 ="",Netherlands55!D64 ="",
Netherlands55!B65 ="",Netherlands55!B64 ="",
Netherlands55!Q65 ="",Netherlands55!Q64 ="",
Portugal56!H65      ="",Portugal56!H64      ="",
Portugal56!D65      ="",Portugal56!D64      ="",
Portugal56!B65      ="",Portugal56!B64      ="",
Portugal56!Q65      ="",Portugal56!Q64      ="",
Spain57!H65      ="",Spain57!H64      ="",
Spain57!D65      ="",Spain57!D64      ="",
Spain57!B65      ="",Spain57!B64      ="",
Spain57!Q65      ="",Spain57!Q64      ="",
Sweden58!H65      ="",Sweden58!H64      ="",
Sweden58!D65      ="",Sweden58!D64      ="",
Sweden58!B65      ="",Sweden58!B64      ="",
Sweden58!Q65      ="",Sweden58!Q64      =""),"",
LN(SQRT(
(Belgium51!D65*Belgium51!H65/Belgium51!B65
 +Denmark52!D65*Denmark52!H65/Denmark52!B65
 +Finland53!D65*Finland53!H65/Finland53!B65
 +Italy54!D65*Italy54!H65/Italy54!B65
 +Netherlands55!D65*Netherlands55!H65/Netherlands55!B65
 +Portugal56!D65*Portugal56!H65/Portugal56!B65
 +Spain57!D65*Spain57!H65/Spain57!B65
 +Sweden58!D65*Sweden58!H65/Sweden58!B65)
/(Belgium51!D65*Belgium51!H65/Belgium51!Q65*Belgium51!Q64/Belgium51!B64
 +Denmark52!D65*Denmark52!H65/Denmark52!Q65*Denmark52!Q64/Denmark52!B64
 +Finland53!D65*Finland53!H65/Finland53!Q65*Finland53!Q64/Finland53!B64
 +Italy54!D65*Italy54!H65/Italy54!Q65*Italy54!Q64/Italy54!B64
 +Netherlands55!D65*Netherlands55!H65/Netherlands55!Q65*Netherlands55!Q64/Netherlands55!B64
 +Portugal56!D65*Portugal56!H65/Portugal56!Q65*Portugal56!Q64/Portugal56!B64
 +Spain57!D65*Spain57!H65/Spain57!Q65*Spain57!Q64/Spain57!B64
 +Sweden58!D65*Sweden58!H65/Sweden58!Q65*Sweden58!Q64/Sweden58!B64)
*(Belgium51!D64*Belgium51!H64/Belgium51!Q64*Belgium51!Q65/Belgium51!B65
 +Denmark52!D64*Denmark52!H64/Denmark52!Q64*Denmark52!Q65/Denmark52!B65
 +Finland53!D64*Finland53!H64/Finland53!Q64*Finland53!Q65/Finland53!B65
 +Italy54!D64*Italy54!H64/Italy54!Q64*Italy54!Q65/Italy54!B65
 +Netherlands55!D64*Netherlands55!H64/Netherlands55!Q64*Netherlands55!Q65/Netherlands55!B65
 +Portugal56!D64*Portugal56!H64/Portugal56!Q64*Portugal56!Q65/Portugal56!B65
 +Spain57!D64*Spain57!H64/Spain57!Q64*Spain57!Q65/Spain57!B65
 +Sweden58!D64*Sweden58!H64/Sweden58!Q64*Sweden58!Q65/Sweden58!B65)
/(Belgium51!D64*Belgium51!H64/Belgium51!B64
 +Denmark52!D64*Denmark52!H64/Denmark52!B64
 +Finland53!D64*Finland53!H64/Finland53!B64
 +Italy54!D64*Italy54!H64/Italy54!B64
 +Netherlands55!D64*Netherlands55!H64/Netherlands55!B64
 +Portugal56!D64*Portugal56!H64/Portugal56!B64
 +Spain57!D64*Spain57!H64/Spain57!B64
 +Sweden58!D64*Sweden58!H64/Sweden58!B64))))</f>
        <v/>
      </c>
      <c r="N65" s="62" t="str">
        <f>IF(OR(
Belgium51!I65   ="",Belgium51!I64   ="",
Belgium51!B65   ="",Belgium51!B64   ="",
Belgium51!R65   ="",Belgium51!R64   ="",
Denmark52!I65      ="",Denmark52!I64      ="",
Denmark52!B65      ="",Denmark52!B64      ="",
Denmark52!R65      ="",Denmark52!R64      ="",
Finland53!I65       ="",Finland53!I64       ="",
Finland53!B65       ="",Finland53!B64       ="",
Finland53!R65       ="",Finland53!R64       ="",
Italy54!I65      ="",Italy54!I64      ="",
Italy54!B65      ="",Italy54!B64      ="",
Italy54!R65      ="",Italy54!R64      ="",
Netherlands55!I65 ="",Netherlands55!I64 ="",
Netherlands55!B65 ="",Netherlands55!B64 ="",
Netherlands55!R65 ="",Netherlands55!R64 ="",
Portugal56!I65      ="",Portugal56!I64      ="",
Portugal56!B65      ="",Portugal56!B64      ="",
Portugal56!R65      ="",Portugal56!R64      ="",
Spain57!I65      ="",Spain57!I64      ="",
Spain57!B65      ="",Spain57!B64      ="",
Spain57!R65      ="",Spain57!R64      ="",
Sweden58!I65      ="",Sweden58!I64      ="",
Sweden58!B65      ="",Sweden58!B64      ="",
Sweden58!R65      ="",Sweden58!R64      =""),"",
LN(SQRT(
(Belgium51!I65/Belgium51!B65
 +Denmark52!I65/Denmark52!B65
 +Finland53!I65/Finland53!B65
 +Italy54!I65/Italy54!B65
 +Netherlands55!I65/Netherlands55!B65
 +Portugal56!I65/Portugal56!B65
 +Spain57!I65/Spain57!B65
 +Sweden58!I65/Sweden58!B65)
/(Belgium51!I65/Belgium51!R65*Belgium51!R64/Belgium51!B64
 +Denmark52!I65/Denmark52!R65*Denmark52!R64/Denmark52!B64
 +Finland53!I65/Finland53!R65*Finland53!R64/Finland53!B64
 +Italy54!I65/Italy54!R65*Italy54!R64/Italy54!B64
 +Netherlands55!I65/Netherlands55!R65*Netherlands55!R64/Netherlands55!B64
 +Portugal56!I65/Portugal56!R65*Portugal56!R64/Portugal56!B64
 +Spain57!I65/Spain57!R65*Spain57!R64/Spain57!B64
 +Sweden58!I65/Sweden58!R65*Sweden58!R64/Sweden58!B64)
*(Belgium51!I64/Belgium51!R64*Belgium51!R65/Belgium51!B65
 +Denmark52!I64/Denmark52!R64*Denmark52!R65/Denmark52!B65
 +Finland53!I64/Finland53!R64*Finland53!R65/Finland53!B65
 +Italy54!I64/Italy54!R64*Italy54!R65/Italy54!B65
 +Netherlands55!I64/Netherlands55!R64*Netherlands55!R65/Netherlands55!B65
 +Portugal56!I64/Portugal56!R64*Portugal56!R65/Portugal56!B65
 +Spain57!I64/Spain57!R64*Spain57!R65/Spain57!B65
 +Sweden58!I64/Sweden58!R64*Sweden58!R65/Sweden58!B65)
/(Belgium51!I64/Belgium51!B64
 +Denmark52!I64/Denmark52!B64
 +Finland53!I64/Finland53!B64
 +Italy54!I64/Italy54!B64
 +Netherlands55!I64/Netherlands55!B64
 +Portugal56!I64/Portugal56!B64
 +Spain57!I64/Spain57!B64
 +Sweden58!I64/Sweden58!B64))))</f>
        <v/>
      </c>
      <c r="O65" s="62" t="str">
        <f>IF(OR(
Belgium51!K65   ="",Belgium51!K64   ="",
Belgium51!B65   ="",Belgium51!B64   ="",
Belgium51!S65   ="",Belgium51!S64   ="",
Denmark52!K65      ="",Denmark52!K64      ="",
Denmark52!B65      ="",Denmark52!B64      ="",
Denmark52!S65      ="",Denmark52!S64      ="",
Finland53!K65       ="",Finland53!K64       ="",
Finland53!B65       ="",Finland53!B64       ="",
Finland53!S65       ="",Finland53!S64       ="",
Italy54!K65      ="",Italy54!K64      ="",
Italy54!B65      ="",Italy54!B64      ="",
Italy54!S65      ="",Italy54!S64      ="",
Netherlands55!K65 ="",Netherlands55!K64 ="",
Netherlands55!B65 ="",Netherlands55!B64 ="",
Netherlands55!S65 ="",Netherlands55!S64 ="",
Portugal56!K65      ="",Portugal56!K64      ="",
Portugal56!B65      ="",Portugal56!B64      ="",
Portugal56!S65      ="",Portugal56!S64      ="",
Spain57!K65      ="",Spain57!K64      ="",
Spain57!B65      ="",Spain57!B64      ="",
Spain57!S65      ="",Spain57!S64      ="",
Sweden58!K65      ="",Sweden58!K64      ="",
Sweden58!B65      ="",Sweden58!B64      ="",
Sweden58!S65      ="",Sweden58!S64      =""),"",
LN(SQRT(
(Belgium51!K65/Belgium51!B65
 +Denmark52!K65/Denmark52!B65
 +Finland53!K65/Finland53!B65
 +Italy54!K65/Italy54!B65
 +Netherlands55!K65/Netherlands55!B65
 +Portugal56!K65/Portugal56!B65
 +Spain57!K65/Spain57!B65
 +Sweden58!K65/Sweden58!B65)
/(Belgium51!K65/Belgium51!S65*Belgium51!S64/Belgium51!B64
 +Denmark52!K65/Denmark52!S65*Denmark52!S64/Denmark52!B64
 +Finland53!K65/Finland53!S65*Finland53!S64/Finland53!B64
 +Italy54!K65/Italy54!S65*Italy54!S64/Italy54!B64
 +Netherlands55!K65/Netherlands55!S65*Netherlands55!S64/Netherlands55!B64
 +Portugal56!K65/Portugal56!S65*Portugal56!S64/Portugal56!B64
 +Spain57!K65/Spain57!S65*Spain57!S64/Spain57!B64
 +Sweden58!K65/Sweden58!S65*Sweden58!S64/Sweden58!B64)
*(Belgium51!K64/Belgium51!S64*Belgium51!S65/Belgium51!B65
 +Denmark52!K64/Denmark52!S64*Denmark52!S65/Denmark52!B65
 +Finland53!K64/Finland53!S64*Finland53!S65/Finland53!B65
 +Italy54!K64/Italy54!S64*Italy54!S65/Italy54!B65
 +Netherlands55!K64/Netherlands55!S64*Netherlands55!S65/Netherlands55!B65
 +Portugal56!K64/Portugal56!S64*Portugal56!S65/Portugal56!B65
 +Spain57!K64/Spain57!S64*Spain57!S65/Spain57!B65
 +Sweden58!K64/Sweden58!S64*Sweden58!S65/Sweden58!B65)
/(Belgium51!K64/Belgium51!B64
 +Denmark52!K64/Denmark52!B64
 +Finland53!K64/Finland53!B64
 +Italy54!K64/Italy54!B64
 +Netherlands55!K64/Netherlands55!B64
 +Portugal56!K64/Portugal56!B64
 +Spain57!K64/Spain57!B64
 +Sweden58!K64/Sweden58!B64))))</f>
        <v/>
      </c>
      <c r="P65" s="62" t="str">
        <f>IF(OR(
Belgium51!L65   ="",Belgium51!L64   ="",
Belgium51!B65   ="",Belgium51!B64   ="",
Belgium51!T65   ="",Belgium51!T64   ="",
Denmark52!L65      ="",Denmark52!L64      ="",
Denmark52!B65      ="",Denmark52!B64      ="",
Denmark52!T65      ="",Denmark52!T64      ="",
Finland53!L65       ="",Finland53!L64       ="",
Finland53!B65       ="",Finland53!B64       ="",
Finland53!T65       ="",Finland53!T64       ="",
Italy54!L65      ="",Italy54!L64      ="",
Italy54!B65      ="",Italy54!B64      ="",
Italy54!T65      ="",Italy54!T64      ="",
Netherlands55!L65 ="",Netherlands55!L64 ="",
Netherlands55!B65 ="",Netherlands55!B64 ="",
Netherlands55!T65 ="",Netherlands55!T64 ="",
Portugal56!L65      ="",Portugal56!L64      ="",
Portugal56!B65      ="",Portugal56!B64      ="",
Portugal56!T65      ="",Portugal56!T64      ="",
Spain57!L65      ="",Spain57!L64      ="",
Spain57!B65      ="",Spain57!B64      ="",
Spain57!T65      ="",Spain57!T64      ="",
Sweden58!L65      ="",Sweden58!L64      ="",
Sweden58!B65      ="",Sweden58!B64      ="",
Sweden58!T65      ="",Sweden58!T64      =""),"",
LN(SQRT(
(Belgium51!L65/Belgium51!B65
 +Denmark52!L65/Denmark52!B65
 +Finland53!L65/Finland53!B65
 +Italy54!L65/Italy54!B65
 +Netherlands55!L65/Netherlands55!B65
 +Portugal56!L65/Portugal56!B65
 +Spain57!L65/Spain57!B65
 +Sweden58!L65/Sweden58!B65)
/(Belgium51!L65/Belgium51!T65*Belgium51!T64/Belgium51!B64
 +Denmark52!L65/Denmark52!T65*Denmark52!T64/Denmark52!B64
 +Finland53!L65/Finland53!T65*Finland53!T64/Finland53!B64
 +Italy54!L65/Italy54!T65*Italy54!T64/Italy54!B64
 +Netherlands55!L65/Netherlands55!T65*Netherlands55!T64/Netherlands55!B64
 +Portugal56!L65/Portugal56!T65*Portugal56!T64/Portugal56!B64
 +Spain57!L65/Spain57!T65*Spain57!T64/Spain57!B64
 +Sweden58!L65/Sweden58!T65*Sweden58!T64/Sweden58!B64)
*(Belgium51!L64/Belgium51!T64*Belgium51!T65/Belgium51!B65
 +Denmark52!L64/Denmark52!T64*Denmark52!T65/Denmark52!B65
 +Finland53!L64/Finland53!T64*Finland53!T65/Finland53!B65
 +Italy54!L64/Italy54!T64*Italy54!T65/Italy54!B65
 +Netherlands55!L64/Netherlands55!T64*Netherlands55!T65/Netherlands55!B65
 +Portugal56!L64/Portugal56!T64*Portugal56!T65/Portugal56!B65
 +Spain57!L64/Spain57!T64*Spain57!T65/Spain57!B65
 +Sweden58!L64/Sweden58!T64*Sweden58!T65/Sweden58!B65)
/(Belgium51!L64/Belgium51!B64
 +Denmark52!L64/Denmark52!B64
 +Finland53!L64/Finland53!B64
 +Italy54!L64/Italy54!B64
 +Netherlands55!L64/Netherlands55!B64
 +Portugal56!L64/Portugal56!B64
 +Spain57!L64/Spain57!B64
 +Sweden58!L64/Sweden58!B64))))</f>
        <v/>
      </c>
      <c r="Q65" s="61"/>
      <c r="R65" s="61"/>
      <c r="S65" s="61"/>
      <c r="T65" s="61"/>
      <c r="U65" s="61"/>
      <c r="V65" s="61" t="str">
        <f>IF(OR(
Belgium51!V65   ="",
Belgium51!U65   ="",
Denmark52!V65      ="",
Denmark52!U65      ="",
Finland53!V65       ="",
Finland53!U65       ="",
Italy54!V65      ="",
Italy54!U65      ="",
Netherlands55!V65 ="",
Netherlands55!U65 ="",
Portugal56!V65      ="",
Portugal56!U65      ="",
Spain57!V65      ="",
Spain57!U65      ="",
Sweden58!V65      ="",
Sweden58!U65      =""),"",
LN((Belgium51!V65+Denmark52!V65+Finland53!V65+Italy54!V65+Netherlands55!V65+Portugal56!V65+Spain57!V65+Sweden58!V65)
/(Belgium51!U65+Denmark52!U65+Finland53!U65+Italy54!U65+Netherlands55!U65+Portugal56!U65+Spain57!U65+Sweden58!U65)))</f>
        <v/>
      </c>
      <c r="W65" s="61" t="str">
        <f>IF(OR(
Belgium51!V65   ="",
Belgium51!W65   ="",
Belgium51!U65   ="",
Denmark52!V65      ="",
Denmark52!W65      ="",
Denmark52!U65      ="",
Finland53!V65       ="",
Finland53!W65       ="",
Finland53!U65       ="",
Italy54!V65      ="",
Italy54!W65      ="",
Italy54!U65      ="",
Netherlands55!V65 ="",
Netherlands55!W65 ="",
Netherlands55!V65 ="",
Portugal56!V65      ="",
Portugal56!W65      ="",
Portugal56!U65      ="",
Spain57!V65      ="",
Spain57!W65      ="",
Spain57!U65      ="",
Sweden58!V65      ="",
Sweden58!W65      ="",
Sweden58!U65      ="",
),"",
LN((Belgium51!V65*Belgium51!W65+Denmark52!V65*Denmark52!W65+Finland53!V65*Finland53!W65+Italy54!V65*Italy54!W65+Netherlands55!V65*Netherlands55!W65+Portugal56!V65*Portugal56!W65+Spain57!V65*Spain57!W65+Sweden58!V65*Sweden58!W65)
/(Belgium51!U65+Denmark52!U65+Finland53!U65+Italy54!U65+Netherlands55!U65+Portugal56!U65+Spain57!U65+Sweden58!U65)))</f>
        <v/>
      </c>
      <c r="X65" s="61" t="str">
        <f>IF(OR(
Belgium51!X65   ="",
Belgium51!D65   ="",
Belgium51!B65   ="",
Denmark52!X65      ="",
Denmark52!D65      ="",
Denmark52!B65      ="",
Finland53!X65       ="",
Finland53!D65       ="",
Finland53!B65       ="",
Italy54!X65      ="",
Italy54!D65      ="",
Italy54!B65      ="",
Netherlands55!X65 ="",
Netherlands55!D65 ="",
Netherlands55!B65 ="",
Portugal56!X65      ="",
Portugal56!D65      ="",
Portugal56!B65      ="",
Spain57!X65      ="",
Spain57!D65      ="",
Spain57!B65      ="",
Sweden58!X65      ="",
Sweden58!D65      ="",
Sweden58!B65      =""),"",
(Belgium51!X65*Belgium51!D65/Belgium51!B65
 +Denmark52!X65*Denmark52!D65/Denmark52!B65
 +Finland53!X65*Finland53!D65/Finland53!B65
 +Italy54!X65*Italy54!D65/Italy54!B65
 +Netherlands55!X65*Netherlands55!D65/Netherlands55!B65
 +Portugal56!X65*Portugal56!D65/Portugal56!B65
 +Spain57!X65*Spain57!D65/Spain57!B65
 +Sweden58!X65*Sweden58!D65/Sweden58!B65)
/(Belgium51!D65/Belgium51!B65
 +Denmark52!D65/Denmark52!B65
 +Finland53!D65/Finland53!B65
 +Italy54!D65/Italy54!B65
 +Netherlands55!D65/Netherlands55!B65
 +Portugal56!D65/Portugal56!B65
 +Spain57!D65/Spain57!B65
 +Sweden58!D65/Sweden58!B65))</f>
        <v/>
      </c>
      <c r="Y65" s="61" t="str">
        <f>IF(OR(
Belgium51!Y65   ="",
Belgium51!D65   ="",
Belgium51!B65   ="",
Denmark52!Y65      ="",
Denmark52!D65      ="",
Denmark52!B65      ="",
Finland53!Y65       ="",
Finland53!D65       ="",
Finland53!B65       ="",
Italy54!Y65      ="",
Italy54!D65      ="",
Italy54!B65      ="",
Netherlands55!Y65 ="",
Netherlands55!D65 ="",
Netherlands55!B65 ="",
Portugal56!Y65      ="",
Portugal56!D65      ="",
Portugal56!B65      ="",
Spain57!Y65      ="",
Spain57!D65      ="",
Spain57!B65      ="",
Sweden58!Y65      ="",
Sweden58!D65      ="",
Sweden58!B65      =""),"",
(Belgium51!Y65/Belgium51!B65
 +Denmark52!Y65/Denmark52!B65
 +Finland53!Y65/Finland53!B65
 +Italy54!Y65/Italy54!B65
 +Netherlands55!Y65/Netherlands55!B65
 +Portugal56!Y65/Portugal56!B65
 +Spain57!Y65/Spain57!B65
 +Sweden58!Y65/Sweden58!B65)
/(Belgium51!D65/Belgium51!B65
 +Denmark52!D65/Denmark52!B65
 +Finland53!D65/Finland53!B65
 +Italy54!D65/Italy54!B65
 +Netherlands55!D65/Netherlands55!B65
 +Portugal56!D65/Portugal56!B65
 +Spain57!D65/Spain57!B65
 +Sweden58!D65/Sweden58!B65))</f>
        <v/>
      </c>
      <c r="Z65" s="67"/>
      <c r="AA65" s="62" t="str">
        <f t="shared" si="1"/>
        <v/>
      </c>
      <c r="AB65" s="75">
        <f>IF(OR(
Belgium51!AB65   ="",
Belgium51!D65   ="",
Belgium51!B65   ="",
Denmark52!AB65      ="",
Denmark52!D65      ="",
Denmark52!B65      ="",
Finland53!AB65       ="",
Finland53!D65       ="",
Finland53!B65       ="",
Italy54!AB65      ="",
Italy54!D65      ="",
Italy54!B65      ="",
Netherlands55!AB65 ="",
Netherlands55!D65 ="",
Netherlands55!B65 ="",
Portugal56!AB65      ="",
Portugal56!D65      ="",
Portugal56!B65      ="",
Spain57!AB65      ="",
Spain57!D65      ="",
Spain57!B65      ="",
Sweden58!AB65      ="",
Sweden58!D65      ="",
Sweden58!B65      =""),"",
(Belgium51!AB65*Belgium51!D65/Belgium51!B65
 +Denmark52!AB65*Denmark52!D65/Denmark52!B65
 +Finland53!AB65*Finland53!D65/Finland53!B65
 +Italy54!AB65*Italy54!D65/Italy54!B65
 +Netherlands55!AB65*Netherlands55!D65/Netherlands55!B65
 +Portugal56!AB65*Portugal56!D65/Portugal56!B65
 +Spain57!AB65*Spain57!D65/Spain57!B65
 +Sweden58!AB65*Sweden58!D65/Sweden58!B65)
/(Belgium51!D65/Belgium51!B65
 +Denmark52!D65/Denmark52!B65
 +Finland53!D65/Finland53!B65
 +Italy54!D65/Italy54!B65
 +Netherlands55!D65/Netherlands55!B65
 +Portugal56!D65/Portugal56!B65
 +Spain57!D65/Spain57!B65
 +Sweden58!D65/Sweden58!B65))</f>
        <v>0.72290436442033379</v>
      </c>
    </row>
    <row r="66" spans="1:28">
      <c r="A66" s="62">
        <v>1933</v>
      </c>
      <c r="B66" s="62" t="str">
        <f>IF(OR(
Belgium51!AC66   ="",
Belgium51!D66   ="",
Belgium51!B66   ="",
Denmark52!AC66      ="",
Denmark52!D66      ="",
Denmark52!B66      ="",
Finland53!AC66       ="",
Finland53!D66       ="",
Finland53!B66       ="",
Italy54!AC66      ="",
Italy54!D66      ="",
Italy54!B66      ="",
Netherlands55!AC66 ="",
Netherlands55!D66 ="",
Netherlands55!B66 ="",
Portugal56!AC66 ="",
Portugal56!D66 ="",
Portugal56!B66 ="",
Spain57!AC66       ="",
Spain57!D66       ="",
Spain57!B66       ="",
Sweden58!AC66      ="",
Sweden58!D66      ="",
Sweden58!B66      =""),"",
(Belgium51!AC66*Belgium51!D66/Belgium51!B66
 +Denmark52!AC66*Denmark52!D66/Denmark52!B66
 +Finland53!AC66*Finland53!D66/Finland53!B66
 +Italy54!AC66*Italy54!D66/Italy54!B66
 +Netherlands55!AC66*Netherlands55!D66/Netherlands55!B66
 +Portugal56!AC66*Portugal56!D66/Portugal56!B66
 +Spain57!AC66*Spain57!D66/Spain57!B66
 +Sweden58!AC66*Sweden58!D66/Sweden58!B66)
/(Belgium51!D66/Belgium51!B66
 +Denmark52!D66/Denmark52!B66
 +Finland53!D66/Finland53!B66
 +Italy54!D66/Italy54!B66
 +Netherlands55!D66/Netherlands55!B66
 +Portugal56!D66/Portugal56!B66
 +Spain57!D66/Spain57!B66
 +Sweden58!D66/Sweden58!B66))</f>
        <v/>
      </c>
      <c r="C66" s="34" t="str">
        <f>IF(OR(
Belgium51!F66   ="",
Belgium51!D66   ="",
Belgium51!B66   ="",
Denmark52!F66      ="",
Denmark52!D66      ="",
Denmark52!B66      ="",
Finland53!F66       ="",
Finland53!D66       ="",
Finland53!B66       ="",
Italy54!F66      ="",
Italy54!D66      ="",
Italy54!B66      ="",
Netherlands55!F66 ="",
Netherlands55!D66 ="",
Netherlands55!B66 ="",
Portugal56!F66 ="",
Portugal56!D66 ="",
Portugal56!B66 ="",
Spain57!F66       ="",
Spain57!D66       ="",
Spain57!B66       ="",
Sweden58!F66      ="",
Sweden58!D66      ="",
Sweden58!B66      =""),"",
(Belgium51!F66*Belgium51!D66/Belgium51!B66
 +Denmark52!F66*Denmark52!D66/Denmark52!B66
 +Finland53!F66*Finland53!D66/Finland53!B66
 +Italy54!F66*Italy54!D66/Italy54!B66
 +Netherlands55!F66*Netherlands55!D66/Netherlands55!B66
 +Portugal56!F66*Portugal56!D66/Portugal56!B66
 +Spain57!F66*Spain57!D66/Spain57!B66
 +Sweden58!F66*Sweden58!D66/Sweden58!B66)
/(Belgium51!D66/Belgium51!B66
 +Denmark52!D66/Denmark52!B66
 +Finland53!D66/Finland53!B66
 +Italy54!D66/Italy54!B66
 +Netherlands55!D66/Netherlands55!B66
 +Portugal56!D66/Portugal56!B66
 +Spain57!D66/Spain57!B66
 +Sweden58!D66/Sweden58!B66))</f>
        <v/>
      </c>
      <c r="D66" s="62" t="str">
        <f>IF(OR(
Belgium51!AE66   ="",
Belgium51!D66   ="",
Belgium51!B66   ="",
Denmark52!AE66      ="",
Denmark52!D66      ="",
Denmark52!B66      ="",
Finland53!AE66       ="",
Finland53!D66       ="",
Finland53!B66       ="",
Italy54!AE66      ="",
Italy54!D66      ="",
Italy54!B66      ="",
Netherlands55!AE66 ="",
Netherlands55!D66 ="",
Netherlands55!B66 ="",
Portugal56!AE66 ="",
Portugal56!D66 ="",
Portugal56!B66 ="",
Spain57!AE66       ="",
Spain57!D66       ="",
Spain57!B66       ="",
Sweden58!AE66      ="",
Sweden58!D66      ="",
Sweden58!B66      =""),"",
(Belgium51!AE66*Belgium51!D66/Belgium51!B66
 +Denmark52!AE66*Denmark52!D66/Denmark52!B66
 +Finland53!AE66*Finland53!D66/Finland53!B66
 +Italy54!AE66*Italy54!D66/Italy54!B66
 +Netherlands55!AE66*Netherlands55!D66/Netherlands55!B66
 +Portugal56!AE66*Portugal56!D66/Portugal56!B66
 +Spain57!AE66*Spain57!D66/Spain57!B66
 +Sweden58!AE66*Sweden58!D66/Sweden58!B66)
/(Belgium51!D66/Belgium51!B66
 +Denmark52!D66/Denmark52!B66
 +Finland53!D66/Finland53!B66
 +Italy54!D66/Italy54!B66
 +Netherlands55!D66/Netherlands55!B66
 +Portugal56!D66/Portugal56!B66
 +Spain57!D66/Spain57!B66
 +Sweden58!D66/Sweden58!B66))</f>
        <v/>
      </c>
      <c r="E66" s="62" t="str">
        <f>IF(OR(
Belgium51!H66   ="",
Belgium51!D66   ="",
Belgium51!B66   ="",
Denmark52!H66      ="",
Denmark52!D66      ="",
Denmark52!B66      ="",
Finland53!H66       ="",
Finland53!D66       ="",
Finland53!B66       ="",
Italy54!H66      ="",
Italy54!D66      ="",
Italy54!B66      ="",
Netherlands55!H66 ="",
Netherlands55!D66 ="",
Netherlands55!B66 ="",
Portugal56!H66 ="",
Portugal56!D66 ="",
Portugal56!B66 ="",
Spain57!H66 ="",
Spain57!D66 ="",
Spain57!B66 ="",
Sweden58!H66 ="",
Sweden58!D66 ="",
Sweden58!B66 =""),"",
(Belgium51!H66*Belgium51!D66/Belgium51!B66
 +Denmark52!H66*Denmark52!D66/Denmark52!B66
 +Finland53!H66*Finland53!D66/Finland53!B66
 +Italy54!H66*Italy54!D66/Italy54!B66
 +Netherlands55!H66*Netherlands55!D66/Netherlands55!B66
 +Portugal56!H66*Portugal56!D66/Portugal56!B66
 +Spain57!H66*Spain57!D66/Spain57!B66
 +Sweden58!H66*Sweden58!D66/Sweden58!B66)
/(Belgium51!D66/Belgium51!B66
 +Denmark52!D66/Denmark52!B66
 +Finland53!D66/Finland53!B66
 +Italy54!D66/Italy54!B66
 +Netherlands55!D66/Netherlands55!B66
 +Portugal56!D66/Portugal56!B66
 +Spain57!D66/Spain57!B66
 +Sweden58!D66/Sweden58!B66))</f>
        <v/>
      </c>
      <c r="F66" s="62">
        <f>IF(OR(
Belgium51!I66   ="",
Belgium51!D66   ="",
Belgium51!B66   ="",
Denmark52!I66      ="",
Denmark52!D66      ="",
Denmark52!B66      ="",
Finland53!I66       ="",
Finland53!D66       ="",
Finland53!B66       ="",
Italy54!I66      ="",
Italy54!D66      ="",
Italy54!B66      ="",
Netherlands55!I66 ="",
Netherlands55!D66 ="",
Netherlands55!B66 ="",
Portugal56!I66      ="",
Portugal56!D66      ="",
Portugal56!B66      ="",
Spain57!I66      ="",
Spain57!D66      ="",
Spain57!B66      ="",
Sweden58!I66      ="",
Sweden58!D66      ="",
Sweden58!B66      =""),"",
(Belgium51!I66/Belgium51!B66
 +Denmark52!I66/Denmark52!B66
 +Finland53!I66/Finland53!B66
 +Italy54!I66/Italy54!B66
 +Netherlands55!I66/Netherlands55!B66
 +Portugal56!I66/Portugal56!B66
 +Spain57!I66/Spain57!B66
 +Sweden58!I66/Sweden58!B66)
/(Belgium51!D66/Belgium51!B66
 +Denmark52!D66/Denmark52!B66
 +Finland53!D66/Finland53!B66
 +Italy54!D66/Italy54!B66
 +Netherlands55!D66/Netherlands55!B66
 +Portugal56!D66/Portugal56!B66
 +Spain57!D66/Spain57!B66
 +Sweden58!D66/Sweden58!B66))</f>
        <v>0.16327035221028546</v>
      </c>
      <c r="G66" s="62">
        <f>IF(OR(
Belgium51!J66   ="",
Belgium51!D66   ="",
Belgium51!B66   ="",
Denmark52!J66      ="",
Denmark52!D66      ="",
Denmark52!B66      ="",
Finland53!J66       ="",
Finland53!D66       ="",
Finland53!B66       ="",
Italy54!J66      ="",
Italy54!D66      ="",
Italy54!B66      ="",
Netherlands55!J66 ="",
Netherlands55!D66 ="",
Netherlands55!B66 ="",
Portugal56!J66      ="",
Portugal56!D66      ="",
Portugal56!B66      ="",
Spain57!J66      ="",
Spain57!D66      ="",
Spain57!B66      ="",
Sweden58!J66      ="",
Sweden58!D66      ="",
Sweden58!B66      =""),"",
(Belgium51!J66/Belgium51!B66
 +Denmark52!J66/Denmark52!B66
 +Finland53!J66/Finland53!B66
 +Italy54!J66/Italy54!B66
 +Netherlands55!J66/Netherlands55!B66
 +Portugal56!J66/Portugal56!B66
 +Spain57!J66/Spain57!B66
 +Sweden58!J66/Sweden58!B66)
/(Belgium51!D66/Belgium51!B66
 +Denmark52!D66/Denmark52!B66
 +Finland53!D66/Finland53!B66
 +Italy54!D66/Italy54!B66
 +Netherlands55!D66/Netherlands55!B66
 +Portugal56!D66/Portugal56!B66
 +Spain57!D66/Spain57!B66
 +Sweden58!D66/Sweden58!B66))</f>
        <v>0.13054967893365582</v>
      </c>
      <c r="H66" s="62">
        <f>IF(OR(
Belgium51!K66   ="",
Belgium51!D66   ="",
Belgium51!B66   ="",
Denmark52!K66      ="",
Denmark52!D66      ="",
Denmark52!B66      ="",
Finland53!K66       ="",
Finland53!D66       ="",
Finland53!B66       ="",
Italy54!K66      ="",
Italy54!D66      ="",
Italy54!B66      ="",
Netherlands55!K66 ="",
Netherlands55!D66 ="",
Netherlands55!B66 ="",
Portugal56!K66      ="",
Portugal56!D66      ="",
Portugal56!B66      ="",
Spain57!K66      ="",
Spain57!D66      ="",
Spain57!B66      ="",
Sweden58!K66      ="",
Sweden58!D66      ="",
Sweden58!B66      =""),"",
(Belgium51!K66/Belgium51!B66
 +Denmark52!K66/Denmark52!B66
 +Finland53!K66/Finland53!B66
 +Italy54!K66/Italy54!B66
 +Netherlands55!K66/Netherlands55!B66
 +Portugal56!K66/Portugal56!B66
 +Spain57!K66/Spain57!B66
 +Sweden58!K66/Sweden58!B66)
/(Belgium51!D66/Belgium51!B66
 +Denmark52!D66/Denmark52!B66
 +Finland53!D66/Finland53!B66
 +Italy54!D66/Italy54!B66
 +Netherlands55!D66/Netherlands55!B66
 +Portugal56!D66/Portugal56!B66
 +Spain57!D66/Spain57!B66
 +Sweden58!D66/Sweden58!B66))</f>
        <v>0.10488974140080208</v>
      </c>
      <c r="I66" s="62">
        <f>IF(OR(
Belgium51!L66   ="",
Belgium51!D66   ="",
Belgium51!B66   ="",
Denmark52!L66      ="",
Denmark52!D66      ="",
Denmark52!B66      ="",
Finland53!L66       ="",
Finland53!D66       ="",
Finland53!B66       ="",
Italy54!L66      ="",
Italy54!D66      ="",
Italy54!B66      ="",
Netherlands55!L66 ="",
Netherlands55!D66 ="",
Netherlands55!B66 ="",
Portugal56!L66      ="",
Portugal56!D66      ="",
Portugal56!B66      ="",
Spain57!L66      ="",
Spain57!D66      ="",
Spain57!B66      ="",
Sweden58!L66      ="",
Sweden58!D66      ="",
Sweden58!B66      =""),"",
(Belgium51!L66/Belgium51!B66
 +Denmark52!L66/Denmark52!B66
 +Finland53!L66/Finland53!B66
 +Italy54!L66/Italy54!B66
 +Netherlands55!L66/Netherlands55!B66
 +Portugal56!L66/Portugal56!B66
 +Spain57!L66/Spain57!B66
 +Sweden58!L66/Sweden58!B66)
/(Belgium51!D66/Belgium51!B66
 +Denmark52!D66/Denmark52!B66
 +Finland53!D66/Finland53!B66
 +Italy54!D66/Italy54!B66
 +Netherlands55!D66/Netherlands55!B66
 +Portugal56!D66/Portugal56!B66
 +Spain57!D66/Spain57!B66
 +Sweden58!D66/Sweden58!B66))</f>
        <v>0.12948992777237098</v>
      </c>
      <c r="J66" s="61">
        <f t="shared" si="0"/>
        <v>-2.4600186371568897E-2</v>
      </c>
      <c r="K66" s="61">
        <f>IF(OR(
Belgium51!D66   ="",Belgium51!D65   ="",
Belgium51!B66   ="",Belgium51!B65   ="",
Belgium51!N66   ="",Belgium51!N65   ="",
Denmark52!D66      ="",Denmark52!D65      ="",
Denmark52!B66      ="",Denmark52!B65      ="",
Denmark52!N66      ="",Denmark52!N65      ="",
Finland53!D66       ="",Finland53!D65       ="",
Finland53!B66       ="",Finland53!B65       ="",
Finland53!N66       ="",Finland53!N65       ="",
Italy54!D66      ="",Italy54!D65      ="",
Italy54!B66      ="",Italy54!B65      ="",
Italy54!N66      ="",Italy54!N65      ="",
Netherlands55!D66 ="",Netherlands55!D65 ="",
Netherlands55!B66 ="",Netherlands55!B65 ="",
Netherlands55!N66 ="",Netherlands55!N65 ="",
Portugal56!D66      ="",Portugal56!D65      ="",
Portugal56!B66      ="",Portugal56!B65      ="",
Portugal56!N66      ="",Portugal56!N65      ="",
Spain57!D66      ="",Spain57!D65      ="",
Spain57!B66      ="",Spain57!B65      ="",
Spain57!N66      ="",Spain57!N65      ="",
Sweden58!D66      ="",Sweden58!D65      ="",
Sweden58!B66      ="",Sweden58!B65      ="",
Sweden58!N66      ="",Sweden58!N65      =""),"",
LN(SQRT(
(Belgium51!D66/Belgium51!B66
 +Denmark52!D66/Denmark52!B66
 +Finland53!D66/Finland53!B66
 +Italy54!D66/Italy54!B66
 +Netherlands55!D66/Netherlands55!B66
 +Portugal56!D66/Portugal56!B66
 +Spain57!D66/Spain57!B66
 +Sweden58!D66/Sweden58!B66)
/(Belgium51!D66/Belgium51!N66*Belgium51!N65/Belgium51!B65
 +Denmark52!D66/Denmark52!N66*Denmark52!N65/Denmark52!B65
 +Finland53!D66/Finland53!N66*Finland53!N65/Finland53!B65
 +Italy54!D66/Italy54!N66*Italy54!N65/Italy54!B65
 +Netherlands55!D66/Netherlands55!N66*Netherlands55!N65/Netherlands55!B65
 +Portugal56!D66/Portugal56!N66*Portugal56!N65/Portugal56!B65
 +Spain57!D66/Spain57!N66*Spain57!N65/Spain57!B65
 +Sweden58!D66/Sweden58!N66*Sweden58!N65/Sweden58!B65)
*(Belgium51!D65/Belgium51!N65*Belgium51!N66/Belgium51!B66
 +Denmark52!D65/Denmark52!N65*Denmark52!N66/Denmark52!B66
 +Finland53!D65/Finland53!N65*Finland53!N66/Finland53!B66
 +Italy54!D65/Italy54!N65*Italy54!N66/Italy54!B66
 +Netherlands55!D65/Netherlands55!N65*Netherlands55!N66/Netherlands55!B66
 +Portugal56!D65/Portugal56!N65*Portugal56!N66/Portugal56!B66
 +Spain57!D65/Spain57!N65*Spain57!N66/Spain57!B66
 +Sweden58!D65/Sweden58!N65*Sweden58!N66/Sweden58!B66)
/(Belgium51!D65/Belgium51!B65
 +Denmark52!D65/Denmark52!B65
 +Finland53!D65/Finland53!B65
 +Italy54!D65/Italy54!B65
 +Netherlands55!D65/Netherlands55!B65
 +Portugal56!D65/Portugal56!B65
 +Spain57!D65/Spain57!B65
 +Sweden58!D65/Sweden58!B65))))</f>
        <v>0.26409285928865434</v>
      </c>
      <c r="L66" s="61" t="str">
        <f>IF(OR(
Belgium51!F66   ="",Belgium51!F65   ="",
Belgium51!D66   ="",Belgium51!D65   ="",
Belgium51!B66   ="",Belgium51!B65   ="",
Belgium51!P66   ="",Belgium51!P65   ="",
Denmark52!F66      ="",Denmark52!F65      ="",
Denmark52!D66      ="",Denmark52!D65      ="",
Denmark52!B66      ="",Denmark52!B65      ="",
Denmark52!P66      ="",Denmark52!P65      ="",
Finland53!F66       ="",Finland53!F65       ="",
Finland53!D66       ="",Finland53!D65       ="",
Finland53!B66       ="",Finland53!B65       ="",
Finland53!P66       ="",Finland53!P65       ="",
Italy54!F66      ="",Italy54!F65      ="",
Italy54!D66      ="",Italy54!D65      ="",
Italy54!B66      ="",Italy54!B65      ="",
Italy54!P66      ="",Italy54!P65      ="",
Netherlands55!F66 ="",Netherlands55!F65 ="",
Netherlands55!D66 ="",Netherlands55!D65 ="",
Netherlands55!B66 ="",Netherlands55!B65 ="",
Netherlands55!P66 ="",Netherlands55!P65 ="",
Portugal56!F66      ="",Portugal56!F65      ="",
Portugal56!D66      ="",Portugal56!D65      ="",
Portugal56!B66      ="",Portugal56!B65      ="",
Portugal56!P66      ="",Portugal56!P65      ="",
Spain57!F66      ="",Spain57!F65      ="",
Spain57!D66      ="",Spain57!D65      ="",
Spain57!B66      ="",Spain57!B65      ="",
Spain57!P66      ="",Spain57!P65      ="",
Sweden58!F66      ="",Sweden58!F65      ="",
Sweden58!D66      ="",Sweden58!D65      ="",
Sweden58!B66      ="",Sweden58!B65      ="",
Sweden58!P66      ="",Sweden58!P65      =""),"",
LN(SQRT(
(Belgium51!D66*Belgium51!F66/Belgium51!B66
 +Denmark52!D66*Denmark52!F66/Denmark52!B66
 +Finland53!D66*Finland53!F66/Finland53!B66
 +Italy54!D66*Italy54!F66/Italy54!B66
 +Netherlands55!D66*Netherlands55!F66/Netherlands55!B66
 +Portugal56!D66*Portugal56!F66/Portugal56!B66
 +Spain57!D66*Spain57!F66/Spain57!B66
 +Sweden58!D66*Sweden58!F66/Sweden58!B66)
/(Belgium51!D66*Belgium51!F66/Belgium51!P66*Belgium51!P65/Belgium51!B65
 +Denmark52!D66*Denmark52!F66/Denmark52!P66*Denmark52!P65/Denmark52!B65
 +Finland53!D66*Finland53!F66/Finland53!P66*Finland53!P65/Finland53!B65
 +Italy54!D66*Italy54!F66/Italy54!P66*Italy54!P65/Italy54!B65
 +Netherlands55!D66*Netherlands55!F66/Netherlands55!P66*Netherlands55!P65/Netherlands55!B65
 +Portugal56!D66*Portugal56!F66/Portugal56!P66*Portugal56!P65/Portugal56!B65
 +Spain57!D66*Spain57!F66/Spain57!P66*Spain57!P65/Spain57!B65
 +Sweden58!D66*Sweden58!F66/Sweden58!P66*Sweden58!P65/Sweden58!B65)
*(Belgium51!D65*Belgium51!F65/Belgium51!P65*Belgium51!P66/Belgium51!B66
 +Denmark52!D65*Denmark52!F65/Denmark52!P65*Denmark52!P66/Denmark52!B66
 +Finland53!D65*Finland53!F65/Finland53!P65*Finland53!P66/Finland53!B66
 +Italy54!D65*Italy54!F65/Italy54!P65*Italy54!P66/Italy54!B66
 +Netherlands55!D65*Netherlands55!F65/Netherlands55!P65*Netherlands55!P66/Netherlands55!B66
 +Portugal56!D65*Portugal56!F65/Portugal56!P65*Portugal56!P66/Portugal56!B66
 +Spain57!D65*Spain57!F65/Spain57!P65*Spain57!P66/Spain57!B66
 +Sweden58!D65*Sweden58!F65/Sweden58!P65*Sweden58!P66/Sweden58!B66)
/(Belgium51!D65*Belgium51!F65/Belgium51!B65
 +Denmark52!D65*Denmark52!F65/Denmark52!B65
 +Finland53!D65*Finland53!F65/Finland53!B65
 +Italy54!D65*Italy54!F65/Italy54!B65
 +Netherlands55!D65*Netherlands55!F65/Netherlands55!B65
 +Portugal56!D65*Portugal56!F65/Portugal56!B65
 +Spain57!D65*Spain57!F65/Spain57!B65
 +Sweden58!D65*Sweden58!F65/Sweden58!B65))))</f>
        <v/>
      </c>
      <c r="M66" s="62" t="str">
        <f>IF(OR(
Belgium51!H66   ="",Belgium51!H65   ="",
Belgium51!D66   ="",Belgium51!D65   ="",
Belgium51!B66   ="",Belgium51!B65   ="",
Belgium51!Q66   ="",Belgium51!Q65   ="",
Denmark52!H66      ="",Denmark52!H65      ="",
Denmark52!D66      ="",Denmark52!D65      ="",
Denmark52!B66      ="",Denmark52!B65      ="",
Denmark52!Q66      ="",Denmark52!Q65      ="",
Finland53!H66       ="",Finland53!H65       ="",
Finland53!D66       ="",Finland53!D65       ="",
Finland53!B66       ="",Finland53!B65       ="",
Finland53!Q66       ="",Finland53!Q65       ="",
Italy54!H66      ="",Italy54!H65      ="",
Italy54!D66      ="",Italy54!D65      ="",
Italy54!B66      ="",Italy54!B65      ="",
Italy54!Q66      ="",Italy54!Q65      ="",
Netherlands55!H66 ="",Netherlands55!H65 ="",
Netherlands55!D66 ="",Netherlands55!D65 ="",
Netherlands55!B66 ="",Netherlands55!B65 ="",
Netherlands55!Q66 ="",Netherlands55!Q65 ="",
Portugal56!H66      ="",Portugal56!H65      ="",
Portugal56!D66      ="",Portugal56!D65      ="",
Portugal56!B66      ="",Portugal56!B65      ="",
Portugal56!Q66      ="",Portugal56!Q65      ="",
Spain57!H66      ="",Spain57!H65      ="",
Spain57!D66      ="",Spain57!D65      ="",
Spain57!B66      ="",Spain57!B65      ="",
Spain57!Q66      ="",Spain57!Q65      ="",
Sweden58!H66      ="",Sweden58!H65      ="",
Sweden58!D66      ="",Sweden58!D65      ="",
Sweden58!B66      ="",Sweden58!B65      ="",
Sweden58!Q66      ="",Sweden58!Q65      =""),"",
LN(SQRT(
(Belgium51!D66*Belgium51!H66/Belgium51!B66
 +Denmark52!D66*Denmark52!H66/Denmark52!B66
 +Finland53!D66*Finland53!H66/Finland53!B66
 +Italy54!D66*Italy54!H66/Italy54!B66
 +Netherlands55!D66*Netherlands55!H66/Netherlands55!B66
 +Portugal56!D66*Portugal56!H66/Portugal56!B66
 +Spain57!D66*Spain57!H66/Spain57!B66
 +Sweden58!D66*Sweden58!H66/Sweden58!B66)
/(Belgium51!D66*Belgium51!H66/Belgium51!Q66*Belgium51!Q65/Belgium51!B65
 +Denmark52!D66*Denmark52!H66/Denmark52!Q66*Denmark52!Q65/Denmark52!B65
 +Finland53!D66*Finland53!H66/Finland53!Q66*Finland53!Q65/Finland53!B65
 +Italy54!D66*Italy54!H66/Italy54!Q66*Italy54!Q65/Italy54!B65
 +Netherlands55!D66*Netherlands55!H66/Netherlands55!Q66*Netherlands55!Q65/Netherlands55!B65
 +Portugal56!D66*Portugal56!H66/Portugal56!Q66*Portugal56!Q65/Portugal56!B65
 +Spain57!D66*Spain57!H66/Spain57!Q66*Spain57!Q65/Spain57!B65
 +Sweden58!D66*Sweden58!H66/Sweden58!Q66*Sweden58!Q65/Sweden58!B65)
*(Belgium51!D65*Belgium51!H65/Belgium51!Q65*Belgium51!Q66/Belgium51!B66
 +Denmark52!D65*Denmark52!H65/Denmark52!Q65*Denmark52!Q66/Denmark52!B66
 +Finland53!D65*Finland53!H65/Finland53!Q65*Finland53!Q66/Finland53!B66
 +Italy54!D65*Italy54!H65/Italy54!Q65*Italy54!Q66/Italy54!B66
 +Netherlands55!D65*Netherlands55!H65/Netherlands55!Q65*Netherlands55!Q66/Netherlands55!B66
 +Portugal56!D65*Portugal56!H65/Portugal56!Q65*Portugal56!Q66/Portugal56!B66
 +Spain57!D65*Spain57!H65/Spain57!Q65*Spain57!Q66/Spain57!B66
 +Sweden58!D65*Sweden58!H65/Sweden58!Q65*Sweden58!Q66/Sweden58!B66)
/(Belgium51!D65*Belgium51!H65/Belgium51!B65
 +Denmark52!D65*Denmark52!H65/Denmark52!B65
 +Finland53!D65*Finland53!H65/Finland53!B65
 +Italy54!D65*Italy54!H65/Italy54!B65
 +Netherlands55!D65*Netherlands55!H65/Netherlands55!B65
 +Portugal56!D65*Portugal56!H65/Portugal56!B65
 +Spain57!D65*Spain57!H65/Spain57!B65
 +Sweden58!D65*Sweden58!H65/Sweden58!B65))))</f>
        <v/>
      </c>
      <c r="N66" s="62" t="str">
        <f>IF(OR(
Belgium51!I66   ="",Belgium51!I65   ="",
Belgium51!B66   ="",Belgium51!B65   ="",
Belgium51!R66   ="",Belgium51!R65   ="",
Denmark52!I66      ="",Denmark52!I65      ="",
Denmark52!B66      ="",Denmark52!B65      ="",
Denmark52!R66      ="",Denmark52!R65      ="",
Finland53!I66       ="",Finland53!I65       ="",
Finland53!B66       ="",Finland53!B65       ="",
Finland53!R66       ="",Finland53!R65       ="",
Italy54!I66      ="",Italy54!I65      ="",
Italy54!B66      ="",Italy54!B65      ="",
Italy54!R66      ="",Italy54!R65      ="",
Netherlands55!I66 ="",Netherlands55!I65 ="",
Netherlands55!B66 ="",Netherlands55!B65 ="",
Netherlands55!R66 ="",Netherlands55!R65 ="",
Portugal56!I66      ="",Portugal56!I65      ="",
Portugal56!B66      ="",Portugal56!B65      ="",
Portugal56!R66      ="",Portugal56!R65      ="",
Spain57!I66      ="",Spain57!I65      ="",
Spain57!B66      ="",Spain57!B65      ="",
Spain57!R66      ="",Spain57!R65      ="",
Sweden58!I66      ="",Sweden58!I65      ="",
Sweden58!B66      ="",Sweden58!B65      ="",
Sweden58!R66      ="",Sweden58!R65      =""),"",
LN(SQRT(
(Belgium51!I66/Belgium51!B66
 +Denmark52!I66/Denmark52!B66
 +Finland53!I66/Finland53!B66
 +Italy54!I66/Italy54!B66
 +Netherlands55!I66/Netherlands55!B66
 +Portugal56!I66/Portugal56!B66
 +Spain57!I66/Spain57!B66
 +Sweden58!I66/Sweden58!B66)
/(Belgium51!I66/Belgium51!R66*Belgium51!R65/Belgium51!B65
 +Denmark52!I66/Denmark52!R66*Denmark52!R65/Denmark52!B65
 +Finland53!I66/Finland53!R66*Finland53!R65/Finland53!B65
 +Italy54!I66/Italy54!R66*Italy54!R65/Italy54!B65
 +Netherlands55!I66/Netherlands55!R66*Netherlands55!R65/Netherlands55!B65
 +Portugal56!I66/Portugal56!R66*Portugal56!R65/Portugal56!B65
 +Spain57!I66/Spain57!R66*Spain57!R65/Spain57!B65
 +Sweden58!I66/Sweden58!R66*Sweden58!R65/Sweden58!B65)
*(Belgium51!I65/Belgium51!R65*Belgium51!R66/Belgium51!B66
 +Denmark52!I65/Denmark52!R65*Denmark52!R66/Denmark52!B66
 +Finland53!I65/Finland53!R65*Finland53!R66/Finland53!B66
 +Italy54!I65/Italy54!R65*Italy54!R66/Italy54!B66
 +Netherlands55!I65/Netherlands55!R65*Netherlands55!R66/Netherlands55!B66
 +Portugal56!I65/Portugal56!R65*Portugal56!R66/Portugal56!B66
 +Spain57!I65/Spain57!R65*Spain57!R66/Spain57!B66
 +Sweden58!I65/Sweden58!R65*Sweden58!R66/Sweden58!B66)
/(Belgium51!I65/Belgium51!B65
 +Denmark52!I65/Denmark52!B65
 +Finland53!I65/Finland53!B65
 +Italy54!I65/Italy54!B65
 +Netherlands55!I65/Netherlands55!B65
 +Portugal56!I65/Portugal56!B65
 +Spain57!I65/Spain57!B65
 +Sweden58!I65/Sweden58!B65))))</f>
        <v/>
      </c>
      <c r="O66" s="62" t="str">
        <f>IF(OR(
Belgium51!K66   ="",Belgium51!K65   ="",
Belgium51!B66   ="",Belgium51!B65   ="",
Belgium51!S66   ="",Belgium51!S65   ="",
Denmark52!K66      ="",Denmark52!K65      ="",
Denmark52!B66      ="",Denmark52!B65      ="",
Denmark52!S66      ="",Denmark52!S65      ="",
Finland53!K66       ="",Finland53!K65       ="",
Finland53!B66       ="",Finland53!B65       ="",
Finland53!S66       ="",Finland53!S65       ="",
Italy54!K66      ="",Italy54!K65      ="",
Italy54!B66      ="",Italy54!B65      ="",
Italy54!S66      ="",Italy54!S65      ="",
Netherlands55!K66 ="",Netherlands55!K65 ="",
Netherlands55!B66 ="",Netherlands55!B65 ="",
Netherlands55!S66 ="",Netherlands55!S65 ="",
Portugal56!K66      ="",Portugal56!K65      ="",
Portugal56!B66      ="",Portugal56!B65      ="",
Portugal56!S66      ="",Portugal56!S65      ="",
Spain57!K66      ="",Spain57!K65      ="",
Spain57!B66      ="",Spain57!B65      ="",
Spain57!S66      ="",Spain57!S65      ="",
Sweden58!K66      ="",Sweden58!K65      ="",
Sweden58!B66      ="",Sweden58!B65      ="",
Sweden58!S66      ="",Sweden58!S65      =""),"",
LN(SQRT(
(Belgium51!K66/Belgium51!B66
 +Denmark52!K66/Denmark52!B66
 +Finland53!K66/Finland53!B66
 +Italy54!K66/Italy54!B66
 +Netherlands55!K66/Netherlands55!B66
 +Portugal56!K66/Portugal56!B66
 +Spain57!K66/Spain57!B66
 +Sweden58!K66/Sweden58!B66)
/(Belgium51!K66/Belgium51!S66*Belgium51!S65/Belgium51!B65
 +Denmark52!K66/Denmark52!S66*Denmark52!S65/Denmark52!B65
 +Finland53!K66/Finland53!S66*Finland53!S65/Finland53!B65
 +Italy54!K66/Italy54!S66*Italy54!S65/Italy54!B65
 +Netherlands55!K66/Netherlands55!S66*Netherlands55!S65/Netherlands55!B65
 +Portugal56!K66/Portugal56!S66*Portugal56!S65/Portugal56!B65
 +Spain57!K66/Spain57!S66*Spain57!S65/Spain57!B65
 +Sweden58!K66/Sweden58!S66*Sweden58!S65/Sweden58!B65)
*(Belgium51!K65/Belgium51!S65*Belgium51!S66/Belgium51!B66
 +Denmark52!K65/Denmark52!S65*Denmark52!S66/Denmark52!B66
 +Finland53!K65/Finland53!S65*Finland53!S66/Finland53!B66
 +Italy54!K65/Italy54!S65*Italy54!S66/Italy54!B66
 +Netherlands55!K65/Netherlands55!S65*Netherlands55!S66/Netherlands55!B66
 +Portugal56!K65/Portugal56!S65*Portugal56!S66/Portugal56!B66
 +Spain57!K65/Spain57!S65*Spain57!S66/Spain57!B66
 +Sweden58!K65/Sweden58!S65*Sweden58!S66/Sweden58!B66)
/(Belgium51!K65/Belgium51!B65
 +Denmark52!K65/Denmark52!B65
 +Finland53!K65/Finland53!B65
 +Italy54!K65/Italy54!B65
 +Netherlands55!K65/Netherlands55!B65
 +Portugal56!K65/Portugal56!B65
 +Spain57!K65/Spain57!B65
 +Sweden58!K65/Sweden58!B65))))</f>
        <v/>
      </c>
      <c r="P66" s="62" t="str">
        <f>IF(OR(
Belgium51!L66   ="",Belgium51!L65   ="",
Belgium51!B66   ="",Belgium51!B65   ="",
Belgium51!T66   ="",Belgium51!T65   ="",
Denmark52!L66      ="",Denmark52!L65      ="",
Denmark52!B66      ="",Denmark52!B65      ="",
Denmark52!T66      ="",Denmark52!T65      ="",
Finland53!L66       ="",Finland53!L65       ="",
Finland53!B66       ="",Finland53!B65       ="",
Finland53!T66       ="",Finland53!T65       ="",
Italy54!L66      ="",Italy54!L65      ="",
Italy54!B66      ="",Italy54!B65      ="",
Italy54!T66      ="",Italy54!T65      ="",
Netherlands55!L66 ="",Netherlands55!L65 ="",
Netherlands55!B66 ="",Netherlands55!B65 ="",
Netherlands55!T66 ="",Netherlands55!T65 ="",
Portugal56!L66      ="",Portugal56!L65      ="",
Portugal56!B66      ="",Portugal56!B65      ="",
Portugal56!T66      ="",Portugal56!T65      ="",
Spain57!L66      ="",Spain57!L65      ="",
Spain57!B66      ="",Spain57!B65      ="",
Spain57!T66      ="",Spain57!T65      ="",
Sweden58!L66      ="",Sweden58!L65      ="",
Sweden58!B66      ="",Sweden58!B65      ="",
Sweden58!T66      ="",Sweden58!T65      =""),"",
LN(SQRT(
(Belgium51!L66/Belgium51!B66
 +Denmark52!L66/Denmark52!B66
 +Finland53!L66/Finland53!B66
 +Italy54!L66/Italy54!B66
 +Netherlands55!L66/Netherlands55!B66
 +Portugal56!L66/Portugal56!B66
 +Spain57!L66/Spain57!B66
 +Sweden58!L66/Sweden58!B66)
/(Belgium51!L66/Belgium51!T66*Belgium51!T65/Belgium51!B65
 +Denmark52!L66/Denmark52!T66*Denmark52!T65/Denmark52!B65
 +Finland53!L66/Finland53!T66*Finland53!T65/Finland53!B65
 +Italy54!L66/Italy54!T66*Italy54!T65/Italy54!B65
 +Netherlands55!L66/Netherlands55!T66*Netherlands55!T65/Netherlands55!B65
 +Portugal56!L66/Portugal56!T66*Portugal56!T65/Portugal56!B65
 +Spain57!L66/Spain57!T66*Spain57!T65/Spain57!B65
 +Sweden58!L66/Sweden58!T66*Sweden58!T65/Sweden58!B65)
*(Belgium51!L65/Belgium51!T65*Belgium51!T66/Belgium51!B66
 +Denmark52!L65/Denmark52!T65*Denmark52!T66/Denmark52!B66
 +Finland53!L65/Finland53!T65*Finland53!T66/Finland53!B66
 +Italy54!L65/Italy54!T65*Italy54!T66/Italy54!B66
 +Netherlands55!L65/Netherlands55!T65*Netherlands55!T66/Netherlands55!B66
 +Portugal56!L65/Portugal56!T65*Portugal56!T66/Portugal56!B66
 +Spain57!L65/Spain57!T65*Spain57!T66/Spain57!B66
 +Sweden58!L65/Sweden58!T65*Sweden58!T66/Sweden58!B66)
/(Belgium51!L65/Belgium51!B65
 +Denmark52!L65/Denmark52!B65
 +Finland53!L65/Finland53!B65
 +Italy54!L65/Italy54!B65
 +Netherlands55!L65/Netherlands55!B65
 +Portugal56!L65/Portugal56!B65
 +Spain57!L65/Spain57!B65
 +Sweden58!L65/Sweden58!B65))))</f>
        <v/>
      </c>
      <c r="Q66" s="61"/>
      <c r="R66" s="61"/>
      <c r="S66" s="61"/>
      <c r="T66" s="61"/>
      <c r="U66" s="61"/>
      <c r="V66" s="61" t="str">
        <f>IF(OR(
Belgium51!V66   ="",
Belgium51!U66   ="",
Denmark52!V66      ="",
Denmark52!U66      ="",
Finland53!V66       ="",
Finland53!U66       ="",
Italy54!V66      ="",
Italy54!U66      ="",
Netherlands55!V66 ="",
Netherlands55!U66 ="",
Portugal56!V66      ="",
Portugal56!U66      ="",
Spain57!V66      ="",
Spain57!U66      ="",
Sweden58!V66      ="",
Sweden58!U66      =""),"",
LN((Belgium51!V66+Denmark52!V66+Finland53!V66+Italy54!V66+Netherlands55!V66+Portugal56!V66+Spain57!V66+Sweden58!V66)
/(Belgium51!U66+Denmark52!U66+Finland53!U66+Italy54!U66+Netherlands55!U66+Portugal56!U66+Spain57!U66+Sweden58!U66)))</f>
        <v/>
      </c>
      <c r="W66" s="61" t="str">
        <f>IF(OR(
Belgium51!V66   ="",
Belgium51!W66   ="",
Belgium51!U66   ="",
Denmark52!V66      ="",
Denmark52!W66      ="",
Denmark52!U66      ="",
Finland53!V66       ="",
Finland53!W66       ="",
Finland53!U66       ="",
Italy54!V66      ="",
Italy54!W66      ="",
Italy54!U66      ="",
Netherlands55!V66 ="",
Netherlands55!W66 ="",
Netherlands55!V66 ="",
Portugal56!V66      ="",
Portugal56!W66      ="",
Portugal56!U66      ="",
Spain57!V66      ="",
Spain57!W66      ="",
Spain57!U66      ="",
Sweden58!V66      ="",
Sweden58!W66      ="",
Sweden58!U66      ="",
),"",
LN((Belgium51!V66*Belgium51!W66+Denmark52!V66*Denmark52!W66+Finland53!V66*Finland53!W66+Italy54!V66*Italy54!W66+Netherlands55!V66*Netherlands55!W66+Portugal56!V66*Portugal56!W66+Spain57!V66*Spain57!W66+Sweden58!V66*Sweden58!W66)
/(Belgium51!U66+Denmark52!U66+Finland53!U66+Italy54!U66+Netherlands55!U66+Portugal56!U66+Spain57!U66+Sweden58!U66)))</f>
        <v/>
      </c>
      <c r="X66" s="61" t="str">
        <f>IF(OR(
Belgium51!X66   ="",
Belgium51!D66   ="",
Belgium51!B66   ="",
Denmark52!X66      ="",
Denmark52!D66      ="",
Denmark52!B66      ="",
Finland53!X66       ="",
Finland53!D66       ="",
Finland53!B66       ="",
Italy54!X66      ="",
Italy54!D66      ="",
Italy54!B66      ="",
Netherlands55!X66 ="",
Netherlands55!D66 ="",
Netherlands55!B66 ="",
Portugal56!X66      ="",
Portugal56!D66      ="",
Portugal56!B66      ="",
Spain57!X66      ="",
Spain57!D66      ="",
Spain57!B66      ="",
Sweden58!X66      ="",
Sweden58!D66      ="",
Sweden58!B66      =""),"",
(Belgium51!X66*Belgium51!D66/Belgium51!B66
 +Denmark52!X66*Denmark52!D66/Denmark52!B66
 +Finland53!X66*Finland53!D66/Finland53!B66
 +Italy54!X66*Italy54!D66/Italy54!B66
 +Netherlands55!X66*Netherlands55!D66/Netherlands55!B66
 +Portugal56!X66*Portugal56!D66/Portugal56!B66
 +Spain57!X66*Spain57!D66/Spain57!B66
 +Sweden58!X66*Sweden58!D66/Sweden58!B66)
/(Belgium51!D66/Belgium51!B66
 +Denmark52!D66/Denmark52!B66
 +Finland53!D66/Finland53!B66
 +Italy54!D66/Italy54!B66
 +Netherlands55!D66/Netherlands55!B66
 +Portugal56!D66/Portugal56!B66
 +Spain57!D66/Spain57!B66
 +Sweden58!D66/Sweden58!B66))</f>
        <v/>
      </c>
      <c r="Y66" s="61" t="str">
        <f>IF(OR(
Belgium51!Y66   ="",
Belgium51!D66   ="",
Belgium51!B66   ="",
Denmark52!Y66      ="",
Denmark52!D66      ="",
Denmark52!B66      ="",
Finland53!Y66       ="",
Finland53!D66       ="",
Finland53!B66       ="",
Italy54!Y66      ="",
Italy54!D66      ="",
Italy54!B66      ="",
Netherlands55!Y66 ="",
Netherlands55!D66 ="",
Netherlands55!B66 ="",
Portugal56!Y66      ="",
Portugal56!D66      ="",
Portugal56!B66      ="",
Spain57!Y66      ="",
Spain57!D66      ="",
Spain57!B66      ="",
Sweden58!Y66      ="",
Sweden58!D66      ="",
Sweden58!B66      =""),"",
(Belgium51!Y66/Belgium51!B66
 +Denmark52!Y66/Denmark52!B66
 +Finland53!Y66/Finland53!B66
 +Italy54!Y66/Italy54!B66
 +Netherlands55!Y66/Netherlands55!B66
 +Portugal56!Y66/Portugal56!B66
 +Spain57!Y66/Spain57!B66
 +Sweden58!Y66/Sweden58!B66)
/(Belgium51!D66/Belgium51!B66
 +Denmark52!D66/Denmark52!B66
 +Finland53!D66/Finland53!B66
 +Italy54!D66/Italy54!B66
 +Netherlands55!D66/Netherlands55!B66
 +Portugal56!D66/Portugal56!B66
 +Spain57!D66/Spain57!B66
 +Sweden58!D66/Sweden58!B66))</f>
        <v/>
      </c>
      <c r="Z66" s="67"/>
      <c r="AA66" s="62" t="str">
        <f t="shared" si="1"/>
        <v/>
      </c>
      <c r="AB66" s="75">
        <f>IF(OR(
Belgium51!AB66   ="",
Belgium51!D66   ="",
Belgium51!B66   ="",
Denmark52!AB66      ="",
Denmark52!D66      ="",
Denmark52!B66      ="",
Finland53!AB66       ="",
Finland53!D66       ="",
Finland53!B66       ="",
Italy54!AB66      ="",
Italy54!D66      ="",
Italy54!B66      ="",
Netherlands55!AB66 ="",
Netherlands55!D66 ="",
Netherlands55!B66 ="",
Portugal56!AB66      ="",
Portugal56!D66      ="",
Portugal56!B66      ="",
Spain57!AB66      ="",
Spain57!D66      ="",
Spain57!B66      ="",
Sweden58!AB66      ="",
Sweden58!D66      ="",
Sweden58!B66      =""),"",
(Belgium51!AB66*Belgium51!D66/Belgium51!B66
 +Denmark52!AB66*Denmark52!D66/Denmark52!B66
 +Finland53!AB66*Finland53!D66/Finland53!B66
 +Italy54!AB66*Italy54!D66/Italy54!B66
 +Netherlands55!AB66*Netherlands55!D66/Netherlands55!B66
 +Portugal56!AB66*Portugal56!D66/Portugal56!B66
 +Spain57!AB66*Spain57!D66/Spain57!B66
 +Sweden58!AB66*Sweden58!D66/Sweden58!B66)
/(Belgium51!D66/Belgium51!B66
 +Denmark52!D66/Denmark52!B66
 +Finland53!D66/Finland53!B66
 +Italy54!D66/Italy54!B66
 +Netherlands55!D66/Netherlands55!B66
 +Portugal56!D66/Portugal56!B66
 +Spain57!D66/Spain57!B66
 +Sweden58!D66/Sweden58!B66))</f>
        <v>0.75660757632957143</v>
      </c>
    </row>
    <row r="67" spans="1:28">
      <c r="A67" s="62">
        <v>1934</v>
      </c>
      <c r="B67" s="62" t="str">
        <f>IF(OR(
Belgium51!AC67   ="",
Belgium51!D67   ="",
Belgium51!B67   ="",
Denmark52!AC67      ="",
Denmark52!D67      ="",
Denmark52!B67      ="",
Finland53!AC67       ="",
Finland53!D67       ="",
Finland53!B67       ="",
Italy54!AC67      ="",
Italy54!D67      ="",
Italy54!B67      ="",
Netherlands55!AC67 ="",
Netherlands55!D67 ="",
Netherlands55!B67 ="",
Portugal56!AC67 ="",
Portugal56!D67 ="",
Portugal56!B67 ="",
Spain57!AC67       ="",
Spain57!D67       ="",
Spain57!B67       ="",
Sweden58!AC67      ="",
Sweden58!D67      ="",
Sweden58!B67      =""),"",
(Belgium51!AC67*Belgium51!D67/Belgium51!B67
 +Denmark52!AC67*Denmark52!D67/Denmark52!B67
 +Finland53!AC67*Finland53!D67/Finland53!B67
 +Italy54!AC67*Italy54!D67/Italy54!B67
 +Netherlands55!AC67*Netherlands55!D67/Netherlands55!B67
 +Portugal56!AC67*Portugal56!D67/Portugal56!B67
 +Spain57!AC67*Spain57!D67/Spain57!B67
 +Sweden58!AC67*Sweden58!D67/Sweden58!B67)
/(Belgium51!D67/Belgium51!B67
 +Denmark52!D67/Denmark52!B67
 +Finland53!D67/Finland53!B67
 +Italy54!D67/Italy54!B67
 +Netherlands55!D67/Netherlands55!B67
 +Portugal56!D67/Portugal56!B67
 +Spain57!D67/Spain57!B67
 +Sweden58!D67/Sweden58!B67))</f>
        <v/>
      </c>
      <c r="C67" s="34" t="str">
        <f>IF(OR(
Belgium51!F67   ="",
Belgium51!D67   ="",
Belgium51!B67   ="",
Denmark52!F67      ="",
Denmark52!D67      ="",
Denmark52!B67      ="",
Finland53!F67       ="",
Finland53!D67       ="",
Finland53!B67       ="",
Italy54!F67      ="",
Italy54!D67      ="",
Italy54!B67      ="",
Netherlands55!F67 ="",
Netherlands55!D67 ="",
Netherlands55!B67 ="",
Portugal56!F67 ="",
Portugal56!D67 ="",
Portugal56!B67 ="",
Spain57!F67       ="",
Spain57!D67       ="",
Spain57!B67       ="",
Sweden58!F67      ="",
Sweden58!D67      ="",
Sweden58!B67      =""),"",
(Belgium51!F67*Belgium51!D67/Belgium51!B67
 +Denmark52!F67*Denmark52!D67/Denmark52!B67
 +Finland53!F67*Finland53!D67/Finland53!B67
 +Italy54!F67*Italy54!D67/Italy54!B67
 +Netherlands55!F67*Netherlands55!D67/Netherlands55!B67
 +Portugal56!F67*Portugal56!D67/Portugal56!B67
 +Spain57!F67*Spain57!D67/Spain57!B67
 +Sweden58!F67*Sweden58!D67/Sweden58!B67)
/(Belgium51!D67/Belgium51!B67
 +Denmark52!D67/Denmark52!B67
 +Finland53!D67/Finland53!B67
 +Italy54!D67/Italy54!B67
 +Netherlands55!D67/Netherlands55!B67
 +Portugal56!D67/Portugal56!B67
 +Spain57!D67/Spain57!B67
 +Sweden58!D67/Sweden58!B67))</f>
        <v/>
      </c>
      <c r="D67" s="62" t="str">
        <f>IF(OR(
Belgium51!AE67   ="",
Belgium51!D67   ="",
Belgium51!B67   ="",
Denmark52!AE67      ="",
Denmark52!D67      ="",
Denmark52!B67      ="",
Finland53!AE67       ="",
Finland53!D67       ="",
Finland53!B67       ="",
Italy54!AE67      ="",
Italy54!D67      ="",
Italy54!B67      ="",
Netherlands55!AE67 ="",
Netherlands55!D67 ="",
Netherlands55!B67 ="",
Portugal56!AE67 ="",
Portugal56!D67 ="",
Portugal56!B67 ="",
Spain57!AE67       ="",
Spain57!D67       ="",
Spain57!B67       ="",
Sweden58!AE67      ="",
Sweden58!D67      ="",
Sweden58!B67      =""),"",
(Belgium51!AE67*Belgium51!D67/Belgium51!B67
 +Denmark52!AE67*Denmark52!D67/Denmark52!B67
 +Finland53!AE67*Finland53!D67/Finland53!B67
 +Italy54!AE67*Italy54!D67/Italy54!B67
 +Netherlands55!AE67*Netherlands55!D67/Netherlands55!B67
 +Portugal56!AE67*Portugal56!D67/Portugal56!B67
 +Spain57!AE67*Spain57!D67/Spain57!B67
 +Sweden58!AE67*Sweden58!D67/Sweden58!B67)
/(Belgium51!D67/Belgium51!B67
 +Denmark52!D67/Denmark52!B67
 +Finland53!D67/Finland53!B67
 +Italy54!D67/Italy54!B67
 +Netherlands55!D67/Netherlands55!B67
 +Portugal56!D67/Portugal56!B67
 +Spain57!D67/Spain57!B67
 +Sweden58!D67/Sweden58!B67))</f>
        <v/>
      </c>
      <c r="E67" s="62" t="str">
        <f>IF(OR(
Belgium51!H67   ="",
Belgium51!D67   ="",
Belgium51!B67   ="",
Denmark52!H67      ="",
Denmark52!D67      ="",
Denmark52!B67      ="",
Finland53!H67       ="",
Finland53!D67       ="",
Finland53!B67       ="",
Italy54!H67      ="",
Italy54!D67      ="",
Italy54!B67      ="",
Netherlands55!H67 ="",
Netherlands55!D67 ="",
Netherlands55!B67 ="",
Portugal56!H67 ="",
Portugal56!D67 ="",
Portugal56!B67 ="",
Spain57!H67 ="",
Spain57!D67 ="",
Spain57!B67 ="",
Sweden58!H67 ="",
Sweden58!D67 ="",
Sweden58!B67 =""),"",
(Belgium51!H67*Belgium51!D67/Belgium51!B67
 +Denmark52!H67*Denmark52!D67/Denmark52!B67
 +Finland53!H67*Finland53!D67/Finland53!B67
 +Italy54!H67*Italy54!D67/Italy54!B67
 +Netherlands55!H67*Netherlands55!D67/Netherlands55!B67
 +Portugal56!H67*Portugal56!D67/Portugal56!B67
 +Spain57!H67*Spain57!D67/Spain57!B67
 +Sweden58!H67*Sweden58!D67/Sweden58!B67)
/(Belgium51!D67/Belgium51!B67
 +Denmark52!D67/Denmark52!B67
 +Finland53!D67/Finland53!B67
 +Italy54!D67/Italy54!B67
 +Netherlands55!D67/Netherlands55!B67
 +Portugal56!D67/Portugal56!B67
 +Spain57!D67/Spain57!B67
 +Sweden58!D67/Sweden58!B67))</f>
        <v/>
      </c>
      <c r="F67" s="62">
        <f>IF(OR(
Belgium51!I67   ="",
Belgium51!D67   ="",
Belgium51!B67   ="",
Denmark52!I67      ="",
Denmark52!D67      ="",
Denmark52!B67      ="",
Finland53!I67       ="",
Finland53!D67       ="",
Finland53!B67       ="",
Italy54!I67      ="",
Italy54!D67      ="",
Italy54!B67      ="",
Netherlands55!I67 ="",
Netherlands55!D67 ="",
Netherlands55!B67 ="",
Portugal56!I67      ="",
Portugal56!D67      ="",
Portugal56!B67      ="",
Spain57!I67      ="",
Spain57!D67      ="",
Spain57!B67      ="",
Sweden58!I67      ="",
Sweden58!D67      ="",
Sweden58!B67      =""),"",
(Belgium51!I67/Belgium51!B67
 +Denmark52!I67/Denmark52!B67
 +Finland53!I67/Finland53!B67
 +Italy54!I67/Italy54!B67
 +Netherlands55!I67/Netherlands55!B67
 +Portugal56!I67/Portugal56!B67
 +Spain57!I67/Spain57!B67
 +Sweden58!I67/Sweden58!B67)
/(Belgium51!D67/Belgium51!B67
 +Denmark52!D67/Denmark52!B67
 +Finland53!D67/Finland53!B67
 +Italy54!D67/Italy54!B67
 +Netherlands55!D67/Netherlands55!B67
 +Portugal56!D67/Portugal56!B67
 +Spain57!D67/Spain57!B67
 +Sweden58!D67/Sweden58!B67))</f>
        <v>0.15646185926130543</v>
      </c>
      <c r="G67" s="62">
        <f>IF(OR(
Belgium51!J67   ="",
Belgium51!D67   ="",
Belgium51!B67   ="",
Denmark52!J67      ="",
Denmark52!D67      ="",
Denmark52!B67      ="",
Finland53!J67       ="",
Finland53!D67       ="",
Finland53!B67       ="",
Italy54!J67      ="",
Italy54!D67      ="",
Italy54!B67      ="",
Netherlands55!J67 ="",
Netherlands55!D67 ="",
Netherlands55!B67 ="",
Portugal56!J67      ="",
Portugal56!D67      ="",
Portugal56!B67      ="",
Spain57!J67      ="",
Spain57!D67      ="",
Spain57!B67      ="",
Sweden58!J67      ="",
Sweden58!D67      ="",
Sweden58!B67      =""),"",
(Belgium51!J67/Belgium51!B67
 +Denmark52!J67/Denmark52!B67
 +Finland53!J67/Finland53!B67
 +Italy54!J67/Italy54!B67
 +Netherlands55!J67/Netherlands55!B67
 +Portugal56!J67/Portugal56!B67
 +Spain57!J67/Spain57!B67
 +Sweden58!J67/Sweden58!B67)
/(Belgium51!D67/Belgium51!B67
 +Denmark52!D67/Denmark52!B67
 +Finland53!D67/Finland53!B67
 +Italy54!D67/Italy54!B67
 +Netherlands55!D67/Netherlands55!B67
 +Portugal56!D67/Portugal56!B67
 +Spain57!D67/Spain57!B67
 +Sweden58!D67/Sweden58!B67))</f>
        <v>0.13657381049387904</v>
      </c>
      <c r="H67" s="62">
        <f>IF(OR(
Belgium51!K67   ="",
Belgium51!D67   ="",
Belgium51!B67   ="",
Denmark52!K67      ="",
Denmark52!D67      ="",
Denmark52!B67      ="",
Finland53!K67       ="",
Finland53!D67       ="",
Finland53!B67       ="",
Italy54!K67      ="",
Italy54!D67      ="",
Italy54!B67      ="",
Netherlands55!K67 ="",
Netherlands55!D67 ="",
Netherlands55!B67 ="",
Portugal56!K67      ="",
Portugal56!D67      ="",
Portugal56!B67      ="",
Spain57!K67      ="",
Spain57!D67      ="",
Spain57!B67      ="",
Sweden58!K67      ="",
Sweden58!D67      ="",
Sweden58!B67      =""),"",
(Belgium51!K67/Belgium51!B67
 +Denmark52!K67/Denmark52!B67
 +Finland53!K67/Finland53!B67
 +Italy54!K67/Italy54!B67
 +Netherlands55!K67/Netherlands55!B67
 +Portugal56!K67/Portugal56!B67
 +Spain57!K67/Spain57!B67
 +Sweden58!K67/Sweden58!B67)
/(Belgium51!D67/Belgium51!B67
 +Denmark52!D67/Denmark52!B67
 +Finland53!D67/Finland53!B67
 +Italy54!D67/Italy54!B67
 +Netherlands55!D67/Netherlands55!B67
 +Portugal56!D67/Portugal56!B67
 +Spain57!D67/Spain57!B67
 +Sweden58!D67/Sweden58!B67))</f>
        <v>0.10333427138565437</v>
      </c>
      <c r="I67" s="62">
        <f>IF(OR(
Belgium51!L67   ="",
Belgium51!D67   ="",
Belgium51!B67   ="",
Denmark52!L67      ="",
Denmark52!D67      ="",
Denmark52!B67      ="",
Finland53!L67       ="",
Finland53!D67       ="",
Finland53!B67       ="",
Italy54!L67      ="",
Italy54!D67      ="",
Italy54!B67      ="",
Netherlands55!L67 ="",
Netherlands55!D67 ="",
Netherlands55!B67 ="",
Portugal56!L67      ="",
Portugal56!D67      ="",
Portugal56!B67      ="",
Spain57!L67      ="",
Spain57!D67      ="",
Spain57!B67      ="",
Sweden58!L67      ="",
Sweden58!D67      ="",
Sweden58!B67      =""),"",
(Belgium51!L67/Belgium51!B67
 +Denmark52!L67/Denmark52!B67
 +Finland53!L67/Finland53!B67
 +Italy54!L67/Italy54!B67
 +Netherlands55!L67/Netherlands55!B67
 +Portugal56!L67/Portugal56!B67
 +Spain57!L67/Spain57!B67
 +Sweden58!L67/Sweden58!B67)
/(Belgium51!D67/Belgium51!B67
 +Denmark52!D67/Denmark52!B67
 +Finland53!D67/Finland53!B67
 +Italy54!D67/Italy54!B67
 +Netherlands55!D67/Netherlands55!B67
 +Portugal56!D67/Portugal56!B67
 +Spain57!D67/Spain57!B67
 +Sweden58!D67/Sweden58!B67))</f>
        <v>0.12322765840842539</v>
      </c>
      <c r="J67" s="61">
        <f t="shared" si="0"/>
        <v>-1.989338702277102E-2</v>
      </c>
      <c r="K67" s="61">
        <f>IF(OR(
Belgium51!D67   ="",Belgium51!D66   ="",
Belgium51!B67   ="",Belgium51!B66   ="",
Belgium51!N67   ="",Belgium51!N66   ="",
Denmark52!D67      ="",Denmark52!D66      ="",
Denmark52!B67      ="",Denmark52!B66      ="",
Denmark52!N67      ="",Denmark52!N66      ="",
Finland53!D67       ="",Finland53!D66       ="",
Finland53!B67       ="",Finland53!B66       ="",
Finland53!N67       ="",Finland53!N66       ="",
Italy54!D67      ="",Italy54!D66      ="",
Italy54!B67      ="",Italy54!B66      ="",
Italy54!N67      ="",Italy54!N66      ="",
Netherlands55!D67 ="",Netherlands55!D66 ="",
Netherlands55!B67 ="",Netherlands55!B66 ="",
Netherlands55!N67 ="",Netherlands55!N66 ="",
Portugal56!D67      ="",Portugal56!D66      ="",
Portugal56!B67      ="",Portugal56!B66      ="",
Portugal56!N67      ="",Portugal56!N66      ="",
Spain57!D67      ="",Spain57!D66      ="",
Spain57!B67      ="",Spain57!B66      ="",
Spain57!N67      ="",Spain57!N66      ="",
Sweden58!D67      ="",Sweden58!D66      ="",
Sweden58!B67      ="",Sweden58!B66      ="",
Sweden58!N67      ="",Sweden58!N66      =""),"",
LN(SQRT(
(Belgium51!D67/Belgium51!B67
 +Denmark52!D67/Denmark52!B67
 +Finland53!D67/Finland53!B67
 +Italy54!D67/Italy54!B67
 +Netherlands55!D67/Netherlands55!B67
 +Portugal56!D67/Portugal56!B67
 +Spain57!D67/Spain57!B67
 +Sweden58!D67/Sweden58!B67)
/(Belgium51!D67/Belgium51!N67*Belgium51!N66/Belgium51!B66
 +Denmark52!D67/Denmark52!N67*Denmark52!N66/Denmark52!B66
 +Finland53!D67/Finland53!N67*Finland53!N66/Finland53!B66
 +Italy54!D67/Italy54!N67*Italy54!N66/Italy54!B66
 +Netherlands55!D67/Netherlands55!N67*Netherlands55!N66/Netherlands55!B66
 +Portugal56!D67/Portugal56!N67*Portugal56!N66/Portugal56!B66
 +Spain57!D67/Spain57!N67*Spain57!N66/Spain57!B66
 +Sweden58!D67/Sweden58!N67*Sweden58!N66/Sweden58!B66)
*(Belgium51!D66/Belgium51!N66*Belgium51!N67/Belgium51!B67
 +Denmark52!D66/Denmark52!N66*Denmark52!N67/Denmark52!B67
 +Finland53!D66/Finland53!N66*Finland53!N67/Finland53!B67
 +Italy54!D66/Italy54!N66*Italy54!N67/Italy54!B67
 +Netherlands55!D66/Netherlands55!N66*Netherlands55!N67/Netherlands55!B67
 +Portugal56!D66/Portugal56!N66*Portugal56!N67/Portugal56!B67
 +Spain57!D66/Spain57!N66*Spain57!N67/Spain57!B67
 +Sweden58!D66/Sweden58!N66*Sweden58!N67/Sweden58!B67)
/(Belgium51!D66/Belgium51!B66
 +Denmark52!D66/Denmark52!B66
 +Finland53!D66/Finland53!B66
 +Italy54!D66/Italy54!B66
 +Netherlands55!D66/Netherlands55!B66
 +Portugal56!D66/Portugal56!B66
 +Spain57!D66/Spain57!B66
 +Sweden58!D66/Sweden58!B66))))</f>
        <v>0.17332086453656595</v>
      </c>
      <c r="L67" s="61" t="str">
        <f>IF(OR(
Belgium51!F67   ="",Belgium51!F66   ="",
Belgium51!D67   ="",Belgium51!D66   ="",
Belgium51!B67   ="",Belgium51!B66   ="",
Belgium51!P67   ="",Belgium51!P66   ="",
Denmark52!F67      ="",Denmark52!F66      ="",
Denmark52!D67      ="",Denmark52!D66      ="",
Denmark52!B67      ="",Denmark52!B66      ="",
Denmark52!P67      ="",Denmark52!P66      ="",
Finland53!F67       ="",Finland53!F66       ="",
Finland53!D67       ="",Finland53!D66       ="",
Finland53!B67       ="",Finland53!B66       ="",
Finland53!P67       ="",Finland53!P66       ="",
Italy54!F67      ="",Italy54!F66      ="",
Italy54!D67      ="",Italy54!D66      ="",
Italy54!B67      ="",Italy54!B66      ="",
Italy54!P67      ="",Italy54!P66      ="",
Netherlands55!F67 ="",Netherlands55!F66 ="",
Netherlands55!D67 ="",Netherlands55!D66 ="",
Netherlands55!B67 ="",Netherlands55!B66 ="",
Netherlands55!P67 ="",Netherlands55!P66 ="",
Portugal56!F67      ="",Portugal56!F66      ="",
Portugal56!D67      ="",Portugal56!D66      ="",
Portugal56!B67      ="",Portugal56!B66      ="",
Portugal56!P67      ="",Portugal56!P66      ="",
Spain57!F67      ="",Spain57!F66      ="",
Spain57!D67      ="",Spain57!D66      ="",
Spain57!B67      ="",Spain57!B66      ="",
Spain57!P67      ="",Spain57!P66      ="",
Sweden58!F67      ="",Sweden58!F66      ="",
Sweden58!D67      ="",Sweden58!D66      ="",
Sweden58!B67      ="",Sweden58!B66      ="",
Sweden58!P67      ="",Sweden58!P66      =""),"",
LN(SQRT(
(Belgium51!D67*Belgium51!F67/Belgium51!B67
 +Denmark52!D67*Denmark52!F67/Denmark52!B67
 +Finland53!D67*Finland53!F67/Finland53!B67
 +Italy54!D67*Italy54!F67/Italy54!B67
 +Netherlands55!D67*Netherlands55!F67/Netherlands55!B67
 +Portugal56!D67*Portugal56!F67/Portugal56!B67
 +Spain57!D67*Spain57!F67/Spain57!B67
 +Sweden58!D67*Sweden58!F67/Sweden58!B67)
/(Belgium51!D67*Belgium51!F67/Belgium51!P67*Belgium51!P66/Belgium51!B66
 +Denmark52!D67*Denmark52!F67/Denmark52!P67*Denmark52!P66/Denmark52!B66
 +Finland53!D67*Finland53!F67/Finland53!P67*Finland53!P66/Finland53!B66
 +Italy54!D67*Italy54!F67/Italy54!P67*Italy54!P66/Italy54!B66
 +Netherlands55!D67*Netherlands55!F67/Netherlands55!P67*Netherlands55!P66/Netherlands55!B66
 +Portugal56!D67*Portugal56!F67/Portugal56!P67*Portugal56!P66/Portugal56!B66
 +Spain57!D67*Spain57!F67/Spain57!P67*Spain57!P66/Spain57!B66
 +Sweden58!D67*Sweden58!F67/Sweden58!P67*Sweden58!P66/Sweden58!B66)
*(Belgium51!D66*Belgium51!F66/Belgium51!P66*Belgium51!P67/Belgium51!B67
 +Denmark52!D66*Denmark52!F66/Denmark52!P66*Denmark52!P67/Denmark52!B67
 +Finland53!D66*Finland53!F66/Finland53!P66*Finland53!P67/Finland53!B67
 +Italy54!D66*Italy54!F66/Italy54!P66*Italy54!P67/Italy54!B67
 +Netherlands55!D66*Netherlands55!F66/Netherlands55!P66*Netherlands55!P67/Netherlands55!B67
 +Portugal56!D66*Portugal56!F66/Portugal56!P66*Portugal56!P67/Portugal56!B67
 +Spain57!D66*Spain57!F66/Spain57!P66*Spain57!P67/Spain57!B67
 +Sweden58!D66*Sweden58!F66/Sweden58!P66*Sweden58!P67/Sweden58!B67)
/(Belgium51!D66*Belgium51!F66/Belgium51!B66
 +Denmark52!D66*Denmark52!F66/Denmark52!B66
 +Finland53!D66*Finland53!F66/Finland53!B66
 +Italy54!D66*Italy54!F66/Italy54!B66
 +Netherlands55!D66*Netherlands55!F66/Netherlands55!B66
 +Portugal56!D66*Portugal56!F66/Portugal56!B66
 +Spain57!D66*Spain57!F66/Spain57!B66
 +Sweden58!D66*Sweden58!F66/Sweden58!B66))))</f>
        <v/>
      </c>
      <c r="M67" s="62" t="str">
        <f>IF(OR(
Belgium51!H67   ="",Belgium51!H66   ="",
Belgium51!D67   ="",Belgium51!D66   ="",
Belgium51!B67   ="",Belgium51!B66   ="",
Belgium51!Q67   ="",Belgium51!Q66   ="",
Denmark52!H67      ="",Denmark52!H66      ="",
Denmark52!D67      ="",Denmark52!D66      ="",
Denmark52!B67      ="",Denmark52!B66      ="",
Denmark52!Q67      ="",Denmark52!Q66      ="",
Finland53!H67       ="",Finland53!H66       ="",
Finland53!D67       ="",Finland53!D66       ="",
Finland53!B67       ="",Finland53!B66       ="",
Finland53!Q67       ="",Finland53!Q66       ="",
Italy54!H67      ="",Italy54!H66      ="",
Italy54!D67      ="",Italy54!D66      ="",
Italy54!B67      ="",Italy54!B66      ="",
Italy54!Q67      ="",Italy54!Q66      ="",
Netherlands55!H67 ="",Netherlands55!H66 ="",
Netherlands55!D67 ="",Netherlands55!D66 ="",
Netherlands55!B67 ="",Netherlands55!B66 ="",
Netherlands55!Q67 ="",Netherlands55!Q66 ="",
Portugal56!H67      ="",Portugal56!H66      ="",
Portugal56!D67      ="",Portugal56!D66      ="",
Portugal56!B67      ="",Portugal56!B66      ="",
Portugal56!Q67      ="",Portugal56!Q66      ="",
Spain57!H67      ="",Spain57!H66      ="",
Spain57!D67      ="",Spain57!D66      ="",
Spain57!B67      ="",Spain57!B66      ="",
Spain57!Q67      ="",Spain57!Q66      ="",
Sweden58!H67      ="",Sweden58!H66      ="",
Sweden58!D67      ="",Sweden58!D66      ="",
Sweden58!B67      ="",Sweden58!B66      ="",
Sweden58!Q67      ="",Sweden58!Q66      =""),"",
LN(SQRT(
(Belgium51!D67*Belgium51!H67/Belgium51!B67
 +Denmark52!D67*Denmark52!H67/Denmark52!B67
 +Finland53!D67*Finland53!H67/Finland53!B67
 +Italy54!D67*Italy54!H67/Italy54!B67
 +Netherlands55!D67*Netherlands55!H67/Netherlands55!B67
 +Portugal56!D67*Portugal56!H67/Portugal56!B67
 +Spain57!D67*Spain57!H67/Spain57!B67
 +Sweden58!D67*Sweden58!H67/Sweden58!B67)
/(Belgium51!D67*Belgium51!H67/Belgium51!Q67*Belgium51!Q66/Belgium51!B66
 +Denmark52!D67*Denmark52!H67/Denmark52!Q67*Denmark52!Q66/Denmark52!B66
 +Finland53!D67*Finland53!H67/Finland53!Q67*Finland53!Q66/Finland53!B66
 +Italy54!D67*Italy54!H67/Italy54!Q67*Italy54!Q66/Italy54!B66
 +Netherlands55!D67*Netherlands55!H67/Netherlands55!Q67*Netherlands55!Q66/Netherlands55!B66
 +Portugal56!D67*Portugal56!H67/Portugal56!Q67*Portugal56!Q66/Portugal56!B66
 +Spain57!D67*Spain57!H67/Spain57!Q67*Spain57!Q66/Spain57!B66
 +Sweden58!D67*Sweden58!H67/Sweden58!Q67*Sweden58!Q66/Sweden58!B66)
*(Belgium51!D66*Belgium51!H66/Belgium51!Q66*Belgium51!Q67/Belgium51!B67
 +Denmark52!D66*Denmark52!H66/Denmark52!Q66*Denmark52!Q67/Denmark52!B67
 +Finland53!D66*Finland53!H66/Finland53!Q66*Finland53!Q67/Finland53!B67
 +Italy54!D66*Italy54!H66/Italy54!Q66*Italy54!Q67/Italy54!B67
 +Netherlands55!D66*Netherlands55!H66/Netherlands55!Q66*Netherlands55!Q67/Netherlands55!B67
 +Portugal56!D66*Portugal56!H66/Portugal56!Q66*Portugal56!Q67/Portugal56!B67
 +Spain57!D66*Spain57!H66/Spain57!Q66*Spain57!Q67/Spain57!B67
 +Sweden58!D66*Sweden58!H66/Sweden58!Q66*Sweden58!Q67/Sweden58!B67)
/(Belgium51!D66*Belgium51!H66/Belgium51!B66
 +Denmark52!D66*Denmark52!H66/Denmark52!B66
 +Finland53!D66*Finland53!H66/Finland53!B66
 +Italy54!D66*Italy54!H66/Italy54!B66
 +Netherlands55!D66*Netherlands55!H66/Netherlands55!B66
 +Portugal56!D66*Portugal56!H66/Portugal56!B66
 +Spain57!D66*Spain57!H66/Spain57!B66
 +Sweden58!D66*Sweden58!H66/Sweden58!B66))))</f>
        <v/>
      </c>
      <c r="N67" s="62" t="str">
        <f>IF(OR(
Belgium51!I67   ="",Belgium51!I66   ="",
Belgium51!B67   ="",Belgium51!B66   ="",
Belgium51!R67   ="",Belgium51!R66   ="",
Denmark52!I67      ="",Denmark52!I66      ="",
Denmark52!B67      ="",Denmark52!B66      ="",
Denmark52!R67      ="",Denmark52!R66      ="",
Finland53!I67       ="",Finland53!I66       ="",
Finland53!B67       ="",Finland53!B66       ="",
Finland53!R67       ="",Finland53!R66       ="",
Italy54!I67      ="",Italy54!I66      ="",
Italy54!B67      ="",Italy54!B66      ="",
Italy54!R67      ="",Italy54!R66      ="",
Netherlands55!I67 ="",Netherlands55!I66 ="",
Netherlands55!B67 ="",Netherlands55!B66 ="",
Netherlands55!R67 ="",Netherlands55!R66 ="",
Portugal56!I67      ="",Portugal56!I66      ="",
Portugal56!B67      ="",Portugal56!B66      ="",
Portugal56!R67      ="",Portugal56!R66      ="",
Spain57!I67      ="",Spain57!I66      ="",
Spain57!B67      ="",Spain57!B66      ="",
Spain57!R67      ="",Spain57!R66      ="",
Sweden58!I67      ="",Sweden58!I66      ="",
Sweden58!B67      ="",Sweden58!B66      ="",
Sweden58!R67      ="",Sweden58!R66      =""),"",
LN(SQRT(
(Belgium51!I67/Belgium51!B67
 +Denmark52!I67/Denmark52!B67
 +Finland53!I67/Finland53!B67
 +Italy54!I67/Italy54!B67
 +Netherlands55!I67/Netherlands55!B67
 +Portugal56!I67/Portugal56!B67
 +Spain57!I67/Spain57!B67
 +Sweden58!I67/Sweden58!B67)
/(Belgium51!I67/Belgium51!R67*Belgium51!R66/Belgium51!B66
 +Denmark52!I67/Denmark52!R67*Denmark52!R66/Denmark52!B66
 +Finland53!I67/Finland53!R67*Finland53!R66/Finland53!B66
 +Italy54!I67/Italy54!R67*Italy54!R66/Italy54!B66
 +Netherlands55!I67/Netherlands55!R67*Netherlands55!R66/Netherlands55!B66
 +Portugal56!I67/Portugal56!R67*Portugal56!R66/Portugal56!B66
 +Spain57!I67/Spain57!R67*Spain57!R66/Spain57!B66
 +Sweden58!I67/Sweden58!R67*Sweden58!R66/Sweden58!B66)
*(Belgium51!I66/Belgium51!R66*Belgium51!R67/Belgium51!B67
 +Denmark52!I66/Denmark52!R66*Denmark52!R67/Denmark52!B67
 +Finland53!I66/Finland53!R66*Finland53!R67/Finland53!B67
 +Italy54!I66/Italy54!R66*Italy54!R67/Italy54!B67
 +Netherlands55!I66/Netherlands55!R66*Netherlands55!R67/Netherlands55!B67
 +Portugal56!I66/Portugal56!R66*Portugal56!R67/Portugal56!B67
 +Spain57!I66/Spain57!R66*Spain57!R67/Spain57!B67
 +Sweden58!I66/Sweden58!R66*Sweden58!R67/Sweden58!B67)
/(Belgium51!I66/Belgium51!B66
 +Denmark52!I66/Denmark52!B66
 +Finland53!I66/Finland53!B66
 +Italy54!I66/Italy54!B66
 +Netherlands55!I66/Netherlands55!B66
 +Portugal56!I66/Portugal56!B66
 +Spain57!I66/Spain57!B66
 +Sweden58!I66/Sweden58!B66))))</f>
        <v/>
      </c>
      <c r="O67" s="62" t="str">
        <f>IF(OR(
Belgium51!K67   ="",Belgium51!K66   ="",
Belgium51!B67   ="",Belgium51!B66   ="",
Belgium51!S67   ="",Belgium51!S66   ="",
Denmark52!K67      ="",Denmark52!K66      ="",
Denmark52!B67      ="",Denmark52!B66      ="",
Denmark52!S67      ="",Denmark52!S66      ="",
Finland53!K67       ="",Finland53!K66       ="",
Finland53!B67       ="",Finland53!B66       ="",
Finland53!S67       ="",Finland53!S66       ="",
Italy54!K67      ="",Italy54!K66      ="",
Italy54!B67      ="",Italy54!B66      ="",
Italy54!S67      ="",Italy54!S66      ="",
Netherlands55!K67 ="",Netherlands55!K66 ="",
Netherlands55!B67 ="",Netherlands55!B66 ="",
Netherlands55!S67 ="",Netherlands55!S66 ="",
Portugal56!K67      ="",Portugal56!K66      ="",
Portugal56!B67      ="",Portugal56!B66      ="",
Portugal56!S67      ="",Portugal56!S66      ="",
Spain57!K67      ="",Spain57!K66      ="",
Spain57!B67      ="",Spain57!B66      ="",
Spain57!S67      ="",Spain57!S66      ="",
Sweden58!K67      ="",Sweden58!K66      ="",
Sweden58!B67      ="",Sweden58!B66      ="",
Sweden58!S67      ="",Sweden58!S66      =""),"",
LN(SQRT(
(Belgium51!K67/Belgium51!B67
 +Denmark52!K67/Denmark52!B67
 +Finland53!K67/Finland53!B67
 +Italy54!K67/Italy54!B67
 +Netherlands55!K67/Netherlands55!B67
 +Portugal56!K67/Portugal56!B67
 +Spain57!K67/Spain57!B67
 +Sweden58!K67/Sweden58!B67)
/(Belgium51!K67/Belgium51!S67*Belgium51!S66/Belgium51!B66
 +Denmark52!K67/Denmark52!S67*Denmark52!S66/Denmark52!B66
 +Finland53!K67/Finland53!S67*Finland53!S66/Finland53!B66
 +Italy54!K67/Italy54!S67*Italy54!S66/Italy54!B66
 +Netherlands55!K67/Netherlands55!S67*Netherlands55!S66/Netherlands55!B66
 +Portugal56!K67/Portugal56!S67*Portugal56!S66/Portugal56!B66
 +Spain57!K67/Spain57!S67*Spain57!S66/Spain57!B66
 +Sweden58!K67/Sweden58!S67*Sweden58!S66/Sweden58!B66)
*(Belgium51!K66/Belgium51!S66*Belgium51!S67/Belgium51!B67
 +Denmark52!K66/Denmark52!S66*Denmark52!S67/Denmark52!B67
 +Finland53!K66/Finland53!S66*Finland53!S67/Finland53!B67
 +Italy54!K66/Italy54!S66*Italy54!S67/Italy54!B67
 +Netherlands55!K66/Netherlands55!S66*Netherlands55!S67/Netherlands55!B67
 +Portugal56!K66/Portugal56!S66*Portugal56!S67/Portugal56!B67
 +Spain57!K66/Spain57!S66*Spain57!S67/Spain57!B67
 +Sweden58!K66/Sweden58!S66*Sweden58!S67/Sweden58!B67)
/(Belgium51!K66/Belgium51!B66
 +Denmark52!K66/Denmark52!B66
 +Finland53!K66/Finland53!B66
 +Italy54!K66/Italy54!B66
 +Netherlands55!K66/Netherlands55!B66
 +Portugal56!K66/Portugal56!B66
 +Spain57!K66/Spain57!B66
 +Sweden58!K66/Sweden58!B66))))</f>
        <v/>
      </c>
      <c r="P67" s="62" t="str">
        <f>IF(OR(
Belgium51!L67   ="",Belgium51!L66   ="",
Belgium51!B67   ="",Belgium51!B66   ="",
Belgium51!T67   ="",Belgium51!T66   ="",
Denmark52!L67      ="",Denmark52!L66      ="",
Denmark52!B67      ="",Denmark52!B66      ="",
Denmark52!T67      ="",Denmark52!T66      ="",
Finland53!L67       ="",Finland53!L66       ="",
Finland53!B67       ="",Finland53!B66       ="",
Finland53!T67       ="",Finland53!T66       ="",
Italy54!L67      ="",Italy54!L66      ="",
Italy54!B67      ="",Italy54!B66      ="",
Italy54!T67      ="",Italy54!T66      ="",
Netherlands55!L67 ="",Netherlands55!L66 ="",
Netherlands55!B67 ="",Netherlands55!B66 ="",
Netherlands55!T67 ="",Netherlands55!T66 ="",
Portugal56!L67      ="",Portugal56!L66      ="",
Portugal56!B67      ="",Portugal56!B66      ="",
Portugal56!T67      ="",Portugal56!T66      ="",
Spain57!L67      ="",Spain57!L66      ="",
Spain57!B67      ="",Spain57!B66      ="",
Spain57!T67      ="",Spain57!T66      ="",
Sweden58!L67      ="",Sweden58!L66      ="",
Sweden58!B67      ="",Sweden58!B66      ="",
Sweden58!T67      ="",Sweden58!T66      =""),"",
LN(SQRT(
(Belgium51!L67/Belgium51!B67
 +Denmark52!L67/Denmark52!B67
 +Finland53!L67/Finland53!B67
 +Italy54!L67/Italy54!B67
 +Netherlands55!L67/Netherlands55!B67
 +Portugal56!L67/Portugal56!B67
 +Spain57!L67/Spain57!B67
 +Sweden58!L67/Sweden58!B67)
/(Belgium51!L67/Belgium51!T67*Belgium51!T66/Belgium51!B66
 +Denmark52!L67/Denmark52!T67*Denmark52!T66/Denmark52!B66
 +Finland53!L67/Finland53!T67*Finland53!T66/Finland53!B66
 +Italy54!L67/Italy54!T67*Italy54!T66/Italy54!B66
 +Netherlands55!L67/Netherlands55!T67*Netherlands55!T66/Netherlands55!B66
 +Portugal56!L67/Portugal56!T67*Portugal56!T66/Portugal56!B66
 +Spain57!L67/Spain57!T67*Spain57!T66/Spain57!B66
 +Sweden58!L67/Sweden58!T67*Sweden58!T66/Sweden58!B66)
*(Belgium51!L66/Belgium51!T66*Belgium51!T67/Belgium51!B67
 +Denmark52!L66/Denmark52!T66*Denmark52!T67/Denmark52!B67
 +Finland53!L66/Finland53!T66*Finland53!T67/Finland53!B67
 +Italy54!L66/Italy54!T66*Italy54!T67/Italy54!B67
 +Netherlands55!L66/Netherlands55!T66*Netherlands55!T67/Netherlands55!B67
 +Portugal56!L66/Portugal56!T66*Portugal56!T67/Portugal56!B67
 +Spain57!L66/Spain57!T66*Spain57!T67/Spain57!B67
 +Sweden58!L66/Sweden58!T66*Sweden58!T67/Sweden58!B67)
/(Belgium51!L66/Belgium51!B66
 +Denmark52!L66/Denmark52!B66
 +Finland53!L66/Finland53!B66
 +Italy54!L66/Italy54!B66
 +Netherlands55!L66/Netherlands55!B66
 +Portugal56!L66/Portugal56!B66
 +Spain57!L66/Spain57!B66
 +Sweden58!L66/Sweden58!B66))))</f>
        <v/>
      </c>
      <c r="Q67" s="61"/>
      <c r="R67" s="61"/>
      <c r="S67" s="61"/>
      <c r="T67" s="61"/>
      <c r="U67" s="61"/>
      <c r="V67" s="61" t="str">
        <f>IF(OR(
Belgium51!V67   ="",
Belgium51!U67   ="",
Denmark52!V67      ="",
Denmark52!U67      ="",
Finland53!V67       ="",
Finland53!U67       ="",
Italy54!V67      ="",
Italy54!U67      ="",
Netherlands55!V67 ="",
Netherlands55!U67 ="",
Portugal56!V67      ="",
Portugal56!U67      ="",
Spain57!V67      ="",
Spain57!U67      ="",
Sweden58!V67      ="",
Sweden58!U67      =""),"",
LN((Belgium51!V67+Denmark52!V67+Finland53!V67+Italy54!V67+Netherlands55!V67+Portugal56!V67+Spain57!V67+Sweden58!V67)
/(Belgium51!U67+Denmark52!U67+Finland53!U67+Italy54!U67+Netherlands55!U67+Portugal56!U67+Spain57!U67+Sweden58!U67)))</f>
        <v/>
      </c>
      <c r="W67" s="61" t="str">
        <f>IF(OR(
Belgium51!V67   ="",
Belgium51!W67   ="",
Belgium51!U67   ="",
Denmark52!V67      ="",
Denmark52!W67      ="",
Denmark52!U67      ="",
Finland53!V67       ="",
Finland53!W67       ="",
Finland53!U67       ="",
Italy54!V67      ="",
Italy54!W67      ="",
Italy54!U67      ="",
Netherlands55!V67 ="",
Netherlands55!W67 ="",
Netherlands55!V67 ="",
Portugal56!V67      ="",
Portugal56!W67      ="",
Portugal56!U67      ="",
Spain57!V67      ="",
Spain57!W67      ="",
Spain57!U67      ="",
Sweden58!V67      ="",
Sweden58!W67      ="",
Sweden58!U67      ="",
),"",
LN((Belgium51!V67*Belgium51!W67+Denmark52!V67*Denmark52!W67+Finland53!V67*Finland53!W67+Italy54!V67*Italy54!W67+Netherlands55!V67*Netherlands55!W67+Portugal56!V67*Portugal56!W67+Spain57!V67*Spain57!W67+Sweden58!V67*Sweden58!W67)
/(Belgium51!U67+Denmark52!U67+Finland53!U67+Italy54!U67+Netherlands55!U67+Portugal56!U67+Spain57!U67+Sweden58!U67)))</f>
        <v/>
      </c>
      <c r="X67" s="61" t="str">
        <f>IF(OR(
Belgium51!X67   ="",
Belgium51!D67   ="",
Belgium51!B67   ="",
Denmark52!X67      ="",
Denmark52!D67      ="",
Denmark52!B67      ="",
Finland53!X67       ="",
Finland53!D67       ="",
Finland53!B67       ="",
Italy54!X67      ="",
Italy54!D67      ="",
Italy54!B67      ="",
Netherlands55!X67 ="",
Netherlands55!D67 ="",
Netherlands55!B67 ="",
Portugal56!X67      ="",
Portugal56!D67      ="",
Portugal56!B67      ="",
Spain57!X67      ="",
Spain57!D67      ="",
Spain57!B67      ="",
Sweden58!X67      ="",
Sweden58!D67      ="",
Sweden58!B67      =""),"",
(Belgium51!X67*Belgium51!D67/Belgium51!B67
 +Denmark52!X67*Denmark52!D67/Denmark52!B67
 +Finland53!X67*Finland53!D67/Finland53!B67
 +Italy54!X67*Italy54!D67/Italy54!B67
 +Netherlands55!X67*Netherlands55!D67/Netherlands55!B67
 +Portugal56!X67*Portugal56!D67/Portugal56!B67
 +Spain57!X67*Spain57!D67/Spain57!B67
 +Sweden58!X67*Sweden58!D67/Sweden58!B67)
/(Belgium51!D67/Belgium51!B67
 +Denmark52!D67/Denmark52!B67
 +Finland53!D67/Finland53!B67
 +Italy54!D67/Italy54!B67
 +Netherlands55!D67/Netherlands55!B67
 +Portugal56!D67/Portugal56!B67
 +Spain57!D67/Spain57!B67
 +Sweden58!D67/Sweden58!B67))</f>
        <v/>
      </c>
      <c r="Y67" s="61" t="str">
        <f>IF(OR(
Belgium51!Y67   ="",
Belgium51!D67   ="",
Belgium51!B67   ="",
Denmark52!Y67      ="",
Denmark52!D67      ="",
Denmark52!B67      ="",
Finland53!Y67       ="",
Finland53!D67       ="",
Finland53!B67       ="",
Italy54!Y67      ="",
Italy54!D67      ="",
Italy54!B67      ="",
Netherlands55!Y67 ="",
Netherlands55!D67 ="",
Netherlands55!B67 ="",
Portugal56!Y67      ="",
Portugal56!D67      ="",
Portugal56!B67      ="",
Spain57!Y67      ="",
Spain57!D67      ="",
Spain57!B67      ="",
Sweden58!Y67      ="",
Sweden58!D67      ="",
Sweden58!B67      =""),"",
(Belgium51!Y67/Belgium51!B67
 +Denmark52!Y67/Denmark52!B67
 +Finland53!Y67/Finland53!B67
 +Italy54!Y67/Italy54!B67
 +Netherlands55!Y67/Netherlands55!B67
 +Portugal56!Y67/Portugal56!B67
 +Spain57!Y67/Spain57!B67
 +Sweden58!Y67/Sweden58!B67)
/(Belgium51!D67/Belgium51!B67
 +Denmark52!D67/Denmark52!B67
 +Finland53!D67/Finland53!B67
 +Italy54!D67/Italy54!B67
 +Netherlands55!D67/Netherlands55!B67
 +Portugal56!D67/Portugal56!B67
 +Spain57!D67/Spain57!B67
 +Sweden58!D67/Sweden58!B67))</f>
        <v/>
      </c>
      <c r="Z67" s="67"/>
      <c r="AA67" s="62" t="str">
        <f t="shared" si="1"/>
        <v/>
      </c>
      <c r="AB67" s="75">
        <f>IF(OR(
Belgium51!AB67   ="",
Belgium51!D67   ="",
Belgium51!B67   ="",
Denmark52!AB67      ="",
Denmark52!D67      ="",
Denmark52!B67      ="",
Finland53!AB67       ="",
Finland53!D67       ="",
Finland53!B67       ="",
Italy54!AB67      ="",
Italy54!D67      ="",
Italy54!B67      ="",
Netherlands55!AB67 ="",
Netherlands55!D67 ="",
Netherlands55!B67 ="",
Portugal56!AB67      ="",
Portugal56!D67      ="",
Portugal56!B67      ="",
Spain57!AB67      ="",
Spain57!D67      ="",
Spain57!B67      ="",
Sweden58!AB67      ="",
Sweden58!D67      ="",
Sweden58!B67      =""),"",
(Belgium51!AB67*Belgium51!D67/Belgium51!B67
 +Denmark52!AB67*Denmark52!D67/Denmark52!B67
 +Finland53!AB67*Finland53!D67/Finland53!B67
 +Italy54!AB67*Italy54!D67/Italy54!B67
 +Netherlands55!AB67*Netherlands55!D67/Netherlands55!B67
 +Portugal56!AB67*Portugal56!D67/Portugal56!B67
 +Spain57!AB67*Spain57!D67/Spain57!B67
 +Sweden58!AB67*Sweden58!D67/Sweden58!B67)
/(Belgium51!D67/Belgium51!B67
 +Denmark52!D67/Denmark52!B67
 +Finland53!D67/Finland53!B67
 +Italy54!D67/Italy54!B67
 +Netherlands55!D67/Netherlands55!B67
 +Portugal56!D67/Portugal56!B67
 +Spain57!D67/Spain57!B67
 +Sweden58!D67/Sweden58!B67))</f>
        <v>0.77931913262186492</v>
      </c>
    </row>
    <row r="68" spans="1:28">
      <c r="A68" s="62">
        <v>1935</v>
      </c>
      <c r="B68" s="62" t="str">
        <f>IF(OR(
Belgium51!AC68   ="",
Belgium51!D68   ="",
Belgium51!B68   ="",
Denmark52!AC68      ="",
Denmark52!D68      ="",
Denmark52!B68      ="",
Finland53!AC68       ="",
Finland53!D68       ="",
Finland53!B68       ="",
Italy54!AC68      ="",
Italy54!D68      ="",
Italy54!B68      ="",
Netherlands55!AC68 ="",
Netherlands55!D68 ="",
Netherlands55!B68 ="",
Portugal56!AC68 ="",
Portugal56!D68 ="",
Portugal56!B68 ="",
Spain57!AC68       ="",
Spain57!D68       ="",
Spain57!B68       ="",
Sweden58!AC68      ="",
Sweden58!D68      ="",
Sweden58!B68      =""),"",
(Belgium51!AC68*Belgium51!D68/Belgium51!B68
 +Denmark52!AC68*Denmark52!D68/Denmark52!B68
 +Finland53!AC68*Finland53!D68/Finland53!B68
 +Italy54!AC68*Italy54!D68/Italy54!B68
 +Netherlands55!AC68*Netherlands55!D68/Netherlands55!B68
 +Portugal56!AC68*Portugal56!D68/Portugal56!B68
 +Spain57!AC68*Spain57!D68/Spain57!B68
 +Sweden58!AC68*Sweden58!D68/Sweden58!B68)
/(Belgium51!D68/Belgium51!B68
 +Denmark52!D68/Denmark52!B68
 +Finland53!D68/Finland53!B68
 +Italy54!D68/Italy54!B68
 +Netherlands55!D68/Netherlands55!B68
 +Portugal56!D68/Portugal56!B68
 +Spain57!D68/Spain57!B68
 +Sweden58!D68/Sweden58!B68))</f>
        <v/>
      </c>
      <c r="C68" s="34" t="str">
        <f>IF(OR(
Belgium51!F68   ="",
Belgium51!D68   ="",
Belgium51!B68   ="",
Denmark52!F68      ="",
Denmark52!D68      ="",
Denmark52!B68      ="",
Finland53!F68       ="",
Finland53!D68       ="",
Finland53!B68       ="",
Italy54!F68      ="",
Italy54!D68      ="",
Italy54!B68      ="",
Netherlands55!F68 ="",
Netherlands55!D68 ="",
Netherlands55!B68 ="",
Portugal56!F68 ="",
Portugal56!D68 ="",
Portugal56!B68 ="",
Spain57!F68       ="",
Spain57!D68       ="",
Spain57!B68       ="",
Sweden58!F68      ="",
Sweden58!D68      ="",
Sweden58!B68      =""),"",
(Belgium51!F68*Belgium51!D68/Belgium51!B68
 +Denmark52!F68*Denmark52!D68/Denmark52!B68
 +Finland53!F68*Finland53!D68/Finland53!B68
 +Italy54!F68*Italy54!D68/Italy54!B68
 +Netherlands55!F68*Netherlands55!D68/Netherlands55!B68
 +Portugal56!F68*Portugal56!D68/Portugal56!B68
 +Spain57!F68*Spain57!D68/Spain57!B68
 +Sweden58!F68*Sweden58!D68/Sweden58!B68)
/(Belgium51!D68/Belgium51!B68
 +Denmark52!D68/Denmark52!B68
 +Finland53!D68/Finland53!B68
 +Italy54!D68/Italy54!B68
 +Netherlands55!D68/Netherlands55!B68
 +Portugal56!D68/Portugal56!B68
 +Spain57!D68/Spain57!B68
 +Sweden58!D68/Sweden58!B68))</f>
        <v/>
      </c>
      <c r="D68" s="62" t="str">
        <f>IF(OR(
Belgium51!AE68   ="",
Belgium51!D68   ="",
Belgium51!B68   ="",
Denmark52!AE68      ="",
Denmark52!D68      ="",
Denmark52!B68      ="",
Finland53!AE68       ="",
Finland53!D68       ="",
Finland53!B68       ="",
Italy54!AE68      ="",
Italy54!D68      ="",
Italy54!B68      ="",
Netherlands55!AE68 ="",
Netherlands55!D68 ="",
Netherlands55!B68 ="",
Portugal56!AE68 ="",
Portugal56!D68 ="",
Portugal56!B68 ="",
Spain57!AE68       ="",
Spain57!D68       ="",
Spain57!B68       ="",
Sweden58!AE68      ="",
Sweden58!D68      ="",
Sweden58!B68      =""),"",
(Belgium51!AE68*Belgium51!D68/Belgium51!B68
 +Denmark52!AE68*Denmark52!D68/Denmark52!B68
 +Finland53!AE68*Finland53!D68/Finland53!B68
 +Italy54!AE68*Italy54!D68/Italy54!B68
 +Netherlands55!AE68*Netherlands55!D68/Netherlands55!B68
 +Portugal56!AE68*Portugal56!D68/Portugal56!B68
 +Spain57!AE68*Spain57!D68/Spain57!B68
 +Sweden58!AE68*Sweden58!D68/Sweden58!B68)
/(Belgium51!D68/Belgium51!B68
 +Denmark52!D68/Denmark52!B68
 +Finland53!D68/Finland53!B68
 +Italy54!D68/Italy54!B68
 +Netherlands55!D68/Netherlands55!B68
 +Portugal56!D68/Portugal56!B68
 +Spain57!D68/Spain57!B68
 +Sweden58!D68/Sweden58!B68))</f>
        <v/>
      </c>
      <c r="E68" s="62" t="str">
        <f>IF(OR(
Belgium51!H68   ="",
Belgium51!D68   ="",
Belgium51!B68   ="",
Denmark52!H68      ="",
Denmark52!D68      ="",
Denmark52!B68      ="",
Finland53!H68       ="",
Finland53!D68       ="",
Finland53!B68       ="",
Italy54!H68      ="",
Italy54!D68      ="",
Italy54!B68      ="",
Netherlands55!H68 ="",
Netherlands55!D68 ="",
Netherlands55!B68 ="",
Portugal56!H68 ="",
Portugal56!D68 ="",
Portugal56!B68 ="",
Spain57!H68 ="",
Spain57!D68 ="",
Spain57!B68 ="",
Sweden58!H68 ="",
Sweden58!D68 ="",
Sweden58!B68 =""),"",
(Belgium51!H68*Belgium51!D68/Belgium51!B68
 +Denmark52!H68*Denmark52!D68/Denmark52!B68
 +Finland53!H68*Finland53!D68/Finland53!B68
 +Italy54!H68*Italy54!D68/Italy54!B68
 +Netherlands55!H68*Netherlands55!D68/Netherlands55!B68
 +Portugal56!H68*Portugal56!D68/Portugal56!B68
 +Spain57!H68*Spain57!D68/Spain57!B68
 +Sweden58!H68*Sweden58!D68/Sweden58!B68)
/(Belgium51!D68/Belgium51!B68
 +Denmark52!D68/Denmark52!B68
 +Finland53!D68/Finland53!B68
 +Italy54!D68/Italy54!B68
 +Netherlands55!D68/Netherlands55!B68
 +Portugal56!D68/Portugal56!B68
 +Spain57!D68/Spain57!B68
 +Sweden58!D68/Sweden58!B68))</f>
        <v/>
      </c>
      <c r="F68" s="62">
        <f>IF(OR(
Belgium51!I68   ="",
Belgium51!D68   ="",
Belgium51!B68   ="",
Denmark52!I68      ="",
Denmark52!D68      ="",
Denmark52!B68      ="",
Finland53!I68       ="",
Finland53!D68       ="",
Finland53!B68       ="",
Italy54!I68      ="",
Italy54!D68      ="",
Italy54!B68      ="",
Netherlands55!I68 ="",
Netherlands55!D68 ="",
Netherlands55!B68 ="",
Portugal56!I68      ="",
Portugal56!D68      ="",
Portugal56!B68      ="",
Spain57!I68      ="",
Spain57!D68      ="",
Spain57!B68      ="",
Sweden58!I68      ="",
Sweden58!D68      ="",
Sweden58!B68      =""),"",
(Belgium51!I68/Belgium51!B68
 +Denmark52!I68/Denmark52!B68
 +Finland53!I68/Finland53!B68
 +Italy54!I68/Italy54!B68
 +Netherlands55!I68/Netherlands55!B68
 +Portugal56!I68/Portugal56!B68
 +Spain57!I68/Spain57!B68
 +Sweden58!I68/Sweden58!B68)
/(Belgium51!D68/Belgium51!B68
 +Denmark52!D68/Denmark52!B68
 +Finland53!D68/Finland53!B68
 +Italy54!D68/Italy54!B68
 +Netherlands55!D68/Netherlands55!B68
 +Portugal56!D68/Portugal56!B68
 +Spain57!D68/Spain57!B68
 +Sweden58!D68/Sweden58!B68))</f>
        <v>0.18694576605810553</v>
      </c>
      <c r="G68" s="62">
        <f>IF(OR(
Belgium51!J68   ="",
Belgium51!D68   ="",
Belgium51!B68   ="",
Denmark52!J68      ="",
Denmark52!D68      ="",
Denmark52!B68      ="",
Finland53!J68       ="",
Finland53!D68       ="",
Finland53!B68       ="",
Italy54!J68      ="",
Italy54!D68      ="",
Italy54!B68      ="",
Netherlands55!J68 ="",
Netherlands55!D68 ="",
Netherlands55!B68 ="",
Portugal56!J68      ="",
Portugal56!D68      ="",
Portugal56!B68      ="",
Spain57!J68      ="",
Spain57!D68      ="",
Spain57!B68      ="",
Sweden58!J68      ="",
Sweden58!D68      ="",
Sweden58!B68      =""),"",
(Belgium51!J68/Belgium51!B68
 +Denmark52!J68/Denmark52!B68
 +Finland53!J68/Finland53!B68
 +Italy54!J68/Italy54!B68
 +Netherlands55!J68/Netherlands55!B68
 +Portugal56!J68/Portugal56!B68
 +Spain57!J68/Spain57!B68
 +Sweden58!J68/Sweden58!B68)
/(Belgium51!D68/Belgium51!B68
 +Denmark52!D68/Denmark52!B68
 +Finland53!D68/Finland53!B68
 +Italy54!D68/Italy54!B68
 +Netherlands55!D68/Netherlands55!B68
 +Portugal56!D68/Portugal56!B68
 +Spain57!D68/Spain57!B68
 +Sweden58!D68/Sweden58!B68))</f>
        <v>0.13688096558370941</v>
      </c>
      <c r="H68" s="62">
        <f>IF(OR(
Belgium51!K68   ="",
Belgium51!D68   ="",
Belgium51!B68   ="",
Denmark52!K68      ="",
Denmark52!D68      ="",
Denmark52!B68      ="",
Finland53!K68       ="",
Finland53!D68       ="",
Finland53!B68       ="",
Italy54!K68      ="",
Italy54!D68      ="",
Italy54!B68      ="",
Netherlands55!K68 ="",
Netherlands55!D68 ="",
Netherlands55!B68 ="",
Portugal56!K68      ="",
Portugal56!D68      ="",
Portugal56!B68      ="",
Spain57!K68      ="",
Spain57!D68      ="",
Spain57!B68      ="",
Sweden58!K68      ="",
Sweden58!D68      ="",
Sweden58!B68      =""),"",
(Belgium51!K68/Belgium51!B68
 +Denmark52!K68/Denmark52!B68
 +Finland53!K68/Finland53!B68
 +Italy54!K68/Italy54!B68
 +Netherlands55!K68/Netherlands55!B68
 +Portugal56!K68/Portugal56!B68
 +Spain57!K68/Spain57!B68
 +Sweden58!K68/Sweden58!B68)
/(Belgium51!D68/Belgium51!B68
 +Denmark52!D68/Denmark52!B68
 +Finland53!D68/Finland53!B68
 +Italy54!D68/Italy54!B68
 +Netherlands55!D68/Netherlands55!B68
 +Portugal56!D68/Portugal56!B68
 +Spain57!D68/Spain57!B68
 +Sweden58!D68/Sweden58!B68))</f>
        <v>9.776594546696829E-2</v>
      </c>
      <c r="I68" s="62">
        <f>IF(OR(
Belgium51!L68   ="",
Belgium51!D68   ="",
Belgium51!B68   ="",
Denmark52!L68      ="",
Denmark52!D68      ="",
Denmark52!B68      ="",
Finland53!L68       ="",
Finland53!D68       ="",
Finland53!B68       ="",
Italy54!L68      ="",
Italy54!D68      ="",
Italy54!B68      ="",
Netherlands55!L68 ="",
Netherlands55!D68 ="",
Netherlands55!B68 ="",
Portugal56!L68      ="",
Portugal56!D68      ="",
Portugal56!B68      ="",
Spain57!L68      ="",
Spain57!D68      ="",
Spain57!B68      ="",
Sweden58!L68      ="",
Sweden58!D68      ="",
Sweden58!B68      =""),"",
(Belgium51!L68/Belgium51!B68
 +Denmark52!L68/Denmark52!B68
 +Finland53!L68/Finland53!B68
 +Italy54!L68/Italy54!B68
 +Netherlands55!L68/Netherlands55!B68
 +Portugal56!L68/Portugal56!B68
 +Spain57!L68/Spain57!B68
 +Sweden58!L68/Sweden58!B68)
/(Belgium51!D68/Belgium51!B68
 +Denmark52!D68/Denmark52!B68
 +Finland53!D68/Finland53!B68
 +Italy54!D68/Italy54!B68
 +Netherlands55!D68/Netherlands55!B68
 +Portugal56!D68/Portugal56!B68
 +Spain57!D68/Spain57!B68
 +Sweden58!D68/Sweden58!B68))</f>
        <v>0.1198145177484899</v>
      </c>
      <c r="J68" s="61">
        <f t="shared" ref="J68:J131" si="2">IF(OR(H68="",I68=""),"",H68-I68)</f>
        <v>-2.2048572281521614E-2</v>
      </c>
      <c r="K68" s="61">
        <f>IF(OR(
Belgium51!D68   ="",Belgium51!D67   ="",
Belgium51!B68   ="",Belgium51!B67   ="",
Belgium51!N68   ="",Belgium51!N67   ="",
Denmark52!D68      ="",Denmark52!D67      ="",
Denmark52!B68      ="",Denmark52!B67      ="",
Denmark52!N68      ="",Denmark52!N67      ="",
Finland53!D68       ="",Finland53!D67       ="",
Finland53!B68       ="",Finland53!B67       ="",
Finland53!N68       ="",Finland53!N67       ="",
Italy54!D68      ="",Italy54!D67      ="",
Italy54!B68      ="",Italy54!B67      ="",
Italy54!N68      ="",Italy54!N67      ="",
Netherlands55!D68 ="",Netherlands55!D67 ="",
Netherlands55!B68 ="",Netherlands55!B67 ="",
Netherlands55!N68 ="",Netherlands55!N67 ="",
Portugal56!D68      ="",Portugal56!D67      ="",
Portugal56!B68      ="",Portugal56!B67      ="",
Portugal56!N68      ="",Portugal56!N67      ="",
Spain57!D68      ="",Spain57!D67      ="",
Spain57!B68      ="",Spain57!B67      ="",
Spain57!N68      ="",Spain57!N67      ="",
Sweden58!D68      ="",Sweden58!D67      ="",
Sweden58!B68      ="",Sweden58!B67      ="",
Sweden58!N68      ="",Sweden58!N67      =""),"",
LN(SQRT(
(Belgium51!D68/Belgium51!B68
 +Denmark52!D68/Denmark52!B68
 +Finland53!D68/Finland53!B68
 +Italy54!D68/Italy54!B68
 +Netherlands55!D68/Netherlands55!B68
 +Portugal56!D68/Portugal56!B68
 +Spain57!D68/Spain57!B68
 +Sweden58!D68/Sweden58!B68)
/(Belgium51!D68/Belgium51!N68*Belgium51!N67/Belgium51!B67
 +Denmark52!D68/Denmark52!N68*Denmark52!N67/Denmark52!B67
 +Finland53!D68/Finland53!N68*Finland53!N67/Finland53!B67
 +Italy54!D68/Italy54!N68*Italy54!N67/Italy54!B67
 +Netherlands55!D68/Netherlands55!N68*Netherlands55!N67/Netherlands55!B67
 +Portugal56!D68/Portugal56!N68*Portugal56!N67/Portugal56!B67
 +Spain57!D68/Spain57!N68*Spain57!N67/Spain57!B67
 +Sweden58!D68/Sweden58!N68*Sweden58!N67/Sweden58!B67)
*(Belgium51!D67/Belgium51!N67*Belgium51!N68/Belgium51!B68
 +Denmark52!D67/Denmark52!N67*Denmark52!N68/Denmark52!B68
 +Finland53!D67/Finland53!N67*Finland53!N68/Finland53!B68
 +Italy54!D67/Italy54!N67*Italy54!N68/Italy54!B68
 +Netherlands55!D67/Netherlands55!N67*Netherlands55!N68/Netherlands55!B68
 +Portugal56!D67/Portugal56!N67*Portugal56!N68/Portugal56!B68
 +Spain57!D67/Spain57!N67*Spain57!N68/Spain57!B68
 +Sweden58!D67/Sweden58!N67*Sweden58!N68/Sweden58!B68)
/(Belgium51!D67/Belgium51!B67
 +Denmark52!D67/Denmark52!B67
 +Finland53!D67/Finland53!B67
 +Italy54!D67/Italy54!B67
 +Netherlands55!D67/Netherlands55!B67
 +Portugal56!D67/Portugal56!B67
 +Spain57!D67/Spain57!B67
 +Sweden58!D67/Sweden58!B67))))</f>
        <v>-3.7626499657924188E-2</v>
      </c>
      <c r="L68" s="61" t="str">
        <f>IF(OR(
Belgium51!F68   ="",Belgium51!F67   ="",
Belgium51!D68   ="",Belgium51!D67   ="",
Belgium51!B68   ="",Belgium51!B67   ="",
Belgium51!P68   ="",Belgium51!P67   ="",
Denmark52!F68      ="",Denmark52!F67      ="",
Denmark52!D68      ="",Denmark52!D67      ="",
Denmark52!B68      ="",Denmark52!B67      ="",
Denmark52!P68      ="",Denmark52!P67      ="",
Finland53!F68       ="",Finland53!F67       ="",
Finland53!D68       ="",Finland53!D67       ="",
Finland53!B68       ="",Finland53!B67       ="",
Finland53!P68       ="",Finland53!P67       ="",
Italy54!F68      ="",Italy54!F67      ="",
Italy54!D68      ="",Italy54!D67      ="",
Italy54!B68      ="",Italy54!B67      ="",
Italy54!P68      ="",Italy54!P67      ="",
Netherlands55!F68 ="",Netherlands55!F67 ="",
Netherlands55!D68 ="",Netherlands55!D67 ="",
Netherlands55!B68 ="",Netherlands55!B67 ="",
Netherlands55!P68 ="",Netherlands55!P67 ="",
Portugal56!F68      ="",Portugal56!F67      ="",
Portugal56!D68      ="",Portugal56!D67      ="",
Portugal56!B68      ="",Portugal56!B67      ="",
Portugal56!P68      ="",Portugal56!P67      ="",
Spain57!F68      ="",Spain57!F67      ="",
Spain57!D68      ="",Spain57!D67      ="",
Spain57!B68      ="",Spain57!B67      ="",
Spain57!P68      ="",Spain57!P67      ="",
Sweden58!F68      ="",Sweden58!F67      ="",
Sweden58!D68      ="",Sweden58!D67      ="",
Sweden58!B68      ="",Sweden58!B67      ="",
Sweden58!P68      ="",Sweden58!P67      =""),"",
LN(SQRT(
(Belgium51!D68*Belgium51!F68/Belgium51!B68
 +Denmark52!D68*Denmark52!F68/Denmark52!B68
 +Finland53!D68*Finland53!F68/Finland53!B68
 +Italy54!D68*Italy54!F68/Italy54!B68
 +Netherlands55!D68*Netherlands55!F68/Netherlands55!B68
 +Portugal56!D68*Portugal56!F68/Portugal56!B68
 +Spain57!D68*Spain57!F68/Spain57!B68
 +Sweden58!D68*Sweden58!F68/Sweden58!B68)
/(Belgium51!D68*Belgium51!F68/Belgium51!P68*Belgium51!P67/Belgium51!B67
 +Denmark52!D68*Denmark52!F68/Denmark52!P68*Denmark52!P67/Denmark52!B67
 +Finland53!D68*Finland53!F68/Finland53!P68*Finland53!P67/Finland53!B67
 +Italy54!D68*Italy54!F68/Italy54!P68*Italy54!P67/Italy54!B67
 +Netherlands55!D68*Netherlands55!F68/Netherlands55!P68*Netherlands55!P67/Netherlands55!B67
 +Portugal56!D68*Portugal56!F68/Portugal56!P68*Portugal56!P67/Portugal56!B67
 +Spain57!D68*Spain57!F68/Spain57!P68*Spain57!P67/Spain57!B67
 +Sweden58!D68*Sweden58!F68/Sweden58!P68*Sweden58!P67/Sweden58!B67)
*(Belgium51!D67*Belgium51!F67/Belgium51!P67*Belgium51!P68/Belgium51!B68
 +Denmark52!D67*Denmark52!F67/Denmark52!P67*Denmark52!P68/Denmark52!B68
 +Finland53!D67*Finland53!F67/Finland53!P67*Finland53!P68/Finland53!B68
 +Italy54!D67*Italy54!F67/Italy54!P67*Italy54!P68/Italy54!B68
 +Netherlands55!D67*Netherlands55!F67/Netherlands55!P67*Netherlands55!P68/Netherlands55!B68
 +Portugal56!D67*Portugal56!F67/Portugal56!P67*Portugal56!P68/Portugal56!B68
 +Spain57!D67*Spain57!F67/Spain57!P67*Spain57!P68/Spain57!B68
 +Sweden58!D67*Sweden58!F67/Sweden58!P67*Sweden58!P68/Sweden58!B68)
/(Belgium51!D67*Belgium51!F67/Belgium51!B67
 +Denmark52!D67*Denmark52!F67/Denmark52!B67
 +Finland53!D67*Finland53!F67/Finland53!B67
 +Italy54!D67*Italy54!F67/Italy54!B67
 +Netherlands55!D67*Netherlands55!F67/Netherlands55!B67
 +Portugal56!D67*Portugal56!F67/Portugal56!B67
 +Spain57!D67*Spain57!F67/Spain57!B67
 +Sweden58!D67*Sweden58!F67/Sweden58!B67))))</f>
        <v/>
      </c>
      <c r="M68" s="62" t="str">
        <f>IF(OR(
Belgium51!H68   ="",Belgium51!H67   ="",
Belgium51!D68   ="",Belgium51!D67   ="",
Belgium51!B68   ="",Belgium51!B67   ="",
Belgium51!Q68   ="",Belgium51!Q67   ="",
Denmark52!H68      ="",Denmark52!H67      ="",
Denmark52!D68      ="",Denmark52!D67      ="",
Denmark52!B68      ="",Denmark52!B67      ="",
Denmark52!Q68      ="",Denmark52!Q67      ="",
Finland53!H68       ="",Finland53!H67       ="",
Finland53!D68       ="",Finland53!D67       ="",
Finland53!B68       ="",Finland53!B67       ="",
Finland53!Q68       ="",Finland53!Q67       ="",
Italy54!H68      ="",Italy54!H67      ="",
Italy54!D68      ="",Italy54!D67      ="",
Italy54!B68      ="",Italy54!B67      ="",
Italy54!Q68      ="",Italy54!Q67      ="",
Netherlands55!H68 ="",Netherlands55!H67 ="",
Netherlands55!D68 ="",Netherlands55!D67 ="",
Netherlands55!B68 ="",Netherlands55!B67 ="",
Netherlands55!Q68 ="",Netherlands55!Q67 ="",
Portugal56!H68      ="",Portugal56!H67      ="",
Portugal56!D68      ="",Portugal56!D67      ="",
Portugal56!B68      ="",Portugal56!B67      ="",
Portugal56!Q68      ="",Portugal56!Q67      ="",
Spain57!H68      ="",Spain57!H67      ="",
Spain57!D68      ="",Spain57!D67      ="",
Spain57!B68      ="",Spain57!B67      ="",
Spain57!Q68      ="",Spain57!Q67      ="",
Sweden58!H68      ="",Sweden58!H67      ="",
Sweden58!D68      ="",Sweden58!D67      ="",
Sweden58!B68      ="",Sweden58!B67      ="",
Sweden58!Q68      ="",Sweden58!Q67      =""),"",
LN(SQRT(
(Belgium51!D68*Belgium51!H68/Belgium51!B68
 +Denmark52!D68*Denmark52!H68/Denmark52!B68
 +Finland53!D68*Finland53!H68/Finland53!B68
 +Italy54!D68*Italy54!H68/Italy54!B68
 +Netherlands55!D68*Netherlands55!H68/Netherlands55!B68
 +Portugal56!D68*Portugal56!H68/Portugal56!B68
 +Spain57!D68*Spain57!H68/Spain57!B68
 +Sweden58!D68*Sweden58!H68/Sweden58!B68)
/(Belgium51!D68*Belgium51!H68/Belgium51!Q68*Belgium51!Q67/Belgium51!B67
 +Denmark52!D68*Denmark52!H68/Denmark52!Q68*Denmark52!Q67/Denmark52!B67
 +Finland53!D68*Finland53!H68/Finland53!Q68*Finland53!Q67/Finland53!B67
 +Italy54!D68*Italy54!H68/Italy54!Q68*Italy54!Q67/Italy54!B67
 +Netherlands55!D68*Netherlands55!H68/Netherlands55!Q68*Netherlands55!Q67/Netherlands55!B67
 +Portugal56!D68*Portugal56!H68/Portugal56!Q68*Portugal56!Q67/Portugal56!B67
 +Spain57!D68*Spain57!H68/Spain57!Q68*Spain57!Q67/Spain57!B67
 +Sweden58!D68*Sweden58!H68/Sweden58!Q68*Sweden58!Q67/Sweden58!B67)
*(Belgium51!D67*Belgium51!H67/Belgium51!Q67*Belgium51!Q68/Belgium51!B68
 +Denmark52!D67*Denmark52!H67/Denmark52!Q67*Denmark52!Q68/Denmark52!B68
 +Finland53!D67*Finland53!H67/Finland53!Q67*Finland53!Q68/Finland53!B68
 +Italy54!D67*Italy54!H67/Italy54!Q67*Italy54!Q68/Italy54!B68
 +Netherlands55!D67*Netherlands55!H67/Netherlands55!Q67*Netherlands55!Q68/Netherlands55!B68
 +Portugal56!D67*Portugal56!H67/Portugal56!Q67*Portugal56!Q68/Portugal56!B68
 +Spain57!D67*Spain57!H67/Spain57!Q67*Spain57!Q68/Spain57!B68
 +Sweden58!D67*Sweden58!H67/Sweden58!Q67*Sweden58!Q68/Sweden58!B68)
/(Belgium51!D67*Belgium51!H67/Belgium51!B67
 +Denmark52!D67*Denmark52!H67/Denmark52!B67
 +Finland53!D67*Finland53!H67/Finland53!B67
 +Italy54!D67*Italy54!H67/Italy54!B67
 +Netherlands55!D67*Netherlands55!H67/Netherlands55!B67
 +Portugal56!D67*Portugal56!H67/Portugal56!B67
 +Spain57!D67*Spain57!H67/Spain57!B67
 +Sweden58!D67*Sweden58!H67/Sweden58!B67))))</f>
        <v/>
      </c>
      <c r="N68" s="62" t="str">
        <f>IF(OR(
Belgium51!I68   ="",Belgium51!I67   ="",
Belgium51!B68   ="",Belgium51!B67   ="",
Belgium51!R68   ="",Belgium51!R67   ="",
Denmark52!I68      ="",Denmark52!I67      ="",
Denmark52!B68      ="",Denmark52!B67      ="",
Denmark52!R68      ="",Denmark52!R67      ="",
Finland53!I68       ="",Finland53!I67       ="",
Finland53!B68       ="",Finland53!B67       ="",
Finland53!R68       ="",Finland53!R67       ="",
Italy54!I68      ="",Italy54!I67      ="",
Italy54!B68      ="",Italy54!B67      ="",
Italy54!R68      ="",Italy54!R67      ="",
Netherlands55!I68 ="",Netherlands55!I67 ="",
Netherlands55!B68 ="",Netherlands55!B67 ="",
Netherlands55!R68 ="",Netherlands55!R67 ="",
Portugal56!I68      ="",Portugal56!I67      ="",
Portugal56!B68      ="",Portugal56!B67      ="",
Portugal56!R68      ="",Portugal56!R67      ="",
Spain57!I68      ="",Spain57!I67      ="",
Spain57!B68      ="",Spain57!B67      ="",
Spain57!R68      ="",Spain57!R67      ="",
Sweden58!I68      ="",Sweden58!I67      ="",
Sweden58!B68      ="",Sweden58!B67      ="",
Sweden58!R68      ="",Sweden58!R67      =""),"",
LN(SQRT(
(Belgium51!I68/Belgium51!B68
 +Denmark52!I68/Denmark52!B68
 +Finland53!I68/Finland53!B68
 +Italy54!I68/Italy54!B68
 +Netherlands55!I68/Netherlands55!B68
 +Portugal56!I68/Portugal56!B68
 +Spain57!I68/Spain57!B68
 +Sweden58!I68/Sweden58!B68)
/(Belgium51!I68/Belgium51!R68*Belgium51!R67/Belgium51!B67
 +Denmark52!I68/Denmark52!R68*Denmark52!R67/Denmark52!B67
 +Finland53!I68/Finland53!R68*Finland53!R67/Finland53!B67
 +Italy54!I68/Italy54!R68*Italy54!R67/Italy54!B67
 +Netherlands55!I68/Netherlands55!R68*Netherlands55!R67/Netherlands55!B67
 +Portugal56!I68/Portugal56!R68*Portugal56!R67/Portugal56!B67
 +Spain57!I68/Spain57!R68*Spain57!R67/Spain57!B67
 +Sweden58!I68/Sweden58!R68*Sweden58!R67/Sweden58!B67)
*(Belgium51!I67/Belgium51!R67*Belgium51!R68/Belgium51!B68
 +Denmark52!I67/Denmark52!R67*Denmark52!R68/Denmark52!B68
 +Finland53!I67/Finland53!R67*Finland53!R68/Finland53!B68
 +Italy54!I67/Italy54!R67*Italy54!R68/Italy54!B68
 +Netherlands55!I67/Netherlands55!R67*Netherlands55!R68/Netherlands55!B68
 +Portugal56!I67/Portugal56!R67*Portugal56!R68/Portugal56!B68
 +Spain57!I67/Spain57!R67*Spain57!R68/Spain57!B68
 +Sweden58!I67/Sweden58!R67*Sweden58!R68/Sweden58!B68)
/(Belgium51!I67/Belgium51!B67
 +Denmark52!I67/Denmark52!B67
 +Finland53!I67/Finland53!B67
 +Italy54!I67/Italy54!B67
 +Netherlands55!I67/Netherlands55!B67
 +Portugal56!I67/Portugal56!B67
 +Spain57!I67/Spain57!B67
 +Sweden58!I67/Sweden58!B67))))</f>
        <v/>
      </c>
      <c r="O68" s="62" t="str">
        <f>IF(OR(
Belgium51!K68   ="",Belgium51!K67   ="",
Belgium51!B68   ="",Belgium51!B67   ="",
Belgium51!S68   ="",Belgium51!S67   ="",
Denmark52!K68      ="",Denmark52!K67      ="",
Denmark52!B68      ="",Denmark52!B67      ="",
Denmark52!S68      ="",Denmark52!S67      ="",
Finland53!K68       ="",Finland53!K67       ="",
Finland53!B68       ="",Finland53!B67       ="",
Finland53!S68       ="",Finland53!S67       ="",
Italy54!K68      ="",Italy54!K67      ="",
Italy54!B68      ="",Italy54!B67      ="",
Italy54!S68      ="",Italy54!S67      ="",
Netherlands55!K68 ="",Netherlands55!K67 ="",
Netherlands55!B68 ="",Netherlands55!B67 ="",
Netherlands55!S68 ="",Netherlands55!S67 ="",
Portugal56!K68      ="",Portugal56!K67      ="",
Portugal56!B68      ="",Portugal56!B67      ="",
Portugal56!S68      ="",Portugal56!S67      ="",
Spain57!K68      ="",Spain57!K67      ="",
Spain57!B68      ="",Spain57!B67      ="",
Spain57!S68      ="",Spain57!S67      ="",
Sweden58!K68      ="",Sweden58!K67      ="",
Sweden58!B68      ="",Sweden58!B67      ="",
Sweden58!S68      ="",Sweden58!S67      =""),"",
LN(SQRT(
(Belgium51!K68/Belgium51!B68
 +Denmark52!K68/Denmark52!B68
 +Finland53!K68/Finland53!B68
 +Italy54!K68/Italy54!B68
 +Netherlands55!K68/Netherlands55!B68
 +Portugal56!K68/Portugal56!B68
 +Spain57!K68/Spain57!B68
 +Sweden58!K68/Sweden58!B68)
/(Belgium51!K68/Belgium51!S68*Belgium51!S67/Belgium51!B67
 +Denmark52!K68/Denmark52!S68*Denmark52!S67/Denmark52!B67
 +Finland53!K68/Finland53!S68*Finland53!S67/Finland53!B67
 +Italy54!K68/Italy54!S68*Italy54!S67/Italy54!B67
 +Netherlands55!K68/Netherlands55!S68*Netherlands55!S67/Netherlands55!B67
 +Portugal56!K68/Portugal56!S68*Portugal56!S67/Portugal56!B67
 +Spain57!K68/Spain57!S68*Spain57!S67/Spain57!B67
 +Sweden58!K68/Sweden58!S68*Sweden58!S67/Sweden58!B67)
*(Belgium51!K67/Belgium51!S67*Belgium51!S68/Belgium51!B68
 +Denmark52!K67/Denmark52!S67*Denmark52!S68/Denmark52!B68
 +Finland53!K67/Finland53!S67*Finland53!S68/Finland53!B68
 +Italy54!K67/Italy54!S67*Italy54!S68/Italy54!B68
 +Netherlands55!K67/Netherlands55!S67*Netherlands55!S68/Netherlands55!B68
 +Portugal56!K67/Portugal56!S67*Portugal56!S68/Portugal56!B68
 +Spain57!K67/Spain57!S67*Spain57!S68/Spain57!B68
 +Sweden58!K67/Sweden58!S67*Sweden58!S68/Sweden58!B68)
/(Belgium51!K67/Belgium51!B67
 +Denmark52!K67/Denmark52!B67
 +Finland53!K67/Finland53!B67
 +Italy54!K67/Italy54!B67
 +Netherlands55!K67/Netherlands55!B67
 +Portugal56!K67/Portugal56!B67
 +Spain57!K67/Spain57!B67
 +Sweden58!K67/Sweden58!B67))))</f>
        <v/>
      </c>
      <c r="P68" s="62" t="str">
        <f>IF(OR(
Belgium51!L68   ="",Belgium51!L67   ="",
Belgium51!B68   ="",Belgium51!B67   ="",
Belgium51!T68   ="",Belgium51!T67   ="",
Denmark52!L68      ="",Denmark52!L67      ="",
Denmark52!B68      ="",Denmark52!B67      ="",
Denmark52!T68      ="",Denmark52!T67      ="",
Finland53!L68       ="",Finland53!L67       ="",
Finland53!B68       ="",Finland53!B67       ="",
Finland53!T68       ="",Finland53!T67       ="",
Italy54!L68      ="",Italy54!L67      ="",
Italy54!B68      ="",Italy54!B67      ="",
Italy54!T68      ="",Italy54!T67      ="",
Netherlands55!L68 ="",Netherlands55!L67 ="",
Netherlands55!B68 ="",Netherlands55!B67 ="",
Netherlands55!T68 ="",Netherlands55!T67 ="",
Portugal56!L68      ="",Portugal56!L67      ="",
Portugal56!B68      ="",Portugal56!B67      ="",
Portugal56!T68      ="",Portugal56!T67      ="",
Spain57!L68      ="",Spain57!L67      ="",
Spain57!B68      ="",Spain57!B67      ="",
Spain57!T68      ="",Spain57!T67      ="",
Sweden58!L68      ="",Sweden58!L67      ="",
Sweden58!B68      ="",Sweden58!B67      ="",
Sweden58!T68      ="",Sweden58!T67      =""),"",
LN(SQRT(
(Belgium51!L68/Belgium51!B68
 +Denmark52!L68/Denmark52!B68
 +Finland53!L68/Finland53!B68
 +Italy54!L68/Italy54!B68
 +Netherlands55!L68/Netherlands55!B68
 +Portugal56!L68/Portugal56!B68
 +Spain57!L68/Spain57!B68
 +Sweden58!L68/Sweden58!B68)
/(Belgium51!L68/Belgium51!T68*Belgium51!T67/Belgium51!B67
 +Denmark52!L68/Denmark52!T68*Denmark52!T67/Denmark52!B67
 +Finland53!L68/Finland53!T68*Finland53!T67/Finland53!B67
 +Italy54!L68/Italy54!T68*Italy54!T67/Italy54!B67
 +Netherlands55!L68/Netherlands55!T68*Netherlands55!T67/Netherlands55!B67
 +Portugal56!L68/Portugal56!T68*Portugal56!T67/Portugal56!B67
 +Spain57!L68/Spain57!T68*Spain57!T67/Spain57!B67
 +Sweden58!L68/Sweden58!T68*Sweden58!T67/Sweden58!B67)
*(Belgium51!L67/Belgium51!T67*Belgium51!T68/Belgium51!B68
 +Denmark52!L67/Denmark52!T67*Denmark52!T68/Denmark52!B68
 +Finland53!L67/Finland53!T67*Finland53!T68/Finland53!B68
 +Italy54!L67/Italy54!T67*Italy54!T68/Italy54!B68
 +Netherlands55!L67/Netherlands55!T67*Netherlands55!T68/Netherlands55!B68
 +Portugal56!L67/Portugal56!T67*Portugal56!T68/Portugal56!B68
 +Spain57!L67/Spain57!T67*Spain57!T68/Spain57!B68
 +Sweden58!L67/Sweden58!T67*Sweden58!T68/Sweden58!B68)
/(Belgium51!L67/Belgium51!B67
 +Denmark52!L67/Denmark52!B67
 +Finland53!L67/Finland53!B67
 +Italy54!L67/Italy54!B67
 +Netherlands55!L67/Netherlands55!B67
 +Portugal56!L67/Portugal56!B67
 +Spain57!L67/Spain57!B67
 +Sweden58!L67/Sweden58!B67))))</f>
        <v/>
      </c>
      <c r="Q68" s="61"/>
      <c r="R68" s="61"/>
      <c r="S68" s="61"/>
      <c r="T68" s="61"/>
      <c r="U68" s="61"/>
      <c r="V68" s="61" t="str">
        <f>IF(OR(
Belgium51!V68   ="",
Belgium51!U68   ="",
Denmark52!V68      ="",
Denmark52!U68      ="",
Finland53!V68       ="",
Finland53!U68       ="",
Italy54!V68      ="",
Italy54!U68      ="",
Netherlands55!V68 ="",
Netherlands55!U68 ="",
Portugal56!V68      ="",
Portugal56!U68      ="",
Spain57!V68      ="",
Spain57!U68      ="",
Sweden58!V68      ="",
Sweden58!U68      =""),"",
LN((Belgium51!V68+Denmark52!V68+Finland53!V68+Italy54!V68+Netherlands55!V68+Portugal56!V68+Spain57!V68+Sweden58!V68)
/(Belgium51!U68+Denmark52!U68+Finland53!U68+Italy54!U68+Netherlands55!U68+Portugal56!U68+Spain57!U68+Sweden58!U68)))</f>
        <v/>
      </c>
      <c r="W68" s="61" t="str">
        <f>IF(OR(
Belgium51!V68   ="",
Belgium51!W68   ="",
Belgium51!U68   ="",
Denmark52!V68      ="",
Denmark52!W68      ="",
Denmark52!U68      ="",
Finland53!V68       ="",
Finland53!W68       ="",
Finland53!U68       ="",
Italy54!V68      ="",
Italy54!W68      ="",
Italy54!U68      ="",
Netherlands55!V68 ="",
Netherlands55!W68 ="",
Netherlands55!V68 ="",
Portugal56!V68      ="",
Portugal56!W68      ="",
Portugal56!U68      ="",
Spain57!V68      ="",
Spain57!W68      ="",
Spain57!U68      ="",
Sweden58!V68      ="",
Sweden58!W68      ="",
Sweden58!U68      ="",
),"",
LN((Belgium51!V68*Belgium51!W68+Denmark52!V68*Denmark52!W68+Finland53!V68*Finland53!W68+Italy54!V68*Italy54!W68+Netherlands55!V68*Netherlands55!W68+Portugal56!V68*Portugal56!W68+Spain57!V68*Spain57!W68+Sweden58!V68*Sweden58!W68)
/(Belgium51!U68+Denmark52!U68+Finland53!U68+Italy54!U68+Netherlands55!U68+Portugal56!U68+Spain57!U68+Sweden58!U68)))</f>
        <v/>
      </c>
      <c r="X68" s="61" t="str">
        <f>IF(OR(
Belgium51!X68   ="",
Belgium51!D68   ="",
Belgium51!B68   ="",
Denmark52!X68      ="",
Denmark52!D68      ="",
Denmark52!B68      ="",
Finland53!X68       ="",
Finland53!D68       ="",
Finland53!B68       ="",
Italy54!X68      ="",
Italy54!D68      ="",
Italy54!B68      ="",
Netherlands55!X68 ="",
Netherlands55!D68 ="",
Netherlands55!B68 ="",
Portugal56!X68      ="",
Portugal56!D68      ="",
Portugal56!B68      ="",
Spain57!X68      ="",
Spain57!D68      ="",
Spain57!B68      ="",
Sweden58!X68      ="",
Sweden58!D68      ="",
Sweden58!B68      =""),"",
(Belgium51!X68*Belgium51!D68/Belgium51!B68
 +Denmark52!X68*Denmark52!D68/Denmark52!B68
 +Finland53!X68*Finland53!D68/Finland53!B68
 +Italy54!X68*Italy54!D68/Italy54!B68
 +Netherlands55!X68*Netherlands55!D68/Netherlands55!B68
 +Portugal56!X68*Portugal56!D68/Portugal56!B68
 +Spain57!X68*Spain57!D68/Spain57!B68
 +Sweden58!X68*Sweden58!D68/Sweden58!B68)
/(Belgium51!D68/Belgium51!B68
 +Denmark52!D68/Denmark52!B68
 +Finland53!D68/Finland53!B68
 +Italy54!D68/Italy54!B68
 +Netherlands55!D68/Netherlands55!B68
 +Portugal56!D68/Portugal56!B68
 +Spain57!D68/Spain57!B68
 +Sweden58!D68/Sweden58!B68))</f>
        <v/>
      </c>
      <c r="Y68" s="61" t="str">
        <f>IF(OR(
Belgium51!Y68   ="",
Belgium51!D68   ="",
Belgium51!B68   ="",
Denmark52!Y68      ="",
Denmark52!D68      ="",
Denmark52!B68      ="",
Finland53!Y68       ="",
Finland53!D68       ="",
Finland53!B68       ="",
Italy54!Y68      ="",
Italy54!D68      ="",
Italy54!B68      ="",
Netherlands55!Y68 ="",
Netherlands55!D68 ="",
Netherlands55!B68 ="",
Portugal56!Y68      ="",
Portugal56!D68      ="",
Portugal56!B68      ="",
Spain57!Y68      ="",
Spain57!D68      ="",
Spain57!B68      ="",
Sweden58!Y68      ="",
Sweden58!D68      ="",
Sweden58!B68      =""),"",
(Belgium51!Y68/Belgium51!B68
 +Denmark52!Y68/Denmark52!B68
 +Finland53!Y68/Finland53!B68
 +Italy54!Y68/Italy54!B68
 +Netherlands55!Y68/Netherlands55!B68
 +Portugal56!Y68/Portugal56!B68
 +Spain57!Y68/Spain57!B68
 +Sweden58!Y68/Sweden58!B68)
/(Belgium51!D68/Belgium51!B68
 +Denmark52!D68/Denmark52!B68
 +Finland53!D68/Finland53!B68
 +Italy54!D68/Italy54!B68
 +Netherlands55!D68/Netherlands55!B68
 +Portugal56!D68/Portugal56!B68
 +Spain57!D68/Spain57!B68
 +Sweden58!D68/Sweden58!B68))</f>
        <v/>
      </c>
      <c r="Z68" s="67"/>
      <c r="AA68" s="62" t="str">
        <f t="shared" si="1"/>
        <v/>
      </c>
      <c r="AB68" s="75">
        <f>IF(OR(
Belgium51!AB68   ="",
Belgium51!D68   ="",
Belgium51!B68   ="",
Denmark52!AB68      ="",
Denmark52!D68      ="",
Denmark52!B68      ="",
Finland53!AB68       ="",
Finland53!D68       ="",
Finland53!B68       ="",
Italy54!AB68      ="",
Italy54!D68      ="",
Italy54!B68      ="",
Netherlands55!AB68 ="",
Netherlands55!D68 ="",
Netherlands55!B68 ="",
Portugal56!AB68      ="",
Portugal56!D68      ="",
Portugal56!B68      ="",
Spain57!AB68      ="",
Spain57!D68      ="",
Spain57!B68      ="",
Sweden58!AB68      ="",
Sweden58!D68      ="",
Sweden58!B68      =""),"",
(Belgium51!AB68*Belgium51!D68/Belgium51!B68
 +Denmark52!AB68*Denmark52!D68/Denmark52!B68
 +Finland53!AB68*Finland53!D68/Finland53!B68
 +Italy54!AB68*Italy54!D68/Italy54!B68
 +Netherlands55!AB68*Netherlands55!D68/Netherlands55!B68
 +Portugal56!AB68*Portugal56!D68/Portugal56!B68
 +Spain57!AB68*Spain57!D68/Spain57!B68
 +Sweden58!AB68*Sweden58!D68/Sweden58!B68)
/(Belgium51!D68/Belgium51!B68
 +Denmark52!D68/Denmark52!B68
 +Finland53!D68/Finland53!B68
 +Italy54!D68/Italy54!B68
 +Netherlands55!D68/Netherlands55!B68
 +Portugal56!D68/Portugal56!B68
 +Spain57!D68/Spain57!B68
 +Sweden58!D68/Sweden58!B68))</f>
        <v>0.76510538902797764</v>
      </c>
    </row>
    <row r="69" spans="1:28">
      <c r="A69" s="62">
        <v>1936</v>
      </c>
      <c r="B69" s="62" t="str">
        <f>IF(OR(
Belgium51!AC69   ="",
Belgium51!D69   ="",
Belgium51!B69   ="",
Denmark52!AC69      ="",
Denmark52!D69      ="",
Denmark52!B69      ="",
Finland53!AC69       ="",
Finland53!D69       ="",
Finland53!B69       ="",
Italy54!AC69      ="",
Italy54!D69      ="",
Italy54!B69      ="",
Netherlands55!AC69 ="",
Netherlands55!D69 ="",
Netherlands55!B69 ="",
Portugal56!AC69 ="",
Portugal56!D69 ="",
Portugal56!B69 ="",
Spain57!AC69       ="",
Spain57!D69       ="",
Spain57!B69       ="",
Sweden58!AC69      ="",
Sweden58!D69      ="",
Sweden58!B69      =""),"",
(Belgium51!AC69*Belgium51!D69/Belgium51!B69
 +Denmark52!AC69*Denmark52!D69/Denmark52!B69
 +Finland53!AC69*Finland53!D69/Finland53!B69
 +Italy54!AC69*Italy54!D69/Italy54!B69
 +Netherlands55!AC69*Netherlands55!D69/Netherlands55!B69
 +Portugal56!AC69*Portugal56!D69/Portugal56!B69
 +Spain57!AC69*Spain57!D69/Spain57!B69
 +Sweden58!AC69*Sweden58!D69/Sweden58!B69)
/(Belgium51!D69/Belgium51!B69
 +Denmark52!D69/Denmark52!B69
 +Finland53!D69/Finland53!B69
 +Italy54!D69/Italy54!B69
 +Netherlands55!D69/Netherlands55!B69
 +Portugal56!D69/Portugal56!B69
 +Spain57!D69/Spain57!B69
 +Sweden58!D69/Sweden58!B69))</f>
        <v/>
      </c>
      <c r="C69" s="34" t="str">
        <f>IF(OR(
Belgium51!F69   ="",
Belgium51!D69   ="",
Belgium51!B69   ="",
Denmark52!F69      ="",
Denmark52!D69      ="",
Denmark52!B69      ="",
Finland53!F69       ="",
Finland53!D69       ="",
Finland53!B69       ="",
Italy54!F69      ="",
Italy54!D69      ="",
Italy54!B69      ="",
Netherlands55!F69 ="",
Netherlands55!D69 ="",
Netherlands55!B69 ="",
Portugal56!F69 ="",
Portugal56!D69 ="",
Portugal56!B69 ="",
Spain57!F69       ="",
Spain57!D69       ="",
Spain57!B69       ="",
Sweden58!F69      ="",
Sweden58!D69      ="",
Sweden58!B69      =""),"",
(Belgium51!F69*Belgium51!D69/Belgium51!B69
 +Denmark52!F69*Denmark52!D69/Denmark52!B69
 +Finland53!F69*Finland53!D69/Finland53!B69
 +Italy54!F69*Italy54!D69/Italy54!B69
 +Netherlands55!F69*Netherlands55!D69/Netherlands55!B69
 +Portugal56!F69*Portugal56!D69/Portugal56!B69
 +Spain57!F69*Spain57!D69/Spain57!B69
 +Sweden58!F69*Sweden58!D69/Sweden58!B69)
/(Belgium51!D69/Belgium51!B69
 +Denmark52!D69/Denmark52!B69
 +Finland53!D69/Finland53!B69
 +Italy54!D69/Italy54!B69
 +Netherlands55!D69/Netherlands55!B69
 +Portugal56!D69/Portugal56!B69
 +Spain57!D69/Spain57!B69
 +Sweden58!D69/Sweden58!B69))</f>
        <v/>
      </c>
      <c r="D69" s="62" t="str">
        <f>IF(OR(
Belgium51!AE69   ="",
Belgium51!D69   ="",
Belgium51!B69   ="",
Denmark52!AE69      ="",
Denmark52!D69      ="",
Denmark52!B69      ="",
Finland53!AE69       ="",
Finland53!D69       ="",
Finland53!B69       ="",
Italy54!AE69      ="",
Italy54!D69      ="",
Italy54!B69      ="",
Netherlands55!AE69 ="",
Netherlands55!D69 ="",
Netherlands55!B69 ="",
Portugal56!AE69 ="",
Portugal56!D69 ="",
Portugal56!B69 ="",
Spain57!AE69       ="",
Spain57!D69       ="",
Spain57!B69       ="",
Sweden58!AE69      ="",
Sweden58!D69      ="",
Sweden58!B69      =""),"",
(Belgium51!AE69*Belgium51!D69/Belgium51!B69
 +Denmark52!AE69*Denmark52!D69/Denmark52!B69
 +Finland53!AE69*Finland53!D69/Finland53!B69
 +Italy54!AE69*Italy54!D69/Italy54!B69
 +Netherlands55!AE69*Netherlands55!D69/Netherlands55!B69
 +Portugal56!AE69*Portugal56!D69/Portugal56!B69
 +Spain57!AE69*Spain57!D69/Spain57!B69
 +Sweden58!AE69*Sweden58!D69/Sweden58!B69)
/(Belgium51!D69/Belgium51!B69
 +Denmark52!D69/Denmark52!B69
 +Finland53!D69/Finland53!B69
 +Italy54!D69/Italy54!B69
 +Netherlands55!D69/Netherlands55!B69
 +Portugal56!D69/Portugal56!B69
 +Spain57!D69/Spain57!B69
 +Sweden58!D69/Sweden58!B69))</f>
        <v/>
      </c>
      <c r="E69" s="62" t="str">
        <f>IF(OR(
Belgium51!H69   ="",
Belgium51!D69   ="",
Belgium51!B69   ="",
Denmark52!H69      ="",
Denmark52!D69      ="",
Denmark52!B69      ="",
Finland53!H69       ="",
Finland53!D69       ="",
Finland53!B69       ="",
Italy54!H69      ="",
Italy54!D69      ="",
Italy54!B69      ="",
Netherlands55!H69 ="",
Netherlands55!D69 ="",
Netherlands55!B69 ="",
Portugal56!H69 ="",
Portugal56!D69 ="",
Portugal56!B69 ="",
Spain57!H69 ="",
Spain57!D69 ="",
Spain57!B69 ="",
Sweden58!H69 ="",
Sweden58!D69 ="",
Sweden58!B69 =""),"",
(Belgium51!H69*Belgium51!D69/Belgium51!B69
 +Denmark52!H69*Denmark52!D69/Denmark52!B69
 +Finland53!H69*Finland53!D69/Finland53!B69
 +Italy54!H69*Italy54!D69/Italy54!B69
 +Netherlands55!H69*Netherlands55!D69/Netherlands55!B69
 +Portugal56!H69*Portugal56!D69/Portugal56!B69
 +Spain57!H69*Spain57!D69/Spain57!B69
 +Sweden58!H69*Sweden58!D69/Sweden58!B69)
/(Belgium51!D69/Belgium51!B69
 +Denmark52!D69/Denmark52!B69
 +Finland53!D69/Finland53!B69
 +Italy54!D69/Italy54!B69
 +Netherlands55!D69/Netherlands55!B69
 +Portugal56!D69/Portugal56!B69
 +Spain57!D69/Spain57!B69
 +Sweden58!D69/Sweden58!B69))</f>
        <v/>
      </c>
      <c r="F69" s="62" t="str">
        <f>IF(OR(
Belgium51!I69   ="",
Belgium51!D69   ="",
Belgium51!B69   ="",
Denmark52!I69      ="",
Denmark52!D69      ="",
Denmark52!B69      ="",
Finland53!I69       ="",
Finland53!D69       ="",
Finland53!B69       ="",
Italy54!I69      ="",
Italy54!D69      ="",
Italy54!B69      ="",
Netherlands55!I69 ="",
Netherlands55!D69 ="",
Netherlands55!B69 ="",
Portugal56!I69      ="",
Portugal56!D69      ="",
Portugal56!B69      ="",
Spain57!I69      ="",
Spain57!D69      ="",
Spain57!B69      ="",
Sweden58!I69      ="",
Sweden58!D69      ="",
Sweden58!B69      =""),"",
(Belgium51!I69/Belgium51!B69
 +Denmark52!I69/Denmark52!B69
 +Finland53!I69/Finland53!B69
 +Italy54!I69/Italy54!B69
 +Netherlands55!I69/Netherlands55!B69
 +Portugal56!I69/Portugal56!B69
 +Spain57!I69/Spain57!B69
 +Sweden58!I69/Sweden58!B69)
/(Belgium51!D69/Belgium51!B69
 +Denmark52!D69/Denmark52!B69
 +Finland53!D69/Finland53!B69
 +Italy54!D69/Italy54!B69
 +Netherlands55!D69/Netherlands55!B69
 +Portugal56!D69/Portugal56!B69
 +Spain57!D69/Spain57!B69
 +Sweden58!D69/Sweden58!B69))</f>
        <v/>
      </c>
      <c r="G69" s="62" t="str">
        <f>IF(OR(
Belgium51!J69   ="",
Belgium51!D69   ="",
Belgium51!B69   ="",
Denmark52!J69      ="",
Denmark52!D69      ="",
Denmark52!B69      ="",
Finland53!J69       ="",
Finland53!D69       ="",
Finland53!B69       ="",
Italy54!J69      ="",
Italy54!D69      ="",
Italy54!B69      ="",
Netherlands55!J69 ="",
Netherlands55!D69 ="",
Netherlands55!B69 ="",
Portugal56!J69      ="",
Portugal56!D69      ="",
Portugal56!B69      ="",
Spain57!J69      ="",
Spain57!D69      ="",
Spain57!B69      ="",
Sweden58!J69      ="",
Sweden58!D69      ="",
Sweden58!B69      =""),"",
(Belgium51!J69/Belgium51!B69
 +Denmark52!J69/Denmark52!B69
 +Finland53!J69/Finland53!B69
 +Italy54!J69/Italy54!B69
 +Netherlands55!J69/Netherlands55!B69
 +Portugal56!J69/Portugal56!B69
 +Spain57!J69/Spain57!B69
 +Sweden58!J69/Sweden58!B69)
/(Belgium51!D69/Belgium51!B69
 +Denmark52!D69/Denmark52!B69
 +Finland53!D69/Finland53!B69
 +Italy54!D69/Italy54!B69
 +Netherlands55!D69/Netherlands55!B69
 +Portugal56!D69/Portugal56!B69
 +Spain57!D69/Spain57!B69
 +Sweden58!D69/Sweden58!B69))</f>
        <v/>
      </c>
      <c r="H69" s="62">
        <f>IF(OR(
Belgium51!K69   ="",
Belgium51!D69   ="",
Belgium51!B69   ="",
Denmark52!K69      ="",
Denmark52!D69      ="",
Denmark52!B69      ="",
Finland53!K69       ="",
Finland53!D69       ="",
Finland53!B69       ="",
Italy54!K69      ="",
Italy54!D69      ="",
Italy54!B69      ="",
Netherlands55!K69 ="",
Netherlands55!D69 ="",
Netherlands55!B69 ="",
Portugal56!K69      ="",
Portugal56!D69      ="",
Portugal56!B69      ="",
Spain57!K69      ="",
Spain57!D69      ="",
Spain57!B69      ="",
Sweden58!K69      ="",
Sweden58!D69      ="",
Sweden58!B69      =""),"",
(Belgium51!K69/Belgium51!B69
 +Denmark52!K69/Denmark52!B69
 +Finland53!K69/Finland53!B69
 +Italy54!K69/Italy54!B69
 +Netherlands55!K69/Netherlands55!B69
 +Portugal56!K69/Portugal56!B69
 +Spain57!K69/Spain57!B69
 +Sweden58!K69/Sweden58!B69)
/(Belgium51!D69/Belgium51!B69
 +Denmark52!D69/Denmark52!B69
 +Finland53!D69/Finland53!B69
 +Italy54!D69/Italy54!B69
 +Netherlands55!D69/Netherlands55!B69
 +Portugal56!D69/Portugal56!B69
 +Spain57!D69/Spain57!B69
 +Sweden58!D69/Sweden58!B69))</f>
        <v>0.11293179548455548</v>
      </c>
      <c r="I69" s="62">
        <f>IF(OR(
Belgium51!L69   ="",
Belgium51!D69   ="",
Belgium51!B69   ="",
Denmark52!L69      ="",
Denmark52!D69      ="",
Denmark52!B69      ="",
Finland53!L69       ="",
Finland53!D69       ="",
Finland53!B69       ="",
Italy54!L69      ="",
Italy54!D69      ="",
Italy54!B69      ="",
Netherlands55!L69 ="",
Netherlands55!D69 ="",
Netherlands55!B69 ="",
Portugal56!L69      ="",
Portugal56!D69      ="",
Portugal56!B69      ="",
Spain57!L69      ="",
Spain57!D69      ="",
Spain57!B69      ="",
Sweden58!L69      ="",
Sweden58!D69      ="",
Sweden58!B69      =""),"",
(Belgium51!L69/Belgium51!B69
 +Denmark52!L69/Denmark52!B69
 +Finland53!L69/Finland53!B69
 +Italy54!L69/Italy54!B69
 +Netherlands55!L69/Netherlands55!B69
 +Portugal56!L69/Portugal56!B69
 +Spain57!L69/Spain57!B69
 +Sweden58!L69/Sweden58!B69)
/(Belgium51!D69/Belgium51!B69
 +Denmark52!D69/Denmark52!B69
 +Finland53!D69/Finland53!B69
 +Italy54!D69/Italy54!B69
 +Netherlands55!D69/Netherlands55!B69
 +Portugal56!D69/Portugal56!B69
 +Spain57!D69/Spain57!B69
 +Sweden58!D69/Sweden58!B69))</f>
        <v>0.12636723254676266</v>
      </c>
      <c r="J69" s="61">
        <f t="shared" si="2"/>
        <v>-1.3435437062207178E-2</v>
      </c>
      <c r="K69" s="61">
        <f>IF(OR(
Belgium51!D69   ="",Belgium51!D68   ="",
Belgium51!B69   ="",Belgium51!B68   ="",
Belgium51!N69   ="",Belgium51!N68   ="",
Denmark52!D69      ="",Denmark52!D68      ="",
Denmark52!B69      ="",Denmark52!B68      ="",
Denmark52!N69      ="",Denmark52!N68      ="",
Finland53!D69       ="",Finland53!D68       ="",
Finland53!B69       ="",Finland53!B68       ="",
Finland53!N69       ="",Finland53!N68       ="",
Italy54!D69      ="",Italy54!D68      ="",
Italy54!B69      ="",Italy54!B68      ="",
Italy54!N69      ="",Italy54!N68      ="",
Netherlands55!D69 ="",Netherlands55!D68 ="",
Netherlands55!B69 ="",Netherlands55!B68 ="",
Netherlands55!N69 ="",Netherlands55!N68 ="",
Portugal56!D69      ="",Portugal56!D68      ="",
Portugal56!B69      ="",Portugal56!B68      ="",
Portugal56!N69      ="",Portugal56!N68      ="",
Spain57!D69      ="",Spain57!D68      ="",
Spain57!B69      ="",Spain57!B68      ="",
Spain57!N69      ="",Spain57!N68      ="",
Sweden58!D69      ="",Sweden58!D68      ="",
Sweden58!B69      ="",Sweden58!B68      ="",
Sweden58!N69      ="",Sweden58!N68      =""),"",
LN(SQRT(
(Belgium51!D69/Belgium51!B69
 +Denmark52!D69/Denmark52!B69
 +Finland53!D69/Finland53!B69
 +Italy54!D69/Italy54!B69
 +Netherlands55!D69/Netherlands55!B69
 +Portugal56!D69/Portugal56!B69
 +Spain57!D69/Spain57!B69
 +Sweden58!D69/Sweden58!B69)
/(Belgium51!D69/Belgium51!N69*Belgium51!N68/Belgium51!B68
 +Denmark52!D69/Denmark52!N69*Denmark52!N68/Denmark52!B68
 +Finland53!D69/Finland53!N69*Finland53!N68/Finland53!B68
 +Italy54!D69/Italy54!N69*Italy54!N68/Italy54!B68
 +Netherlands55!D69/Netherlands55!N69*Netherlands55!N68/Netherlands55!B68
 +Portugal56!D69/Portugal56!N69*Portugal56!N68/Portugal56!B68
 +Spain57!D69/Spain57!N69*Spain57!N68/Spain57!B68
 +Sweden58!D69/Sweden58!N69*Sweden58!N68/Sweden58!B68)
*(Belgium51!D68/Belgium51!N68*Belgium51!N69/Belgium51!B69
 +Denmark52!D68/Denmark52!N68*Denmark52!N69/Denmark52!B69
 +Finland53!D68/Finland53!N68*Finland53!N69/Finland53!B69
 +Italy54!D68/Italy54!N68*Italy54!N69/Italy54!B69
 +Netherlands55!D68/Netherlands55!N68*Netherlands55!N69/Netherlands55!B69
 +Portugal56!D68/Portugal56!N68*Portugal56!N69/Portugal56!B69
 +Spain57!D68/Spain57!N68*Spain57!N69/Spain57!B69
 +Sweden58!D68/Sweden58!N68*Sweden58!N69/Sweden58!B69)
/(Belgium51!D68/Belgium51!B68
 +Denmark52!D68/Denmark52!B68
 +Finland53!D68/Finland53!B68
 +Italy54!D68/Italy54!B68
 +Netherlands55!D68/Netherlands55!B68
 +Portugal56!D68/Portugal56!B68
 +Spain57!D68/Spain57!B68
 +Sweden58!D68/Sweden58!B68))))</f>
        <v>-5.8486613525929404E-2</v>
      </c>
      <c r="L69" s="61" t="str">
        <f>IF(OR(
Belgium51!F69   ="",Belgium51!F68   ="",
Belgium51!D69   ="",Belgium51!D68   ="",
Belgium51!B69   ="",Belgium51!B68   ="",
Belgium51!P69   ="",Belgium51!P68   ="",
Denmark52!F69      ="",Denmark52!F68      ="",
Denmark52!D69      ="",Denmark52!D68      ="",
Denmark52!B69      ="",Denmark52!B68      ="",
Denmark52!P69      ="",Denmark52!P68      ="",
Finland53!F69       ="",Finland53!F68       ="",
Finland53!D69       ="",Finland53!D68       ="",
Finland53!B69       ="",Finland53!B68       ="",
Finland53!P69       ="",Finland53!P68       ="",
Italy54!F69      ="",Italy54!F68      ="",
Italy54!D69      ="",Italy54!D68      ="",
Italy54!B69      ="",Italy54!B68      ="",
Italy54!P69      ="",Italy54!P68      ="",
Netherlands55!F69 ="",Netherlands55!F68 ="",
Netherlands55!D69 ="",Netherlands55!D68 ="",
Netherlands55!B69 ="",Netherlands55!B68 ="",
Netherlands55!P69 ="",Netherlands55!P68 ="",
Portugal56!F69      ="",Portugal56!F68      ="",
Portugal56!D69      ="",Portugal56!D68      ="",
Portugal56!B69      ="",Portugal56!B68      ="",
Portugal56!P69      ="",Portugal56!P68      ="",
Spain57!F69      ="",Spain57!F68      ="",
Spain57!D69      ="",Spain57!D68      ="",
Spain57!B69      ="",Spain57!B68      ="",
Spain57!P69      ="",Spain57!P68      ="",
Sweden58!F69      ="",Sweden58!F68      ="",
Sweden58!D69      ="",Sweden58!D68      ="",
Sweden58!B69      ="",Sweden58!B68      ="",
Sweden58!P69      ="",Sweden58!P68      =""),"",
LN(SQRT(
(Belgium51!D69*Belgium51!F69/Belgium51!B69
 +Denmark52!D69*Denmark52!F69/Denmark52!B69
 +Finland53!D69*Finland53!F69/Finland53!B69
 +Italy54!D69*Italy54!F69/Italy54!B69
 +Netherlands55!D69*Netherlands55!F69/Netherlands55!B69
 +Portugal56!D69*Portugal56!F69/Portugal56!B69
 +Spain57!D69*Spain57!F69/Spain57!B69
 +Sweden58!D69*Sweden58!F69/Sweden58!B69)
/(Belgium51!D69*Belgium51!F69/Belgium51!P69*Belgium51!P68/Belgium51!B68
 +Denmark52!D69*Denmark52!F69/Denmark52!P69*Denmark52!P68/Denmark52!B68
 +Finland53!D69*Finland53!F69/Finland53!P69*Finland53!P68/Finland53!B68
 +Italy54!D69*Italy54!F69/Italy54!P69*Italy54!P68/Italy54!B68
 +Netherlands55!D69*Netherlands55!F69/Netherlands55!P69*Netherlands55!P68/Netherlands55!B68
 +Portugal56!D69*Portugal56!F69/Portugal56!P69*Portugal56!P68/Portugal56!B68
 +Spain57!D69*Spain57!F69/Spain57!P69*Spain57!P68/Spain57!B68
 +Sweden58!D69*Sweden58!F69/Sweden58!P69*Sweden58!P68/Sweden58!B68)
*(Belgium51!D68*Belgium51!F68/Belgium51!P68*Belgium51!P69/Belgium51!B69
 +Denmark52!D68*Denmark52!F68/Denmark52!P68*Denmark52!P69/Denmark52!B69
 +Finland53!D68*Finland53!F68/Finland53!P68*Finland53!P69/Finland53!B69
 +Italy54!D68*Italy54!F68/Italy54!P68*Italy54!P69/Italy54!B69
 +Netherlands55!D68*Netherlands55!F68/Netherlands55!P68*Netherlands55!P69/Netherlands55!B69
 +Portugal56!D68*Portugal56!F68/Portugal56!P68*Portugal56!P69/Portugal56!B69
 +Spain57!D68*Spain57!F68/Spain57!P68*Spain57!P69/Spain57!B69
 +Sweden58!D68*Sweden58!F68/Sweden58!P68*Sweden58!P69/Sweden58!B69)
/(Belgium51!D68*Belgium51!F68/Belgium51!B68
 +Denmark52!D68*Denmark52!F68/Denmark52!B68
 +Finland53!D68*Finland53!F68/Finland53!B68
 +Italy54!D68*Italy54!F68/Italy54!B68
 +Netherlands55!D68*Netherlands55!F68/Netherlands55!B68
 +Portugal56!D68*Portugal56!F68/Portugal56!B68
 +Spain57!D68*Spain57!F68/Spain57!B68
 +Sweden58!D68*Sweden58!F68/Sweden58!B68))))</f>
        <v/>
      </c>
      <c r="M69" s="62" t="str">
        <f>IF(OR(
Belgium51!H69   ="",Belgium51!H68   ="",
Belgium51!D69   ="",Belgium51!D68   ="",
Belgium51!B69   ="",Belgium51!B68   ="",
Belgium51!Q69   ="",Belgium51!Q68   ="",
Denmark52!H69      ="",Denmark52!H68      ="",
Denmark52!D69      ="",Denmark52!D68      ="",
Denmark52!B69      ="",Denmark52!B68      ="",
Denmark52!Q69      ="",Denmark52!Q68      ="",
Finland53!H69       ="",Finland53!H68       ="",
Finland53!D69       ="",Finland53!D68       ="",
Finland53!B69       ="",Finland53!B68       ="",
Finland53!Q69       ="",Finland53!Q68       ="",
Italy54!H69      ="",Italy54!H68      ="",
Italy54!D69      ="",Italy54!D68      ="",
Italy54!B69      ="",Italy54!B68      ="",
Italy54!Q69      ="",Italy54!Q68      ="",
Netherlands55!H69 ="",Netherlands55!H68 ="",
Netherlands55!D69 ="",Netherlands55!D68 ="",
Netherlands55!B69 ="",Netherlands55!B68 ="",
Netherlands55!Q69 ="",Netherlands55!Q68 ="",
Portugal56!H69      ="",Portugal56!H68      ="",
Portugal56!D69      ="",Portugal56!D68      ="",
Portugal56!B69      ="",Portugal56!B68      ="",
Portugal56!Q69      ="",Portugal56!Q68      ="",
Spain57!H69      ="",Spain57!H68      ="",
Spain57!D69      ="",Spain57!D68      ="",
Spain57!B69      ="",Spain57!B68      ="",
Spain57!Q69      ="",Spain57!Q68      ="",
Sweden58!H69      ="",Sweden58!H68      ="",
Sweden58!D69      ="",Sweden58!D68      ="",
Sweden58!B69      ="",Sweden58!B68      ="",
Sweden58!Q69      ="",Sweden58!Q68      =""),"",
LN(SQRT(
(Belgium51!D69*Belgium51!H69/Belgium51!B69
 +Denmark52!D69*Denmark52!H69/Denmark52!B69
 +Finland53!D69*Finland53!H69/Finland53!B69
 +Italy54!D69*Italy54!H69/Italy54!B69
 +Netherlands55!D69*Netherlands55!H69/Netherlands55!B69
 +Portugal56!D69*Portugal56!H69/Portugal56!B69
 +Spain57!D69*Spain57!H69/Spain57!B69
 +Sweden58!D69*Sweden58!H69/Sweden58!B69)
/(Belgium51!D69*Belgium51!H69/Belgium51!Q69*Belgium51!Q68/Belgium51!B68
 +Denmark52!D69*Denmark52!H69/Denmark52!Q69*Denmark52!Q68/Denmark52!B68
 +Finland53!D69*Finland53!H69/Finland53!Q69*Finland53!Q68/Finland53!B68
 +Italy54!D69*Italy54!H69/Italy54!Q69*Italy54!Q68/Italy54!B68
 +Netherlands55!D69*Netherlands55!H69/Netherlands55!Q69*Netherlands55!Q68/Netherlands55!B68
 +Portugal56!D69*Portugal56!H69/Portugal56!Q69*Portugal56!Q68/Portugal56!B68
 +Spain57!D69*Spain57!H69/Spain57!Q69*Spain57!Q68/Spain57!B68
 +Sweden58!D69*Sweden58!H69/Sweden58!Q69*Sweden58!Q68/Sweden58!B68)
*(Belgium51!D68*Belgium51!H68/Belgium51!Q68*Belgium51!Q69/Belgium51!B69
 +Denmark52!D68*Denmark52!H68/Denmark52!Q68*Denmark52!Q69/Denmark52!B69
 +Finland53!D68*Finland53!H68/Finland53!Q68*Finland53!Q69/Finland53!B69
 +Italy54!D68*Italy54!H68/Italy54!Q68*Italy54!Q69/Italy54!B69
 +Netherlands55!D68*Netherlands55!H68/Netherlands55!Q68*Netherlands55!Q69/Netherlands55!B69
 +Portugal56!D68*Portugal56!H68/Portugal56!Q68*Portugal56!Q69/Portugal56!B69
 +Spain57!D68*Spain57!H68/Spain57!Q68*Spain57!Q69/Spain57!B69
 +Sweden58!D68*Sweden58!H68/Sweden58!Q68*Sweden58!Q69/Sweden58!B69)
/(Belgium51!D68*Belgium51!H68/Belgium51!B68
 +Denmark52!D68*Denmark52!H68/Denmark52!B68
 +Finland53!D68*Finland53!H68/Finland53!B68
 +Italy54!D68*Italy54!H68/Italy54!B68
 +Netherlands55!D68*Netherlands55!H68/Netherlands55!B68
 +Portugal56!D68*Portugal56!H68/Portugal56!B68
 +Spain57!D68*Spain57!H68/Spain57!B68
 +Sweden58!D68*Sweden58!H68/Sweden58!B68))))</f>
        <v/>
      </c>
      <c r="N69" s="62" t="str">
        <f>IF(OR(
Belgium51!I69   ="",Belgium51!I68   ="",
Belgium51!B69   ="",Belgium51!B68   ="",
Belgium51!R69   ="",Belgium51!R68   ="",
Denmark52!I69      ="",Denmark52!I68      ="",
Denmark52!B69      ="",Denmark52!B68      ="",
Denmark52!R69      ="",Denmark52!R68      ="",
Finland53!I69       ="",Finland53!I68       ="",
Finland53!B69       ="",Finland53!B68       ="",
Finland53!R69       ="",Finland53!R68       ="",
Italy54!I69      ="",Italy54!I68      ="",
Italy54!B69      ="",Italy54!B68      ="",
Italy54!R69      ="",Italy54!R68      ="",
Netherlands55!I69 ="",Netherlands55!I68 ="",
Netherlands55!B69 ="",Netherlands55!B68 ="",
Netherlands55!R69 ="",Netherlands55!R68 ="",
Portugal56!I69      ="",Portugal56!I68      ="",
Portugal56!B69      ="",Portugal56!B68      ="",
Portugal56!R69      ="",Portugal56!R68      ="",
Spain57!I69      ="",Spain57!I68      ="",
Spain57!B69      ="",Spain57!B68      ="",
Spain57!R69      ="",Spain57!R68      ="",
Sweden58!I69      ="",Sweden58!I68      ="",
Sweden58!B69      ="",Sweden58!B68      ="",
Sweden58!R69      ="",Sweden58!R68      =""),"",
LN(SQRT(
(Belgium51!I69/Belgium51!B69
 +Denmark52!I69/Denmark52!B69
 +Finland53!I69/Finland53!B69
 +Italy54!I69/Italy54!B69
 +Netherlands55!I69/Netherlands55!B69
 +Portugal56!I69/Portugal56!B69
 +Spain57!I69/Spain57!B69
 +Sweden58!I69/Sweden58!B69)
/(Belgium51!I69/Belgium51!R69*Belgium51!R68/Belgium51!B68
 +Denmark52!I69/Denmark52!R69*Denmark52!R68/Denmark52!B68
 +Finland53!I69/Finland53!R69*Finland53!R68/Finland53!B68
 +Italy54!I69/Italy54!R69*Italy54!R68/Italy54!B68
 +Netherlands55!I69/Netherlands55!R69*Netherlands55!R68/Netherlands55!B68
 +Portugal56!I69/Portugal56!R69*Portugal56!R68/Portugal56!B68
 +Spain57!I69/Spain57!R69*Spain57!R68/Spain57!B68
 +Sweden58!I69/Sweden58!R69*Sweden58!R68/Sweden58!B68)
*(Belgium51!I68/Belgium51!R68*Belgium51!R69/Belgium51!B69
 +Denmark52!I68/Denmark52!R68*Denmark52!R69/Denmark52!B69
 +Finland53!I68/Finland53!R68*Finland53!R69/Finland53!B69
 +Italy54!I68/Italy54!R68*Italy54!R69/Italy54!B69
 +Netherlands55!I68/Netherlands55!R68*Netherlands55!R69/Netherlands55!B69
 +Portugal56!I68/Portugal56!R68*Portugal56!R69/Portugal56!B69
 +Spain57!I68/Spain57!R68*Spain57!R69/Spain57!B69
 +Sweden58!I68/Sweden58!R68*Sweden58!R69/Sweden58!B69)
/(Belgium51!I68/Belgium51!B68
 +Denmark52!I68/Denmark52!B68
 +Finland53!I68/Finland53!B68
 +Italy54!I68/Italy54!B68
 +Netherlands55!I68/Netherlands55!B68
 +Portugal56!I68/Portugal56!B68
 +Spain57!I68/Spain57!B68
 +Sweden58!I68/Sweden58!B68))))</f>
        <v/>
      </c>
      <c r="O69" s="62" t="str">
        <f>IF(OR(
Belgium51!K69   ="",Belgium51!K68   ="",
Belgium51!B69   ="",Belgium51!B68   ="",
Belgium51!S69   ="",Belgium51!S68   ="",
Denmark52!K69      ="",Denmark52!K68      ="",
Denmark52!B69      ="",Denmark52!B68      ="",
Denmark52!S69      ="",Denmark52!S68      ="",
Finland53!K69       ="",Finland53!K68       ="",
Finland53!B69       ="",Finland53!B68       ="",
Finland53!S69       ="",Finland53!S68       ="",
Italy54!K69      ="",Italy54!K68      ="",
Italy54!B69      ="",Italy54!B68      ="",
Italy54!S69      ="",Italy54!S68      ="",
Netherlands55!K69 ="",Netherlands55!K68 ="",
Netherlands55!B69 ="",Netherlands55!B68 ="",
Netherlands55!S69 ="",Netherlands55!S68 ="",
Portugal56!K69      ="",Portugal56!K68      ="",
Portugal56!B69      ="",Portugal56!B68      ="",
Portugal56!S69      ="",Portugal56!S68      ="",
Spain57!K69      ="",Spain57!K68      ="",
Spain57!B69      ="",Spain57!B68      ="",
Spain57!S69      ="",Spain57!S68      ="",
Sweden58!K69      ="",Sweden58!K68      ="",
Sweden58!B69      ="",Sweden58!B68      ="",
Sweden58!S69      ="",Sweden58!S68      =""),"",
LN(SQRT(
(Belgium51!K69/Belgium51!B69
 +Denmark52!K69/Denmark52!B69
 +Finland53!K69/Finland53!B69
 +Italy54!K69/Italy54!B69
 +Netherlands55!K69/Netherlands55!B69
 +Portugal56!K69/Portugal56!B69
 +Spain57!K69/Spain57!B69
 +Sweden58!K69/Sweden58!B69)
/(Belgium51!K69/Belgium51!S69*Belgium51!S68/Belgium51!B68
 +Denmark52!K69/Denmark52!S69*Denmark52!S68/Denmark52!B68
 +Finland53!K69/Finland53!S69*Finland53!S68/Finland53!B68
 +Italy54!K69/Italy54!S69*Italy54!S68/Italy54!B68
 +Netherlands55!K69/Netherlands55!S69*Netherlands55!S68/Netherlands55!B68
 +Portugal56!K69/Portugal56!S69*Portugal56!S68/Portugal56!B68
 +Spain57!K69/Spain57!S69*Spain57!S68/Spain57!B68
 +Sweden58!K69/Sweden58!S69*Sweden58!S68/Sweden58!B68)
*(Belgium51!K68/Belgium51!S68*Belgium51!S69/Belgium51!B69
 +Denmark52!K68/Denmark52!S68*Denmark52!S69/Denmark52!B69
 +Finland53!K68/Finland53!S68*Finland53!S69/Finland53!B69
 +Italy54!K68/Italy54!S68*Italy54!S69/Italy54!B69
 +Netherlands55!K68/Netherlands55!S68*Netherlands55!S69/Netherlands55!B69
 +Portugal56!K68/Portugal56!S68*Portugal56!S69/Portugal56!B69
 +Spain57!K68/Spain57!S68*Spain57!S69/Spain57!B69
 +Sweden58!K68/Sweden58!S68*Sweden58!S69/Sweden58!B69)
/(Belgium51!K68/Belgium51!B68
 +Denmark52!K68/Denmark52!B68
 +Finland53!K68/Finland53!B68
 +Italy54!K68/Italy54!B68
 +Netherlands55!K68/Netherlands55!B68
 +Portugal56!K68/Portugal56!B68
 +Spain57!K68/Spain57!B68
 +Sweden58!K68/Sweden58!B68))))</f>
        <v/>
      </c>
      <c r="P69" s="62" t="str">
        <f>IF(OR(
Belgium51!L69   ="",Belgium51!L68   ="",
Belgium51!B69   ="",Belgium51!B68   ="",
Belgium51!T69   ="",Belgium51!T68   ="",
Denmark52!L69      ="",Denmark52!L68      ="",
Denmark52!B69      ="",Denmark52!B68      ="",
Denmark52!T69      ="",Denmark52!T68      ="",
Finland53!L69       ="",Finland53!L68       ="",
Finland53!B69       ="",Finland53!B68       ="",
Finland53!T69       ="",Finland53!T68       ="",
Italy54!L69      ="",Italy54!L68      ="",
Italy54!B69      ="",Italy54!B68      ="",
Italy54!T69      ="",Italy54!T68      ="",
Netherlands55!L69 ="",Netherlands55!L68 ="",
Netherlands55!B69 ="",Netherlands55!B68 ="",
Netherlands55!T69 ="",Netherlands55!T68 ="",
Portugal56!L69      ="",Portugal56!L68      ="",
Portugal56!B69      ="",Portugal56!B68      ="",
Portugal56!T69      ="",Portugal56!T68      ="",
Spain57!L69      ="",Spain57!L68      ="",
Spain57!B69      ="",Spain57!B68      ="",
Spain57!T69      ="",Spain57!T68      ="",
Sweden58!L69      ="",Sweden58!L68      ="",
Sweden58!B69      ="",Sweden58!B68      ="",
Sweden58!T69      ="",Sweden58!T68      =""),"",
LN(SQRT(
(Belgium51!L69/Belgium51!B69
 +Denmark52!L69/Denmark52!B69
 +Finland53!L69/Finland53!B69
 +Italy54!L69/Italy54!B69
 +Netherlands55!L69/Netherlands55!B69
 +Portugal56!L69/Portugal56!B69
 +Spain57!L69/Spain57!B69
 +Sweden58!L69/Sweden58!B69)
/(Belgium51!L69/Belgium51!T69*Belgium51!T68/Belgium51!B68
 +Denmark52!L69/Denmark52!T69*Denmark52!T68/Denmark52!B68
 +Finland53!L69/Finland53!T69*Finland53!T68/Finland53!B68
 +Italy54!L69/Italy54!T69*Italy54!T68/Italy54!B68
 +Netherlands55!L69/Netherlands55!T69*Netherlands55!T68/Netherlands55!B68
 +Portugal56!L69/Portugal56!T69*Portugal56!T68/Portugal56!B68
 +Spain57!L69/Spain57!T69*Spain57!T68/Spain57!B68
 +Sweden58!L69/Sweden58!T69*Sweden58!T68/Sweden58!B68)
*(Belgium51!L68/Belgium51!T68*Belgium51!T69/Belgium51!B69
 +Denmark52!L68/Denmark52!T68*Denmark52!T69/Denmark52!B69
 +Finland53!L68/Finland53!T68*Finland53!T69/Finland53!B69
 +Italy54!L68/Italy54!T68*Italy54!T69/Italy54!B69
 +Netherlands55!L68/Netherlands55!T68*Netherlands55!T69/Netherlands55!B69
 +Portugal56!L68/Portugal56!T68*Portugal56!T69/Portugal56!B69
 +Spain57!L68/Spain57!T68*Spain57!T69/Spain57!B69
 +Sweden58!L68/Sweden58!T68*Sweden58!T69/Sweden58!B69)
/(Belgium51!L68/Belgium51!B68
 +Denmark52!L68/Denmark52!B68
 +Finland53!L68/Finland53!B68
 +Italy54!L68/Italy54!B68
 +Netherlands55!L68/Netherlands55!B68
 +Portugal56!L68/Portugal56!B68
 +Spain57!L68/Spain57!B68
 +Sweden58!L68/Sweden58!B68))))</f>
        <v/>
      </c>
      <c r="Q69" s="61"/>
      <c r="R69" s="61"/>
      <c r="S69" s="61"/>
      <c r="T69" s="61"/>
      <c r="U69" s="61"/>
      <c r="V69" s="61" t="str">
        <f>IF(OR(
Belgium51!V69   ="",
Belgium51!U69   ="",
Denmark52!V69      ="",
Denmark52!U69      ="",
Finland53!V69       ="",
Finland53!U69       ="",
Italy54!V69      ="",
Italy54!U69      ="",
Netherlands55!V69 ="",
Netherlands55!U69 ="",
Portugal56!V69      ="",
Portugal56!U69      ="",
Spain57!V69      ="",
Spain57!U69      ="",
Sweden58!V69      ="",
Sweden58!U69      =""),"",
LN((Belgium51!V69+Denmark52!V69+Finland53!V69+Italy54!V69+Netherlands55!V69+Portugal56!V69+Spain57!V69+Sweden58!V69)
/(Belgium51!U69+Denmark52!U69+Finland53!U69+Italy54!U69+Netherlands55!U69+Portugal56!U69+Spain57!U69+Sweden58!U69)))</f>
        <v/>
      </c>
      <c r="W69" s="61" t="str">
        <f>IF(OR(
Belgium51!V69   ="",
Belgium51!W69   ="",
Belgium51!U69   ="",
Denmark52!V69      ="",
Denmark52!W69      ="",
Denmark52!U69      ="",
Finland53!V69       ="",
Finland53!W69       ="",
Finland53!U69       ="",
Italy54!V69      ="",
Italy54!W69      ="",
Italy54!U69      ="",
Netherlands55!V69 ="",
Netherlands55!W69 ="",
Netherlands55!V69 ="",
Portugal56!V69      ="",
Portugal56!W69      ="",
Portugal56!U69      ="",
Spain57!V69      ="",
Spain57!W69      ="",
Spain57!U69      ="",
Sweden58!V69      ="",
Sweden58!W69      ="",
Sweden58!U69      ="",
),"",
LN((Belgium51!V69*Belgium51!W69+Denmark52!V69*Denmark52!W69+Finland53!V69*Finland53!W69+Italy54!V69*Italy54!W69+Netherlands55!V69*Netherlands55!W69+Portugal56!V69*Portugal56!W69+Spain57!V69*Spain57!W69+Sweden58!V69*Sweden58!W69)
/(Belgium51!U69+Denmark52!U69+Finland53!U69+Italy54!U69+Netherlands55!U69+Portugal56!U69+Spain57!U69+Sweden58!U69)))</f>
        <v/>
      </c>
      <c r="X69" s="61" t="str">
        <f>IF(OR(
Belgium51!X69   ="",
Belgium51!D69   ="",
Belgium51!B69   ="",
Denmark52!X69      ="",
Denmark52!D69      ="",
Denmark52!B69      ="",
Finland53!X69       ="",
Finland53!D69       ="",
Finland53!B69       ="",
Italy54!X69      ="",
Italy54!D69      ="",
Italy54!B69      ="",
Netherlands55!X69 ="",
Netherlands55!D69 ="",
Netherlands55!B69 ="",
Portugal56!X69      ="",
Portugal56!D69      ="",
Portugal56!B69      ="",
Spain57!X69      ="",
Spain57!D69      ="",
Spain57!B69      ="",
Sweden58!X69      ="",
Sweden58!D69      ="",
Sweden58!B69      =""),"",
(Belgium51!X69*Belgium51!D69/Belgium51!B69
 +Denmark52!X69*Denmark52!D69/Denmark52!B69
 +Finland53!X69*Finland53!D69/Finland53!B69
 +Italy54!X69*Italy54!D69/Italy54!B69
 +Netherlands55!X69*Netherlands55!D69/Netherlands55!B69
 +Portugal56!X69*Portugal56!D69/Portugal56!B69
 +Spain57!X69*Spain57!D69/Spain57!B69
 +Sweden58!X69*Sweden58!D69/Sweden58!B69)
/(Belgium51!D69/Belgium51!B69
 +Denmark52!D69/Denmark52!B69
 +Finland53!D69/Finland53!B69
 +Italy54!D69/Italy54!B69
 +Netherlands55!D69/Netherlands55!B69
 +Portugal56!D69/Portugal56!B69
 +Spain57!D69/Spain57!B69
 +Sweden58!D69/Sweden58!B69))</f>
        <v/>
      </c>
      <c r="Y69" s="61" t="str">
        <f>IF(OR(
Belgium51!Y69   ="",
Belgium51!D69   ="",
Belgium51!B69   ="",
Denmark52!Y69      ="",
Denmark52!D69      ="",
Denmark52!B69      ="",
Finland53!Y69       ="",
Finland53!D69       ="",
Finland53!B69       ="",
Italy54!Y69      ="",
Italy54!D69      ="",
Italy54!B69      ="",
Netherlands55!Y69 ="",
Netherlands55!D69 ="",
Netherlands55!B69 ="",
Portugal56!Y69      ="",
Portugal56!D69      ="",
Portugal56!B69      ="",
Spain57!Y69      ="",
Spain57!D69      ="",
Spain57!B69      ="",
Sweden58!Y69      ="",
Sweden58!D69      ="",
Sweden58!B69      =""),"",
(Belgium51!Y69/Belgium51!B69
 +Denmark52!Y69/Denmark52!B69
 +Finland53!Y69/Finland53!B69
 +Italy54!Y69/Italy54!B69
 +Netherlands55!Y69/Netherlands55!B69
 +Portugal56!Y69/Portugal56!B69
 +Spain57!Y69/Spain57!B69
 +Sweden58!Y69/Sweden58!B69)
/(Belgium51!D69/Belgium51!B69
 +Denmark52!D69/Denmark52!B69
 +Finland53!D69/Finland53!B69
 +Italy54!D69/Italy54!B69
 +Netherlands55!D69/Netherlands55!B69
 +Portugal56!D69/Portugal56!B69
 +Spain57!D69/Spain57!B69
 +Sweden58!D69/Sweden58!B69))</f>
        <v/>
      </c>
      <c r="Z69" s="67"/>
      <c r="AA69" s="62" t="str">
        <f t="shared" ref="AA69:AA132" si="3">IF(OR(Z68="",K69=""),"",Z68/100-K69)</f>
        <v/>
      </c>
      <c r="AB69" s="75" t="str">
        <f>IF(OR(
Belgium51!AB69   ="",
Belgium51!D69   ="",
Belgium51!B69   ="",
Denmark52!AB69      ="",
Denmark52!D69      ="",
Denmark52!B69      ="",
Finland53!AB69       ="",
Finland53!D69       ="",
Finland53!B69       ="",
Italy54!AB69      ="",
Italy54!D69      ="",
Italy54!B69      ="",
Netherlands55!AB69 ="",
Netherlands55!D69 ="",
Netherlands55!B69 ="",
Portugal56!AB69      ="",
Portugal56!D69      ="",
Portugal56!B69      ="",
Spain57!AB69      ="",
Spain57!D69      ="",
Spain57!B69      ="",
Sweden58!AB69      ="",
Sweden58!D69      ="",
Sweden58!B69      =""),"",
(Belgium51!AB69*Belgium51!D69/Belgium51!B69
 +Denmark52!AB69*Denmark52!D69/Denmark52!B69
 +Finland53!AB69*Finland53!D69/Finland53!B69
 +Italy54!AB69*Italy54!D69/Italy54!B69
 +Netherlands55!AB69*Netherlands55!D69/Netherlands55!B69
 +Portugal56!AB69*Portugal56!D69/Portugal56!B69
 +Spain57!AB69*Spain57!D69/Spain57!B69
 +Sweden58!AB69*Sweden58!D69/Sweden58!B69)
/(Belgium51!D69/Belgium51!B69
 +Denmark52!D69/Denmark52!B69
 +Finland53!D69/Finland53!B69
 +Italy54!D69/Italy54!B69
 +Netherlands55!D69/Netherlands55!B69
 +Portugal56!D69/Portugal56!B69
 +Spain57!D69/Spain57!B69
 +Sweden58!D69/Sweden58!B69))</f>
        <v/>
      </c>
    </row>
    <row r="70" spans="1:28">
      <c r="A70" s="62">
        <v>1937</v>
      </c>
      <c r="B70" s="62" t="str">
        <f>IF(OR(
Belgium51!AC70   ="",
Belgium51!D70   ="",
Belgium51!B70   ="",
Denmark52!AC70      ="",
Denmark52!D70      ="",
Denmark52!B70      ="",
Finland53!AC70       ="",
Finland53!D70       ="",
Finland53!B70       ="",
Italy54!AC70      ="",
Italy54!D70      ="",
Italy54!B70      ="",
Netherlands55!AC70 ="",
Netherlands55!D70 ="",
Netherlands55!B70 ="",
Portugal56!AC70 ="",
Portugal56!D70 ="",
Portugal56!B70 ="",
Spain57!AC70       ="",
Spain57!D70       ="",
Spain57!B70       ="",
Sweden58!AC70      ="",
Sweden58!D70      ="",
Sweden58!B70      =""),"",
(Belgium51!AC70*Belgium51!D70/Belgium51!B70
 +Denmark52!AC70*Denmark52!D70/Denmark52!B70
 +Finland53!AC70*Finland53!D70/Finland53!B70
 +Italy54!AC70*Italy54!D70/Italy54!B70
 +Netherlands55!AC70*Netherlands55!D70/Netherlands55!B70
 +Portugal56!AC70*Portugal56!D70/Portugal56!B70
 +Spain57!AC70*Spain57!D70/Spain57!B70
 +Sweden58!AC70*Sweden58!D70/Sweden58!B70)
/(Belgium51!D70/Belgium51!B70
 +Denmark52!D70/Denmark52!B70
 +Finland53!D70/Finland53!B70
 +Italy54!D70/Italy54!B70
 +Netherlands55!D70/Netherlands55!B70
 +Portugal56!D70/Portugal56!B70
 +Spain57!D70/Spain57!B70
 +Sweden58!D70/Sweden58!B70))</f>
        <v/>
      </c>
      <c r="C70" s="34" t="str">
        <f>IF(OR(
Belgium51!F70   ="",
Belgium51!D70   ="",
Belgium51!B70   ="",
Denmark52!F70      ="",
Denmark52!D70      ="",
Denmark52!B70      ="",
Finland53!F70       ="",
Finland53!D70       ="",
Finland53!B70       ="",
Italy54!F70      ="",
Italy54!D70      ="",
Italy54!B70      ="",
Netherlands55!F70 ="",
Netherlands55!D70 ="",
Netherlands55!B70 ="",
Portugal56!F70 ="",
Portugal56!D70 ="",
Portugal56!B70 ="",
Spain57!F70       ="",
Spain57!D70       ="",
Spain57!B70       ="",
Sweden58!F70      ="",
Sweden58!D70      ="",
Sweden58!B70      =""),"",
(Belgium51!F70*Belgium51!D70/Belgium51!B70
 +Denmark52!F70*Denmark52!D70/Denmark52!B70
 +Finland53!F70*Finland53!D70/Finland53!B70
 +Italy54!F70*Italy54!D70/Italy54!B70
 +Netherlands55!F70*Netherlands55!D70/Netherlands55!B70
 +Portugal56!F70*Portugal56!D70/Portugal56!B70
 +Spain57!F70*Spain57!D70/Spain57!B70
 +Sweden58!F70*Sweden58!D70/Sweden58!B70)
/(Belgium51!D70/Belgium51!B70
 +Denmark52!D70/Denmark52!B70
 +Finland53!D70/Finland53!B70
 +Italy54!D70/Italy54!B70
 +Netherlands55!D70/Netherlands55!B70
 +Portugal56!D70/Portugal56!B70
 +Spain57!D70/Spain57!B70
 +Sweden58!D70/Sweden58!B70))</f>
        <v/>
      </c>
      <c r="D70" s="62" t="str">
        <f>IF(OR(
Belgium51!AE70   ="",
Belgium51!D70   ="",
Belgium51!B70   ="",
Denmark52!AE70      ="",
Denmark52!D70      ="",
Denmark52!B70      ="",
Finland53!AE70       ="",
Finland53!D70       ="",
Finland53!B70       ="",
Italy54!AE70      ="",
Italy54!D70      ="",
Italy54!B70      ="",
Netherlands55!AE70 ="",
Netherlands55!D70 ="",
Netherlands55!B70 ="",
Portugal56!AE70 ="",
Portugal56!D70 ="",
Portugal56!B70 ="",
Spain57!AE70       ="",
Spain57!D70       ="",
Spain57!B70       ="",
Sweden58!AE70      ="",
Sweden58!D70      ="",
Sweden58!B70      =""),"",
(Belgium51!AE70*Belgium51!D70/Belgium51!B70
 +Denmark52!AE70*Denmark52!D70/Denmark52!B70
 +Finland53!AE70*Finland53!D70/Finland53!B70
 +Italy54!AE70*Italy54!D70/Italy54!B70
 +Netherlands55!AE70*Netherlands55!D70/Netherlands55!B70
 +Portugal56!AE70*Portugal56!D70/Portugal56!B70
 +Spain57!AE70*Spain57!D70/Spain57!B70
 +Sweden58!AE70*Sweden58!D70/Sweden58!B70)
/(Belgium51!D70/Belgium51!B70
 +Denmark52!D70/Denmark52!B70
 +Finland53!D70/Finland53!B70
 +Italy54!D70/Italy54!B70
 +Netherlands55!D70/Netherlands55!B70
 +Portugal56!D70/Portugal56!B70
 +Spain57!D70/Spain57!B70
 +Sweden58!D70/Sweden58!B70))</f>
        <v/>
      </c>
      <c r="E70" s="62" t="str">
        <f>IF(OR(
Belgium51!H70   ="",
Belgium51!D70   ="",
Belgium51!B70   ="",
Denmark52!H70      ="",
Denmark52!D70      ="",
Denmark52!B70      ="",
Finland53!H70       ="",
Finland53!D70       ="",
Finland53!B70       ="",
Italy54!H70      ="",
Italy54!D70      ="",
Italy54!B70      ="",
Netherlands55!H70 ="",
Netherlands55!D70 ="",
Netherlands55!B70 ="",
Portugal56!H70 ="",
Portugal56!D70 ="",
Portugal56!B70 ="",
Spain57!H70 ="",
Spain57!D70 ="",
Spain57!B70 ="",
Sweden58!H70 ="",
Sweden58!D70 ="",
Sweden58!B70 =""),"",
(Belgium51!H70*Belgium51!D70/Belgium51!B70
 +Denmark52!H70*Denmark52!D70/Denmark52!B70
 +Finland53!H70*Finland53!D70/Finland53!B70
 +Italy54!H70*Italy54!D70/Italy54!B70
 +Netherlands55!H70*Netherlands55!D70/Netherlands55!B70
 +Portugal56!H70*Portugal56!D70/Portugal56!B70
 +Spain57!H70*Spain57!D70/Spain57!B70
 +Sweden58!H70*Sweden58!D70/Sweden58!B70)
/(Belgium51!D70/Belgium51!B70
 +Denmark52!D70/Denmark52!B70
 +Finland53!D70/Finland53!B70
 +Italy54!D70/Italy54!B70
 +Netherlands55!D70/Netherlands55!B70
 +Portugal56!D70/Portugal56!B70
 +Spain57!D70/Spain57!B70
 +Sweden58!D70/Sweden58!B70))</f>
        <v/>
      </c>
      <c r="F70" s="62" t="str">
        <f>IF(OR(
Belgium51!I70   ="",
Belgium51!D70   ="",
Belgium51!B70   ="",
Denmark52!I70      ="",
Denmark52!D70      ="",
Denmark52!B70      ="",
Finland53!I70       ="",
Finland53!D70       ="",
Finland53!B70       ="",
Italy54!I70      ="",
Italy54!D70      ="",
Italy54!B70      ="",
Netherlands55!I70 ="",
Netherlands55!D70 ="",
Netherlands55!B70 ="",
Portugal56!I70      ="",
Portugal56!D70      ="",
Portugal56!B70      ="",
Spain57!I70      ="",
Spain57!D70      ="",
Spain57!B70      ="",
Sweden58!I70      ="",
Sweden58!D70      ="",
Sweden58!B70      =""),"",
(Belgium51!I70/Belgium51!B70
 +Denmark52!I70/Denmark52!B70
 +Finland53!I70/Finland53!B70
 +Italy54!I70/Italy54!B70
 +Netherlands55!I70/Netherlands55!B70
 +Portugal56!I70/Portugal56!B70
 +Spain57!I70/Spain57!B70
 +Sweden58!I70/Sweden58!B70)
/(Belgium51!D70/Belgium51!B70
 +Denmark52!D70/Denmark52!B70
 +Finland53!D70/Finland53!B70
 +Italy54!D70/Italy54!B70
 +Netherlands55!D70/Netherlands55!B70
 +Portugal56!D70/Portugal56!B70
 +Spain57!D70/Spain57!B70
 +Sweden58!D70/Sweden58!B70))</f>
        <v/>
      </c>
      <c r="G70" s="62" t="str">
        <f>IF(OR(
Belgium51!J70   ="",
Belgium51!D70   ="",
Belgium51!B70   ="",
Denmark52!J70      ="",
Denmark52!D70      ="",
Denmark52!B70      ="",
Finland53!J70       ="",
Finland53!D70       ="",
Finland53!B70       ="",
Italy54!J70      ="",
Italy54!D70      ="",
Italy54!B70      ="",
Netherlands55!J70 ="",
Netherlands55!D70 ="",
Netherlands55!B70 ="",
Portugal56!J70      ="",
Portugal56!D70      ="",
Portugal56!B70      ="",
Spain57!J70      ="",
Spain57!D70      ="",
Spain57!B70      ="",
Sweden58!J70      ="",
Sweden58!D70      ="",
Sweden58!B70      =""),"",
(Belgium51!J70/Belgium51!B70
 +Denmark52!J70/Denmark52!B70
 +Finland53!J70/Finland53!B70
 +Italy54!J70/Italy54!B70
 +Netherlands55!J70/Netherlands55!B70
 +Portugal56!J70/Portugal56!B70
 +Spain57!J70/Spain57!B70
 +Sweden58!J70/Sweden58!B70)
/(Belgium51!D70/Belgium51!B70
 +Denmark52!D70/Denmark52!B70
 +Finland53!D70/Finland53!B70
 +Italy54!D70/Italy54!B70
 +Netherlands55!D70/Netherlands55!B70
 +Portugal56!D70/Portugal56!B70
 +Spain57!D70/Spain57!B70
 +Sweden58!D70/Sweden58!B70))</f>
        <v/>
      </c>
      <c r="H70" s="62">
        <f>IF(OR(
Belgium51!K70   ="",
Belgium51!D70   ="",
Belgium51!B70   ="",
Denmark52!K70      ="",
Denmark52!D70      ="",
Denmark52!B70      ="",
Finland53!K70       ="",
Finland53!D70       ="",
Finland53!B70       ="",
Italy54!K70      ="",
Italy54!D70      ="",
Italy54!B70      ="",
Netherlands55!K70 ="",
Netherlands55!D70 ="",
Netherlands55!B70 ="",
Portugal56!K70      ="",
Portugal56!D70      ="",
Portugal56!B70      ="",
Spain57!K70      ="",
Spain57!D70      ="",
Spain57!B70      ="",
Sweden58!K70      ="",
Sweden58!D70      ="",
Sweden58!B70      =""),"",
(Belgium51!K70/Belgium51!B70
 +Denmark52!K70/Denmark52!B70
 +Finland53!K70/Finland53!B70
 +Italy54!K70/Italy54!B70
 +Netherlands55!K70/Netherlands55!B70
 +Portugal56!K70/Portugal56!B70
 +Spain57!K70/Spain57!B70
 +Sweden58!K70/Sweden58!B70)
/(Belgium51!D70/Belgium51!B70
 +Denmark52!D70/Denmark52!B70
 +Finland53!D70/Finland53!B70
 +Italy54!D70/Italy54!B70
 +Netherlands55!D70/Netherlands55!B70
 +Portugal56!D70/Portugal56!B70
 +Spain57!D70/Spain57!B70
 +Sweden58!D70/Sweden58!B70))</f>
        <v>0.15192234135809124</v>
      </c>
      <c r="I70" s="62">
        <f>IF(OR(
Belgium51!L70   ="",
Belgium51!D70   ="",
Belgium51!B70   ="",
Denmark52!L70      ="",
Denmark52!D70      ="",
Denmark52!B70      ="",
Finland53!L70       ="",
Finland53!D70       ="",
Finland53!B70       ="",
Italy54!L70      ="",
Italy54!D70      ="",
Italy54!B70      ="",
Netherlands55!L70 ="",
Netherlands55!D70 ="",
Netherlands55!B70 ="",
Portugal56!L70      ="",
Portugal56!D70      ="",
Portugal56!B70      ="",
Spain57!L70      ="",
Spain57!D70      ="",
Spain57!B70      ="",
Sweden58!L70      ="",
Sweden58!D70      ="",
Sweden58!B70      =""),"",
(Belgium51!L70/Belgium51!B70
 +Denmark52!L70/Denmark52!B70
 +Finland53!L70/Finland53!B70
 +Italy54!L70/Italy54!B70
 +Netherlands55!L70/Netherlands55!B70
 +Portugal56!L70/Portugal56!B70
 +Spain57!L70/Spain57!B70
 +Sweden58!L70/Sweden58!B70)
/(Belgium51!D70/Belgium51!B70
 +Denmark52!D70/Denmark52!B70
 +Finland53!D70/Finland53!B70
 +Italy54!D70/Italy54!B70
 +Netherlands55!D70/Netherlands55!B70
 +Portugal56!D70/Portugal56!B70
 +Spain57!D70/Spain57!B70
 +Sweden58!D70/Sweden58!B70))</f>
        <v>0.17540636821704864</v>
      </c>
      <c r="J70" s="61">
        <f t="shared" si="2"/>
        <v>-2.3484026858957396E-2</v>
      </c>
      <c r="K70" s="61">
        <f>IF(OR(
Belgium51!D70   ="",Belgium51!D69   ="",
Belgium51!B70   ="",Belgium51!B69   ="",
Belgium51!N70   ="",Belgium51!N69   ="",
Denmark52!D70      ="",Denmark52!D69      ="",
Denmark52!B70      ="",Denmark52!B69      ="",
Denmark52!N70      ="",Denmark52!N69      ="",
Finland53!D70       ="",Finland53!D69       ="",
Finland53!B70       ="",Finland53!B69       ="",
Finland53!N70       ="",Finland53!N69       ="",
Italy54!D70      ="",Italy54!D69      ="",
Italy54!B70      ="",Italy54!B69      ="",
Italy54!N70      ="",Italy54!N69      ="",
Netherlands55!D70 ="",Netherlands55!D69 ="",
Netherlands55!B70 ="",Netherlands55!B69 ="",
Netherlands55!N70 ="",Netherlands55!N69 ="",
Portugal56!D70      ="",Portugal56!D69      ="",
Portugal56!B70      ="",Portugal56!B69      ="",
Portugal56!N70      ="",Portugal56!N69      ="",
Spain57!D70      ="",Spain57!D69      ="",
Spain57!B70      ="",Spain57!B69      ="",
Spain57!N70      ="",Spain57!N69      ="",
Sweden58!D70      ="",Sweden58!D69      ="",
Sweden58!B70      ="",Sweden58!B69      ="",
Sweden58!N70      ="",Sweden58!N69      =""),"",
LN(SQRT(
(Belgium51!D70/Belgium51!B70
 +Denmark52!D70/Denmark52!B70
 +Finland53!D70/Finland53!B70
 +Italy54!D70/Italy54!B70
 +Netherlands55!D70/Netherlands55!B70
 +Portugal56!D70/Portugal56!B70
 +Spain57!D70/Spain57!B70
 +Sweden58!D70/Sweden58!B70)
/(Belgium51!D70/Belgium51!N70*Belgium51!N69/Belgium51!B69
 +Denmark52!D70/Denmark52!N70*Denmark52!N69/Denmark52!B69
 +Finland53!D70/Finland53!N70*Finland53!N69/Finland53!B69
 +Italy54!D70/Italy54!N70*Italy54!N69/Italy54!B69
 +Netherlands55!D70/Netherlands55!N70*Netherlands55!N69/Netherlands55!B69
 +Portugal56!D70/Portugal56!N70*Portugal56!N69/Portugal56!B69
 +Spain57!D70/Spain57!N70*Spain57!N69/Spain57!B69
 +Sweden58!D70/Sweden58!N70*Sweden58!N69/Sweden58!B69)
*(Belgium51!D69/Belgium51!N69*Belgium51!N70/Belgium51!B70
 +Denmark52!D69/Denmark52!N69*Denmark52!N70/Denmark52!B70
 +Finland53!D69/Finland53!N69*Finland53!N70/Finland53!B70
 +Italy54!D69/Italy54!N69*Italy54!N70/Italy54!B70
 +Netherlands55!D69/Netherlands55!N69*Netherlands55!N70/Netherlands55!B70
 +Portugal56!D69/Portugal56!N69*Portugal56!N70/Portugal56!B70
 +Spain57!D69/Spain57!N69*Spain57!N70/Spain57!B70
 +Sweden58!D69/Sweden58!N69*Sweden58!N70/Sweden58!B70)
/(Belgium51!D69/Belgium51!B69
 +Denmark52!D69/Denmark52!B69
 +Finland53!D69/Finland53!B69
 +Italy54!D69/Italy54!B69
 +Netherlands55!D69/Netherlands55!B69
 +Portugal56!D69/Portugal56!B69
 +Spain57!D69/Spain57!B69
 +Sweden58!D69/Sweden58!B69))))</f>
        <v>-0.11379706800517207</v>
      </c>
      <c r="L70" s="61" t="str">
        <f>IF(OR(
Belgium51!F70   ="",Belgium51!F69   ="",
Belgium51!D70   ="",Belgium51!D69   ="",
Belgium51!B70   ="",Belgium51!B69   ="",
Belgium51!P70   ="",Belgium51!P69   ="",
Denmark52!F70      ="",Denmark52!F69      ="",
Denmark52!D70      ="",Denmark52!D69      ="",
Denmark52!B70      ="",Denmark52!B69      ="",
Denmark52!P70      ="",Denmark52!P69      ="",
Finland53!F70       ="",Finland53!F69       ="",
Finland53!D70       ="",Finland53!D69       ="",
Finland53!B70       ="",Finland53!B69       ="",
Finland53!P70       ="",Finland53!P69       ="",
Italy54!F70      ="",Italy54!F69      ="",
Italy54!D70      ="",Italy54!D69      ="",
Italy54!B70      ="",Italy54!B69      ="",
Italy54!P70      ="",Italy54!P69      ="",
Netherlands55!F70 ="",Netherlands55!F69 ="",
Netherlands55!D70 ="",Netherlands55!D69 ="",
Netherlands55!B70 ="",Netherlands55!B69 ="",
Netherlands55!P70 ="",Netherlands55!P69 ="",
Portugal56!F70      ="",Portugal56!F69      ="",
Portugal56!D70      ="",Portugal56!D69      ="",
Portugal56!B70      ="",Portugal56!B69      ="",
Portugal56!P70      ="",Portugal56!P69      ="",
Spain57!F70      ="",Spain57!F69      ="",
Spain57!D70      ="",Spain57!D69      ="",
Spain57!B70      ="",Spain57!B69      ="",
Spain57!P70      ="",Spain57!P69      ="",
Sweden58!F70      ="",Sweden58!F69      ="",
Sweden58!D70      ="",Sweden58!D69      ="",
Sweden58!B70      ="",Sweden58!B69      ="",
Sweden58!P70      ="",Sweden58!P69      =""),"",
LN(SQRT(
(Belgium51!D70*Belgium51!F70/Belgium51!B70
 +Denmark52!D70*Denmark52!F70/Denmark52!B70
 +Finland53!D70*Finland53!F70/Finland53!B70
 +Italy54!D70*Italy54!F70/Italy54!B70
 +Netherlands55!D70*Netherlands55!F70/Netherlands55!B70
 +Portugal56!D70*Portugal56!F70/Portugal56!B70
 +Spain57!D70*Spain57!F70/Spain57!B70
 +Sweden58!D70*Sweden58!F70/Sweden58!B70)
/(Belgium51!D70*Belgium51!F70/Belgium51!P70*Belgium51!P69/Belgium51!B69
 +Denmark52!D70*Denmark52!F70/Denmark52!P70*Denmark52!P69/Denmark52!B69
 +Finland53!D70*Finland53!F70/Finland53!P70*Finland53!P69/Finland53!B69
 +Italy54!D70*Italy54!F70/Italy54!P70*Italy54!P69/Italy54!B69
 +Netherlands55!D70*Netherlands55!F70/Netherlands55!P70*Netherlands55!P69/Netherlands55!B69
 +Portugal56!D70*Portugal56!F70/Portugal56!P70*Portugal56!P69/Portugal56!B69
 +Spain57!D70*Spain57!F70/Spain57!P70*Spain57!P69/Spain57!B69
 +Sweden58!D70*Sweden58!F70/Sweden58!P70*Sweden58!P69/Sweden58!B69)
*(Belgium51!D69*Belgium51!F69/Belgium51!P69*Belgium51!P70/Belgium51!B70
 +Denmark52!D69*Denmark52!F69/Denmark52!P69*Denmark52!P70/Denmark52!B70
 +Finland53!D69*Finland53!F69/Finland53!P69*Finland53!P70/Finland53!B70
 +Italy54!D69*Italy54!F69/Italy54!P69*Italy54!P70/Italy54!B70
 +Netherlands55!D69*Netherlands55!F69/Netherlands55!P69*Netherlands55!P70/Netherlands55!B70
 +Portugal56!D69*Portugal56!F69/Portugal56!P69*Portugal56!P70/Portugal56!B70
 +Spain57!D69*Spain57!F69/Spain57!P69*Spain57!P70/Spain57!B70
 +Sweden58!D69*Sweden58!F69/Sweden58!P69*Sweden58!P70/Sweden58!B70)
/(Belgium51!D69*Belgium51!F69/Belgium51!B69
 +Denmark52!D69*Denmark52!F69/Denmark52!B69
 +Finland53!D69*Finland53!F69/Finland53!B69
 +Italy54!D69*Italy54!F69/Italy54!B69
 +Netherlands55!D69*Netherlands55!F69/Netherlands55!B69
 +Portugal56!D69*Portugal56!F69/Portugal56!B69
 +Spain57!D69*Spain57!F69/Spain57!B69
 +Sweden58!D69*Sweden58!F69/Sweden58!B69))))</f>
        <v/>
      </c>
      <c r="M70" s="62" t="str">
        <f>IF(OR(
Belgium51!H70   ="",Belgium51!H69   ="",
Belgium51!D70   ="",Belgium51!D69   ="",
Belgium51!B70   ="",Belgium51!B69   ="",
Belgium51!Q70   ="",Belgium51!Q69   ="",
Denmark52!H70      ="",Denmark52!H69      ="",
Denmark52!D70      ="",Denmark52!D69      ="",
Denmark52!B70      ="",Denmark52!B69      ="",
Denmark52!Q70      ="",Denmark52!Q69      ="",
Finland53!H70       ="",Finland53!H69       ="",
Finland53!D70       ="",Finland53!D69       ="",
Finland53!B70       ="",Finland53!B69       ="",
Finland53!Q70       ="",Finland53!Q69       ="",
Italy54!H70      ="",Italy54!H69      ="",
Italy54!D70      ="",Italy54!D69      ="",
Italy54!B70      ="",Italy54!B69      ="",
Italy54!Q70      ="",Italy54!Q69      ="",
Netherlands55!H70 ="",Netherlands55!H69 ="",
Netherlands55!D70 ="",Netherlands55!D69 ="",
Netherlands55!B70 ="",Netherlands55!B69 ="",
Netherlands55!Q70 ="",Netherlands55!Q69 ="",
Portugal56!H70      ="",Portugal56!H69      ="",
Portugal56!D70      ="",Portugal56!D69      ="",
Portugal56!B70      ="",Portugal56!B69      ="",
Portugal56!Q70      ="",Portugal56!Q69      ="",
Spain57!H70      ="",Spain57!H69      ="",
Spain57!D70      ="",Spain57!D69      ="",
Spain57!B70      ="",Spain57!B69      ="",
Spain57!Q70      ="",Spain57!Q69      ="",
Sweden58!H70      ="",Sweden58!H69      ="",
Sweden58!D70      ="",Sweden58!D69      ="",
Sweden58!B70      ="",Sweden58!B69      ="",
Sweden58!Q70      ="",Sweden58!Q69      =""),"",
LN(SQRT(
(Belgium51!D70*Belgium51!H70/Belgium51!B70
 +Denmark52!D70*Denmark52!H70/Denmark52!B70
 +Finland53!D70*Finland53!H70/Finland53!B70
 +Italy54!D70*Italy54!H70/Italy54!B70
 +Netherlands55!D70*Netherlands55!H70/Netherlands55!B70
 +Portugal56!D70*Portugal56!H70/Portugal56!B70
 +Spain57!D70*Spain57!H70/Spain57!B70
 +Sweden58!D70*Sweden58!H70/Sweden58!B70)
/(Belgium51!D70*Belgium51!H70/Belgium51!Q70*Belgium51!Q69/Belgium51!B69
 +Denmark52!D70*Denmark52!H70/Denmark52!Q70*Denmark52!Q69/Denmark52!B69
 +Finland53!D70*Finland53!H70/Finland53!Q70*Finland53!Q69/Finland53!B69
 +Italy54!D70*Italy54!H70/Italy54!Q70*Italy54!Q69/Italy54!B69
 +Netherlands55!D70*Netherlands55!H70/Netherlands55!Q70*Netherlands55!Q69/Netherlands55!B69
 +Portugal56!D70*Portugal56!H70/Portugal56!Q70*Portugal56!Q69/Portugal56!B69
 +Spain57!D70*Spain57!H70/Spain57!Q70*Spain57!Q69/Spain57!B69
 +Sweden58!D70*Sweden58!H70/Sweden58!Q70*Sweden58!Q69/Sweden58!B69)
*(Belgium51!D69*Belgium51!H69/Belgium51!Q69*Belgium51!Q70/Belgium51!B70
 +Denmark52!D69*Denmark52!H69/Denmark52!Q69*Denmark52!Q70/Denmark52!B70
 +Finland53!D69*Finland53!H69/Finland53!Q69*Finland53!Q70/Finland53!B70
 +Italy54!D69*Italy54!H69/Italy54!Q69*Italy54!Q70/Italy54!B70
 +Netherlands55!D69*Netherlands55!H69/Netherlands55!Q69*Netherlands55!Q70/Netherlands55!B70
 +Portugal56!D69*Portugal56!H69/Portugal56!Q69*Portugal56!Q70/Portugal56!B70
 +Spain57!D69*Spain57!H69/Spain57!Q69*Spain57!Q70/Spain57!B70
 +Sweden58!D69*Sweden58!H69/Sweden58!Q69*Sweden58!Q70/Sweden58!B70)
/(Belgium51!D69*Belgium51!H69/Belgium51!B69
 +Denmark52!D69*Denmark52!H69/Denmark52!B69
 +Finland53!D69*Finland53!H69/Finland53!B69
 +Italy54!D69*Italy54!H69/Italy54!B69
 +Netherlands55!D69*Netherlands55!H69/Netherlands55!B69
 +Portugal56!D69*Portugal56!H69/Portugal56!B69
 +Spain57!D69*Spain57!H69/Spain57!B69
 +Sweden58!D69*Sweden58!H69/Sweden58!B69))))</f>
        <v/>
      </c>
      <c r="N70" s="62" t="str">
        <f>IF(OR(
Belgium51!I70   ="",Belgium51!I69   ="",
Belgium51!B70   ="",Belgium51!B69   ="",
Belgium51!R70   ="",Belgium51!R69   ="",
Denmark52!I70      ="",Denmark52!I69      ="",
Denmark52!B70      ="",Denmark52!B69      ="",
Denmark52!R70      ="",Denmark52!R69      ="",
Finland53!I70       ="",Finland53!I69       ="",
Finland53!B70       ="",Finland53!B69       ="",
Finland53!R70       ="",Finland53!R69       ="",
Italy54!I70      ="",Italy54!I69      ="",
Italy54!B70      ="",Italy54!B69      ="",
Italy54!R70      ="",Italy54!R69      ="",
Netherlands55!I70 ="",Netherlands55!I69 ="",
Netherlands55!B70 ="",Netherlands55!B69 ="",
Netherlands55!R70 ="",Netherlands55!R69 ="",
Portugal56!I70      ="",Portugal56!I69      ="",
Portugal56!B70      ="",Portugal56!B69      ="",
Portugal56!R70      ="",Portugal56!R69      ="",
Spain57!I70      ="",Spain57!I69      ="",
Spain57!B70      ="",Spain57!B69      ="",
Spain57!R70      ="",Spain57!R69      ="",
Sweden58!I70      ="",Sweden58!I69      ="",
Sweden58!B70      ="",Sweden58!B69      ="",
Sweden58!R70      ="",Sweden58!R69      =""),"",
LN(SQRT(
(Belgium51!I70/Belgium51!B70
 +Denmark52!I70/Denmark52!B70
 +Finland53!I70/Finland53!B70
 +Italy54!I70/Italy54!B70
 +Netherlands55!I70/Netherlands55!B70
 +Portugal56!I70/Portugal56!B70
 +Spain57!I70/Spain57!B70
 +Sweden58!I70/Sweden58!B70)
/(Belgium51!I70/Belgium51!R70*Belgium51!R69/Belgium51!B69
 +Denmark52!I70/Denmark52!R70*Denmark52!R69/Denmark52!B69
 +Finland53!I70/Finland53!R70*Finland53!R69/Finland53!B69
 +Italy54!I70/Italy54!R70*Italy54!R69/Italy54!B69
 +Netherlands55!I70/Netherlands55!R70*Netherlands55!R69/Netherlands55!B69
 +Portugal56!I70/Portugal56!R70*Portugal56!R69/Portugal56!B69
 +Spain57!I70/Spain57!R70*Spain57!R69/Spain57!B69
 +Sweden58!I70/Sweden58!R70*Sweden58!R69/Sweden58!B69)
*(Belgium51!I69/Belgium51!R69*Belgium51!R70/Belgium51!B70
 +Denmark52!I69/Denmark52!R69*Denmark52!R70/Denmark52!B70
 +Finland53!I69/Finland53!R69*Finland53!R70/Finland53!B70
 +Italy54!I69/Italy54!R69*Italy54!R70/Italy54!B70
 +Netherlands55!I69/Netherlands55!R69*Netherlands55!R70/Netherlands55!B70
 +Portugal56!I69/Portugal56!R69*Portugal56!R70/Portugal56!B70
 +Spain57!I69/Spain57!R69*Spain57!R70/Spain57!B70
 +Sweden58!I69/Sweden58!R69*Sweden58!R70/Sweden58!B70)
/(Belgium51!I69/Belgium51!B69
 +Denmark52!I69/Denmark52!B69
 +Finland53!I69/Finland53!B69
 +Italy54!I69/Italy54!B69
 +Netherlands55!I69/Netherlands55!B69
 +Portugal56!I69/Portugal56!B69
 +Spain57!I69/Spain57!B69
 +Sweden58!I69/Sweden58!B69))))</f>
        <v/>
      </c>
      <c r="O70" s="62" t="str">
        <f>IF(OR(
Belgium51!K70   ="",Belgium51!K69   ="",
Belgium51!B70   ="",Belgium51!B69   ="",
Belgium51!S70   ="",Belgium51!S69   ="",
Denmark52!K70      ="",Denmark52!K69      ="",
Denmark52!B70      ="",Denmark52!B69      ="",
Denmark52!S70      ="",Denmark52!S69      ="",
Finland53!K70       ="",Finland53!K69       ="",
Finland53!B70       ="",Finland53!B69       ="",
Finland53!S70       ="",Finland53!S69       ="",
Italy54!K70      ="",Italy54!K69      ="",
Italy54!B70      ="",Italy54!B69      ="",
Italy54!S70      ="",Italy54!S69      ="",
Netherlands55!K70 ="",Netherlands55!K69 ="",
Netherlands55!B70 ="",Netherlands55!B69 ="",
Netherlands55!S70 ="",Netherlands55!S69 ="",
Portugal56!K70      ="",Portugal56!K69      ="",
Portugal56!B70      ="",Portugal56!B69      ="",
Portugal56!S70      ="",Portugal56!S69      ="",
Spain57!K70      ="",Spain57!K69      ="",
Spain57!B70      ="",Spain57!B69      ="",
Spain57!S70      ="",Spain57!S69      ="",
Sweden58!K70      ="",Sweden58!K69      ="",
Sweden58!B70      ="",Sweden58!B69      ="",
Sweden58!S70      ="",Sweden58!S69      =""),"",
LN(SQRT(
(Belgium51!K70/Belgium51!B70
 +Denmark52!K70/Denmark52!B70
 +Finland53!K70/Finland53!B70
 +Italy54!K70/Italy54!B70
 +Netherlands55!K70/Netherlands55!B70
 +Portugal56!K70/Portugal56!B70
 +Spain57!K70/Spain57!B70
 +Sweden58!K70/Sweden58!B70)
/(Belgium51!K70/Belgium51!S70*Belgium51!S69/Belgium51!B69
 +Denmark52!K70/Denmark52!S70*Denmark52!S69/Denmark52!B69
 +Finland53!K70/Finland53!S70*Finland53!S69/Finland53!B69
 +Italy54!K70/Italy54!S70*Italy54!S69/Italy54!B69
 +Netherlands55!K70/Netherlands55!S70*Netherlands55!S69/Netherlands55!B69
 +Portugal56!K70/Portugal56!S70*Portugal56!S69/Portugal56!B69
 +Spain57!K70/Spain57!S70*Spain57!S69/Spain57!B69
 +Sweden58!K70/Sweden58!S70*Sweden58!S69/Sweden58!B69)
*(Belgium51!K69/Belgium51!S69*Belgium51!S70/Belgium51!B70
 +Denmark52!K69/Denmark52!S69*Denmark52!S70/Denmark52!B70
 +Finland53!K69/Finland53!S69*Finland53!S70/Finland53!B70
 +Italy54!K69/Italy54!S69*Italy54!S70/Italy54!B70
 +Netherlands55!K69/Netherlands55!S69*Netherlands55!S70/Netherlands55!B70
 +Portugal56!K69/Portugal56!S69*Portugal56!S70/Portugal56!B70
 +Spain57!K69/Spain57!S69*Spain57!S70/Spain57!B70
 +Sweden58!K69/Sweden58!S69*Sweden58!S70/Sweden58!B70)
/(Belgium51!K69/Belgium51!B69
 +Denmark52!K69/Denmark52!B69
 +Finland53!K69/Finland53!B69
 +Italy54!K69/Italy54!B69
 +Netherlands55!K69/Netherlands55!B69
 +Portugal56!K69/Portugal56!B69
 +Spain57!K69/Spain57!B69
 +Sweden58!K69/Sweden58!B69))))</f>
        <v/>
      </c>
      <c r="P70" s="62" t="str">
        <f>IF(OR(
Belgium51!L70   ="",Belgium51!L69   ="",
Belgium51!B70   ="",Belgium51!B69   ="",
Belgium51!T70   ="",Belgium51!T69   ="",
Denmark52!L70      ="",Denmark52!L69      ="",
Denmark52!B70      ="",Denmark52!B69      ="",
Denmark52!T70      ="",Denmark52!T69      ="",
Finland53!L70       ="",Finland53!L69       ="",
Finland53!B70       ="",Finland53!B69       ="",
Finland53!T70       ="",Finland53!T69       ="",
Italy54!L70      ="",Italy54!L69      ="",
Italy54!B70      ="",Italy54!B69      ="",
Italy54!T70      ="",Italy54!T69      ="",
Netherlands55!L70 ="",Netherlands55!L69 ="",
Netherlands55!B70 ="",Netherlands55!B69 ="",
Netherlands55!T70 ="",Netherlands55!T69 ="",
Portugal56!L70      ="",Portugal56!L69      ="",
Portugal56!B70      ="",Portugal56!B69      ="",
Portugal56!T70      ="",Portugal56!T69      ="",
Spain57!L70      ="",Spain57!L69      ="",
Spain57!B70      ="",Spain57!B69      ="",
Spain57!T70      ="",Spain57!T69      ="",
Sweden58!L70      ="",Sweden58!L69      ="",
Sweden58!B70      ="",Sweden58!B69      ="",
Sweden58!T70      ="",Sweden58!T69      =""),"",
LN(SQRT(
(Belgium51!L70/Belgium51!B70
 +Denmark52!L70/Denmark52!B70
 +Finland53!L70/Finland53!B70
 +Italy54!L70/Italy54!B70
 +Netherlands55!L70/Netherlands55!B70
 +Portugal56!L70/Portugal56!B70
 +Spain57!L70/Spain57!B70
 +Sweden58!L70/Sweden58!B70)
/(Belgium51!L70/Belgium51!T70*Belgium51!T69/Belgium51!B69
 +Denmark52!L70/Denmark52!T70*Denmark52!T69/Denmark52!B69
 +Finland53!L70/Finland53!T70*Finland53!T69/Finland53!B69
 +Italy54!L70/Italy54!T70*Italy54!T69/Italy54!B69
 +Netherlands55!L70/Netherlands55!T70*Netherlands55!T69/Netherlands55!B69
 +Portugal56!L70/Portugal56!T70*Portugal56!T69/Portugal56!B69
 +Spain57!L70/Spain57!T70*Spain57!T69/Spain57!B69
 +Sweden58!L70/Sweden58!T70*Sweden58!T69/Sweden58!B69)
*(Belgium51!L69/Belgium51!T69*Belgium51!T70/Belgium51!B70
 +Denmark52!L69/Denmark52!T69*Denmark52!T70/Denmark52!B70
 +Finland53!L69/Finland53!T69*Finland53!T70/Finland53!B70
 +Italy54!L69/Italy54!T69*Italy54!T70/Italy54!B70
 +Netherlands55!L69/Netherlands55!T69*Netherlands55!T70/Netherlands55!B70
 +Portugal56!L69/Portugal56!T69*Portugal56!T70/Portugal56!B70
 +Spain57!L69/Spain57!T69*Spain57!T70/Spain57!B70
 +Sweden58!L69/Sweden58!T69*Sweden58!T70/Sweden58!B70)
/(Belgium51!L69/Belgium51!B69
 +Denmark52!L69/Denmark52!B69
 +Finland53!L69/Finland53!B69
 +Italy54!L69/Italy54!B69
 +Netherlands55!L69/Netherlands55!B69
 +Portugal56!L69/Portugal56!B69
 +Spain57!L69/Spain57!B69
 +Sweden58!L69/Sweden58!B69))))</f>
        <v/>
      </c>
      <c r="Q70" s="61"/>
      <c r="R70" s="61"/>
      <c r="S70" s="61"/>
      <c r="T70" s="61"/>
      <c r="U70" s="61"/>
      <c r="V70" s="61" t="str">
        <f>IF(OR(
Belgium51!V70   ="",
Belgium51!U70   ="",
Denmark52!V70      ="",
Denmark52!U70      ="",
Finland53!V70       ="",
Finland53!U70       ="",
Italy54!V70      ="",
Italy54!U70      ="",
Netherlands55!V70 ="",
Netherlands55!U70 ="",
Portugal56!V70      ="",
Portugal56!U70      ="",
Spain57!V70      ="",
Spain57!U70      ="",
Sweden58!V70      ="",
Sweden58!U70      =""),"",
LN((Belgium51!V70+Denmark52!V70+Finland53!V70+Italy54!V70+Netherlands55!V70+Portugal56!V70+Spain57!V70+Sweden58!V70)
/(Belgium51!U70+Denmark52!U70+Finland53!U70+Italy54!U70+Netherlands55!U70+Portugal56!U70+Spain57!U70+Sweden58!U70)))</f>
        <v/>
      </c>
      <c r="W70" s="61" t="str">
        <f>IF(OR(
Belgium51!V70   ="",
Belgium51!W70   ="",
Belgium51!U70   ="",
Denmark52!V70      ="",
Denmark52!W70      ="",
Denmark52!U70      ="",
Finland53!V70       ="",
Finland53!W70       ="",
Finland53!U70       ="",
Italy54!V70      ="",
Italy54!W70      ="",
Italy54!U70      ="",
Netherlands55!V70 ="",
Netherlands55!W70 ="",
Netherlands55!V70 ="",
Portugal56!V70      ="",
Portugal56!W70      ="",
Portugal56!U70      ="",
Spain57!V70      ="",
Spain57!W70      ="",
Spain57!U70      ="",
Sweden58!V70      ="",
Sweden58!W70      ="",
Sweden58!U70      ="",
),"",
LN((Belgium51!V70*Belgium51!W70+Denmark52!V70*Denmark52!W70+Finland53!V70*Finland53!W70+Italy54!V70*Italy54!W70+Netherlands55!V70*Netherlands55!W70+Portugal56!V70*Portugal56!W70+Spain57!V70*Spain57!W70+Sweden58!V70*Sweden58!W70)
/(Belgium51!U70+Denmark52!U70+Finland53!U70+Italy54!U70+Netherlands55!U70+Portugal56!U70+Spain57!U70+Sweden58!U70)))</f>
        <v/>
      </c>
      <c r="X70" s="61" t="str">
        <f>IF(OR(
Belgium51!X70   ="",
Belgium51!D70   ="",
Belgium51!B70   ="",
Denmark52!X70      ="",
Denmark52!D70      ="",
Denmark52!B70      ="",
Finland53!X70       ="",
Finland53!D70       ="",
Finland53!B70       ="",
Italy54!X70      ="",
Italy54!D70      ="",
Italy54!B70      ="",
Netherlands55!X70 ="",
Netherlands55!D70 ="",
Netherlands55!B70 ="",
Portugal56!X70      ="",
Portugal56!D70      ="",
Portugal56!B70      ="",
Spain57!X70      ="",
Spain57!D70      ="",
Spain57!B70      ="",
Sweden58!X70      ="",
Sweden58!D70      ="",
Sweden58!B70      =""),"",
(Belgium51!X70*Belgium51!D70/Belgium51!B70
 +Denmark52!X70*Denmark52!D70/Denmark52!B70
 +Finland53!X70*Finland53!D70/Finland53!B70
 +Italy54!X70*Italy54!D70/Italy54!B70
 +Netherlands55!X70*Netherlands55!D70/Netherlands55!B70
 +Portugal56!X70*Portugal56!D70/Portugal56!B70
 +Spain57!X70*Spain57!D70/Spain57!B70
 +Sweden58!X70*Sweden58!D70/Sweden58!B70)
/(Belgium51!D70/Belgium51!B70
 +Denmark52!D70/Denmark52!B70
 +Finland53!D70/Finland53!B70
 +Italy54!D70/Italy54!B70
 +Netherlands55!D70/Netherlands55!B70
 +Portugal56!D70/Portugal56!B70
 +Spain57!D70/Spain57!B70
 +Sweden58!D70/Sweden58!B70))</f>
        <v/>
      </c>
      <c r="Y70" s="61" t="str">
        <f>IF(OR(
Belgium51!Y70   ="",
Belgium51!D70   ="",
Belgium51!B70   ="",
Denmark52!Y70      ="",
Denmark52!D70      ="",
Denmark52!B70      ="",
Finland53!Y70       ="",
Finland53!D70       ="",
Finland53!B70       ="",
Italy54!Y70      ="",
Italy54!D70      ="",
Italy54!B70      ="",
Netherlands55!Y70 ="",
Netherlands55!D70 ="",
Netherlands55!B70 ="",
Portugal56!Y70      ="",
Portugal56!D70      ="",
Portugal56!B70      ="",
Spain57!Y70      ="",
Spain57!D70      ="",
Spain57!B70      ="",
Sweden58!Y70      ="",
Sweden58!D70      ="",
Sweden58!B70      =""),"",
(Belgium51!Y70/Belgium51!B70
 +Denmark52!Y70/Denmark52!B70
 +Finland53!Y70/Finland53!B70
 +Italy54!Y70/Italy54!B70
 +Netherlands55!Y70/Netherlands55!B70
 +Portugal56!Y70/Portugal56!B70
 +Spain57!Y70/Spain57!B70
 +Sweden58!Y70/Sweden58!B70)
/(Belgium51!D70/Belgium51!B70
 +Denmark52!D70/Denmark52!B70
 +Finland53!D70/Finland53!B70
 +Italy54!D70/Italy54!B70
 +Netherlands55!D70/Netherlands55!B70
 +Portugal56!D70/Portugal56!B70
 +Spain57!D70/Spain57!B70
 +Sweden58!D70/Sweden58!B70))</f>
        <v/>
      </c>
      <c r="Z70" s="67"/>
      <c r="AA70" s="62" t="str">
        <f t="shared" si="3"/>
        <v/>
      </c>
      <c r="AB70" s="75" t="str">
        <f>IF(OR(
Belgium51!AB70   ="",
Belgium51!D70   ="",
Belgium51!B70   ="",
Denmark52!AB70      ="",
Denmark52!D70      ="",
Denmark52!B70      ="",
Finland53!AB70       ="",
Finland53!D70       ="",
Finland53!B70       ="",
Italy54!AB70      ="",
Italy54!D70      ="",
Italy54!B70      ="",
Netherlands55!AB70 ="",
Netherlands55!D70 ="",
Netherlands55!B70 ="",
Portugal56!AB70      ="",
Portugal56!D70      ="",
Portugal56!B70      ="",
Spain57!AB70      ="",
Spain57!D70      ="",
Spain57!B70      ="",
Sweden58!AB70      ="",
Sweden58!D70      ="",
Sweden58!B70      =""),"",
(Belgium51!AB70*Belgium51!D70/Belgium51!B70
 +Denmark52!AB70*Denmark52!D70/Denmark52!B70
 +Finland53!AB70*Finland53!D70/Finland53!B70
 +Italy54!AB70*Italy54!D70/Italy54!B70
 +Netherlands55!AB70*Netherlands55!D70/Netherlands55!B70
 +Portugal56!AB70*Portugal56!D70/Portugal56!B70
 +Spain57!AB70*Spain57!D70/Spain57!B70
 +Sweden58!AB70*Sweden58!D70/Sweden58!B70)
/(Belgium51!D70/Belgium51!B70
 +Denmark52!D70/Denmark52!B70
 +Finland53!D70/Finland53!B70
 +Italy54!D70/Italy54!B70
 +Netherlands55!D70/Netherlands55!B70
 +Portugal56!D70/Portugal56!B70
 +Spain57!D70/Spain57!B70
 +Sweden58!D70/Sweden58!B70))</f>
        <v/>
      </c>
    </row>
    <row r="71" spans="1:28">
      <c r="A71" s="62">
        <v>1938</v>
      </c>
      <c r="B71" s="62" t="str">
        <f>IF(OR(
Belgium51!AC71   ="",
Belgium51!D71   ="",
Belgium51!B71   ="",
Denmark52!AC71      ="",
Denmark52!D71      ="",
Denmark52!B71      ="",
Finland53!AC71       ="",
Finland53!D71       ="",
Finland53!B71       ="",
Italy54!AC71      ="",
Italy54!D71      ="",
Italy54!B71      ="",
Netherlands55!AC71 ="",
Netherlands55!D71 ="",
Netherlands55!B71 ="",
Portugal56!AC71 ="",
Portugal56!D71 ="",
Portugal56!B71 ="",
Spain57!AC71       ="",
Spain57!D71       ="",
Spain57!B71       ="",
Sweden58!AC71      ="",
Sweden58!D71      ="",
Sweden58!B71      =""),"",
(Belgium51!AC71*Belgium51!D71/Belgium51!B71
 +Denmark52!AC71*Denmark52!D71/Denmark52!B71
 +Finland53!AC71*Finland53!D71/Finland53!B71
 +Italy54!AC71*Italy54!D71/Italy54!B71
 +Netherlands55!AC71*Netherlands55!D71/Netherlands55!B71
 +Portugal56!AC71*Portugal56!D71/Portugal56!B71
 +Spain57!AC71*Spain57!D71/Spain57!B71
 +Sweden58!AC71*Sweden58!D71/Sweden58!B71)
/(Belgium51!D71/Belgium51!B71
 +Denmark52!D71/Denmark52!B71
 +Finland53!D71/Finland53!B71
 +Italy54!D71/Italy54!B71
 +Netherlands55!D71/Netherlands55!B71
 +Portugal56!D71/Portugal56!B71
 +Spain57!D71/Spain57!B71
 +Sweden58!D71/Sweden58!B71))</f>
        <v/>
      </c>
      <c r="C71" s="34" t="str">
        <f>IF(OR(
Belgium51!F71   ="",
Belgium51!D71   ="",
Belgium51!B71   ="",
Denmark52!F71      ="",
Denmark52!D71      ="",
Denmark52!B71      ="",
Finland53!F71       ="",
Finland53!D71       ="",
Finland53!B71       ="",
Italy54!F71      ="",
Italy54!D71      ="",
Italy54!B71      ="",
Netherlands55!F71 ="",
Netherlands55!D71 ="",
Netherlands55!B71 ="",
Portugal56!F71 ="",
Portugal56!D71 ="",
Portugal56!B71 ="",
Spain57!F71       ="",
Spain57!D71       ="",
Spain57!B71       ="",
Sweden58!F71      ="",
Sweden58!D71      ="",
Sweden58!B71      =""),"",
(Belgium51!F71*Belgium51!D71/Belgium51!B71
 +Denmark52!F71*Denmark52!D71/Denmark52!B71
 +Finland53!F71*Finland53!D71/Finland53!B71
 +Italy54!F71*Italy54!D71/Italy54!B71
 +Netherlands55!F71*Netherlands55!D71/Netherlands55!B71
 +Portugal56!F71*Portugal56!D71/Portugal56!B71
 +Spain57!F71*Spain57!D71/Spain57!B71
 +Sweden58!F71*Sweden58!D71/Sweden58!B71)
/(Belgium51!D71/Belgium51!B71
 +Denmark52!D71/Denmark52!B71
 +Finland53!D71/Finland53!B71
 +Italy54!D71/Italy54!B71
 +Netherlands55!D71/Netherlands55!B71
 +Portugal56!D71/Portugal56!B71
 +Spain57!D71/Spain57!B71
 +Sweden58!D71/Sweden58!B71))</f>
        <v/>
      </c>
      <c r="D71" s="62" t="str">
        <f>IF(OR(
Belgium51!AE71   ="",
Belgium51!D71   ="",
Belgium51!B71   ="",
Denmark52!AE71      ="",
Denmark52!D71      ="",
Denmark52!B71      ="",
Finland53!AE71       ="",
Finland53!D71       ="",
Finland53!B71       ="",
Italy54!AE71      ="",
Italy54!D71      ="",
Italy54!B71      ="",
Netherlands55!AE71 ="",
Netherlands55!D71 ="",
Netherlands55!B71 ="",
Portugal56!AE71 ="",
Portugal56!D71 ="",
Portugal56!B71 ="",
Spain57!AE71       ="",
Spain57!D71       ="",
Spain57!B71       ="",
Sweden58!AE71      ="",
Sweden58!D71      ="",
Sweden58!B71      =""),"",
(Belgium51!AE71*Belgium51!D71/Belgium51!B71
 +Denmark52!AE71*Denmark52!D71/Denmark52!B71
 +Finland53!AE71*Finland53!D71/Finland53!B71
 +Italy54!AE71*Italy54!D71/Italy54!B71
 +Netherlands55!AE71*Netherlands55!D71/Netherlands55!B71
 +Portugal56!AE71*Portugal56!D71/Portugal56!B71
 +Spain57!AE71*Spain57!D71/Spain57!B71
 +Sweden58!AE71*Sweden58!D71/Sweden58!B71)
/(Belgium51!D71/Belgium51!B71
 +Denmark52!D71/Denmark52!B71
 +Finland53!D71/Finland53!B71
 +Italy54!D71/Italy54!B71
 +Netherlands55!D71/Netherlands55!B71
 +Portugal56!D71/Portugal56!B71
 +Spain57!D71/Spain57!B71
 +Sweden58!D71/Sweden58!B71))</f>
        <v/>
      </c>
      <c r="E71" s="62" t="str">
        <f>IF(OR(
Belgium51!H71   ="",
Belgium51!D71   ="",
Belgium51!B71   ="",
Denmark52!H71      ="",
Denmark52!D71      ="",
Denmark52!B71      ="",
Finland53!H71       ="",
Finland53!D71       ="",
Finland53!B71       ="",
Italy54!H71      ="",
Italy54!D71      ="",
Italy54!B71      ="",
Netherlands55!H71 ="",
Netherlands55!D71 ="",
Netherlands55!B71 ="",
Portugal56!H71 ="",
Portugal56!D71 ="",
Portugal56!B71 ="",
Spain57!H71 ="",
Spain57!D71 ="",
Spain57!B71 ="",
Sweden58!H71 ="",
Sweden58!D71 ="",
Sweden58!B71 =""),"",
(Belgium51!H71*Belgium51!D71/Belgium51!B71
 +Denmark52!H71*Denmark52!D71/Denmark52!B71
 +Finland53!H71*Finland53!D71/Finland53!B71
 +Italy54!H71*Italy54!D71/Italy54!B71
 +Netherlands55!H71*Netherlands55!D71/Netherlands55!B71
 +Portugal56!H71*Portugal56!D71/Portugal56!B71
 +Spain57!H71*Spain57!D71/Spain57!B71
 +Sweden58!H71*Sweden58!D71/Sweden58!B71)
/(Belgium51!D71/Belgium51!B71
 +Denmark52!D71/Denmark52!B71
 +Finland53!D71/Finland53!B71
 +Italy54!D71/Italy54!B71
 +Netherlands55!D71/Netherlands55!B71
 +Portugal56!D71/Portugal56!B71
 +Spain57!D71/Spain57!B71
 +Sweden58!D71/Sweden58!B71))</f>
        <v/>
      </c>
      <c r="F71" s="62" t="str">
        <f>IF(OR(
Belgium51!I71   ="",
Belgium51!D71   ="",
Belgium51!B71   ="",
Denmark52!I71      ="",
Denmark52!D71      ="",
Denmark52!B71      ="",
Finland53!I71       ="",
Finland53!D71       ="",
Finland53!B71       ="",
Italy54!I71      ="",
Italy54!D71      ="",
Italy54!B71      ="",
Netherlands55!I71 ="",
Netherlands55!D71 ="",
Netherlands55!B71 ="",
Portugal56!I71      ="",
Portugal56!D71      ="",
Portugal56!B71      ="",
Spain57!I71      ="",
Spain57!D71      ="",
Spain57!B71      ="",
Sweden58!I71      ="",
Sweden58!D71      ="",
Sweden58!B71      =""),"",
(Belgium51!I71/Belgium51!B71
 +Denmark52!I71/Denmark52!B71
 +Finland53!I71/Finland53!B71
 +Italy54!I71/Italy54!B71
 +Netherlands55!I71/Netherlands55!B71
 +Portugal56!I71/Portugal56!B71
 +Spain57!I71/Spain57!B71
 +Sweden58!I71/Sweden58!B71)
/(Belgium51!D71/Belgium51!B71
 +Denmark52!D71/Denmark52!B71
 +Finland53!D71/Finland53!B71
 +Italy54!D71/Italy54!B71
 +Netherlands55!D71/Netherlands55!B71
 +Portugal56!D71/Portugal56!B71
 +Spain57!D71/Spain57!B71
 +Sweden58!D71/Sweden58!B71))</f>
        <v/>
      </c>
      <c r="G71" s="62" t="str">
        <f>IF(OR(
Belgium51!J71   ="",
Belgium51!D71   ="",
Belgium51!B71   ="",
Denmark52!J71      ="",
Denmark52!D71      ="",
Denmark52!B71      ="",
Finland53!J71       ="",
Finland53!D71       ="",
Finland53!B71       ="",
Italy54!J71      ="",
Italy54!D71      ="",
Italy54!B71      ="",
Netherlands55!J71 ="",
Netherlands55!D71 ="",
Netherlands55!B71 ="",
Portugal56!J71      ="",
Portugal56!D71      ="",
Portugal56!B71      ="",
Spain57!J71      ="",
Spain57!D71      ="",
Spain57!B71      ="",
Sweden58!J71      ="",
Sweden58!D71      ="",
Sweden58!B71      =""),"",
(Belgium51!J71/Belgium51!B71
 +Denmark52!J71/Denmark52!B71
 +Finland53!J71/Finland53!B71
 +Italy54!J71/Italy54!B71
 +Netherlands55!J71/Netherlands55!B71
 +Portugal56!J71/Portugal56!B71
 +Spain57!J71/Spain57!B71
 +Sweden58!J71/Sweden58!B71)
/(Belgium51!D71/Belgium51!B71
 +Denmark52!D71/Denmark52!B71
 +Finland53!D71/Finland53!B71
 +Italy54!D71/Italy54!B71
 +Netherlands55!D71/Netherlands55!B71
 +Portugal56!D71/Portugal56!B71
 +Spain57!D71/Spain57!B71
 +Sweden58!D71/Sweden58!B71))</f>
        <v/>
      </c>
      <c r="H71" s="62">
        <f>IF(OR(
Belgium51!K71   ="",
Belgium51!D71   ="",
Belgium51!B71   ="",
Denmark52!K71      ="",
Denmark52!D71      ="",
Denmark52!B71      ="",
Finland53!K71       ="",
Finland53!D71       ="",
Finland53!B71       ="",
Italy54!K71      ="",
Italy54!D71      ="",
Italy54!B71      ="",
Netherlands55!K71 ="",
Netherlands55!D71 ="",
Netherlands55!B71 ="",
Portugal56!K71      ="",
Portugal56!D71      ="",
Portugal56!B71      ="",
Spain57!K71      ="",
Spain57!D71      ="",
Spain57!B71      ="",
Sweden58!K71      ="",
Sweden58!D71      ="",
Sweden58!B71      =""),"",
(Belgium51!K71/Belgium51!B71
 +Denmark52!K71/Denmark52!B71
 +Finland53!K71/Finland53!B71
 +Italy54!K71/Italy54!B71
 +Netherlands55!K71/Netherlands55!B71
 +Portugal56!K71/Portugal56!B71
 +Spain57!K71/Spain57!B71
 +Sweden58!K71/Sweden58!B71)
/(Belgium51!D71/Belgium51!B71
 +Denmark52!D71/Denmark52!B71
 +Finland53!D71/Finland53!B71
 +Italy54!D71/Italy54!B71
 +Netherlands55!D71/Netherlands55!B71
 +Portugal56!D71/Portugal56!B71
 +Spain57!D71/Spain57!B71
 +Sweden58!D71/Sweden58!B71))</f>
        <v>0.13214877354127405</v>
      </c>
      <c r="I71" s="62">
        <f>IF(OR(
Belgium51!L71   ="",
Belgium51!D71   ="",
Belgium51!B71   ="",
Denmark52!L71      ="",
Denmark52!D71      ="",
Denmark52!B71      ="",
Finland53!L71       ="",
Finland53!D71       ="",
Finland53!B71       ="",
Italy54!L71      ="",
Italy54!D71      ="",
Italy54!B71      ="",
Netherlands55!L71 ="",
Netherlands55!D71 ="",
Netherlands55!B71 ="",
Portugal56!L71      ="",
Portugal56!D71      ="",
Portugal56!B71      ="",
Spain57!L71      ="",
Spain57!D71      ="",
Spain57!B71      ="",
Sweden58!L71      ="",
Sweden58!D71      ="",
Sweden58!B71      =""),"",
(Belgium51!L71/Belgium51!B71
 +Denmark52!L71/Denmark52!B71
 +Finland53!L71/Finland53!B71
 +Italy54!L71/Italy54!B71
 +Netherlands55!L71/Netherlands55!B71
 +Portugal56!L71/Portugal56!B71
 +Spain57!L71/Spain57!B71
 +Sweden58!L71/Sweden58!B71)
/(Belgium51!D71/Belgium51!B71
 +Denmark52!D71/Denmark52!B71
 +Finland53!D71/Finland53!B71
 +Italy54!D71/Italy54!B71
 +Netherlands55!D71/Netherlands55!B71
 +Portugal56!D71/Portugal56!B71
 +Spain57!D71/Spain57!B71
 +Sweden58!D71/Sweden58!B71))</f>
        <v>0.14872342243556136</v>
      </c>
      <c r="J71" s="61">
        <f t="shared" si="2"/>
        <v>-1.6574648894287308E-2</v>
      </c>
      <c r="K71" s="61">
        <f>IF(OR(
Belgium51!D71   ="",Belgium51!D70   ="",
Belgium51!B71   ="",Belgium51!B70   ="",
Belgium51!N71   ="",Belgium51!N70   ="",
Denmark52!D71      ="",Denmark52!D70      ="",
Denmark52!B71      ="",Denmark52!B70      ="",
Denmark52!N71      ="",Denmark52!N70      ="",
Finland53!D71       ="",Finland53!D70       ="",
Finland53!B71       ="",Finland53!B70       ="",
Finland53!N71       ="",Finland53!N70       ="",
Italy54!D71      ="",Italy54!D70      ="",
Italy54!B71      ="",Italy54!B70      ="",
Italy54!N71      ="",Italy54!N70      ="",
Netherlands55!D71 ="",Netherlands55!D70 ="",
Netherlands55!B71 ="",Netherlands55!B70 ="",
Netherlands55!N71 ="",Netherlands55!N70 ="",
Portugal56!D71      ="",Portugal56!D70      ="",
Portugal56!B71      ="",Portugal56!B70      ="",
Portugal56!N71      ="",Portugal56!N70      ="",
Spain57!D71      ="",Spain57!D70      ="",
Spain57!B71      ="",Spain57!B70      ="",
Spain57!N71      ="",Spain57!N70      ="",
Sweden58!D71      ="",Sweden58!D70      ="",
Sweden58!B71      ="",Sweden58!B70      ="",
Sweden58!N71      ="",Sweden58!N70      =""),"",
LN(SQRT(
(Belgium51!D71/Belgium51!B71
 +Denmark52!D71/Denmark52!B71
 +Finland53!D71/Finland53!B71
 +Italy54!D71/Italy54!B71
 +Netherlands55!D71/Netherlands55!B71
 +Portugal56!D71/Portugal56!B71
 +Spain57!D71/Spain57!B71
 +Sweden58!D71/Sweden58!B71)
/(Belgium51!D71/Belgium51!N71*Belgium51!N70/Belgium51!B70
 +Denmark52!D71/Denmark52!N71*Denmark52!N70/Denmark52!B70
 +Finland53!D71/Finland53!N71*Finland53!N70/Finland53!B70
 +Italy54!D71/Italy54!N71*Italy54!N70/Italy54!B70
 +Netherlands55!D71/Netherlands55!N71*Netherlands55!N70/Netherlands55!B70
 +Portugal56!D71/Portugal56!N71*Portugal56!N70/Portugal56!B70
 +Spain57!D71/Spain57!N71*Spain57!N70/Spain57!B70
 +Sweden58!D71/Sweden58!N71*Sweden58!N70/Sweden58!B70)
*(Belgium51!D70/Belgium51!N70*Belgium51!N71/Belgium51!B71
 +Denmark52!D70/Denmark52!N70*Denmark52!N71/Denmark52!B71
 +Finland53!D70/Finland53!N70*Finland53!N71/Finland53!B71
 +Italy54!D70/Italy54!N70*Italy54!N71/Italy54!B71
 +Netherlands55!D70/Netherlands55!N70*Netherlands55!N71/Netherlands55!B71
 +Portugal56!D70/Portugal56!N70*Portugal56!N71/Portugal56!B71
 +Spain57!D70/Spain57!N70*Spain57!N71/Spain57!B71
 +Sweden58!D70/Sweden58!N70*Sweden58!N71/Sweden58!B71)
/(Belgium51!D70/Belgium51!B70
 +Denmark52!D70/Denmark52!B70
 +Finland53!D70/Finland53!B70
 +Italy54!D70/Italy54!B70
 +Netherlands55!D70/Netherlands55!B70
 +Portugal56!D70/Portugal56!B70
 +Spain57!D70/Spain57!B70
 +Sweden58!D70/Sweden58!B70))))</f>
        <v>2.9887509969759179E-2</v>
      </c>
      <c r="L71" s="61" t="str">
        <f>IF(OR(
Belgium51!F71   ="",Belgium51!F70   ="",
Belgium51!D71   ="",Belgium51!D70   ="",
Belgium51!B71   ="",Belgium51!B70   ="",
Belgium51!P71   ="",Belgium51!P70   ="",
Denmark52!F71      ="",Denmark52!F70      ="",
Denmark52!D71      ="",Denmark52!D70      ="",
Denmark52!B71      ="",Denmark52!B70      ="",
Denmark52!P71      ="",Denmark52!P70      ="",
Finland53!F71       ="",Finland53!F70       ="",
Finland53!D71       ="",Finland53!D70       ="",
Finland53!B71       ="",Finland53!B70       ="",
Finland53!P71       ="",Finland53!P70       ="",
Italy54!F71      ="",Italy54!F70      ="",
Italy54!D71      ="",Italy54!D70      ="",
Italy54!B71      ="",Italy54!B70      ="",
Italy54!P71      ="",Italy54!P70      ="",
Netherlands55!F71 ="",Netherlands55!F70 ="",
Netherlands55!D71 ="",Netherlands55!D70 ="",
Netherlands55!B71 ="",Netherlands55!B70 ="",
Netherlands55!P71 ="",Netherlands55!P70 ="",
Portugal56!F71      ="",Portugal56!F70      ="",
Portugal56!D71      ="",Portugal56!D70      ="",
Portugal56!B71      ="",Portugal56!B70      ="",
Portugal56!P71      ="",Portugal56!P70      ="",
Spain57!F71      ="",Spain57!F70      ="",
Spain57!D71      ="",Spain57!D70      ="",
Spain57!B71      ="",Spain57!B70      ="",
Spain57!P71      ="",Spain57!P70      ="",
Sweden58!F71      ="",Sweden58!F70      ="",
Sweden58!D71      ="",Sweden58!D70      ="",
Sweden58!B71      ="",Sweden58!B70      ="",
Sweden58!P71      ="",Sweden58!P70      =""),"",
LN(SQRT(
(Belgium51!D71*Belgium51!F71/Belgium51!B71
 +Denmark52!D71*Denmark52!F71/Denmark52!B71
 +Finland53!D71*Finland53!F71/Finland53!B71
 +Italy54!D71*Italy54!F71/Italy54!B71
 +Netherlands55!D71*Netherlands55!F71/Netherlands55!B71
 +Portugal56!D71*Portugal56!F71/Portugal56!B71
 +Spain57!D71*Spain57!F71/Spain57!B71
 +Sweden58!D71*Sweden58!F71/Sweden58!B71)
/(Belgium51!D71*Belgium51!F71/Belgium51!P71*Belgium51!P70/Belgium51!B70
 +Denmark52!D71*Denmark52!F71/Denmark52!P71*Denmark52!P70/Denmark52!B70
 +Finland53!D71*Finland53!F71/Finland53!P71*Finland53!P70/Finland53!B70
 +Italy54!D71*Italy54!F71/Italy54!P71*Italy54!P70/Italy54!B70
 +Netherlands55!D71*Netherlands55!F71/Netherlands55!P71*Netherlands55!P70/Netherlands55!B70
 +Portugal56!D71*Portugal56!F71/Portugal56!P71*Portugal56!P70/Portugal56!B70
 +Spain57!D71*Spain57!F71/Spain57!P71*Spain57!P70/Spain57!B70
 +Sweden58!D71*Sweden58!F71/Sweden58!P71*Sweden58!P70/Sweden58!B70)
*(Belgium51!D70*Belgium51!F70/Belgium51!P70*Belgium51!P71/Belgium51!B71
 +Denmark52!D70*Denmark52!F70/Denmark52!P70*Denmark52!P71/Denmark52!B71
 +Finland53!D70*Finland53!F70/Finland53!P70*Finland53!P71/Finland53!B71
 +Italy54!D70*Italy54!F70/Italy54!P70*Italy54!P71/Italy54!B71
 +Netherlands55!D70*Netherlands55!F70/Netherlands55!P70*Netherlands55!P71/Netherlands55!B71
 +Portugal56!D70*Portugal56!F70/Portugal56!P70*Portugal56!P71/Portugal56!B71
 +Spain57!D70*Spain57!F70/Spain57!P70*Spain57!P71/Spain57!B71
 +Sweden58!D70*Sweden58!F70/Sweden58!P70*Sweden58!P71/Sweden58!B71)
/(Belgium51!D70*Belgium51!F70/Belgium51!B70
 +Denmark52!D70*Denmark52!F70/Denmark52!B70
 +Finland53!D70*Finland53!F70/Finland53!B70
 +Italy54!D70*Italy54!F70/Italy54!B70
 +Netherlands55!D70*Netherlands55!F70/Netherlands55!B70
 +Portugal56!D70*Portugal56!F70/Portugal56!B70
 +Spain57!D70*Spain57!F70/Spain57!B70
 +Sweden58!D70*Sweden58!F70/Sweden58!B70))))</f>
        <v/>
      </c>
      <c r="M71" s="62" t="str">
        <f>IF(OR(
Belgium51!H71   ="",Belgium51!H70   ="",
Belgium51!D71   ="",Belgium51!D70   ="",
Belgium51!B71   ="",Belgium51!B70   ="",
Belgium51!Q71   ="",Belgium51!Q70   ="",
Denmark52!H71      ="",Denmark52!H70      ="",
Denmark52!D71      ="",Denmark52!D70      ="",
Denmark52!B71      ="",Denmark52!B70      ="",
Denmark52!Q71      ="",Denmark52!Q70      ="",
Finland53!H71       ="",Finland53!H70       ="",
Finland53!D71       ="",Finland53!D70       ="",
Finland53!B71       ="",Finland53!B70       ="",
Finland53!Q71       ="",Finland53!Q70       ="",
Italy54!H71      ="",Italy54!H70      ="",
Italy54!D71      ="",Italy54!D70      ="",
Italy54!B71      ="",Italy54!B70      ="",
Italy54!Q71      ="",Italy54!Q70      ="",
Netherlands55!H71 ="",Netherlands55!H70 ="",
Netherlands55!D71 ="",Netherlands55!D70 ="",
Netherlands55!B71 ="",Netherlands55!B70 ="",
Netherlands55!Q71 ="",Netherlands55!Q70 ="",
Portugal56!H71      ="",Portugal56!H70      ="",
Portugal56!D71      ="",Portugal56!D70      ="",
Portugal56!B71      ="",Portugal56!B70      ="",
Portugal56!Q71      ="",Portugal56!Q70      ="",
Spain57!H71      ="",Spain57!H70      ="",
Spain57!D71      ="",Spain57!D70      ="",
Spain57!B71      ="",Spain57!B70      ="",
Spain57!Q71      ="",Spain57!Q70      ="",
Sweden58!H71      ="",Sweden58!H70      ="",
Sweden58!D71      ="",Sweden58!D70      ="",
Sweden58!B71      ="",Sweden58!B70      ="",
Sweden58!Q71      ="",Sweden58!Q70      =""),"",
LN(SQRT(
(Belgium51!D71*Belgium51!H71/Belgium51!B71
 +Denmark52!D71*Denmark52!H71/Denmark52!B71
 +Finland53!D71*Finland53!H71/Finland53!B71
 +Italy54!D71*Italy54!H71/Italy54!B71
 +Netherlands55!D71*Netherlands55!H71/Netherlands55!B71
 +Portugal56!D71*Portugal56!H71/Portugal56!B71
 +Spain57!D71*Spain57!H71/Spain57!B71
 +Sweden58!D71*Sweden58!H71/Sweden58!B71)
/(Belgium51!D71*Belgium51!H71/Belgium51!Q71*Belgium51!Q70/Belgium51!B70
 +Denmark52!D71*Denmark52!H71/Denmark52!Q71*Denmark52!Q70/Denmark52!B70
 +Finland53!D71*Finland53!H71/Finland53!Q71*Finland53!Q70/Finland53!B70
 +Italy54!D71*Italy54!H71/Italy54!Q71*Italy54!Q70/Italy54!B70
 +Netherlands55!D71*Netherlands55!H71/Netherlands55!Q71*Netherlands55!Q70/Netherlands55!B70
 +Portugal56!D71*Portugal56!H71/Portugal56!Q71*Portugal56!Q70/Portugal56!B70
 +Spain57!D71*Spain57!H71/Spain57!Q71*Spain57!Q70/Spain57!B70
 +Sweden58!D71*Sweden58!H71/Sweden58!Q71*Sweden58!Q70/Sweden58!B70)
*(Belgium51!D70*Belgium51!H70/Belgium51!Q70*Belgium51!Q71/Belgium51!B71
 +Denmark52!D70*Denmark52!H70/Denmark52!Q70*Denmark52!Q71/Denmark52!B71
 +Finland53!D70*Finland53!H70/Finland53!Q70*Finland53!Q71/Finland53!B71
 +Italy54!D70*Italy54!H70/Italy54!Q70*Italy54!Q71/Italy54!B71
 +Netherlands55!D70*Netherlands55!H70/Netherlands55!Q70*Netherlands55!Q71/Netherlands55!B71
 +Portugal56!D70*Portugal56!H70/Portugal56!Q70*Portugal56!Q71/Portugal56!B71
 +Spain57!D70*Spain57!H70/Spain57!Q70*Spain57!Q71/Spain57!B71
 +Sweden58!D70*Sweden58!H70/Sweden58!Q70*Sweden58!Q71/Sweden58!B71)
/(Belgium51!D70*Belgium51!H70/Belgium51!B70
 +Denmark52!D70*Denmark52!H70/Denmark52!B70
 +Finland53!D70*Finland53!H70/Finland53!B70
 +Italy54!D70*Italy54!H70/Italy54!B70
 +Netherlands55!D70*Netherlands55!H70/Netherlands55!B70
 +Portugal56!D70*Portugal56!H70/Portugal56!B70
 +Spain57!D70*Spain57!H70/Spain57!B70
 +Sweden58!D70*Sweden58!H70/Sweden58!B70))))</f>
        <v/>
      </c>
      <c r="N71" s="62" t="str">
        <f>IF(OR(
Belgium51!I71   ="",Belgium51!I70   ="",
Belgium51!B71   ="",Belgium51!B70   ="",
Belgium51!R71   ="",Belgium51!R70   ="",
Denmark52!I71      ="",Denmark52!I70      ="",
Denmark52!B71      ="",Denmark52!B70      ="",
Denmark52!R71      ="",Denmark52!R70      ="",
Finland53!I71       ="",Finland53!I70       ="",
Finland53!B71       ="",Finland53!B70       ="",
Finland53!R71       ="",Finland53!R70       ="",
Italy54!I71      ="",Italy54!I70      ="",
Italy54!B71      ="",Italy54!B70      ="",
Italy54!R71      ="",Italy54!R70      ="",
Netherlands55!I71 ="",Netherlands55!I70 ="",
Netherlands55!B71 ="",Netherlands55!B70 ="",
Netherlands55!R71 ="",Netherlands55!R70 ="",
Portugal56!I71      ="",Portugal56!I70      ="",
Portugal56!B71      ="",Portugal56!B70      ="",
Portugal56!R71      ="",Portugal56!R70      ="",
Spain57!I71      ="",Spain57!I70      ="",
Spain57!B71      ="",Spain57!B70      ="",
Spain57!R71      ="",Spain57!R70      ="",
Sweden58!I71      ="",Sweden58!I70      ="",
Sweden58!B71      ="",Sweden58!B70      ="",
Sweden58!R71      ="",Sweden58!R70      =""),"",
LN(SQRT(
(Belgium51!I71/Belgium51!B71
 +Denmark52!I71/Denmark52!B71
 +Finland53!I71/Finland53!B71
 +Italy54!I71/Italy54!B71
 +Netherlands55!I71/Netherlands55!B71
 +Portugal56!I71/Portugal56!B71
 +Spain57!I71/Spain57!B71
 +Sweden58!I71/Sweden58!B71)
/(Belgium51!I71/Belgium51!R71*Belgium51!R70/Belgium51!B70
 +Denmark52!I71/Denmark52!R71*Denmark52!R70/Denmark52!B70
 +Finland53!I71/Finland53!R71*Finland53!R70/Finland53!B70
 +Italy54!I71/Italy54!R71*Italy54!R70/Italy54!B70
 +Netherlands55!I71/Netherlands55!R71*Netherlands55!R70/Netherlands55!B70
 +Portugal56!I71/Portugal56!R71*Portugal56!R70/Portugal56!B70
 +Spain57!I71/Spain57!R71*Spain57!R70/Spain57!B70
 +Sweden58!I71/Sweden58!R71*Sweden58!R70/Sweden58!B70)
*(Belgium51!I70/Belgium51!R70*Belgium51!R71/Belgium51!B71
 +Denmark52!I70/Denmark52!R70*Denmark52!R71/Denmark52!B71
 +Finland53!I70/Finland53!R70*Finland53!R71/Finland53!B71
 +Italy54!I70/Italy54!R70*Italy54!R71/Italy54!B71
 +Netherlands55!I70/Netherlands55!R70*Netherlands55!R71/Netherlands55!B71
 +Portugal56!I70/Portugal56!R70*Portugal56!R71/Portugal56!B71
 +Spain57!I70/Spain57!R70*Spain57!R71/Spain57!B71
 +Sweden58!I70/Sweden58!R70*Sweden58!R71/Sweden58!B71)
/(Belgium51!I70/Belgium51!B70
 +Denmark52!I70/Denmark52!B70
 +Finland53!I70/Finland53!B70
 +Italy54!I70/Italy54!B70
 +Netherlands55!I70/Netherlands55!B70
 +Portugal56!I70/Portugal56!B70
 +Spain57!I70/Spain57!B70
 +Sweden58!I70/Sweden58!B70))))</f>
        <v/>
      </c>
      <c r="O71" s="62" t="str">
        <f>IF(OR(
Belgium51!K71   ="",Belgium51!K70   ="",
Belgium51!B71   ="",Belgium51!B70   ="",
Belgium51!S71   ="",Belgium51!S70   ="",
Denmark52!K71      ="",Denmark52!K70      ="",
Denmark52!B71      ="",Denmark52!B70      ="",
Denmark52!S71      ="",Denmark52!S70      ="",
Finland53!K71       ="",Finland53!K70       ="",
Finland53!B71       ="",Finland53!B70       ="",
Finland53!S71       ="",Finland53!S70       ="",
Italy54!K71      ="",Italy54!K70      ="",
Italy54!B71      ="",Italy54!B70      ="",
Italy54!S71      ="",Italy54!S70      ="",
Netherlands55!K71 ="",Netherlands55!K70 ="",
Netherlands55!B71 ="",Netherlands55!B70 ="",
Netherlands55!S71 ="",Netherlands55!S70 ="",
Portugal56!K71      ="",Portugal56!K70      ="",
Portugal56!B71      ="",Portugal56!B70      ="",
Portugal56!S71      ="",Portugal56!S70      ="",
Spain57!K71      ="",Spain57!K70      ="",
Spain57!B71      ="",Spain57!B70      ="",
Spain57!S71      ="",Spain57!S70      ="",
Sweden58!K71      ="",Sweden58!K70      ="",
Sweden58!B71      ="",Sweden58!B70      ="",
Sweden58!S71      ="",Sweden58!S70      =""),"",
LN(SQRT(
(Belgium51!K71/Belgium51!B71
 +Denmark52!K71/Denmark52!B71
 +Finland53!K71/Finland53!B71
 +Italy54!K71/Italy54!B71
 +Netherlands55!K71/Netherlands55!B71
 +Portugal56!K71/Portugal56!B71
 +Spain57!K71/Spain57!B71
 +Sweden58!K71/Sweden58!B71)
/(Belgium51!K71/Belgium51!S71*Belgium51!S70/Belgium51!B70
 +Denmark52!K71/Denmark52!S71*Denmark52!S70/Denmark52!B70
 +Finland53!K71/Finland53!S71*Finland53!S70/Finland53!B70
 +Italy54!K71/Italy54!S71*Italy54!S70/Italy54!B70
 +Netherlands55!K71/Netherlands55!S71*Netherlands55!S70/Netherlands55!B70
 +Portugal56!K71/Portugal56!S71*Portugal56!S70/Portugal56!B70
 +Spain57!K71/Spain57!S71*Spain57!S70/Spain57!B70
 +Sweden58!K71/Sweden58!S71*Sweden58!S70/Sweden58!B70)
*(Belgium51!K70/Belgium51!S70*Belgium51!S71/Belgium51!B71
 +Denmark52!K70/Denmark52!S70*Denmark52!S71/Denmark52!B71
 +Finland53!K70/Finland53!S70*Finland53!S71/Finland53!B71
 +Italy54!K70/Italy54!S70*Italy54!S71/Italy54!B71
 +Netherlands55!K70/Netherlands55!S70*Netherlands55!S71/Netherlands55!B71
 +Portugal56!K70/Portugal56!S70*Portugal56!S71/Portugal56!B71
 +Spain57!K70/Spain57!S70*Spain57!S71/Spain57!B71
 +Sweden58!K70/Sweden58!S70*Sweden58!S71/Sweden58!B71)
/(Belgium51!K70/Belgium51!B70
 +Denmark52!K70/Denmark52!B70
 +Finland53!K70/Finland53!B70
 +Italy54!K70/Italy54!B70
 +Netherlands55!K70/Netherlands55!B70
 +Portugal56!K70/Portugal56!B70
 +Spain57!K70/Spain57!B70
 +Sweden58!K70/Sweden58!B70))))</f>
        <v/>
      </c>
      <c r="P71" s="62" t="str">
        <f>IF(OR(
Belgium51!L71   ="",Belgium51!L70   ="",
Belgium51!B71   ="",Belgium51!B70   ="",
Belgium51!T71   ="",Belgium51!T70   ="",
Denmark52!L71      ="",Denmark52!L70      ="",
Denmark52!B71      ="",Denmark52!B70      ="",
Denmark52!T71      ="",Denmark52!T70      ="",
Finland53!L71       ="",Finland53!L70       ="",
Finland53!B71       ="",Finland53!B70       ="",
Finland53!T71       ="",Finland53!T70       ="",
Italy54!L71      ="",Italy54!L70      ="",
Italy54!B71      ="",Italy54!B70      ="",
Italy54!T71      ="",Italy54!T70      ="",
Netherlands55!L71 ="",Netherlands55!L70 ="",
Netherlands55!B71 ="",Netherlands55!B70 ="",
Netherlands55!T71 ="",Netherlands55!T70 ="",
Portugal56!L71      ="",Portugal56!L70      ="",
Portugal56!B71      ="",Portugal56!B70      ="",
Portugal56!T71      ="",Portugal56!T70      ="",
Spain57!L71      ="",Spain57!L70      ="",
Spain57!B71      ="",Spain57!B70      ="",
Spain57!T71      ="",Spain57!T70      ="",
Sweden58!L71      ="",Sweden58!L70      ="",
Sweden58!B71      ="",Sweden58!B70      ="",
Sweden58!T71      ="",Sweden58!T70      =""),"",
LN(SQRT(
(Belgium51!L71/Belgium51!B71
 +Denmark52!L71/Denmark52!B71
 +Finland53!L71/Finland53!B71
 +Italy54!L71/Italy54!B71
 +Netherlands55!L71/Netherlands55!B71
 +Portugal56!L71/Portugal56!B71
 +Spain57!L71/Spain57!B71
 +Sweden58!L71/Sweden58!B71)
/(Belgium51!L71/Belgium51!T71*Belgium51!T70/Belgium51!B70
 +Denmark52!L71/Denmark52!T71*Denmark52!T70/Denmark52!B70
 +Finland53!L71/Finland53!T71*Finland53!T70/Finland53!B70
 +Italy54!L71/Italy54!T71*Italy54!T70/Italy54!B70
 +Netherlands55!L71/Netherlands55!T71*Netherlands55!T70/Netherlands55!B70
 +Portugal56!L71/Portugal56!T71*Portugal56!T70/Portugal56!B70
 +Spain57!L71/Spain57!T71*Spain57!T70/Spain57!B70
 +Sweden58!L71/Sweden58!T71*Sweden58!T70/Sweden58!B70)
*(Belgium51!L70/Belgium51!T70*Belgium51!T71/Belgium51!B71
 +Denmark52!L70/Denmark52!T70*Denmark52!T71/Denmark52!B71
 +Finland53!L70/Finland53!T70*Finland53!T71/Finland53!B71
 +Italy54!L70/Italy54!T70*Italy54!T71/Italy54!B71
 +Netherlands55!L70/Netherlands55!T70*Netherlands55!T71/Netherlands55!B71
 +Portugal56!L70/Portugal56!T70*Portugal56!T71/Portugal56!B71
 +Spain57!L70/Spain57!T70*Spain57!T71/Spain57!B71
 +Sweden58!L70/Sweden58!T70*Sweden58!T71/Sweden58!B71)
/(Belgium51!L70/Belgium51!B70
 +Denmark52!L70/Denmark52!B70
 +Finland53!L70/Finland53!B70
 +Italy54!L70/Italy54!B70
 +Netherlands55!L70/Netherlands55!B70
 +Portugal56!L70/Portugal56!B70
 +Spain57!L70/Spain57!B70
 +Sweden58!L70/Sweden58!B70))))</f>
        <v/>
      </c>
      <c r="Q71" s="61"/>
      <c r="R71" s="61"/>
      <c r="S71" s="61"/>
      <c r="T71" s="61"/>
      <c r="U71" s="61"/>
      <c r="V71" s="61" t="str">
        <f>IF(OR(
Belgium51!V71   ="",
Belgium51!U71   ="",
Denmark52!V71      ="",
Denmark52!U71      ="",
Finland53!V71       ="",
Finland53!U71       ="",
Italy54!V71      ="",
Italy54!U71      ="",
Netherlands55!V71 ="",
Netherlands55!U71 ="",
Portugal56!V71      ="",
Portugal56!U71      ="",
Spain57!V71      ="",
Spain57!U71      ="",
Sweden58!V71      ="",
Sweden58!U71      =""),"",
LN((Belgium51!V71+Denmark52!V71+Finland53!V71+Italy54!V71+Netherlands55!V71+Portugal56!V71+Spain57!V71+Sweden58!V71)
/(Belgium51!U71+Denmark52!U71+Finland53!U71+Italy54!U71+Netherlands55!U71+Portugal56!U71+Spain57!U71+Sweden58!U71)))</f>
        <v/>
      </c>
      <c r="W71" s="61" t="str">
        <f>IF(OR(
Belgium51!V71   ="",
Belgium51!W71   ="",
Belgium51!U71   ="",
Denmark52!V71      ="",
Denmark52!W71      ="",
Denmark52!U71      ="",
Finland53!V71       ="",
Finland53!W71       ="",
Finland53!U71       ="",
Italy54!V71      ="",
Italy54!W71      ="",
Italy54!U71      ="",
Netherlands55!V71 ="",
Netherlands55!W71 ="",
Netherlands55!V71 ="",
Portugal56!V71      ="",
Portugal56!W71      ="",
Portugal56!U71      ="",
Spain57!V71      ="",
Spain57!W71      ="",
Spain57!U71      ="",
Sweden58!V71      ="",
Sweden58!W71      ="",
Sweden58!U71      ="",
),"",
LN((Belgium51!V71*Belgium51!W71+Denmark52!V71*Denmark52!W71+Finland53!V71*Finland53!W71+Italy54!V71*Italy54!W71+Netherlands55!V71*Netherlands55!W71+Portugal56!V71*Portugal56!W71+Spain57!V71*Spain57!W71+Sweden58!V71*Sweden58!W71)
/(Belgium51!U71+Denmark52!U71+Finland53!U71+Italy54!U71+Netherlands55!U71+Portugal56!U71+Spain57!U71+Sweden58!U71)))</f>
        <v/>
      </c>
      <c r="X71" s="61" t="str">
        <f>IF(OR(
Belgium51!X71   ="",
Belgium51!D71   ="",
Belgium51!B71   ="",
Denmark52!X71      ="",
Denmark52!D71      ="",
Denmark52!B71      ="",
Finland53!X71       ="",
Finland53!D71       ="",
Finland53!B71       ="",
Italy54!X71      ="",
Italy54!D71      ="",
Italy54!B71      ="",
Netherlands55!X71 ="",
Netherlands55!D71 ="",
Netherlands55!B71 ="",
Portugal56!X71      ="",
Portugal56!D71      ="",
Portugal56!B71      ="",
Spain57!X71      ="",
Spain57!D71      ="",
Spain57!B71      ="",
Sweden58!X71      ="",
Sweden58!D71      ="",
Sweden58!B71      =""),"",
(Belgium51!X71*Belgium51!D71/Belgium51!B71
 +Denmark52!X71*Denmark52!D71/Denmark52!B71
 +Finland53!X71*Finland53!D71/Finland53!B71
 +Italy54!X71*Italy54!D71/Italy54!B71
 +Netherlands55!X71*Netherlands55!D71/Netherlands55!B71
 +Portugal56!X71*Portugal56!D71/Portugal56!B71
 +Spain57!X71*Spain57!D71/Spain57!B71
 +Sweden58!X71*Sweden58!D71/Sweden58!B71)
/(Belgium51!D71/Belgium51!B71
 +Denmark52!D71/Denmark52!B71
 +Finland53!D71/Finland53!B71
 +Italy54!D71/Italy54!B71
 +Netherlands55!D71/Netherlands55!B71
 +Portugal56!D71/Portugal56!B71
 +Spain57!D71/Spain57!B71
 +Sweden58!D71/Sweden58!B71))</f>
        <v/>
      </c>
      <c r="Y71" s="61" t="str">
        <f>IF(OR(
Belgium51!Y71   ="",
Belgium51!D71   ="",
Belgium51!B71   ="",
Denmark52!Y71      ="",
Denmark52!D71      ="",
Denmark52!B71      ="",
Finland53!Y71       ="",
Finland53!D71       ="",
Finland53!B71       ="",
Italy54!Y71      ="",
Italy54!D71      ="",
Italy54!B71      ="",
Netherlands55!Y71 ="",
Netherlands55!D71 ="",
Netherlands55!B71 ="",
Portugal56!Y71      ="",
Portugal56!D71      ="",
Portugal56!B71      ="",
Spain57!Y71      ="",
Spain57!D71      ="",
Spain57!B71      ="",
Sweden58!Y71      ="",
Sweden58!D71      ="",
Sweden58!B71      =""),"",
(Belgium51!Y71/Belgium51!B71
 +Denmark52!Y71/Denmark52!B71
 +Finland53!Y71/Finland53!B71
 +Italy54!Y71/Italy54!B71
 +Netherlands55!Y71/Netherlands55!B71
 +Portugal56!Y71/Portugal56!B71
 +Spain57!Y71/Spain57!B71
 +Sweden58!Y71/Sweden58!B71)
/(Belgium51!D71/Belgium51!B71
 +Denmark52!D71/Denmark52!B71
 +Finland53!D71/Finland53!B71
 +Italy54!D71/Italy54!B71
 +Netherlands55!D71/Netherlands55!B71
 +Portugal56!D71/Portugal56!B71
 +Spain57!D71/Spain57!B71
 +Sweden58!D71/Sweden58!B71))</f>
        <v/>
      </c>
      <c r="Z71" s="67"/>
      <c r="AA71" s="62" t="str">
        <f t="shared" si="3"/>
        <v/>
      </c>
      <c r="AB71" s="75" t="str">
        <f>IF(OR(
Belgium51!AB71   ="",
Belgium51!D71   ="",
Belgium51!B71   ="",
Denmark52!AB71      ="",
Denmark52!D71      ="",
Denmark52!B71      ="",
Finland53!AB71       ="",
Finland53!D71       ="",
Finland53!B71       ="",
Italy54!AB71      ="",
Italy54!D71      ="",
Italy54!B71      ="",
Netherlands55!AB71 ="",
Netherlands55!D71 ="",
Netherlands55!B71 ="",
Portugal56!AB71      ="",
Portugal56!D71      ="",
Portugal56!B71      ="",
Spain57!AB71      ="",
Spain57!D71      ="",
Spain57!B71      ="",
Sweden58!AB71      ="",
Sweden58!D71      ="",
Sweden58!B71      =""),"",
(Belgium51!AB71*Belgium51!D71/Belgium51!B71
 +Denmark52!AB71*Denmark52!D71/Denmark52!B71
 +Finland53!AB71*Finland53!D71/Finland53!B71
 +Italy54!AB71*Italy54!D71/Italy54!B71
 +Netherlands55!AB71*Netherlands55!D71/Netherlands55!B71
 +Portugal56!AB71*Portugal56!D71/Portugal56!B71
 +Spain57!AB71*Spain57!D71/Spain57!B71
 +Sweden58!AB71*Sweden58!D71/Sweden58!B71)
/(Belgium51!D71/Belgium51!B71
 +Denmark52!D71/Denmark52!B71
 +Finland53!D71/Finland53!B71
 +Italy54!D71/Italy54!B71
 +Netherlands55!D71/Netherlands55!B71
 +Portugal56!D71/Portugal56!B71
 +Spain57!D71/Spain57!B71
 +Sweden58!D71/Sweden58!B71))</f>
        <v/>
      </c>
    </row>
    <row r="72" spans="1:28">
      <c r="A72" s="62">
        <v>1939</v>
      </c>
      <c r="B72" s="62" t="str">
        <f>IF(OR(
Belgium51!AC72   ="",
Belgium51!D72   ="",
Belgium51!B72   ="",
Denmark52!AC72      ="",
Denmark52!D72      ="",
Denmark52!B72      ="",
Finland53!AC72       ="",
Finland53!D72       ="",
Finland53!B72       ="",
Italy54!AC72      ="",
Italy54!D72      ="",
Italy54!B72      ="",
Netherlands55!AC72 ="",
Netherlands55!D72 ="",
Netherlands55!B72 ="",
Portugal56!AC72 ="",
Portugal56!D72 ="",
Portugal56!B72 ="",
Spain57!AC72       ="",
Spain57!D72       ="",
Spain57!B72       ="",
Sweden58!AC72      ="",
Sweden58!D72      ="",
Sweden58!B72      =""),"",
(Belgium51!AC72*Belgium51!D72/Belgium51!B72
 +Denmark52!AC72*Denmark52!D72/Denmark52!B72
 +Finland53!AC72*Finland53!D72/Finland53!B72
 +Italy54!AC72*Italy54!D72/Italy54!B72
 +Netherlands55!AC72*Netherlands55!D72/Netherlands55!B72
 +Portugal56!AC72*Portugal56!D72/Portugal56!B72
 +Spain57!AC72*Spain57!D72/Spain57!B72
 +Sweden58!AC72*Sweden58!D72/Sweden58!B72)
/(Belgium51!D72/Belgium51!B72
 +Denmark52!D72/Denmark52!B72
 +Finland53!D72/Finland53!B72
 +Italy54!D72/Italy54!B72
 +Netherlands55!D72/Netherlands55!B72
 +Portugal56!D72/Portugal56!B72
 +Spain57!D72/Spain57!B72
 +Sweden58!D72/Sweden58!B72))</f>
        <v/>
      </c>
      <c r="C72" s="34" t="str">
        <f>IF(OR(
Belgium51!F72   ="",
Belgium51!D72   ="",
Belgium51!B72   ="",
Denmark52!F72      ="",
Denmark52!D72      ="",
Denmark52!B72      ="",
Finland53!F72       ="",
Finland53!D72       ="",
Finland53!B72       ="",
Italy54!F72      ="",
Italy54!D72      ="",
Italy54!B72      ="",
Netherlands55!F72 ="",
Netherlands55!D72 ="",
Netherlands55!B72 ="",
Portugal56!F72 ="",
Portugal56!D72 ="",
Portugal56!B72 ="",
Spain57!F72       ="",
Spain57!D72       ="",
Spain57!B72       ="",
Sweden58!F72      ="",
Sweden58!D72      ="",
Sweden58!B72      =""),"",
(Belgium51!F72*Belgium51!D72/Belgium51!B72
 +Denmark52!F72*Denmark52!D72/Denmark52!B72
 +Finland53!F72*Finland53!D72/Finland53!B72
 +Italy54!F72*Italy54!D72/Italy54!B72
 +Netherlands55!F72*Netherlands55!D72/Netherlands55!B72
 +Portugal56!F72*Portugal56!D72/Portugal56!B72
 +Spain57!F72*Spain57!D72/Spain57!B72
 +Sweden58!F72*Sweden58!D72/Sweden58!B72)
/(Belgium51!D72/Belgium51!B72
 +Denmark52!D72/Denmark52!B72
 +Finland53!D72/Finland53!B72
 +Italy54!D72/Italy54!B72
 +Netherlands55!D72/Netherlands55!B72
 +Portugal56!D72/Portugal56!B72
 +Spain57!D72/Spain57!B72
 +Sweden58!D72/Sweden58!B72))</f>
        <v/>
      </c>
      <c r="D72" s="62" t="str">
        <f>IF(OR(
Belgium51!AE72   ="",
Belgium51!D72   ="",
Belgium51!B72   ="",
Denmark52!AE72      ="",
Denmark52!D72      ="",
Denmark52!B72      ="",
Finland53!AE72       ="",
Finland53!D72       ="",
Finland53!B72       ="",
Italy54!AE72      ="",
Italy54!D72      ="",
Italy54!B72      ="",
Netherlands55!AE72 ="",
Netherlands55!D72 ="",
Netherlands55!B72 ="",
Portugal56!AE72 ="",
Portugal56!D72 ="",
Portugal56!B72 ="",
Spain57!AE72       ="",
Spain57!D72       ="",
Spain57!B72       ="",
Sweden58!AE72      ="",
Sweden58!D72      ="",
Sweden58!B72      =""),"",
(Belgium51!AE72*Belgium51!D72/Belgium51!B72
 +Denmark52!AE72*Denmark52!D72/Denmark52!B72
 +Finland53!AE72*Finland53!D72/Finland53!B72
 +Italy54!AE72*Italy54!D72/Italy54!B72
 +Netherlands55!AE72*Netherlands55!D72/Netherlands55!B72
 +Portugal56!AE72*Portugal56!D72/Portugal56!B72
 +Spain57!AE72*Spain57!D72/Spain57!B72
 +Sweden58!AE72*Sweden58!D72/Sweden58!B72)
/(Belgium51!D72/Belgium51!B72
 +Denmark52!D72/Denmark52!B72
 +Finland53!D72/Finland53!B72
 +Italy54!D72/Italy54!B72
 +Netherlands55!D72/Netherlands55!B72
 +Portugal56!D72/Portugal56!B72
 +Spain57!D72/Spain57!B72
 +Sweden58!D72/Sweden58!B72))</f>
        <v/>
      </c>
      <c r="E72" s="62" t="str">
        <f>IF(OR(
Belgium51!H72   ="",
Belgium51!D72   ="",
Belgium51!B72   ="",
Denmark52!H72      ="",
Denmark52!D72      ="",
Denmark52!B72      ="",
Finland53!H72       ="",
Finland53!D72       ="",
Finland53!B72       ="",
Italy54!H72      ="",
Italy54!D72      ="",
Italy54!B72      ="",
Netherlands55!H72 ="",
Netherlands55!D72 ="",
Netherlands55!B72 ="",
Portugal56!H72 ="",
Portugal56!D72 ="",
Portugal56!B72 ="",
Spain57!H72 ="",
Spain57!D72 ="",
Spain57!B72 ="",
Sweden58!H72 ="",
Sweden58!D72 ="",
Sweden58!B72 =""),"",
(Belgium51!H72*Belgium51!D72/Belgium51!B72
 +Denmark52!H72*Denmark52!D72/Denmark52!B72
 +Finland53!H72*Finland53!D72/Finland53!B72
 +Italy54!H72*Italy54!D72/Italy54!B72
 +Netherlands55!H72*Netherlands55!D72/Netherlands55!B72
 +Portugal56!H72*Portugal56!D72/Portugal56!B72
 +Spain57!H72*Spain57!D72/Spain57!B72
 +Sweden58!H72*Sweden58!D72/Sweden58!B72)
/(Belgium51!D72/Belgium51!B72
 +Denmark52!D72/Denmark52!B72
 +Finland53!D72/Finland53!B72
 +Italy54!D72/Italy54!B72
 +Netherlands55!D72/Netherlands55!B72
 +Portugal56!D72/Portugal56!B72
 +Spain57!D72/Spain57!B72
 +Sweden58!D72/Sweden58!B72))</f>
        <v/>
      </c>
      <c r="F72" s="62" t="str">
        <f>IF(OR(
Belgium51!I72   ="",
Belgium51!D72   ="",
Belgium51!B72   ="",
Denmark52!I72      ="",
Denmark52!D72      ="",
Denmark52!B72      ="",
Finland53!I72       ="",
Finland53!D72       ="",
Finland53!B72       ="",
Italy54!I72      ="",
Italy54!D72      ="",
Italy54!B72      ="",
Netherlands55!I72 ="",
Netherlands55!D72 ="",
Netherlands55!B72 ="",
Portugal56!I72      ="",
Portugal56!D72      ="",
Portugal56!B72      ="",
Spain57!I72      ="",
Spain57!D72      ="",
Spain57!B72      ="",
Sweden58!I72      ="",
Sweden58!D72      ="",
Sweden58!B72      =""),"",
(Belgium51!I72/Belgium51!B72
 +Denmark52!I72/Denmark52!B72
 +Finland53!I72/Finland53!B72
 +Italy54!I72/Italy54!B72
 +Netherlands55!I72/Netherlands55!B72
 +Portugal56!I72/Portugal56!B72
 +Spain57!I72/Spain57!B72
 +Sweden58!I72/Sweden58!B72)
/(Belgium51!D72/Belgium51!B72
 +Denmark52!D72/Denmark52!B72
 +Finland53!D72/Finland53!B72
 +Italy54!D72/Italy54!B72
 +Netherlands55!D72/Netherlands55!B72
 +Portugal56!D72/Portugal56!B72
 +Spain57!D72/Spain57!B72
 +Sweden58!D72/Sweden58!B72))</f>
        <v/>
      </c>
      <c r="G72" s="62" t="str">
        <f>IF(OR(
Belgium51!J72   ="",
Belgium51!D72   ="",
Belgium51!B72   ="",
Denmark52!J72      ="",
Denmark52!D72      ="",
Denmark52!B72      ="",
Finland53!J72       ="",
Finland53!D72       ="",
Finland53!B72       ="",
Italy54!J72      ="",
Italy54!D72      ="",
Italy54!B72      ="",
Netherlands55!J72 ="",
Netherlands55!D72 ="",
Netherlands55!B72 ="",
Portugal56!J72      ="",
Portugal56!D72      ="",
Portugal56!B72      ="",
Spain57!J72      ="",
Spain57!D72      ="",
Spain57!B72      ="",
Sweden58!J72      ="",
Sweden58!D72      ="",
Sweden58!B72      =""),"",
(Belgium51!J72/Belgium51!B72
 +Denmark52!J72/Denmark52!B72
 +Finland53!J72/Finland53!B72
 +Italy54!J72/Italy54!B72
 +Netherlands55!J72/Netherlands55!B72
 +Portugal56!J72/Portugal56!B72
 +Spain57!J72/Spain57!B72
 +Sweden58!J72/Sweden58!B72)
/(Belgium51!D72/Belgium51!B72
 +Denmark52!D72/Denmark52!B72
 +Finland53!D72/Finland53!B72
 +Italy54!D72/Italy54!B72
 +Netherlands55!D72/Netherlands55!B72
 +Portugal56!D72/Portugal56!B72
 +Spain57!D72/Spain57!B72
 +Sweden58!D72/Sweden58!B72))</f>
        <v/>
      </c>
      <c r="H72" s="62">
        <f>IF(OR(
Belgium51!K72   ="",
Belgium51!D72   ="",
Belgium51!B72   ="",
Denmark52!K72      ="",
Denmark52!D72      ="",
Denmark52!B72      ="",
Finland53!K72       ="",
Finland53!D72       ="",
Finland53!B72       ="",
Italy54!K72      ="",
Italy54!D72      ="",
Italy54!B72      ="",
Netherlands55!K72 ="",
Netherlands55!D72 ="",
Netherlands55!B72 ="",
Portugal56!K72      ="",
Portugal56!D72      ="",
Portugal56!B72      ="",
Spain57!K72      ="",
Spain57!D72      ="",
Spain57!B72      ="",
Sweden58!K72      ="",
Sweden58!D72      ="",
Sweden58!B72      =""),"",
(Belgium51!K72/Belgium51!B72
 +Denmark52!K72/Denmark52!B72
 +Finland53!K72/Finland53!B72
 +Italy54!K72/Italy54!B72
 +Netherlands55!K72/Netherlands55!B72
 +Portugal56!K72/Portugal56!B72
 +Spain57!K72/Spain57!B72
 +Sweden58!K72/Sweden58!B72)
/(Belgium51!D72/Belgium51!B72
 +Denmark52!D72/Denmark52!B72
 +Finland53!D72/Finland53!B72
 +Italy54!D72/Italy54!B72
 +Netherlands55!D72/Netherlands55!B72
 +Portugal56!D72/Portugal56!B72
 +Spain57!D72/Spain57!B72
 +Sweden58!D72/Sweden58!B72))</f>
        <v>0.11638265617756824</v>
      </c>
      <c r="I72" s="62">
        <f>IF(OR(
Belgium51!L72   ="",
Belgium51!D72   ="",
Belgium51!B72   ="",
Denmark52!L72      ="",
Denmark52!D72      ="",
Denmark52!B72      ="",
Finland53!L72       ="",
Finland53!D72       ="",
Finland53!B72       ="",
Italy54!L72      ="",
Italy54!D72      ="",
Italy54!B72      ="",
Netherlands55!L72 ="",
Netherlands55!D72 ="",
Netherlands55!B72 ="",
Portugal56!L72      ="",
Portugal56!D72      ="",
Portugal56!B72      ="",
Spain57!L72      ="",
Spain57!D72      ="",
Spain57!B72      ="",
Sweden58!L72      ="",
Sweden58!D72      ="",
Sweden58!B72      =""),"",
(Belgium51!L72/Belgium51!B72
 +Denmark52!L72/Denmark52!B72
 +Finland53!L72/Finland53!B72
 +Italy54!L72/Italy54!B72
 +Netherlands55!L72/Netherlands55!B72
 +Portugal56!L72/Portugal56!B72
 +Spain57!L72/Spain57!B72
 +Sweden58!L72/Sweden58!B72)
/(Belgium51!D72/Belgium51!B72
 +Denmark52!D72/Denmark52!B72
 +Finland53!D72/Finland53!B72
 +Italy54!D72/Italy54!B72
 +Netherlands55!D72/Netherlands55!B72
 +Portugal56!D72/Portugal56!B72
 +Spain57!D72/Spain57!B72
 +Sweden58!D72/Sweden58!B72))</f>
        <v>0.12956396160853487</v>
      </c>
      <c r="J72" s="61">
        <f t="shared" si="2"/>
        <v>-1.3181305430966628E-2</v>
      </c>
      <c r="K72" s="61">
        <f>IF(OR(
Belgium51!D72   ="",Belgium51!D71   ="",
Belgium51!B72   ="",Belgium51!B71   ="",
Belgium51!N72   ="",Belgium51!N71   ="",
Denmark52!D72      ="",Denmark52!D71      ="",
Denmark52!B72      ="",Denmark52!B71      ="",
Denmark52!N72      ="",Denmark52!N71      ="",
Finland53!D72       ="",Finland53!D71       ="",
Finland53!B72       ="",Finland53!B71       ="",
Finland53!N72       ="",Finland53!N71       ="",
Italy54!D72      ="",Italy54!D71      ="",
Italy54!B72      ="",Italy54!B71      ="",
Italy54!N72      ="",Italy54!N71      ="",
Netherlands55!D72 ="",Netherlands55!D71 ="",
Netherlands55!B72 ="",Netherlands55!B71 ="",
Netherlands55!N72 ="",Netherlands55!N71 ="",
Portugal56!D72      ="",Portugal56!D71      ="",
Portugal56!B72      ="",Portugal56!B71      ="",
Portugal56!N72      ="",Portugal56!N71      ="",
Spain57!D72      ="",Spain57!D71      ="",
Spain57!B72      ="",Spain57!B71      ="",
Spain57!N72      ="",Spain57!N71      ="",
Sweden58!D72      ="",Sweden58!D71      ="",
Sweden58!B72      ="",Sweden58!B71      ="",
Sweden58!N72      ="",Sweden58!N71      =""),"",
LN(SQRT(
(Belgium51!D72/Belgium51!B72
 +Denmark52!D72/Denmark52!B72
 +Finland53!D72/Finland53!B72
 +Italy54!D72/Italy54!B72
 +Netherlands55!D72/Netherlands55!B72
 +Portugal56!D72/Portugal56!B72
 +Spain57!D72/Spain57!B72
 +Sweden58!D72/Sweden58!B72)
/(Belgium51!D72/Belgium51!N72*Belgium51!N71/Belgium51!B71
 +Denmark52!D72/Denmark52!N72*Denmark52!N71/Denmark52!B71
 +Finland53!D72/Finland53!N72*Finland53!N71/Finland53!B71
 +Italy54!D72/Italy54!N72*Italy54!N71/Italy54!B71
 +Netherlands55!D72/Netherlands55!N72*Netherlands55!N71/Netherlands55!B71
 +Portugal56!D72/Portugal56!N72*Portugal56!N71/Portugal56!B71
 +Spain57!D72/Spain57!N72*Spain57!N71/Spain57!B71
 +Sweden58!D72/Sweden58!N72*Sweden58!N71/Sweden58!B71)
*(Belgium51!D71/Belgium51!N71*Belgium51!N72/Belgium51!B72
 +Denmark52!D71/Denmark52!N71*Denmark52!N72/Denmark52!B72
 +Finland53!D71/Finland53!N71*Finland53!N72/Finland53!B72
 +Italy54!D71/Italy54!N71*Italy54!N72/Italy54!B72
 +Netherlands55!D71/Netherlands55!N71*Netherlands55!N72/Netherlands55!B72
 +Portugal56!D71/Portugal56!N71*Portugal56!N72/Portugal56!B72
 +Spain57!D71/Spain57!N71*Spain57!N72/Spain57!B72
 +Sweden58!D71/Sweden58!N71*Sweden58!N72/Sweden58!B72)
/(Belgium51!D71/Belgium51!B71
 +Denmark52!D71/Denmark52!B71
 +Finland53!D71/Finland53!B71
 +Italy54!D71/Italy54!B71
 +Netherlands55!D71/Netherlands55!B71
 +Portugal56!D71/Portugal56!B71
 +Spain57!D71/Spain57!B71
 +Sweden58!D71/Sweden58!B71))))</f>
        <v>8.7017963394751444E-2</v>
      </c>
      <c r="L72" s="61" t="str">
        <f>IF(OR(
Belgium51!F72   ="",Belgium51!F71   ="",
Belgium51!D72   ="",Belgium51!D71   ="",
Belgium51!B72   ="",Belgium51!B71   ="",
Belgium51!P72   ="",Belgium51!P71   ="",
Denmark52!F72      ="",Denmark52!F71      ="",
Denmark52!D72      ="",Denmark52!D71      ="",
Denmark52!B72      ="",Denmark52!B71      ="",
Denmark52!P72      ="",Denmark52!P71      ="",
Finland53!F72       ="",Finland53!F71       ="",
Finland53!D72       ="",Finland53!D71       ="",
Finland53!B72       ="",Finland53!B71       ="",
Finland53!P72       ="",Finland53!P71       ="",
Italy54!F72      ="",Italy54!F71      ="",
Italy54!D72      ="",Italy54!D71      ="",
Italy54!B72      ="",Italy54!B71      ="",
Italy54!P72      ="",Italy54!P71      ="",
Netherlands55!F72 ="",Netherlands55!F71 ="",
Netherlands55!D72 ="",Netherlands55!D71 ="",
Netherlands55!B72 ="",Netherlands55!B71 ="",
Netherlands55!P72 ="",Netherlands55!P71 ="",
Portugal56!F72      ="",Portugal56!F71      ="",
Portugal56!D72      ="",Portugal56!D71      ="",
Portugal56!B72      ="",Portugal56!B71      ="",
Portugal56!P72      ="",Portugal56!P71      ="",
Spain57!F72      ="",Spain57!F71      ="",
Spain57!D72      ="",Spain57!D71      ="",
Spain57!B72      ="",Spain57!B71      ="",
Spain57!P72      ="",Spain57!P71      ="",
Sweden58!F72      ="",Sweden58!F71      ="",
Sweden58!D72      ="",Sweden58!D71      ="",
Sweden58!B72      ="",Sweden58!B71      ="",
Sweden58!P72      ="",Sweden58!P71      =""),"",
LN(SQRT(
(Belgium51!D72*Belgium51!F72/Belgium51!B72
 +Denmark52!D72*Denmark52!F72/Denmark52!B72
 +Finland53!D72*Finland53!F72/Finland53!B72
 +Italy54!D72*Italy54!F72/Italy54!B72
 +Netherlands55!D72*Netherlands55!F72/Netherlands55!B72
 +Portugal56!D72*Portugal56!F72/Portugal56!B72
 +Spain57!D72*Spain57!F72/Spain57!B72
 +Sweden58!D72*Sweden58!F72/Sweden58!B72)
/(Belgium51!D72*Belgium51!F72/Belgium51!P72*Belgium51!P71/Belgium51!B71
 +Denmark52!D72*Denmark52!F72/Denmark52!P72*Denmark52!P71/Denmark52!B71
 +Finland53!D72*Finland53!F72/Finland53!P72*Finland53!P71/Finland53!B71
 +Italy54!D72*Italy54!F72/Italy54!P72*Italy54!P71/Italy54!B71
 +Netherlands55!D72*Netherlands55!F72/Netherlands55!P72*Netherlands55!P71/Netherlands55!B71
 +Portugal56!D72*Portugal56!F72/Portugal56!P72*Portugal56!P71/Portugal56!B71
 +Spain57!D72*Spain57!F72/Spain57!P72*Spain57!P71/Spain57!B71
 +Sweden58!D72*Sweden58!F72/Sweden58!P72*Sweden58!P71/Sweden58!B71)
*(Belgium51!D71*Belgium51!F71/Belgium51!P71*Belgium51!P72/Belgium51!B72
 +Denmark52!D71*Denmark52!F71/Denmark52!P71*Denmark52!P72/Denmark52!B72
 +Finland53!D71*Finland53!F71/Finland53!P71*Finland53!P72/Finland53!B72
 +Italy54!D71*Italy54!F71/Italy54!P71*Italy54!P72/Italy54!B72
 +Netherlands55!D71*Netherlands55!F71/Netherlands55!P71*Netherlands55!P72/Netherlands55!B72
 +Portugal56!D71*Portugal56!F71/Portugal56!P71*Portugal56!P72/Portugal56!B72
 +Spain57!D71*Spain57!F71/Spain57!P71*Spain57!P72/Spain57!B72
 +Sweden58!D71*Sweden58!F71/Sweden58!P71*Sweden58!P72/Sweden58!B72)
/(Belgium51!D71*Belgium51!F71/Belgium51!B71
 +Denmark52!D71*Denmark52!F71/Denmark52!B71
 +Finland53!D71*Finland53!F71/Finland53!B71
 +Italy54!D71*Italy54!F71/Italy54!B71
 +Netherlands55!D71*Netherlands55!F71/Netherlands55!B71
 +Portugal56!D71*Portugal56!F71/Portugal56!B71
 +Spain57!D71*Spain57!F71/Spain57!B71
 +Sweden58!D71*Sweden58!F71/Sweden58!B71))))</f>
        <v/>
      </c>
      <c r="M72" s="62" t="str">
        <f>IF(OR(
Belgium51!H72   ="",Belgium51!H71   ="",
Belgium51!D72   ="",Belgium51!D71   ="",
Belgium51!B72   ="",Belgium51!B71   ="",
Belgium51!Q72   ="",Belgium51!Q71   ="",
Denmark52!H72      ="",Denmark52!H71      ="",
Denmark52!D72      ="",Denmark52!D71      ="",
Denmark52!B72      ="",Denmark52!B71      ="",
Denmark52!Q72      ="",Denmark52!Q71      ="",
Finland53!H72       ="",Finland53!H71       ="",
Finland53!D72       ="",Finland53!D71       ="",
Finland53!B72       ="",Finland53!B71       ="",
Finland53!Q72       ="",Finland53!Q71       ="",
Italy54!H72      ="",Italy54!H71      ="",
Italy54!D72      ="",Italy54!D71      ="",
Italy54!B72      ="",Italy54!B71      ="",
Italy54!Q72      ="",Italy54!Q71      ="",
Netherlands55!H72 ="",Netherlands55!H71 ="",
Netherlands55!D72 ="",Netherlands55!D71 ="",
Netherlands55!B72 ="",Netherlands55!B71 ="",
Netherlands55!Q72 ="",Netherlands55!Q71 ="",
Portugal56!H72      ="",Portugal56!H71      ="",
Portugal56!D72      ="",Portugal56!D71      ="",
Portugal56!B72      ="",Portugal56!B71      ="",
Portugal56!Q72      ="",Portugal56!Q71      ="",
Spain57!H72      ="",Spain57!H71      ="",
Spain57!D72      ="",Spain57!D71      ="",
Spain57!B72      ="",Spain57!B71      ="",
Spain57!Q72      ="",Spain57!Q71      ="",
Sweden58!H72      ="",Sweden58!H71      ="",
Sweden58!D72      ="",Sweden58!D71      ="",
Sweden58!B72      ="",Sweden58!B71      ="",
Sweden58!Q72      ="",Sweden58!Q71      =""),"",
LN(SQRT(
(Belgium51!D72*Belgium51!H72/Belgium51!B72
 +Denmark52!D72*Denmark52!H72/Denmark52!B72
 +Finland53!D72*Finland53!H72/Finland53!B72
 +Italy54!D72*Italy54!H72/Italy54!B72
 +Netherlands55!D72*Netherlands55!H72/Netherlands55!B72
 +Portugal56!D72*Portugal56!H72/Portugal56!B72
 +Spain57!D72*Spain57!H72/Spain57!B72
 +Sweden58!D72*Sweden58!H72/Sweden58!B72)
/(Belgium51!D72*Belgium51!H72/Belgium51!Q72*Belgium51!Q71/Belgium51!B71
 +Denmark52!D72*Denmark52!H72/Denmark52!Q72*Denmark52!Q71/Denmark52!B71
 +Finland53!D72*Finland53!H72/Finland53!Q72*Finland53!Q71/Finland53!B71
 +Italy54!D72*Italy54!H72/Italy54!Q72*Italy54!Q71/Italy54!B71
 +Netherlands55!D72*Netherlands55!H72/Netherlands55!Q72*Netherlands55!Q71/Netherlands55!B71
 +Portugal56!D72*Portugal56!H72/Portugal56!Q72*Portugal56!Q71/Portugal56!B71
 +Spain57!D72*Spain57!H72/Spain57!Q72*Spain57!Q71/Spain57!B71
 +Sweden58!D72*Sweden58!H72/Sweden58!Q72*Sweden58!Q71/Sweden58!B71)
*(Belgium51!D71*Belgium51!H71/Belgium51!Q71*Belgium51!Q72/Belgium51!B72
 +Denmark52!D71*Denmark52!H71/Denmark52!Q71*Denmark52!Q72/Denmark52!B72
 +Finland53!D71*Finland53!H71/Finland53!Q71*Finland53!Q72/Finland53!B72
 +Italy54!D71*Italy54!H71/Italy54!Q71*Italy54!Q72/Italy54!B72
 +Netherlands55!D71*Netherlands55!H71/Netherlands55!Q71*Netherlands55!Q72/Netherlands55!B72
 +Portugal56!D71*Portugal56!H71/Portugal56!Q71*Portugal56!Q72/Portugal56!B72
 +Spain57!D71*Spain57!H71/Spain57!Q71*Spain57!Q72/Spain57!B72
 +Sweden58!D71*Sweden58!H71/Sweden58!Q71*Sweden58!Q72/Sweden58!B72)
/(Belgium51!D71*Belgium51!H71/Belgium51!B71
 +Denmark52!D71*Denmark52!H71/Denmark52!B71
 +Finland53!D71*Finland53!H71/Finland53!B71
 +Italy54!D71*Italy54!H71/Italy54!B71
 +Netherlands55!D71*Netherlands55!H71/Netherlands55!B71
 +Portugal56!D71*Portugal56!H71/Portugal56!B71
 +Spain57!D71*Spain57!H71/Spain57!B71
 +Sweden58!D71*Sweden58!H71/Sweden58!B71))))</f>
        <v/>
      </c>
      <c r="N72" s="62" t="str">
        <f>IF(OR(
Belgium51!I72   ="",Belgium51!I71   ="",
Belgium51!B72   ="",Belgium51!B71   ="",
Belgium51!R72   ="",Belgium51!R71   ="",
Denmark52!I72      ="",Denmark52!I71      ="",
Denmark52!B72      ="",Denmark52!B71      ="",
Denmark52!R72      ="",Denmark52!R71      ="",
Finland53!I72       ="",Finland53!I71       ="",
Finland53!B72       ="",Finland53!B71       ="",
Finland53!R72       ="",Finland53!R71       ="",
Italy54!I72      ="",Italy54!I71      ="",
Italy54!B72      ="",Italy54!B71      ="",
Italy54!R72      ="",Italy54!R71      ="",
Netherlands55!I72 ="",Netherlands55!I71 ="",
Netherlands55!B72 ="",Netherlands55!B71 ="",
Netherlands55!R72 ="",Netherlands55!R71 ="",
Portugal56!I72      ="",Portugal56!I71      ="",
Portugal56!B72      ="",Portugal56!B71      ="",
Portugal56!R72      ="",Portugal56!R71      ="",
Spain57!I72      ="",Spain57!I71      ="",
Spain57!B72      ="",Spain57!B71      ="",
Spain57!R72      ="",Spain57!R71      ="",
Sweden58!I72      ="",Sweden58!I71      ="",
Sweden58!B72      ="",Sweden58!B71      ="",
Sweden58!R72      ="",Sweden58!R71      =""),"",
LN(SQRT(
(Belgium51!I72/Belgium51!B72
 +Denmark52!I72/Denmark52!B72
 +Finland53!I72/Finland53!B72
 +Italy54!I72/Italy54!B72
 +Netherlands55!I72/Netherlands55!B72
 +Portugal56!I72/Portugal56!B72
 +Spain57!I72/Spain57!B72
 +Sweden58!I72/Sweden58!B72)
/(Belgium51!I72/Belgium51!R72*Belgium51!R71/Belgium51!B71
 +Denmark52!I72/Denmark52!R72*Denmark52!R71/Denmark52!B71
 +Finland53!I72/Finland53!R72*Finland53!R71/Finland53!B71
 +Italy54!I72/Italy54!R72*Italy54!R71/Italy54!B71
 +Netherlands55!I72/Netherlands55!R72*Netherlands55!R71/Netherlands55!B71
 +Portugal56!I72/Portugal56!R72*Portugal56!R71/Portugal56!B71
 +Spain57!I72/Spain57!R72*Spain57!R71/Spain57!B71
 +Sweden58!I72/Sweden58!R72*Sweden58!R71/Sweden58!B71)
*(Belgium51!I71/Belgium51!R71*Belgium51!R72/Belgium51!B72
 +Denmark52!I71/Denmark52!R71*Denmark52!R72/Denmark52!B72
 +Finland53!I71/Finland53!R71*Finland53!R72/Finland53!B72
 +Italy54!I71/Italy54!R71*Italy54!R72/Italy54!B72
 +Netherlands55!I71/Netherlands55!R71*Netherlands55!R72/Netherlands55!B72
 +Portugal56!I71/Portugal56!R71*Portugal56!R72/Portugal56!B72
 +Spain57!I71/Spain57!R71*Spain57!R72/Spain57!B72
 +Sweden58!I71/Sweden58!R71*Sweden58!R72/Sweden58!B72)
/(Belgium51!I71/Belgium51!B71
 +Denmark52!I71/Denmark52!B71
 +Finland53!I71/Finland53!B71
 +Italy54!I71/Italy54!B71
 +Netherlands55!I71/Netherlands55!B71
 +Portugal56!I71/Portugal56!B71
 +Spain57!I71/Spain57!B71
 +Sweden58!I71/Sweden58!B71))))</f>
        <v/>
      </c>
      <c r="O72" s="62" t="str">
        <f>IF(OR(
Belgium51!K72   ="",Belgium51!K71   ="",
Belgium51!B72   ="",Belgium51!B71   ="",
Belgium51!S72   ="",Belgium51!S71   ="",
Denmark52!K72      ="",Denmark52!K71      ="",
Denmark52!B72      ="",Denmark52!B71      ="",
Denmark52!S72      ="",Denmark52!S71      ="",
Finland53!K72       ="",Finland53!K71       ="",
Finland53!B72       ="",Finland53!B71       ="",
Finland53!S72       ="",Finland53!S71       ="",
Italy54!K72      ="",Italy54!K71      ="",
Italy54!B72      ="",Italy54!B71      ="",
Italy54!S72      ="",Italy54!S71      ="",
Netherlands55!K72 ="",Netherlands55!K71 ="",
Netherlands55!B72 ="",Netherlands55!B71 ="",
Netherlands55!S72 ="",Netherlands55!S71 ="",
Portugal56!K72      ="",Portugal56!K71      ="",
Portugal56!B72      ="",Portugal56!B71      ="",
Portugal56!S72      ="",Portugal56!S71      ="",
Spain57!K72      ="",Spain57!K71      ="",
Spain57!B72      ="",Spain57!B71      ="",
Spain57!S72      ="",Spain57!S71      ="",
Sweden58!K72      ="",Sweden58!K71      ="",
Sweden58!B72      ="",Sweden58!B71      ="",
Sweden58!S72      ="",Sweden58!S71      =""),"",
LN(SQRT(
(Belgium51!K72/Belgium51!B72
 +Denmark52!K72/Denmark52!B72
 +Finland53!K72/Finland53!B72
 +Italy54!K72/Italy54!B72
 +Netherlands55!K72/Netherlands55!B72
 +Portugal56!K72/Portugal56!B72
 +Spain57!K72/Spain57!B72
 +Sweden58!K72/Sweden58!B72)
/(Belgium51!K72/Belgium51!S72*Belgium51!S71/Belgium51!B71
 +Denmark52!K72/Denmark52!S72*Denmark52!S71/Denmark52!B71
 +Finland53!K72/Finland53!S72*Finland53!S71/Finland53!B71
 +Italy54!K72/Italy54!S72*Italy54!S71/Italy54!B71
 +Netherlands55!K72/Netherlands55!S72*Netherlands55!S71/Netherlands55!B71
 +Portugal56!K72/Portugal56!S72*Portugal56!S71/Portugal56!B71
 +Spain57!K72/Spain57!S72*Spain57!S71/Spain57!B71
 +Sweden58!K72/Sweden58!S72*Sweden58!S71/Sweden58!B71)
*(Belgium51!K71/Belgium51!S71*Belgium51!S72/Belgium51!B72
 +Denmark52!K71/Denmark52!S71*Denmark52!S72/Denmark52!B72
 +Finland53!K71/Finland53!S71*Finland53!S72/Finland53!B72
 +Italy54!K71/Italy54!S71*Italy54!S72/Italy54!B72
 +Netherlands55!K71/Netherlands55!S71*Netherlands55!S72/Netherlands55!B72
 +Portugal56!K71/Portugal56!S71*Portugal56!S72/Portugal56!B72
 +Spain57!K71/Spain57!S71*Spain57!S72/Spain57!B72
 +Sweden58!K71/Sweden58!S71*Sweden58!S72/Sweden58!B72)
/(Belgium51!K71/Belgium51!B71
 +Denmark52!K71/Denmark52!B71
 +Finland53!K71/Finland53!B71
 +Italy54!K71/Italy54!B71
 +Netherlands55!K71/Netherlands55!B71
 +Portugal56!K71/Portugal56!B71
 +Spain57!K71/Spain57!B71
 +Sweden58!K71/Sweden58!B71))))</f>
        <v/>
      </c>
      <c r="P72" s="62" t="str">
        <f>IF(OR(
Belgium51!L72   ="",Belgium51!L71   ="",
Belgium51!B72   ="",Belgium51!B71   ="",
Belgium51!T72   ="",Belgium51!T71   ="",
Denmark52!L72      ="",Denmark52!L71      ="",
Denmark52!B72      ="",Denmark52!B71      ="",
Denmark52!T72      ="",Denmark52!T71      ="",
Finland53!L72       ="",Finland53!L71       ="",
Finland53!B72       ="",Finland53!B71       ="",
Finland53!T72       ="",Finland53!T71       ="",
Italy54!L72      ="",Italy54!L71      ="",
Italy54!B72      ="",Italy54!B71      ="",
Italy54!T72      ="",Italy54!T71      ="",
Netherlands55!L72 ="",Netherlands55!L71 ="",
Netherlands55!B72 ="",Netherlands55!B71 ="",
Netherlands55!T72 ="",Netherlands55!T71 ="",
Portugal56!L72      ="",Portugal56!L71      ="",
Portugal56!B72      ="",Portugal56!B71      ="",
Portugal56!T72      ="",Portugal56!T71      ="",
Spain57!L72      ="",Spain57!L71      ="",
Spain57!B72      ="",Spain57!B71      ="",
Spain57!T72      ="",Spain57!T71      ="",
Sweden58!L72      ="",Sweden58!L71      ="",
Sweden58!B72      ="",Sweden58!B71      ="",
Sweden58!T72      ="",Sweden58!T71      =""),"",
LN(SQRT(
(Belgium51!L72/Belgium51!B72
 +Denmark52!L72/Denmark52!B72
 +Finland53!L72/Finland53!B72
 +Italy54!L72/Italy54!B72
 +Netherlands55!L72/Netherlands55!B72
 +Portugal56!L72/Portugal56!B72
 +Spain57!L72/Spain57!B72
 +Sweden58!L72/Sweden58!B72)
/(Belgium51!L72/Belgium51!T72*Belgium51!T71/Belgium51!B71
 +Denmark52!L72/Denmark52!T72*Denmark52!T71/Denmark52!B71
 +Finland53!L72/Finland53!T72*Finland53!T71/Finland53!B71
 +Italy54!L72/Italy54!T72*Italy54!T71/Italy54!B71
 +Netherlands55!L72/Netherlands55!T72*Netherlands55!T71/Netherlands55!B71
 +Portugal56!L72/Portugal56!T72*Portugal56!T71/Portugal56!B71
 +Spain57!L72/Spain57!T72*Spain57!T71/Spain57!B71
 +Sweden58!L72/Sweden58!T72*Sweden58!T71/Sweden58!B71)
*(Belgium51!L71/Belgium51!T71*Belgium51!T72/Belgium51!B72
 +Denmark52!L71/Denmark52!T71*Denmark52!T72/Denmark52!B72
 +Finland53!L71/Finland53!T71*Finland53!T72/Finland53!B72
 +Italy54!L71/Italy54!T71*Italy54!T72/Italy54!B72
 +Netherlands55!L71/Netherlands55!T71*Netherlands55!T72/Netherlands55!B72
 +Portugal56!L71/Portugal56!T71*Portugal56!T72/Portugal56!B72
 +Spain57!L71/Spain57!T71*Spain57!T72/Spain57!B72
 +Sweden58!L71/Sweden58!T71*Sweden58!T72/Sweden58!B72)
/(Belgium51!L71/Belgium51!B71
 +Denmark52!L71/Denmark52!B71
 +Finland53!L71/Finland53!B71
 +Italy54!L71/Italy54!B71
 +Netherlands55!L71/Netherlands55!B71
 +Portugal56!L71/Portugal56!B71
 +Spain57!L71/Spain57!B71
 +Sweden58!L71/Sweden58!B71))))</f>
        <v/>
      </c>
      <c r="Q72" s="61"/>
      <c r="R72" s="61"/>
      <c r="S72" s="61"/>
      <c r="T72" s="61"/>
      <c r="U72" s="61"/>
      <c r="V72" s="61" t="str">
        <f>IF(OR(
Belgium51!V72   ="",
Belgium51!U72   ="",
Denmark52!V72      ="",
Denmark52!U72      ="",
Finland53!V72       ="",
Finland53!U72       ="",
Italy54!V72      ="",
Italy54!U72      ="",
Netherlands55!V72 ="",
Netherlands55!U72 ="",
Portugal56!V72      ="",
Portugal56!U72      ="",
Spain57!V72      ="",
Spain57!U72      ="",
Sweden58!V72      ="",
Sweden58!U72      =""),"",
LN((Belgium51!V72+Denmark52!V72+Finland53!V72+Italy54!V72+Netherlands55!V72+Portugal56!V72+Spain57!V72+Sweden58!V72)
/(Belgium51!U72+Denmark52!U72+Finland53!U72+Italy54!U72+Netherlands55!U72+Portugal56!U72+Spain57!U72+Sweden58!U72)))</f>
        <v/>
      </c>
      <c r="W72" s="61" t="str">
        <f>IF(OR(
Belgium51!V72   ="",
Belgium51!W72   ="",
Belgium51!U72   ="",
Denmark52!V72      ="",
Denmark52!W72      ="",
Denmark52!U72      ="",
Finland53!V72       ="",
Finland53!W72       ="",
Finland53!U72       ="",
Italy54!V72      ="",
Italy54!W72      ="",
Italy54!U72      ="",
Netherlands55!V72 ="",
Netherlands55!W72 ="",
Netherlands55!V72 ="",
Portugal56!V72      ="",
Portugal56!W72      ="",
Portugal56!U72      ="",
Spain57!V72      ="",
Spain57!W72      ="",
Spain57!U72      ="",
Sweden58!V72      ="",
Sweden58!W72      ="",
Sweden58!U72      ="",
),"",
LN((Belgium51!V72*Belgium51!W72+Denmark52!V72*Denmark52!W72+Finland53!V72*Finland53!W72+Italy54!V72*Italy54!W72+Netherlands55!V72*Netherlands55!W72+Portugal56!V72*Portugal56!W72+Spain57!V72*Spain57!W72+Sweden58!V72*Sweden58!W72)
/(Belgium51!U72+Denmark52!U72+Finland53!U72+Italy54!U72+Netherlands55!U72+Portugal56!U72+Spain57!U72+Sweden58!U72)))</f>
        <v/>
      </c>
      <c r="X72" s="61" t="str">
        <f>IF(OR(
Belgium51!X72   ="",
Belgium51!D72   ="",
Belgium51!B72   ="",
Denmark52!X72      ="",
Denmark52!D72      ="",
Denmark52!B72      ="",
Finland53!X72       ="",
Finland53!D72       ="",
Finland53!B72       ="",
Italy54!X72      ="",
Italy54!D72      ="",
Italy54!B72      ="",
Netherlands55!X72 ="",
Netherlands55!D72 ="",
Netherlands55!B72 ="",
Portugal56!X72      ="",
Portugal56!D72      ="",
Portugal56!B72      ="",
Spain57!X72      ="",
Spain57!D72      ="",
Spain57!B72      ="",
Sweden58!X72      ="",
Sweden58!D72      ="",
Sweden58!B72      =""),"",
(Belgium51!X72*Belgium51!D72/Belgium51!B72
 +Denmark52!X72*Denmark52!D72/Denmark52!B72
 +Finland53!X72*Finland53!D72/Finland53!B72
 +Italy54!X72*Italy54!D72/Italy54!B72
 +Netherlands55!X72*Netherlands55!D72/Netherlands55!B72
 +Portugal56!X72*Portugal56!D72/Portugal56!B72
 +Spain57!X72*Spain57!D72/Spain57!B72
 +Sweden58!X72*Sweden58!D72/Sweden58!B72)
/(Belgium51!D72/Belgium51!B72
 +Denmark52!D72/Denmark52!B72
 +Finland53!D72/Finland53!B72
 +Italy54!D72/Italy54!B72
 +Netherlands55!D72/Netherlands55!B72
 +Portugal56!D72/Portugal56!B72
 +Spain57!D72/Spain57!B72
 +Sweden58!D72/Sweden58!B72))</f>
        <v/>
      </c>
      <c r="Y72" s="61" t="str">
        <f>IF(OR(
Belgium51!Y72   ="",
Belgium51!D72   ="",
Belgium51!B72   ="",
Denmark52!Y72      ="",
Denmark52!D72      ="",
Denmark52!B72      ="",
Finland53!Y72       ="",
Finland53!D72       ="",
Finland53!B72       ="",
Italy54!Y72      ="",
Italy54!D72      ="",
Italy54!B72      ="",
Netherlands55!Y72 ="",
Netherlands55!D72 ="",
Netherlands55!B72 ="",
Portugal56!Y72      ="",
Portugal56!D72      ="",
Portugal56!B72      ="",
Spain57!Y72      ="",
Spain57!D72      ="",
Spain57!B72      ="",
Sweden58!Y72      ="",
Sweden58!D72      ="",
Sweden58!B72      =""),"",
(Belgium51!Y72/Belgium51!B72
 +Denmark52!Y72/Denmark52!B72
 +Finland53!Y72/Finland53!B72
 +Italy54!Y72/Italy54!B72
 +Netherlands55!Y72/Netherlands55!B72
 +Portugal56!Y72/Portugal56!B72
 +Spain57!Y72/Spain57!B72
 +Sweden58!Y72/Sweden58!B72)
/(Belgium51!D72/Belgium51!B72
 +Denmark52!D72/Denmark52!B72
 +Finland53!D72/Finland53!B72
 +Italy54!D72/Italy54!B72
 +Netherlands55!D72/Netherlands55!B72
 +Portugal56!D72/Portugal56!B72
 +Spain57!D72/Spain57!B72
 +Sweden58!D72/Sweden58!B72))</f>
        <v/>
      </c>
      <c r="Z72" s="67"/>
      <c r="AA72" s="62" t="str">
        <f t="shared" si="3"/>
        <v/>
      </c>
      <c r="AB72" s="75" t="str">
        <f>IF(OR(
Belgium51!AB72   ="",
Belgium51!D72   ="",
Belgium51!B72   ="",
Denmark52!AB72      ="",
Denmark52!D72      ="",
Denmark52!B72      ="",
Finland53!AB72       ="",
Finland53!D72       ="",
Finland53!B72       ="",
Italy54!AB72      ="",
Italy54!D72      ="",
Italy54!B72      ="",
Netherlands55!AB72 ="",
Netherlands55!D72 ="",
Netherlands55!B72 ="",
Portugal56!AB72      ="",
Portugal56!D72      ="",
Portugal56!B72      ="",
Spain57!AB72      ="",
Spain57!D72      ="",
Spain57!B72      ="",
Sweden58!AB72      ="",
Sweden58!D72      ="",
Sweden58!B72      =""),"",
(Belgium51!AB72*Belgium51!D72/Belgium51!B72
 +Denmark52!AB72*Denmark52!D72/Denmark52!B72
 +Finland53!AB72*Finland53!D72/Finland53!B72
 +Italy54!AB72*Italy54!D72/Italy54!B72
 +Netherlands55!AB72*Netherlands55!D72/Netherlands55!B72
 +Portugal56!AB72*Portugal56!D72/Portugal56!B72
 +Spain57!AB72*Spain57!D72/Spain57!B72
 +Sweden58!AB72*Sweden58!D72/Sweden58!B72)
/(Belgium51!D72/Belgium51!B72
 +Denmark52!D72/Denmark52!B72
 +Finland53!D72/Finland53!B72
 +Italy54!D72/Italy54!B72
 +Netherlands55!D72/Netherlands55!B72
 +Portugal56!D72/Portugal56!B72
 +Spain57!D72/Spain57!B72
 +Sweden58!D72/Sweden58!B72))</f>
        <v/>
      </c>
    </row>
    <row r="73" spans="1:28">
      <c r="A73" s="62">
        <v>1940</v>
      </c>
      <c r="B73" s="62" t="str">
        <f>IF(OR(
Belgium51!AC73   ="",
Belgium51!D73   ="",
Belgium51!B73   ="",
Denmark52!AC73      ="",
Denmark52!D73      ="",
Denmark52!B73      ="",
Finland53!AC73       ="",
Finland53!D73       ="",
Finland53!B73       ="",
Italy54!AC73      ="",
Italy54!D73      ="",
Italy54!B73      ="",
Netherlands55!AC73 ="",
Netherlands55!D73 ="",
Netherlands55!B73 ="",
Portugal56!AC73 ="",
Portugal56!D73 ="",
Portugal56!B73 ="",
Spain57!AC73       ="",
Spain57!D73       ="",
Spain57!B73       ="",
Sweden58!AC73      ="",
Sweden58!D73      ="",
Sweden58!B73      =""),"",
(Belgium51!AC73*Belgium51!D73/Belgium51!B73
 +Denmark52!AC73*Denmark52!D73/Denmark52!B73
 +Finland53!AC73*Finland53!D73/Finland53!B73
 +Italy54!AC73*Italy54!D73/Italy54!B73
 +Netherlands55!AC73*Netherlands55!D73/Netherlands55!B73
 +Portugal56!AC73*Portugal56!D73/Portugal56!B73
 +Spain57!AC73*Spain57!D73/Spain57!B73
 +Sweden58!AC73*Sweden58!D73/Sweden58!B73)
/(Belgium51!D73/Belgium51!B73
 +Denmark52!D73/Denmark52!B73
 +Finland53!D73/Finland53!B73
 +Italy54!D73/Italy54!B73
 +Netherlands55!D73/Netherlands55!B73
 +Portugal56!D73/Portugal56!B73
 +Spain57!D73/Spain57!B73
 +Sweden58!D73/Sweden58!B73))</f>
        <v/>
      </c>
      <c r="C73" s="34" t="str">
        <f>IF(OR(
Belgium51!F73   ="",
Belgium51!D73   ="",
Belgium51!B73   ="",
Denmark52!F73      ="",
Denmark52!D73      ="",
Denmark52!B73      ="",
Finland53!F73       ="",
Finland53!D73       ="",
Finland53!B73       ="",
Italy54!F73      ="",
Italy54!D73      ="",
Italy54!B73      ="",
Netherlands55!F73 ="",
Netherlands55!D73 ="",
Netherlands55!B73 ="",
Portugal56!F73 ="",
Portugal56!D73 ="",
Portugal56!B73 ="",
Spain57!F73       ="",
Spain57!D73       ="",
Spain57!B73       ="",
Sweden58!F73      ="",
Sweden58!D73      ="",
Sweden58!B73      =""),"",
(Belgium51!F73*Belgium51!D73/Belgium51!B73
 +Denmark52!F73*Denmark52!D73/Denmark52!B73
 +Finland53!F73*Finland53!D73/Finland53!B73
 +Italy54!F73*Italy54!D73/Italy54!B73
 +Netherlands55!F73*Netherlands55!D73/Netherlands55!B73
 +Portugal56!F73*Portugal56!D73/Portugal56!B73
 +Spain57!F73*Spain57!D73/Spain57!B73
 +Sweden58!F73*Sweden58!D73/Sweden58!B73)
/(Belgium51!D73/Belgium51!B73
 +Denmark52!D73/Denmark52!B73
 +Finland53!D73/Finland53!B73
 +Italy54!D73/Italy54!B73
 +Netherlands55!D73/Netherlands55!B73
 +Portugal56!D73/Portugal56!B73
 +Spain57!D73/Spain57!B73
 +Sweden58!D73/Sweden58!B73))</f>
        <v/>
      </c>
      <c r="D73" s="62" t="str">
        <f>IF(OR(
Belgium51!AE73   ="",
Belgium51!D73   ="",
Belgium51!B73   ="",
Denmark52!AE73      ="",
Denmark52!D73      ="",
Denmark52!B73      ="",
Finland53!AE73       ="",
Finland53!D73       ="",
Finland53!B73       ="",
Italy54!AE73      ="",
Italy54!D73      ="",
Italy54!B73      ="",
Netherlands55!AE73 ="",
Netherlands55!D73 ="",
Netherlands55!B73 ="",
Portugal56!AE73 ="",
Portugal56!D73 ="",
Portugal56!B73 ="",
Spain57!AE73       ="",
Spain57!D73       ="",
Spain57!B73       ="",
Sweden58!AE73      ="",
Sweden58!D73      ="",
Sweden58!B73      =""),"",
(Belgium51!AE73*Belgium51!D73/Belgium51!B73
 +Denmark52!AE73*Denmark52!D73/Denmark52!B73
 +Finland53!AE73*Finland53!D73/Finland53!B73
 +Italy54!AE73*Italy54!D73/Italy54!B73
 +Netherlands55!AE73*Netherlands55!D73/Netherlands55!B73
 +Portugal56!AE73*Portugal56!D73/Portugal56!B73
 +Spain57!AE73*Spain57!D73/Spain57!B73
 +Sweden58!AE73*Sweden58!D73/Sweden58!B73)
/(Belgium51!D73/Belgium51!B73
 +Denmark52!D73/Denmark52!B73
 +Finland53!D73/Finland53!B73
 +Italy54!D73/Italy54!B73
 +Netherlands55!D73/Netherlands55!B73
 +Portugal56!D73/Portugal56!B73
 +Spain57!D73/Spain57!B73
 +Sweden58!D73/Sweden58!B73))</f>
        <v/>
      </c>
      <c r="E73" s="62" t="str">
        <f>IF(OR(
Belgium51!H73   ="",
Belgium51!D73   ="",
Belgium51!B73   ="",
Denmark52!H73      ="",
Denmark52!D73      ="",
Denmark52!B73      ="",
Finland53!H73       ="",
Finland53!D73       ="",
Finland53!B73       ="",
Italy54!H73      ="",
Italy54!D73      ="",
Italy54!B73      ="",
Netherlands55!H73 ="",
Netherlands55!D73 ="",
Netherlands55!B73 ="",
Portugal56!H73 ="",
Portugal56!D73 ="",
Portugal56!B73 ="",
Spain57!H73 ="",
Spain57!D73 ="",
Spain57!B73 ="",
Sweden58!H73 ="",
Sweden58!D73 ="",
Sweden58!B73 =""),"",
(Belgium51!H73*Belgium51!D73/Belgium51!B73
 +Denmark52!H73*Denmark52!D73/Denmark52!B73
 +Finland53!H73*Finland53!D73/Finland53!B73
 +Italy54!H73*Italy54!D73/Italy54!B73
 +Netherlands55!H73*Netherlands55!D73/Netherlands55!B73
 +Portugal56!H73*Portugal56!D73/Portugal56!B73
 +Spain57!H73*Spain57!D73/Spain57!B73
 +Sweden58!H73*Sweden58!D73/Sweden58!B73)
/(Belgium51!D73/Belgium51!B73
 +Denmark52!D73/Denmark52!B73
 +Finland53!D73/Finland53!B73
 +Italy54!D73/Italy54!B73
 +Netherlands55!D73/Netherlands55!B73
 +Portugal56!D73/Portugal56!B73
 +Spain57!D73/Spain57!B73
 +Sweden58!D73/Sweden58!B73))</f>
        <v/>
      </c>
      <c r="F73" s="62" t="str">
        <f>IF(OR(
Belgium51!I73   ="",
Belgium51!D73   ="",
Belgium51!B73   ="",
Denmark52!I73      ="",
Denmark52!D73      ="",
Denmark52!B73      ="",
Finland53!I73       ="",
Finland53!D73       ="",
Finland53!B73       ="",
Italy54!I73      ="",
Italy54!D73      ="",
Italy54!B73      ="",
Netherlands55!I73 ="",
Netherlands55!D73 ="",
Netherlands55!B73 ="",
Portugal56!I73      ="",
Portugal56!D73      ="",
Portugal56!B73      ="",
Spain57!I73      ="",
Spain57!D73      ="",
Spain57!B73      ="",
Sweden58!I73      ="",
Sweden58!D73      ="",
Sweden58!B73      =""),"",
(Belgium51!I73/Belgium51!B73
 +Denmark52!I73/Denmark52!B73
 +Finland53!I73/Finland53!B73
 +Italy54!I73/Italy54!B73
 +Netherlands55!I73/Netherlands55!B73
 +Portugal56!I73/Portugal56!B73
 +Spain57!I73/Spain57!B73
 +Sweden58!I73/Sweden58!B73)
/(Belgium51!D73/Belgium51!B73
 +Denmark52!D73/Denmark52!B73
 +Finland53!D73/Finland53!B73
 +Italy54!D73/Italy54!B73
 +Netherlands55!D73/Netherlands55!B73
 +Portugal56!D73/Portugal56!B73
 +Spain57!D73/Spain57!B73
 +Sweden58!D73/Sweden58!B73))</f>
        <v/>
      </c>
      <c r="G73" s="62" t="str">
        <f>IF(OR(
Belgium51!J73   ="",
Belgium51!D73   ="",
Belgium51!B73   ="",
Denmark52!J73      ="",
Denmark52!D73      ="",
Denmark52!B73      ="",
Finland53!J73       ="",
Finland53!D73       ="",
Finland53!B73       ="",
Italy54!J73      ="",
Italy54!D73      ="",
Italy54!B73      ="",
Netherlands55!J73 ="",
Netherlands55!D73 ="",
Netherlands55!B73 ="",
Portugal56!J73      ="",
Portugal56!D73      ="",
Portugal56!B73      ="",
Spain57!J73      ="",
Spain57!D73      ="",
Spain57!B73      ="",
Sweden58!J73      ="",
Sweden58!D73      ="",
Sweden58!B73      =""),"",
(Belgium51!J73/Belgium51!B73
 +Denmark52!J73/Denmark52!B73
 +Finland53!J73/Finland53!B73
 +Italy54!J73/Italy54!B73
 +Netherlands55!J73/Netherlands55!B73
 +Portugal56!J73/Portugal56!B73
 +Spain57!J73/Spain57!B73
 +Sweden58!J73/Sweden58!B73)
/(Belgium51!D73/Belgium51!B73
 +Denmark52!D73/Denmark52!B73
 +Finland53!D73/Finland53!B73
 +Italy54!D73/Italy54!B73
 +Netherlands55!D73/Netherlands55!B73
 +Portugal56!D73/Portugal56!B73
 +Spain57!D73/Spain57!B73
 +Sweden58!D73/Sweden58!B73))</f>
        <v/>
      </c>
      <c r="H73" s="62" t="str">
        <f>IF(OR(
Belgium51!K73   ="",
Belgium51!D73   ="",
Belgium51!B73   ="",
Denmark52!K73      ="",
Denmark52!D73      ="",
Denmark52!B73      ="",
Finland53!K73       ="",
Finland53!D73       ="",
Finland53!B73       ="",
Italy54!K73      ="",
Italy54!D73      ="",
Italy54!B73      ="",
Netherlands55!K73 ="",
Netherlands55!D73 ="",
Netherlands55!B73 ="",
Portugal56!K73      ="",
Portugal56!D73      ="",
Portugal56!B73      ="",
Spain57!K73      ="",
Spain57!D73      ="",
Spain57!B73      ="",
Sweden58!K73      ="",
Sweden58!D73      ="",
Sweden58!B73      =""),"",
(Belgium51!K73/Belgium51!B73
 +Denmark52!K73/Denmark52!B73
 +Finland53!K73/Finland53!B73
 +Italy54!K73/Italy54!B73
 +Netherlands55!K73/Netherlands55!B73
 +Portugal56!K73/Portugal56!B73
 +Spain57!K73/Spain57!B73
 +Sweden58!K73/Sweden58!B73)
/(Belgium51!D73/Belgium51!B73
 +Denmark52!D73/Denmark52!B73
 +Finland53!D73/Finland53!B73
 +Italy54!D73/Italy54!B73
 +Netherlands55!D73/Netherlands55!B73
 +Portugal56!D73/Portugal56!B73
 +Spain57!D73/Spain57!B73
 +Sweden58!D73/Sweden58!B73))</f>
        <v/>
      </c>
      <c r="I73" s="62" t="str">
        <f>IF(OR(
Belgium51!L73   ="",
Belgium51!D73   ="",
Belgium51!B73   ="",
Denmark52!L73      ="",
Denmark52!D73      ="",
Denmark52!B73      ="",
Finland53!L73       ="",
Finland53!D73       ="",
Finland53!B73       ="",
Italy54!L73      ="",
Italy54!D73      ="",
Italy54!B73      ="",
Netherlands55!L73 ="",
Netherlands55!D73 ="",
Netherlands55!B73 ="",
Portugal56!L73      ="",
Portugal56!D73      ="",
Portugal56!B73      ="",
Spain57!L73      ="",
Spain57!D73      ="",
Spain57!B73      ="",
Sweden58!L73      ="",
Sweden58!D73      ="",
Sweden58!B73      =""),"",
(Belgium51!L73/Belgium51!B73
 +Denmark52!L73/Denmark52!B73
 +Finland53!L73/Finland53!B73
 +Italy54!L73/Italy54!B73
 +Netherlands55!L73/Netherlands55!B73
 +Portugal56!L73/Portugal56!B73
 +Spain57!L73/Spain57!B73
 +Sweden58!L73/Sweden58!B73)
/(Belgium51!D73/Belgium51!B73
 +Denmark52!D73/Denmark52!B73
 +Finland53!D73/Finland53!B73
 +Italy54!D73/Italy54!B73
 +Netherlands55!D73/Netherlands55!B73
 +Portugal56!D73/Portugal56!B73
 +Spain57!D73/Spain57!B73
 +Sweden58!D73/Sweden58!B73))</f>
        <v/>
      </c>
      <c r="J73" s="61" t="str">
        <f t="shared" si="2"/>
        <v/>
      </c>
      <c r="K73" s="61" t="str">
        <f>IF(OR(
Belgium51!D73   ="",Belgium51!D72   ="",
Belgium51!B73   ="",Belgium51!B72   ="",
Belgium51!N73   ="",Belgium51!N72   ="",
Denmark52!D73      ="",Denmark52!D72      ="",
Denmark52!B73      ="",Denmark52!B72      ="",
Denmark52!N73      ="",Denmark52!N72      ="",
Finland53!D73       ="",Finland53!D72       ="",
Finland53!B73       ="",Finland53!B72       ="",
Finland53!N73       ="",Finland53!N72       ="",
Italy54!D73      ="",Italy54!D72      ="",
Italy54!B73      ="",Italy54!B72      ="",
Italy54!N73      ="",Italy54!N72      ="",
Netherlands55!D73 ="",Netherlands55!D72 ="",
Netherlands55!B73 ="",Netherlands55!B72 ="",
Netherlands55!N73 ="",Netherlands55!N72 ="",
Portugal56!D73      ="",Portugal56!D72      ="",
Portugal56!B73      ="",Portugal56!B72      ="",
Portugal56!N73      ="",Portugal56!N72      ="",
Spain57!D73      ="",Spain57!D72      ="",
Spain57!B73      ="",Spain57!B72      ="",
Spain57!N73      ="",Spain57!N72      ="",
Sweden58!D73      ="",Sweden58!D72      ="",
Sweden58!B73      ="",Sweden58!B72      ="",
Sweden58!N73      ="",Sweden58!N72      =""),"",
LN(SQRT(
(Belgium51!D73/Belgium51!B73
 +Denmark52!D73/Denmark52!B73
 +Finland53!D73/Finland53!B73
 +Italy54!D73/Italy54!B73
 +Netherlands55!D73/Netherlands55!B73
 +Portugal56!D73/Portugal56!B73
 +Spain57!D73/Spain57!B73
 +Sweden58!D73/Sweden58!B73)
/(Belgium51!D73/Belgium51!N73*Belgium51!N72/Belgium51!B72
 +Denmark52!D73/Denmark52!N73*Denmark52!N72/Denmark52!B72
 +Finland53!D73/Finland53!N73*Finland53!N72/Finland53!B72
 +Italy54!D73/Italy54!N73*Italy54!N72/Italy54!B72
 +Netherlands55!D73/Netherlands55!N73*Netherlands55!N72/Netherlands55!B72
 +Portugal56!D73/Portugal56!N73*Portugal56!N72/Portugal56!B72
 +Spain57!D73/Spain57!N73*Spain57!N72/Spain57!B72
 +Sweden58!D73/Sweden58!N73*Sweden58!N72/Sweden58!B72)
*(Belgium51!D72/Belgium51!N72*Belgium51!N73/Belgium51!B73
 +Denmark52!D72/Denmark52!N72*Denmark52!N73/Denmark52!B73
 +Finland53!D72/Finland53!N72*Finland53!N73/Finland53!B73
 +Italy54!D72/Italy54!N72*Italy54!N73/Italy54!B73
 +Netherlands55!D72/Netherlands55!N72*Netherlands55!N73/Netherlands55!B73
 +Portugal56!D72/Portugal56!N72*Portugal56!N73/Portugal56!B73
 +Spain57!D72/Spain57!N72*Spain57!N73/Spain57!B73
 +Sweden58!D72/Sweden58!N72*Sweden58!N73/Sweden58!B73)
/(Belgium51!D72/Belgium51!B72
 +Denmark52!D72/Denmark52!B72
 +Finland53!D72/Finland53!B72
 +Italy54!D72/Italy54!B72
 +Netherlands55!D72/Netherlands55!B72
 +Portugal56!D72/Portugal56!B72
 +Spain57!D72/Spain57!B72
 +Sweden58!D72/Sweden58!B72))))</f>
        <v/>
      </c>
      <c r="L73" s="61" t="str">
        <f>IF(OR(
Belgium51!F73   ="",Belgium51!F72   ="",
Belgium51!D73   ="",Belgium51!D72   ="",
Belgium51!B73   ="",Belgium51!B72   ="",
Belgium51!P73   ="",Belgium51!P72   ="",
Denmark52!F73      ="",Denmark52!F72      ="",
Denmark52!D73      ="",Denmark52!D72      ="",
Denmark52!B73      ="",Denmark52!B72      ="",
Denmark52!P73      ="",Denmark52!P72      ="",
Finland53!F73       ="",Finland53!F72       ="",
Finland53!D73       ="",Finland53!D72       ="",
Finland53!B73       ="",Finland53!B72       ="",
Finland53!P73       ="",Finland53!P72       ="",
Italy54!F73      ="",Italy54!F72      ="",
Italy54!D73      ="",Italy54!D72      ="",
Italy54!B73      ="",Italy54!B72      ="",
Italy54!P73      ="",Italy54!P72      ="",
Netherlands55!F73 ="",Netherlands55!F72 ="",
Netherlands55!D73 ="",Netherlands55!D72 ="",
Netherlands55!B73 ="",Netherlands55!B72 ="",
Netherlands55!P73 ="",Netherlands55!P72 ="",
Portugal56!F73      ="",Portugal56!F72      ="",
Portugal56!D73      ="",Portugal56!D72      ="",
Portugal56!B73      ="",Portugal56!B72      ="",
Portugal56!P73      ="",Portugal56!P72      ="",
Spain57!F73      ="",Spain57!F72      ="",
Spain57!D73      ="",Spain57!D72      ="",
Spain57!B73      ="",Spain57!B72      ="",
Spain57!P73      ="",Spain57!P72      ="",
Sweden58!F73      ="",Sweden58!F72      ="",
Sweden58!D73      ="",Sweden58!D72      ="",
Sweden58!B73      ="",Sweden58!B72      ="",
Sweden58!P73      ="",Sweden58!P72      =""),"",
LN(SQRT(
(Belgium51!D73*Belgium51!F73/Belgium51!B73
 +Denmark52!D73*Denmark52!F73/Denmark52!B73
 +Finland53!D73*Finland53!F73/Finland53!B73
 +Italy54!D73*Italy54!F73/Italy54!B73
 +Netherlands55!D73*Netherlands55!F73/Netherlands55!B73
 +Portugal56!D73*Portugal56!F73/Portugal56!B73
 +Spain57!D73*Spain57!F73/Spain57!B73
 +Sweden58!D73*Sweden58!F73/Sweden58!B73)
/(Belgium51!D73*Belgium51!F73/Belgium51!P73*Belgium51!P72/Belgium51!B72
 +Denmark52!D73*Denmark52!F73/Denmark52!P73*Denmark52!P72/Denmark52!B72
 +Finland53!D73*Finland53!F73/Finland53!P73*Finland53!P72/Finland53!B72
 +Italy54!D73*Italy54!F73/Italy54!P73*Italy54!P72/Italy54!B72
 +Netherlands55!D73*Netherlands55!F73/Netherlands55!P73*Netherlands55!P72/Netherlands55!B72
 +Portugal56!D73*Portugal56!F73/Portugal56!P73*Portugal56!P72/Portugal56!B72
 +Spain57!D73*Spain57!F73/Spain57!P73*Spain57!P72/Spain57!B72
 +Sweden58!D73*Sweden58!F73/Sweden58!P73*Sweden58!P72/Sweden58!B72)
*(Belgium51!D72*Belgium51!F72/Belgium51!P72*Belgium51!P73/Belgium51!B73
 +Denmark52!D72*Denmark52!F72/Denmark52!P72*Denmark52!P73/Denmark52!B73
 +Finland53!D72*Finland53!F72/Finland53!P72*Finland53!P73/Finland53!B73
 +Italy54!D72*Italy54!F72/Italy54!P72*Italy54!P73/Italy54!B73
 +Netherlands55!D72*Netherlands55!F72/Netherlands55!P72*Netherlands55!P73/Netherlands55!B73
 +Portugal56!D72*Portugal56!F72/Portugal56!P72*Portugal56!P73/Portugal56!B73
 +Spain57!D72*Spain57!F72/Spain57!P72*Spain57!P73/Spain57!B73
 +Sweden58!D72*Sweden58!F72/Sweden58!P72*Sweden58!P73/Sweden58!B73)
/(Belgium51!D72*Belgium51!F72/Belgium51!B72
 +Denmark52!D72*Denmark52!F72/Denmark52!B72
 +Finland53!D72*Finland53!F72/Finland53!B72
 +Italy54!D72*Italy54!F72/Italy54!B72
 +Netherlands55!D72*Netherlands55!F72/Netherlands55!B72
 +Portugal56!D72*Portugal56!F72/Portugal56!B72
 +Spain57!D72*Spain57!F72/Spain57!B72
 +Sweden58!D72*Sweden58!F72/Sweden58!B72))))</f>
        <v/>
      </c>
      <c r="M73" s="62" t="str">
        <f>IF(OR(
Belgium51!H73   ="",Belgium51!H72   ="",
Belgium51!D73   ="",Belgium51!D72   ="",
Belgium51!B73   ="",Belgium51!B72   ="",
Belgium51!Q73   ="",Belgium51!Q72   ="",
Denmark52!H73      ="",Denmark52!H72      ="",
Denmark52!D73      ="",Denmark52!D72      ="",
Denmark52!B73      ="",Denmark52!B72      ="",
Denmark52!Q73      ="",Denmark52!Q72      ="",
Finland53!H73       ="",Finland53!H72       ="",
Finland53!D73       ="",Finland53!D72       ="",
Finland53!B73       ="",Finland53!B72       ="",
Finland53!Q73       ="",Finland53!Q72       ="",
Italy54!H73      ="",Italy54!H72      ="",
Italy54!D73      ="",Italy54!D72      ="",
Italy54!B73      ="",Italy54!B72      ="",
Italy54!Q73      ="",Italy54!Q72      ="",
Netherlands55!H73 ="",Netherlands55!H72 ="",
Netherlands55!D73 ="",Netherlands55!D72 ="",
Netherlands55!B73 ="",Netherlands55!B72 ="",
Netherlands55!Q73 ="",Netherlands55!Q72 ="",
Portugal56!H73      ="",Portugal56!H72      ="",
Portugal56!D73      ="",Portugal56!D72      ="",
Portugal56!B73      ="",Portugal56!B72      ="",
Portugal56!Q73      ="",Portugal56!Q72      ="",
Spain57!H73      ="",Spain57!H72      ="",
Spain57!D73      ="",Spain57!D72      ="",
Spain57!B73      ="",Spain57!B72      ="",
Spain57!Q73      ="",Spain57!Q72      ="",
Sweden58!H73      ="",Sweden58!H72      ="",
Sweden58!D73      ="",Sweden58!D72      ="",
Sweden58!B73      ="",Sweden58!B72      ="",
Sweden58!Q73      ="",Sweden58!Q72      =""),"",
LN(SQRT(
(Belgium51!D73*Belgium51!H73/Belgium51!B73
 +Denmark52!D73*Denmark52!H73/Denmark52!B73
 +Finland53!D73*Finland53!H73/Finland53!B73
 +Italy54!D73*Italy54!H73/Italy54!B73
 +Netherlands55!D73*Netherlands55!H73/Netherlands55!B73
 +Portugal56!D73*Portugal56!H73/Portugal56!B73
 +Spain57!D73*Spain57!H73/Spain57!B73
 +Sweden58!D73*Sweden58!H73/Sweden58!B73)
/(Belgium51!D73*Belgium51!H73/Belgium51!Q73*Belgium51!Q72/Belgium51!B72
 +Denmark52!D73*Denmark52!H73/Denmark52!Q73*Denmark52!Q72/Denmark52!B72
 +Finland53!D73*Finland53!H73/Finland53!Q73*Finland53!Q72/Finland53!B72
 +Italy54!D73*Italy54!H73/Italy54!Q73*Italy54!Q72/Italy54!B72
 +Netherlands55!D73*Netherlands55!H73/Netherlands55!Q73*Netherlands55!Q72/Netherlands55!B72
 +Portugal56!D73*Portugal56!H73/Portugal56!Q73*Portugal56!Q72/Portugal56!B72
 +Spain57!D73*Spain57!H73/Spain57!Q73*Spain57!Q72/Spain57!B72
 +Sweden58!D73*Sweden58!H73/Sweden58!Q73*Sweden58!Q72/Sweden58!B72)
*(Belgium51!D72*Belgium51!H72/Belgium51!Q72*Belgium51!Q73/Belgium51!B73
 +Denmark52!D72*Denmark52!H72/Denmark52!Q72*Denmark52!Q73/Denmark52!B73
 +Finland53!D72*Finland53!H72/Finland53!Q72*Finland53!Q73/Finland53!B73
 +Italy54!D72*Italy54!H72/Italy54!Q72*Italy54!Q73/Italy54!B73
 +Netherlands55!D72*Netherlands55!H72/Netherlands55!Q72*Netherlands55!Q73/Netherlands55!B73
 +Portugal56!D72*Portugal56!H72/Portugal56!Q72*Portugal56!Q73/Portugal56!B73
 +Spain57!D72*Spain57!H72/Spain57!Q72*Spain57!Q73/Spain57!B73
 +Sweden58!D72*Sweden58!H72/Sweden58!Q72*Sweden58!Q73/Sweden58!B73)
/(Belgium51!D72*Belgium51!H72/Belgium51!B72
 +Denmark52!D72*Denmark52!H72/Denmark52!B72
 +Finland53!D72*Finland53!H72/Finland53!B72
 +Italy54!D72*Italy54!H72/Italy54!B72
 +Netherlands55!D72*Netherlands55!H72/Netherlands55!B72
 +Portugal56!D72*Portugal56!H72/Portugal56!B72
 +Spain57!D72*Spain57!H72/Spain57!B72
 +Sweden58!D72*Sweden58!H72/Sweden58!B72))))</f>
        <v/>
      </c>
      <c r="N73" s="62" t="str">
        <f>IF(OR(
Belgium51!I73   ="",Belgium51!I72   ="",
Belgium51!B73   ="",Belgium51!B72   ="",
Belgium51!R73   ="",Belgium51!R72   ="",
Denmark52!I73      ="",Denmark52!I72      ="",
Denmark52!B73      ="",Denmark52!B72      ="",
Denmark52!R73      ="",Denmark52!R72      ="",
Finland53!I73       ="",Finland53!I72       ="",
Finland53!B73       ="",Finland53!B72       ="",
Finland53!R73       ="",Finland53!R72       ="",
Italy54!I73      ="",Italy54!I72      ="",
Italy54!B73      ="",Italy54!B72      ="",
Italy54!R73      ="",Italy54!R72      ="",
Netherlands55!I73 ="",Netherlands55!I72 ="",
Netherlands55!B73 ="",Netherlands55!B72 ="",
Netherlands55!R73 ="",Netherlands55!R72 ="",
Portugal56!I73      ="",Portugal56!I72      ="",
Portugal56!B73      ="",Portugal56!B72      ="",
Portugal56!R73      ="",Portugal56!R72      ="",
Spain57!I73      ="",Spain57!I72      ="",
Spain57!B73      ="",Spain57!B72      ="",
Spain57!R73      ="",Spain57!R72      ="",
Sweden58!I73      ="",Sweden58!I72      ="",
Sweden58!B73      ="",Sweden58!B72      ="",
Sweden58!R73      ="",Sweden58!R72      =""),"",
LN(SQRT(
(Belgium51!I73/Belgium51!B73
 +Denmark52!I73/Denmark52!B73
 +Finland53!I73/Finland53!B73
 +Italy54!I73/Italy54!B73
 +Netherlands55!I73/Netherlands55!B73
 +Portugal56!I73/Portugal56!B73
 +Spain57!I73/Spain57!B73
 +Sweden58!I73/Sweden58!B73)
/(Belgium51!I73/Belgium51!R73*Belgium51!R72/Belgium51!B72
 +Denmark52!I73/Denmark52!R73*Denmark52!R72/Denmark52!B72
 +Finland53!I73/Finland53!R73*Finland53!R72/Finland53!B72
 +Italy54!I73/Italy54!R73*Italy54!R72/Italy54!B72
 +Netherlands55!I73/Netherlands55!R73*Netherlands55!R72/Netherlands55!B72
 +Portugal56!I73/Portugal56!R73*Portugal56!R72/Portugal56!B72
 +Spain57!I73/Spain57!R73*Spain57!R72/Spain57!B72
 +Sweden58!I73/Sweden58!R73*Sweden58!R72/Sweden58!B72)
*(Belgium51!I72/Belgium51!R72*Belgium51!R73/Belgium51!B73
 +Denmark52!I72/Denmark52!R72*Denmark52!R73/Denmark52!B73
 +Finland53!I72/Finland53!R72*Finland53!R73/Finland53!B73
 +Italy54!I72/Italy54!R72*Italy54!R73/Italy54!B73
 +Netherlands55!I72/Netherlands55!R72*Netherlands55!R73/Netherlands55!B73
 +Portugal56!I72/Portugal56!R72*Portugal56!R73/Portugal56!B73
 +Spain57!I72/Spain57!R72*Spain57!R73/Spain57!B73
 +Sweden58!I72/Sweden58!R72*Sweden58!R73/Sweden58!B73)
/(Belgium51!I72/Belgium51!B72
 +Denmark52!I72/Denmark52!B72
 +Finland53!I72/Finland53!B72
 +Italy54!I72/Italy54!B72
 +Netherlands55!I72/Netherlands55!B72
 +Portugal56!I72/Portugal56!B72
 +Spain57!I72/Spain57!B72
 +Sweden58!I72/Sweden58!B72))))</f>
        <v/>
      </c>
      <c r="O73" s="62" t="str">
        <f>IF(OR(
Belgium51!K73   ="",Belgium51!K72   ="",
Belgium51!B73   ="",Belgium51!B72   ="",
Belgium51!S73   ="",Belgium51!S72   ="",
Denmark52!K73      ="",Denmark52!K72      ="",
Denmark52!B73      ="",Denmark52!B72      ="",
Denmark52!S73      ="",Denmark52!S72      ="",
Finland53!K73       ="",Finland53!K72       ="",
Finland53!B73       ="",Finland53!B72       ="",
Finland53!S73       ="",Finland53!S72       ="",
Italy54!K73      ="",Italy54!K72      ="",
Italy54!B73      ="",Italy54!B72      ="",
Italy54!S73      ="",Italy54!S72      ="",
Netherlands55!K73 ="",Netherlands55!K72 ="",
Netherlands55!B73 ="",Netherlands55!B72 ="",
Netherlands55!S73 ="",Netherlands55!S72 ="",
Portugal56!K73      ="",Portugal56!K72      ="",
Portugal56!B73      ="",Portugal56!B72      ="",
Portugal56!S73      ="",Portugal56!S72      ="",
Spain57!K73      ="",Spain57!K72      ="",
Spain57!B73      ="",Spain57!B72      ="",
Spain57!S73      ="",Spain57!S72      ="",
Sweden58!K73      ="",Sweden58!K72      ="",
Sweden58!B73      ="",Sweden58!B72      ="",
Sweden58!S73      ="",Sweden58!S72      =""),"",
LN(SQRT(
(Belgium51!K73/Belgium51!B73
 +Denmark52!K73/Denmark52!B73
 +Finland53!K73/Finland53!B73
 +Italy54!K73/Italy54!B73
 +Netherlands55!K73/Netherlands55!B73
 +Portugal56!K73/Portugal56!B73
 +Spain57!K73/Spain57!B73
 +Sweden58!K73/Sweden58!B73)
/(Belgium51!K73/Belgium51!S73*Belgium51!S72/Belgium51!B72
 +Denmark52!K73/Denmark52!S73*Denmark52!S72/Denmark52!B72
 +Finland53!K73/Finland53!S73*Finland53!S72/Finland53!B72
 +Italy54!K73/Italy54!S73*Italy54!S72/Italy54!B72
 +Netherlands55!K73/Netherlands55!S73*Netherlands55!S72/Netherlands55!B72
 +Portugal56!K73/Portugal56!S73*Portugal56!S72/Portugal56!B72
 +Spain57!K73/Spain57!S73*Spain57!S72/Spain57!B72
 +Sweden58!K73/Sweden58!S73*Sweden58!S72/Sweden58!B72)
*(Belgium51!K72/Belgium51!S72*Belgium51!S73/Belgium51!B73
 +Denmark52!K72/Denmark52!S72*Denmark52!S73/Denmark52!B73
 +Finland53!K72/Finland53!S72*Finland53!S73/Finland53!B73
 +Italy54!K72/Italy54!S72*Italy54!S73/Italy54!B73
 +Netherlands55!K72/Netherlands55!S72*Netherlands55!S73/Netherlands55!B73
 +Portugal56!K72/Portugal56!S72*Portugal56!S73/Portugal56!B73
 +Spain57!K72/Spain57!S72*Spain57!S73/Spain57!B73
 +Sweden58!K72/Sweden58!S72*Sweden58!S73/Sweden58!B73)
/(Belgium51!K72/Belgium51!B72
 +Denmark52!K72/Denmark52!B72
 +Finland53!K72/Finland53!B72
 +Italy54!K72/Italy54!B72
 +Netherlands55!K72/Netherlands55!B72
 +Portugal56!K72/Portugal56!B72
 +Spain57!K72/Spain57!B72
 +Sweden58!K72/Sweden58!B72))))</f>
        <v/>
      </c>
      <c r="P73" s="62" t="str">
        <f>IF(OR(
Belgium51!L73   ="",Belgium51!L72   ="",
Belgium51!B73   ="",Belgium51!B72   ="",
Belgium51!T73   ="",Belgium51!T72   ="",
Denmark52!L73      ="",Denmark52!L72      ="",
Denmark52!B73      ="",Denmark52!B72      ="",
Denmark52!T73      ="",Denmark52!T72      ="",
Finland53!L73       ="",Finland53!L72       ="",
Finland53!B73       ="",Finland53!B72       ="",
Finland53!T73       ="",Finland53!T72       ="",
Italy54!L73      ="",Italy54!L72      ="",
Italy54!B73      ="",Italy54!B72      ="",
Italy54!T73      ="",Italy54!T72      ="",
Netherlands55!L73 ="",Netherlands55!L72 ="",
Netherlands55!B73 ="",Netherlands55!B72 ="",
Netherlands55!T73 ="",Netherlands55!T72 ="",
Portugal56!L73      ="",Portugal56!L72      ="",
Portugal56!B73      ="",Portugal56!B72      ="",
Portugal56!T73      ="",Portugal56!T72      ="",
Spain57!L73      ="",Spain57!L72      ="",
Spain57!B73      ="",Spain57!B72      ="",
Spain57!T73      ="",Spain57!T72      ="",
Sweden58!L73      ="",Sweden58!L72      ="",
Sweden58!B73      ="",Sweden58!B72      ="",
Sweden58!T73      ="",Sweden58!T72      =""),"",
LN(SQRT(
(Belgium51!L73/Belgium51!B73
 +Denmark52!L73/Denmark52!B73
 +Finland53!L73/Finland53!B73
 +Italy54!L73/Italy54!B73
 +Netherlands55!L73/Netherlands55!B73
 +Portugal56!L73/Portugal56!B73
 +Spain57!L73/Spain57!B73
 +Sweden58!L73/Sweden58!B73)
/(Belgium51!L73/Belgium51!T73*Belgium51!T72/Belgium51!B72
 +Denmark52!L73/Denmark52!T73*Denmark52!T72/Denmark52!B72
 +Finland53!L73/Finland53!T73*Finland53!T72/Finland53!B72
 +Italy54!L73/Italy54!T73*Italy54!T72/Italy54!B72
 +Netherlands55!L73/Netherlands55!T73*Netherlands55!T72/Netherlands55!B72
 +Portugal56!L73/Portugal56!T73*Portugal56!T72/Portugal56!B72
 +Spain57!L73/Spain57!T73*Spain57!T72/Spain57!B72
 +Sweden58!L73/Sweden58!T73*Sweden58!T72/Sweden58!B72)
*(Belgium51!L72/Belgium51!T72*Belgium51!T73/Belgium51!B73
 +Denmark52!L72/Denmark52!T72*Denmark52!T73/Denmark52!B73
 +Finland53!L72/Finland53!T72*Finland53!T73/Finland53!B73
 +Italy54!L72/Italy54!T72*Italy54!T73/Italy54!B73
 +Netherlands55!L72/Netherlands55!T72*Netherlands55!T73/Netherlands55!B73
 +Portugal56!L72/Portugal56!T72*Portugal56!T73/Portugal56!B73
 +Spain57!L72/Spain57!T72*Spain57!T73/Spain57!B73
 +Sweden58!L72/Sweden58!T72*Sweden58!T73/Sweden58!B73)
/(Belgium51!L72/Belgium51!B72
 +Denmark52!L72/Denmark52!B72
 +Finland53!L72/Finland53!B72
 +Italy54!L72/Italy54!B72
 +Netherlands55!L72/Netherlands55!B72
 +Portugal56!L72/Portugal56!B72
 +Spain57!L72/Spain57!B72
 +Sweden58!L72/Sweden58!B72))))</f>
        <v/>
      </c>
      <c r="Q73" s="61"/>
      <c r="R73" s="61"/>
      <c r="S73" s="61"/>
      <c r="T73" s="61"/>
      <c r="U73" s="61"/>
      <c r="V73" s="61" t="str">
        <f>IF(OR(
Belgium51!V73   ="",
Belgium51!U73   ="",
Denmark52!V73      ="",
Denmark52!U73      ="",
Finland53!V73       ="",
Finland53!U73       ="",
Italy54!V73      ="",
Italy54!U73      ="",
Netherlands55!V73 ="",
Netherlands55!U73 ="",
Portugal56!V73      ="",
Portugal56!U73      ="",
Spain57!V73      ="",
Spain57!U73      ="",
Sweden58!V73      ="",
Sweden58!U73      =""),"",
LN((Belgium51!V73+Denmark52!V73+Finland53!V73+Italy54!V73+Netherlands55!V73+Portugal56!V73+Spain57!V73+Sweden58!V73)
/(Belgium51!U73+Denmark52!U73+Finland53!U73+Italy54!U73+Netherlands55!U73+Portugal56!U73+Spain57!U73+Sweden58!U73)))</f>
        <v/>
      </c>
      <c r="W73" s="61" t="str">
        <f>IF(OR(
Belgium51!V73   ="",
Belgium51!W73   ="",
Belgium51!U73   ="",
Denmark52!V73      ="",
Denmark52!W73      ="",
Denmark52!U73      ="",
Finland53!V73       ="",
Finland53!W73       ="",
Finland53!U73       ="",
Italy54!V73      ="",
Italy54!W73      ="",
Italy54!U73      ="",
Netherlands55!V73 ="",
Netherlands55!W73 ="",
Netherlands55!V73 ="",
Portugal56!V73      ="",
Portugal56!W73      ="",
Portugal56!U73      ="",
Spain57!V73      ="",
Spain57!W73      ="",
Spain57!U73      ="",
Sweden58!V73      ="",
Sweden58!W73      ="",
Sweden58!U73      ="",
),"",
LN((Belgium51!V73*Belgium51!W73+Denmark52!V73*Denmark52!W73+Finland53!V73*Finland53!W73+Italy54!V73*Italy54!W73+Netherlands55!V73*Netherlands55!W73+Portugal56!V73*Portugal56!W73+Spain57!V73*Spain57!W73+Sweden58!V73*Sweden58!W73)
/(Belgium51!U73+Denmark52!U73+Finland53!U73+Italy54!U73+Netherlands55!U73+Portugal56!U73+Spain57!U73+Sweden58!U73)))</f>
        <v/>
      </c>
      <c r="X73" s="61" t="str">
        <f>IF(OR(
Belgium51!X73   ="",
Belgium51!D73   ="",
Belgium51!B73   ="",
Denmark52!X73      ="",
Denmark52!D73      ="",
Denmark52!B73      ="",
Finland53!X73       ="",
Finland53!D73       ="",
Finland53!B73       ="",
Italy54!X73      ="",
Italy54!D73      ="",
Italy54!B73      ="",
Netherlands55!X73 ="",
Netherlands55!D73 ="",
Netherlands55!B73 ="",
Portugal56!X73      ="",
Portugal56!D73      ="",
Portugal56!B73      ="",
Spain57!X73      ="",
Spain57!D73      ="",
Spain57!B73      ="",
Sweden58!X73      ="",
Sweden58!D73      ="",
Sweden58!B73      =""),"",
(Belgium51!X73*Belgium51!D73/Belgium51!B73
 +Denmark52!X73*Denmark52!D73/Denmark52!B73
 +Finland53!X73*Finland53!D73/Finland53!B73
 +Italy54!X73*Italy54!D73/Italy54!B73
 +Netherlands55!X73*Netherlands55!D73/Netherlands55!B73
 +Portugal56!X73*Portugal56!D73/Portugal56!B73
 +Spain57!X73*Spain57!D73/Spain57!B73
 +Sweden58!X73*Sweden58!D73/Sweden58!B73)
/(Belgium51!D73/Belgium51!B73
 +Denmark52!D73/Denmark52!B73
 +Finland53!D73/Finland53!B73
 +Italy54!D73/Italy54!B73
 +Netherlands55!D73/Netherlands55!B73
 +Portugal56!D73/Portugal56!B73
 +Spain57!D73/Spain57!B73
 +Sweden58!D73/Sweden58!B73))</f>
        <v/>
      </c>
      <c r="Y73" s="61" t="str">
        <f>IF(OR(
Belgium51!Y73   ="",
Belgium51!D73   ="",
Belgium51!B73   ="",
Denmark52!Y73      ="",
Denmark52!D73      ="",
Denmark52!B73      ="",
Finland53!Y73       ="",
Finland53!D73       ="",
Finland53!B73       ="",
Italy54!Y73      ="",
Italy54!D73      ="",
Italy54!B73      ="",
Netherlands55!Y73 ="",
Netherlands55!D73 ="",
Netherlands55!B73 ="",
Portugal56!Y73      ="",
Portugal56!D73      ="",
Portugal56!B73      ="",
Spain57!Y73      ="",
Spain57!D73      ="",
Spain57!B73      ="",
Sweden58!Y73      ="",
Sweden58!D73      ="",
Sweden58!B73      =""),"",
(Belgium51!Y73/Belgium51!B73
 +Denmark52!Y73/Denmark52!B73
 +Finland53!Y73/Finland53!B73
 +Italy54!Y73/Italy54!B73
 +Netherlands55!Y73/Netherlands55!B73
 +Portugal56!Y73/Portugal56!B73
 +Spain57!Y73/Spain57!B73
 +Sweden58!Y73/Sweden58!B73)
/(Belgium51!D73/Belgium51!B73
 +Denmark52!D73/Denmark52!B73
 +Finland53!D73/Finland53!B73
 +Italy54!D73/Italy54!B73
 +Netherlands55!D73/Netherlands55!B73
 +Portugal56!D73/Portugal56!B73
 +Spain57!D73/Spain57!B73
 +Sweden58!D73/Sweden58!B73))</f>
        <v/>
      </c>
      <c r="Z73" s="67"/>
      <c r="AA73" s="62" t="str">
        <f t="shared" si="3"/>
        <v/>
      </c>
      <c r="AB73" s="75" t="str">
        <f>IF(OR(
Belgium51!AB73   ="",
Belgium51!D73   ="",
Belgium51!B73   ="",
Denmark52!AB73      ="",
Denmark52!D73      ="",
Denmark52!B73      ="",
Finland53!AB73       ="",
Finland53!D73       ="",
Finland53!B73       ="",
Italy54!AB73      ="",
Italy54!D73      ="",
Italy54!B73      ="",
Netherlands55!AB73 ="",
Netherlands55!D73 ="",
Netherlands55!B73 ="",
Portugal56!AB73      ="",
Portugal56!D73      ="",
Portugal56!B73      ="",
Spain57!AB73      ="",
Spain57!D73      ="",
Spain57!B73      ="",
Sweden58!AB73      ="",
Sweden58!D73      ="",
Sweden58!B73      =""),"",
(Belgium51!AB73*Belgium51!D73/Belgium51!B73
 +Denmark52!AB73*Denmark52!D73/Denmark52!B73
 +Finland53!AB73*Finland53!D73/Finland53!B73
 +Italy54!AB73*Italy54!D73/Italy54!B73
 +Netherlands55!AB73*Netherlands55!D73/Netherlands55!B73
 +Portugal56!AB73*Portugal56!D73/Portugal56!B73
 +Spain57!AB73*Spain57!D73/Spain57!B73
 +Sweden58!AB73*Sweden58!D73/Sweden58!B73)
/(Belgium51!D73/Belgium51!B73
 +Denmark52!D73/Denmark52!B73
 +Finland53!D73/Finland53!B73
 +Italy54!D73/Italy54!B73
 +Netherlands55!D73/Netherlands55!B73
 +Portugal56!D73/Portugal56!B73
 +Spain57!D73/Spain57!B73
 +Sweden58!D73/Sweden58!B73))</f>
        <v/>
      </c>
    </row>
    <row r="74" spans="1:28">
      <c r="A74" s="62">
        <v>1941</v>
      </c>
      <c r="B74" s="62" t="str">
        <f>IF(OR(
Belgium51!AC74   ="",
Belgium51!D74   ="",
Belgium51!B74   ="",
Denmark52!AC74      ="",
Denmark52!D74      ="",
Denmark52!B74      ="",
Finland53!AC74       ="",
Finland53!D74       ="",
Finland53!B74       ="",
Italy54!AC74      ="",
Italy54!D74      ="",
Italy54!B74      ="",
Netherlands55!AC74 ="",
Netherlands55!D74 ="",
Netherlands55!B74 ="",
Portugal56!AC74 ="",
Portugal56!D74 ="",
Portugal56!B74 ="",
Spain57!AC74       ="",
Spain57!D74       ="",
Spain57!B74       ="",
Sweden58!AC74      ="",
Sweden58!D74      ="",
Sweden58!B74      =""),"",
(Belgium51!AC74*Belgium51!D74/Belgium51!B74
 +Denmark52!AC74*Denmark52!D74/Denmark52!B74
 +Finland53!AC74*Finland53!D74/Finland53!B74
 +Italy54!AC74*Italy54!D74/Italy54!B74
 +Netherlands55!AC74*Netherlands55!D74/Netherlands55!B74
 +Portugal56!AC74*Portugal56!D74/Portugal56!B74
 +Spain57!AC74*Spain57!D74/Spain57!B74
 +Sweden58!AC74*Sweden58!D74/Sweden58!B74)
/(Belgium51!D74/Belgium51!B74
 +Denmark52!D74/Denmark52!B74
 +Finland53!D74/Finland53!B74
 +Italy54!D74/Italy54!B74
 +Netherlands55!D74/Netherlands55!B74
 +Portugal56!D74/Portugal56!B74
 +Spain57!D74/Spain57!B74
 +Sweden58!D74/Sweden58!B74))</f>
        <v/>
      </c>
      <c r="C74" s="34" t="str">
        <f>IF(OR(
Belgium51!F74   ="",
Belgium51!D74   ="",
Belgium51!B74   ="",
Denmark52!F74      ="",
Denmark52!D74      ="",
Denmark52!B74      ="",
Finland53!F74       ="",
Finland53!D74       ="",
Finland53!B74       ="",
Italy54!F74      ="",
Italy54!D74      ="",
Italy54!B74      ="",
Netherlands55!F74 ="",
Netherlands55!D74 ="",
Netherlands55!B74 ="",
Portugal56!F74 ="",
Portugal56!D74 ="",
Portugal56!B74 ="",
Spain57!F74       ="",
Spain57!D74       ="",
Spain57!B74       ="",
Sweden58!F74      ="",
Sweden58!D74      ="",
Sweden58!B74      =""),"",
(Belgium51!F74*Belgium51!D74/Belgium51!B74
 +Denmark52!F74*Denmark52!D74/Denmark52!B74
 +Finland53!F74*Finland53!D74/Finland53!B74
 +Italy54!F74*Italy54!D74/Italy54!B74
 +Netherlands55!F74*Netherlands55!D74/Netherlands55!B74
 +Portugal56!F74*Portugal56!D74/Portugal56!B74
 +Spain57!F74*Spain57!D74/Spain57!B74
 +Sweden58!F74*Sweden58!D74/Sweden58!B74)
/(Belgium51!D74/Belgium51!B74
 +Denmark52!D74/Denmark52!B74
 +Finland53!D74/Finland53!B74
 +Italy54!D74/Italy54!B74
 +Netherlands55!D74/Netherlands55!B74
 +Portugal56!D74/Portugal56!B74
 +Spain57!D74/Spain57!B74
 +Sweden58!D74/Sweden58!B74))</f>
        <v/>
      </c>
      <c r="D74" s="62" t="str">
        <f>IF(OR(
Belgium51!AE74   ="",
Belgium51!D74   ="",
Belgium51!B74   ="",
Denmark52!AE74      ="",
Denmark52!D74      ="",
Denmark52!B74      ="",
Finland53!AE74       ="",
Finland53!D74       ="",
Finland53!B74       ="",
Italy54!AE74      ="",
Italy54!D74      ="",
Italy54!B74      ="",
Netherlands55!AE74 ="",
Netherlands55!D74 ="",
Netherlands55!B74 ="",
Portugal56!AE74 ="",
Portugal56!D74 ="",
Portugal56!B74 ="",
Spain57!AE74       ="",
Spain57!D74       ="",
Spain57!B74       ="",
Sweden58!AE74      ="",
Sweden58!D74      ="",
Sweden58!B74      =""),"",
(Belgium51!AE74*Belgium51!D74/Belgium51!B74
 +Denmark52!AE74*Denmark52!D74/Denmark52!B74
 +Finland53!AE74*Finland53!D74/Finland53!B74
 +Italy54!AE74*Italy54!D74/Italy54!B74
 +Netherlands55!AE74*Netherlands55!D74/Netherlands55!B74
 +Portugal56!AE74*Portugal56!D74/Portugal56!B74
 +Spain57!AE74*Spain57!D74/Spain57!B74
 +Sweden58!AE74*Sweden58!D74/Sweden58!B74)
/(Belgium51!D74/Belgium51!B74
 +Denmark52!D74/Denmark52!B74
 +Finland53!D74/Finland53!B74
 +Italy54!D74/Italy54!B74
 +Netherlands55!D74/Netherlands55!B74
 +Portugal56!D74/Portugal56!B74
 +Spain57!D74/Spain57!B74
 +Sweden58!D74/Sweden58!B74))</f>
        <v/>
      </c>
      <c r="E74" s="62" t="str">
        <f>IF(OR(
Belgium51!H74   ="",
Belgium51!D74   ="",
Belgium51!B74   ="",
Denmark52!H74      ="",
Denmark52!D74      ="",
Denmark52!B74      ="",
Finland53!H74       ="",
Finland53!D74       ="",
Finland53!B74       ="",
Italy54!H74      ="",
Italy54!D74      ="",
Italy54!B74      ="",
Netherlands55!H74 ="",
Netherlands55!D74 ="",
Netherlands55!B74 ="",
Portugal56!H74 ="",
Portugal56!D74 ="",
Portugal56!B74 ="",
Spain57!H74 ="",
Spain57!D74 ="",
Spain57!B74 ="",
Sweden58!H74 ="",
Sweden58!D74 ="",
Sweden58!B74 =""),"",
(Belgium51!H74*Belgium51!D74/Belgium51!B74
 +Denmark52!H74*Denmark52!D74/Denmark52!B74
 +Finland53!H74*Finland53!D74/Finland53!B74
 +Italy54!H74*Italy54!D74/Italy54!B74
 +Netherlands55!H74*Netherlands55!D74/Netherlands55!B74
 +Portugal56!H74*Portugal56!D74/Portugal56!B74
 +Spain57!H74*Spain57!D74/Spain57!B74
 +Sweden58!H74*Sweden58!D74/Sweden58!B74)
/(Belgium51!D74/Belgium51!B74
 +Denmark52!D74/Denmark52!B74
 +Finland53!D74/Finland53!B74
 +Italy54!D74/Italy54!B74
 +Netherlands55!D74/Netherlands55!B74
 +Portugal56!D74/Portugal56!B74
 +Spain57!D74/Spain57!B74
 +Sweden58!D74/Sweden58!B74))</f>
        <v/>
      </c>
      <c r="F74" s="62" t="str">
        <f>IF(OR(
Belgium51!I74   ="",
Belgium51!D74   ="",
Belgium51!B74   ="",
Denmark52!I74      ="",
Denmark52!D74      ="",
Denmark52!B74      ="",
Finland53!I74       ="",
Finland53!D74       ="",
Finland53!B74       ="",
Italy54!I74      ="",
Italy54!D74      ="",
Italy54!B74      ="",
Netherlands55!I74 ="",
Netherlands55!D74 ="",
Netherlands55!B74 ="",
Portugal56!I74      ="",
Portugal56!D74      ="",
Portugal56!B74      ="",
Spain57!I74      ="",
Spain57!D74      ="",
Spain57!B74      ="",
Sweden58!I74      ="",
Sweden58!D74      ="",
Sweden58!B74      =""),"",
(Belgium51!I74/Belgium51!B74
 +Denmark52!I74/Denmark52!B74
 +Finland53!I74/Finland53!B74
 +Italy54!I74/Italy54!B74
 +Netherlands55!I74/Netherlands55!B74
 +Portugal56!I74/Portugal56!B74
 +Spain57!I74/Spain57!B74
 +Sweden58!I74/Sweden58!B74)
/(Belgium51!D74/Belgium51!B74
 +Denmark52!D74/Denmark52!B74
 +Finland53!D74/Finland53!B74
 +Italy54!D74/Italy54!B74
 +Netherlands55!D74/Netherlands55!B74
 +Portugal56!D74/Portugal56!B74
 +Spain57!D74/Spain57!B74
 +Sweden58!D74/Sweden58!B74))</f>
        <v/>
      </c>
      <c r="G74" s="62" t="str">
        <f>IF(OR(
Belgium51!J74   ="",
Belgium51!D74   ="",
Belgium51!B74   ="",
Denmark52!J74      ="",
Denmark52!D74      ="",
Denmark52!B74      ="",
Finland53!J74       ="",
Finland53!D74       ="",
Finland53!B74       ="",
Italy54!J74      ="",
Italy54!D74      ="",
Italy54!B74      ="",
Netherlands55!J74 ="",
Netherlands55!D74 ="",
Netherlands55!B74 ="",
Portugal56!J74      ="",
Portugal56!D74      ="",
Portugal56!B74      ="",
Spain57!J74      ="",
Spain57!D74      ="",
Spain57!B74      ="",
Sweden58!J74      ="",
Sweden58!D74      ="",
Sweden58!B74      =""),"",
(Belgium51!J74/Belgium51!B74
 +Denmark52!J74/Denmark52!B74
 +Finland53!J74/Finland53!B74
 +Italy54!J74/Italy54!B74
 +Netherlands55!J74/Netherlands55!B74
 +Portugal56!J74/Portugal56!B74
 +Spain57!J74/Spain57!B74
 +Sweden58!J74/Sweden58!B74)
/(Belgium51!D74/Belgium51!B74
 +Denmark52!D74/Denmark52!B74
 +Finland53!D74/Finland53!B74
 +Italy54!D74/Italy54!B74
 +Netherlands55!D74/Netherlands55!B74
 +Portugal56!D74/Portugal56!B74
 +Spain57!D74/Spain57!B74
 +Sweden58!D74/Sweden58!B74))</f>
        <v/>
      </c>
      <c r="H74" s="62" t="str">
        <f>IF(OR(
Belgium51!K74   ="",
Belgium51!D74   ="",
Belgium51!B74   ="",
Denmark52!K74      ="",
Denmark52!D74      ="",
Denmark52!B74      ="",
Finland53!K74       ="",
Finland53!D74       ="",
Finland53!B74       ="",
Italy54!K74      ="",
Italy54!D74      ="",
Italy54!B74      ="",
Netherlands55!K74 ="",
Netherlands55!D74 ="",
Netherlands55!B74 ="",
Portugal56!K74      ="",
Portugal56!D74      ="",
Portugal56!B74      ="",
Spain57!K74      ="",
Spain57!D74      ="",
Spain57!B74      ="",
Sweden58!K74      ="",
Sweden58!D74      ="",
Sweden58!B74      =""),"",
(Belgium51!K74/Belgium51!B74
 +Denmark52!K74/Denmark52!B74
 +Finland53!K74/Finland53!B74
 +Italy54!K74/Italy54!B74
 +Netherlands55!K74/Netherlands55!B74
 +Portugal56!K74/Portugal56!B74
 +Spain57!K74/Spain57!B74
 +Sweden58!K74/Sweden58!B74)
/(Belgium51!D74/Belgium51!B74
 +Denmark52!D74/Denmark52!B74
 +Finland53!D74/Finland53!B74
 +Italy54!D74/Italy54!B74
 +Netherlands55!D74/Netherlands55!B74
 +Portugal56!D74/Portugal56!B74
 +Spain57!D74/Spain57!B74
 +Sweden58!D74/Sweden58!B74))</f>
        <v/>
      </c>
      <c r="I74" s="62" t="str">
        <f>IF(OR(
Belgium51!L74   ="",
Belgium51!D74   ="",
Belgium51!B74   ="",
Denmark52!L74      ="",
Denmark52!D74      ="",
Denmark52!B74      ="",
Finland53!L74       ="",
Finland53!D74       ="",
Finland53!B74       ="",
Italy54!L74      ="",
Italy54!D74      ="",
Italy54!B74      ="",
Netherlands55!L74 ="",
Netherlands55!D74 ="",
Netherlands55!B74 ="",
Portugal56!L74      ="",
Portugal56!D74      ="",
Portugal56!B74      ="",
Spain57!L74      ="",
Spain57!D74      ="",
Spain57!B74      ="",
Sweden58!L74      ="",
Sweden58!D74      ="",
Sweden58!B74      =""),"",
(Belgium51!L74/Belgium51!B74
 +Denmark52!L74/Denmark52!B74
 +Finland53!L74/Finland53!B74
 +Italy54!L74/Italy54!B74
 +Netherlands55!L74/Netherlands55!B74
 +Portugal56!L74/Portugal56!B74
 +Spain57!L74/Spain57!B74
 +Sweden58!L74/Sweden58!B74)
/(Belgium51!D74/Belgium51!B74
 +Denmark52!D74/Denmark52!B74
 +Finland53!D74/Finland53!B74
 +Italy54!D74/Italy54!B74
 +Netherlands55!D74/Netherlands55!B74
 +Portugal56!D74/Portugal56!B74
 +Spain57!D74/Spain57!B74
 +Sweden58!D74/Sweden58!B74))</f>
        <v/>
      </c>
      <c r="J74" s="61" t="str">
        <f t="shared" si="2"/>
        <v/>
      </c>
      <c r="K74" s="61" t="str">
        <f>IF(OR(
Belgium51!D74   ="",Belgium51!D73   ="",
Belgium51!B74   ="",Belgium51!B73   ="",
Belgium51!N74   ="",Belgium51!N73   ="",
Denmark52!D74      ="",Denmark52!D73      ="",
Denmark52!B74      ="",Denmark52!B73      ="",
Denmark52!N74      ="",Denmark52!N73      ="",
Finland53!D74       ="",Finland53!D73       ="",
Finland53!B74       ="",Finland53!B73       ="",
Finland53!N74       ="",Finland53!N73       ="",
Italy54!D74      ="",Italy54!D73      ="",
Italy54!B74      ="",Italy54!B73      ="",
Italy54!N74      ="",Italy54!N73      ="",
Netherlands55!D74 ="",Netherlands55!D73 ="",
Netherlands55!B74 ="",Netherlands55!B73 ="",
Netherlands55!N74 ="",Netherlands55!N73 ="",
Portugal56!D74      ="",Portugal56!D73      ="",
Portugal56!B74      ="",Portugal56!B73      ="",
Portugal56!N74      ="",Portugal56!N73      ="",
Spain57!D74      ="",Spain57!D73      ="",
Spain57!B74      ="",Spain57!B73      ="",
Spain57!N74      ="",Spain57!N73      ="",
Sweden58!D74      ="",Sweden58!D73      ="",
Sweden58!B74      ="",Sweden58!B73      ="",
Sweden58!N74      ="",Sweden58!N73      =""),"",
LN(SQRT(
(Belgium51!D74/Belgium51!B74
 +Denmark52!D74/Denmark52!B74
 +Finland53!D74/Finland53!B74
 +Italy54!D74/Italy54!B74
 +Netherlands55!D74/Netherlands55!B74
 +Portugal56!D74/Portugal56!B74
 +Spain57!D74/Spain57!B74
 +Sweden58!D74/Sweden58!B74)
/(Belgium51!D74/Belgium51!N74*Belgium51!N73/Belgium51!B73
 +Denmark52!D74/Denmark52!N74*Denmark52!N73/Denmark52!B73
 +Finland53!D74/Finland53!N74*Finland53!N73/Finland53!B73
 +Italy54!D74/Italy54!N74*Italy54!N73/Italy54!B73
 +Netherlands55!D74/Netherlands55!N74*Netherlands55!N73/Netherlands55!B73
 +Portugal56!D74/Portugal56!N74*Portugal56!N73/Portugal56!B73
 +Spain57!D74/Spain57!N74*Spain57!N73/Spain57!B73
 +Sweden58!D74/Sweden58!N74*Sweden58!N73/Sweden58!B73)
*(Belgium51!D73/Belgium51!N73*Belgium51!N74/Belgium51!B74
 +Denmark52!D73/Denmark52!N73*Denmark52!N74/Denmark52!B74
 +Finland53!D73/Finland53!N73*Finland53!N74/Finland53!B74
 +Italy54!D73/Italy54!N73*Italy54!N74/Italy54!B74
 +Netherlands55!D73/Netherlands55!N73*Netherlands55!N74/Netherlands55!B74
 +Portugal56!D73/Portugal56!N73*Portugal56!N74/Portugal56!B74
 +Spain57!D73/Spain57!N73*Spain57!N74/Spain57!B74
 +Sweden58!D73/Sweden58!N73*Sweden58!N74/Sweden58!B74)
/(Belgium51!D73/Belgium51!B73
 +Denmark52!D73/Denmark52!B73
 +Finland53!D73/Finland53!B73
 +Italy54!D73/Italy54!B73
 +Netherlands55!D73/Netherlands55!B73
 +Portugal56!D73/Portugal56!B73
 +Spain57!D73/Spain57!B73
 +Sweden58!D73/Sweden58!B73))))</f>
        <v/>
      </c>
      <c r="L74" s="61" t="str">
        <f>IF(OR(
Belgium51!F74   ="",Belgium51!F73   ="",
Belgium51!D74   ="",Belgium51!D73   ="",
Belgium51!B74   ="",Belgium51!B73   ="",
Belgium51!P74   ="",Belgium51!P73   ="",
Denmark52!F74      ="",Denmark52!F73      ="",
Denmark52!D74      ="",Denmark52!D73      ="",
Denmark52!B74      ="",Denmark52!B73      ="",
Denmark52!P74      ="",Denmark52!P73      ="",
Finland53!F74       ="",Finland53!F73       ="",
Finland53!D74       ="",Finland53!D73       ="",
Finland53!B74       ="",Finland53!B73       ="",
Finland53!P74       ="",Finland53!P73       ="",
Italy54!F74      ="",Italy54!F73      ="",
Italy54!D74      ="",Italy54!D73      ="",
Italy54!B74      ="",Italy54!B73      ="",
Italy54!P74      ="",Italy54!P73      ="",
Netherlands55!F74 ="",Netherlands55!F73 ="",
Netherlands55!D74 ="",Netherlands55!D73 ="",
Netherlands55!B74 ="",Netherlands55!B73 ="",
Netherlands55!P74 ="",Netherlands55!P73 ="",
Portugal56!F74      ="",Portugal56!F73      ="",
Portugal56!D74      ="",Portugal56!D73      ="",
Portugal56!B74      ="",Portugal56!B73      ="",
Portugal56!P74      ="",Portugal56!P73      ="",
Spain57!F74      ="",Spain57!F73      ="",
Spain57!D74      ="",Spain57!D73      ="",
Spain57!B74      ="",Spain57!B73      ="",
Spain57!P74      ="",Spain57!P73      ="",
Sweden58!F74      ="",Sweden58!F73      ="",
Sweden58!D74      ="",Sweden58!D73      ="",
Sweden58!B74      ="",Sweden58!B73      ="",
Sweden58!P74      ="",Sweden58!P73      =""),"",
LN(SQRT(
(Belgium51!D74*Belgium51!F74/Belgium51!B74
 +Denmark52!D74*Denmark52!F74/Denmark52!B74
 +Finland53!D74*Finland53!F74/Finland53!B74
 +Italy54!D74*Italy54!F74/Italy54!B74
 +Netherlands55!D74*Netherlands55!F74/Netherlands55!B74
 +Portugal56!D74*Portugal56!F74/Portugal56!B74
 +Spain57!D74*Spain57!F74/Spain57!B74
 +Sweden58!D74*Sweden58!F74/Sweden58!B74)
/(Belgium51!D74*Belgium51!F74/Belgium51!P74*Belgium51!P73/Belgium51!B73
 +Denmark52!D74*Denmark52!F74/Denmark52!P74*Denmark52!P73/Denmark52!B73
 +Finland53!D74*Finland53!F74/Finland53!P74*Finland53!P73/Finland53!B73
 +Italy54!D74*Italy54!F74/Italy54!P74*Italy54!P73/Italy54!B73
 +Netherlands55!D74*Netherlands55!F74/Netherlands55!P74*Netherlands55!P73/Netherlands55!B73
 +Portugal56!D74*Portugal56!F74/Portugal56!P74*Portugal56!P73/Portugal56!B73
 +Spain57!D74*Spain57!F74/Spain57!P74*Spain57!P73/Spain57!B73
 +Sweden58!D74*Sweden58!F74/Sweden58!P74*Sweden58!P73/Sweden58!B73)
*(Belgium51!D73*Belgium51!F73/Belgium51!P73*Belgium51!P74/Belgium51!B74
 +Denmark52!D73*Denmark52!F73/Denmark52!P73*Denmark52!P74/Denmark52!B74
 +Finland53!D73*Finland53!F73/Finland53!P73*Finland53!P74/Finland53!B74
 +Italy54!D73*Italy54!F73/Italy54!P73*Italy54!P74/Italy54!B74
 +Netherlands55!D73*Netherlands55!F73/Netherlands55!P73*Netherlands55!P74/Netherlands55!B74
 +Portugal56!D73*Portugal56!F73/Portugal56!P73*Portugal56!P74/Portugal56!B74
 +Spain57!D73*Spain57!F73/Spain57!P73*Spain57!P74/Spain57!B74
 +Sweden58!D73*Sweden58!F73/Sweden58!P73*Sweden58!P74/Sweden58!B74)
/(Belgium51!D73*Belgium51!F73/Belgium51!B73
 +Denmark52!D73*Denmark52!F73/Denmark52!B73
 +Finland53!D73*Finland53!F73/Finland53!B73
 +Italy54!D73*Italy54!F73/Italy54!B73
 +Netherlands55!D73*Netherlands55!F73/Netherlands55!B73
 +Portugal56!D73*Portugal56!F73/Portugal56!B73
 +Spain57!D73*Spain57!F73/Spain57!B73
 +Sweden58!D73*Sweden58!F73/Sweden58!B73))))</f>
        <v/>
      </c>
      <c r="M74" s="62" t="str">
        <f>IF(OR(
Belgium51!H74   ="",Belgium51!H73   ="",
Belgium51!D74   ="",Belgium51!D73   ="",
Belgium51!B74   ="",Belgium51!B73   ="",
Belgium51!Q74   ="",Belgium51!Q73   ="",
Denmark52!H74      ="",Denmark52!H73      ="",
Denmark52!D74      ="",Denmark52!D73      ="",
Denmark52!B74      ="",Denmark52!B73      ="",
Denmark52!Q74      ="",Denmark52!Q73      ="",
Finland53!H74       ="",Finland53!H73       ="",
Finland53!D74       ="",Finland53!D73       ="",
Finland53!B74       ="",Finland53!B73       ="",
Finland53!Q74       ="",Finland53!Q73       ="",
Italy54!H74      ="",Italy54!H73      ="",
Italy54!D74      ="",Italy54!D73      ="",
Italy54!B74      ="",Italy54!B73      ="",
Italy54!Q74      ="",Italy54!Q73      ="",
Netherlands55!H74 ="",Netherlands55!H73 ="",
Netherlands55!D74 ="",Netherlands55!D73 ="",
Netherlands55!B74 ="",Netherlands55!B73 ="",
Netherlands55!Q74 ="",Netherlands55!Q73 ="",
Portugal56!H74      ="",Portugal56!H73      ="",
Portugal56!D74      ="",Portugal56!D73      ="",
Portugal56!B74      ="",Portugal56!B73      ="",
Portugal56!Q74      ="",Portugal56!Q73      ="",
Spain57!H74      ="",Spain57!H73      ="",
Spain57!D74      ="",Spain57!D73      ="",
Spain57!B74      ="",Spain57!B73      ="",
Spain57!Q74      ="",Spain57!Q73      ="",
Sweden58!H74      ="",Sweden58!H73      ="",
Sweden58!D74      ="",Sweden58!D73      ="",
Sweden58!B74      ="",Sweden58!B73      ="",
Sweden58!Q74      ="",Sweden58!Q73      =""),"",
LN(SQRT(
(Belgium51!D74*Belgium51!H74/Belgium51!B74
 +Denmark52!D74*Denmark52!H74/Denmark52!B74
 +Finland53!D74*Finland53!H74/Finland53!B74
 +Italy54!D74*Italy54!H74/Italy54!B74
 +Netherlands55!D74*Netherlands55!H74/Netherlands55!B74
 +Portugal56!D74*Portugal56!H74/Portugal56!B74
 +Spain57!D74*Spain57!H74/Spain57!B74
 +Sweden58!D74*Sweden58!H74/Sweden58!B74)
/(Belgium51!D74*Belgium51!H74/Belgium51!Q74*Belgium51!Q73/Belgium51!B73
 +Denmark52!D74*Denmark52!H74/Denmark52!Q74*Denmark52!Q73/Denmark52!B73
 +Finland53!D74*Finland53!H74/Finland53!Q74*Finland53!Q73/Finland53!B73
 +Italy54!D74*Italy54!H74/Italy54!Q74*Italy54!Q73/Italy54!B73
 +Netherlands55!D74*Netherlands55!H74/Netherlands55!Q74*Netherlands55!Q73/Netherlands55!B73
 +Portugal56!D74*Portugal56!H74/Portugal56!Q74*Portugal56!Q73/Portugal56!B73
 +Spain57!D74*Spain57!H74/Spain57!Q74*Spain57!Q73/Spain57!B73
 +Sweden58!D74*Sweden58!H74/Sweden58!Q74*Sweden58!Q73/Sweden58!B73)
*(Belgium51!D73*Belgium51!H73/Belgium51!Q73*Belgium51!Q74/Belgium51!B74
 +Denmark52!D73*Denmark52!H73/Denmark52!Q73*Denmark52!Q74/Denmark52!B74
 +Finland53!D73*Finland53!H73/Finland53!Q73*Finland53!Q74/Finland53!B74
 +Italy54!D73*Italy54!H73/Italy54!Q73*Italy54!Q74/Italy54!B74
 +Netherlands55!D73*Netherlands55!H73/Netherlands55!Q73*Netherlands55!Q74/Netherlands55!B74
 +Portugal56!D73*Portugal56!H73/Portugal56!Q73*Portugal56!Q74/Portugal56!B74
 +Spain57!D73*Spain57!H73/Spain57!Q73*Spain57!Q74/Spain57!B74
 +Sweden58!D73*Sweden58!H73/Sweden58!Q73*Sweden58!Q74/Sweden58!B74)
/(Belgium51!D73*Belgium51!H73/Belgium51!B73
 +Denmark52!D73*Denmark52!H73/Denmark52!B73
 +Finland53!D73*Finland53!H73/Finland53!B73
 +Italy54!D73*Italy54!H73/Italy54!B73
 +Netherlands55!D73*Netherlands55!H73/Netherlands55!B73
 +Portugal56!D73*Portugal56!H73/Portugal56!B73
 +Spain57!D73*Spain57!H73/Spain57!B73
 +Sweden58!D73*Sweden58!H73/Sweden58!B73))))</f>
        <v/>
      </c>
      <c r="N74" s="62" t="str">
        <f>IF(OR(
Belgium51!I74   ="",Belgium51!I73   ="",
Belgium51!B74   ="",Belgium51!B73   ="",
Belgium51!R74   ="",Belgium51!R73   ="",
Denmark52!I74      ="",Denmark52!I73      ="",
Denmark52!B74      ="",Denmark52!B73      ="",
Denmark52!R74      ="",Denmark52!R73      ="",
Finland53!I74       ="",Finland53!I73       ="",
Finland53!B74       ="",Finland53!B73       ="",
Finland53!R74       ="",Finland53!R73       ="",
Italy54!I74      ="",Italy54!I73      ="",
Italy54!B74      ="",Italy54!B73      ="",
Italy54!R74      ="",Italy54!R73      ="",
Netherlands55!I74 ="",Netherlands55!I73 ="",
Netherlands55!B74 ="",Netherlands55!B73 ="",
Netherlands55!R74 ="",Netherlands55!R73 ="",
Portugal56!I74      ="",Portugal56!I73      ="",
Portugal56!B74      ="",Portugal56!B73      ="",
Portugal56!R74      ="",Portugal56!R73      ="",
Spain57!I74      ="",Spain57!I73      ="",
Spain57!B74      ="",Spain57!B73      ="",
Spain57!R74      ="",Spain57!R73      ="",
Sweden58!I74      ="",Sweden58!I73      ="",
Sweden58!B74      ="",Sweden58!B73      ="",
Sweden58!R74      ="",Sweden58!R73      =""),"",
LN(SQRT(
(Belgium51!I74/Belgium51!B74
 +Denmark52!I74/Denmark52!B74
 +Finland53!I74/Finland53!B74
 +Italy54!I74/Italy54!B74
 +Netherlands55!I74/Netherlands55!B74
 +Portugal56!I74/Portugal56!B74
 +Spain57!I74/Spain57!B74
 +Sweden58!I74/Sweden58!B74)
/(Belgium51!I74/Belgium51!R74*Belgium51!R73/Belgium51!B73
 +Denmark52!I74/Denmark52!R74*Denmark52!R73/Denmark52!B73
 +Finland53!I74/Finland53!R74*Finland53!R73/Finland53!B73
 +Italy54!I74/Italy54!R74*Italy54!R73/Italy54!B73
 +Netherlands55!I74/Netherlands55!R74*Netherlands55!R73/Netherlands55!B73
 +Portugal56!I74/Portugal56!R74*Portugal56!R73/Portugal56!B73
 +Spain57!I74/Spain57!R74*Spain57!R73/Spain57!B73
 +Sweden58!I74/Sweden58!R74*Sweden58!R73/Sweden58!B73)
*(Belgium51!I73/Belgium51!R73*Belgium51!R74/Belgium51!B74
 +Denmark52!I73/Denmark52!R73*Denmark52!R74/Denmark52!B74
 +Finland53!I73/Finland53!R73*Finland53!R74/Finland53!B74
 +Italy54!I73/Italy54!R73*Italy54!R74/Italy54!B74
 +Netherlands55!I73/Netherlands55!R73*Netherlands55!R74/Netherlands55!B74
 +Portugal56!I73/Portugal56!R73*Portugal56!R74/Portugal56!B74
 +Spain57!I73/Spain57!R73*Spain57!R74/Spain57!B74
 +Sweden58!I73/Sweden58!R73*Sweden58!R74/Sweden58!B74)
/(Belgium51!I73/Belgium51!B73
 +Denmark52!I73/Denmark52!B73
 +Finland53!I73/Finland53!B73
 +Italy54!I73/Italy54!B73
 +Netherlands55!I73/Netherlands55!B73
 +Portugal56!I73/Portugal56!B73
 +Spain57!I73/Spain57!B73
 +Sweden58!I73/Sweden58!B73))))</f>
        <v/>
      </c>
      <c r="O74" s="62" t="str">
        <f>IF(OR(
Belgium51!K74   ="",Belgium51!K73   ="",
Belgium51!B74   ="",Belgium51!B73   ="",
Belgium51!S74   ="",Belgium51!S73   ="",
Denmark52!K74      ="",Denmark52!K73      ="",
Denmark52!B74      ="",Denmark52!B73      ="",
Denmark52!S74      ="",Denmark52!S73      ="",
Finland53!K74       ="",Finland53!K73       ="",
Finland53!B74       ="",Finland53!B73       ="",
Finland53!S74       ="",Finland53!S73       ="",
Italy54!K74      ="",Italy54!K73      ="",
Italy54!B74      ="",Italy54!B73      ="",
Italy54!S74      ="",Italy54!S73      ="",
Netherlands55!K74 ="",Netherlands55!K73 ="",
Netherlands55!B74 ="",Netherlands55!B73 ="",
Netherlands55!S74 ="",Netherlands55!S73 ="",
Portugal56!K74      ="",Portugal56!K73      ="",
Portugal56!B74      ="",Portugal56!B73      ="",
Portugal56!S74      ="",Portugal56!S73      ="",
Spain57!K74      ="",Spain57!K73      ="",
Spain57!B74      ="",Spain57!B73      ="",
Spain57!S74      ="",Spain57!S73      ="",
Sweden58!K74      ="",Sweden58!K73      ="",
Sweden58!B74      ="",Sweden58!B73      ="",
Sweden58!S74      ="",Sweden58!S73      =""),"",
LN(SQRT(
(Belgium51!K74/Belgium51!B74
 +Denmark52!K74/Denmark52!B74
 +Finland53!K74/Finland53!B74
 +Italy54!K74/Italy54!B74
 +Netherlands55!K74/Netherlands55!B74
 +Portugal56!K74/Portugal56!B74
 +Spain57!K74/Spain57!B74
 +Sweden58!K74/Sweden58!B74)
/(Belgium51!K74/Belgium51!S74*Belgium51!S73/Belgium51!B73
 +Denmark52!K74/Denmark52!S74*Denmark52!S73/Denmark52!B73
 +Finland53!K74/Finland53!S74*Finland53!S73/Finland53!B73
 +Italy54!K74/Italy54!S74*Italy54!S73/Italy54!B73
 +Netherlands55!K74/Netherlands55!S74*Netherlands55!S73/Netherlands55!B73
 +Portugal56!K74/Portugal56!S74*Portugal56!S73/Portugal56!B73
 +Spain57!K74/Spain57!S74*Spain57!S73/Spain57!B73
 +Sweden58!K74/Sweden58!S74*Sweden58!S73/Sweden58!B73)
*(Belgium51!K73/Belgium51!S73*Belgium51!S74/Belgium51!B74
 +Denmark52!K73/Denmark52!S73*Denmark52!S74/Denmark52!B74
 +Finland53!K73/Finland53!S73*Finland53!S74/Finland53!B74
 +Italy54!K73/Italy54!S73*Italy54!S74/Italy54!B74
 +Netherlands55!K73/Netherlands55!S73*Netherlands55!S74/Netherlands55!B74
 +Portugal56!K73/Portugal56!S73*Portugal56!S74/Portugal56!B74
 +Spain57!K73/Spain57!S73*Spain57!S74/Spain57!B74
 +Sweden58!K73/Sweden58!S73*Sweden58!S74/Sweden58!B74)
/(Belgium51!K73/Belgium51!B73
 +Denmark52!K73/Denmark52!B73
 +Finland53!K73/Finland53!B73
 +Italy54!K73/Italy54!B73
 +Netherlands55!K73/Netherlands55!B73
 +Portugal56!K73/Portugal56!B73
 +Spain57!K73/Spain57!B73
 +Sweden58!K73/Sweden58!B73))))</f>
        <v/>
      </c>
      <c r="P74" s="62" t="str">
        <f>IF(OR(
Belgium51!L74   ="",Belgium51!L73   ="",
Belgium51!B74   ="",Belgium51!B73   ="",
Belgium51!T74   ="",Belgium51!T73   ="",
Denmark52!L74      ="",Denmark52!L73      ="",
Denmark52!B74      ="",Denmark52!B73      ="",
Denmark52!T74      ="",Denmark52!T73      ="",
Finland53!L74       ="",Finland53!L73       ="",
Finland53!B74       ="",Finland53!B73       ="",
Finland53!T74       ="",Finland53!T73       ="",
Italy54!L74      ="",Italy54!L73      ="",
Italy54!B74      ="",Italy54!B73      ="",
Italy54!T74      ="",Italy54!T73      ="",
Netherlands55!L74 ="",Netherlands55!L73 ="",
Netherlands55!B74 ="",Netherlands55!B73 ="",
Netherlands55!T74 ="",Netherlands55!T73 ="",
Portugal56!L74      ="",Portugal56!L73      ="",
Portugal56!B74      ="",Portugal56!B73      ="",
Portugal56!T74      ="",Portugal56!T73      ="",
Spain57!L74      ="",Spain57!L73      ="",
Spain57!B74      ="",Spain57!B73      ="",
Spain57!T74      ="",Spain57!T73      ="",
Sweden58!L74      ="",Sweden58!L73      ="",
Sweden58!B74      ="",Sweden58!B73      ="",
Sweden58!T74      ="",Sweden58!T73      =""),"",
LN(SQRT(
(Belgium51!L74/Belgium51!B74
 +Denmark52!L74/Denmark52!B74
 +Finland53!L74/Finland53!B74
 +Italy54!L74/Italy54!B74
 +Netherlands55!L74/Netherlands55!B74
 +Portugal56!L74/Portugal56!B74
 +Spain57!L74/Spain57!B74
 +Sweden58!L74/Sweden58!B74)
/(Belgium51!L74/Belgium51!T74*Belgium51!T73/Belgium51!B73
 +Denmark52!L74/Denmark52!T74*Denmark52!T73/Denmark52!B73
 +Finland53!L74/Finland53!T74*Finland53!T73/Finland53!B73
 +Italy54!L74/Italy54!T74*Italy54!T73/Italy54!B73
 +Netherlands55!L74/Netherlands55!T74*Netherlands55!T73/Netherlands55!B73
 +Portugal56!L74/Portugal56!T74*Portugal56!T73/Portugal56!B73
 +Spain57!L74/Spain57!T74*Spain57!T73/Spain57!B73
 +Sweden58!L74/Sweden58!T74*Sweden58!T73/Sweden58!B73)
*(Belgium51!L73/Belgium51!T73*Belgium51!T74/Belgium51!B74
 +Denmark52!L73/Denmark52!T73*Denmark52!T74/Denmark52!B74
 +Finland53!L73/Finland53!T73*Finland53!T74/Finland53!B74
 +Italy54!L73/Italy54!T73*Italy54!T74/Italy54!B74
 +Netherlands55!L73/Netherlands55!T73*Netherlands55!T74/Netherlands55!B74
 +Portugal56!L73/Portugal56!T73*Portugal56!T74/Portugal56!B74
 +Spain57!L73/Spain57!T73*Spain57!T74/Spain57!B74
 +Sweden58!L73/Sweden58!T73*Sweden58!T74/Sweden58!B74)
/(Belgium51!L73/Belgium51!B73
 +Denmark52!L73/Denmark52!B73
 +Finland53!L73/Finland53!B73
 +Italy54!L73/Italy54!B73
 +Netherlands55!L73/Netherlands55!B73
 +Portugal56!L73/Portugal56!B73
 +Spain57!L73/Spain57!B73
 +Sweden58!L73/Sweden58!B73))))</f>
        <v/>
      </c>
      <c r="Q74" s="61"/>
      <c r="R74" s="61"/>
      <c r="S74" s="61"/>
      <c r="T74" s="61"/>
      <c r="U74" s="61"/>
      <c r="V74" s="61" t="str">
        <f>IF(OR(
Belgium51!V74   ="",
Belgium51!U74   ="",
Denmark52!V74      ="",
Denmark52!U74      ="",
Finland53!V74       ="",
Finland53!U74       ="",
Italy54!V74      ="",
Italy54!U74      ="",
Netherlands55!V74 ="",
Netherlands55!U74 ="",
Portugal56!V74      ="",
Portugal56!U74      ="",
Spain57!V74      ="",
Spain57!U74      ="",
Sweden58!V74      ="",
Sweden58!U74      =""),"",
LN((Belgium51!V74+Denmark52!V74+Finland53!V74+Italy54!V74+Netherlands55!V74+Portugal56!V74+Spain57!V74+Sweden58!V74)
/(Belgium51!U74+Denmark52!U74+Finland53!U74+Italy54!U74+Netherlands55!U74+Portugal56!U74+Spain57!U74+Sweden58!U74)))</f>
        <v/>
      </c>
      <c r="W74" s="61" t="str">
        <f>IF(OR(
Belgium51!V74   ="",
Belgium51!W74   ="",
Belgium51!U74   ="",
Denmark52!V74      ="",
Denmark52!W74      ="",
Denmark52!U74      ="",
Finland53!V74       ="",
Finland53!W74       ="",
Finland53!U74       ="",
Italy54!V74      ="",
Italy54!W74      ="",
Italy54!U74      ="",
Netherlands55!V74 ="",
Netherlands55!W74 ="",
Netherlands55!V74 ="",
Portugal56!V74      ="",
Portugal56!W74      ="",
Portugal56!U74      ="",
Spain57!V74      ="",
Spain57!W74      ="",
Spain57!U74      ="",
Sweden58!V74      ="",
Sweden58!W74      ="",
Sweden58!U74      ="",
),"",
LN((Belgium51!V74*Belgium51!W74+Denmark52!V74*Denmark52!W74+Finland53!V74*Finland53!W74+Italy54!V74*Italy54!W74+Netherlands55!V74*Netherlands55!W74+Portugal56!V74*Portugal56!W74+Spain57!V74*Spain57!W74+Sweden58!V74*Sweden58!W74)
/(Belgium51!U74+Denmark52!U74+Finland53!U74+Italy54!U74+Netherlands55!U74+Portugal56!U74+Spain57!U74+Sweden58!U74)))</f>
        <v/>
      </c>
      <c r="X74" s="61" t="str">
        <f>IF(OR(
Belgium51!X74   ="",
Belgium51!D74   ="",
Belgium51!B74   ="",
Denmark52!X74      ="",
Denmark52!D74      ="",
Denmark52!B74      ="",
Finland53!X74       ="",
Finland53!D74       ="",
Finland53!B74       ="",
Italy54!X74      ="",
Italy54!D74      ="",
Italy54!B74      ="",
Netherlands55!X74 ="",
Netherlands55!D74 ="",
Netherlands55!B74 ="",
Portugal56!X74      ="",
Portugal56!D74      ="",
Portugal56!B74      ="",
Spain57!X74      ="",
Spain57!D74      ="",
Spain57!B74      ="",
Sweden58!X74      ="",
Sweden58!D74      ="",
Sweden58!B74      =""),"",
(Belgium51!X74*Belgium51!D74/Belgium51!B74
 +Denmark52!X74*Denmark52!D74/Denmark52!B74
 +Finland53!X74*Finland53!D74/Finland53!B74
 +Italy54!X74*Italy54!D74/Italy54!B74
 +Netherlands55!X74*Netherlands55!D74/Netherlands55!B74
 +Portugal56!X74*Portugal56!D74/Portugal56!B74
 +Spain57!X74*Spain57!D74/Spain57!B74
 +Sweden58!X74*Sweden58!D74/Sweden58!B74)
/(Belgium51!D74/Belgium51!B74
 +Denmark52!D74/Denmark52!B74
 +Finland53!D74/Finland53!B74
 +Italy54!D74/Italy54!B74
 +Netherlands55!D74/Netherlands55!B74
 +Portugal56!D74/Portugal56!B74
 +Spain57!D74/Spain57!B74
 +Sweden58!D74/Sweden58!B74))</f>
        <v/>
      </c>
      <c r="Y74" s="61" t="str">
        <f>IF(OR(
Belgium51!Y74   ="",
Belgium51!D74   ="",
Belgium51!B74   ="",
Denmark52!Y74      ="",
Denmark52!D74      ="",
Denmark52!B74      ="",
Finland53!Y74       ="",
Finland53!D74       ="",
Finland53!B74       ="",
Italy54!Y74      ="",
Italy54!D74      ="",
Italy54!B74      ="",
Netherlands55!Y74 ="",
Netherlands55!D74 ="",
Netherlands55!B74 ="",
Portugal56!Y74      ="",
Portugal56!D74      ="",
Portugal56!B74      ="",
Spain57!Y74      ="",
Spain57!D74      ="",
Spain57!B74      ="",
Sweden58!Y74      ="",
Sweden58!D74      ="",
Sweden58!B74      =""),"",
(Belgium51!Y74/Belgium51!B74
 +Denmark52!Y74/Denmark52!B74
 +Finland53!Y74/Finland53!B74
 +Italy54!Y74/Italy54!B74
 +Netherlands55!Y74/Netherlands55!B74
 +Portugal56!Y74/Portugal56!B74
 +Spain57!Y74/Spain57!B74
 +Sweden58!Y74/Sweden58!B74)
/(Belgium51!D74/Belgium51!B74
 +Denmark52!D74/Denmark52!B74
 +Finland53!D74/Finland53!B74
 +Italy54!D74/Italy54!B74
 +Netherlands55!D74/Netherlands55!B74
 +Portugal56!D74/Portugal56!B74
 +Spain57!D74/Spain57!B74
 +Sweden58!D74/Sweden58!B74))</f>
        <v/>
      </c>
      <c r="Z74" s="67"/>
      <c r="AA74" s="62" t="str">
        <f t="shared" si="3"/>
        <v/>
      </c>
      <c r="AB74" s="75" t="str">
        <f>IF(OR(
Belgium51!AB74   ="",
Belgium51!D74   ="",
Belgium51!B74   ="",
Denmark52!AB74      ="",
Denmark52!D74      ="",
Denmark52!B74      ="",
Finland53!AB74       ="",
Finland53!D74       ="",
Finland53!B74       ="",
Italy54!AB74      ="",
Italy54!D74      ="",
Italy54!B74      ="",
Netherlands55!AB74 ="",
Netherlands55!D74 ="",
Netherlands55!B74 ="",
Portugal56!AB74      ="",
Portugal56!D74      ="",
Portugal56!B74      ="",
Spain57!AB74      ="",
Spain57!D74      ="",
Spain57!B74      ="",
Sweden58!AB74      ="",
Sweden58!D74      ="",
Sweden58!B74      =""),"",
(Belgium51!AB74*Belgium51!D74/Belgium51!B74
 +Denmark52!AB74*Denmark52!D74/Denmark52!B74
 +Finland53!AB74*Finland53!D74/Finland53!B74
 +Italy54!AB74*Italy54!D74/Italy54!B74
 +Netherlands55!AB74*Netherlands55!D74/Netherlands55!B74
 +Portugal56!AB74*Portugal56!D74/Portugal56!B74
 +Spain57!AB74*Spain57!D74/Spain57!B74
 +Sweden58!AB74*Sweden58!D74/Sweden58!B74)
/(Belgium51!D74/Belgium51!B74
 +Denmark52!D74/Denmark52!B74
 +Finland53!D74/Finland53!B74
 +Italy54!D74/Italy54!B74
 +Netherlands55!D74/Netherlands55!B74
 +Portugal56!D74/Portugal56!B74
 +Spain57!D74/Spain57!B74
 +Sweden58!D74/Sweden58!B74))</f>
        <v/>
      </c>
    </row>
    <row r="75" spans="1:28">
      <c r="A75" s="62">
        <v>1942</v>
      </c>
      <c r="B75" s="62" t="str">
        <f>IF(OR(
Belgium51!AC75   ="",
Belgium51!D75   ="",
Belgium51!B75   ="",
Denmark52!AC75      ="",
Denmark52!D75      ="",
Denmark52!B75      ="",
Finland53!AC75       ="",
Finland53!D75       ="",
Finland53!B75       ="",
Italy54!AC75      ="",
Italy54!D75      ="",
Italy54!B75      ="",
Netherlands55!AC75 ="",
Netherlands55!D75 ="",
Netherlands55!B75 ="",
Portugal56!AC75 ="",
Portugal56!D75 ="",
Portugal56!B75 ="",
Spain57!AC75       ="",
Spain57!D75       ="",
Spain57!B75       ="",
Sweden58!AC75      ="",
Sweden58!D75      ="",
Sweden58!B75      =""),"",
(Belgium51!AC75*Belgium51!D75/Belgium51!B75
 +Denmark52!AC75*Denmark52!D75/Denmark52!B75
 +Finland53!AC75*Finland53!D75/Finland53!B75
 +Italy54!AC75*Italy54!D75/Italy54!B75
 +Netherlands55!AC75*Netherlands55!D75/Netherlands55!B75
 +Portugal56!AC75*Portugal56!D75/Portugal56!B75
 +Spain57!AC75*Spain57!D75/Spain57!B75
 +Sweden58!AC75*Sweden58!D75/Sweden58!B75)
/(Belgium51!D75/Belgium51!B75
 +Denmark52!D75/Denmark52!B75
 +Finland53!D75/Finland53!B75
 +Italy54!D75/Italy54!B75
 +Netherlands55!D75/Netherlands55!B75
 +Portugal56!D75/Portugal56!B75
 +Spain57!D75/Spain57!B75
 +Sweden58!D75/Sweden58!B75))</f>
        <v/>
      </c>
      <c r="C75" s="34" t="str">
        <f>IF(OR(
Belgium51!F75   ="",
Belgium51!D75   ="",
Belgium51!B75   ="",
Denmark52!F75      ="",
Denmark52!D75      ="",
Denmark52!B75      ="",
Finland53!F75       ="",
Finland53!D75       ="",
Finland53!B75       ="",
Italy54!F75      ="",
Italy54!D75      ="",
Italy54!B75      ="",
Netherlands55!F75 ="",
Netherlands55!D75 ="",
Netherlands55!B75 ="",
Portugal56!F75 ="",
Portugal56!D75 ="",
Portugal56!B75 ="",
Spain57!F75       ="",
Spain57!D75       ="",
Spain57!B75       ="",
Sweden58!F75      ="",
Sweden58!D75      ="",
Sweden58!B75      =""),"",
(Belgium51!F75*Belgium51!D75/Belgium51!B75
 +Denmark52!F75*Denmark52!D75/Denmark52!B75
 +Finland53!F75*Finland53!D75/Finland53!B75
 +Italy54!F75*Italy54!D75/Italy54!B75
 +Netherlands55!F75*Netherlands55!D75/Netherlands55!B75
 +Portugal56!F75*Portugal56!D75/Portugal56!B75
 +Spain57!F75*Spain57!D75/Spain57!B75
 +Sweden58!F75*Sweden58!D75/Sweden58!B75)
/(Belgium51!D75/Belgium51!B75
 +Denmark52!D75/Denmark52!B75
 +Finland53!D75/Finland53!B75
 +Italy54!D75/Italy54!B75
 +Netherlands55!D75/Netherlands55!B75
 +Portugal56!D75/Portugal56!B75
 +Spain57!D75/Spain57!B75
 +Sweden58!D75/Sweden58!B75))</f>
        <v/>
      </c>
      <c r="D75" s="62" t="str">
        <f>IF(OR(
Belgium51!AE75   ="",
Belgium51!D75   ="",
Belgium51!B75   ="",
Denmark52!AE75      ="",
Denmark52!D75      ="",
Denmark52!B75      ="",
Finland53!AE75       ="",
Finland53!D75       ="",
Finland53!B75       ="",
Italy54!AE75      ="",
Italy54!D75      ="",
Italy54!B75      ="",
Netherlands55!AE75 ="",
Netherlands55!D75 ="",
Netherlands55!B75 ="",
Portugal56!AE75 ="",
Portugal56!D75 ="",
Portugal56!B75 ="",
Spain57!AE75       ="",
Spain57!D75       ="",
Spain57!B75       ="",
Sweden58!AE75      ="",
Sweden58!D75      ="",
Sweden58!B75      =""),"",
(Belgium51!AE75*Belgium51!D75/Belgium51!B75
 +Denmark52!AE75*Denmark52!D75/Denmark52!B75
 +Finland53!AE75*Finland53!D75/Finland53!B75
 +Italy54!AE75*Italy54!D75/Italy54!B75
 +Netherlands55!AE75*Netherlands55!D75/Netherlands55!B75
 +Portugal56!AE75*Portugal56!D75/Portugal56!B75
 +Spain57!AE75*Spain57!D75/Spain57!B75
 +Sweden58!AE75*Sweden58!D75/Sweden58!B75)
/(Belgium51!D75/Belgium51!B75
 +Denmark52!D75/Denmark52!B75
 +Finland53!D75/Finland53!B75
 +Italy54!D75/Italy54!B75
 +Netherlands55!D75/Netherlands55!B75
 +Portugal56!D75/Portugal56!B75
 +Spain57!D75/Spain57!B75
 +Sweden58!D75/Sweden58!B75))</f>
        <v/>
      </c>
      <c r="E75" s="62" t="str">
        <f>IF(OR(
Belgium51!H75   ="",
Belgium51!D75   ="",
Belgium51!B75   ="",
Denmark52!H75      ="",
Denmark52!D75      ="",
Denmark52!B75      ="",
Finland53!H75       ="",
Finland53!D75       ="",
Finland53!B75       ="",
Italy54!H75      ="",
Italy54!D75      ="",
Italy54!B75      ="",
Netherlands55!H75 ="",
Netherlands55!D75 ="",
Netherlands55!B75 ="",
Portugal56!H75 ="",
Portugal56!D75 ="",
Portugal56!B75 ="",
Spain57!H75 ="",
Spain57!D75 ="",
Spain57!B75 ="",
Sweden58!H75 ="",
Sweden58!D75 ="",
Sweden58!B75 =""),"",
(Belgium51!H75*Belgium51!D75/Belgium51!B75
 +Denmark52!H75*Denmark52!D75/Denmark52!B75
 +Finland53!H75*Finland53!D75/Finland53!B75
 +Italy54!H75*Italy54!D75/Italy54!B75
 +Netherlands55!H75*Netherlands55!D75/Netherlands55!B75
 +Portugal56!H75*Portugal56!D75/Portugal56!B75
 +Spain57!H75*Spain57!D75/Spain57!B75
 +Sweden58!H75*Sweden58!D75/Sweden58!B75)
/(Belgium51!D75/Belgium51!B75
 +Denmark52!D75/Denmark52!B75
 +Finland53!D75/Finland53!B75
 +Italy54!D75/Italy54!B75
 +Netherlands55!D75/Netherlands55!B75
 +Portugal56!D75/Portugal56!B75
 +Spain57!D75/Spain57!B75
 +Sweden58!D75/Sweden58!B75))</f>
        <v/>
      </c>
      <c r="F75" s="62" t="str">
        <f>IF(OR(
Belgium51!I75   ="",
Belgium51!D75   ="",
Belgium51!B75   ="",
Denmark52!I75      ="",
Denmark52!D75      ="",
Denmark52!B75      ="",
Finland53!I75       ="",
Finland53!D75       ="",
Finland53!B75       ="",
Italy54!I75      ="",
Italy54!D75      ="",
Italy54!B75      ="",
Netherlands55!I75 ="",
Netherlands55!D75 ="",
Netherlands55!B75 ="",
Portugal56!I75      ="",
Portugal56!D75      ="",
Portugal56!B75      ="",
Spain57!I75      ="",
Spain57!D75      ="",
Spain57!B75      ="",
Sweden58!I75      ="",
Sweden58!D75      ="",
Sweden58!B75      =""),"",
(Belgium51!I75/Belgium51!B75
 +Denmark52!I75/Denmark52!B75
 +Finland53!I75/Finland53!B75
 +Italy54!I75/Italy54!B75
 +Netherlands55!I75/Netherlands55!B75
 +Portugal56!I75/Portugal56!B75
 +Spain57!I75/Spain57!B75
 +Sweden58!I75/Sweden58!B75)
/(Belgium51!D75/Belgium51!B75
 +Denmark52!D75/Denmark52!B75
 +Finland53!D75/Finland53!B75
 +Italy54!D75/Italy54!B75
 +Netherlands55!D75/Netherlands55!B75
 +Portugal56!D75/Portugal56!B75
 +Spain57!D75/Spain57!B75
 +Sweden58!D75/Sweden58!B75))</f>
        <v/>
      </c>
      <c r="G75" s="62" t="str">
        <f>IF(OR(
Belgium51!J75   ="",
Belgium51!D75   ="",
Belgium51!B75   ="",
Denmark52!J75      ="",
Denmark52!D75      ="",
Denmark52!B75      ="",
Finland53!J75       ="",
Finland53!D75       ="",
Finland53!B75       ="",
Italy54!J75      ="",
Italy54!D75      ="",
Italy54!B75      ="",
Netherlands55!J75 ="",
Netherlands55!D75 ="",
Netherlands55!B75 ="",
Portugal56!J75      ="",
Portugal56!D75      ="",
Portugal56!B75      ="",
Spain57!J75      ="",
Spain57!D75      ="",
Spain57!B75      ="",
Sweden58!J75      ="",
Sweden58!D75      ="",
Sweden58!B75      =""),"",
(Belgium51!J75/Belgium51!B75
 +Denmark52!J75/Denmark52!B75
 +Finland53!J75/Finland53!B75
 +Italy54!J75/Italy54!B75
 +Netherlands55!J75/Netherlands55!B75
 +Portugal56!J75/Portugal56!B75
 +Spain57!J75/Spain57!B75
 +Sweden58!J75/Sweden58!B75)
/(Belgium51!D75/Belgium51!B75
 +Denmark52!D75/Denmark52!B75
 +Finland53!D75/Finland53!B75
 +Italy54!D75/Italy54!B75
 +Netherlands55!D75/Netherlands55!B75
 +Portugal56!D75/Portugal56!B75
 +Spain57!D75/Spain57!B75
 +Sweden58!D75/Sweden58!B75))</f>
        <v/>
      </c>
      <c r="H75" s="62" t="str">
        <f>IF(OR(
Belgium51!K75   ="",
Belgium51!D75   ="",
Belgium51!B75   ="",
Denmark52!K75      ="",
Denmark52!D75      ="",
Denmark52!B75      ="",
Finland53!K75       ="",
Finland53!D75       ="",
Finland53!B75       ="",
Italy54!K75      ="",
Italy54!D75      ="",
Italy54!B75      ="",
Netherlands55!K75 ="",
Netherlands55!D75 ="",
Netherlands55!B75 ="",
Portugal56!K75      ="",
Portugal56!D75      ="",
Portugal56!B75      ="",
Spain57!K75      ="",
Spain57!D75      ="",
Spain57!B75      ="",
Sweden58!K75      ="",
Sweden58!D75      ="",
Sweden58!B75      =""),"",
(Belgium51!K75/Belgium51!B75
 +Denmark52!K75/Denmark52!B75
 +Finland53!K75/Finland53!B75
 +Italy54!K75/Italy54!B75
 +Netherlands55!K75/Netherlands55!B75
 +Portugal56!K75/Portugal56!B75
 +Spain57!K75/Spain57!B75
 +Sweden58!K75/Sweden58!B75)
/(Belgium51!D75/Belgium51!B75
 +Denmark52!D75/Denmark52!B75
 +Finland53!D75/Finland53!B75
 +Italy54!D75/Italy54!B75
 +Netherlands55!D75/Netherlands55!B75
 +Portugal56!D75/Portugal56!B75
 +Spain57!D75/Spain57!B75
 +Sweden58!D75/Sweden58!B75))</f>
        <v/>
      </c>
      <c r="I75" s="62" t="str">
        <f>IF(OR(
Belgium51!L75   ="",
Belgium51!D75   ="",
Belgium51!B75   ="",
Denmark52!L75      ="",
Denmark52!D75      ="",
Denmark52!B75      ="",
Finland53!L75       ="",
Finland53!D75       ="",
Finland53!B75       ="",
Italy54!L75      ="",
Italy54!D75      ="",
Italy54!B75      ="",
Netherlands55!L75 ="",
Netherlands55!D75 ="",
Netherlands55!B75 ="",
Portugal56!L75      ="",
Portugal56!D75      ="",
Portugal56!B75      ="",
Spain57!L75      ="",
Spain57!D75      ="",
Spain57!B75      ="",
Sweden58!L75      ="",
Sweden58!D75      ="",
Sweden58!B75      =""),"",
(Belgium51!L75/Belgium51!B75
 +Denmark52!L75/Denmark52!B75
 +Finland53!L75/Finland53!B75
 +Italy54!L75/Italy54!B75
 +Netherlands55!L75/Netherlands55!B75
 +Portugal56!L75/Portugal56!B75
 +Spain57!L75/Spain57!B75
 +Sweden58!L75/Sweden58!B75)
/(Belgium51!D75/Belgium51!B75
 +Denmark52!D75/Denmark52!B75
 +Finland53!D75/Finland53!B75
 +Italy54!D75/Italy54!B75
 +Netherlands55!D75/Netherlands55!B75
 +Portugal56!D75/Portugal56!B75
 +Spain57!D75/Spain57!B75
 +Sweden58!D75/Sweden58!B75))</f>
        <v/>
      </c>
      <c r="J75" s="61" t="str">
        <f t="shared" si="2"/>
        <v/>
      </c>
      <c r="K75" s="61" t="str">
        <f>IF(OR(
Belgium51!D75   ="",Belgium51!D74   ="",
Belgium51!B75   ="",Belgium51!B74   ="",
Belgium51!N75   ="",Belgium51!N74   ="",
Denmark52!D75      ="",Denmark52!D74      ="",
Denmark52!B75      ="",Denmark52!B74      ="",
Denmark52!N75      ="",Denmark52!N74      ="",
Finland53!D75       ="",Finland53!D74       ="",
Finland53!B75       ="",Finland53!B74       ="",
Finland53!N75       ="",Finland53!N74       ="",
Italy54!D75      ="",Italy54!D74      ="",
Italy54!B75      ="",Italy54!B74      ="",
Italy54!N75      ="",Italy54!N74      ="",
Netherlands55!D75 ="",Netherlands55!D74 ="",
Netherlands55!B75 ="",Netherlands55!B74 ="",
Netherlands55!N75 ="",Netherlands55!N74 ="",
Portugal56!D75      ="",Portugal56!D74      ="",
Portugal56!B75      ="",Portugal56!B74      ="",
Portugal56!N75      ="",Portugal56!N74      ="",
Spain57!D75      ="",Spain57!D74      ="",
Spain57!B75      ="",Spain57!B74      ="",
Spain57!N75      ="",Spain57!N74      ="",
Sweden58!D75      ="",Sweden58!D74      ="",
Sweden58!B75      ="",Sweden58!B74      ="",
Sweden58!N75      ="",Sweden58!N74      =""),"",
LN(SQRT(
(Belgium51!D75/Belgium51!B75
 +Denmark52!D75/Denmark52!B75
 +Finland53!D75/Finland53!B75
 +Italy54!D75/Italy54!B75
 +Netherlands55!D75/Netherlands55!B75
 +Portugal56!D75/Portugal56!B75
 +Spain57!D75/Spain57!B75
 +Sweden58!D75/Sweden58!B75)
/(Belgium51!D75/Belgium51!N75*Belgium51!N74/Belgium51!B74
 +Denmark52!D75/Denmark52!N75*Denmark52!N74/Denmark52!B74
 +Finland53!D75/Finland53!N75*Finland53!N74/Finland53!B74
 +Italy54!D75/Italy54!N75*Italy54!N74/Italy54!B74
 +Netherlands55!D75/Netherlands55!N75*Netherlands55!N74/Netherlands55!B74
 +Portugal56!D75/Portugal56!N75*Portugal56!N74/Portugal56!B74
 +Spain57!D75/Spain57!N75*Spain57!N74/Spain57!B74
 +Sweden58!D75/Sweden58!N75*Sweden58!N74/Sweden58!B74)
*(Belgium51!D74/Belgium51!N74*Belgium51!N75/Belgium51!B75
 +Denmark52!D74/Denmark52!N74*Denmark52!N75/Denmark52!B75
 +Finland53!D74/Finland53!N74*Finland53!N75/Finland53!B75
 +Italy54!D74/Italy54!N74*Italy54!N75/Italy54!B75
 +Netherlands55!D74/Netherlands55!N74*Netherlands55!N75/Netherlands55!B75
 +Portugal56!D74/Portugal56!N74*Portugal56!N75/Portugal56!B75
 +Spain57!D74/Spain57!N74*Spain57!N75/Spain57!B75
 +Sweden58!D74/Sweden58!N74*Sweden58!N75/Sweden58!B75)
/(Belgium51!D74/Belgium51!B74
 +Denmark52!D74/Denmark52!B74
 +Finland53!D74/Finland53!B74
 +Italy54!D74/Italy54!B74
 +Netherlands55!D74/Netherlands55!B74
 +Portugal56!D74/Portugal56!B74
 +Spain57!D74/Spain57!B74
 +Sweden58!D74/Sweden58!B74))))</f>
        <v/>
      </c>
      <c r="L75" s="61" t="str">
        <f>IF(OR(
Belgium51!F75   ="",Belgium51!F74   ="",
Belgium51!D75   ="",Belgium51!D74   ="",
Belgium51!B75   ="",Belgium51!B74   ="",
Belgium51!P75   ="",Belgium51!P74   ="",
Denmark52!F75      ="",Denmark52!F74      ="",
Denmark52!D75      ="",Denmark52!D74      ="",
Denmark52!B75      ="",Denmark52!B74      ="",
Denmark52!P75      ="",Denmark52!P74      ="",
Finland53!F75       ="",Finland53!F74       ="",
Finland53!D75       ="",Finland53!D74       ="",
Finland53!B75       ="",Finland53!B74       ="",
Finland53!P75       ="",Finland53!P74       ="",
Italy54!F75      ="",Italy54!F74      ="",
Italy54!D75      ="",Italy54!D74      ="",
Italy54!B75      ="",Italy54!B74      ="",
Italy54!P75      ="",Italy54!P74      ="",
Netherlands55!F75 ="",Netherlands55!F74 ="",
Netherlands55!D75 ="",Netherlands55!D74 ="",
Netherlands55!B75 ="",Netherlands55!B74 ="",
Netherlands55!P75 ="",Netherlands55!P74 ="",
Portugal56!F75      ="",Portugal56!F74      ="",
Portugal56!D75      ="",Portugal56!D74      ="",
Portugal56!B75      ="",Portugal56!B74      ="",
Portugal56!P75      ="",Portugal56!P74      ="",
Spain57!F75      ="",Spain57!F74      ="",
Spain57!D75      ="",Spain57!D74      ="",
Spain57!B75      ="",Spain57!B74      ="",
Spain57!P75      ="",Spain57!P74      ="",
Sweden58!F75      ="",Sweden58!F74      ="",
Sweden58!D75      ="",Sweden58!D74      ="",
Sweden58!B75      ="",Sweden58!B74      ="",
Sweden58!P75      ="",Sweden58!P74      =""),"",
LN(SQRT(
(Belgium51!D75*Belgium51!F75/Belgium51!B75
 +Denmark52!D75*Denmark52!F75/Denmark52!B75
 +Finland53!D75*Finland53!F75/Finland53!B75
 +Italy54!D75*Italy54!F75/Italy54!B75
 +Netherlands55!D75*Netherlands55!F75/Netherlands55!B75
 +Portugal56!D75*Portugal56!F75/Portugal56!B75
 +Spain57!D75*Spain57!F75/Spain57!B75
 +Sweden58!D75*Sweden58!F75/Sweden58!B75)
/(Belgium51!D75*Belgium51!F75/Belgium51!P75*Belgium51!P74/Belgium51!B74
 +Denmark52!D75*Denmark52!F75/Denmark52!P75*Denmark52!P74/Denmark52!B74
 +Finland53!D75*Finland53!F75/Finland53!P75*Finland53!P74/Finland53!B74
 +Italy54!D75*Italy54!F75/Italy54!P75*Italy54!P74/Italy54!B74
 +Netherlands55!D75*Netherlands55!F75/Netherlands55!P75*Netherlands55!P74/Netherlands55!B74
 +Portugal56!D75*Portugal56!F75/Portugal56!P75*Portugal56!P74/Portugal56!B74
 +Spain57!D75*Spain57!F75/Spain57!P75*Spain57!P74/Spain57!B74
 +Sweden58!D75*Sweden58!F75/Sweden58!P75*Sweden58!P74/Sweden58!B74)
*(Belgium51!D74*Belgium51!F74/Belgium51!P74*Belgium51!P75/Belgium51!B75
 +Denmark52!D74*Denmark52!F74/Denmark52!P74*Denmark52!P75/Denmark52!B75
 +Finland53!D74*Finland53!F74/Finland53!P74*Finland53!P75/Finland53!B75
 +Italy54!D74*Italy54!F74/Italy54!P74*Italy54!P75/Italy54!B75
 +Netherlands55!D74*Netherlands55!F74/Netherlands55!P74*Netherlands55!P75/Netherlands55!B75
 +Portugal56!D74*Portugal56!F74/Portugal56!P74*Portugal56!P75/Portugal56!B75
 +Spain57!D74*Spain57!F74/Spain57!P74*Spain57!P75/Spain57!B75
 +Sweden58!D74*Sweden58!F74/Sweden58!P74*Sweden58!P75/Sweden58!B75)
/(Belgium51!D74*Belgium51!F74/Belgium51!B74
 +Denmark52!D74*Denmark52!F74/Denmark52!B74
 +Finland53!D74*Finland53!F74/Finland53!B74
 +Italy54!D74*Italy54!F74/Italy54!B74
 +Netherlands55!D74*Netherlands55!F74/Netherlands55!B74
 +Portugal56!D74*Portugal56!F74/Portugal56!B74
 +Spain57!D74*Spain57!F74/Spain57!B74
 +Sweden58!D74*Sweden58!F74/Sweden58!B74))))</f>
        <v/>
      </c>
      <c r="M75" s="62" t="str">
        <f>IF(OR(
Belgium51!H75   ="",Belgium51!H74   ="",
Belgium51!D75   ="",Belgium51!D74   ="",
Belgium51!B75   ="",Belgium51!B74   ="",
Belgium51!Q75   ="",Belgium51!Q74   ="",
Denmark52!H75      ="",Denmark52!H74      ="",
Denmark52!D75      ="",Denmark52!D74      ="",
Denmark52!B75      ="",Denmark52!B74      ="",
Denmark52!Q75      ="",Denmark52!Q74      ="",
Finland53!H75       ="",Finland53!H74       ="",
Finland53!D75       ="",Finland53!D74       ="",
Finland53!B75       ="",Finland53!B74       ="",
Finland53!Q75       ="",Finland53!Q74       ="",
Italy54!H75      ="",Italy54!H74      ="",
Italy54!D75      ="",Italy54!D74      ="",
Italy54!B75      ="",Italy54!B74      ="",
Italy54!Q75      ="",Italy54!Q74      ="",
Netherlands55!H75 ="",Netherlands55!H74 ="",
Netherlands55!D75 ="",Netherlands55!D74 ="",
Netherlands55!B75 ="",Netherlands55!B74 ="",
Netherlands55!Q75 ="",Netherlands55!Q74 ="",
Portugal56!H75      ="",Portugal56!H74      ="",
Portugal56!D75      ="",Portugal56!D74      ="",
Portugal56!B75      ="",Portugal56!B74      ="",
Portugal56!Q75      ="",Portugal56!Q74      ="",
Spain57!H75      ="",Spain57!H74      ="",
Spain57!D75      ="",Spain57!D74      ="",
Spain57!B75      ="",Spain57!B74      ="",
Spain57!Q75      ="",Spain57!Q74      ="",
Sweden58!H75      ="",Sweden58!H74      ="",
Sweden58!D75      ="",Sweden58!D74      ="",
Sweden58!B75      ="",Sweden58!B74      ="",
Sweden58!Q75      ="",Sweden58!Q74      =""),"",
LN(SQRT(
(Belgium51!D75*Belgium51!H75/Belgium51!B75
 +Denmark52!D75*Denmark52!H75/Denmark52!B75
 +Finland53!D75*Finland53!H75/Finland53!B75
 +Italy54!D75*Italy54!H75/Italy54!B75
 +Netherlands55!D75*Netherlands55!H75/Netherlands55!B75
 +Portugal56!D75*Portugal56!H75/Portugal56!B75
 +Spain57!D75*Spain57!H75/Spain57!B75
 +Sweden58!D75*Sweden58!H75/Sweden58!B75)
/(Belgium51!D75*Belgium51!H75/Belgium51!Q75*Belgium51!Q74/Belgium51!B74
 +Denmark52!D75*Denmark52!H75/Denmark52!Q75*Denmark52!Q74/Denmark52!B74
 +Finland53!D75*Finland53!H75/Finland53!Q75*Finland53!Q74/Finland53!B74
 +Italy54!D75*Italy54!H75/Italy54!Q75*Italy54!Q74/Italy54!B74
 +Netherlands55!D75*Netherlands55!H75/Netherlands55!Q75*Netherlands55!Q74/Netherlands55!B74
 +Portugal56!D75*Portugal56!H75/Portugal56!Q75*Portugal56!Q74/Portugal56!B74
 +Spain57!D75*Spain57!H75/Spain57!Q75*Spain57!Q74/Spain57!B74
 +Sweden58!D75*Sweden58!H75/Sweden58!Q75*Sweden58!Q74/Sweden58!B74)
*(Belgium51!D74*Belgium51!H74/Belgium51!Q74*Belgium51!Q75/Belgium51!B75
 +Denmark52!D74*Denmark52!H74/Denmark52!Q74*Denmark52!Q75/Denmark52!B75
 +Finland53!D74*Finland53!H74/Finland53!Q74*Finland53!Q75/Finland53!B75
 +Italy54!D74*Italy54!H74/Italy54!Q74*Italy54!Q75/Italy54!B75
 +Netherlands55!D74*Netherlands55!H74/Netherlands55!Q74*Netherlands55!Q75/Netherlands55!B75
 +Portugal56!D74*Portugal56!H74/Portugal56!Q74*Portugal56!Q75/Portugal56!B75
 +Spain57!D74*Spain57!H74/Spain57!Q74*Spain57!Q75/Spain57!B75
 +Sweden58!D74*Sweden58!H74/Sweden58!Q74*Sweden58!Q75/Sweden58!B75)
/(Belgium51!D74*Belgium51!H74/Belgium51!B74
 +Denmark52!D74*Denmark52!H74/Denmark52!B74
 +Finland53!D74*Finland53!H74/Finland53!B74
 +Italy54!D74*Italy54!H74/Italy54!B74
 +Netherlands55!D74*Netherlands55!H74/Netherlands55!B74
 +Portugal56!D74*Portugal56!H74/Portugal56!B74
 +Spain57!D74*Spain57!H74/Spain57!B74
 +Sweden58!D74*Sweden58!H74/Sweden58!B74))))</f>
        <v/>
      </c>
      <c r="N75" s="62" t="str">
        <f>IF(OR(
Belgium51!I75   ="",Belgium51!I74   ="",
Belgium51!B75   ="",Belgium51!B74   ="",
Belgium51!R75   ="",Belgium51!R74   ="",
Denmark52!I75      ="",Denmark52!I74      ="",
Denmark52!B75      ="",Denmark52!B74      ="",
Denmark52!R75      ="",Denmark52!R74      ="",
Finland53!I75       ="",Finland53!I74       ="",
Finland53!B75       ="",Finland53!B74       ="",
Finland53!R75       ="",Finland53!R74       ="",
Italy54!I75      ="",Italy54!I74      ="",
Italy54!B75      ="",Italy54!B74      ="",
Italy54!R75      ="",Italy54!R74      ="",
Netherlands55!I75 ="",Netherlands55!I74 ="",
Netherlands55!B75 ="",Netherlands55!B74 ="",
Netherlands55!R75 ="",Netherlands55!R74 ="",
Portugal56!I75      ="",Portugal56!I74      ="",
Portugal56!B75      ="",Portugal56!B74      ="",
Portugal56!R75      ="",Portugal56!R74      ="",
Spain57!I75      ="",Spain57!I74      ="",
Spain57!B75      ="",Spain57!B74      ="",
Spain57!R75      ="",Spain57!R74      ="",
Sweden58!I75      ="",Sweden58!I74      ="",
Sweden58!B75      ="",Sweden58!B74      ="",
Sweden58!R75      ="",Sweden58!R74      =""),"",
LN(SQRT(
(Belgium51!I75/Belgium51!B75
 +Denmark52!I75/Denmark52!B75
 +Finland53!I75/Finland53!B75
 +Italy54!I75/Italy54!B75
 +Netherlands55!I75/Netherlands55!B75
 +Portugal56!I75/Portugal56!B75
 +Spain57!I75/Spain57!B75
 +Sweden58!I75/Sweden58!B75)
/(Belgium51!I75/Belgium51!R75*Belgium51!R74/Belgium51!B74
 +Denmark52!I75/Denmark52!R75*Denmark52!R74/Denmark52!B74
 +Finland53!I75/Finland53!R75*Finland53!R74/Finland53!B74
 +Italy54!I75/Italy54!R75*Italy54!R74/Italy54!B74
 +Netherlands55!I75/Netherlands55!R75*Netherlands55!R74/Netherlands55!B74
 +Portugal56!I75/Portugal56!R75*Portugal56!R74/Portugal56!B74
 +Spain57!I75/Spain57!R75*Spain57!R74/Spain57!B74
 +Sweden58!I75/Sweden58!R75*Sweden58!R74/Sweden58!B74)
*(Belgium51!I74/Belgium51!R74*Belgium51!R75/Belgium51!B75
 +Denmark52!I74/Denmark52!R74*Denmark52!R75/Denmark52!B75
 +Finland53!I74/Finland53!R74*Finland53!R75/Finland53!B75
 +Italy54!I74/Italy54!R74*Italy54!R75/Italy54!B75
 +Netherlands55!I74/Netherlands55!R74*Netherlands55!R75/Netherlands55!B75
 +Portugal56!I74/Portugal56!R74*Portugal56!R75/Portugal56!B75
 +Spain57!I74/Spain57!R74*Spain57!R75/Spain57!B75
 +Sweden58!I74/Sweden58!R74*Sweden58!R75/Sweden58!B75)
/(Belgium51!I74/Belgium51!B74
 +Denmark52!I74/Denmark52!B74
 +Finland53!I74/Finland53!B74
 +Italy54!I74/Italy54!B74
 +Netherlands55!I74/Netherlands55!B74
 +Portugal56!I74/Portugal56!B74
 +Spain57!I74/Spain57!B74
 +Sweden58!I74/Sweden58!B74))))</f>
        <v/>
      </c>
      <c r="O75" s="62" t="str">
        <f>IF(OR(
Belgium51!K75   ="",Belgium51!K74   ="",
Belgium51!B75   ="",Belgium51!B74   ="",
Belgium51!S75   ="",Belgium51!S74   ="",
Denmark52!K75      ="",Denmark52!K74      ="",
Denmark52!B75      ="",Denmark52!B74      ="",
Denmark52!S75      ="",Denmark52!S74      ="",
Finland53!K75       ="",Finland53!K74       ="",
Finland53!B75       ="",Finland53!B74       ="",
Finland53!S75       ="",Finland53!S74       ="",
Italy54!K75      ="",Italy54!K74      ="",
Italy54!B75      ="",Italy54!B74      ="",
Italy54!S75      ="",Italy54!S74      ="",
Netherlands55!K75 ="",Netherlands55!K74 ="",
Netherlands55!B75 ="",Netherlands55!B74 ="",
Netherlands55!S75 ="",Netherlands55!S74 ="",
Portugal56!K75      ="",Portugal56!K74      ="",
Portugal56!B75      ="",Portugal56!B74      ="",
Portugal56!S75      ="",Portugal56!S74      ="",
Spain57!K75      ="",Spain57!K74      ="",
Spain57!B75      ="",Spain57!B74      ="",
Spain57!S75      ="",Spain57!S74      ="",
Sweden58!K75      ="",Sweden58!K74      ="",
Sweden58!B75      ="",Sweden58!B74      ="",
Sweden58!S75      ="",Sweden58!S74      =""),"",
LN(SQRT(
(Belgium51!K75/Belgium51!B75
 +Denmark52!K75/Denmark52!B75
 +Finland53!K75/Finland53!B75
 +Italy54!K75/Italy54!B75
 +Netherlands55!K75/Netherlands55!B75
 +Portugal56!K75/Portugal56!B75
 +Spain57!K75/Spain57!B75
 +Sweden58!K75/Sweden58!B75)
/(Belgium51!K75/Belgium51!S75*Belgium51!S74/Belgium51!B74
 +Denmark52!K75/Denmark52!S75*Denmark52!S74/Denmark52!B74
 +Finland53!K75/Finland53!S75*Finland53!S74/Finland53!B74
 +Italy54!K75/Italy54!S75*Italy54!S74/Italy54!B74
 +Netherlands55!K75/Netherlands55!S75*Netherlands55!S74/Netherlands55!B74
 +Portugal56!K75/Portugal56!S75*Portugal56!S74/Portugal56!B74
 +Spain57!K75/Spain57!S75*Spain57!S74/Spain57!B74
 +Sweden58!K75/Sweden58!S75*Sweden58!S74/Sweden58!B74)
*(Belgium51!K74/Belgium51!S74*Belgium51!S75/Belgium51!B75
 +Denmark52!K74/Denmark52!S74*Denmark52!S75/Denmark52!B75
 +Finland53!K74/Finland53!S74*Finland53!S75/Finland53!B75
 +Italy54!K74/Italy54!S74*Italy54!S75/Italy54!B75
 +Netherlands55!K74/Netherlands55!S74*Netherlands55!S75/Netherlands55!B75
 +Portugal56!K74/Portugal56!S74*Portugal56!S75/Portugal56!B75
 +Spain57!K74/Spain57!S74*Spain57!S75/Spain57!B75
 +Sweden58!K74/Sweden58!S74*Sweden58!S75/Sweden58!B75)
/(Belgium51!K74/Belgium51!B74
 +Denmark52!K74/Denmark52!B74
 +Finland53!K74/Finland53!B74
 +Italy54!K74/Italy54!B74
 +Netherlands55!K74/Netherlands55!B74
 +Portugal56!K74/Portugal56!B74
 +Spain57!K74/Spain57!B74
 +Sweden58!K74/Sweden58!B74))))</f>
        <v/>
      </c>
      <c r="P75" s="62" t="str">
        <f>IF(OR(
Belgium51!L75   ="",Belgium51!L74   ="",
Belgium51!B75   ="",Belgium51!B74   ="",
Belgium51!T75   ="",Belgium51!T74   ="",
Denmark52!L75      ="",Denmark52!L74      ="",
Denmark52!B75      ="",Denmark52!B74      ="",
Denmark52!T75      ="",Denmark52!T74      ="",
Finland53!L75       ="",Finland53!L74       ="",
Finland53!B75       ="",Finland53!B74       ="",
Finland53!T75       ="",Finland53!T74       ="",
Italy54!L75      ="",Italy54!L74      ="",
Italy54!B75      ="",Italy54!B74      ="",
Italy54!T75      ="",Italy54!T74      ="",
Netherlands55!L75 ="",Netherlands55!L74 ="",
Netherlands55!B75 ="",Netherlands55!B74 ="",
Netherlands55!T75 ="",Netherlands55!T74 ="",
Portugal56!L75      ="",Portugal56!L74      ="",
Portugal56!B75      ="",Portugal56!B74      ="",
Portugal56!T75      ="",Portugal56!T74      ="",
Spain57!L75      ="",Spain57!L74      ="",
Spain57!B75      ="",Spain57!B74      ="",
Spain57!T75      ="",Spain57!T74      ="",
Sweden58!L75      ="",Sweden58!L74      ="",
Sweden58!B75      ="",Sweden58!B74      ="",
Sweden58!T75      ="",Sweden58!T74      =""),"",
LN(SQRT(
(Belgium51!L75/Belgium51!B75
 +Denmark52!L75/Denmark52!B75
 +Finland53!L75/Finland53!B75
 +Italy54!L75/Italy54!B75
 +Netherlands55!L75/Netherlands55!B75
 +Portugal56!L75/Portugal56!B75
 +Spain57!L75/Spain57!B75
 +Sweden58!L75/Sweden58!B75)
/(Belgium51!L75/Belgium51!T75*Belgium51!T74/Belgium51!B74
 +Denmark52!L75/Denmark52!T75*Denmark52!T74/Denmark52!B74
 +Finland53!L75/Finland53!T75*Finland53!T74/Finland53!B74
 +Italy54!L75/Italy54!T75*Italy54!T74/Italy54!B74
 +Netherlands55!L75/Netherlands55!T75*Netherlands55!T74/Netherlands55!B74
 +Portugal56!L75/Portugal56!T75*Portugal56!T74/Portugal56!B74
 +Spain57!L75/Spain57!T75*Spain57!T74/Spain57!B74
 +Sweden58!L75/Sweden58!T75*Sweden58!T74/Sweden58!B74)
*(Belgium51!L74/Belgium51!T74*Belgium51!T75/Belgium51!B75
 +Denmark52!L74/Denmark52!T74*Denmark52!T75/Denmark52!B75
 +Finland53!L74/Finland53!T74*Finland53!T75/Finland53!B75
 +Italy54!L74/Italy54!T74*Italy54!T75/Italy54!B75
 +Netherlands55!L74/Netherlands55!T74*Netherlands55!T75/Netherlands55!B75
 +Portugal56!L74/Portugal56!T74*Portugal56!T75/Portugal56!B75
 +Spain57!L74/Spain57!T74*Spain57!T75/Spain57!B75
 +Sweden58!L74/Sweden58!T74*Sweden58!T75/Sweden58!B75)
/(Belgium51!L74/Belgium51!B74
 +Denmark52!L74/Denmark52!B74
 +Finland53!L74/Finland53!B74
 +Italy54!L74/Italy54!B74
 +Netherlands55!L74/Netherlands55!B74
 +Portugal56!L74/Portugal56!B74
 +Spain57!L74/Spain57!B74
 +Sweden58!L74/Sweden58!B74))))</f>
        <v/>
      </c>
      <c r="Q75" s="61"/>
      <c r="R75" s="61"/>
      <c r="S75" s="61"/>
      <c r="T75" s="61"/>
      <c r="U75" s="61"/>
      <c r="V75" s="61" t="str">
        <f>IF(OR(
Belgium51!V75   ="",
Belgium51!U75   ="",
Denmark52!V75      ="",
Denmark52!U75      ="",
Finland53!V75       ="",
Finland53!U75       ="",
Italy54!V75      ="",
Italy54!U75      ="",
Netherlands55!V75 ="",
Netherlands55!U75 ="",
Portugal56!V75      ="",
Portugal56!U75      ="",
Spain57!V75      ="",
Spain57!U75      ="",
Sweden58!V75      ="",
Sweden58!U75      =""),"",
LN((Belgium51!V75+Denmark52!V75+Finland53!V75+Italy54!V75+Netherlands55!V75+Portugal56!V75+Spain57!V75+Sweden58!V75)
/(Belgium51!U75+Denmark52!U75+Finland53!U75+Italy54!U75+Netherlands55!U75+Portugal56!U75+Spain57!U75+Sweden58!U75)))</f>
        <v/>
      </c>
      <c r="W75" s="61" t="str">
        <f>IF(OR(
Belgium51!V75   ="",
Belgium51!W75   ="",
Belgium51!U75   ="",
Denmark52!V75      ="",
Denmark52!W75      ="",
Denmark52!U75      ="",
Finland53!V75       ="",
Finland53!W75       ="",
Finland53!U75       ="",
Italy54!V75      ="",
Italy54!W75      ="",
Italy54!U75      ="",
Netherlands55!V75 ="",
Netherlands55!W75 ="",
Netherlands55!V75 ="",
Portugal56!V75      ="",
Portugal56!W75      ="",
Portugal56!U75      ="",
Spain57!V75      ="",
Spain57!W75      ="",
Spain57!U75      ="",
Sweden58!V75      ="",
Sweden58!W75      ="",
Sweden58!U75      ="",
),"",
LN((Belgium51!V75*Belgium51!W75+Denmark52!V75*Denmark52!W75+Finland53!V75*Finland53!W75+Italy54!V75*Italy54!W75+Netherlands55!V75*Netherlands55!W75+Portugal56!V75*Portugal56!W75+Spain57!V75*Spain57!W75+Sweden58!V75*Sweden58!W75)
/(Belgium51!U75+Denmark52!U75+Finland53!U75+Italy54!U75+Netherlands55!U75+Portugal56!U75+Spain57!U75+Sweden58!U75)))</f>
        <v/>
      </c>
      <c r="X75" s="61" t="str">
        <f>IF(OR(
Belgium51!X75   ="",
Belgium51!D75   ="",
Belgium51!B75   ="",
Denmark52!X75      ="",
Denmark52!D75      ="",
Denmark52!B75      ="",
Finland53!X75       ="",
Finland53!D75       ="",
Finland53!B75       ="",
Italy54!X75      ="",
Italy54!D75      ="",
Italy54!B75      ="",
Netherlands55!X75 ="",
Netherlands55!D75 ="",
Netherlands55!B75 ="",
Portugal56!X75      ="",
Portugal56!D75      ="",
Portugal56!B75      ="",
Spain57!X75      ="",
Spain57!D75      ="",
Spain57!B75      ="",
Sweden58!X75      ="",
Sweden58!D75      ="",
Sweden58!B75      =""),"",
(Belgium51!X75*Belgium51!D75/Belgium51!B75
 +Denmark52!X75*Denmark52!D75/Denmark52!B75
 +Finland53!X75*Finland53!D75/Finland53!B75
 +Italy54!X75*Italy54!D75/Italy54!B75
 +Netherlands55!X75*Netherlands55!D75/Netherlands55!B75
 +Portugal56!X75*Portugal56!D75/Portugal56!B75
 +Spain57!X75*Spain57!D75/Spain57!B75
 +Sweden58!X75*Sweden58!D75/Sweden58!B75)
/(Belgium51!D75/Belgium51!B75
 +Denmark52!D75/Denmark52!B75
 +Finland53!D75/Finland53!B75
 +Italy54!D75/Italy54!B75
 +Netherlands55!D75/Netherlands55!B75
 +Portugal56!D75/Portugal56!B75
 +Spain57!D75/Spain57!B75
 +Sweden58!D75/Sweden58!B75))</f>
        <v/>
      </c>
      <c r="Y75" s="61" t="str">
        <f>IF(OR(
Belgium51!Y75   ="",
Belgium51!D75   ="",
Belgium51!B75   ="",
Denmark52!Y75      ="",
Denmark52!D75      ="",
Denmark52!B75      ="",
Finland53!Y75       ="",
Finland53!D75       ="",
Finland53!B75       ="",
Italy54!Y75      ="",
Italy54!D75      ="",
Italy54!B75      ="",
Netherlands55!Y75 ="",
Netherlands55!D75 ="",
Netherlands55!B75 ="",
Portugal56!Y75      ="",
Portugal56!D75      ="",
Portugal56!B75      ="",
Spain57!Y75      ="",
Spain57!D75      ="",
Spain57!B75      ="",
Sweden58!Y75      ="",
Sweden58!D75      ="",
Sweden58!B75      =""),"",
(Belgium51!Y75/Belgium51!B75
 +Denmark52!Y75/Denmark52!B75
 +Finland53!Y75/Finland53!B75
 +Italy54!Y75/Italy54!B75
 +Netherlands55!Y75/Netherlands55!B75
 +Portugal56!Y75/Portugal56!B75
 +Spain57!Y75/Spain57!B75
 +Sweden58!Y75/Sweden58!B75)
/(Belgium51!D75/Belgium51!B75
 +Denmark52!D75/Denmark52!B75
 +Finland53!D75/Finland53!B75
 +Italy54!D75/Italy54!B75
 +Netherlands55!D75/Netherlands55!B75
 +Portugal56!D75/Portugal56!B75
 +Spain57!D75/Spain57!B75
 +Sweden58!D75/Sweden58!B75))</f>
        <v/>
      </c>
      <c r="Z75" s="67"/>
      <c r="AA75" s="62" t="str">
        <f t="shared" si="3"/>
        <v/>
      </c>
      <c r="AB75" s="75" t="str">
        <f>IF(OR(
Belgium51!AB75   ="",
Belgium51!D75   ="",
Belgium51!B75   ="",
Denmark52!AB75      ="",
Denmark52!D75      ="",
Denmark52!B75      ="",
Finland53!AB75       ="",
Finland53!D75       ="",
Finland53!B75       ="",
Italy54!AB75      ="",
Italy54!D75      ="",
Italy54!B75      ="",
Netherlands55!AB75 ="",
Netherlands55!D75 ="",
Netherlands55!B75 ="",
Portugal56!AB75      ="",
Portugal56!D75      ="",
Portugal56!B75      ="",
Spain57!AB75      ="",
Spain57!D75      ="",
Spain57!B75      ="",
Sweden58!AB75      ="",
Sweden58!D75      ="",
Sweden58!B75      =""),"",
(Belgium51!AB75*Belgium51!D75/Belgium51!B75
 +Denmark52!AB75*Denmark52!D75/Denmark52!B75
 +Finland53!AB75*Finland53!D75/Finland53!B75
 +Italy54!AB75*Italy54!D75/Italy54!B75
 +Netherlands55!AB75*Netherlands55!D75/Netherlands55!B75
 +Portugal56!AB75*Portugal56!D75/Portugal56!B75
 +Spain57!AB75*Spain57!D75/Spain57!B75
 +Sweden58!AB75*Sweden58!D75/Sweden58!B75)
/(Belgium51!D75/Belgium51!B75
 +Denmark52!D75/Denmark52!B75
 +Finland53!D75/Finland53!B75
 +Italy54!D75/Italy54!B75
 +Netherlands55!D75/Netherlands55!B75
 +Portugal56!D75/Portugal56!B75
 +Spain57!D75/Spain57!B75
 +Sweden58!D75/Sweden58!B75))</f>
        <v/>
      </c>
    </row>
    <row r="76" spans="1:28">
      <c r="A76" s="62">
        <v>1943</v>
      </c>
      <c r="B76" s="62" t="str">
        <f>IF(OR(
Belgium51!AC76   ="",
Belgium51!D76   ="",
Belgium51!B76   ="",
Denmark52!AC76      ="",
Denmark52!D76      ="",
Denmark52!B76      ="",
Finland53!AC76       ="",
Finland53!D76       ="",
Finland53!B76       ="",
Italy54!AC76      ="",
Italy54!D76      ="",
Italy54!B76      ="",
Netherlands55!AC76 ="",
Netherlands55!D76 ="",
Netherlands55!B76 ="",
Portugal56!AC76 ="",
Portugal56!D76 ="",
Portugal56!B76 ="",
Spain57!AC76       ="",
Spain57!D76       ="",
Spain57!B76       ="",
Sweden58!AC76      ="",
Sweden58!D76      ="",
Sweden58!B76      =""),"",
(Belgium51!AC76*Belgium51!D76/Belgium51!B76
 +Denmark52!AC76*Denmark52!D76/Denmark52!B76
 +Finland53!AC76*Finland53!D76/Finland53!B76
 +Italy54!AC76*Italy54!D76/Italy54!B76
 +Netherlands55!AC76*Netherlands55!D76/Netherlands55!B76
 +Portugal56!AC76*Portugal56!D76/Portugal56!B76
 +Spain57!AC76*Spain57!D76/Spain57!B76
 +Sweden58!AC76*Sweden58!D76/Sweden58!B76)
/(Belgium51!D76/Belgium51!B76
 +Denmark52!D76/Denmark52!B76
 +Finland53!D76/Finland53!B76
 +Italy54!D76/Italy54!B76
 +Netherlands55!D76/Netherlands55!B76
 +Portugal56!D76/Portugal56!B76
 +Spain57!D76/Spain57!B76
 +Sweden58!D76/Sweden58!B76))</f>
        <v/>
      </c>
      <c r="C76" s="34" t="str">
        <f>IF(OR(
Belgium51!F76   ="",
Belgium51!D76   ="",
Belgium51!B76   ="",
Denmark52!F76      ="",
Denmark52!D76      ="",
Denmark52!B76      ="",
Finland53!F76       ="",
Finland53!D76       ="",
Finland53!B76       ="",
Italy54!F76      ="",
Italy54!D76      ="",
Italy54!B76      ="",
Netherlands55!F76 ="",
Netherlands55!D76 ="",
Netherlands55!B76 ="",
Portugal56!F76 ="",
Portugal56!D76 ="",
Portugal56!B76 ="",
Spain57!F76       ="",
Spain57!D76       ="",
Spain57!B76       ="",
Sweden58!F76      ="",
Sweden58!D76      ="",
Sweden58!B76      =""),"",
(Belgium51!F76*Belgium51!D76/Belgium51!B76
 +Denmark52!F76*Denmark52!D76/Denmark52!B76
 +Finland53!F76*Finland53!D76/Finland53!B76
 +Italy54!F76*Italy54!D76/Italy54!B76
 +Netherlands55!F76*Netherlands55!D76/Netherlands55!B76
 +Portugal56!F76*Portugal56!D76/Portugal56!B76
 +Spain57!F76*Spain57!D76/Spain57!B76
 +Sweden58!F76*Sweden58!D76/Sweden58!B76)
/(Belgium51!D76/Belgium51!B76
 +Denmark52!D76/Denmark52!B76
 +Finland53!D76/Finland53!B76
 +Italy54!D76/Italy54!B76
 +Netherlands55!D76/Netherlands55!B76
 +Portugal56!D76/Portugal56!B76
 +Spain57!D76/Spain57!B76
 +Sweden58!D76/Sweden58!B76))</f>
        <v/>
      </c>
      <c r="D76" s="62" t="str">
        <f>IF(OR(
Belgium51!AE76   ="",
Belgium51!D76   ="",
Belgium51!B76   ="",
Denmark52!AE76      ="",
Denmark52!D76      ="",
Denmark52!B76      ="",
Finland53!AE76       ="",
Finland53!D76       ="",
Finland53!B76       ="",
Italy54!AE76      ="",
Italy54!D76      ="",
Italy54!B76      ="",
Netherlands55!AE76 ="",
Netherlands55!D76 ="",
Netherlands55!B76 ="",
Portugal56!AE76 ="",
Portugal56!D76 ="",
Portugal56!B76 ="",
Spain57!AE76       ="",
Spain57!D76       ="",
Spain57!B76       ="",
Sweden58!AE76      ="",
Sweden58!D76      ="",
Sweden58!B76      =""),"",
(Belgium51!AE76*Belgium51!D76/Belgium51!B76
 +Denmark52!AE76*Denmark52!D76/Denmark52!B76
 +Finland53!AE76*Finland53!D76/Finland53!B76
 +Italy54!AE76*Italy54!D76/Italy54!B76
 +Netherlands55!AE76*Netherlands55!D76/Netherlands55!B76
 +Portugal56!AE76*Portugal56!D76/Portugal56!B76
 +Spain57!AE76*Spain57!D76/Spain57!B76
 +Sweden58!AE76*Sweden58!D76/Sweden58!B76)
/(Belgium51!D76/Belgium51!B76
 +Denmark52!D76/Denmark52!B76
 +Finland53!D76/Finland53!B76
 +Italy54!D76/Italy54!B76
 +Netherlands55!D76/Netherlands55!B76
 +Portugal56!D76/Portugal56!B76
 +Spain57!D76/Spain57!B76
 +Sweden58!D76/Sweden58!B76))</f>
        <v/>
      </c>
      <c r="E76" s="62" t="str">
        <f>IF(OR(
Belgium51!H76   ="",
Belgium51!D76   ="",
Belgium51!B76   ="",
Denmark52!H76      ="",
Denmark52!D76      ="",
Denmark52!B76      ="",
Finland53!H76       ="",
Finland53!D76       ="",
Finland53!B76       ="",
Italy54!H76      ="",
Italy54!D76      ="",
Italy54!B76      ="",
Netherlands55!H76 ="",
Netherlands55!D76 ="",
Netherlands55!B76 ="",
Portugal56!H76 ="",
Portugal56!D76 ="",
Portugal56!B76 ="",
Spain57!H76 ="",
Spain57!D76 ="",
Spain57!B76 ="",
Sweden58!H76 ="",
Sweden58!D76 ="",
Sweden58!B76 =""),"",
(Belgium51!H76*Belgium51!D76/Belgium51!B76
 +Denmark52!H76*Denmark52!D76/Denmark52!B76
 +Finland53!H76*Finland53!D76/Finland53!B76
 +Italy54!H76*Italy54!D76/Italy54!B76
 +Netherlands55!H76*Netherlands55!D76/Netherlands55!B76
 +Portugal56!H76*Portugal56!D76/Portugal56!B76
 +Spain57!H76*Spain57!D76/Spain57!B76
 +Sweden58!H76*Sweden58!D76/Sweden58!B76)
/(Belgium51!D76/Belgium51!B76
 +Denmark52!D76/Denmark52!B76
 +Finland53!D76/Finland53!B76
 +Italy54!D76/Italy54!B76
 +Netherlands55!D76/Netherlands55!B76
 +Portugal56!D76/Portugal56!B76
 +Spain57!D76/Spain57!B76
 +Sweden58!D76/Sweden58!B76))</f>
        <v/>
      </c>
      <c r="F76" s="62" t="str">
        <f>IF(OR(
Belgium51!I76   ="",
Belgium51!D76   ="",
Belgium51!B76   ="",
Denmark52!I76      ="",
Denmark52!D76      ="",
Denmark52!B76      ="",
Finland53!I76       ="",
Finland53!D76       ="",
Finland53!B76       ="",
Italy54!I76      ="",
Italy54!D76      ="",
Italy54!B76      ="",
Netherlands55!I76 ="",
Netherlands55!D76 ="",
Netherlands55!B76 ="",
Portugal56!I76      ="",
Portugal56!D76      ="",
Portugal56!B76      ="",
Spain57!I76      ="",
Spain57!D76      ="",
Spain57!B76      ="",
Sweden58!I76      ="",
Sweden58!D76      ="",
Sweden58!B76      =""),"",
(Belgium51!I76/Belgium51!B76
 +Denmark52!I76/Denmark52!B76
 +Finland53!I76/Finland53!B76
 +Italy54!I76/Italy54!B76
 +Netherlands55!I76/Netherlands55!B76
 +Portugal56!I76/Portugal56!B76
 +Spain57!I76/Spain57!B76
 +Sweden58!I76/Sweden58!B76)
/(Belgium51!D76/Belgium51!B76
 +Denmark52!D76/Denmark52!B76
 +Finland53!D76/Finland53!B76
 +Italy54!D76/Italy54!B76
 +Netherlands55!D76/Netherlands55!B76
 +Portugal56!D76/Portugal56!B76
 +Spain57!D76/Spain57!B76
 +Sweden58!D76/Sweden58!B76))</f>
        <v/>
      </c>
      <c r="G76" s="62" t="str">
        <f>IF(OR(
Belgium51!J76   ="",
Belgium51!D76   ="",
Belgium51!B76   ="",
Denmark52!J76      ="",
Denmark52!D76      ="",
Denmark52!B76      ="",
Finland53!J76       ="",
Finland53!D76       ="",
Finland53!B76       ="",
Italy54!J76      ="",
Italy54!D76      ="",
Italy54!B76      ="",
Netherlands55!J76 ="",
Netherlands55!D76 ="",
Netherlands55!B76 ="",
Portugal56!J76      ="",
Portugal56!D76      ="",
Portugal56!B76      ="",
Spain57!J76      ="",
Spain57!D76      ="",
Spain57!B76      ="",
Sweden58!J76      ="",
Sweden58!D76      ="",
Sweden58!B76      =""),"",
(Belgium51!J76/Belgium51!B76
 +Denmark52!J76/Denmark52!B76
 +Finland53!J76/Finland53!B76
 +Italy54!J76/Italy54!B76
 +Netherlands55!J76/Netherlands55!B76
 +Portugal56!J76/Portugal56!B76
 +Spain57!J76/Spain57!B76
 +Sweden58!J76/Sweden58!B76)
/(Belgium51!D76/Belgium51!B76
 +Denmark52!D76/Denmark52!B76
 +Finland53!D76/Finland53!B76
 +Italy54!D76/Italy54!B76
 +Netherlands55!D76/Netherlands55!B76
 +Portugal56!D76/Portugal56!B76
 +Spain57!D76/Spain57!B76
 +Sweden58!D76/Sweden58!B76))</f>
        <v/>
      </c>
      <c r="H76" s="62" t="str">
        <f>IF(OR(
Belgium51!K76   ="",
Belgium51!D76   ="",
Belgium51!B76   ="",
Denmark52!K76      ="",
Denmark52!D76      ="",
Denmark52!B76      ="",
Finland53!K76       ="",
Finland53!D76       ="",
Finland53!B76       ="",
Italy54!K76      ="",
Italy54!D76      ="",
Italy54!B76      ="",
Netherlands55!K76 ="",
Netherlands55!D76 ="",
Netherlands55!B76 ="",
Portugal56!K76      ="",
Portugal56!D76      ="",
Portugal56!B76      ="",
Spain57!K76      ="",
Spain57!D76      ="",
Spain57!B76      ="",
Sweden58!K76      ="",
Sweden58!D76      ="",
Sweden58!B76      =""),"",
(Belgium51!K76/Belgium51!B76
 +Denmark52!K76/Denmark52!B76
 +Finland53!K76/Finland53!B76
 +Italy54!K76/Italy54!B76
 +Netherlands55!K76/Netherlands55!B76
 +Portugal56!K76/Portugal56!B76
 +Spain57!K76/Spain57!B76
 +Sweden58!K76/Sweden58!B76)
/(Belgium51!D76/Belgium51!B76
 +Denmark52!D76/Denmark52!B76
 +Finland53!D76/Finland53!B76
 +Italy54!D76/Italy54!B76
 +Netherlands55!D76/Netherlands55!B76
 +Portugal56!D76/Portugal56!B76
 +Spain57!D76/Spain57!B76
 +Sweden58!D76/Sweden58!B76))</f>
        <v/>
      </c>
      <c r="I76" s="62" t="str">
        <f>IF(OR(
Belgium51!L76   ="",
Belgium51!D76   ="",
Belgium51!B76   ="",
Denmark52!L76      ="",
Denmark52!D76      ="",
Denmark52!B76      ="",
Finland53!L76       ="",
Finland53!D76       ="",
Finland53!B76       ="",
Italy54!L76      ="",
Italy54!D76      ="",
Italy54!B76      ="",
Netherlands55!L76 ="",
Netherlands55!D76 ="",
Netherlands55!B76 ="",
Portugal56!L76      ="",
Portugal56!D76      ="",
Portugal56!B76      ="",
Spain57!L76      ="",
Spain57!D76      ="",
Spain57!B76      ="",
Sweden58!L76      ="",
Sweden58!D76      ="",
Sweden58!B76      =""),"",
(Belgium51!L76/Belgium51!B76
 +Denmark52!L76/Denmark52!B76
 +Finland53!L76/Finland53!B76
 +Italy54!L76/Italy54!B76
 +Netherlands55!L76/Netherlands55!B76
 +Portugal56!L76/Portugal56!B76
 +Spain57!L76/Spain57!B76
 +Sweden58!L76/Sweden58!B76)
/(Belgium51!D76/Belgium51!B76
 +Denmark52!D76/Denmark52!B76
 +Finland53!D76/Finland53!B76
 +Italy54!D76/Italy54!B76
 +Netherlands55!D76/Netherlands55!B76
 +Portugal56!D76/Portugal56!B76
 +Spain57!D76/Spain57!B76
 +Sweden58!D76/Sweden58!B76))</f>
        <v/>
      </c>
      <c r="J76" s="61" t="str">
        <f t="shared" si="2"/>
        <v/>
      </c>
      <c r="K76" s="61" t="str">
        <f>IF(OR(
Belgium51!D76   ="",Belgium51!D75   ="",
Belgium51!B76   ="",Belgium51!B75   ="",
Belgium51!N76   ="",Belgium51!N75   ="",
Denmark52!D76      ="",Denmark52!D75      ="",
Denmark52!B76      ="",Denmark52!B75      ="",
Denmark52!N76      ="",Denmark52!N75      ="",
Finland53!D76       ="",Finland53!D75       ="",
Finland53!B76       ="",Finland53!B75       ="",
Finland53!N76       ="",Finland53!N75       ="",
Italy54!D76      ="",Italy54!D75      ="",
Italy54!B76      ="",Italy54!B75      ="",
Italy54!N76      ="",Italy54!N75      ="",
Netherlands55!D76 ="",Netherlands55!D75 ="",
Netherlands55!B76 ="",Netherlands55!B75 ="",
Netherlands55!N76 ="",Netherlands55!N75 ="",
Portugal56!D76      ="",Portugal56!D75      ="",
Portugal56!B76      ="",Portugal56!B75      ="",
Portugal56!N76      ="",Portugal56!N75      ="",
Spain57!D76      ="",Spain57!D75      ="",
Spain57!B76      ="",Spain57!B75      ="",
Spain57!N76      ="",Spain57!N75      ="",
Sweden58!D76      ="",Sweden58!D75      ="",
Sweden58!B76      ="",Sweden58!B75      ="",
Sweden58!N76      ="",Sweden58!N75      =""),"",
LN(SQRT(
(Belgium51!D76/Belgium51!B76
 +Denmark52!D76/Denmark52!B76
 +Finland53!D76/Finland53!B76
 +Italy54!D76/Italy54!B76
 +Netherlands55!D76/Netherlands55!B76
 +Portugal56!D76/Portugal56!B76
 +Spain57!D76/Spain57!B76
 +Sweden58!D76/Sweden58!B76)
/(Belgium51!D76/Belgium51!N76*Belgium51!N75/Belgium51!B75
 +Denmark52!D76/Denmark52!N76*Denmark52!N75/Denmark52!B75
 +Finland53!D76/Finland53!N76*Finland53!N75/Finland53!B75
 +Italy54!D76/Italy54!N76*Italy54!N75/Italy54!B75
 +Netherlands55!D76/Netherlands55!N76*Netherlands55!N75/Netherlands55!B75
 +Portugal56!D76/Portugal56!N76*Portugal56!N75/Portugal56!B75
 +Spain57!D76/Spain57!N76*Spain57!N75/Spain57!B75
 +Sweden58!D76/Sweden58!N76*Sweden58!N75/Sweden58!B75)
*(Belgium51!D75/Belgium51!N75*Belgium51!N76/Belgium51!B76
 +Denmark52!D75/Denmark52!N75*Denmark52!N76/Denmark52!B76
 +Finland53!D75/Finland53!N75*Finland53!N76/Finland53!B76
 +Italy54!D75/Italy54!N75*Italy54!N76/Italy54!B76
 +Netherlands55!D75/Netherlands55!N75*Netherlands55!N76/Netherlands55!B76
 +Portugal56!D75/Portugal56!N75*Portugal56!N76/Portugal56!B76
 +Spain57!D75/Spain57!N75*Spain57!N76/Spain57!B76
 +Sweden58!D75/Sweden58!N75*Sweden58!N76/Sweden58!B76)
/(Belgium51!D75/Belgium51!B75
 +Denmark52!D75/Denmark52!B75
 +Finland53!D75/Finland53!B75
 +Italy54!D75/Italy54!B75
 +Netherlands55!D75/Netherlands55!B75
 +Portugal56!D75/Portugal56!B75
 +Spain57!D75/Spain57!B75
 +Sweden58!D75/Sweden58!B75))))</f>
        <v/>
      </c>
      <c r="L76" s="61" t="str">
        <f>IF(OR(
Belgium51!F76   ="",Belgium51!F75   ="",
Belgium51!D76   ="",Belgium51!D75   ="",
Belgium51!B76   ="",Belgium51!B75   ="",
Belgium51!P76   ="",Belgium51!P75   ="",
Denmark52!F76      ="",Denmark52!F75      ="",
Denmark52!D76      ="",Denmark52!D75      ="",
Denmark52!B76      ="",Denmark52!B75      ="",
Denmark52!P76      ="",Denmark52!P75      ="",
Finland53!F76       ="",Finland53!F75       ="",
Finland53!D76       ="",Finland53!D75       ="",
Finland53!B76       ="",Finland53!B75       ="",
Finland53!P76       ="",Finland53!P75       ="",
Italy54!F76      ="",Italy54!F75      ="",
Italy54!D76      ="",Italy54!D75      ="",
Italy54!B76      ="",Italy54!B75      ="",
Italy54!P76      ="",Italy54!P75      ="",
Netherlands55!F76 ="",Netherlands55!F75 ="",
Netherlands55!D76 ="",Netherlands55!D75 ="",
Netherlands55!B76 ="",Netherlands55!B75 ="",
Netherlands55!P76 ="",Netherlands55!P75 ="",
Portugal56!F76      ="",Portugal56!F75      ="",
Portugal56!D76      ="",Portugal56!D75      ="",
Portugal56!B76      ="",Portugal56!B75      ="",
Portugal56!P76      ="",Portugal56!P75      ="",
Spain57!F76      ="",Spain57!F75      ="",
Spain57!D76      ="",Spain57!D75      ="",
Spain57!B76      ="",Spain57!B75      ="",
Spain57!P76      ="",Spain57!P75      ="",
Sweden58!F76      ="",Sweden58!F75      ="",
Sweden58!D76      ="",Sweden58!D75      ="",
Sweden58!B76      ="",Sweden58!B75      ="",
Sweden58!P76      ="",Sweden58!P75      =""),"",
LN(SQRT(
(Belgium51!D76*Belgium51!F76/Belgium51!B76
 +Denmark52!D76*Denmark52!F76/Denmark52!B76
 +Finland53!D76*Finland53!F76/Finland53!B76
 +Italy54!D76*Italy54!F76/Italy54!B76
 +Netherlands55!D76*Netherlands55!F76/Netherlands55!B76
 +Portugal56!D76*Portugal56!F76/Portugal56!B76
 +Spain57!D76*Spain57!F76/Spain57!B76
 +Sweden58!D76*Sweden58!F76/Sweden58!B76)
/(Belgium51!D76*Belgium51!F76/Belgium51!P76*Belgium51!P75/Belgium51!B75
 +Denmark52!D76*Denmark52!F76/Denmark52!P76*Denmark52!P75/Denmark52!B75
 +Finland53!D76*Finland53!F76/Finland53!P76*Finland53!P75/Finland53!B75
 +Italy54!D76*Italy54!F76/Italy54!P76*Italy54!P75/Italy54!B75
 +Netherlands55!D76*Netherlands55!F76/Netherlands55!P76*Netherlands55!P75/Netherlands55!B75
 +Portugal56!D76*Portugal56!F76/Portugal56!P76*Portugal56!P75/Portugal56!B75
 +Spain57!D76*Spain57!F76/Spain57!P76*Spain57!P75/Spain57!B75
 +Sweden58!D76*Sweden58!F76/Sweden58!P76*Sweden58!P75/Sweden58!B75)
*(Belgium51!D75*Belgium51!F75/Belgium51!P75*Belgium51!P76/Belgium51!B76
 +Denmark52!D75*Denmark52!F75/Denmark52!P75*Denmark52!P76/Denmark52!B76
 +Finland53!D75*Finland53!F75/Finland53!P75*Finland53!P76/Finland53!B76
 +Italy54!D75*Italy54!F75/Italy54!P75*Italy54!P76/Italy54!B76
 +Netherlands55!D75*Netherlands55!F75/Netherlands55!P75*Netherlands55!P76/Netherlands55!B76
 +Portugal56!D75*Portugal56!F75/Portugal56!P75*Portugal56!P76/Portugal56!B76
 +Spain57!D75*Spain57!F75/Spain57!P75*Spain57!P76/Spain57!B76
 +Sweden58!D75*Sweden58!F75/Sweden58!P75*Sweden58!P76/Sweden58!B76)
/(Belgium51!D75*Belgium51!F75/Belgium51!B75
 +Denmark52!D75*Denmark52!F75/Denmark52!B75
 +Finland53!D75*Finland53!F75/Finland53!B75
 +Italy54!D75*Italy54!F75/Italy54!B75
 +Netherlands55!D75*Netherlands55!F75/Netherlands55!B75
 +Portugal56!D75*Portugal56!F75/Portugal56!B75
 +Spain57!D75*Spain57!F75/Spain57!B75
 +Sweden58!D75*Sweden58!F75/Sweden58!B75))))</f>
        <v/>
      </c>
      <c r="M76" s="62" t="str">
        <f>IF(OR(
Belgium51!H76   ="",Belgium51!H75   ="",
Belgium51!D76   ="",Belgium51!D75   ="",
Belgium51!B76   ="",Belgium51!B75   ="",
Belgium51!Q76   ="",Belgium51!Q75   ="",
Denmark52!H76      ="",Denmark52!H75      ="",
Denmark52!D76      ="",Denmark52!D75      ="",
Denmark52!B76      ="",Denmark52!B75      ="",
Denmark52!Q76      ="",Denmark52!Q75      ="",
Finland53!H76       ="",Finland53!H75       ="",
Finland53!D76       ="",Finland53!D75       ="",
Finland53!B76       ="",Finland53!B75       ="",
Finland53!Q76       ="",Finland53!Q75       ="",
Italy54!H76      ="",Italy54!H75      ="",
Italy54!D76      ="",Italy54!D75      ="",
Italy54!B76      ="",Italy54!B75      ="",
Italy54!Q76      ="",Italy54!Q75      ="",
Netherlands55!H76 ="",Netherlands55!H75 ="",
Netherlands55!D76 ="",Netherlands55!D75 ="",
Netherlands55!B76 ="",Netherlands55!B75 ="",
Netherlands55!Q76 ="",Netherlands55!Q75 ="",
Portugal56!H76      ="",Portugal56!H75      ="",
Portugal56!D76      ="",Portugal56!D75      ="",
Portugal56!B76      ="",Portugal56!B75      ="",
Portugal56!Q76      ="",Portugal56!Q75      ="",
Spain57!H76      ="",Spain57!H75      ="",
Spain57!D76      ="",Spain57!D75      ="",
Spain57!B76      ="",Spain57!B75      ="",
Spain57!Q76      ="",Spain57!Q75      ="",
Sweden58!H76      ="",Sweden58!H75      ="",
Sweden58!D76      ="",Sweden58!D75      ="",
Sweden58!B76      ="",Sweden58!B75      ="",
Sweden58!Q76      ="",Sweden58!Q75      =""),"",
LN(SQRT(
(Belgium51!D76*Belgium51!H76/Belgium51!B76
 +Denmark52!D76*Denmark52!H76/Denmark52!B76
 +Finland53!D76*Finland53!H76/Finland53!B76
 +Italy54!D76*Italy54!H76/Italy54!B76
 +Netherlands55!D76*Netherlands55!H76/Netherlands55!B76
 +Portugal56!D76*Portugal56!H76/Portugal56!B76
 +Spain57!D76*Spain57!H76/Spain57!B76
 +Sweden58!D76*Sweden58!H76/Sweden58!B76)
/(Belgium51!D76*Belgium51!H76/Belgium51!Q76*Belgium51!Q75/Belgium51!B75
 +Denmark52!D76*Denmark52!H76/Denmark52!Q76*Denmark52!Q75/Denmark52!B75
 +Finland53!D76*Finland53!H76/Finland53!Q76*Finland53!Q75/Finland53!B75
 +Italy54!D76*Italy54!H76/Italy54!Q76*Italy54!Q75/Italy54!B75
 +Netherlands55!D76*Netherlands55!H76/Netherlands55!Q76*Netherlands55!Q75/Netherlands55!B75
 +Portugal56!D76*Portugal56!H76/Portugal56!Q76*Portugal56!Q75/Portugal56!B75
 +Spain57!D76*Spain57!H76/Spain57!Q76*Spain57!Q75/Spain57!B75
 +Sweden58!D76*Sweden58!H76/Sweden58!Q76*Sweden58!Q75/Sweden58!B75)
*(Belgium51!D75*Belgium51!H75/Belgium51!Q75*Belgium51!Q76/Belgium51!B76
 +Denmark52!D75*Denmark52!H75/Denmark52!Q75*Denmark52!Q76/Denmark52!B76
 +Finland53!D75*Finland53!H75/Finland53!Q75*Finland53!Q76/Finland53!B76
 +Italy54!D75*Italy54!H75/Italy54!Q75*Italy54!Q76/Italy54!B76
 +Netherlands55!D75*Netherlands55!H75/Netherlands55!Q75*Netherlands55!Q76/Netherlands55!B76
 +Portugal56!D75*Portugal56!H75/Portugal56!Q75*Portugal56!Q76/Portugal56!B76
 +Spain57!D75*Spain57!H75/Spain57!Q75*Spain57!Q76/Spain57!B76
 +Sweden58!D75*Sweden58!H75/Sweden58!Q75*Sweden58!Q76/Sweden58!B76)
/(Belgium51!D75*Belgium51!H75/Belgium51!B75
 +Denmark52!D75*Denmark52!H75/Denmark52!B75
 +Finland53!D75*Finland53!H75/Finland53!B75
 +Italy54!D75*Italy54!H75/Italy54!B75
 +Netherlands55!D75*Netherlands55!H75/Netherlands55!B75
 +Portugal56!D75*Portugal56!H75/Portugal56!B75
 +Spain57!D75*Spain57!H75/Spain57!B75
 +Sweden58!D75*Sweden58!H75/Sweden58!B75))))</f>
        <v/>
      </c>
      <c r="N76" s="62" t="str">
        <f>IF(OR(
Belgium51!I76   ="",Belgium51!I75   ="",
Belgium51!B76   ="",Belgium51!B75   ="",
Belgium51!R76   ="",Belgium51!R75   ="",
Denmark52!I76      ="",Denmark52!I75      ="",
Denmark52!B76      ="",Denmark52!B75      ="",
Denmark52!R76      ="",Denmark52!R75      ="",
Finland53!I76       ="",Finland53!I75       ="",
Finland53!B76       ="",Finland53!B75       ="",
Finland53!R76       ="",Finland53!R75       ="",
Italy54!I76      ="",Italy54!I75      ="",
Italy54!B76      ="",Italy54!B75      ="",
Italy54!R76      ="",Italy54!R75      ="",
Netherlands55!I76 ="",Netherlands55!I75 ="",
Netherlands55!B76 ="",Netherlands55!B75 ="",
Netherlands55!R76 ="",Netherlands55!R75 ="",
Portugal56!I76      ="",Portugal56!I75      ="",
Portugal56!B76      ="",Portugal56!B75      ="",
Portugal56!R76      ="",Portugal56!R75      ="",
Spain57!I76      ="",Spain57!I75      ="",
Spain57!B76      ="",Spain57!B75      ="",
Spain57!R76      ="",Spain57!R75      ="",
Sweden58!I76      ="",Sweden58!I75      ="",
Sweden58!B76      ="",Sweden58!B75      ="",
Sweden58!R76      ="",Sweden58!R75      =""),"",
LN(SQRT(
(Belgium51!I76/Belgium51!B76
 +Denmark52!I76/Denmark52!B76
 +Finland53!I76/Finland53!B76
 +Italy54!I76/Italy54!B76
 +Netherlands55!I76/Netherlands55!B76
 +Portugal56!I76/Portugal56!B76
 +Spain57!I76/Spain57!B76
 +Sweden58!I76/Sweden58!B76)
/(Belgium51!I76/Belgium51!R76*Belgium51!R75/Belgium51!B75
 +Denmark52!I76/Denmark52!R76*Denmark52!R75/Denmark52!B75
 +Finland53!I76/Finland53!R76*Finland53!R75/Finland53!B75
 +Italy54!I76/Italy54!R76*Italy54!R75/Italy54!B75
 +Netherlands55!I76/Netherlands55!R76*Netherlands55!R75/Netherlands55!B75
 +Portugal56!I76/Portugal56!R76*Portugal56!R75/Portugal56!B75
 +Spain57!I76/Spain57!R76*Spain57!R75/Spain57!B75
 +Sweden58!I76/Sweden58!R76*Sweden58!R75/Sweden58!B75)
*(Belgium51!I75/Belgium51!R75*Belgium51!R76/Belgium51!B76
 +Denmark52!I75/Denmark52!R75*Denmark52!R76/Denmark52!B76
 +Finland53!I75/Finland53!R75*Finland53!R76/Finland53!B76
 +Italy54!I75/Italy54!R75*Italy54!R76/Italy54!B76
 +Netherlands55!I75/Netherlands55!R75*Netherlands55!R76/Netherlands55!B76
 +Portugal56!I75/Portugal56!R75*Portugal56!R76/Portugal56!B76
 +Spain57!I75/Spain57!R75*Spain57!R76/Spain57!B76
 +Sweden58!I75/Sweden58!R75*Sweden58!R76/Sweden58!B76)
/(Belgium51!I75/Belgium51!B75
 +Denmark52!I75/Denmark52!B75
 +Finland53!I75/Finland53!B75
 +Italy54!I75/Italy54!B75
 +Netherlands55!I75/Netherlands55!B75
 +Portugal56!I75/Portugal56!B75
 +Spain57!I75/Spain57!B75
 +Sweden58!I75/Sweden58!B75))))</f>
        <v/>
      </c>
      <c r="O76" s="62" t="str">
        <f>IF(OR(
Belgium51!K76   ="",Belgium51!K75   ="",
Belgium51!B76   ="",Belgium51!B75   ="",
Belgium51!S76   ="",Belgium51!S75   ="",
Denmark52!K76      ="",Denmark52!K75      ="",
Denmark52!B76      ="",Denmark52!B75      ="",
Denmark52!S76      ="",Denmark52!S75      ="",
Finland53!K76       ="",Finland53!K75       ="",
Finland53!B76       ="",Finland53!B75       ="",
Finland53!S76       ="",Finland53!S75       ="",
Italy54!K76      ="",Italy54!K75      ="",
Italy54!B76      ="",Italy54!B75      ="",
Italy54!S76      ="",Italy54!S75      ="",
Netherlands55!K76 ="",Netherlands55!K75 ="",
Netherlands55!B76 ="",Netherlands55!B75 ="",
Netherlands55!S76 ="",Netherlands55!S75 ="",
Portugal56!K76      ="",Portugal56!K75      ="",
Portugal56!B76      ="",Portugal56!B75      ="",
Portugal56!S76      ="",Portugal56!S75      ="",
Spain57!K76      ="",Spain57!K75      ="",
Spain57!B76      ="",Spain57!B75      ="",
Spain57!S76      ="",Spain57!S75      ="",
Sweden58!K76      ="",Sweden58!K75      ="",
Sweden58!B76      ="",Sweden58!B75      ="",
Sweden58!S76      ="",Sweden58!S75      =""),"",
LN(SQRT(
(Belgium51!K76/Belgium51!B76
 +Denmark52!K76/Denmark52!B76
 +Finland53!K76/Finland53!B76
 +Italy54!K76/Italy54!B76
 +Netherlands55!K76/Netherlands55!B76
 +Portugal56!K76/Portugal56!B76
 +Spain57!K76/Spain57!B76
 +Sweden58!K76/Sweden58!B76)
/(Belgium51!K76/Belgium51!S76*Belgium51!S75/Belgium51!B75
 +Denmark52!K76/Denmark52!S76*Denmark52!S75/Denmark52!B75
 +Finland53!K76/Finland53!S76*Finland53!S75/Finland53!B75
 +Italy54!K76/Italy54!S76*Italy54!S75/Italy54!B75
 +Netherlands55!K76/Netherlands55!S76*Netherlands55!S75/Netherlands55!B75
 +Portugal56!K76/Portugal56!S76*Portugal56!S75/Portugal56!B75
 +Spain57!K76/Spain57!S76*Spain57!S75/Spain57!B75
 +Sweden58!K76/Sweden58!S76*Sweden58!S75/Sweden58!B75)
*(Belgium51!K75/Belgium51!S75*Belgium51!S76/Belgium51!B76
 +Denmark52!K75/Denmark52!S75*Denmark52!S76/Denmark52!B76
 +Finland53!K75/Finland53!S75*Finland53!S76/Finland53!B76
 +Italy54!K75/Italy54!S75*Italy54!S76/Italy54!B76
 +Netherlands55!K75/Netherlands55!S75*Netherlands55!S76/Netherlands55!B76
 +Portugal56!K75/Portugal56!S75*Portugal56!S76/Portugal56!B76
 +Spain57!K75/Spain57!S75*Spain57!S76/Spain57!B76
 +Sweden58!K75/Sweden58!S75*Sweden58!S76/Sweden58!B76)
/(Belgium51!K75/Belgium51!B75
 +Denmark52!K75/Denmark52!B75
 +Finland53!K75/Finland53!B75
 +Italy54!K75/Italy54!B75
 +Netherlands55!K75/Netherlands55!B75
 +Portugal56!K75/Portugal56!B75
 +Spain57!K75/Spain57!B75
 +Sweden58!K75/Sweden58!B75))))</f>
        <v/>
      </c>
      <c r="P76" s="62" t="str">
        <f>IF(OR(
Belgium51!L76   ="",Belgium51!L75   ="",
Belgium51!B76   ="",Belgium51!B75   ="",
Belgium51!T76   ="",Belgium51!T75   ="",
Denmark52!L76      ="",Denmark52!L75      ="",
Denmark52!B76      ="",Denmark52!B75      ="",
Denmark52!T76      ="",Denmark52!T75      ="",
Finland53!L76       ="",Finland53!L75       ="",
Finland53!B76       ="",Finland53!B75       ="",
Finland53!T76       ="",Finland53!T75       ="",
Italy54!L76      ="",Italy54!L75      ="",
Italy54!B76      ="",Italy54!B75      ="",
Italy54!T76      ="",Italy54!T75      ="",
Netherlands55!L76 ="",Netherlands55!L75 ="",
Netherlands55!B76 ="",Netherlands55!B75 ="",
Netherlands55!T76 ="",Netherlands55!T75 ="",
Portugal56!L76      ="",Portugal56!L75      ="",
Portugal56!B76      ="",Portugal56!B75      ="",
Portugal56!T76      ="",Portugal56!T75      ="",
Spain57!L76      ="",Spain57!L75      ="",
Spain57!B76      ="",Spain57!B75      ="",
Spain57!T76      ="",Spain57!T75      ="",
Sweden58!L76      ="",Sweden58!L75      ="",
Sweden58!B76      ="",Sweden58!B75      ="",
Sweden58!T76      ="",Sweden58!T75      =""),"",
LN(SQRT(
(Belgium51!L76/Belgium51!B76
 +Denmark52!L76/Denmark52!B76
 +Finland53!L76/Finland53!B76
 +Italy54!L76/Italy54!B76
 +Netherlands55!L76/Netherlands55!B76
 +Portugal56!L76/Portugal56!B76
 +Spain57!L76/Spain57!B76
 +Sweden58!L76/Sweden58!B76)
/(Belgium51!L76/Belgium51!T76*Belgium51!T75/Belgium51!B75
 +Denmark52!L76/Denmark52!T76*Denmark52!T75/Denmark52!B75
 +Finland53!L76/Finland53!T76*Finland53!T75/Finland53!B75
 +Italy54!L76/Italy54!T76*Italy54!T75/Italy54!B75
 +Netherlands55!L76/Netherlands55!T76*Netherlands55!T75/Netherlands55!B75
 +Portugal56!L76/Portugal56!T76*Portugal56!T75/Portugal56!B75
 +Spain57!L76/Spain57!T76*Spain57!T75/Spain57!B75
 +Sweden58!L76/Sweden58!T76*Sweden58!T75/Sweden58!B75)
*(Belgium51!L75/Belgium51!T75*Belgium51!T76/Belgium51!B76
 +Denmark52!L75/Denmark52!T75*Denmark52!T76/Denmark52!B76
 +Finland53!L75/Finland53!T75*Finland53!T76/Finland53!B76
 +Italy54!L75/Italy54!T75*Italy54!T76/Italy54!B76
 +Netherlands55!L75/Netherlands55!T75*Netherlands55!T76/Netherlands55!B76
 +Portugal56!L75/Portugal56!T75*Portugal56!T76/Portugal56!B76
 +Spain57!L75/Spain57!T75*Spain57!T76/Spain57!B76
 +Sweden58!L75/Sweden58!T75*Sweden58!T76/Sweden58!B76)
/(Belgium51!L75/Belgium51!B75
 +Denmark52!L75/Denmark52!B75
 +Finland53!L75/Finland53!B75
 +Italy54!L75/Italy54!B75
 +Netherlands55!L75/Netherlands55!B75
 +Portugal56!L75/Portugal56!B75
 +Spain57!L75/Spain57!B75
 +Sweden58!L75/Sweden58!B75))))</f>
        <v/>
      </c>
      <c r="Q76" s="61"/>
      <c r="R76" s="61"/>
      <c r="S76" s="61"/>
      <c r="T76" s="61"/>
      <c r="U76" s="61"/>
      <c r="V76" s="61" t="str">
        <f>IF(OR(
Belgium51!V76   ="",
Belgium51!U76   ="",
Denmark52!V76      ="",
Denmark52!U76      ="",
Finland53!V76       ="",
Finland53!U76       ="",
Italy54!V76      ="",
Italy54!U76      ="",
Netherlands55!V76 ="",
Netherlands55!U76 ="",
Portugal56!V76      ="",
Portugal56!U76      ="",
Spain57!V76      ="",
Spain57!U76      ="",
Sweden58!V76      ="",
Sweden58!U76      =""),"",
LN((Belgium51!V76+Denmark52!V76+Finland53!V76+Italy54!V76+Netherlands55!V76+Portugal56!V76+Spain57!V76+Sweden58!V76)
/(Belgium51!U76+Denmark52!U76+Finland53!U76+Italy54!U76+Netherlands55!U76+Portugal56!U76+Spain57!U76+Sweden58!U76)))</f>
        <v/>
      </c>
      <c r="W76" s="61" t="str">
        <f>IF(OR(
Belgium51!V76   ="",
Belgium51!W76   ="",
Belgium51!U76   ="",
Denmark52!V76      ="",
Denmark52!W76      ="",
Denmark52!U76      ="",
Finland53!V76       ="",
Finland53!W76       ="",
Finland53!U76       ="",
Italy54!V76      ="",
Italy54!W76      ="",
Italy54!U76      ="",
Netherlands55!V76 ="",
Netherlands55!W76 ="",
Netherlands55!V76 ="",
Portugal56!V76      ="",
Portugal56!W76      ="",
Portugal56!U76      ="",
Spain57!V76      ="",
Spain57!W76      ="",
Spain57!U76      ="",
Sweden58!V76      ="",
Sweden58!W76      ="",
Sweden58!U76      ="",
),"",
LN((Belgium51!V76*Belgium51!W76+Denmark52!V76*Denmark52!W76+Finland53!V76*Finland53!W76+Italy54!V76*Italy54!W76+Netherlands55!V76*Netherlands55!W76+Portugal56!V76*Portugal56!W76+Spain57!V76*Spain57!W76+Sweden58!V76*Sweden58!W76)
/(Belgium51!U76+Denmark52!U76+Finland53!U76+Italy54!U76+Netherlands55!U76+Portugal56!U76+Spain57!U76+Sweden58!U76)))</f>
        <v/>
      </c>
      <c r="X76" s="61" t="str">
        <f>IF(OR(
Belgium51!X76   ="",
Belgium51!D76   ="",
Belgium51!B76   ="",
Denmark52!X76      ="",
Denmark52!D76      ="",
Denmark52!B76      ="",
Finland53!X76       ="",
Finland53!D76       ="",
Finland53!B76       ="",
Italy54!X76      ="",
Italy54!D76      ="",
Italy54!B76      ="",
Netherlands55!X76 ="",
Netherlands55!D76 ="",
Netherlands55!B76 ="",
Portugal56!X76      ="",
Portugal56!D76      ="",
Portugal56!B76      ="",
Spain57!X76      ="",
Spain57!D76      ="",
Spain57!B76      ="",
Sweden58!X76      ="",
Sweden58!D76      ="",
Sweden58!B76      =""),"",
(Belgium51!X76*Belgium51!D76/Belgium51!B76
 +Denmark52!X76*Denmark52!D76/Denmark52!B76
 +Finland53!X76*Finland53!D76/Finland53!B76
 +Italy54!X76*Italy54!D76/Italy54!B76
 +Netherlands55!X76*Netherlands55!D76/Netherlands55!B76
 +Portugal56!X76*Portugal56!D76/Portugal56!B76
 +Spain57!X76*Spain57!D76/Spain57!B76
 +Sweden58!X76*Sweden58!D76/Sweden58!B76)
/(Belgium51!D76/Belgium51!B76
 +Denmark52!D76/Denmark52!B76
 +Finland53!D76/Finland53!B76
 +Italy54!D76/Italy54!B76
 +Netherlands55!D76/Netherlands55!B76
 +Portugal56!D76/Portugal56!B76
 +Spain57!D76/Spain57!B76
 +Sweden58!D76/Sweden58!B76))</f>
        <v/>
      </c>
      <c r="Y76" s="61" t="str">
        <f>IF(OR(
Belgium51!Y76   ="",
Belgium51!D76   ="",
Belgium51!B76   ="",
Denmark52!Y76      ="",
Denmark52!D76      ="",
Denmark52!B76      ="",
Finland53!Y76       ="",
Finland53!D76       ="",
Finland53!B76       ="",
Italy54!Y76      ="",
Italy54!D76      ="",
Italy54!B76      ="",
Netherlands55!Y76 ="",
Netherlands55!D76 ="",
Netherlands55!B76 ="",
Portugal56!Y76      ="",
Portugal56!D76      ="",
Portugal56!B76      ="",
Spain57!Y76      ="",
Spain57!D76      ="",
Spain57!B76      ="",
Sweden58!Y76      ="",
Sweden58!D76      ="",
Sweden58!B76      =""),"",
(Belgium51!Y76/Belgium51!B76
 +Denmark52!Y76/Denmark52!B76
 +Finland53!Y76/Finland53!B76
 +Italy54!Y76/Italy54!B76
 +Netherlands55!Y76/Netherlands55!B76
 +Portugal56!Y76/Portugal56!B76
 +Spain57!Y76/Spain57!B76
 +Sweden58!Y76/Sweden58!B76)
/(Belgium51!D76/Belgium51!B76
 +Denmark52!D76/Denmark52!B76
 +Finland53!D76/Finland53!B76
 +Italy54!D76/Italy54!B76
 +Netherlands55!D76/Netherlands55!B76
 +Portugal56!D76/Portugal56!B76
 +Spain57!D76/Spain57!B76
 +Sweden58!D76/Sweden58!B76))</f>
        <v/>
      </c>
      <c r="Z76" s="67"/>
      <c r="AA76" s="62" t="str">
        <f t="shared" si="3"/>
        <v/>
      </c>
      <c r="AB76" s="75" t="str">
        <f>IF(OR(
Belgium51!AB76   ="",
Belgium51!D76   ="",
Belgium51!B76   ="",
Denmark52!AB76      ="",
Denmark52!D76      ="",
Denmark52!B76      ="",
Finland53!AB76       ="",
Finland53!D76       ="",
Finland53!B76       ="",
Italy54!AB76      ="",
Italy54!D76      ="",
Italy54!B76      ="",
Netherlands55!AB76 ="",
Netherlands55!D76 ="",
Netherlands55!B76 ="",
Portugal56!AB76      ="",
Portugal56!D76      ="",
Portugal56!B76      ="",
Spain57!AB76      ="",
Spain57!D76      ="",
Spain57!B76      ="",
Sweden58!AB76      ="",
Sweden58!D76      ="",
Sweden58!B76      =""),"",
(Belgium51!AB76*Belgium51!D76/Belgium51!B76
 +Denmark52!AB76*Denmark52!D76/Denmark52!B76
 +Finland53!AB76*Finland53!D76/Finland53!B76
 +Italy54!AB76*Italy54!D76/Italy54!B76
 +Netherlands55!AB76*Netherlands55!D76/Netherlands55!B76
 +Portugal56!AB76*Portugal56!D76/Portugal56!B76
 +Spain57!AB76*Spain57!D76/Spain57!B76
 +Sweden58!AB76*Sweden58!D76/Sweden58!B76)
/(Belgium51!D76/Belgium51!B76
 +Denmark52!D76/Denmark52!B76
 +Finland53!D76/Finland53!B76
 +Italy54!D76/Italy54!B76
 +Netherlands55!D76/Netherlands55!B76
 +Portugal56!D76/Portugal56!B76
 +Spain57!D76/Spain57!B76
 +Sweden58!D76/Sweden58!B76))</f>
        <v/>
      </c>
    </row>
    <row r="77" spans="1:28">
      <c r="A77" s="62">
        <v>1944</v>
      </c>
      <c r="B77" s="62" t="str">
        <f>IF(OR(
Belgium51!AC77   ="",
Belgium51!D77   ="",
Belgium51!B77   ="",
Denmark52!AC77      ="",
Denmark52!D77      ="",
Denmark52!B77      ="",
Finland53!AC77       ="",
Finland53!D77       ="",
Finland53!B77       ="",
Italy54!AC77      ="",
Italy54!D77      ="",
Italy54!B77      ="",
Netherlands55!AC77 ="",
Netherlands55!D77 ="",
Netherlands55!B77 ="",
Portugal56!AC77 ="",
Portugal56!D77 ="",
Portugal56!B77 ="",
Spain57!AC77       ="",
Spain57!D77       ="",
Spain57!B77       ="",
Sweden58!AC77      ="",
Sweden58!D77      ="",
Sweden58!B77      =""),"",
(Belgium51!AC77*Belgium51!D77/Belgium51!B77
 +Denmark52!AC77*Denmark52!D77/Denmark52!B77
 +Finland53!AC77*Finland53!D77/Finland53!B77
 +Italy54!AC77*Italy54!D77/Italy54!B77
 +Netherlands55!AC77*Netherlands55!D77/Netherlands55!B77
 +Portugal56!AC77*Portugal56!D77/Portugal56!B77
 +Spain57!AC77*Spain57!D77/Spain57!B77
 +Sweden58!AC77*Sweden58!D77/Sweden58!B77)
/(Belgium51!D77/Belgium51!B77
 +Denmark52!D77/Denmark52!B77
 +Finland53!D77/Finland53!B77
 +Italy54!D77/Italy54!B77
 +Netherlands55!D77/Netherlands55!B77
 +Portugal56!D77/Portugal56!B77
 +Spain57!D77/Spain57!B77
 +Sweden58!D77/Sweden58!B77))</f>
        <v/>
      </c>
      <c r="C77" s="34" t="str">
        <f>IF(OR(
Belgium51!F77   ="",
Belgium51!D77   ="",
Belgium51!B77   ="",
Denmark52!F77      ="",
Denmark52!D77      ="",
Denmark52!B77      ="",
Finland53!F77       ="",
Finland53!D77       ="",
Finland53!B77       ="",
Italy54!F77      ="",
Italy54!D77      ="",
Italy54!B77      ="",
Netherlands55!F77 ="",
Netherlands55!D77 ="",
Netherlands55!B77 ="",
Portugal56!F77 ="",
Portugal56!D77 ="",
Portugal56!B77 ="",
Spain57!F77       ="",
Spain57!D77       ="",
Spain57!B77       ="",
Sweden58!F77      ="",
Sweden58!D77      ="",
Sweden58!B77      =""),"",
(Belgium51!F77*Belgium51!D77/Belgium51!B77
 +Denmark52!F77*Denmark52!D77/Denmark52!B77
 +Finland53!F77*Finland53!D77/Finland53!B77
 +Italy54!F77*Italy54!D77/Italy54!B77
 +Netherlands55!F77*Netherlands55!D77/Netherlands55!B77
 +Portugal56!F77*Portugal56!D77/Portugal56!B77
 +Spain57!F77*Spain57!D77/Spain57!B77
 +Sweden58!F77*Sweden58!D77/Sweden58!B77)
/(Belgium51!D77/Belgium51!B77
 +Denmark52!D77/Denmark52!B77
 +Finland53!D77/Finland53!B77
 +Italy54!D77/Italy54!B77
 +Netherlands55!D77/Netherlands55!B77
 +Portugal56!D77/Portugal56!B77
 +Spain57!D77/Spain57!B77
 +Sweden58!D77/Sweden58!B77))</f>
        <v/>
      </c>
      <c r="D77" s="62" t="str">
        <f>IF(OR(
Belgium51!AE77   ="",
Belgium51!D77   ="",
Belgium51!B77   ="",
Denmark52!AE77      ="",
Denmark52!D77      ="",
Denmark52!B77      ="",
Finland53!AE77       ="",
Finland53!D77       ="",
Finland53!B77       ="",
Italy54!AE77      ="",
Italy54!D77      ="",
Italy54!B77      ="",
Netherlands55!AE77 ="",
Netherlands55!D77 ="",
Netherlands55!B77 ="",
Portugal56!AE77 ="",
Portugal56!D77 ="",
Portugal56!B77 ="",
Spain57!AE77       ="",
Spain57!D77       ="",
Spain57!B77       ="",
Sweden58!AE77      ="",
Sweden58!D77      ="",
Sweden58!B77      =""),"",
(Belgium51!AE77*Belgium51!D77/Belgium51!B77
 +Denmark52!AE77*Denmark52!D77/Denmark52!B77
 +Finland53!AE77*Finland53!D77/Finland53!B77
 +Italy54!AE77*Italy54!D77/Italy54!B77
 +Netherlands55!AE77*Netherlands55!D77/Netherlands55!B77
 +Portugal56!AE77*Portugal56!D77/Portugal56!B77
 +Spain57!AE77*Spain57!D77/Spain57!B77
 +Sweden58!AE77*Sweden58!D77/Sweden58!B77)
/(Belgium51!D77/Belgium51!B77
 +Denmark52!D77/Denmark52!B77
 +Finland53!D77/Finland53!B77
 +Italy54!D77/Italy54!B77
 +Netherlands55!D77/Netherlands55!B77
 +Portugal56!D77/Portugal56!B77
 +Spain57!D77/Spain57!B77
 +Sweden58!D77/Sweden58!B77))</f>
        <v/>
      </c>
      <c r="E77" s="62" t="str">
        <f>IF(OR(
Belgium51!H77   ="",
Belgium51!D77   ="",
Belgium51!B77   ="",
Denmark52!H77      ="",
Denmark52!D77      ="",
Denmark52!B77      ="",
Finland53!H77       ="",
Finland53!D77       ="",
Finland53!B77       ="",
Italy54!H77      ="",
Italy54!D77      ="",
Italy54!B77      ="",
Netherlands55!H77 ="",
Netherlands55!D77 ="",
Netherlands55!B77 ="",
Portugal56!H77 ="",
Portugal56!D77 ="",
Portugal56!B77 ="",
Spain57!H77 ="",
Spain57!D77 ="",
Spain57!B77 ="",
Sweden58!H77 ="",
Sweden58!D77 ="",
Sweden58!B77 =""),"",
(Belgium51!H77*Belgium51!D77/Belgium51!B77
 +Denmark52!H77*Denmark52!D77/Denmark52!B77
 +Finland53!H77*Finland53!D77/Finland53!B77
 +Italy54!H77*Italy54!D77/Italy54!B77
 +Netherlands55!H77*Netherlands55!D77/Netherlands55!B77
 +Portugal56!H77*Portugal56!D77/Portugal56!B77
 +Spain57!H77*Spain57!D77/Spain57!B77
 +Sweden58!H77*Sweden58!D77/Sweden58!B77)
/(Belgium51!D77/Belgium51!B77
 +Denmark52!D77/Denmark52!B77
 +Finland53!D77/Finland53!B77
 +Italy54!D77/Italy54!B77
 +Netherlands55!D77/Netherlands55!B77
 +Portugal56!D77/Portugal56!B77
 +Spain57!D77/Spain57!B77
 +Sweden58!D77/Sweden58!B77))</f>
        <v/>
      </c>
      <c r="F77" s="62" t="str">
        <f>IF(OR(
Belgium51!I77   ="",
Belgium51!D77   ="",
Belgium51!B77   ="",
Denmark52!I77      ="",
Denmark52!D77      ="",
Denmark52!B77      ="",
Finland53!I77       ="",
Finland53!D77       ="",
Finland53!B77       ="",
Italy54!I77      ="",
Italy54!D77      ="",
Italy54!B77      ="",
Netherlands55!I77 ="",
Netherlands55!D77 ="",
Netherlands55!B77 ="",
Portugal56!I77      ="",
Portugal56!D77      ="",
Portugal56!B77      ="",
Spain57!I77      ="",
Spain57!D77      ="",
Spain57!B77      ="",
Sweden58!I77      ="",
Sweden58!D77      ="",
Sweden58!B77      =""),"",
(Belgium51!I77/Belgium51!B77
 +Denmark52!I77/Denmark52!B77
 +Finland53!I77/Finland53!B77
 +Italy54!I77/Italy54!B77
 +Netherlands55!I77/Netherlands55!B77
 +Portugal56!I77/Portugal56!B77
 +Spain57!I77/Spain57!B77
 +Sweden58!I77/Sweden58!B77)
/(Belgium51!D77/Belgium51!B77
 +Denmark52!D77/Denmark52!B77
 +Finland53!D77/Finland53!B77
 +Italy54!D77/Italy54!B77
 +Netherlands55!D77/Netherlands55!B77
 +Portugal56!D77/Portugal56!B77
 +Spain57!D77/Spain57!B77
 +Sweden58!D77/Sweden58!B77))</f>
        <v/>
      </c>
      <c r="G77" s="62" t="str">
        <f>IF(OR(
Belgium51!J77   ="",
Belgium51!D77   ="",
Belgium51!B77   ="",
Denmark52!J77      ="",
Denmark52!D77      ="",
Denmark52!B77      ="",
Finland53!J77       ="",
Finland53!D77       ="",
Finland53!B77       ="",
Italy54!J77      ="",
Italy54!D77      ="",
Italy54!B77      ="",
Netherlands55!J77 ="",
Netherlands55!D77 ="",
Netherlands55!B77 ="",
Portugal56!J77      ="",
Portugal56!D77      ="",
Portugal56!B77      ="",
Spain57!J77      ="",
Spain57!D77      ="",
Spain57!B77      ="",
Sweden58!J77      ="",
Sweden58!D77      ="",
Sweden58!B77      =""),"",
(Belgium51!J77/Belgium51!B77
 +Denmark52!J77/Denmark52!B77
 +Finland53!J77/Finland53!B77
 +Italy54!J77/Italy54!B77
 +Netherlands55!J77/Netherlands55!B77
 +Portugal56!J77/Portugal56!B77
 +Spain57!J77/Spain57!B77
 +Sweden58!J77/Sweden58!B77)
/(Belgium51!D77/Belgium51!B77
 +Denmark52!D77/Denmark52!B77
 +Finland53!D77/Finland53!B77
 +Italy54!D77/Italy54!B77
 +Netherlands55!D77/Netherlands55!B77
 +Portugal56!D77/Portugal56!B77
 +Spain57!D77/Spain57!B77
 +Sweden58!D77/Sweden58!B77))</f>
        <v/>
      </c>
      <c r="H77" s="62" t="str">
        <f>IF(OR(
Belgium51!K77   ="",
Belgium51!D77   ="",
Belgium51!B77   ="",
Denmark52!K77      ="",
Denmark52!D77      ="",
Denmark52!B77      ="",
Finland53!K77       ="",
Finland53!D77       ="",
Finland53!B77       ="",
Italy54!K77      ="",
Italy54!D77      ="",
Italy54!B77      ="",
Netherlands55!K77 ="",
Netherlands55!D77 ="",
Netherlands55!B77 ="",
Portugal56!K77      ="",
Portugal56!D77      ="",
Portugal56!B77      ="",
Spain57!K77      ="",
Spain57!D77      ="",
Spain57!B77      ="",
Sweden58!K77      ="",
Sweden58!D77      ="",
Sweden58!B77      =""),"",
(Belgium51!K77/Belgium51!B77
 +Denmark52!K77/Denmark52!B77
 +Finland53!K77/Finland53!B77
 +Italy54!K77/Italy54!B77
 +Netherlands55!K77/Netherlands55!B77
 +Portugal56!K77/Portugal56!B77
 +Spain57!K77/Spain57!B77
 +Sweden58!K77/Sweden58!B77)
/(Belgium51!D77/Belgium51!B77
 +Denmark52!D77/Denmark52!B77
 +Finland53!D77/Finland53!B77
 +Italy54!D77/Italy54!B77
 +Netherlands55!D77/Netherlands55!B77
 +Portugal56!D77/Portugal56!B77
 +Spain57!D77/Spain57!B77
 +Sweden58!D77/Sweden58!B77))</f>
        <v/>
      </c>
      <c r="I77" s="62" t="str">
        <f>IF(OR(
Belgium51!L77   ="",
Belgium51!D77   ="",
Belgium51!B77   ="",
Denmark52!L77      ="",
Denmark52!D77      ="",
Denmark52!B77      ="",
Finland53!L77       ="",
Finland53!D77       ="",
Finland53!B77       ="",
Italy54!L77      ="",
Italy54!D77      ="",
Italy54!B77      ="",
Netherlands55!L77 ="",
Netherlands55!D77 ="",
Netherlands55!B77 ="",
Portugal56!L77      ="",
Portugal56!D77      ="",
Portugal56!B77      ="",
Spain57!L77      ="",
Spain57!D77      ="",
Spain57!B77      ="",
Sweden58!L77      ="",
Sweden58!D77      ="",
Sweden58!B77      =""),"",
(Belgium51!L77/Belgium51!B77
 +Denmark52!L77/Denmark52!B77
 +Finland53!L77/Finland53!B77
 +Italy54!L77/Italy54!B77
 +Netherlands55!L77/Netherlands55!B77
 +Portugal56!L77/Portugal56!B77
 +Spain57!L77/Spain57!B77
 +Sweden58!L77/Sweden58!B77)
/(Belgium51!D77/Belgium51!B77
 +Denmark52!D77/Denmark52!B77
 +Finland53!D77/Finland53!B77
 +Italy54!D77/Italy54!B77
 +Netherlands55!D77/Netherlands55!B77
 +Portugal56!D77/Portugal56!B77
 +Spain57!D77/Spain57!B77
 +Sweden58!D77/Sweden58!B77))</f>
        <v/>
      </c>
      <c r="J77" s="61" t="str">
        <f t="shared" si="2"/>
        <v/>
      </c>
      <c r="K77" s="61" t="str">
        <f>IF(OR(
Belgium51!D77   ="",Belgium51!D76   ="",
Belgium51!B77   ="",Belgium51!B76   ="",
Belgium51!N77   ="",Belgium51!N76   ="",
Denmark52!D77      ="",Denmark52!D76      ="",
Denmark52!B77      ="",Denmark52!B76      ="",
Denmark52!N77      ="",Denmark52!N76      ="",
Finland53!D77       ="",Finland53!D76       ="",
Finland53!B77       ="",Finland53!B76       ="",
Finland53!N77       ="",Finland53!N76       ="",
Italy54!D77      ="",Italy54!D76      ="",
Italy54!B77      ="",Italy54!B76      ="",
Italy54!N77      ="",Italy54!N76      ="",
Netherlands55!D77 ="",Netherlands55!D76 ="",
Netherlands55!B77 ="",Netherlands55!B76 ="",
Netherlands55!N77 ="",Netherlands55!N76 ="",
Portugal56!D77      ="",Portugal56!D76      ="",
Portugal56!B77      ="",Portugal56!B76      ="",
Portugal56!N77      ="",Portugal56!N76      ="",
Spain57!D77      ="",Spain57!D76      ="",
Spain57!B77      ="",Spain57!B76      ="",
Spain57!N77      ="",Spain57!N76      ="",
Sweden58!D77      ="",Sweden58!D76      ="",
Sweden58!B77      ="",Sweden58!B76      ="",
Sweden58!N77      ="",Sweden58!N76      =""),"",
LN(SQRT(
(Belgium51!D77/Belgium51!B77
 +Denmark52!D77/Denmark52!B77
 +Finland53!D77/Finland53!B77
 +Italy54!D77/Italy54!B77
 +Netherlands55!D77/Netherlands55!B77
 +Portugal56!D77/Portugal56!B77
 +Spain57!D77/Spain57!B77
 +Sweden58!D77/Sweden58!B77)
/(Belgium51!D77/Belgium51!N77*Belgium51!N76/Belgium51!B76
 +Denmark52!D77/Denmark52!N77*Denmark52!N76/Denmark52!B76
 +Finland53!D77/Finland53!N77*Finland53!N76/Finland53!B76
 +Italy54!D77/Italy54!N77*Italy54!N76/Italy54!B76
 +Netherlands55!D77/Netherlands55!N77*Netherlands55!N76/Netherlands55!B76
 +Portugal56!D77/Portugal56!N77*Portugal56!N76/Portugal56!B76
 +Spain57!D77/Spain57!N77*Spain57!N76/Spain57!B76
 +Sweden58!D77/Sweden58!N77*Sweden58!N76/Sweden58!B76)
*(Belgium51!D76/Belgium51!N76*Belgium51!N77/Belgium51!B77
 +Denmark52!D76/Denmark52!N76*Denmark52!N77/Denmark52!B77
 +Finland53!D76/Finland53!N76*Finland53!N77/Finland53!B77
 +Italy54!D76/Italy54!N76*Italy54!N77/Italy54!B77
 +Netherlands55!D76/Netherlands55!N76*Netherlands55!N77/Netherlands55!B77
 +Portugal56!D76/Portugal56!N76*Portugal56!N77/Portugal56!B77
 +Spain57!D76/Spain57!N76*Spain57!N77/Spain57!B77
 +Sweden58!D76/Sweden58!N76*Sweden58!N77/Sweden58!B77)
/(Belgium51!D76/Belgium51!B76
 +Denmark52!D76/Denmark52!B76
 +Finland53!D76/Finland53!B76
 +Italy54!D76/Italy54!B76
 +Netherlands55!D76/Netherlands55!B76
 +Portugal56!D76/Portugal56!B76
 +Spain57!D76/Spain57!B76
 +Sweden58!D76/Sweden58!B76))))</f>
        <v/>
      </c>
      <c r="L77" s="61" t="str">
        <f>IF(OR(
Belgium51!F77   ="",Belgium51!F76   ="",
Belgium51!D77   ="",Belgium51!D76   ="",
Belgium51!B77   ="",Belgium51!B76   ="",
Belgium51!P77   ="",Belgium51!P76   ="",
Denmark52!F77      ="",Denmark52!F76      ="",
Denmark52!D77      ="",Denmark52!D76      ="",
Denmark52!B77      ="",Denmark52!B76      ="",
Denmark52!P77      ="",Denmark52!P76      ="",
Finland53!F77       ="",Finland53!F76       ="",
Finland53!D77       ="",Finland53!D76       ="",
Finland53!B77       ="",Finland53!B76       ="",
Finland53!P77       ="",Finland53!P76       ="",
Italy54!F77      ="",Italy54!F76      ="",
Italy54!D77      ="",Italy54!D76      ="",
Italy54!B77      ="",Italy54!B76      ="",
Italy54!P77      ="",Italy54!P76      ="",
Netherlands55!F77 ="",Netherlands55!F76 ="",
Netherlands55!D77 ="",Netherlands55!D76 ="",
Netherlands55!B77 ="",Netherlands55!B76 ="",
Netherlands55!P77 ="",Netherlands55!P76 ="",
Portugal56!F77      ="",Portugal56!F76      ="",
Portugal56!D77      ="",Portugal56!D76      ="",
Portugal56!B77      ="",Portugal56!B76      ="",
Portugal56!P77      ="",Portugal56!P76      ="",
Spain57!F77      ="",Spain57!F76      ="",
Spain57!D77      ="",Spain57!D76      ="",
Spain57!B77      ="",Spain57!B76      ="",
Spain57!P77      ="",Spain57!P76      ="",
Sweden58!F77      ="",Sweden58!F76      ="",
Sweden58!D77      ="",Sweden58!D76      ="",
Sweden58!B77      ="",Sweden58!B76      ="",
Sweden58!P77      ="",Sweden58!P76      =""),"",
LN(SQRT(
(Belgium51!D77*Belgium51!F77/Belgium51!B77
 +Denmark52!D77*Denmark52!F77/Denmark52!B77
 +Finland53!D77*Finland53!F77/Finland53!B77
 +Italy54!D77*Italy54!F77/Italy54!B77
 +Netherlands55!D77*Netherlands55!F77/Netherlands55!B77
 +Portugal56!D77*Portugal56!F77/Portugal56!B77
 +Spain57!D77*Spain57!F77/Spain57!B77
 +Sweden58!D77*Sweden58!F77/Sweden58!B77)
/(Belgium51!D77*Belgium51!F77/Belgium51!P77*Belgium51!P76/Belgium51!B76
 +Denmark52!D77*Denmark52!F77/Denmark52!P77*Denmark52!P76/Denmark52!B76
 +Finland53!D77*Finland53!F77/Finland53!P77*Finland53!P76/Finland53!B76
 +Italy54!D77*Italy54!F77/Italy54!P77*Italy54!P76/Italy54!B76
 +Netherlands55!D77*Netherlands55!F77/Netherlands55!P77*Netherlands55!P76/Netherlands55!B76
 +Portugal56!D77*Portugal56!F77/Portugal56!P77*Portugal56!P76/Portugal56!B76
 +Spain57!D77*Spain57!F77/Spain57!P77*Spain57!P76/Spain57!B76
 +Sweden58!D77*Sweden58!F77/Sweden58!P77*Sweden58!P76/Sweden58!B76)
*(Belgium51!D76*Belgium51!F76/Belgium51!P76*Belgium51!P77/Belgium51!B77
 +Denmark52!D76*Denmark52!F76/Denmark52!P76*Denmark52!P77/Denmark52!B77
 +Finland53!D76*Finland53!F76/Finland53!P76*Finland53!P77/Finland53!B77
 +Italy54!D76*Italy54!F76/Italy54!P76*Italy54!P77/Italy54!B77
 +Netherlands55!D76*Netherlands55!F76/Netherlands55!P76*Netherlands55!P77/Netherlands55!B77
 +Portugal56!D76*Portugal56!F76/Portugal56!P76*Portugal56!P77/Portugal56!B77
 +Spain57!D76*Spain57!F76/Spain57!P76*Spain57!P77/Spain57!B77
 +Sweden58!D76*Sweden58!F76/Sweden58!P76*Sweden58!P77/Sweden58!B77)
/(Belgium51!D76*Belgium51!F76/Belgium51!B76
 +Denmark52!D76*Denmark52!F76/Denmark52!B76
 +Finland53!D76*Finland53!F76/Finland53!B76
 +Italy54!D76*Italy54!F76/Italy54!B76
 +Netherlands55!D76*Netherlands55!F76/Netherlands55!B76
 +Portugal56!D76*Portugal56!F76/Portugal56!B76
 +Spain57!D76*Spain57!F76/Spain57!B76
 +Sweden58!D76*Sweden58!F76/Sweden58!B76))))</f>
        <v/>
      </c>
      <c r="M77" s="62" t="str">
        <f>IF(OR(
Belgium51!H77   ="",Belgium51!H76   ="",
Belgium51!D77   ="",Belgium51!D76   ="",
Belgium51!B77   ="",Belgium51!B76   ="",
Belgium51!Q77   ="",Belgium51!Q76   ="",
Denmark52!H77      ="",Denmark52!H76      ="",
Denmark52!D77      ="",Denmark52!D76      ="",
Denmark52!B77      ="",Denmark52!B76      ="",
Denmark52!Q77      ="",Denmark52!Q76      ="",
Finland53!H77       ="",Finland53!H76       ="",
Finland53!D77       ="",Finland53!D76       ="",
Finland53!B77       ="",Finland53!B76       ="",
Finland53!Q77       ="",Finland53!Q76       ="",
Italy54!H77      ="",Italy54!H76      ="",
Italy54!D77      ="",Italy54!D76      ="",
Italy54!B77      ="",Italy54!B76      ="",
Italy54!Q77      ="",Italy54!Q76      ="",
Netherlands55!H77 ="",Netherlands55!H76 ="",
Netherlands55!D77 ="",Netherlands55!D76 ="",
Netherlands55!B77 ="",Netherlands55!B76 ="",
Netherlands55!Q77 ="",Netherlands55!Q76 ="",
Portugal56!H77      ="",Portugal56!H76      ="",
Portugal56!D77      ="",Portugal56!D76      ="",
Portugal56!B77      ="",Portugal56!B76      ="",
Portugal56!Q77      ="",Portugal56!Q76      ="",
Spain57!H77      ="",Spain57!H76      ="",
Spain57!D77      ="",Spain57!D76      ="",
Spain57!B77      ="",Spain57!B76      ="",
Spain57!Q77      ="",Spain57!Q76      ="",
Sweden58!H77      ="",Sweden58!H76      ="",
Sweden58!D77      ="",Sweden58!D76      ="",
Sweden58!B77      ="",Sweden58!B76      ="",
Sweden58!Q77      ="",Sweden58!Q76      =""),"",
LN(SQRT(
(Belgium51!D77*Belgium51!H77/Belgium51!B77
 +Denmark52!D77*Denmark52!H77/Denmark52!B77
 +Finland53!D77*Finland53!H77/Finland53!B77
 +Italy54!D77*Italy54!H77/Italy54!B77
 +Netherlands55!D77*Netherlands55!H77/Netherlands55!B77
 +Portugal56!D77*Portugal56!H77/Portugal56!B77
 +Spain57!D77*Spain57!H77/Spain57!B77
 +Sweden58!D77*Sweden58!H77/Sweden58!B77)
/(Belgium51!D77*Belgium51!H77/Belgium51!Q77*Belgium51!Q76/Belgium51!B76
 +Denmark52!D77*Denmark52!H77/Denmark52!Q77*Denmark52!Q76/Denmark52!B76
 +Finland53!D77*Finland53!H77/Finland53!Q77*Finland53!Q76/Finland53!B76
 +Italy54!D77*Italy54!H77/Italy54!Q77*Italy54!Q76/Italy54!B76
 +Netherlands55!D77*Netherlands55!H77/Netherlands55!Q77*Netherlands55!Q76/Netherlands55!B76
 +Portugal56!D77*Portugal56!H77/Portugal56!Q77*Portugal56!Q76/Portugal56!B76
 +Spain57!D77*Spain57!H77/Spain57!Q77*Spain57!Q76/Spain57!B76
 +Sweden58!D77*Sweden58!H77/Sweden58!Q77*Sweden58!Q76/Sweden58!B76)
*(Belgium51!D76*Belgium51!H76/Belgium51!Q76*Belgium51!Q77/Belgium51!B77
 +Denmark52!D76*Denmark52!H76/Denmark52!Q76*Denmark52!Q77/Denmark52!B77
 +Finland53!D76*Finland53!H76/Finland53!Q76*Finland53!Q77/Finland53!B77
 +Italy54!D76*Italy54!H76/Italy54!Q76*Italy54!Q77/Italy54!B77
 +Netherlands55!D76*Netherlands55!H76/Netherlands55!Q76*Netherlands55!Q77/Netherlands55!B77
 +Portugal56!D76*Portugal56!H76/Portugal56!Q76*Portugal56!Q77/Portugal56!B77
 +Spain57!D76*Spain57!H76/Spain57!Q76*Spain57!Q77/Spain57!B77
 +Sweden58!D76*Sweden58!H76/Sweden58!Q76*Sweden58!Q77/Sweden58!B77)
/(Belgium51!D76*Belgium51!H76/Belgium51!B76
 +Denmark52!D76*Denmark52!H76/Denmark52!B76
 +Finland53!D76*Finland53!H76/Finland53!B76
 +Italy54!D76*Italy54!H76/Italy54!B76
 +Netherlands55!D76*Netherlands55!H76/Netherlands55!B76
 +Portugal56!D76*Portugal56!H76/Portugal56!B76
 +Spain57!D76*Spain57!H76/Spain57!B76
 +Sweden58!D76*Sweden58!H76/Sweden58!B76))))</f>
        <v/>
      </c>
      <c r="N77" s="62" t="str">
        <f>IF(OR(
Belgium51!I77   ="",Belgium51!I76   ="",
Belgium51!B77   ="",Belgium51!B76   ="",
Belgium51!R77   ="",Belgium51!R76   ="",
Denmark52!I77      ="",Denmark52!I76      ="",
Denmark52!B77      ="",Denmark52!B76      ="",
Denmark52!R77      ="",Denmark52!R76      ="",
Finland53!I77       ="",Finland53!I76       ="",
Finland53!B77       ="",Finland53!B76       ="",
Finland53!R77       ="",Finland53!R76       ="",
Italy54!I77      ="",Italy54!I76      ="",
Italy54!B77      ="",Italy54!B76      ="",
Italy54!R77      ="",Italy54!R76      ="",
Netherlands55!I77 ="",Netherlands55!I76 ="",
Netherlands55!B77 ="",Netherlands55!B76 ="",
Netherlands55!R77 ="",Netherlands55!R76 ="",
Portugal56!I77      ="",Portugal56!I76      ="",
Portugal56!B77      ="",Portugal56!B76      ="",
Portugal56!R77      ="",Portugal56!R76      ="",
Spain57!I77      ="",Spain57!I76      ="",
Spain57!B77      ="",Spain57!B76      ="",
Spain57!R77      ="",Spain57!R76      ="",
Sweden58!I77      ="",Sweden58!I76      ="",
Sweden58!B77      ="",Sweden58!B76      ="",
Sweden58!R77      ="",Sweden58!R76      =""),"",
LN(SQRT(
(Belgium51!I77/Belgium51!B77
 +Denmark52!I77/Denmark52!B77
 +Finland53!I77/Finland53!B77
 +Italy54!I77/Italy54!B77
 +Netherlands55!I77/Netherlands55!B77
 +Portugal56!I77/Portugal56!B77
 +Spain57!I77/Spain57!B77
 +Sweden58!I77/Sweden58!B77)
/(Belgium51!I77/Belgium51!R77*Belgium51!R76/Belgium51!B76
 +Denmark52!I77/Denmark52!R77*Denmark52!R76/Denmark52!B76
 +Finland53!I77/Finland53!R77*Finland53!R76/Finland53!B76
 +Italy54!I77/Italy54!R77*Italy54!R76/Italy54!B76
 +Netherlands55!I77/Netherlands55!R77*Netherlands55!R76/Netherlands55!B76
 +Portugal56!I77/Portugal56!R77*Portugal56!R76/Portugal56!B76
 +Spain57!I77/Spain57!R77*Spain57!R76/Spain57!B76
 +Sweden58!I77/Sweden58!R77*Sweden58!R76/Sweden58!B76)
*(Belgium51!I76/Belgium51!R76*Belgium51!R77/Belgium51!B77
 +Denmark52!I76/Denmark52!R76*Denmark52!R77/Denmark52!B77
 +Finland53!I76/Finland53!R76*Finland53!R77/Finland53!B77
 +Italy54!I76/Italy54!R76*Italy54!R77/Italy54!B77
 +Netherlands55!I76/Netherlands55!R76*Netherlands55!R77/Netherlands55!B77
 +Portugal56!I76/Portugal56!R76*Portugal56!R77/Portugal56!B77
 +Spain57!I76/Spain57!R76*Spain57!R77/Spain57!B77
 +Sweden58!I76/Sweden58!R76*Sweden58!R77/Sweden58!B77)
/(Belgium51!I76/Belgium51!B76
 +Denmark52!I76/Denmark52!B76
 +Finland53!I76/Finland53!B76
 +Italy54!I76/Italy54!B76
 +Netherlands55!I76/Netherlands55!B76
 +Portugal56!I76/Portugal56!B76
 +Spain57!I76/Spain57!B76
 +Sweden58!I76/Sweden58!B76))))</f>
        <v/>
      </c>
      <c r="O77" s="62" t="str">
        <f>IF(OR(
Belgium51!K77   ="",Belgium51!K76   ="",
Belgium51!B77   ="",Belgium51!B76   ="",
Belgium51!S77   ="",Belgium51!S76   ="",
Denmark52!K77      ="",Denmark52!K76      ="",
Denmark52!B77      ="",Denmark52!B76      ="",
Denmark52!S77      ="",Denmark52!S76      ="",
Finland53!K77       ="",Finland53!K76       ="",
Finland53!B77       ="",Finland53!B76       ="",
Finland53!S77       ="",Finland53!S76       ="",
Italy54!K77      ="",Italy54!K76      ="",
Italy54!B77      ="",Italy54!B76      ="",
Italy54!S77      ="",Italy54!S76      ="",
Netherlands55!K77 ="",Netherlands55!K76 ="",
Netherlands55!B77 ="",Netherlands55!B76 ="",
Netherlands55!S77 ="",Netherlands55!S76 ="",
Portugal56!K77      ="",Portugal56!K76      ="",
Portugal56!B77      ="",Portugal56!B76      ="",
Portugal56!S77      ="",Portugal56!S76      ="",
Spain57!K77      ="",Spain57!K76      ="",
Spain57!B77      ="",Spain57!B76      ="",
Spain57!S77      ="",Spain57!S76      ="",
Sweden58!K77      ="",Sweden58!K76      ="",
Sweden58!B77      ="",Sweden58!B76      ="",
Sweden58!S77      ="",Sweden58!S76      =""),"",
LN(SQRT(
(Belgium51!K77/Belgium51!B77
 +Denmark52!K77/Denmark52!B77
 +Finland53!K77/Finland53!B77
 +Italy54!K77/Italy54!B77
 +Netherlands55!K77/Netherlands55!B77
 +Portugal56!K77/Portugal56!B77
 +Spain57!K77/Spain57!B77
 +Sweden58!K77/Sweden58!B77)
/(Belgium51!K77/Belgium51!S77*Belgium51!S76/Belgium51!B76
 +Denmark52!K77/Denmark52!S77*Denmark52!S76/Denmark52!B76
 +Finland53!K77/Finland53!S77*Finland53!S76/Finland53!B76
 +Italy54!K77/Italy54!S77*Italy54!S76/Italy54!B76
 +Netherlands55!K77/Netherlands55!S77*Netherlands55!S76/Netherlands55!B76
 +Portugal56!K77/Portugal56!S77*Portugal56!S76/Portugal56!B76
 +Spain57!K77/Spain57!S77*Spain57!S76/Spain57!B76
 +Sweden58!K77/Sweden58!S77*Sweden58!S76/Sweden58!B76)
*(Belgium51!K76/Belgium51!S76*Belgium51!S77/Belgium51!B77
 +Denmark52!K76/Denmark52!S76*Denmark52!S77/Denmark52!B77
 +Finland53!K76/Finland53!S76*Finland53!S77/Finland53!B77
 +Italy54!K76/Italy54!S76*Italy54!S77/Italy54!B77
 +Netherlands55!K76/Netherlands55!S76*Netherlands55!S77/Netherlands55!B77
 +Portugal56!K76/Portugal56!S76*Portugal56!S77/Portugal56!B77
 +Spain57!K76/Spain57!S76*Spain57!S77/Spain57!B77
 +Sweden58!K76/Sweden58!S76*Sweden58!S77/Sweden58!B77)
/(Belgium51!K76/Belgium51!B76
 +Denmark52!K76/Denmark52!B76
 +Finland53!K76/Finland53!B76
 +Italy54!K76/Italy54!B76
 +Netherlands55!K76/Netherlands55!B76
 +Portugal56!K76/Portugal56!B76
 +Spain57!K76/Spain57!B76
 +Sweden58!K76/Sweden58!B76))))</f>
        <v/>
      </c>
      <c r="P77" s="62" t="str">
        <f>IF(OR(
Belgium51!L77   ="",Belgium51!L76   ="",
Belgium51!B77   ="",Belgium51!B76   ="",
Belgium51!T77   ="",Belgium51!T76   ="",
Denmark52!L77      ="",Denmark52!L76      ="",
Denmark52!B77      ="",Denmark52!B76      ="",
Denmark52!T77      ="",Denmark52!T76      ="",
Finland53!L77       ="",Finland53!L76       ="",
Finland53!B77       ="",Finland53!B76       ="",
Finland53!T77       ="",Finland53!T76       ="",
Italy54!L77      ="",Italy54!L76      ="",
Italy54!B77      ="",Italy54!B76      ="",
Italy54!T77      ="",Italy54!T76      ="",
Netherlands55!L77 ="",Netherlands55!L76 ="",
Netherlands55!B77 ="",Netherlands55!B76 ="",
Netherlands55!T77 ="",Netherlands55!T76 ="",
Portugal56!L77      ="",Portugal56!L76      ="",
Portugal56!B77      ="",Portugal56!B76      ="",
Portugal56!T77      ="",Portugal56!T76      ="",
Spain57!L77      ="",Spain57!L76      ="",
Spain57!B77      ="",Spain57!B76      ="",
Spain57!T77      ="",Spain57!T76      ="",
Sweden58!L77      ="",Sweden58!L76      ="",
Sweden58!B77      ="",Sweden58!B76      ="",
Sweden58!T77      ="",Sweden58!T76      =""),"",
LN(SQRT(
(Belgium51!L77/Belgium51!B77
 +Denmark52!L77/Denmark52!B77
 +Finland53!L77/Finland53!B77
 +Italy54!L77/Italy54!B77
 +Netherlands55!L77/Netherlands55!B77
 +Portugal56!L77/Portugal56!B77
 +Spain57!L77/Spain57!B77
 +Sweden58!L77/Sweden58!B77)
/(Belgium51!L77/Belgium51!T77*Belgium51!T76/Belgium51!B76
 +Denmark52!L77/Denmark52!T77*Denmark52!T76/Denmark52!B76
 +Finland53!L77/Finland53!T77*Finland53!T76/Finland53!B76
 +Italy54!L77/Italy54!T77*Italy54!T76/Italy54!B76
 +Netherlands55!L77/Netherlands55!T77*Netherlands55!T76/Netherlands55!B76
 +Portugal56!L77/Portugal56!T77*Portugal56!T76/Portugal56!B76
 +Spain57!L77/Spain57!T77*Spain57!T76/Spain57!B76
 +Sweden58!L77/Sweden58!T77*Sweden58!T76/Sweden58!B76)
*(Belgium51!L76/Belgium51!T76*Belgium51!T77/Belgium51!B77
 +Denmark52!L76/Denmark52!T76*Denmark52!T77/Denmark52!B77
 +Finland53!L76/Finland53!T76*Finland53!T77/Finland53!B77
 +Italy54!L76/Italy54!T76*Italy54!T77/Italy54!B77
 +Netherlands55!L76/Netherlands55!T76*Netherlands55!T77/Netherlands55!B77
 +Portugal56!L76/Portugal56!T76*Portugal56!T77/Portugal56!B77
 +Spain57!L76/Spain57!T76*Spain57!T77/Spain57!B77
 +Sweden58!L76/Sweden58!T76*Sweden58!T77/Sweden58!B77)
/(Belgium51!L76/Belgium51!B76
 +Denmark52!L76/Denmark52!B76
 +Finland53!L76/Finland53!B76
 +Italy54!L76/Italy54!B76
 +Netherlands55!L76/Netherlands55!B76
 +Portugal56!L76/Portugal56!B76
 +Spain57!L76/Spain57!B76
 +Sweden58!L76/Sweden58!B76))))</f>
        <v/>
      </c>
      <c r="Q77" s="61"/>
      <c r="R77" s="61"/>
      <c r="S77" s="61"/>
      <c r="T77" s="61"/>
      <c r="U77" s="61"/>
      <c r="V77" s="61" t="str">
        <f>IF(OR(
Belgium51!V77   ="",
Belgium51!U77   ="",
Denmark52!V77      ="",
Denmark52!U77      ="",
Finland53!V77       ="",
Finland53!U77       ="",
Italy54!V77      ="",
Italy54!U77      ="",
Netherlands55!V77 ="",
Netherlands55!U77 ="",
Portugal56!V77      ="",
Portugal56!U77      ="",
Spain57!V77      ="",
Spain57!U77      ="",
Sweden58!V77      ="",
Sweden58!U77      =""),"",
LN((Belgium51!V77+Denmark52!V77+Finland53!V77+Italy54!V77+Netherlands55!V77+Portugal56!V77+Spain57!V77+Sweden58!V77)
/(Belgium51!U77+Denmark52!U77+Finland53!U77+Italy54!U77+Netherlands55!U77+Portugal56!U77+Spain57!U77+Sweden58!U77)))</f>
        <v/>
      </c>
      <c r="W77" s="61" t="str">
        <f>IF(OR(
Belgium51!V77   ="",
Belgium51!W77   ="",
Belgium51!U77   ="",
Denmark52!V77      ="",
Denmark52!W77      ="",
Denmark52!U77      ="",
Finland53!V77       ="",
Finland53!W77       ="",
Finland53!U77       ="",
Italy54!V77      ="",
Italy54!W77      ="",
Italy54!U77      ="",
Netherlands55!V77 ="",
Netherlands55!W77 ="",
Netherlands55!V77 ="",
Portugal56!V77      ="",
Portugal56!W77      ="",
Portugal56!U77      ="",
Spain57!V77      ="",
Spain57!W77      ="",
Spain57!U77      ="",
Sweden58!V77      ="",
Sweden58!W77      ="",
Sweden58!U77      ="",
),"",
LN((Belgium51!V77*Belgium51!W77+Denmark52!V77*Denmark52!W77+Finland53!V77*Finland53!W77+Italy54!V77*Italy54!W77+Netherlands55!V77*Netherlands55!W77+Portugal56!V77*Portugal56!W77+Spain57!V77*Spain57!W77+Sweden58!V77*Sweden58!W77)
/(Belgium51!U77+Denmark52!U77+Finland53!U77+Italy54!U77+Netherlands55!U77+Portugal56!U77+Spain57!U77+Sweden58!U77)))</f>
        <v/>
      </c>
      <c r="X77" s="61" t="str">
        <f>IF(OR(
Belgium51!X77   ="",
Belgium51!D77   ="",
Belgium51!B77   ="",
Denmark52!X77      ="",
Denmark52!D77      ="",
Denmark52!B77      ="",
Finland53!X77       ="",
Finland53!D77       ="",
Finland53!B77       ="",
Italy54!X77      ="",
Italy54!D77      ="",
Italy54!B77      ="",
Netherlands55!X77 ="",
Netherlands55!D77 ="",
Netherlands55!B77 ="",
Portugal56!X77      ="",
Portugal56!D77      ="",
Portugal56!B77      ="",
Spain57!X77      ="",
Spain57!D77      ="",
Spain57!B77      ="",
Sweden58!X77      ="",
Sweden58!D77      ="",
Sweden58!B77      =""),"",
(Belgium51!X77*Belgium51!D77/Belgium51!B77
 +Denmark52!X77*Denmark52!D77/Denmark52!B77
 +Finland53!X77*Finland53!D77/Finland53!B77
 +Italy54!X77*Italy54!D77/Italy54!B77
 +Netherlands55!X77*Netherlands55!D77/Netherlands55!B77
 +Portugal56!X77*Portugal56!D77/Portugal56!B77
 +Spain57!X77*Spain57!D77/Spain57!B77
 +Sweden58!X77*Sweden58!D77/Sweden58!B77)
/(Belgium51!D77/Belgium51!B77
 +Denmark52!D77/Denmark52!B77
 +Finland53!D77/Finland53!B77
 +Italy54!D77/Italy54!B77
 +Netherlands55!D77/Netherlands55!B77
 +Portugal56!D77/Portugal56!B77
 +Spain57!D77/Spain57!B77
 +Sweden58!D77/Sweden58!B77))</f>
        <v/>
      </c>
      <c r="Y77" s="61" t="str">
        <f>IF(OR(
Belgium51!Y77   ="",
Belgium51!D77   ="",
Belgium51!B77   ="",
Denmark52!Y77      ="",
Denmark52!D77      ="",
Denmark52!B77      ="",
Finland53!Y77       ="",
Finland53!D77       ="",
Finland53!B77       ="",
Italy54!Y77      ="",
Italy54!D77      ="",
Italy54!B77      ="",
Netherlands55!Y77 ="",
Netherlands55!D77 ="",
Netherlands55!B77 ="",
Portugal56!Y77      ="",
Portugal56!D77      ="",
Portugal56!B77      ="",
Spain57!Y77      ="",
Spain57!D77      ="",
Spain57!B77      ="",
Sweden58!Y77      ="",
Sweden58!D77      ="",
Sweden58!B77      =""),"",
(Belgium51!Y77/Belgium51!B77
 +Denmark52!Y77/Denmark52!B77
 +Finland53!Y77/Finland53!B77
 +Italy54!Y77/Italy54!B77
 +Netherlands55!Y77/Netherlands55!B77
 +Portugal56!Y77/Portugal56!B77
 +Spain57!Y77/Spain57!B77
 +Sweden58!Y77/Sweden58!B77)
/(Belgium51!D77/Belgium51!B77
 +Denmark52!D77/Denmark52!B77
 +Finland53!D77/Finland53!B77
 +Italy54!D77/Italy54!B77
 +Netherlands55!D77/Netherlands55!B77
 +Portugal56!D77/Portugal56!B77
 +Spain57!D77/Spain57!B77
 +Sweden58!D77/Sweden58!B77))</f>
        <v/>
      </c>
      <c r="Z77" s="67"/>
      <c r="AA77" s="62" t="str">
        <f t="shared" si="3"/>
        <v/>
      </c>
      <c r="AB77" s="75" t="str">
        <f>IF(OR(
Belgium51!AB77   ="",
Belgium51!D77   ="",
Belgium51!B77   ="",
Denmark52!AB77      ="",
Denmark52!D77      ="",
Denmark52!B77      ="",
Finland53!AB77       ="",
Finland53!D77       ="",
Finland53!B77       ="",
Italy54!AB77      ="",
Italy54!D77      ="",
Italy54!B77      ="",
Netherlands55!AB77 ="",
Netherlands55!D77 ="",
Netherlands55!B77 ="",
Portugal56!AB77      ="",
Portugal56!D77      ="",
Portugal56!B77      ="",
Spain57!AB77      ="",
Spain57!D77      ="",
Spain57!B77      ="",
Sweden58!AB77      ="",
Sweden58!D77      ="",
Sweden58!B77      =""),"",
(Belgium51!AB77*Belgium51!D77/Belgium51!B77
 +Denmark52!AB77*Denmark52!D77/Denmark52!B77
 +Finland53!AB77*Finland53!D77/Finland53!B77
 +Italy54!AB77*Italy54!D77/Italy54!B77
 +Netherlands55!AB77*Netherlands55!D77/Netherlands55!B77
 +Portugal56!AB77*Portugal56!D77/Portugal56!B77
 +Spain57!AB77*Spain57!D77/Spain57!B77
 +Sweden58!AB77*Sweden58!D77/Sweden58!B77)
/(Belgium51!D77/Belgium51!B77
 +Denmark52!D77/Denmark52!B77
 +Finland53!D77/Finland53!B77
 +Italy54!D77/Italy54!B77
 +Netherlands55!D77/Netherlands55!B77
 +Portugal56!D77/Portugal56!B77
 +Spain57!D77/Spain57!B77
 +Sweden58!D77/Sweden58!B77))</f>
        <v/>
      </c>
    </row>
    <row r="78" spans="1:28">
      <c r="A78" s="62">
        <v>1945</v>
      </c>
      <c r="B78" s="62" t="str">
        <f>IF(OR(
Belgium51!AC78   ="",
Belgium51!D78   ="",
Belgium51!B78   ="",
Denmark52!AC78      ="",
Denmark52!D78      ="",
Denmark52!B78      ="",
Finland53!AC78       ="",
Finland53!D78       ="",
Finland53!B78       ="",
Italy54!AC78      ="",
Italy54!D78      ="",
Italy54!B78      ="",
Netherlands55!AC78 ="",
Netherlands55!D78 ="",
Netherlands55!B78 ="",
Portugal56!AC78 ="",
Portugal56!D78 ="",
Portugal56!B78 ="",
Spain57!AC78       ="",
Spain57!D78       ="",
Spain57!B78       ="",
Sweden58!AC78      ="",
Sweden58!D78      ="",
Sweden58!B78      =""),"",
(Belgium51!AC78*Belgium51!D78/Belgium51!B78
 +Denmark52!AC78*Denmark52!D78/Denmark52!B78
 +Finland53!AC78*Finland53!D78/Finland53!B78
 +Italy54!AC78*Italy54!D78/Italy54!B78
 +Netherlands55!AC78*Netherlands55!D78/Netherlands55!B78
 +Portugal56!AC78*Portugal56!D78/Portugal56!B78
 +Spain57!AC78*Spain57!D78/Spain57!B78
 +Sweden58!AC78*Sweden58!D78/Sweden58!B78)
/(Belgium51!D78/Belgium51!B78
 +Denmark52!D78/Denmark52!B78
 +Finland53!D78/Finland53!B78
 +Italy54!D78/Italy54!B78
 +Netherlands55!D78/Netherlands55!B78
 +Portugal56!D78/Portugal56!B78
 +Spain57!D78/Spain57!B78
 +Sweden58!D78/Sweden58!B78))</f>
        <v/>
      </c>
      <c r="C78" s="34" t="str">
        <f>IF(OR(
Belgium51!F78   ="",
Belgium51!D78   ="",
Belgium51!B78   ="",
Denmark52!F78      ="",
Denmark52!D78      ="",
Denmark52!B78      ="",
Finland53!F78       ="",
Finland53!D78       ="",
Finland53!B78       ="",
Italy54!F78      ="",
Italy54!D78      ="",
Italy54!B78      ="",
Netherlands55!F78 ="",
Netherlands55!D78 ="",
Netherlands55!B78 ="",
Portugal56!F78 ="",
Portugal56!D78 ="",
Portugal56!B78 ="",
Spain57!F78       ="",
Spain57!D78       ="",
Spain57!B78       ="",
Sweden58!F78      ="",
Sweden58!D78      ="",
Sweden58!B78      =""),"",
(Belgium51!F78*Belgium51!D78/Belgium51!B78
 +Denmark52!F78*Denmark52!D78/Denmark52!B78
 +Finland53!F78*Finland53!D78/Finland53!B78
 +Italy54!F78*Italy54!D78/Italy54!B78
 +Netherlands55!F78*Netherlands55!D78/Netherlands55!B78
 +Portugal56!F78*Portugal56!D78/Portugal56!B78
 +Spain57!F78*Spain57!D78/Spain57!B78
 +Sweden58!F78*Sweden58!D78/Sweden58!B78)
/(Belgium51!D78/Belgium51!B78
 +Denmark52!D78/Denmark52!B78
 +Finland53!D78/Finland53!B78
 +Italy54!D78/Italy54!B78
 +Netherlands55!D78/Netherlands55!B78
 +Portugal56!D78/Portugal56!B78
 +Spain57!D78/Spain57!B78
 +Sweden58!D78/Sweden58!B78))</f>
        <v/>
      </c>
      <c r="D78" s="62" t="str">
        <f>IF(OR(
Belgium51!AE78   ="",
Belgium51!D78   ="",
Belgium51!B78   ="",
Denmark52!AE78      ="",
Denmark52!D78      ="",
Denmark52!B78      ="",
Finland53!AE78       ="",
Finland53!D78       ="",
Finland53!B78       ="",
Italy54!AE78      ="",
Italy54!D78      ="",
Italy54!B78      ="",
Netherlands55!AE78 ="",
Netherlands55!D78 ="",
Netherlands55!B78 ="",
Portugal56!AE78 ="",
Portugal56!D78 ="",
Portugal56!B78 ="",
Spain57!AE78       ="",
Spain57!D78       ="",
Spain57!B78       ="",
Sweden58!AE78      ="",
Sweden58!D78      ="",
Sweden58!B78      =""),"",
(Belgium51!AE78*Belgium51!D78/Belgium51!B78
 +Denmark52!AE78*Denmark52!D78/Denmark52!B78
 +Finland53!AE78*Finland53!D78/Finland53!B78
 +Italy54!AE78*Italy54!D78/Italy54!B78
 +Netherlands55!AE78*Netherlands55!D78/Netherlands55!B78
 +Portugal56!AE78*Portugal56!D78/Portugal56!B78
 +Spain57!AE78*Spain57!D78/Spain57!B78
 +Sweden58!AE78*Sweden58!D78/Sweden58!B78)
/(Belgium51!D78/Belgium51!B78
 +Denmark52!D78/Denmark52!B78
 +Finland53!D78/Finland53!B78
 +Italy54!D78/Italy54!B78
 +Netherlands55!D78/Netherlands55!B78
 +Portugal56!D78/Portugal56!B78
 +Spain57!D78/Spain57!B78
 +Sweden58!D78/Sweden58!B78))</f>
        <v/>
      </c>
      <c r="E78" s="62" t="str">
        <f>IF(OR(
Belgium51!H78   ="",
Belgium51!D78   ="",
Belgium51!B78   ="",
Denmark52!H78      ="",
Denmark52!D78      ="",
Denmark52!B78      ="",
Finland53!H78       ="",
Finland53!D78       ="",
Finland53!B78       ="",
Italy54!H78      ="",
Italy54!D78      ="",
Italy54!B78      ="",
Netherlands55!H78 ="",
Netherlands55!D78 ="",
Netherlands55!B78 ="",
Portugal56!H78 ="",
Portugal56!D78 ="",
Portugal56!B78 ="",
Spain57!H78 ="",
Spain57!D78 ="",
Spain57!B78 ="",
Sweden58!H78 ="",
Sweden58!D78 ="",
Sweden58!B78 =""),"",
(Belgium51!H78*Belgium51!D78/Belgium51!B78
 +Denmark52!H78*Denmark52!D78/Denmark52!B78
 +Finland53!H78*Finland53!D78/Finland53!B78
 +Italy54!H78*Italy54!D78/Italy54!B78
 +Netherlands55!H78*Netherlands55!D78/Netherlands55!B78
 +Portugal56!H78*Portugal56!D78/Portugal56!B78
 +Spain57!H78*Spain57!D78/Spain57!B78
 +Sweden58!H78*Sweden58!D78/Sweden58!B78)
/(Belgium51!D78/Belgium51!B78
 +Denmark52!D78/Denmark52!B78
 +Finland53!D78/Finland53!B78
 +Italy54!D78/Italy54!B78
 +Netherlands55!D78/Netherlands55!B78
 +Portugal56!D78/Portugal56!B78
 +Spain57!D78/Spain57!B78
 +Sweden58!D78/Sweden58!B78))</f>
        <v/>
      </c>
      <c r="F78" s="62">
        <f>IF(OR(
Belgium51!I78   ="",
Belgium51!D78   ="",
Belgium51!B78   ="",
Denmark52!I78      ="",
Denmark52!D78      ="",
Denmark52!B78      ="",
Finland53!I78       ="",
Finland53!D78       ="",
Finland53!B78       ="",
Italy54!I78      ="",
Italy54!D78      ="",
Italy54!B78      ="",
Netherlands55!I78 ="",
Netherlands55!D78 ="",
Netherlands55!B78 ="",
Portugal56!I78      ="",
Portugal56!D78      ="",
Portugal56!B78      ="",
Spain57!I78      ="",
Spain57!D78      ="",
Spain57!B78      ="",
Sweden58!I78      ="",
Sweden58!D78      ="",
Sweden58!B78      =""),"",
(Belgium51!I78/Belgium51!B78
 +Denmark52!I78/Denmark52!B78
 +Finland53!I78/Finland53!B78
 +Italy54!I78/Italy54!B78
 +Netherlands55!I78/Netherlands55!B78
 +Portugal56!I78/Portugal56!B78
 +Spain57!I78/Spain57!B78
 +Sweden58!I78/Sweden58!B78)
/(Belgium51!D78/Belgium51!B78
 +Denmark52!D78/Denmark52!B78
 +Finland53!D78/Finland53!B78
 +Italy54!D78/Italy54!B78
 +Netherlands55!D78/Netherlands55!B78
 +Portugal56!D78/Portugal56!B78
 +Spain57!D78/Spain57!B78
 +Sweden58!D78/Sweden58!B78))</f>
        <v>0.24032364050176427</v>
      </c>
      <c r="G78" s="62" t="str">
        <f>IF(OR(
Belgium51!J78   ="",
Belgium51!D78   ="",
Belgium51!B78   ="",
Denmark52!J78      ="",
Denmark52!D78      ="",
Denmark52!B78      ="",
Finland53!J78       ="",
Finland53!D78       ="",
Finland53!B78       ="",
Italy54!J78      ="",
Italy54!D78      ="",
Italy54!B78      ="",
Netherlands55!J78 ="",
Netherlands55!D78 ="",
Netherlands55!B78 ="",
Portugal56!J78      ="",
Portugal56!D78      ="",
Portugal56!B78      ="",
Spain57!J78      ="",
Spain57!D78      ="",
Spain57!B78      ="",
Sweden58!J78      ="",
Sweden58!D78      ="",
Sweden58!B78      =""),"",
(Belgium51!J78/Belgium51!B78
 +Denmark52!J78/Denmark52!B78
 +Finland53!J78/Finland53!B78
 +Italy54!J78/Italy54!B78
 +Netherlands55!J78/Netherlands55!B78
 +Portugal56!J78/Portugal56!B78
 +Spain57!J78/Spain57!B78
 +Sweden58!J78/Sweden58!B78)
/(Belgium51!D78/Belgium51!B78
 +Denmark52!D78/Denmark52!B78
 +Finland53!D78/Finland53!B78
 +Italy54!D78/Italy54!B78
 +Netherlands55!D78/Netherlands55!B78
 +Portugal56!D78/Portugal56!B78
 +Spain57!D78/Spain57!B78
 +Sweden58!D78/Sweden58!B78))</f>
        <v/>
      </c>
      <c r="H78" s="62" t="str">
        <f>IF(OR(
Belgium51!K78   ="",
Belgium51!D78   ="",
Belgium51!B78   ="",
Denmark52!K78      ="",
Denmark52!D78      ="",
Denmark52!B78      ="",
Finland53!K78       ="",
Finland53!D78       ="",
Finland53!B78       ="",
Italy54!K78      ="",
Italy54!D78      ="",
Italy54!B78      ="",
Netherlands55!K78 ="",
Netherlands55!D78 ="",
Netherlands55!B78 ="",
Portugal56!K78      ="",
Portugal56!D78      ="",
Portugal56!B78      ="",
Spain57!K78      ="",
Spain57!D78      ="",
Spain57!B78      ="",
Sweden58!K78      ="",
Sweden58!D78      ="",
Sweden58!B78      =""),"",
(Belgium51!K78/Belgium51!B78
 +Denmark52!K78/Denmark52!B78
 +Finland53!K78/Finland53!B78
 +Italy54!K78/Italy54!B78
 +Netherlands55!K78/Netherlands55!B78
 +Portugal56!K78/Portugal56!B78
 +Spain57!K78/Spain57!B78
 +Sweden58!K78/Sweden58!B78)
/(Belgium51!D78/Belgium51!B78
 +Denmark52!D78/Denmark52!B78
 +Finland53!D78/Finland53!B78
 +Italy54!D78/Italy54!B78
 +Netherlands55!D78/Netherlands55!B78
 +Portugal56!D78/Portugal56!B78
 +Spain57!D78/Spain57!B78
 +Sweden58!D78/Sweden58!B78))</f>
        <v/>
      </c>
      <c r="I78" s="62" t="str">
        <f>IF(OR(
Belgium51!L78   ="",
Belgium51!D78   ="",
Belgium51!B78   ="",
Denmark52!L78      ="",
Denmark52!D78      ="",
Denmark52!B78      ="",
Finland53!L78       ="",
Finland53!D78       ="",
Finland53!B78       ="",
Italy54!L78      ="",
Italy54!D78      ="",
Italy54!B78      ="",
Netherlands55!L78 ="",
Netherlands55!D78 ="",
Netherlands55!B78 ="",
Portugal56!L78      ="",
Portugal56!D78      ="",
Portugal56!B78      ="",
Spain57!L78      ="",
Spain57!D78      ="",
Spain57!B78      ="",
Sweden58!L78      ="",
Sweden58!D78      ="",
Sweden58!B78      =""),"",
(Belgium51!L78/Belgium51!B78
 +Denmark52!L78/Denmark52!B78
 +Finland53!L78/Finland53!B78
 +Italy54!L78/Italy54!B78
 +Netherlands55!L78/Netherlands55!B78
 +Portugal56!L78/Portugal56!B78
 +Spain57!L78/Spain57!B78
 +Sweden58!L78/Sweden58!B78)
/(Belgium51!D78/Belgium51!B78
 +Denmark52!D78/Denmark52!B78
 +Finland53!D78/Finland53!B78
 +Italy54!D78/Italy54!B78
 +Netherlands55!D78/Netherlands55!B78
 +Portugal56!D78/Portugal56!B78
 +Spain57!D78/Spain57!B78
 +Sweden58!D78/Sweden58!B78))</f>
        <v/>
      </c>
      <c r="J78" s="61" t="str">
        <f t="shared" si="2"/>
        <v/>
      </c>
      <c r="K78" s="61" t="str">
        <f>IF(OR(
Belgium51!D78   ="",Belgium51!D77   ="",
Belgium51!B78   ="",Belgium51!B77   ="",
Belgium51!N78   ="",Belgium51!N77   ="",
Denmark52!D78      ="",Denmark52!D77      ="",
Denmark52!B78      ="",Denmark52!B77      ="",
Denmark52!N78      ="",Denmark52!N77      ="",
Finland53!D78       ="",Finland53!D77       ="",
Finland53!B78       ="",Finland53!B77       ="",
Finland53!N78       ="",Finland53!N77       ="",
Italy54!D78      ="",Italy54!D77      ="",
Italy54!B78      ="",Italy54!B77      ="",
Italy54!N78      ="",Italy54!N77      ="",
Netherlands55!D78 ="",Netherlands55!D77 ="",
Netherlands55!B78 ="",Netherlands55!B77 ="",
Netherlands55!N78 ="",Netherlands55!N77 ="",
Portugal56!D78      ="",Portugal56!D77      ="",
Portugal56!B78      ="",Portugal56!B77      ="",
Portugal56!N78      ="",Portugal56!N77      ="",
Spain57!D78      ="",Spain57!D77      ="",
Spain57!B78      ="",Spain57!B77      ="",
Spain57!N78      ="",Spain57!N77      ="",
Sweden58!D78      ="",Sweden58!D77      ="",
Sweden58!B78      ="",Sweden58!B77      ="",
Sweden58!N78      ="",Sweden58!N77      =""),"",
LN(SQRT(
(Belgium51!D78/Belgium51!B78
 +Denmark52!D78/Denmark52!B78
 +Finland53!D78/Finland53!B78
 +Italy54!D78/Italy54!B78
 +Netherlands55!D78/Netherlands55!B78
 +Portugal56!D78/Portugal56!B78
 +Spain57!D78/Spain57!B78
 +Sweden58!D78/Sweden58!B78)
/(Belgium51!D78/Belgium51!N78*Belgium51!N77/Belgium51!B77
 +Denmark52!D78/Denmark52!N78*Denmark52!N77/Denmark52!B77
 +Finland53!D78/Finland53!N78*Finland53!N77/Finland53!B77
 +Italy54!D78/Italy54!N78*Italy54!N77/Italy54!B77
 +Netherlands55!D78/Netherlands55!N78*Netherlands55!N77/Netherlands55!B77
 +Portugal56!D78/Portugal56!N78*Portugal56!N77/Portugal56!B77
 +Spain57!D78/Spain57!N78*Spain57!N77/Spain57!B77
 +Sweden58!D78/Sweden58!N78*Sweden58!N77/Sweden58!B77)
*(Belgium51!D77/Belgium51!N77*Belgium51!N78/Belgium51!B78
 +Denmark52!D77/Denmark52!N77*Denmark52!N78/Denmark52!B78
 +Finland53!D77/Finland53!N77*Finland53!N78/Finland53!B78
 +Italy54!D77/Italy54!N77*Italy54!N78/Italy54!B78
 +Netherlands55!D77/Netherlands55!N77*Netherlands55!N78/Netherlands55!B78
 +Portugal56!D77/Portugal56!N77*Portugal56!N78/Portugal56!B78
 +Spain57!D77/Spain57!N77*Spain57!N78/Spain57!B78
 +Sweden58!D77/Sweden58!N77*Sweden58!N78/Sweden58!B78)
/(Belgium51!D77/Belgium51!B77
 +Denmark52!D77/Denmark52!B77
 +Finland53!D77/Finland53!B77
 +Italy54!D77/Italy54!B77
 +Netherlands55!D77/Netherlands55!B77
 +Portugal56!D77/Portugal56!B77
 +Spain57!D77/Spain57!B77
 +Sweden58!D77/Sweden58!B77))))</f>
        <v/>
      </c>
      <c r="L78" s="61" t="str">
        <f>IF(OR(
Belgium51!F78   ="",Belgium51!F77   ="",
Belgium51!D78   ="",Belgium51!D77   ="",
Belgium51!B78   ="",Belgium51!B77   ="",
Belgium51!P78   ="",Belgium51!P77   ="",
Denmark52!F78      ="",Denmark52!F77      ="",
Denmark52!D78      ="",Denmark52!D77      ="",
Denmark52!B78      ="",Denmark52!B77      ="",
Denmark52!P78      ="",Denmark52!P77      ="",
Finland53!F78       ="",Finland53!F77       ="",
Finland53!D78       ="",Finland53!D77       ="",
Finland53!B78       ="",Finland53!B77       ="",
Finland53!P78       ="",Finland53!P77       ="",
Italy54!F78      ="",Italy54!F77      ="",
Italy54!D78      ="",Italy54!D77      ="",
Italy54!B78      ="",Italy54!B77      ="",
Italy54!P78      ="",Italy54!P77      ="",
Netherlands55!F78 ="",Netherlands55!F77 ="",
Netherlands55!D78 ="",Netherlands55!D77 ="",
Netherlands55!B78 ="",Netherlands55!B77 ="",
Netherlands55!P78 ="",Netherlands55!P77 ="",
Portugal56!F78      ="",Portugal56!F77      ="",
Portugal56!D78      ="",Portugal56!D77      ="",
Portugal56!B78      ="",Portugal56!B77      ="",
Portugal56!P78      ="",Portugal56!P77      ="",
Spain57!F78      ="",Spain57!F77      ="",
Spain57!D78      ="",Spain57!D77      ="",
Spain57!B78      ="",Spain57!B77      ="",
Spain57!P78      ="",Spain57!P77      ="",
Sweden58!F78      ="",Sweden58!F77      ="",
Sweden58!D78      ="",Sweden58!D77      ="",
Sweden58!B78      ="",Sweden58!B77      ="",
Sweden58!P78      ="",Sweden58!P77      =""),"",
LN(SQRT(
(Belgium51!D78*Belgium51!F78/Belgium51!B78
 +Denmark52!D78*Denmark52!F78/Denmark52!B78
 +Finland53!D78*Finland53!F78/Finland53!B78
 +Italy54!D78*Italy54!F78/Italy54!B78
 +Netherlands55!D78*Netherlands55!F78/Netherlands55!B78
 +Portugal56!D78*Portugal56!F78/Portugal56!B78
 +Spain57!D78*Spain57!F78/Spain57!B78
 +Sweden58!D78*Sweden58!F78/Sweden58!B78)
/(Belgium51!D78*Belgium51!F78/Belgium51!P78*Belgium51!P77/Belgium51!B77
 +Denmark52!D78*Denmark52!F78/Denmark52!P78*Denmark52!P77/Denmark52!B77
 +Finland53!D78*Finland53!F78/Finland53!P78*Finland53!P77/Finland53!B77
 +Italy54!D78*Italy54!F78/Italy54!P78*Italy54!P77/Italy54!B77
 +Netherlands55!D78*Netherlands55!F78/Netherlands55!P78*Netherlands55!P77/Netherlands55!B77
 +Portugal56!D78*Portugal56!F78/Portugal56!P78*Portugal56!P77/Portugal56!B77
 +Spain57!D78*Spain57!F78/Spain57!P78*Spain57!P77/Spain57!B77
 +Sweden58!D78*Sweden58!F78/Sweden58!P78*Sweden58!P77/Sweden58!B77)
*(Belgium51!D77*Belgium51!F77/Belgium51!P77*Belgium51!P78/Belgium51!B78
 +Denmark52!D77*Denmark52!F77/Denmark52!P77*Denmark52!P78/Denmark52!B78
 +Finland53!D77*Finland53!F77/Finland53!P77*Finland53!P78/Finland53!B78
 +Italy54!D77*Italy54!F77/Italy54!P77*Italy54!P78/Italy54!B78
 +Netherlands55!D77*Netherlands55!F77/Netherlands55!P77*Netherlands55!P78/Netherlands55!B78
 +Portugal56!D77*Portugal56!F77/Portugal56!P77*Portugal56!P78/Portugal56!B78
 +Spain57!D77*Spain57!F77/Spain57!P77*Spain57!P78/Spain57!B78
 +Sweden58!D77*Sweden58!F77/Sweden58!P77*Sweden58!P78/Sweden58!B78)
/(Belgium51!D77*Belgium51!F77/Belgium51!B77
 +Denmark52!D77*Denmark52!F77/Denmark52!B77
 +Finland53!D77*Finland53!F77/Finland53!B77
 +Italy54!D77*Italy54!F77/Italy54!B77
 +Netherlands55!D77*Netherlands55!F77/Netherlands55!B77
 +Portugal56!D77*Portugal56!F77/Portugal56!B77
 +Spain57!D77*Spain57!F77/Spain57!B77
 +Sweden58!D77*Sweden58!F77/Sweden58!B77))))</f>
        <v/>
      </c>
      <c r="M78" s="62" t="str">
        <f>IF(OR(
Belgium51!H78   ="",Belgium51!H77   ="",
Belgium51!D78   ="",Belgium51!D77   ="",
Belgium51!B78   ="",Belgium51!B77   ="",
Belgium51!Q78   ="",Belgium51!Q77   ="",
Denmark52!H78      ="",Denmark52!H77      ="",
Denmark52!D78      ="",Denmark52!D77      ="",
Denmark52!B78      ="",Denmark52!B77      ="",
Denmark52!Q78      ="",Denmark52!Q77      ="",
Finland53!H78       ="",Finland53!H77       ="",
Finland53!D78       ="",Finland53!D77       ="",
Finland53!B78       ="",Finland53!B77       ="",
Finland53!Q78       ="",Finland53!Q77       ="",
Italy54!H78      ="",Italy54!H77      ="",
Italy54!D78      ="",Italy54!D77      ="",
Italy54!B78      ="",Italy54!B77      ="",
Italy54!Q78      ="",Italy54!Q77      ="",
Netherlands55!H78 ="",Netherlands55!H77 ="",
Netherlands55!D78 ="",Netherlands55!D77 ="",
Netherlands55!B78 ="",Netherlands55!B77 ="",
Netherlands55!Q78 ="",Netherlands55!Q77 ="",
Portugal56!H78      ="",Portugal56!H77      ="",
Portugal56!D78      ="",Portugal56!D77      ="",
Portugal56!B78      ="",Portugal56!B77      ="",
Portugal56!Q78      ="",Portugal56!Q77      ="",
Spain57!H78      ="",Spain57!H77      ="",
Spain57!D78      ="",Spain57!D77      ="",
Spain57!B78      ="",Spain57!B77      ="",
Spain57!Q78      ="",Spain57!Q77      ="",
Sweden58!H78      ="",Sweden58!H77      ="",
Sweden58!D78      ="",Sweden58!D77      ="",
Sweden58!B78      ="",Sweden58!B77      ="",
Sweden58!Q78      ="",Sweden58!Q77      =""),"",
LN(SQRT(
(Belgium51!D78*Belgium51!H78/Belgium51!B78
 +Denmark52!D78*Denmark52!H78/Denmark52!B78
 +Finland53!D78*Finland53!H78/Finland53!B78
 +Italy54!D78*Italy54!H78/Italy54!B78
 +Netherlands55!D78*Netherlands55!H78/Netherlands55!B78
 +Portugal56!D78*Portugal56!H78/Portugal56!B78
 +Spain57!D78*Spain57!H78/Spain57!B78
 +Sweden58!D78*Sweden58!H78/Sweden58!B78)
/(Belgium51!D78*Belgium51!H78/Belgium51!Q78*Belgium51!Q77/Belgium51!B77
 +Denmark52!D78*Denmark52!H78/Denmark52!Q78*Denmark52!Q77/Denmark52!B77
 +Finland53!D78*Finland53!H78/Finland53!Q78*Finland53!Q77/Finland53!B77
 +Italy54!D78*Italy54!H78/Italy54!Q78*Italy54!Q77/Italy54!B77
 +Netherlands55!D78*Netherlands55!H78/Netherlands55!Q78*Netherlands55!Q77/Netherlands55!B77
 +Portugal56!D78*Portugal56!H78/Portugal56!Q78*Portugal56!Q77/Portugal56!B77
 +Spain57!D78*Spain57!H78/Spain57!Q78*Spain57!Q77/Spain57!B77
 +Sweden58!D78*Sweden58!H78/Sweden58!Q78*Sweden58!Q77/Sweden58!B77)
*(Belgium51!D77*Belgium51!H77/Belgium51!Q77*Belgium51!Q78/Belgium51!B78
 +Denmark52!D77*Denmark52!H77/Denmark52!Q77*Denmark52!Q78/Denmark52!B78
 +Finland53!D77*Finland53!H77/Finland53!Q77*Finland53!Q78/Finland53!B78
 +Italy54!D77*Italy54!H77/Italy54!Q77*Italy54!Q78/Italy54!B78
 +Netherlands55!D77*Netherlands55!H77/Netherlands55!Q77*Netherlands55!Q78/Netherlands55!B78
 +Portugal56!D77*Portugal56!H77/Portugal56!Q77*Portugal56!Q78/Portugal56!B78
 +Spain57!D77*Spain57!H77/Spain57!Q77*Spain57!Q78/Spain57!B78
 +Sweden58!D77*Sweden58!H77/Sweden58!Q77*Sweden58!Q78/Sweden58!B78)
/(Belgium51!D77*Belgium51!H77/Belgium51!B77
 +Denmark52!D77*Denmark52!H77/Denmark52!B77
 +Finland53!D77*Finland53!H77/Finland53!B77
 +Italy54!D77*Italy54!H77/Italy54!B77
 +Netherlands55!D77*Netherlands55!H77/Netherlands55!B77
 +Portugal56!D77*Portugal56!H77/Portugal56!B77
 +Spain57!D77*Spain57!H77/Spain57!B77
 +Sweden58!D77*Sweden58!H77/Sweden58!B77))))</f>
        <v/>
      </c>
      <c r="N78" s="62" t="str">
        <f>IF(OR(
Belgium51!I78   ="",Belgium51!I77   ="",
Belgium51!B78   ="",Belgium51!B77   ="",
Belgium51!R78   ="",Belgium51!R77   ="",
Denmark52!I78      ="",Denmark52!I77      ="",
Denmark52!B78      ="",Denmark52!B77      ="",
Denmark52!R78      ="",Denmark52!R77      ="",
Finland53!I78       ="",Finland53!I77       ="",
Finland53!B78       ="",Finland53!B77       ="",
Finland53!R78       ="",Finland53!R77       ="",
Italy54!I78      ="",Italy54!I77      ="",
Italy54!B78      ="",Italy54!B77      ="",
Italy54!R78      ="",Italy54!R77      ="",
Netherlands55!I78 ="",Netherlands55!I77 ="",
Netherlands55!B78 ="",Netherlands55!B77 ="",
Netherlands55!R78 ="",Netherlands55!R77 ="",
Portugal56!I78      ="",Portugal56!I77      ="",
Portugal56!B78      ="",Portugal56!B77      ="",
Portugal56!R78      ="",Portugal56!R77      ="",
Spain57!I78      ="",Spain57!I77      ="",
Spain57!B78      ="",Spain57!B77      ="",
Spain57!R78      ="",Spain57!R77      ="",
Sweden58!I78      ="",Sweden58!I77      ="",
Sweden58!B78      ="",Sweden58!B77      ="",
Sweden58!R78      ="",Sweden58!R77      =""),"",
LN(SQRT(
(Belgium51!I78/Belgium51!B78
 +Denmark52!I78/Denmark52!B78
 +Finland53!I78/Finland53!B78
 +Italy54!I78/Italy54!B78
 +Netherlands55!I78/Netherlands55!B78
 +Portugal56!I78/Portugal56!B78
 +Spain57!I78/Spain57!B78
 +Sweden58!I78/Sweden58!B78)
/(Belgium51!I78/Belgium51!R78*Belgium51!R77/Belgium51!B77
 +Denmark52!I78/Denmark52!R78*Denmark52!R77/Denmark52!B77
 +Finland53!I78/Finland53!R78*Finland53!R77/Finland53!B77
 +Italy54!I78/Italy54!R78*Italy54!R77/Italy54!B77
 +Netherlands55!I78/Netherlands55!R78*Netherlands55!R77/Netherlands55!B77
 +Portugal56!I78/Portugal56!R78*Portugal56!R77/Portugal56!B77
 +Spain57!I78/Spain57!R78*Spain57!R77/Spain57!B77
 +Sweden58!I78/Sweden58!R78*Sweden58!R77/Sweden58!B77)
*(Belgium51!I77/Belgium51!R77*Belgium51!R78/Belgium51!B78
 +Denmark52!I77/Denmark52!R77*Denmark52!R78/Denmark52!B78
 +Finland53!I77/Finland53!R77*Finland53!R78/Finland53!B78
 +Italy54!I77/Italy54!R77*Italy54!R78/Italy54!B78
 +Netherlands55!I77/Netherlands55!R77*Netherlands55!R78/Netherlands55!B78
 +Portugal56!I77/Portugal56!R77*Portugal56!R78/Portugal56!B78
 +Spain57!I77/Spain57!R77*Spain57!R78/Spain57!B78
 +Sweden58!I77/Sweden58!R77*Sweden58!R78/Sweden58!B78)
/(Belgium51!I77/Belgium51!B77
 +Denmark52!I77/Denmark52!B77
 +Finland53!I77/Finland53!B77
 +Italy54!I77/Italy54!B77
 +Netherlands55!I77/Netherlands55!B77
 +Portugal56!I77/Portugal56!B77
 +Spain57!I77/Spain57!B77
 +Sweden58!I77/Sweden58!B77))))</f>
        <v/>
      </c>
      <c r="O78" s="62" t="str">
        <f>IF(OR(
Belgium51!K78   ="",Belgium51!K77   ="",
Belgium51!B78   ="",Belgium51!B77   ="",
Belgium51!S78   ="",Belgium51!S77   ="",
Denmark52!K78      ="",Denmark52!K77      ="",
Denmark52!B78      ="",Denmark52!B77      ="",
Denmark52!S78      ="",Denmark52!S77      ="",
Finland53!K78       ="",Finland53!K77       ="",
Finland53!B78       ="",Finland53!B77       ="",
Finland53!S78       ="",Finland53!S77       ="",
Italy54!K78      ="",Italy54!K77      ="",
Italy54!B78      ="",Italy54!B77      ="",
Italy54!S78      ="",Italy54!S77      ="",
Netherlands55!K78 ="",Netherlands55!K77 ="",
Netherlands55!B78 ="",Netherlands55!B77 ="",
Netherlands55!S78 ="",Netherlands55!S77 ="",
Portugal56!K78      ="",Portugal56!K77      ="",
Portugal56!B78      ="",Portugal56!B77      ="",
Portugal56!S78      ="",Portugal56!S77      ="",
Spain57!K78      ="",Spain57!K77      ="",
Spain57!B78      ="",Spain57!B77      ="",
Spain57!S78      ="",Spain57!S77      ="",
Sweden58!K78      ="",Sweden58!K77      ="",
Sweden58!B78      ="",Sweden58!B77      ="",
Sweden58!S78      ="",Sweden58!S77      =""),"",
LN(SQRT(
(Belgium51!K78/Belgium51!B78
 +Denmark52!K78/Denmark52!B78
 +Finland53!K78/Finland53!B78
 +Italy54!K78/Italy54!B78
 +Netherlands55!K78/Netherlands55!B78
 +Portugal56!K78/Portugal56!B78
 +Spain57!K78/Spain57!B78
 +Sweden58!K78/Sweden58!B78)
/(Belgium51!K78/Belgium51!S78*Belgium51!S77/Belgium51!B77
 +Denmark52!K78/Denmark52!S78*Denmark52!S77/Denmark52!B77
 +Finland53!K78/Finland53!S78*Finland53!S77/Finland53!B77
 +Italy54!K78/Italy54!S78*Italy54!S77/Italy54!B77
 +Netherlands55!K78/Netherlands55!S78*Netherlands55!S77/Netherlands55!B77
 +Portugal56!K78/Portugal56!S78*Portugal56!S77/Portugal56!B77
 +Spain57!K78/Spain57!S78*Spain57!S77/Spain57!B77
 +Sweden58!K78/Sweden58!S78*Sweden58!S77/Sweden58!B77)
*(Belgium51!K77/Belgium51!S77*Belgium51!S78/Belgium51!B78
 +Denmark52!K77/Denmark52!S77*Denmark52!S78/Denmark52!B78
 +Finland53!K77/Finland53!S77*Finland53!S78/Finland53!B78
 +Italy54!K77/Italy54!S77*Italy54!S78/Italy54!B78
 +Netherlands55!K77/Netherlands55!S77*Netherlands55!S78/Netherlands55!B78
 +Portugal56!K77/Portugal56!S77*Portugal56!S78/Portugal56!B78
 +Spain57!K77/Spain57!S77*Spain57!S78/Spain57!B78
 +Sweden58!K77/Sweden58!S77*Sweden58!S78/Sweden58!B78)
/(Belgium51!K77/Belgium51!B77
 +Denmark52!K77/Denmark52!B77
 +Finland53!K77/Finland53!B77
 +Italy54!K77/Italy54!B77
 +Netherlands55!K77/Netherlands55!B77
 +Portugal56!K77/Portugal56!B77
 +Spain57!K77/Spain57!B77
 +Sweden58!K77/Sweden58!B77))))</f>
        <v/>
      </c>
      <c r="P78" s="62" t="str">
        <f>IF(OR(
Belgium51!L78   ="",Belgium51!L77   ="",
Belgium51!B78   ="",Belgium51!B77   ="",
Belgium51!T78   ="",Belgium51!T77   ="",
Denmark52!L78      ="",Denmark52!L77      ="",
Denmark52!B78      ="",Denmark52!B77      ="",
Denmark52!T78      ="",Denmark52!T77      ="",
Finland53!L78       ="",Finland53!L77       ="",
Finland53!B78       ="",Finland53!B77       ="",
Finland53!T78       ="",Finland53!T77       ="",
Italy54!L78      ="",Italy54!L77      ="",
Italy54!B78      ="",Italy54!B77      ="",
Italy54!T78      ="",Italy54!T77      ="",
Netherlands55!L78 ="",Netherlands55!L77 ="",
Netherlands55!B78 ="",Netherlands55!B77 ="",
Netherlands55!T78 ="",Netherlands55!T77 ="",
Portugal56!L78      ="",Portugal56!L77      ="",
Portugal56!B78      ="",Portugal56!B77      ="",
Portugal56!T78      ="",Portugal56!T77      ="",
Spain57!L78      ="",Spain57!L77      ="",
Spain57!B78      ="",Spain57!B77      ="",
Spain57!T78      ="",Spain57!T77      ="",
Sweden58!L78      ="",Sweden58!L77      ="",
Sweden58!B78      ="",Sweden58!B77      ="",
Sweden58!T78      ="",Sweden58!T77      =""),"",
LN(SQRT(
(Belgium51!L78/Belgium51!B78
 +Denmark52!L78/Denmark52!B78
 +Finland53!L78/Finland53!B78
 +Italy54!L78/Italy54!B78
 +Netherlands55!L78/Netherlands55!B78
 +Portugal56!L78/Portugal56!B78
 +Spain57!L78/Spain57!B78
 +Sweden58!L78/Sweden58!B78)
/(Belgium51!L78/Belgium51!T78*Belgium51!T77/Belgium51!B77
 +Denmark52!L78/Denmark52!T78*Denmark52!T77/Denmark52!B77
 +Finland53!L78/Finland53!T78*Finland53!T77/Finland53!B77
 +Italy54!L78/Italy54!T78*Italy54!T77/Italy54!B77
 +Netherlands55!L78/Netherlands55!T78*Netherlands55!T77/Netherlands55!B77
 +Portugal56!L78/Portugal56!T78*Portugal56!T77/Portugal56!B77
 +Spain57!L78/Spain57!T78*Spain57!T77/Spain57!B77
 +Sweden58!L78/Sweden58!T78*Sweden58!T77/Sweden58!B77)
*(Belgium51!L77/Belgium51!T77*Belgium51!T78/Belgium51!B78
 +Denmark52!L77/Denmark52!T77*Denmark52!T78/Denmark52!B78
 +Finland53!L77/Finland53!T77*Finland53!T78/Finland53!B78
 +Italy54!L77/Italy54!T77*Italy54!T78/Italy54!B78
 +Netherlands55!L77/Netherlands55!T77*Netherlands55!T78/Netherlands55!B78
 +Portugal56!L77/Portugal56!T77*Portugal56!T78/Portugal56!B78
 +Spain57!L77/Spain57!T77*Spain57!T78/Spain57!B78
 +Sweden58!L77/Sweden58!T77*Sweden58!T78/Sweden58!B78)
/(Belgium51!L77/Belgium51!B77
 +Denmark52!L77/Denmark52!B77
 +Finland53!L77/Finland53!B77
 +Italy54!L77/Italy54!B77
 +Netherlands55!L77/Netherlands55!B77
 +Portugal56!L77/Portugal56!B77
 +Spain57!L77/Spain57!B77
 +Sweden58!L77/Sweden58!B77))))</f>
        <v/>
      </c>
      <c r="Q78" s="61"/>
      <c r="R78" s="61"/>
      <c r="S78" s="61"/>
      <c r="T78" s="61"/>
      <c r="U78" s="61"/>
      <c r="V78" s="61" t="str">
        <f>IF(OR(
Belgium51!V78   ="",
Belgium51!U78   ="",
Denmark52!V78      ="",
Denmark52!U78      ="",
Finland53!V78       ="",
Finland53!U78       ="",
Italy54!V78      ="",
Italy54!U78      ="",
Netherlands55!V78 ="",
Netherlands55!U78 ="",
Portugal56!V78      ="",
Portugal56!U78      ="",
Spain57!V78      ="",
Spain57!U78      ="",
Sweden58!V78      ="",
Sweden58!U78      =""),"",
LN((Belgium51!V78+Denmark52!V78+Finland53!V78+Italy54!V78+Netherlands55!V78+Portugal56!V78+Spain57!V78+Sweden58!V78)
/(Belgium51!U78+Denmark52!U78+Finland53!U78+Italy54!U78+Netherlands55!U78+Portugal56!U78+Spain57!U78+Sweden58!U78)))</f>
        <v/>
      </c>
      <c r="W78" s="61" t="str">
        <f>IF(OR(
Belgium51!V78   ="",
Belgium51!W78   ="",
Belgium51!U78   ="",
Denmark52!V78      ="",
Denmark52!W78      ="",
Denmark52!U78      ="",
Finland53!V78       ="",
Finland53!W78       ="",
Finland53!U78       ="",
Italy54!V78      ="",
Italy54!W78      ="",
Italy54!U78      ="",
Netherlands55!V78 ="",
Netherlands55!W78 ="",
Netherlands55!V78 ="",
Portugal56!V78      ="",
Portugal56!W78      ="",
Portugal56!U78      ="",
Spain57!V78      ="",
Spain57!W78      ="",
Spain57!U78      ="",
Sweden58!V78      ="",
Sweden58!W78      ="",
Sweden58!U78      ="",
),"",
LN((Belgium51!V78*Belgium51!W78+Denmark52!V78*Denmark52!W78+Finland53!V78*Finland53!W78+Italy54!V78*Italy54!W78+Netherlands55!V78*Netherlands55!W78+Portugal56!V78*Portugal56!W78+Spain57!V78*Spain57!W78+Sweden58!V78*Sweden58!W78)
/(Belgium51!U78+Denmark52!U78+Finland53!U78+Italy54!U78+Netherlands55!U78+Portugal56!U78+Spain57!U78+Sweden58!U78)))</f>
        <v/>
      </c>
      <c r="X78" s="61" t="str">
        <f>IF(OR(
Belgium51!X78   ="",
Belgium51!D78   ="",
Belgium51!B78   ="",
Denmark52!X78      ="",
Denmark52!D78      ="",
Denmark52!B78      ="",
Finland53!X78       ="",
Finland53!D78       ="",
Finland53!B78       ="",
Italy54!X78      ="",
Italy54!D78      ="",
Italy54!B78      ="",
Netherlands55!X78 ="",
Netherlands55!D78 ="",
Netherlands55!B78 ="",
Portugal56!X78      ="",
Portugal56!D78      ="",
Portugal56!B78      ="",
Spain57!X78      ="",
Spain57!D78      ="",
Spain57!B78      ="",
Sweden58!X78      ="",
Sweden58!D78      ="",
Sweden58!B78      =""),"",
(Belgium51!X78*Belgium51!D78/Belgium51!B78
 +Denmark52!X78*Denmark52!D78/Denmark52!B78
 +Finland53!X78*Finland53!D78/Finland53!B78
 +Italy54!X78*Italy54!D78/Italy54!B78
 +Netherlands55!X78*Netherlands55!D78/Netherlands55!B78
 +Portugal56!X78*Portugal56!D78/Portugal56!B78
 +Spain57!X78*Spain57!D78/Spain57!B78
 +Sweden58!X78*Sweden58!D78/Sweden58!B78)
/(Belgium51!D78/Belgium51!B78
 +Denmark52!D78/Denmark52!B78
 +Finland53!D78/Finland53!B78
 +Italy54!D78/Italy54!B78
 +Netherlands55!D78/Netherlands55!B78
 +Portugal56!D78/Portugal56!B78
 +Spain57!D78/Spain57!B78
 +Sweden58!D78/Sweden58!B78))</f>
        <v/>
      </c>
      <c r="Y78" s="61" t="str">
        <f>IF(OR(
Belgium51!Y78   ="",
Belgium51!D78   ="",
Belgium51!B78   ="",
Denmark52!Y78      ="",
Denmark52!D78      ="",
Denmark52!B78      ="",
Finland53!Y78       ="",
Finland53!D78       ="",
Finland53!B78       ="",
Italy54!Y78      ="",
Italy54!D78      ="",
Italy54!B78      ="",
Netherlands55!Y78 ="",
Netherlands55!D78 ="",
Netherlands55!B78 ="",
Portugal56!Y78      ="",
Portugal56!D78      ="",
Portugal56!B78      ="",
Spain57!Y78      ="",
Spain57!D78      ="",
Spain57!B78      ="",
Sweden58!Y78      ="",
Sweden58!D78      ="",
Sweden58!B78      =""),"",
(Belgium51!Y78/Belgium51!B78
 +Denmark52!Y78/Denmark52!B78
 +Finland53!Y78/Finland53!B78
 +Italy54!Y78/Italy54!B78
 +Netherlands55!Y78/Netherlands55!B78
 +Portugal56!Y78/Portugal56!B78
 +Spain57!Y78/Spain57!B78
 +Sweden58!Y78/Sweden58!B78)
/(Belgium51!D78/Belgium51!B78
 +Denmark52!D78/Denmark52!B78
 +Finland53!D78/Finland53!B78
 +Italy54!D78/Italy54!B78
 +Netherlands55!D78/Netherlands55!B78
 +Portugal56!D78/Portugal56!B78
 +Spain57!D78/Spain57!B78
 +Sweden58!D78/Sweden58!B78))</f>
        <v/>
      </c>
      <c r="Z78" s="67"/>
      <c r="AA78" s="62" t="str">
        <f t="shared" si="3"/>
        <v/>
      </c>
      <c r="AB78" s="75" t="str">
        <f>IF(OR(
Belgium51!AB78   ="",
Belgium51!D78   ="",
Belgium51!B78   ="",
Denmark52!AB78      ="",
Denmark52!D78      ="",
Denmark52!B78      ="",
Finland53!AB78       ="",
Finland53!D78       ="",
Finland53!B78       ="",
Italy54!AB78      ="",
Italy54!D78      ="",
Italy54!B78      ="",
Netherlands55!AB78 ="",
Netherlands55!D78 ="",
Netherlands55!B78 ="",
Portugal56!AB78      ="",
Portugal56!D78      ="",
Portugal56!B78      ="",
Spain57!AB78      ="",
Spain57!D78      ="",
Spain57!B78      ="",
Sweden58!AB78      ="",
Sweden58!D78      ="",
Sweden58!B78      =""),"",
(Belgium51!AB78*Belgium51!D78/Belgium51!B78
 +Denmark52!AB78*Denmark52!D78/Denmark52!B78
 +Finland53!AB78*Finland53!D78/Finland53!B78
 +Italy54!AB78*Italy54!D78/Italy54!B78
 +Netherlands55!AB78*Netherlands55!D78/Netherlands55!B78
 +Portugal56!AB78*Portugal56!D78/Portugal56!B78
 +Spain57!AB78*Spain57!D78/Spain57!B78
 +Sweden58!AB78*Sweden58!D78/Sweden58!B78)
/(Belgium51!D78/Belgium51!B78
 +Denmark52!D78/Denmark52!B78
 +Finland53!D78/Finland53!B78
 +Italy54!D78/Italy54!B78
 +Netherlands55!D78/Netherlands55!B78
 +Portugal56!D78/Portugal56!B78
 +Spain57!D78/Spain57!B78
 +Sweden58!D78/Sweden58!B78))</f>
        <v/>
      </c>
    </row>
    <row r="79" spans="1:28">
      <c r="A79" s="62">
        <v>1946</v>
      </c>
      <c r="B79" s="62" t="str">
        <f>IF(OR(
Belgium51!AC79   ="",
Belgium51!D79   ="",
Belgium51!B79   ="",
Denmark52!AC79      ="",
Denmark52!D79      ="",
Denmark52!B79      ="",
Finland53!AC79       ="",
Finland53!D79       ="",
Finland53!B79       ="",
Italy54!AC79      ="",
Italy54!D79      ="",
Italy54!B79      ="",
Netherlands55!AC79 ="",
Netherlands55!D79 ="",
Netherlands55!B79 ="",
Portugal56!AC79 ="",
Portugal56!D79 ="",
Portugal56!B79 ="",
Spain57!AC79       ="",
Spain57!D79       ="",
Spain57!B79       ="",
Sweden58!AC79      ="",
Sweden58!D79      ="",
Sweden58!B79      =""),"",
(Belgium51!AC79*Belgium51!D79/Belgium51!B79
 +Denmark52!AC79*Denmark52!D79/Denmark52!B79
 +Finland53!AC79*Finland53!D79/Finland53!B79
 +Italy54!AC79*Italy54!D79/Italy54!B79
 +Netherlands55!AC79*Netherlands55!D79/Netherlands55!B79
 +Portugal56!AC79*Portugal56!D79/Portugal56!B79
 +Spain57!AC79*Spain57!D79/Spain57!B79
 +Sweden58!AC79*Sweden58!D79/Sweden58!B79)
/(Belgium51!D79/Belgium51!B79
 +Denmark52!D79/Denmark52!B79
 +Finland53!D79/Finland53!B79
 +Italy54!D79/Italy54!B79
 +Netherlands55!D79/Netherlands55!B79
 +Portugal56!D79/Portugal56!B79
 +Spain57!D79/Spain57!B79
 +Sweden58!D79/Sweden58!B79))</f>
        <v/>
      </c>
      <c r="C79" s="34" t="str">
        <f>IF(OR(
Belgium51!F79   ="",
Belgium51!D79   ="",
Belgium51!B79   ="",
Denmark52!F79      ="",
Denmark52!D79      ="",
Denmark52!B79      ="",
Finland53!F79       ="",
Finland53!D79       ="",
Finland53!B79       ="",
Italy54!F79      ="",
Italy54!D79      ="",
Italy54!B79      ="",
Netherlands55!F79 ="",
Netherlands55!D79 ="",
Netherlands55!B79 ="",
Portugal56!F79 ="",
Portugal56!D79 ="",
Portugal56!B79 ="",
Spain57!F79       ="",
Spain57!D79       ="",
Spain57!B79       ="",
Sweden58!F79      ="",
Sweden58!D79      ="",
Sweden58!B79      =""),"",
(Belgium51!F79*Belgium51!D79/Belgium51!B79
 +Denmark52!F79*Denmark52!D79/Denmark52!B79
 +Finland53!F79*Finland53!D79/Finland53!B79
 +Italy54!F79*Italy54!D79/Italy54!B79
 +Netherlands55!F79*Netherlands55!D79/Netherlands55!B79
 +Portugal56!F79*Portugal56!D79/Portugal56!B79
 +Spain57!F79*Spain57!D79/Spain57!B79
 +Sweden58!F79*Sweden58!D79/Sweden58!B79)
/(Belgium51!D79/Belgium51!B79
 +Denmark52!D79/Denmark52!B79
 +Finland53!D79/Finland53!B79
 +Italy54!D79/Italy54!B79
 +Netherlands55!D79/Netherlands55!B79
 +Portugal56!D79/Portugal56!B79
 +Spain57!D79/Spain57!B79
 +Sweden58!D79/Sweden58!B79))</f>
        <v/>
      </c>
      <c r="D79" s="62" t="str">
        <f>IF(OR(
Belgium51!AE79   ="",
Belgium51!D79   ="",
Belgium51!B79   ="",
Denmark52!AE79      ="",
Denmark52!D79      ="",
Denmark52!B79      ="",
Finland53!AE79       ="",
Finland53!D79       ="",
Finland53!B79       ="",
Italy54!AE79      ="",
Italy54!D79      ="",
Italy54!B79      ="",
Netherlands55!AE79 ="",
Netherlands55!D79 ="",
Netherlands55!B79 ="",
Portugal56!AE79 ="",
Portugal56!D79 ="",
Portugal56!B79 ="",
Spain57!AE79       ="",
Spain57!D79       ="",
Spain57!B79       ="",
Sweden58!AE79      ="",
Sweden58!D79      ="",
Sweden58!B79      =""),"",
(Belgium51!AE79*Belgium51!D79/Belgium51!B79
 +Denmark52!AE79*Denmark52!D79/Denmark52!B79
 +Finland53!AE79*Finland53!D79/Finland53!B79
 +Italy54!AE79*Italy54!D79/Italy54!B79
 +Netherlands55!AE79*Netherlands55!D79/Netherlands55!B79
 +Portugal56!AE79*Portugal56!D79/Portugal56!B79
 +Spain57!AE79*Spain57!D79/Spain57!B79
 +Sweden58!AE79*Sweden58!D79/Sweden58!B79)
/(Belgium51!D79/Belgium51!B79
 +Denmark52!D79/Denmark52!B79
 +Finland53!D79/Finland53!B79
 +Italy54!D79/Italy54!B79
 +Netherlands55!D79/Netherlands55!B79
 +Portugal56!D79/Portugal56!B79
 +Spain57!D79/Spain57!B79
 +Sweden58!D79/Sweden58!B79))</f>
        <v/>
      </c>
      <c r="E79" s="62" t="str">
        <f>IF(OR(
Belgium51!H79   ="",
Belgium51!D79   ="",
Belgium51!B79   ="",
Denmark52!H79      ="",
Denmark52!D79      ="",
Denmark52!B79      ="",
Finland53!H79       ="",
Finland53!D79       ="",
Finland53!B79       ="",
Italy54!H79      ="",
Italy54!D79      ="",
Italy54!B79      ="",
Netherlands55!H79 ="",
Netherlands55!D79 ="",
Netherlands55!B79 ="",
Portugal56!H79 ="",
Portugal56!D79 ="",
Portugal56!B79 ="",
Spain57!H79 ="",
Spain57!D79 ="",
Spain57!B79 ="",
Sweden58!H79 ="",
Sweden58!D79 ="",
Sweden58!B79 =""),"",
(Belgium51!H79*Belgium51!D79/Belgium51!B79
 +Denmark52!H79*Denmark52!D79/Denmark52!B79
 +Finland53!H79*Finland53!D79/Finland53!B79
 +Italy54!H79*Italy54!D79/Italy54!B79
 +Netherlands55!H79*Netherlands55!D79/Netherlands55!B79
 +Portugal56!H79*Portugal56!D79/Portugal56!B79
 +Spain57!H79*Spain57!D79/Spain57!B79
 +Sweden58!H79*Sweden58!D79/Sweden58!B79)
/(Belgium51!D79/Belgium51!B79
 +Denmark52!D79/Denmark52!B79
 +Finland53!D79/Finland53!B79
 +Italy54!D79/Italy54!B79
 +Netherlands55!D79/Netherlands55!B79
 +Portugal56!D79/Portugal56!B79
 +Spain57!D79/Spain57!B79
 +Sweden58!D79/Sweden58!B79))</f>
        <v/>
      </c>
      <c r="F79" s="62">
        <f>IF(OR(
Belgium51!I79   ="",
Belgium51!D79   ="",
Belgium51!B79   ="",
Denmark52!I79      ="",
Denmark52!D79      ="",
Denmark52!B79      ="",
Finland53!I79       ="",
Finland53!D79       ="",
Finland53!B79       ="",
Italy54!I79      ="",
Italy54!D79      ="",
Italy54!B79      ="",
Netherlands55!I79 ="",
Netherlands55!D79 ="",
Netherlands55!B79 ="",
Portugal56!I79      ="",
Portugal56!D79      ="",
Portugal56!B79      ="",
Spain57!I79      ="",
Spain57!D79      ="",
Spain57!B79      ="",
Sweden58!I79      ="",
Sweden58!D79      ="",
Sweden58!B79      =""),"",
(Belgium51!I79/Belgium51!B79
 +Denmark52!I79/Denmark52!B79
 +Finland53!I79/Finland53!B79
 +Italy54!I79/Italy54!B79
 +Netherlands55!I79/Netherlands55!B79
 +Portugal56!I79/Portugal56!B79
 +Spain57!I79/Spain57!B79
 +Sweden58!I79/Sweden58!B79)
/(Belgium51!D79/Belgium51!B79
 +Denmark52!D79/Denmark52!B79
 +Finland53!D79/Finland53!B79
 +Italy54!D79/Italy54!B79
 +Netherlands55!D79/Netherlands55!B79
 +Portugal56!D79/Portugal56!B79
 +Spain57!D79/Spain57!B79
 +Sweden58!D79/Sweden58!B79))</f>
        <v>0.21537521729832279</v>
      </c>
      <c r="G79" s="62" t="str">
        <f>IF(OR(
Belgium51!J79   ="",
Belgium51!D79   ="",
Belgium51!B79   ="",
Denmark52!J79      ="",
Denmark52!D79      ="",
Denmark52!B79      ="",
Finland53!J79       ="",
Finland53!D79       ="",
Finland53!B79       ="",
Italy54!J79      ="",
Italy54!D79      ="",
Italy54!B79      ="",
Netherlands55!J79 ="",
Netherlands55!D79 ="",
Netherlands55!B79 ="",
Portugal56!J79      ="",
Portugal56!D79      ="",
Portugal56!B79      ="",
Spain57!J79      ="",
Spain57!D79      ="",
Spain57!B79      ="",
Sweden58!J79      ="",
Sweden58!D79      ="",
Sweden58!B79      =""),"",
(Belgium51!J79/Belgium51!B79
 +Denmark52!J79/Denmark52!B79
 +Finland53!J79/Finland53!B79
 +Italy54!J79/Italy54!B79
 +Netherlands55!J79/Netherlands55!B79
 +Portugal56!J79/Portugal56!B79
 +Spain57!J79/Spain57!B79
 +Sweden58!J79/Sweden58!B79)
/(Belgium51!D79/Belgium51!B79
 +Denmark52!D79/Denmark52!B79
 +Finland53!D79/Finland53!B79
 +Italy54!D79/Italy54!B79
 +Netherlands55!D79/Netherlands55!B79
 +Portugal56!D79/Portugal56!B79
 +Spain57!D79/Spain57!B79
 +Sweden58!D79/Sweden58!B79))</f>
        <v/>
      </c>
      <c r="H79" s="62">
        <f>IF(OR(
Belgium51!K79   ="",
Belgium51!D79   ="",
Belgium51!B79   ="",
Denmark52!K79      ="",
Denmark52!D79      ="",
Denmark52!B79      ="",
Finland53!K79       ="",
Finland53!D79       ="",
Finland53!B79       ="",
Italy54!K79      ="",
Italy54!D79      ="",
Italy54!B79      ="",
Netherlands55!K79 ="",
Netherlands55!D79 ="",
Netherlands55!B79 ="",
Portugal56!K79      ="",
Portugal56!D79      ="",
Portugal56!B79      ="",
Spain57!K79      ="",
Spain57!D79      ="",
Spain57!B79      ="",
Sweden58!K79      ="",
Sweden58!D79      ="",
Sweden58!B79      =""),"",
(Belgium51!K79/Belgium51!B79
 +Denmark52!K79/Denmark52!B79
 +Finland53!K79/Finland53!B79
 +Italy54!K79/Italy54!B79
 +Netherlands55!K79/Netherlands55!B79
 +Portugal56!K79/Portugal56!B79
 +Spain57!K79/Spain57!B79
 +Sweden58!K79/Sweden58!B79)
/(Belgium51!D79/Belgium51!B79
 +Denmark52!D79/Denmark52!B79
 +Finland53!D79/Finland53!B79
 +Italy54!D79/Italy54!B79
 +Netherlands55!D79/Netherlands55!B79
 +Portugal56!D79/Portugal56!B79
 +Spain57!D79/Spain57!B79
 +Sweden58!D79/Sweden58!B79))</f>
        <v>8.2695014651979759E-2</v>
      </c>
      <c r="I79" s="62">
        <f>IF(OR(
Belgium51!L79   ="",
Belgium51!D79   ="",
Belgium51!B79   ="",
Denmark52!L79      ="",
Denmark52!D79      ="",
Denmark52!B79      ="",
Finland53!L79       ="",
Finland53!D79       ="",
Finland53!B79       ="",
Italy54!L79      ="",
Italy54!D79      ="",
Italy54!B79      ="",
Netherlands55!L79 ="",
Netherlands55!D79 ="",
Netherlands55!B79 ="",
Portugal56!L79      ="",
Portugal56!D79      ="",
Portugal56!B79      ="",
Spain57!L79      ="",
Spain57!D79      ="",
Spain57!B79      ="",
Sweden58!L79      ="",
Sweden58!D79      ="",
Sweden58!B79      =""),"",
(Belgium51!L79/Belgium51!B79
 +Denmark52!L79/Denmark52!B79
 +Finland53!L79/Finland53!B79
 +Italy54!L79/Italy54!B79
 +Netherlands55!L79/Netherlands55!B79
 +Portugal56!L79/Portugal56!B79
 +Spain57!L79/Spain57!B79
 +Sweden58!L79/Sweden58!B79)
/(Belgium51!D79/Belgium51!B79
 +Denmark52!D79/Denmark52!B79
 +Finland53!D79/Finland53!B79
 +Italy54!D79/Italy54!B79
 +Netherlands55!D79/Netherlands55!B79
 +Portugal56!D79/Portugal56!B79
 +Spain57!D79/Spain57!B79
 +Sweden58!D79/Sweden58!B79))</f>
        <v>0.13191081363600796</v>
      </c>
      <c r="J79" s="61">
        <f t="shared" si="2"/>
        <v>-4.9215798984028197E-2</v>
      </c>
      <c r="K79" s="61">
        <f>IF(OR(
Belgium51!D79   ="",Belgium51!D78   ="",
Belgium51!B79   ="",Belgium51!B78   ="",
Belgium51!N79   ="",Belgium51!N78   ="",
Denmark52!D79      ="",Denmark52!D78      ="",
Denmark52!B79      ="",Denmark52!B78      ="",
Denmark52!N79      ="",Denmark52!N78      ="",
Finland53!D79       ="",Finland53!D78       ="",
Finland53!B79       ="",Finland53!B78       ="",
Finland53!N79       ="",Finland53!N78       ="",
Italy54!D79      ="",Italy54!D78      ="",
Italy54!B79      ="",Italy54!B78      ="",
Italy54!N79      ="",Italy54!N78      ="",
Netherlands55!D79 ="",Netherlands55!D78 ="",
Netherlands55!B79 ="",Netherlands55!B78 ="",
Netherlands55!N79 ="",Netherlands55!N78 ="",
Portugal56!D79      ="",Portugal56!D78      ="",
Portugal56!B79      ="",Portugal56!B78      ="",
Portugal56!N79      ="",Portugal56!N78      ="",
Spain57!D79      ="",Spain57!D78      ="",
Spain57!B79      ="",Spain57!B78      ="",
Spain57!N79      ="",Spain57!N78      ="",
Sweden58!D79      ="",Sweden58!D78      ="",
Sweden58!B79      ="",Sweden58!B78      ="",
Sweden58!N79      ="",Sweden58!N78      =""),"",
LN(SQRT(
(Belgium51!D79/Belgium51!B79
 +Denmark52!D79/Denmark52!B79
 +Finland53!D79/Finland53!B79
 +Italy54!D79/Italy54!B79
 +Netherlands55!D79/Netherlands55!B79
 +Portugal56!D79/Portugal56!B79
 +Spain57!D79/Spain57!B79
 +Sweden58!D79/Sweden58!B79)
/(Belgium51!D79/Belgium51!N79*Belgium51!N78/Belgium51!B78
 +Denmark52!D79/Denmark52!N79*Denmark52!N78/Denmark52!B78
 +Finland53!D79/Finland53!N79*Finland53!N78/Finland53!B78
 +Italy54!D79/Italy54!N79*Italy54!N78/Italy54!B78
 +Netherlands55!D79/Netherlands55!N79*Netherlands55!N78/Netherlands55!B78
 +Portugal56!D79/Portugal56!N79*Portugal56!N78/Portugal56!B78
 +Spain57!D79/Spain57!N79*Spain57!N78/Spain57!B78
 +Sweden58!D79/Sweden58!N79*Sweden58!N78/Sweden58!B78)
*(Belgium51!D78/Belgium51!N78*Belgium51!N79/Belgium51!B79
 +Denmark52!D78/Denmark52!N78*Denmark52!N79/Denmark52!B79
 +Finland53!D78/Finland53!N78*Finland53!N79/Finland53!B79
 +Italy54!D78/Italy54!N78*Italy54!N79/Italy54!B79
 +Netherlands55!D78/Netherlands55!N78*Netherlands55!N79/Netherlands55!B79
 +Portugal56!D78/Portugal56!N78*Portugal56!N79/Portugal56!B79
 +Spain57!D78/Spain57!N78*Spain57!N79/Spain57!B79
 +Sweden58!D78/Sweden58!N78*Sweden58!N79/Sweden58!B79)
/(Belgium51!D78/Belgium51!B78
 +Denmark52!D78/Denmark52!B78
 +Finland53!D78/Finland53!B78
 +Italy54!D78/Italy54!B78
 +Netherlands55!D78/Netherlands55!B78
 +Portugal56!D78/Portugal56!B78
 +Spain57!D78/Spain57!B78
 +Sweden58!D78/Sweden58!B78))))</f>
        <v>-0.30315918319564616</v>
      </c>
      <c r="L79" s="61" t="str">
        <f>IF(OR(
Belgium51!F79   ="",Belgium51!F78   ="",
Belgium51!D79   ="",Belgium51!D78   ="",
Belgium51!B79   ="",Belgium51!B78   ="",
Belgium51!P79   ="",Belgium51!P78   ="",
Denmark52!F79      ="",Denmark52!F78      ="",
Denmark52!D79      ="",Denmark52!D78      ="",
Denmark52!B79      ="",Denmark52!B78      ="",
Denmark52!P79      ="",Denmark52!P78      ="",
Finland53!F79       ="",Finland53!F78       ="",
Finland53!D79       ="",Finland53!D78       ="",
Finland53!B79       ="",Finland53!B78       ="",
Finland53!P79       ="",Finland53!P78       ="",
Italy54!F79      ="",Italy54!F78      ="",
Italy54!D79      ="",Italy54!D78      ="",
Italy54!B79      ="",Italy54!B78      ="",
Italy54!P79      ="",Italy54!P78      ="",
Netherlands55!F79 ="",Netherlands55!F78 ="",
Netherlands55!D79 ="",Netherlands55!D78 ="",
Netherlands55!B79 ="",Netherlands55!B78 ="",
Netherlands55!P79 ="",Netherlands55!P78 ="",
Portugal56!F79      ="",Portugal56!F78      ="",
Portugal56!D79      ="",Portugal56!D78      ="",
Portugal56!B79      ="",Portugal56!B78      ="",
Portugal56!P79      ="",Portugal56!P78      ="",
Spain57!F79      ="",Spain57!F78      ="",
Spain57!D79      ="",Spain57!D78      ="",
Spain57!B79      ="",Spain57!B78      ="",
Spain57!P79      ="",Spain57!P78      ="",
Sweden58!F79      ="",Sweden58!F78      ="",
Sweden58!D79      ="",Sweden58!D78      ="",
Sweden58!B79      ="",Sweden58!B78      ="",
Sweden58!P79      ="",Sweden58!P78      =""),"",
LN(SQRT(
(Belgium51!D79*Belgium51!F79/Belgium51!B79
 +Denmark52!D79*Denmark52!F79/Denmark52!B79
 +Finland53!D79*Finland53!F79/Finland53!B79
 +Italy54!D79*Italy54!F79/Italy54!B79
 +Netherlands55!D79*Netherlands55!F79/Netherlands55!B79
 +Portugal56!D79*Portugal56!F79/Portugal56!B79
 +Spain57!D79*Spain57!F79/Spain57!B79
 +Sweden58!D79*Sweden58!F79/Sweden58!B79)
/(Belgium51!D79*Belgium51!F79/Belgium51!P79*Belgium51!P78/Belgium51!B78
 +Denmark52!D79*Denmark52!F79/Denmark52!P79*Denmark52!P78/Denmark52!B78
 +Finland53!D79*Finland53!F79/Finland53!P79*Finland53!P78/Finland53!B78
 +Italy54!D79*Italy54!F79/Italy54!P79*Italy54!P78/Italy54!B78
 +Netherlands55!D79*Netherlands55!F79/Netherlands55!P79*Netherlands55!P78/Netherlands55!B78
 +Portugal56!D79*Portugal56!F79/Portugal56!P79*Portugal56!P78/Portugal56!B78
 +Spain57!D79*Spain57!F79/Spain57!P79*Spain57!P78/Spain57!B78
 +Sweden58!D79*Sweden58!F79/Sweden58!P79*Sweden58!P78/Sweden58!B78)
*(Belgium51!D78*Belgium51!F78/Belgium51!P78*Belgium51!P79/Belgium51!B79
 +Denmark52!D78*Denmark52!F78/Denmark52!P78*Denmark52!P79/Denmark52!B79
 +Finland53!D78*Finland53!F78/Finland53!P78*Finland53!P79/Finland53!B79
 +Italy54!D78*Italy54!F78/Italy54!P78*Italy54!P79/Italy54!B79
 +Netherlands55!D78*Netherlands55!F78/Netherlands55!P78*Netherlands55!P79/Netherlands55!B79
 +Portugal56!D78*Portugal56!F78/Portugal56!P78*Portugal56!P79/Portugal56!B79
 +Spain57!D78*Spain57!F78/Spain57!P78*Spain57!P79/Spain57!B79
 +Sweden58!D78*Sweden58!F78/Sweden58!P78*Sweden58!P79/Sweden58!B79)
/(Belgium51!D78*Belgium51!F78/Belgium51!B78
 +Denmark52!D78*Denmark52!F78/Denmark52!B78
 +Finland53!D78*Finland53!F78/Finland53!B78
 +Italy54!D78*Italy54!F78/Italy54!B78
 +Netherlands55!D78*Netherlands55!F78/Netherlands55!B78
 +Portugal56!D78*Portugal56!F78/Portugal56!B78
 +Spain57!D78*Spain57!F78/Spain57!B78
 +Sweden58!D78*Sweden58!F78/Sweden58!B78))))</f>
        <v/>
      </c>
      <c r="M79" s="62" t="str">
        <f>IF(OR(
Belgium51!H79   ="",Belgium51!H78   ="",
Belgium51!D79   ="",Belgium51!D78   ="",
Belgium51!B79   ="",Belgium51!B78   ="",
Belgium51!Q79   ="",Belgium51!Q78   ="",
Denmark52!H79      ="",Denmark52!H78      ="",
Denmark52!D79      ="",Denmark52!D78      ="",
Denmark52!B79      ="",Denmark52!B78      ="",
Denmark52!Q79      ="",Denmark52!Q78      ="",
Finland53!H79       ="",Finland53!H78       ="",
Finland53!D79       ="",Finland53!D78       ="",
Finland53!B79       ="",Finland53!B78       ="",
Finland53!Q79       ="",Finland53!Q78       ="",
Italy54!H79      ="",Italy54!H78      ="",
Italy54!D79      ="",Italy54!D78      ="",
Italy54!B79      ="",Italy54!B78      ="",
Italy54!Q79      ="",Italy54!Q78      ="",
Netherlands55!H79 ="",Netherlands55!H78 ="",
Netherlands55!D79 ="",Netherlands55!D78 ="",
Netherlands55!B79 ="",Netherlands55!B78 ="",
Netherlands55!Q79 ="",Netherlands55!Q78 ="",
Portugal56!H79      ="",Portugal56!H78      ="",
Portugal56!D79      ="",Portugal56!D78      ="",
Portugal56!B79      ="",Portugal56!B78      ="",
Portugal56!Q79      ="",Portugal56!Q78      ="",
Spain57!H79      ="",Spain57!H78      ="",
Spain57!D79      ="",Spain57!D78      ="",
Spain57!B79      ="",Spain57!B78      ="",
Spain57!Q79      ="",Spain57!Q78      ="",
Sweden58!H79      ="",Sweden58!H78      ="",
Sweden58!D79      ="",Sweden58!D78      ="",
Sweden58!B79      ="",Sweden58!B78      ="",
Sweden58!Q79      ="",Sweden58!Q78      =""),"",
LN(SQRT(
(Belgium51!D79*Belgium51!H79/Belgium51!B79
 +Denmark52!D79*Denmark52!H79/Denmark52!B79
 +Finland53!D79*Finland53!H79/Finland53!B79
 +Italy54!D79*Italy54!H79/Italy54!B79
 +Netherlands55!D79*Netherlands55!H79/Netherlands55!B79
 +Portugal56!D79*Portugal56!H79/Portugal56!B79
 +Spain57!D79*Spain57!H79/Spain57!B79
 +Sweden58!D79*Sweden58!H79/Sweden58!B79)
/(Belgium51!D79*Belgium51!H79/Belgium51!Q79*Belgium51!Q78/Belgium51!B78
 +Denmark52!D79*Denmark52!H79/Denmark52!Q79*Denmark52!Q78/Denmark52!B78
 +Finland53!D79*Finland53!H79/Finland53!Q79*Finland53!Q78/Finland53!B78
 +Italy54!D79*Italy54!H79/Italy54!Q79*Italy54!Q78/Italy54!B78
 +Netherlands55!D79*Netherlands55!H79/Netherlands55!Q79*Netherlands55!Q78/Netherlands55!B78
 +Portugal56!D79*Portugal56!H79/Portugal56!Q79*Portugal56!Q78/Portugal56!B78
 +Spain57!D79*Spain57!H79/Spain57!Q79*Spain57!Q78/Spain57!B78
 +Sweden58!D79*Sweden58!H79/Sweden58!Q79*Sweden58!Q78/Sweden58!B78)
*(Belgium51!D78*Belgium51!H78/Belgium51!Q78*Belgium51!Q79/Belgium51!B79
 +Denmark52!D78*Denmark52!H78/Denmark52!Q78*Denmark52!Q79/Denmark52!B79
 +Finland53!D78*Finland53!H78/Finland53!Q78*Finland53!Q79/Finland53!B79
 +Italy54!D78*Italy54!H78/Italy54!Q78*Italy54!Q79/Italy54!B79
 +Netherlands55!D78*Netherlands55!H78/Netherlands55!Q78*Netherlands55!Q79/Netherlands55!B79
 +Portugal56!D78*Portugal56!H78/Portugal56!Q78*Portugal56!Q79/Portugal56!B79
 +Spain57!D78*Spain57!H78/Spain57!Q78*Spain57!Q79/Spain57!B79
 +Sweden58!D78*Sweden58!H78/Sweden58!Q78*Sweden58!Q79/Sweden58!B79)
/(Belgium51!D78*Belgium51!H78/Belgium51!B78
 +Denmark52!D78*Denmark52!H78/Denmark52!B78
 +Finland53!D78*Finland53!H78/Finland53!B78
 +Italy54!D78*Italy54!H78/Italy54!B78
 +Netherlands55!D78*Netherlands55!H78/Netherlands55!B78
 +Portugal56!D78*Portugal56!H78/Portugal56!B78
 +Spain57!D78*Spain57!H78/Spain57!B78
 +Sweden58!D78*Sweden58!H78/Sweden58!B78))))</f>
        <v/>
      </c>
      <c r="N79" s="62" t="str">
        <f>IF(OR(
Belgium51!I79   ="",Belgium51!I78   ="",
Belgium51!B79   ="",Belgium51!B78   ="",
Belgium51!R79   ="",Belgium51!R78   ="",
Denmark52!I79      ="",Denmark52!I78      ="",
Denmark52!B79      ="",Denmark52!B78      ="",
Denmark52!R79      ="",Denmark52!R78      ="",
Finland53!I79       ="",Finland53!I78       ="",
Finland53!B79       ="",Finland53!B78       ="",
Finland53!R79       ="",Finland53!R78       ="",
Italy54!I79      ="",Italy54!I78      ="",
Italy54!B79      ="",Italy54!B78      ="",
Italy54!R79      ="",Italy54!R78      ="",
Netherlands55!I79 ="",Netherlands55!I78 ="",
Netherlands55!B79 ="",Netherlands55!B78 ="",
Netherlands55!R79 ="",Netherlands55!R78 ="",
Portugal56!I79      ="",Portugal56!I78      ="",
Portugal56!B79      ="",Portugal56!B78      ="",
Portugal56!R79      ="",Portugal56!R78      ="",
Spain57!I79      ="",Spain57!I78      ="",
Spain57!B79      ="",Spain57!B78      ="",
Spain57!R79      ="",Spain57!R78      ="",
Sweden58!I79      ="",Sweden58!I78      ="",
Sweden58!B79      ="",Sweden58!B78      ="",
Sweden58!R79      ="",Sweden58!R78      =""),"",
LN(SQRT(
(Belgium51!I79/Belgium51!B79
 +Denmark52!I79/Denmark52!B79
 +Finland53!I79/Finland53!B79
 +Italy54!I79/Italy54!B79
 +Netherlands55!I79/Netherlands55!B79
 +Portugal56!I79/Portugal56!B79
 +Spain57!I79/Spain57!B79
 +Sweden58!I79/Sweden58!B79)
/(Belgium51!I79/Belgium51!R79*Belgium51!R78/Belgium51!B78
 +Denmark52!I79/Denmark52!R79*Denmark52!R78/Denmark52!B78
 +Finland53!I79/Finland53!R79*Finland53!R78/Finland53!B78
 +Italy54!I79/Italy54!R79*Italy54!R78/Italy54!B78
 +Netherlands55!I79/Netherlands55!R79*Netherlands55!R78/Netherlands55!B78
 +Portugal56!I79/Portugal56!R79*Portugal56!R78/Portugal56!B78
 +Spain57!I79/Spain57!R79*Spain57!R78/Spain57!B78
 +Sweden58!I79/Sweden58!R79*Sweden58!R78/Sweden58!B78)
*(Belgium51!I78/Belgium51!R78*Belgium51!R79/Belgium51!B79
 +Denmark52!I78/Denmark52!R78*Denmark52!R79/Denmark52!B79
 +Finland53!I78/Finland53!R78*Finland53!R79/Finland53!B79
 +Italy54!I78/Italy54!R78*Italy54!R79/Italy54!B79
 +Netherlands55!I78/Netherlands55!R78*Netherlands55!R79/Netherlands55!B79
 +Portugal56!I78/Portugal56!R78*Portugal56!R79/Portugal56!B79
 +Spain57!I78/Spain57!R78*Spain57!R79/Spain57!B79
 +Sweden58!I78/Sweden58!R78*Sweden58!R79/Sweden58!B79)
/(Belgium51!I78/Belgium51!B78
 +Denmark52!I78/Denmark52!B78
 +Finland53!I78/Finland53!B78
 +Italy54!I78/Italy54!B78
 +Netherlands55!I78/Netherlands55!B78
 +Portugal56!I78/Portugal56!B78
 +Spain57!I78/Spain57!B78
 +Sweden58!I78/Sweden58!B78))))</f>
        <v/>
      </c>
      <c r="O79" s="62" t="str">
        <f>IF(OR(
Belgium51!K79   ="",Belgium51!K78   ="",
Belgium51!B79   ="",Belgium51!B78   ="",
Belgium51!S79   ="",Belgium51!S78   ="",
Denmark52!K79      ="",Denmark52!K78      ="",
Denmark52!B79      ="",Denmark52!B78      ="",
Denmark52!S79      ="",Denmark52!S78      ="",
Finland53!K79       ="",Finland53!K78       ="",
Finland53!B79       ="",Finland53!B78       ="",
Finland53!S79       ="",Finland53!S78       ="",
Italy54!K79      ="",Italy54!K78      ="",
Italy54!B79      ="",Italy54!B78      ="",
Italy54!S79      ="",Italy54!S78      ="",
Netherlands55!K79 ="",Netherlands55!K78 ="",
Netherlands55!B79 ="",Netherlands55!B78 ="",
Netherlands55!S79 ="",Netherlands55!S78 ="",
Portugal56!K79      ="",Portugal56!K78      ="",
Portugal56!B79      ="",Portugal56!B78      ="",
Portugal56!S79      ="",Portugal56!S78      ="",
Spain57!K79      ="",Spain57!K78      ="",
Spain57!B79      ="",Spain57!B78      ="",
Spain57!S79      ="",Spain57!S78      ="",
Sweden58!K79      ="",Sweden58!K78      ="",
Sweden58!B79      ="",Sweden58!B78      ="",
Sweden58!S79      ="",Sweden58!S78      =""),"",
LN(SQRT(
(Belgium51!K79/Belgium51!B79
 +Denmark52!K79/Denmark52!B79
 +Finland53!K79/Finland53!B79
 +Italy54!K79/Italy54!B79
 +Netherlands55!K79/Netherlands55!B79
 +Portugal56!K79/Portugal56!B79
 +Spain57!K79/Spain57!B79
 +Sweden58!K79/Sweden58!B79)
/(Belgium51!K79/Belgium51!S79*Belgium51!S78/Belgium51!B78
 +Denmark52!K79/Denmark52!S79*Denmark52!S78/Denmark52!B78
 +Finland53!K79/Finland53!S79*Finland53!S78/Finland53!B78
 +Italy54!K79/Italy54!S79*Italy54!S78/Italy54!B78
 +Netherlands55!K79/Netherlands55!S79*Netherlands55!S78/Netherlands55!B78
 +Portugal56!K79/Portugal56!S79*Portugal56!S78/Portugal56!B78
 +Spain57!K79/Spain57!S79*Spain57!S78/Spain57!B78
 +Sweden58!K79/Sweden58!S79*Sweden58!S78/Sweden58!B78)
*(Belgium51!K78/Belgium51!S78*Belgium51!S79/Belgium51!B79
 +Denmark52!K78/Denmark52!S78*Denmark52!S79/Denmark52!B79
 +Finland53!K78/Finland53!S78*Finland53!S79/Finland53!B79
 +Italy54!K78/Italy54!S78*Italy54!S79/Italy54!B79
 +Netherlands55!K78/Netherlands55!S78*Netherlands55!S79/Netherlands55!B79
 +Portugal56!K78/Portugal56!S78*Portugal56!S79/Portugal56!B79
 +Spain57!K78/Spain57!S78*Spain57!S79/Spain57!B79
 +Sweden58!K78/Sweden58!S78*Sweden58!S79/Sweden58!B79)
/(Belgium51!K78/Belgium51!B78
 +Denmark52!K78/Denmark52!B78
 +Finland53!K78/Finland53!B78
 +Italy54!K78/Italy54!B78
 +Netherlands55!K78/Netherlands55!B78
 +Portugal56!K78/Portugal56!B78
 +Spain57!K78/Spain57!B78
 +Sweden58!K78/Sweden58!B78))))</f>
        <v/>
      </c>
      <c r="P79" s="62" t="str">
        <f>IF(OR(
Belgium51!L79   ="",Belgium51!L78   ="",
Belgium51!B79   ="",Belgium51!B78   ="",
Belgium51!T79   ="",Belgium51!T78   ="",
Denmark52!L79      ="",Denmark52!L78      ="",
Denmark52!B79      ="",Denmark52!B78      ="",
Denmark52!T79      ="",Denmark52!T78      ="",
Finland53!L79       ="",Finland53!L78       ="",
Finland53!B79       ="",Finland53!B78       ="",
Finland53!T79       ="",Finland53!T78       ="",
Italy54!L79      ="",Italy54!L78      ="",
Italy54!B79      ="",Italy54!B78      ="",
Italy54!T79      ="",Italy54!T78      ="",
Netherlands55!L79 ="",Netherlands55!L78 ="",
Netherlands55!B79 ="",Netherlands55!B78 ="",
Netherlands55!T79 ="",Netherlands55!T78 ="",
Portugal56!L79      ="",Portugal56!L78      ="",
Portugal56!B79      ="",Portugal56!B78      ="",
Portugal56!T79      ="",Portugal56!T78      ="",
Spain57!L79      ="",Spain57!L78      ="",
Spain57!B79      ="",Spain57!B78      ="",
Spain57!T79      ="",Spain57!T78      ="",
Sweden58!L79      ="",Sweden58!L78      ="",
Sweden58!B79      ="",Sweden58!B78      ="",
Sweden58!T79      ="",Sweden58!T78      =""),"",
LN(SQRT(
(Belgium51!L79/Belgium51!B79
 +Denmark52!L79/Denmark52!B79
 +Finland53!L79/Finland53!B79
 +Italy54!L79/Italy54!B79
 +Netherlands55!L79/Netherlands55!B79
 +Portugal56!L79/Portugal56!B79
 +Spain57!L79/Spain57!B79
 +Sweden58!L79/Sweden58!B79)
/(Belgium51!L79/Belgium51!T79*Belgium51!T78/Belgium51!B78
 +Denmark52!L79/Denmark52!T79*Denmark52!T78/Denmark52!B78
 +Finland53!L79/Finland53!T79*Finland53!T78/Finland53!B78
 +Italy54!L79/Italy54!T79*Italy54!T78/Italy54!B78
 +Netherlands55!L79/Netherlands55!T79*Netherlands55!T78/Netherlands55!B78
 +Portugal56!L79/Portugal56!T79*Portugal56!T78/Portugal56!B78
 +Spain57!L79/Spain57!T79*Spain57!T78/Spain57!B78
 +Sweden58!L79/Sweden58!T79*Sweden58!T78/Sweden58!B78)
*(Belgium51!L78/Belgium51!T78*Belgium51!T79/Belgium51!B79
 +Denmark52!L78/Denmark52!T78*Denmark52!T79/Denmark52!B79
 +Finland53!L78/Finland53!T78*Finland53!T79/Finland53!B79
 +Italy54!L78/Italy54!T78*Italy54!T79/Italy54!B79
 +Netherlands55!L78/Netherlands55!T78*Netherlands55!T79/Netherlands55!B79
 +Portugal56!L78/Portugal56!T78*Portugal56!T79/Portugal56!B79
 +Spain57!L78/Spain57!T78*Spain57!T79/Spain57!B79
 +Sweden58!L78/Sweden58!T78*Sweden58!T79/Sweden58!B79)
/(Belgium51!L78/Belgium51!B78
 +Denmark52!L78/Denmark52!B78
 +Finland53!L78/Finland53!B78
 +Italy54!L78/Italy54!B78
 +Netherlands55!L78/Netherlands55!B78
 +Portugal56!L78/Portugal56!B78
 +Spain57!L78/Spain57!B78
 +Sweden58!L78/Sweden58!B78))))</f>
        <v/>
      </c>
      <c r="Q79" s="61"/>
      <c r="R79" s="61"/>
      <c r="S79" s="61"/>
      <c r="T79" s="61"/>
      <c r="U79" s="61"/>
      <c r="V79" s="61" t="str">
        <f>IF(OR(
Belgium51!V79   ="",
Belgium51!U79   ="",
Denmark52!V79      ="",
Denmark52!U79      ="",
Finland53!V79       ="",
Finland53!U79       ="",
Italy54!V79      ="",
Italy54!U79      ="",
Netherlands55!V79 ="",
Netherlands55!U79 ="",
Portugal56!V79      ="",
Portugal56!U79      ="",
Spain57!V79      ="",
Spain57!U79      ="",
Sweden58!V79      ="",
Sweden58!U79      =""),"",
LN((Belgium51!V79+Denmark52!V79+Finland53!V79+Italy54!V79+Netherlands55!V79+Portugal56!V79+Spain57!V79+Sweden58!V79)
/(Belgium51!U79+Denmark52!U79+Finland53!U79+Italy54!U79+Netherlands55!U79+Portugal56!U79+Spain57!U79+Sweden58!U79)))</f>
        <v/>
      </c>
      <c r="W79" s="61" t="str">
        <f>IF(OR(
Belgium51!V79   ="",
Belgium51!W79   ="",
Belgium51!U79   ="",
Denmark52!V79      ="",
Denmark52!W79      ="",
Denmark52!U79      ="",
Finland53!V79       ="",
Finland53!W79       ="",
Finland53!U79       ="",
Italy54!V79      ="",
Italy54!W79      ="",
Italy54!U79      ="",
Netherlands55!V79 ="",
Netherlands55!W79 ="",
Netherlands55!V79 ="",
Portugal56!V79      ="",
Portugal56!W79      ="",
Portugal56!U79      ="",
Spain57!V79      ="",
Spain57!W79      ="",
Spain57!U79      ="",
Sweden58!V79      ="",
Sweden58!W79      ="",
Sweden58!U79      ="",
),"",
LN((Belgium51!V79*Belgium51!W79+Denmark52!V79*Denmark52!W79+Finland53!V79*Finland53!W79+Italy54!V79*Italy54!W79+Netherlands55!V79*Netherlands55!W79+Portugal56!V79*Portugal56!W79+Spain57!V79*Spain57!W79+Sweden58!V79*Sweden58!W79)
/(Belgium51!U79+Denmark52!U79+Finland53!U79+Italy54!U79+Netherlands55!U79+Portugal56!U79+Spain57!U79+Sweden58!U79)))</f>
        <v/>
      </c>
      <c r="X79" s="61" t="str">
        <f>IF(OR(
Belgium51!X79   ="",
Belgium51!D79   ="",
Belgium51!B79   ="",
Denmark52!X79      ="",
Denmark52!D79      ="",
Denmark52!B79      ="",
Finland53!X79       ="",
Finland53!D79       ="",
Finland53!B79       ="",
Italy54!X79      ="",
Italy54!D79      ="",
Italy54!B79      ="",
Netherlands55!X79 ="",
Netherlands55!D79 ="",
Netherlands55!B79 ="",
Portugal56!X79      ="",
Portugal56!D79      ="",
Portugal56!B79      ="",
Spain57!X79      ="",
Spain57!D79      ="",
Spain57!B79      ="",
Sweden58!X79      ="",
Sweden58!D79      ="",
Sweden58!B79      =""),"",
(Belgium51!X79*Belgium51!D79/Belgium51!B79
 +Denmark52!X79*Denmark52!D79/Denmark52!B79
 +Finland53!X79*Finland53!D79/Finland53!B79
 +Italy54!X79*Italy54!D79/Italy54!B79
 +Netherlands55!X79*Netherlands55!D79/Netherlands55!B79
 +Portugal56!X79*Portugal56!D79/Portugal56!B79
 +Spain57!X79*Spain57!D79/Spain57!B79
 +Sweden58!X79*Sweden58!D79/Sweden58!B79)
/(Belgium51!D79/Belgium51!B79
 +Denmark52!D79/Denmark52!B79
 +Finland53!D79/Finland53!B79
 +Italy54!D79/Italy54!B79
 +Netherlands55!D79/Netherlands55!B79
 +Portugal56!D79/Portugal56!B79
 +Spain57!D79/Spain57!B79
 +Sweden58!D79/Sweden58!B79))</f>
        <v/>
      </c>
      <c r="Y79" s="61" t="str">
        <f>IF(OR(
Belgium51!Y79   ="",
Belgium51!D79   ="",
Belgium51!B79   ="",
Denmark52!Y79      ="",
Denmark52!D79      ="",
Denmark52!B79      ="",
Finland53!Y79       ="",
Finland53!D79       ="",
Finland53!B79       ="",
Italy54!Y79      ="",
Italy54!D79      ="",
Italy54!B79      ="",
Netherlands55!Y79 ="",
Netherlands55!D79 ="",
Netherlands55!B79 ="",
Portugal56!Y79      ="",
Portugal56!D79      ="",
Portugal56!B79      ="",
Spain57!Y79      ="",
Spain57!D79      ="",
Spain57!B79      ="",
Sweden58!Y79      ="",
Sweden58!D79      ="",
Sweden58!B79      =""),"",
(Belgium51!Y79/Belgium51!B79
 +Denmark52!Y79/Denmark52!B79
 +Finland53!Y79/Finland53!B79
 +Italy54!Y79/Italy54!B79
 +Netherlands55!Y79/Netherlands55!B79
 +Portugal56!Y79/Portugal56!B79
 +Spain57!Y79/Spain57!B79
 +Sweden58!Y79/Sweden58!B79)
/(Belgium51!D79/Belgium51!B79
 +Denmark52!D79/Denmark52!B79
 +Finland53!D79/Finland53!B79
 +Italy54!D79/Italy54!B79
 +Netherlands55!D79/Netherlands55!B79
 +Portugal56!D79/Portugal56!B79
 +Spain57!D79/Spain57!B79
 +Sweden58!D79/Sweden58!B79))</f>
        <v/>
      </c>
      <c r="Z79" s="67"/>
      <c r="AA79" s="62" t="str">
        <f t="shared" si="3"/>
        <v/>
      </c>
      <c r="AB79" s="75">
        <f>IF(OR(
Belgium51!AB79   ="",
Belgium51!D79   ="",
Belgium51!B79   ="",
Denmark52!AB79      ="",
Denmark52!D79      ="",
Denmark52!B79      ="",
Finland53!AB79       ="",
Finland53!D79       ="",
Finland53!B79       ="",
Italy54!AB79      ="",
Italy54!D79      ="",
Italy54!B79      ="",
Netherlands55!AB79 ="",
Netherlands55!D79 ="",
Netherlands55!B79 ="",
Portugal56!AB79      ="",
Portugal56!D79      ="",
Portugal56!B79      ="",
Spain57!AB79      ="",
Spain57!D79      ="",
Spain57!B79      ="",
Sweden58!AB79      ="",
Sweden58!D79      ="",
Sweden58!B79      =""),"",
(Belgium51!AB79*Belgium51!D79/Belgium51!B79
 +Denmark52!AB79*Denmark52!D79/Denmark52!B79
 +Finland53!AB79*Finland53!D79/Finland53!B79
 +Italy54!AB79*Italy54!D79/Italy54!B79
 +Netherlands55!AB79*Netherlands55!D79/Netherlands55!B79
 +Portugal56!AB79*Portugal56!D79/Portugal56!B79
 +Spain57!AB79*Spain57!D79/Spain57!B79
 +Sweden58!AB79*Sweden58!D79/Sweden58!B79)
/(Belgium51!D79/Belgium51!B79
 +Denmark52!D79/Denmark52!B79
 +Finland53!D79/Finland53!B79
 +Italy54!D79/Italy54!B79
 +Netherlands55!D79/Netherlands55!B79
 +Portugal56!D79/Portugal56!B79
 +Spain57!D79/Spain57!B79
 +Sweden58!D79/Sweden58!B79))</f>
        <v>0.64469595355229381</v>
      </c>
    </row>
    <row r="80" spans="1:28">
      <c r="A80" s="62">
        <v>1947</v>
      </c>
      <c r="B80" s="62" t="str">
        <f>IF(OR(
Belgium51!AC80   ="",
Belgium51!D80   ="",
Belgium51!B80   ="",
Denmark52!AC80      ="",
Denmark52!D80      ="",
Denmark52!B80      ="",
Finland53!AC80       ="",
Finland53!D80       ="",
Finland53!B80       ="",
Italy54!AC80      ="",
Italy54!D80      ="",
Italy54!B80      ="",
Netherlands55!AC80 ="",
Netherlands55!D80 ="",
Netherlands55!B80 ="",
Portugal56!AC80 ="",
Portugal56!D80 ="",
Portugal56!B80 ="",
Spain57!AC80       ="",
Spain57!D80       ="",
Spain57!B80       ="",
Sweden58!AC80      ="",
Sweden58!D80      ="",
Sweden58!B80      =""),"",
(Belgium51!AC80*Belgium51!D80/Belgium51!B80
 +Denmark52!AC80*Denmark52!D80/Denmark52!B80
 +Finland53!AC80*Finland53!D80/Finland53!B80
 +Italy54!AC80*Italy54!D80/Italy54!B80
 +Netherlands55!AC80*Netherlands55!D80/Netherlands55!B80
 +Portugal56!AC80*Portugal56!D80/Portugal56!B80
 +Spain57!AC80*Spain57!D80/Spain57!B80
 +Sweden58!AC80*Sweden58!D80/Sweden58!B80)
/(Belgium51!D80/Belgium51!B80
 +Denmark52!D80/Denmark52!B80
 +Finland53!D80/Finland53!B80
 +Italy54!D80/Italy54!B80
 +Netherlands55!D80/Netherlands55!B80
 +Portugal56!D80/Portugal56!B80
 +Spain57!D80/Spain57!B80
 +Sweden58!D80/Sweden58!B80))</f>
        <v/>
      </c>
      <c r="C80" s="34" t="str">
        <f>IF(OR(
Belgium51!F80   ="",
Belgium51!D80   ="",
Belgium51!B80   ="",
Denmark52!F80      ="",
Denmark52!D80      ="",
Denmark52!B80      ="",
Finland53!F80       ="",
Finland53!D80       ="",
Finland53!B80       ="",
Italy54!F80      ="",
Italy54!D80      ="",
Italy54!B80      ="",
Netherlands55!F80 ="",
Netherlands55!D80 ="",
Netherlands55!B80 ="",
Portugal56!F80 ="",
Portugal56!D80 ="",
Portugal56!B80 ="",
Spain57!F80       ="",
Spain57!D80       ="",
Spain57!B80       ="",
Sweden58!F80      ="",
Sweden58!D80      ="",
Sweden58!B80      =""),"",
(Belgium51!F80*Belgium51!D80/Belgium51!B80
 +Denmark52!F80*Denmark52!D80/Denmark52!B80
 +Finland53!F80*Finland53!D80/Finland53!B80
 +Italy54!F80*Italy54!D80/Italy54!B80
 +Netherlands55!F80*Netherlands55!D80/Netherlands55!B80
 +Portugal56!F80*Portugal56!D80/Portugal56!B80
 +Spain57!F80*Spain57!D80/Spain57!B80
 +Sweden58!F80*Sweden58!D80/Sweden58!B80)
/(Belgium51!D80/Belgium51!B80
 +Denmark52!D80/Denmark52!B80
 +Finland53!D80/Finland53!B80
 +Italy54!D80/Italy54!B80
 +Netherlands55!D80/Netherlands55!B80
 +Portugal56!D80/Portugal56!B80
 +Spain57!D80/Spain57!B80
 +Sweden58!D80/Sweden58!B80))</f>
        <v/>
      </c>
      <c r="D80" s="62" t="str">
        <f>IF(OR(
Belgium51!AE80   ="",
Belgium51!D80   ="",
Belgium51!B80   ="",
Denmark52!AE80      ="",
Denmark52!D80      ="",
Denmark52!B80      ="",
Finland53!AE80       ="",
Finland53!D80       ="",
Finland53!B80       ="",
Italy54!AE80      ="",
Italy54!D80      ="",
Italy54!B80      ="",
Netherlands55!AE80 ="",
Netherlands55!D80 ="",
Netherlands55!B80 ="",
Portugal56!AE80 ="",
Portugal56!D80 ="",
Portugal56!B80 ="",
Spain57!AE80       ="",
Spain57!D80       ="",
Spain57!B80       ="",
Sweden58!AE80      ="",
Sweden58!D80      ="",
Sweden58!B80      =""),"",
(Belgium51!AE80*Belgium51!D80/Belgium51!B80
 +Denmark52!AE80*Denmark52!D80/Denmark52!B80
 +Finland53!AE80*Finland53!D80/Finland53!B80
 +Italy54!AE80*Italy54!D80/Italy54!B80
 +Netherlands55!AE80*Netherlands55!D80/Netherlands55!B80
 +Portugal56!AE80*Portugal56!D80/Portugal56!B80
 +Spain57!AE80*Spain57!D80/Spain57!B80
 +Sweden58!AE80*Sweden58!D80/Sweden58!B80)
/(Belgium51!D80/Belgium51!B80
 +Denmark52!D80/Denmark52!B80
 +Finland53!D80/Finland53!B80
 +Italy54!D80/Italy54!B80
 +Netherlands55!D80/Netherlands55!B80
 +Portugal56!D80/Portugal56!B80
 +Spain57!D80/Spain57!B80
 +Sweden58!D80/Sweden58!B80))</f>
        <v/>
      </c>
      <c r="E80" s="62" t="str">
        <f>IF(OR(
Belgium51!H80   ="",
Belgium51!D80   ="",
Belgium51!B80   ="",
Denmark52!H80      ="",
Denmark52!D80      ="",
Denmark52!B80      ="",
Finland53!H80       ="",
Finland53!D80       ="",
Finland53!B80       ="",
Italy54!H80      ="",
Italy54!D80      ="",
Italy54!B80      ="",
Netherlands55!H80 ="",
Netherlands55!D80 ="",
Netherlands55!B80 ="",
Portugal56!H80 ="",
Portugal56!D80 ="",
Portugal56!B80 ="",
Spain57!H80 ="",
Spain57!D80 ="",
Spain57!B80 ="",
Sweden58!H80 ="",
Sweden58!D80 ="",
Sweden58!B80 =""),"",
(Belgium51!H80*Belgium51!D80/Belgium51!B80
 +Denmark52!H80*Denmark52!D80/Denmark52!B80
 +Finland53!H80*Finland53!D80/Finland53!B80
 +Italy54!H80*Italy54!D80/Italy54!B80
 +Netherlands55!H80*Netherlands55!D80/Netherlands55!B80
 +Portugal56!H80*Portugal56!D80/Portugal56!B80
 +Spain57!H80*Spain57!D80/Spain57!B80
 +Sweden58!H80*Sweden58!D80/Sweden58!B80)
/(Belgium51!D80/Belgium51!B80
 +Denmark52!D80/Denmark52!B80
 +Finland53!D80/Finland53!B80
 +Italy54!D80/Italy54!B80
 +Netherlands55!D80/Netherlands55!B80
 +Portugal56!D80/Portugal56!B80
 +Spain57!D80/Spain57!B80
 +Sweden58!D80/Sweden58!B80))</f>
        <v/>
      </c>
      <c r="F80" s="62">
        <f>IF(OR(
Belgium51!I80   ="",
Belgium51!D80   ="",
Belgium51!B80   ="",
Denmark52!I80      ="",
Denmark52!D80      ="",
Denmark52!B80      ="",
Finland53!I80       ="",
Finland53!D80       ="",
Finland53!B80       ="",
Italy54!I80      ="",
Italy54!D80      ="",
Italy54!B80      ="",
Netherlands55!I80 ="",
Netherlands55!D80 ="",
Netherlands55!B80 ="",
Portugal56!I80      ="",
Portugal56!D80      ="",
Portugal56!B80      ="",
Spain57!I80      ="",
Spain57!D80      ="",
Spain57!B80      ="",
Sweden58!I80      ="",
Sweden58!D80      ="",
Sweden58!B80      =""),"",
(Belgium51!I80/Belgium51!B80
 +Denmark52!I80/Denmark52!B80
 +Finland53!I80/Finland53!B80
 +Italy54!I80/Italy54!B80
 +Netherlands55!I80/Netherlands55!B80
 +Portugal56!I80/Portugal56!B80
 +Spain57!I80/Spain57!B80
 +Sweden58!I80/Sweden58!B80)
/(Belgium51!D80/Belgium51!B80
 +Denmark52!D80/Denmark52!B80
 +Finland53!D80/Finland53!B80
 +Italy54!D80/Italy54!B80
 +Netherlands55!D80/Netherlands55!B80
 +Portugal56!D80/Portugal56!B80
 +Spain57!D80/Spain57!B80
 +Sweden58!D80/Sweden58!B80))</f>
        <v>0.19892021638817597</v>
      </c>
      <c r="G80" s="62" t="str">
        <f>IF(OR(
Belgium51!J80   ="",
Belgium51!D80   ="",
Belgium51!B80   ="",
Denmark52!J80      ="",
Denmark52!D80      ="",
Denmark52!B80      ="",
Finland53!J80       ="",
Finland53!D80       ="",
Finland53!B80       ="",
Italy54!J80      ="",
Italy54!D80      ="",
Italy54!B80      ="",
Netherlands55!J80 ="",
Netherlands55!D80 ="",
Netherlands55!B80 ="",
Portugal56!J80      ="",
Portugal56!D80      ="",
Portugal56!B80      ="",
Spain57!J80      ="",
Spain57!D80      ="",
Spain57!B80      ="",
Sweden58!J80      ="",
Sweden58!D80      ="",
Sweden58!B80      =""),"",
(Belgium51!J80/Belgium51!B80
 +Denmark52!J80/Denmark52!B80
 +Finland53!J80/Finland53!B80
 +Italy54!J80/Italy54!B80
 +Netherlands55!J80/Netherlands55!B80
 +Portugal56!J80/Portugal56!B80
 +Spain57!J80/Spain57!B80
 +Sweden58!J80/Sweden58!B80)
/(Belgium51!D80/Belgium51!B80
 +Denmark52!D80/Denmark52!B80
 +Finland53!D80/Finland53!B80
 +Italy54!D80/Italy54!B80
 +Netherlands55!D80/Netherlands55!B80
 +Portugal56!D80/Portugal56!B80
 +Spain57!D80/Spain57!B80
 +Sweden58!D80/Sweden58!B80))</f>
        <v/>
      </c>
      <c r="H80" s="62">
        <f>IF(OR(
Belgium51!K80   ="",
Belgium51!D80   ="",
Belgium51!B80   ="",
Denmark52!K80      ="",
Denmark52!D80      ="",
Denmark52!B80      ="",
Finland53!K80       ="",
Finland53!D80       ="",
Finland53!B80       ="",
Italy54!K80      ="",
Italy54!D80      ="",
Italy54!B80      ="",
Netherlands55!K80 ="",
Netherlands55!D80 ="",
Netherlands55!B80 ="",
Portugal56!K80      ="",
Portugal56!D80      ="",
Portugal56!B80      ="",
Spain57!K80      ="",
Spain57!D80      ="",
Spain57!B80      ="",
Sweden58!K80      ="",
Sweden58!D80      ="",
Sweden58!B80      =""),"",
(Belgium51!K80/Belgium51!B80
 +Denmark52!K80/Denmark52!B80
 +Finland53!K80/Finland53!B80
 +Italy54!K80/Italy54!B80
 +Netherlands55!K80/Netherlands55!B80
 +Portugal56!K80/Portugal56!B80
 +Spain57!K80/Spain57!B80
 +Sweden58!K80/Sweden58!B80)
/(Belgium51!D80/Belgium51!B80
 +Denmark52!D80/Denmark52!B80
 +Finland53!D80/Finland53!B80
 +Italy54!D80/Italy54!B80
 +Netherlands55!D80/Netherlands55!B80
 +Portugal56!D80/Portugal56!B80
 +Spain57!D80/Spain57!B80
 +Sweden58!D80/Sweden58!B80))</f>
        <v>0.11127967186179585</v>
      </c>
      <c r="I80" s="62">
        <f>IF(OR(
Belgium51!L80   ="",
Belgium51!D80   ="",
Belgium51!B80   ="",
Denmark52!L80      ="",
Denmark52!D80      ="",
Denmark52!B80      ="",
Finland53!L80       ="",
Finland53!D80       ="",
Finland53!B80       ="",
Italy54!L80      ="",
Italy54!D80      ="",
Italy54!B80      ="",
Netherlands55!L80 ="",
Netherlands55!D80 ="",
Netherlands55!B80 ="",
Portugal56!L80      ="",
Portugal56!D80      ="",
Portugal56!B80      ="",
Spain57!L80      ="",
Spain57!D80      ="",
Spain57!B80      ="",
Sweden58!L80      ="",
Sweden58!D80      ="",
Sweden58!B80      =""),"",
(Belgium51!L80/Belgium51!B80
 +Denmark52!L80/Denmark52!B80
 +Finland53!L80/Finland53!B80
 +Italy54!L80/Italy54!B80
 +Netherlands55!L80/Netherlands55!B80
 +Portugal56!L80/Portugal56!B80
 +Spain57!L80/Spain57!B80
 +Sweden58!L80/Sweden58!B80)
/(Belgium51!D80/Belgium51!B80
 +Denmark52!D80/Denmark52!B80
 +Finland53!D80/Finland53!B80
 +Italy54!D80/Italy54!B80
 +Netherlands55!D80/Netherlands55!B80
 +Portugal56!D80/Portugal56!B80
 +Spain57!D80/Spain57!B80
 +Sweden58!D80/Sweden58!B80))</f>
        <v>0.16948175244211208</v>
      </c>
      <c r="J80" s="61">
        <f t="shared" si="2"/>
        <v>-5.8202080580316229E-2</v>
      </c>
      <c r="K80" s="61">
        <f>IF(OR(
Belgium51!D80   ="",Belgium51!D79   ="",
Belgium51!B80   ="",Belgium51!B79   ="",
Belgium51!N80   ="",Belgium51!N79   ="",
Denmark52!D80      ="",Denmark52!D79      ="",
Denmark52!B80      ="",Denmark52!B79      ="",
Denmark52!N80      ="",Denmark52!N79      ="",
Finland53!D80       ="",Finland53!D79       ="",
Finland53!B80       ="",Finland53!B79       ="",
Finland53!N80       ="",Finland53!N79       ="",
Italy54!D80      ="",Italy54!D79      ="",
Italy54!B80      ="",Italy54!B79      ="",
Italy54!N80      ="",Italy54!N79      ="",
Netherlands55!D80 ="",Netherlands55!D79 ="",
Netherlands55!B80 ="",Netherlands55!B79 ="",
Netherlands55!N80 ="",Netherlands55!N79 ="",
Portugal56!D80      ="",Portugal56!D79      ="",
Portugal56!B80      ="",Portugal56!B79      ="",
Portugal56!N80      ="",Portugal56!N79      ="",
Spain57!D80      ="",Spain57!D79      ="",
Spain57!B80      ="",Spain57!B79      ="",
Spain57!N80      ="",Spain57!N79      ="",
Sweden58!D80      ="",Sweden58!D79      ="",
Sweden58!B80      ="",Sweden58!B79      ="",
Sweden58!N80      ="",Sweden58!N79      =""),"",
LN(SQRT(
(Belgium51!D80/Belgium51!B80
 +Denmark52!D80/Denmark52!B80
 +Finland53!D80/Finland53!B80
 +Italy54!D80/Italy54!B80
 +Netherlands55!D80/Netherlands55!B80
 +Portugal56!D80/Portugal56!B80
 +Spain57!D80/Spain57!B80
 +Sweden58!D80/Sweden58!B80)
/(Belgium51!D80/Belgium51!N80*Belgium51!N79/Belgium51!B79
 +Denmark52!D80/Denmark52!N80*Denmark52!N79/Denmark52!B79
 +Finland53!D80/Finland53!N80*Finland53!N79/Finland53!B79
 +Italy54!D80/Italy54!N80*Italy54!N79/Italy54!B79
 +Netherlands55!D80/Netherlands55!N80*Netherlands55!N79/Netherlands55!B79
 +Portugal56!D80/Portugal56!N80*Portugal56!N79/Portugal56!B79
 +Spain57!D80/Spain57!N80*Spain57!N79/Spain57!B79
 +Sweden58!D80/Sweden58!N80*Sweden58!N79/Sweden58!B79)
*(Belgium51!D79/Belgium51!N79*Belgium51!N80/Belgium51!B80
 +Denmark52!D79/Denmark52!N79*Denmark52!N80/Denmark52!B80
 +Finland53!D79/Finland53!N79*Finland53!N80/Finland53!B80
 +Italy54!D79/Italy54!N79*Italy54!N80/Italy54!B80
 +Netherlands55!D79/Netherlands55!N79*Netherlands55!N80/Netherlands55!B80
 +Portugal56!D79/Portugal56!N79*Portugal56!N80/Portugal56!B80
 +Spain57!D79/Spain57!N79*Spain57!N80/Spain57!B80
 +Sweden58!D79/Sweden58!N79*Sweden58!N80/Sweden58!B80)
/(Belgium51!D79/Belgium51!B79
 +Denmark52!D79/Denmark52!B79
 +Finland53!D79/Finland53!B79
 +Italy54!D79/Italy54!B79
 +Netherlands55!D79/Netherlands55!B79
 +Portugal56!D79/Portugal56!B79
 +Spain57!D79/Spain57!B79
 +Sweden58!D79/Sweden58!B79))))</f>
        <v>0.20441419153863896</v>
      </c>
      <c r="L80" s="61" t="str">
        <f>IF(OR(
Belgium51!F80   ="",Belgium51!F79   ="",
Belgium51!D80   ="",Belgium51!D79   ="",
Belgium51!B80   ="",Belgium51!B79   ="",
Belgium51!P80   ="",Belgium51!P79   ="",
Denmark52!F80      ="",Denmark52!F79      ="",
Denmark52!D80      ="",Denmark52!D79      ="",
Denmark52!B80      ="",Denmark52!B79      ="",
Denmark52!P80      ="",Denmark52!P79      ="",
Finland53!F80       ="",Finland53!F79       ="",
Finland53!D80       ="",Finland53!D79       ="",
Finland53!B80       ="",Finland53!B79       ="",
Finland53!P80       ="",Finland53!P79       ="",
Italy54!F80      ="",Italy54!F79      ="",
Italy54!D80      ="",Italy54!D79      ="",
Italy54!B80      ="",Italy54!B79      ="",
Italy54!P80      ="",Italy54!P79      ="",
Netherlands55!F80 ="",Netherlands55!F79 ="",
Netherlands55!D80 ="",Netherlands55!D79 ="",
Netherlands55!B80 ="",Netherlands55!B79 ="",
Netherlands55!P80 ="",Netherlands55!P79 ="",
Portugal56!F80      ="",Portugal56!F79      ="",
Portugal56!D80      ="",Portugal56!D79      ="",
Portugal56!B80      ="",Portugal56!B79      ="",
Portugal56!P80      ="",Portugal56!P79      ="",
Spain57!F80      ="",Spain57!F79      ="",
Spain57!D80      ="",Spain57!D79      ="",
Spain57!B80      ="",Spain57!B79      ="",
Spain57!P80      ="",Spain57!P79      ="",
Sweden58!F80      ="",Sweden58!F79      ="",
Sweden58!D80      ="",Sweden58!D79      ="",
Sweden58!B80      ="",Sweden58!B79      ="",
Sweden58!P80      ="",Sweden58!P79      =""),"",
LN(SQRT(
(Belgium51!D80*Belgium51!F80/Belgium51!B80
 +Denmark52!D80*Denmark52!F80/Denmark52!B80
 +Finland53!D80*Finland53!F80/Finland53!B80
 +Italy54!D80*Italy54!F80/Italy54!B80
 +Netherlands55!D80*Netherlands55!F80/Netherlands55!B80
 +Portugal56!D80*Portugal56!F80/Portugal56!B80
 +Spain57!D80*Spain57!F80/Spain57!B80
 +Sweden58!D80*Sweden58!F80/Sweden58!B80)
/(Belgium51!D80*Belgium51!F80/Belgium51!P80*Belgium51!P79/Belgium51!B79
 +Denmark52!D80*Denmark52!F80/Denmark52!P80*Denmark52!P79/Denmark52!B79
 +Finland53!D80*Finland53!F80/Finland53!P80*Finland53!P79/Finland53!B79
 +Italy54!D80*Italy54!F80/Italy54!P80*Italy54!P79/Italy54!B79
 +Netherlands55!D80*Netherlands55!F80/Netherlands55!P80*Netherlands55!P79/Netherlands55!B79
 +Portugal56!D80*Portugal56!F80/Portugal56!P80*Portugal56!P79/Portugal56!B79
 +Spain57!D80*Spain57!F80/Spain57!P80*Spain57!P79/Spain57!B79
 +Sweden58!D80*Sweden58!F80/Sweden58!P80*Sweden58!P79/Sweden58!B79)
*(Belgium51!D79*Belgium51!F79/Belgium51!P79*Belgium51!P80/Belgium51!B80
 +Denmark52!D79*Denmark52!F79/Denmark52!P79*Denmark52!P80/Denmark52!B80
 +Finland53!D79*Finland53!F79/Finland53!P79*Finland53!P80/Finland53!B80
 +Italy54!D79*Italy54!F79/Italy54!P79*Italy54!P80/Italy54!B80
 +Netherlands55!D79*Netherlands55!F79/Netherlands55!P79*Netherlands55!P80/Netherlands55!B80
 +Portugal56!D79*Portugal56!F79/Portugal56!P79*Portugal56!P80/Portugal56!B80
 +Spain57!D79*Spain57!F79/Spain57!P79*Spain57!P80/Spain57!B80
 +Sweden58!D79*Sweden58!F79/Sweden58!P79*Sweden58!P80/Sweden58!B80)
/(Belgium51!D79*Belgium51!F79/Belgium51!B79
 +Denmark52!D79*Denmark52!F79/Denmark52!B79
 +Finland53!D79*Finland53!F79/Finland53!B79
 +Italy54!D79*Italy54!F79/Italy54!B79
 +Netherlands55!D79*Netherlands55!F79/Netherlands55!B79
 +Portugal56!D79*Portugal56!F79/Portugal56!B79
 +Spain57!D79*Spain57!F79/Spain57!B79
 +Sweden58!D79*Sweden58!F79/Sweden58!B79))))</f>
        <v/>
      </c>
      <c r="M80" s="62" t="str">
        <f>IF(OR(
Belgium51!H80   ="",Belgium51!H79   ="",
Belgium51!D80   ="",Belgium51!D79   ="",
Belgium51!B80   ="",Belgium51!B79   ="",
Belgium51!Q80   ="",Belgium51!Q79   ="",
Denmark52!H80      ="",Denmark52!H79      ="",
Denmark52!D80      ="",Denmark52!D79      ="",
Denmark52!B80      ="",Denmark52!B79      ="",
Denmark52!Q80      ="",Denmark52!Q79      ="",
Finland53!H80       ="",Finland53!H79       ="",
Finland53!D80       ="",Finland53!D79       ="",
Finland53!B80       ="",Finland53!B79       ="",
Finland53!Q80       ="",Finland53!Q79       ="",
Italy54!H80      ="",Italy54!H79      ="",
Italy54!D80      ="",Italy54!D79      ="",
Italy54!B80      ="",Italy54!B79      ="",
Italy54!Q80      ="",Italy54!Q79      ="",
Netherlands55!H80 ="",Netherlands55!H79 ="",
Netherlands55!D80 ="",Netherlands55!D79 ="",
Netherlands55!B80 ="",Netherlands55!B79 ="",
Netherlands55!Q80 ="",Netherlands55!Q79 ="",
Portugal56!H80      ="",Portugal56!H79      ="",
Portugal56!D80      ="",Portugal56!D79      ="",
Portugal56!B80      ="",Portugal56!B79      ="",
Portugal56!Q80      ="",Portugal56!Q79      ="",
Spain57!H80      ="",Spain57!H79      ="",
Spain57!D80      ="",Spain57!D79      ="",
Spain57!B80      ="",Spain57!B79      ="",
Spain57!Q80      ="",Spain57!Q79      ="",
Sweden58!H80      ="",Sweden58!H79      ="",
Sweden58!D80      ="",Sweden58!D79      ="",
Sweden58!B80      ="",Sweden58!B79      ="",
Sweden58!Q80      ="",Sweden58!Q79      =""),"",
LN(SQRT(
(Belgium51!D80*Belgium51!H80/Belgium51!B80
 +Denmark52!D80*Denmark52!H80/Denmark52!B80
 +Finland53!D80*Finland53!H80/Finland53!B80
 +Italy54!D80*Italy54!H80/Italy54!B80
 +Netherlands55!D80*Netherlands55!H80/Netherlands55!B80
 +Portugal56!D80*Portugal56!H80/Portugal56!B80
 +Spain57!D80*Spain57!H80/Spain57!B80
 +Sweden58!D80*Sweden58!H80/Sweden58!B80)
/(Belgium51!D80*Belgium51!H80/Belgium51!Q80*Belgium51!Q79/Belgium51!B79
 +Denmark52!D80*Denmark52!H80/Denmark52!Q80*Denmark52!Q79/Denmark52!B79
 +Finland53!D80*Finland53!H80/Finland53!Q80*Finland53!Q79/Finland53!B79
 +Italy54!D80*Italy54!H80/Italy54!Q80*Italy54!Q79/Italy54!B79
 +Netherlands55!D80*Netherlands55!H80/Netherlands55!Q80*Netherlands55!Q79/Netherlands55!B79
 +Portugal56!D80*Portugal56!H80/Portugal56!Q80*Portugal56!Q79/Portugal56!B79
 +Spain57!D80*Spain57!H80/Spain57!Q80*Spain57!Q79/Spain57!B79
 +Sweden58!D80*Sweden58!H80/Sweden58!Q80*Sweden58!Q79/Sweden58!B79)
*(Belgium51!D79*Belgium51!H79/Belgium51!Q79*Belgium51!Q80/Belgium51!B80
 +Denmark52!D79*Denmark52!H79/Denmark52!Q79*Denmark52!Q80/Denmark52!B80
 +Finland53!D79*Finland53!H79/Finland53!Q79*Finland53!Q80/Finland53!B80
 +Italy54!D79*Italy54!H79/Italy54!Q79*Italy54!Q80/Italy54!B80
 +Netherlands55!D79*Netherlands55!H79/Netherlands55!Q79*Netherlands55!Q80/Netherlands55!B80
 +Portugal56!D79*Portugal56!H79/Portugal56!Q79*Portugal56!Q80/Portugal56!B80
 +Spain57!D79*Spain57!H79/Spain57!Q79*Spain57!Q80/Spain57!B80
 +Sweden58!D79*Sweden58!H79/Sweden58!Q79*Sweden58!Q80/Sweden58!B80)
/(Belgium51!D79*Belgium51!H79/Belgium51!B79
 +Denmark52!D79*Denmark52!H79/Denmark52!B79
 +Finland53!D79*Finland53!H79/Finland53!B79
 +Italy54!D79*Italy54!H79/Italy54!B79
 +Netherlands55!D79*Netherlands55!H79/Netherlands55!B79
 +Portugal56!D79*Portugal56!H79/Portugal56!B79
 +Spain57!D79*Spain57!H79/Spain57!B79
 +Sweden58!D79*Sweden58!H79/Sweden58!B79))))</f>
        <v/>
      </c>
      <c r="N80" s="62" t="str">
        <f>IF(OR(
Belgium51!I80   ="",Belgium51!I79   ="",
Belgium51!B80   ="",Belgium51!B79   ="",
Belgium51!R80   ="",Belgium51!R79   ="",
Denmark52!I80      ="",Denmark52!I79      ="",
Denmark52!B80      ="",Denmark52!B79      ="",
Denmark52!R80      ="",Denmark52!R79      ="",
Finland53!I80       ="",Finland53!I79       ="",
Finland53!B80       ="",Finland53!B79       ="",
Finland53!R80       ="",Finland53!R79       ="",
Italy54!I80      ="",Italy54!I79      ="",
Italy54!B80      ="",Italy54!B79      ="",
Italy54!R80      ="",Italy54!R79      ="",
Netherlands55!I80 ="",Netherlands55!I79 ="",
Netherlands55!B80 ="",Netherlands55!B79 ="",
Netherlands55!R80 ="",Netherlands55!R79 ="",
Portugal56!I80      ="",Portugal56!I79      ="",
Portugal56!B80      ="",Portugal56!B79      ="",
Portugal56!R80      ="",Portugal56!R79      ="",
Spain57!I80      ="",Spain57!I79      ="",
Spain57!B80      ="",Spain57!B79      ="",
Spain57!R80      ="",Spain57!R79      ="",
Sweden58!I80      ="",Sweden58!I79      ="",
Sweden58!B80      ="",Sweden58!B79      ="",
Sweden58!R80      ="",Sweden58!R79      =""),"",
LN(SQRT(
(Belgium51!I80/Belgium51!B80
 +Denmark52!I80/Denmark52!B80
 +Finland53!I80/Finland53!B80
 +Italy54!I80/Italy54!B80
 +Netherlands55!I80/Netherlands55!B80
 +Portugal56!I80/Portugal56!B80
 +Spain57!I80/Spain57!B80
 +Sweden58!I80/Sweden58!B80)
/(Belgium51!I80/Belgium51!R80*Belgium51!R79/Belgium51!B79
 +Denmark52!I80/Denmark52!R80*Denmark52!R79/Denmark52!B79
 +Finland53!I80/Finland53!R80*Finland53!R79/Finland53!B79
 +Italy54!I80/Italy54!R80*Italy54!R79/Italy54!B79
 +Netherlands55!I80/Netherlands55!R80*Netherlands55!R79/Netherlands55!B79
 +Portugal56!I80/Portugal56!R80*Portugal56!R79/Portugal56!B79
 +Spain57!I80/Spain57!R80*Spain57!R79/Spain57!B79
 +Sweden58!I80/Sweden58!R80*Sweden58!R79/Sweden58!B79)
*(Belgium51!I79/Belgium51!R79*Belgium51!R80/Belgium51!B80
 +Denmark52!I79/Denmark52!R79*Denmark52!R80/Denmark52!B80
 +Finland53!I79/Finland53!R79*Finland53!R80/Finland53!B80
 +Italy54!I79/Italy54!R79*Italy54!R80/Italy54!B80
 +Netherlands55!I79/Netherlands55!R79*Netherlands55!R80/Netherlands55!B80
 +Portugal56!I79/Portugal56!R79*Portugal56!R80/Portugal56!B80
 +Spain57!I79/Spain57!R79*Spain57!R80/Spain57!B80
 +Sweden58!I79/Sweden58!R79*Sweden58!R80/Sweden58!B80)
/(Belgium51!I79/Belgium51!B79
 +Denmark52!I79/Denmark52!B79
 +Finland53!I79/Finland53!B79
 +Italy54!I79/Italy54!B79
 +Netherlands55!I79/Netherlands55!B79
 +Portugal56!I79/Portugal56!B79
 +Spain57!I79/Spain57!B79
 +Sweden58!I79/Sweden58!B79))))</f>
        <v/>
      </c>
      <c r="O80" s="62" t="str">
        <f>IF(OR(
Belgium51!K80   ="",Belgium51!K79   ="",
Belgium51!B80   ="",Belgium51!B79   ="",
Belgium51!S80   ="",Belgium51!S79   ="",
Denmark52!K80      ="",Denmark52!K79      ="",
Denmark52!B80      ="",Denmark52!B79      ="",
Denmark52!S80      ="",Denmark52!S79      ="",
Finland53!K80       ="",Finland53!K79       ="",
Finland53!B80       ="",Finland53!B79       ="",
Finland53!S80       ="",Finland53!S79       ="",
Italy54!K80      ="",Italy54!K79      ="",
Italy54!B80      ="",Italy54!B79      ="",
Italy54!S80      ="",Italy54!S79      ="",
Netherlands55!K80 ="",Netherlands55!K79 ="",
Netherlands55!B80 ="",Netherlands55!B79 ="",
Netherlands55!S80 ="",Netherlands55!S79 ="",
Portugal56!K80      ="",Portugal56!K79      ="",
Portugal56!B80      ="",Portugal56!B79      ="",
Portugal56!S80      ="",Portugal56!S79      ="",
Spain57!K80      ="",Spain57!K79      ="",
Spain57!B80      ="",Spain57!B79      ="",
Spain57!S80      ="",Spain57!S79      ="",
Sweden58!K80      ="",Sweden58!K79      ="",
Sweden58!B80      ="",Sweden58!B79      ="",
Sweden58!S80      ="",Sweden58!S79      =""),"",
LN(SQRT(
(Belgium51!K80/Belgium51!B80
 +Denmark52!K80/Denmark52!B80
 +Finland53!K80/Finland53!B80
 +Italy54!K80/Italy54!B80
 +Netherlands55!K80/Netherlands55!B80
 +Portugal56!K80/Portugal56!B80
 +Spain57!K80/Spain57!B80
 +Sweden58!K80/Sweden58!B80)
/(Belgium51!K80/Belgium51!S80*Belgium51!S79/Belgium51!B79
 +Denmark52!K80/Denmark52!S80*Denmark52!S79/Denmark52!B79
 +Finland53!K80/Finland53!S80*Finland53!S79/Finland53!B79
 +Italy54!K80/Italy54!S80*Italy54!S79/Italy54!B79
 +Netherlands55!K80/Netherlands55!S80*Netherlands55!S79/Netherlands55!B79
 +Portugal56!K80/Portugal56!S80*Portugal56!S79/Portugal56!B79
 +Spain57!K80/Spain57!S80*Spain57!S79/Spain57!B79
 +Sweden58!K80/Sweden58!S80*Sweden58!S79/Sweden58!B79)
*(Belgium51!K79/Belgium51!S79*Belgium51!S80/Belgium51!B80
 +Denmark52!K79/Denmark52!S79*Denmark52!S80/Denmark52!B80
 +Finland53!K79/Finland53!S79*Finland53!S80/Finland53!B80
 +Italy54!K79/Italy54!S79*Italy54!S80/Italy54!B80
 +Netherlands55!K79/Netherlands55!S79*Netherlands55!S80/Netherlands55!B80
 +Portugal56!K79/Portugal56!S79*Portugal56!S80/Portugal56!B80
 +Spain57!K79/Spain57!S79*Spain57!S80/Spain57!B80
 +Sweden58!K79/Sweden58!S79*Sweden58!S80/Sweden58!B80)
/(Belgium51!K79/Belgium51!B79
 +Denmark52!K79/Denmark52!B79
 +Finland53!K79/Finland53!B79
 +Italy54!K79/Italy54!B79
 +Netherlands55!K79/Netherlands55!B79
 +Portugal56!K79/Portugal56!B79
 +Spain57!K79/Spain57!B79
 +Sweden58!K79/Sweden58!B79))))</f>
        <v/>
      </c>
      <c r="P80" s="62" t="str">
        <f>IF(OR(
Belgium51!L80   ="",Belgium51!L79   ="",
Belgium51!B80   ="",Belgium51!B79   ="",
Belgium51!T80   ="",Belgium51!T79   ="",
Denmark52!L80      ="",Denmark52!L79      ="",
Denmark52!B80      ="",Denmark52!B79      ="",
Denmark52!T80      ="",Denmark52!T79      ="",
Finland53!L80       ="",Finland53!L79       ="",
Finland53!B80       ="",Finland53!B79       ="",
Finland53!T80       ="",Finland53!T79       ="",
Italy54!L80      ="",Italy54!L79      ="",
Italy54!B80      ="",Italy54!B79      ="",
Italy54!T80      ="",Italy54!T79      ="",
Netherlands55!L80 ="",Netherlands55!L79 ="",
Netherlands55!B80 ="",Netherlands55!B79 ="",
Netherlands55!T80 ="",Netherlands55!T79 ="",
Portugal56!L80      ="",Portugal56!L79      ="",
Portugal56!B80      ="",Portugal56!B79      ="",
Portugal56!T80      ="",Portugal56!T79      ="",
Spain57!L80      ="",Spain57!L79      ="",
Spain57!B80      ="",Spain57!B79      ="",
Spain57!T80      ="",Spain57!T79      ="",
Sweden58!L80      ="",Sweden58!L79      ="",
Sweden58!B80      ="",Sweden58!B79      ="",
Sweden58!T80      ="",Sweden58!T79      =""),"",
LN(SQRT(
(Belgium51!L80/Belgium51!B80
 +Denmark52!L80/Denmark52!B80
 +Finland53!L80/Finland53!B80
 +Italy54!L80/Italy54!B80
 +Netherlands55!L80/Netherlands55!B80
 +Portugal56!L80/Portugal56!B80
 +Spain57!L80/Spain57!B80
 +Sweden58!L80/Sweden58!B80)
/(Belgium51!L80/Belgium51!T80*Belgium51!T79/Belgium51!B79
 +Denmark52!L80/Denmark52!T80*Denmark52!T79/Denmark52!B79
 +Finland53!L80/Finland53!T80*Finland53!T79/Finland53!B79
 +Italy54!L80/Italy54!T80*Italy54!T79/Italy54!B79
 +Netherlands55!L80/Netherlands55!T80*Netherlands55!T79/Netherlands55!B79
 +Portugal56!L80/Portugal56!T80*Portugal56!T79/Portugal56!B79
 +Spain57!L80/Spain57!T80*Spain57!T79/Spain57!B79
 +Sweden58!L80/Sweden58!T80*Sweden58!T79/Sweden58!B79)
*(Belgium51!L79/Belgium51!T79*Belgium51!T80/Belgium51!B80
 +Denmark52!L79/Denmark52!T79*Denmark52!T80/Denmark52!B80
 +Finland53!L79/Finland53!T79*Finland53!T80/Finland53!B80
 +Italy54!L79/Italy54!T79*Italy54!T80/Italy54!B80
 +Netherlands55!L79/Netherlands55!T79*Netherlands55!T80/Netherlands55!B80
 +Portugal56!L79/Portugal56!T79*Portugal56!T80/Portugal56!B80
 +Spain57!L79/Spain57!T79*Spain57!T80/Spain57!B80
 +Sweden58!L79/Sweden58!T79*Sweden58!T80/Sweden58!B80)
/(Belgium51!L79/Belgium51!B79
 +Denmark52!L79/Denmark52!B79
 +Finland53!L79/Finland53!B79
 +Italy54!L79/Italy54!B79
 +Netherlands55!L79/Netherlands55!B79
 +Portugal56!L79/Portugal56!B79
 +Spain57!L79/Spain57!B79
 +Sweden58!L79/Sweden58!B79))))</f>
        <v/>
      </c>
      <c r="Q80" s="61"/>
      <c r="R80" s="61"/>
      <c r="S80" s="61"/>
      <c r="T80" s="61"/>
      <c r="U80" s="61"/>
      <c r="V80" s="61" t="str">
        <f>IF(OR(
Belgium51!V80   ="",
Belgium51!U80   ="",
Denmark52!V80      ="",
Denmark52!U80      ="",
Finland53!V80       ="",
Finland53!U80       ="",
Italy54!V80      ="",
Italy54!U80      ="",
Netherlands55!V80 ="",
Netherlands55!U80 ="",
Portugal56!V80      ="",
Portugal56!U80      ="",
Spain57!V80      ="",
Spain57!U80      ="",
Sweden58!V80      ="",
Sweden58!U80      =""),"",
LN((Belgium51!V80+Denmark52!V80+Finland53!V80+Italy54!V80+Netherlands55!V80+Portugal56!V80+Spain57!V80+Sweden58!V80)
/(Belgium51!U80+Denmark52!U80+Finland53!U80+Italy54!U80+Netherlands55!U80+Portugal56!U80+Spain57!U80+Sweden58!U80)))</f>
        <v/>
      </c>
      <c r="W80" s="61" t="str">
        <f>IF(OR(
Belgium51!V80   ="",
Belgium51!W80   ="",
Belgium51!U80   ="",
Denmark52!V80      ="",
Denmark52!W80      ="",
Denmark52!U80      ="",
Finland53!V80       ="",
Finland53!W80       ="",
Finland53!U80       ="",
Italy54!V80      ="",
Italy54!W80      ="",
Italy54!U80      ="",
Netherlands55!V80 ="",
Netherlands55!W80 ="",
Netherlands55!V80 ="",
Portugal56!V80      ="",
Portugal56!W80      ="",
Portugal56!U80      ="",
Spain57!V80      ="",
Spain57!W80      ="",
Spain57!U80      ="",
Sweden58!V80      ="",
Sweden58!W80      ="",
Sweden58!U80      ="",
),"",
LN((Belgium51!V80*Belgium51!W80+Denmark52!V80*Denmark52!W80+Finland53!V80*Finland53!W80+Italy54!V80*Italy54!W80+Netherlands55!V80*Netherlands55!W80+Portugal56!V80*Portugal56!W80+Spain57!V80*Spain57!W80+Sweden58!V80*Sweden58!W80)
/(Belgium51!U80+Denmark52!U80+Finland53!U80+Italy54!U80+Netherlands55!U80+Portugal56!U80+Spain57!U80+Sweden58!U80)))</f>
        <v/>
      </c>
      <c r="X80" s="61" t="str">
        <f>IF(OR(
Belgium51!X80   ="",
Belgium51!D80   ="",
Belgium51!B80   ="",
Denmark52!X80      ="",
Denmark52!D80      ="",
Denmark52!B80      ="",
Finland53!X80       ="",
Finland53!D80       ="",
Finland53!B80       ="",
Italy54!X80      ="",
Italy54!D80      ="",
Italy54!B80      ="",
Netherlands55!X80 ="",
Netherlands55!D80 ="",
Netherlands55!B80 ="",
Portugal56!X80      ="",
Portugal56!D80      ="",
Portugal56!B80      ="",
Spain57!X80      ="",
Spain57!D80      ="",
Spain57!B80      ="",
Sweden58!X80      ="",
Sweden58!D80      ="",
Sweden58!B80      =""),"",
(Belgium51!X80*Belgium51!D80/Belgium51!B80
 +Denmark52!X80*Denmark52!D80/Denmark52!B80
 +Finland53!X80*Finland53!D80/Finland53!B80
 +Italy54!X80*Italy54!D80/Italy54!B80
 +Netherlands55!X80*Netherlands55!D80/Netherlands55!B80
 +Portugal56!X80*Portugal56!D80/Portugal56!B80
 +Spain57!X80*Spain57!D80/Spain57!B80
 +Sweden58!X80*Sweden58!D80/Sweden58!B80)
/(Belgium51!D80/Belgium51!B80
 +Denmark52!D80/Denmark52!B80
 +Finland53!D80/Finland53!B80
 +Italy54!D80/Italy54!B80
 +Netherlands55!D80/Netherlands55!B80
 +Portugal56!D80/Portugal56!B80
 +Spain57!D80/Spain57!B80
 +Sweden58!D80/Sweden58!B80))</f>
        <v/>
      </c>
      <c r="Y80" s="61" t="str">
        <f>IF(OR(
Belgium51!Y80   ="",
Belgium51!D80   ="",
Belgium51!B80   ="",
Denmark52!Y80      ="",
Denmark52!D80      ="",
Denmark52!B80      ="",
Finland53!Y80       ="",
Finland53!D80       ="",
Finland53!B80       ="",
Italy54!Y80      ="",
Italy54!D80      ="",
Italy54!B80      ="",
Netherlands55!Y80 ="",
Netherlands55!D80 ="",
Netherlands55!B80 ="",
Portugal56!Y80      ="",
Portugal56!D80      ="",
Portugal56!B80      ="",
Spain57!Y80      ="",
Spain57!D80      ="",
Spain57!B80      ="",
Sweden58!Y80      ="",
Sweden58!D80      ="",
Sweden58!B80      =""),"",
(Belgium51!Y80/Belgium51!B80
 +Denmark52!Y80/Denmark52!B80
 +Finland53!Y80/Finland53!B80
 +Italy54!Y80/Italy54!B80
 +Netherlands55!Y80/Netherlands55!B80
 +Portugal56!Y80/Portugal56!B80
 +Spain57!Y80/Spain57!B80
 +Sweden58!Y80/Sweden58!B80)
/(Belgium51!D80/Belgium51!B80
 +Denmark52!D80/Denmark52!B80
 +Finland53!D80/Finland53!B80
 +Italy54!D80/Italy54!B80
 +Netherlands55!D80/Netherlands55!B80
 +Portugal56!D80/Portugal56!B80
 +Spain57!D80/Spain57!B80
 +Sweden58!D80/Sweden58!B80))</f>
        <v/>
      </c>
      <c r="Z80" s="67"/>
      <c r="AA80" s="62" t="str">
        <f t="shared" si="3"/>
        <v/>
      </c>
      <c r="AB80" s="75" t="str">
        <f>IF(OR(
Belgium51!AB80   ="",
Belgium51!D80   ="",
Belgium51!B80   ="",
Denmark52!AB80      ="",
Denmark52!D80      ="",
Denmark52!B80      ="",
Finland53!AB80       ="",
Finland53!D80       ="",
Finland53!B80       ="",
Italy54!AB80      ="",
Italy54!D80      ="",
Italy54!B80      ="",
Netherlands55!AB80 ="",
Netherlands55!D80 ="",
Netherlands55!B80 ="",
Portugal56!AB80      ="",
Portugal56!D80      ="",
Portugal56!B80      ="",
Spain57!AB80      ="",
Spain57!D80      ="",
Spain57!B80      ="",
Sweden58!AB80      ="",
Sweden58!D80      ="",
Sweden58!B80      =""),"",
(Belgium51!AB80*Belgium51!D80/Belgium51!B80
 +Denmark52!AB80*Denmark52!D80/Denmark52!B80
 +Finland53!AB80*Finland53!D80/Finland53!B80
 +Italy54!AB80*Italy54!D80/Italy54!B80
 +Netherlands55!AB80*Netherlands55!D80/Netherlands55!B80
 +Portugal56!AB80*Portugal56!D80/Portugal56!B80
 +Spain57!AB80*Spain57!D80/Spain57!B80
 +Sweden58!AB80*Sweden58!D80/Sweden58!B80)
/(Belgium51!D80/Belgium51!B80
 +Denmark52!D80/Denmark52!B80
 +Finland53!D80/Finland53!B80
 +Italy54!D80/Italy54!B80
 +Netherlands55!D80/Netherlands55!B80
 +Portugal56!D80/Portugal56!B80
 +Spain57!D80/Spain57!B80
 +Sweden58!D80/Sweden58!B80))</f>
        <v/>
      </c>
    </row>
    <row r="81" spans="1:28">
      <c r="A81" s="62">
        <v>1948</v>
      </c>
      <c r="B81" s="62" t="str">
        <f>IF(OR(
Belgium51!AC81   ="",
Belgium51!D81   ="",
Belgium51!B81   ="",
Denmark52!AC81      ="",
Denmark52!D81      ="",
Denmark52!B81      ="",
Finland53!AC81       ="",
Finland53!D81       ="",
Finland53!B81       ="",
Italy54!AC81      ="",
Italy54!D81      ="",
Italy54!B81      ="",
Netherlands55!AC81 ="",
Netherlands55!D81 ="",
Netherlands55!B81 ="",
Portugal56!AC81 ="",
Portugal56!D81 ="",
Portugal56!B81 ="",
Spain57!AC81       ="",
Spain57!D81       ="",
Spain57!B81       ="",
Sweden58!AC81      ="",
Sweden58!D81      ="",
Sweden58!B81      =""),"",
(Belgium51!AC81*Belgium51!D81/Belgium51!B81
 +Denmark52!AC81*Denmark52!D81/Denmark52!B81
 +Finland53!AC81*Finland53!D81/Finland53!B81
 +Italy54!AC81*Italy54!D81/Italy54!B81
 +Netherlands55!AC81*Netherlands55!D81/Netherlands55!B81
 +Portugal56!AC81*Portugal56!D81/Portugal56!B81
 +Spain57!AC81*Spain57!D81/Spain57!B81
 +Sweden58!AC81*Sweden58!D81/Sweden58!B81)
/(Belgium51!D81/Belgium51!B81
 +Denmark52!D81/Denmark52!B81
 +Finland53!D81/Finland53!B81
 +Italy54!D81/Italy54!B81
 +Netherlands55!D81/Netherlands55!B81
 +Portugal56!D81/Portugal56!B81
 +Spain57!D81/Spain57!B81
 +Sweden58!D81/Sweden58!B81))</f>
        <v/>
      </c>
      <c r="C81" s="34" t="str">
        <f>IF(OR(
Belgium51!F81   ="",
Belgium51!D81   ="",
Belgium51!B81   ="",
Denmark52!F81      ="",
Denmark52!D81      ="",
Denmark52!B81      ="",
Finland53!F81       ="",
Finland53!D81       ="",
Finland53!B81       ="",
Italy54!F81      ="",
Italy54!D81      ="",
Italy54!B81      ="",
Netherlands55!F81 ="",
Netherlands55!D81 ="",
Netherlands55!B81 ="",
Portugal56!F81 ="",
Portugal56!D81 ="",
Portugal56!B81 ="",
Spain57!F81       ="",
Spain57!D81       ="",
Spain57!B81       ="",
Sweden58!F81      ="",
Sweden58!D81      ="",
Sweden58!B81      =""),"",
(Belgium51!F81*Belgium51!D81/Belgium51!B81
 +Denmark52!F81*Denmark52!D81/Denmark52!B81
 +Finland53!F81*Finland53!D81/Finland53!B81
 +Italy54!F81*Italy54!D81/Italy54!B81
 +Netherlands55!F81*Netherlands55!D81/Netherlands55!B81
 +Portugal56!F81*Portugal56!D81/Portugal56!B81
 +Spain57!F81*Spain57!D81/Spain57!B81
 +Sweden58!F81*Sweden58!D81/Sweden58!B81)
/(Belgium51!D81/Belgium51!B81
 +Denmark52!D81/Denmark52!B81
 +Finland53!D81/Finland53!B81
 +Italy54!D81/Italy54!B81
 +Netherlands55!D81/Netherlands55!B81
 +Portugal56!D81/Portugal56!B81
 +Spain57!D81/Spain57!B81
 +Sweden58!D81/Sweden58!B81))</f>
        <v/>
      </c>
      <c r="D81" s="62" t="str">
        <f>IF(OR(
Belgium51!AE81   ="",
Belgium51!D81   ="",
Belgium51!B81   ="",
Denmark52!AE81      ="",
Denmark52!D81      ="",
Denmark52!B81      ="",
Finland53!AE81       ="",
Finland53!D81       ="",
Finland53!B81       ="",
Italy54!AE81      ="",
Italy54!D81      ="",
Italy54!B81      ="",
Netherlands55!AE81 ="",
Netherlands55!D81 ="",
Netherlands55!B81 ="",
Portugal56!AE81 ="",
Portugal56!D81 ="",
Portugal56!B81 ="",
Spain57!AE81       ="",
Spain57!D81       ="",
Spain57!B81       ="",
Sweden58!AE81      ="",
Sweden58!D81      ="",
Sweden58!B81      =""),"",
(Belgium51!AE81*Belgium51!D81/Belgium51!B81
 +Denmark52!AE81*Denmark52!D81/Denmark52!B81
 +Finland53!AE81*Finland53!D81/Finland53!B81
 +Italy54!AE81*Italy54!D81/Italy54!B81
 +Netherlands55!AE81*Netherlands55!D81/Netherlands55!B81
 +Portugal56!AE81*Portugal56!D81/Portugal56!B81
 +Spain57!AE81*Spain57!D81/Spain57!B81
 +Sweden58!AE81*Sweden58!D81/Sweden58!B81)
/(Belgium51!D81/Belgium51!B81
 +Denmark52!D81/Denmark52!B81
 +Finland53!D81/Finland53!B81
 +Italy54!D81/Italy54!B81
 +Netherlands55!D81/Netherlands55!B81
 +Portugal56!D81/Portugal56!B81
 +Spain57!D81/Spain57!B81
 +Sweden58!D81/Sweden58!B81))</f>
        <v/>
      </c>
      <c r="E81" s="62" t="str">
        <f>IF(OR(
Belgium51!H81   ="",
Belgium51!D81   ="",
Belgium51!B81   ="",
Denmark52!H81      ="",
Denmark52!D81      ="",
Denmark52!B81      ="",
Finland53!H81       ="",
Finland53!D81       ="",
Finland53!B81       ="",
Italy54!H81      ="",
Italy54!D81      ="",
Italy54!B81      ="",
Netherlands55!H81 ="",
Netherlands55!D81 ="",
Netherlands55!B81 ="",
Portugal56!H81 ="",
Portugal56!D81 ="",
Portugal56!B81 ="",
Spain57!H81 ="",
Spain57!D81 ="",
Spain57!B81 ="",
Sweden58!H81 ="",
Sweden58!D81 ="",
Sweden58!B81 =""),"",
(Belgium51!H81*Belgium51!D81/Belgium51!B81
 +Denmark52!H81*Denmark52!D81/Denmark52!B81
 +Finland53!H81*Finland53!D81/Finland53!B81
 +Italy54!H81*Italy54!D81/Italy54!B81
 +Netherlands55!H81*Netherlands55!D81/Netherlands55!B81
 +Portugal56!H81*Portugal56!D81/Portugal56!B81
 +Spain57!H81*Spain57!D81/Spain57!B81
 +Sweden58!H81*Sweden58!D81/Sweden58!B81)
/(Belgium51!D81/Belgium51!B81
 +Denmark52!D81/Denmark52!B81
 +Finland53!D81/Finland53!B81
 +Italy54!D81/Italy54!B81
 +Netherlands55!D81/Netherlands55!B81
 +Portugal56!D81/Portugal56!B81
 +Spain57!D81/Spain57!B81
 +Sweden58!D81/Sweden58!B81))</f>
        <v/>
      </c>
      <c r="F81" s="62">
        <f>IF(OR(
Belgium51!I81   ="",
Belgium51!D81   ="",
Belgium51!B81   ="",
Denmark52!I81      ="",
Denmark52!D81      ="",
Denmark52!B81      ="",
Finland53!I81       ="",
Finland53!D81       ="",
Finland53!B81       ="",
Italy54!I81      ="",
Italy54!D81      ="",
Italy54!B81      ="",
Netherlands55!I81 ="",
Netherlands55!D81 ="",
Netherlands55!B81 ="",
Portugal56!I81      ="",
Portugal56!D81      ="",
Portugal56!B81      ="",
Spain57!I81      ="",
Spain57!D81      ="",
Spain57!B81      ="",
Sweden58!I81      ="",
Sweden58!D81      ="",
Sweden58!B81      =""),"",
(Belgium51!I81/Belgium51!B81
 +Denmark52!I81/Denmark52!B81
 +Finland53!I81/Finland53!B81
 +Italy54!I81/Italy54!B81
 +Netherlands55!I81/Netherlands55!B81
 +Portugal56!I81/Portugal56!B81
 +Spain57!I81/Spain57!B81
 +Sweden58!I81/Sweden58!B81)
/(Belgium51!D81/Belgium51!B81
 +Denmark52!D81/Denmark52!B81
 +Finland53!D81/Finland53!B81
 +Italy54!D81/Italy54!B81
 +Netherlands55!D81/Netherlands55!B81
 +Portugal56!D81/Portugal56!B81
 +Spain57!D81/Spain57!B81
 +Sweden58!D81/Sweden58!B81))</f>
        <v>0.22050845779989375</v>
      </c>
      <c r="G81" s="62" t="str">
        <f>IF(OR(
Belgium51!J81   ="",
Belgium51!D81   ="",
Belgium51!B81   ="",
Denmark52!J81      ="",
Denmark52!D81      ="",
Denmark52!B81      ="",
Finland53!J81       ="",
Finland53!D81       ="",
Finland53!B81       ="",
Italy54!J81      ="",
Italy54!D81      ="",
Italy54!B81      ="",
Netherlands55!J81 ="",
Netherlands55!D81 ="",
Netherlands55!B81 ="",
Portugal56!J81      ="",
Portugal56!D81      ="",
Portugal56!B81      ="",
Spain57!J81      ="",
Spain57!D81      ="",
Spain57!B81      ="",
Sweden58!J81      ="",
Sweden58!D81      ="",
Sweden58!B81      =""),"",
(Belgium51!J81/Belgium51!B81
 +Denmark52!J81/Denmark52!B81
 +Finland53!J81/Finland53!B81
 +Italy54!J81/Italy54!B81
 +Netherlands55!J81/Netherlands55!B81
 +Portugal56!J81/Portugal56!B81
 +Spain57!J81/Spain57!B81
 +Sweden58!J81/Sweden58!B81)
/(Belgium51!D81/Belgium51!B81
 +Denmark52!D81/Denmark52!B81
 +Finland53!D81/Finland53!B81
 +Italy54!D81/Italy54!B81
 +Netherlands55!D81/Netherlands55!B81
 +Portugal56!D81/Portugal56!B81
 +Spain57!D81/Spain57!B81
 +Sweden58!D81/Sweden58!B81))</f>
        <v/>
      </c>
      <c r="H81" s="62">
        <f>IF(OR(
Belgium51!K81   ="",
Belgium51!D81   ="",
Belgium51!B81   ="",
Denmark52!K81      ="",
Denmark52!D81      ="",
Denmark52!B81      ="",
Finland53!K81       ="",
Finland53!D81       ="",
Finland53!B81       ="",
Italy54!K81      ="",
Italy54!D81      ="",
Italy54!B81      ="",
Netherlands55!K81 ="",
Netherlands55!D81 ="",
Netherlands55!B81 ="",
Portugal56!K81      ="",
Portugal56!D81      ="",
Portugal56!B81      ="",
Spain57!K81      ="",
Spain57!D81      ="",
Spain57!B81      ="",
Sweden58!K81      ="",
Sweden58!D81      ="",
Sweden58!B81      =""),"",
(Belgium51!K81/Belgium51!B81
 +Denmark52!K81/Denmark52!B81
 +Finland53!K81/Finland53!B81
 +Italy54!K81/Italy54!B81
 +Netherlands55!K81/Netherlands55!B81
 +Portugal56!K81/Portugal56!B81
 +Spain57!K81/Spain57!B81
 +Sweden58!K81/Sweden58!B81)
/(Belgium51!D81/Belgium51!B81
 +Denmark52!D81/Denmark52!B81
 +Finland53!D81/Finland53!B81
 +Italy54!D81/Italy54!B81
 +Netherlands55!D81/Netherlands55!B81
 +Portugal56!D81/Portugal56!B81
 +Spain57!D81/Spain57!B81
 +Sweden58!D81/Sweden58!B81))</f>
        <v>0.15136430215914976</v>
      </c>
      <c r="I81" s="62">
        <f>IF(OR(
Belgium51!L81   ="",
Belgium51!D81   ="",
Belgium51!B81   ="",
Denmark52!L81      ="",
Denmark52!D81      ="",
Denmark52!B81      ="",
Finland53!L81       ="",
Finland53!D81       ="",
Finland53!B81       ="",
Italy54!L81      ="",
Italy54!D81      ="",
Italy54!B81      ="",
Netherlands55!L81 ="",
Netherlands55!D81 ="",
Netherlands55!B81 ="",
Portugal56!L81      ="",
Portugal56!D81      ="",
Portugal56!B81      ="",
Spain57!L81      ="",
Spain57!D81      ="",
Spain57!B81      ="",
Sweden58!L81      ="",
Sweden58!D81      ="",
Sweden58!B81      =""),"",
(Belgium51!L81/Belgium51!B81
 +Denmark52!L81/Denmark52!B81
 +Finland53!L81/Finland53!B81
 +Italy54!L81/Italy54!B81
 +Netherlands55!L81/Netherlands55!B81
 +Portugal56!L81/Portugal56!B81
 +Spain57!L81/Spain57!B81
 +Sweden58!L81/Sweden58!B81)
/(Belgium51!D81/Belgium51!B81
 +Denmark52!D81/Denmark52!B81
 +Finland53!D81/Finland53!B81
 +Italy54!D81/Italy54!B81
 +Netherlands55!D81/Netherlands55!B81
 +Portugal56!D81/Portugal56!B81
 +Spain57!D81/Spain57!B81
 +Sweden58!D81/Sweden58!B81))</f>
        <v>0.19609897339700552</v>
      </c>
      <c r="J81" s="61">
        <f t="shared" si="2"/>
        <v>-4.4734671237855766E-2</v>
      </c>
      <c r="K81" s="61">
        <f>IF(OR(
Belgium51!D81   ="",Belgium51!D80   ="",
Belgium51!B81   ="",Belgium51!B80   ="",
Belgium51!N81   ="",Belgium51!N80   ="",
Denmark52!D81      ="",Denmark52!D80      ="",
Denmark52!B81      ="",Denmark52!B80      ="",
Denmark52!N81      ="",Denmark52!N80      ="",
Finland53!D81       ="",Finland53!D80       ="",
Finland53!B81       ="",Finland53!B80       ="",
Finland53!N81       ="",Finland53!N80       ="",
Italy54!D81      ="",Italy54!D80      ="",
Italy54!B81      ="",Italy54!B80      ="",
Italy54!N81      ="",Italy54!N80      ="",
Netherlands55!D81 ="",Netherlands55!D80 ="",
Netherlands55!B81 ="",Netherlands55!B80 ="",
Netherlands55!N81 ="",Netherlands55!N80 ="",
Portugal56!D81      ="",Portugal56!D80      ="",
Portugal56!B81      ="",Portugal56!B80      ="",
Portugal56!N81      ="",Portugal56!N80      ="",
Spain57!D81      ="",Spain57!D80      ="",
Spain57!B81      ="",Spain57!B80      ="",
Spain57!N81      ="",Spain57!N80      ="",
Sweden58!D81      ="",Sweden58!D80      ="",
Sweden58!B81      ="",Sweden58!B80      ="",
Sweden58!N81      ="",Sweden58!N80      =""),"",
LN(SQRT(
(Belgium51!D81/Belgium51!B81
 +Denmark52!D81/Denmark52!B81
 +Finland53!D81/Finland53!B81
 +Italy54!D81/Italy54!B81
 +Netherlands55!D81/Netherlands55!B81
 +Portugal56!D81/Portugal56!B81
 +Spain57!D81/Spain57!B81
 +Sweden58!D81/Sweden58!B81)
/(Belgium51!D81/Belgium51!N81*Belgium51!N80/Belgium51!B80
 +Denmark52!D81/Denmark52!N81*Denmark52!N80/Denmark52!B80
 +Finland53!D81/Finland53!N81*Finland53!N80/Finland53!B80
 +Italy54!D81/Italy54!N81*Italy54!N80/Italy54!B80
 +Netherlands55!D81/Netherlands55!N81*Netherlands55!N80/Netherlands55!B80
 +Portugal56!D81/Portugal56!N81*Portugal56!N80/Portugal56!B80
 +Spain57!D81/Spain57!N81*Spain57!N80/Spain57!B80
 +Sweden58!D81/Sweden58!N81*Sweden58!N80/Sweden58!B80)
*(Belgium51!D80/Belgium51!N80*Belgium51!N81/Belgium51!B81
 +Denmark52!D80/Denmark52!N80*Denmark52!N81/Denmark52!B81
 +Finland53!D80/Finland53!N80*Finland53!N81/Finland53!B81
 +Italy54!D80/Italy54!N80*Italy54!N81/Italy54!B81
 +Netherlands55!D80/Netherlands55!N80*Netherlands55!N81/Netherlands55!B81
 +Portugal56!D80/Portugal56!N80*Portugal56!N81/Portugal56!B81
 +Spain57!D80/Spain57!N80*Spain57!N81/Spain57!B81
 +Sweden58!D80/Sweden58!N80*Sweden58!N81/Sweden58!B81)
/(Belgium51!D80/Belgium51!B80
 +Denmark52!D80/Denmark52!B80
 +Finland53!D80/Finland53!B80
 +Italy54!D80/Italy54!B80
 +Netherlands55!D80/Netherlands55!B80
 +Portugal56!D80/Portugal56!B80
 +Spain57!D80/Spain57!B80
 +Sweden58!D80/Sweden58!B80))))</f>
        <v>1.568501944081092E-2</v>
      </c>
      <c r="L81" s="61" t="str">
        <f>IF(OR(
Belgium51!F81   ="",Belgium51!F80   ="",
Belgium51!D81   ="",Belgium51!D80   ="",
Belgium51!B81   ="",Belgium51!B80   ="",
Belgium51!P81   ="",Belgium51!P80   ="",
Denmark52!F81      ="",Denmark52!F80      ="",
Denmark52!D81      ="",Denmark52!D80      ="",
Denmark52!B81      ="",Denmark52!B80      ="",
Denmark52!P81      ="",Denmark52!P80      ="",
Finland53!F81       ="",Finland53!F80       ="",
Finland53!D81       ="",Finland53!D80       ="",
Finland53!B81       ="",Finland53!B80       ="",
Finland53!P81       ="",Finland53!P80       ="",
Italy54!F81      ="",Italy54!F80      ="",
Italy54!D81      ="",Italy54!D80      ="",
Italy54!B81      ="",Italy54!B80      ="",
Italy54!P81      ="",Italy54!P80      ="",
Netherlands55!F81 ="",Netherlands55!F80 ="",
Netherlands55!D81 ="",Netherlands55!D80 ="",
Netherlands55!B81 ="",Netherlands55!B80 ="",
Netherlands55!P81 ="",Netherlands55!P80 ="",
Portugal56!F81      ="",Portugal56!F80      ="",
Portugal56!D81      ="",Portugal56!D80      ="",
Portugal56!B81      ="",Portugal56!B80      ="",
Portugal56!P81      ="",Portugal56!P80      ="",
Spain57!F81      ="",Spain57!F80      ="",
Spain57!D81      ="",Spain57!D80      ="",
Spain57!B81      ="",Spain57!B80      ="",
Spain57!P81      ="",Spain57!P80      ="",
Sweden58!F81      ="",Sweden58!F80      ="",
Sweden58!D81      ="",Sweden58!D80      ="",
Sweden58!B81      ="",Sweden58!B80      ="",
Sweden58!P81      ="",Sweden58!P80      =""),"",
LN(SQRT(
(Belgium51!D81*Belgium51!F81/Belgium51!B81
 +Denmark52!D81*Denmark52!F81/Denmark52!B81
 +Finland53!D81*Finland53!F81/Finland53!B81
 +Italy54!D81*Italy54!F81/Italy54!B81
 +Netherlands55!D81*Netherlands55!F81/Netherlands55!B81
 +Portugal56!D81*Portugal56!F81/Portugal56!B81
 +Spain57!D81*Spain57!F81/Spain57!B81
 +Sweden58!D81*Sweden58!F81/Sweden58!B81)
/(Belgium51!D81*Belgium51!F81/Belgium51!P81*Belgium51!P80/Belgium51!B80
 +Denmark52!D81*Denmark52!F81/Denmark52!P81*Denmark52!P80/Denmark52!B80
 +Finland53!D81*Finland53!F81/Finland53!P81*Finland53!P80/Finland53!B80
 +Italy54!D81*Italy54!F81/Italy54!P81*Italy54!P80/Italy54!B80
 +Netherlands55!D81*Netherlands55!F81/Netherlands55!P81*Netherlands55!P80/Netherlands55!B80
 +Portugal56!D81*Portugal56!F81/Portugal56!P81*Portugal56!P80/Portugal56!B80
 +Spain57!D81*Spain57!F81/Spain57!P81*Spain57!P80/Spain57!B80
 +Sweden58!D81*Sweden58!F81/Sweden58!P81*Sweden58!P80/Sweden58!B80)
*(Belgium51!D80*Belgium51!F80/Belgium51!P80*Belgium51!P81/Belgium51!B81
 +Denmark52!D80*Denmark52!F80/Denmark52!P80*Denmark52!P81/Denmark52!B81
 +Finland53!D80*Finland53!F80/Finland53!P80*Finland53!P81/Finland53!B81
 +Italy54!D80*Italy54!F80/Italy54!P80*Italy54!P81/Italy54!B81
 +Netherlands55!D80*Netherlands55!F80/Netherlands55!P80*Netherlands55!P81/Netherlands55!B81
 +Portugal56!D80*Portugal56!F80/Portugal56!P80*Portugal56!P81/Portugal56!B81
 +Spain57!D80*Spain57!F80/Spain57!P80*Spain57!P81/Spain57!B81
 +Sweden58!D80*Sweden58!F80/Sweden58!P80*Sweden58!P81/Sweden58!B81)
/(Belgium51!D80*Belgium51!F80/Belgium51!B80
 +Denmark52!D80*Denmark52!F80/Denmark52!B80
 +Finland53!D80*Finland53!F80/Finland53!B80
 +Italy54!D80*Italy54!F80/Italy54!B80
 +Netherlands55!D80*Netherlands55!F80/Netherlands55!B80
 +Portugal56!D80*Portugal56!F80/Portugal56!B80
 +Spain57!D80*Spain57!F80/Spain57!B80
 +Sweden58!D80*Sweden58!F80/Sweden58!B80))))</f>
        <v/>
      </c>
      <c r="M81" s="62" t="str">
        <f>IF(OR(
Belgium51!H81   ="",Belgium51!H80   ="",
Belgium51!D81   ="",Belgium51!D80   ="",
Belgium51!B81   ="",Belgium51!B80   ="",
Belgium51!Q81   ="",Belgium51!Q80   ="",
Denmark52!H81      ="",Denmark52!H80      ="",
Denmark52!D81      ="",Denmark52!D80      ="",
Denmark52!B81      ="",Denmark52!B80      ="",
Denmark52!Q81      ="",Denmark52!Q80      ="",
Finland53!H81       ="",Finland53!H80       ="",
Finland53!D81       ="",Finland53!D80       ="",
Finland53!B81       ="",Finland53!B80       ="",
Finland53!Q81       ="",Finland53!Q80       ="",
Italy54!H81      ="",Italy54!H80      ="",
Italy54!D81      ="",Italy54!D80      ="",
Italy54!B81      ="",Italy54!B80      ="",
Italy54!Q81      ="",Italy54!Q80      ="",
Netherlands55!H81 ="",Netherlands55!H80 ="",
Netherlands55!D81 ="",Netherlands55!D80 ="",
Netherlands55!B81 ="",Netherlands55!B80 ="",
Netherlands55!Q81 ="",Netherlands55!Q80 ="",
Portugal56!H81      ="",Portugal56!H80      ="",
Portugal56!D81      ="",Portugal56!D80      ="",
Portugal56!B81      ="",Portugal56!B80      ="",
Portugal56!Q81      ="",Portugal56!Q80      ="",
Spain57!H81      ="",Spain57!H80      ="",
Spain57!D81      ="",Spain57!D80      ="",
Spain57!B81      ="",Spain57!B80      ="",
Spain57!Q81      ="",Spain57!Q80      ="",
Sweden58!H81      ="",Sweden58!H80      ="",
Sweden58!D81      ="",Sweden58!D80      ="",
Sweden58!B81      ="",Sweden58!B80      ="",
Sweden58!Q81      ="",Sweden58!Q80      =""),"",
LN(SQRT(
(Belgium51!D81*Belgium51!H81/Belgium51!B81
 +Denmark52!D81*Denmark52!H81/Denmark52!B81
 +Finland53!D81*Finland53!H81/Finland53!B81
 +Italy54!D81*Italy54!H81/Italy54!B81
 +Netherlands55!D81*Netherlands55!H81/Netherlands55!B81
 +Portugal56!D81*Portugal56!H81/Portugal56!B81
 +Spain57!D81*Spain57!H81/Spain57!B81
 +Sweden58!D81*Sweden58!H81/Sweden58!B81)
/(Belgium51!D81*Belgium51!H81/Belgium51!Q81*Belgium51!Q80/Belgium51!B80
 +Denmark52!D81*Denmark52!H81/Denmark52!Q81*Denmark52!Q80/Denmark52!B80
 +Finland53!D81*Finland53!H81/Finland53!Q81*Finland53!Q80/Finland53!B80
 +Italy54!D81*Italy54!H81/Italy54!Q81*Italy54!Q80/Italy54!B80
 +Netherlands55!D81*Netherlands55!H81/Netherlands55!Q81*Netherlands55!Q80/Netherlands55!B80
 +Portugal56!D81*Portugal56!H81/Portugal56!Q81*Portugal56!Q80/Portugal56!B80
 +Spain57!D81*Spain57!H81/Spain57!Q81*Spain57!Q80/Spain57!B80
 +Sweden58!D81*Sweden58!H81/Sweden58!Q81*Sweden58!Q80/Sweden58!B80)
*(Belgium51!D80*Belgium51!H80/Belgium51!Q80*Belgium51!Q81/Belgium51!B81
 +Denmark52!D80*Denmark52!H80/Denmark52!Q80*Denmark52!Q81/Denmark52!B81
 +Finland53!D80*Finland53!H80/Finland53!Q80*Finland53!Q81/Finland53!B81
 +Italy54!D80*Italy54!H80/Italy54!Q80*Italy54!Q81/Italy54!B81
 +Netherlands55!D80*Netherlands55!H80/Netherlands55!Q80*Netherlands55!Q81/Netherlands55!B81
 +Portugal56!D80*Portugal56!H80/Portugal56!Q80*Portugal56!Q81/Portugal56!B81
 +Spain57!D80*Spain57!H80/Spain57!Q80*Spain57!Q81/Spain57!B81
 +Sweden58!D80*Sweden58!H80/Sweden58!Q80*Sweden58!Q81/Sweden58!B81)
/(Belgium51!D80*Belgium51!H80/Belgium51!B80
 +Denmark52!D80*Denmark52!H80/Denmark52!B80
 +Finland53!D80*Finland53!H80/Finland53!B80
 +Italy54!D80*Italy54!H80/Italy54!B80
 +Netherlands55!D80*Netherlands55!H80/Netherlands55!B80
 +Portugal56!D80*Portugal56!H80/Portugal56!B80
 +Spain57!D80*Spain57!H80/Spain57!B80
 +Sweden58!D80*Sweden58!H80/Sweden58!B80))))</f>
        <v/>
      </c>
      <c r="N81" s="62" t="str">
        <f>IF(OR(
Belgium51!I81   ="",Belgium51!I80   ="",
Belgium51!B81   ="",Belgium51!B80   ="",
Belgium51!R81   ="",Belgium51!R80   ="",
Denmark52!I81      ="",Denmark52!I80      ="",
Denmark52!B81      ="",Denmark52!B80      ="",
Denmark52!R81      ="",Denmark52!R80      ="",
Finland53!I81       ="",Finland53!I80       ="",
Finland53!B81       ="",Finland53!B80       ="",
Finland53!R81       ="",Finland53!R80       ="",
Italy54!I81      ="",Italy54!I80      ="",
Italy54!B81      ="",Italy54!B80      ="",
Italy54!R81      ="",Italy54!R80      ="",
Netherlands55!I81 ="",Netherlands55!I80 ="",
Netherlands55!B81 ="",Netherlands55!B80 ="",
Netherlands55!R81 ="",Netherlands55!R80 ="",
Portugal56!I81      ="",Portugal56!I80      ="",
Portugal56!B81      ="",Portugal56!B80      ="",
Portugal56!R81      ="",Portugal56!R80      ="",
Spain57!I81      ="",Spain57!I80      ="",
Spain57!B81      ="",Spain57!B80      ="",
Spain57!R81      ="",Spain57!R80      ="",
Sweden58!I81      ="",Sweden58!I80      ="",
Sweden58!B81      ="",Sweden58!B80      ="",
Sweden58!R81      ="",Sweden58!R80      =""),"",
LN(SQRT(
(Belgium51!I81/Belgium51!B81
 +Denmark52!I81/Denmark52!B81
 +Finland53!I81/Finland53!B81
 +Italy54!I81/Italy54!B81
 +Netherlands55!I81/Netherlands55!B81
 +Portugal56!I81/Portugal56!B81
 +Spain57!I81/Spain57!B81
 +Sweden58!I81/Sweden58!B81)
/(Belgium51!I81/Belgium51!R81*Belgium51!R80/Belgium51!B80
 +Denmark52!I81/Denmark52!R81*Denmark52!R80/Denmark52!B80
 +Finland53!I81/Finland53!R81*Finland53!R80/Finland53!B80
 +Italy54!I81/Italy54!R81*Italy54!R80/Italy54!B80
 +Netherlands55!I81/Netherlands55!R81*Netherlands55!R80/Netherlands55!B80
 +Portugal56!I81/Portugal56!R81*Portugal56!R80/Portugal56!B80
 +Spain57!I81/Spain57!R81*Spain57!R80/Spain57!B80
 +Sweden58!I81/Sweden58!R81*Sweden58!R80/Sweden58!B80)
*(Belgium51!I80/Belgium51!R80*Belgium51!R81/Belgium51!B81
 +Denmark52!I80/Denmark52!R80*Denmark52!R81/Denmark52!B81
 +Finland53!I80/Finland53!R80*Finland53!R81/Finland53!B81
 +Italy54!I80/Italy54!R80*Italy54!R81/Italy54!B81
 +Netherlands55!I80/Netherlands55!R80*Netherlands55!R81/Netherlands55!B81
 +Portugal56!I80/Portugal56!R80*Portugal56!R81/Portugal56!B81
 +Spain57!I80/Spain57!R80*Spain57!R81/Spain57!B81
 +Sweden58!I80/Sweden58!R80*Sweden58!R81/Sweden58!B81)
/(Belgium51!I80/Belgium51!B80
 +Denmark52!I80/Denmark52!B80
 +Finland53!I80/Finland53!B80
 +Italy54!I80/Italy54!B80
 +Netherlands55!I80/Netherlands55!B80
 +Portugal56!I80/Portugal56!B80
 +Spain57!I80/Spain57!B80
 +Sweden58!I80/Sweden58!B80))))</f>
        <v/>
      </c>
      <c r="O81" s="62" t="str">
        <f>IF(OR(
Belgium51!K81   ="",Belgium51!K80   ="",
Belgium51!B81   ="",Belgium51!B80   ="",
Belgium51!S81   ="",Belgium51!S80   ="",
Denmark52!K81      ="",Denmark52!K80      ="",
Denmark52!B81      ="",Denmark52!B80      ="",
Denmark52!S81      ="",Denmark52!S80      ="",
Finland53!K81       ="",Finland53!K80       ="",
Finland53!B81       ="",Finland53!B80       ="",
Finland53!S81       ="",Finland53!S80       ="",
Italy54!K81      ="",Italy54!K80      ="",
Italy54!B81      ="",Italy54!B80      ="",
Italy54!S81      ="",Italy54!S80      ="",
Netherlands55!K81 ="",Netherlands55!K80 ="",
Netherlands55!B81 ="",Netherlands55!B80 ="",
Netherlands55!S81 ="",Netherlands55!S80 ="",
Portugal56!K81      ="",Portugal56!K80      ="",
Portugal56!B81      ="",Portugal56!B80      ="",
Portugal56!S81      ="",Portugal56!S80      ="",
Spain57!K81      ="",Spain57!K80      ="",
Spain57!B81      ="",Spain57!B80      ="",
Spain57!S81      ="",Spain57!S80      ="",
Sweden58!K81      ="",Sweden58!K80      ="",
Sweden58!B81      ="",Sweden58!B80      ="",
Sweden58!S81      ="",Sweden58!S80      =""),"",
LN(SQRT(
(Belgium51!K81/Belgium51!B81
 +Denmark52!K81/Denmark52!B81
 +Finland53!K81/Finland53!B81
 +Italy54!K81/Italy54!B81
 +Netherlands55!K81/Netherlands55!B81
 +Portugal56!K81/Portugal56!B81
 +Spain57!K81/Spain57!B81
 +Sweden58!K81/Sweden58!B81)
/(Belgium51!K81/Belgium51!S81*Belgium51!S80/Belgium51!B80
 +Denmark52!K81/Denmark52!S81*Denmark52!S80/Denmark52!B80
 +Finland53!K81/Finland53!S81*Finland53!S80/Finland53!B80
 +Italy54!K81/Italy54!S81*Italy54!S80/Italy54!B80
 +Netherlands55!K81/Netherlands55!S81*Netherlands55!S80/Netherlands55!B80
 +Portugal56!K81/Portugal56!S81*Portugal56!S80/Portugal56!B80
 +Spain57!K81/Spain57!S81*Spain57!S80/Spain57!B80
 +Sweden58!K81/Sweden58!S81*Sweden58!S80/Sweden58!B80)
*(Belgium51!K80/Belgium51!S80*Belgium51!S81/Belgium51!B81
 +Denmark52!K80/Denmark52!S80*Denmark52!S81/Denmark52!B81
 +Finland53!K80/Finland53!S80*Finland53!S81/Finland53!B81
 +Italy54!K80/Italy54!S80*Italy54!S81/Italy54!B81
 +Netherlands55!K80/Netherlands55!S80*Netherlands55!S81/Netherlands55!B81
 +Portugal56!K80/Portugal56!S80*Portugal56!S81/Portugal56!B81
 +Spain57!K80/Spain57!S80*Spain57!S81/Spain57!B81
 +Sweden58!K80/Sweden58!S80*Sweden58!S81/Sweden58!B81)
/(Belgium51!K80/Belgium51!B80
 +Denmark52!K80/Denmark52!B80
 +Finland53!K80/Finland53!B80
 +Italy54!K80/Italy54!B80
 +Netherlands55!K80/Netherlands55!B80
 +Portugal56!K80/Portugal56!B80
 +Spain57!K80/Spain57!B80
 +Sweden58!K80/Sweden58!B80))))</f>
        <v/>
      </c>
      <c r="P81" s="62" t="str">
        <f>IF(OR(
Belgium51!L81   ="",Belgium51!L80   ="",
Belgium51!B81   ="",Belgium51!B80   ="",
Belgium51!T81   ="",Belgium51!T80   ="",
Denmark52!L81      ="",Denmark52!L80      ="",
Denmark52!B81      ="",Denmark52!B80      ="",
Denmark52!T81      ="",Denmark52!T80      ="",
Finland53!L81       ="",Finland53!L80       ="",
Finland53!B81       ="",Finland53!B80       ="",
Finland53!T81       ="",Finland53!T80       ="",
Italy54!L81      ="",Italy54!L80      ="",
Italy54!B81      ="",Italy54!B80      ="",
Italy54!T81      ="",Italy54!T80      ="",
Netherlands55!L81 ="",Netherlands55!L80 ="",
Netherlands55!B81 ="",Netherlands55!B80 ="",
Netherlands55!T81 ="",Netherlands55!T80 ="",
Portugal56!L81      ="",Portugal56!L80      ="",
Portugal56!B81      ="",Portugal56!B80      ="",
Portugal56!T81      ="",Portugal56!T80      ="",
Spain57!L81      ="",Spain57!L80      ="",
Spain57!B81      ="",Spain57!B80      ="",
Spain57!T81      ="",Spain57!T80      ="",
Sweden58!L81      ="",Sweden58!L80      ="",
Sweden58!B81      ="",Sweden58!B80      ="",
Sweden58!T81      ="",Sweden58!T80      =""),"",
LN(SQRT(
(Belgium51!L81/Belgium51!B81
 +Denmark52!L81/Denmark52!B81
 +Finland53!L81/Finland53!B81
 +Italy54!L81/Italy54!B81
 +Netherlands55!L81/Netherlands55!B81
 +Portugal56!L81/Portugal56!B81
 +Spain57!L81/Spain57!B81
 +Sweden58!L81/Sweden58!B81)
/(Belgium51!L81/Belgium51!T81*Belgium51!T80/Belgium51!B80
 +Denmark52!L81/Denmark52!T81*Denmark52!T80/Denmark52!B80
 +Finland53!L81/Finland53!T81*Finland53!T80/Finland53!B80
 +Italy54!L81/Italy54!T81*Italy54!T80/Italy54!B80
 +Netherlands55!L81/Netherlands55!T81*Netherlands55!T80/Netherlands55!B80
 +Portugal56!L81/Portugal56!T81*Portugal56!T80/Portugal56!B80
 +Spain57!L81/Spain57!T81*Spain57!T80/Spain57!B80
 +Sweden58!L81/Sweden58!T81*Sweden58!T80/Sweden58!B80)
*(Belgium51!L80/Belgium51!T80*Belgium51!T81/Belgium51!B81
 +Denmark52!L80/Denmark52!T80*Denmark52!T81/Denmark52!B81
 +Finland53!L80/Finland53!T80*Finland53!T81/Finland53!B81
 +Italy54!L80/Italy54!T80*Italy54!T81/Italy54!B81
 +Netherlands55!L80/Netherlands55!T80*Netherlands55!T81/Netherlands55!B81
 +Portugal56!L80/Portugal56!T80*Portugal56!T81/Portugal56!B81
 +Spain57!L80/Spain57!T80*Spain57!T81/Spain57!B81
 +Sweden58!L80/Sweden58!T80*Sweden58!T81/Sweden58!B81)
/(Belgium51!L80/Belgium51!B80
 +Denmark52!L80/Denmark52!B80
 +Finland53!L80/Finland53!B80
 +Italy54!L80/Italy54!B80
 +Netherlands55!L80/Netherlands55!B80
 +Portugal56!L80/Portugal56!B80
 +Spain57!L80/Spain57!B80
 +Sweden58!L80/Sweden58!B80))))</f>
        <v/>
      </c>
      <c r="Q81" s="61"/>
      <c r="R81" s="61"/>
      <c r="S81" s="61"/>
      <c r="T81" s="61"/>
      <c r="U81" s="61"/>
      <c r="V81" s="61" t="str">
        <f>IF(OR(
Belgium51!V81   ="",
Belgium51!U81   ="",
Denmark52!V81      ="",
Denmark52!U81      ="",
Finland53!V81       ="",
Finland53!U81       ="",
Italy54!V81      ="",
Italy54!U81      ="",
Netherlands55!V81 ="",
Netherlands55!U81 ="",
Portugal56!V81      ="",
Portugal56!U81      ="",
Spain57!V81      ="",
Spain57!U81      ="",
Sweden58!V81      ="",
Sweden58!U81      =""),"",
LN((Belgium51!V81+Denmark52!V81+Finland53!V81+Italy54!V81+Netherlands55!V81+Portugal56!V81+Spain57!V81+Sweden58!V81)
/(Belgium51!U81+Denmark52!U81+Finland53!U81+Italy54!U81+Netherlands55!U81+Portugal56!U81+Spain57!U81+Sweden58!U81)))</f>
        <v/>
      </c>
      <c r="W81" s="61" t="str">
        <f>IF(OR(
Belgium51!V81   ="",
Belgium51!W81   ="",
Belgium51!U81   ="",
Denmark52!V81      ="",
Denmark52!W81      ="",
Denmark52!U81      ="",
Finland53!V81       ="",
Finland53!W81       ="",
Finland53!U81       ="",
Italy54!V81      ="",
Italy54!W81      ="",
Italy54!U81      ="",
Netherlands55!V81 ="",
Netherlands55!W81 ="",
Netherlands55!V81 ="",
Portugal56!V81      ="",
Portugal56!W81      ="",
Portugal56!U81      ="",
Spain57!V81      ="",
Spain57!W81      ="",
Spain57!U81      ="",
Sweden58!V81      ="",
Sweden58!W81      ="",
Sweden58!U81      ="",
),"",
LN((Belgium51!V81*Belgium51!W81+Denmark52!V81*Denmark52!W81+Finland53!V81*Finland53!W81+Italy54!V81*Italy54!W81+Netherlands55!V81*Netherlands55!W81+Portugal56!V81*Portugal56!W81+Spain57!V81*Spain57!W81+Sweden58!V81*Sweden58!W81)
/(Belgium51!U81+Denmark52!U81+Finland53!U81+Italy54!U81+Netherlands55!U81+Portugal56!U81+Spain57!U81+Sweden58!U81)))</f>
        <v/>
      </c>
      <c r="X81" s="61" t="str">
        <f>IF(OR(
Belgium51!X81   ="",
Belgium51!D81   ="",
Belgium51!B81   ="",
Denmark52!X81      ="",
Denmark52!D81      ="",
Denmark52!B81      ="",
Finland53!X81       ="",
Finland53!D81       ="",
Finland53!B81       ="",
Italy54!X81      ="",
Italy54!D81      ="",
Italy54!B81      ="",
Netherlands55!X81 ="",
Netherlands55!D81 ="",
Netherlands55!B81 ="",
Portugal56!X81      ="",
Portugal56!D81      ="",
Portugal56!B81      ="",
Spain57!X81      ="",
Spain57!D81      ="",
Spain57!B81      ="",
Sweden58!X81      ="",
Sweden58!D81      ="",
Sweden58!B81      =""),"",
(Belgium51!X81*Belgium51!D81/Belgium51!B81
 +Denmark52!X81*Denmark52!D81/Denmark52!B81
 +Finland53!X81*Finland53!D81/Finland53!B81
 +Italy54!X81*Italy54!D81/Italy54!B81
 +Netherlands55!X81*Netherlands55!D81/Netherlands55!B81
 +Portugal56!X81*Portugal56!D81/Portugal56!B81
 +Spain57!X81*Spain57!D81/Spain57!B81
 +Sweden58!X81*Sweden58!D81/Sweden58!B81)
/(Belgium51!D81/Belgium51!B81
 +Denmark52!D81/Denmark52!B81
 +Finland53!D81/Finland53!B81
 +Italy54!D81/Italy54!B81
 +Netherlands55!D81/Netherlands55!B81
 +Portugal56!D81/Portugal56!B81
 +Spain57!D81/Spain57!B81
 +Sweden58!D81/Sweden58!B81))</f>
        <v/>
      </c>
      <c r="Y81" s="61" t="str">
        <f>IF(OR(
Belgium51!Y81   ="",
Belgium51!D81   ="",
Belgium51!B81   ="",
Denmark52!Y81      ="",
Denmark52!D81      ="",
Denmark52!B81      ="",
Finland53!Y81       ="",
Finland53!D81       ="",
Finland53!B81       ="",
Italy54!Y81      ="",
Italy54!D81      ="",
Italy54!B81      ="",
Netherlands55!Y81 ="",
Netherlands55!D81 ="",
Netherlands55!B81 ="",
Portugal56!Y81      ="",
Portugal56!D81      ="",
Portugal56!B81      ="",
Spain57!Y81      ="",
Spain57!D81      ="",
Spain57!B81      ="",
Sweden58!Y81      ="",
Sweden58!D81      ="",
Sweden58!B81      =""),"",
(Belgium51!Y81/Belgium51!B81
 +Denmark52!Y81/Denmark52!B81
 +Finland53!Y81/Finland53!B81
 +Italy54!Y81/Italy54!B81
 +Netherlands55!Y81/Netherlands55!B81
 +Portugal56!Y81/Portugal56!B81
 +Spain57!Y81/Spain57!B81
 +Sweden58!Y81/Sweden58!B81)
/(Belgium51!D81/Belgium51!B81
 +Denmark52!D81/Denmark52!B81
 +Finland53!D81/Finland53!B81
 +Italy54!D81/Italy54!B81
 +Netherlands55!D81/Netherlands55!B81
 +Portugal56!D81/Portugal56!B81
 +Spain57!D81/Spain57!B81
 +Sweden58!D81/Sweden58!B81))</f>
        <v/>
      </c>
      <c r="Z81" s="67"/>
      <c r="AA81" s="62" t="str">
        <f t="shared" si="3"/>
        <v/>
      </c>
      <c r="AB81" s="75" t="str">
        <f>IF(OR(
Belgium51!AB81   ="",
Belgium51!D81   ="",
Belgium51!B81   ="",
Denmark52!AB81      ="",
Denmark52!D81      ="",
Denmark52!B81      ="",
Finland53!AB81       ="",
Finland53!D81       ="",
Finland53!B81       ="",
Italy54!AB81      ="",
Italy54!D81      ="",
Italy54!B81      ="",
Netherlands55!AB81 ="",
Netherlands55!D81 ="",
Netherlands55!B81 ="",
Portugal56!AB81      ="",
Portugal56!D81      ="",
Portugal56!B81      ="",
Spain57!AB81      ="",
Spain57!D81      ="",
Spain57!B81      ="",
Sweden58!AB81      ="",
Sweden58!D81      ="",
Sweden58!B81      =""),"",
(Belgium51!AB81*Belgium51!D81/Belgium51!B81
 +Denmark52!AB81*Denmark52!D81/Denmark52!B81
 +Finland53!AB81*Finland53!D81/Finland53!B81
 +Italy54!AB81*Italy54!D81/Italy54!B81
 +Netherlands55!AB81*Netherlands55!D81/Netherlands55!B81
 +Portugal56!AB81*Portugal56!D81/Portugal56!B81
 +Spain57!AB81*Spain57!D81/Spain57!B81
 +Sweden58!AB81*Sweden58!D81/Sweden58!B81)
/(Belgium51!D81/Belgium51!B81
 +Denmark52!D81/Denmark52!B81
 +Finland53!D81/Finland53!B81
 +Italy54!D81/Italy54!B81
 +Netherlands55!D81/Netherlands55!B81
 +Portugal56!D81/Portugal56!B81
 +Spain57!D81/Spain57!B81
 +Sweden58!D81/Sweden58!B81))</f>
        <v/>
      </c>
    </row>
    <row r="82" spans="1:28" ht="14.7" thickBot="1">
      <c r="A82" s="62">
        <v>1949</v>
      </c>
      <c r="B82" s="62" t="str">
        <f>IF(OR(
Belgium51!AC82   ="",
Belgium51!D82   ="",
Belgium51!B82   ="",
Denmark52!AC82      ="",
Denmark52!D82      ="",
Denmark52!B82      ="",
Finland53!AC82       ="",
Finland53!D82       ="",
Finland53!B82       ="",
Italy54!AC82      ="",
Italy54!D82      ="",
Italy54!B82      ="",
Netherlands55!AC82 ="",
Netherlands55!D82 ="",
Netherlands55!B82 ="",
Portugal56!AC82 ="",
Portugal56!D82 ="",
Portugal56!B82 ="",
Spain57!AC82       ="",
Spain57!D82       ="",
Spain57!B82       ="",
Sweden58!AC82      ="",
Sweden58!D82      ="",
Sweden58!B82      =""),"",
(Belgium51!AC82*Belgium51!D82/Belgium51!B82
 +Denmark52!AC82*Denmark52!D82/Denmark52!B82
 +Finland53!AC82*Finland53!D82/Finland53!B82
 +Italy54!AC82*Italy54!D82/Italy54!B82
 +Netherlands55!AC82*Netherlands55!D82/Netherlands55!B82
 +Portugal56!AC82*Portugal56!D82/Portugal56!B82
 +Spain57!AC82*Spain57!D82/Spain57!B82
 +Sweden58!AC82*Sweden58!D82/Sweden58!B82)
/(Belgium51!D82/Belgium51!B82
 +Denmark52!D82/Denmark52!B82
 +Finland53!D82/Finland53!B82
 +Italy54!D82/Italy54!B82
 +Netherlands55!D82/Netherlands55!B82
 +Portugal56!D82/Portugal56!B82
 +Spain57!D82/Spain57!B82
 +Sweden58!D82/Sweden58!B82))</f>
        <v/>
      </c>
      <c r="C82" s="34" t="str">
        <f>IF(OR(
Belgium51!F82   ="",
Belgium51!D82   ="",
Belgium51!B82   ="",
Denmark52!F82      ="",
Denmark52!D82      ="",
Denmark52!B82      ="",
Finland53!F82       ="",
Finland53!D82       ="",
Finland53!B82       ="",
Italy54!F82      ="",
Italy54!D82      ="",
Italy54!B82      ="",
Netherlands55!F82 ="",
Netherlands55!D82 ="",
Netherlands55!B82 ="",
Portugal56!F82 ="",
Portugal56!D82 ="",
Portugal56!B82 ="",
Spain57!F82       ="",
Spain57!D82       ="",
Spain57!B82       ="",
Sweden58!F82      ="",
Sweden58!D82      ="",
Sweden58!B82      =""),"",
(Belgium51!F82*Belgium51!D82/Belgium51!B82
 +Denmark52!F82*Denmark52!D82/Denmark52!B82
 +Finland53!F82*Finland53!D82/Finland53!B82
 +Italy54!F82*Italy54!D82/Italy54!B82
 +Netherlands55!F82*Netherlands55!D82/Netherlands55!B82
 +Portugal56!F82*Portugal56!D82/Portugal56!B82
 +Spain57!F82*Spain57!D82/Spain57!B82
 +Sweden58!F82*Sweden58!D82/Sweden58!B82)
/(Belgium51!D82/Belgium51!B82
 +Denmark52!D82/Denmark52!B82
 +Finland53!D82/Finland53!B82
 +Italy54!D82/Italy54!B82
 +Netherlands55!D82/Netherlands55!B82
 +Portugal56!D82/Portugal56!B82
 +Spain57!D82/Spain57!B82
 +Sweden58!D82/Sweden58!B82))</f>
        <v/>
      </c>
      <c r="D82" s="62" t="str">
        <f>IF(OR(
Belgium51!AE82   ="",
Belgium51!D82   ="",
Belgium51!B82   ="",
Denmark52!AE82      ="",
Denmark52!D82      ="",
Denmark52!B82      ="",
Finland53!AE82       ="",
Finland53!D82       ="",
Finland53!B82       ="",
Italy54!AE82      ="",
Italy54!D82      ="",
Italy54!B82      ="",
Netherlands55!AE82 ="",
Netherlands55!D82 ="",
Netherlands55!B82 ="",
Portugal56!AE82 ="",
Portugal56!D82 ="",
Portugal56!B82 ="",
Spain57!AE82       ="",
Spain57!D82       ="",
Spain57!B82       ="",
Sweden58!AE82      ="",
Sweden58!D82      ="",
Sweden58!B82      =""),"",
(Belgium51!AE82*Belgium51!D82/Belgium51!B82
 +Denmark52!AE82*Denmark52!D82/Denmark52!B82
 +Finland53!AE82*Finland53!D82/Finland53!B82
 +Italy54!AE82*Italy54!D82/Italy54!B82
 +Netherlands55!AE82*Netherlands55!D82/Netherlands55!B82
 +Portugal56!AE82*Portugal56!D82/Portugal56!B82
 +Spain57!AE82*Spain57!D82/Spain57!B82
 +Sweden58!AE82*Sweden58!D82/Sweden58!B82)
/(Belgium51!D82/Belgium51!B82
 +Denmark52!D82/Denmark52!B82
 +Finland53!D82/Finland53!B82
 +Italy54!D82/Italy54!B82
 +Netherlands55!D82/Netherlands55!B82
 +Portugal56!D82/Portugal56!B82
 +Spain57!D82/Spain57!B82
 +Sweden58!D82/Sweden58!B82))</f>
        <v/>
      </c>
      <c r="E82" s="62" t="str">
        <f>IF(OR(
Belgium51!H82   ="",
Belgium51!D82   ="",
Belgium51!B82   ="",
Denmark52!H82      ="",
Denmark52!D82      ="",
Denmark52!B82      ="",
Finland53!H82       ="",
Finland53!D82       ="",
Finland53!B82       ="",
Italy54!H82      ="",
Italy54!D82      ="",
Italy54!B82      ="",
Netherlands55!H82 ="",
Netherlands55!D82 ="",
Netherlands55!B82 ="",
Portugal56!H82 ="",
Portugal56!D82 ="",
Portugal56!B82 ="",
Spain57!H82 ="",
Spain57!D82 ="",
Spain57!B82 ="",
Sweden58!H82 ="",
Sweden58!D82 ="",
Sweden58!B82 =""),"",
(Belgium51!H82*Belgium51!D82/Belgium51!B82
 +Denmark52!H82*Denmark52!D82/Denmark52!B82
 +Finland53!H82*Finland53!D82/Finland53!B82
 +Italy54!H82*Italy54!D82/Italy54!B82
 +Netherlands55!H82*Netherlands55!D82/Netherlands55!B82
 +Portugal56!H82*Portugal56!D82/Portugal56!B82
 +Spain57!H82*Spain57!D82/Spain57!B82
 +Sweden58!H82*Sweden58!D82/Sweden58!B82)
/(Belgium51!D82/Belgium51!B82
 +Denmark52!D82/Denmark52!B82
 +Finland53!D82/Finland53!B82
 +Italy54!D82/Italy54!B82
 +Netherlands55!D82/Netherlands55!B82
 +Portugal56!D82/Portugal56!B82
 +Spain57!D82/Spain57!B82
 +Sweden58!D82/Sweden58!B82))</f>
        <v/>
      </c>
      <c r="F82" s="62">
        <f>IF(OR(
Belgium51!I82   ="",
Belgium51!D82   ="",
Belgium51!B82   ="",
Denmark52!I82      ="",
Denmark52!D82      ="",
Denmark52!B82      ="",
Finland53!I82       ="",
Finland53!D82       ="",
Finland53!B82       ="",
Italy54!I82      ="",
Italy54!D82      ="",
Italy54!B82      ="",
Netherlands55!I82 ="",
Netherlands55!D82 ="",
Netherlands55!B82 ="",
Portugal56!I82      ="",
Portugal56!D82      ="",
Portugal56!B82      ="",
Spain57!I82      ="",
Spain57!D82      ="",
Spain57!B82      ="",
Sweden58!I82      ="",
Sweden58!D82      ="",
Sweden58!B82      =""),"",
(Belgium51!I82/Belgium51!B82
 +Denmark52!I82/Denmark52!B82
 +Finland53!I82/Finland53!B82
 +Italy54!I82/Italy54!B82
 +Netherlands55!I82/Netherlands55!B82
 +Portugal56!I82/Portugal56!B82
 +Spain57!I82/Spain57!B82
 +Sweden58!I82/Sweden58!B82)
/(Belgium51!D82/Belgium51!B82
 +Denmark52!D82/Denmark52!B82
 +Finland53!D82/Finland53!B82
 +Italy54!D82/Italy54!B82
 +Netherlands55!D82/Netherlands55!B82
 +Portugal56!D82/Portugal56!B82
 +Spain57!D82/Spain57!B82
 +Sweden58!D82/Sweden58!B82))</f>
        <v>0.1972552858067036</v>
      </c>
      <c r="G82" s="62" t="str">
        <f>IF(OR(
Belgium51!J82   ="",
Belgium51!D82   ="",
Belgium51!B82   ="",
Denmark52!J82      ="",
Denmark52!D82      ="",
Denmark52!B82      ="",
Finland53!J82       ="",
Finland53!D82       ="",
Finland53!B82       ="",
Italy54!J82      ="",
Italy54!D82      ="",
Italy54!B82      ="",
Netherlands55!J82 ="",
Netherlands55!D82 ="",
Netherlands55!B82 ="",
Portugal56!J82      ="",
Portugal56!D82      ="",
Portugal56!B82      ="",
Spain57!J82      ="",
Spain57!D82      ="",
Spain57!B82      ="",
Sweden58!J82      ="",
Sweden58!D82      ="",
Sweden58!B82      =""),"",
(Belgium51!J82/Belgium51!B82
 +Denmark52!J82/Denmark52!B82
 +Finland53!J82/Finland53!B82
 +Italy54!J82/Italy54!B82
 +Netherlands55!J82/Netherlands55!B82
 +Portugal56!J82/Portugal56!B82
 +Spain57!J82/Spain57!B82
 +Sweden58!J82/Sweden58!B82)
/(Belgium51!D82/Belgium51!B82
 +Denmark52!D82/Denmark52!B82
 +Finland53!D82/Finland53!B82
 +Italy54!D82/Italy54!B82
 +Netherlands55!D82/Netherlands55!B82
 +Portugal56!D82/Portugal56!B82
 +Spain57!D82/Spain57!B82
 +Sweden58!D82/Sweden58!B82))</f>
        <v/>
      </c>
      <c r="H82" s="62">
        <f>IF(OR(
Belgium51!K82   ="",
Belgium51!D82   ="",
Belgium51!B82   ="",
Denmark52!K82      ="",
Denmark52!D82      ="",
Denmark52!B82      ="",
Finland53!K82       ="",
Finland53!D82       ="",
Finland53!B82       ="",
Italy54!K82      ="",
Italy54!D82      ="",
Italy54!B82      ="",
Netherlands55!K82 ="",
Netherlands55!D82 ="",
Netherlands55!B82 ="",
Portugal56!K82      ="",
Portugal56!D82      ="",
Portugal56!B82      ="",
Spain57!K82      ="",
Spain57!D82      ="",
Spain57!B82      ="",
Sweden58!K82      ="",
Sweden58!D82      ="",
Sweden58!B82      =""),"",
(Belgium51!K82/Belgium51!B82
 +Denmark52!K82/Denmark52!B82
 +Finland53!K82/Finland53!B82
 +Italy54!K82/Italy54!B82
 +Netherlands55!K82/Netherlands55!B82
 +Portugal56!K82/Portugal56!B82
 +Spain57!K82/Spain57!B82
 +Sweden58!K82/Sweden58!B82)
/(Belgium51!D82/Belgium51!B82
 +Denmark52!D82/Denmark52!B82
 +Finland53!D82/Finland53!B82
 +Italy54!D82/Italy54!B82
 +Netherlands55!D82/Netherlands55!B82
 +Portugal56!D82/Portugal56!B82
 +Spain57!D82/Spain57!B82
 +Sweden58!D82/Sweden58!B82))</f>
        <v>0.1744031117564398</v>
      </c>
      <c r="I82" s="62">
        <f>IF(OR(
Belgium51!L82   ="",
Belgium51!D82   ="",
Belgium51!B82   ="",
Denmark52!L82      ="",
Denmark52!D82      ="",
Denmark52!B82      ="",
Finland53!L82       ="",
Finland53!D82       ="",
Finland53!B82       ="",
Italy54!L82      ="",
Italy54!D82      ="",
Italy54!B82      ="",
Netherlands55!L82 ="",
Netherlands55!D82 ="",
Netherlands55!B82 ="",
Portugal56!L82      ="",
Portugal56!D82      ="",
Portugal56!B82      ="",
Spain57!L82      ="",
Spain57!D82      ="",
Spain57!B82      ="",
Sweden58!L82      ="",
Sweden58!D82      ="",
Sweden58!B82      =""),"",
(Belgium51!L82/Belgium51!B82
 +Denmark52!L82/Denmark52!B82
 +Finland53!L82/Finland53!B82
 +Italy54!L82/Italy54!B82
 +Netherlands55!L82/Netherlands55!B82
 +Portugal56!L82/Portugal56!B82
 +Spain57!L82/Spain57!B82
 +Sweden58!L82/Sweden58!B82)
/(Belgium51!D82/Belgium51!B82
 +Denmark52!D82/Denmark52!B82
 +Finland53!D82/Finland53!B82
 +Italy54!D82/Italy54!B82
 +Netherlands55!D82/Netherlands55!B82
 +Portugal56!D82/Portugal56!B82
 +Spain57!D82/Spain57!B82
 +Sweden58!D82/Sweden58!B82))</f>
        <v>0.20413165138544603</v>
      </c>
      <c r="J82" s="61">
        <f t="shared" si="2"/>
        <v>-2.9728539629006234E-2</v>
      </c>
      <c r="K82" s="61">
        <f>IF(OR(
Belgium51!D82   ="",Belgium51!D81   ="",
Belgium51!B82   ="",Belgium51!B81   ="",
Belgium51!N82   ="",Belgium51!N81   ="",
Denmark52!D82      ="",Denmark52!D81      ="",
Denmark52!B82      ="",Denmark52!B81      ="",
Denmark52!N82      ="",Denmark52!N81      ="",
Finland53!D82       ="",Finland53!D81       ="",
Finland53!B82       ="",Finland53!B81       ="",
Finland53!N82       ="",Finland53!N81       ="",
Italy54!D82      ="",Italy54!D81      ="",
Italy54!B82      ="",Italy54!B81      ="",
Italy54!N82      ="",Italy54!N81      ="",
Netherlands55!D82 ="",Netherlands55!D81 ="",
Netherlands55!B82 ="",Netherlands55!B81 ="",
Netherlands55!N82 ="",Netherlands55!N81 ="",
Portugal56!D82      ="",Portugal56!D81      ="",
Portugal56!B82      ="",Portugal56!B81      ="",
Portugal56!N82      ="",Portugal56!N81      ="",
Spain57!D82      ="",Spain57!D81      ="",
Spain57!B82      ="",Spain57!B81      ="",
Spain57!N82      ="",Spain57!N81      ="",
Sweden58!D82      ="",Sweden58!D81      ="",
Sweden58!B82      ="",Sweden58!B81      ="",
Sweden58!N82      ="",Sweden58!N81      =""),"",
LN(SQRT(
(Belgium51!D82/Belgium51!B82
 +Denmark52!D82/Denmark52!B82
 +Finland53!D82/Finland53!B82
 +Italy54!D82/Italy54!B82
 +Netherlands55!D82/Netherlands55!B82
 +Portugal56!D82/Portugal56!B82
 +Spain57!D82/Spain57!B82
 +Sweden58!D82/Sweden58!B82)
/(Belgium51!D82/Belgium51!N82*Belgium51!N81/Belgium51!B81
 +Denmark52!D82/Denmark52!N82*Denmark52!N81/Denmark52!B81
 +Finland53!D82/Finland53!N82*Finland53!N81/Finland53!B81
 +Italy54!D82/Italy54!N82*Italy54!N81/Italy54!B81
 +Netherlands55!D82/Netherlands55!N82*Netherlands55!N81/Netherlands55!B81
 +Portugal56!D82/Portugal56!N82*Portugal56!N81/Portugal56!B81
 +Spain57!D82/Spain57!N82*Spain57!N81/Spain57!B81
 +Sweden58!D82/Sweden58!N82*Sweden58!N81/Sweden58!B81)
*(Belgium51!D81/Belgium51!N81*Belgium51!N82/Belgium51!B82
 +Denmark52!D81/Denmark52!N81*Denmark52!N82/Denmark52!B82
 +Finland53!D81/Finland53!N81*Finland53!N82/Finland53!B82
 +Italy54!D81/Italy54!N81*Italy54!N82/Italy54!B82
 +Netherlands55!D81/Netherlands55!N81*Netherlands55!N82/Netherlands55!B82
 +Portugal56!D81/Portugal56!N81*Portugal56!N82/Portugal56!B82
 +Spain57!D81/Spain57!N81*Spain57!N82/Spain57!B82
 +Sweden58!D81/Sweden58!N81*Sweden58!N82/Sweden58!B82)
/(Belgium51!D81/Belgium51!B81
 +Denmark52!D81/Denmark52!B81
 +Finland53!D81/Finland53!B81
 +Italy54!D81/Italy54!B81
 +Netherlands55!D81/Netherlands55!B81
 +Portugal56!D81/Portugal56!B81
 +Spain57!D81/Spain57!B81
 +Sweden58!D81/Sweden58!B81))))</f>
        <v>-4.6244806825336792E-4</v>
      </c>
      <c r="L82" s="61" t="str">
        <f>IF(OR(
Belgium51!F82   ="",Belgium51!F81   ="",
Belgium51!D82   ="",Belgium51!D81   ="",
Belgium51!B82   ="",Belgium51!B81   ="",
Belgium51!P82   ="",Belgium51!P81   ="",
Denmark52!F82      ="",Denmark52!F81      ="",
Denmark52!D82      ="",Denmark52!D81      ="",
Denmark52!B82      ="",Denmark52!B81      ="",
Denmark52!P82      ="",Denmark52!P81      ="",
Finland53!F82       ="",Finland53!F81       ="",
Finland53!D82       ="",Finland53!D81       ="",
Finland53!B82       ="",Finland53!B81       ="",
Finland53!P82       ="",Finland53!P81       ="",
Italy54!F82      ="",Italy54!F81      ="",
Italy54!D82      ="",Italy54!D81      ="",
Italy54!B82      ="",Italy54!B81      ="",
Italy54!P82      ="",Italy54!P81      ="",
Netherlands55!F82 ="",Netherlands55!F81 ="",
Netherlands55!D82 ="",Netherlands55!D81 ="",
Netherlands55!B82 ="",Netherlands55!B81 ="",
Netherlands55!P82 ="",Netherlands55!P81 ="",
Portugal56!F82      ="",Portugal56!F81      ="",
Portugal56!D82      ="",Portugal56!D81      ="",
Portugal56!B82      ="",Portugal56!B81      ="",
Portugal56!P82      ="",Portugal56!P81      ="",
Spain57!F82      ="",Spain57!F81      ="",
Spain57!D82      ="",Spain57!D81      ="",
Spain57!B82      ="",Spain57!B81      ="",
Spain57!P82      ="",Spain57!P81      ="",
Sweden58!F82      ="",Sweden58!F81      ="",
Sweden58!D82      ="",Sweden58!D81      ="",
Sweden58!B82      ="",Sweden58!B81      ="",
Sweden58!P82      ="",Sweden58!P81      =""),"",
LN(SQRT(
(Belgium51!D82*Belgium51!F82/Belgium51!B82
 +Denmark52!D82*Denmark52!F82/Denmark52!B82
 +Finland53!D82*Finland53!F82/Finland53!B82
 +Italy54!D82*Italy54!F82/Italy54!B82
 +Netherlands55!D82*Netherlands55!F82/Netherlands55!B82
 +Portugal56!D82*Portugal56!F82/Portugal56!B82
 +Spain57!D82*Spain57!F82/Spain57!B82
 +Sweden58!D82*Sweden58!F82/Sweden58!B82)
/(Belgium51!D82*Belgium51!F82/Belgium51!P82*Belgium51!P81/Belgium51!B81
 +Denmark52!D82*Denmark52!F82/Denmark52!P82*Denmark52!P81/Denmark52!B81
 +Finland53!D82*Finland53!F82/Finland53!P82*Finland53!P81/Finland53!B81
 +Italy54!D82*Italy54!F82/Italy54!P82*Italy54!P81/Italy54!B81
 +Netherlands55!D82*Netherlands55!F82/Netherlands55!P82*Netherlands55!P81/Netherlands55!B81
 +Portugal56!D82*Portugal56!F82/Portugal56!P82*Portugal56!P81/Portugal56!B81
 +Spain57!D82*Spain57!F82/Spain57!P82*Spain57!P81/Spain57!B81
 +Sweden58!D82*Sweden58!F82/Sweden58!P82*Sweden58!P81/Sweden58!B81)
*(Belgium51!D81*Belgium51!F81/Belgium51!P81*Belgium51!P82/Belgium51!B82
 +Denmark52!D81*Denmark52!F81/Denmark52!P81*Denmark52!P82/Denmark52!B82
 +Finland53!D81*Finland53!F81/Finland53!P81*Finland53!P82/Finland53!B82
 +Italy54!D81*Italy54!F81/Italy54!P81*Italy54!P82/Italy54!B82
 +Netherlands55!D81*Netherlands55!F81/Netherlands55!P81*Netherlands55!P82/Netherlands55!B82
 +Portugal56!D81*Portugal56!F81/Portugal56!P81*Portugal56!P82/Portugal56!B82
 +Spain57!D81*Spain57!F81/Spain57!P81*Spain57!P82/Spain57!B82
 +Sweden58!D81*Sweden58!F81/Sweden58!P81*Sweden58!P82/Sweden58!B82)
/(Belgium51!D81*Belgium51!F81/Belgium51!B81
 +Denmark52!D81*Denmark52!F81/Denmark52!B81
 +Finland53!D81*Finland53!F81/Finland53!B81
 +Italy54!D81*Italy54!F81/Italy54!B81
 +Netherlands55!D81*Netherlands55!F81/Netherlands55!B81
 +Portugal56!D81*Portugal56!F81/Portugal56!B81
 +Spain57!D81*Spain57!F81/Spain57!B81
 +Sweden58!D81*Sweden58!F81/Sweden58!B81))))</f>
        <v/>
      </c>
      <c r="M82" s="62" t="str">
        <f>IF(OR(
Belgium51!H82   ="",Belgium51!H81   ="",
Belgium51!D82   ="",Belgium51!D81   ="",
Belgium51!B82   ="",Belgium51!B81   ="",
Belgium51!Q82   ="",Belgium51!Q81   ="",
Denmark52!H82      ="",Denmark52!H81      ="",
Denmark52!D82      ="",Denmark52!D81      ="",
Denmark52!B82      ="",Denmark52!B81      ="",
Denmark52!Q82      ="",Denmark52!Q81      ="",
Finland53!H82       ="",Finland53!H81       ="",
Finland53!D82       ="",Finland53!D81       ="",
Finland53!B82       ="",Finland53!B81       ="",
Finland53!Q82       ="",Finland53!Q81       ="",
Italy54!H82      ="",Italy54!H81      ="",
Italy54!D82      ="",Italy54!D81      ="",
Italy54!B82      ="",Italy54!B81      ="",
Italy54!Q82      ="",Italy54!Q81      ="",
Netherlands55!H82 ="",Netherlands55!H81 ="",
Netherlands55!D82 ="",Netherlands55!D81 ="",
Netherlands55!B82 ="",Netherlands55!B81 ="",
Netherlands55!Q82 ="",Netherlands55!Q81 ="",
Portugal56!H82      ="",Portugal56!H81      ="",
Portugal56!D82      ="",Portugal56!D81      ="",
Portugal56!B82      ="",Portugal56!B81      ="",
Portugal56!Q82      ="",Portugal56!Q81      ="",
Spain57!H82      ="",Spain57!H81      ="",
Spain57!D82      ="",Spain57!D81      ="",
Spain57!B82      ="",Spain57!B81      ="",
Spain57!Q82      ="",Spain57!Q81      ="",
Sweden58!H82      ="",Sweden58!H81      ="",
Sweden58!D82      ="",Sweden58!D81      ="",
Sweden58!B82      ="",Sweden58!B81      ="",
Sweden58!Q82      ="",Sweden58!Q81      =""),"",
LN(SQRT(
(Belgium51!D82*Belgium51!H82/Belgium51!B82
 +Denmark52!D82*Denmark52!H82/Denmark52!B82
 +Finland53!D82*Finland53!H82/Finland53!B82
 +Italy54!D82*Italy54!H82/Italy54!B82
 +Netherlands55!D82*Netherlands55!H82/Netherlands55!B82
 +Portugal56!D82*Portugal56!H82/Portugal56!B82
 +Spain57!D82*Spain57!H82/Spain57!B82
 +Sweden58!D82*Sweden58!H82/Sweden58!B82)
/(Belgium51!D82*Belgium51!H82/Belgium51!Q82*Belgium51!Q81/Belgium51!B81
 +Denmark52!D82*Denmark52!H82/Denmark52!Q82*Denmark52!Q81/Denmark52!B81
 +Finland53!D82*Finland53!H82/Finland53!Q82*Finland53!Q81/Finland53!B81
 +Italy54!D82*Italy54!H82/Italy54!Q82*Italy54!Q81/Italy54!B81
 +Netherlands55!D82*Netherlands55!H82/Netherlands55!Q82*Netherlands55!Q81/Netherlands55!B81
 +Portugal56!D82*Portugal56!H82/Portugal56!Q82*Portugal56!Q81/Portugal56!B81
 +Spain57!D82*Spain57!H82/Spain57!Q82*Spain57!Q81/Spain57!B81
 +Sweden58!D82*Sweden58!H82/Sweden58!Q82*Sweden58!Q81/Sweden58!B81)
*(Belgium51!D81*Belgium51!H81/Belgium51!Q81*Belgium51!Q82/Belgium51!B82
 +Denmark52!D81*Denmark52!H81/Denmark52!Q81*Denmark52!Q82/Denmark52!B82
 +Finland53!D81*Finland53!H81/Finland53!Q81*Finland53!Q82/Finland53!B82
 +Italy54!D81*Italy54!H81/Italy54!Q81*Italy54!Q82/Italy54!B82
 +Netherlands55!D81*Netherlands55!H81/Netherlands55!Q81*Netherlands55!Q82/Netherlands55!B82
 +Portugal56!D81*Portugal56!H81/Portugal56!Q81*Portugal56!Q82/Portugal56!B82
 +Spain57!D81*Spain57!H81/Spain57!Q81*Spain57!Q82/Spain57!B82
 +Sweden58!D81*Sweden58!H81/Sweden58!Q81*Sweden58!Q82/Sweden58!B82)
/(Belgium51!D81*Belgium51!H81/Belgium51!B81
 +Denmark52!D81*Denmark52!H81/Denmark52!B81
 +Finland53!D81*Finland53!H81/Finland53!B81
 +Italy54!D81*Italy54!H81/Italy54!B81
 +Netherlands55!D81*Netherlands55!H81/Netherlands55!B81
 +Portugal56!D81*Portugal56!H81/Portugal56!B81
 +Spain57!D81*Spain57!H81/Spain57!B81
 +Sweden58!D81*Sweden58!H81/Sweden58!B81))))</f>
        <v/>
      </c>
      <c r="N82" s="62" t="str">
        <f>IF(OR(
Belgium51!I82   ="",Belgium51!I81   ="",
Belgium51!B82   ="",Belgium51!B81   ="",
Belgium51!R82   ="",Belgium51!R81   ="",
Denmark52!I82      ="",Denmark52!I81      ="",
Denmark52!B82      ="",Denmark52!B81      ="",
Denmark52!R82      ="",Denmark52!R81      ="",
Finland53!I82       ="",Finland53!I81       ="",
Finland53!B82       ="",Finland53!B81       ="",
Finland53!R82       ="",Finland53!R81       ="",
Italy54!I82      ="",Italy54!I81      ="",
Italy54!B82      ="",Italy54!B81      ="",
Italy54!R82      ="",Italy54!R81      ="",
Netherlands55!I82 ="",Netherlands55!I81 ="",
Netherlands55!B82 ="",Netherlands55!B81 ="",
Netherlands55!R82 ="",Netherlands55!R81 ="",
Portugal56!I82      ="",Portugal56!I81      ="",
Portugal56!B82      ="",Portugal56!B81      ="",
Portugal56!R82      ="",Portugal56!R81      ="",
Spain57!I82      ="",Spain57!I81      ="",
Spain57!B82      ="",Spain57!B81      ="",
Spain57!R82      ="",Spain57!R81      ="",
Sweden58!I82      ="",Sweden58!I81      ="",
Sweden58!B82      ="",Sweden58!B81      ="",
Sweden58!R82      ="",Sweden58!R81      =""),"",
LN(SQRT(
(Belgium51!I82/Belgium51!B82
 +Denmark52!I82/Denmark52!B82
 +Finland53!I82/Finland53!B82
 +Italy54!I82/Italy54!B82
 +Netherlands55!I82/Netherlands55!B82
 +Portugal56!I82/Portugal56!B82
 +Spain57!I82/Spain57!B82
 +Sweden58!I82/Sweden58!B82)
/(Belgium51!I82/Belgium51!R82*Belgium51!R81/Belgium51!B81
 +Denmark52!I82/Denmark52!R82*Denmark52!R81/Denmark52!B81
 +Finland53!I82/Finland53!R82*Finland53!R81/Finland53!B81
 +Italy54!I82/Italy54!R82*Italy54!R81/Italy54!B81
 +Netherlands55!I82/Netherlands55!R82*Netherlands55!R81/Netherlands55!B81
 +Portugal56!I82/Portugal56!R82*Portugal56!R81/Portugal56!B81
 +Spain57!I82/Spain57!R82*Spain57!R81/Spain57!B81
 +Sweden58!I82/Sweden58!R82*Sweden58!R81/Sweden58!B81)
*(Belgium51!I81/Belgium51!R81*Belgium51!R82/Belgium51!B82
 +Denmark52!I81/Denmark52!R81*Denmark52!R82/Denmark52!B82
 +Finland53!I81/Finland53!R81*Finland53!R82/Finland53!B82
 +Italy54!I81/Italy54!R81*Italy54!R82/Italy54!B82
 +Netherlands55!I81/Netherlands55!R81*Netherlands55!R82/Netherlands55!B82
 +Portugal56!I81/Portugal56!R81*Portugal56!R82/Portugal56!B82
 +Spain57!I81/Spain57!R81*Spain57!R82/Spain57!B82
 +Sweden58!I81/Sweden58!R81*Sweden58!R82/Sweden58!B82)
/(Belgium51!I81/Belgium51!B81
 +Denmark52!I81/Denmark52!B81
 +Finland53!I81/Finland53!B81
 +Italy54!I81/Italy54!B81
 +Netherlands55!I81/Netherlands55!B81
 +Portugal56!I81/Portugal56!B81
 +Spain57!I81/Spain57!B81
 +Sweden58!I81/Sweden58!B81))))</f>
        <v/>
      </c>
      <c r="O82" s="62" t="str">
        <f>IF(OR(
Belgium51!K82   ="",Belgium51!K81   ="",
Belgium51!B82   ="",Belgium51!B81   ="",
Belgium51!S82   ="",Belgium51!S81   ="",
Denmark52!K82      ="",Denmark52!K81      ="",
Denmark52!B82      ="",Denmark52!B81      ="",
Denmark52!S82      ="",Denmark52!S81      ="",
Finland53!K82       ="",Finland53!K81       ="",
Finland53!B82       ="",Finland53!B81       ="",
Finland53!S82       ="",Finland53!S81       ="",
Italy54!K82      ="",Italy54!K81      ="",
Italy54!B82      ="",Italy54!B81      ="",
Italy54!S82      ="",Italy54!S81      ="",
Netherlands55!K82 ="",Netherlands55!K81 ="",
Netherlands55!B82 ="",Netherlands55!B81 ="",
Netherlands55!S82 ="",Netherlands55!S81 ="",
Portugal56!K82      ="",Portugal56!K81      ="",
Portugal56!B82      ="",Portugal56!B81      ="",
Portugal56!S82      ="",Portugal56!S81      ="",
Spain57!K82      ="",Spain57!K81      ="",
Spain57!B82      ="",Spain57!B81      ="",
Spain57!S82      ="",Spain57!S81      ="",
Sweden58!K82      ="",Sweden58!K81      ="",
Sweden58!B82      ="",Sweden58!B81      ="",
Sweden58!S82      ="",Sweden58!S81      =""),"",
LN(SQRT(
(Belgium51!K82/Belgium51!B82
 +Denmark52!K82/Denmark52!B82
 +Finland53!K82/Finland53!B82
 +Italy54!K82/Italy54!B82
 +Netherlands55!K82/Netherlands55!B82
 +Portugal56!K82/Portugal56!B82
 +Spain57!K82/Spain57!B82
 +Sweden58!K82/Sweden58!B82)
/(Belgium51!K82/Belgium51!S82*Belgium51!S81/Belgium51!B81
 +Denmark52!K82/Denmark52!S82*Denmark52!S81/Denmark52!B81
 +Finland53!K82/Finland53!S82*Finland53!S81/Finland53!B81
 +Italy54!K82/Italy54!S82*Italy54!S81/Italy54!B81
 +Netherlands55!K82/Netherlands55!S82*Netherlands55!S81/Netherlands55!B81
 +Portugal56!K82/Portugal56!S82*Portugal56!S81/Portugal56!B81
 +Spain57!K82/Spain57!S82*Spain57!S81/Spain57!B81
 +Sweden58!K82/Sweden58!S82*Sweden58!S81/Sweden58!B81)
*(Belgium51!K81/Belgium51!S81*Belgium51!S82/Belgium51!B82
 +Denmark52!K81/Denmark52!S81*Denmark52!S82/Denmark52!B82
 +Finland53!K81/Finland53!S81*Finland53!S82/Finland53!B82
 +Italy54!K81/Italy54!S81*Italy54!S82/Italy54!B82
 +Netherlands55!K81/Netherlands55!S81*Netherlands55!S82/Netherlands55!B82
 +Portugal56!K81/Portugal56!S81*Portugal56!S82/Portugal56!B82
 +Spain57!K81/Spain57!S81*Spain57!S82/Spain57!B82
 +Sweden58!K81/Sweden58!S81*Sweden58!S82/Sweden58!B82)
/(Belgium51!K81/Belgium51!B81
 +Denmark52!K81/Denmark52!B81
 +Finland53!K81/Finland53!B81
 +Italy54!K81/Italy54!B81
 +Netherlands55!K81/Netherlands55!B81
 +Portugal56!K81/Portugal56!B81
 +Spain57!K81/Spain57!B81
 +Sweden58!K81/Sweden58!B81))))</f>
        <v/>
      </c>
      <c r="P82" s="62" t="str">
        <f>IF(OR(
Belgium51!L82   ="",Belgium51!L81   ="",
Belgium51!B82   ="",Belgium51!B81   ="",
Belgium51!T82   ="",Belgium51!T81   ="",
Denmark52!L82      ="",Denmark52!L81      ="",
Denmark52!B82      ="",Denmark52!B81      ="",
Denmark52!T82      ="",Denmark52!T81      ="",
Finland53!L82       ="",Finland53!L81       ="",
Finland53!B82       ="",Finland53!B81       ="",
Finland53!T82       ="",Finland53!T81       ="",
Italy54!L82      ="",Italy54!L81      ="",
Italy54!B82      ="",Italy54!B81      ="",
Italy54!T82      ="",Italy54!T81      ="",
Netherlands55!L82 ="",Netherlands55!L81 ="",
Netherlands55!B82 ="",Netherlands55!B81 ="",
Netherlands55!T82 ="",Netherlands55!T81 ="",
Portugal56!L82      ="",Portugal56!L81      ="",
Portugal56!B82      ="",Portugal56!B81      ="",
Portugal56!T82      ="",Portugal56!T81      ="",
Spain57!L82      ="",Spain57!L81      ="",
Spain57!B82      ="",Spain57!B81      ="",
Spain57!T82      ="",Spain57!T81      ="",
Sweden58!L82      ="",Sweden58!L81      ="",
Sweden58!B82      ="",Sweden58!B81      ="",
Sweden58!T82      ="",Sweden58!T81      =""),"",
LN(SQRT(
(Belgium51!L82/Belgium51!B82
 +Denmark52!L82/Denmark52!B82
 +Finland53!L82/Finland53!B82
 +Italy54!L82/Italy54!B82
 +Netherlands55!L82/Netherlands55!B82
 +Portugal56!L82/Portugal56!B82
 +Spain57!L82/Spain57!B82
 +Sweden58!L82/Sweden58!B82)
/(Belgium51!L82/Belgium51!T82*Belgium51!T81/Belgium51!B81
 +Denmark52!L82/Denmark52!T82*Denmark52!T81/Denmark52!B81
 +Finland53!L82/Finland53!T82*Finland53!T81/Finland53!B81
 +Italy54!L82/Italy54!T82*Italy54!T81/Italy54!B81
 +Netherlands55!L82/Netherlands55!T82*Netherlands55!T81/Netherlands55!B81
 +Portugal56!L82/Portugal56!T82*Portugal56!T81/Portugal56!B81
 +Spain57!L82/Spain57!T82*Spain57!T81/Spain57!B81
 +Sweden58!L82/Sweden58!T82*Sweden58!T81/Sweden58!B81)
*(Belgium51!L81/Belgium51!T81*Belgium51!T82/Belgium51!B82
 +Denmark52!L81/Denmark52!T81*Denmark52!T82/Denmark52!B82
 +Finland53!L81/Finland53!T81*Finland53!T82/Finland53!B82
 +Italy54!L81/Italy54!T81*Italy54!T82/Italy54!B82
 +Netherlands55!L81/Netherlands55!T81*Netherlands55!T82/Netherlands55!B82
 +Portugal56!L81/Portugal56!T81*Portugal56!T82/Portugal56!B82
 +Spain57!L81/Spain57!T81*Spain57!T82/Spain57!B82
 +Sweden58!L81/Sweden58!T81*Sweden58!T82/Sweden58!B82)
/(Belgium51!L81/Belgium51!B81
 +Denmark52!L81/Denmark52!B81
 +Finland53!L81/Finland53!B81
 +Italy54!L81/Italy54!B81
 +Netherlands55!L81/Netherlands55!B81
 +Portugal56!L81/Portugal56!B81
 +Spain57!L81/Spain57!B81
 +Sweden58!L81/Sweden58!B81))))</f>
        <v/>
      </c>
      <c r="Q82" s="61"/>
      <c r="R82" s="61"/>
      <c r="S82" s="61"/>
      <c r="T82" s="61"/>
      <c r="U82" s="61"/>
      <c r="V82" s="61" t="str">
        <f>IF(OR(
Belgium51!V82   ="",
Belgium51!U82   ="",
Denmark52!V82      ="",
Denmark52!U82      ="",
Finland53!V82       ="",
Finland53!U82       ="",
Italy54!V82      ="",
Italy54!U82      ="",
Netherlands55!V82 ="",
Netherlands55!U82 ="",
Portugal56!V82      ="",
Portugal56!U82      ="",
Spain57!V82      ="",
Spain57!U82      ="",
Sweden58!V82      ="",
Sweden58!U82      =""),"",
LN((Belgium51!V82+Denmark52!V82+Finland53!V82+Italy54!V82+Netherlands55!V82+Portugal56!V82+Spain57!V82+Sweden58!V82)
/(Belgium51!U82+Denmark52!U82+Finland53!U82+Italy54!U82+Netherlands55!U82+Portugal56!U82+Spain57!U82+Sweden58!U82)))</f>
        <v/>
      </c>
      <c r="W82" s="61" t="str">
        <f>IF(OR(
Belgium51!V82   ="",
Belgium51!W82   ="",
Belgium51!U82   ="",
Denmark52!V82      ="",
Denmark52!W82      ="",
Denmark52!U82      ="",
Finland53!V82       ="",
Finland53!W82       ="",
Finland53!U82       ="",
Italy54!V82      ="",
Italy54!W82      ="",
Italy54!U82      ="",
Netherlands55!V82 ="",
Netherlands55!W82 ="",
Netherlands55!V82 ="",
Portugal56!V82      ="",
Portugal56!W82      ="",
Portugal56!U82      ="",
Spain57!V82      ="",
Spain57!W82      ="",
Spain57!U82      ="",
Sweden58!V82      ="",
Sweden58!W82      ="",
Sweden58!U82      ="",
),"",
LN((Belgium51!V82*Belgium51!W82+Denmark52!V82*Denmark52!W82+Finland53!V82*Finland53!W82+Italy54!V82*Italy54!W82+Netherlands55!V82*Netherlands55!W82+Portugal56!V82*Portugal56!W82+Spain57!V82*Spain57!W82+Sweden58!V82*Sweden58!W82)
/(Belgium51!U82+Denmark52!U82+Finland53!U82+Italy54!U82+Netherlands55!U82+Portugal56!U82+Spain57!U82+Sweden58!U82)))</f>
        <v/>
      </c>
      <c r="X82" s="61" t="str">
        <f>IF(OR(
Belgium51!X82   ="",
Belgium51!D82   ="",
Belgium51!B82   ="",
Denmark52!X82      ="",
Denmark52!D82      ="",
Denmark52!B82      ="",
Finland53!X82       ="",
Finland53!D82       ="",
Finland53!B82       ="",
Italy54!X82      ="",
Italy54!D82      ="",
Italy54!B82      ="",
Netherlands55!X82 ="",
Netherlands55!D82 ="",
Netherlands55!B82 ="",
Portugal56!X82      ="",
Portugal56!D82      ="",
Portugal56!B82      ="",
Spain57!X82      ="",
Spain57!D82      ="",
Spain57!B82      ="",
Sweden58!X82      ="",
Sweden58!D82      ="",
Sweden58!B82      =""),"",
(Belgium51!X82*Belgium51!D82/Belgium51!B82
 +Denmark52!X82*Denmark52!D82/Denmark52!B82
 +Finland53!X82*Finland53!D82/Finland53!B82
 +Italy54!X82*Italy54!D82/Italy54!B82
 +Netherlands55!X82*Netherlands55!D82/Netherlands55!B82
 +Portugal56!X82*Portugal56!D82/Portugal56!B82
 +Spain57!X82*Spain57!D82/Spain57!B82
 +Sweden58!X82*Sweden58!D82/Sweden58!B82)
/(Belgium51!D82/Belgium51!B82
 +Denmark52!D82/Denmark52!B82
 +Finland53!D82/Finland53!B82
 +Italy54!D82/Italy54!B82
 +Netherlands55!D82/Netherlands55!B82
 +Portugal56!D82/Portugal56!B82
 +Spain57!D82/Spain57!B82
 +Sweden58!D82/Sweden58!B82))</f>
        <v/>
      </c>
      <c r="Y82" s="61" t="str">
        <f>IF(OR(
Belgium51!Y82   ="",
Belgium51!D82   ="",
Belgium51!B82   ="",
Denmark52!Y82      ="",
Denmark52!D82      ="",
Denmark52!B82      ="",
Finland53!Y82       ="",
Finland53!D82       ="",
Finland53!B82       ="",
Italy54!Y82      ="",
Italy54!D82      ="",
Italy54!B82      ="",
Netherlands55!Y82 ="",
Netherlands55!D82 ="",
Netherlands55!B82 ="",
Portugal56!Y82      ="",
Portugal56!D82      ="",
Portugal56!B82      ="",
Spain57!Y82      ="",
Spain57!D82      ="",
Spain57!B82      ="",
Sweden58!Y82      ="",
Sweden58!D82      ="",
Sweden58!B82      =""),"",
(Belgium51!Y82/Belgium51!B82
 +Denmark52!Y82/Denmark52!B82
 +Finland53!Y82/Finland53!B82
 +Italy54!Y82/Italy54!B82
 +Netherlands55!Y82/Netherlands55!B82
 +Portugal56!Y82/Portugal56!B82
 +Spain57!Y82/Spain57!B82
 +Sweden58!Y82/Sweden58!B82)
/(Belgium51!D82/Belgium51!B82
 +Denmark52!D82/Denmark52!B82
 +Finland53!D82/Finland53!B82
 +Italy54!D82/Italy54!B82
 +Netherlands55!D82/Netherlands55!B82
 +Portugal56!D82/Portugal56!B82
 +Spain57!D82/Spain57!B82
 +Sweden58!D82/Sweden58!B82))</f>
        <v/>
      </c>
      <c r="Z82" s="67"/>
      <c r="AA82" s="62" t="str">
        <f t="shared" si="3"/>
        <v/>
      </c>
      <c r="AB82" s="75" t="str">
        <f>IF(OR(
Belgium51!AB82   ="",
Belgium51!D82   ="",
Belgium51!B82   ="",
Denmark52!AB82      ="",
Denmark52!D82      ="",
Denmark52!B82      ="",
Finland53!AB82       ="",
Finland53!D82       ="",
Finland53!B82       ="",
Italy54!AB82      ="",
Italy54!D82      ="",
Italy54!B82      ="",
Netherlands55!AB82 ="",
Netherlands55!D82 ="",
Netherlands55!B82 ="",
Portugal56!AB82      ="",
Portugal56!D82      ="",
Portugal56!B82      ="",
Spain57!AB82      ="",
Spain57!D82      ="",
Spain57!B82      ="",
Sweden58!AB82      ="",
Sweden58!D82      ="",
Sweden58!B82      =""),"",
(Belgium51!AB82*Belgium51!D82/Belgium51!B82
 +Denmark52!AB82*Denmark52!D82/Denmark52!B82
 +Finland53!AB82*Finland53!D82/Finland53!B82
 +Italy54!AB82*Italy54!D82/Italy54!B82
 +Netherlands55!AB82*Netherlands55!D82/Netherlands55!B82
 +Portugal56!AB82*Portugal56!D82/Portugal56!B82
 +Spain57!AB82*Spain57!D82/Spain57!B82
 +Sweden58!AB82*Sweden58!D82/Sweden58!B82)
/(Belgium51!D82/Belgium51!B82
 +Denmark52!D82/Denmark52!B82
 +Finland53!D82/Finland53!B82
 +Italy54!D82/Italy54!B82
 +Netherlands55!D82/Netherlands55!B82
 +Portugal56!D82/Portugal56!B82
 +Spain57!D82/Spain57!B82
 +Sweden58!D82/Sweden58!B82))</f>
        <v/>
      </c>
    </row>
    <row r="83" spans="1:28" s="71" customFormat="1" ht="14.7" thickTop="1">
      <c r="A83" s="71">
        <v>1950</v>
      </c>
      <c r="B83" s="62" t="str">
        <f>IF(OR(
Belgium51!AC83   ="",
Belgium51!D83   ="",
Belgium51!B83   ="",
Denmark52!AC83      ="",
Denmark52!D83      ="",
Denmark52!B83      ="",
Finland53!AC83       ="",
Finland53!D83       ="",
Finland53!B83       ="",
Italy54!AC83      ="",
Italy54!D83      ="",
Italy54!B83      ="",
Netherlands55!AC83 ="",
Netherlands55!D83 ="",
Netherlands55!B83 ="",
Portugal56!AC83 ="",
Portugal56!D83 ="",
Portugal56!B83 ="",
Spain57!AC83       ="",
Spain57!D83       ="",
Spain57!B83       ="",
Sweden58!AC83      ="",
Sweden58!D83      ="",
Sweden58!B83      =""),"",
(Belgium51!AC83*Belgium51!D83/Belgium51!B83
 +Denmark52!AC83*Denmark52!D83/Denmark52!B83
 +Finland53!AC83*Finland53!D83/Finland53!B83
 +Italy54!AC83*Italy54!D83/Italy54!B83
 +Netherlands55!AC83*Netherlands55!D83/Netherlands55!B83
 +Portugal56!AC83*Portugal56!D83/Portugal56!B83
 +Spain57!AC83*Spain57!D83/Spain57!B83
 +Sweden58!AC83*Sweden58!D83/Sweden58!B83)
/(Belgium51!D83/Belgium51!B83
 +Denmark52!D83/Denmark52!B83
 +Finland53!D83/Finland53!B83
 +Italy54!D83/Italy54!B83
 +Netherlands55!D83/Netherlands55!B83
 +Portugal56!D83/Portugal56!B83
 +Spain57!D83/Spain57!B83
 +Sweden58!D83/Sweden58!B83))</f>
        <v/>
      </c>
      <c r="C83" s="76">
        <f>IF(OR(
Belgium51!F83   ="",
Belgium51!D83   ="",
Belgium51!B83   ="",
Denmark52!F83      ="",
Denmark52!D83      ="",
Denmark52!B83      ="",
Finland53!F83       ="",
Finland53!D83       ="",
Finland53!B83       ="",
Italy54!F83      ="",
Italy54!D83      ="",
Italy54!B83      ="",
Netherlands55!F83 ="",
Netherlands55!D83 ="",
Netherlands55!B83 ="",
Portugal56!F83 ="",
Portugal56!D83 ="",
Portugal56!B83 ="",
Spain57!F83       ="",
Spain57!D83       ="",
Spain57!B83       ="",
Sweden58!F83      ="",
Sweden58!D83      ="",
Sweden58!B83      =""),"",
(Belgium51!F83*Belgium51!D83/Belgium51!B83
 +Denmark52!F83*Denmark52!D83/Denmark52!B83
 +Finland53!F83*Finland53!D83/Finland53!B83
 +Italy54!F83*Italy54!D83/Italy54!B83
 +Netherlands55!F83*Netherlands55!D83/Netherlands55!B83
 +Portugal56!F83*Portugal56!D83/Portugal56!B83
 +Spain57!F83*Spain57!D83/Spain57!B83
 +Sweden58!F83*Sweden58!D83/Sweden58!B83)
/(Belgium51!D83/Belgium51!B83
 +Denmark52!D83/Denmark52!B83
 +Finland53!D83/Finland53!B83
 +Italy54!D83/Italy54!B83
 +Netherlands55!D83/Netherlands55!B83
 +Portugal56!D83/Portugal56!B83
 +Spain57!D83/Spain57!B83
 +Sweden58!D83/Sweden58!B83))</f>
        <v>0.6924201748908001</v>
      </c>
      <c r="D83" s="62" t="str">
        <f>IF(OR(
Belgium51!AE83   ="",
Belgium51!D83   ="",
Belgium51!B83   ="",
Denmark52!AE83      ="",
Denmark52!D83      ="",
Denmark52!B83      ="",
Finland53!AE83       ="",
Finland53!D83       ="",
Finland53!B83       ="",
Italy54!AE83      ="",
Italy54!D83      ="",
Italy54!B83      ="",
Netherlands55!AE83 ="",
Netherlands55!D83 ="",
Netherlands55!B83 ="",
Portugal56!AE83 ="",
Portugal56!D83 ="",
Portugal56!B83 ="",
Spain57!AE83       ="",
Spain57!D83       ="",
Spain57!B83       ="",
Sweden58!AE83      ="",
Sweden58!D83      ="",
Sweden58!B83      =""),"",
(Belgium51!AE83*Belgium51!D83/Belgium51!B83
 +Denmark52!AE83*Denmark52!D83/Denmark52!B83
 +Finland53!AE83*Finland53!D83/Finland53!B83
 +Italy54!AE83*Italy54!D83/Italy54!B83
 +Netherlands55!AE83*Netherlands55!D83/Netherlands55!B83
 +Portugal56!AE83*Portugal56!D83/Portugal56!B83
 +Spain57!AE83*Spain57!D83/Spain57!B83
 +Sweden58!AE83*Sweden58!D83/Sweden58!B83)
/(Belgium51!D83/Belgium51!B83
 +Denmark52!D83/Denmark52!B83
 +Finland53!D83/Finland53!B83
 +Italy54!D83/Italy54!B83
 +Netherlands55!D83/Netherlands55!B83
 +Portugal56!D83/Portugal56!B83
 +Spain57!D83/Spain57!B83
 +Sweden58!D83/Sweden58!B83))</f>
        <v/>
      </c>
      <c r="E83" s="71" t="str">
        <f>IF(OR(
Belgium51!H83   ="",
Belgium51!D83   ="",
Belgium51!B83   ="",
Denmark52!H83      ="",
Denmark52!D83      ="",
Denmark52!B83      ="",
Finland53!H83       ="",
Finland53!D83       ="",
Finland53!B83       ="",
Italy54!H83      ="",
Italy54!D83      ="",
Italy54!B83      ="",
Netherlands55!H83 ="",
Netherlands55!D83 ="",
Netherlands55!B83 ="",
Portugal56!H83 ="",
Portugal56!D83 ="",
Portugal56!B83 ="",
Spain57!H83 ="",
Spain57!D83 ="",
Spain57!B83 ="",
Sweden58!H83 ="",
Sweden58!D83 ="",
Sweden58!B83 =""),"",
(Belgium51!H83*Belgium51!D83/Belgium51!B83
 +Denmark52!H83*Denmark52!D83/Denmark52!B83
 +Finland53!H83*Finland53!D83/Finland53!B83
 +Italy54!H83*Italy54!D83/Italy54!B83
 +Netherlands55!H83*Netherlands55!D83/Netherlands55!B83
 +Portugal56!H83*Portugal56!D83/Portugal56!B83
 +Spain57!H83*Spain57!D83/Spain57!B83
 +Sweden58!H83*Sweden58!D83/Sweden58!B83)
/(Belgium51!D83/Belgium51!B83
 +Denmark52!D83/Denmark52!B83
 +Finland53!D83/Finland53!B83
 +Italy54!D83/Italy54!B83
 +Netherlands55!D83/Netherlands55!B83
 +Portugal56!D83/Portugal56!B83
 +Spain57!D83/Spain57!B83
 +Sweden58!D83/Sweden58!B83))</f>
        <v/>
      </c>
      <c r="F83" s="71">
        <f>IF(OR(
Belgium51!I83   ="",
Belgium51!D83   ="",
Belgium51!B83   ="",
Denmark52!I83      ="",
Denmark52!D83      ="",
Denmark52!B83      ="",
Finland53!I83       ="",
Finland53!D83       ="",
Finland53!B83       ="",
Italy54!I83      ="",
Italy54!D83      ="",
Italy54!B83      ="",
Netherlands55!I83 ="",
Netherlands55!D83 ="",
Netherlands55!B83 ="",
Portugal56!I83      ="",
Portugal56!D83      ="",
Portugal56!B83      ="",
Spain57!I83      ="",
Spain57!D83      ="",
Spain57!B83      ="",
Sweden58!I83      ="",
Sweden58!D83      ="",
Sweden58!B83      =""),"",
(Belgium51!I83/Belgium51!B83
 +Denmark52!I83/Denmark52!B83
 +Finland53!I83/Finland53!B83
 +Italy54!I83/Italy54!B83
 +Netherlands55!I83/Netherlands55!B83
 +Portugal56!I83/Portugal56!B83
 +Spain57!I83/Spain57!B83
 +Sweden58!I83/Sweden58!B83)
/(Belgium51!D83/Belgium51!B83
 +Denmark52!D83/Denmark52!B83
 +Finland53!D83/Finland53!B83
 +Italy54!D83/Italy54!B83
 +Netherlands55!D83/Netherlands55!B83
 +Portugal56!D83/Portugal56!B83
 +Spain57!D83/Spain57!B83
 +Sweden58!D83/Sweden58!B83))</f>
        <v>0.18528840240274874</v>
      </c>
      <c r="G83" s="62" t="str">
        <f>IF(OR(
Belgium51!J83   ="",
Belgium51!D83   ="",
Belgium51!B83   ="",
Denmark52!J83      ="",
Denmark52!D83      ="",
Denmark52!B83      ="",
Finland53!J83       ="",
Finland53!D83       ="",
Finland53!B83       ="",
Italy54!J83      ="",
Italy54!D83      ="",
Italy54!B83      ="",
Netherlands55!J83 ="",
Netherlands55!D83 ="",
Netherlands55!B83 ="",
Portugal56!J83      ="",
Portugal56!D83      ="",
Portugal56!B83      ="",
Spain57!J83      ="",
Spain57!D83      ="",
Spain57!B83      ="",
Sweden58!J83      ="",
Sweden58!D83      ="",
Sweden58!B83      =""),"",
(Belgium51!J83/Belgium51!B83
 +Denmark52!J83/Denmark52!B83
 +Finland53!J83/Finland53!B83
 +Italy54!J83/Italy54!B83
 +Netherlands55!J83/Netherlands55!B83
 +Portugal56!J83/Portugal56!B83
 +Spain57!J83/Spain57!B83
 +Sweden58!J83/Sweden58!B83)
/(Belgium51!D83/Belgium51!B83
 +Denmark52!D83/Denmark52!B83
 +Finland53!D83/Finland53!B83
 +Italy54!D83/Italy54!B83
 +Netherlands55!D83/Netherlands55!B83
 +Portugal56!D83/Portugal56!B83
 +Spain57!D83/Spain57!B83
 +Sweden58!D83/Sweden58!B83))</f>
        <v/>
      </c>
      <c r="H83" s="71">
        <f>IF(OR(
Belgium51!K83   ="",
Belgium51!D83   ="",
Belgium51!B83   ="",
Denmark52!K83      ="",
Denmark52!D83      ="",
Denmark52!B83      ="",
Finland53!K83       ="",
Finland53!D83       ="",
Finland53!B83       ="",
Italy54!K83      ="",
Italy54!D83      ="",
Italy54!B83      ="",
Netherlands55!K83 ="",
Netherlands55!D83 ="",
Netherlands55!B83 ="",
Portugal56!K83      ="",
Portugal56!D83      ="",
Portugal56!B83      ="",
Spain57!K83      ="",
Spain57!D83      ="",
Spain57!B83      ="",
Sweden58!K83      ="",
Sweden58!D83      ="",
Sweden58!B83      =""),"",
(Belgium51!K83/Belgium51!B83
 +Denmark52!K83/Denmark52!B83
 +Finland53!K83/Finland53!B83
 +Italy54!K83/Italy54!B83
 +Netherlands55!K83/Netherlands55!B83
 +Portugal56!K83/Portugal56!B83
 +Spain57!K83/Spain57!B83
 +Sweden58!K83/Sweden58!B83)
/(Belgium51!D83/Belgium51!B83
 +Denmark52!D83/Denmark52!B83
 +Finland53!D83/Finland53!B83
 +Italy54!D83/Italy54!B83
 +Netherlands55!D83/Netherlands55!B83
 +Portugal56!D83/Portugal56!B83
 +Spain57!D83/Spain57!B83
 +Sweden58!D83/Sweden58!B83))</f>
        <v>0.15949091020529377</v>
      </c>
      <c r="I83" s="71">
        <f>IF(OR(
Belgium51!L83   ="",
Belgium51!D83   ="",
Belgium51!B83   ="",
Denmark52!L83      ="",
Denmark52!D83      ="",
Denmark52!B83      ="",
Finland53!L83       ="",
Finland53!D83       ="",
Finland53!B83       ="",
Italy54!L83      ="",
Italy54!D83      ="",
Italy54!B83      ="",
Netherlands55!L83 ="",
Netherlands55!D83 ="",
Netherlands55!B83 ="",
Portugal56!L83      ="",
Portugal56!D83      ="",
Portugal56!B83      ="",
Spain57!L83      ="",
Spain57!D83      ="",
Spain57!B83      ="",
Sweden58!L83      ="",
Sweden58!D83      ="",
Sweden58!B83      =""),"",
(Belgium51!L83/Belgium51!B83
 +Denmark52!L83/Denmark52!B83
 +Finland53!L83/Finland53!B83
 +Italy54!L83/Italy54!B83
 +Netherlands55!L83/Netherlands55!B83
 +Portugal56!L83/Portugal56!B83
 +Spain57!L83/Spain57!B83
 +Sweden58!L83/Sweden58!B83)
/(Belgium51!D83/Belgium51!B83
 +Denmark52!D83/Denmark52!B83
 +Finland53!D83/Finland53!B83
 +Italy54!D83/Italy54!B83
 +Netherlands55!D83/Netherlands55!B83
 +Portugal56!D83/Portugal56!B83
 +Spain57!D83/Spain57!B83
 +Sweden58!D83/Sweden58!B83))</f>
        <v>0.19918718365399238</v>
      </c>
      <c r="J83" s="72">
        <f t="shared" si="2"/>
        <v>-3.969627344869861E-2</v>
      </c>
      <c r="K83" s="61">
        <f>IF(OR(
Belgium51!D83   ="",Belgium51!D82   ="",
Belgium51!B83   ="",Belgium51!B82   ="",
Belgium51!N83   ="",Belgium51!N82   ="",
Denmark52!D83      ="",Denmark52!D82      ="",
Denmark52!B83      ="",Denmark52!B82      ="",
Denmark52!N83      ="",Denmark52!N82      ="",
Finland53!D83       ="",Finland53!D82       ="",
Finland53!B83       ="",Finland53!B82       ="",
Finland53!N83       ="",Finland53!N82       ="",
Italy54!D83      ="",Italy54!D82      ="",
Italy54!B83      ="",Italy54!B82      ="",
Italy54!N83      ="",Italy54!N82      ="",
Netherlands55!D83 ="",Netherlands55!D82 ="",
Netherlands55!B83 ="",Netherlands55!B82 ="",
Netherlands55!N83 ="",Netherlands55!N82 ="",
Portugal56!D83      ="",Portugal56!D82      ="",
Portugal56!B83      ="",Portugal56!B82      ="",
Portugal56!N83      ="",Portugal56!N82      ="",
Spain57!D83      ="",Spain57!D82      ="",
Spain57!B83      ="",Spain57!B82      ="",
Spain57!N83      ="",Spain57!N82      ="",
Sweden58!D83      ="",Sweden58!D82      ="",
Sweden58!B83      ="",Sweden58!B82      ="",
Sweden58!N83      ="",Sweden58!N82      =""),"",
LN(SQRT(
(Belgium51!D83/Belgium51!B83
 +Denmark52!D83/Denmark52!B83
 +Finland53!D83/Finland53!B83
 +Italy54!D83/Italy54!B83
 +Netherlands55!D83/Netherlands55!B83
 +Portugal56!D83/Portugal56!B83
 +Spain57!D83/Spain57!B83
 +Sweden58!D83/Sweden58!B83)
/(Belgium51!D83/Belgium51!N83*Belgium51!N82/Belgium51!B82
 +Denmark52!D83/Denmark52!N83*Denmark52!N82/Denmark52!B82
 +Finland53!D83/Finland53!N83*Finland53!N82/Finland53!B82
 +Italy54!D83/Italy54!N83*Italy54!N82/Italy54!B82
 +Netherlands55!D83/Netherlands55!N83*Netherlands55!N82/Netherlands55!B82
 +Portugal56!D83/Portugal56!N83*Portugal56!N82/Portugal56!B82
 +Spain57!D83/Spain57!N83*Spain57!N82/Spain57!B82
 +Sweden58!D83/Sweden58!N83*Sweden58!N82/Sweden58!B82)
*(Belgium51!D82/Belgium51!N82*Belgium51!N83/Belgium51!B83
 +Denmark52!D82/Denmark52!N82*Denmark52!N83/Denmark52!B83
 +Finland53!D82/Finland53!N82*Finland53!N83/Finland53!B83
 +Italy54!D82/Italy54!N82*Italy54!N83/Italy54!B83
 +Netherlands55!D82/Netherlands55!N82*Netherlands55!N83/Netherlands55!B83
 +Portugal56!D82/Portugal56!N82*Portugal56!N83/Portugal56!B83
 +Spain57!D82/Spain57!N82*Spain57!N83/Spain57!B83
 +Sweden58!D82/Sweden58!N82*Sweden58!N83/Sweden58!B83)
/(Belgium51!D82/Belgium51!B82
 +Denmark52!D82/Denmark52!B82
 +Finland53!D82/Finland53!B82
 +Italy54!D82/Italy54!B82
 +Netherlands55!D82/Netherlands55!B82
 +Portugal56!D82/Portugal56!B82
 +Spain57!D82/Spain57!B82
 +Sweden58!D82/Sweden58!B82))))</f>
        <v>2.6389265226288029E-2</v>
      </c>
      <c r="L83" s="61" t="str">
        <f>IF(OR(
Belgium51!F83   ="",Belgium51!F82   ="",
Belgium51!D83   ="",Belgium51!D82   ="",
Belgium51!B83   ="",Belgium51!B82   ="",
Belgium51!P83   ="",Belgium51!P82   ="",
Denmark52!F83      ="",Denmark52!F82      ="",
Denmark52!D83      ="",Denmark52!D82      ="",
Denmark52!B83      ="",Denmark52!B82      ="",
Denmark52!P83      ="",Denmark52!P82      ="",
Finland53!F83       ="",Finland53!F82       ="",
Finland53!D83       ="",Finland53!D82       ="",
Finland53!B83       ="",Finland53!B82       ="",
Finland53!P83       ="",Finland53!P82       ="",
Italy54!F83      ="",Italy54!F82      ="",
Italy54!D83      ="",Italy54!D82      ="",
Italy54!B83      ="",Italy54!B82      ="",
Italy54!P83      ="",Italy54!P82      ="",
Netherlands55!F83 ="",Netherlands55!F82 ="",
Netherlands55!D83 ="",Netherlands55!D82 ="",
Netherlands55!B83 ="",Netherlands55!B82 ="",
Netherlands55!P83 ="",Netherlands55!P82 ="",
Portugal56!F83      ="",Portugal56!F82      ="",
Portugal56!D83      ="",Portugal56!D82      ="",
Portugal56!B83      ="",Portugal56!B82      ="",
Portugal56!P83      ="",Portugal56!P82      ="",
Spain57!F83      ="",Spain57!F82      ="",
Spain57!D83      ="",Spain57!D82      ="",
Spain57!B83      ="",Spain57!B82      ="",
Spain57!P83      ="",Spain57!P82      ="",
Sweden58!F83      ="",Sweden58!F82      ="",
Sweden58!D83      ="",Sweden58!D82      ="",
Sweden58!B83      ="",Sweden58!B82      ="",
Sweden58!P83      ="",Sweden58!P82      =""),"",
LN(SQRT(
(Belgium51!D83*Belgium51!F83/Belgium51!B83
 +Denmark52!D83*Denmark52!F83/Denmark52!B83
 +Finland53!D83*Finland53!F83/Finland53!B83
 +Italy54!D83*Italy54!F83/Italy54!B83
 +Netherlands55!D83*Netherlands55!F83/Netherlands55!B83
 +Portugal56!D83*Portugal56!F83/Portugal56!B83
 +Spain57!D83*Spain57!F83/Spain57!B83
 +Sweden58!D83*Sweden58!F83/Sweden58!B83)
/(Belgium51!D83*Belgium51!F83/Belgium51!P83*Belgium51!P82/Belgium51!B82
 +Denmark52!D83*Denmark52!F83/Denmark52!P83*Denmark52!P82/Denmark52!B82
 +Finland53!D83*Finland53!F83/Finland53!P83*Finland53!P82/Finland53!B82
 +Italy54!D83*Italy54!F83/Italy54!P83*Italy54!P82/Italy54!B82
 +Netherlands55!D83*Netherlands55!F83/Netherlands55!P83*Netherlands55!P82/Netherlands55!B82
 +Portugal56!D83*Portugal56!F83/Portugal56!P83*Portugal56!P82/Portugal56!B82
 +Spain57!D83*Spain57!F83/Spain57!P83*Spain57!P82/Spain57!B82
 +Sweden58!D83*Sweden58!F83/Sweden58!P83*Sweden58!P82/Sweden58!B82)
*(Belgium51!D82*Belgium51!F82/Belgium51!P82*Belgium51!P83/Belgium51!B83
 +Denmark52!D82*Denmark52!F82/Denmark52!P82*Denmark52!P83/Denmark52!B83
 +Finland53!D82*Finland53!F82/Finland53!P82*Finland53!P83/Finland53!B83
 +Italy54!D82*Italy54!F82/Italy54!P82*Italy54!P83/Italy54!B83
 +Netherlands55!D82*Netherlands55!F82/Netherlands55!P82*Netherlands55!P83/Netherlands55!B83
 +Portugal56!D82*Portugal56!F82/Portugal56!P82*Portugal56!P83/Portugal56!B83
 +Spain57!D82*Spain57!F82/Spain57!P82*Spain57!P83/Spain57!B83
 +Sweden58!D82*Sweden58!F82/Sweden58!P82*Sweden58!P83/Sweden58!B83)
/(Belgium51!D82*Belgium51!F82/Belgium51!B82
 +Denmark52!D82*Denmark52!F82/Denmark52!B82
 +Finland53!D82*Finland53!F82/Finland53!B82
 +Italy54!D82*Italy54!F82/Italy54!B82
 +Netherlands55!D82*Netherlands55!F82/Netherlands55!B82
 +Portugal56!D82*Portugal56!F82/Portugal56!B82
 +Spain57!D82*Spain57!F82/Spain57!B82
 +Sweden58!D82*Sweden58!F82/Sweden58!B82))))</f>
        <v/>
      </c>
      <c r="M83" s="62" t="str">
        <f>IF(OR(
Belgium51!H83   ="",Belgium51!H82   ="",
Belgium51!D83   ="",Belgium51!D82   ="",
Belgium51!B83   ="",Belgium51!B82   ="",
Belgium51!Q83   ="",Belgium51!Q82   ="",
Denmark52!H83      ="",Denmark52!H82      ="",
Denmark52!D83      ="",Denmark52!D82      ="",
Denmark52!B83      ="",Denmark52!B82      ="",
Denmark52!Q83      ="",Denmark52!Q82      ="",
Finland53!H83       ="",Finland53!H82       ="",
Finland53!D83       ="",Finland53!D82       ="",
Finland53!B83       ="",Finland53!B82       ="",
Finland53!Q83       ="",Finland53!Q82       ="",
Italy54!H83      ="",Italy54!H82      ="",
Italy54!D83      ="",Italy54!D82      ="",
Italy54!B83      ="",Italy54!B82      ="",
Italy54!Q83      ="",Italy54!Q82      ="",
Netherlands55!H83 ="",Netherlands55!H82 ="",
Netherlands55!D83 ="",Netherlands55!D82 ="",
Netherlands55!B83 ="",Netherlands55!B82 ="",
Netherlands55!Q83 ="",Netherlands55!Q82 ="",
Portugal56!H83      ="",Portugal56!H82      ="",
Portugal56!D83      ="",Portugal56!D82      ="",
Portugal56!B83      ="",Portugal56!B82      ="",
Portugal56!Q83      ="",Portugal56!Q82      ="",
Spain57!H83      ="",Spain57!H82      ="",
Spain57!D83      ="",Spain57!D82      ="",
Spain57!B83      ="",Spain57!B82      ="",
Spain57!Q83      ="",Spain57!Q82      ="",
Sweden58!H83      ="",Sweden58!H82      ="",
Sweden58!D83      ="",Sweden58!D82      ="",
Sweden58!B83      ="",Sweden58!B82      ="",
Sweden58!Q83      ="",Sweden58!Q82      =""),"",
LN(SQRT(
(Belgium51!D83*Belgium51!H83/Belgium51!B83
 +Denmark52!D83*Denmark52!H83/Denmark52!B83
 +Finland53!D83*Finland53!H83/Finland53!B83
 +Italy54!D83*Italy54!H83/Italy54!B83
 +Netherlands55!D83*Netherlands55!H83/Netherlands55!B83
 +Portugal56!D83*Portugal56!H83/Portugal56!B83
 +Spain57!D83*Spain57!H83/Spain57!B83
 +Sweden58!D83*Sweden58!H83/Sweden58!B83)
/(Belgium51!D83*Belgium51!H83/Belgium51!Q83*Belgium51!Q82/Belgium51!B82
 +Denmark52!D83*Denmark52!H83/Denmark52!Q83*Denmark52!Q82/Denmark52!B82
 +Finland53!D83*Finland53!H83/Finland53!Q83*Finland53!Q82/Finland53!B82
 +Italy54!D83*Italy54!H83/Italy54!Q83*Italy54!Q82/Italy54!B82
 +Netherlands55!D83*Netherlands55!H83/Netherlands55!Q83*Netherlands55!Q82/Netherlands55!B82
 +Portugal56!D83*Portugal56!H83/Portugal56!Q83*Portugal56!Q82/Portugal56!B82
 +Spain57!D83*Spain57!H83/Spain57!Q83*Spain57!Q82/Spain57!B82
 +Sweden58!D83*Sweden58!H83/Sweden58!Q83*Sweden58!Q82/Sweden58!B82)
*(Belgium51!D82*Belgium51!H82/Belgium51!Q82*Belgium51!Q83/Belgium51!B83
 +Denmark52!D82*Denmark52!H82/Denmark52!Q82*Denmark52!Q83/Denmark52!B83
 +Finland53!D82*Finland53!H82/Finland53!Q82*Finland53!Q83/Finland53!B83
 +Italy54!D82*Italy54!H82/Italy54!Q82*Italy54!Q83/Italy54!B83
 +Netherlands55!D82*Netherlands55!H82/Netherlands55!Q82*Netherlands55!Q83/Netherlands55!B83
 +Portugal56!D82*Portugal56!H82/Portugal56!Q82*Portugal56!Q83/Portugal56!B83
 +Spain57!D82*Spain57!H82/Spain57!Q82*Spain57!Q83/Spain57!B83
 +Sweden58!D82*Sweden58!H82/Sweden58!Q82*Sweden58!Q83/Sweden58!B83)
/(Belgium51!D82*Belgium51!H82/Belgium51!B82
 +Denmark52!D82*Denmark52!H82/Denmark52!B82
 +Finland53!D82*Finland53!H82/Finland53!B82
 +Italy54!D82*Italy54!H82/Italy54!B82
 +Netherlands55!D82*Netherlands55!H82/Netherlands55!B82
 +Portugal56!D82*Portugal56!H82/Portugal56!B82
 +Spain57!D82*Spain57!H82/Spain57!B82
 +Sweden58!D82*Sweden58!H82/Sweden58!B82))))</f>
        <v/>
      </c>
      <c r="N83" s="62" t="str">
        <f>IF(OR(
Belgium51!I83   ="",Belgium51!I82   ="",
Belgium51!B83   ="",Belgium51!B82   ="",
Belgium51!R83   ="",Belgium51!R82   ="",
Denmark52!I83      ="",Denmark52!I82      ="",
Denmark52!B83      ="",Denmark52!B82      ="",
Denmark52!R83      ="",Denmark52!R82      ="",
Finland53!I83       ="",Finland53!I82       ="",
Finland53!B83       ="",Finland53!B82       ="",
Finland53!R83       ="",Finland53!R82       ="",
Italy54!I83      ="",Italy54!I82      ="",
Italy54!B83      ="",Italy54!B82      ="",
Italy54!R83      ="",Italy54!R82      ="",
Netherlands55!I83 ="",Netherlands55!I82 ="",
Netherlands55!B83 ="",Netherlands55!B82 ="",
Netherlands55!R83 ="",Netherlands55!R82 ="",
Portugal56!I83      ="",Portugal56!I82      ="",
Portugal56!B83      ="",Portugal56!B82      ="",
Portugal56!R83      ="",Portugal56!R82      ="",
Spain57!I83      ="",Spain57!I82      ="",
Spain57!B83      ="",Spain57!B82      ="",
Spain57!R83      ="",Spain57!R82      ="",
Sweden58!I83      ="",Sweden58!I82      ="",
Sweden58!B83      ="",Sweden58!B82      ="",
Sweden58!R83      ="",Sweden58!R82      =""),"",
LN(SQRT(
(Belgium51!I83/Belgium51!B83
 +Denmark52!I83/Denmark52!B83
 +Finland53!I83/Finland53!B83
 +Italy54!I83/Italy54!B83
 +Netherlands55!I83/Netherlands55!B83
 +Portugal56!I83/Portugal56!B83
 +Spain57!I83/Spain57!B83
 +Sweden58!I83/Sweden58!B83)
/(Belgium51!I83/Belgium51!R83*Belgium51!R82/Belgium51!B82
 +Denmark52!I83/Denmark52!R83*Denmark52!R82/Denmark52!B82
 +Finland53!I83/Finland53!R83*Finland53!R82/Finland53!B82
 +Italy54!I83/Italy54!R83*Italy54!R82/Italy54!B82
 +Netherlands55!I83/Netherlands55!R83*Netherlands55!R82/Netherlands55!B82
 +Portugal56!I83/Portugal56!R83*Portugal56!R82/Portugal56!B82
 +Spain57!I83/Spain57!R83*Spain57!R82/Spain57!B82
 +Sweden58!I83/Sweden58!R83*Sweden58!R82/Sweden58!B82)
*(Belgium51!I82/Belgium51!R82*Belgium51!R83/Belgium51!B83
 +Denmark52!I82/Denmark52!R82*Denmark52!R83/Denmark52!B83
 +Finland53!I82/Finland53!R82*Finland53!R83/Finland53!B83
 +Italy54!I82/Italy54!R82*Italy54!R83/Italy54!B83
 +Netherlands55!I82/Netherlands55!R82*Netherlands55!R83/Netherlands55!B83
 +Portugal56!I82/Portugal56!R82*Portugal56!R83/Portugal56!B83
 +Spain57!I82/Spain57!R82*Spain57!R83/Spain57!B83
 +Sweden58!I82/Sweden58!R82*Sweden58!R83/Sweden58!B83)
/(Belgium51!I82/Belgium51!B82
 +Denmark52!I82/Denmark52!B82
 +Finland53!I82/Finland53!B82
 +Italy54!I82/Italy54!B82
 +Netherlands55!I82/Netherlands55!B82
 +Portugal56!I82/Portugal56!B82
 +Spain57!I82/Spain57!B82
 +Sweden58!I82/Sweden58!B82))))</f>
        <v/>
      </c>
      <c r="O83" s="62" t="str">
        <f>IF(OR(
Belgium51!K83   ="",Belgium51!K82   ="",
Belgium51!B83   ="",Belgium51!B82   ="",
Belgium51!S83   ="",Belgium51!S82   ="",
Denmark52!K83      ="",Denmark52!K82      ="",
Denmark52!B83      ="",Denmark52!B82      ="",
Denmark52!S83      ="",Denmark52!S82      ="",
Finland53!K83       ="",Finland53!K82       ="",
Finland53!B83       ="",Finland53!B82       ="",
Finland53!S83       ="",Finland53!S82       ="",
Italy54!K83      ="",Italy54!K82      ="",
Italy54!B83      ="",Italy54!B82      ="",
Italy54!S83      ="",Italy54!S82      ="",
Netherlands55!K83 ="",Netherlands55!K82 ="",
Netherlands55!B83 ="",Netherlands55!B82 ="",
Netherlands55!S83 ="",Netherlands55!S82 ="",
Portugal56!K83      ="",Portugal56!K82      ="",
Portugal56!B83      ="",Portugal56!B82      ="",
Portugal56!S83      ="",Portugal56!S82      ="",
Spain57!K83      ="",Spain57!K82      ="",
Spain57!B83      ="",Spain57!B82      ="",
Spain57!S83      ="",Spain57!S82      ="",
Sweden58!K83      ="",Sweden58!K82      ="",
Sweden58!B83      ="",Sweden58!B82      ="",
Sweden58!S83      ="",Sweden58!S82      =""),"",
LN(SQRT(
(Belgium51!K83/Belgium51!B83
 +Denmark52!K83/Denmark52!B83
 +Finland53!K83/Finland53!B83
 +Italy54!K83/Italy54!B83
 +Netherlands55!K83/Netherlands55!B83
 +Portugal56!K83/Portugal56!B83
 +Spain57!K83/Spain57!B83
 +Sweden58!K83/Sweden58!B83)
/(Belgium51!K83/Belgium51!S83*Belgium51!S82/Belgium51!B82
 +Denmark52!K83/Denmark52!S83*Denmark52!S82/Denmark52!B82
 +Finland53!K83/Finland53!S83*Finland53!S82/Finland53!B82
 +Italy54!K83/Italy54!S83*Italy54!S82/Italy54!B82
 +Netherlands55!K83/Netherlands55!S83*Netherlands55!S82/Netherlands55!B82
 +Portugal56!K83/Portugal56!S83*Portugal56!S82/Portugal56!B82
 +Spain57!K83/Spain57!S83*Spain57!S82/Spain57!B82
 +Sweden58!K83/Sweden58!S83*Sweden58!S82/Sweden58!B82)
*(Belgium51!K82/Belgium51!S82*Belgium51!S83/Belgium51!B83
 +Denmark52!K82/Denmark52!S82*Denmark52!S83/Denmark52!B83
 +Finland53!K82/Finland53!S82*Finland53!S83/Finland53!B83
 +Italy54!K82/Italy54!S82*Italy54!S83/Italy54!B83
 +Netherlands55!K82/Netherlands55!S82*Netherlands55!S83/Netherlands55!B83
 +Portugal56!K82/Portugal56!S82*Portugal56!S83/Portugal56!B83
 +Spain57!K82/Spain57!S82*Spain57!S83/Spain57!B83
 +Sweden58!K82/Sweden58!S82*Sweden58!S83/Sweden58!B83)
/(Belgium51!K82/Belgium51!B82
 +Denmark52!K82/Denmark52!B82
 +Finland53!K82/Finland53!B82
 +Italy54!K82/Italy54!B82
 +Netherlands55!K82/Netherlands55!B82
 +Portugal56!K82/Portugal56!B82
 +Spain57!K82/Spain57!B82
 +Sweden58!K82/Sweden58!B82))))</f>
        <v/>
      </c>
      <c r="P83" s="62" t="str">
        <f>IF(OR(
Belgium51!L83   ="",Belgium51!L82   ="",
Belgium51!B83   ="",Belgium51!B82   ="",
Belgium51!T83   ="",Belgium51!T82   ="",
Denmark52!L83      ="",Denmark52!L82      ="",
Denmark52!B83      ="",Denmark52!B82      ="",
Denmark52!T83      ="",Denmark52!T82      ="",
Finland53!L83       ="",Finland53!L82       ="",
Finland53!B83       ="",Finland53!B82       ="",
Finland53!T83       ="",Finland53!T82       ="",
Italy54!L83      ="",Italy54!L82      ="",
Italy54!B83      ="",Italy54!B82      ="",
Italy54!T83      ="",Italy54!T82      ="",
Netherlands55!L83 ="",Netherlands55!L82 ="",
Netherlands55!B83 ="",Netherlands55!B82 ="",
Netherlands55!T83 ="",Netherlands55!T82 ="",
Portugal56!L83      ="",Portugal56!L82      ="",
Portugal56!B83      ="",Portugal56!B82      ="",
Portugal56!T83      ="",Portugal56!T82      ="",
Spain57!L83      ="",Spain57!L82      ="",
Spain57!B83      ="",Spain57!B82      ="",
Spain57!T83      ="",Spain57!T82      ="",
Sweden58!L83      ="",Sweden58!L82      ="",
Sweden58!B83      ="",Sweden58!B82      ="",
Sweden58!T83      ="",Sweden58!T82      =""),"",
LN(SQRT(
(Belgium51!L83/Belgium51!B83
 +Denmark52!L83/Denmark52!B83
 +Finland53!L83/Finland53!B83
 +Italy54!L83/Italy54!B83
 +Netherlands55!L83/Netherlands55!B83
 +Portugal56!L83/Portugal56!B83
 +Spain57!L83/Spain57!B83
 +Sweden58!L83/Sweden58!B83)
/(Belgium51!L83/Belgium51!T83*Belgium51!T82/Belgium51!B82
 +Denmark52!L83/Denmark52!T83*Denmark52!T82/Denmark52!B82
 +Finland53!L83/Finland53!T83*Finland53!T82/Finland53!B82
 +Italy54!L83/Italy54!T83*Italy54!T82/Italy54!B82
 +Netherlands55!L83/Netherlands55!T83*Netherlands55!T82/Netherlands55!B82
 +Portugal56!L83/Portugal56!T83*Portugal56!T82/Portugal56!B82
 +Spain57!L83/Spain57!T83*Spain57!T82/Spain57!B82
 +Sweden58!L83/Sweden58!T83*Sweden58!T82/Sweden58!B82)
*(Belgium51!L82/Belgium51!T82*Belgium51!T83/Belgium51!B83
 +Denmark52!L82/Denmark52!T82*Denmark52!T83/Denmark52!B83
 +Finland53!L82/Finland53!T82*Finland53!T83/Finland53!B83
 +Italy54!L82/Italy54!T82*Italy54!T83/Italy54!B83
 +Netherlands55!L82/Netherlands55!T82*Netherlands55!T83/Netherlands55!B83
 +Portugal56!L82/Portugal56!T82*Portugal56!T83/Portugal56!B83
 +Spain57!L82/Spain57!T82*Spain57!T83/Spain57!B83
 +Sweden58!L82/Sweden58!T82*Sweden58!T83/Sweden58!B83)
/(Belgium51!L82/Belgium51!B82
 +Denmark52!L82/Denmark52!B82
 +Finland53!L82/Finland53!B82
 +Italy54!L82/Italy54!B82
 +Netherlands55!L82/Netherlands55!B82
 +Portugal56!L82/Portugal56!B82
 +Spain57!L82/Spain57!B82
 +Sweden58!L82/Sweden58!B82))))</f>
        <v/>
      </c>
      <c r="Q83" s="72"/>
      <c r="R83" s="72"/>
      <c r="S83" s="72"/>
      <c r="T83" s="72"/>
      <c r="U83" s="72"/>
      <c r="V83" s="61">
        <f>IF(OR(
Belgium51!V83   ="",
Belgium51!U83   ="",
Denmark52!V83      ="",
Denmark52!U83      ="",
Finland53!V83       ="",
Finland53!U83       ="",
Italy54!V83      ="",
Italy54!U83      ="",
Netherlands55!V83 ="",
Netherlands55!U83 ="",
Portugal56!V83      ="",
Portugal56!U83      ="",
Spain57!V83      ="",
Spain57!U83      ="",
Sweden58!V83      ="",
Sweden58!U83      =""),"",
LN((Belgium51!V83+Denmark52!V83+Finland53!V83+Italy54!V83+Netherlands55!V83+Portugal56!V83+Spain57!V83+Sweden58!V83)
/(Belgium51!U83+Denmark52!U83+Finland53!U83+Italy54!U83+Netherlands55!U83+Portugal56!U83+Spain57!U83+Sweden58!U83)))</f>
        <v>-0.86310322958957386</v>
      </c>
      <c r="W83" s="72">
        <f>IF(OR(
Belgium51!V83   ="",
Belgium51!W83   ="",
Belgium51!U83   ="",
Denmark52!V83      ="",
Denmark52!W83      ="",
Denmark52!U83      ="",
Finland53!V83       ="",
Finland53!W83       ="",
Finland53!U83       ="",
Italy54!V83      ="",
Italy54!W83      ="",
Italy54!U83      ="",
Netherlands55!V83 ="",
Netherlands55!W83 ="",
Netherlands55!V83 ="",
Portugal56!V83      ="",
Portugal56!W83      ="",
Portugal56!U83      ="",
Spain57!V83      ="",
Spain57!W83      ="",
Spain57!U83      ="",
Sweden58!V83      ="",
Sweden58!W83      ="",
Sweden58!U83      ="",
),"",
LN((Belgium51!V83*Belgium51!W83+Denmark52!V83*Denmark52!W83+Finland53!V83*Finland53!W83+Italy54!V83*Italy54!W83+Netherlands55!V83*Netherlands55!W83+Portugal56!V83*Portugal56!W83+Spain57!V83*Spain57!W83+Sweden58!V83*Sweden58!W83)
/(Belgium51!U83+Denmark52!U83+Finland53!U83+Italy54!U83+Netherlands55!U83+Portugal56!U83+Spain57!U83+Sweden58!U83)))</f>
        <v>6.7646483614844195</v>
      </c>
      <c r="X83" s="72">
        <f>IF(OR(
Belgium51!X83   ="",
Belgium51!D83   ="",
Belgium51!B83   ="",
Denmark52!X83      ="",
Denmark52!D83      ="",
Denmark52!B83      ="",
Finland53!X83       ="",
Finland53!D83       ="",
Finland53!B83       ="",
Italy54!X83      ="",
Italy54!D83      ="",
Italy54!B83      ="",
Netherlands55!X83 ="",
Netherlands55!D83 ="",
Netherlands55!B83 ="",
Portugal56!X83      ="",
Portugal56!D83      ="",
Portugal56!B83      ="",
Spain57!X83      ="",
Spain57!D83      ="",
Spain57!B83      ="",
Sweden58!X83      ="",
Sweden58!D83      ="",
Sweden58!B83      =""),"",
(Belgium51!X83*Belgium51!D83/Belgium51!B83
 +Denmark52!X83*Denmark52!D83/Denmark52!B83
 +Finland53!X83*Finland53!D83/Finland53!B83
 +Italy54!X83*Italy54!D83/Italy54!B83
 +Netherlands55!X83*Netherlands55!D83/Netherlands55!B83
 +Portugal56!X83*Portugal56!D83/Portugal56!B83
 +Spain57!X83*Spain57!D83/Spain57!B83
 +Sweden58!X83*Sweden58!D83/Sweden58!B83)
/(Belgium51!D83/Belgium51!B83
 +Denmark52!D83/Denmark52!B83
 +Finland53!D83/Finland53!B83
 +Italy54!D83/Italy54!B83
 +Netherlands55!D83/Netherlands55!B83
 +Portugal56!D83/Portugal56!B83
 +Spain57!D83/Spain57!B83
 +Sweden58!D83/Sweden58!B83))</f>
        <v>0.63665799672972767</v>
      </c>
      <c r="Y83" s="61" t="str">
        <f>IF(OR(
Belgium51!Y83   ="",
Belgium51!D83   ="",
Belgium51!B83   ="",
Denmark52!Y83      ="",
Denmark52!D83      ="",
Denmark52!B83      ="",
Finland53!Y83       ="",
Finland53!D83       ="",
Finland53!B83       ="",
Italy54!Y83      ="",
Italy54!D83      ="",
Italy54!B83      ="",
Netherlands55!Y83 ="",
Netherlands55!D83 ="",
Netherlands55!B83 ="",
Portugal56!Y83      ="",
Portugal56!D83      ="",
Portugal56!B83      ="",
Spain57!Y83      ="",
Spain57!D83      ="",
Spain57!B83      ="",
Sweden58!Y83      ="",
Sweden58!D83      ="",
Sweden58!B83      =""),"",
(Belgium51!Y83/Belgium51!B83
 +Denmark52!Y83/Denmark52!B83
 +Finland53!Y83/Finland53!B83
 +Italy54!Y83/Italy54!B83
 +Netherlands55!Y83/Netherlands55!B83
 +Portugal56!Y83/Portugal56!B83
 +Spain57!Y83/Spain57!B83
 +Sweden58!Y83/Sweden58!B83)
/(Belgium51!D83/Belgium51!B83
 +Denmark52!D83/Denmark52!B83
 +Finland53!D83/Finland53!B83
 +Italy54!D83/Italy54!B83
 +Netherlands55!D83/Netherlands55!B83
 +Portugal56!D83/Portugal56!B83
 +Spain57!D83/Spain57!B83
 +Sweden58!D83/Sweden58!B83))</f>
        <v/>
      </c>
      <c r="Z83" s="67"/>
      <c r="AA83" s="62" t="str">
        <f t="shared" si="3"/>
        <v/>
      </c>
      <c r="AB83" s="72" t="str">
        <f>IF(OR(
Belgium51!AB83   ="",
Belgium51!D83   ="",
Belgium51!B83   ="",
Denmark52!AB83      ="",
Denmark52!D83      ="",
Denmark52!B83      ="",
Finland53!AB83       ="",
Finland53!D83       ="",
Finland53!B83       ="",
Italy54!AB83      ="",
Italy54!D83      ="",
Italy54!B83      ="",
Netherlands55!AB83 ="",
Netherlands55!D83 ="",
Netherlands55!B83 ="",
Portugal56!AB83      ="",
Portugal56!D83      ="",
Portugal56!B83      ="",
Spain57!AB83      ="",
Spain57!D83      ="",
Spain57!B83      ="",
Sweden58!AB83      ="",
Sweden58!D83      ="",
Sweden58!B83      =""),"",
(Belgium51!AB83*Belgium51!D83/Belgium51!B83
 +Denmark52!AB83*Denmark52!D83/Denmark52!B83
 +Finland53!AB83*Finland53!D83/Finland53!B83
 +Italy54!AB83*Italy54!D83/Italy54!B83
 +Netherlands55!AB83*Netherlands55!D83/Netherlands55!B83
 +Portugal56!AB83*Portugal56!D83/Portugal56!B83
 +Spain57!AB83*Spain57!D83/Spain57!B83
 +Sweden58!AB83*Sweden58!D83/Sweden58!B83)
/(Belgium51!D83/Belgium51!B83
 +Denmark52!D83/Denmark52!B83
 +Finland53!D83/Finland53!B83
 +Italy54!D83/Italy54!B83
 +Netherlands55!D83/Netherlands55!B83
 +Portugal56!D83/Portugal56!B83
 +Spain57!D83/Spain57!B83
 +Sweden58!D83/Sweden58!B83))</f>
        <v/>
      </c>
    </row>
    <row r="84" spans="1:28">
      <c r="A84" s="62">
        <v>1951</v>
      </c>
      <c r="B84" s="62" t="str">
        <f>IF(OR(
Belgium51!AC84   ="",
Belgium51!D84   ="",
Belgium51!B84   ="",
Denmark52!AC84      ="",
Denmark52!D84      ="",
Denmark52!B84      ="",
Finland53!AC84       ="",
Finland53!D84       ="",
Finland53!B84       ="",
Italy54!AC84      ="",
Italy54!D84      ="",
Italy54!B84      ="",
Netherlands55!AC84 ="",
Netherlands55!D84 ="",
Netherlands55!B84 ="",
Portugal56!AC84 ="",
Portugal56!D84 ="",
Portugal56!B84 ="",
Spain57!AC84       ="",
Spain57!D84       ="",
Spain57!B84       ="",
Sweden58!AC84      ="",
Sweden58!D84      ="",
Sweden58!B84      =""),"",
(Belgium51!AC84*Belgium51!D84/Belgium51!B84
 +Denmark52!AC84*Denmark52!D84/Denmark52!B84
 +Finland53!AC84*Finland53!D84/Finland53!B84
 +Italy54!AC84*Italy54!D84/Italy54!B84
 +Netherlands55!AC84*Netherlands55!D84/Netherlands55!B84
 +Portugal56!AC84*Portugal56!D84/Portugal56!B84
 +Spain57!AC84*Spain57!D84/Spain57!B84
 +Sweden58!AC84*Sweden58!D84/Sweden58!B84)
/(Belgium51!D84/Belgium51!B84
 +Denmark52!D84/Denmark52!B84
 +Finland53!D84/Finland53!B84
 +Italy54!D84/Italy54!B84
 +Netherlands55!D84/Netherlands55!B84
 +Portugal56!D84/Portugal56!B84
 +Spain57!D84/Spain57!B84
 +Sweden58!D84/Sweden58!B84))</f>
        <v/>
      </c>
      <c r="C84" s="34">
        <f>IF(OR(
Belgium51!F84   ="",
Belgium51!D84   ="",
Belgium51!B84   ="",
Denmark52!F84      ="",
Denmark52!D84      ="",
Denmark52!B84      ="",
Finland53!F84       ="",
Finland53!D84       ="",
Finland53!B84       ="",
Italy54!F84      ="",
Italy54!D84      ="",
Italy54!B84      ="",
Netherlands55!F84 ="",
Netherlands55!D84 ="",
Netherlands55!B84 ="",
Portugal56!F84 ="",
Portugal56!D84 ="",
Portugal56!B84 ="",
Spain57!F84       ="",
Spain57!D84       ="",
Spain57!B84       ="",
Sweden58!F84      ="",
Sweden58!D84      ="",
Sweden58!B84      =""),"",
(Belgium51!F84*Belgium51!D84/Belgium51!B84
 +Denmark52!F84*Denmark52!D84/Denmark52!B84
 +Finland53!F84*Finland53!D84/Finland53!B84
 +Italy54!F84*Italy54!D84/Italy54!B84
 +Netherlands55!F84*Netherlands55!D84/Netherlands55!B84
 +Portugal56!F84*Portugal56!D84/Portugal56!B84
 +Spain57!F84*Spain57!D84/Spain57!B84
 +Sweden58!F84*Sweden58!D84/Sweden58!B84)
/(Belgium51!D84/Belgium51!B84
 +Denmark52!D84/Denmark52!B84
 +Finland53!D84/Finland53!B84
 +Italy54!D84/Italy54!B84
 +Netherlands55!D84/Netherlands55!B84
 +Portugal56!D84/Portugal56!B84
 +Spain57!D84/Spain57!B84
 +Sweden58!D84/Sweden58!B84))</f>
        <v>0.65787315269918867</v>
      </c>
      <c r="D84" s="62" t="str">
        <f>IF(OR(
Belgium51!AE84   ="",
Belgium51!D84   ="",
Belgium51!B84   ="",
Denmark52!AE84      ="",
Denmark52!D84      ="",
Denmark52!B84      ="",
Finland53!AE84       ="",
Finland53!D84       ="",
Finland53!B84       ="",
Italy54!AE84      ="",
Italy54!D84      ="",
Italy54!B84      ="",
Netherlands55!AE84 ="",
Netherlands55!D84 ="",
Netherlands55!B84 ="",
Portugal56!AE84 ="",
Portugal56!D84 ="",
Portugal56!B84 ="",
Spain57!AE84       ="",
Spain57!D84       ="",
Spain57!B84       ="",
Sweden58!AE84      ="",
Sweden58!D84      ="",
Sweden58!B84      =""),"",
(Belgium51!AE84*Belgium51!D84/Belgium51!B84
 +Denmark52!AE84*Denmark52!D84/Denmark52!B84
 +Finland53!AE84*Finland53!D84/Finland53!B84
 +Italy54!AE84*Italy54!D84/Italy54!B84
 +Netherlands55!AE84*Netherlands55!D84/Netherlands55!B84
 +Portugal56!AE84*Portugal56!D84/Portugal56!B84
 +Spain57!AE84*Spain57!D84/Spain57!B84
 +Sweden58!AE84*Sweden58!D84/Sweden58!B84)
/(Belgium51!D84/Belgium51!B84
 +Denmark52!D84/Denmark52!B84
 +Finland53!D84/Finland53!B84
 +Italy54!D84/Italy54!B84
 +Netherlands55!D84/Netherlands55!B84
 +Portugal56!D84/Portugal56!B84
 +Spain57!D84/Spain57!B84
 +Sweden58!D84/Sweden58!B84))</f>
        <v/>
      </c>
      <c r="E84" s="62" t="str">
        <f>IF(OR(
Belgium51!H84   ="",
Belgium51!D84   ="",
Belgium51!B84   ="",
Denmark52!H84      ="",
Denmark52!D84      ="",
Denmark52!B84      ="",
Finland53!H84       ="",
Finland53!D84       ="",
Finland53!B84       ="",
Italy54!H84      ="",
Italy54!D84      ="",
Italy54!B84      ="",
Netherlands55!H84 ="",
Netherlands55!D84 ="",
Netherlands55!B84 ="",
Portugal56!H84 ="",
Portugal56!D84 ="",
Portugal56!B84 ="",
Spain57!H84 ="",
Spain57!D84 ="",
Spain57!B84 ="",
Sweden58!H84 ="",
Sweden58!D84 ="",
Sweden58!B84 =""),"",
(Belgium51!H84*Belgium51!D84/Belgium51!B84
 +Denmark52!H84*Denmark52!D84/Denmark52!B84
 +Finland53!H84*Finland53!D84/Finland53!B84
 +Italy54!H84*Italy54!D84/Italy54!B84
 +Netherlands55!H84*Netherlands55!D84/Netherlands55!B84
 +Portugal56!H84*Portugal56!D84/Portugal56!B84
 +Spain57!H84*Spain57!D84/Spain57!B84
 +Sweden58!H84*Sweden58!D84/Sweden58!B84)
/(Belgium51!D84/Belgium51!B84
 +Denmark52!D84/Denmark52!B84
 +Finland53!D84/Finland53!B84
 +Italy54!D84/Italy54!B84
 +Netherlands55!D84/Netherlands55!B84
 +Portugal56!D84/Portugal56!B84
 +Spain57!D84/Spain57!B84
 +Sweden58!D84/Sweden58!B84))</f>
        <v/>
      </c>
      <c r="F84" s="62">
        <f>IF(OR(
Belgium51!I84   ="",
Belgium51!D84   ="",
Belgium51!B84   ="",
Denmark52!I84      ="",
Denmark52!D84      ="",
Denmark52!B84      ="",
Finland53!I84       ="",
Finland53!D84       ="",
Finland53!B84       ="",
Italy54!I84      ="",
Italy54!D84      ="",
Italy54!B84      ="",
Netherlands55!I84 ="",
Netherlands55!D84 ="",
Netherlands55!B84 ="",
Portugal56!I84      ="",
Portugal56!D84      ="",
Portugal56!B84      ="",
Spain57!I84      ="",
Spain57!D84      ="",
Spain57!B84      ="",
Sweden58!I84      ="",
Sweden58!D84      ="",
Sweden58!B84      =""),"",
(Belgium51!I84/Belgium51!B84
 +Denmark52!I84/Denmark52!B84
 +Finland53!I84/Finland53!B84
 +Italy54!I84/Italy54!B84
 +Netherlands55!I84/Netherlands55!B84
 +Portugal56!I84/Portugal56!B84
 +Spain57!I84/Spain57!B84
 +Sweden58!I84/Sweden58!B84)
/(Belgium51!D84/Belgium51!B84
 +Denmark52!D84/Denmark52!B84
 +Finland53!D84/Finland53!B84
 +Italy54!D84/Italy54!B84
 +Netherlands55!D84/Netherlands55!B84
 +Portugal56!D84/Portugal56!B84
 +Spain57!D84/Spain57!B84
 +Sweden58!D84/Sweden58!B84))</f>
        <v>0.19048143297602499</v>
      </c>
      <c r="G84" s="62" t="str">
        <f>IF(OR(
Belgium51!J84   ="",
Belgium51!D84   ="",
Belgium51!B84   ="",
Denmark52!J84      ="",
Denmark52!D84      ="",
Denmark52!B84      ="",
Finland53!J84       ="",
Finland53!D84       ="",
Finland53!B84       ="",
Italy54!J84      ="",
Italy54!D84      ="",
Italy54!B84      ="",
Netherlands55!J84 ="",
Netherlands55!D84 ="",
Netherlands55!B84 ="",
Portugal56!J84      ="",
Portugal56!D84      ="",
Portugal56!B84      ="",
Spain57!J84      ="",
Spain57!D84      ="",
Spain57!B84      ="",
Sweden58!J84      ="",
Sweden58!D84      ="",
Sweden58!B84      =""),"",
(Belgium51!J84/Belgium51!B84
 +Denmark52!J84/Denmark52!B84
 +Finland53!J84/Finland53!B84
 +Italy54!J84/Italy54!B84
 +Netherlands55!J84/Netherlands55!B84
 +Portugal56!J84/Portugal56!B84
 +Spain57!J84/Spain57!B84
 +Sweden58!J84/Sweden58!B84)
/(Belgium51!D84/Belgium51!B84
 +Denmark52!D84/Denmark52!B84
 +Finland53!D84/Finland53!B84
 +Italy54!D84/Italy54!B84
 +Netherlands55!D84/Netherlands55!B84
 +Portugal56!D84/Portugal56!B84
 +Spain57!D84/Spain57!B84
 +Sweden58!D84/Sweden58!B84))</f>
        <v/>
      </c>
      <c r="H84" s="62">
        <f>IF(OR(
Belgium51!K84   ="",
Belgium51!D84   ="",
Belgium51!B84   ="",
Denmark52!K84      ="",
Denmark52!D84      ="",
Denmark52!B84      ="",
Finland53!K84       ="",
Finland53!D84       ="",
Finland53!B84       ="",
Italy54!K84      ="",
Italy54!D84      ="",
Italy54!B84      ="",
Netherlands55!K84 ="",
Netherlands55!D84 ="",
Netherlands55!B84 ="",
Portugal56!K84      ="",
Portugal56!D84      ="",
Portugal56!B84      ="",
Spain57!K84      ="",
Spain57!D84      ="",
Spain57!B84      ="",
Sweden58!K84      ="",
Sweden58!D84      ="",
Sweden58!B84      =""),"",
(Belgium51!K84/Belgium51!B84
 +Denmark52!K84/Denmark52!B84
 +Finland53!K84/Finland53!B84
 +Italy54!K84/Italy54!B84
 +Netherlands55!K84/Netherlands55!B84
 +Portugal56!K84/Portugal56!B84
 +Spain57!K84/Spain57!B84
 +Sweden58!K84/Sweden58!B84)
/(Belgium51!D84/Belgium51!B84
 +Denmark52!D84/Denmark52!B84
 +Finland53!D84/Finland53!B84
 +Italy54!D84/Italy54!B84
 +Netherlands55!D84/Netherlands55!B84
 +Portugal56!D84/Portugal56!B84
 +Spain57!D84/Spain57!B84
 +Sweden58!D84/Sweden58!B84))</f>
        <v>0.20274706866678527</v>
      </c>
      <c r="I84" s="62">
        <f>IF(OR(
Belgium51!L84   ="",
Belgium51!D84   ="",
Belgium51!B84   ="",
Denmark52!L84      ="",
Denmark52!D84      ="",
Denmark52!B84      ="",
Finland53!L84       ="",
Finland53!D84       ="",
Finland53!B84       ="",
Italy54!L84      ="",
Italy54!D84      ="",
Italy54!B84      ="",
Netherlands55!L84 ="",
Netherlands55!D84 ="",
Netherlands55!B84 ="",
Portugal56!L84      ="",
Portugal56!D84      ="",
Portugal56!B84      ="",
Spain57!L84      ="",
Spain57!D84      ="",
Spain57!B84      ="",
Sweden58!L84      ="",
Sweden58!D84      ="",
Sweden58!B84      =""),"",
(Belgium51!L84/Belgium51!B84
 +Denmark52!L84/Denmark52!B84
 +Finland53!L84/Finland53!B84
 +Italy54!L84/Italy54!B84
 +Netherlands55!L84/Netherlands55!B84
 +Portugal56!L84/Portugal56!B84
 +Spain57!L84/Spain57!B84
 +Sweden58!L84/Sweden58!B84)
/(Belgium51!D84/Belgium51!B84
 +Denmark52!D84/Denmark52!B84
 +Finland53!D84/Finland53!B84
 +Italy54!D84/Italy54!B84
 +Netherlands55!D84/Netherlands55!B84
 +Portugal56!D84/Portugal56!B84
 +Spain57!D84/Spain57!B84
 +Sweden58!D84/Sweden58!B84))</f>
        <v>0.2258281073639008</v>
      </c>
      <c r="J84" s="61">
        <f t="shared" si="2"/>
        <v>-2.308103869711553E-2</v>
      </c>
      <c r="K84" s="61">
        <f>IF(OR(
Belgium51!D84   ="",Belgium51!D83   ="",
Belgium51!B84   ="",Belgium51!B83   ="",
Belgium51!N84   ="",Belgium51!N83   ="",
Denmark52!D84      ="",Denmark52!D83      ="",
Denmark52!B84      ="",Denmark52!B83      ="",
Denmark52!N84      ="",Denmark52!N83      ="",
Finland53!D84       ="",Finland53!D83       ="",
Finland53!B84       ="",Finland53!B83       ="",
Finland53!N84       ="",Finland53!N83       ="",
Italy54!D84      ="",Italy54!D83      ="",
Italy54!B84      ="",Italy54!B83      ="",
Italy54!N84      ="",Italy54!N83      ="",
Netherlands55!D84 ="",Netherlands55!D83 ="",
Netherlands55!B84 ="",Netherlands55!B83 ="",
Netherlands55!N84 ="",Netherlands55!N83 ="",
Portugal56!D84      ="",Portugal56!D83      ="",
Portugal56!B84      ="",Portugal56!B83      ="",
Portugal56!N84      ="",Portugal56!N83      ="",
Spain57!D84      ="",Spain57!D83      ="",
Spain57!B84      ="",Spain57!B83      ="",
Spain57!N84      ="",Spain57!N83      ="",
Sweden58!D84      ="",Sweden58!D83      ="",
Sweden58!B84      ="",Sweden58!B83      ="",
Sweden58!N84      ="",Sweden58!N83      =""),"",
LN(SQRT(
(Belgium51!D84/Belgium51!B84
 +Denmark52!D84/Denmark52!B84
 +Finland53!D84/Finland53!B84
 +Italy54!D84/Italy54!B84
 +Netherlands55!D84/Netherlands55!B84
 +Portugal56!D84/Portugal56!B84
 +Spain57!D84/Spain57!B84
 +Sweden58!D84/Sweden58!B84)
/(Belgium51!D84/Belgium51!N84*Belgium51!N83/Belgium51!B83
 +Denmark52!D84/Denmark52!N84*Denmark52!N83/Denmark52!B83
 +Finland53!D84/Finland53!N84*Finland53!N83/Finland53!B83
 +Italy54!D84/Italy54!N84*Italy54!N83/Italy54!B83
 +Netherlands55!D84/Netherlands55!N84*Netherlands55!N83/Netherlands55!B83
 +Portugal56!D84/Portugal56!N84*Portugal56!N83/Portugal56!B83
 +Spain57!D84/Spain57!N84*Spain57!N83/Spain57!B83
 +Sweden58!D84/Sweden58!N84*Sweden58!N83/Sweden58!B83)
*(Belgium51!D83/Belgium51!N83*Belgium51!N84/Belgium51!B84
 +Denmark52!D83/Denmark52!N83*Denmark52!N84/Denmark52!B84
 +Finland53!D83/Finland53!N83*Finland53!N84/Finland53!B84
 +Italy54!D83/Italy54!N83*Italy54!N84/Italy54!B84
 +Netherlands55!D83/Netherlands55!N83*Netherlands55!N84/Netherlands55!B84
 +Portugal56!D83/Portugal56!N83*Portugal56!N84/Portugal56!B84
 +Spain57!D83/Spain57!N83*Spain57!N84/Spain57!B84
 +Sweden58!D83/Sweden58!N83*Sweden58!N84/Sweden58!B84)
/(Belgium51!D83/Belgium51!B83
 +Denmark52!D83/Denmark52!B83
 +Finland53!D83/Finland53!B83
 +Italy54!D83/Italy54!B83
 +Netherlands55!D83/Netherlands55!B83
 +Portugal56!D83/Portugal56!B83
 +Spain57!D83/Spain57!B83
 +Sweden58!D83/Sweden58!B83))))</f>
        <v>0.12219534227128985</v>
      </c>
      <c r="L84" s="61">
        <f>IF(OR(
Belgium51!F84   ="",Belgium51!F83   ="",
Belgium51!D84   ="",Belgium51!D83   ="",
Belgium51!B84   ="",Belgium51!B83   ="",
Belgium51!P84   ="",Belgium51!P83   ="",
Denmark52!F84      ="",Denmark52!F83      ="",
Denmark52!D84      ="",Denmark52!D83      ="",
Denmark52!B84      ="",Denmark52!B83      ="",
Denmark52!P84      ="",Denmark52!P83      ="",
Finland53!F84       ="",Finland53!F83       ="",
Finland53!D84       ="",Finland53!D83       ="",
Finland53!B84       ="",Finland53!B83       ="",
Finland53!P84       ="",Finland53!P83       ="",
Italy54!F84      ="",Italy54!F83      ="",
Italy54!D84      ="",Italy54!D83      ="",
Italy54!B84      ="",Italy54!B83      ="",
Italy54!P84      ="",Italy54!P83      ="",
Netherlands55!F84 ="",Netherlands55!F83 ="",
Netherlands55!D84 ="",Netherlands55!D83 ="",
Netherlands55!B84 ="",Netherlands55!B83 ="",
Netherlands55!P84 ="",Netherlands55!P83 ="",
Portugal56!F84      ="",Portugal56!F83      ="",
Portugal56!D84      ="",Portugal56!D83      ="",
Portugal56!B84      ="",Portugal56!B83      ="",
Portugal56!P84      ="",Portugal56!P83      ="",
Spain57!F84      ="",Spain57!F83      ="",
Spain57!D84      ="",Spain57!D83      ="",
Spain57!B84      ="",Spain57!B83      ="",
Spain57!P84      ="",Spain57!P83      ="",
Sweden58!F84      ="",Sweden58!F83      ="",
Sweden58!D84      ="",Sweden58!D83      ="",
Sweden58!B84      ="",Sweden58!B83      ="",
Sweden58!P84      ="",Sweden58!P83      =""),"",
LN(SQRT(
(Belgium51!D84*Belgium51!F84/Belgium51!B84
 +Denmark52!D84*Denmark52!F84/Denmark52!B84
 +Finland53!D84*Finland53!F84/Finland53!B84
 +Italy54!D84*Italy54!F84/Italy54!B84
 +Netherlands55!D84*Netherlands55!F84/Netherlands55!B84
 +Portugal56!D84*Portugal56!F84/Portugal56!B84
 +Spain57!D84*Spain57!F84/Spain57!B84
 +Sweden58!D84*Sweden58!F84/Sweden58!B84)
/(Belgium51!D84*Belgium51!F84/Belgium51!P84*Belgium51!P83/Belgium51!B83
 +Denmark52!D84*Denmark52!F84/Denmark52!P84*Denmark52!P83/Denmark52!B83
 +Finland53!D84*Finland53!F84/Finland53!P84*Finland53!P83/Finland53!B83
 +Italy54!D84*Italy54!F84/Italy54!P84*Italy54!P83/Italy54!B83
 +Netherlands55!D84*Netherlands55!F84/Netherlands55!P84*Netherlands55!P83/Netherlands55!B83
 +Portugal56!D84*Portugal56!F84/Portugal56!P84*Portugal56!P83/Portugal56!B83
 +Spain57!D84*Spain57!F84/Spain57!P84*Spain57!P83/Spain57!B83
 +Sweden58!D84*Sweden58!F84/Sweden58!P84*Sweden58!P83/Sweden58!B83)
*(Belgium51!D83*Belgium51!F83/Belgium51!P83*Belgium51!P84/Belgium51!B84
 +Denmark52!D83*Denmark52!F83/Denmark52!P83*Denmark52!P84/Denmark52!B84
 +Finland53!D83*Finland53!F83/Finland53!P83*Finland53!P84/Finland53!B84
 +Italy54!D83*Italy54!F83/Italy54!P83*Italy54!P84/Italy54!B84
 +Netherlands55!D83*Netherlands55!F83/Netherlands55!P83*Netherlands55!P84/Netherlands55!B84
 +Portugal56!D83*Portugal56!F83/Portugal56!P83*Portugal56!P84/Portugal56!B84
 +Spain57!D83*Spain57!F83/Spain57!P83*Spain57!P84/Spain57!B84
 +Sweden58!D83*Sweden58!F83/Sweden58!P83*Sweden58!P84/Sweden58!B84)
/(Belgium51!D83*Belgium51!F83/Belgium51!B83
 +Denmark52!D83*Denmark52!F83/Denmark52!B83
 +Finland53!D83*Finland53!F83/Finland53!B83
 +Italy54!D83*Italy54!F83/Italy54!B83
 +Netherlands55!D83*Netherlands55!F83/Netherlands55!B83
 +Portugal56!D83*Portugal56!F83/Portugal56!B83
 +Spain57!D83*Spain57!F83/Spain57!B83
 +Sweden58!D83*Sweden58!F83/Sweden58!B83))))</f>
        <v>8.2432209054806443E-2</v>
      </c>
      <c r="M84" s="62" t="str">
        <f>IF(OR(
Belgium51!H84   ="",Belgium51!H83   ="",
Belgium51!D84   ="",Belgium51!D83   ="",
Belgium51!B84   ="",Belgium51!B83   ="",
Belgium51!Q84   ="",Belgium51!Q83   ="",
Denmark52!H84      ="",Denmark52!H83      ="",
Denmark52!D84      ="",Denmark52!D83      ="",
Denmark52!B84      ="",Denmark52!B83      ="",
Denmark52!Q84      ="",Denmark52!Q83      ="",
Finland53!H84       ="",Finland53!H83       ="",
Finland53!D84       ="",Finland53!D83       ="",
Finland53!B84       ="",Finland53!B83       ="",
Finland53!Q84       ="",Finland53!Q83       ="",
Italy54!H84      ="",Italy54!H83      ="",
Italy54!D84      ="",Italy54!D83      ="",
Italy54!B84      ="",Italy54!B83      ="",
Italy54!Q84      ="",Italy54!Q83      ="",
Netherlands55!H84 ="",Netherlands55!H83 ="",
Netherlands55!D84 ="",Netherlands55!D83 ="",
Netherlands55!B84 ="",Netherlands55!B83 ="",
Netherlands55!Q84 ="",Netherlands55!Q83 ="",
Portugal56!H84      ="",Portugal56!H83      ="",
Portugal56!D84      ="",Portugal56!D83      ="",
Portugal56!B84      ="",Portugal56!B83      ="",
Portugal56!Q84      ="",Portugal56!Q83      ="",
Spain57!H84      ="",Spain57!H83      ="",
Spain57!D84      ="",Spain57!D83      ="",
Spain57!B84      ="",Spain57!B83      ="",
Spain57!Q84      ="",Spain57!Q83      ="",
Sweden58!H84      ="",Sweden58!H83      ="",
Sweden58!D84      ="",Sweden58!D83      ="",
Sweden58!B84      ="",Sweden58!B83      ="",
Sweden58!Q84      ="",Sweden58!Q83      =""),"",
LN(SQRT(
(Belgium51!D84*Belgium51!H84/Belgium51!B84
 +Denmark52!D84*Denmark52!H84/Denmark52!B84
 +Finland53!D84*Finland53!H84/Finland53!B84
 +Italy54!D84*Italy54!H84/Italy54!B84
 +Netherlands55!D84*Netherlands55!H84/Netherlands55!B84
 +Portugal56!D84*Portugal56!H84/Portugal56!B84
 +Spain57!D84*Spain57!H84/Spain57!B84
 +Sweden58!D84*Sweden58!H84/Sweden58!B84)
/(Belgium51!D84*Belgium51!H84/Belgium51!Q84*Belgium51!Q83/Belgium51!B83
 +Denmark52!D84*Denmark52!H84/Denmark52!Q84*Denmark52!Q83/Denmark52!B83
 +Finland53!D84*Finland53!H84/Finland53!Q84*Finland53!Q83/Finland53!B83
 +Italy54!D84*Italy54!H84/Italy54!Q84*Italy54!Q83/Italy54!B83
 +Netherlands55!D84*Netherlands55!H84/Netherlands55!Q84*Netherlands55!Q83/Netherlands55!B83
 +Portugal56!D84*Portugal56!H84/Portugal56!Q84*Portugal56!Q83/Portugal56!B83
 +Spain57!D84*Spain57!H84/Spain57!Q84*Spain57!Q83/Spain57!B83
 +Sweden58!D84*Sweden58!H84/Sweden58!Q84*Sweden58!Q83/Sweden58!B83)
*(Belgium51!D83*Belgium51!H83/Belgium51!Q83*Belgium51!Q84/Belgium51!B84
 +Denmark52!D83*Denmark52!H83/Denmark52!Q83*Denmark52!Q84/Denmark52!B84
 +Finland53!D83*Finland53!H83/Finland53!Q83*Finland53!Q84/Finland53!B84
 +Italy54!D83*Italy54!H83/Italy54!Q83*Italy54!Q84/Italy54!B84
 +Netherlands55!D83*Netherlands55!H83/Netherlands55!Q83*Netherlands55!Q84/Netherlands55!B84
 +Portugal56!D83*Portugal56!H83/Portugal56!Q83*Portugal56!Q84/Portugal56!B84
 +Spain57!D83*Spain57!H83/Spain57!Q83*Spain57!Q84/Spain57!B84
 +Sweden58!D83*Sweden58!H83/Sweden58!Q83*Sweden58!Q84/Sweden58!B84)
/(Belgium51!D83*Belgium51!H83/Belgium51!B83
 +Denmark52!D83*Denmark52!H83/Denmark52!B83
 +Finland53!D83*Finland53!H83/Finland53!B83
 +Italy54!D83*Italy54!H83/Italy54!B83
 +Netherlands55!D83*Netherlands55!H83/Netherlands55!B83
 +Portugal56!D83*Portugal56!H83/Portugal56!B83
 +Spain57!D83*Spain57!H83/Spain57!B83
 +Sweden58!D83*Sweden58!H83/Sweden58!B83))))</f>
        <v/>
      </c>
      <c r="N84" s="62">
        <f>IF(OR(
Belgium51!I84   ="",Belgium51!I83   ="",
Belgium51!B84   ="",Belgium51!B83   ="",
Belgium51!R84   ="",Belgium51!R83   ="",
Denmark52!I84      ="",Denmark52!I83      ="",
Denmark52!B84      ="",Denmark52!B83      ="",
Denmark52!R84      ="",Denmark52!R83      ="",
Finland53!I84       ="",Finland53!I83       ="",
Finland53!B84       ="",Finland53!B83       ="",
Finland53!R84       ="",Finland53!R83       ="",
Italy54!I84      ="",Italy54!I83      ="",
Italy54!B84      ="",Italy54!B83      ="",
Italy54!R84      ="",Italy54!R83      ="",
Netherlands55!I84 ="",Netherlands55!I83 ="",
Netherlands55!B84 ="",Netherlands55!B83 ="",
Netherlands55!R84 ="",Netherlands55!R83 ="",
Portugal56!I84      ="",Portugal56!I83      ="",
Portugal56!B84      ="",Portugal56!B83      ="",
Portugal56!R84      ="",Portugal56!R83      ="",
Spain57!I84      ="",Spain57!I83      ="",
Spain57!B84      ="",Spain57!B83      ="",
Spain57!R84      ="",Spain57!R83      ="",
Sweden58!I84      ="",Sweden58!I83      ="",
Sweden58!B84      ="",Sweden58!B83      ="",
Sweden58!R84      ="",Sweden58!R83      =""),"",
LN(SQRT(
(Belgium51!I84/Belgium51!B84
 +Denmark52!I84/Denmark52!B84
 +Finland53!I84/Finland53!B84
 +Italy54!I84/Italy54!B84
 +Netherlands55!I84/Netherlands55!B84
 +Portugal56!I84/Portugal56!B84
 +Spain57!I84/Spain57!B84
 +Sweden58!I84/Sweden58!B84)
/(Belgium51!I84/Belgium51!R84*Belgium51!R83/Belgium51!B83
 +Denmark52!I84/Denmark52!R84*Denmark52!R83/Denmark52!B83
 +Finland53!I84/Finland53!R84*Finland53!R83/Finland53!B83
 +Italy54!I84/Italy54!R84*Italy54!R83/Italy54!B83
 +Netherlands55!I84/Netherlands55!R84*Netherlands55!R83/Netherlands55!B83
 +Portugal56!I84/Portugal56!R84*Portugal56!R83/Portugal56!B83
 +Spain57!I84/Spain57!R84*Spain57!R83/Spain57!B83
 +Sweden58!I84/Sweden58!R84*Sweden58!R83/Sweden58!B83)
*(Belgium51!I83/Belgium51!R83*Belgium51!R84/Belgium51!B84
 +Denmark52!I83/Denmark52!R83*Denmark52!R84/Denmark52!B84
 +Finland53!I83/Finland53!R83*Finland53!R84/Finland53!B84
 +Italy54!I83/Italy54!R83*Italy54!R84/Italy54!B84
 +Netherlands55!I83/Netherlands55!R83*Netherlands55!R84/Netherlands55!B84
 +Portugal56!I83/Portugal56!R83*Portugal56!R84/Portugal56!B84
 +Spain57!I83/Spain57!R83*Spain57!R84/Spain57!B84
 +Sweden58!I83/Sweden58!R83*Sweden58!R84/Sweden58!B84)
/(Belgium51!I83/Belgium51!B83
 +Denmark52!I83/Denmark52!B83
 +Finland53!I83/Finland53!B83
 +Italy54!I83/Italy54!B83
 +Netherlands55!I83/Netherlands55!B83
 +Portugal56!I83/Portugal56!B83
 +Spain57!I83/Spain57!B83
 +Sweden58!I83/Sweden58!B83))))</f>
        <v>0.11985606042905156</v>
      </c>
      <c r="O84" s="62">
        <f>IF(OR(
Belgium51!K84   ="",Belgium51!K83   ="",
Belgium51!B84   ="",Belgium51!B83   ="",
Belgium51!S84   ="",Belgium51!S83   ="",
Denmark52!K84      ="",Denmark52!K83      ="",
Denmark52!B84      ="",Denmark52!B83      ="",
Denmark52!S84      ="",Denmark52!S83      ="",
Finland53!K84       ="",Finland53!K83       ="",
Finland53!B84       ="",Finland53!B83       ="",
Finland53!S84       ="",Finland53!S83       ="",
Italy54!K84      ="",Italy54!K83      ="",
Italy54!B84      ="",Italy54!B83      ="",
Italy54!S84      ="",Italy54!S83      ="",
Netherlands55!K84 ="",Netherlands55!K83 ="",
Netherlands55!B84 ="",Netherlands55!B83 ="",
Netherlands55!S84 ="",Netherlands55!S83 ="",
Portugal56!K84      ="",Portugal56!K83      ="",
Portugal56!B84      ="",Portugal56!B83      ="",
Portugal56!S84      ="",Portugal56!S83      ="",
Spain57!K84      ="",Spain57!K83      ="",
Spain57!B84      ="",Spain57!B83      ="",
Spain57!S84      ="",Spain57!S83      ="",
Sweden58!K84      ="",Sweden58!K83      ="",
Sweden58!B84      ="",Sweden58!B83      ="",
Sweden58!S84      ="",Sweden58!S83      =""),"",
LN(SQRT(
(Belgium51!K84/Belgium51!B84
 +Denmark52!K84/Denmark52!B84
 +Finland53!K84/Finland53!B84
 +Italy54!K84/Italy54!B84
 +Netherlands55!K84/Netherlands55!B84
 +Portugal56!K84/Portugal56!B84
 +Spain57!K84/Spain57!B84
 +Sweden58!K84/Sweden58!B84)
/(Belgium51!K84/Belgium51!S84*Belgium51!S83/Belgium51!B83
 +Denmark52!K84/Denmark52!S84*Denmark52!S83/Denmark52!B83
 +Finland53!K84/Finland53!S84*Finland53!S83/Finland53!B83
 +Italy54!K84/Italy54!S84*Italy54!S83/Italy54!B83
 +Netherlands55!K84/Netherlands55!S84*Netherlands55!S83/Netherlands55!B83
 +Portugal56!K84/Portugal56!S84*Portugal56!S83/Portugal56!B83
 +Spain57!K84/Spain57!S84*Spain57!S83/Spain57!B83
 +Sweden58!K84/Sweden58!S84*Sweden58!S83/Sweden58!B83)
*(Belgium51!K83/Belgium51!S83*Belgium51!S84/Belgium51!B84
 +Denmark52!K83/Denmark52!S83*Denmark52!S84/Denmark52!B84
 +Finland53!K83/Finland53!S83*Finland53!S84/Finland53!B84
 +Italy54!K83/Italy54!S83*Italy54!S84/Italy54!B84
 +Netherlands55!K83/Netherlands55!S83*Netherlands55!S84/Netherlands55!B84
 +Portugal56!K83/Portugal56!S83*Portugal56!S84/Portugal56!B84
 +Spain57!K83/Spain57!S83*Spain57!S84/Spain57!B84
 +Sweden58!K83/Sweden58!S83*Sweden58!S84/Sweden58!B84)
/(Belgium51!K83/Belgium51!B83
 +Denmark52!K83/Denmark52!B83
 +Finland53!K83/Finland53!B83
 +Italy54!K83/Italy54!B83
 +Netherlands55!K83/Netherlands55!B83
 +Portugal56!K83/Portugal56!B83
 +Spain57!K83/Spain57!B83
 +Sweden58!K83/Sweden58!B83))))</f>
        <v>0.24185539573387035</v>
      </c>
      <c r="P84" s="62">
        <f>IF(OR(
Belgium51!L84   ="",Belgium51!L83   ="",
Belgium51!B84   ="",Belgium51!B83   ="",
Belgium51!T84   ="",Belgium51!T83   ="",
Denmark52!L84      ="",Denmark52!L83      ="",
Denmark52!B84      ="",Denmark52!B83      ="",
Denmark52!T84      ="",Denmark52!T83      ="",
Finland53!L84       ="",Finland53!L83       ="",
Finland53!B84       ="",Finland53!B83       ="",
Finland53!T84       ="",Finland53!T83       ="",
Italy54!L84      ="",Italy54!L83      ="",
Italy54!B84      ="",Italy54!B83      ="",
Italy54!T84      ="",Italy54!T83      ="",
Netherlands55!L84 ="",Netherlands55!L83 ="",
Netherlands55!B84 ="",Netherlands55!B83 ="",
Netherlands55!T84 ="",Netherlands55!T83 ="",
Portugal56!L84      ="",Portugal56!L83      ="",
Portugal56!B84      ="",Portugal56!B83      ="",
Portugal56!T84      ="",Portugal56!T83      ="",
Spain57!L84      ="",Spain57!L83      ="",
Spain57!B84      ="",Spain57!B83      ="",
Spain57!T84      ="",Spain57!T83      ="",
Sweden58!L84      ="",Sweden58!L83      ="",
Sweden58!B84      ="",Sweden58!B83      ="",
Sweden58!T84      ="",Sweden58!T83      =""),"",
LN(SQRT(
(Belgium51!L84/Belgium51!B84
 +Denmark52!L84/Denmark52!B84
 +Finland53!L84/Finland53!B84
 +Italy54!L84/Italy54!B84
 +Netherlands55!L84/Netherlands55!B84
 +Portugal56!L84/Portugal56!B84
 +Spain57!L84/Spain57!B84
 +Sweden58!L84/Sweden58!B84)
/(Belgium51!L84/Belgium51!T84*Belgium51!T83/Belgium51!B83
 +Denmark52!L84/Denmark52!T84*Denmark52!T83/Denmark52!B83
 +Finland53!L84/Finland53!T84*Finland53!T83/Finland53!B83
 +Italy54!L84/Italy54!T84*Italy54!T83/Italy54!B83
 +Netherlands55!L84/Netherlands55!T84*Netherlands55!T83/Netherlands55!B83
 +Portugal56!L84/Portugal56!T84*Portugal56!T83/Portugal56!B83
 +Spain57!L84/Spain57!T84*Spain57!T83/Spain57!B83
 +Sweden58!L84/Sweden58!T84*Sweden58!T83/Sweden58!B83)
*(Belgium51!L83/Belgium51!T83*Belgium51!T84/Belgium51!B84
 +Denmark52!L83/Denmark52!T83*Denmark52!T84/Denmark52!B84
 +Finland53!L83/Finland53!T83*Finland53!T84/Finland53!B84
 +Italy54!L83/Italy54!T83*Italy54!T84/Italy54!B84
 +Netherlands55!L83/Netherlands55!T83*Netherlands55!T84/Netherlands55!B84
 +Portugal56!L83/Portugal56!T83*Portugal56!T84/Portugal56!B84
 +Spain57!L83/Spain57!T83*Spain57!T84/Spain57!B84
 +Sweden58!L83/Sweden58!T83*Sweden58!T84/Sweden58!B84)
/(Belgium51!L83/Belgium51!B83
 +Denmark52!L83/Denmark52!B83
 +Finland53!L83/Finland53!B83
 +Italy54!L83/Italy54!B83
 +Netherlands55!L83/Netherlands55!B83
 +Portugal56!L83/Portugal56!B83
 +Spain57!L83/Spain57!B83
 +Sweden58!L83/Sweden58!B83))))</f>
        <v>0.2409647933906825</v>
      </c>
      <c r="Q84" s="61">
        <f>L84-K84</f>
        <v>-3.9763133216483407E-2</v>
      </c>
      <c r="R84" s="61"/>
      <c r="S84" s="61">
        <f>N84-K84</f>
        <v>-2.3392818422382916E-3</v>
      </c>
      <c r="T84" s="61">
        <f>O84-K84</f>
        <v>0.1196600534625805</v>
      </c>
      <c r="U84" s="61">
        <f>P84-K84</f>
        <v>0.11876945111939265</v>
      </c>
      <c r="V84" s="61">
        <f>IF(OR(
Belgium51!V84   ="",
Belgium51!U84   ="",
Denmark52!V84      ="",
Denmark52!U84      ="",
Finland53!V84       ="",
Finland53!U84       ="",
Italy54!V84      ="",
Italy54!U84      ="",
Netherlands55!V84 ="",
Netherlands55!U84 ="",
Portugal56!V84      ="",
Portugal56!U84      ="",
Spain57!V84      ="",
Spain57!U84      ="",
Sweden58!V84      ="",
Sweden58!U84      =""),"",
LN((Belgium51!V84+Denmark52!V84+Finland53!V84+Italy54!V84+Netherlands55!V84+Portugal56!V84+Spain57!V84+Sweden58!V84)
/(Belgium51!U84+Denmark52!U84+Finland53!U84+Italy54!U84+Netherlands55!U84+Portugal56!U84+Spain57!U84+Sweden58!U84)))</f>
        <v>-0.86336772930882144</v>
      </c>
      <c r="W84" s="61">
        <f>IF(OR(
Belgium51!V84   ="",
Belgium51!W84   ="",
Belgium51!U84   ="",
Denmark52!V84      ="",
Denmark52!W84      ="",
Denmark52!U84      ="",
Finland53!V84       ="",
Finland53!W84       ="",
Finland53!U84       ="",
Italy54!V84      ="",
Italy54!W84      ="",
Italy54!U84      ="",
Netherlands55!V84 ="",
Netherlands55!W84 ="",
Netherlands55!V84 ="",
Portugal56!V84      ="",
Portugal56!W84      ="",
Portugal56!U84      ="",
Spain57!V84      ="",
Spain57!W84      ="",
Spain57!U84      ="",
Sweden58!V84      ="",
Sweden58!W84      ="",
Sweden58!U84      ="",
),"",
LN((Belgium51!V84*Belgium51!W84+Denmark52!V84*Denmark52!W84+Finland53!V84*Finland53!W84+Italy54!V84*Italy54!W84+Netherlands55!V84*Netherlands55!W84+Portugal56!V84*Portugal56!W84+Spain57!V84*Spain57!W84+Sweden58!V84*Sweden58!W84)
/(Belgium51!U84+Denmark52!U84+Finland53!U84+Italy54!U84+Netherlands55!U84+Portugal56!U84+Spain57!U84+Sweden58!U84)))</f>
        <v>6.763639320689534</v>
      </c>
      <c r="X84" s="61">
        <f>IF(OR(
Belgium51!X84   ="",
Belgium51!D84   ="",
Belgium51!B84   ="",
Denmark52!X84      ="",
Denmark52!D84      ="",
Denmark52!B84      ="",
Finland53!X84       ="",
Finland53!D84       ="",
Finland53!B84       ="",
Italy54!X84      ="",
Italy54!D84      ="",
Italy54!B84      ="",
Netherlands55!X84 ="",
Netherlands55!D84 ="",
Netherlands55!B84 ="",
Portugal56!X84      ="",
Portugal56!D84      ="",
Portugal56!B84      ="",
Spain57!X84      ="",
Spain57!D84      ="",
Spain57!B84      ="",
Sweden58!X84      ="",
Sweden58!D84      ="",
Sweden58!B84      =""),"",
(Belgium51!X84*Belgium51!D84/Belgium51!B84
 +Denmark52!X84*Denmark52!D84/Denmark52!B84
 +Finland53!X84*Finland53!D84/Finland53!B84
 +Italy54!X84*Italy54!D84/Italy54!B84
 +Netherlands55!X84*Netherlands55!D84/Netherlands55!B84
 +Portugal56!X84*Portugal56!D84/Portugal56!B84
 +Spain57!X84*Spain57!D84/Spain57!B84
 +Sweden58!X84*Sweden58!D84/Sweden58!B84)
/(Belgium51!D84/Belgium51!B84
 +Denmark52!D84/Denmark52!B84
 +Finland53!D84/Finland53!B84
 +Italy54!D84/Italy54!B84
 +Netherlands55!D84/Netherlands55!B84
 +Portugal56!D84/Portugal56!B84
 +Spain57!D84/Spain57!B84
 +Sweden58!D84/Sweden58!B84))</f>
        <v>0.63544469063407338</v>
      </c>
      <c r="Y84" s="61">
        <f>IF(OR(
Belgium51!Y84   ="",
Belgium51!D84   ="",
Belgium51!B84   ="",
Denmark52!Y84      ="",
Denmark52!D84      ="",
Denmark52!B84      ="",
Finland53!Y84       ="",
Finland53!D84       ="",
Finland53!B84       ="",
Italy54!Y84      ="",
Italy54!D84      ="",
Italy54!B84      ="",
Netherlands55!Y84 ="",
Netherlands55!D84 ="",
Netherlands55!B84 ="",
Portugal56!Y84      ="",
Portugal56!D84      ="",
Portugal56!B84      ="",
Spain57!Y84      ="",
Spain57!D84      ="",
Spain57!B84      ="",
Sweden58!Y84      ="",
Sweden58!D84      ="",
Sweden58!B84      =""),"",
(Belgium51!Y84/Belgium51!B84
 +Denmark52!Y84/Denmark52!B84
 +Finland53!Y84/Finland53!B84
 +Italy54!Y84/Italy54!B84
 +Netherlands55!Y84/Netherlands55!B84
 +Portugal56!Y84/Portugal56!B84
 +Spain57!Y84/Spain57!B84
 +Sweden58!Y84/Sweden58!B84)
/(Belgium51!D84/Belgium51!B84
 +Denmark52!D84/Denmark52!B84
 +Finland53!D84/Finland53!B84
 +Italy54!D84/Italy54!B84
 +Netherlands55!D84/Netherlands55!B84
 +Portugal56!D84/Portugal56!B84
 +Spain57!D84/Spain57!B84
 +Sweden58!D84/Sweden58!B84))</f>
        <v>0.11477238510958268</v>
      </c>
      <c r="Z84" s="67"/>
      <c r="AA84" s="62" t="str">
        <f t="shared" si="3"/>
        <v/>
      </c>
      <c r="AB84" s="75" t="str">
        <f>IF(OR(
Belgium51!AB84   ="",
Belgium51!D84   ="",
Belgium51!B84   ="",
Denmark52!AB84      ="",
Denmark52!D84      ="",
Denmark52!B84      ="",
Finland53!AB84       ="",
Finland53!D84       ="",
Finland53!B84       ="",
Italy54!AB84      ="",
Italy54!D84      ="",
Italy54!B84      ="",
Netherlands55!AB84 ="",
Netherlands55!D84 ="",
Netherlands55!B84 ="",
Portugal56!AB84      ="",
Portugal56!D84      ="",
Portugal56!B84      ="",
Spain57!AB84      ="",
Spain57!D84      ="",
Spain57!B84      ="",
Sweden58!AB84      ="",
Sweden58!D84      ="",
Sweden58!B84      =""),"",
(Belgium51!AB84*Belgium51!D84/Belgium51!B84
 +Denmark52!AB84*Denmark52!D84/Denmark52!B84
 +Finland53!AB84*Finland53!D84/Finland53!B84
 +Italy54!AB84*Italy54!D84/Italy54!B84
 +Netherlands55!AB84*Netherlands55!D84/Netherlands55!B84
 +Portugal56!AB84*Portugal56!D84/Portugal56!B84
 +Spain57!AB84*Spain57!D84/Spain57!B84
 +Sweden58!AB84*Sweden58!D84/Sweden58!B84)
/(Belgium51!D84/Belgium51!B84
 +Denmark52!D84/Denmark52!B84
 +Finland53!D84/Finland53!B84
 +Italy54!D84/Italy54!B84
 +Netherlands55!D84/Netherlands55!B84
 +Portugal56!D84/Portugal56!B84
 +Spain57!D84/Spain57!B84
 +Sweden58!D84/Sweden58!B84))</f>
        <v/>
      </c>
    </row>
    <row r="85" spans="1:28">
      <c r="A85" s="62">
        <v>1952</v>
      </c>
      <c r="B85" s="62" t="str">
        <f>IF(OR(
Belgium51!AC85   ="",
Belgium51!D85   ="",
Belgium51!B85   ="",
Denmark52!AC85      ="",
Denmark52!D85      ="",
Denmark52!B85      ="",
Finland53!AC85       ="",
Finland53!D85       ="",
Finland53!B85       ="",
Italy54!AC85      ="",
Italy54!D85      ="",
Italy54!B85      ="",
Netherlands55!AC85 ="",
Netherlands55!D85 ="",
Netherlands55!B85 ="",
Portugal56!AC85 ="",
Portugal56!D85 ="",
Portugal56!B85 ="",
Spain57!AC85       ="",
Spain57!D85       ="",
Spain57!B85       ="",
Sweden58!AC85      ="",
Sweden58!D85      ="",
Sweden58!B85      =""),"",
(Belgium51!AC85*Belgium51!D85/Belgium51!B85
 +Denmark52!AC85*Denmark52!D85/Denmark52!B85
 +Finland53!AC85*Finland53!D85/Finland53!B85
 +Italy54!AC85*Italy54!D85/Italy54!B85
 +Netherlands55!AC85*Netherlands55!D85/Netherlands55!B85
 +Portugal56!AC85*Portugal56!D85/Portugal56!B85
 +Spain57!AC85*Spain57!D85/Spain57!B85
 +Sweden58!AC85*Sweden58!D85/Sweden58!B85)
/(Belgium51!D85/Belgium51!B85
 +Denmark52!D85/Denmark52!B85
 +Finland53!D85/Finland53!B85
 +Italy54!D85/Italy54!B85
 +Netherlands55!D85/Netherlands55!B85
 +Portugal56!D85/Portugal56!B85
 +Spain57!D85/Spain57!B85
 +Sweden58!D85/Sweden58!B85))</f>
        <v/>
      </c>
      <c r="C85" s="34">
        <f>IF(OR(
Belgium51!F85   ="",
Belgium51!D85   ="",
Belgium51!B85   ="",
Denmark52!F85      ="",
Denmark52!D85      ="",
Denmark52!B85      ="",
Finland53!F85       ="",
Finland53!D85       ="",
Finland53!B85       ="",
Italy54!F85      ="",
Italy54!D85      ="",
Italy54!B85      ="",
Netherlands55!F85 ="",
Netherlands55!D85 ="",
Netherlands55!B85 ="",
Portugal56!F85 ="",
Portugal56!D85 ="",
Portugal56!B85 ="",
Spain57!F85       ="",
Spain57!D85       ="",
Spain57!B85       ="",
Sweden58!F85      ="",
Sweden58!D85      ="",
Sweden58!B85      =""),"",
(Belgium51!F85*Belgium51!D85/Belgium51!B85
 +Denmark52!F85*Denmark52!D85/Denmark52!B85
 +Finland53!F85*Finland53!D85/Finland53!B85
 +Italy54!F85*Italy54!D85/Italy54!B85
 +Netherlands55!F85*Netherlands55!D85/Netherlands55!B85
 +Portugal56!F85*Portugal56!D85/Portugal56!B85
 +Spain57!F85*Spain57!D85/Spain57!B85
 +Sweden58!F85*Sweden58!D85/Sweden58!B85)
/(Belgium51!D85/Belgium51!B85
 +Denmark52!D85/Denmark52!B85
 +Finland53!D85/Finland53!B85
 +Italy54!D85/Italy54!B85
 +Netherlands55!D85/Netherlands55!B85
 +Portugal56!D85/Portugal56!B85
 +Spain57!D85/Spain57!B85
 +Sweden58!D85/Sweden58!B85))</f>
        <v>0.66628302153745378</v>
      </c>
      <c r="D85" s="62" t="str">
        <f>IF(OR(
Belgium51!AE85   ="",
Belgium51!D85   ="",
Belgium51!B85   ="",
Denmark52!AE85      ="",
Denmark52!D85      ="",
Denmark52!B85      ="",
Finland53!AE85       ="",
Finland53!D85       ="",
Finland53!B85       ="",
Italy54!AE85      ="",
Italy54!D85      ="",
Italy54!B85      ="",
Netherlands55!AE85 ="",
Netherlands55!D85 ="",
Netherlands55!B85 ="",
Portugal56!AE85 ="",
Portugal56!D85 ="",
Portugal56!B85 ="",
Spain57!AE85       ="",
Spain57!D85       ="",
Spain57!B85       ="",
Sweden58!AE85      ="",
Sweden58!D85      ="",
Sweden58!B85      =""),"",
(Belgium51!AE85*Belgium51!D85/Belgium51!B85
 +Denmark52!AE85*Denmark52!D85/Denmark52!B85
 +Finland53!AE85*Finland53!D85/Finland53!B85
 +Italy54!AE85*Italy54!D85/Italy54!B85
 +Netherlands55!AE85*Netherlands55!D85/Netherlands55!B85
 +Portugal56!AE85*Portugal56!D85/Portugal56!B85
 +Spain57!AE85*Spain57!D85/Spain57!B85
 +Sweden58!AE85*Sweden58!D85/Sweden58!B85)
/(Belgium51!D85/Belgium51!B85
 +Denmark52!D85/Denmark52!B85
 +Finland53!D85/Finland53!B85
 +Italy54!D85/Italy54!B85
 +Netherlands55!D85/Netherlands55!B85
 +Portugal56!D85/Portugal56!B85
 +Spain57!D85/Spain57!B85
 +Sweden58!D85/Sweden58!B85))</f>
        <v/>
      </c>
      <c r="E85" s="62" t="str">
        <f>IF(OR(
Belgium51!H85   ="",
Belgium51!D85   ="",
Belgium51!B85   ="",
Denmark52!H85      ="",
Denmark52!D85      ="",
Denmark52!B85      ="",
Finland53!H85       ="",
Finland53!D85       ="",
Finland53!B85       ="",
Italy54!H85      ="",
Italy54!D85      ="",
Italy54!B85      ="",
Netherlands55!H85 ="",
Netherlands55!D85 ="",
Netherlands55!B85 ="",
Portugal56!H85 ="",
Portugal56!D85 ="",
Portugal56!B85 ="",
Spain57!H85 ="",
Spain57!D85 ="",
Spain57!B85 ="",
Sweden58!H85 ="",
Sweden58!D85 ="",
Sweden58!B85 =""),"",
(Belgium51!H85*Belgium51!D85/Belgium51!B85
 +Denmark52!H85*Denmark52!D85/Denmark52!B85
 +Finland53!H85*Finland53!D85/Finland53!B85
 +Italy54!H85*Italy54!D85/Italy54!B85
 +Netherlands55!H85*Netherlands55!D85/Netherlands55!B85
 +Portugal56!H85*Portugal56!D85/Portugal56!B85
 +Spain57!H85*Spain57!D85/Spain57!B85
 +Sweden58!H85*Sweden58!D85/Sweden58!B85)
/(Belgium51!D85/Belgium51!B85
 +Denmark52!D85/Denmark52!B85
 +Finland53!D85/Finland53!B85
 +Italy54!D85/Italy54!B85
 +Netherlands55!D85/Netherlands55!B85
 +Portugal56!D85/Portugal56!B85
 +Spain57!D85/Spain57!B85
 +Sweden58!D85/Sweden58!B85))</f>
        <v/>
      </c>
      <c r="F85" s="62">
        <f>IF(OR(
Belgium51!I85   ="",
Belgium51!D85   ="",
Belgium51!B85   ="",
Denmark52!I85      ="",
Denmark52!D85      ="",
Denmark52!B85      ="",
Finland53!I85       ="",
Finland53!D85       ="",
Finland53!B85       ="",
Italy54!I85      ="",
Italy54!D85      ="",
Italy54!B85      ="",
Netherlands55!I85 ="",
Netherlands55!D85 ="",
Netherlands55!B85 ="",
Portugal56!I85      ="",
Portugal56!D85      ="",
Portugal56!B85      ="",
Spain57!I85      ="",
Spain57!D85      ="",
Spain57!B85      ="",
Sweden58!I85      ="",
Sweden58!D85      ="",
Sweden58!B85      =""),"",
(Belgium51!I85/Belgium51!B85
 +Denmark52!I85/Denmark52!B85
 +Finland53!I85/Finland53!B85
 +Italy54!I85/Italy54!B85
 +Netherlands55!I85/Netherlands55!B85
 +Portugal56!I85/Portugal56!B85
 +Spain57!I85/Spain57!B85
 +Sweden58!I85/Sweden58!B85)
/(Belgium51!D85/Belgium51!B85
 +Denmark52!D85/Denmark52!B85
 +Finland53!D85/Finland53!B85
 +Italy54!D85/Italy54!B85
 +Netherlands55!D85/Netherlands55!B85
 +Portugal56!D85/Portugal56!B85
 +Spain57!D85/Spain57!B85
 +Sweden58!D85/Sweden58!B85))</f>
        <v>0.19769856827194332</v>
      </c>
      <c r="G85" s="62" t="str">
        <f>IF(OR(
Belgium51!J85   ="",
Belgium51!D85   ="",
Belgium51!B85   ="",
Denmark52!J85      ="",
Denmark52!D85      ="",
Denmark52!B85      ="",
Finland53!J85       ="",
Finland53!D85       ="",
Finland53!B85       ="",
Italy54!J85      ="",
Italy54!D85      ="",
Italy54!B85      ="",
Netherlands55!J85 ="",
Netherlands55!D85 ="",
Netherlands55!B85 ="",
Portugal56!J85      ="",
Portugal56!D85      ="",
Portugal56!B85      ="",
Spain57!J85      ="",
Spain57!D85      ="",
Spain57!B85      ="",
Sweden58!J85      ="",
Sweden58!D85      ="",
Sweden58!B85      =""),"",
(Belgium51!J85/Belgium51!B85
 +Denmark52!J85/Denmark52!B85
 +Finland53!J85/Finland53!B85
 +Italy54!J85/Italy54!B85
 +Netherlands55!J85/Netherlands55!B85
 +Portugal56!J85/Portugal56!B85
 +Spain57!J85/Spain57!B85
 +Sweden58!J85/Sweden58!B85)
/(Belgium51!D85/Belgium51!B85
 +Denmark52!D85/Denmark52!B85
 +Finland53!D85/Finland53!B85
 +Italy54!D85/Italy54!B85
 +Netherlands55!D85/Netherlands55!B85
 +Portugal56!D85/Portugal56!B85
 +Spain57!D85/Spain57!B85
 +Sweden58!D85/Sweden58!B85))</f>
        <v/>
      </c>
      <c r="H85" s="62">
        <f>IF(OR(
Belgium51!K85   ="",
Belgium51!D85   ="",
Belgium51!B85   ="",
Denmark52!K85      ="",
Denmark52!D85      ="",
Denmark52!B85      ="",
Finland53!K85       ="",
Finland53!D85       ="",
Finland53!B85       ="",
Italy54!K85      ="",
Italy54!D85      ="",
Italy54!B85      ="",
Netherlands55!K85 ="",
Netherlands55!D85 ="",
Netherlands55!B85 ="",
Portugal56!K85      ="",
Portugal56!D85      ="",
Portugal56!B85      ="",
Spain57!K85      ="",
Spain57!D85      ="",
Spain57!B85      ="",
Sweden58!K85      ="",
Sweden58!D85      ="",
Sweden58!B85      =""),"",
(Belgium51!K85/Belgium51!B85
 +Denmark52!K85/Denmark52!B85
 +Finland53!K85/Finland53!B85
 +Italy54!K85/Italy54!B85
 +Netherlands55!K85/Netherlands55!B85
 +Portugal56!K85/Portugal56!B85
 +Spain57!K85/Spain57!B85
 +Sweden58!K85/Sweden58!B85)
/(Belgium51!D85/Belgium51!B85
 +Denmark52!D85/Denmark52!B85
 +Finland53!D85/Finland53!B85
 +Italy54!D85/Italy54!B85
 +Netherlands55!D85/Netherlands55!B85
 +Portugal56!D85/Portugal56!B85
 +Spain57!D85/Spain57!B85
 +Sweden58!D85/Sweden58!B85))</f>
        <v>0.18221176231470693</v>
      </c>
      <c r="I85" s="62">
        <f>IF(OR(
Belgium51!L85   ="",
Belgium51!D85   ="",
Belgium51!B85   ="",
Denmark52!L85      ="",
Denmark52!D85      ="",
Denmark52!B85      ="",
Finland53!L85       ="",
Finland53!D85       ="",
Finland53!B85       ="",
Italy54!L85      ="",
Italy54!D85      ="",
Italy54!B85      ="",
Netherlands55!L85 ="",
Netherlands55!D85 ="",
Netherlands55!B85 ="",
Portugal56!L85      ="",
Portugal56!D85      ="",
Portugal56!B85      ="",
Spain57!L85      ="",
Spain57!D85      ="",
Spain57!B85      ="",
Sweden58!L85      ="",
Sweden58!D85      ="",
Sweden58!B85      =""),"",
(Belgium51!L85/Belgium51!B85
 +Denmark52!L85/Denmark52!B85
 +Finland53!L85/Finland53!B85
 +Italy54!L85/Italy54!B85
 +Netherlands55!L85/Netherlands55!B85
 +Portugal56!L85/Portugal56!B85
 +Spain57!L85/Spain57!B85
 +Sweden58!L85/Sweden58!B85)
/(Belgium51!D85/Belgium51!B85
 +Denmark52!D85/Denmark52!B85
 +Finland53!D85/Finland53!B85
 +Italy54!D85/Italy54!B85
 +Netherlands55!D85/Netherlands55!B85
 +Portugal56!D85/Portugal56!B85
 +Spain57!D85/Spain57!B85
 +Sweden58!D85/Sweden58!B85))</f>
        <v>0.20688345758270574</v>
      </c>
      <c r="J85" s="61">
        <f t="shared" si="2"/>
        <v>-2.4671695267998811E-2</v>
      </c>
      <c r="K85" s="61">
        <f>IF(OR(
Belgium51!D85   ="",Belgium51!D84   ="",
Belgium51!B85   ="",Belgium51!B84   ="",
Belgium51!N85   ="",Belgium51!N84   ="",
Denmark52!D85      ="",Denmark52!D84      ="",
Denmark52!B85      ="",Denmark52!B84      ="",
Denmark52!N85      ="",Denmark52!N84      ="",
Finland53!D85       ="",Finland53!D84       ="",
Finland53!B85       ="",Finland53!B84       ="",
Finland53!N85       ="",Finland53!N84       ="",
Italy54!D85      ="",Italy54!D84      ="",
Italy54!B85      ="",Italy54!B84      ="",
Italy54!N85      ="",Italy54!N84      ="",
Netherlands55!D85 ="",Netherlands55!D84 ="",
Netherlands55!B85 ="",Netherlands55!B84 ="",
Netherlands55!N85 ="",Netherlands55!N84 ="",
Portugal56!D85      ="",Portugal56!D84      ="",
Portugal56!B85      ="",Portugal56!B84      ="",
Portugal56!N85      ="",Portugal56!N84      ="",
Spain57!D85      ="",Spain57!D84      ="",
Spain57!B85      ="",Spain57!B84      ="",
Spain57!N85      ="",Spain57!N84      ="",
Sweden58!D85      ="",Sweden58!D84      ="",
Sweden58!B85      ="",Sweden58!B84      ="",
Sweden58!N85      ="",Sweden58!N84      =""),"",
LN(SQRT(
(Belgium51!D85/Belgium51!B85
 +Denmark52!D85/Denmark52!B85
 +Finland53!D85/Finland53!B85
 +Italy54!D85/Italy54!B85
 +Netherlands55!D85/Netherlands55!B85
 +Portugal56!D85/Portugal56!B85
 +Spain57!D85/Spain57!B85
 +Sweden58!D85/Sweden58!B85)
/(Belgium51!D85/Belgium51!N85*Belgium51!N84/Belgium51!B84
 +Denmark52!D85/Denmark52!N85*Denmark52!N84/Denmark52!B84
 +Finland53!D85/Finland53!N85*Finland53!N84/Finland53!B84
 +Italy54!D85/Italy54!N85*Italy54!N84/Italy54!B84
 +Netherlands55!D85/Netherlands55!N85*Netherlands55!N84/Netherlands55!B84
 +Portugal56!D85/Portugal56!N85*Portugal56!N84/Portugal56!B84
 +Spain57!D85/Spain57!N85*Spain57!N84/Spain57!B84
 +Sweden58!D85/Sweden58!N85*Sweden58!N84/Sweden58!B84)
*(Belgium51!D84/Belgium51!N84*Belgium51!N85/Belgium51!B85
 +Denmark52!D84/Denmark52!N84*Denmark52!N85/Denmark52!B85
 +Finland53!D84/Finland53!N84*Finland53!N85/Finland53!B85
 +Italy54!D84/Italy54!N84*Italy54!N85/Italy54!B85
 +Netherlands55!D84/Netherlands55!N84*Netherlands55!N85/Netherlands55!B85
 +Portugal56!D84/Portugal56!N84*Portugal56!N85/Portugal56!B85
 +Spain57!D84/Spain57!N84*Spain57!N85/Spain57!B85
 +Sweden58!D84/Sweden58!N84*Sweden58!N85/Sweden58!B85)
/(Belgium51!D84/Belgium51!B84
 +Denmark52!D84/Denmark52!B84
 +Finland53!D84/Finland53!B84
 +Italy54!D84/Italy54!B84
 +Netherlands55!D84/Netherlands55!B84
 +Portugal56!D84/Portugal56!B84
 +Spain57!D84/Spain57!B84
 +Sweden58!D84/Sweden58!B84))))</f>
        <v>0.10779446421102647</v>
      </c>
      <c r="L85" s="61">
        <f>IF(OR(
Belgium51!F85   ="",Belgium51!F84   ="",
Belgium51!D85   ="",Belgium51!D84   ="",
Belgium51!B85   ="",Belgium51!B84   ="",
Belgium51!P85   ="",Belgium51!P84   ="",
Denmark52!F85      ="",Denmark52!F84      ="",
Denmark52!D85      ="",Denmark52!D84      ="",
Denmark52!B85      ="",Denmark52!B84      ="",
Denmark52!P85      ="",Denmark52!P84      ="",
Finland53!F85       ="",Finland53!F84       ="",
Finland53!D85       ="",Finland53!D84       ="",
Finland53!B85       ="",Finland53!B84       ="",
Finland53!P85       ="",Finland53!P84       ="",
Italy54!F85      ="",Italy54!F84      ="",
Italy54!D85      ="",Italy54!D84      ="",
Italy54!B85      ="",Italy54!B84      ="",
Italy54!P85      ="",Italy54!P84      ="",
Netherlands55!F85 ="",Netherlands55!F84 ="",
Netherlands55!D85 ="",Netherlands55!D84 ="",
Netherlands55!B85 ="",Netherlands55!B84 ="",
Netherlands55!P85 ="",Netherlands55!P84 ="",
Portugal56!F85      ="",Portugal56!F84      ="",
Portugal56!D85      ="",Portugal56!D84      ="",
Portugal56!B85      ="",Portugal56!B84      ="",
Portugal56!P85      ="",Portugal56!P84      ="",
Spain57!F85      ="",Spain57!F84      ="",
Spain57!D85      ="",Spain57!D84      ="",
Spain57!B85      ="",Spain57!B84      ="",
Spain57!P85      ="",Spain57!P84      ="",
Sweden58!F85      ="",Sweden58!F84      ="",
Sweden58!D85      ="",Sweden58!D84      ="",
Sweden58!B85      ="",Sweden58!B84      ="",
Sweden58!P85      ="",Sweden58!P84      =""),"",
LN(SQRT(
(Belgium51!D85*Belgium51!F85/Belgium51!B85
 +Denmark52!D85*Denmark52!F85/Denmark52!B85
 +Finland53!D85*Finland53!F85/Finland53!B85
 +Italy54!D85*Italy54!F85/Italy54!B85
 +Netherlands55!D85*Netherlands55!F85/Netherlands55!B85
 +Portugal56!D85*Portugal56!F85/Portugal56!B85
 +Spain57!D85*Spain57!F85/Spain57!B85
 +Sweden58!D85*Sweden58!F85/Sweden58!B85)
/(Belgium51!D85*Belgium51!F85/Belgium51!P85*Belgium51!P84/Belgium51!B84
 +Denmark52!D85*Denmark52!F85/Denmark52!P85*Denmark52!P84/Denmark52!B84
 +Finland53!D85*Finland53!F85/Finland53!P85*Finland53!P84/Finland53!B84
 +Italy54!D85*Italy54!F85/Italy54!P85*Italy54!P84/Italy54!B84
 +Netherlands55!D85*Netherlands55!F85/Netherlands55!P85*Netherlands55!P84/Netherlands55!B84
 +Portugal56!D85*Portugal56!F85/Portugal56!P85*Portugal56!P84/Portugal56!B84
 +Spain57!D85*Spain57!F85/Spain57!P85*Spain57!P84/Spain57!B84
 +Sweden58!D85*Sweden58!F85/Sweden58!P85*Sweden58!P84/Sweden58!B84)
*(Belgium51!D84*Belgium51!F84/Belgium51!P84*Belgium51!P85/Belgium51!B85
 +Denmark52!D84*Denmark52!F84/Denmark52!P84*Denmark52!P85/Denmark52!B85
 +Finland53!D84*Finland53!F84/Finland53!P84*Finland53!P85/Finland53!B85
 +Italy54!D84*Italy54!F84/Italy54!P84*Italy54!P85/Italy54!B85
 +Netherlands55!D84*Netherlands55!F84/Netherlands55!P84*Netherlands55!P85/Netherlands55!B85
 +Portugal56!D84*Portugal56!F84/Portugal56!P84*Portugal56!P85/Portugal56!B85
 +Spain57!D84*Spain57!F84/Spain57!P84*Spain57!P85/Spain57!B85
 +Sweden58!D84*Sweden58!F84/Sweden58!P84*Sweden58!P85/Sweden58!B85)
/(Belgium51!D84*Belgium51!F84/Belgium51!B84
 +Denmark52!D84*Denmark52!F84/Denmark52!B84
 +Finland53!D84*Finland53!F84/Finland53!B84
 +Italy54!D84*Italy54!F84/Italy54!B84
 +Netherlands55!D84*Netherlands55!F84/Netherlands55!B84
 +Portugal56!D84*Portugal56!F84/Portugal56!B84
 +Spain57!D84*Spain57!F84/Spain57!B84
 +Sweden58!D84*Sweden58!F84/Sweden58!B84))))</f>
        <v>0.10763325894513126</v>
      </c>
      <c r="M85" s="62" t="str">
        <f>IF(OR(
Belgium51!H85   ="",Belgium51!H84   ="",
Belgium51!D85   ="",Belgium51!D84   ="",
Belgium51!B85   ="",Belgium51!B84   ="",
Belgium51!Q85   ="",Belgium51!Q84   ="",
Denmark52!H85      ="",Denmark52!H84      ="",
Denmark52!D85      ="",Denmark52!D84      ="",
Denmark52!B85      ="",Denmark52!B84      ="",
Denmark52!Q85      ="",Denmark52!Q84      ="",
Finland53!H85       ="",Finland53!H84       ="",
Finland53!D85       ="",Finland53!D84       ="",
Finland53!B85       ="",Finland53!B84       ="",
Finland53!Q85       ="",Finland53!Q84       ="",
Italy54!H85      ="",Italy54!H84      ="",
Italy54!D85      ="",Italy54!D84      ="",
Italy54!B85      ="",Italy54!B84      ="",
Italy54!Q85      ="",Italy54!Q84      ="",
Netherlands55!H85 ="",Netherlands55!H84 ="",
Netherlands55!D85 ="",Netherlands55!D84 ="",
Netherlands55!B85 ="",Netherlands55!B84 ="",
Netherlands55!Q85 ="",Netherlands55!Q84 ="",
Portugal56!H85      ="",Portugal56!H84      ="",
Portugal56!D85      ="",Portugal56!D84      ="",
Portugal56!B85      ="",Portugal56!B84      ="",
Portugal56!Q85      ="",Portugal56!Q84      ="",
Spain57!H85      ="",Spain57!H84      ="",
Spain57!D85      ="",Spain57!D84      ="",
Spain57!B85      ="",Spain57!B84      ="",
Spain57!Q85      ="",Spain57!Q84      ="",
Sweden58!H85      ="",Sweden58!H84      ="",
Sweden58!D85      ="",Sweden58!D84      ="",
Sweden58!B85      ="",Sweden58!B84      ="",
Sweden58!Q85      ="",Sweden58!Q84      =""),"",
LN(SQRT(
(Belgium51!D85*Belgium51!H85/Belgium51!B85
 +Denmark52!D85*Denmark52!H85/Denmark52!B85
 +Finland53!D85*Finland53!H85/Finland53!B85
 +Italy54!D85*Italy54!H85/Italy54!B85
 +Netherlands55!D85*Netherlands55!H85/Netherlands55!B85
 +Portugal56!D85*Portugal56!H85/Portugal56!B85
 +Spain57!D85*Spain57!H85/Spain57!B85
 +Sweden58!D85*Sweden58!H85/Sweden58!B85)
/(Belgium51!D85*Belgium51!H85/Belgium51!Q85*Belgium51!Q84/Belgium51!B84
 +Denmark52!D85*Denmark52!H85/Denmark52!Q85*Denmark52!Q84/Denmark52!B84
 +Finland53!D85*Finland53!H85/Finland53!Q85*Finland53!Q84/Finland53!B84
 +Italy54!D85*Italy54!H85/Italy54!Q85*Italy54!Q84/Italy54!B84
 +Netherlands55!D85*Netherlands55!H85/Netherlands55!Q85*Netherlands55!Q84/Netherlands55!B84
 +Portugal56!D85*Portugal56!H85/Portugal56!Q85*Portugal56!Q84/Portugal56!B84
 +Spain57!D85*Spain57!H85/Spain57!Q85*Spain57!Q84/Spain57!B84
 +Sweden58!D85*Sweden58!H85/Sweden58!Q85*Sweden58!Q84/Sweden58!B84)
*(Belgium51!D84*Belgium51!H84/Belgium51!Q84*Belgium51!Q85/Belgium51!B85
 +Denmark52!D84*Denmark52!H84/Denmark52!Q84*Denmark52!Q85/Denmark52!B85
 +Finland53!D84*Finland53!H84/Finland53!Q84*Finland53!Q85/Finland53!B85
 +Italy54!D84*Italy54!H84/Italy54!Q84*Italy54!Q85/Italy54!B85
 +Netherlands55!D84*Netherlands55!H84/Netherlands55!Q84*Netherlands55!Q85/Netherlands55!B85
 +Portugal56!D84*Portugal56!H84/Portugal56!Q84*Portugal56!Q85/Portugal56!B85
 +Spain57!D84*Spain57!H84/Spain57!Q84*Spain57!Q85/Spain57!B85
 +Sweden58!D84*Sweden58!H84/Sweden58!Q84*Sweden58!Q85/Sweden58!B85)
/(Belgium51!D84*Belgium51!H84/Belgium51!B84
 +Denmark52!D84*Denmark52!H84/Denmark52!B84
 +Finland53!D84*Finland53!H84/Finland53!B84
 +Italy54!D84*Italy54!H84/Italy54!B84
 +Netherlands55!D84*Netherlands55!H84/Netherlands55!B84
 +Portugal56!D84*Portugal56!H84/Portugal56!B84
 +Spain57!D84*Spain57!H84/Spain57!B84
 +Sweden58!D84*Sweden58!H84/Sweden58!B84))))</f>
        <v/>
      </c>
      <c r="N85" s="62">
        <f>IF(OR(
Belgium51!I85   ="",Belgium51!I84   ="",
Belgium51!B85   ="",Belgium51!B84   ="",
Belgium51!R85   ="",Belgium51!R84   ="",
Denmark52!I85      ="",Denmark52!I84      ="",
Denmark52!B85      ="",Denmark52!B84      ="",
Denmark52!R85      ="",Denmark52!R84      ="",
Finland53!I85       ="",Finland53!I84       ="",
Finland53!B85       ="",Finland53!B84       ="",
Finland53!R85       ="",Finland53!R84       ="",
Italy54!I85      ="",Italy54!I84      ="",
Italy54!B85      ="",Italy54!B84      ="",
Italy54!R85      ="",Italy54!R84      ="",
Netherlands55!I85 ="",Netherlands55!I84 ="",
Netherlands55!B85 ="",Netherlands55!B84 ="",
Netherlands55!R85 ="",Netherlands55!R84 ="",
Portugal56!I85      ="",Portugal56!I84      ="",
Portugal56!B85      ="",Portugal56!B84      ="",
Portugal56!R85      ="",Portugal56!R84      ="",
Spain57!I85      ="",Spain57!I84      ="",
Spain57!B85      ="",Spain57!B84      ="",
Spain57!R85      ="",Spain57!R84      ="",
Sweden58!I85      ="",Sweden58!I84      ="",
Sweden58!B85      ="",Sweden58!B84      ="",
Sweden58!R85      ="",Sweden58!R84      =""),"",
LN(SQRT(
(Belgium51!I85/Belgium51!B85
 +Denmark52!I85/Denmark52!B85
 +Finland53!I85/Finland53!B85
 +Italy54!I85/Italy54!B85
 +Netherlands55!I85/Netherlands55!B85
 +Portugal56!I85/Portugal56!B85
 +Spain57!I85/Spain57!B85
 +Sweden58!I85/Sweden58!B85)
/(Belgium51!I85/Belgium51!R85*Belgium51!R84/Belgium51!B84
 +Denmark52!I85/Denmark52!R85*Denmark52!R84/Denmark52!B84
 +Finland53!I85/Finland53!R85*Finland53!R84/Finland53!B84
 +Italy54!I85/Italy54!R85*Italy54!R84/Italy54!B84
 +Netherlands55!I85/Netherlands55!R85*Netherlands55!R84/Netherlands55!B84
 +Portugal56!I85/Portugal56!R85*Portugal56!R84/Portugal56!B84
 +Spain57!I85/Spain57!R85*Spain57!R84/Spain57!B84
 +Sweden58!I85/Sweden58!R85*Sweden58!R84/Sweden58!B84)
*(Belgium51!I84/Belgium51!R84*Belgium51!R85/Belgium51!B85
 +Denmark52!I84/Denmark52!R84*Denmark52!R85/Denmark52!B85
 +Finland53!I84/Finland53!R84*Finland53!R85/Finland53!B85
 +Italy54!I84/Italy54!R84*Italy54!R85/Italy54!B85
 +Netherlands55!I84/Netherlands55!R84*Netherlands55!R85/Netherlands55!B85
 +Portugal56!I84/Portugal56!R84*Portugal56!R85/Portugal56!B85
 +Spain57!I84/Spain57!R84*Spain57!R85/Spain57!B85
 +Sweden58!I84/Sweden58!R84*Sweden58!R85/Sweden58!B85)
/(Belgium51!I84/Belgium51!B84
 +Denmark52!I84/Denmark52!B84
 +Finland53!I84/Finland53!B84
 +Italy54!I84/Italy54!B84
 +Netherlands55!I84/Netherlands55!B84
 +Portugal56!I84/Portugal56!B84
 +Spain57!I84/Spain57!B84
 +Sweden58!I84/Sweden58!B84))))</f>
        <v>0.1468150390025818</v>
      </c>
      <c r="O85" s="62">
        <f>IF(OR(
Belgium51!K85   ="",Belgium51!K84   ="",
Belgium51!B85   ="",Belgium51!B84   ="",
Belgium51!S85   ="",Belgium51!S84   ="",
Denmark52!K85      ="",Denmark52!K84      ="",
Denmark52!B85      ="",Denmark52!B84      ="",
Denmark52!S85      ="",Denmark52!S84      ="",
Finland53!K85       ="",Finland53!K84       ="",
Finland53!B85       ="",Finland53!B84       ="",
Finland53!S85       ="",Finland53!S84       ="",
Italy54!K85      ="",Italy54!K84      ="",
Italy54!B85      ="",Italy54!B84      ="",
Italy54!S85      ="",Italy54!S84      ="",
Netherlands55!K85 ="",Netherlands55!K84 ="",
Netherlands55!B85 ="",Netherlands55!B84 ="",
Netherlands55!S85 ="",Netherlands55!S84 ="",
Portugal56!K85      ="",Portugal56!K84      ="",
Portugal56!B85      ="",Portugal56!B84      ="",
Portugal56!S85      ="",Portugal56!S84      ="",
Spain57!K85      ="",Spain57!K84      ="",
Spain57!B85      ="",Spain57!B84      ="",
Spain57!S85      ="",Spain57!S84      ="",
Sweden58!K85      ="",Sweden58!K84      ="",
Sweden58!B85      ="",Sweden58!B84      ="",
Sweden58!S85      ="",Sweden58!S84      =""),"",
LN(SQRT(
(Belgium51!K85/Belgium51!B85
 +Denmark52!K85/Denmark52!B85
 +Finland53!K85/Finland53!B85
 +Italy54!K85/Italy54!B85
 +Netherlands55!K85/Netherlands55!B85
 +Portugal56!K85/Portugal56!B85
 +Spain57!K85/Spain57!B85
 +Sweden58!K85/Sweden58!B85)
/(Belgium51!K85/Belgium51!S85*Belgium51!S84/Belgium51!B84
 +Denmark52!K85/Denmark52!S85*Denmark52!S84/Denmark52!B84
 +Finland53!K85/Finland53!S85*Finland53!S84/Finland53!B84
 +Italy54!K85/Italy54!S85*Italy54!S84/Italy54!B84
 +Netherlands55!K85/Netherlands55!S85*Netherlands55!S84/Netherlands55!B84
 +Portugal56!K85/Portugal56!S85*Portugal56!S84/Portugal56!B84
 +Spain57!K85/Spain57!S85*Spain57!S84/Spain57!B84
 +Sweden58!K85/Sweden58!S85*Sweden58!S84/Sweden58!B84)
*(Belgium51!K84/Belgium51!S84*Belgium51!S85/Belgium51!B85
 +Denmark52!K84/Denmark52!S84*Denmark52!S85/Denmark52!B85
 +Finland53!K84/Finland53!S84*Finland53!S85/Finland53!B85
 +Italy54!K84/Italy54!S84*Italy54!S85/Italy54!B85
 +Netherlands55!K84/Netherlands55!S84*Netherlands55!S85/Netherlands55!B85
 +Portugal56!K84/Portugal56!S84*Portugal56!S85/Portugal56!B85
 +Spain57!K84/Spain57!S84*Spain57!S85/Spain57!B85
 +Sweden58!K84/Sweden58!S84*Sweden58!S85/Sweden58!B85)
/(Belgium51!K84/Belgium51!B84
 +Denmark52!K84/Denmark52!B84
 +Finland53!K84/Finland53!B84
 +Italy54!K84/Italy54!B84
 +Netherlands55!K84/Netherlands55!B84
 +Portugal56!K84/Portugal56!B84
 +Spain57!K84/Spain57!B84
 +Sweden58!K84/Sweden58!B84))))</f>
        <v>5.0402917117325648E-2</v>
      </c>
      <c r="P85" s="62">
        <f>IF(OR(
Belgium51!L85   ="",Belgium51!L84   ="",
Belgium51!B85   ="",Belgium51!B84   ="",
Belgium51!T85   ="",Belgium51!T84   ="",
Denmark52!L85      ="",Denmark52!L84      ="",
Denmark52!B85      ="",Denmark52!B84      ="",
Denmark52!T85      ="",Denmark52!T84      ="",
Finland53!L85       ="",Finland53!L84       ="",
Finland53!B85       ="",Finland53!B84       ="",
Finland53!T85       ="",Finland53!T84       ="",
Italy54!L85      ="",Italy54!L84      ="",
Italy54!B85      ="",Italy54!B84      ="",
Italy54!T85      ="",Italy54!T84      ="",
Netherlands55!L85 ="",Netherlands55!L84 ="",
Netherlands55!B85 ="",Netherlands55!B84 ="",
Netherlands55!T85 ="",Netherlands55!T84 ="",
Portugal56!L85      ="",Portugal56!L84      ="",
Portugal56!B85      ="",Portugal56!B84      ="",
Portugal56!T85      ="",Portugal56!T84      ="",
Spain57!L85      ="",Spain57!L84      ="",
Spain57!B85      ="",Spain57!B84      ="",
Spain57!T85      ="",Spain57!T84      ="",
Sweden58!L85      ="",Sweden58!L84      ="",
Sweden58!B85      ="",Sweden58!B84      ="",
Sweden58!T85      ="",Sweden58!T84      =""),"",
LN(SQRT(
(Belgium51!L85/Belgium51!B85
 +Denmark52!L85/Denmark52!B85
 +Finland53!L85/Finland53!B85
 +Italy54!L85/Italy54!B85
 +Netherlands55!L85/Netherlands55!B85
 +Portugal56!L85/Portugal56!B85
 +Spain57!L85/Spain57!B85
 +Sweden58!L85/Sweden58!B85)
/(Belgium51!L85/Belgium51!T85*Belgium51!T84/Belgium51!B84
 +Denmark52!L85/Denmark52!T85*Denmark52!T84/Denmark52!B84
 +Finland53!L85/Finland53!T85*Finland53!T84/Finland53!B84
 +Italy54!L85/Italy54!T85*Italy54!T84/Italy54!B84
 +Netherlands55!L85/Netherlands55!T85*Netherlands55!T84/Netherlands55!B84
 +Portugal56!L85/Portugal56!T85*Portugal56!T84/Portugal56!B84
 +Spain57!L85/Spain57!T85*Spain57!T84/Spain57!B84
 +Sweden58!L85/Sweden58!T85*Sweden58!T84/Sweden58!B84)
*(Belgium51!L84/Belgium51!T84*Belgium51!T85/Belgium51!B85
 +Denmark52!L84/Denmark52!T84*Denmark52!T85/Denmark52!B85
 +Finland53!L84/Finland53!T84*Finland53!T85/Finland53!B85
 +Italy54!L84/Italy54!T84*Italy54!T85/Italy54!B85
 +Netherlands55!L84/Netherlands55!T84*Netherlands55!T85/Netherlands55!B85
 +Portugal56!L84/Portugal56!T84*Portugal56!T85/Portugal56!B85
 +Spain57!L84/Spain57!T84*Spain57!T85/Spain57!B85
 +Sweden58!L84/Sweden58!T84*Sweden58!T85/Sweden58!B85)
/(Belgium51!L84/Belgium51!B84
 +Denmark52!L84/Denmark52!B84
 +Finland53!L84/Finland53!B84
 +Italy54!L84/Italy54!B84
 +Netherlands55!L84/Netherlands55!B84
 +Portugal56!L84/Portugal56!B84
 +Spain57!L84/Spain57!B84
 +Sweden58!L84/Sweden58!B84))))</f>
        <v>2.209302263152112E-2</v>
      </c>
      <c r="Q85" s="61">
        <f t="shared" ref="Q85:Q146" si="4">L85-K85</f>
        <v>-1.6120526589520623E-4</v>
      </c>
      <c r="R85" s="61"/>
      <c r="S85" s="61">
        <f t="shared" ref="S85:S146" si="5">N85-K85</f>
        <v>3.9020574791555337E-2</v>
      </c>
      <c r="T85" s="61">
        <f t="shared" ref="T85:T146" si="6">O85-K85</f>
        <v>-5.7391547093700819E-2</v>
      </c>
      <c r="U85" s="61">
        <f t="shared" ref="U85:U146" si="7">P85-K85</f>
        <v>-8.570144157950535E-2</v>
      </c>
      <c r="V85" s="61">
        <f>IF(OR(
Belgium51!V85   ="",
Belgium51!U85   ="",
Denmark52!V85      ="",
Denmark52!U85      ="",
Finland53!V85       ="",
Finland53!U85       ="",
Italy54!V85      ="",
Italy54!U85      ="",
Netherlands55!V85 ="",
Netherlands55!U85 ="",
Portugal56!V85      ="",
Portugal56!U85      ="",
Spain57!V85      ="",
Spain57!U85      ="",
Sweden58!V85      ="",
Sweden58!U85      =""),"",
LN((Belgium51!V85+Denmark52!V85+Finland53!V85+Italy54!V85+Netherlands55!V85+Portugal56!V85+Spain57!V85+Sweden58!V85)
/(Belgium51!U85+Denmark52!U85+Finland53!U85+Italy54!U85+Netherlands55!U85+Portugal56!U85+Spain57!U85+Sweden58!U85)))</f>
        <v>-0.8635897330032134</v>
      </c>
      <c r="W85" s="61">
        <f>IF(OR(
Belgium51!V85   ="",
Belgium51!W85   ="",
Belgium51!U85   ="",
Denmark52!V85      ="",
Denmark52!W85      ="",
Denmark52!U85      ="",
Finland53!V85       ="",
Finland53!W85       ="",
Finland53!U85       ="",
Italy54!V85      ="",
Italy54!W85      ="",
Italy54!U85      ="",
Netherlands55!V85 ="",
Netherlands55!W85 ="",
Netherlands55!V85 ="",
Portugal56!V85      ="",
Portugal56!W85      ="",
Portugal56!U85      ="",
Spain57!V85      ="",
Spain57!W85      ="",
Spain57!U85      ="",
Sweden58!V85      ="",
Sweden58!W85      ="",
Sweden58!U85      ="",
),"",
LN((Belgium51!V85*Belgium51!W85+Denmark52!V85*Denmark52!W85+Finland53!V85*Finland53!W85+Italy54!V85*Italy54!W85+Netherlands55!V85*Netherlands55!W85+Portugal56!V85*Portugal56!W85+Spain57!V85*Spain57!W85+Sweden58!V85*Sweden58!W85)
/(Belgium51!U85+Denmark52!U85+Finland53!U85+Italy54!U85+Netherlands55!U85+Portugal56!U85+Spain57!U85+Sweden58!U85)))</f>
        <v>6.7630282471029473</v>
      </c>
      <c r="X85" s="61">
        <f>IF(OR(
Belgium51!X85   ="",
Belgium51!D85   ="",
Belgium51!B85   ="",
Denmark52!X85      ="",
Denmark52!D85      ="",
Denmark52!B85      ="",
Finland53!X85       ="",
Finland53!D85       ="",
Finland53!B85       ="",
Italy54!X85      ="",
Italy54!D85      ="",
Italy54!B85      ="",
Netherlands55!X85 ="",
Netherlands55!D85 ="",
Netherlands55!B85 ="",
Portugal56!X85      ="",
Portugal56!D85      ="",
Portugal56!B85      ="",
Spain57!X85      ="",
Spain57!D85      ="",
Spain57!B85      ="",
Sweden58!X85      ="",
Sweden58!D85      ="",
Sweden58!B85      =""),"",
(Belgium51!X85*Belgium51!D85/Belgium51!B85
 +Denmark52!X85*Denmark52!D85/Denmark52!B85
 +Finland53!X85*Finland53!D85/Finland53!B85
 +Italy54!X85*Italy54!D85/Italy54!B85
 +Netherlands55!X85*Netherlands55!D85/Netherlands55!B85
 +Portugal56!X85*Portugal56!D85/Portugal56!B85
 +Spain57!X85*Spain57!D85/Spain57!B85
 +Sweden58!X85*Sweden58!D85/Sweden58!B85)
/(Belgium51!D85/Belgium51!B85
 +Denmark52!D85/Denmark52!B85
 +Finland53!D85/Finland53!B85
 +Italy54!D85/Italy54!B85
 +Netherlands55!D85/Netherlands55!B85
 +Portugal56!D85/Portugal56!B85
 +Spain57!D85/Spain57!B85
 +Sweden58!D85/Sweden58!B85))</f>
        <v>0.63467458029323165</v>
      </c>
      <c r="Y85" s="61">
        <f>IF(OR(
Belgium51!Y85   ="",
Belgium51!D85   ="",
Belgium51!B85   ="",
Denmark52!Y85      ="",
Denmark52!D85      ="",
Denmark52!B85      ="",
Finland53!Y85       ="",
Finland53!D85       ="",
Finland53!B85       ="",
Italy54!Y85      ="",
Italy54!D85      ="",
Italy54!B85      ="",
Netherlands55!Y85 ="",
Netherlands55!D85 ="",
Netherlands55!B85 ="",
Portugal56!Y85      ="",
Portugal56!D85      ="",
Portugal56!B85      ="",
Spain57!Y85      ="",
Spain57!D85      ="",
Spain57!B85      ="",
Sweden58!Y85      ="",
Sweden58!D85      ="",
Sweden58!B85      =""),"",
(Belgium51!Y85/Belgium51!B85
 +Denmark52!Y85/Denmark52!B85
 +Finland53!Y85/Finland53!B85
 +Italy54!Y85/Italy54!B85
 +Netherlands55!Y85/Netherlands55!B85
 +Portugal56!Y85/Portugal56!B85
 +Spain57!Y85/Spain57!B85
 +Sweden58!Y85/Sweden58!B85)
/(Belgium51!D85/Belgium51!B85
 +Denmark52!D85/Denmark52!B85
 +Finland53!D85/Finland53!B85
 +Italy54!D85/Italy54!B85
 +Netherlands55!D85/Netherlands55!B85
 +Portugal56!D85/Portugal56!B85
 +Spain57!D85/Spain57!B85
 +Sweden58!D85/Sweden58!B85))</f>
        <v>0.1146941685735368</v>
      </c>
      <c r="Z85" s="67"/>
      <c r="AA85" s="62" t="str">
        <f t="shared" si="3"/>
        <v/>
      </c>
      <c r="AB85" s="75" t="str">
        <f>IF(OR(
Belgium51!AB85   ="",
Belgium51!D85   ="",
Belgium51!B85   ="",
Denmark52!AB85      ="",
Denmark52!D85      ="",
Denmark52!B85      ="",
Finland53!AB85       ="",
Finland53!D85       ="",
Finland53!B85       ="",
Italy54!AB85      ="",
Italy54!D85      ="",
Italy54!B85      ="",
Netherlands55!AB85 ="",
Netherlands55!D85 ="",
Netherlands55!B85 ="",
Portugal56!AB85      ="",
Portugal56!D85      ="",
Portugal56!B85      ="",
Spain57!AB85      ="",
Spain57!D85      ="",
Spain57!B85      ="",
Sweden58!AB85      ="",
Sweden58!D85      ="",
Sweden58!B85      =""),"",
(Belgium51!AB85*Belgium51!D85/Belgium51!B85
 +Denmark52!AB85*Denmark52!D85/Denmark52!B85
 +Finland53!AB85*Finland53!D85/Finland53!B85
 +Italy54!AB85*Italy54!D85/Italy54!B85
 +Netherlands55!AB85*Netherlands55!D85/Netherlands55!B85
 +Portugal56!AB85*Portugal56!D85/Portugal56!B85
 +Spain57!AB85*Spain57!D85/Spain57!B85
 +Sweden58!AB85*Sweden58!D85/Sweden58!B85)
/(Belgium51!D85/Belgium51!B85
 +Denmark52!D85/Denmark52!B85
 +Finland53!D85/Finland53!B85
 +Italy54!D85/Italy54!B85
 +Netherlands55!D85/Netherlands55!B85
 +Portugal56!D85/Portugal56!B85
 +Spain57!D85/Spain57!B85
 +Sweden58!D85/Sweden58!B85))</f>
        <v/>
      </c>
    </row>
    <row r="86" spans="1:28">
      <c r="A86" s="62">
        <v>1953</v>
      </c>
      <c r="B86" s="62" t="str">
        <f>IF(OR(
Belgium51!AC86   ="",
Belgium51!D86   ="",
Belgium51!B86   ="",
Denmark52!AC86      ="",
Denmark52!D86      ="",
Denmark52!B86      ="",
Finland53!AC86       ="",
Finland53!D86       ="",
Finland53!B86       ="",
Italy54!AC86      ="",
Italy54!D86      ="",
Italy54!B86      ="",
Netherlands55!AC86 ="",
Netherlands55!D86 ="",
Netherlands55!B86 ="",
Portugal56!AC86 ="",
Portugal56!D86 ="",
Portugal56!B86 ="",
Spain57!AC86       ="",
Spain57!D86       ="",
Spain57!B86       ="",
Sweden58!AC86      ="",
Sweden58!D86      ="",
Sweden58!B86      =""),"",
(Belgium51!AC86*Belgium51!D86/Belgium51!B86
 +Denmark52!AC86*Denmark52!D86/Denmark52!B86
 +Finland53!AC86*Finland53!D86/Finland53!B86
 +Italy54!AC86*Italy54!D86/Italy54!B86
 +Netherlands55!AC86*Netherlands55!D86/Netherlands55!B86
 +Portugal56!AC86*Portugal56!D86/Portugal56!B86
 +Spain57!AC86*Spain57!D86/Spain57!B86
 +Sweden58!AC86*Sweden58!D86/Sweden58!B86)
/(Belgium51!D86/Belgium51!B86
 +Denmark52!D86/Denmark52!B86
 +Finland53!D86/Finland53!B86
 +Italy54!D86/Italy54!B86
 +Netherlands55!D86/Netherlands55!B86
 +Portugal56!D86/Portugal56!B86
 +Spain57!D86/Spain57!B86
 +Sweden58!D86/Sweden58!B86))</f>
        <v/>
      </c>
      <c r="C86" s="34">
        <f>IF(OR(
Belgium51!F86   ="",
Belgium51!D86   ="",
Belgium51!B86   ="",
Denmark52!F86      ="",
Denmark52!D86      ="",
Denmark52!B86      ="",
Finland53!F86       ="",
Finland53!D86       ="",
Finland53!B86       ="",
Italy54!F86      ="",
Italy54!D86      ="",
Italy54!B86      ="",
Netherlands55!F86 ="",
Netherlands55!D86 ="",
Netherlands55!B86 ="",
Portugal56!F86 ="",
Portugal56!D86 ="",
Portugal56!B86 ="",
Spain57!F86       ="",
Spain57!D86       ="",
Spain57!B86       ="",
Sweden58!F86      ="",
Sweden58!D86      ="",
Sweden58!B86      =""),"",
(Belgium51!F86*Belgium51!D86/Belgium51!B86
 +Denmark52!F86*Denmark52!D86/Denmark52!B86
 +Finland53!F86*Finland53!D86/Finland53!B86
 +Italy54!F86*Italy54!D86/Italy54!B86
 +Netherlands55!F86*Netherlands55!D86/Netherlands55!B86
 +Portugal56!F86*Portugal56!D86/Portugal56!B86
 +Spain57!F86*Spain57!D86/Spain57!B86
 +Sweden58!F86*Sweden58!D86/Sweden58!B86)
/(Belgium51!D86/Belgium51!B86
 +Denmark52!D86/Denmark52!B86
 +Finland53!D86/Finland53!B86
 +Italy54!D86/Italy54!B86
 +Netherlands55!D86/Netherlands55!B86
 +Portugal56!D86/Portugal56!B86
 +Spain57!D86/Spain57!B86
 +Sweden58!D86/Sweden58!B86))</f>
        <v>0.66018241015551293</v>
      </c>
      <c r="D86" s="62" t="str">
        <f>IF(OR(
Belgium51!AE86   ="",
Belgium51!D86   ="",
Belgium51!B86   ="",
Denmark52!AE86      ="",
Denmark52!D86      ="",
Denmark52!B86      ="",
Finland53!AE86       ="",
Finland53!D86       ="",
Finland53!B86       ="",
Italy54!AE86      ="",
Italy54!D86      ="",
Italy54!B86      ="",
Netherlands55!AE86 ="",
Netherlands55!D86 ="",
Netherlands55!B86 ="",
Portugal56!AE86 ="",
Portugal56!D86 ="",
Portugal56!B86 ="",
Spain57!AE86       ="",
Spain57!D86       ="",
Spain57!B86       ="",
Sweden58!AE86      ="",
Sweden58!D86      ="",
Sweden58!B86      =""),"",
(Belgium51!AE86*Belgium51!D86/Belgium51!B86
 +Denmark52!AE86*Denmark52!D86/Denmark52!B86
 +Finland53!AE86*Finland53!D86/Finland53!B86
 +Italy54!AE86*Italy54!D86/Italy54!B86
 +Netherlands55!AE86*Netherlands55!D86/Netherlands55!B86
 +Portugal56!AE86*Portugal56!D86/Portugal56!B86
 +Spain57!AE86*Spain57!D86/Spain57!B86
 +Sweden58!AE86*Sweden58!D86/Sweden58!B86)
/(Belgium51!D86/Belgium51!B86
 +Denmark52!D86/Denmark52!B86
 +Finland53!D86/Finland53!B86
 +Italy54!D86/Italy54!B86
 +Netherlands55!D86/Netherlands55!B86
 +Portugal56!D86/Portugal56!B86
 +Spain57!D86/Spain57!B86
 +Sweden58!D86/Sweden58!B86))</f>
        <v/>
      </c>
      <c r="E86" s="62">
        <f>IF(OR(
Belgium51!H86   ="",
Belgium51!D86   ="",
Belgium51!B86   ="",
Denmark52!H86      ="",
Denmark52!D86      ="",
Denmark52!B86      ="",
Finland53!H86       ="",
Finland53!D86       ="",
Finland53!B86       ="",
Italy54!H86      ="",
Italy54!D86      ="",
Italy54!B86      ="",
Netherlands55!H86 ="",
Netherlands55!D86 ="",
Netherlands55!B86 ="",
Portugal56!H86 ="",
Portugal56!D86 ="",
Portugal56!B86 ="",
Spain57!H86 ="",
Spain57!D86 ="",
Spain57!B86 ="",
Sweden58!H86 ="",
Sweden58!D86 ="",
Sweden58!B86 =""),"",
(Belgium51!H86*Belgium51!D86/Belgium51!B86
 +Denmark52!H86*Denmark52!D86/Denmark52!B86
 +Finland53!H86*Finland53!D86/Finland53!B86
 +Italy54!H86*Italy54!D86/Italy54!B86
 +Netherlands55!H86*Netherlands55!D86/Netherlands55!B86
 +Portugal56!H86*Portugal56!D86/Portugal56!B86
 +Spain57!H86*Spain57!D86/Spain57!B86
 +Sweden58!H86*Sweden58!D86/Sweden58!B86)
/(Belgium51!D86/Belgium51!B86
 +Denmark52!D86/Denmark52!B86
 +Finland53!D86/Finland53!B86
 +Italy54!D86/Italy54!B86
 +Netherlands55!D86/Netherlands55!B86
 +Portugal56!D86/Portugal56!B86
 +Spain57!D86/Spain57!B86
 +Sweden58!D86/Sweden58!B86))</f>
        <v>0.19828842769958954</v>
      </c>
      <c r="F86" s="62">
        <f>IF(OR(
Belgium51!I86   ="",
Belgium51!D86   ="",
Belgium51!B86   ="",
Denmark52!I86      ="",
Denmark52!D86      ="",
Denmark52!B86      ="",
Finland53!I86       ="",
Finland53!D86       ="",
Finland53!B86       ="",
Italy54!I86      ="",
Italy54!D86      ="",
Italy54!B86      ="",
Netherlands55!I86 ="",
Netherlands55!D86 ="",
Netherlands55!B86 ="",
Portugal56!I86      ="",
Portugal56!D86      ="",
Portugal56!B86      ="",
Spain57!I86      ="",
Spain57!D86      ="",
Spain57!B86      ="",
Sweden58!I86      ="",
Sweden58!D86      ="",
Sweden58!B86      =""),"",
(Belgium51!I86/Belgium51!B86
 +Denmark52!I86/Denmark52!B86
 +Finland53!I86/Finland53!B86
 +Italy54!I86/Italy54!B86
 +Netherlands55!I86/Netherlands55!B86
 +Portugal56!I86/Portugal56!B86
 +Spain57!I86/Spain57!B86
 +Sweden58!I86/Sweden58!B86)
/(Belgium51!D86/Belgium51!B86
 +Denmark52!D86/Denmark52!B86
 +Finland53!D86/Finland53!B86
 +Italy54!D86/Italy54!B86
 +Netherlands55!D86/Netherlands55!B86
 +Portugal56!D86/Portugal56!B86
 +Spain57!D86/Spain57!B86
 +Sweden58!D86/Sweden58!B86))</f>
        <v>0.18662720255703932</v>
      </c>
      <c r="G86" s="62" t="str">
        <f>IF(OR(
Belgium51!J86   ="",
Belgium51!D86   ="",
Belgium51!B86   ="",
Denmark52!J86      ="",
Denmark52!D86      ="",
Denmark52!B86      ="",
Finland53!J86       ="",
Finland53!D86       ="",
Finland53!B86       ="",
Italy54!J86      ="",
Italy54!D86      ="",
Italy54!B86      ="",
Netherlands55!J86 ="",
Netherlands55!D86 ="",
Netherlands55!B86 ="",
Portugal56!J86      ="",
Portugal56!D86      ="",
Portugal56!B86      ="",
Spain57!J86      ="",
Spain57!D86      ="",
Spain57!B86      ="",
Sweden58!J86      ="",
Sweden58!D86      ="",
Sweden58!B86      =""),"",
(Belgium51!J86/Belgium51!B86
 +Denmark52!J86/Denmark52!B86
 +Finland53!J86/Finland53!B86
 +Italy54!J86/Italy54!B86
 +Netherlands55!J86/Netherlands55!B86
 +Portugal56!J86/Portugal56!B86
 +Spain57!J86/Spain57!B86
 +Sweden58!J86/Sweden58!B86)
/(Belgium51!D86/Belgium51!B86
 +Denmark52!D86/Denmark52!B86
 +Finland53!D86/Finland53!B86
 +Italy54!D86/Italy54!B86
 +Netherlands55!D86/Netherlands55!B86
 +Portugal56!D86/Portugal56!B86
 +Spain57!D86/Spain57!B86
 +Sweden58!D86/Sweden58!B86))</f>
        <v/>
      </c>
      <c r="H86" s="62">
        <f>IF(OR(
Belgium51!K86   ="",
Belgium51!D86   ="",
Belgium51!B86   ="",
Denmark52!K86      ="",
Denmark52!D86      ="",
Denmark52!B86      ="",
Finland53!K86       ="",
Finland53!D86       ="",
Finland53!B86       ="",
Italy54!K86      ="",
Italy54!D86      ="",
Italy54!B86      ="",
Netherlands55!K86 ="",
Netherlands55!D86 ="",
Netherlands55!B86 ="",
Portugal56!K86      ="",
Portugal56!D86      ="",
Portugal56!B86      ="",
Spain57!K86      ="",
Spain57!D86      ="",
Spain57!B86      ="",
Sweden58!K86      ="",
Sweden58!D86      ="",
Sweden58!B86      =""),"",
(Belgium51!K86/Belgium51!B86
 +Denmark52!K86/Denmark52!B86
 +Finland53!K86/Finland53!B86
 +Italy54!K86/Italy54!B86
 +Netherlands55!K86/Netherlands55!B86
 +Portugal56!K86/Portugal56!B86
 +Spain57!K86/Spain57!B86
 +Sweden58!K86/Sweden58!B86)
/(Belgium51!D86/Belgium51!B86
 +Denmark52!D86/Denmark52!B86
 +Finland53!D86/Finland53!B86
 +Italy54!D86/Italy54!B86
 +Netherlands55!D86/Netherlands55!B86
 +Portugal56!D86/Portugal56!B86
 +Spain57!D86/Spain57!B86
 +Sweden58!D86/Sweden58!B86))</f>
        <v>0.17439783091878086</v>
      </c>
      <c r="I86" s="62">
        <f>IF(OR(
Belgium51!L86   ="",
Belgium51!D86   ="",
Belgium51!B86   ="",
Denmark52!L86      ="",
Denmark52!D86      ="",
Denmark52!B86      ="",
Finland53!L86       ="",
Finland53!D86       ="",
Finland53!B86       ="",
Italy54!L86      ="",
Italy54!D86      ="",
Italy54!B86      ="",
Netherlands55!L86 ="",
Netherlands55!D86 ="",
Netherlands55!B86 ="",
Portugal56!L86      ="",
Portugal56!D86      ="",
Portugal56!B86      ="",
Spain57!L86      ="",
Spain57!D86      ="",
Spain57!B86      ="",
Sweden58!L86      ="",
Sweden58!D86      ="",
Sweden58!B86      =""),"",
(Belgium51!L86/Belgium51!B86
 +Denmark52!L86/Denmark52!B86
 +Finland53!L86/Finland53!B86
 +Italy54!L86/Italy54!B86
 +Netherlands55!L86/Netherlands55!B86
 +Portugal56!L86/Portugal56!B86
 +Spain57!L86/Spain57!B86
 +Sweden58!L86/Sweden58!B86)
/(Belgium51!D86/Belgium51!B86
 +Denmark52!D86/Denmark52!B86
 +Finland53!D86/Finland53!B86
 +Italy54!D86/Italy54!B86
 +Netherlands55!D86/Netherlands55!B86
 +Portugal56!D86/Portugal56!B86
 +Spain57!D86/Spain57!B86
 +Sweden58!D86/Sweden58!B86))</f>
        <v>0.19674541883268878</v>
      </c>
      <c r="J86" s="61">
        <f t="shared" si="2"/>
        <v>-2.2347587913907924E-2</v>
      </c>
      <c r="K86" s="61">
        <f>IF(OR(
Belgium51!D86   ="",Belgium51!D85   ="",
Belgium51!B86   ="",Belgium51!B85   ="",
Belgium51!N86   ="",Belgium51!N85   ="",
Denmark52!D86      ="",Denmark52!D85      ="",
Denmark52!B86      ="",Denmark52!B85      ="",
Denmark52!N86      ="",Denmark52!N85      ="",
Finland53!D86       ="",Finland53!D85       ="",
Finland53!B86       ="",Finland53!B85       ="",
Finland53!N86       ="",Finland53!N85       ="",
Italy54!D86      ="",Italy54!D85      ="",
Italy54!B86      ="",Italy54!B85      ="",
Italy54!N86      ="",Italy54!N85      ="",
Netherlands55!D86 ="",Netherlands55!D85 ="",
Netherlands55!B86 ="",Netherlands55!B85 ="",
Netherlands55!N86 ="",Netherlands55!N85 ="",
Portugal56!D86      ="",Portugal56!D85      ="",
Portugal56!B86      ="",Portugal56!B85      ="",
Portugal56!N86      ="",Portugal56!N85      ="",
Spain57!D86      ="",Spain57!D85      ="",
Spain57!B86      ="",Spain57!B85      ="",
Spain57!N86      ="",Spain57!N85      ="",
Sweden58!D86      ="",Sweden58!D85      ="",
Sweden58!B86      ="",Sweden58!B85      ="",
Sweden58!N86      ="",Sweden58!N85      =""),"",
LN(SQRT(
(Belgium51!D86/Belgium51!B86
 +Denmark52!D86/Denmark52!B86
 +Finland53!D86/Finland53!B86
 +Italy54!D86/Italy54!B86
 +Netherlands55!D86/Netherlands55!B86
 +Portugal56!D86/Portugal56!B86
 +Spain57!D86/Spain57!B86
 +Sweden58!D86/Sweden58!B86)
/(Belgium51!D86/Belgium51!N86*Belgium51!N85/Belgium51!B85
 +Denmark52!D86/Denmark52!N86*Denmark52!N85/Denmark52!B85
 +Finland53!D86/Finland53!N86*Finland53!N85/Finland53!B85
 +Italy54!D86/Italy54!N86*Italy54!N85/Italy54!B85
 +Netherlands55!D86/Netherlands55!N86*Netherlands55!N85/Netherlands55!B85
 +Portugal56!D86/Portugal56!N86*Portugal56!N85/Portugal56!B85
 +Spain57!D86/Spain57!N86*Spain57!N85/Spain57!B85
 +Sweden58!D86/Sweden58!N86*Sweden58!N85/Sweden58!B85)
*(Belgium51!D85/Belgium51!N85*Belgium51!N86/Belgium51!B86
 +Denmark52!D85/Denmark52!N85*Denmark52!N86/Denmark52!B86
 +Finland53!D85/Finland53!N85*Finland53!N86/Finland53!B86
 +Italy54!D85/Italy54!N85*Italy54!N86/Italy54!B86
 +Netherlands55!D85/Netherlands55!N85*Netherlands55!N86/Netherlands55!B86
 +Portugal56!D85/Portugal56!N85*Portugal56!N86/Portugal56!B86
 +Spain57!D85/Spain57!N85*Spain57!N86/Spain57!B86
 +Sweden58!D85/Sweden58!N85*Sweden58!N86/Sweden58!B86)
/(Belgium51!D85/Belgium51!B85
 +Denmark52!D85/Denmark52!B85
 +Finland53!D85/Finland53!B85
 +Italy54!D85/Italy54!B85
 +Netherlands55!D85/Netherlands55!B85
 +Portugal56!D85/Portugal56!B85
 +Spain57!D85/Spain57!B85
 +Sweden58!D85/Sweden58!B85))))</f>
        <v>3.8918681088470047E-2</v>
      </c>
      <c r="L86" s="61">
        <f>IF(OR(
Belgium51!F86   ="",Belgium51!F85   ="",
Belgium51!D86   ="",Belgium51!D85   ="",
Belgium51!B86   ="",Belgium51!B85   ="",
Belgium51!P86   ="",Belgium51!P85   ="",
Denmark52!F86      ="",Denmark52!F85      ="",
Denmark52!D86      ="",Denmark52!D85      ="",
Denmark52!B86      ="",Denmark52!B85      ="",
Denmark52!P86      ="",Denmark52!P85      ="",
Finland53!F86       ="",Finland53!F85       ="",
Finland53!D86       ="",Finland53!D85       ="",
Finland53!B86       ="",Finland53!B85       ="",
Finland53!P86       ="",Finland53!P85       ="",
Italy54!F86      ="",Italy54!F85      ="",
Italy54!D86      ="",Italy54!D85      ="",
Italy54!B86      ="",Italy54!B85      ="",
Italy54!P86      ="",Italy54!P85      ="",
Netherlands55!F86 ="",Netherlands55!F85 ="",
Netherlands55!D86 ="",Netherlands55!D85 ="",
Netherlands55!B86 ="",Netherlands55!B85 ="",
Netherlands55!P86 ="",Netherlands55!P85 ="",
Portugal56!F86      ="",Portugal56!F85      ="",
Portugal56!D86      ="",Portugal56!D85      ="",
Portugal56!B86      ="",Portugal56!B85      ="",
Portugal56!P86      ="",Portugal56!P85      ="",
Spain57!F86      ="",Spain57!F85      ="",
Spain57!D86      ="",Spain57!D85      ="",
Spain57!B86      ="",Spain57!B85      ="",
Spain57!P86      ="",Spain57!P85      ="",
Sweden58!F86      ="",Sweden58!F85      ="",
Sweden58!D86      ="",Sweden58!D85      ="",
Sweden58!B86      ="",Sweden58!B85      ="",
Sweden58!P86      ="",Sweden58!P85      =""),"",
LN(SQRT(
(Belgium51!D86*Belgium51!F86/Belgium51!B86
 +Denmark52!D86*Denmark52!F86/Denmark52!B86
 +Finland53!D86*Finland53!F86/Finland53!B86
 +Italy54!D86*Italy54!F86/Italy54!B86
 +Netherlands55!D86*Netherlands55!F86/Netherlands55!B86
 +Portugal56!D86*Portugal56!F86/Portugal56!B86
 +Spain57!D86*Spain57!F86/Spain57!B86
 +Sweden58!D86*Sweden58!F86/Sweden58!B86)
/(Belgium51!D86*Belgium51!F86/Belgium51!P86*Belgium51!P85/Belgium51!B85
 +Denmark52!D86*Denmark52!F86/Denmark52!P86*Denmark52!P85/Denmark52!B85
 +Finland53!D86*Finland53!F86/Finland53!P86*Finland53!P85/Finland53!B85
 +Italy54!D86*Italy54!F86/Italy54!P86*Italy54!P85/Italy54!B85
 +Netherlands55!D86*Netherlands55!F86/Netherlands55!P86*Netherlands55!P85/Netherlands55!B85
 +Portugal56!D86*Portugal56!F86/Portugal56!P86*Portugal56!P85/Portugal56!B85
 +Spain57!D86*Spain57!F86/Spain57!P86*Spain57!P85/Spain57!B85
 +Sweden58!D86*Sweden58!F86/Sweden58!P86*Sweden58!P85/Sweden58!B85)
*(Belgium51!D85*Belgium51!F85/Belgium51!P85*Belgium51!P86/Belgium51!B86
 +Denmark52!D85*Denmark52!F85/Denmark52!P85*Denmark52!P86/Denmark52!B86
 +Finland53!D85*Finland53!F85/Finland53!P85*Finland53!P86/Finland53!B86
 +Italy54!D85*Italy54!F85/Italy54!P85*Italy54!P86/Italy54!B86
 +Netherlands55!D85*Netherlands55!F85/Netherlands55!P85*Netherlands55!P86/Netherlands55!B86
 +Portugal56!D85*Portugal56!F85/Portugal56!P85*Portugal56!P86/Portugal56!B86
 +Spain57!D85*Spain57!F85/Spain57!P85*Spain57!P86/Spain57!B86
 +Sweden58!D85*Sweden58!F85/Sweden58!P85*Sweden58!P86/Sweden58!B86)
/(Belgium51!D85*Belgium51!F85/Belgium51!B85
 +Denmark52!D85*Denmark52!F85/Denmark52!B85
 +Finland53!D85*Finland53!F85/Finland53!B85
 +Italy54!D85*Italy54!F85/Italy54!B85
 +Netherlands55!D85*Netherlands55!F85/Netherlands55!B85
 +Portugal56!D85*Portugal56!F85/Portugal56!B85
 +Spain57!D85*Spain57!F85/Spain57!B85
 +Sweden58!D85*Sweden58!F85/Sweden58!B85))))</f>
        <v>4.384957747983026E-2</v>
      </c>
      <c r="M86" s="62" t="str">
        <f>IF(OR(
Belgium51!H86   ="",Belgium51!H85   ="",
Belgium51!D86   ="",Belgium51!D85   ="",
Belgium51!B86   ="",Belgium51!B85   ="",
Belgium51!Q86   ="",Belgium51!Q85   ="",
Denmark52!H86      ="",Denmark52!H85      ="",
Denmark52!D86      ="",Denmark52!D85      ="",
Denmark52!B86      ="",Denmark52!B85      ="",
Denmark52!Q86      ="",Denmark52!Q85      ="",
Finland53!H86       ="",Finland53!H85       ="",
Finland53!D86       ="",Finland53!D85       ="",
Finland53!B86       ="",Finland53!B85       ="",
Finland53!Q86       ="",Finland53!Q85       ="",
Italy54!H86      ="",Italy54!H85      ="",
Italy54!D86      ="",Italy54!D85      ="",
Italy54!B86      ="",Italy54!B85      ="",
Italy54!Q86      ="",Italy54!Q85      ="",
Netherlands55!H86 ="",Netherlands55!H85 ="",
Netherlands55!D86 ="",Netherlands55!D85 ="",
Netherlands55!B86 ="",Netherlands55!B85 ="",
Netherlands55!Q86 ="",Netherlands55!Q85 ="",
Portugal56!H86      ="",Portugal56!H85      ="",
Portugal56!D86      ="",Portugal56!D85      ="",
Portugal56!B86      ="",Portugal56!B85      ="",
Portugal56!Q86      ="",Portugal56!Q85      ="",
Spain57!H86      ="",Spain57!H85      ="",
Spain57!D86      ="",Spain57!D85      ="",
Spain57!B86      ="",Spain57!B85      ="",
Spain57!Q86      ="",Spain57!Q85      ="",
Sweden58!H86      ="",Sweden58!H85      ="",
Sweden58!D86      ="",Sweden58!D85      ="",
Sweden58!B86      ="",Sweden58!B85      ="",
Sweden58!Q86      ="",Sweden58!Q85      =""),"",
LN(SQRT(
(Belgium51!D86*Belgium51!H86/Belgium51!B86
 +Denmark52!D86*Denmark52!H86/Denmark52!B86
 +Finland53!D86*Finland53!H86/Finland53!B86
 +Italy54!D86*Italy54!H86/Italy54!B86
 +Netherlands55!D86*Netherlands55!H86/Netherlands55!B86
 +Portugal56!D86*Portugal56!H86/Portugal56!B86
 +Spain57!D86*Spain57!H86/Spain57!B86
 +Sweden58!D86*Sweden58!H86/Sweden58!B86)
/(Belgium51!D86*Belgium51!H86/Belgium51!Q86*Belgium51!Q85/Belgium51!B85
 +Denmark52!D86*Denmark52!H86/Denmark52!Q86*Denmark52!Q85/Denmark52!B85
 +Finland53!D86*Finland53!H86/Finland53!Q86*Finland53!Q85/Finland53!B85
 +Italy54!D86*Italy54!H86/Italy54!Q86*Italy54!Q85/Italy54!B85
 +Netherlands55!D86*Netherlands55!H86/Netherlands55!Q86*Netherlands55!Q85/Netherlands55!B85
 +Portugal56!D86*Portugal56!H86/Portugal56!Q86*Portugal56!Q85/Portugal56!B85
 +Spain57!D86*Spain57!H86/Spain57!Q86*Spain57!Q85/Spain57!B85
 +Sweden58!D86*Sweden58!H86/Sweden58!Q86*Sweden58!Q85/Sweden58!B85)
*(Belgium51!D85*Belgium51!H85/Belgium51!Q85*Belgium51!Q86/Belgium51!B86
 +Denmark52!D85*Denmark52!H85/Denmark52!Q85*Denmark52!Q86/Denmark52!B86
 +Finland53!D85*Finland53!H85/Finland53!Q85*Finland53!Q86/Finland53!B86
 +Italy54!D85*Italy54!H85/Italy54!Q85*Italy54!Q86/Italy54!B86
 +Netherlands55!D85*Netherlands55!H85/Netherlands55!Q85*Netherlands55!Q86/Netherlands55!B86
 +Portugal56!D85*Portugal56!H85/Portugal56!Q85*Portugal56!Q86/Portugal56!B86
 +Spain57!D85*Spain57!H85/Spain57!Q85*Spain57!Q86/Spain57!B86
 +Sweden58!D85*Sweden58!H85/Sweden58!Q85*Sweden58!Q86/Sweden58!B86)
/(Belgium51!D85*Belgium51!H85/Belgium51!B85
 +Denmark52!D85*Denmark52!H85/Denmark52!B85
 +Finland53!D85*Finland53!H85/Finland53!B85
 +Italy54!D85*Italy54!H85/Italy54!B85
 +Netherlands55!D85*Netherlands55!H85/Netherlands55!B85
 +Portugal56!D85*Portugal56!H85/Portugal56!B85
 +Spain57!D85*Spain57!H85/Spain57!B85
 +Sweden58!D85*Sweden58!H85/Sweden58!B85))))</f>
        <v/>
      </c>
      <c r="N86" s="62">
        <f>IF(OR(
Belgium51!I86   ="",Belgium51!I85   ="",
Belgium51!B86   ="",Belgium51!B85   ="",
Belgium51!R86   ="",Belgium51!R85   ="",
Denmark52!I86      ="",Denmark52!I85      ="",
Denmark52!B86      ="",Denmark52!B85      ="",
Denmark52!R86      ="",Denmark52!R85      ="",
Finland53!I86       ="",Finland53!I85       ="",
Finland53!B86       ="",Finland53!B85       ="",
Finland53!R86       ="",Finland53!R85       ="",
Italy54!I86      ="",Italy54!I85      ="",
Italy54!B86      ="",Italy54!B85      ="",
Italy54!R86      ="",Italy54!R85      ="",
Netherlands55!I86 ="",Netherlands55!I85 ="",
Netherlands55!B86 ="",Netherlands55!B85 ="",
Netherlands55!R86 ="",Netherlands55!R85 ="",
Portugal56!I86      ="",Portugal56!I85      ="",
Portugal56!B86      ="",Portugal56!B85      ="",
Portugal56!R86      ="",Portugal56!R85      ="",
Spain57!I86      ="",Spain57!I85      ="",
Spain57!B86      ="",Spain57!B85      ="",
Spain57!R86      ="",Spain57!R85      ="",
Sweden58!I86      ="",Sweden58!I85      ="",
Sweden58!B86      ="",Sweden58!B85      ="",
Sweden58!R86      ="",Sweden58!R85      =""),"",
LN(SQRT(
(Belgium51!I86/Belgium51!B86
 +Denmark52!I86/Denmark52!B86
 +Finland53!I86/Finland53!B86
 +Italy54!I86/Italy54!B86
 +Netherlands55!I86/Netherlands55!B86
 +Portugal56!I86/Portugal56!B86
 +Spain57!I86/Spain57!B86
 +Sweden58!I86/Sweden58!B86)
/(Belgium51!I86/Belgium51!R86*Belgium51!R85/Belgium51!B85
 +Denmark52!I86/Denmark52!R86*Denmark52!R85/Denmark52!B85
 +Finland53!I86/Finland53!R86*Finland53!R85/Finland53!B85
 +Italy54!I86/Italy54!R86*Italy54!R85/Italy54!B85
 +Netherlands55!I86/Netherlands55!R86*Netherlands55!R85/Netherlands55!B85
 +Portugal56!I86/Portugal56!R86*Portugal56!R85/Portugal56!B85
 +Spain57!I86/Spain57!R86*Spain57!R85/Spain57!B85
 +Sweden58!I86/Sweden58!R86*Sweden58!R85/Sweden58!B85)
*(Belgium51!I85/Belgium51!R85*Belgium51!R86/Belgium51!B86
 +Denmark52!I85/Denmark52!R85*Denmark52!R86/Denmark52!B86
 +Finland53!I85/Finland53!R85*Finland53!R86/Finland53!B86
 +Italy54!I85/Italy54!R85*Italy54!R86/Italy54!B86
 +Netherlands55!I85/Netherlands55!R85*Netherlands55!R86/Netherlands55!B86
 +Portugal56!I85/Portugal56!R85*Portugal56!R86/Portugal56!B86
 +Spain57!I85/Spain57!R85*Spain57!R86/Spain57!B86
 +Sweden58!I85/Sweden58!R85*Sweden58!R86/Sweden58!B86)
/(Belgium51!I85/Belgium51!B85
 +Denmark52!I85/Denmark52!B85
 +Finland53!I85/Finland53!B85
 +Italy54!I85/Italy54!B85
 +Netherlands55!I85/Netherlands55!B85
 +Portugal56!I85/Portugal56!B85
 +Spain57!I85/Spain57!B85
 +Sweden58!I85/Sweden58!B85))))</f>
        <v>3.2113297906389567E-2</v>
      </c>
      <c r="O86" s="62">
        <f>IF(OR(
Belgium51!K86   ="",Belgium51!K85   ="",
Belgium51!B86   ="",Belgium51!B85   ="",
Belgium51!S86   ="",Belgium51!S85   ="",
Denmark52!K86      ="",Denmark52!K85      ="",
Denmark52!B86      ="",Denmark52!B85      ="",
Denmark52!S86      ="",Denmark52!S85      ="",
Finland53!K86       ="",Finland53!K85       ="",
Finland53!B86       ="",Finland53!B85       ="",
Finland53!S86       ="",Finland53!S85       ="",
Italy54!K86      ="",Italy54!K85      ="",
Italy54!B86      ="",Italy54!B85      ="",
Italy54!S86      ="",Italy54!S85      ="",
Netherlands55!K86 ="",Netherlands55!K85 ="",
Netherlands55!B86 ="",Netherlands55!B85 ="",
Netherlands55!S86 ="",Netherlands55!S85 ="",
Portugal56!K86      ="",Portugal56!K85      ="",
Portugal56!B86      ="",Portugal56!B85      ="",
Portugal56!S86      ="",Portugal56!S85      ="",
Spain57!K86      ="",Spain57!K85      ="",
Spain57!B86      ="",Spain57!B85      ="",
Spain57!S86      ="",Spain57!S85      ="",
Sweden58!K86      ="",Sweden58!K85      ="",
Sweden58!B86      ="",Sweden58!B85      ="",
Sweden58!S86      ="",Sweden58!S85      =""),"",
LN(SQRT(
(Belgium51!K86/Belgium51!B86
 +Denmark52!K86/Denmark52!B86
 +Finland53!K86/Finland53!B86
 +Italy54!K86/Italy54!B86
 +Netherlands55!K86/Netherlands55!B86
 +Portugal56!K86/Portugal56!B86
 +Spain57!K86/Spain57!B86
 +Sweden58!K86/Sweden58!B86)
/(Belgium51!K86/Belgium51!S86*Belgium51!S85/Belgium51!B85
 +Denmark52!K86/Denmark52!S86*Denmark52!S85/Denmark52!B85
 +Finland53!K86/Finland53!S86*Finland53!S85/Finland53!B85
 +Italy54!K86/Italy54!S86*Italy54!S85/Italy54!B85
 +Netherlands55!K86/Netherlands55!S86*Netherlands55!S85/Netherlands55!B85
 +Portugal56!K86/Portugal56!S86*Portugal56!S85/Portugal56!B85
 +Spain57!K86/Spain57!S86*Spain57!S85/Spain57!B85
 +Sweden58!K86/Sweden58!S86*Sweden58!S85/Sweden58!B85)
*(Belgium51!K85/Belgium51!S85*Belgium51!S86/Belgium51!B86
 +Denmark52!K85/Denmark52!S85*Denmark52!S86/Denmark52!B86
 +Finland53!K85/Finland53!S85*Finland53!S86/Finland53!B86
 +Italy54!K85/Italy54!S85*Italy54!S86/Italy54!B86
 +Netherlands55!K85/Netherlands55!S85*Netherlands55!S86/Netherlands55!B86
 +Portugal56!K85/Portugal56!S85*Portugal56!S86/Portugal56!B86
 +Spain57!K85/Spain57!S85*Spain57!S86/Spain57!B86
 +Sweden58!K85/Sweden58!S85*Sweden58!S86/Sweden58!B86)
/(Belgium51!K85/Belgium51!B85
 +Denmark52!K85/Denmark52!B85
 +Finland53!K85/Finland53!B85
 +Italy54!K85/Italy54!B85
 +Netherlands55!K85/Netherlands55!B85
 +Portugal56!K85/Portugal56!B85
 +Spain57!K85/Spain57!B85
 +Sweden58!K85/Sweden58!B85))))</f>
        <v>-7.7830341174699363E-2</v>
      </c>
      <c r="P86" s="62">
        <f>IF(OR(
Belgium51!L86   ="",Belgium51!L85   ="",
Belgium51!B86   ="",Belgium51!B85   ="",
Belgium51!T86   ="",Belgium51!T85   ="",
Denmark52!L86      ="",Denmark52!L85      ="",
Denmark52!B86      ="",Denmark52!B85      ="",
Denmark52!T86      ="",Denmark52!T85      ="",
Finland53!L86       ="",Finland53!L85       ="",
Finland53!B86       ="",Finland53!B85       ="",
Finland53!T86       ="",Finland53!T85       ="",
Italy54!L86      ="",Italy54!L85      ="",
Italy54!B86      ="",Italy54!B85      ="",
Italy54!T86      ="",Italy54!T85      ="",
Netherlands55!L86 ="",Netherlands55!L85 ="",
Netherlands55!B86 ="",Netherlands55!B85 ="",
Netherlands55!T86 ="",Netherlands55!T85 ="",
Portugal56!L86      ="",Portugal56!L85      ="",
Portugal56!B86      ="",Portugal56!B85      ="",
Portugal56!T86      ="",Portugal56!T85      ="",
Spain57!L86      ="",Spain57!L85      ="",
Spain57!B86      ="",Spain57!B85      ="",
Spain57!T86      ="",Spain57!T85      ="",
Sweden58!L86      ="",Sweden58!L85      ="",
Sweden58!B86      ="",Sweden58!B85      ="",
Sweden58!T86      ="",Sweden58!T85      =""),"",
LN(SQRT(
(Belgium51!L86/Belgium51!B86
 +Denmark52!L86/Denmark52!B86
 +Finland53!L86/Finland53!B86
 +Italy54!L86/Italy54!B86
 +Netherlands55!L86/Netherlands55!B86
 +Portugal56!L86/Portugal56!B86
 +Spain57!L86/Spain57!B86
 +Sweden58!L86/Sweden58!B86)
/(Belgium51!L86/Belgium51!T86*Belgium51!T85/Belgium51!B85
 +Denmark52!L86/Denmark52!T86*Denmark52!T85/Denmark52!B85
 +Finland53!L86/Finland53!T86*Finland53!T85/Finland53!B85
 +Italy54!L86/Italy54!T86*Italy54!T85/Italy54!B85
 +Netherlands55!L86/Netherlands55!T86*Netherlands55!T85/Netherlands55!B85
 +Portugal56!L86/Portugal56!T86*Portugal56!T85/Portugal56!B85
 +Spain57!L86/Spain57!T86*Spain57!T85/Spain57!B85
 +Sweden58!L86/Sweden58!T86*Sweden58!T85/Sweden58!B85)
*(Belgium51!L85/Belgium51!T85*Belgium51!T86/Belgium51!B86
 +Denmark52!L85/Denmark52!T85*Denmark52!T86/Denmark52!B86
 +Finland53!L85/Finland53!T85*Finland53!T86/Finland53!B86
 +Italy54!L85/Italy54!T85*Italy54!T86/Italy54!B86
 +Netherlands55!L85/Netherlands55!T85*Netherlands55!T86/Netherlands55!B86
 +Portugal56!L85/Portugal56!T85*Portugal56!T86/Portugal56!B86
 +Spain57!L85/Spain57!T85*Spain57!T86/Spain57!B86
 +Sweden58!L85/Sweden58!T85*Sweden58!T86/Sweden58!B86)
/(Belgium51!L85/Belgium51!B85
 +Denmark52!L85/Denmark52!B85
 +Finland53!L85/Finland53!B85
 +Italy54!L85/Italy54!B85
 +Netherlands55!L85/Netherlands55!B85
 +Portugal56!L85/Portugal56!B85
 +Spain57!L85/Spain57!B85
 +Sweden58!L85/Sweden58!B85))))</f>
        <v>-5.9686016109287594E-2</v>
      </c>
      <c r="Q86" s="61">
        <f t="shared" si="4"/>
        <v>4.9308963913602122E-3</v>
      </c>
      <c r="R86" s="61"/>
      <c r="S86" s="61">
        <f t="shared" si="5"/>
        <v>-6.8053831820804808E-3</v>
      </c>
      <c r="T86" s="61">
        <f t="shared" si="6"/>
        <v>-0.11674902226316941</v>
      </c>
      <c r="U86" s="61">
        <f t="shared" si="7"/>
        <v>-9.8604697197757635E-2</v>
      </c>
      <c r="V86" s="61">
        <f>IF(OR(
Belgium51!V86   ="",
Belgium51!U86   ="",
Denmark52!V86      ="",
Denmark52!U86      ="",
Finland53!V86       ="",
Finland53!U86       ="",
Italy54!V86      ="",
Italy54!U86      ="",
Netherlands55!V86 ="",
Netherlands55!U86 ="",
Portugal56!V86      ="",
Portugal56!U86      ="",
Spain57!V86      ="",
Spain57!U86      ="",
Sweden58!V86      ="",
Sweden58!U86      =""),"",
LN((Belgium51!V86+Denmark52!V86+Finland53!V86+Italy54!V86+Netherlands55!V86+Portugal56!V86+Spain57!V86+Sweden58!V86)
/(Belgium51!U86+Denmark52!U86+Finland53!U86+Italy54!U86+Netherlands55!U86+Portugal56!U86+Spain57!U86+Sweden58!U86)))</f>
        <v>-0.86229855723723681</v>
      </c>
      <c r="W86" s="61">
        <f>IF(OR(
Belgium51!V86   ="",
Belgium51!W86   ="",
Belgium51!U86   ="",
Denmark52!V86      ="",
Denmark52!W86      ="",
Denmark52!U86      ="",
Finland53!V86       ="",
Finland53!W86       ="",
Finland53!U86       ="",
Italy54!V86      ="",
Italy54!W86      ="",
Italy54!U86      ="",
Netherlands55!V86 ="",
Netherlands55!W86 ="",
Netherlands55!V86 ="",
Portugal56!V86      ="",
Portugal56!W86      ="",
Portugal56!U86      ="",
Spain57!V86      ="",
Spain57!W86      ="",
Spain57!U86      ="",
Sweden58!V86      ="",
Sweden58!W86      ="",
Sweden58!U86      ="",
),"",
LN((Belgium51!V86*Belgium51!W86+Denmark52!V86*Denmark52!W86+Finland53!V86*Finland53!W86+Italy54!V86*Italy54!W86+Netherlands55!V86*Netherlands55!W86+Portugal56!V86*Portugal56!W86+Spain57!V86*Spain57!W86+Sweden58!V86*Sweden58!W86)
/(Belgium51!U86+Denmark52!U86+Finland53!U86+Italy54!U86+Netherlands55!U86+Portugal56!U86+Spain57!U86+Sweden58!U86)))</f>
        <v>6.7632812869444212</v>
      </c>
      <c r="X86" s="61">
        <f>IF(OR(
Belgium51!X86   ="",
Belgium51!D86   ="",
Belgium51!B86   ="",
Denmark52!X86      ="",
Denmark52!D86      ="",
Denmark52!B86      ="",
Finland53!X86       ="",
Finland53!D86       ="",
Finland53!B86       ="",
Italy54!X86      ="",
Italy54!D86      ="",
Italy54!B86      ="",
Netherlands55!X86 ="",
Netherlands55!D86 ="",
Netherlands55!B86 ="",
Portugal56!X86      ="",
Portugal56!D86      ="",
Portugal56!B86      ="",
Spain57!X86      ="",
Spain57!D86      ="",
Spain57!B86      ="",
Sweden58!X86      ="",
Sweden58!D86      ="",
Sweden58!B86      =""),"",
(Belgium51!X86*Belgium51!D86/Belgium51!B86
 +Denmark52!X86*Denmark52!D86/Denmark52!B86
 +Finland53!X86*Finland53!D86/Finland53!B86
 +Italy54!X86*Italy54!D86/Italy54!B86
 +Netherlands55!X86*Netherlands55!D86/Netherlands55!B86
 +Portugal56!X86*Portugal56!D86/Portugal56!B86
 +Spain57!X86*Spain57!D86/Spain57!B86
 +Sweden58!X86*Sweden58!D86/Sweden58!B86)
/(Belgium51!D86/Belgium51!B86
 +Denmark52!D86/Denmark52!B86
 +Finland53!D86/Finland53!B86
 +Italy54!D86/Italy54!B86
 +Netherlands55!D86/Netherlands55!B86
 +Portugal56!D86/Portugal56!B86
 +Spain57!D86/Spain57!B86
 +Sweden58!D86/Sweden58!B86))</f>
        <v>0.6345121837399601</v>
      </c>
      <c r="Y86" s="61">
        <f>IF(OR(
Belgium51!Y86   ="",
Belgium51!D86   ="",
Belgium51!B86   ="",
Denmark52!Y86      ="",
Denmark52!D86      ="",
Denmark52!B86      ="",
Finland53!Y86       ="",
Finland53!D86       ="",
Finland53!B86       ="",
Italy54!Y86      ="",
Italy54!D86      ="",
Italy54!B86      ="",
Netherlands55!Y86 ="",
Netherlands55!D86 ="",
Netherlands55!B86 ="",
Portugal56!Y86      ="",
Portugal56!D86      ="",
Portugal56!B86      ="",
Spain57!Y86      ="",
Spain57!D86      ="",
Spain57!B86      ="",
Sweden58!Y86      ="",
Sweden58!D86      ="",
Sweden58!B86      =""),"",
(Belgium51!Y86/Belgium51!B86
 +Denmark52!Y86/Denmark52!B86
 +Finland53!Y86/Finland53!B86
 +Italy54!Y86/Italy54!B86
 +Netherlands55!Y86/Netherlands55!B86
 +Portugal56!Y86/Portugal56!B86
 +Spain57!Y86/Spain57!B86
 +Sweden58!Y86/Sweden58!B86)
/(Belgium51!D86/Belgium51!B86
 +Denmark52!D86/Denmark52!B86
 +Finland53!D86/Finland53!B86
 +Italy54!D86/Italy54!B86
 +Netherlands55!D86/Netherlands55!B86
 +Portugal56!D86/Portugal56!B86
 +Spain57!D86/Spain57!B86
 +Sweden58!D86/Sweden58!B86))</f>
        <v>0.11270401632559333</v>
      </c>
      <c r="Z86" s="67"/>
      <c r="AA86" s="62" t="str">
        <f t="shared" si="3"/>
        <v/>
      </c>
      <c r="AB86" s="75">
        <f>IF(OR(
Belgium51!AB86   ="",
Belgium51!D86   ="",
Belgium51!B86   ="",
Denmark52!AB86      ="",
Denmark52!D86      ="",
Denmark52!B86      ="",
Finland53!AB86       ="",
Finland53!D86       ="",
Finland53!B86       ="",
Italy54!AB86      ="",
Italy54!D86      ="",
Italy54!B86      ="",
Netherlands55!AB86 ="",
Netherlands55!D86 ="",
Netherlands55!B86 ="",
Portugal56!AB86      ="",
Portugal56!D86      ="",
Portugal56!B86      ="",
Spain57!AB86      ="",
Spain57!D86      ="",
Spain57!B86      ="",
Sweden58!AB86      ="",
Sweden58!D86      ="",
Sweden58!B86      =""),"",
(Belgium51!AB86*Belgium51!D86/Belgium51!B86
 +Denmark52!AB86*Denmark52!D86/Denmark52!B86
 +Finland53!AB86*Finland53!D86/Finland53!B86
 +Italy54!AB86*Italy54!D86/Italy54!B86
 +Netherlands55!AB86*Netherlands55!D86/Netherlands55!B86
 +Portugal56!AB86*Portugal56!D86/Portugal56!B86
 +Spain57!AB86*Spain57!D86/Spain57!B86
 +Sweden58!AB86*Sweden58!D86/Sweden58!B86)
/(Belgium51!D86/Belgium51!B86
 +Denmark52!D86/Denmark52!B86
 +Finland53!D86/Finland53!B86
 +Italy54!D86/Italy54!B86
 +Netherlands55!D86/Netherlands55!B86
 +Portugal56!D86/Portugal56!B86
 +Spain57!D86/Spain57!B86
 +Sweden58!D86/Sweden58!B86))</f>
        <v>0.43924836745912427</v>
      </c>
    </row>
    <row r="87" spans="1:28">
      <c r="A87" s="62">
        <v>1954</v>
      </c>
      <c r="B87" s="62" t="str">
        <f>IF(OR(
Belgium51!AC87   ="",
Belgium51!D87   ="",
Belgium51!B87   ="",
Denmark52!AC87      ="",
Denmark52!D87      ="",
Denmark52!B87      ="",
Finland53!AC87       ="",
Finland53!D87       ="",
Finland53!B87       ="",
Italy54!AC87      ="",
Italy54!D87      ="",
Italy54!B87      ="",
Netherlands55!AC87 ="",
Netherlands55!D87 ="",
Netherlands55!B87 ="",
Portugal56!AC87 ="",
Portugal56!D87 ="",
Portugal56!B87 ="",
Spain57!AC87       ="",
Spain57!D87       ="",
Spain57!B87       ="",
Sweden58!AC87      ="",
Sweden58!D87      ="",
Sweden58!B87      =""),"",
(Belgium51!AC87*Belgium51!D87/Belgium51!B87
 +Denmark52!AC87*Denmark52!D87/Denmark52!B87
 +Finland53!AC87*Finland53!D87/Finland53!B87
 +Italy54!AC87*Italy54!D87/Italy54!B87
 +Netherlands55!AC87*Netherlands55!D87/Netherlands55!B87
 +Portugal56!AC87*Portugal56!D87/Portugal56!B87
 +Spain57!AC87*Spain57!D87/Spain57!B87
 +Sweden58!AC87*Sweden58!D87/Sweden58!B87)
/(Belgium51!D87/Belgium51!B87
 +Denmark52!D87/Denmark52!B87
 +Finland53!D87/Finland53!B87
 +Italy54!D87/Italy54!B87
 +Netherlands55!D87/Netherlands55!B87
 +Portugal56!D87/Portugal56!B87
 +Spain57!D87/Spain57!B87
 +Sweden58!D87/Sweden58!B87))</f>
        <v/>
      </c>
      <c r="C87" s="34">
        <f>IF(OR(
Belgium51!F87   ="",
Belgium51!D87   ="",
Belgium51!B87   ="",
Denmark52!F87      ="",
Denmark52!D87      ="",
Denmark52!B87      ="",
Finland53!F87       ="",
Finland53!D87       ="",
Finland53!B87       ="",
Italy54!F87      ="",
Italy54!D87      ="",
Italy54!B87      ="",
Netherlands55!F87 ="",
Netherlands55!D87 ="",
Netherlands55!B87 ="",
Portugal56!F87 ="",
Portugal56!D87 ="",
Portugal56!B87 ="",
Spain57!F87       ="",
Spain57!D87       ="",
Spain57!B87       ="",
Sweden58!F87      ="",
Sweden58!D87      ="",
Sweden58!B87      =""),"",
(Belgium51!F87*Belgium51!D87/Belgium51!B87
 +Denmark52!F87*Denmark52!D87/Denmark52!B87
 +Finland53!F87*Finland53!D87/Finland53!B87
 +Italy54!F87*Italy54!D87/Italy54!B87
 +Netherlands55!F87*Netherlands55!D87/Netherlands55!B87
 +Portugal56!F87*Portugal56!D87/Portugal56!B87
 +Spain57!F87*Spain57!D87/Spain57!B87
 +Sweden58!F87*Sweden58!D87/Sweden58!B87)
/(Belgium51!D87/Belgium51!B87
 +Denmark52!D87/Denmark52!B87
 +Finland53!D87/Finland53!B87
 +Italy54!D87/Italy54!B87
 +Netherlands55!D87/Netherlands55!B87
 +Portugal56!D87/Portugal56!B87
 +Spain57!D87/Spain57!B87
 +Sweden58!D87/Sweden58!B87))</f>
        <v>0.65016093358690552</v>
      </c>
      <c r="D87" s="62" t="str">
        <f>IF(OR(
Belgium51!AE87   ="",
Belgium51!D87   ="",
Belgium51!B87   ="",
Denmark52!AE87      ="",
Denmark52!D87      ="",
Denmark52!B87      ="",
Finland53!AE87       ="",
Finland53!D87       ="",
Finland53!B87       ="",
Italy54!AE87      ="",
Italy54!D87      ="",
Italy54!B87      ="",
Netherlands55!AE87 ="",
Netherlands55!D87 ="",
Netherlands55!B87 ="",
Portugal56!AE87 ="",
Portugal56!D87 ="",
Portugal56!B87 ="",
Spain57!AE87       ="",
Spain57!D87       ="",
Spain57!B87       ="",
Sweden58!AE87      ="",
Sweden58!D87      ="",
Sweden58!B87      =""),"",
(Belgium51!AE87*Belgium51!D87/Belgium51!B87
 +Denmark52!AE87*Denmark52!D87/Denmark52!B87
 +Finland53!AE87*Finland53!D87/Finland53!B87
 +Italy54!AE87*Italy54!D87/Italy54!B87
 +Netherlands55!AE87*Netherlands55!D87/Netherlands55!B87
 +Portugal56!AE87*Portugal56!D87/Portugal56!B87
 +Spain57!AE87*Spain57!D87/Spain57!B87
 +Sweden58!AE87*Sweden58!D87/Sweden58!B87)
/(Belgium51!D87/Belgium51!B87
 +Denmark52!D87/Denmark52!B87
 +Finland53!D87/Finland53!B87
 +Italy54!D87/Italy54!B87
 +Netherlands55!D87/Netherlands55!B87
 +Portugal56!D87/Portugal56!B87
 +Spain57!D87/Spain57!B87
 +Sweden58!D87/Sweden58!B87))</f>
        <v/>
      </c>
      <c r="E87" s="62">
        <f>IF(OR(
Belgium51!H87   ="",
Belgium51!D87   ="",
Belgium51!B87   ="",
Denmark52!H87      ="",
Denmark52!D87      ="",
Denmark52!B87      ="",
Finland53!H87       ="",
Finland53!D87       ="",
Finland53!B87       ="",
Italy54!H87      ="",
Italy54!D87      ="",
Italy54!B87      ="",
Netherlands55!H87 ="",
Netherlands55!D87 ="",
Netherlands55!B87 ="",
Portugal56!H87 ="",
Portugal56!D87 ="",
Portugal56!B87 ="",
Spain57!H87 ="",
Spain57!D87 ="",
Spain57!B87 ="",
Sweden58!H87 ="",
Sweden58!D87 ="",
Sweden58!B87 =""),"",
(Belgium51!H87*Belgium51!D87/Belgium51!B87
 +Denmark52!H87*Denmark52!D87/Denmark52!B87
 +Finland53!H87*Finland53!D87/Finland53!B87
 +Italy54!H87*Italy54!D87/Italy54!B87
 +Netherlands55!H87*Netherlands55!D87/Netherlands55!B87
 +Portugal56!H87*Portugal56!D87/Portugal56!B87
 +Spain57!H87*Spain57!D87/Spain57!B87
 +Sweden58!H87*Sweden58!D87/Sweden58!B87)
/(Belgium51!D87/Belgium51!B87
 +Denmark52!D87/Denmark52!B87
 +Finland53!D87/Finland53!B87
 +Italy54!D87/Italy54!B87
 +Netherlands55!D87/Netherlands55!B87
 +Portugal56!D87/Portugal56!B87
 +Spain57!D87/Spain57!B87
 +Sweden58!D87/Sweden58!B87))</f>
        <v>0.20696517971912581</v>
      </c>
      <c r="F87" s="62">
        <f>IF(OR(
Belgium51!I87   ="",
Belgium51!D87   ="",
Belgium51!B87   ="",
Denmark52!I87      ="",
Denmark52!D87      ="",
Denmark52!B87      ="",
Finland53!I87       ="",
Finland53!D87       ="",
Finland53!B87       ="",
Italy54!I87      ="",
Italy54!D87      ="",
Italy54!B87      ="",
Netherlands55!I87 ="",
Netherlands55!D87 ="",
Netherlands55!B87 ="",
Portugal56!I87      ="",
Portugal56!D87      ="",
Portugal56!B87      ="",
Spain57!I87      ="",
Spain57!D87      ="",
Spain57!B87      ="",
Sweden58!I87      ="",
Sweden58!D87      ="",
Sweden58!B87      =""),"",
(Belgium51!I87/Belgium51!B87
 +Denmark52!I87/Denmark52!B87
 +Finland53!I87/Finland53!B87
 +Italy54!I87/Italy54!B87
 +Netherlands55!I87/Netherlands55!B87
 +Portugal56!I87/Portugal56!B87
 +Spain57!I87/Spain57!B87
 +Sweden58!I87/Sweden58!B87)
/(Belgium51!D87/Belgium51!B87
 +Denmark52!D87/Denmark52!B87
 +Finland53!D87/Finland53!B87
 +Italy54!D87/Italy54!B87
 +Netherlands55!D87/Netherlands55!B87
 +Portugal56!D87/Portugal56!B87
 +Spain57!D87/Spain57!B87
 +Sweden58!D87/Sweden58!B87))</f>
        <v>0.18308515220703572</v>
      </c>
      <c r="G87" s="62">
        <f>IF(OR(
Belgium51!J87   ="",
Belgium51!D87   ="",
Belgium51!B87   ="",
Denmark52!J87      ="",
Denmark52!D87      ="",
Denmark52!B87      ="",
Finland53!J87       ="",
Finland53!D87       ="",
Finland53!B87       ="",
Italy54!J87      ="",
Italy54!D87      ="",
Italy54!B87      ="",
Netherlands55!J87 ="",
Netherlands55!D87 ="",
Netherlands55!B87 ="",
Portugal56!J87      ="",
Portugal56!D87      ="",
Portugal56!B87      ="",
Spain57!J87      ="",
Spain57!D87      ="",
Spain57!B87      ="",
Sweden58!J87      ="",
Sweden58!D87      ="",
Sweden58!B87      =""),"",
(Belgium51!J87/Belgium51!B87
 +Denmark52!J87/Denmark52!B87
 +Finland53!J87/Finland53!B87
 +Italy54!J87/Italy54!B87
 +Netherlands55!J87/Netherlands55!B87
 +Portugal56!J87/Portugal56!B87
 +Spain57!J87/Spain57!B87
 +Sweden58!J87/Sweden58!B87)
/(Belgium51!D87/Belgium51!B87
 +Denmark52!D87/Denmark52!B87
 +Finland53!D87/Finland53!B87
 +Italy54!D87/Italy54!B87
 +Netherlands55!D87/Netherlands55!B87
 +Portugal56!D87/Portugal56!B87
 +Spain57!D87/Spain57!B87
 +Sweden58!D87/Sweden58!B87))</f>
        <v>0.1694486838501324</v>
      </c>
      <c r="H87" s="62">
        <f>IF(OR(
Belgium51!K87   ="",
Belgium51!D87   ="",
Belgium51!B87   ="",
Denmark52!K87      ="",
Denmark52!D87      ="",
Denmark52!B87      ="",
Finland53!K87       ="",
Finland53!D87       ="",
Finland53!B87       ="",
Italy54!K87      ="",
Italy54!D87      ="",
Italy54!B87      ="",
Netherlands55!K87 ="",
Netherlands55!D87 ="",
Netherlands55!B87 ="",
Portugal56!K87      ="",
Portugal56!D87      ="",
Portugal56!B87      ="",
Spain57!K87      ="",
Spain57!D87      ="",
Spain57!B87      ="",
Sweden58!K87      ="",
Sweden58!D87      ="",
Sweden58!B87      =""),"",
(Belgium51!K87/Belgium51!B87
 +Denmark52!K87/Denmark52!B87
 +Finland53!K87/Finland53!B87
 +Italy54!K87/Italy54!B87
 +Netherlands55!K87/Netherlands55!B87
 +Portugal56!K87/Portugal56!B87
 +Spain57!K87/Spain57!B87
 +Sweden58!K87/Sweden58!B87)
/(Belgium51!D87/Belgium51!B87
 +Denmark52!D87/Denmark52!B87
 +Finland53!D87/Finland53!B87
 +Italy54!D87/Italy54!B87
 +Netherlands55!D87/Netherlands55!B87
 +Portugal56!D87/Portugal56!B87
 +Spain57!D87/Spain57!B87
 +Sweden58!D87/Sweden58!B87))</f>
        <v>0.17533995874127542</v>
      </c>
      <c r="I87" s="62">
        <f>IF(OR(
Belgium51!L87   ="",
Belgium51!D87   ="",
Belgium51!B87   ="",
Denmark52!L87      ="",
Denmark52!D87      ="",
Denmark52!B87      ="",
Finland53!L87       ="",
Finland53!D87       ="",
Finland53!B87       ="",
Italy54!L87      ="",
Italy54!D87      ="",
Italy54!B87      ="",
Netherlands55!L87 ="",
Netherlands55!D87 ="",
Netherlands55!B87 ="",
Portugal56!L87      ="",
Portugal56!D87      ="",
Portugal56!B87      ="",
Spain57!L87      ="",
Spain57!D87      ="",
Spain57!B87      ="",
Sweden58!L87      ="",
Sweden58!D87      ="",
Sweden58!B87      =""),"",
(Belgium51!L87/Belgium51!B87
 +Denmark52!L87/Denmark52!B87
 +Finland53!L87/Finland53!B87
 +Italy54!L87/Italy54!B87
 +Netherlands55!L87/Netherlands55!B87
 +Portugal56!L87/Portugal56!B87
 +Spain57!L87/Spain57!B87
 +Sweden58!L87/Sweden58!B87)
/(Belgium51!D87/Belgium51!B87
 +Denmark52!D87/Denmark52!B87
 +Finland53!D87/Finland53!B87
 +Italy54!D87/Italy54!B87
 +Netherlands55!D87/Netherlands55!B87
 +Portugal56!D87/Portugal56!B87
 +Spain57!D87/Spain57!B87
 +Sweden58!D87/Sweden58!B87))</f>
        <v>0.20143239722459819</v>
      </c>
      <c r="J87" s="61">
        <f t="shared" si="2"/>
        <v>-2.6092438483322766E-2</v>
      </c>
      <c r="K87" s="61">
        <f>IF(OR(
Belgium51!D87   ="",Belgium51!D86   ="",
Belgium51!B87   ="",Belgium51!B86   ="",
Belgium51!N87   ="",Belgium51!N86   ="",
Denmark52!D87      ="",Denmark52!D86      ="",
Denmark52!B87      ="",Denmark52!B86      ="",
Denmark52!N87      ="",Denmark52!N86      ="",
Finland53!D87       ="",Finland53!D86       ="",
Finland53!B87       ="",Finland53!B86       ="",
Finland53!N87       ="",Finland53!N86       ="",
Italy54!D87      ="",Italy54!D86      ="",
Italy54!B87      ="",Italy54!B86      ="",
Italy54!N87      ="",Italy54!N86      ="",
Netherlands55!D87 ="",Netherlands55!D86 ="",
Netherlands55!B87 ="",Netherlands55!B86 ="",
Netherlands55!N87 ="",Netherlands55!N86 ="",
Portugal56!D87      ="",Portugal56!D86      ="",
Portugal56!B87      ="",Portugal56!B86      ="",
Portugal56!N87      ="",Portugal56!N86      ="",
Spain57!D87      ="",Spain57!D86      ="",
Spain57!B87      ="",Spain57!B86      ="",
Spain57!N87      ="",Spain57!N86      ="",
Sweden58!D87      ="",Sweden58!D86      ="",
Sweden58!B87      ="",Sweden58!B86      ="",
Sweden58!N87      ="",Sweden58!N86      =""),"",
LN(SQRT(
(Belgium51!D87/Belgium51!B87
 +Denmark52!D87/Denmark52!B87
 +Finland53!D87/Finland53!B87
 +Italy54!D87/Italy54!B87
 +Netherlands55!D87/Netherlands55!B87
 +Portugal56!D87/Portugal56!B87
 +Spain57!D87/Spain57!B87
 +Sweden58!D87/Sweden58!B87)
/(Belgium51!D87/Belgium51!N87*Belgium51!N86/Belgium51!B86
 +Denmark52!D87/Denmark52!N87*Denmark52!N86/Denmark52!B86
 +Finland53!D87/Finland53!N87*Finland53!N86/Finland53!B86
 +Italy54!D87/Italy54!N87*Italy54!N86/Italy54!B86
 +Netherlands55!D87/Netherlands55!N87*Netherlands55!N86/Netherlands55!B86
 +Portugal56!D87/Portugal56!N87*Portugal56!N86/Portugal56!B86
 +Spain57!D87/Spain57!N87*Spain57!N86/Spain57!B86
 +Sweden58!D87/Sweden58!N87*Sweden58!N86/Sweden58!B86)
*(Belgium51!D86/Belgium51!N86*Belgium51!N87/Belgium51!B87
 +Denmark52!D86/Denmark52!N86*Denmark52!N87/Denmark52!B87
 +Finland53!D86/Finland53!N86*Finland53!N87/Finland53!B87
 +Italy54!D86/Italy54!N86*Italy54!N87/Italy54!B87
 +Netherlands55!D86/Netherlands55!N86*Netherlands55!N87/Netherlands55!B87
 +Portugal56!D86/Portugal56!N86*Portugal56!N87/Portugal56!B87
 +Spain57!D86/Spain57!N86*Spain57!N87/Spain57!B87
 +Sweden58!D86/Sweden58!N86*Sweden58!N87/Sweden58!B87)
/(Belgium51!D86/Belgium51!B86
 +Denmark52!D86/Denmark52!B86
 +Finland53!D86/Finland53!B86
 +Italy54!D86/Italy54!B86
 +Netherlands55!D86/Netherlands55!B86
 +Portugal56!D86/Portugal56!B86
 +Spain57!D86/Spain57!B86
 +Sweden58!D86/Sweden58!B86))))</f>
        <v>2.5204332246699903E-2</v>
      </c>
      <c r="L87" s="61">
        <f>IF(OR(
Belgium51!F87   ="",Belgium51!F86   ="",
Belgium51!D87   ="",Belgium51!D86   ="",
Belgium51!B87   ="",Belgium51!B86   ="",
Belgium51!P87   ="",Belgium51!P86   ="",
Denmark52!F87      ="",Denmark52!F86      ="",
Denmark52!D87      ="",Denmark52!D86      ="",
Denmark52!B87      ="",Denmark52!B86      ="",
Denmark52!P87      ="",Denmark52!P86      ="",
Finland53!F87       ="",Finland53!F86       ="",
Finland53!D87       ="",Finland53!D86       ="",
Finland53!B87       ="",Finland53!B86       ="",
Finland53!P87       ="",Finland53!P86       ="",
Italy54!F87      ="",Italy54!F86      ="",
Italy54!D87      ="",Italy54!D86      ="",
Italy54!B87      ="",Italy54!B86      ="",
Italy54!P87      ="",Italy54!P86      ="",
Netherlands55!F87 ="",Netherlands55!F86 ="",
Netherlands55!D87 ="",Netherlands55!D86 ="",
Netherlands55!B87 ="",Netherlands55!B86 ="",
Netherlands55!P87 ="",Netherlands55!P86 ="",
Portugal56!F87      ="",Portugal56!F86      ="",
Portugal56!D87      ="",Portugal56!D86      ="",
Portugal56!B87      ="",Portugal56!B86      ="",
Portugal56!P87      ="",Portugal56!P86      ="",
Spain57!F87      ="",Spain57!F86      ="",
Spain57!D87      ="",Spain57!D86      ="",
Spain57!B87      ="",Spain57!B86      ="",
Spain57!P87      ="",Spain57!P86      ="",
Sweden58!F87      ="",Sweden58!F86      ="",
Sweden58!D87      ="",Sweden58!D86      ="",
Sweden58!B87      ="",Sweden58!B86      ="",
Sweden58!P87      ="",Sweden58!P86      =""),"",
LN(SQRT(
(Belgium51!D87*Belgium51!F87/Belgium51!B87
 +Denmark52!D87*Denmark52!F87/Denmark52!B87
 +Finland53!D87*Finland53!F87/Finland53!B87
 +Italy54!D87*Italy54!F87/Italy54!B87
 +Netherlands55!D87*Netherlands55!F87/Netherlands55!B87
 +Portugal56!D87*Portugal56!F87/Portugal56!B87
 +Spain57!D87*Spain57!F87/Spain57!B87
 +Sweden58!D87*Sweden58!F87/Sweden58!B87)
/(Belgium51!D87*Belgium51!F87/Belgium51!P87*Belgium51!P86/Belgium51!B86
 +Denmark52!D87*Denmark52!F87/Denmark52!P87*Denmark52!P86/Denmark52!B86
 +Finland53!D87*Finland53!F87/Finland53!P87*Finland53!P86/Finland53!B86
 +Italy54!D87*Italy54!F87/Italy54!P87*Italy54!P86/Italy54!B86
 +Netherlands55!D87*Netherlands55!F87/Netherlands55!P87*Netherlands55!P86/Netherlands55!B86
 +Portugal56!D87*Portugal56!F87/Portugal56!P87*Portugal56!P86/Portugal56!B86
 +Spain57!D87*Spain57!F87/Spain57!P87*Spain57!P86/Spain57!B86
 +Sweden58!D87*Sweden58!F87/Sweden58!P87*Sweden58!P86/Sweden58!B86)
*(Belgium51!D86*Belgium51!F86/Belgium51!P86*Belgium51!P87/Belgium51!B87
 +Denmark52!D86*Denmark52!F86/Denmark52!P86*Denmark52!P87/Denmark52!B87
 +Finland53!D86*Finland53!F86/Finland53!P86*Finland53!P87/Finland53!B87
 +Italy54!D86*Italy54!F86/Italy54!P86*Italy54!P87/Italy54!B87
 +Netherlands55!D86*Netherlands55!F86/Netherlands55!P86*Netherlands55!P87/Netherlands55!B87
 +Portugal56!D86*Portugal56!F86/Portugal56!P86*Portugal56!P87/Portugal56!B87
 +Spain57!D86*Spain57!F86/Spain57!P86*Spain57!P87/Spain57!B87
 +Sweden58!D86*Sweden58!F86/Sweden58!P86*Sweden58!P87/Sweden58!B87)
/(Belgium51!D86*Belgium51!F86/Belgium51!B86
 +Denmark52!D86*Denmark52!F86/Denmark52!B86
 +Finland53!D86*Finland53!F86/Finland53!B86
 +Italy54!D86*Italy54!F86/Italy54!B86
 +Netherlands55!D86*Netherlands55!F86/Netherlands55!B86
 +Portugal56!D86*Portugal56!F86/Portugal56!B86
 +Spain57!D86*Spain57!F86/Spain57!B86
 +Sweden58!D86*Sweden58!F86/Sweden58!B86))))</f>
        <v>1.7614701006974324E-2</v>
      </c>
      <c r="M87" s="62">
        <f>IF(OR(
Belgium51!H87   ="",Belgium51!H86   ="",
Belgium51!D87   ="",Belgium51!D86   ="",
Belgium51!B87   ="",Belgium51!B86   ="",
Belgium51!Q87   ="",Belgium51!Q86   ="",
Denmark52!H87      ="",Denmark52!H86      ="",
Denmark52!D87      ="",Denmark52!D86      ="",
Denmark52!B87      ="",Denmark52!B86      ="",
Denmark52!Q87      ="",Denmark52!Q86      ="",
Finland53!H87       ="",Finland53!H86       ="",
Finland53!D87       ="",Finland53!D86       ="",
Finland53!B87       ="",Finland53!B86       ="",
Finland53!Q87       ="",Finland53!Q86       ="",
Italy54!H87      ="",Italy54!H86      ="",
Italy54!D87      ="",Italy54!D86      ="",
Italy54!B87      ="",Italy54!B86      ="",
Italy54!Q87      ="",Italy54!Q86      ="",
Netherlands55!H87 ="",Netherlands55!H86 ="",
Netherlands55!D87 ="",Netherlands55!D86 ="",
Netherlands55!B87 ="",Netherlands55!B86 ="",
Netherlands55!Q87 ="",Netherlands55!Q86 ="",
Portugal56!H87      ="",Portugal56!H86      ="",
Portugal56!D87      ="",Portugal56!D86      ="",
Portugal56!B87      ="",Portugal56!B86      ="",
Portugal56!Q87      ="",Portugal56!Q86      ="",
Spain57!H87      ="",Spain57!H86      ="",
Spain57!D87      ="",Spain57!D86      ="",
Spain57!B87      ="",Spain57!B86      ="",
Spain57!Q87      ="",Spain57!Q86      ="",
Sweden58!H87      ="",Sweden58!H86      ="",
Sweden58!D87      ="",Sweden58!D86      ="",
Sweden58!B87      ="",Sweden58!B86      ="",
Sweden58!Q87      ="",Sweden58!Q86      =""),"",
LN(SQRT(
(Belgium51!D87*Belgium51!H87/Belgium51!B87
 +Denmark52!D87*Denmark52!H87/Denmark52!B87
 +Finland53!D87*Finland53!H87/Finland53!B87
 +Italy54!D87*Italy54!H87/Italy54!B87
 +Netherlands55!D87*Netherlands55!H87/Netherlands55!B87
 +Portugal56!D87*Portugal56!H87/Portugal56!B87
 +Spain57!D87*Spain57!H87/Spain57!B87
 +Sweden58!D87*Sweden58!H87/Sweden58!B87)
/(Belgium51!D87*Belgium51!H87/Belgium51!Q87*Belgium51!Q86/Belgium51!B86
 +Denmark52!D87*Denmark52!H87/Denmark52!Q87*Denmark52!Q86/Denmark52!B86
 +Finland53!D87*Finland53!H87/Finland53!Q87*Finland53!Q86/Finland53!B86
 +Italy54!D87*Italy54!H87/Italy54!Q87*Italy54!Q86/Italy54!B86
 +Netherlands55!D87*Netherlands55!H87/Netherlands55!Q87*Netherlands55!Q86/Netherlands55!B86
 +Portugal56!D87*Portugal56!H87/Portugal56!Q87*Portugal56!Q86/Portugal56!B86
 +Spain57!D87*Spain57!H87/Spain57!Q87*Spain57!Q86/Spain57!B86
 +Sweden58!D87*Sweden58!H87/Sweden58!Q87*Sweden58!Q86/Sweden58!B86)
*(Belgium51!D86*Belgium51!H86/Belgium51!Q86*Belgium51!Q87/Belgium51!B87
 +Denmark52!D86*Denmark52!H86/Denmark52!Q86*Denmark52!Q87/Denmark52!B87
 +Finland53!D86*Finland53!H86/Finland53!Q86*Finland53!Q87/Finland53!B87
 +Italy54!D86*Italy54!H86/Italy54!Q86*Italy54!Q87/Italy54!B87
 +Netherlands55!D86*Netherlands55!H86/Netherlands55!Q86*Netherlands55!Q87/Netherlands55!B87
 +Portugal56!D86*Portugal56!H86/Portugal56!Q86*Portugal56!Q87/Portugal56!B87
 +Spain57!D86*Spain57!H86/Spain57!Q86*Spain57!Q87/Spain57!B87
 +Sweden58!D86*Sweden58!H86/Sweden58!Q86*Sweden58!Q87/Sweden58!B87)
/(Belgium51!D86*Belgium51!H86/Belgium51!B86
 +Denmark52!D86*Denmark52!H86/Denmark52!B86
 +Finland53!D86*Finland53!H86/Finland53!B86
 +Italy54!D86*Italy54!H86/Italy54!B86
 +Netherlands55!D86*Netherlands55!H86/Netherlands55!B86
 +Portugal56!D86*Portugal56!H86/Portugal56!B86
 +Spain57!D86*Spain57!H86/Spain57!B86
 +Sweden58!D86*Sweden58!H86/Sweden58!B86))))</f>
        <v>2.108490700009201E-2</v>
      </c>
      <c r="N87" s="62">
        <f>IF(OR(
Belgium51!I87   ="",Belgium51!I86   ="",
Belgium51!B87   ="",Belgium51!B86   ="",
Belgium51!R87   ="",Belgium51!R86   ="",
Denmark52!I87      ="",Denmark52!I86      ="",
Denmark52!B87      ="",Denmark52!B86      ="",
Denmark52!R87      ="",Denmark52!R86      ="",
Finland53!I87       ="",Finland53!I86       ="",
Finland53!B87       ="",Finland53!B86       ="",
Finland53!R87       ="",Finland53!R86       ="",
Italy54!I87      ="",Italy54!I86      ="",
Italy54!B87      ="",Italy54!B86      ="",
Italy54!R87      ="",Italy54!R86      ="",
Netherlands55!I87 ="",Netherlands55!I86 ="",
Netherlands55!B87 ="",Netherlands55!B86 ="",
Netherlands55!R87 ="",Netherlands55!R86 ="",
Portugal56!I87      ="",Portugal56!I86      ="",
Portugal56!B87      ="",Portugal56!B86      ="",
Portugal56!R87      ="",Portugal56!R86      ="",
Spain57!I87      ="",Spain57!I86      ="",
Spain57!B87      ="",Spain57!B86      ="",
Spain57!R87      ="",Spain57!R86      ="",
Sweden58!I87      ="",Sweden58!I86      ="",
Sweden58!B87      ="",Sweden58!B86      ="",
Sweden58!R87      ="",Sweden58!R86      =""),"",
LN(SQRT(
(Belgium51!I87/Belgium51!B87
 +Denmark52!I87/Denmark52!B87
 +Finland53!I87/Finland53!B87
 +Italy54!I87/Italy54!B87
 +Netherlands55!I87/Netherlands55!B87
 +Portugal56!I87/Portugal56!B87
 +Spain57!I87/Spain57!B87
 +Sweden58!I87/Sweden58!B87)
/(Belgium51!I87/Belgium51!R87*Belgium51!R86/Belgium51!B86
 +Denmark52!I87/Denmark52!R87*Denmark52!R86/Denmark52!B86
 +Finland53!I87/Finland53!R87*Finland53!R86/Finland53!B86
 +Italy54!I87/Italy54!R87*Italy54!R86/Italy54!B86
 +Netherlands55!I87/Netherlands55!R87*Netherlands55!R86/Netherlands55!B86
 +Portugal56!I87/Portugal56!R87*Portugal56!R86/Portugal56!B86
 +Spain57!I87/Spain57!R87*Spain57!R86/Spain57!B86
 +Sweden58!I87/Sweden58!R87*Sweden58!R86/Sweden58!B86)
*(Belgium51!I86/Belgium51!R86*Belgium51!R87/Belgium51!B87
 +Denmark52!I86/Denmark52!R86*Denmark52!R87/Denmark52!B87
 +Finland53!I86/Finland53!R86*Finland53!R87/Finland53!B87
 +Italy54!I86/Italy54!R86*Italy54!R87/Italy54!B87
 +Netherlands55!I86/Netherlands55!R86*Netherlands55!R87/Netherlands55!B87
 +Portugal56!I86/Portugal56!R86*Portugal56!R87/Portugal56!B87
 +Spain57!I86/Spain57!R86*Spain57!R87/Spain57!B87
 +Sweden58!I86/Sweden58!R86*Sweden58!R87/Sweden58!B87)
/(Belgium51!I86/Belgium51!B86
 +Denmark52!I86/Denmark52!B86
 +Finland53!I86/Finland53!B86
 +Italy54!I86/Italy54!B86
 +Netherlands55!I86/Netherlands55!B86
 +Portugal56!I86/Portugal56!B86
 +Spain57!I86/Spain57!B86
 +Sweden58!I86/Sweden58!B86))))</f>
        <v>3.4970030539707334E-2</v>
      </c>
      <c r="O87" s="62">
        <f>IF(OR(
Belgium51!K87   ="",Belgium51!K86   ="",
Belgium51!B87   ="",Belgium51!B86   ="",
Belgium51!S87   ="",Belgium51!S86   ="",
Denmark52!K87      ="",Denmark52!K86      ="",
Denmark52!B87      ="",Denmark52!B86      ="",
Denmark52!S87      ="",Denmark52!S86      ="",
Finland53!K87       ="",Finland53!K86       ="",
Finland53!B87       ="",Finland53!B86       ="",
Finland53!S87       ="",Finland53!S86       ="",
Italy54!K87      ="",Italy54!K86      ="",
Italy54!B87      ="",Italy54!B86      ="",
Italy54!S87      ="",Italy54!S86      ="",
Netherlands55!K87 ="",Netherlands55!K86 ="",
Netherlands55!B87 ="",Netherlands55!B86 ="",
Netherlands55!S87 ="",Netherlands55!S86 ="",
Portugal56!K87      ="",Portugal56!K86      ="",
Portugal56!B87      ="",Portugal56!B86      ="",
Portugal56!S87      ="",Portugal56!S86      ="",
Spain57!K87      ="",Spain57!K86      ="",
Spain57!B87      ="",Spain57!B86      ="",
Spain57!S87      ="",Spain57!S86      ="",
Sweden58!K87      ="",Sweden58!K86      ="",
Sweden58!B87      ="",Sweden58!B86      ="",
Sweden58!S87      ="",Sweden58!S86      =""),"",
LN(SQRT(
(Belgium51!K87/Belgium51!B87
 +Denmark52!K87/Denmark52!B87
 +Finland53!K87/Finland53!B87
 +Italy54!K87/Italy54!B87
 +Netherlands55!K87/Netherlands55!B87
 +Portugal56!K87/Portugal56!B87
 +Spain57!K87/Spain57!B87
 +Sweden58!K87/Sweden58!B87)
/(Belgium51!K87/Belgium51!S87*Belgium51!S86/Belgium51!B86
 +Denmark52!K87/Denmark52!S87*Denmark52!S86/Denmark52!B86
 +Finland53!K87/Finland53!S87*Finland53!S86/Finland53!B86
 +Italy54!K87/Italy54!S87*Italy54!S86/Italy54!B86
 +Netherlands55!K87/Netherlands55!S87*Netherlands55!S86/Netherlands55!B86
 +Portugal56!K87/Portugal56!S87*Portugal56!S86/Portugal56!B86
 +Spain57!K87/Spain57!S87*Spain57!S86/Spain57!B86
 +Sweden58!K87/Sweden58!S87*Sweden58!S86/Sweden58!B86)
*(Belgium51!K86/Belgium51!S86*Belgium51!S87/Belgium51!B87
 +Denmark52!K86/Denmark52!S86*Denmark52!S87/Denmark52!B87
 +Finland53!K86/Finland53!S86*Finland53!S87/Finland53!B87
 +Italy54!K86/Italy54!S86*Italy54!S87/Italy54!B87
 +Netherlands55!K86/Netherlands55!S86*Netherlands55!S87/Netherlands55!B87
 +Portugal56!K86/Portugal56!S86*Portugal56!S87/Portugal56!B87
 +Spain57!K86/Spain57!S86*Spain57!S87/Spain57!B87
 +Sweden58!K86/Sweden58!S86*Sweden58!S87/Sweden58!B87)
/(Belgium51!K86/Belgium51!B86
 +Denmark52!K86/Denmark52!B86
 +Finland53!K86/Finland53!B86
 +Italy54!K86/Italy54!B86
 +Netherlands55!K86/Netherlands55!B86
 +Portugal56!K86/Portugal56!B86
 +Spain57!K86/Spain57!B86
 +Sweden58!K86/Sweden58!B86))))</f>
        <v>-1.5415394150460048E-2</v>
      </c>
      <c r="P87" s="62">
        <f>IF(OR(
Belgium51!L87   ="",Belgium51!L86   ="",
Belgium51!B87   ="",Belgium51!B86   ="",
Belgium51!T87   ="",Belgium51!T86   ="",
Denmark52!L87      ="",Denmark52!L86      ="",
Denmark52!B87      ="",Denmark52!B86      ="",
Denmark52!T87      ="",Denmark52!T86      ="",
Finland53!L87       ="",Finland53!L86       ="",
Finland53!B87       ="",Finland53!B86       ="",
Finland53!T87       ="",Finland53!T86       ="",
Italy54!L87      ="",Italy54!L86      ="",
Italy54!B87      ="",Italy54!B86      ="",
Italy54!T87      ="",Italy54!T86      ="",
Netherlands55!L87 ="",Netherlands55!L86 ="",
Netherlands55!B87 ="",Netherlands55!B86 ="",
Netherlands55!T87 ="",Netherlands55!T86 ="",
Portugal56!L87      ="",Portugal56!L86      ="",
Portugal56!B87      ="",Portugal56!B86      ="",
Portugal56!T87      ="",Portugal56!T86      ="",
Spain57!L87      ="",Spain57!L86      ="",
Spain57!B87      ="",Spain57!B86      ="",
Spain57!T87      ="",Spain57!T86      ="",
Sweden58!L87      ="",Sweden58!L86      ="",
Sweden58!B87      ="",Sweden58!B86      ="",
Sweden58!T87      ="",Sweden58!T86      =""),"",
LN(SQRT(
(Belgium51!L87/Belgium51!B87
 +Denmark52!L87/Denmark52!B87
 +Finland53!L87/Finland53!B87
 +Italy54!L87/Italy54!B87
 +Netherlands55!L87/Netherlands55!B87
 +Portugal56!L87/Portugal56!B87
 +Spain57!L87/Spain57!B87
 +Sweden58!L87/Sweden58!B87)
/(Belgium51!L87/Belgium51!T87*Belgium51!T86/Belgium51!B86
 +Denmark52!L87/Denmark52!T87*Denmark52!T86/Denmark52!B86
 +Finland53!L87/Finland53!T87*Finland53!T86/Finland53!B86
 +Italy54!L87/Italy54!T87*Italy54!T86/Italy54!B86
 +Netherlands55!L87/Netherlands55!T87*Netherlands55!T86/Netherlands55!B86
 +Portugal56!L87/Portugal56!T87*Portugal56!T86/Portugal56!B86
 +Spain57!L87/Spain57!T87*Spain57!T86/Spain57!B86
 +Sweden58!L87/Sweden58!T87*Sweden58!T86/Sweden58!B86)
*(Belgium51!L86/Belgium51!T86*Belgium51!T87/Belgium51!B87
 +Denmark52!L86/Denmark52!T86*Denmark52!T87/Denmark52!B87
 +Finland53!L86/Finland53!T86*Finland53!T87/Finland53!B87
 +Italy54!L86/Italy54!T86*Italy54!T87/Italy54!B87
 +Netherlands55!L86/Netherlands55!T86*Netherlands55!T87/Netherlands55!B87
 +Portugal56!L86/Portugal56!T86*Portugal56!T87/Portugal56!B87
 +Spain57!L86/Spain57!T86*Spain57!T87/Spain57!B87
 +Sweden58!L86/Sweden58!T86*Sweden58!T87/Sweden58!B87)
/(Belgium51!L86/Belgium51!B86
 +Denmark52!L86/Denmark52!B86
 +Finland53!L86/Finland53!B86
 +Italy54!L86/Italy54!B86
 +Netherlands55!L86/Netherlands55!B86
 +Portugal56!L86/Portugal56!B86
 +Spain57!L86/Spain57!B86
 +Sweden58!L86/Sweden58!B86))))</f>
        <v>-1.1239545251303419E-2</v>
      </c>
      <c r="Q87" s="61">
        <f t="shared" si="4"/>
        <v>-7.5896312397255791E-3</v>
      </c>
      <c r="R87" s="61">
        <f t="shared" ref="R87:R146" si="8">M87-K87</f>
        <v>-4.1194252466078933E-3</v>
      </c>
      <c r="S87" s="61">
        <f t="shared" si="5"/>
        <v>9.7656982930074306E-3</v>
      </c>
      <c r="T87" s="61">
        <f t="shared" si="6"/>
        <v>-4.0619726397159953E-2</v>
      </c>
      <c r="U87" s="61">
        <f t="shared" si="7"/>
        <v>-3.6443877498003319E-2</v>
      </c>
      <c r="V87" s="61">
        <f>IF(OR(
Belgium51!V87   ="",
Belgium51!U87   ="",
Denmark52!V87      ="",
Denmark52!U87      ="",
Finland53!V87       ="",
Finland53!U87       ="",
Italy54!V87      ="",
Italy54!U87      ="",
Netherlands55!V87 ="",
Netherlands55!U87 ="",
Portugal56!V87      ="",
Portugal56!U87      ="",
Spain57!V87      ="",
Spain57!U87      ="",
Sweden58!V87      ="",
Sweden58!U87      =""),"",
LN((Belgium51!V87+Denmark52!V87+Finland53!V87+Italy54!V87+Netherlands55!V87+Portugal56!V87+Spain57!V87+Sweden58!V87)
/(Belgium51!U87+Denmark52!U87+Finland53!U87+Italy54!U87+Netherlands55!U87+Portugal56!U87+Spain57!U87+Sweden58!U87)))</f>
        <v>-0.86238931448031875</v>
      </c>
      <c r="W87" s="61">
        <f>IF(OR(
Belgium51!V87   ="",
Belgium51!W87   ="",
Belgium51!U87   ="",
Denmark52!V87      ="",
Denmark52!W87      ="",
Denmark52!U87      ="",
Finland53!V87       ="",
Finland53!W87       ="",
Finland53!U87       ="",
Italy54!V87      ="",
Italy54!W87      ="",
Italy54!U87      ="",
Netherlands55!V87 ="",
Netherlands55!W87 ="",
Netherlands55!V87 ="",
Portugal56!V87      ="",
Portugal56!W87      ="",
Portugal56!U87      ="",
Spain57!V87      ="",
Spain57!W87      ="",
Spain57!U87      ="",
Sweden58!V87      ="",
Sweden58!W87      ="",
Sweden58!U87      ="",
),"",
LN((Belgium51!V87*Belgium51!W87+Denmark52!V87*Denmark52!W87+Finland53!V87*Finland53!W87+Italy54!V87*Italy54!W87+Netherlands55!V87*Netherlands55!W87+Portugal56!V87*Portugal56!W87+Spain57!V87*Spain57!W87+Sweden58!V87*Sweden58!W87)
/(Belgium51!U87+Denmark52!U87+Finland53!U87+Italy54!U87+Netherlands55!U87+Portugal56!U87+Spain57!U87+Sweden58!U87)))</f>
        <v>6.7631762135021276</v>
      </c>
      <c r="X87" s="61">
        <f>IF(OR(
Belgium51!X87   ="",
Belgium51!D87   ="",
Belgium51!B87   ="",
Denmark52!X87      ="",
Denmark52!D87      ="",
Denmark52!B87      ="",
Finland53!X87       ="",
Finland53!D87       ="",
Finland53!B87       ="",
Italy54!X87      ="",
Italy54!D87      ="",
Italy54!B87      ="",
Netherlands55!X87 ="",
Netherlands55!D87 ="",
Netherlands55!B87 ="",
Portugal56!X87      ="",
Portugal56!D87      ="",
Portugal56!B87      ="",
Spain57!X87      ="",
Spain57!D87      ="",
Spain57!B87      ="",
Sweden58!X87      ="",
Sweden58!D87      ="",
Sweden58!B87      =""),"",
(Belgium51!X87*Belgium51!D87/Belgium51!B87
 +Denmark52!X87*Denmark52!D87/Denmark52!B87
 +Finland53!X87*Finland53!D87/Finland53!B87
 +Italy54!X87*Italy54!D87/Italy54!B87
 +Netherlands55!X87*Netherlands55!D87/Netherlands55!B87
 +Portugal56!X87*Portugal56!D87/Portugal56!B87
 +Spain57!X87*Spain57!D87/Spain57!B87
 +Sweden58!X87*Sweden58!D87/Sweden58!B87)
/(Belgium51!D87/Belgium51!B87
 +Denmark52!D87/Denmark52!B87
 +Finland53!D87/Finland53!B87
 +Italy54!D87/Italy54!B87
 +Netherlands55!D87/Netherlands55!B87
 +Portugal56!D87/Portugal56!B87
 +Spain57!D87/Spain57!B87
 +Sweden58!D87/Sweden58!B87))</f>
        <v>0.63541176925134935</v>
      </c>
      <c r="Y87" s="61">
        <f>IF(OR(
Belgium51!Y87   ="",
Belgium51!D87   ="",
Belgium51!B87   ="",
Denmark52!Y87      ="",
Denmark52!D87      ="",
Denmark52!B87      ="",
Finland53!Y87       ="",
Finland53!D87       ="",
Finland53!B87       ="",
Italy54!Y87      ="",
Italy54!D87      ="",
Italy54!B87      ="",
Netherlands55!Y87 ="",
Netherlands55!D87 ="",
Netherlands55!B87 ="",
Portugal56!Y87      ="",
Portugal56!D87      ="",
Portugal56!B87      ="",
Spain57!Y87      ="",
Spain57!D87      ="",
Spain57!B87      ="",
Sweden58!Y87      ="",
Sweden58!D87      ="",
Sweden58!B87      =""),"",
(Belgium51!Y87/Belgium51!B87
 +Denmark52!Y87/Denmark52!B87
 +Finland53!Y87/Finland53!B87
 +Italy54!Y87/Italy54!B87
 +Netherlands55!Y87/Netherlands55!B87
 +Portugal56!Y87/Portugal56!B87
 +Spain57!Y87/Spain57!B87
 +Sweden58!Y87/Sweden58!B87)
/(Belgium51!D87/Belgium51!B87
 +Denmark52!D87/Denmark52!B87
 +Finland53!D87/Finland53!B87
 +Italy54!D87/Italy54!B87
 +Netherlands55!D87/Netherlands55!B87
 +Portugal56!D87/Portugal56!B87
 +Spain57!D87/Spain57!B87
 +Sweden58!D87/Sweden58!B87))</f>
        <v>0.11431030962370141</v>
      </c>
      <c r="Z87" s="67"/>
      <c r="AA87" s="62" t="str">
        <f t="shared" si="3"/>
        <v/>
      </c>
      <c r="AB87" s="75">
        <f>IF(OR(
Belgium51!AB87   ="",
Belgium51!D87   ="",
Belgium51!B87   ="",
Denmark52!AB87      ="",
Denmark52!D87      ="",
Denmark52!B87      ="",
Finland53!AB87       ="",
Finland53!D87       ="",
Finland53!B87       ="",
Italy54!AB87      ="",
Italy54!D87      ="",
Italy54!B87      ="",
Netherlands55!AB87 ="",
Netherlands55!D87 ="",
Netherlands55!B87 ="",
Portugal56!AB87      ="",
Portugal56!D87      ="",
Portugal56!B87      ="",
Spain57!AB87      ="",
Spain57!D87      ="",
Spain57!B87      ="",
Sweden58!AB87      ="",
Sweden58!D87      ="",
Sweden58!B87      =""),"",
(Belgium51!AB87*Belgium51!D87/Belgium51!B87
 +Denmark52!AB87*Denmark52!D87/Denmark52!B87
 +Finland53!AB87*Finland53!D87/Finland53!B87
 +Italy54!AB87*Italy54!D87/Italy54!B87
 +Netherlands55!AB87*Netherlands55!D87/Netherlands55!B87
 +Portugal56!AB87*Portugal56!D87/Portugal56!B87
 +Spain57!AB87*Spain57!D87/Spain57!B87
 +Sweden58!AB87*Sweden58!D87/Sweden58!B87)
/(Belgium51!D87/Belgium51!B87
 +Denmark52!D87/Denmark52!B87
 +Finland53!D87/Finland53!B87
 +Italy54!D87/Italy54!B87
 +Netherlands55!D87/Netherlands55!B87
 +Portugal56!D87/Portugal56!B87
 +Spain57!D87/Spain57!B87
 +Sweden58!D87/Sweden58!B87))</f>
        <v>0.42901762157708312</v>
      </c>
    </row>
    <row r="88" spans="1:28">
      <c r="A88" s="62">
        <v>1955</v>
      </c>
      <c r="B88" s="62" t="str">
        <f>IF(OR(
Belgium51!AC88   ="",
Belgium51!D88   ="",
Belgium51!B88   ="",
Denmark52!AC88      ="",
Denmark52!D88      ="",
Denmark52!B88      ="",
Finland53!AC88       ="",
Finland53!D88       ="",
Finland53!B88       ="",
Italy54!AC88      ="",
Italy54!D88      ="",
Italy54!B88      ="",
Netherlands55!AC88 ="",
Netherlands55!D88 ="",
Netherlands55!B88 ="",
Portugal56!AC88 ="",
Portugal56!D88 ="",
Portugal56!B88 ="",
Spain57!AC88       ="",
Spain57!D88       ="",
Spain57!B88       ="",
Sweden58!AC88      ="",
Sweden58!D88      ="",
Sweden58!B88      =""),"",
(Belgium51!AC88*Belgium51!D88/Belgium51!B88
 +Denmark52!AC88*Denmark52!D88/Denmark52!B88
 +Finland53!AC88*Finland53!D88/Finland53!B88
 +Italy54!AC88*Italy54!D88/Italy54!B88
 +Netherlands55!AC88*Netherlands55!D88/Netherlands55!B88
 +Portugal56!AC88*Portugal56!D88/Portugal56!B88
 +Spain57!AC88*Spain57!D88/Spain57!B88
 +Sweden58!AC88*Sweden58!D88/Sweden58!B88)
/(Belgium51!D88/Belgium51!B88
 +Denmark52!D88/Denmark52!B88
 +Finland53!D88/Finland53!B88
 +Italy54!D88/Italy54!B88
 +Netherlands55!D88/Netherlands55!B88
 +Portugal56!D88/Portugal56!B88
 +Spain57!D88/Spain57!B88
 +Sweden58!D88/Sweden58!B88))</f>
        <v/>
      </c>
      <c r="C88" s="34">
        <f>IF(OR(
Belgium51!F88   ="",
Belgium51!D88   ="",
Belgium51!B88   ="",
Denmark52!F88      ="",
Denmark52!D88      ="",
Denmark52!B88      ="",
Finland53!F88       ="",
Finland53!D88       ="",
Finland53!B88       ="",
Italy54!F88      ="",
Italy54!D88      ="",
Italy54!B88      ="",
Netherlands55!F88 ="",
Netherlands55!D88 ="",
Netherlands55!B88 ="",
Portugal56!F88 ="",
Portugal56!D88 ="",
Portugal56!B88 ="",
Spain57!F88       ="",
Spain57!D88       ="",
Spain57!B88       ="",
Sweden58!F88      ="",
Sweden58!D88      ="",
Sweden58!B88      =""),"",
(Belgium51!F88*Belgium51!D88/Belgium51!B88
 +Denmark52!F88*Denmark52!D88/Denmark52!B88
 +Finland53!F88*Finland53!D88/Finland53!B88
 +Italy54!F88*Italy54!D88/Italy54!B88
 +Netherlands55!F88*Netherlands55!D88/Netherlands55!B88
 +Portugal56!F88*Portugal56!D88/Portugal56!B88
 +Spain57!F88*Spain57!D88/Spain57!B88
 +Sweden58!F88*Sweden58!D88/Sweden58!B88)
/(Belgium51!D88/Belgium51!B88
 +Denmark52!D88/Denmark52!B88
 +Finland53!D88/Finland53!B88
 +Italy54!D88/Italy54!B88
 +Netherlands55!D88/Netherlands55!B88
 +Portugal56!D88/Portugal56!B88
 +Spain57!D88/Spain57!B88
 +Sweden58!D88/Sweden58!B88))</f>
        <v>0.6380100442761929</v>
      </c>
      <c r="D88" s="62" t="str">
        <f>IF(OR(
Belgium51!AE88   ="",
Belgium51!D88   ="",
Belgium51!B88   ="",
Denmark52!AE88      ="",
Denmark52!D88      ="",
Denmark52!B88      ="",
Finland53!AE88       ="",
Finland53!D88       ="",
Finland53!B88       ="",
Italy54!AE88      ="",
Italy54!D88      ="",
Italy54!B88      ="",
Netherlands55!AE88 ="",
Netherlands55!D88 ="",
Netherlands55!B88 ="",
Portugal56!AE88 ="",
Portugal56!D88 ="",
Portugal56!B88 ="",
Spain57!AE88       ="",
Spain57!D88       ="",
Spain57!B88       ="",
Sweden58!AE88      ="",
Sweden58!D88      ="",
Sweden58!B88      =""),"",
(Belgium51!AE88*Belgium51!D88/Belgium51!B88
 +Denmark52!AE88*Denmark52!D88/Denmark52!B88
 +Finland53!AE88*Finland53!D88/Finland53!B88
 +Italy54!AE88*Italy54!D88/Italy54!B88
 +Netherlands55!AE88*Netherlands55!D88/Netherlands55!B88
 +Portugal56!AE88*Portugal56!D88/Portugal56!B88
 +Spain57!AE88*Spain57!D88/Spain57!B88
 +Sweden58!AE88*Sweden58!D88/Sweden58!B88)
/(Belgium51!D88/Belgium51!B88
 +Denmark52!D88/Denmark52!B88
 +Finland53!D88/Finland53!B88
 +Italy54!D88/Italy54!B88
 +Netherlands55!D88/Netherlands55!B88
 +Portugal56!D88/Portugal56!B88
 +Spain57!D88/Spain57!B88
 +Sweden58!D88/Sweden58!B88))</f>
        <v/>
      </c>
      <c r="E88" s="62">
        <f>IF(OR(
Belgium51!H88   ="",
Belgium51!D88   ="",
Belgium51!B88   ="",
Denmark52!H88      ="",
Denmark52!D88      ="",
Denmark52!B88      ="",
Finland53!H88       ="",
Finland53!D88       ="",
Finland53!B88       ="",
Italy54!H88      ="",
Italy54!D88      ="",
Italy54!B88      ="",
Netherlands55!H88 ="",
Netherlands55!D88 ="",
Netherlands55!B88 ="",
Portugal56!H88 ="",
Portugal56!D88 ="",
Portugal56!B88 ="",
Spain57!H88 ="",
Spain57!D88 ="",
Spain57!B88 ="",
Sweden58!H88 ="",
Sweden58!D88 ="",
Sweden58!B88 =""),"",
(Belgium51!H88*Belgium51!D88/Belgium51!B88
 +Denmark52!H88*Denmark52!D88/Denmark52!B88
 +Finland53!H88*Finland53!D88/Finland53!B88
 +Italy54!H88*Italy54!D88/Italy54!B88
 +Netherlands55!H88*Netherlands55!D88/Netherlands55!B88
 +Portugal56!H88*Portugal56!D88/Portugal56!B88
 +Spain57!H88*Spain57!D88/Spain57!B88
 +Sweden58!H88*Sweden58!D88/Sweden58!B88)
/(Belgium51!D88/Belgium51!B88
 +Denmark52!D88/Denmark52!B88
 +Finland53!D88/Finland53!B88
 +Italy54!D88/Italy54!B88
 +Netherlands55!D88/Netherlands55!B88
 +Portugal56!D88/Portugal56!B88
 +Spain57!D88/Spain57!B88
 +Sweden58!D88/Sweden58!B88))</f>
        <v>0.21389195983078868</v>
      </c>
      <c r="F88" s="62">
        <f>IF(OR(
Belgium51!I88   ="",
Belgium51!D88   ="",
Belgium51!B88   ="",
Denmark52!I88      ="",
Denmark52!D88      ="",
Denmark52!B88      ="",
Finland53!I88       ="",
Finland53!D88       ="",
Finland53!B88       ="",
Italy54!I88      ="",
Italy54!D88      ="",
Italy54!B88      ="",
Netherlands55!I88 ="",
Netherlands55!D88 ="",
Netherlands55!B88 ="",
Portugal56!I88      ="",
Portugal56!D88      ="",
Portugal56!B88      ="",
Spain57!I88      ="",
Spain57!D88      ="",
Spain57!B88      ="",
Sweden58!I88      ="",
Sweden58!D88      ="",
Sweden58!B88      =""),"",
(Belgium51!I88/Belgium51!B88
 +Denmark52!I88/Denmark52!B88
 +Finland53!I88/Finland53!B88
 +Italy54!I88/Italy54!B88
 +Netherlands55!I88/Netherlands55!B88
 +Portugal56!I88/Portugal56!B88
 +Spain57!I88/Spain57!B88
 +Sweden58!I88/Sweden58!B88)
/(Belgium51!D88/Belgium51!B88
 +Denmark52!D88/Denmark52!B88
 +Finland53!D88/Finland53!B88
 +Italy54!D88/Italy54!B88
 +Netherlands55!D88/Netherlands55!B88
 +Portugal56!D88/Portugal56!B88
 +Spain57!D88/Spain57!B88
 +Sweden58!D88/Sweden58!B88))</f>
        <v>0.18357940983084117</v>
      </c>
      <c r="G88" s="62">
        <f>IF(OR(
Belgium51!J88   ="",
Belgium51!D88   ="",
Belgium51!B88   ="",
Denmark52!J88      ="",
Denmark52!D88      ="",
Denmark52!B88      ="",
Finland53!J88       ="",
Finland53!D88       ="",
Finland53!B88       ="",
Italy54!J88      ="",
Italy54!D88      ="",
Italy54!B88      ="",
Netherlands55!J88 ="",
Netherlands55!D88 ="",
Netherlands55!B88 ="",
Portugal56!J88      ="",
Portugal56!D88      ="",
Portugal56!B88      ="",
Spain57!J88      ="",
Spain57!D88      ="",
Spain57!B88      ="",
Sweden58!J88      ="",
Sweden58!D88      ="",
Sweden58!B88      =""),"",
(Belgium51!J88/Belgium51!B88
 +Denmark52!J88/Denmark52!B88
 +Finland53!J88/Finland53!B88
 +Italy54!J88/Italy54!B88
 +Netherlands55!J88/Netherlands55!B88
 +Portugal56!J88/Portugal56!B88
 +Spain57!J88/Spain57!B88
 +Sweden58!J88/Sweden58!B88)
/(Belgium51!D88/Belgium51!B88
 +Denmark52!D88/Denmark52!B88
 +Finland53!D88/Finland53!B88
 +Italy54!D88/Italy54!B88
 +Netherlands55!D88/Netherlands55!B88
 +Portugal56!D88/Portugal56!B88
 +Spain57!D88/Spain57!B88
 +Sweden58!D88/Sweden58!B88))</f>
        <v>0.16727251180023303</v>
      </c>
      <c r="H88" s="62">
        <f>IF(OR(
Belgium51!K88   ="",
Belgium51!D88   ="",
Belgium51!B88   ="",
Denmark52!K88      ="",
Denmark52!D88      ="",
Denmark52!B88      ="",
Finland53!K88       ="",
Finland53!D88       ="",
Finland53!B88       ="",
Italy54!K88      ="",
Italy54!D88      ="",
Italy54!B88      ="",
Netherlands55!K88 ="",
Netherlands55!D88 ="",
Netherlands55!B88 ="",
Portugal56!K88      ="",
Portugal56!D88      ="",
Portugal56!B88      ="",
Spain57!K88      ="",
Spain57!D88      ="",
Spain57!B88      ="",
Sweden58!K88      ="",
Sweden58!D88      ="",
Sweden58!B88      =""),"",
(Belgium51!K88/Belgium51!B88
 +Denmark52!K88/Denmark52!B88
 +Finland53!K88/Finland53!B88
 +Italy54!K88/Italy54!B88
 +Netherlands55!K88/Netherlands55!B88
 +Portugal56!K88/Portugal56!B88
 +Spain57!K88/Spain57!B88
 +Sweden58!K88/Sweden58!B88)
/(Belgium51!D88/Belgium51!B88
 +Denmark52!D88/Denmark52!B88
 +Finland53!D88/Finland53!B88
 +Italy54!D88/Italy54!B88
 +Netherlands55!D88/Netherlands55!B88
 +Portugal56!D88/Portugal56!B88
 +Spain57!D88/Spain57!B88
 +Sweden58!D88/Sweden58!B88))</f>
        <v>0.18143589471009536</v>
      </c>
      <c r="I88" s="62">
        <f>IF(OR(
Belgium51!L88   ="",
Belgium51!D88   ="",
Belgium51!B88   ="",
Denmark52!L88      ="",
Denmark52!D88      ="",
Denmark52!B88      ="",
Finland53!L88       ="",
Finland53!D88       ="",
Finland53!B88       ="",
Italy54!L88      ="",
Italy54!D88      ="",
Italy54!B88      ="",
Netherlands55!L88 ="",
Netherlands55!D88 ="",
Netherlands55!B88 ="",
Portugal56!L88      ="",
Portugal56!D88      ="",
Portugal56!B88      ="",
Spain57!L88      ="",
Spain57!D88      ="",
Spain57!B88      ="",
Sweden58!L88      ="",
Sweden58!D88      ="",
Sweden58!B88      =""),"",
(Belgium51!L88/Belgium51!B88
 +Denmark52!L88/Denmark52!B88
 +Finland53!L88/Finland53!B88
 +Italy54!L88/Italy54!B88
 +Netherlands55!L88/Netherlands55!B88
 +Portugal56!L88/Portugal56!B88
 +Spain57!L88/Spain57!B88
 +Sweden58!L88/Sweden58!B88)
/(Belgium51!D88/Belgium51!B88
 +Denmark52!D88/Denmark52!B88
 +Finland53!D88/Finland53!B88
 +Italy54!D88/Italy54!B88
 +Netherlands55!D88/Netherlands55!B88
 +Portugal56!D88/Portugal56!B88
 +Spain57!D88/Spain57!B88
 +Sweden58!D88/Sweden58!B88))</f>
        <v>0.20731268439026207</v>
      </c>
      <c r="J88" s="61">
        <f t="shared" si="2"/>
        <v>-2.5876789680166712E-2</v>
      </c>
      <c r="K88" s="61">
        <f>IF(OR(
Belgium51!D88   ="",Belgium51!D87   ="",
Belgium51!B88   ="",Belgium51!B87   ="",
Belgium51!N88   ="",Belgium51!N87   ="",
Denmark52!D88      ="",Denmark52!D87      ="",
Denmark52!B88      ="",Denmark52!B87      ="",
Denmark52!N88      ="",Denmark52!N87      ="",
Finland53!D88       ="",Finland53!D87       ="",
Finland53!B88       ="",Finland53!B87       ="",
Finland53!N88       ="",Finland53!N87       ="",
Italy54!D88      ="",Italy54!D87      ="",
Italy54!B88      ="",Italy54!B87      ="",
Italy54!N88      ="",Italy54!N87      ="",
Netherlands55!D88 ="",Netherlands55!D87 ="",
Netherlands55!B88 ="",Netherlands55!B87 ="",
Netherlands55!N88 ="",Netherlands55!N87 ="",
Portugal56!D88      ="",Portugal56!D87      ="",
Portugal56!B88      ="",Portugal56!B87      ="",
Portugal56!N88      ="",Portugal56!N87      ="",
Spain57!D88      ="",Spain57!D87      ="",
Spain57!B88      ="",Spain57!B87      ="",
Spain57!N88      ="",Spain57!N87      ="",
Sweden58!D88      ="",Sweden58!D87      ="",
Sweden58!B88      ="",Sweden58!B87      ="",
Sweden58!N88      ="",Sweden58!N87      =""),"",
LN(SQRT(
(Belgium51!D88/Belgium51!B88
 +Denmark52!D88/Denmark52!B88
 +Finland53!D88/Finland53!B88
 +Italy54!D88/Italy54!B88
 +Netherlands55!D88/Netherlands55!B88
 +Portugal56!D88/Portugal56!B88
 +Spain57!D88/Spain57!B88
 +Sweden58!D88/Sweden58!B88)
/(Belgium51!D88/Belgium51!N88*Belgium51!N87/Belgium51!B87
 +Denmark52!D88/Denmark52!N88*Denmark52!N87/Denmark52!B87
 +Finland53!D88/Finland53!N88*Finland53!N87/Finland53!B87
 +Italy54!D88/Italy54!N88*Italy54!N87/Italy54!B87
 +Netherlands55!D88/Netherlands55!N88*Netherlands55!N87/Netherlands55!B87
 +Portugal56!D88/Portugal56!N88*Portugal56!N87/Portugal56!B87
 +Spain57!D88/Spain57!N88*Spain57!N87/Spain57!B87
 +Sweden58!D88/Sweden58!N88*Sweden58!N87/Sweden58!B87)
*(Belgium51!D87/Belgium51!N87*Belgium51!N88/Belgium51!B88
 +Denmark52!D87/Denmark52!N87*Denmark52!N88/Denmark52!B88
 +Finland53!D87/Finland53!N87*Finland53!N88/Finland53!B88
 +Italy54!D87/Italy54!N87*Italy54!N88/Italy54!B88
 +Netherlands55!D87/Netherlands55!N87*Netherlands55!N88/Netherlands55!B88
 +Portugal56!D87/Portugal56!N87*Portugal56!N88/Portugal56!B88
 +Spain57!D87/Spain57!N87*Spain57!N88/Spain57!B88
 +Sweden58!D87/Sweden58!N87*Sweden58!N88/Sweden58!B88)
/(Belgium51!D87/Belgium51!B87
 +Denmark52!D87/Denmark52!B87
 +Finland53!D87/Finland53!B87
 +Italy54!D87/Italy54!B87
 +Netherlands55!D87/Netherlands55!B87
 +Portugal56!D87/Portugal56!B87
 +Spain57!D87/Spain57!B87
 +Sweden58!D87/Sweden58!B87))))</f>
        <v>4.619149079803514E-2</v>
      </c>
      <c r="L88" s="61">
        <f>IF(OR(
Belgium51!F88   ="",Belgium51!F87   ="",
Belgium51!D88   ="",Belgium51!D87   ="",
Belgium51!B88   ="",Belgium51!B87   ="",
Belgium51!P88   ="",Belgium51!P87   ="",
Denmark52!F88      ="",Denmark52!F87      ="",
Denmark52!D88      ="",Denmark52!D87      ="",
Denmark52!B88      ="",Denmark52!B87      ="",
Denmark52!P88      ="",Denmark52!P87      ="",
Finland53!F88       ="",Finland53!F87       ="",
Finland53!D88       ="",Finland53!D87       ="",
Finland53!B88       ="",Finland53!B87       ="",
Finland53!P88       ="",Finland53!P87       ="",
Italy54!F88      ="",Italy54!F87      ="",
Italy54!D88      ="",Italy54!D87      ="",
Italy54!B88      ="",Italy54!B87      ="",
Italy54!P88      ="",Italy54!P87      ="",
Netherlands55!F88 ="",Netherlands55!F87 ="",
Netherlands55!D88 ="",Netherlands55!D87 ="",
Netherlands55!B88 ="",Netherlands55!B87 ="",
Netherlands55!P88 ="",Netherlands55!P87 ="",
Portugal56!F88      ="",Portugal56!F87      ="",
Portugal56!D88      ="",Portugal56!D87      ="",
Portugal56!B88      ="",Portugal56!B87      ="",
Portugal56!P88      ="",Portugal56!P87      ="",
Spain57!F88      ="",Spain57!F87      ="",
Spain57!D88      ="",Spain57!D87      ="",
Spain57!B88      ="",Spain57!B87      ="",
Spain57!P88      ="",Spain57!P87      ="",
Sweden58!F88      ="",Sweden58!F87      ="",
Sweden58!D88      ="",Sweden58!D87      ="",
Sweden58!B88      ="",Sweden58!B87      ="",
Sweden58!P88      ="",Sweden58!P87      =""),"",
LN(SQRT(
(Belgium51!D88*Belgium51!F88/Belgium51!B88
 +Denmark52!D88*Denmark52!F88/Denmark52!B88
 +Finland53!D88*Finland53!F88/Finland53!B88
 +Italy54!D88*Italy54!F88/Italy54!B88
 +Netherlands55!D88*Netherlands55!F88/Netherlands55!B88
 +Portugal56!D88*Portugal56!F88/Portugal56!B88
 +Spain57!D88*Spain57!F88/Spain57!B88
 +Sweden58!D88*Sweden58!F88/Sweden58!B88)
/(Belgium51!D88*Belgium51!F88/Belgium51!P88*Belgium51!P87/Belgium51!B87
 +Denmark52!D88*Denmark52!F88/Denmark52!P88*Denmark52!P87/Denmark52!B87
 +Finland53!D88*Finland53!F88/Finland53!P88*Finland53!P87/Finland53!B87
 +Italy54!D88*Italy54!F88/Italy54!P88*Italy54!P87/Italy54!B87
 +Netherlands55!D88*Netherlands55!F88/Netherlands55!P88*Netherlands55!P87/Netherlands55!B87
 +Portugal56!D88*Portugal56!F88/Portugal56!P88*Portugal56!P87/Portugal56!B87
 +Spain57!D88*Spain57!F88/Spain57!P88*Spain57!P87/Spain57!B87
 +Sweden58!D88*Sweden58!F88/Sweden58!P88*Sweden58!P87/Sweden58!B87)
*(Belgium51!D87*Belgium51!F87/Belgium51!P87*Belgium51!P88/Belgium51!B88
 +Denmark52!D87*Denmark52!F87/Denmark52!P87*Denmark52!P88/Denmark52!B88
 +Finland53!D87*Finland53!F87/Finland53!P87*Finland53!P88/Finland53!B88
 +Italy54!D87*Italy54!F87/Italy54!P87*Italy54!P88/Italy54!B88
 +Netherlands55!D87*Netherlands55!F87/Netherlands55!P87*Netherlands55!P88/Netherlands55!B88
 +Portugal56!D87*Portugal56!F87/Portugal56!P87*Portugal56!P88/Portugal56!B88
 +Spain57!D87*Spain57!F87/Spain57!P87*Spain57!P88/Spain57!B88
 +Sweden58!D87*Sweden58!F87/Sweden58!P87*Sweden58!P88/Sweden58!B88)
/(Belgium51!D87*Belgium51!F87/Belgium51!B87
 +Denmark52!D87*Denmark52!F87/Denmark52!B87
 +Finland53!D87*Finland53!F87/Finland53!B87
 +Italy54!D87*Italy54!F87/Italy54!B87
 +Netherlands55!D87*Netherlands55!F87/Netherlands55!B87
 +Portugal56!D87*Portugal56!F87/Portugal56!B87
 +Spain57!D87*Spain57!F87/Spain57!B87
 +Sweden58!D87*Sweden58!F87/Sweden58!B87))))</f>
        <v>3.5379476676799311E-2</v>
      </c>
      <c r="M88" s="62">
        <f>IF(OR(
Belgium51!H88   ="",Belgium51!H87   ="",
Belgium51!D88   ="",Belgium51!D87   ="",
Belgium51!B88   ="",Belgium51!B87   ="",
Belgium51!Q88   ="",Belgium51!Q87   ="",
Denmark52!H88      ="",Denmark52!H87      ="",
Denmark52!D88      ="",Denmark52!D87      ="",
Denmark52!B88      ="",Denmark52!B87      ="",
Denmark52!Q88      ="",Denmark52!Q87      ="",
Finland53!H88       ="",Finland53!H87       ="",
Finland53!D88       ="",Finland53!D87       ="",
Finland53!B88       ="",Finland53!B87       ="",
Finland53!Q88       ="",Finland53!Q87       ="",
Italy54!H88      ="",Italy54!H87      ="",
Italy54!D88      ="",Italy54!D87      ="",
Italy54!B88      ="",Italy54!B87      ="",
Italy54!Q88      ="",Italy54!Q87      ="",
Netherlands55!H88 ="",Netherlands55!H87 ="",
Netherlands55!D88 ="",Netherlands55!D87 ="",
Netherlands55!B88 ="",Netherlands55!B87 ="",
Netherlands55!Q88 ="",Netherlands55!Q87 ="",
Portugal56!H88      ="",Portugal56!H87      ="",
Portugal56!D88      ="",Portugal56!D87      ="",
Portugal56!B88      ="",Portugal56!B87      ="",
Portugal56!Q88      ="",Portugal56!Q87      ="",
Spain57!H88      ="",Spain57!H87      ="",
Spain57!D88      ="",Spain57!D87      ="",
Spain57!B88      ="",Spain57!B87      ="",
Spain57!Q88      ="",Spain57!Q87      ="",
Sweden58!H88      ="",Sweden58!H87      ="",
Sweden58!D88      ="",Sweden58!D87      ="",
Sweden58!B88      ="",Sweden58!B87      ="",
Sweden58!Q88      ="",Sweden58!Q87      =""),"",
LN(SQRT(
(Belgium51!D88*Belgium51!H88/Belgium51!B88
 +Denmark52!D88*Denmark52!H88/Denmark52!B88
 +Finland53!D88*Finland53!H88/Finland53!B88
 +Italy54!D88*Italy54!H88/Italy54!B88
 +Netherlands55!D88*Netherlands55!H88/Netherlands55!B88
 +Portugal56!D88*Portugal56!H88/Portugal56!B88
 +Spain57!D88*Spain57!H88/Spain57!B88
 +Sweden58!D88*Sweden58!H88/Sweden58!B88)
/(Belgium51!D88*Belgium51!H88/Belgium51!Q88*Belgium51!Q87/Belgium51!B87
 +Denmark52!D88*Denmark52!H88/Denmark52!Q88*Denmark52!Q87/Denmark52!B87
 +Finland53!D88*Finland53!H88/Finland53!Q88*Finland53!Q87/Finland53!B87
 +Italy54!D88*Italy54!H88/Italy54!Q88*Italy54!Q87/Italy54!B87
 +Netherlands55!D88*Netherlands55!H88/Netherlands55!Q88*Netherlands55!Q87/Netherlands55!B87
 +Portugal56!D88*Portugal56!H88/Portugal56!Q88*Portugal56!Q87/Portugal56!B87
 +Spain57!D88*Spain57!H88/Spain57!Q88*Spain57!Q87/Spain57!B87
 +Sweden58!D88*Sweden58!H88/Sweden58!Q88*Sweden58!Q87/Sweden58!B87)
*(Belgium51!D87*Belgium51!H87/Belgium51!Q87*Belgium51!Q88/Belgium51!B88
 +Denmark52!D87*Denmark52!H87/Denmark52!Q87*Denmark52!Q88/Denmark52!B88
 +Finland53!D87*Finland53!H87/Finland53!Q87*Finland53!Q88/Finland53!B88
 +Italy54!D87*Italy54!H87/Italy54!Q87*Italy54!Q88/Italy54!B88
 +Netherlands55!D87*Netherlands55!H87/Netherlands55!Q87*Netherlands55!Q88/Netherlands55!B88
 +Portugal56!D87*Portugal56!H87/Portugal56!Q87*Portugal56!Q88/Portugal56!B88
 +Spain57!D87*Spain57!H87/Spain57!Q87*Spain57!Q88/Spain57!B88
 +Sweden58!D87*Sweden58!H87/Sweden58!Q87*Sweden58!Q88/Sweden58!B88)
/(Belgium51!D87*Belgium51!H87/Belgium51!B87
 +Denmark52!D87*Denmark52!H87/Denmark52!B87
 +Finland53!D87*Finland53!H87/Finland53!B87
 +Italy54!D87*Italy54!H87/Italy54!B87
 +Netherlands55!D87*Netherlands55!H87/Netherlands55!B87
 +Portugal56!D87*Portugal56!H87/Portugal56!B87
 +Spain57!D87*Spain57!H87/Spain57!B87
 +Sweden58!D87*Sweden58!H87/Sweden58!B87))))</f>
        <v>3.1784184435210548E-2</v>
      </c>
      <c r="N88" s="62">
        <f>IF(OR(
Belgium51!I88   ="",Belgium51!I87   ="",
Belgium51!B88   ="",Belgium51!B87   ="",
Belgium51!R88   ="",Belgium51!R87   ="",
Denmark52!I88      ="",Denmark52!I87      ="",
Denmark52!B88      ="",Denmark52!B87      ="",
Denmark52!R88      ="",Denmark52!R87      ="",
Finland53!I88       ="",Finland53!I87       ="",
Finland53!B88       ="",Finland53!B87       ="",
Finland53!R88       ="",Finland53!R87       ="",
Italy54!I88      ="",Italy54!I87      ="",
Italy54!B88      ="",Italy54!B87      ="",
Italy54!R88      ="",Italy54!R87      ="",
Netherlands55!I88 ="",Netherlands55!I87 ="",
Netherlands55!B88 ="",Netherlands55!B87 ="",
Netherlands55!R88 ="",Netherlands55!R87 ="",
Portugal56!I88      ="",Portugal56!I87      ="",
Portugal56!B88      ="",Portugal56!B87      ="",
Portugal56!R88      ="",Portugal56!R87      ="",
Spain57!I88      ="",Spain57!I87      ="",
Spain57!B88      ="",Spain57!B87      ="",
Spain57!R88      ="",Spain57!R87      ="",
Sweden58!I88      ="",Sweden58!I87      ="",
Sweden58!B88      ="",Sweden58!B87      ="",
Sweden58!R88      ="",Sweden58!R87      =""),"",
LN(SQRT(
(Belgium51!I88/Belgium51!B88
 +Denmark52!I88/Denmark52!B88
 +Finland53!I88/Finland53!B88
 +Italy54!I88/Italy54!B88
 +Netherlands55!I88/Netherlands55!B88
 +Portugal56!I88/Portugal56!B88
 +Spain57!I88/Spain57!B88
 +Sweden58!I88/Sweden58!B88)
/(Belgium51!I88/Belgium51!R88*Belgium51!R87/Belgium51!B87
 +Denmark52!I88/Denmark52!R88*Denmark52!R87/Denmark52!B87
 +Finland53!I88/Finland53!R88*Finland53!R87/Finland53!B87
 +Italy54!I88/Italy54!R88*Italy54!R87/Italy54!B87
 +Netherlands55!I88/Netherlands55!R88*Netherlands55!R87/Netherlands55!B87
 +Portugal56!I88/Portugal56!R88*Portugal56!R87/Portugal56!B87
 +Spain57!I88/Spain57!R88*Spain57!R87/Spain57!B87
 +Sweden58!I88/Sweden58!R88*Sweden58!R87/Sweden58!B87)
*(Belgium51!I87/Belgium51!R87*Belgium51!R88/Belgium51!B88
 +Denmark52!I87/Denmark52!R87*Denmark52!R88/Denmark52!B88
 +Finland53!I87/Finland53!R87*Finland53!R88/Finland53!B88
 +Italy54!I87/Italy54!R87*Italy54!R88/Italy54!B88
 +Netherlands55!I87/Netherlands55!R87*Netherlands55!R88/Netherlands55!B88
 +Portugal56!I87/Portugal56!R87*Portugal56!R88/Portugal56!B88
 +Spain57!I87/Spain57!R87*Spain57!R88/Spain57!B88
 +Sweden58!I87/Sweden58!R87*Sweden58!R88/Sweden58!B88)
/(Belgium51!I87/Belgium51!B87
 +Denmark52!I87/Denmark52!B87
 +Finland53!I87/Finland53!B87
 +Italy54!I87/Italy54!B87
 +Netherlands55!I87/Netherlands55!B87
 +Portugal56!I87/Portugal56!B87
 +Spain57!I87/Spain57!B87
 +Sweden58!I87/Sweden58!B87))))</f>
        <v>6.2909578429326041E-2</v>
      </c>
      <c r="O88" s="62">
        <f>IF(OR(
Belgium51!K88   ="",Belgium51!K87   ="",
Belgium51!B88   ="",Belgium51!B87   ="",
Belgium51!S88   ="",Belgium51!S87   ="",
Denmark52!K88      ="",Denmark52!K87      ="",
Denmark52!B88      ="",Denmark52!B87      ="",
Denmark52!S88      ="",Denmark52!S87      ="",
Finland53!K88       ="",Finland53!K87       ="",
Finland53!B88       ="",Finland53!B87       ="",
Finland53!S88       ="",Finland53!S87       ="",
Italy54!K88      ="",Italy54!K87      ="",
Italy54!B88      ="",Italy54!B87      ="",
Italy54!S88      ="",Italy54!S87      ="",
Netherlands55!K88 ="",Netherlands55!K87 ="",
Netherlands55!B88 ="",Netherlands55!B87 ="",
Netherlands55!S88 ="",Netherlands55!S87 ="",
Portugal56!K88      ="",Portugal56!K87      ="",
Portugal56!B88      ="",Portugal56!B87      ="",
Portugal56!S88      ="",Portugal56!S87      ="",
Spain57!K88      ="",Spain57!K87      ="",
Spain57!B88      ="",Spain57!B87      ="",
Spain57!S88      ="",Spain57!S87      ="",
Sweden58!K88      ="",Sweden58!K87      ="",
Sweden58!B88      ="",Sweden58!B87      ="",
Sweden58!S88      ="",Sweden58!S87      =""),"",
LN(SQRT(
(Belgium51!K88/Belgium51!B88
 +Denmark52!K88/Denmark52!B88
 +Finland53!K88/Finland53!B88
 +Italy54!K88/Italy54!B88
 +Netherlands55!K88/Netherlands55!B88
 +Portugal56!K88/Portugal56!B88
 +Spain57!K88/Spain57!B88
 +Sweden58!K88/Sweden58!B88)
/(Belgium51!K88/Belgium51!S88*Belgium51!S87/Belgium51!B87
 +Denmark52!K88/Denmark52!S88*Denmark52!S87/Denmark52!B87
 +Finland53!K88/Finland53!S88*Finland53!S87/Finland53!B87
 +Italy54!K88/Italy54!S88*Italy54!S87/Italy54!B87
 +Netherlands55!K88/Netherlands55!S88*Netherlands55!S87/Netherlands55!B87
 +Portugal56!K88/Portugal56!S88*Portugal56!S87/Portugal56!B87
 +Spain57!K88/Spain57!S88*Spain57!S87/Spain57!B87
 +Sweden58!K88/Sweden58!S88*Sweden58!S87/Sweden58!B87)
*(Belgium51!K87/Belgium51!S87*Belgium51!S88/Belgium51!B88
 +Denmark52!K87/Denmark52!S87*Denmark52!S88/Denmark52!B88
 +Finland53!K87/Finland53!S87*Finland53!S88/Finland53!B88
 +Italy54!K87/Italy54!S87*Italy54!S88/Italy54!B88
 +Netherlands55!K87/Netherlands55!S87*Netherlands55!S88/Netherlands55!B88
 +Portugal56!K87/Portugal56!S87*Portugal56!S88/Portugal56!B88
 +Spain57!K87/Spain57!S87*Spain57!S88/Spain57!B88
 +Sweden58!K87/Sweden58!S87*Sweden58!S88/Sweden58!B88)
/(Belgium51!K87/Belgium51!B87
 +Denmark52!K87/Denmark52!B87
 +Finland53!K87/Finland53!B87
 +Italy54!K87/Italy54!B87
 +Netherlands55!K87/Netherlands55!B87
 +Portugal56!K87/Portugal56!B87
 +Spain57!K87/Spain57!B87
 +Sweden58!K87/Sweden58!B87))))</f>
        <v>3.6587599581322426E-2</v>
      </c>
      <c r="P88" s="62">
        <f>IF(OR(
Belgium51!L88   ="",Belgium51!L87   ="",
Belgium51!B88   ="",Belgium51!B87   ="",
Belgium51!T88   ="",Belgium51!T87   ="",
Denmark52!L88      ="",Denmark52!L87      ="",
Denmark52!B88      ="",Denmark52!B87      ="",
Denmark52!T88      ="",Denmark52!T87      ="",
Finland53!L88       ="",Finland53!L87       ="",
Finland53!B88       ="",Finland53!B87       ="",
Finland53!T88       ="",Finland53!T87       ="",
Italy54!L88      ="",Italy54!L87      ="",
Italy54!B88      ="",Italy54!B87      ="",
Italy54!T88      ="",Italy54!T87      ="",
Netherlands55!L88 ="",Netherlands55!L87 ="",
Netherlands55!B88 ="",Netherlands55!B87 ="",
Netherlands55!T88 ="",Netherlands55!T87 ="",
Portugal56!L88      ="",Portugal56!L87      ="",
Portugal56!B88      ="",Portugal56!B87      ="",
Portugal56!T88      ="",Portugal56!T87      ="",
Spain57!L88      ="",Spain57!L87      ="",
Spain57!B88      ="",Spain57!B87      ="",
Spain57!T88      ="",Spain57!T87      ="",
Sweden58!L88      ="",Sweden58!L87      ="",
Sweden58!B88      ="",Sweden58!B87      ="",
Sweden58!T88      ="",Sweden58!T87      =""),"",
LN(SQRT(
(Belgium51!L88/Belgium51!B88
 +Denmark52!L88/Denmark52!B88
 +Finland53!L88/Finland53!B88
 +Italy54!L88/Italy54!B88
 +Netherlands55!L88/Netherlands55!B88
 +Portugal56!L88/Portugal56!B88
 +Spain57!L88/Spain57!B88
 +Sweden58!L88/Sweden58!B88)
/(Belgium51!L88/Belgium51!T88*Belgium51!T87/Belgium51!B87
 +Denmark52!L88/Denmark52!T88*Denmark52!T87/Denmark52!B87
 +Finland53!L88/Finland53!T88*Finland53!T87/Finland53!B87
 +Italy54!L88/Italy54!T88*Italy54!T87/Italy54!B87
 +Netherlands55!L88/Netherlands55!T88*Netherlands55!T87/Netherlands55!B87
 +Portugal56!L88/Portugal56!T88*Portugal56!T87/Portugal56!B87
 +Spain57!L88/Spain57!T88*Spain57!T87/Spain57!B87
 +Sweden58!L88/Sweden58!T88*Sweden58!T87/Sweden58!B87)
*(Belgium51!L87/Belgium51!T87*Belgium51!T88/Belgium51!B88
 +Denmark52!L87/Denmark52!T87*Denmark52!T88/Denmark52!B88
 +Finland53!L87/Finland53!T87*Finland53!T88/Finland53!B88
 +Italy54!L87/Italy54!T87*Italy54!T88/Italy54!B88
 +Netherlands55!L87/Netherlands55!T87*Netherlands55!T88/Netherlands55!B88
 +Portugal56!L87/Portugal56!T87*Portugal56!T88/Portugal56!B88
 +Spain57!L87/Spain57!T87*Spain57!T88/Spain57!B88
 +Sweden58!L87/Sweden58!T87*Sweden58!T88/Sweden58!B88)
/(Belgium51!L87/Belgium51!B87
 +Denmark52!L87/Denmark52!B87
 +Finland53!L87/Finland53!B87
 +Italy54!L87/Italy54!B87
 +Netherlands55!L87/Netherlands55!B87
 +Portugal56!L87/Portugal56!B87
 +Spain57!L87/Spain57!B87
 +Sweden58!L87/Sweden58!B87))))</f>
        <v>1.0277032025661857E-2</v>
      </c>
      <c r="Q88" s="61">
        <f t="shared" si="4"/>
        <v>-1.0812014121235829E-2</v>
      </c>
      <c r="R88" s="61">
        <f t="shared" si="8"/>
        <v>-1.4407306362824591E-2</v>
      </c>
      <c r="S88" s="61">
        <f t="shared" si="5"/>
        <v>1.6718087631290901E-2</v>
      </c>
      <c r="T88" s="61">
        <f t="shared" si="6"/>
        <v>-9.6038912167127136E-3</v>
      </c>
      <c r="U88" s="61">
        <f t="shared" si="7"/>
        <v>-3.5914458772373287E-2</v>
      </c>
      <c r="V88" s="61">
        <f>IF(OR(
Belgium51!V88   ="",
Belgium51!U88   ="",
Denmark52!V88      ="",
Denmark52!U88      ="",
Finland53!V88       ="",
Finland53!U88       ="",
Italy54!V88      ="",
Italy54!U88      ="",
Netherlands55!V88 ="",
Netherlands55!U88 ="",
Portugal56!V88      ="",
Portugal56!U88      ="",
Spain57!V88      ="",
Spain57!U88      ="",
Sweden58!V88      ="",
Sweden58!U88      =""),"",
LN((Belgium51!V88+Denmark52!V88+Finland53!V88+Italy54!V88+Netherlands55!V88+Portugal56!V88+Spain57!V88+Sweden58!V88)
/(Belgium51!U88+Denmark52!U88+Finland53!U88+Italy54!U88+Netherlands55!U88+Portugal56!U88+Spain57!U88+Sweden58!U88)))</f>
        <v>-0.86204417803144739</v>
      </c>
      <c r="W88" s="61">
        <f>IF(OR(
Belgium51!V88   ="",
Belgium51!W88   ="",
Belgium51!U88   ="",
Denmark52!V88      ="",
Denmark52!W88      ="",
Denmark52!U88      ="",
Finland53!V88       ="",
Finland53!W88       ="",
Finland53!U88       ="",
Italy54!V88      ="",
Italy54!W88      ="",
Italy54!U88      ="",
Netherlands55!V88 ="",
Netherlands55!W88 ="",
Netherlands55!V88 ="",
Portugal56!V88      ="",
Portugal56!W88      ="",
Portugal56!U88      ="",
Spain57!V88      ="",
Spain57!W88      ="",
Spain57!U88      ="",
Sweden58!V88      ="",
Sweden58!W88      ="",
Sweden58!U88      ="",
),"",
LN((Belgium51!V88*Belgium51!W88+Denmark52!V88*Denmark52!W88+Finland53!V88*Finland53!W88+Italy54!V88*Italy54!W88+Netherlands55!V88*Netherlands55!W88+Portugal56!V88*Portugal56!W88+Spain57!V88*Spain57!W88+Sweden58!V88*Sweden58!W88)
/(Belgium51!U88+Denmark52!U88+Finland53!U88+Italy54!U88+Netherlands55!U88+Portugal56!U88+Spain57!U88+Sweden58!U88)))</f>
        <v>6.7628554443412634</v>
      </c>
      <c r="X88" s="61">
        <f>IF(OR(
Belgium51!X88   ="",
Belgium51!D88   ="",
Belgium51!B88   ="",
Denmark52!X88      ="",
Denmark52!D88      ="",
Denmark52!B88      ="",
Finland53!X88       ="",
Finland53!D88       ="",
Finland53!B88       ="",
Italy54!X88      ="",
Italy54!D88      ="",
Italy54!B88      ="",
Netherlands55!X88 ="",
Netherlands55!D88 ="",
Netherlands55!B88 ="",
Portugal56!X88      ="",
Portugal56!D88      ="",
Portugal56!B88      ="",
Spain57!X88      ="",
Spain57!D88      ="",
Spain57!B88      ="",
Sweden58!X88      ="",
Sweden58!D88      ="",
Sweden58!B88      =""),"",
(Belgium51!X88*Belgium51!D88/Belgium51!B88
 +Denmark52!X88*Denmark52!D88/Denmark52!B88
 +Finland53!X88*Finland53!D88/Finland53!B88
 +Italy54!X88*Italy54!D88/Italy54!B88
 +Netherlands55!X88*Netherlands55!D88/Netherlands55!B88
 +Portugal56!X88*Portugal56!D88/Portugal56!B88
 +Spain57!X88*Spain57!D88/Spain57!B88
 +Sweden58!X88*Sweden58!D88/Sweden58!B88)
/(Belgium51!D88/Belgium51!B88
 +Denmark52!D88/Denmark52!B88
 +Finland53!D88/Finland53!B88
 +Italy54!D88/Italy54!B88
 +Netherlands55!D88/Netherlands55!B88
 +Portugal56!D88/Portugal56!B88
 +Spain57!D88/Spain57!B88
 +Sweden58!D88/Sweden58!B88))</f>
        <v>0.63497987835435621</v>
      </c>
      <c r="Y88" s="61">
        <f>IF(OR(
Belgium51!Y88   ="",
Belgium51!D88   ="",
Belgium51!B88   ="",
Denmark52!Y88      ="",
Denmark52!D88      ="",
Denmark52!B88      ="",
Finland53!Y88       ="",
Finland53!D88       ="",
Finland53!B88       ="",
Italy54!Y88      ="",
Italy54!D88      ="",
Italy54!B88      ="",
Netherlands55!Y88 ="",
Netherlands55!D88 ="",
Netherlands55!B88 ="",
Portugal56!Y88      ="",
Portugal56!D88      ="",
Portugal56!B88      ="",
Spain57!Y88      ="",
Spain57!D88      ="",
Spain57!B88      ="",
Sweden58!Y88      ="",
Sweden58!D88      ="",
Sweden58!B88      =""),"",
(Belgium51!Y88/Belgium51!B88
 +Denmark52!Y88/Denmark52!B88
 +Finland53!Y88/Finland53!B88
 +Italy54!Y88/Italy54!B88
 +Netherlands55!Y88/Netherlands55!B88
 +Portugal56!Y88/Portugal56!B88
 +Spain57!Y88/Spain57!B88
 +Sweden58!Y88/Sweden58!B88)
/(Belgium51!D88/Belgium51!B88
 +Denmark52!D88/Denmark52!B88
 +Finland53!D88/Finland53!B88
 +Italy54!D88/Italy54!B88
 +Netherlands55!D88/Netherlands55!B88
 +Portugal56!D88/Portugal56!B88
 +Spain57!D88/Spain57!B88
 +Sweden58!D88/Sweden58!B88))</f>
        <v>0.11587825987847443</v>
      </c>
      <c r="Z88" s="67"/>
      <c r="AA88" s="62" t="str">
        <f t="shared" si="3"/>
        <v/>
      </c>
      <c r="AB88" s="75">
        <f>IF(OR(
Belgium51!AB88   ="",
Belgium51!D88   ="",
Belgium51!B88   ="",
Denmark52!AB88      ="",
Denmark52!D88      ="",
Denmark52!B88      ="",
Finland53!AB88       ="",
Finland53!D88       ="",
Finland53!B88       ="",
Italy54!AB88      ="",
Italy54!D88      ="",
Italy54!B88      ="",
Netherlands55!AB88 ="",
Netherlands55!D88 ="",
Netherlands55!B88 ="",
Portugal56!AB88      ="",
Portugal56!D88      ="",
Portugal56!B88      ="",
Spain57!AB88      ="",
Spain57!D88      ="",
Spain57!B88      ="",
Sweden58!AB88      ="",
Sweden58!D88      ="",
Sweden58!B88      =""),"",
(Belgium51!AB88*Belgium51!D88/Belgium51!B88
 +Denmark52!AB88*Denmark52!D88/Denmark52!B88
 +Finland53!AB88*Finland53!D88/Finland53!B88
 +Italy54!AB88*Italy54!D88/Italy54!B88
 +Netherlands55!AB88*Netherlands55!D88/Netherlands55!B88
 +Portugal56!AB88*Portugal56!D88/Portugal56!B88
 +Spain57!AB88*Spain57!D88/Spain57!B88
 +Sweden58!AB88*Sweden58!D88/Sweden58!B88)
/(Belgium51!D88/Belgium51!B88
 +Denmark52!D88/Denmark52!B88
 +Finland53!D88/Finland53!B88
 +Italy54!D88/Italy54!B88
 +Netherlands55!D88/Netherlands55!B88
 +Portugal56!D88/Portugal56!B88
 +Spain57!D88/Spain57!B88
 +Sweden58!D88/Sweden58!B88))</f>
        <v>0.41305328997747548</v>
      </c>
    </row>
    <row r="89" spans="1:28">
      <c r="A89" s="62">
        <v>1956</v>
      </c>
      <c r="B89" s="62" t="str">
        <f>IF(OR(
Belgium51!AC89   ="",
Belgium51!D89   ="",
Belgium51!B89   ="",
Denmark52!AC89      ="",
Denmark52!D89      ="",
Denmark52!B89      ="",
Finland53!AC89       ="",
Finland53!D89       ="",
Finland53!B89       ="",
Italy54!AC89      ="",
Italy54!D89      ="",
Italy54!B89      ="",
Netherlands55!AC89 ="",
Netherlands55!D89 ="",
Netherlands55!B89 ="",
Portugal56!AC89 ="",
Portugal56!D89 ="",
Portugal56!B89 ="",
Spain57!AC89       ="",
Spain57!D89       ="",
Spain57!B89       ="",
Sweden58!AC89      ="",
Sweden58!D89      ="",
Sweden58!B89      =""),"",
(Belgium51!AC89*Belgium51!D89/Belgium51!B89
 +Denmark52!AC89*Denmark52!D89/Denmark52!B89
 +Finland53!AC89*Finland53!D89/Finland53!B89
 +Italy54!AC89*Italy54!D89/Italy54!B89
 +Netherlands55!AC89*Netherlands55!D89/Netherlands55!B89
 +Portugal56!AC89*Portugal56!D89/Portugal56!B89
 +Spain57!AC89*Spain57!D89/Spain57!B89
 +Sweden58!AC89*Sweden58!D89/Sweden58!B89)
/(Belgium51!D89/Belgium51!B89
 +Denmark52!D89/Denmark52!B89
 +Finland53!D89/Finland53!B89
 +Italy54!D89/Italy54!B89
 +Netherlands55!D89/Netherlands55!B89
 +Portugal56!D89/Portugal56!B89
 +Spain57!D89/Spain57!B89
 +Sweden58!D89/Sweden58!B89))</f>
        <v/>
      </c>
      <c r="C89" s="34">
        <f>IF(OR(
Belgium51!F89   ="",
Belgium51!D89   ="",
Belgium51!B89   ="",
Denmark52!F89      ="",
Denmark52!D89      ="",
Denmark52!B89      ="",
Finland53!F89       ="",
Finland53!D89       ="",
Finland53!B89       ="",
Italy54!F89      ="",
Italy54!D89      ="",
Italy54!B89      ="",
Netherlands55!F89 ="",
Netherlands55!D89 ="",
Netherlands55!B89 ="",
Portugal56!F89 ="",
Portugal56!D89 ="",
Portugal56!B89 ="",
Spain57!F89       ="",
Spain57!D89       ="",
Spain57!B89       ="",
Sweden58!F89      ="",
Sweden58!D89      ="",
Sweden58!B89      =""),"",
(Belgium51!F89*Belgium51!D89/Belgium51!B89
 +Denmark52!F89*Denmark52!D89/Denmark52!B89
 +Finland53!F89*Finland53!D89/Finland53!B89
 +Italy54!F89*Italy54!D89/Italy54!B89
 +Netherlands55!F89*Netherlands55!D89/Netherlands55!B89
 +Portugal56!F89*Portugal56!D89/Portugal56!B89
 +Spain57!F89*Spain57!D89/Spain57!B89
 +Sweden58!F89*Sweden58!D89/Sweden58!B89)
/(Belgium51!D89/Belgium51!B89
 +Denmark52!D89/Denmark52!B89
 +Finland53!D89/Finland53!B89
 +Italy54!D89/Italy54!B89
 +Netherlands55!D89/Netherlands55!B89
 +Portugal56!D89/Portugal56!B89
 +Spain57!D89/Spain57!B89
 +Sweden58!D89/Sweden58!B89))</f>
        <v>0.63839171302172304</v>
      </c>
      <c r="D89" s="62" t="str">
        <f>IF(OR(
Belgium51!AE89   ="",
Belgium51!D89   ="",
Belgium51!B89   ="",
Denmark52!AE89      ="",
Denmark52!D89      ="",
Denmark52!B89      ="",
Finland53!AE89       ="",
Finland53!D89       ="",
Finland53!B89       ="",
Italy54!AE89      ="",
Italy54!D89      ="",
Italy54!B89      ="",
Netherlands55!AE89 ="",
Netherlands55!D89 ="",
Netherlands55!B89 ="",
Portugal56!AE89 ="",
Portugal56!D89 ="",
Portugal56!B89 ="",
Spain57!AE89       ="",
Spain57!D89       ="",
Spain57!B89       ="",
Sweden58!AE89      ="",
Sweden58!D89      ="",
Sweden58!B89      =""),"",
(Belgium51!AE89*Belgium51!D89/Belgium51!B89
 +Denmark52!AE89*Denmark52!D89/Denmark52!B89
 +Finland53!AE89*Finland53!D89/Finland53!B89
 +Italy54!AE89*Italy54!D89/Italy54!B89
 +Netherlands55!AE89*Netherlands55!D89/Netherlands55!B89
 +Portugal56!AE89*Portugal56!D89/Portugal56!B89
 +Spain57!AE89*Spain57!D89/Spain57!B89
 +Sweden58!AE89*Sweden58!D89/Sweden58!B89)
/(Belgium51!D89/Belgium51!B89
 +Denmark52!D89/Denmark52!B89
 +Finland53!D89/Finland53!B89
 +Italy54!D89/Italy54!B89
 +Netherlands55!D89/Netherlands55!B89
 +Portugal56!D89/Portugal56!B89
 +Spain57!D89/Spain57!B89
 +Sweden58!D89/Sweden58!B89))</f>
        <v/>
      </c>
      <c r="E89" s="62">
        <f>IF(OR(
Belgium51!H89   ="",
Belgium51!D89   ="",
Belgium51!B89   ="",
Denmark52!H89      ="",
Denmark52!D89      ="",
Denmark52!B89      ="",
Finland53!H89       ="",
Finland53!D89       ="",
Finland53!B89       ="",
Italy54!H89      ="",
Italy54!D89      ="",
Italy54!B89      ="",
Netherlands55!H89 ="",
Netherlands55!D89 ="",
Netherlands55!B89 ="",
Portugal56!H89 ="",
Portugal56!D89 ="",
Portugal56!B89 ="",
Spain57!H89 ="",
Spain57!D89 ="",
Spain57!B89 ="",
Sweden58!H89 ="",
Sweden58!D89 ="",
Sweden58!B89 =""),"",
(Belgium51!H89*Belgium51!D89/Belgium51!B89
 +Denmark52!H89*Denmark52!D89/Denmark52!B89
 +Finland53!H89*Finland53!D89/Finland53!B89
 +Italy54!H89*Italy54!D89/Italy54!B89
 +Netherlands55!H89*Netherlands55!D89/Netherlands55!B89
 +Portugal56!H89*Portugal56!D89/Portugal56!B89
 +Spain57!H89*Spain57!D89/Spain57!B89
 +Sweden58!H89*Sweden58!D89/Sweden58!B89)
/(Belgium51!D89/Belgium51!B89
 +Denmark52!D89/Denmark52!B89
 +Finland53!D89/Finland53!B89
 +Italy54!D89/Italy54!B89
 +Netherlands55!D89/Netherlands55!B89
 +Portugal56!D89/Portugal56!B89
 +Spain57!D89/Spain57!B89
 +Sweden58!D89/Sweden58!B89))</f>
        <v>0.22065637659706525</v>
      </c>
      <c r="F89" s="62">
        <f>IF(OR(
Belgium51!I89   ="",
Belgium51!D89   ="",
Belgium51!B89   ="",
Denmark52!I89      ="",
Denmark52!D89      ="",
Denmark52!B89      ="",
Finland53!I89       ="",
Finland53!D89       ="",
Finland53!B89       ="",
Italy54!I89      ="",
Italy54!D89      ="",
Italy54!B89      ="",
Netherlands55!I89 ="",
Netherlands55!D89 ="",
Netherlands55!B89 ="",
Portugal56!I89      ="",
Portugal56!D89      ="",
Portugal56!B89      ="",
Spain57!I89      ="",
Spain57!D89      ="",
Spain57!B89      ="",
Sweden58!I89      ="",
Sweden58!D89      ="",
Sweden58!B89      =""),"",
(Belgium51!I89/Belgium51!B89
 +Denmark52!I89/Denmark52!B89
 +Finland53!I89/Finland53!B89
 +Italy54!I89/Italy54!B89
 +Netherlands55!I89/Netherlands55!B89
 +Portugal56!I89/Portugal56!B89
 +Spain57!I89/Spain57!B89
 +Sweden58!I89/Sweden58!B89)
/(Belgium51!D89/Belgium51!B89
 +Denmark52!D89/Denmark52!B89
 +Finland53!D89/Finland53!B89
 +Italy54!D89/Italy54!B89
 +Netherlands55!D89/Netherlands55!B89
 +Portugal56!D89/Portugal56!B89
 +Spain57!D89/Spain57!B89
 +Sweden58!D89/Sweden58!B89))</f>
        <v>0.17975962061752179</v>
      </c>
      <c r="G89" s="62">
        <f>IF(OR(
Belgium51!J89   ="",
Belgium51!D89   ="",
Belgium51!B89   ="",
Denmark52!J89      ="",
Denmark52!D89      ="",
Denmark52!B89      ="",
Finland53!J89       ="",
Finland53!D89       ="",
Finland53!B89       ="",
Italy54!J89      ="",
Italy54!D89      ="",
Italy54!B89      ="",
Netherlands55!J89 ="",
Netherlands55!D89 ="",
Netherlands55!B89 ="",
Portugal56!J89      ="",
Portugal56!D89      ="",
Portugal56!B89      ="",
Spain57!J89      ="",
Spain57!D89      ="",
Spain57!B89      ="",
Sweden58!J89      ="",
Sweden58!D89      ="",
Sweden58!B89      =""),"",
(Belgium51!J89/Belgium51!B89
 +Denmark52!J89/Denmark52!B89
 +Finland53!J89/Finland53!B89
 +Italy54!J89/Italy54!B89
 +Netherlands55!J89/Netherlands55!B89
 +Portugal56!J89/Portugal56!B89
 +Spain57!J89/Spain57!B89
 +Sweden58!J89/Sweden58!B89)
/(Belgium51!D89/Belgium51!B89
 +Denmark52!D89/Denmark52!B89
 +Finland53!D89/Finland53!B89
 +Italy54!D89/Italy54!B89
 +Netherlands55!D89/Netherlands55!B89
 +Portugal56!D89/Portugal56!B89
 +Spain57!D89/Spain57!B89
 +Sweden58!D89/Sweden58!B89))</f>
        <v>0.16916275652116794</v>
      </c>
      <c r="H89" s="62">
        <f>IF(OR(
Belgium51!K89   ="",
Belgium51!D89   ="",
Belgium51!B89   ="",
Denmark52!K89      ="",
Denmark52!D89      ="",
Denmark52!B89      ="",
Finland53!K89       ="",
Finland53!D89       ="",
Finland53!B89       ="",
Italy54!K89      ="",
Italy54!D89      ="",
Italy54!B89      ="",
Netherlands55!K89 ="",
Netherlands55!D89 ="",
Netherlands55!B89 ="",
Portugal56!K89      ="",
Portugal56!D89      ="",
Portugal56!B89      ="",
Spain57!K89      ="",
Spain57!D89      ="",
Spain57!B89      ="",
Sweden58!K89      ="",
Sweden58!D89      ="",
Sweden58!B89      =""),"",
(Belgium51!K89/Belgium51!B89
 +Denmark52!K89/Denmark52!B89
 +Finland53!K89/Finland53!B89
 +Italy54!K89/Italy54!B89
 +Netherlands55!K89/Netherlands55!B89
 +Portugal56!K89/Portugal56!B89
 +Spain57!K89/Spain57!B89
 +Sweden58!K89/Sweden58!B89)
/(Belgium51!D89/Belgium51!B89
 +Denmark52!D89/Denmark52!B89
 +Finland53!D89/Finland53!B89
 +Italy54!D89/Italy54!B89
 +Netherlands55!D89/Netherlands55!B89
 +Portugal56!D89/Portugal56!B89
 +Spain57!D89/Spain57!B89
 +Sweden58!D89/Sweden58!B89))</f>
        <v>0.18410910451766543</v>
      </c>
      <c r="I89" s="62">
        <f>IF(OR(
Belgium51!L89   ="",
Belgium51!D89   ="",
Belgium51!B89   ="",
Denmark52!L89      ="",
Denmark52!D89      ="",
Denmark52!B89      ="",
Finland53!L89       ="",
Finland53!D89       ="",
Finland53!B89       ="",
Italy54!L89      ="",
Italy54!D89      ="",
Italy54!B89      ="",
Netherlands55!L89 ="",
Netherlands55!D89 ="",
Netherlands55!B89 ="",
Portugal56!L89      ="",
Portugal56!D89      ="",
Portugal56!B89      ="",
Spain57!L89      ="",
Spain57!D89      ="",
Spain57!B89      ="",
Sweden58!L89      ="",
Sweden58!D89      ="",
Sweden58!B89      =""),"",
(Belgium51!L89/Belgium51!B89
 +Denmark52!L89/Denmark52!B89
 +Finland53!L89/Finland53!B89
 +Italy54!L89/Italy54!B89
 +Netherlands55!L89/Netherlands55!B89
 +Portugal56!L89/Portugal56!B89
 +Spain57!L89/Spain57!B89
 +Sweden58!L89/Sweden58!B89)
/(Belgium51!D89/Belgium51!B89
 +Denmark52!D89/Denmark52!B89
 +Finland53!D89/Finland53!B89
 +Italy54!D89/Italy54!B89
 +Netherlands55!D89/Netherlands55!B89
 +Portugal56!D89/Portugal56!B89
 +Spain57!D89/Spain57!B89
 +Sweden58!D89/Sweden58!B89))</f>
        <v>0.2167711694334141</v>
      </c>
      <c r="J89" s="61">
        <f t="shared" si="2"/>
        <v>-3.2662064915748662E-2</v>
      </c>
      <c r="K89" s="61">
        <f>IF(OR(
Belgium51!D89   ="",Belgium51!D88   ="",
Belgium51!B89   ="",Belgium51!B88   ="",
Belgium51!N89   ="",Belgium51!N88   ="",
Denmark52!D89      ="",Denmark52!D88      ="",
Denmark52!B89      ="",Denmark52!B88      ="",
Denmark52!N89      ="",Denmark52!N88      ="",
Finland53!D89       ="",Finland53!D88       ="",
Finland53!B89       ="",Finland53!B88       ="",
Finland53!N89       ="",Finland53!N88       ="",
Italy54!D89      ="",Italy54!D88      ="",
Italy54!B89      ="",Italy54!B88      ="",
Italy54!N89      ="",Italy54!N88      ="",
Netherlands55!D89 ="",Netherlands55!D88 ="",
Netherlands55!B89 ="",Netherlands55!B88 ="",
Netherlands55!N89 ="",Netherlands55!N88 ="",
Portugal56!D89      ="",Portugal56!D88      ="",
Portugal56!B89      ="",Portugal56!B88      ="",
Portugal56!N89      ="",Portugal56!N88      ="",
Spain57!D89      ="",Spain57!D88      ="",
Spain57!B89      ="",Spain57!B88      ="",
Spain57!N89      ="",Spain57!N88      ="",
Sweden58!D89      ="",Sweden58!D88      ="",
Sweden58!B89      ="",Sweden58!B88      ="",
Sweden58!N89      ="",Sweden58!N88      =""),"",
LN(SQRT(
(Belgium51!D89/Belgium51!B89
 +Denmark52!D89/Denmark52!B89
 +Finland53!D89/Finland53!B89
 +Italy54!D89/Italy54!B89
 +Netherlands55!D89/Netherlands55!B89
 +Portugal56!D89/Portugal56!B89
 +Spain57!D89/Spain57!B89
 +Sweden58!D89/Sweden58!B89)
/(Belgium51!D89/Belgium51!N89*Belgium51!N88/Belgium51!B88
 +Denmark52!D89/Denmark52!N89*Denmark52!N88/Denmark52!B88
 +Finland53!D89/Finland53!N89*Finland53!N88/Finland53!B88
 +Italy54!D89/Italy54!N89*Italy54!N88/Italy54!B88
 +Netherlands55!D89/Netherlands55!N89*Netherlands55!N88/Netherlands55!B88
 +Portugal56!D89/Portugal56!N89*Portugal56!N88/Portugal56!B88
 +Spain57!D89/Spain57!N89*Spain57!N88/Spain57!B88
 +Sweden58!D89/Sweden58!N89*Sweden58!N88/Sweden58!B88)
*(Belgium51!D88/Belgium51!N88*Belgium51!N89/Belgium51!B89
 +Denmark52!D88/Denmark52!N88*Denmark52!N89/Denmark52!B89
 +Finland53!D88/Finland53!N88*Finland53!N89/Finland53!B89
 +Italy54!D88/Italy54!N88*Italy54!N89/Italy54!B89
 +Netherlands55!D88/Netherlands55!N88*Netherlands55!N89/Netherlands55!B89
 +Portugal56!D88/Portugal56!N88*Portugal56!N89/Portugal56!B89
 +Spain57!D88/Spain57!N88*Spain57!N89/Spain57!B89
 +Sweden58!D88/Sweden58!N88*Sweden58!N89/Sweden58!B89)
/(Belgium51!D88/Belgium51!B88
 +Denmark52!D88/Denmark52!B88
 +Finland53!D88/Finland53!B88
 +Italy54!D88/Italy54!B88
 +Netherlands55!D88/Netherlands55!B88
 +Portugal56!D88/Portugal56!B88
 +Spain57!D88/Spain57!B88
 +Sweden58!D88/Sweden58!B88))))</f>
        <v>3.6444819946042248E-2</v>
      </c>
      <c r="L89" s="61">
        <f>IF(OR(
Belgium51!F89   ="",Belgium51!F88   ="",
Belgium51!D89   ="",Belgium51!D88   ="",
Belgium51!B89   ="",Belgium51!B88   ="",
Belgium51!P89   ="",Belgium51!P88   ="",
Denmark52!F89      ="",Denmark52!F88      ="",
Denmark52!D89      ="",Denmark52!D88      ="",
Denmark52!B89      ="",Denmark52!B88      ="",
Denmark52!P89      ="",Denmark52!P88      ="",
Finland53!F89       ="",Finland53!F88       ="",
Finland53!D89       ="",Finland53!D88       ="",
Finland53!B89       ="",Finland53!B88       ="",
Finland53!P89       ="",Finland53!P88       ="",
Italy54!F89      ="",Italy54!F88      ="",
Italy54!D89      ="",Italy54!D88      ="",
Italy54!B89      ="",Italy54!B88      ="",
Italy54!P89      ="",Italy54!P88      ="",
Netherlands55!F89 ="",Netherlands55!F88 ="",
Netherlands55!D89 ="",Netherlands55!D88 ="",
Netherlands55!B89 ="",Netherlands55!B88 ="",
Netherlands55!P89 ="",Netherlands55!P88 ="",
Portugal56!F89      ="",Portugal56!F88      ="",
Portugal56!D89      ="",Portugal56!D88      ="",
Portugal56!B89      ="",Portugal56!B88      ="",
Portugal56!P89      ="",Portugal56!P88      ="",
Spain57!F89      ="",Spain57!F88      ="",
Spain57!D89      ="",Spain57!D88      ="",
Spain57!B89      ="",Spain57!B88      ="",
Spain57!P89      ="",Spain57!P88      ="",
Sweden58!F89      ="",Sweden58!F88      ="",
Sweden58!D89      ="",Sweden58!D88      ="",
Sweden58!B89      ="",Sweden58!B88      ="",
Sweden58!P89      ="",Sweden58!P88      =""),"",
LN(SQRT(
(Belgium51!D89*Belgium51!F89/Belgium51!B89
 +Denmark52!D89*Denmark52!F89/Denmark52!B89
 +Finland53!D89*Finland53!F89/Finland53!B89
 +Italy54!D89*Italy54!F89/Italy54!B89
 +Netherlands55!D89*Netherlands55!F89/Netherlands55!B89
 +Portugal56!D89*Portugal56!F89/Portugal56!B89
 +Spain57!D89*Spain57!F89/Spain57!B89
 +Sweden58!D89*Sweden58!F89/Sweden58!B89)
/(Belgium51!D89*Belgium51!F89/Belgium51!P89*Belgium51!P88/Belgium51!B88
 +Denmark52!D89*Denmark52!F89/Denmark52!P89*Denmark52!P88/Denmark52!B88
 +Finland53!D89*Finland53!F89/Finland53!P89*Finland53!P88/Finland53!B88
 +Italy54!D89*Italy54!F89/Italy54!P89*Italy54!P88/Italy54!B88
 +Netherlands55!D89*Netherlands55!F89/Netherlands55!P89*Netherlands55!P88/Netherlands55!B88
 +Portugal56!D89*Portugal56!F89/Portugal56!P89*Portugal56!P88/Portugal56!B88
 +Spain57!D89*Spain57!F89/Spain57!P89*Spain57!P88/Spain57!B88
 +Sweden58!D89*Sweden58!F89/Sweden58!P89*Sweden58!P88/Sweden58!B88)
*(Belgium51!D88*Belgium51!F88/Belgium51!P88*Belgium51!P89/Belgium51!B89
 +Denmark52!D88*Denmark52!F88/Denmark52!P88*Denmark52!P89/Denmark52!B89
 +Finland53!D88*Finland53!F88/Finland53!P88*Finland53!P89/Finland53!B89
 +Italy54!D88*Italy54!F88/Italy54!P88*Italy54!P89/Italy54!B89
 +Netherlands55!D88*Netherlands55!F88/Netherlands55!P88*Netherlands55!P89/Netherlands55!B89
 +Portugal56!D88*Portugal56!F88/Portugal56!P88*Portugal56!P89/Portugal56!B89
 +Spain57!D88*Spain57!F88/Spain57!P88*Spain57!P89/Spain57!B89
 +Sweden58!D88*Sweden58!F88/Sweden58!P88*Sweden58!P89/Sweden58!B89)
/(Belgium51!D88*Belgium51!F88/Belgium51!B88
 +Denmark52!D88*Denmark52!F88/Denmark52!B88
 +Finland53!D88*Finland53!F88/Finland53!B88
 +Italy54!D88*Italy54!F88/Italy54!B88
 +Netherlands55!D88*Netherlands55!F88/Netherlands55!B88
 +Portugal56!D88*Portugal56!F88/Portugal56!B88
 +Spain57!D88*Spain57!F88/Spain57!B88
 +Sweden58!D88*Sweden58!F88/Sweden58!B88))))</f>
        <v>3.1662144799594096E-2</v>
      </c>
      <c r="M89" s="62">
        <f>IF(OR(
Belgium51!H89   ="",Belgium51!H88   ="",
Belgium51!D89   ="",Belgium51!D88   ="",
Belgium51!B89   ="",Belgium51!B88   ="",
Belgium51!Q89   ="",Belgium51!Q88   ="",
Denmark52!H89      ="",Denmark52!H88      ="",
Denmark52!D89      ="",Denmark52!D88      ="",
Denmark52!B89      ="",Denmark52!B88      ="",
Denmark52!Q89      ="",Denmark52!Q88      ="",
Finland53!H89       ="",Finland53!H88       ="",
Finland53!D89       ="",Finland53!D88       ="",
Finland53!B89       ="",Finland53!B88       ="",
Finland53!Q89       ="",Finland53!Q88       ="",
Italy54!H89      ="",Italy54!H88      ="",
Italy54!D89      ="",Italy54!D88      ="",
Italy54!B89      ="",Italy54!B88      ="",
Italy54!Q89      ="",Italy54!Q88      ="",
Netherlands55!H89 ="",Netherlands55!H88 ="",
Netherlands55!D89 ="",Netherlands55!D88 ="",
Netherlands55!B89 ="",Netherlands55!B88 ="",
Netherlands55!Q89 ="",Netherlands55!Q88 ="",
Portugal56!H89      ="",Portugal56!H88      ="",
Portugal56!D89      ="",Portugal56!D88      ="",
Portugal56!B89      ="",Portugal56!B88      ="",
Portugal56!Q89      ="",Portugal56!Q88      ="",
Spain57!H89      ="",Spain57!H88      ="",
Spain57!D89      ="",Spain57!D88      ="",
Spain57!B89      ="",Spain57!B88      ="",
Spain57!Q89      ="",Spain57!Q88      ="",
Sweden58!H89      ="",Sweden58!H88      ="",
Sweden58!D89      ="",Sweden58!D88      ="",
Sweden58!B89      ="",Sweden58!B88      ="",
Sweden58!Q89      ="",Sweden58!Q88      =""),"",
LN(SQRT(
(Belgium51!D89*Belgium51!H89/Belgium51!B89
 +Denmark52!D89*Denmark52!H89/Denmark52!B89
 +Finland53!D89*Finland53!H89/Finland53!B89
 +Italy54!D89*Italy54!H89/Italy54!B89
 +Netherlands55!D89*Netherlands55!H89/Netherlands55!B89
 +Portugal56!D89*Portugal56!H89/Portugal56!B89
 +Spain57!D89*Spain57!H89/Spain57!B89
 +Sweden58!D89*Sweden58!H89/Sweden58!B89)
/(Belgium51!D89*Belgium51!H89/Belgium51!Q89*Belgium51!Q88/Belgium51!B88
 +Denmark52!D89*Denmark52!H89/Denmark52!Q89*Denmark52!Q88/Denmark52!B88
 +Finland53!D89*Finland53!H89/Finland53!Q89*Finland53!Q88/Finland53!B88
 +Italy54!D89*Italy54!H89/Italy54!Q89*Italy54!Q88/Italy54!B88
 +Netherlands55!D89*Netherlands55!H89/Netherlands55!Q89*Netherlands55!Q88/Netherlands55!B88
 +Portugal56!D89*Portugal56!H89/Portugal56!Q89*Portugal56!Q88/Portugal56!B88
 +Spain57!D89*Spain57!H89/Spain57!Q89*Spain57!Q88/Spain57!B88
 +Sweden58!D89*Sweden58!H89/Sweden58!Q89*Sweden58!Q88/Sweden58!B88)
*(Belgium51!D88*Belgium51!H88/Belgium51!Q88*Belgium51!Q89/Belgium51!B89
 +Denmark52!D88*Denmark52!H88/Denmark52!Q88*Denmark52!Q89/Denmark52!B89
 +Finland53!D88*Finland53!H88/Finland53!Q88*Finland53!Q89/Finland53!B89
 +Italy54!D88*Italy54!H88/Italy54!Q88*Italy54!Q89/Italy54!B89
 +Netherlands55!D88*Netherlands55!H88/Netherlands55!Q88*Netherlands55!Q89/Netherlands55!B89
 +Portugal56!D88*Portugal56!H88/Portugal56!Q88*Portugal56!Q89/Portugal56!B89
 +Spain57!D88*Spain57!H88/Spain57!Q88*Spain57!Q89/Spain57!B89
 +Sweden58!D88*Sweden58!H88/Sweden58!Q88*Sweden58!Q89/Sweden58!B89)
/(Belgium51!D88*Belgium51!H88/Belgium51!B88
 +Denmark52!D88*Denmark52!H88/Denmark52!B88
 +Finland53!D88*Finland53!H88/Finland53!B88
 +Italy54!D88*Italy54!H88/Italy54!B88
 +Netherlands55!D88*Netherlands55!H88/Netherlands55!B88
 +Portugal56!D88*Portugal56!H88/Portugal56!B88
 +Spain57!D88*Spain57!H88/Spain57!B88
 +Sweden58!D88*Sweden58!H88/Sweden58!B88))))</f>
        <v>2.8870096845627642E-2</v>
      </c>
      <c r="N89" s="62">
        <f>IF(OR(
Belgium51!I89   ="",Belgium51!I88   ="",
Belgium51!B89   ="",Belgium51!B88   ="",
Belgium51!R89   ="",Belgium51!R88   ="",
Denmark52!I89      ="",Denmark52!I88      ="",
Denmark52!B89      ="",Denmark52!B88      ="",
Denmark52!R89      ="",Denmark52!R88      ="",
Finland53!I89       ="",Finland53!I88       ="",
Finland53!B89       ="",Finland53!B88       ="",
Finland53!R89       ="",Finland53!R88       ="",
Italy54!I89      ="",Italy54!I88      ="",
Italy54!B89      ="",Italy54!B88      ="",
Italy54!R89      ="",Italy54!R88      ="",
Netherlands55!I89 ="",Netherlands55!I88 ="",
Netherlands55!B89 ="",Netherlands55!B88 ="",
Netherlands55!R89 ="",Netherlands55!R88 ="",
Portugal56!I89      ="",Portugal56!I88      ="",
Portugal56!B89      ="",Portugal56!B88      ="",
Portugal56!R89      ="",Portugal56!R88      ="",
Spain57!I89      ="",Spain57!I88      ="",
Spain57!B89      ="",Spain57!B88      ="",
Spain57!R89      ="",Spain57!R88      ="",
Sweden58!I89      ="",Sweden58!I88      ="",
Sweden58!B89      ="",Sweden58!B88      ="",
Sweden58!R89      ="",Sweden58!R88      =""),"",
LN(SQRT(
(Belgium51!I89/Belgium51!B89
 +Denmark52!I89/Denmark52!B89
 +Finland53!I89/Finland53!B89
 +Italy54!I89/Italy54!B89
 +Netherlands55!I89/Netherlands55!B89
 +Portugal56!I89/Portugal56!B89
 +Spain57!I89/Spain57!B89
 +Sweden58!I89/Sweden58!B89)
/(Belgium51!I89/Belgium51!R89*Belgium51!R88/Belgium51!B88
 +Denmark52!I89/Denmark52!R89*Denmark52!R88/Denmark52!B88
 +Finland53!I89/Finland53!R89*Finland53!R88/Finland53!B88
 +Italy54!I89/Italy54!R89*Italy54!R88/Italy54!B88
 +Netherlands55!I89/Netherlands55!R89*Netherlands55!R88/Netherlands55!B88
 +Portugal56!I89/Portugal56!R89*Portugal56!R88/Portugal56!B88
 +Spain57!I89/Spain57!R89*Spain57!R88/Spain57!B88
 +Sweden58!I89/Sweden58!R89*Sweden58!R88/Sweden58!B88)
*(Belgium51!I88/Belgium51!R88*Belgium51!R89/Belgium51!B89
 +Denmark52!I88/Denmark52!R88*Denmark52!R89/Denmark52!B89
 +Finland53!I88/Finland53!R88*Finland53!R89/Finland53!B89
 +Italy54!I88/Italy54!R88*Italy54!R89/Italy54!B89
 +Netherlands55!I88/Netherlands55!R88*Netherlands55!R89/Netherlands55!B89
 +Portugal56!I88/Portugal56!R88*Portugal56!R89/Portugal56!B89
 +Spain57!I88/Spain57!R88*Spain57!R89/Spain57!B89
 +Sweden58!I88/Sweden58!R88*Sweden58!R89/Sweden58!B89)
/(Belgium51!I88/Belgium51!B88
 +Denmark52!I88/Denmark52!B88
 +Finland53!I88/Finland53!B88
 +Italy54!I88/Italy54!B88
 +Netherlands55!I88/Netherlands55!B88
 +Portugal56!I88/Portugal56!B88
 +Spain57!I88/Spain57!B88
 +Sweden58!I88/Sweden58!B88))))</f>
        <v>5.2750236136245666E-2</v>
      </c>
      <c r="O89" s="62">
        <f>IF(OR(
Belgium51!K89   ="",Belgium51!K88   ="",
Belgium51!B89   ="",Belgium51!B88   ="",
Belgium51!S89   ="",Belgium51!S88   ="",
Denmark52!K89      ="",Denmark52!K88      ="",
Denmark52!B89      ="",Denmark52!B88      ="",
Denmark52!S89      ="",Denmark52!S88      ="",
Finland53!K89       ="",Finland53!K88       ="",
Finland53!B89       ="",Finland53!B88       ="",
Finland53!S89       ="",Finland53!S88       ="",
Italy54!K89      ="",Italy54!K88      ="",
Italy54!B89      ="",Italy54!B88      ="",
Italy54!S89      ="",Italy54!S88      ="",
Netherlands55!K89 ="",Netherlands55!K88 ="",
Netherlands55!B89 ="",Netherlands55!B88 ="",
Netherlands55!S89 ="",Netherlands55!S88 ="",
Portugal56!K89      ="",Portugal56!K88      ="",
Portugal56!B89      ="",Portugal56!B88      ="",
Portugal56!S89      ="",Portugal56!S88      ="",
Spain57!K89      ="",Spain57!K88      ="",
Spain57!B89      ="",Spain57!B88      ="",
Spain57!S89      ="",Spain57!S88      ="",
Sweden58!K89      ="",Sweden58!K88      ="",
Sweden58!B89      ="",Sweden58!B88      ="",
Sweden58!S89      ="",Sweden58!S88      =""),"",
LN(SQRT(
(Belgium51!K89/Belgium51!B89
 +Denmark52!K89/Denmark52!B89
 +Finland53!K89/Finland53!B89
 +Italy54!K89/Italy54!B89
 +Netherlands55!K89/Netherlands55!B89
 +Portugal56!K89/Portugal56!B89
 +Spain57!K89/Spain57!B89
 +Sweden58!K89/Sweden58!B89)
/(Belgium51!K89/Belgium51!S89*Belgium51!S88/Belgium51!B88
 +Denmark52!K89/Denmark52!S89*Denmark52!S88/Denmark52!B88
 +Finland53!K89/Finland53!S89*Finland53!S88/Finland53!B88
 +Italy54!K89/Italy54!S89*Italy54!S88/Italy54!B88
 +Netherlands55!K89/Netherlands55!S89*Netherlands55!S88/Netherlands55!B88
 +Portugal56!K89/Portugal56!S89*Portugal56!S88/Portugal56!B88
 +Spain57!K89/Spain57!S89*Spain57!S88/Spain57!B88
 +Sweden58!K89/Sweden58!S89*Sweden58!S88/Sweden58!B88)
*(Belgium51!K88/Belgium51!S88*Belgium51!S89/Belgium51!B89
 +Denmark52!K88/Denmark52!S88*Denmark52!S89/Denmark52!B89
 +Finland53!K88/Finland53!S88*Finland53!S89/Finland53!B89
 +Italy54!K88/Italy54!S88*Italy54!S89/Italy54!B89
 +Netherlands55!K88/Netherlands55!S88*Netherlands55!S89/Netherlands55!B89
 +Portugal56!K88/Portugal56!S88*Portugal56!S89/Portugal56!B89
 +Spain57!K88/Spain57!S88*Spain57!S89/Spain57!B89
 +Sweden58!K88/Sweden58!S88*Sweden58!S89/Sweden58!B89)
/(Belgium51!K88/Belgium51!B88
 +Denmark52!K88/Denmark52!B88
 +Finland53!K88/Finland53!B88
 +Italy54!K88/Italy54!B88
 +Netherlands55!K88/Netherlands55!B88
 +Portugal56!K88/Portugal56!B88
 +Spain57!K88/Spain57!B88
 +Sweden58!K88/Sweden58!B88))))</f>
        <v>2.4416705074046748E-2</v>
      </c>
      <c r="P89" s="62">
        <f>IF(OR(
Belgium51!L89   ="",Belgium51!L88   ="",
Belgium51!B89   ="",Belgium51!B88   ="",
Belgium51!T89   ="",Belgium51!T88   ="",
Denmark52!L89      ="",Denmark52!L88      ="",
Denmark52!B89      ="",Denmark52!B88      ="",
Denmark52!T89      ="",Denmark52!T88      ="",
Finland53!L89       ="",Finland53!L88       ="",
Finland53!B89       ="",Finland53!B88       ="",
Finland53!T89       ="",Finland53!T88       ="",
Italy54!L89      ="",Italy54!L88      ="",
Italy54!B89      ="",Italy54!B88      ="",
Italy54!T89      ="",Italy54!T88      ="",
Netherlands55!L89 ="",Netherlands55!L88 ="",
Netherlands55!B89 ="",Netherlands55!B88 ="",
Netherlands55!T89 ="",Netherlands55!T88 ="",
Portugal56!L89      ="",Portugal56!L88      ="",
Portugal56!B89      ="",Portugal56!B88      ="",
Portugal56!T89      ="",Portugal56!T88      ="",
Spain57!L89      ="",Spain57!L88      ="",
Spain57!B89      ="",Spain57!B88      ="",
Spain57!T89      ="",Spain57!T88      ="",
Sweden58!L89      ="",Sweden58!L88      ="",
Sweden58!B89      ="",Sweden58!B88      ="",
Sweden58!T89      ="",Sweden58!T88      =""),"",
LN(SQRT(
(Belgium51!L89/Belgium51!B89
 +Denmark52!L89/Denmark52!B89
 +Finland53!L89/Finland53!B89
 +Italy54!L89/Italy54!B89
 +Netherlands55!L89/Netherlands55!B89
 +Portugal56!L89/Portugal56!B89
 +Spain57!L89/Spain57!B89
 +Sweden58!L89/Sweden58!B89)
/(Belgium51!L89/Belgium51!T89*Belgium51!T88/Belgium51!B88
 +Denmark52!L89/Denmark52!T89*Denmark52!T88/Denmark52!B88
 +Finland53!L89/Finland53!T89*Finland53!T88/Finland53!B88
 +Italy54!L89/Italy54!T89*Italy54!T88/Italy54!B88
 +Netherlands55!L89/Netherlands55!T89*Netherlands55!T88/Netherlands55!B88
 +Portugal56!L89/Portugal56!T89*Portugal56!T88/Portugal56!B88
 +Spain57!L89/Spain57!T89*Spain57!T88/Spain57!B88
 +Sweden58!L89/Sweden58!T89*Sweden58!T88/Sweden58!B88)
*(Belgium51!L88/Belgium51!T88*Belgium51!T89/Belgium51!B89
 +Denmark52!L88/Denmark52!T88*Denmark52!T89/Denmark52!B89
 +Finland53!L88/Finland53!T88*Finland53!T89/Finland53!B89
 +Italy54!L88/Italy54!T88*Italy54!T89/Italy54!B89
 +Netherlands55!L88/Netherlands55!T88*Netherlands55!T89/Netherlands55!B89
 +Portugal56!L88/Portugal56!T88*Portugal56!T89/Portugal56!B89
 +Spain57!L88/Spain57!T88*Spain57!T89/Spain57!B89
 +Sweden58!L88/Sweden58!T88*Sweden58!T89/Sweden58!B89)
/(Belgium51!L88/Belgium51!B88
 +Denmark52!L88/Denmark52!B88
 +Finland53!L88/Finland53!B88
 +Italy54!L88/Italy54!B88
 +Netherlands55!L88/Netherlands55!B88
 +Portugal56!L88/Portugal56!B88
 +Spain57!L88/Spain57!B88
 +Sweden58!L88/Sweden58!B88))))</f>
        <v>1.1227351961369491E-2</v>
      </c>
      <c r="Q89" s="61">
        <f t="shared" si="4"/>
        <v>-4.7826751464481523E-3</v>
      </c>
      <c r="R89" s="61">
        <f t="shared" si="8"/>
        <v>-7.5747231004146057E-3</v>
      </c>
      <c r="S89" s="61">
        <f t="shared" si="5"/>
        <v>1.6305416190203419E-2</v>
      </c>
      <c r="T89" s="61">
        <f t="shared" si="6"/>
        <v>-1.20281148719955E-2</v>
      </c>
      <c r="U89" s="61">
        <f t="shared" si="7"/>
        <v>-2.5217467984672757E-2</v>
      </c>
      <c r="V89" s="61">
        <f>IF(OR(
Belgium51!V89   ="",
Belgium51!U89   ="",
Denmark52!V89      ="",
Denmark52!U89      ="",
Finland53!V89       ="",
Finland53!U89       ="",
Italy54!V89      ="",
Italy54!U89      ="",
Netherlands55!V89 ="",
Netherlands55!U89 ="",
Portugal56!V89      ="",
Portugal56!U89      ="",
Spain57!V89      ="",
Spain57!U89      ="",
Sweden58!V89      ="",
Sweden58!U89      =""),"",
LN((Belgium51!V89+Denmark52!V89+Finland53!V89+Italy54!V89+Netherlands55!V89+Portugal56!V89+Spain57!V89+Sweden58!V89)
/(Belgium51!U89+Denmark52!U89+Finland53!U89+Italy54!U89+Netherlands55!U89+Portugal56!U89+Spain57!U89+Sweden58!U89)))</f>
        <v>-0.8608235810935152</v>
      </c>
      <c r="W89" s="61">
        <f>IF(OR(
Belgium51!V89   ="",
Belgium51!W89   ="",
Belgium51!U89   ="",
Denmark52!V89      ="",
Denmark52!W89      ="",
Denmark52!U89      ="",
Finland53!V89       ="",
Finland53!W89       ="",
Finland53!U89       ="",
Italy54!V89      ="",
Italy54!W89      ="",
Italy54!U89      ="",
Netherlands55!V89 ="",
Netherlands55!W89 ="",
Netherlands55!V89 ="",
Portugal56!V89      ="",
Portugal56!W89      ="",
Portugal56!U89      ="",
Spain57!V89      ="",
Spain57!W89      ="",
Spain57!U89      ="",
Sweden58!V89      ="",
Sweden58!W89      ="",
Sweden58!U89      ="",
),"",
LN((Belgium51!V89*Belgium51!W89+Denmark52!V89*Denmark52!W89+Finland53!V89*Finland53!W89+Italy54!V89*Italy54!W89+Netherlands55!V89*Netherlands55!W89+Portugal56!V89*Portugal56!W89+Spain57!V89*Spain57!W89+Sweden58!V89*Sweden58!W89)
/(Belgium51!U89+Denmark52!U89+Finland53!U89+Italy54!U89+Netherlands55!U89+Portugal56!U89+Spain57!U89+Sweden58!U89)))</f>
        <v>6.7630058402022737</v>
      </c>
      <c r="X89" s="61">
        <f>IF(OR(
Belgium51!X89   ="",
Belgium51!D89   ="",
Belgium51!B89   ="",
Denmark52!X89      ="",
Denmark52!D89      ="",
Denmark52!B89      ="",
Finland53!X89       ="",
Finland53!D89       ="",
Finland53!B89       ="",
Italy54!X89      ="",
Italy54!D89      ="",
Italy54!B89      ="",
Netherlands55!X89 ="",
Netherlands55!D89 ="",
Netherlands55!B89 ="",
Portugal56!X89      ="",
Portugal56!D89      ="",
Portugal56!B89      ="",
Spain57!X89      ="",
Spain57!D89      ="",
Spain57!B89      ="",
Sweden58!X89      ="",
Sweden58!D89      ="",
Sweden58!B89      =""),"",
(Belgium51!X89*Belgium51!D89/Belgium51!B89
 +Denmark52!X89*Denmark52!D89/Denmark52!B89
 +Finland53!X89*Finland53!D89/Finland53!B89
 +Italy54!X89*Italy54!D89/Italy54!B89
 +Netherlands55!X89*Netherlands55!D89/Netherlands55!B89
 +Portugal56!X89*Portugal56!D89/Portugal56!B89
 +Spain57!X89*Spain57!D89/Spain57!B89
 +Sweden58!X89*Sweden58!D89/Sweden58!B89)
/(Belgium51!D89/Belgium51!B89
 +Denmark52!D89/Denmark52!B89
 +Finland53!D89/Finland53!B89
 +Italy54!D89/Italy54!B89
 +Netherlands55!D89/Netherlands55!B89
 +Portugal56!D89/Portugal56!B89
 +Spain57!D89/Spain57!B89
 +Sweden58!D89/Sweden58!B89))</f>
        <v>0.63492124368369196</v>
      </c>
      <c r="Y89" s="61">
        <f>IF(OR(
Belgium51!Y89   ="",
Belgium51!D89   ="",
Belgium51!B89   ="",
Denmark52!Y89      ="",
Denmark52!D89      ="",
Denmark52!B89      ="",
Finland53!Y89       ="",
Finland53!D89       ="",
Finland53!B89       ="",
Italy54!Y89      ="",
Italy54!D89      ="",
Italy54!B89      ="",
Netherlands55!Y89 ="",
Netherlands55!D89 ="",
Netherlands55!B89 ="",
Portugal56!Y89      ="",
Portugal56!D89      ="",
Portugal56!B89      ="",
Spain57!Y89      ="",
Spain57!D89      ="",
Spain57!B89      ="",
Sweden58!Y89      ="",
Sweden58!D89      ="",
Sweden58!B89      =""),"",
(Belgium51!Y89/Belgium51!B89
 +Denmark52!Y89/Denmark52!B89
 +Finland53!Y89/Finland53!B89
 +Italy54!Y89/Italy54!B89
 +Netherlands55!Y89/Netherlands55!B89
 +Portugal56!Y89/Portugal56!B89
 +Spain57!Y89/Spain57!B89
 +Sweden58!Y89/Sweden58!B89)
/(Belgium51!D89/Belgium51!B89
 +Denmark52!D89/Denmark52!B89
 +Finland53!D89/Finland53!B89
 +Italy54!D89/Italy54!B89
 +Netherlands55!D89/Netherlands55!B89
 +Portugal56!D89/Portugal56!B89
 +Spain57!D89/Spain57!B89
 +Sweden58!D89/Sweden58!B89))</f>
        <v>0.11787714231115685</v>
      </c>
      <c r="Z89" s="67"/>
      <c r="AA89" s="62" t="str">
        <f t="shared" si="3"/>
        <v/>
      </c>
      <c r="AB89" s="75">
        <f>IF(OR(
Belgium51!AB89   ="",
Belgium51!D89   ="",
Belgium51!B89   ="",
Denmark52!AB89      ="",
Denmark52!D89      ="",
Denmark52!B89      ="",
Finland53!AB89       ="",
Finland53!D89       ="",
Finland53!B89       ="",
Italy54!AB89      ="",
Italy54!D89      ="",
Italy54!B89      ="",
Netherlands55!AB89 ="",
Netherlands55!D89 ="",
Netherlands55!B89 ="",
Portugal56!AB89      ="",
Portugal56!D89      ="",
Portugal56!B89      ="",
Spain57!AB89      ="",
Spain57!D89      ="",
Spain57!B89      ="",
Sweden58!AB89      ="",
Sweden58!D89      ="",
Sweden58!B89      =""),"",
(Belgium51!AB89*Belgium51!D89/Belgium51!B89
 +Denmark52!AB89*Denmark52!D89/Denmark52!B89
 +Finland53!AB89*Finland53!D89/Finland53!B89
 +Italy54!AB89*Italy54!D89/Italy54!B89
 +Netherlands55!AB89*Netherlands55!D89/Netherlands55!B89
 +Portugal56!AB89*Portugal56!D89/Portugal56!B89
 +Spain57!AB89*Spain57!D89/Spain57!B89
 +Sweden58!AB89*Sweden58!D89/Sweden58!B89)
/(Belgium51!D89/Belgium51!B89
 +Denmark52!D89/Denmark52!B89
 +Finland53!D89/Finland53!B89
 +Italy54!D89/Italy54!B89
 +Netherlands55!D89/Netherlands55!B89
 +Portugal56!D89/Portugal56!B89
 +Spain57!D89/Spain57!B89
 +Sweden58!D89/Sweden58!B89))</f>
        <v>0.39617412639927008</v>
      </c>
    </row>
    <row r="90" spans="1:28">
      <c r="A90" s="62">
        <v>1957</v>
      </c>
      <c r="B90" s="62" t="str">
        <f>IF(OR(
Belgium51!AC90   ="",
Belgium51!D90   ="",
Belgium51!B90   ="",
Denmark52!AC90      ="",
Denmark52!D90      ="",
Denmark52!B90      ="",
Finland53!AC90       ="",
Finland53!D90       ="",
Finland53!B90       ="",
Italy54!AC90      ="",
Italy54!D90      ="",
Italy54!B90      ="",
Netherlands55!AC90 ="",
Netherlands55!D90 ="",
Netherlands55!B90 ="",
Portugal56!AC90 ="",
Portugal56!D90 ="",
Portugal56!B90 ="",
Spain57!AC90       ="",
Spain57!D90       ="",
Spain57!B90       ="",
Sweden58!AC90      ="",
Sweden58!D90      ="",
Sweden58!B90      =""),"",
(Belgium51!AC90*Belgium51!D90/Belgium51!B90
 +Denmark52!AC90*Denmark52!D90/Denmark52!B90
 +Finland53!AC90*Finland53!D90/Finland53!B90
 +Italy54!AC90*Italy54!D90/Italy54!B90
 +Netherlands55!AC90*Netherlands55!D90/Netherlands55!B90
 +Portugal56!AC90*Portugal56!D90/Portugal56!B90
 +Spain57!AC90*Spain57!D90/Spain57!B90
 +Sweden58!AC90*Sweden58!D90/Sweden58!B90)
/(Belgium51!D90/Belgium51!B90
 +Denmark52!D90/Denmark52!B90
 +Finland53!D90/Finland53!B90
 +Italy54!D90/Italy54!B90
 +Netherlands55!D90/Netherlands55!B90
 +Portugal56!D90/Portugal56!B90
 +Spain57!D90/Spain57!B90
 +Sweden58!D90/Sweden58!B90))</f>
        <v/>
      </c>
      <c r="C90" s="34">
        <f>IF(OR(
Belgium51!F90   ="",
Belgium51!D90   ="",
Belgium51!B90   ="",
Denmark52!F90      ="",
Denmark52!D90      ="",
Denmark52!B90      ="",
Finland53!F90       ="",
Finland53!D90       ="",
Finland53!B90       ="",
Italy54!F90      ="",
Italy54!D90      ="",
Italy54!B90      ="",
Netherlands55!F90 ="",
Netherlands55!D90 ="",
Netherlands55!B90 ="",
Portugal56!F90 ="",
Portugal56!D90 ="",
Portugal56!B90 ="",
Spain57!F90       ="",
Spain57!D90       ="",
Spain57!B90       ="",
Sweden58!F90      ="",
Sweden58!D90      ="",
Sweden58!B90      =""),"",
(Belgium51!F90*Belgium51!D90/Belgium51!B90
 +Denmark52!F90*Denmark52!D90/Denmark52!B90
 +Finland53!F90*Finland53!D90/Finland53!B90
 +Italy54!F90*Italy54!D90/Italy54!B90
 +Netherlands55!F90*Netherlands55!D90/Netherlands55!B90
 +Portugal56!F90*Portugal56!D90/Portugal56!B90
 +Spain57!F90*Spain57!D90/Spain57!B90
 +Sweden58!F90*Sweden58!D90/Sweden58!B90)
/(Belgium51!D90/Belgium51!B90
 +Denmark52!D90/Denmark52!B90
 +Finland53!D90/Finland53!B90
 +Italy54!D90/Italy54!B90
 +Netherlands55!D90/Netherlands55!B90
 +Portugal56!D90/Portugal56!B90
 +Spain57!D90/Spain57!B90
 +Sweden58!D90/Sweden58!B90))</f>
        <v>0.62871100471061492</v>
      </c>
      <c r="D90" s="62" t="str">
        <f>IF(OR(
Belgium51!AE90   ="",
Belgium51!D90   ="",
Belgium51!B90   ="",
Denmark52!AE90      ="",
Denmark52!D90      ="",
Denmark52!B90      ="",
Finland53!AE90       ="",
Finland53!D90       ="",
Finland53!B90       ="",
Italy54!AE90      ="",
Italy54!D90      ="",
Italy54!B90      ="",
Netherlands55!AE90 ="",
Netherlands55!D90 ="",
Netherlands55!B90 ="",
Portugal56!AE90 ="",
Portugal56!D90 ="",
Portugal56!B90 ="",
Spain57!AE90       ="",
Spain57!D90       ="",
Spain57!B90       ="",
Sweden58!AE90      ="",
Sweden58!D90      ="",
Sweden58!B90      =""),"",
(Belgium51!AE90*Belgium51!D90/Belgium51!B90
 +Denmark52!AE90*Denmark52!D90/Denmark52!B90
 +Finland53!AE90*Finland53!D90/Finland53!B90
 +Italy54!AE90*Italy54!D90/Italy54!B90
 +Netherlands55!AE90*Netherlands55!D90/Netherlands55!B90
 +Portugal56!AE90*Portugal56!D90/Portugal56!B90
 +Spain57!AE90*Spain57!D90/Spain57!B90
 +Sweden58!AE90*Sweden58!D90/Sweden58!B90)
/(Belgium51!D90/Belgium51!B90
 +Denmark52!D90/Denmark52!B90
 +Finland53!D90/Finland53!B90
 +Italy54!D90/Italy54!B90
 +Netherlands55!D90/Netherlands55!B90
 +Portugal56!D90/Portugal56!B90
 +Spain57!D90/Spain57!B90
 +Sweden58!D90/Sweden58!B90))</f>
        <v/>
      </c>
      <c r="E90" s="62">
        <f>IF(OR(
Belgium51!H90   ="",
Belgium51!D90   ="",
Belgium51!B90   ="",
Denmark52!H90      ="",
Denmark52!D90      ="",
Denmark52!B90      ="",
Finland53!H90       ="",
Finland53!D90       ="",
Finland53!B90       ="",
Italy54!H90      ="",
Italy54!D90      ="",
Italy54!B90      ="",
Netherlands55!H90 ="",
Netherlands55!D90 ="",
Netherlands55!B90 ="",
Portugal56!H90 ="",
Portugal56!D90 ="",
Portugal56!B90 ="",
Spain57!H90 ="",
Spain57!D90 ="",
Spain57!B90 ="",
Sweden58!H90 ="",
Sweden58!D90 ="",
Sweden58!B90 =""),"",
(Belgium51!H90*Belgium51!D90/Belgium51!B90
 +Denmark52!H90*Denmark52!D90/Denmark52!B90
 +Finland53!H90*Finland53!D90/Finland53!B90
 +Italy54!H90*Italy54!D90/Italy54!B90
 +Netherlands55!H90*Netherlands55!D90/Netherlands55!B90
 +Portugal56!H90*Portugal56!D90/Portugal56!B90
 +Spain57!H90*Spain57!D90/Spain57!B90
 +Sweden58!H90*Sweden58!D90/Sweden58!B90)
/(Belgium51!D90/Belgium51!B90
 +Denmark52!D90/Denmark52!B90
 +Finland53!D90/Finland53!B90
 +Italy54!D90/Italy54!B90
 +Netherlands55!D90/Netherlands55!B90
 +Portugal56!D90/Portugal56!B90
 +Spain57!D90/Spain57!B90
 +Sweden58!D90/Sweden58!B90))</f>
        <v>0.22087809541327919</v>
      </c>
      <c r="F90" s="62">
        <f>IF(OR(
Belgium51!I90   ="",
Belgium51!D90   ="",
Belgium51!B90   ="",
Denmark52!I90      ="",
Denmark52!D90      ="",
Denmark52!B90      ="",
Finland53!I90       ="",
Finland53!D90       ="",
Finland53!B90       ="",
Italy54!I90      ="",
Italy54!D90      ="",
Italy54!B90      ="",
Netherlands55!I90 ="",
Netherlands55!D90 ="",
Netherlands55!B90 ="",
Portugal56!I90      ="",
Portugal56!D90      ="",
Portugal56!B90      ="",
Spain57!I90      ="",
Spain57!D90      ="",
Spain57!B90      ="",
Sweden58!I90      ="",
Sweden58!D90      ="",
Sweden58!B90      =""),"",
(Belgium51!I90/Belgium51!B90
 +Denmark52!I90/Denmark52!B90
 +Finland53!I90/Finland53!B90
 +Italy54!I90/Italy54!B90
 +Netherlands55!I90/Netherlands55!B90
 +Portugal56!I90/Portugal56!B90
 +Spain57!I90/Spain57!B90
 +Sweden58!I90/Sweden58!B90)
/(Belgium51!D90/Belgium51!B90
 +Denmark52!D90/Denmark52!B90
 +Finland53!D90/Finland53!B90
 +Italy54!D90/Italy54!B90
 +Netherlands55!D90/Netherlands55!B90
 +Portugal56!D90/Portugal56!B90
 +Spain57!D90/Spain57!B90
 +Sweden58!D90/Sweden58!B90))</f>
        <v>0.17970160789437636</v>
      </c>
      <c r="G90" s="62">
        <f>IF(OR(
Belgium51!J90   ="",
Belgium51!D90   ="",
Belgium51!B90   ="",
Denmark52!J90      ="",
Denmark52!D90      ="",
Denmark52!B90      ="",
Finland53!J90       ="",
Finland53!D90       ="",
Finland53!B90       ="",
Italy54!J90      ="",
Italy54!D90      ="",
Italy54!B90      ="",
Netherlands55!J90 ="",
Netherlands55!D90 ="",
Netherlands55!B90 ="",
Portugal56!J90      ="",
Portugal56!D90      ="",
Portugal56!B90      ="",
Spain57!J90      ="",
Spain57!D90      ="",
Spain57!B90      ="",
Sweden58!J90      ="",
Sweden58!D90      ="",
Sweden58!B90      =""),"",
(Belgium51!J90/Belgium51!B90
 +Denmark52!J90/Denmark52!B90
 +Finland53!J90/Finland53!B90
 +Italy54!J90/Italy54!B90
 +Netherlands55!J90/Netherlands55!B90
 +Portugal56!J90/Portugal56!B90
 +Spain57!J90/Spain57!B90
 +Sweden58!J90/Sweden58!B90)
/(Belgium51!D90/Belgium51!B90
 +Denmark52!D90/Denmark52!B90
 +Finland53!D90/Finland53!B90
 +Italy54!D90/Italy54!B90
 +Netherlands55!D90/Netherlands55!B90
 +Portugal56!D90/Portugal56!B90
 +Spain57!D90/Spain57!B90
 +Sweden58!D90/Sweden58!B90))</f>
        <v>0.16966206633392233</v>
      </c>
      <c r="H90" s="62">
        <f>IF(OR(
Belgium51!K90   ="",
Belgium51!D90   ="",
Belgium51!B90   ="",
Denmark52!K90      ="",
Denmark52!D90      ="",
Denmark52!B90      ="",
Finland53!K90       ="",
Finland53!D90       ="",
Finland53!B90       ="",
Italy54!K90      ="",
Italy54!D90      ="",
Italy54!B90      ="",
Netherlands55!K90 ="",
Netherlands55!D90 ="",
Netherlands55!B90 ="",
Portugal56!K90      ="",
Portugal56!D90      ="",
Portugal56!B90      ="",
Spain57!K90      ="",
Spain57!D90      ="",
Spain57!B90      ="",
Sweden58!K90      ="",
Sweden58!D90      ="",
Sweden58!B90      =""),"",
(Belgium51!K90/Belgium51!B90
 +Denmark52!K90/Denmark52!B90
 +Finland53!K90/Finland53!B90
 +Italy54!K90/Italy54!B90
 +Netherlands55!K90/Netherlands55!B90
 +Portugal56!K90/Portugal56!B90
 +Spain57!K90/Spain57!B90
 +Sweden58!K90/Sweden58!B90)
/(Belgium51!D90/Belgium51!B90
 +Denmark52!D90/Denmark52!B90
 +Finland53!D90/Finland53!B90
 +Italy54!D90/Italy54!B90
 +Netherlands55!D90/Netherlands55!B90
 +Portugal56!D90/Portugal56!B90
 +Spain57!D90/Spain57!B90
 +Sweden58!D90/Sweden58!B90))</f>
        <v>0.18998244921206231</v>
      </c>
      <c r="I90" s="62">
        <f>IF(OR(
Belgium51!L90   ="",
Belgium51!D90   ="",
Belgium51!B90   ="",
Denmark52!L90      ="",
Denmark52!D90      ="",
Denmark52!B90      ="",
Finland53!L90       ="",
Finland53!D90       ="",
Finland53!B90       ="",
Italy54!L90      ="",
Italy54!D90      ="",
Italy54!B90      ="",
Netherlands55!L90 ="",
Netherlands55!D90 ="",
Netherlands55!B90 ="",
Portugal56!L90      ="",
Portugal56!D90      ="",
Portugal56!B90      ="",
Spain57!L90      ="",
Spain57!D90      ="",
Spain57!B90      ="",
Sweden58!L90      ="",
Sweden58!D90      ="",
Sweden58!B90      =""),"",
(Belgium51!L90/Belgium51!B90
 +Denmark52!L90/Denmark52!B90
 +Finland53!L90/Finland53!B90
 +Italy54!L90/Italy54!B90
 +Netherlands55!L90/Netherlands55!B90
 +Portugal56!L90/Portugal56!B90
 +Spain57!L90/Spain57!B90
 +Sweden58!L90/Sweden58!B90)
/(Belgium51!D90/Belgium51!B90
 +Denmark52!D90/Denmark52!B90
 +Finland53!D90/Finland53!B90
 +Italy54!D90/Italy54!B90
 +Netherlands55!D90/Netherlands55!B90
 +Portugal56!D90/Portugal56!B90
 +Spain57!D90/Spain57!B90
 +Sweden58!D90/Sweden58!B90))</f>
        <v>0.22393479538314578</v>
      </c>
      <c r="J90" s="61">
        <f t="shared" si="2"/>
        <v>-3.3952346171083475E-2</v>
      </c>
      <c r="K90" s="61">
        <f>IF(OR(
Belgium51!D90   ="",Belgium51!D89   ="",
Belgium51!B90   ="",Belgium51!B89   ="",
Belgium51!N90   ="",Belgium51!N89   ="",
Denmark52!D90      ="",Denmark52!D89      ="",
Denmark52!B90      ="",Denmark52!B89      ="",
Denmark52!N90      ="",Denmark52!N89      ="",
Finland53!D90       ="",Finland53!D89       ="",
Finland53!B90       ="",Finland53!B89       ="",
Finland53!N90       ="",Finland53!N89       ="",
Italy54!D90      ="",Italy54!D89      ="",
Italy54!B90      ="",Italy54!B89      ="",
Italy54!N90      ="",Italy54!N89      ="",
Netherlands55!D90 ="",Netherlands55!D89 ="",
Netherlands55!B90 ="",Netherlands55!B89 ="",
Netherlands55!N90 ="",Netherlands55!N89 ="",
Portugal56!D90      ="",Portugal56!D89      ="",
Portugal56!B90      ="",Portugal56!B89      ="",
Portugal56!N90      ="",Portugal56!N89      ="",
Spain57!D90      ="",Spain57!D89      ="",
Spain57!B90      ="",Spain57!B89      ="",
Spain57!N90      ="",Spain57!N89      ="",
Sweden58!D90      ="",Sweden58!D89      ="",
Sweden58!B90      ="",Sweden58!B89      ="",
Sweden58!N90      ="",Sweden58!N89      =""),"",
LN(SQRT(
(Belgium51!D90/Belgium51!B90
 +Denmark52!D90/Denmark52!B90
 +Finland53!D90/Finland53!B90
 +Italy54!D90/Italy54!B90
 +Netherlands55!D90/Netherlands55!B90
 +Portugal56!D90/Portugal56!B90
 +Spain57!D90/Spain57!B90
 +Sweden58!D90/Sweden58!B90)
/(Belgium51!D90/Belgium51!N90*Belgium51!N89/Belgium51!B89
 +Denmark52!D90/Denmark52!N90*Denmark52!N89/Denmark52!B89
 +Finland53!D90/Finland53!N90*Finland53!N89/Finland53!B89
 +Italy54!D90/Italy54!N90*Italy54!N89/Italy54!B89
 +Netherlands55!D90/Netherlands55!N90*Netherlands55!N89/Netherlands55!B89
 +Portugal56!D90/Portugal56!N90*Portugal56!N89/Portugal56!B89
 +Spain57!D90/Spain57!N90*Spain57!N89/Spain57!B89
 +Sweden58!D90/Sweden58!N90*Sweden58!N89/Sweden58!B89)
*(Belgium51!D89/Belgium51!N89*Belgium51!N90/Belgium51!B90
 +Denmark52!D89/Denmark52!N89*Denmark52!N90/Denmark52!B90
 +Finland53!D89/Finland53!N89*Finland53!N90/Finland53!B90
 +Italy54!D89/Italy54!N89*Italy54!N90/Italy54!B90
 +Netherlands55!D89/Netherlands55!N89*Netherlands55!N90/Netherlands55!B90
 +Portugal56!D89/Portugal56!N89*Portugal56!N90/Portugal56!B90
 +Spain57!D89/Spain57!N89*Spain57!N90/Spain57!B90
 +Sweden58!D89/Sweden58!N89*Sweden58!N90/Sweden58!B90)
/(Belgium51!D89/Belgium51!B89
 +Denmark52!D89/Denmark52!B89
 +Finland53!D89/Finland53!B89
 +Italy54!D89/Italy54!B89
 +Netherlands55!D89/Netherlands55!B89
 +Portugal56!D89/Portugal56!B89
 +Spain57!D89/Spain57!B89
 +Sweden58!D89/Sweden58!B89))))</f>
        <v>2.6376998068556725E-2</v>
      </c>
      <c r="L90" s="61">
        <f>IF(OR(
Belgium51!F90   ="",Belgium51!F89   ="",
Belgium51!D90   ="",Belgium51!D89   ="",
Belgium51!B90   ="",Belgium51!B89   ="",
Belgium51!P90   ="",Belgium51!P89   ="",
Denmark52!F90      ="",Denmark52!F89      ="",
Denmark52!D90      ="",Denmark52!D89      ="",
Denmark52!B90      ="",Denmark52!B89      ="",
Denmark52!P90      ="",Denmark52!P89      ="",
Finland53!F90       ="",Finland53!F89       ="",
Finland53!D90       ="",Finland53!D89       ="",
Finland53!B90       ="",Finland53!B89       ="",
Finland53!P90       ="",Finland53!P89       ="",
Italy54!F90      ="",Italy54!F89      ="",
Italy54!D90      ="",Italy54!D89      ="",
Italy54!B90      ="",Italy54!B89      ="",
Italy54!P90      ="",Italy54!P89      ="",
Netherlands55!F90 ="",Netherlands55!F89 ="",
Netherlands55!D90 ="",Netherlands55!D89 ="",
Netherlands55!B90 ="",Netherlands55!B89 ="",
Netherlands55!P90 ="",Netherlands55!P89 ="",
Portugal56!F90      ="",Portugal56!F89      ="",
Portugal56!D90      ="",Portugal56!D89      ="",
Portugal56!B90      ="",Portugal56!B89      ="",
Portugal56!P90      ="",Portugal56!P89      ="",
Spain57!F90      ="",Spain57!F89      ="",
Spain57!D90      ="",Spain57!D89      ="",
Spain57!B90      ="",Spain57!B89      ="",
Spain57!P90      ="",Spain57!P89      ="",
Sweden58!F90      ="",Sweden58!F89      ="",
Sweden58!D90      ="",Sweden58!D89      ="",
Sweden58!B90      ="",Sweden58!B89      ="",
Sweden58!P90      ="",Sweden58!P89      =""),"",
LN(SQRT(
(Belgium51!D90*Belgium51!F90/Belgium51!B90
 +Denmark52!D90*Denmark52!F90/Denmark52!B90
 +Finland53!D90*Finland53!F90/Finland53!B90
 +Italy54!D90*Italy54!F90/Italy54!B90
 +Netherlands55!D90*Netherlands55!F90/Netherlands55!B90
 +Portugal56!D90*Portugal56!F90/Portugal56!B90
 +Spain57!D90*Spain57!F90/Spain57!B90
 +Sweden58!D90*Sweden58!F90/Sweden58!B90)
/(Belgium51!D90*Belgium51!F90/Belgium51!P90*Belgium51!P89/Belgium51!B89
 +Denmark52!D90*Denmark52!F90/Denmark52!P90*Denmark52!P89/Denmark52!B89
 +Finland53!D90*Finland53!F90/Finland53!P90*Finland53!P89/Finland53!B89
 +Italy54!D90*Italy54!F90/Italy54!P90*Italy54!P89/Italy54!B89
 +Netherlands55!D90*Netherlands55!F90/Netherlands55!P90*Netherlands55!P89/Netherlands55!B89
 +Portugal56!D90*Portugal56!F90/Portugal56!P90*Portugal56!P89/Portugal56!B89
 +Spain57!D90*Spain57!F90/Spain57!P90*Spain57!P89/Spain57!B89
 +Sweden58!D90*Sweden58!F90/Sweden58!P90*Sweden58!P89/Sweden58!B89)
*(Belgium51!D89*Belgium51!F89/Belgium51!P89*Belgium51!P90/Belgium51!B90
 +Denmark52!D89*Denmark52!F89/Denmark52!P89*Denmark52!P90/Denmark52!B90
 +Finland53!D89*Finland53!F89/Finland53!P89*Finland53!P90/Finland53!B90
 +Italy54!D89*Italy54!F89/Italy54!P89*Italy54!P90/Italy54!B90
 +Netherlands55!D89*Netherlands55!F89/Netherlands55!P89*Netherlands55!P90/Netherlands55!B90
 +Portugal56!D89*Portugal56!F89/Portugal56!P89*Portugal56!P90/Portugal56!B90
 +Spain57!D89*Spain57!F89/Spain57!P89*Spain57!P90/Spain57!B90
 +Sweden58!D89*Sweden58!F89/Sweden58!P89*Sweden58!P90/Sweden58!B90)
/(Belgium51!D89*Belgium51!F89/Belgium51!B89
 +Denmark52!D89*Denmark52!F89/Denmark52!B89
 +Finland53!D89*Finland53!F89/Finland53!B89
 +Italy54!D89*Italy54!F89/Italy54!B89
 +Netherlands55!D89*Netherlands55!F89/Netherlands55!B89
 +Portugal56!D89*Portugal56!F89/Portugal56!B89
 +Spain57!D89*Spain57!F89/Spain57!B89
 +Sweden58!D89*Sweden58!F89/Sweden58!B89))))</f>
        <v>2.3690116344401456E-2</v>
      </c>
      <c r="M90" s="62">
        <f>IF(OR(
Belgium51!H90   ="",Belgium51!H89   ="",
Belgium51!D90   ="",Belgium51!D89   ="",
Belgium51!B90   ="",Belgium51!B89   ="",
Belgium51!Q90   ="",Belgium51!Q89   ="",
Denmark52!H90      ="",Denmark52!H89      ="",
Denmark52!D90      ="",Denmark52!D89      ="",
Denmark52!B90      ="",Denmark52!B89      ="",
Denmark52!Q90      ="",Denmark52!Q89      ="",
Finland53!H90       ="",Finland53!H89       ="",
Finland53!D90       ="",Finland53!D89       ="",
Finland53!B90       ="",Finland53!B89       ="",
Finland53!Q90       ="",Finland53!Q89       ="",
Italy54!H90      ="",Italy54!H89      ="",
Italy54!D90      ="",Italy54!D89      ="",
Italy54!B90      ="",Italy54!B89      ="",
Italy54!Q90      ="",Italy54!Q89      ="",
Netherlands55!H90 ="",Netherlands55!H89 ="",
Netherlands55!D90 ="",Netherlands55!D89 ="",
Netherlands55!B90 ="",Netherlands55!B89 ="",
Netherlands55!Q90 ="",Netherlands55!Q89 ="",
Portugal56!H90      ="",Portugal56!H89      ="",
Portugal56!D90      ="",Portugal56!D89      ="",
Portugal56!B90      ="",Portugal56!B89      ="",
Portugal56!Q90      ="",Portugal56!Q89      ="",
Spain57!H90      ="",Spain57!H89      ="",
Spain57!D90      ="",Spain57!D89      ="",
Spain57!B90      ="",Spain57!B89      ="",
Spain57!Q90      ="",Spain57!Q89      ="",
Sweden58!H90      ="",Sweden58!H89      ="",
Sweden58!D90      ="",Sweden58!D89      ="",
Sweden58!B90      ="",Sweden58!B89      ="",
Sweden58!Q90      ="",Sweden58!Q89      =""),"",
LN(SQRT(
(Belgium51!D90*Belgium51!H90/Belgium51!B90
 +Denmark52!D90*Denmark52!H90/Denmark52!B90
 +Finland53!D90*Finland53!H90/Finland53!B90
 +Italy54!D90*Italy54!H90/Italy54!B90
 +Netherlands55!D90*Netherlands55!H90/Netherlands55!B90
 +Portugal56!D90*Portugal56!H90/Portugal56!B90
 +Spain57!D90*Spain57!H90/Spain57!B90
 +Sweden58!D90*Sweden58!H90/Sweden58!B90)
/(Belgium51!D90*Belgium51!H90/Belgium51!Q90*Belgium51!Q89/Belgium51!B89
 +Denmark52!D90*Denmark52!H90/Denmark52!Q90*Denmark52!Q89/Denmark52!B89
 +Finland53!D90*Finland53!H90/Finland53!Q90*Finland53!Q89/Finland53!B89
 +Italy54!D90*Italy54!H90/Italy54!Q90*Italy54!Q89/Italy54!B89
 +Netherlands55!D90*Netherlands55!H90/Netherlands55!Q90*Netherlands55!Q89/Netherlands55!B89
 +Portugal56!D90*Portugal56!H90/Portugal56!Q90*Portugal56!Q89/Portugal56!B89
 +Spain57!D90*Spain57!H90/Spain57!Q90*Spain57!Q89/Spain57!B89
 +Sweden58!D90*Sweden58!H90/Sweden58!Q90*Sweden58!Q89/Sweden58!B89)
*(Belgium51!D89*Belgium51!H89/Belgium51!Q89*Belgium51!Q90/Belgium51!B90
 +Denmark52!D89*Denmark52!H89/Denmark52!Q89*Denmark52!Q90/Denmark52!B90
 +Finland53!D89*Finland53!H89/Finland53!Q89*Finland53!Q90/Finland53!B90
 +Italy54!D89*Italy54!H89/Italy54!Q89*Italy54!Q90/Italy54!B90
 +Netherlands55!D89*Netherlands55!H89/Netherlands55!Q89*Netherlands55!Q90/Netherlands55!B90
 +Portugal56!D89*Portugal56!H89/Portugal56!Q89*Portugal56!Q90/Portugal56!B90
 +Spain57!D89*Spain57!H89/Spain57!Q89*Spain57!Q90/Spain57!B90
 +Sweden58!D89*Sweden58!H89/Sweden58!Q89*Sweden58!Q90/Sweden58!B90)
/(Belgium51!D89*Belgium51!H89/Belgium51!B89
 +Denmark52!D89*Denmark52!H89/Denmark52!B89
 +Finland53!D89*Finland53!H89/Finland53!B89
 +Italy54!D89*Italy54!H89/Italy54!B89
 +Netherlands55!D89*Netherlands55!H89/Netherlands55!B89
 +Portugal56!D89*Portugal56!H89/Portugal56!B89
 +Spain57!D89*Spain57!H89/Spain57!B89
 +Sweden58!D89*Sweden58!H89/Sweden58!B89))))</f>
        <v>3.9876766697469521E-2</v>
      </c>
      <c r="N90" s="62">
        <f>IF(OR(
Belgium51!I90   ="",Belgium51!I89   ="",
Belgium51!B90   ="",Belgium51!B89   ="",
Belgium51!R90   ="",Belgium51!R89   ="",
Denmark52!I90      ="",Denmark52!I89      ="",
Denmark52!B90      ="",Denmark52!B89      ="",
Denmark52!R90      ="",Denmark52!R89      ="",
Finland53!I90       ="",Finland53!I89       ="",
Finland53!B90       ="",Finland53!B89       ="",
Finland53!R90       ="",Finland53!R89       ="",
Italy54!I90      ="",Italy54!I89      ="",
Italy54!B90      ="",Italy54!B89      ="",
Italy54!R90      ="",Italy54!R89      ="",
Netherlands55!I90 ="",Netherlands55!I89 ="",
Netherlands55!B90 ="",Netherlands55!B89 ="",
Netherlands55!R90 ="",Netherlands55!R89 ="",
Portugal56!I90      ="",Portugal56!I89      ="",
Portugal56!B90      ="",Portugal56!B89      ="",
Portugal56!R90      ="",Portugal56!R89      ="",
Spain57!I90      ="",Spain57!I89      ="",
Spain57!B90      ="",Spain57!B89      ="",
Spain57!R90      ="",Spain57!R89      ="",
Sweden58!I90      ="",Sweden58!I89      ="",
Sweden58!B90      ="",Sweden58!B89      ="",
Sweden58!R90      ="",Sweden58!R89      =""),"",
LN(SQRT(
(Belgium51!I90/Belgium51!B90
 +Denmark52!I90/Denmark52!B90
 +Finland53!I90/Finland53!B90
 +Italy54!I90/Italy54!B90
 +Netherlands55!I90/Netherlands55!B90
 +Portugal56!I90/Portugal56!B90
 +Spain57!I90/Spain57!B90
 +Sweden58!I90/Sweden58!B90)
/(Belgium51!I90/Belgium51!R90*Belgium51!R89/Belgium51!B89
 +Denmark52!I90/Denmark52!R90*Denmark52!R89/Denmark52!B89
 +Finland53!I90/Finland53!R90*Finland53!R89/Finland53!B89
 +Italy54!I90/Italy54!R90*Italy54!R89/Italy54!B89
 +Netherlands55!I90/Netherlands55!R90*Netherlands55!R89/Netherlands55!B89
 +Portugal56!I90/Portugal56!R90*Portugal56!R89/Portugal56!B89
 +Spain57!I90/Spain57!R90*Spain57!R89/Spain57!B89
 +Sweden58!I90/Sweden58!R90*Sweden58!R89/Sweden58!B89)
*(Belgium51!I89/Belgium51!R89*Belgium51!R90/Belgium51!B90
 +Denmark52!I89/Denmark52!R89*Denmark52!R90/Denmark52!B90
 +Finland53!I89/Finland53!R89*Finland53!R90/Finland53!B90
 +Italy54!I89/Italy54!R89*Italy54!R90/Italy54!B90
 +Netherlands55!I89/Netherlands55!R89*Netherlands55!R90/Netherlands55!B90
 +Portugal56!I89/Portugal56!R89*Portugal56!R90/Portugal56!B90
 +Spain57!I89/Spain57!R89*Spain57!R90/Spain57!B90
 +Sweden58!I89/Sweden58!R89*Sweden58!R90/Sweden58!B90)
/(Belgium51!I89/Belgium51!B89
 +Denmark52!I89/Denmark52!B89
 +Finland53!I89/Finland53!B89
 +Italy54!I89/Italy54!B89
 +Netherlands55!I89/Netherlands55!B89
 +Portugal56!I89/Portugal56!B89
 +Spain57!I89/Spain57!B89
 +Sweden58!I89/Sweden58!B89))))</f>
        <v>5.138705609244959E-2</v>
      </c>
      <c r="O90" s="62">
        <f>IF(OR(
Belgium51!K90   ="",Belgium51!K89   ="",
Belgium51!B90   ="",Belgium51!B89   ="",
Belgium51!S90   ="",Belgium51!S89   ="",
Denmark52!K90      ="",Denmark52!K89      ="",
Denmark52!B90      ="",Denmark52!B89      ="",
Denmark52!S90      ="",Denmark52!S89      ="",
Finland53!K90       ="",Finland53!K89       ="",
Finland53!B90       ="",Finland53!B89       ="",
Finland53!S90       ="",Finland53!S89       ="",
Italy54!K90      ="",Italy54!K89      ="",
Italy54!B90      ="",Italy54!B89      ="",
Italy54!S90      ="",Italy54!S89      ="",
Netherlands55!K90 ="",Netherlands55!K89 ="",
Netherlands55!B90 ="",Netherlands55!B89 ="",
Netherlands55!S90 ="",Netherlands55!S89 ="",
Portugal56!K90      ="",Portugal56!K89      ="",
Portugal56!B90      ="",Portugal56!B89      ="",
Portugal56!S90      ="",Portugal56!S89      ="",
Spain57!K90      ="",Spain57!K89      ="",
Spain57!B90      ="",Spain57!B89      ="",
Spain57!S90      ="",Spain57!S89      ="",
Sweden58!K90      ="",Sweden58!K89      ="",
Sweden58!B90      ="",Sweden58!B89      ="",
Sweden58!S90      ="",Sweden58!S89      =""),"",
LN(SQRT(
(Belgium51!K90/Belgium51!B90
 +Denmark52!K90/Denmark52!B90
 +Finland53!K90/Finland53!B90
 +Italy54!K90/Italy54!B90
 +Netherlands55!K90/Netherlands55!B90
 +Portugal56!K90/Portugal56!B90
 +Spain57!K90/Spain57!B90
 +Sweden58!K90/Sweden58!B90)
/(Belgium51!K90/Belgium51!S90*Belgium51!S89/Belgium51!B89
 +Denmark52!K90/Denmark52!S90*Denmark52!S89/Denmark52!B89
 +Finland53!K90/Finland53!S90*Finland53!S89/Finland53!B89
 +Italy54!K90/Italy54!S90*Italy54!S89/Italy54!B89
 +Netherlands55!K90/Netherlands55!S90*Netherlands55!S89/Netherlands55!B89
 +Portugal56!K90/Portugal56!S90*Portugal56!S89/Portugal56!B89
 +Spain57!K90/Spain57!S90*Spain57!S89/Spain57!B89
 +Sweden58!K90/Sweden58!S90*Sweden58!S89/Sweden58!B89)
*(Belgium51!K89/Belgium51!S89*Belgium51!S90/Belgium51!B90
 +Denmark52!K89/Denmark52!S89*Denmark52!S90/Denmark52!B90
 +Finland53!K89/Finland53!S89*Finland53!S90/Finland53!B90
 +Italy54!K89/Italy54!S89*Italy54!S90/Italy54!B90
 +Netherlands55!K89/Netherlands55!S89*Netherlands55!S90/Netherlands55!B90
 +Portugal56!K89/Portugal56!S89*Portugal56!S90/Portugal56!B90
 +Spain57!K89/Spain57!S89*Spain57!S90/Spain57!B90
 +Sweden58!K89/Sweden58!S89*Sweden58!S90/Sweden58!B90)
/(Belgium51!K89/Belgium51!B89
 +Denmark52!K89/Denmark52!B89
 +Finland53!K89/Finland53!B89
 +Italy54!K89/Italy54!B89
 +Netherlands55!K89/Netherlands55!B89
 +Portugal56!K89/Portugal56!B89
 +Spain57!K89/Spain57!B89
 +Sweden58!K89/Sweden58!B89))))</f>
        <v>1.4950287668649226E-2</v>
      </c>
      <c r="P90" s="62">
        <f>IF(OR(
Belgium51!L90   ="",Belgium51!L89   ="",
Belgium51!B90   ="",Belgium51!B89   ="",
Belgium51!T90   ="",Belgium51!T89   ="",
Denmark52!L90      ="",Denmark52!L89      ="",
Denmark52!B90      ="",Denmark52!B89      ="",
Denmark52!T90      ="",Denmark52!T89      ="",
Finland53!L90       ="",Finland53!L89       ="",
Finland53!B90       ="",Finland53!B89       ="",
Finland53!T90       ="",Finland53!T89       ="",
Italy54!L90      ="",Italy54!L89      ="",
Italy54!B90      ="",Italy54!B89      ="",
Italy54!T90      ="",Italy54!T89      ="",
Netherlands55!L90 ="",Netherlands55!L89 ="",
Netherlands55!B90 ="",Netherlands55!B89 ="",
Netherlands55!T90 ="",Netherlands55!T89 ="",
Portugal56!L90      ="",Portugal56!L89      ="",
Portugal56!B90      ="",Portugal56!B89      ="",
Portugal56!T90      ="",Portugal56!T89      ="",
Spain57!L90      ="",Spain57!L89      ="",
Spain57!B90      ="",Spain57!B89      ="",
Spain57!T90      ="",Spain57!T89      ="",
Sweden58!L90      ="",Sweden58!L89      ="",
Sweden58!B90      ="",Sweden58!B89      ="",
Sweden58!T90      ="",Sweden58!T89      =""),"",
LN(SQRT(
(Belgium51!L90/Belgium51!B90
 +Denmark52!L90/Denmark52!B90
 +Finland53!L90/Finland53!B90
 +Italy54!L90/Italy54!B90
 +Netherlands55!L90/Netherlands55!B90
 +Portugal56!L90/Portugal56!B90
 +Spain57!L90/Spain57!B90
 +Sweden58!L90/Sweden58!B90)
/(Belgium51!L90/Belgium51!T90*Belgium51!T89/Belgium51!B89
 +Denmark52!L90/Denmark52!T90*Denmark52!T89/Denmark52!B89
 +Finland53!L90/Finland53!T90*Finland53!T89/Finland53!B89
 +Italy54!L90/Italy54!T90*Italy54!T89/Italy54!B89
 +Netherlands55!L90/Netherlands55!T90*Netherlands55!T89/Netherlands55!B89
 +Portugal56!L90/Portugal56!T90*Portugal56!T89/Portugal56!B89
 +Spain57!L90/Spain57!T90*Spain57!T89/Spain57!B89
 +Sweden58!L90/Sweden58!T90*Sweden58!T89/Sweden58!B89)
*(Belgium51!L89/Belgium51!T89*Belgium51!T90/Belgium51!B90
 +Denmark52!L89/Denmark52!T89*Denmark52!T90/Denmark52!B90
 +Finland53!L89/Finland53!T89*Finland53!T90/Finland53!B90
 +Italy54!L89/Italy54!T89*Italy54!T90/Italy54!B90
 +Netherlands55!L89/Netherlands55!T89*Netherlands55!T90/Netherlands55!B90
 +Portugal56!L89/Portugal56!T89*Portugal56!T90/Portugal56!B90
 +Spain57!L89/Spain57!T89*Spain57!T90/Spain57!B90
 +Sweden58!L89/Sweden58!T89*Sweden58!T90/Sweden58!B90)
/(Belgium51!L89/Belgium51!B89
 +Denmark52!L89/Denmark52!B89
 +Finland53!L89/Finland53!B89
 +Italy54!L89/Italy54!B89
 +Netherlands55!L89/Netherlands55!B89
 +Portugal56!L89/Portugal56!B89
 +Spain57!L89/Spain57!B89
 +Sweden58!L89/Sweden58!B89))))</f>
        <v>4.2138234482068798E-2</v>
      </c>
      <c r="Q90" s="61">
        <f t="shared" si="4"/>
        <v>-2.6868817241552691E-3</v>
      </c>
      <c r="R90" s="61">
        <f t="shared" si="8"/>
        <v>1.3499768628912796E-2</v>
      </c>
      <c r="S90" s="61">
        <f t="shared" si="5"/>
        <v>2.5010058023892865E-2</v>
      </c>
      <c r="T90" s="61">
        <f t="shared" si="6"/>
        <v>-1.1426710399907499E-2</v>
      </c>
      <c r="U90" s="61">
        <f t="shared" si="7"/>
        <v>1.5761236413512073E-2</v>
      </c>
      <c r="V90" s="61">
        <f>IF(OR(
Belgium51!V90   ="",
Belgium51!U90   ="",
Denmark52!V90      ="",
Denmark52!U90      ="",
Finland53!V90       ="",
Finland53!U90       ="",
Italy54!V90      ="",
Italy54!U90      ="",
Netherlands55!V90 ="",
Netherlands55!U90 ="",
Portugal56!V90      ="",
Portugal56!U90      ="",
Spain57!V90      ="",
Spain57!U90      ="",
Sweden58!V90      ="",
Sweden58!U90      =""),"",
LN((Belgium51!V90+Denmark52!V90+Finland53!V90+Italy54!V90+Netherlands55!V90+Portugal56!V90+Spain57!V90+Sweden58!V90)
/(Belgium51!U90+Denmark52!U90+Finland53!U90+Italy54!U90+Netherlands55!U90+Portugal56!U90+Spain57!U90+Sweden58!U90)))</f>
        <v>-0.86140022219392653</v>
      </c>
      <c r="W90" s="61">
        <f>IF(OR(
Belgium51!V90   ="",
Belgium51!W90   ="",
Belgium51!U90   ="",
Denmark52!V90      ="",
Denmark52!W90      ="",
Denmark52!U90      ="",
Finland53!V90       ="",
Finland53!W90       ="",
Finland53!U90       ="",
Italy54!V90      ="",
Italy54!W90      ="",
Italy54!U90      ="",
Netherlands55!V90 ="",
Netherlands55!W90 ="",
Netherlands55!V90 ="",
Portugal56!V90      ="",
Portugal56!W90      ="",
Portugal56!U90      ="",
Spain57!V90      ="",
Spain57!W90      ="",
Spain57!U90      ="",
Sweden58!V90      ="",
Sweden58!W90      ="",
Sweden58!U90      ="",
),"",
LN((Belgium51!V90*Belgium51!W90+Denmark52!V90*Denmark52!W90+Finland53!V90*Finland53!W90+Italy54!V90*Italy54!W90+Netherlands55!V90*Netherlands55!W90+Portugal56!V90*Portugal56!W90+Spain57!V90*Spain57!W90+Sweden58!V90*Sweden58!W90)
/(Belgium51!U90+Denmark52!U90+Finland53!U90+Italy54!U90+Netherlands55!U90+Portugal56!U90+Spain57!U90+Sweden58!U90)))</f>
        <v>6.7614854848093211</v>
      </c>
      <c r="X90" s="61">
        <f>IF(OR(
Belgium51!X90   ="",
Belgium51!D90   ="",
Belgium51!B90   ="",
Denmark52!X90      ="",
Denmark52!D90      ="",
Denmark52!B90      ="",
Finland53!X90       ="",
Finland53!D90       ="",
Finland53!B90       ="",
Italy54!X90      ="",
Italy54!D90      ="",
Italy54!B90      ="",
Netherlands55!X90 ="",
Netherlands55!D90 ="",
Netherlands55!B90 ="",
Portugal56!X90      ="",
Portugal56!D90      ="",
Portugal56!B90      ="",
Spain57!X90      ="",
Spain57!D90      ="",
Spain57!B90      ="",
Sweden58!X90      ="",
Sweden58!D90      ="",
Sweden58!B90      =""),"",
(Belgium51!X90*Belgium51!D90/Belgium51!B90
 +Denmark52!X90*Denmark52!D90/Denmark52!B90
 +Finland53!X90*Finland53!D90/Finland53!B90
 +Italy54!X90*Italy54!D90/Italy54!B90
 +Netherlands55!X90*Netherlands55!D90/Netherlands55!B90
 +Portugal56!X90*Portugal56!D90/Portugal56!B90
 +Spain57!X90*Spain57!D90/Spain57!B90
 +Sweden58!X90*Sweden58!D90/Sweden58!B90)
/(Belgium51!D90/Belgium51!B90
 +Denmark52!D90/Denmark52!B90
 +Finland53!D90/Finland53!B90
 +Italy54!D90/Italy54!B90
 +Netherlands55!D90/Netherlands55!B90
 +Portugal56!D90/Portugal56!B90
 +Spain57!D90/Spain57!B90
 +Sweden58!D90/Sweden58!B90))</f>
        <v>0.63505059683386356</v>
      </c>
      <c r="Y90" s="61">
        <f>IF(OR(
Belgium51!Y90   ="",
Belgium51!D90   ="",
Belgium51!B90   ="",
Denmark52!Y90      ="",
Denmark52!D90      ="",
Denmark52!B90      ="",
Finland53!Y90       ="",
Finland53!D90       ="",
Finland53!B90       ="",
Italy54!Y90      ="",
Italy54!D90      ="",
Italy54!B90      ="",
Netherlands55!Y90 ="",
Netherlands55!D90 ="",
Netherlands55!B90 ="",
Portugal56!Y90      ="",
Portugal56!D90      ="",
Portugal56!B90      ="",
Spain57!Y90      ="",
Spain57!D90      ="",
Spain57!B90      ="",
Sweden58!Y90      ="",
Sweden58!D90      ="",
Sweden58!B90      =""),"",
(Belgium51!Y90/Belgium51!B90
 +Denmark52!Y90/Denmark52!B90
 +Finland53!Y90/Finland53!B90
 +Italy54!Y90/Italy54!B90
 +Netherlands55!Y90/Netherlands55!B90
 +Portugal56!Y90/Portugal56!B90
 +Spain57!Y90/Spain57!B90
 +Sweden58!Y90/Sweden58!B90)
/(Belgium51!D90/Belgium51!B90
 +Denmark52!D90/Denmark52!B90
 +Finland53!D90/Finland53!B90
 +Italy54!D90/Italy54!B90
 +Netherlands55!D90/Netherlands55!B90
 +Portugal56!D90/Portugal56!B90
 +Spain57!D90/Spain57!B90
 +Sweden58!D90/Sweden58!B90))</f>
        <v>0.1222776015483963</v>
      </c>
      <c r="Z90" s="67"/>
      <c r="AA90" s="62" t="str">
        <f t="shared" si="3"/>
        <v/>
      </c>
      <c r="AB90" s="75" t="str">
        <f>IF(OR(
Belgium51!AB90   ="",
Belgium51!D90   ="",
Belgium51!B90   ="",
Denmark52!AB90      ="",
Denmark52!D90      ="",
Denmark52!B90      ="",
Finland53!AB90       ="",
Finland53!D90       ="",
Finland53!B90       ="",
Italy54!AB90      ="",
Italy54!D90      ="",
Italy54!B90      ="",
Netherlands55!AB90 ="",
Netherlands55!D90 ="",
Netherlands55!B90 ="",
Portugal56!AB90      ="",
Portugal56!D90      ="",
Portugal56!B90      ="",
Spain57!AB90      ="",
Spain57!D90      ="",
Spain57!B90      ="",
Sweden58!AB90      ="",
Sweden58!D90      ="",
Sweden58!B90      =""),"",
(Belgium51!AB90*Belgium51!D90/Belgium51!B90
 +Denmark52!AB90*Denmark52!D90/Denmark52!B90
 +Finland53!AB90*Finland53!D90/Finland53!B90
 +Italy54!AB90*Italy54!D90/Italy54!B90
 +Netherlands55!AB90*Netherlands55!D90/Netherlands55!B90
 +Portugal56!AB90*Portugal56!D90/Portugal56!B90
 +Spain57!AB90*Spain57!D90/Spain57!B90
 +Sweden58!AB90*Sweden58!D90/Sweden58!B90)
/(Belgium51!D90/Belgium51!B90
 +Denmark52!D90/Denmark52!B90
 +Finland53!D90/Finland53!B90
 +Italy54!D90/Italy54!B90
 +Netherlands55!D90/Netherlands55!B90
 +Portugal56!D90/Portugal56!B90
 +Spain57!D90/Spain57!B90
 +Sweden58!D90/Sweden58!B90))</f>
        <v/>
      </c>
    </row>
    <row r="91" spans="1:28">
      <c r="A91" s="62">
        <v>1958</v>
      </c>
      <c r="B91" s="62" t="str">
        <f>IF(OR(
Belgium51!AC91   ="",
Belgium51!D91   ="",
Belgium51!B91   ="",
Denmark52!AC91      ="",
Denmark52!D91      ="",
Denmark52!B91      ="",
Finland53!AC91       ="",
Finland53!D91       ="",
Finland53!B91       ="",
Italy54!AC91      ="",
Italy54!D91      ="",
Italy54!B91      ="",
Netherlands55!AC91 ="",
Netherlands55!D91 ="",
Netherlands55!B91 ="",
Portugal56!AC91 ="",
Portugal56!D91 ="",
Portugal56!B91 ="",
Spain57!AC91       ="",
Spain57!D91       ="",
Spain57!B91       ="",
Sweden58!AC91      ="",
Sweden58!D91      ="",
Sweden58!B91      =""),"",
(Belgium51!AC91*Belgium51!D91/Belgium51!B91
 +Denmark52!AC91*Denmark52!D91/Denmark52!B91
 +Finland53!AC91*Finland53!D91/Finland53!B91
 +Italy54!AC91*Italy54!D91/Italy54!B91
 +Netherlands55!AC91*Netherlands55!D91/Netherlands55!B91
 +Portugal56!AC91*Portugal56!D91/Portugal56!B91
 +Spain57!AC91*Spain57!D91/Spain57!B91
 +Sweden58!AC91*Sweden58!D91/Sweden58!B91)
/(Belgium51!D91/Belgium51!B91
 +Denmark52!D91/Denmark52!B91
 +Finland53!D91/Finland53!B91
 +Italy54!D91/Italy54!B91
 +Netherlands55!D91/Netherlands55!B91
 +Portugal56!D91/Portugal56!B91
 +Spain57!D91/Spain57!B91
 +Sweden58!D91/Sweden58!B91))</f>
        <v/>
      </c>
      <c r="C91" s="34">
        <f>IF(OR(
Belgium51!F91   ="",
Belgium51!D91   ="",
Belgium51!B91   ="",
Denmark52!F91      ="",
Denmark52!D91      ="",
Denmark52!B91      ="",
Finland53!F91       ="",
Finland53!D91       ="",
Finland53!B91       ="",
Italy54!F91      ="",
Italy54!D91      ="",
Italy54!B91      ="",
Netherlands55!F91 ="",
Netherlands55!D91 ="",
Netherlands55!B91 ="",
Portugal56!F91 ="",
Portugal56!D91 ="",
Portugal56!B91 ="",
Spain57!F91       ="",
Spain57!D91       ="",
Spain57!B91       ="",
Sweden58!F91      ="",
Sweden58!D91      ="",
Sweden58!B91      =""),"",
(Belgium51!F91*Belgium51!D91/Belgium51!B91
 +Denmark52!F91*Denmark52!D91/Denmark52!B91
 +Finland53!F91*Finland53!D91/Finland53!B91
 +Italy54!F91*Italy54!D91/Italy54!B91
 +Netherlands55!F91*Netherlands55!D91/Netherlands55!B91
 +Portugal56!F91*Portugal56!D91/Portugal56!B91
 +Spain57!F91*Spain57!D91/Spain57!B91
 +Sweden58!F91*Sweden58!D91/Sweden58!B91)
/(Belgium51!D91/Belgium51!B91
 +Denmark52!D91/Denmark52!B91
 +Finland53!D91/Finland53!B91
 +Italy54!D91/Italy54!B91
 +Netherlands55!D91/Netherlands55!B91
 +Portugal56!D91/Portugal56!B91
 +Spain57!D91/Spain57!B91
 +Sweden58!D91/Sweden58!B91))</f>
        <v>0.62967714634706218</v>
      </c>
      <c r="D91" s="62" t="str">
        <f>IF(OR(
Belgium51!AE91   ="",
Belgium51!D91   ="",
Belgium51!B91   ="",
Denmark52!AE91      ="",
Denmark52!D91      ="",
Denmark52!B91      ="",
Finland53!AE91       ="",
Finland53!D91       ="",
Finland53!B91       ="",
Italy54!AE91      ="",
Italy54!D91      ="",
Italy54!B91      ="",
Netherlands55!AE91 ="",
Netherlands55!D91 ="",
Netherlands55!B91 ="",
Portugal56!AE91 ="",
Portugal56!D91 ="",
Portugal56!B91 ="",
Spain57!AE91       ="",
Spain57!D91       ="",
Spain57!B91       ="",
Sweden58!AE91      ="",
Sweden58!D91      ="",
Sweden58!B91      =""),"",
(Belgium51!AE91*Belgium51!D91/Belgium51!B91
 +Denmark52!AE91*Denmark52!D91/Denmark52!B91
 +Finland53!AE91*Finland53!D91/Finland53!B91
 +Italy54!AE91*Italy54!D91/Italy54!B91
 +Netherlands55!AE91*Netherlands55!D91/Netherlands55!B91
 +Portugal56!AE91*Portugal56!D91/Portugal56!B91
 +Spain57!AE91*Spain57!D91/Spain57!B91
 +Sweden58!AE91*Sweden58!D91/Sweden58!B91)
/(Belgium51!D91/Belgium51!B91
 +Denmark52!D91/Denmark52!B91
 +Finland53!D91/Finland53!B91
 +Italy54!D91/Italy54!B91
 +Netherlands55!D91/Netherlands55!B91
 +Portugal56!D91/Portugal56!B91
 +Spain57!D91/Spain57!B91
 +Sweden58!D91/Sweden58!B91))</f>
        <v/>
      </c>
      <c r="E91" s="62">
        <f>IF(OR(
Belgium51!H91   ="",
Belgium51!D91   ="",
Belgium51!B91   ="",
Denmark52!H91      ="",
Denmark52!D91      ="",
Denmark52!B91      ="",
Finland53!H91       ="",
Finland53!D91       ="",
Finland53!B91       ="",
Italy54!H91      ="",
Italy54!D91      ="",
Italy54!B91      ="",
Netherlands55!H91 ="",
Netherlands55!D91 ="",
Netherlands55!B91 ="",
Portugal56!H91 ="",
Portugal56!D91 ="",
Portugal56!B91 ="",
Spain57!H91 ="",
Spain57!D91 ="",
Spain57!B91 ="",
Sweden58!H91 ="",
Sweden58!D91 ="",
Sweden58!B91 =""),"",
(Belgium51!H91*Belgium51!D91/Belgium51!B91
 +Denmark52!H91*Denmark52!D91/Denmark52!B91
 +Finland53!H91*Finland53!D91/Finland53!B91
 +Italy54!H91*Italy54!D91/Italy54!B91
 +Netherlands55!H91*Netherlands55!D91/Netherlands55!B91
 +Portugal56!H91*Portugal56!D91/Portugal56!B91
 +Spain57!H91*Spain57!D91/Spain57!B91
 +Sweden58!H91*Sweden58!D91/Sweden58!B91)
/(Belgium51!D91/Belgium51!B91
 +Denmark52!D91/Denmark52!B91
 +Finland53!D91/Finland53!B91
 +Italy54!D91/Italy54!B91
 +Netherlands55!D91/Netherlands55!B91
 +Portugal56!D91/Portugal56!B91
 +Spain57!D91/Spain57!B91
 +Sweden58!D91/Sweden58!B91))</f>
        <v>0.22053087733011661</v>
      </c>
      <c r="F91" s="62">
        <f>IF(OR(
Belgium51!I91   ="",
Belgium51!D91   ="",
Belgium51!B91   ="",
Denmark52!I91      ="",
Denmark52!D91      ="",
Denmark52!B91      ="",
Finland53!I91       ="",
Finland53!D91       ="",
Finland53!B91       ="",
Italy54!I91      ="",
Italy54!D91      ="",
Italy54!B91      ="",
Netherlands55!I91 ="",
Netherlands55!D91 ="",
Netherlands55!B91 ="",
Portugal56!I91      ="",
Portugal56!D91      ="",
Portugal56!B91      ="",
Spain57!I91      ="",
Spain57!D91      ="",
Spain57!B91      ="",
Sweden58!I91      ="",
Sweden58!D91      ="",
Sweden58!B91      =""),"",
(Belgium51!I91/Belgium51!B91
 +Denmark52!I91/Denmark52!B91
 +Finland53!I91/Finland53!B91
 +Italy54!I91/Italy54!B91
 +Netherlands55!I91/Netherlands55!B91
 +Portugal56!I91/Portugal56!B91
 +Spain57!I91/Spain57!B91
 +Sweden58!I91/Sweden58!B91)
/(Belgium51!D91/Belgium51!B91
 +Denmark52!D91/Denmark52!B91
 +Finland53!D91/Finland53!B91
 +Italy54!D91/Italy54!B91
 +Netherlands55!D91/Netherlands55!B91
 +Portugal56!D91/Portugal56!B91
 +Spain57!D91/Spain57!B91
 +Sweden58!D91/Sweden58!B91))</f>
        <v>0.18738682317006802</v>
      </c>
      <c r="G91" s="62">
        <f>IF(OR(
Belgium51!J91   ="",
Belgium51!D91   ="",
Belgium51!B91   ="",
Denmark52!J91      ="",
Denmark52!D91      ="",
Denmark52!B91      ="",
Finland53!J91       ="",
Finland53!D91       ="",
Finland53!B91       ="",
Italy54!J91      ="",
Italy54!D91      ="",
Italy54!B91      ="",
Netherlands55!J91 ="",
Netherlands55!D91 ="",
Netherlands55!B91 ="",
Portugal56!J91      ="",
Portugal56!D91      ="",
Portugal56!B91      ="",
Spain57!J91      ="",
Spain57!D91      ="",
Spain57!B91      ="",
Sweden58!J91      ="",
Sweden58!D91      ="",
Sweden58!B91      =""),"",
(Belgium51!J91/Belgium51!B91
 +Denmark52!J91/Denmark52!B91
 +Finland53!J91/Finland53!B91
 +Italy54!J91/Italy54!B91
 +Netherlands55!J91/Netherlands55!B91
 +Portugal56!J91/Portugal56!B91
 +Spain57!J91/Spain57!B91
 +Sweden58!J91/Sweden58!B91)
/(Belgium51!D91/Belgium51!B91
 +Denmark52!D91/Denmark52!B91
 +Finland53!D91/Finland53!B91
 +Italy54!D91/Italy54!B91
 +Netherlands55!D91/Netherlands55!B91
 +Portugal56!D91/Portugal56!B91
 +Spain57!D91/Spain57!B91
 +Sweden58!D91/Sweden58!B91))</f>
        <v>0.17114815983898723</v>
      </c>
      <c r="H91" s="62">
        <f>IF(OR(
Belgium51!K91   ="",
Belgium51!D91   ="",
Belgium51!B91   ="",
Denmark52!K91      ="",
Denmark52!D91      ="",
Denmark52!B91      ="",
Finland53!K91       ="",
Finland53!D91       ="",
Finland53!B91       ="",
Italy54!K91      ="",
Italy54!D91      ="",
Italy54!B91      ="",
Netherlands55!K91 ="",
Netherlands55!D91 ="",
Netherlands55!B91 ="",
Portugal56!K91      ="",
Portugal56!D91      ="",
Portugal56!B91      ="",
Spain57!K91      ="",
Spain57!D91      ="",
Spain57!B91      ="",
Sweden58!K91      ="",
Sweden58!D91      ="",
Sweden58!B91      =""),"",
(Belgium51!K91/Belgium51!B91
 +Denmark52!K91/Denmark52!B91
 +Finland53!K91/Finland53!B91
 +Italy54!K91/Italy54!B91
 +Netherlands55!K91/Netherlands55!B91
 +Portugal56!K91/Portugal56!B91
 +Spain57!K91/Spain57!B91
 +Sweden58!K91/Sweden58!B91)
/(Belgium51!D91/Belgium51!B91
 +Denmark52!D91/Denmark52!B91
 +Finland53!D91/Finland53!B91
 +Italy54!D91/Italy54!B91
 +Netherlands55!D91/Netherlands55!B91
 +Portugal56!D91/Portugal56!B91
 +Spain57!D91/Spain57!B91
 +Sweden58!D91/Sweden58!B91))</f>
        <v>0.1821022505890143</v>
      </c>
      <c r="I91" s="62">
        <f>IF(OR(
Belgium51!L91   ="",
Belgium51!D91   ="",
Belgium51!B91   ="",
Denmark52!L91      ="",
Denmark52!D91      ="",
Denmark52!B91      ="",
Finland53!L91       ="",
Finland53!D91       ="",
Finland53!B91       ="",
Italy54!L91      ="",
Italy54!D91      ="",
Italy54!B91      ="",
Netherlands55!L91 ="",
Netherlands55!D91 ="",
Netherlands55!B91 ="",
Portugal56!L91      ="",
Portugal56!D91      ="",
Portugal56!B91      ="",
Spain57!L91      ="",
Spain57!D91      ="",
Spain57!B91      ="",
Sweden58!L91      ="",
Sweden58!D91      ="",
Sweden58!B91      =""),"",
(Belgium51!L91/Belgium51!B91
 +Denmark52!L91/Denmark52!B91
 +Finland53!L91/Finland53!B91
 +Italy54!L91/Italy54!B91
 +Netherlands55!L91/Netherlands55!B91
 +Portugal56!L91/Portugal56!B91
 +Spain57!L91/Spain57!B91
 +Sweden58!L91/Sweden58!B91)
/(Belgium51!D91/Belgium51!B91
 +Denmark52!D91/Denmark52!B91
 +Finland53!D91/Finland53!B91
 +Italy54!D91/Italy54!B91
 +Netherlands55!D91/Netherlands55!B91
 +Portugal56!D91/Portugal56!B91
 +Spain57!D91/Spain57!B91
 +Sweden58!D91/Sweden58!B91))</f>
        <v>0.19558767830758497</v>
      </c>
      <c r="J91" s="61">
        <f t="shared" si="2"/>
        <v>-1.3485427718570669E-2</v>
      </c>
      <c r="K91" s="61">
        <f>IF(OR(
Belgium51!D91   ="",Belgium51!D90   ="",
Belgium51!B91   ="",Belgium51!B90   ="",
Belgium51!N91   ="",Belgium51!N90   ="",
Denmark52!D91      ="",Denmark52!D90      ="",
Denmark52!B91      ="",Denmark52!B90      ="",
Denmark52!N91      ="",Denmark52!N90      ="",
Finland53!D91       ="",Finland53!D90       ="",
Finland53!B91       ="",Finland53!B90       ="",
Finland53!N91       ="",Finland53!N90       ="",
Italy54!D91      ="",Italy54!D90      ="",
Italy54!B91      ="",Italy54!B90      ="",
Italy54!N91      ="",Italy54!N90      ="",
Netherlands55!D91 ="",Netherlands55!D90 ="",
Netherlands55!B91 ="",Netherlands55!B90 ="",
Netherlands55!N91 ="",Netherlands55!N90 ="",
Portugal56!D91      ="",Portugal56!D90      ="",
Portugal56!B91      ="",Portugal56!B90      ="",
Portugal56!N91      ="",Portugal56!N90      ="",
Spain57!D91      ="",Spain57!D90      ="",
Spain57!B91      ="",Spain57!B90      ="",
Spain57!N91      ="",Spain57!N90      ="",
Sweden58!D91      ="",Sweden58!D90      ="",
Sweden58!B91      ="",Sweden58!B90      ="",
Sweden58!N91      ="",Sweden58!N90      =""),"",
LN(SQRT(
(Belgium51!D91/Belgium51!B91
 +Denmark52!D91/Denmark52!B91
 +Finland53!D91/Finland53!B91
 +Italy54!D91/Italy54!B91
 +Netherlands55!D91/Netherlands55!B91
 +Portugal56!D91/Portugal56!B91
 +Spain57!D91/Spain57!B91
 +Sweden58!D91/Sweden58!B91)
/(Belgium51!D91/Belgium51!N91*Belgium51!N90/Belgium51!B90
 +Denmark52!D91/Denmark52!N91*Denmark52!N90/Denmark52!B90
 +Finland53!D91/Finland53!N91*Finland53!N90/Finland53!B90
 +Italy54!D91/Italy54!N91*Italy54!N90/Italy54!B90
 +Netherlands55!D91/Netherlands55!N91*Netherlands55!N90/Netherlands55!B90
 +Portugal56!D91/Portugal56!N91*Portugal56!N90/Portugal56!B90
 +Spain57!D91/Spain57!N91*Spain57!N90/Spain57!B90
 +Sweden58!D91/Sweden58!N91*Sweden58!N90/Sweden58!B90)
*(Belgium51!D90/Belgium51!N90*Belgium51!N91/Belgium51!B91
 +Denmark52!D90/Denmark52!N90*Denmark52!N91/Denmark52!B91
 +Finland53!D90/Finland53!N90*Finland53!N91/Finland53!B91
 +Italy54!D90/Italy54!N90*Italy54!N91/Italy54!B91
 +Netherlands55!D90/Netherlands55!N90*Netherlands55!N91/Netherlands55!B91
 +Portugal56!D90/Portugal56!N90*Portugal56!N91/Portugal56!B91
 +Spain57!D90/Spain57!N90*Spain57!N91/Spain57!B91
 +Sweden58!D90/Sweden58!N90*Sweden58!N91/Sweden58!B91)
/(Belgium51!D90/Belgium51!B90
 +Denmark52!D90/Denmark52!B90
 +Finland53!D90/Finland53!B90
 +Italy54!D90/Italy54!B90
 +Netherlands55!D90/Netherlands55!B90
 +Portugal56!D90/Portugal56!B90
 +Spain57!D90/Spain57!B90
 +Sweden58!D90/Sweden58!B90))))</f>
        <v>4.4428539519526383E-2</v>
      </c>
      <c r="L91" s="61">
        <f>IF(OR(
Belgium51!F91   ="",Belgium51!F90   ="",
Belgium51!D91   ="",Belgium51!D90   ="",
Belgium51!B91   ="",Belgium51!B90   ="",
Belgium51!P91   ="",Belgium51!P90   ="",
Denmark52!F91      ="",Denmark52!F90      ="",
Denmark52!D91      ="",Denmark52!D90      ="",
Denmark52!B91      ="",Denmark52!B90      ="",
Denmark52!P91      ="",Denmark52!P90      ="",
Finland53!F91       ="",Finland53!F90       ="",
Finland53!D91       ="",Finland53!D90       ="",
Finland53!B91       ="",Finland53!B90       ="",
Finland53!P91       ="",Finland53!P90       ="",
Italy54!F91      ="",Italy54!F90      ="",
Italy54!D91      ="",Italy54!D90      ="",
Italy54!B91      ="",Italy54!B90      ="",
Italy54!P91      ="",Italy54!P90      ="",
Netherlands55!F91 ="",Netherlands55!F90 ="",
Netherlands55!D91 ="",Netherlands55!D90 ="",
Netherlands55!B91 ="",Netherlands55!B90 ="",
Netherlands55!P91 ="",Netherlands55!P90 ="",
Portugal56!F91      ="",Portugal56!F90      ="",
Portugal56!D91      ="",Portugal56!D90      ="",
Portugal56!B91      ="",Portugal56!B90      ="",
Portugal56!P91      ="",Portugal56!P90      ="",
Spain57!F91      ="",Spain57!F90      ="",
Spain57!D91      ="",Spain57!D90      ="",
Spain57!B91      ="",Spain57!B90      ="",
Spain57!P91      ="",Spain57!P90      ="",
Sweden58!F91      ="",Sweden58!F90      ="",
Sweden58!D91      ="",Sweden58!D90      ="",
Sweden58!B91      ="",Sweden58!B90      ="",
Sweden58!P91      ="",Sweden58!P90      =""),"",
LN(SQRT(
(Belgium51!D91*Belgium51!F91/Belgium51!B91
 +Denmark52!D91*Denmark52!F91/Denmark52!B91
 +Finland53!D91*Finland53!F91/Finland53!B91
 +Italy54!D91*Italy54!F91/Italy54!B91
 +Netherlands55!D91*Netherlands55!F91/Netherlands55!B91
 +Portugal56!D91*Portugal56!F91/Portugal56!B91
 +Spain57!D91*Spain57!F91/Spain57!B91
 +Sweden58!D91*Sweden58!F91/Sweden58!B91)
/(Belgium51!D91*Belgium51!F91/Belgium51!P91*Belgium51!P90/Belgium51!B90
 +Denmark52!D91*Denmark52!F91/Denmark52!P91*Denmark52!P90/Denmark52!B90
 +Finland53!D91*Finland53!F91/Finland53!P91*Finland53!P90/Finland53!B90
 +Italy54!D91*Italy54!F91/Italy54!P91*Italy54!P90/Italy54!B90
 +Netherlands55!D91*Netherlands55!F91/Netherlands55!P91*Netherlands55!P90/Netherlands55!B90
 +Portugal56!D91*Portugal56!F91/Portugal56!P91*Portugal56!P90/Portugal56!B90
 +Spain57!D91*Spain57!F91/Spain57!P91*Spain57!P90/Spain57!B90
 +Sweden58!D91*Sweden58!F91/Sweden58!P91*Sweden58!P90/Sweden58!B90)
*(Belgium51!D90*Belgium51!F90/Belgium51!P90*Belgium51!P91/Belgium51!B91
 +Denmark52!D90*Denmark52!F90/Denmark52!P90*Denmark52!P91/Denmark52!B91
 +Finland53!D90*Finland53!F90/Finland53!P90*Finland53!P91/Finland53!B91
 +Italy54!D90*Italy54!F90/Italy54!P90*Italy54!P91/Italy54!B91
 +Netherlands55!D90*Netherlands55!F90/Netherlands55!P90*Netherlands55!P91/Netherlands55!B91
 +Portugal56!D90*Portugal56!F90/Portugal56!P90*Portugal56!P91/Portugal56!B91
 +Spain57!D90*Spain57!F90/Spain57!P90*Spain57!P91/Spain57!B91
 +Sweden58!D90*Sweden58!F90/Sweden58!P90*Sweden58!P91/Sweden58!B91)
/(Belgium51!D90*Belgium51!F90/Belgium51!B90
 +Denmark52!D90*Denmark52!F90/Denmark52!B90
 +Finland53!D90*Finland53!F90/Finland53!B90
 +Italy54!D90*Italy54!F90/Italy54!B90
 +Netherlands55!D90*Netherlands55!F90/Netherlands55!B90
 +Portugal56!D90*Portugal56!F90/Portugal56!B90
 +Spain57!D90*Spain57!F90/Spain57!B90
 +Sweden58!D90*Sweden58!F90/Sweden58!B90))))</f>
        <v>4.0514120391580408E-2</v>
      </c>
      <c r="M91" s="62">
        <f>IF(OR(
Belgium51!H91   ="",Belgium51!H90   ="",
Belgium51!D91   ="",Belgium51!D90   ="",
Belgium51!B91   ="",Belgium51!B90   ="",
Belgium51!Q91   ="",Belgium51!Q90   ="",
Denmark52!H91      ="",Denmark52!H90      ="",
Denmark52!D91      ="",Denmark52!D90      ="",
Denmark52!B91      ="",Denmark52!B90      ="",
Denmark52!Q91      ="",Denmark52!Q90      ="",
Finland53!H91       ="",Finland53!H90       ="",
Finland53!D91       ="",Finland53!D90       ="",
Finland53!B91       ="",Finland53!B90       ="",
Finland53!Q91       ="",Finland53!Q90       ="",
Italy54!H91      ="",Italy54!H90      ="",
Italy54!D91      ="",Italy54!D90      ="",
Italy54!B91      ="",Italy54!B90      ="",
Italy54!Q91      ="",Italy54!Q90      ="",
Netherlands55!H91 ="",Netherlands55!H90 ="",
Netherlands55!D91 ="",Netherlands55!D90 ="",
Netherlands55!B91 ="",Netherlands55!B90 ="",
Netherlands55!Q91 ="",Netherlands55!Q90 ="",
Portugal56!H91      ="",Portugal56!H90      ="",
Portugal56!D91      ="",Portugal56!D90      ="",
Portugal56!B91      ="",Portugal56!B90      ="",
Portugal56!Q91      ="",Portugal56!Q90      ="",
Spain57!H91      ="",Spain57!H90      ="",
Spain57!D91      ="",Spain57!D90      ="",
Spain57!B91      ="",Spain57!B90      ="",
Spain57!Q91      ="",Spain57!Q90      ="",
Sweden58!H91      ="",Sweden58!H90      ="",
Sweden58!D91      ="",Sweden58!D90      ="",
Sweden58!B91      ="",Sweden58!B90      ="",
Sweden58!Q91      ="",Sweden58!Q90      =""),"",
LN(SQRT(
(Belgium51!D91*Belgium51!H91/Belgium51!B91
 +Denmark52!D91*Denmark52!H91/Denmark52!B91
 +Finland53!D91*Finland53!H91/Finland53!B91
 +Italy54!D91*Italy54!H91/Italy54!B91
 +Netherlands55!D91*Netherlands55!H91/Netherlands55!B91
 +Portugal56!D91*Portugal56!H91/Portugal56!B91
 +Spain57!D91*Spain57!H91/Spain57!B91
 +Sweden58!D91*Sweden58!H91/Sweden58!B91)
/(Belgium51!D91*Belgium51!H91/Belgium51!Q91*Belgium51!Q90/Belgium51!B90
 +Denmark52!D91*Denmark52!H91/Denmark52!Q91*Denmark52!Q90/Denmark52!B90
 +Finland53!D91*Finland53!H91/Finland53!Q91*Finland53!Q90/Finland53!B90
 +Italy54!D91*Italy54!H91/Italy54!Q91*Italy54!Q90/Italy54!B90
 +Netherlands55!D91*Netherlands55!H91/Netherlands55!Q91*Netherlands55!Q90/Netherlands55!B90
 +Portugal56!D91*Portugal56!H91/Portugal56!Q91*Portugal56!Q90/Portugal56!B90
 +Spain57!D91*Spain57!H91/Spain57!Q91*Spain57!Q90/Spain57!B90
 +Sweden58!D91*Sweden58!H91/Sweden58!Q91*Sweden58!Q90/Sweden58!B90)
*(Belgium51!D90*Belgium51!H90/Belgium51!Q90*Belgium51!Q91/Belgium51!B91
 +Denmark52!D90*Denmark52!H90/Denmark52!Q90*Denmark52!Q91/Denmark52!B91
 +Finland53!D90*Finland53!H90/Finland53!Q90*Finland53!Q91/Finland53!B91
 +Italy54!D90*Italy54!H90/Italy54!Q90*Italy54!Q91/Italy54!B91
 +Netherlands55!D90*Netherlands55!H90/Netherlands55!Q90*Netherlands55!Q91/Netherlands55!B91
 +Portugal56!D90*Portugal56!H90/Portugal56!Q90*Portugal56!Q91/Portugal56!B91
 +Spain57!D90*Spain57!H90/Spain57!Q90*Spain57!Q91/Spain57!B91
 +Sweden58!D90*Sweden58!H90/Sweden58!Q90*Sweden58!Q91/Sweden58!B91)
/(Belgium51!D90*Belgium51!H90/Belgium51!B90
 +Denmark52!D90*Denmark52!H90/Denmark52!B90
 +Finland53!D90*Finland53!H90/Finland53!B90
 +Italy54!D90*Italy54!H90/Italy54!B90
 +Netherlands55!D90*Netherlands55!H90/Netherlands55!B90
 +Portugal56!D90*Portugal56!H90/Portugal56!B90
 +Spain57!D90*Spain57!H90/Spain57!B90
 +Sweden58!D90*Sweden58!H90/Sweden58!B90))))</f>
        <v>5.4037149057581642E-3</v>
      </c>
      <c r="N91" s="62">
        <f>IF(OR(
Belgium51!I91   ="",Belgium51!I90   ="",
Belgium51!B91   ="",Belgium51!B90   ="",
Belgium51!R91   ="",Belgium51!R90   ="",
Denmark52!I91      ="",Denmark52!I90      ="",
Denmark52!B91      ="",Denmark52!B90      ="",
Denmark52!R91      ="",Denmark52!R90      ="",
Finland53!I91       ="",Finland53!I90       ="",
Finland53!B91       ="",Finland53!B90       ="",
Finland53!R91       ="",Finland53!R90       ="",
Italy54!I91      ="",Italy54!I90      ="",
Italy54!B91      ="",Italy54!B90      ="",
Italy54!R91      ="",Italy54!R90      ="",
Netherlands55!I91 ="",Netherlands55!I90 ="",
Netherlands55!B91 ="",Netherlands55!B90 ="",
Netherlands55!R91 ="",Netherlands55!R90 ="",
Portugal56!I91      ="",Portugal56!I90      ="",
Portugal56!B91      ="",Portugal56!B90      ="",
Portugal56!R91      ="",Portugal56!R90      ="",
Spain57!I91      ="",Spain57!I90      ="",
Spain57!B91      ="",Spain57!B90      ="",
Spain57!R91      ="",Spain57!R90      ="",
Sweden58!I91      ="",Sweden58!I90      ="",
Sweden58!B91      ="",Sweden58!B90      ="",
Sweden58!R91      ="",Sweden58!R90      =""),"",
LN(SQRT(
(Belgium51!I91/Belgium51!B91
 +Denmark52!I91/Denmark52!B91
 +Finland53!I91/Finland53!B91
 +Italy54!I91/Italy54!B91
 +Netherlands55!I91/Netherlands55!B91
 +Portugal56!I91/Portugal56!B91
 +Spain57!I91/Spain57!B91
 +Sweden58!I91/Sweden58!B91)
/(Belgium51!I91/Belgium51!R91*Belgium51!R90/Belgium51!B90
 +Denmark52!I91/Denmark52!R91*Denmark52!R90/Denmark52!B90
 +Finland53!I91/Finland53!R91*Finland53!R90/Finland53!B90
 +Italy54!I91/Italy54!R91*Italy54!R90/Italy54!B90
 +Netherlands55!I91/Netherlands55!R91*Netherlands55!R90/Netherlands55!B90
 +Portugal56!I91/Portugal56!R91*Portugal56!R90/Portugal56!B90
 +Spain57!I91/Spain57!R91*Spain57!R90/Spain57!B90
 +Sweden58!I91/Sweden58!R91*Sweden58!R90/Sweden58!B90)
*(Belgium51!I90/Belgium51!R90*Belgium51!R91/Belgium51!B91
 +Denmark52!I90/Denmark52!R90*Denmark52!R91/Denmark52!B91
 +Finland53!I90/Finland53!R90*Finland53!R91/Finland53!B91
 +Italy54!I90/Italy54!R90*Italy54!R91/Italy54!B91
 +Netherlands55!I90/Netherlands55!R90*Netherlands55!R91/Netherlands55!B91
 +Portugal56!I90/Portugal56!R90*Portugal56!R91/Portugal56!B91
 +Spain57!I90/Spain57!R90*Spain57!R91/Spain57!B91
 +Sweden58!I90/Sweden58!R90*Sweden58!R91/Sweden58!B91)
/(Belgium51!I90/Belgium51!B90
 +Denmark52!I90/Denmark52!B90
 +Finland53!I90/Finland53!B90
 +Italy54!I90/Italy54!B90
 +Netherlands55!I90/Netherlands55!B90
 +Portugal56!I90/Portugal56!B90
 +Spain57!I90/Spain57!B90
 +Sweden58!I90/Sweden58!B90))))</f>
        <v>3.7862688585845301E-2</v>
      </c>
      <c r="O91" s="62">
        <f>IF(OR(
Belgium51!K91   ="",Belgium51!K90   ="",
Belgium51!B91   ="",Belgium51!B90   ="",
Belgium51!S91   ="",Belgium51!S90   ="",
Denmark52!K91      ="",Denmark52!K90      ="",
Denmark52!B91      ="",Denmark52!B90      ="",
Denmark52!S91      ="",Denmark52!S90      ="",
Finland53!K91       ="",Finland53!K90       ="",
Finland53!B91       ="",Finland53!B90       ="",
Finland53!S91       ="",Finland53!S90       ="",
Italy54!K91      ="",Italy54!K90      ="",
Italy54!B91      ="",Italy54!B90      ="",
Italy54!S91      ="",Italy54!S90      ="",
Netherlands55!K91 ="",Netherlands55!K90 ="",
Netherlands55!B91 ="",Netherlands55!B90 ="",
Netherlands55!S91 ="",Netherlands55!S90 ="",
Portugal56!K91      ="",Portugal56!K90      ="",
Portugal56!B91      ="",Portugal56!B90      ="",
Portugal56!S91      ="",Portugal56!S90      ="",
Spain57!K91      ="",Spain57!K90      ="",
Spain57!B91      ="",Spain57!B90      ="",
Spain57!S91      ="",Spain57!S90      ="",
Sweden58!K91      ="",Sweden58!K90      ="",
Sweden58!B91      ="",Sweden58!B90      ="",
Sweden58!S91      ="",Sweden58!S90      =""),"",
LN(SQRT(
(Belgium51!K91/Belgium51!B91
 +Denmark52!K91/Denmark52!B91
 +Finland53!K91/Finland53!B91
 +Italy54!K91/Italy54!B91
 +Netherlands55!K91/Netherlands55!B91
 +Portugal56!K91/Portugal56!B91
 +Spain57!K91/Spain57!B91
 +Sweden58!K91/Sweden58!B91)
/(Belgium51!K91/Belgium51!S91*Belgium51!S90/Belgium51!B90
 +Denmark52!K91/Denmark52!S91*Denmark52!S90/Denmark52!B90
 +Finland53!K91/Finland53!S91*Finland53!S90/Finland53!B90
 +Italy54!K91/Italy54!S91*Italy54!S90/Italy54!B90
 +Netherlands55!K91/Netherlands55!S91*Netherlands55!S90/Netherlands55!B90
 +Portugal56!K91/Portugal56!S91*Portugal56!S90/Portugal56!B90
 +Spain57!K91/Spain57!S91*Spain57!S90/Spain57!B90
 +Sweden58!K91/Sweden58!S91*Sweden58!S90/Sweden58!B90)
*(Belgium51!K90/Belgium51!S90*Belgium51!S91/Belgium51!B91
 +Denmark52!K90/Denmark52!S90*Denmark52!S91/Denmark52!B91
 +Finland53!K90/Finland53!S90*Finland53!S91/Finland53!B91
 +Italy54!K90/Italy54!S90*Italy54!S91/Italy54!B91
 +Netherlands55!K90/Netherlands55!S90*Netherlands55!S91/Netherlands55!B91
 +Portugal56!K90/Portugal56!S90*Portugal56!S91/Portugal56!B91
 +Spain57!K90/Spain57!S90*Spain57!S91/Spain57!B91
 +Sweden58!K90/Sweden58!S90*Sweden58!S91/Sweden58!B91)
/(Belgium51!K90/Belgium51!B90
 +Denmark52!K90/Denmark52!B90
 +Finland53!K90/Finland53!B90
 +Italy54!K90/Italy54!B90
 +Netherlands55!K90/Netherlands55!B90
 +Portugal56!K90/Portugal56!B90
 +Spain57!K90/Spain57!B90
 +Sweden58!K90/Sweden58!B90))))</f>
        <v>-4.1923727237111345E-2</v>
      </c>
      <c r="P91" s="62">
        <f>IF(OR(
Belgium51!L91   ="",Belgium51!L90   ="",
Belgium51!B91   ="",Belgium51!B90   ="",
Belgium51!T91   ="",Belgium51!T90   ="",
Denmark52!L91      ="",Denmark52!L90      ="",
Denmark52!B91      ="",Denmark52!B90      ="",
Denmark52!T91      ="",Denmark52!T90      ="",
Finland53!L91       ="",Finland53!L90       ="",
Finland53!B91       ="",Finland53!B90       ="",
Finland53!T91       ="",Finland53!T90       ="",
Italy54!L91      ="",Italy54!L90      ="",
Italy54!B91      ="",Italy54!B90      ="",
Italy54!T91      ="",Italy54!T90      ="",
Netherlands55!L91 ="",Netherlands55!L90 ="",
Netherlands55!B91 ="",Netherlands55!B90 ="",
Netherlands55!T91 ="",Netherlands55!T90 ="",
Portugal56!L91      ="",Portugal56!L90      ="",
Portugal56!B91      ="",Portugal56!B90      ="",
Portugal56!T91      ="",Portugal56!T90      ="",
Spain57!L91      ="",Spain57!L90      ="",
Spain57!B91      ="",Spain57!B90      ="",
Spain57!T91      ="",Spain57!T90      ="",
Sweden58!L91      ="",Sweden58!L90      ="",
Sweden58!B91      ="",Sweden58!B90      ="",
Sweden58!T91      ="",Sweden58!T90      =""),"",
LN(SQRT(
(Belgium51!L91/Belgium51!B91
 +Denmark52!L91/Denmark52!B91
 +Finland53!L91/Finland53!B91
 +Italy54!L91/Italy54!B91
 +Netherlands55!L91/Netherlands55!B91
 +Portugal56!L91/Portugal56!B91
 +Spain57!L91/Spain57!B91
 +Sweden58!L91/Sweden58!B91)
/(Belgium51!L91/Belgium51!T91*Belgium51!T90/Belgium51!B90
 +Denmark52!L91/Denmark52!T91*Denmark52!T90/Denmark52!B90
 +Finland53!L91/Finland53!T91*Finland53!T90/Finland53!B90
 +Italy54!L91/Italy54!T91*Italy54!T90/Italy54!B90
 +Netherlands55!L91/Netherlands55!T91*Netherlands55!T90/Netherlands55!B90
 +Portugal56!L91/Portugal56!T91*Portugal56!T90/Portugal56!B90
 +Spain57!L91/Spain57!T91*Spain57!T90/Spain57!B90
 +Sweden58!L91/Sweden58!T91*Sweden58!T90/Sweden58!B90)
*(Belgium51!L90/Belgium51!T90*Belgium51!T91/Belgium51!B91
 +Denmark52!L90/Denmark52!T90*Denmark52!T91/Denmark52!B91
 +Finland53!L90/Finland53!T90*Finland53!T91/Finland53!B91
 +Italy54!L90/Italy54!T90*Italy54!T91/Italy54!B91
 +Netherlands55!L90/Netherlands55!T90*Netherlands55!T91/Netherlands55!B91
 +Portugal56!L90/Portugal56!T90*Portugal56!T91/Portugal56!B91
 +Spain57!L90/Spain57!T90*Spain57!T91/Spain57!B91
 +Sweden58!L90/Sweden58!T90*Sweden58!T91/Sweden58!B91)
/(Belgium51!L90/Belgium51!B90
 +Denmark52!L90/Denmark52!B90
 +Finland53!L90/Finland53!B90
 +Italy54!L90/Italy54!B90
 +Netherlands55!L90/Netherlands55!B90
 +Portugal56!L90/Portugal56!B90
 +Spain57!L90/Spain57!B90
 +Sweden58!L90/Sweden58!B90))))</f>
        <v>-6.5843699843994311E-2</v>
      </c>
      <c r="Q91" s="61">
        <f t="shared" si="4"/>
        <v>-3.9144191279459756E-3</v>
      </c>
      <c r="R91" s="61">
        <f t="shared" si="8"/>
        <v>-3.9024824613768216E-2</v>
      </c>
      <c r="S91" s="61">
        <f t="shared" si="5"/>
        <v>-6.5658509336810819E-3</v>
      </c>
      <c r="T91" s="61">
        <f t="shared" si="6"/>
        <v>-8.6352266756637736E-2</v>
      </c>
      <c r="U91" s="61">
        <f t="shared" si="7"/>
        <v>-0.11027223936352069</v>
      </c>
      <c r="V91" s="61">
        <f>IF(OR(
Belgium51!V91   ="",
Belgium51!U91   ="",
Denmark52!V91      ="",
Denmark52!U91      ="",
Finland53!V91       ="",
Finland53!U91       ="",
Italy54!V91      ="",
Italy54!U91      ="",
Netherlands55!V91 ="",
Netherlands55!U91 ="",
Portugal56!V91      ="",
Portugal56!U91      ="",
Spain57!V91      ="",
Spain57!U91      ="",
Sweden58!V91      ="",
Sweden58!U91      =""),"",
LN((Belgium51!V91+Denmark52!V91+Finland53!V91+Italy54!V91+Netherlands55!V91+Portugal56!V91+Spain57!V91+Sweden58!V91)
/(Belgium51!U91+Denmark52!U91+Finland53!U91+Italy54!U91+Netherlands55!U91+Portugal56!U91+Spain57!U91+Sweden58!U91)))</f>
        <v>-0.86100218072395585</v>
      </c>
      <c r="W91" s="61">
        <f>IF(OR(
Belgium51!V91   ="",
Belgium51!W91   ="",
Belgium51!U91   ="",
Denmark52!V91      ="",
Denmark52!W91      ="",
Denmark52!U91      ="",
Finland53!V91       ="",
Finland53!W91       ="",
Finland53!U91       ="",
Italy54!V91      ="",
Italy54!W91      ="",
Italy54!U91      ="",
Netherlands55!V91 ="",
Netherlands55!W91 ="",
Netherlands55!V91 ="",
Portugal56!V91      ="",
Portugal56!W91      ="",
Portugal56!U91      ="",
Spain57!V91      ="",
Spain57!W91      ="",
Spain57!U91      ="",
Sweden58!V91      ="",
Sweden58!W91      ="",
Sweden58!U91      ="",
),"",
LN((Belgium51!V91*Belgium51!W91+Denmark52!V91*Denmark52!W91+Finland53!V91*Finland53!W91+Italy54!V91*Italy54!W91+Netherlands55!V91*Netherlands55!W91+Portugal56!V91*Portugal56!W91+Spain57!V91*Spain57!W91+Sweden58!V91*Sweden58!W91)
/(Belgium51!U91+Denmark52!U91+Finland53!U91+Italy54!U91+Netherlands55!U91+Portugal56!U91+Spain57!U91+Sweden58!U91)))</f>
        <v>6.7603079158920538</v>
      </c>
      <c r="X91" s="61">
        <f>IF(OR(
Belgium51!X91   ="",
Belgium51!D91   ="",
Belgium51!B91   ="",
Denmark52!X91      ="",
Denmark52!D91      ="",
Denmark52!B91      ="",
Finland53!X91       ="",
Finland53!D91       ="",
Finland53!B91       ="",
Italy54!X91      ="",
Italy54!D91      ="",
Italy54!B91      ="",
Netherlands55!X91 ="",
Netherlands55!D91 ="",
Netherlands55!B91 ="",
Portugal56!X91      ="",
Portugal56!D91      ="",
Portugal56!B91      ="",
Spain57!X91      ="",
Spain57!D91      ="",
Spain57!B91      ="",
Sweden58!X91      ="",
Sweden58!D91      ="",
Sweden58!B91      =""),"",
(Belgium51!X91*Belgium51!D91/Belgium51!B91
 +Denmark52!X91*Denmark52!D91/Denmark52!B91
 +Finland53!X91*Finland53!D91/Finland53!B91
 +Italy54!X91*Italy54!D91/Italy54!B91
 +Netherlands55!X91*Netherlands55!D91/Netherlands55!B91
 +Portugal56!X91*Portugal56!D91/Portugal56!B91
 +Spain57!X91*Spain57!D91/Spain57!B91
 +Sweden58!X91*Sweden58!D91/Sweden58!B91)
/(Belgium51!D91/Belgium51!B91
 +Denmark52!D91/Denmark52!B91
 +Finland53!D91/Finland53!B91
 +Italy54!D91/Italy54!B91
 +Netherlands55!D91/Netherlands55!B91
 +Portugal56!D91/Portugal56!B91
 +Spain57!D91/Spain57!B91
 +Sweden58!D91/Sweden58!B91))</f>
        <v>0.6343250033423059</v>
      </c>
      <c r="Y91" s="61">
        <f>IF(OR(
Belgium51!Y91   ="",
Belgium51!D91   ="",
Belgium51!B91   ="",
Denmark52!Y91      ="",
Denmark52!D91      ="",
Denmark52!B91      ="",
Finland53!Y91       ="",
Finland53!D91       ="",
Finland53!B91       ="",
Italy54!Y91      ="",
Italy54!D91      ="",
Italy54!B91      ="",
Netherlands55!Y91 ="",
Netherlands55!D91 ="",
Netherlands55!B91 ="",
Portugal56!Y91      ="",
Portugal56!D91      ="",
Portugal56!B91      ="",
Spain57!Y91      ="",
Spain57!D91      ="",
Spain57!B91      ="",
Sweden58!Y91      ="",
Sweden58!D91      ="",
Sweden58!B91      =""),"",
(Belgium51!Y91/Belgium51!B91
 +Denmark52!Y91/Denmark52!B91
 +Finland53!Y91/Finland53!B91
 +Italy54!Y91/Italy54!B91
 +Netherlands55!Y91/Netherlands55!B91
 +Portugal56!Y91/Portugal56!B91
 +Spain57!Y91/Spain57!B91
 +Sweden58!Y91/Sweden58!B91)
/(Belgium51!D91/Belgium51!B91
 +Denmark52!D91/Denmark52!B91
 +Finland53!D91/Finland53!B91
 +Italy54!D91/Italy54!B91
 +Netherlands55!D91/Netherlands55!B91
 +Portugal56!D91/Portugal56!B91
 +Spain57!D91/Spain57!B91
 +Sweden58!D91/Sweden58!B91))</f>
        <v>0.12102824375572428</v>
      </c>
      <c r="Z91" s="67"/>
      <c r="AA91" s="62" t="str">
        <f t="shared" si="3"/>
        <v/>
      </c>
      <c r="AB91" s="75" t="str">
        <f>IF(OR(
Belgium51!AB91   ="",
Belgium51!D91   ="",
Belgium51!B91   ="",
Denmark52!AB91      ="",
Denmark52!D91      ="",
Denmark52!B91      ="",
Finland53!AB91       ="",
Finland53!D91       ="",
Finland53!B91       ="",
Italy54!AB91      ="",
Italy54!D91      ="",
Italy54!B91      ="",
Netherlands55!AB91 ="",
Netherlands55!D91 ="",
Netherlands55!B91 ="",
Portugal56!AB91      ="",
Portugal56!D91      ="",
Portugal56!B91      ="",
Spain57!AB91      ="",
Spain57!D91      ="",
Spain57!B91      ="",
Sweden58!AB91      ="",
Sweden58!D91      ="",
Sweden58!B91      =""),"",
(Belgium51!AB91*Belgium51!D91/Belgium51!B91
 +Denmark52!AB91*Denmark52!D91/Denmark52!B91
 +Finland53!AB91*Finland53!D91/Finland53!B91
 +Italy54!AB91*Italy54!D91/Italy54!B91
 +Netherlands55!AB91*Netherlands55!D91/Netherlands55!B91
 +Portugal56!AB91*Portugal56!D91/Portugal56!B91
 +Spain57!AB91*Spain57!D91/Spain57!B91
 +Sweden58!AB91*Sweden58!D91/Sweden58!B91)
/(Belgium51!D91/Belgium51!B91
 +Denmark52!D91/Denmark52!B91
 +Finland53!D91/Finland53!B91
 +Italy54!D91/Italy54!B91
 +Netherlands55!D91/Netherlands55!B91
 +Portugal56!D91/Portugal56!B91
 +Spain57!D91/Spain57!B91
 +Sweden58!D91/Sweden58!B91))</f>
        <v/>
      </c>
    </row>
    <row r="92" spans="1:28">
      <c r="A92" s="62">
        <v>1959</v>
      </c>
      <c r="B92" s="62" t="str">
        <f>IF(OR(
Belgium51!AC92   ="",
Belgium51!D92   ="",
Belgium51!B92   ="",
Denmark52!AC92      ="",
Denmark52!D92      ="",
Denmark52!B92      ="",
Finland53!AC92       ="",
Finland53!D92       ="",
Finland53!B92       ="",
Italy54!AC92      ="",
Italy54!D92      ="",
Italy54!B92      ="",
Netherlands55!AC92 ="",
Netherlands55!D92 ="",
Netherlands55!B92 ="",
Portugal56!AC92 ="",
Portugal56!D92 ="",
Portugal56!B92 ="",
Spain57!AC92       ="",
Spain57!D92       ="",
Spain57!B92       ="",
Sweden58!AC92      ="",
Sweden58!D92      ="",
Sweden58!B92      =""),"",
(Belgium51!AC92*Belgium51!D92/Belgium51!B92
 +Denmark52!AC92*Denmark52!D92/Denmark52!B92
 +Finland53!AC92*Finland53!D92/Finland53!B92
 +Italy54!AC92*Italy54!D92/Italy54!B92
 +Netherlands55!AC92*Netherlands55!D92/Netherlands55!B92
 +Portugal56!AC92*Portugal56!D92/Portugal56!B92
 +Spain57!AC92*Spain57!D92/Spain57!B92
 +Sweden58!AC92*Sweden58!D92/Sweden58!B92)
/(Belgium51!D92/Belgium51!B92
 +Denmark52!D92/Denmark52!B92
 +Finland53!D92/Finland53!B92
 +Italy54!D92/Italy54!B92
 +Netherlands55!D92/Netherlands55!B92
 +Portugal56!D92/Portugal56!B92
 +Spain57!D92/Spain57!B92
 +Sweden58!D92/Sweden58!B92))</f>
        <v/>
      </c>
      <c r="C92" s="34">
        <f>IF(OR(
Belgium51!F92   ="",
Belgium51!D92   ="",
Belgium51!B92   ="",
Denmark52!F92      ="",
Denmark52!D92      ="",
Denmark52!B92      ="",
Finland53!F92       ="",
Finland53!D92       ="",
Finland53!B92       ="",
Italy54!F92      ="",
Italy54!D92      ="",
Italy54!B92      ="",
Netherlands55!F92 ="",
Netherlands55!D92 ="",
Netherlands55!B92 ="",
Portugal56!F92 ="",
Portugal56!D92 ="",
Portugal56!B92 ="",
Spain57!F92       ="",
Spain57!D92       ="",
Spain57!B92       ="",
Sweden58!F92      ="",
Sweden58!D92      ="",
Sweden58!B92      =""),"",
(Belgium51!F92*Belgium51!D92/Belgium51!B92
 +Denmark52!F92*Denmark52!D92/Denmark52!B92
 +Finland53!F92*Finland53!D92/Finland53!B92
 +Italy54!F92*Italy54!D92/Italy54!B92
 +Netherlands55!F92*Netherlands55!D92/Netherlands55!B92
 +Portugal56!F92*Portugal56!D92/Portugal56!B92
 +Spain57!F92*Spain57!D92/Spain57!B92
 +Sweden58!F92*Sweden58!D92/Sweden58!B92)
/(Belgium51!D92/Belgium51!B92
 +Denmark52!D92/Denmark52!B92
 +Finland53!D92/Finland53!B92
 +Italy54!D92/Italy54!B92
 +Netherlands55!D92/Netherlands55!B92
 +Portugal56!D92/Portugal56!B92
 +Spain57!D92/Spain57!B92
 +Sweden58!D92/Sweden58!B92))</f>
        <v>0.62609916322027948</v>
      </c>
      <c r="D92" s="62" t="str">
        <f>IF(OR(
Belgium51!AE92   ="",
Belgium51!D92   ="",
Belgium51!B92   ="",
Denmark52!AE92      ="",
Denmark52!D92      ="",
Denmark52!B92      ="",
Finland53!AE92       ="",
Finland53!D92       ="",
Finland53!B92       ="",
Italy54!AE92      ="",
Italy54!D92      ="",
Italy54!B92      ="",
Netherlands55!AE92 ="",
Netherlands55!D92 ="",
Netherlands55!B92 ="",
Portugal56!AE92 ="",
Portugal56!D92 ="",
Portugal56!B92 ="",
Spain57!AE92       ="",
Spain57!D92       ="",
Spain57!B92       ="",
Sweden58!AE92      ="",
Sweden58!D92      ="",
Sweden58!B92      =""),"",
(Belgium51!AE92*Belgium51!D92/Belgium51!B92
 +Denmark52!AE92*Denmark52!D92/Denmark52!B92
 +Finland53!AE92*Finland53!D92/Finland53!B92
 +Italy54!AE92*Italy54!D92/Italy54!B92
 +Netherlands55!AE92*Netherlands55!D92/Netherlands55!B92
 +Portugal56!AE92*Portugal56!D92/Portugal56!B92
 +Spain57!AE92*Spain57!D92/Spain57!B92
 +Sweden58!AE92*Sweden58!D92/Sweden58!B92)
/(Belgium51!D92/Belgium51!B92
 +Denmark52!D92/Denmark52!B92
 +Finland53!D92/Finland53!B92
 +Italy54!D92/Italy54!B92
 +Netherlands55!D92/Netherlands55!B92
 +Portugal56!D92/Portugal56!B92
 +Spain57!D92/Spain57!B92
 +Sweden58!D92/Sweden58!B92))</f>
        <v/>
      </c>
      <c r="E92" s="62">
        <f>IF(OR(
Belgium51!H92   ="",
Belgium51!D92   ="",
Belgium51!B92   ="",
Denmark52!H92      ="",
Denmark52!D92      ="",
Denmark52!B92      ="",
Finland53!H92       ="",
Finland53!D92       ="",
Finland53!B92       ="",
Italy54!H92      ="",
Italy54!D92      ="",
Italy54!B92      ="",
Netherlands55!H92 ="",
Netherlands55!D92 ="",
Netherlands55!B92 ="",
Portugal56!H92 ="",
Portugal56!D92 ="",
Portugal56!B92 ="",
Spain57!H92 ="",
Spain57!D92 ="",
Spain57!B92 ="",
Sweden58!H92 ="",
Sweden58!D92 ="",
Sweden58!B92 =""),"",
(Belgium51!H92*Belgium51!D92/Belgium51!B92
 +Denmark52!H92*Denmark52!D92/Denmark52!B92
 +Finland53!H92*Finland53!D92/Finland53!B92
 +Italy54!H92*Italy54!D92/Italy54!B92
 +Netherlands55!H92*Netherlands55!D92/Netherlands55!B92
 +Portugal56!H92*Portugal56!D92/Portugal56!B92
 +Spain57!H92*Spain57!D92/Spain57!B92
 +Sweden58!H92*Sweden58!D92/Sweden58!B92)
/(Belgium51!D92/Belgium51!B92
 +Denmark52!D92/Denmark52!B92
 +Finland53!D92/Finland53!B92
 +Italy54!D92/Italy54!B92
 +Netherlands55!D92/Netherlands55!B92
 +Portugal56!D92/Portugal56!B92
 +Spain57!D92/Spain57!B92
 +Sweden58!D92/Sweden58!B92))</f>
        <v>0.22669406301168263</v>
      </c>
      <c r="F92" s="62">
        <f>IF(OR(
Belgium51!I92   ="",
Belgium51!D92   ="",
Belgium51!B92   ="",
Denmark52!I92      ="",
Denmark52!D92      ="",
Denmark52!B92      ="",
Finland53!I92       ="",
Finland53!D92       ="",
Finland53!B92       ="",
Italy54!I92      ="",
Italy54!D92      ="",
Italy54!B92      ="",
Netherlands55!I92 ="",
Netherlands55!D92 ="",
Netherlands55!B92 ="",
Portugal56!I92      ="",
Portugal56!D92      ="",
Portugal56!B92      ="",
Spain57!I92      ="",
Spain57!D92      ="",
Spain57!B92      ="",
Sweden58!I92      ="",
Sweden58!D92      ="",
Sweden58!B92      =""),"",
(Belgium51!I92/Belgium51!B92
 +Denmark52!I92/Denmark52!B92
 +Finland53!I92/Finland53!B92
 +Italy54!I92/Italy54!B92
 +Netherlands55!I92/Netherlands55!B92
 +Portugal56!I92/Portugal56!B92
 +Spain57!I92/Spain57!B92
 +Sweden58!I92/Sweden58!B92)
/(Belgium51!D92/Belgium51!B92
 +Denmark52!D92/Denmark52!B92
 +Finland53!D92/Finland53!B92
 +Italy54!D92/Italy54!B92
 +Netherlands55!D92/Netherlands55!B92
 +Portugal56!D92/Portugal56!B92
 +Spain57!D92/Spain57!B92
 +Sweden58!D92/Sweden58!B92))</f>
        <v>0.19828731414054043</v>
      </c>
      <c r="G92" s="62">
        <f>IF(OR(
Belgium51!J92   ="",
Belgium51!D92   ="",
Belgium51!B92   ="",
Denmark52!J92      ="",
Denmark52!D92      ="",
Denmark52!B92      ="",
Finland53!J92       ="",
Finland53!D92       ="",
Finland53!B92       ="",
Italy54!J92      ="",
Italy54!D92      ="",
Italy54!B92      ="",
Netherlands55!J92 ="",
Netherlands55!D92 ="",
Netherlands55!B92 ="",
Portugal56!J92      ="",
Portugal56!D92      ="",
Portugal56!B92      ="",
Spain57!J92      ="",
Spain57!D92      ="",
Spain57!B92      ="",
Sweden58!J92      ="",
Sweden58!D92      ="",
Sweden58!B92      =""),"",
(Belgium51!J92/Belgium51!B92
 +Denmark52!J92/Denmark52!B92
 +Finland53!J92/Finland53!B92
 +Italy54!J92/Italy54!B92
 +Netherlands55!J92/Netherlands55!B92
 +Portugal56!J92/Portugal56!B92
 +Spain57!J92/Spain57!B92
 +Sweden58!J92/Sweden58!B92)
/(Belgium51!D92/Belgium51!B92
 +Denmark52!D92/Denmark52!B92
 +Finland53!D92/Finland53!B92
 +Italy54!D92/Italy54!B92
 +Netherlands55!D92/Netherlands55!B92
 +Portugal56!D92/Portugal56!B92
 +Spain57!D92/Spain57!B92
 +Sweden58!D92/Sweden58!B92))</f>
        <v>0.17887372253421913</v>
      </c>
      <c r="H92" s="62">
        <f>IF(OR(
Belgium51!K92   ="",
Belgium51!D92   ="",
Belgium51!B92   ="",
Denmark52!K92      ="",
Denmark52!D92      ="",
Denmark52!B92      ="",
Finland53!K92       ="",
Finland53!D92       ="",
Finland53!B92       ="",
Italy54!K92      ="",
Italy54!D92      ="",
Italy54!B92      ="",
Netherlands55!K92 ="",
Netherlands55!D92 ="",
Netherlands55!B92 ="",
Portugal56!K92      ="",
Portugal56!D92      ="",
Portugal56!B92      ="",
Spain57!K92      ="",
Spain57!D92      ="",
Spain57!B92      ="",
Sweden58!K92      ="",
Sweden58!D92      ="",
Sweden58!B92      =""),"",
(Belgium51!K92/Belgium51!B92
 +Denmark52!K92/Denmark52!B92
 +Finland53!K92/Finland53!B92
 +Italy54!K92/Italy54!B92
 +Netherlands55!K92/Netherlands55!B92
 +Portugal56!K92/Portugal56!B92
 +Spain57!K92/Spain57!B92
 +Sweden58!K92/Sweden58!B92)
/(Belgium51!D92/Belgium51!B92
 +Denmark52!D92/Denmark52!B92
 +Finland53!D92/Finland53!B92
 +Italy54!D92/Italy54!B92
 +Netherlands55!D92/Netherlands55!B92
 +Portugal56!D92/Portugal56!B92
 +Spain57!D92/Spain57!B92
 +Sweden58!D92/Sweden58!B92))</f>
        <v>0.18555662046954191</v>
      </c>
      <c r="I92" s="62">
        <f>IF(OR(
Belgium51!L92   ="",
Belgium51!D92   ="",
Belgium51!B92   ="",
Denmark52!L92      ="",
Denmark52!D92      ="",
Denmark52!B92      ="",
Finland53!L92       ="",
Finland53!D92       ="",
Finland53!B92       ="",
Italy54!L92      ="",
Italy54!D92      ="",
Italy54!B92      ="",
Netherlands55!L92 ="",
Netherlands55!D92 ="",
Netherlands55!B92 ="",
Portugal56!L92      ="",
Portugal56!D92      ="",
Portugal56!B92      ="",
Spain57!L92      ="",
Spain57!D92      ="",
Spain57!B92      ="",
Sweden58!L92      ="",
Sweden58!D92      ="",
Sweden58!B92      =""),"",
(Belgium51!L92/Belgium51!B92
 +Denmark52!L92/Denmark52!B92
 +Finland53!L92/Finland53!B92
 +Italy54!L92/Italy54!B92
 +Netherlands55!L92/Netherlands55!B92
 +Portugal56!L92/Portugal56!B92
 +Spain57!L92/Spain57!B92
 +Sweden58!L92/Sweden58!B92)
/(Belgium51!D92/Belgium51!B92
 +Denmark52!D92/Denmark52!B92
 +Finland53!D92/Finland53!B92
 +Italy54!D92/Italy54!B92
 +Netherlands55!D92/Netherlands55!B92
 +Portugal56!D92/Portugal56!B92
 +Spain57!D92/Spain57!B92
 +Sweden58!D92/Sweden58!B92))</f>
        <v>0.19702079723036872</v>
      </c>
      <c r="J92" s="61">
        <f t="shared" si="2"/>
        <v>-1.1464176760826811E-2</v>
      </c>
      <c r="K92" s="61">
        <f>IF(OR(
Belgium51!D92   ="",Belgium51!D91   ="",
Belgium51!B92   ="",Belgium51!B91   ="",
Belgium51!N92   ="",Belgium51!N91   ="",
Denmark52!D92      ="",Denmark52!D91      ="",
Denmark52!B92      ="",Denmark52!B91      ="",
Denmark52!N92      ="",Denmark52!N91      ="",
Finland53!D92       ="",Finland53!D91       ="",
Finland53!B92       ="",Finland53!B91       ="",
Finland53!N92       ="",Finland53!N91       ="",
Italy54!D92      ="",Italy54!D91      ="",
Italy54!B92      ="",Italy54!B91      ="",
Italy54!N92      ="",Italy54!N91      ="",
Netherlands55!D92 ="",Netherlands55!D91 ="",
Netherlands55!B92 ="",Netherlands55!B91 ="",
Netherlands55!N92 ="",Netherlands55!N91 ="",
Portugal56!D92      ="",Portugal56!D91      ="",
Portugal56!B92      ="",Portugal56!B91      ="",
Portugal56!N92      ="",Portugal56!N91      ="",
Spain57!D92      ="",Spain57!D91      ="",
Spain57!B92      ="",Spain57!B91      ="",
Spain57!N92      ="",Spain57!N91      ="",
Sweden58!D92      ="",Sweden58!D91      ="",
Sweden58!B92      ="",Sweden58!B91      ="",
Sweden58!N92      ="",Sweden58!N91      =""),"",
LN(SQRT(
(Belgium51!D92/Belgium51!B92
 +Denmark52!D92/Denmark52!B92
 +Finland53!D92/Finland53!B92
 +Italy54!D92/Italy54!B92
 +Netherlands55!D92/Netherlands55!B92
 +Portugal56!D92/Portugal56!B92
 +Spain57!D92/Spain57!B92
 +Sweden58!D92/Sweden58!B92)
/(Belgium51!D92/Belgium51!N92*Belgium51!N91/Belgium51!B91
 +Denmark52!D92/Denmark52!N92*Denmark52!N91/Denmark52!B91
 +Finland53!D92/Finland53!N92*Finland53!N91/Finland53!B91
 +Italy54!D92/Italy54!N92*Italy54!N91/Italy54!B91
 +Netherlands55!D92/Netherlands55!N92*Netherlands55!N91/Netherlands55!B91
 +Portugal56!D92/Portugal56!N92*Portugal56!N91/Portugal56!B91
 +Spain57!D92/Spain57!N92*Spain57!N91/Spain57!B91
 +Sweden58!D92/Sweden58!N92*Sweden58!N91/Sweden58!B91)
*(Belgium51!D91/Belgium51!N91*Belgium51!N92/Belgium51!B92
 +Denmark52!D91/Denmark52!N91*Denmark52!N92/Denmark52!B92
 +Finland53!D91/Finland53!N91*Finland53!N92/Finland53!B92
 +Italy54!D91/Italy54!N91*Italy54!N92/Italy54!B92
 +Netherlands55!D91/Netherlands55!N91*Netherlands55!N92/Netherlands55!B92
 +Portugal56!D91/Portugal56!N91*Portugal56!N92/Portugal56!B92
 +Spain57!D91/Spain57!N91*Spain57!N92/Spain57!B92
 +Sweden58!D91/Sweden58!N91*Sweden58!N92/Sweden58!B92)
/(Belgium51!D91/Belgium51!B91
 +Denmark52!D91/Denmark52!B91
 +Finland53!D91/Finland53!B91
 +Italy54!D91/Italy54!B91
 +Netherlands55!D91/Netherlands55!B91
 +Portugal56!D91/Portugal56!B91
 +Spain57!D91/Spain57!B91
 +Sweden58!D91/Sweden58!B91))))</f>
        <v>1.5300091079556042E-2</v>
      </c>
      <c r="L92" s="61">
        <f>IF(OR(
Belgium51!F92   ="",Belgium51!F91   ="",
Belgium51!D92   ="",Belgium51!D91   ="",
Belgium51!B92   ="",Belgium51!B91   ="",
Belgium51!P92   ="",Belgium51!P91   ="",
Denmark52!F92      ="",Denmark52!F91      ="",
Denmark52!D92      ="",Denmark52!D91      ="",
Denmark52!B92      ="",Denmark52!B91      ="",
Denmark52!P92      ="",Denmark52!P91      ="",
Finland53!F92       ="",Finland53!F91       ="",
Finland53!D92       ="",Finland53!D91       ="",
Finland53!B92       ="",Finland53!B91       ="",
Finland53!P92       ="",Finland53!P91       ="",
Italy54!F92      ="",Italy54!F91      ="",
Italy54!D92      ="",Italy54!D91      ="",
Italy54!B92      ="",Italy54!B91      ="",
Italy54!P92      ="",Italy54!P91      ="",
Netherlands55!F92 ="",Netherlands55!F91 ="",
Netherlands55!D92 ="",Netherlands55!D91 ="",
Netherlands55!B92 ="",Netherlands55!B91 ="",
Netherlands55!P92 ="",Netherlands55!P91 ="",
Portugal56!F92      ="",Portugal56!F91      ="",
Portugal56!D92      ="",Portugal56!D91      ="",
Portugal56!B92      ="",Portugal56!B91      ="",
Portugal56!P92      ="",Portugal56!P91      ="",
Spain57!F92      ="",Spain57!F91      ="",
Spain57!D92      ="",Spain57!D91      ="",
Spain57!B92      ="",Spain57!B91      ="",
Spain57!P92      ="",Spain57!P91      ="",
Sweden58!F92      ="",Sweden58!F91      ="",
Sweden58!D92      ="",Sweden58!D91      ="",
Sweden58!B92      ="",Sweden58!B91      ="",
Sweden58!P92      ="",Sweden58!P91      =""),"",
LN(SQRT(
(Belgium51!D92*Belgium51!F92/Belgium51!B92
 +Denmark52!D92*Denmark52!F92/Denmark52!B92
 +Finland53!D92*Finland53!F92/Finland53!B92
 +Italy54!D92*Italy54!F92/Italy54!B92
 +Netherlands55!D92*Netherlands55!F92/Netherlands55!B92
 +Portugal56!D92*Portugal56!F92/Portugal56!B92
 +Spain57!D92*Spain57!F92/Spain57!B92
 +Sweden58!D92*Sweden58!F92/Sweden58!B92)
/(Belgium51!D92*Belgium51!F92/Belgium51!P92*Belgium51!P91/Belgium51!B91
 +Denmark52!D92*Denmark52!F92/Denmark52!P92*Denmark52!P91/Denmark52!B91
 +Finland53!D92*Finland53!F92/Finland53!P92*Finland53!P91/Finland53!B91
 +Italy54!D92*Italy54!F92/Italy54!P92*Italy54!P91/Italy54!B91
 +Netherlands55!D92*Netherlands55!F92/Netherlands55!P92*Netherlands55!P91/Netherlands55!B91
 +Portugal56!D92*Portugal56!F92/Portugal56!P92*Portugal56!P91/Portugal56!B91
 +Spain57!D92*Spain57!F92/Spain57!P92*Spain57!P91/Spain57!B91
 +Sweden58!D92*Sweden58!F92/Sweden58!P92*Sweden58!P91/Sweden58!B91)
*(Belgium51!D91*Belgium51!F91/Belgium51!P91*Belgium51!P92/Belgium51!B92
 +Denmark52!D91*Denmark52!F91/Denmark52!P91*Denmark52!P92/Denmark52!B92
 +Finland53!D91*Finland53!F91/Finland53!P91*Finland53!P92/Finland53!B92
 +Italy54!D91*Italy54!F91/Italy54!P91*Italy54!P92/Italy54!B92
 +Netherlands55!D91*Netherlands55!F91/Netherlands55!P91*Netherlands55!P92/Netherlands55!B92
 +Portugal56!D91*Portugal56!F91/Portugal56!P91*Portugal56!P92/Portugal56!B92
 +Spain57!D91*Spain57!F91/Spain57!P91*Spain57!P92/Spain57!B92
 +Sweden58!D91*Sweden58!F91/Sweden58!P91*Sweden58!P92/Sweden58!B92)
/(Belgium51!D91*Belgium51!F91/Belgium51!B91
 +Denmark52!D91*Denmark52!F91/Denmark52!B91
 +Finland53!D91*Finland53!F91/Finland53!B91
 +Italy54!D91*Italy54!F91/Italy54!B91
 +Netherlands55!D91*Netherlands55!F91/Netherlands55!B91
 +Portugal56!D91*Portugal56!F91/Portugal56!B91
 +Spain57!D91*Spain57!F91/Spain57!B91
 +Sweden58!D91*Sweden58!F91/Sweden58!B91))))</f>
        <v>1.2837018872914876E-2</v>
      </c>
      <c r="M92" s="62">
        <f>IF(OR(
Belgium51!H92   ="",Belgium51!H91   ="",
Belgium51!D92   ="",Belgium51!D91   ="",
Belgium51!B92   ="",Belgium51!B91   ="",
Belgium51!Q92   ="",Belgium51!Q91   ="",
Denmark52!H92      ="",Denmark52!H91      ="",
Denmark52!D92      ="",Denmark52!D91      ="",
Denmark52!B92      ="",Denmark52!B91      ="",
Denmark52!Q92      ="",Denmark52!Q91      ="",
Finland53!H92       ="",Finland53!H91       ="",
Finland53!D92       ="",Finland53!D91       ="",
Finland53!B92       ="",Finland53!B91       ="",
Finland53!Q92       ="",Finland53!Q91       ="",
Italy54!H92      ="",Italy54!H91      ="",
Italy54!D92      ="",Italy54!D91      ="",
Italy54!B92      ="",Italy54!B91      ="",
Italy54!Q92      ="",Italy54!Q91      ="",
Netherlands55!H92 ="",Netherlands55!H91 ="",
Netherlands55!D92 ="",Netherlands55!D91 ="",
Netherlands55!B92 ="",Netherlands55!B91 ="",
Netherlands55!Q92 ="",Netherlands55!Q91 ="",
Portugal56!H92      ="",Portugal56!H91      ="",
Portugal56!D92      ="",Portugal56!D91      ="",
Portugal56!B92      ="",Portugal56!B91      ="",
Portugal56!Q92      ="",Portugal56!Q91      ="",
Spain57!H92      ="",Spain57!H91      ="",
Spain57!D92      ="",Spain57!D91      ="",
Spain57!B92      ="",Spain57!B91      ="",
Spain57!Q92      ="",Spain57!Q91      ="",
Sweden58!H92      ="",Sweden58!H91      ="",
Sweden58!D92      ="",Sweden58!D91      ="",
Sweden58!B92      ="",Sweden58!B91      ="",
Sweden58!Q92      ="",Sweden58!Q91      =""),"",
LN(SQRT(
(Belgium51!D92*Belgium51!H92/Belgium51!B92
 +Denmark52!D92*Denmark52!H92/Denmark52!B92
 +Finland53!D92*Finland53!H92/Finland53!B92
 +Italy54!D92*Italy54!H92/Italy54!B92
 +Netherlands55!D92*Netherlands55!H92/Netherlands55!B92
 +Portugal56!D92*Portugal56!H92/Portugal56!B92
 +Spain57!D92*Spain57!H92/Spain57!B92
 +Sweden58!D92*Sweden58!H92/Sweden58!B92)
/(Belgium51!D92*Belgium51!H92/Belgium51!Q92*Belgium51!Q91/Belgium51!B91
 +Denmark52!D92*Denmark52!H92/Denmark52!Q92*Denmark52!Q91/Denmark52!B91
 +Finland53!D92*Finland53!H92/Finland53!Q92*Finland53!Q91/Finland53!B91
 +Italy54!D92*Italy54!H92/Italy54!Q92*Italy54!Q91/Italy54!B91
 +Netherlands55!D92*Netherlands55!H92/Netherlands55!Q92*Netherlands55!Q91/Netherlands55!B91
 +Portugal56!D92*Portugal56!H92/Portugal56!Q92*Portugal56!Q91/Portugal56!B91
 +Spain57!D92*Spain57!H92/Spain57!Q92*Spain57!Q91/Spain57!B91
 +Sweden58!D92*Sweden58!H92/Sweden58!Q92*Sweden58!Q91/Sweden58!B91)
*(Belgium51!D91*Belgium51!H91/Belgium51!Q91*Belgium51!Q92/Belgium51!B92
 +Denmark52!D91*Denmark52!H91/Denmark52!Q91*Denmark52!Q92/Denmark52!B92
 +Finland53!D91*Finland53!H91/Finland53!Q91*Finland53!Q92/Finland53!B92
 +Italy54!D91*Italy54!H91/Italy54!Q91*Italy54!Q92/Italy54!B92
 +Netherlands55!D91*Netherlands55!H91/Netherlands55!Q91*Netherlands55!Q92/Netherlands55!B92
 +Portugal56!D91*Portugal56!H91/Portugal56!Q91*Portugal56!Q92/Portugal56!B92
 +Spain57!D91*Spain57!H91/Spain57!Q91*Spain57!Q92/Spain57!B92
 +Sweden58!D91*Sweden58!H91/Sweden58!Q91*Sweden58!Q92/Sweden58!B92)
/(Belgium51!D91*Belgium51!H91/Belgium51!B91
 +Denmark52!D91*Denmark52!H91/Denmark52!B91
 +Finland53!D91*Finland53!H91/Finland53!B91
 +Italy54!D91*Italy54!H91/Italy54!B91
 +Netherlands55!D91*Netherlands55!H91/Netherlands55!B91
 +Portugal56!D91*Portugal56!H91/Portugal56!B91
 +Spain57!D91*Spain57!H91/Spain57!B91
 +Sweden58!D91*Sweden58!H91/Sweden58!B91))))</f>
        <v>5.2896193788832058E-3</v>
      </c>
      <c r="N92" s="62">
        <f>IF(OR(
Belgium51!I92   ="",Belgium51!I91   ="",
Belgium51!B92   ="",Belgium51!B91   ="",
Belgium51!R92   ="",Belgium51!R91   ="",
Denmark52!I92      ="",Denmark52!I91      ="",
Denmark52!B92      ="",Denmark52!B91      ="",
Denmark52!R92      ="",Denmark52!R91      ="",
Finland53!I92       ="",Finland53!I91       ="",
Finland53!B92       ="",Finland53!B91       ="",
Finland53!R92       ="",Finland53!R91       ="",
Italy54!I92      ="",Italy54!I91      ="",
Italy54!B92      ="",Italy54!B91      ="",
Italy54!R92      ="",Italy54!R91      ="",
Netherlands55!I92 ="",Netherlands55!I91 ="",
Netherlands55!B92 ="",Netherlands55!B91 ="",
Netherlands55!R92 ="",Netherlands55!R91 ="",
Portugal56!I92      ="",Portugal56!I91      ="",
Portugal56!B92      ="",Portugal56!B91      ="",
Portugal56!R92      ="",Portugal56!R91      ="",
Spain57!I92      ="",Spain57!I91      ="",
Spain57!B92      ="",Spain57!B91      ="",
Spain57!R92      ="",Spain57!R91      ="",
Sweden58!I92      ="",Sweden58!I91      ="",
Sweden58!B92      ="",Sweden58!B91      ="",
Sweden58!R92      ="",Sweden58!R91      =""),"",
LN(SQRT(
(Belgium51!I92/Belgium51!B92
 +Denmark52!I92/Denmark52!B92
 +Finland53!I92/Finland53!B92
 +Italy54!I92/Italy54!B92
 +Netherlands55!I92/Netherlands55!B92
 +Portugal56!I92/Portugal56!B92
 +Spain57!I92/Spain57!B92
 +Sweden58!I92/Sweden58!B92)
/(Belgium51!I92/Belgium51!R92*Belgium51!R91/Belgium51!B91
 +Denmark52!I92/Denmark52!R92*Denmark52!R91/Denmark52!B91
 +Finland53!I92/Finland53!R92*Finland53!R91/Finland53!B91
 +Italy54!I92/Italy54!R92*Italy54!R91/Italy54!B91
 +Netherlands55!I92/Netherlands55!R92*Netherlands55!R91/Netherlands55!B91
 +Portugal56!I92/Portugal56!R92*Portugal56!R91/Portugal56!B91
 +Spain57!I92/Spain57!R92*Spain57!R91/Spain57!B91
 +Sweden58!I92/Sweden58!R92*Sweden58!R91/Sweden58!B91)
*(Belgium51!I91/Belgium51!R91*Belgium51!R92/Belgium51!B92
 +Denmark52!I91/Denmark52!R91*Denmark52!R92/Denmark52!B92
 +Finland53!I91/Finland53!R91*Finland53!R92/Finland53!B92
 +Italy54!I91/Italy54!R91*Italy54!R92/Italy54!B92
 +Netherlands55!I91/Netherlands55!R91*Netherlands55!R92/Netherlands55!B92
 +Portugal56!I91/Portugal56!R91*Portugal56!R92/Portugal56!B92
 +Spain57!I91/Spain57!R91*Spain57!R92/Spain57!B92
 +Sweden58!I91/Sweden58!R91*Sweden58!R92/Sweden58!B92)
/(Belgium51!I91/Belgium51!B91
 +Denmark52!I91/Denmark52!B91
 +Finland53!I91/Finland53!B91
 +Italy54!I91/Italy54!B91
 +Netherlands55!I91/Netherlands55!B91
 +Portugal56!I91/Portugal56!B91
 +Spain57!I91/Spain57!B91
 +Sweden58!I91/Sweden58!B91))))</f>
        <v>2.7063012179468226E-2</v>
      </c>
      <c r="O92" s="62">
        <f>IF(OR(
Belgium51!K92   ="",Belgium51!K91   ="",
Belgium51!B92   ="",Belgium51!B91   ="",
Belgium51!S92   ="",Belgium51!S91   ="",
Denmark52!K92      ="",Denmark52!K91      ="",
Denmark52!B92      ="",Denmark52!B91      ="",
Denmark52!S92      ="",Denmark52!S91      ="",
Finland53!K92       ="",Finland53!K91       ="",
Finland53!B92       ="",Finland53!B91       ="",
Finland53!S92       ="",Finland53!S91       ="",
Italy54!K92      ="",Italy54!K91      ="",
Italy54!B92      ="",Italy54!B91      ="",
Italy54!S92      ="",Italy54!S91      ="",
Netherlands55!K92 ="",Netherlands55!K91 ="",
Netherlands55!B92 ="",Netherlands55!B91 ="",
Netherlands55!S92 ="",Netherlands55!S91 ="",
Portugal56!K92      ="",Portugal56!K91      ="",
Portugal56!B92      ="",Portugal56!B91      ="",
Portugal56!S92      ="",Portugal56!S91      ="",
Spain57!K92      ="",Spain57!K91      ="",
Spain57!B92      ="",Spain57!B91      ="",
Spain57!S92      ="",Spain57!S91      ="",
Sweden58!K92      ="",Sweden58!K91      ="",
Sweden58!B92      ="",Sweden58!B91      ="",
Sweden58!S92      ="",Sweden58!S91      =""),"",
LN(SQRT(
(Belgium51!K92/Belgium51!B92
 +Denmark52!K92/Denmark52!B92
 +Finland53!K92/Finland53!B92
 +Italy54!K92/Italy54!B92
 +Netherlands55!K92/Netherlands55!B92
 +Portugal56!K92/Portugal56!B92
 +Spain57!K92/Spain57!B92
 +Sweden58!K92/Sweden58!B92)
/(Belgium51!K92/Belgium51!S92*Belgium51!S91/Belgium51!B91
 +Denmark52!K92/Denmark52!S92*Denmark52!S91/Denmark52!B91
 +Finland53!K92/Finland53!S92*Finland53!S91/Finland53!B91
 +Italy54!K92/Italy54!S92*Italy54!S91/Italy54!B91
 +Netherlands55!K92/Netherlands55!S92*Netherlands55!S91/Netherlands55!B91
 +Portugal56!K92/Portugal56!S92*Portugal56!S91/Portugal56!B91
 +Spain57!K92/Spain57!S92*Spain57!S91/Spain57!B91
 +Sweden58!K92/Sweden58!S92*Sweden58!S91/Sweden58!B91)
*(Belgium51!K91/Belgium51!S91*Belgium51!S92/Belgium51!B92
 +Denmark52!K91/Denmark52!S91*Denmark52!S92/Denmark52!B92
 +Finland53!K91/Finland53!S91*Finland53!S92/Finland53!B92
 +Italy54!K91/Italy54!S91*Italy54!S92/Italy54!B92
 +Netherlands55!K91/Netherlands55!S91*Netherlands55!S92/Netherlands55!B92
 +Portugal56!K91/Portugal56!S91*Portugal56!S92/Portugal56!B92
 +Spain57!K91/Spain57!S91*Spain57!S92/Spain57!B92
 +Sweden58!K91/Sweden58!S91*Sweden58!S92/Sweden58!B92)
/(Belgium51!K91/Belgium51!B91
 +Denmark52!K91/Denmark52!B91
 +Finland53!K91/Finland53!B91
 +Italy54!K91/Italy54!B91
 +Netherlands55!K91/Netherlands55!B91
 +Portugal56!K91/Portugal56!B91
 +Spain57!K91/Spain57!B91
 +Sweden58!K91/Sweden58!B91))))</f>
        <v>-3.3036817602025266E-2</v>
      </c>
      <c r="P92" s="62">
        <f>IF(OR(
Belgium51!L92   ="",Belgium51!L91   ="",
Belgium51!B92   ="",Belgium51!B91   ="",
Belgium51!T92   ="",Belgium51!T91   ="",
Denmark52!L92      ="",Denmark52!L91      ="",
Denmark52!B92      ="",Denmark52!B91      ="",
Denmark52!T92      ="",Denmark52!T91      ="",
Finland53!L92       ="",Finland53!L91       ="",
Finland53!B92       ="",Finland53!B91       ="",
Finland53!T92       ="",Finland53!T91       ="",
Italy54!L92      ="",Italy54!L91      ="",
Italy54!B92      ="",Italy54!B91      ="",
Italy54!T92      ="",Italy54!T91      ="",
Netherlands55!L92 ="",Netherlands55!L91 ="",
Netherlands55!B92 ="",Netherlands55!B91 ="",
Netherlands55!T92 ="",Netherlands55!T91 ="",
Portugal56!L92      ="",Portugal56!L91      ="",
Portugal56!B92      ="",Portugal56!B91      ="",
Portugal56!T92      ="",Portugal56!T91      ="",
Spain57!L92      ="",Spain57!L91      ="",
Spain57!B92      ="",Spain57!B91      ="",
Spain57!T92      ="",Spain57!T91      ="",
Sweden58!L92      ="",Sweden58!L91      ="",
Sweden58!B92      ="",Sweden58!B91      ="",
Sweden58!T92      ="",Sweden58!T91      =""),"",
LN(SQRT(
(Belgium51!L92/Belgium51!B92
 +Denmark52!L92/Denmark52!B92
 +Finland53!L92/Finland53!B92
 +Italy54!L92/Italy54!B92
 +Netherlands55!L92/Netherlands55!B92
 +Portugal56!L92/Portugal56!B92
 +Spain57!L92/Spain57!B92
 +Sweden58!L92/Sweden58!B92)
/(Belgium51!L92/Belgium51!T92*Belgium51!T91/Belgium51!B91
 +Denmark52!L92/Denmark52!T92*Denmark52!T91/Denmark52!B91
 +Finland53!L92/Finland53!T92*Finland53!T91/Finland53!B91
 +Italy54!L92/Italy54!T92*Italy54!T91/Italy54!B91
 +Netherlands55!L92/Netherlands55!T92*Netherlands55!T91/Netherlands55!B91
 +Portugal56!L92/Portugal56!T92*Portugal56!T91/Portugal56!B91
 +Spain57!L92/Spain57!T92*Spain57!T91/Spain57!B91
 +Sweden58!L92/Sweden58!T92*Sweden58!T91/Sweden58!B91)
*(Belgium51!L91/Belgium51!T91*Belgium51!T92/Belgium51!B92
 +Denmark52!L91/Denmark52!T91*Denmark52!T92/Denmark52!B92
 +Finland53!L91/Finland53!T91*Finland53!T92/Finland53!B92
 +Italy54!L91/Italy54!T91*Italy54!T92/Italy54!B92
 +Netherlands55!L91/Netherlands55!T91*Netherlands55!T92/Netherlands55!B92
 +Portugal56!L91/Portugal56!T91*Portugal56!T92/Portugal56!B92
 +Spain57!L91/Spain57!T91*Spain57!T92/Spain57!B92
 +Sweden58!L91/Sweden58!T91*Sweden58!T92/Sweden58!B92)
/(Belgium51!L91/Belgium51!B91
 +Denmark52!L91/Denmark52!B91
 +Finland53!L91/Finland53!B91
 +Italy54!L91/Italy54!B91
 +Netherlands55!L91/Netherlands55!B91
 +Portugal56!L91/Portugal56!B91
 +Spain57!L91/Spain57!B91
 +Sweden58!L91/Sweden58!B91))))</f>
        <v>-1.3931561735623094E-2</v>
      </c>
      <c r="Q92" s="61">
        <f t="shared" si="4"/>
        <v>-2.4630722066411662E-3</v>
      </c>
      <c r="R92" s="61">
        <f t="shared" si="8"/>
        <v>-1.0010471700672836E-2</v>
      </c>
      <c r="S92" s="61">
        <f t="shared" si="5"/>
        <v>1.1762921099912184E-2</v>
      </c>
      <c r="T92" s="61">
        <f t="shared" si="6"/>
        <v>-4.833690868158131E-2</v>
      </c>
      <c r="U92" s="61">
        <f t="shared" si="7"/>
        <v>-2.9231652815179136E-2</v>
      </c>
      <c r="V92" s="61">
        <f>IF(OR(
Belgium51!V92   ="",
Belgium51!U92   ="",
Denmark52!V92      ="",
Denmark52!U92      ="",
Finland53!V92       ="",
Finland53!U92       ="",
Italy54!V92      ="",
Italy54!U92      ="",
Netherlands55!V92 ="",
Netherlands55!U92 ="",
Portugal56!V92      ="",
Portugal56!U92      ="",
Spain57!V92      ="",
Spain57!U92      ="",
Sweden58!V92      ="",
Sweden58!U92      =""),"",
LN((Belgium51!V92+Denmark52!V92+Finland53!V92+Italy54!V92+Netherlands55!V92+Portugal56!V92+Spain57!V92+Sweden58!V92)
/(Belgium51!U92+Denmark52!U92+Finland53!U92+Italy54!U92+Netherlands55!U92+Portugal56!U92+Spain57!U92+Sweden58!U92)))</f>
        <v>-0.86719003545409057</v>
      </c>
      <c r="W92" s="61">
        <f>IF(OR(
Belgium51!V92   ="",
Belgium51!W92   ="",
Belgium51!U92   ="",
Denmark52!V92      ="",
Denmark52!W92      ="",
Denmark52!U92      ="",
Finland53!V92       ="",
Finland53!W92       ="",
Finland53!U92       ="",
Italy54!V92      ="",
Italy54!W92      ="",
Italy54!U92      ="",
Netherlands55!V92 ="",
Netherlands55!W92 ="",
Netherlands55!V92 ="",
Portugal56!V92      ="",
Portugal56!W92      ="",
Portugal56!U92      ="",
Spain57!V92      ="",
Spain57!W92      ="",
Spain57!U92      ="",
Sweden58!V92      ="",
Sweden58!W92      ="",
Sweden58!U92      ="",
),"",
LN((Belgium51!V92*Belgium51!W92+Denmark52!V92*Denmark52!W92+Finland53!V92*Finland53!W92+Italy54!V92*Italy54!W92+Netherlands55!V92*Netherlands55!W92+Portugal56!V92*Portugal56!W92+Spain57!V92*Spain57!W92+Sweden58!V92*Sweden58!W92)
/(Belgium51!U92+Denmark52!U92+Finland53!U92+Italy54!U92+Netherlands55!U92+Portugal56!U92+Spain57!U92+Sweden58!U92)))</f>
        <v>6.7529148446011034</v>
      </c>
      <c r="X92" s="61">
        <f>IF(OR(
Belgium51!X92   ="",
Belgium51!D92   ="",
Belgium51!B92   ="",
Denmark52!X92      ="",
Denmark52!D92      ="",
Denmark52!B92      ="",
Finland53!X92       ="",
Finland53!D92       ="",
Finland53!B92       ="",
Italy54!X92      ="",
Italy54!D92      ="",
Italy54!B92      ="",
Netherlands55!X92 ="",
Netherlands55!D92 ="",
Netherlands55!B92 ="",
Portugal56!X92      ="",
Portugal56!D92      ="",
Portugal56!B92      ="",
Spain57!X92      ="",
Spain57!D92      ="",
Spain57!B92      ="",
Sweden58!X92      ="",
Sweden58!D92      ="",
Sweden58!B92      =""),"",
(Belgium51!X92*Belgium51!D92/Belgium51!B92
 +Denmark52!X92*Denmark52!D92/Denmark52!B92
 +Finland53!X92*Finland53!D92/Finland53!B92
 +Italy54!X92*Italy54!D92/Italy54!B92
 +Netherlands55!X92*Netherlands55!D92/Netherlands55!B92
 +Portugal56!X92*Portugal56!D92/Portugal56!B92
 +Spain57!X92*Spain57!D92/Spain57!B92
 +Sweden58!X92*Sweden58!D92/Sweden58!B92)
/(Belgium51!D92/Belgium51!B92
 +Denmark52!D92/Denmark52!B92
 +Finland53!D92/Finland53!B92
 +Italy54!D92/Italy54!B92
 +Netherlands55!D92/Netherlands55!B92
 +Portugal56!D92/Portugal56!B92
 +Spain57!D92/Spain57!B92
 +Sweden58!D92/Sweden58!B92))</f>
        <v>0.63437840647143628</v>
      </c>
      <c r="Y92" s="61">
        <f>IF(OR(
Belgium51!Y92   ="",
Belgium51!D92   ="",
Belgium51!B92   ="",
Denmark52!Y92      ="",
Denmark52!D92      ="",
Denmark52!B92      ="",
Finland53!Y92       ="",
Finland53!D92       ="",
Finland53!B92       ="",
Italy54!Y92      ="",
Italy54!D92      ="",
Italy54!B92      ="",
Netherlands55!Y92 ="",
Netherlands55!D92 ="",
Netherlands55!B92 ="",
Portugal56!Y92      ="",
Portugal56!D92      ="",
Portugal56!B92      ="",
Spain57!Y92      ="",
Spain57!D92      ="",
Spain57!B92      ="",
Sweden58!Y92      ="",
Sweden58!D92      ="",
Sweden58!B92      =""),"",
(Belgium51!Y92/Belgium51!B92
 +Denmark52!Y92/Denmark52!B92
 +Finland53!Y92/Finland53!B92
 +Italy54!Y92/Italy54!B92
 +Netherlands55!Y92/Netherlands55!B92
 +Portugal56!Y92/Portugal56!B92
 +Spain57!Y92/Spain57!B92
 +Sweden58!Y92/Sweden58!B92)
/(Belgium51!D92/Belgium51!B92
 +Denmark52!D92/Denmark52!B92
 +Finland53!D92/Finland53!B92
 +Italy54!D92/Italy54!B92
 +Netherlands55!D92/Netherlands55!B92
 +Portugal56!D92/Portugal56!B92
 +Spain57!D92/Spain57!B92
 +Sweden58!D92/Sweden58!B92))</f>
        <v>0.12017894969810509</v>
      </c>
      <c r="Z92" s="67"/>
      <c r="AA92" s="62" t="str">
        <f t="shared" si="3"/>
        <v/>
      </c>
      <c r="AB92" s="75" t="str">
        <f>IF(OR(
Belgium51!AB92   ="",
Belgium51!D92   ="",
Belgium51!B92   ="",
Denmark52!AB92      ="",
Denmark52!D92      ="",
Denmark52!B92      ="",
Finland53!AB92       ="",
Finland53!D92       ="",
Finland53!B92       ="",
Italy54!AB92      ="",
Italy54!D92      ="",
Italy54!B92      ="",
Netherlands55!AB92 ="",
Netherlands55!D92 ="",
Netherlands55!B92 ="",
Portugal56!AB92      ="",
Portugal56!D92      ="",
Portugal56!B92      ="",
Spain57!AB92      ="",
Spain57!D92      ="",
Spain57!B92      ="",
Sweden58!AB92      ="",
Sweden58!D92      ="",
Sweden58!B92      =""),"",
(Belgium51!AB92*Belgium51!D92/Belgium51!B92
 +Denmark52!AB92*Denmark52!D92/Denmark52!B92
 +Finland53!AB92*Finland53!D92/Finland53!B92
 +Italy54!AB92*Italy54!D92/Italy54!B92
 +Netherlands55!AB92*Netherlands55!D92/Netherlands55!B92
 +Portugal56!AB92*Portugal56!D92/Portugal56!B92
 +Spain57!AB92*Spain57!D92/Spain57!B92
 +Sweden58!AB92*Sweden58!D92/Sweden58!B92)
/(Belgium51!D92/Belgium51!B92
 +Denmark52!D92/Denmark52!B92
 +Finland53!D92/Finland53!B92
 +Italy54!D92/Italy54!B92
 +Netherlands55!D92/Netherlands55!B92
 +Portugal56!D92/Portugal56!B92
 +Spain57!D92/Spain57!B92
 +Sweden58!D92/Sweden58!B92))</f>
        <v/>
      </c>
    </row>
    <row r="93" spans="1:28">
      <c r="A93" s="62">
        <v>1960</v>
      </c>
      <c r="B93" s="62" t="str">
        <f>IF(OR(
Belgium51!AC93   ="",
Belgium51!D93   ="",
Belgium51!B93   ="",
Denmark52!AC93      ="",
Denmark52!D93      ="",
Denmark52!B93      ="",
Finland53!AC93       ="",
Finland53!D93       ="",
Finland53!B93       ="",
Italy54!AC93      ="",
Italy54!D93      ="",
Italy54!B93      ="",
Netherlands55!AC93 ="",
Netherlands55!D93 ="",
Netherlands55!B93 ="",
Portugal56!AC93 ="",
Portugal56!D93 ="",
Portugal56!B93 ="",
Spain57!AC93       ="",
Spain57!D93       ="",
Spain57!B93       ="",
Sweden58!AC93      ="",
Sweden58!D93      ="",
Sweden58!B93      =""),"",
(Belgium51!AC93*Belgium51!D93/Belgium51!B93
 +Denmark52!AC93*Denmark52!D93/Denmark52!B93
 +Finland53!AC93*Finland53!D93/Finland53!B93
 +Italy54!AC93*Italy54!D93/Italy54!B93
 +Netherlands55!AC93*Netherlands55!D93/Netherlands55!B93
 +Portugal56!AC93*Portugal56!D93/Portugal56!B93
 +Spain57!AC93*Spain57!D93/Spain57!B93
 +Sweden58!AC93*Sweden58!D93/Sweden58!B93)
/(Belgium51!D93/Belgium51!B93
 +Denmark52!D93/Denmark52!B93
 +Finland53!D93/Finland53!B93
 +Italy54!D93/Italy54!B93
 +Netherlands55!D93/Netherlands55!B93
 +Portugal56!D93/Portugal56!B93
 +Spain57!D93/Spain57!B93
 +Sweden58!D93/Sweden58!B93))</f>
        <v/>
      </c>
      <c r="C93" s="34">
        <f>IF(OR(
Belgium51!F93   ="",
Belgium51!D93   ="",
Belgium51!B93   ="",
Denmark52!F93      ="",
Denmark52!D93      ="",
Denmark52!B93      ="",
Finland53!F93       ="",
Finland53!D93       ="",
Finland53!B93       ="",
Italy54!F93      ="",
Italy54!D93      ="",
Italy54!B93      ="",
Netherlands55!F93 ="",
Netherlands55!D93 ="",
Netherlands55!B93 ="",
Portugal56!F93 ="",
Portugal56!D93 ="",
Portugal56!B93 ="",
Spain57!F93       ="",
Spain57!D93       ="",
Spain57!B93       ="",
Sweden58!F93      ="",
Sweden58!D93      ="",
Sweden58!B93      =""),"",
(Belgium51!F93*Belgium51!D93/Belgium51!B93
 +Denmark52!F93*Denmark52!D93/Denmark52!B93
 +Finland53!F93*Finland53!D93/Finland53!B93
 +Italy54!F93*Italy54!D93/Italy54!B93
 +Netherlands55!F93*Netherlands55!D93/Netherlands55!B93
 +Portugal56!F93*Portugal56!D93/Portugal56!B93
 +Spain57!F93*Spain57!D93/Spain57!B93
 +Sweden58!F93*Sweden58!D93/Sweden58!B93)
/(Belgium51!D93/Belgium51!B93
 +Denmark52!D93/Denmark52!B93
 +Finland53!D93/Finland53!B93
 +Italy54!D93/Italy54!B93
 +Netherlands55!D93/Netherlands55!B93
 +Portugal56!D93/Portugal56!B93
 +Spain57!D93/Spain57!B93
 +Sweden58!D93/Sweden58!B93))</f>
        <v>0.61199665490603961</v>
      </c>
      <c r="D93" s="62" t="str">
        <f>IF(OR(
Belgium51!AE93   ="",
Belgium51!D93   ="",
Belgium51!B93   ="",
Denmark52!AE93      ="",
Denmark52!D93      ="",
Denmark52!B93      ="",
Finland53!AE93       ="",
Finland53!D93       ="",
Finland53!B93       ="",
Italy54!AE93      ="",
Italy54!D93      ="",
Italy54!B93      ="",
Netherlands55!AE93 ="",
Netherlands55!D93 ="",
Netherlands55!B93 ="",
Portugal56!AE93 ="",
Portugal56!D93 ="",
Portugal56!B93 ="",
Spain57!AE93       ="",
Spain57!D93       ="",
Spain57!B93       ="",
Sweden58!AE93      ="",
Sweden58!D93      ="",
Sweden58!B93      =""),"",
(Belgium51!AE93*Belgium51!D93/Belgium51!B93
 +Denmark52!AE93*Denmark52!D93/Denmark52!B93
 +Finland53!AE93*Finland53!D93/Finland53!B93
 +Italy54!AE93*Italy54!D93/Italy54!B93
 +Netherlands55!AE93*Netherlands55!D93/Netherlands55!B93
 +Portugal56!AE93*Portugal56!D93/Portugal56!B93
 +Spain57!AE93*Spain57!D93/Spain57!B93
 +Sweden58!AE93*Sweden58!D93/Sweden58!B93)
/(Belgium51!D93/Belgium51!B93
 +Denmark52!D93/Denmark52!B93
 +Finland53!D93/Finland53!B93
 +Italy54!D93/Italy54!B93
 +Netherlands55!D93/Netherlands55!B93
 +Portugal56!D93/Portugal56!B93
 +Spain57!D93/Spain57!B93
 +Sweden58!D93/Sweden58!B93))</f>
        <v/>
      </c>
      <c r="E93" s="62">
        <f>IF(OR(
Belgium51!H93   ="",
Belgium51!D93   ="",
Belgium51!B93   ="",
Denmark52!H93      ="",
Denmark52!D93      ="",
Denmark52!B93      ="",
Finland53!H93       ="",
Finland53!D93       ="",
Finland53!B93       ="",
Italy54!H93      ="",
Italy54!D93      ="",
Italy54!B93      ="",
Netherlands55!H93 ="",
Netherlands55!D93 ="",
Netherlands55!B93 ="",
Portugal56!H93 ="",
Portugal56!D93 ="",
Portugal56!B93 ="",
Spain57!H93 ="",
Spain57!D93 ="",
Spain57!B93 ="",
Sweden58!H93 ="",
Sweden58!D93 ="",
Sweden58!B93 =""),"",
(Belgium51!H93*Belgium51!D93/Belgium51!B93
 +Denmark52!H93*Denmark52!D93/Denmark52!B93
 +Finland53!H93*Finland53!D93/Finland53!B93
 +Italy54!H93*Italy54!D93/Italy54!B93
 +Netherlands55!H93*Netherlands55!D93/Netherlands55!B93
 +Portugal56!H93*Portugal56!D93/Portugal56!B93
 +Spain57!H93*Spain57!D93/Spain57!B93
 +Sweden58!H93*Sweden58!D93/Sweden58!B93)
/(Belgium51!D93/Belgium51!B93
 +Denmark52!D93/Denmark52!B93
 +Finland53!D93/Finland53!B93
 +Italy54!D93/Italy54!B93
 +Netherlands55!D93/Netherlands55!B93
 +Portugal56!D93/Portugal56!B93
 +Spain57!D93/Spain57!B93
 +Sweden58!D93/Sweden58!B93))</f>
        <v>0.23265337148094564</v>
      </c>
      <c r="F93" s="62">
        <f>IF(OR(
Belgium51!I93   ="",
Belgium51!D93   ="",
Belgium51!B93   ="",
Denmark52!I93      ="",
Denmark52!D93      ="",
Denmark52!B93      ="",
Finland53!I93       ="",
Finland53!D93       ="",
Finland53!B93       ="",
Italy54!I93      ="",
Italy54!D93      ="",
Italy54!B93      ="",
Netherlands55!I93 ="",
Netherlands55!D93 ="",
Netherlands55!B93 ="",
Portugal56!I93      ="",
Portugal56!D93      ="",
Portugal56!B93      ="",
Spain57!I93      ="",
Spain57!D93      ="",
Spain57!B93      ="",
Sweden58!I93      ="",
Sweden58!D93      ="",
Sweden58!B93      =""),"",
(Belgium51!I93/Belgium51!B93
 +Denmark52!I93/Denmark52!B93
 +Finland53!I93/Finland53!B93
 +Italy54!I93/Italy54!B93
 +Netherlands55!I93/Netherlands55!B93
 +Portugal56!I93/Portugal56!B93
 +Spain57!I93/Spain57!B93
 +Sweden58!I93/Sweden58!B93)
/(Belgium51!D93/Belgium51!B93
 +Denmark52!D93/Denmark52!B93
 +Finland53!D93/Finland53!B93
 +Italy54!D93/Italy54!B93
 +Netherlands55!D93/Netherlands55!B93
 +Portugal56!D93/Portugal56!B93
 +Spain57!D93/Spain57!B93
 +Sweden58!D93/Sweden58!B93))</f>
        <v>0.19050609015818931</v>
      </c>
      <c r="G93" s="62">
        <f>IF(OR(
Belgium51!J93   ="",
Belgium51!D93   ="",
Belgium51!B93   ="",
Denmark52!J93      ="",
Denmark52!D93      ="",
Denmark52!B93      ="",
Finland53!J93       ="",
Finland53!D93       ="",
Finland53!B93       ="",
Italy54!J93      ="",
Italy54!D93      ="",
Italy54!B93      ="",
Netherlands55!J93 ="",
Netherlands55!D93 ="",
Netherlands55!B93 ="",
Portugal56!J93      ="",
Portugal56!D93      ="",
Portugal56!B93      ="",
Spain57!J93      ="",
Spain57!D93      ="",
Spain57!B93      ="",
Sweden58!J93      ="",
Sweden58!D93      ="",
Sweden58!B93      =""),"",
(Belgium51!J93/Belgium51!B93
 +Denmark52!J93/Denmark52!B93
 +Finland53!J93/Finland53!B93
 +Italy54!J93/Italy54!B93
 +Netherlands55!J93/Netherlands55!B93
 +Portugal56!J93/Portugal56!B93
 +Spain57!J93/Spain57!B93
 +Sweden58!J93/Sweden58!B93)
/(Belgium51!D93/Belgium51!B93
 +Denmark52!D93/Denmark52!B93
 +Finland53!D93/Finland53!B93
 +Italy54!D93/Italy54!B93
 +Netherlands55!D93/Netherlands55!B93
 +Portugal56!D93/Portugal56!B93
 +Spain57!D93/Spain57!B93
 +Sweden58!D93/Sweden58!B93))</f>
        <v>0.1771246264530989</v>
      </c>
      <c r="H93" s="62">
        <f>IF(OR(
Belgium51!K93   ="",
Belgium51!D93   ="",
Belgium51!B93   ="",
Denmark52!K93      ="",
Denmark52!D93      ="",
Denmark52!B93      ="",
Finland53!K93       ="",
Finland53!D93       ="",
Finland53!B93       ="",
Italy54!K93      ="",
Italy54!D93      ="",
Italy54!B93      ="",
Netherlands55!K93 ="",
Netherlands55!D93 ="",
Netherlands55!B93 ="",
Portugal56!K93      ="",
Portugal56!D93      ="",
Portugal56!B93      ="",
Spain57!K93      ="",
Spain57!D93      ="",
Spain57!B93      ="",
Sweden58!K93      ="",
Sweden58!D93      ="",
Sweden58!B93      =""),"",
(Belgium51!K93/Belgium51!B93
 +Denmark52!K93/Denmark52!B93
 +Finland53!K93/Finland53!B93
 +Italy54!K93/Italy54!B93
 +Netherlands55!K93/Netherlands55!B93
 +Portugal56!K93/Portugal56!B93
 +Spain57!K93/Spain57!B93
 +Sweden58!K93/Sweden58!B93)
/(Belgium51!D93/Belgium51!B93
 +Denmark52!D93/Denmark52!B93
 +Finland53!D93/Finland53!B93
 +Italy54!D93/Italy54!B93
 +Netherlands55!D93/Netherlands55!B93
 +Portugal56!D93/Portugal56!B93
 +Spain57!D93/Spain57!B93
 +Sweden58!D93/Sweden58!B93))</f>
        <v>0.19976337866773961</v>
      </c>
      <c r="I93" s="62">
        <f>IF(OR(
Belgium51!L93   ="",
Belgium51!D93   ="",
Belgium51!B93   ="",
Denmark52!L93      ="",
Denmark52!D93      ="",
Denmark52!B93      ="",
Finland53!L93       ="",
Finland53!D93       ="",
Finland53!B93       ="",
Italy54!L93      ="",
Italy54!D93      ="",
Italy54!B93      ="",
Netherlands55!L93 ="",
Netherlands55!D93 ="",
Netherlands55!B93 ="",
Portugal56!L93      ="",
Portugal56!D93      ="",
Portugal56!B93      ="",
Spain57!L93      ="",
Spain57!D93      ="",
Spain57!B93      ="",
Sweden58!L93      ="",
Sweden58!D93      ="",
Sweden58!B93      =""),"",
(Belgium51!L93/Belgium51!B93
 +Denmark52!L93/Denmark52!B93
 +Finland53!L93/Finland53!B93
 +Italy54!L93/Italy54!B93
 +Netherlands55!L93/Netherlands55!B93
 +Portugal56!L93/Portugal56!B93
 +Spain57!L93/Spain57!B93
 +Sweden58!L93/Sweden58!B93)
/(Belgium51!D93/Belgium51!B93
 +Denmark52!D93/Denmark52!B93
 +Finland53!D93/Finland53!B93
 +Italy54!D93/Italy54!B93
 +Netherlands55!D93/Netherlands55!B93
 +Portugal56!D93/Portugal56!B93
 +Spain57!D93/Spain57!B93
 +Sweden58!D93/Sweden58!B93))</f>
        <v>0.2184679443625894</v>
      </c>
      <c r="J93" s="61">
        <f t="shared" si="2"/>
        <v>-1.8704565694849795E-2</v>
      </c>
      <c r="K93" s="61">
        <f>IF(OR(
Belgium51!D93   ="",Belgium51!D92   ="",
Belgium51!B93   ="",Belgium51!B92   ="",
Belgium51!N93   ="",Belgium51!N92   ="",
Denmark52!D93      ="",Denmark52!D92      ="",
Denmark52!B93      ="",Denmark52!B92      ="",
Denmark52!N93      ="",Denmark52!N92      ="",
Finland53!D93       ="",Finland53!D92       ="",
Finland53!B93       ="",Finland53!B92       ="",
Finland53!N93       ="",Finland53!N92       ="",
Italy54!D93      ="",Italy54!D92      ="",
Italy54!B93      ="",Italy54!B92      ="",
Italy54!N93      ="",Italy54!N92      ="",
Netherlands55!D93 ="",Netherlands55!D92 ="",
Netherlands55!B93 ="",Netherlands55!B92 ="",
Netherlands55!N93 ="",Netherlands55!N92 ="",
Portugal56!D93      ="",Portugal56!D92      ="",
Portugal56!B93      ="",Portugal56!B92      ="",
Portugal56!N93      ="",Portugal56!N92      ="",
Spain57!D93      ="",Spain57!D92      ="",
Spain57!B93      ="",Spain57!B92      ="",
Spain57!N93      ="",Spain57!N92      ="",
Sweden58!D93      ="",Sweden58!D92      ="",
Sweden58!B93      ="",Sweden58!B92      ="",
Sweden58!N93      ="",Sweden58!N92      =""),"",
LN(SQRT(
(Belgium51!D93/Belgium51!B93
 +Denmark52!D93/Denmark52!B93
 +Finland53!D93/Finland53!B93
 +Italy54!D93/Italy54!B93
 +Netherlands55!D93/Netherlands55!B93
 +Portugal56!D93/Portugal56!B93
 +Spain57!D93/Spain57!B93
 +Sweden58!D93/Sweden58!B93)
/(Belgium51!D93/Belgium51!N93*Belgium51!N92/Belgium51!B92
 +Denmark52!D93/Denmark52!N93*Denmark52!N92/Denmark52!B92
 +Finland53!D93/Finland53!N93*Finland53!N92/Finland53!B92
 +Italy54!D93/Italy54!N93*Italy54!N92/Italy54!B92
 +Netherlands55!D93/Netherlands55!N93*Netherlands55!N92/Netherlands55!B92
 +Portugal56!D93/Portugal56!N93*Portugal56!N92/Portugal56!B92
 +Spain57!D93/Spain57!N93*Spain57!N92/Spain57!B92
 +Sweden58!D93/Sweden58!N93*Sweden58!N92/Sweden58!B92)
*(Belgium51!D92/Belgium51!N92*Belgium51!N93/Belgium51!B93
 +Denmark52!D92/Denmark52!N92*Denmark52!N93/Denmark52!B93
 +Finland53!D92/Finland53!N92*Finland53!N93/Finland53!B93
 +Italy54!D92/Italy54!N92*Italy54!N93/Italy54!B93
 +Netherlands55!D92/Netherlands55!N92*Netherlands55!N93/Netherlands55!B93
 +Portugal56!D92/Portugal56!N92*Portugal56!N93/Portugal56!B93
 +Spain57!D92/Spain57!N92*Spain57!N93/Spain57!B93
 +Sweden58!D92/Sweden58!N92*Sweden58!N93/Sweden58!B93)
/(Belgium51!D92/Belgium51!B92
 +Denmark52!D92/Denmark52!B92
 +Finland53!D92/Finland53!B92
 +Italy54!D92/Italy54!B92
 +Netherlands55!D92/Netherlands55!B92
 +Portugal56!D92/Portugal56!B92
 +Spain57!D92/Spain57!B92
 +Sweden58!D92/Sweden58!B92))))</f>
        <v>2.7359504569047562E-2</v>
      </c>
      <c r="L93" s="61">
        <f>IF(OR(
Belgium51!F93   ="",Belgium51!F92   ="",
Belgium51!D93   ="",Belgium51!D92   ="",
Belgium51!B93   ="",Belgium51!B92   ="",
Belgium51!P93   ="",Belgium51!P92   ="",
Denmark52!F93      ="",Denmark52!F92      ="",
Denmark52!D93      ="",Denmark52!D92      ="",
Denmark52!B93      ="",Denmark52!B92      ="",
Denmark52!P93      ="",Denmark52!P92      ="",
Finland53!F93       ="",Finland53!F92       ="",
Finland53!D93       ="",Finland53!D92       ="",
Finland53!B93       ="",Finland53!B92       ="",
Finland53!P93       ="",Finland53!P92       ="",
Italy54!F93      ="",Italy54!F92      ="",
Italy54!D93      ="",Italy54!D92      ="",
Italy54!B93      ="",Italy54!B92      ="",
Italy54!P93      ="",Italy54!P92      ="",
Netherlands55!F93 ="",Netherlands55!F92 ="",
Netherlands55!D93 ="",Netherlands55!D92 ="",
Netherlands55!B93 ="",Netherlands55!B92 ="",
Netherlands55!P93 ="",Netherlands55!P92 ="",
Portugal56!F93      ="",Portugal56!F92      ="",
Portugal56!D93      ="",Portugal56!D92      ="",
Portugal56!B93      ="",Portugal56!B92      ="",
Portugal56!P93      ="",Portugal56!P92      ="",
Spain57!F93      ="",Spain57!F92      ="",
Spain57!D93      ="",Spain57!D92      ="",
Spain57!B93      ="",Spain57!B92      ="",
Spain57!P93      ="",Spain57!P92      ="",
Sweden58!F93      ="",Sweden58!F92      ="",
Sweden58!D93      ="",Sweden58!D92      ="",
Sweden58!B93      ="",Sweden58!B92      ="",
Sweden58!P93      ="",Sweden58!P92      =""),"",
LN(SQRT(
(Belgium51!D93*Belgium51!F93/Belgium51!B93
 +Denmark52!D93*Denmark52!F93/Denmark52!B93
 +Finland53!D93*Finland53!F93/Finland53!B93
 +Italy54!D93*Italy54!F93/Italy54!B93
 +Netherlands55!D93*Netherlands55!F93/Netherlands55!B93
 +Portugal56!D93*Portugal56!F93/Portugal56!B93
 +Spain57!D93*Spain57!F93/Spain57!B93
 +Sweden58!D93*Sweden58!F93/Sweden58!B93)
/(Belgium51!D93*Belgium51!F93/Belgium51!P93*Belgium51!P92/Belgium51!B92
 +Denmark52!D93*Denmark52!F93/Denmark52!P93*Denmark52!P92/Denmark52!B92
 +Finland53!D93*Finland53!F93/Finland53!P93*Finland53!P92/Finland53!B92
 +Italy54!D93*Italy54!F93/Italy54!P93*Italy54!P92/Italy54!B92
 +Netherlands55!D93*Netherlands55!F93/Netherlands55!P93*Netherlands55!P92/Netherlands55!B92
 +Portugal56!D93*Portugal56!F93/Portugal56!P93*Portugal56!P92/Portugal56!B92
 +Spain57!D93*Spain57!F93/Spain57!P93*Spain57!P92/Spain57!B92
 +Sweden58!D93*Sweden58!F93/Sweden58!P93*Sweden58!P92/Sweden58!B92)
*(Belgium51!D92*Belgium51!F92/Belgium51!P92*Belgium51!P93/Belgium51!B93
 +Denmark52!D92*Denmark52!F92/Denmark52!P92*Denmark52!P93/Denmark52!B93
 +Finland53!D92*Finland53!F92/Finland53!P92*Finland53!P93/Finland53!B93
 +Italy54!D92*Italy54!F92/Italy54!P92*Italy54!P93/Italy54!B93
 +Netherlands55!D92*Netherlands55!F92/Netherlands55!P92*Netherlands55!P93/Netherlands55!B93
 +Portugal56!D92*Portugal56!F92/Portugal56!P92*Portugal56!P93/Portugal56!B93
 +Spain57!D92*Spain57!F92/Spain57!P92*Spain57!P93/Spain57!B93
 +Sweden58!D92*Sweden58!F92/Sweden58!P92*Sweden58!P93/Sweden58!B93)
/(Belgium51!D92*Belgium51!F92/Belgium51!B92
 +Denmark52!D92*Denmark52!F92/Denmark52!B92
 +Finland53!D92*Finland53!F92/Finland53!B92
 +Italy54!D92*Italy54!F92/Italy54!B92
 +Netherlands55!D92*Netherlands55!F92/Netherlands55!B92
 +Portugal56!D92*Portugal56!F92/Portugal56!B92
 +Spain57!D92*Spain57!F92/Spain57!B92
 +Sweden58!D92*Sweden58!F92/Sweden58!B92))))</f>
        <v>1.6377513565340802E-2</v>
      </c>
      <c r="M93" s="62">
        <f>IF(OR(
Belgium51!H93   ="",Belgium51!H92   ="",
Belgium51!D93   ="",Belgium51!D92   ="",
Belgium51!B93   ="",Belgium51!B92   ="",
Belgium51!Q93   ="",Belgium51!Q92   ="",
Denmark52!H93      ="",Denmark52!H92      ="",
Denmark52!D93      ="",Denmark52!D92      ="",
Denmark52!B93      ="",Denmark52!B92      ="",
Denmark52!Q93      ="",Denmark52!Q92      ="",
Finland53!H93       ="",Finland53!H92       ="",
Finland53!D93       ="",Finland53!D92       ="",
Finland53!B93       ="",Finland53!B92       ="",
Finland53!Q93       ="",Finland53!Q92       ="",
Italy54!H93      ="",Italy54!H92      ="",
Italy54!D93      ="",Italy54!D92      ="",
Italy54!B93      ="",Italy54!B92      ="",
Italy54!Q93      ="",Italy54!Q92      ="",
Netherlands55!H93 ="",Netherlands55!H92 ="",
Netherlands55!D93 ="",Netherlands55!D92 ="",
Netherlands55!B93 ="",Netherlands55!B92 ="",
Netherlands55!Q93 ="",Netherlands55!Q92 ="",
Portugal56!H93      ="",Portugal56!H92      ="",
Portugal56!D93      ="",Portugal56!D92      ="",
Portugal56!B93      ="",Portugal56!B92      ="",
Portugal56!Q93      ="",Portugal56!Q92      ="",
Spain57!H93      ="",Spain57!H92      ="",
Spain57!D93      ="",Spain57!D92      ="",
Spain57!B93      ="",Spain57!B92      ="",
Spain57!Q93      ="",Spain57!Q92      ="",
Sweden58!H93      ="",Sweden58!H92      ="",
Sweden58!D93      ="",Sweden58!D92      ="",
Sweden58!B93      ="",Sweden58!B92      ="",
Sweden58!Q93      ="",Sweden58!Q92      =""),"",
LN(SQRT(
(Belgium51!D93*Belgium51!H93/Belgium51!B93
 +Denmark52!D93*Denmark52!H93/Denmark52!B93
 +Finland53!D93*Finland53!H93/Finland53!B93
 +Italy54!D93*Italy54!H93/Italy54!B93
 +Netherlands55!D93*Netherlands55!H93/Netherlands55!B93
 +Portugal56!D93*Portugal56!H93/Portugal56!B93
 +Spain57!D93*Spain57!H93/Spain57!B93
 +Sweden58!D93*Sweden58!H93/Sweden58!B93)
/(Belgium51!D93*Belgium51!H93/Belgium51!Q93*Belgium51!Q92/Belgium51!B92
 +Denmark52!D93*Denmark52!H93/Denmark52!Q93*Denmark52!Q92/Denmark52!B92
 +Finland53!D93*Finland53!H93/Finland53!Q93*Finland53!Q92/Finland53!B92
 +Italy54!D93*Italy54!H93/Italy54!Q93*Italy54!Q92/Italy54!B92
 +Netherlands55!D93*Netherlands55!H93/Netherlands55!Q93*Netherlands55!Q92/Netherlands55!B92
 +Portugal56!D93*Portugal56!H93/Portugal56!Q93*Portugal56!Q92/Portugal56!B92
 +Spain57!D93*Spain57!H93/Spain57!Q93*Spain57!Q92/Spain57!B92
 +Sweden58!D93*Sweden58!H93/Sweden58!Q93*Sweden58!Q92/Sweden58!B92)
*(Belgium51!D92*Belgium51!H92/Belgium51!Q92*Belgium51!Q93/Belgium51!B93
 +Denmark52!D92*Denmark52!H92/Denmark52!Q92*Denmark52!Q93/Denmark52!B93
 +Finland53!D92*Finland53!H92/Finland53!Q92*Finland53!Q93/Finland53!B93
 +Italy54!D92*Italy54!H92/Italy54!Q92*Italy54!Q93/Italy54!B93
 +Netherlands55!D92*Netherlands55!H92/Netherlands55!Q92*Netherlands55!Q93/Netherlands55!B93
 +Portugal56!D92*Portugal56!H92/Portugal56!Q92*Portugal56!Q93/Portugal56!B93
 +Spain57!D92*Spain57!H92/Spain57!Q92*Spain57!Q93/Spain57!B93
 +Sweden58!D92*Sweden58!H92/Sweden58!Q92*Sweden58!Q93/Sweden58!B93)
/(Belgium51!D92*Belgium51!H92/Belgium51!B92
 +Denmark52!D92*Denmark52!H92/Denmark52!B92
 +Finland53!D92*Finland53!H92/Finland53!B92
 +Italy54!D92*Italy54!H92/Italy54!B92
 +Netherlands55!D92*Netherlands55!H92/Netherlands55!B92
 +Portugal56!D92*Portugal56!H92/Portugal56!B92
 +Spain57!D92*Spain57!H92/Spain57!B92
 +Sweden58!D92*Sweden58!H92/Sweden58!B92))))</f>
        <v>2.642367115270236E-2</v>
      </c>
      <c r="N93" s="62">
        <f>IF(OR(
Belgium51!I93   ="",Belgium51!I92   ="",
Belgium51!B93   ="",Belgium51!B92   ="",
Belgium51!R93   ="",Belgium51!R92   ="",
Denmark52!I93      ="",Denmark52!I92      ="",
Denmark52!B93      ="",Denmark52!B92      ="",
Denmark52!R93      ="",Denmark52!R92      ="",
Finland53!I93       ="",Finland53!I92       ="",
Finland53!B93       ="",Finland53!B92       ="",
Finland53!R93       ="",Finland53!R92       ="",
Italy54!I93      ="",Italy54!I92      ="",
Italy54!B93      ="",Italy54!B92      ="",
Italy54!R93      ="",Italy54!R92      ="",
Netherlands55!I93 ="",Netherlands55!I92 ="",
Netherlands55!B93 ="",Netherlands55!B92 ="",
Netherlands55!R93 ="",Netherlands55!R92 ="",
Portugal56!I93      ="",Portugal56!I92      ="",
Portugal56!B93      ="",Portugal56!B92      ="",
Portugal56!R93      ="",Portugal56!R92      ="",
Spain57!I93      ="",Spain57!I92      ="",
Spain57!B93      ="",Spain57!B92      ="",
Spain57!R93      ="",Spain57!R92      ="",
Sweden58!I93      ="",Sweden58!I92      ="",
Sweden58!B93      ="",Sweden58!B92      ="",
Sweden58!R93      ="",Sweden58!R92      =""),"",
LN(SQRT(
(Belgium51!I93/Belgium51!B93
 +Denmark52!I93/Denmark52!B93
 +Finland53!I93/Finland53!B93
 +Italy54!I93/Italy54!B93
 +Netherlands55!I93/Netherlands55!B93
 +Portugal56!I93/Portugal56!B93
 +Spain57!I93/Spain57!B93
 +Sweden58!I93/Sweden58!B93)
/(Belgium51!I93/Belgium51!R93*Belgium51!R92/Belgium51!B92
 +Denmark52!I93/Denmark52!R93*Denmark52!R92/Denmark52!B92
 +Finland53!I93/Finland53!R93*Finland53!R92/Finland53!B92
 +Italy54!I93/Italy54!R93*Italy54!R92/Italy54!B92
 +Netherlands55!I93/Netherlands55!R93*Netherlands55!R92/Netherlands55!B92
 +Portugal56!I93/Portugal56!R93*Portugal56!R92/Portugal56!B92
 +Spain57!I93/Spain57!R93*Spain57!R92/Spain57!B92
 +Sweden58!I93/Sweden58!R93*Sweden58!R92/Sweden58!B92)
*(Belgium51!I92/Belgium51!R92*Belgium51!R93/Belgium51!B93
 +Denmark52!I92/Denmark52!R92*Denmark52!R93/Denmark52!B93
 +Finland53!I92/Finland53!R92*Finland53!R93/Finland53!B93
 +Italy54!I92/Italy54!R92*Italy54!R93/Italy54!B93
 +Netherlands55!I92/Netherlands55!R92*Netherlands55!R93/Netherlands55!B93
 +Portugal56!I92/Portugal56!R92*Portugal56!R93/Portugal56!B93
 +Spain57!I92/Spain57!R92*Spain57!R93/Spain57!B93
 +Sweden58!I92/Sweden58!R92*Sweden58!R93/Sweden58!B93)
/(Belgium51!I92/Belgium51!B92
 +Denmark52!I92/Denmark52!B92
 +Finland53!I92/Finland53!B92
 +Italy54!I92/Italy54!B92
 +Netherlands55!I92/Netherlands55!B92
 +Portugal56!I92/Portugal56!B92
 +Spain57!I92/Spain57!B92
 +Sweden58!I92/Sweden58!B92))))</f>
        <v>2.7197213813265217E-2</v>
      </c>
      <c r="O93" s="62">
        <f>IF(OR(
Belgium51!K93   ="",Belgium51!K92   ="",
Belgium51!B93   ="",Belgium51!B92   ="",
Belgium51!S93   ="",Belgium51!S92   ="",
Denmark52!K93      ="",Denmark52!K92      ="",
Denmark52!B93      ="",Denmark52!B92      ="",
Denmark52!S93      ="",Denmark52!S92      ="",
Finland53!K93       ="",Finland53!K92       ="",
Finland53!B93       ="",Finland53!B92       ="",
Finland53!S93       ="",Finland53!S92       ="",
Italy54!K93      ="",Italy54!K92      ="",
Italy54!B93      ="",Italy54!B92      ="",
Italy54!S93      ="",Italy54!S92      ="",
Netherlands55!K93 ="",Netherlands55!K92 ="",
Netherlands55!B93 ="",Netherlands55!B92 ="",
Netherlands55!S93 ="",Netherlands55!S92 ="",
Portugal56!K93      ="",Portugal56!K92      ="",
Portugal56!B93      ="",Portugal56!B92      ="",
Portugal56!S93      ="",Portugal56!S92      ="",
Spain57!K93      ="",Spain57!K92      ="",
Spain57!B93      ="",Spain57!B92      ="",
Spain57!S93      ="",Spain57!S92      ="",
Sweden58!K93      ="",Sweden58!K92      ="",
Sweden58!B93      ="",Sweden58!B92      ="",
Sweden58!S93      ="",Sweden58!S92      =""),"",
LN(SQRT(
(Belgium51!K93/Belgium51!B93
 +Denmark52!K93/Denmark52!B93
 +Finland53!K93/Finland53!B93
 +Italy54!K93/Italy54!B93
 +Netherlands55!K93/Netherlands55!B93
 +Portugal56!K93/Portugal56!B93
 +Spain57!K93/Spain57!B93
 +Sweden58!K93/Sweden58!B93)
/(Belgium51!K93/Belgium51!S93*Belgium51!S92/Belgium51!B92
 +Denmark52!K93/Denmark52!S93*Denmark52!S92/Denmark52!B92
 +Finland53!K93/Finland53!S93*Finland53!S92/Finland53!B92
 +Italy54!K93/Italy54!S93*Italy54!S92/Italy54!B92
 +Netherlands55!K93/Netherlands55!S93*Netherlands55!S92/Netherlands55!B92
 +Portugal56!K93/Portugal56!S93*Portugal56!S92/Portugal56!B92
 +Spain57!K93/Spain57!S93*Spain57!S92/Spain57!B92
 +Sweden58!K93/Sweden58!S93*Sweden58!S92/Sweden58!B92)
*(Belgium51!K92/Belgium51!S92*Belgium51!S93/Belgium51!B93
 +Denmark52!K92/Denmark52!S92*Denmark52!S93/Denmark52!B93
 +Finland53!K92/Finland53!S92*Finland53!S93/Finland53!B93
 +Italy54!K92/Italy54!S92*Italy54!S93/Italy54!B93
 +Netherlands55!K92/Netherlands55!S92*Netherlands55!S93/Netherlands55!B93
 +Portugal56!K92/Portugal56!S92*Portugal56!S93/Portugal56!B93
 +Spain57!K92/Spain57!S92*Spain57!S93/Spain57!B93
 +Sweden58!K92/Sweden58!S92*Sweden58!S93/Sweden58!B93)
/(Belgium51!K92/Belgium51!B92
 +Denmark52!K92/Denmark52!B92
 +Finland53!K92/Finland53!B92
 +Italy54!K92/Italy54!B92
 +Netherlands55!K92/Netherlands55!B92
 +Portugal56!K92/Portugal56!B92
 +Spain57!K92/Spain57!B92
 +Sweden58!K92/Sweden58!B92))))</f>
        <v>8.3574487810512375E-3</v>
      </c>
      <c r="P93" s="62">
        <f>IF(OR(
Belgium51!L93   ="",Belgium51!L92   ="",
Belgium51!B93   ="",Belgium51!B92   ="",
Belgium51!T93   ="",Belgium51!T92   ="",
Denmark52!L93      ="",Denmark52!L92      ="",
Denmark52!B93      ="",Denmark52!B92      ="",
Denmark52!T93      ="",Denmark52!T92      ="",
Finland53!L93       ="",Finland53!L92       ="",
Finland53!B93       ="",Finland53!B92       ="",
Finland53!T93       ="",Finland53!T92       ="",
Italy54!L93      ="",Italy54!L92      ="",
Italy54!B93      ="",Italy54!B92      ="",
Italy54!T93      ="",Italy54!T92      ="",
Netherlands55!L93 ="",Netherlands55!L92 ="",
Netherlands55!B93 ="",Netherlands55!B92 ="",
Netherlands55!T93 ="",Netherlands55!T92 ="",
Portugal56!L93      ="",Portugal56!L92      ="",
Portugal56!B93      ="",Portugal56!B92      ="",
Portugal56!T93      ="",Portugal56!T92      ="",
Spain57!L93      ="",Spain57!L92      ="",
Spain57!B93      ="",Spain57!B92      ="",
Spain57!T93      ="",Spain57!T92      ="",
Sweden58!L93      ="",Sweden58!L92      ="",
Sweden58!B93      ="",Sweden58!B92      ="",
Sweden58!T93      ="",Sweden58!T92      =""),"",
LN(SQRT(
(Belgium51!L93/Belgium51!B93
 +Denmark52!L93/Denmark52!B93
 +Finland53!L93/Finland53!B93
 +Italy54!L93/Italy54!B93
 +Netherlands55!L93/Netherlands55!B93
 +Portugal56!L93/Portugal56!B93
 +Spain57!L93/Spain57!B93
 +Sweden58!L93/Sweden58!B93)
/(Belgium51!L93/Belgium51!T93*Belgium51!T92/Belgium51!B92
 +Denmark52!L93/Denmark52!T93*Denmark52!T92/Denmark52!B92
 +Finland53!L93/Finland53!T93*Finland53!T92/Finland53!B92
 +Italy54!L93/Italy54!T93*Italy54!T92/Italy54!B92
 +Netherlands55!L93/Netherlands55!T93*Netherlands55!T92/Netherlands55!B92
 +Portugal56!L93/Portugal56!T93*Portugal56!T92/Portugal56!B92
 +Spain57!L93/Spain57!T93*Spain57!T92/Spain57!B92
 +Sweden58!L93/Sweden58!T93*Sweden58!T92/Sweden58!B92)
*(Belgium51!L92/Belgium51!T92*Belgium51!T93/Belgium51!B93
 +Denmark52!L92/Denmark52!T92*Denmark52!T93/Denmark52!B93
 +Finland53!L92/Finland53!T92*Finland53!T93/Finland53!B93
 +Italy54!L92/Italy54!T92*Italy54!T93/Italy54!B93
 +Netherlands55!L92/Netherlands55!T92*Netherlands55!T93/Netherlands55!B93
 +Portugal56!L92/Portugal56!T92*Portugal56!T93/Portugal56!B93
 +Spain57!L92/Spain57!T92*Spain57!T93/Spain57!B93
 +Sweden58!L92/Sweden58!T92*Sweden58!T93/Sweden58!B93)
/(Belgium51!L92/Belgium51!B92
 +Denmark52!L92/Denmark52!B92
 +Finland53!L92/Finland53!B92
 +Italy54!L92/Italy54!B92
 +Netherlands55!L92/Netherlands55!B92
 +Portugal56!L92/Portugal56!B92
 +Spain57!L92/Spain57!B92
 +Sweden58!L92/Sweden58!B92))))</f>
        <v>8.8318518125522716E-2</v>
      </c>
      <c r="Q93" s="61">
        <f t="shared" si="4"/>
        <v>-1.0981991003706761E-2</v>
      </c>
      <c r="R93" s="61">
        <f t="shared" si="8"/>
        <v>-9.3583341634520187E-4</v>
      </c>
      <c r="S93" s="61">
        <f t="shared" si="5"/>
        <v>-1.6229075578234539E-4</v>
      </c>
      <c r="T93" s="61">
        <f t="shared" si="6"/>
        <v>-1.9002055787996325E-2</v>
      </c>
      <c r="U93" s="61">
        <f t="shared" si="7"/>
        <v>6.095901355647515E-2</v>
      </c>
      <c r="V93" s="61">
        <f>IF(OR(
Belgium51!V93   ="",
Belgium51!U93   ="",
Denmark52!V93      ="",
Denmark52!U93      ="",
Finland53!V93       ="",
Finland53!U93       ="",
Italy54!V93      ="",
Italy54!U93      ="",
Netherlands55!V93 ="",
Netherlands55!U93 ="",
Portugal56!V93      ="",
Portugal56!U93      ="",
Spain57!V93      ="",
Spain57!U93      ="",
Sweden58!V93      ="",
Sweden58!U93      =""),"",
LN((Belgium51!V93+Denmark52!V93+Finland53!V93+Italy54!V93+Netherlands55!V93+Portugal56!V93+Spain57!V93+Sweden58!V93)
/(Belgium51!U93+Denmark52!U93+Finland53!U93+Italy54!U93+Netherlands55!U93+Portugal56!U93+Spain57!U93+Sweden58!U93)))</f>
        <v>-0.86895190529348909</v>
      </c>
      <c r="W93" s="61">
        <f>IF(OR(
Belgium51!V93   ="",
Belgium51!W93   ="",
Belgium51!U93   ="",
Denmark52!V93      ="",
Denmark52!W93      ="",
Denmark52!U93      ="",
Finland53!V93       ="",
Finland53!W93       ="",
Finland53!U93       ="",
Italy54!V93      ="",
Italy54!W93      ="",
Italy54!U93      ="",
Netherlands55!V93 ="",
Netherlands55!W93 ="",
Netherlands55!V93 ="",
Portugal56!V93      ="",
Portugal56!W93      ="",
Portugal56!U93      ="",
Spain57!V93      ="",
Spain57!W93      ="",
Spain57!U93      ="",
Sweden58!V93      ="",
Sweden58!W93      ="",
Sweden58!U93      ="",
),"",
LN((Belgium51!V93*Belgium51!W93+Denmark52!V93*Denmark52!W93+Finland53!V93*Finland53!W93+Italy54!V93*Italy54!W93+Netherlands55!V93*Netherlands55!W93+Portugal56!V93*Portugal56!W93+Spain57!V93*Spain57!W93+Sweden58!V93*Sweden58!W93)
/(Belgium51!U93+Denmark52!U93+Finland53!U93+Italy54!U93+Netherlands55!U93+Portugal56!U93+Spain57!U93+Sweden58!U93)))</f>
        <v>6.7501607578710816</v>
      </c>
      <c r="X93" s="61">
        <f>IF(OR(
Belgium51!X93   ="",
Belgium51!D93   ="",
Belgium51!B93   ="",
Denmark52!X93      ="",
Denmark52!D93      ="",
Denmark52!B93      ="",
Finland53!X93       ="",
Finland53!D93       ="",
Finland53!B93       ="",
Italy54!X93      ="",
Italy54!D93      ="",
Italy54!B93      ="",
Netherlands55!X93 ="",
Netherlands55!D93 ="",
Netherlands55!B93 ="",
Portugal56!X93      ="",
Portugal56!D93      ="",
Portugal56!B93      ="",
Spain57!X93      ="",
Spain57!D93      ="",
Spain57!B93      ="",
Sweden58!X93      ="",
Sweden58!D93      ="",
Sweden58!B93      =""),"",
(Belgium51!X93*Belgium51!D93/Belgium51!B93
 +Denmark52!X93*Denmark52!D93/Denmark52!B93
 +Finland53!X93*Finland53!D93/Finland53!B93
 +Italy54!X93*Italy54!D93/Italy54!B93
 +Netherlands55!X93*Netherlands55!D93/Netherlands55!B93
 +Portugal56!X93*Portugal56!D93/Portugal56!B93
 +Spain57!X93*Spain57!D93/Spain57!B93
 +Sweden58!X93*Sweden58!D93/Sweden58!B93)
/(Belgium51!D93/Belgium51!B93
 +Denmark52!D93/Denmark52!B93
 +Finland53!D93/Finland53!B93
 +Italy54!D93/Italy54!B93
 +Netherlands55!D93/Netherlands55!B93
 +Portugal56!D93/Portugal56!B93
 +Spain57!D93/Spain57!B93
 +Sweden58!D93/Sweden58!B93))</f>
        <v>0.63478663593889273</v>
      </c>
      <c r="Y93" s="61">
        <f>IF(OR(
Belgium51!Y93   ="",
Belgium51!D93   ="",
Belgium51!B93   ="",
Denmark52!Y93      ="",
Denmark52!D93      ="",
Denmark52!B93      ="",
Finland53!Y93       ="",
Finland53!D93       ="",
Finland53!B93       ="",
Italy54!Y93      ="",
Italy54!D93      ="",
Italy54!B93      ="",
Netherlands55!Y93 ="",
Netherlands55!D93 ="",
Netherlands55!B93 ="",
Portugal56!Y93      ="",
Portugal56!D93      ="",
Portugal56!B93      ="",
Spain57!Y93      ="",
Spain57!D93      ="",
Spain57!B93      ="",
Sweden58!Y93      ="",
Sweden58!D93      ="",
Sweden58!B93      =""),"",
(Belgium51!Y93/Belgium51!B93
 +Denmark52!Y93/Denmark52!B93
 +Finland53!Y93/Finland53!B93
 +Italy54!Y93/Italy54!B93
 +Netherlands55!Y93/Netherlands55!B93
 +Portugal56!Y93/Portugal56!B93
 +Spain57!Y93/Spain57!B93
 +Sweden58!Y93/Sweden58!B93)
/(Belgium51!D93/Belgium51!B93
 +Denmark52!D93/Denmark52!B93
 +Finland53!D93/Finland53!B93
 +Italy54!D93/Italy54!B93
 +Netherlands55!D93/Netherlands55!B93
 +Portugal56!D93/Portugal56!B93
 +Spain57!D93/Spain57!B93
 +Sweden58!D93/Sweden58!B93))</f>
        <v>0.12017902892932184</v>
      </c>
      <c r="Z93" s="67"/>
      <c r="AA93" s="62" t="str">
        <f t="shared" si="3"/>
        <v/>
      </c>
      <c r="AB93" s="75">
        <f>IF(OR(
Belgium51!AB93   ="",
Belgium51!D93   ="",
Belgium51!B93   ="",
Denmark52!AB93      ="",
Denmark52!D93      ="",
Denmark52!B93      ="",
Finland53!AB93       ="",
Finland53!D93       ="",
Finland53!B93       ="",
Italy54!AB93      ="",
Italy54!D93      ="",
Italy54!B93      ="",
Netherlands55!AB93 ="",
Netherlands55!D93 ="",
Netherlands55!B93 ="",
Portugal56!AB93      ="",
Portugal56!D93      ="",
Portugal56!B93      ="",
Spain57!AB93      ="",
Spain57!D93      ="",
Spain57!B93      ="",
Sweden58!AB93      ="",
Sweden58!D93      ="",
Sweden58!B93      =""),"",
(Belgium51!AB93*Belgium51!D93/Belgium51!B93
 +Denmark52!AB93*Denmark52!D93/Denmark52!B93
 +Finland53!AB93*Finland53!D93/Finland53!B93
 +Italy54!AB93*Italy54!D93/Italy54!B93
 +Netherlands55!AB93*Netherlands55!D93/Netherlands55!B93
 +Portugal56!AB93*Portugal56!D93/Portugal56!B93
 +Spain57!AB93*Spain57!D93/Spain57!B93
 +Sweden58!AB93*Sweden58!D93/Sweden58!B93)
/(Belgium51!D93/Belgium51!B93
 +Denmark52!D93/Denmark52!B93
 +Finland53!D93/Finland53!B93
 +Italy54!D93/Italy54!B93
 +Netherlands55!D93/Netherlands55!B93
 +Portugal56!D93/Portugal56!B93
 +Spain57!D93/Spain57!B93
 +Sweden58!D93/Sweden58!B93))</f>
        <v>0.36980403527103961</v>
      </c>
    </row>
    <row r="94" spans="1:28">
      <c r="A94" s="62">
        <v>1961</v>
      </c>
      <c r="B94" s="62" t="str">
        <f>IF(OR(
Belgium51!AC94   ="",
Belgium51!D94   ="",
Belgium51!B94   ="",
Denmark52!AC94      ="",
Denmark52!D94      ="",
Denmark52!B94      ="",
Finland53!AC94       ="",
Finland53!D94       ="",
Finland53!B94       ="",
Italy54!AC94      ="",
Italy54!D94      ="",
Italy54!B94      ="",
Netherlands55!AC94 ="",
Netherlands55!D94 ="",
Netherlands55!B94 ="",
Portugal56!AC94 ="",
Portugal56!D94 ="",
Portugal56!B94 ="",
Spain57!AC94       ="",
Spain57!D94       ="",
Spain57!B94       ="",
Sweden58!AC94      ="",
Sweden58!D94      ="",
Sweden58!B94      =""),"",
(Belgium51!AC94*Belgium51!D94/Belgium51!B94
 +Denmark52!AC94*Denmark52!D94/Denmark52!B94
 +Finland53!AC94*Finland53!D94/Finland53!B94
 +Italy54!AC94*Italy54!D94/Italy54!B94
 +Netherlands55!AC94*Netherlands55!D94/Netherlands55!B94
 +Portugal56!AC94*Portugal56!D94/Portugal56!B94
 +Spain57!AC94*Spain57!D94/Spain57!B94
 +Sweden58!AC94*Sweden58!D94/Sweden58!B94)
/(Belgium51!D94/Belgium51!B94
 +Denmark52!D94/Denmark52!B94
 +Finland53!D94/Finland53!B94
 +Italy54!D94/Italy54!B94
 +Netherlands55!D94/Netherlands55!B94
 +Portugal56!D94/Portugal56!B94
 +Spain57!D94/Spain57!B94
 +Sweden58!D94/Sweden58!B94))</f>
        <v/>
      </c>
      <c r="C94" s="34">
        <f>IF(OR(
Belgium51!F94   ="",
Belgium51!D94   ="",
Belgium51!B94   ="",
Denmark52!F94      ="",
Denmark52!D94      ="",
Denmark52!B94      ="",
Finland53!F94       ="",
Finland53!D94       ="",
Finland53!B94       ="",
Italy54!F94      ="",
Italy54!D94      ="",
Italy54!B94      ="",
Netherlands55!F94 ="",
Netherlands55!D94 ="",
Netherlands55!B94 ="",
Portugal56!F94 ="",
Portugal56!D94 ="",
Portugal56!B94 ="",
Spain57!F94       ="",
Spain57!D94       ="",
Spain57!B94       ="",
Sweden58!F94      ="",
Sweden58!D94      ="",
Sweden58!B94      =""),"",
(Belgium51!F94*Belgium51!D94/Belgium51!B94
 +Denmark52!F94*Denmark52!D94/Denmark52!B94
 +Finland53!F94*Finland53!D94/Finland53!B94
 +Italy54!F94*Italy54!D94/Italy54!B94
 +Netherlands55!F94*Netherlands55!D94/Netherlands55!B94
 +Portugal56!F94*Portugal56!D94/Portugal56!B94
 +Spain57!F94*Spain57!D94/Spain57!B94
 +Sweden58!F94*Sweden58!D94/Sweden58!B94)
/(Belgium51!D94/Belgium51!B94
 +Denmark52!D94/Denmark52!B94
 +Finland53!D94/Finland53!B94
 +Italy54!D94/Italy54!B94
 +Netherlands55!D94/Netherlands55!B94
 +Portugal56!D94/Portugal56!B94
 +Spain57!D94/Spain57!B94
 +Sweden58!D94/Sweden58!B94))</f>
        <v>0.60551067743392506</v>
      </c>
      <c r="D94" s="62" t="str">
        <f>IF(OR(
Belgium51!AE94   ="",
Belgium51!D94   ="",
Belgium51!B94   ="",
Denmark52!AE94      ="",
Denmark52!D94      ="",
Denmark52!B94      ="",
Finland53!AE94       ="",
Finland53!D94       ="",
Finland53!B94       ="",
Italy54!AE94      ="",
Italy54!D94      ="",
Italy54!B94      ="",
Netherlands55!AE94 ="",
Netherlands55!D94 ="",
Netherlands55!B94 ="",
Portugal56!AE94 ="",
Portugal56!D94 ="",
Portugal56!B94 ="",
Spain57!AE94       ="",
Spain57!D94       ="",
Spain57!B94       ="",
Sweden58!AE94      ="",
Sweden58!D94      ="",
Sweden58!B94      =""),"",
(Belgium51!AE94*Belgium51!D94/Belgium51!B94
 +Denmark52!AE94*Denmark52!D94/Denmark52!B94
 +Finland53!AE94*Finland53!D94/Finland53!B94
 +Italy54!AE94*Italy54!D94/Italy54!B94
 +Netherlands55!AE94*Netherlands55!D94/Netherlands55!B94
 +Portugal56!AE94*Portugal56!D94/Portugal56!B94
 +Spain57!AE94*Spain57!D94/Spain57!B94
 +Sweden58!AE94*Sweden58!D94/Sweden58!B94)
/(Belgium51!D94/Belgium51!B94
 +Denmark52!D94/Denmark52!B94
 +Finland53!D94/Finland53!B94
 +Italy54!D94/Italy54!B94
 +Netherlands55!D94/Netherlands55!B94
 +Portugal56!D94/Portugal56!B94
 +Spain57!D94/Spain57!B94
 +Sweden58!D94/Sweden58!B94))</f>
        <v/>
      </c>
      <c r="E94" s="62">
        <f>IF(OR(
Belgium51!H94   ="",
Belgium51!D94   ="",
Belgium51!B94   ="",
Denmark52!H94      ="",
Denmark52!D94      ="",
Denmark52!B94      ="",
Finland53!H94       ="",
Finland53!D94       ="",
Finland53!B94       ="",
Italy54!H94      ="",
Italy54!D94      ="",
Italy54!B94      ="",
Netherlands55!H94 ="",
Netherlands55!D94 ="",
Netherlands55!B94 ="",
Portugal56!H94 ="",
Portugal56!D94 ="",
Portugal56!B94 ="",
Spain57!H94 ="",
Spain57!D94 ="",
Spain57!B94 ="",
Sweden58!H94 ="",
Sweden58!D94 ="",
Sweden58!B94 =""),"",
(Belgium51!H94*Belgium51!D94/Belgium51!B94
 +Denmark52!H94*Denmark52!D94/Denmark52!B94
 +Finland53!H94*Finland53!D94/Finland53!B94
 +Italy54!H94*Italy54!D94/Italy54!B94
 +Netherlands55!H94*Netherlands55!D94/Netherlands55!B94
 +Portugal56!H94*Portugal56!D94/Portugal56!B94
 +Spain57!H94*Spain57!D94/Spain57!B94
 +Sweden58!H94*Sweden58!D94/Sweden58!B94)
/(Belgium51!D94/Belgium51!B94
 +Denmark52!D94/Denmark52!B94
 +Finland53!D94/Finland53!B94
 +Italy54!D94/Italy54!B94
 +Netherlands55!D94/Netherlands55!B94
 +Portugal56!D94/Portugal56!B94
 +Spain57!D94/Spain57!B94
 +Sweden58!D94/Sweden58!B94))</f>
        <v>0.24006922547025086</v>
      </c>
      <c r="F94" s="62">
        <f>IF(OR(
Belgium51!I94   ="",
Belgium51!D94   ="",
Belgium51!B94   ="",
Denmark52!I94      ="",
Denmark52!D94      ="",
Denmark52!B94      ="",
Finland53!I94       ="",
Finland53!D94       ="",
Finland53!B94       ="",
Italy54!I94      ="",
Italy54!D94      ="",
Italy54!B94      ="",
Netherlands55!I94 ="",
Netherlands55!D94 ="",
Netherlands55!B94 ="",
Portugal56!I94      ="",
Portugal56!D94      ="",
Portugal56!B94      ="",
Spain57!I94      ="",
Spain57!D94      ="",
Spain57!B94      ="",
Sweden58!I94      ="",
Sweden58!D94      ="",
Sweden58!B94      =""),"",
(Belgium51!I94/Belgium51!B94
 +Denmark52!I94/Denmark52!B94
 +Finland53!I94/Finland53!B94
 +Italy54!I94/Italy54!B94
 +Netherlands55!I94/Netherlands55!B94
 +Portugal56!I94/Portugal56!B94
 +Spain57!I94/Spain57!B94
 +Sweden58!I94/Sweden58!B94)
/(Belgium51!D94/Belgium51!B94
 +Denmark52!D94/Denmark52!B94
 +Finland53!D94/Finland53!B94
 +Italy54!D94/Italy54!B94
 +Netherlands55!D94/Netherlands55!B94
 +Portugal56!D94/Portugal56!B94
 +Spain57!D94/Spain57!B94
 +Sweden58!D94/Sweden58!B94))</f>
        <v>0.19245450562561223</v>
      </c>
      <c r="G94" s="62">
        <f>IF(OR(
Belgium51!J94   ="",
Belgium51!D94   ="",
Belgium51!B94   ="",
Denmark52!J94      ="",
Denmark52!D94      ="",
Denmark52!B94      ="",
Finland53!J94       ="",
Finland53!D94       ="",
Finland53!B94       ="",
Italy54!J94      ="",
Italy54!D94      ="",
Italy54!B94      ="",
Netherlands55!J94 ="",
Netherlands55!D94 ="",
Netherlands55!B94 ="",
Portugal56!J94      ="",
Portugal56!D94      ="",
Portugal56!B94      ="",
Spain57!J94      ="",
Spain57!D94      ="",
Spain57!B94      ="",
Sweden58!J94      ="",
Sweden58!D94      ="",
Sweden58!B94      =""),"",
(Belgium51!J94/Belgium51!B94
 +Denmark52!J94/Denmark52!B94
 +Finland53!J94/Finland53!B94
 +Italy54!J94/Italy54!B94
 +Netherlands55!J94/Netherlands55!B94
 +Portugal56!J94/Portugal56!B94
 +Spain57!J94/Spain57!B94
 +Sweden58!J94/Sweden58!B94)
/(Belgium51!D94/Belgium51!B94
 +Denmark52!D94/Denmark52!B94
 +Finland53!D94/Finland53!B94
 +Italy54!D94/Italy54!B94
 +Netherlands55!D94/Netherlands55!B94
 +Portugal56!D94/Portugal56!B94
 +Spain57!D94/Spain57!B94
 +Sweden58!D94/Sweden58!B94))</f>
        <v>0.18280953640799574</v>
      </c>
      <c r="H94" s="62">
        <f>IF(OR(
Belgium51!K94   ="",
Belgium51!D94   ="",
Belgium51!B94   ="",
Denmark52!K94      ="",
Denmark52!D94      ="",
Denmark52!B94      ="",
Finland53!K94       ="",
Finland53!D94       ="",
Finland53!B94       ="",
Italy54!K94      ="",
Italy54!D94      ="",
Italy54!B94      ="",
Netherlands55!K94 ="",
Netherlands55!D94 ="",
Netherlands55!B94 ="",
Portugal56!K94      ="",
Portugal56!D94      ="",
Portugal56!B94      ="",
Spain57!K94      ="",
Spain57!D94      ="",
Spain57!B94      ="",
Sweden58!K94      ="",
Sweden58!D94      ="",
Sweden58!B94      =""),"",
(Belgium51!K94/Belgium51!B94
 +Denmark52!K94/Denmark52!B94
 +Finland53!K94/Finland53!B94
 +Italy54!K94/Italy54!B94
 +Netherlands55!K94/Netherlands55!B94
 +Portugal56!K94/Portugal56!B94
 +Spain57!K94/Spain57!B94
 +Sweden58!K94/Sweden58!B94)
/(Belgium51!D94/Belgium51!B94
 +Denmark52!D94/Denmark52!B94
 +Finland53!D94/Finland53!B94
 +Italy54!D94/Italy54!B94
 +Netherlands55!D94/Netherlands55!B94
 +Portugal56!D94/Portugal56!B94
 +Spain57!D94/Spain57!B94
 +Sweden58!D94/Sweden58!B94))</f>
        <v>0.1938459736643518</v>
      </c>
      <c r="I94" s="62">
        <f>IF(OR(
Belgium51!L94   ="",
Belgium51!D94   ="",
Belgium51!B94   ="",
Denmark52!L94      ="",
Denmark52!D94      ="",
Denmark52!B94      ="",
Finland53!L94       ="",
Finland53!D94       ="",
Finland53!B94       ="",
Italy54!L94      ="",
Italy54!D94      ="",
Italy54!B94      ="",
Netherlands55!L94 ="",
Netherlands55!D94 ="",
Netherlands55!B94 ="",
Portugal56!L94      ="",
Portugal56!D94      ="",
Portugal56!B94      ="",
Spain57!L94      ="",
Spain57!D94      ="",
Spain57!B94      ="",
Sweden58!L94      ="",
Sweden58!D94      ="",
Sweden58!B94      =""),"",
(Belgium51!L94/Belgium51!B94
 +Denmark52!L94/Denmark52!B94
 +Finland53!L94/Finland53!B94
 +Italy54!L94/Italy54!B94
 +Netherlands55!L94/Netherlands55!B94
 +Portugal56!L94/Portugal56!B94
 +Spain57!L94/Spain57!B94
 +Sweden58!L94/Sweden58!B94)
/(Belgium51!D94/Belgium51!B94
 +Denmark52!D94/Denmark52!B94
 +Finland53!D94/Finland53!B94
 +Italy54!D94/Italy54!B94
 +Netherlands55!D94/Netherlands55!B94
 +Portugal56!D94/Portugal56!B94
 +Spain57!D94/Spain57!B94
 +Sweden58!D94/Sweden58!B94))</f>
        <v>0.21809797373895229</v>
      </c>
      <c r="J94" s="61">
        <f t="shared" si="2"/>
        <v>-2.4252000074600488E-2</v>
      </c>
      <c r="K94" s="61">
        <f>IF(OR(
Belgium51!D94   ="",Belgium51!D93   ="",
Belgium51!B94   ="",Belgium51!B93   ="",
Belgium51!N94   ="",Belgium51!N93   ="",
Denmark52!D94      ="",Denmark52!D93      ="",
Denmark52!B94      ="",Denmark52!B93      ="",
Denmark52!N94      ="",Denmark52!N93      ="",
Finland53!D94       ="",Finland53!D93       ="",
Finland53!B94       ="",Finland53!B93       ="",
Finland53!N94       ="",Finland53!N93       ="",
Italy54!D94      ="",Italy54!D93      ="",
Italy54!B94      ="",Italy54!B93      ="",
Italy54!N94      ="",Italy54!N93      ="",
Netherlands55!D94 ="",Netherlands55!D93 ="",
Netherlands55!B94 ="",Netherlands55!B93 ="",
Netherlands55!N94 ="",Netherlands55!N93 ="",
Portugal56!D94      ="",Portugal56!D93      ="",
Portugal56!B94      ="",Portugal56!B93      ="",
Portugal56!N94      ="",Portugal56!N93      ="",
Spain57!D94      ="",Spain57!D93      ="",
Spain57!B94      ="",Spain57!B93      ="",
Spain57!N94      ="",Spain57!N93      ="",
Sweden58!D94      ="",Sweden58!D93      ="",
Sweden58!B94      ="",Sweden58!B93      ="",
Sweden58!N94      ="",Sweden58!N93      =""),"",
LN(SQRT(
(Belgium51!D94/Belgium51!B94
 +Denmark52!D94/Denmark52!B94
 +Finland53!D94/Finland53!B94
 +Italy54!D94/Italy54!B94
 +Netherlands55!D94/Netherlands55!B94
 +Portugal56!D94/Portugal56!B94
 +Spain57!D94/Spain57!B94
 +Sweden58!D94/Sweden58!B94)
/(Belgium51!D94/Belgium51!N94*Belgium51!N93/Belgium51!B93
 +Denmark52!D94/Denmark52!N94*Denmark52!N93/Denmark52!B93
 +Finland53!D94/Finland53!N94*Finland53!N93/Finland53!B93
 +Italy54!D94/Italy54!N94*Italy54!N93/Italy54!B93
 +Netherlands55!D94/Netherlands55!N94*Netherlands55!N93/Netherlands55!B93
 +Portugal56!D94/Portugal56!N94*Portugal56!N93/Portugal56!B93
 +Spain57!D94/Spain57!N94*Spain57!N93/Spain57!B93
 +Sweden58!D94/Sweden58!N94*Sweden58!N93/Sweden58!B93)
*(Belgium51!D93/Belgium51!N93*Belgium51!N94/Belgium51!B94
 +Denmark52!D93/Denmark52!N93*Denmark52!N94/Denmark52!B94
 +Finland53!D93/Finland53!N93*Finland53!N94/Finland53!B94
 +Italy54!D93/Italy54!N93*Italy54!N94/Italy54!B94
 +Netherlands55!D93/Netherlands55!N93*Netherlands55!N94/Netherlands55!B94
 +Portugal56!D93/Portugal56!N93*Portugal56!N94/Portugal56!B94
 +Spain57!D93/Spain57!N93*Spain57!N94/Spain57!B94
 +Sweden58!D93/Sweden58!N93*Sweden58!N94/Sweden58!B94)
/(Belgium51!D93/Belgium51!B93
 +Denmark52!D93/Denmark52!B93
 +Finland53!D93/Finland53!B93
 +Italy54!D93/Italy54!B93
 +Netherlands55!D93/Netherlands55!B93
 +Portugal56!D93/Portugal56!B93
 +Spain57!D93/Spain57!B93
 +Sweden58!D93/Sweden58!B93))))</f>
        <v>4.0369955451458696E-2</v>
      </c>
      <c r="L94" s="61">
        <f>IF(OR(
Belgium51!F94   ="",Belgium51!F93   ="",
Belgium51!D94   ="",Belgium51!D93   ="",
Belgium51!B94   ="",Belgium51!B93   ="",
Belgium51!P94   ="",Belgium51!P93   ="",
Denmark52!F94      ="",Denmark52!F93      ="",
Denmark52!D94      ="",Denmark52!D93      ="",
Denmark52!B94      ="",Denmark52!B93      ="",
Denmark52!P94      ="",Denmark52!P93      ="",
Finland53!F94       ="",Finland53!F93       ="",
Finland53!D94       ="",Finland53!D93       ="",
Finland53!B94       ="",Finland53!B93       ="",
Finland53!P94       ="",Finland53!P93       ="",
Italy54!F94      ="",Italy54!F93      ="",
Italy54!D94      ="",Italy54!D93      ="",
Italy54!B94      ="",Italy54!B93      ="",
Italy54!P94      ="",Italy54!P93      ="",
Netherlands55!F94 ="",Netherlands55!F93 ="",
Netherlands55!D94 ="",Netherlands55!D93 ="",
Netherlands55!B94 ="",Netherlands55!B93 ="",
Netherlands55!P94 ="",Netherlands55!P93 ="",
Portugal56!F94      ="",Portugal56!F93      ="",
Portugal56!D94      ="",Portugal56!D93      ="",
Portugal56!B94      ="",Portugal56!B93      ="",
Portugal56!P94      ="",Portugal56!P93      ="",
Spain57!F94      ="",Spain57!F93      ="",
Spain57!D94      ="",Spain57!D93      ="",
Spain57!B94      ="",Spain57!B93      ="",
Spain57!P94      ="",Spain57!P93      ="",
Sweden58!F94      ="",Sweden58!F93      ="",
Sweden58!D94      ="",Sweden58!D93      ="",
Sweden58!B94      ="",Sweden58!B93      ="",
Sweden58!P94      ="",Sweden58!P93      =""),"",
LN(SQRT(
(Belgium51!D94*Belgium51!F94/Belgium51!B94
 +Denmark52!D94*Denmark52!F94/Denmark52!B94
 +Finland53!D94*Finland53!F94/Finland53!B94
 +Italy54!D94*Italy54!F94/Italy54!B94
 +Netherlands55!D94*Netherlands55!F94/Netherlands55!B94
 +Portugal56!D94*Portugal56!F94/Portugal56!B94
 +Spain57!D94*Spain57!F94/Spain57!B94
 +Sweden58!D94*Sweden58!F94/Sweden58!B94)
/(Belgium51!D94*Belgium51!F94/Belgium51!P94*Belgium51!P93/Belgium51!B93
 +Denmark52!D94*Denmark52!F94/Denmark52!P94*Denmark52!P93/Denmark52!B93
 +Finland53!D94*Finland53!F94/Finland53!P94*Finland53!P93/Finland53!B93
 +Italy54!D94*Italy54!F94/Italy54!P94*Italy54!P93/Italy54!B93
 +Netherlands55!D94*Netherlands55!F94/Netherlands55!P94*Netherlands55!P93/Netherlands55!B93
 +Portugal56!D94*Portugal56!F94/Portugal56!P94*Portugal56!P93/Portugal56!B93
 +Spain57!D94*Spain57!F94/Spain57!P94*Spain57!P93/Spain57!B93
 +Sweden58!D94*Sweden58!F94/Sweden58!P94*Sweden58!P93/Sweden58!B93)
*(Belgium51!D93*Belgium51!F93/Belgium51!P93*Belgium51!P94/Belgium51!B94
 +Denmark52!D93*Denmark52!F93/Denmark52!P93*Denmark52!P94/Denmark52!B94
 +Finland53!D93*Finland53!F93/Finland53!P93*Finland53!P94/Finland53!B94
 +Italy54!D93*Italy54!F93/Italy54!P93*Italy54!P94/Italy54!B94
 +Netherlands55!D93*Netherlands55!F93/Netherlands55!P93*Netherlands55!P94/Netherlands55!B94
 +Portugal56!D93*Portugal56!F93/Portugal56!P93*Portugal56!P94/Portugal56!B94
 +Spain57!D93*Spain57!F93/Spain57!P93*Spain57!P94/Spain57!B94
 +Sweden58!D93*Sweden58!F93/Sweden58!P93*Sweden58!P94/Sweden58!B94)
/(Belgium51!D93*Belgium51!F93/Belgium51!B93
 +Denmark52!D93*Denmark52!F93/Denmark52!B93
 +Finland53!D93*Finland53!F93/Finland53!B93
 +Italy54!D93*Italy54!F93/Italy54!B93
 +Netherlands55!D93*Netherlands55!F93/Netherlands55!B93
 +Portugal56!D93*Portugal56!F93/Portugal56!B93
 +Spain57!D93*Spain57!F93/Spain57!B93
 +Sweden58!D93*Sweden58!F93/Sweden58!B93))))</f>
        <v>2.5906086596145132E-2</v>
      </c>
      <c r="M94" s="62">
        <f>IF(OR(
Belgium51!H94   ="",Belgium51!H93   ="",
Belgium51!D94   ="",Belgium51!D93   ="",
Belgium51!B94   ="",Belgium51!B93   ="",
Belgium51!Q94   ="",Belgium51!Q93   ="",
Denmark52!H94      ="",Denmark52!H93      ="",
Denmark52!D94      ="",Denmark52!D93      ="",
Denmark52!B94      ="",Denmark52!B93      ="",
Denmark52!Q94      ="",Denmark52!Q93      ="",
Finland53!H94       ="",Finland53!H93       ="",
Finland53!D94       ="",Finland53!D93       ="",
Finland53!B94       ="",Finland53!B93       ="",
Finland53!Q94       ="",Finland53!Q93       ="",
Italy54!H94      ="",Italy54!H93      ="",
Italy54!D94      ="",Italy54!D93      ="",
Italy54!B94      ="",Italy54!B93      ="",
Italy54!Q94      ="",Italy54!Q93      ="",
Netherlands55!H94 ="",Netherlands55!H93 ="",
Netherlands55!D94 ="",Netherlands55!D93 ="",
Netherlands55!B94 ="",Netherlands55!B93 ="",
Netherlands55!Q94 ="",Netherlands55!Q93 ="",
Portugal56!H94      ="",Portugal56!H93      ="",
Portugal56!D94      ="",Portugal56!D93      ="",
Portugal56!B94      ="",Portugal56!B93      ="",
Portugal56!Q94      ="",Portugal56!Q93      ="",
Spain57!H94      ="",Spain57!H93      ="",
Spain57!D94      ="",Spain57!D93      ="",
Spain57!B94      ="",Spain57!B93      ="",
Spain57!Q94      ="",Spain57!Q93      ="",
Sweden58!H94      ="",Sweden58!H93      ="",
Sweden58!D94      ="",Sweden58!D93      ="",
Sweden58!B94      ="",Sweden58!B93      ="",
Sweden58!Q94      ="",Sweden58!Q93      =""),"",
LN(SQRT(
(Belgium51!D94*Belgium51!H94/Belgium51!B94
 +Denmark52!D94*Denmark52!H94/Denmark52!B94
 +Finland53!D94*Finland53!H94/Finland53!B94
 +Italy54!D94*Italy54!H94/Italy54!B94
 +Netherlands55!D94*Netherlands55!H94/Netherlands55!B94
 +Portugal56!D94*Portugal56!H94/Portugal56!B94
 +Spain57!D94*Spain57!H94/Spain57!B94
 +Sweden58!D94*Sweden58!H94/Sweden58!B94)
/(Belgium51!D94*Belgium51!H94/Belgium51!Q94*Belgium51!Q93/Belgium51!B93
 +Denmark52!D94*Denmark52!H94/Denmark52!Q94*Denmark52!Q93/Denmark52!B93
 +Finland53!D94*Finland53!H94/Finland53!Q94*Finland53!Q93/Finland53!B93
 +Italy54!D94*Italy54!H94/Italy54!Q94*Italy54!Q93/Italy54!B93
 +Netherlands55!D94*Netherlands55!H94/Netherlands55!Q94*Netherlands55!Q93/Netherlands55!B93
 +Portugal56!D94*Portugal56!H94/Portugal56!Q94*Portugal56!Q93/Portugal56!B93
 +Spain57!D94*Spain57!H94/Spain57!Q94*Spain57!Q93/Spain57!B93
 +Sweden58!D94*Sweden58!H94/Sweden58!Q94*Sweden58!Q93/Sweden58!B93)
*(Belgium51!D93*Belgium51!H93/Belgium51!Q93*Belgium51!Q94/Belgium51!B94
 +Denmark52!D93*Denmark52!H93/Denmark52!Q93*Denmark52!Q94/Denmark52!B94
 +Finland53!D93*Finland53!H93/Finland53!Q93*Finland53!Q94/Finland53!B94
 +Italy54!D93*Italy54!H93/Italy54!Q93*Italy54!Q94/Italy54!B94
 +Netherlands55!D93*Netherlands55!H93/Netherlands55!Q93*Netherlands55!Q94/Netherlands55!B94
 +Portugal56!D93*Portugal56!H93/Portugal56!Q93*Portugal56!Q94/Portugal56!B94
 +Spain57!D93*Spain57!H93/Spain57!Q93*Spain57!Q94/Spain57!B94
 +Sweden58!D93*Sweden58!H93/Sweden58!Q93*Sweden58!Q94/Sweden58!B94)
/(Belgium51!D93*Belgium51!H93/Belgium51!B93
 +Denmark52!D93*Denmark52!H93/Denmark52!B93
 +Finland53!D93*Finland53!H93/Finland53!B93
 +Italy54!D93*Italy54!H93/Italy54!B93
 +Netherlands55!D93*Netherlands55!H93/Netherlands55!B93
 +Portugal56!D93*Portugal56!H93/Portugal56!B93
 +Spain57!D93*Spain57!H93/Spain57!B93
 +Sweden58!D93*Sweden58!H93/Sweden58!B93))))</f>
        <v>3.2201410981508659E-2</v>
      </c>
      <c r="N94" s="62">
        <f>IF(OR(
Belgium51!I94   ="",Belgium51!I93   ="",
Belgium51!B94   ="",Belgium51!B93   ="",
Belgium51!R94   ="",Belgium51!R93   ="",
Denmark52!I94      ="",Denmark52!I93      ="",
Denmark52!B94      ="",Denmark52!B93      ="",
Denmark52!R94      ="",Denmark52!R93      ="",
Finland53!I94       ="",Finland53!I93       ="",
Finland53!B94       ="",Finland53!B93       ="",
Finland53!R94       ="",Finland53!R93       ="",
Italy54!I94      ="",Italy54!I93      ="",
Italy54!B94      ="",Italy54!B93      ="",
Italy54!R94      ="",Italy54!R93      ="",
Netherlands55!I94 ="",Netherlands55!I93 ="",
Netherlands55!B94 ="",Netherlands55!B93 ="",
Netherlands55!R94 ="",Netherlands55!R93 ="",
Portugal56!I94      ="",Portugal56!I93      ="",
Portugal56!B94      ="",Portugal56!B93      ="",
Portugal56!R94      ="",Portugal56!R93      ="",
Spain57!I94      ="",Spain57!I93      ="",
Spain57!B94      ="",Spain57!B93      ="",
Spain57!R94      ="",Spain57!R93      ="",
Sweden58!I94      ="",Sweden58!I93      ="",
Sweden58!B94      ="",Sweden58!B93      ="",
Sweden58!R94      ="",Sweden58!R93      =""),"",
LN(SQRT(
(Belgium51!I94/Belgium51!B94
 +Denmark52!I94/Denmark52!B94
 +Finland53!I94/Finland53!B94
 +Italy54!I94/Italy54!B94
 +Netherlands55!I94/Netherlands55!B94
 +Portugal56!I94/Portugal56!B94
 +Spain57!I94/Spain57!B94
 +Sweden58!I94/Sweden58!B94)
/(Belgium51!I94/Belgium51!R94*Belgium51!R93/Belgium51!B93
 +Denmark52!I94/Denmark52!R94*Denmark52!R93/Denmark52!B93
 +Finland53!I94/Finland53!R94*Finland53!R93/Finland53!B93
 +Italy54!I94/Italy54!R94*Italy54!R93/Italy54!B93
 +Netherlands55!I94/Netherlands55!R94*Netherlands55!R93/Netherlands55!B93
 +Portugal56!I94/Portugal56!R94*Portugal56!R93/Portugal56!B93
 +Spain57!I94/Spain57!R94*Spain57!R93/Spain57!B93
 +Sweden58!I94/Sweden58!R94*Sweden58!R93/Sweden58!B93)
*(Belgium51!I93/Belgium51!R93*Belgium51!R94/Belgium51!B94
 +Denmark52!I93/Denmark52!R93*Denmark52!R94/Denmark52!B94
 +Finland53!I93/Finland53!R93*Finland53!R94/Finland53!B94
 +Italy54!I93/Italy54!R93*Italy54!R94/Italy54!B94
 +Netherlands55!I93/Netherlands55!R93*Netherlands55!R94/Netherlands55!B94
 +Portugal56!I93/Portugal56!R93*Portugal56!R94/Portugal56!B94
 +Spain57!I93/Spain57!R93*Spain57!R94/Spain57!B94
 +Sweden58!I93/Sweden58!R93*Sweden58!R94/Sweden58!B94)
/(Belgium51!I93/Belgium51!B93
 +Denmark52!I93/Denmark52!B93
 +Finland53!I93/Finland53!B93
 +Italy54!I93/Italy54!B93
 +Netherlands55!I93/Netherlands55!B93
 +Portugal56!I93/Portugal56!B93
 +Spain57!I93/Spain57!B93
 +Sweden58!I93/Sweden58!B93))))</f>
        <v>5.97214370104939E-2</v>
      </c>
      <c r="O94" s="62">
        <f>IF(OR(
Belgium51!K94   ="",Belgium51!K93   ="",
Belgium51!B94   ="",Belgium51!B93   ="",
Belgium51!S94   ="",Belgium51!S93   ="",
Denmark52!K94      ="",Denmark52!K93      ="",
Denmark52!B94      ="",Denmark52!B93      ="",
Denmark52!S94      ="",Denmark52!S93      ="",
Finland53!K94       ="",Finland53!K93       ="",
Finland53!B94       ="",Finland53!B93       ="",
Finland53!S94       ="",Finland53!S93       ="",
Italy54!K94      ="",Italy54!K93      ="",
Italy54!B94      ="",Italy54!B93      ="",
Italy54!S94      ="",Italy54!S93      ="",
Netherlands55!K94 ="",Netherlands55!K93 ="",
Netherlands55!B94 ="",Netherlands55!B93 ="",
Netherlands55!S94 ="",Netherlands55!S93 ="",
Portugal56!K94      ="",Portugal56!K93      ="",
Portugal56!B94      ="",Portugal56!B93      ="",
Portugal56!S94      ="",Portugal56!S93      ="",
Spain57!K94      ="",Spain57!K93      ="",
Spain57!B94      ="",Spain57!B93      ="",
Spain57!S94      ="",Spain57!S93      ="",
Sweden58!K94      ="",Sweden58!K93      ="",
Sweden58!B94      ="",Sweden58!B93      ="",
Sweden58!S94      ="",Sweden58!S93      =""),"",
LN(SQRT(
(Belgium51!K94/Belgium51!B94
 +Denmark52!K94/Denmark52!B94
 +Finland53!K94/Finland53!B94
 +Italy54!K94/Italy54!B94
 +Netherlands55!K94/Netherlands55!B94
 +Portugal56!K94/Portugal56!B94
 +Spain57!K94/Spain57!B94
 +Sweden58!K94/Sweden58!B94)
/(Belgium51!K94/Belgium51!S94*Belgium51!S93/Belgium51!B93
 +Denmark52!K94/Denmark52!S94*Denmark52!S93/Denmark52!B93
 +Finland53!K94/Finland53!S94*Finland53!S93/Finland53!B93
 +Italy54!K94/Italy54!S94*Italy54!S93/Italy54!B93
 +Netherlands55!K94/Netherlands55!S94*Netherlands55!S93/Netherlands55!B93
 +Portugal56!K94/Portugal56!S94*Portugal56!S93/Portugal56!B93
 +Spain57!K94/Spain57!S94*Spain57!S93/Spain57!B93
 +Sweden58!K94/Sweden58!S94*Sweden58!S93/Sweden58!B93)
*(Belgium51!K93/Belgium51!S93*Belgium51!S94/Belgium51!B94
 +Denmark52!K93/Denmark52!S93*Denmark52!S94/Denmark52!B94
 +Finland53!K93/Finland53!S93*Finland53!S94/Finland53!B94
 +Italy54!K93/Italy54!S93*Italy54!S94/Italy54!B94
 +Netherlands55!K93/Netherlands55!S93*Netherlands55!S94/Netherlands55!B94
 +Portugal56!K93/Portugal56!S93*Portugal56!S94/Portugal56!B94
 +Spain57!K93/Spain57!S93*Spain57!S94/Spain57!B94
 +Sweden58!K93/Sweden58!S93*Sweden58!S94/Sweden58!B94)
/(Belgium51!K93/Belgium51!B93
 +Denmark52!K93/Denmark52!B93
 +Finland53!K93/Finland53!B93
 +Italy54!K93/Italy54!B93
 +Netherlands55!K93/Netherlands55!B93
 +Portugal56!K93/Portugal56!B93
 +Spain57!K93/Spain57!B93
 +Sweden58!K93/Sweden58!B93))))</f>
        <v>8.6850134508202493E-3</v>
      </c>
      <c r="P94" s="62">
        <f>IF(OR(
Belgium51!L94   ="",Belgium51!L93   ="",
Belgium51!B94   ="",Belgium51!B93   ="",
Belgium51!T94   ="",Belgium51!T93   ="",
Denmark52!L94      ="",Denmark52!L93      ="",
Denmark52!B94      ="",Denmark52!B93      ="",
Denmark52!T94      ="",Denmark52!T93      ="",
Finland53!L94       ="",Finland53!L93       ="",
Finland53!B94       ="",Finland53!B93       ="",
Finland53!T94       ="",Finland53!T93       ="",
Italy54!L94      ="",Italy54!L93      ="",
Italy54!B94      ="",Italy54!B93      ="",
Italy54!T94      ="",Italy54!T93      ="",
Netherlands55!L94 ="",Netherlands55!L93 ="",
Netherlands55!B94 ="",Netherlands55!B93 ="",
Netherlands55!T94 ="",Netherlands55!T93 ="",
Portugal56!L94      ="",Portugal56!L93      ="",
Portugal56!B94      ="",Portugal56!B93      ="",
Portugal56!T94      ="",Portugal56!T93      ="",
Spain57!L94      ="",Spain57!L93      ="",
Spain57!B94      ="",Spain57!B93      ="",
Spain57!T94      ="",Spain57!T93      ="",
Sweden58!L94      ="",Sweden58!L93      ="",
Sweden58!B94      ="",Sweden58!B93      ="",
Sweden58!T94      ="",Sweden58!T93      =""),"",
LN(SQRT(
(Belgium51!L94/Belgium51!B94
 +Denmark52!L94/Denmark52!B94
 +Finland53!L94/Finland53!B94
 +Italy54!L94/Italy54!B94
 +Netherlands55!L94/Netherlands55!B94
 +Portugal56!L94/Portugal56!B94
 +Spain57!L94/Spain57!B94
 +Sweden58!L94/Sweden58!B94)
/(Belgium51!L94/Belgium51!T94*Belgium51!T93/Belgium51!B93
 +Denmark52!L94/Denmark52!T94*Denmark52!T93/Denmark52!B93
 +Finland53!L94/Finland53!T94*Finland53!T93/Finland53!B93
 +Italy54!L94/Italy54!T94*Italy54!T93/Italy54!B93
 +Netherlands55!L94/Netherlands55!T94*Netherlands55!T93/Netherlands55!B93
 +Portugal56!L94/Portugal56!T94*Portugal56!T93/Portugal56!B93
 +Spain57!L94/Spain57!T94*Spain57!T93/Spain57!B93
 +Sweden58!L94/Sweden58!T94*Sweden58!T93/Sweden58!B93)
*(Belgium51!L93/Belgium51!T93*Belgium51!T94/Belgium51!B94
 +Denmark52!L93/Denmark52!T93*Denmark52!T94/Denmark52!B94
 +Finland53!L93/Finland53!T93*Finland53!T94/Finland53!B94
 +Italy54!L93/Italy54!T93*Italy54!T94/Italy54!B94
 +Netherlands55!L93/Netherlands55!T93*Netherlands55!T94/Netherlands55!B94
 +Portugal56!L93/Portugal56!T93*Portugal56!T94/Portugal56!B94
 +Spain57!L93/Spain57!T93*Spain57!T94/Spain57!B94
 +Sweden58!L93/Sweden58!T93*Sweden58!T94/Sweden58!B94)
/(Belgium51!L93/Belgium51!B93
 +Denmark52!L93/Denmark52!B93
 +Finland53!L93/Finland53!B93
 +Italy54!L93/Italy54!B93
 +Netherlands55!L93/Netherlands55!B93
 +Portugal56!L93/Portugal56!B93
 +Spain57!L93/Spain57!B93
 +Sweden58!L93/Sweden58!B93))))</f>
        <v>2.8020726429272146E-3</v>
      </c>
      <c r="Q94" s="61">
        <f t="shared" si="4"/>
        <v>-1.4463868855313564E-2</v>
      </c>
      <c r="R94" s="61">
        <f t="shared" si="8"/>
        <v>-8.168544469950037E-3</v>
      </c>
      <c r="S94" s="61">
        <f t="shared" si="5"/>
        <v>1.9351481559035204E-2</v>
      </c>
      <c r="T94" s="61">
        <f t="shared" si="6"/>
        <v>-3.1684942000638448E-2</v>
      </c>
      <c r="U94" s="61">
        <f t="shared" si="7"/>
        <v>-3.7567882808531482E-2</v>
      </c>
      <c r="V94" s="61">
        <f>IF(OR(
Belgium51!V94   ="",
Belgium51!U94   ="",
Denmark52!V94      ="",
Denmark52!U94      ="",
Finland53!V94       ="",
Finland53!U94       ="",
Italy54!V94      ="",
Italy54!U94      ="",
Netherlands55!V94 ="",
Netherlands55!U94 ="",
Portugal56!V94      ="",
Portugal56!U94      ="",
Spain57!V94      ="",
Spain57!U94      ="",
Sweden58!V94      ="",
Sweden58!U94      =""),"",
LN((Belgium51!V94+Denmark52!V94+Finland53!V94+Italy54!V94+Netherlands55!V94+Portugal56!V94+Spain57!V94+Sweden58!V94)
/(Belgium51!U94+Denmark52!U94+Finland53!U94+Italy54!U94+Netherlands55!U94+Portugal56!U94+Spain57!U94+Sweden58!U94)))</f>
        <v>-0.86909209470652127</v>
      </c>
      <c r="W94" s="61">
        <f>IF(OR(
Belgium51!V94   ="",
Belgium51!W94   ="",
Belgium51!U94   ="",
Denmark52!V94      ="",
Denmark52!W94      ="",
Denmark52!U94      ="",
Finland53!V94       ="",
Finland53!W94       ="",
Finland53!U94       ="",
Italy54!V94      ="",
Italy54!W94      ="",
Italy54!U94      ="",
Netherlands55!V94 ="",
Netherlands55!W94 ="",
Netherlands55!V94 ="",
Portugal56!V94      ="",
Portugal56!W94      ="",
Portugal56!U94      ="",
Spain57!V94      ="",
Spain57!W94      ="",
Spain57!U94      ="",
Sweden58!V94      ="",
Sweden58!W94      ="",
Sweden58!U94      ="",
),"",
LN((Belgium51!V94*Belgium51!W94+Denmark52!V94*Denmark52!W94+Finland53!V94*Finland53!W94+Italy54!V94*Italy54!W94+Netherlands55!V94*Netherlands55!W94+Portugal56!V94*Portugal56!W94+Spain57!V94*Spain57!W94+Sweden58!V94*Sweden58!W94)
/(Belgium51!U94+Denmark52!U94+Finland53!U94+Italy54!U94+Netherlands55!U94+Portugal56!U94+Spain57!U94+Sweden58!U94)))</f>
        <v>6.7469012905443924</v>
      </c>
      <c r="X94" s="61">
        <f>IF(OR(
Belgium51!X94   ="",
Belgium51!D94   ="",
Belgium51!B94   ="",
Denmark52!X94      ="",
Denmark52!D94      ="",
Denmark52!B94      ="",
Finland53!X94       ="",
Finland53!D94       ="",
Finland53!B94       ="",
Italy54!X94      ="",
Italy54!D94      ="",
Italy54!B94      ="",
Netherlands55!X94 ="",
Netherlands55!D94 ="",
Netherlands55!B94 ="",
Portugal56!X94      ="",
Portugal56!D94      ="",
Portugal56!B94      ="",
Spain57!X94      ="",
Spain57!D94      ="",
Spain57!B94      ="",
Sweden58!X94      ="",
Sweden58!D94      ="",
Sweden58!B94      =""),"",
(Belgium51!X94*Belgium51!D94/Belgium51!B94
 +Denmark52!X94*Denmark52!D94/Denmark52!B94
 +Finland53!X94*Finland53!D94/Finland53!B94
 +Italy54!X94*Italy54!D94/Italy54!B94
 +Netherlands55!X94*Netherlands55!D94/Netherlands55!B94
 +Portugal56!X94*Portugal56!D94/Portugal56!B94
 +Spain57!X94*Spain57!D94/Spain57!B94
 +Sweden58!X94*Sweden58!D94/Sweden58!B94)
/(Belgium51!D94/Belgium51!B94
 +Denmark52!D94/Denmark52!B94
 +Finland53!D94/Finland53!B94
 +Italy54!D94/Italy54!B94
 +Netherlands55!D94/Netherlands55!B94
 +Portugal56!D94/Portugal56!B94
 +Spain57!D94/Spain57!B94
 +Sweden58!D94/Sweden58!B94))</f>
        <v>0.63484893735205283</v>
      </c>
      <c r="Y94" s="61">
        <f>IF(OR(
Belgium51!Y94   ="",
Belgium51!D94   ="",
Belgium51!B94   ="",
Denmark52!Y94      ="",
Denmark52!D94      ="",
Denmark52!B94      ="",
Finland53!Y94       ="",
Finland53!D94       ="",
Finland53!B94       ="",
Italy54!Y94      ="",
Italy54!D94      ="",
Italy54!B94      ="",
Netherlands55!Y94 ="",
Netherlands55!D94 ="",
Netherlands55!B94 ="",
Portugal56!Y94      ="",
Portugal56!D94      ="",
Portugal56!B94      ="",
Spain57!Y94      ="",
Spain57!D94      ="",
Spain57!B94      ="",
Sweden58!Y94      ="",
Sweden58!D94      ="",
Sweden58!B94      =""),"",
(Belgium51!Y94/Belgium51!B94
 +Denmark52!Y94/Denmark52!B94
 +Finland53!Y94/Finland53!B94
 +Italy54!Y94/Italy54!B94
 +Netherlands55!Y94/Netherlands55!B94
 +Portugal56!Y94/Portugal56!B94
 +Spain57!Y94/Spain57!B94
 +Sweden58!Y94/Sweden58!B94)
/(Belgium51!D94/Belgium51!B94
 +Denmark52!D94/Denmark52!B94
 +Finland53!D94/Finland53!B94
 +Italy54!D94/Italy54!B94
 +Netherlands55!D94/Netherlands55!B94
 +Portugal56!D94/Portugal56!B94
 +Spain57!D94/Spain57!B94
 +Sweden58!D94/Sweden58!B94))</f>
        <v>0.11949414965163022</v>
      </c>
      <c r="Z94" s="67"/>
      <c r="AA94" s="62" t="str">
        <f t="shared" si="3"/>
        <v/>
      </c>
      <c r="AB94" s="75">
        <f>IF(OR(
Belgium51!AB94   ="",
Belgium51!D94   ="",
Belgium51!B94   ="",
Denmark52!AB94      ="",
Denmark52!D94      ="",
Denmark52!B94      ="",
Finland53!AB94       ="",
Finland53!D94       ="",
Finland53!B94       ="",
Italy54!AB94      ="",
Italy54!D94      ="",
Italy54!B94      ="",
Netherlands55!AB94 ="",
Netherlands55!D94 ="",
Netherlands55!B94 ="",
Portugal56!AB94      ="",
Portugal56!D94      ="",
Portugal56!B94      ="",
Spain57!AB94      ="",
Spain57!D94      ="",
Spain57!B94      ="",
Sweden58!AB94      ="",
Sweden58!D94      ="",
Sweden58!B94      =""),"",
(Belgium51!AB94*Belgium51!D94/Belgium51!B94
 +Denmark52!AB94*Denmark52!D94/Denmark52!B94
 +Finland53!AB94*Finland53!D94/Finland53!B94
 +Italy54!AB94*Italy54!D94/Italy54!B94
 +Netherlands55!AB94*Netherlands55!D94/Netherlands55!B94
 +Portugal56!AB94*Portugal56!D94/Portugal56!B94
 +Spain57!AB94*Spain57!D94/Spain57!B94
 +Sweden58!AB94*Sweden58!D94/Sweden58!B94)
/(Belgium51!D94/Belgium51!B94
 +Denmark52!D94/Denmark52!B94
 +Finland53!D94/Finland53!B94
 +Italy54!D94/Italy54!B94
 +Netherlands55!D94/Netherlands55!B94
 +Portugal56!D94/Portugal56!B94
 +Spain57!D94/Spain57!B94
 +Sweden58!D94/Sweden58!B94))</f>
        <v>0.34837702926574005</v>
      </c>
    </row>
    <row r="95" spans="1:28">
      <c r="A95" s="62">
        <v>1962</v>
      </c>
      <c r="B95" s="62" t="str">
        <f>IF(OR(
Belgium51!AC95   ="",
Belgium51!D95   ="",
Belgium51!B95   ="",
Denmark52!AC95      ="",
Denmark52!D95      ="",
Denmark52!B95      ="",
Finland53!AC95       ="",
Finland53!D95       ="",
Finland53!B95       ="",
Italy54!AC95      ="",
Italy54!D95      ="",
Italy54!B95      ="",
Netherlands55!AC95 ="",
Netherlands55!D95 ="",
Netherlands55!B95 ="",
Portugal56!AC95 ="",
Portugal56!D95 ="",
Portugal56!B95 ="",
Spain57!AC95       ="",
Spain57!D95       ="",
Spain57!B95       ="",
Sweden58!AC95      ="",
Sweden58!D95      ="",
Sweden58!B95      =""),"",
(Belgium51!AC95*Belgium51!D95/Belgium51!B95
 +Denmark52!AC95*Denmark52!D95/Denmark52!B95
 +Finland53!AC95*Finland53!D95/Finland53!B95
 +Italy54!AC95*Italy54!D95/Italy54!B95
 +Netherlands55!AC95*Netherlands55!D95/Netherlands55!B95
 +Portugal56!AC95*Portugal56!D95/Portugal56!B95
 +Spain57!AC95*Spain57!D95/Spain57!B95
 +Sweden58!AC95*Sweden58!D95/Sweden58!B95)
/(Belgium51!D95/Belgium51!B95
 +Denmark52!D95/Denmark52!B95
 +Finland53!D95/Finland53!B95
 +Italy54!D95/Italy54!B95
 +Netherlands55!D95/Netherlands55!B95
 +Portugal56!D95/Portugal56!B95
 +Spain57!D95/Spain57!B95
 +Sweden58!D95/Sweden58!B95))</f>
        <v/>
      </c>
      <c r="C95" s="34">
        <f>IF(OR(
Belgium51!F95   ="",
Belgium51!D95   ="",
Belgium51!B95   ="",
Denmark52!F95      ="",
Denmark52!D95      ="",
Denmark52!B95      ="",
Finland53!F95       ="",
Finland53!D95       ="",
Finland53!B95       ="",
Italy54!F95      ="",
Italy54!D95      ="",
Italy54!B95      ="",
Netherlands55!F95 ="",
Netherlands55!D95 ="",
Netherlands55!B95 ="",
Portugal56!F95 ="",
Portugal56!D95 ="",
Portugal56!B95 ="",
Spain57!F95       ="",
Spain57!D95       ="",
Spain57!B95       ="",
Sweden58!F95      ="",
Sweden58!D95      ="",
Sweden58!B95      =""),"",
(Belgium51!F95*Belgium51!D95/Belgium51!B95
 +Denmark52!F95*Denmark52!D95/Denmark52!B95
 +Finland53!F95*Finland53!D95/Finland53!B95
 +Italy54!F95*Italy54!D95/Italy54!B95
 +Netherlands55!F95*Netherlands55!D95/Netherlands55!B95
 +Portugal56!F95*Portugal56!D95/Portugal56!B95
 +Spain57!F95*Spain57!D95/Spain57!B95
 +Sweden58!F95*Sweden58!D95/Sweden58!B95)
/(Belgium51!D95/Belgium51!B95
 +Denmark52!D95/Denmark52!B95
 +Finland53!D95/Finland53!B95
 +Italy54!D95/Italy54!B95
 +Netherlands55!D95/Netherlands55!B95
 +Portugal56!D95/Portugal56!B95
 +Spain57!D95/Spain57!B95
 +Sweden58!D95/Sweden58!B95))</f>
        <v>0.60509960606273583</v>
      </c>
      <c r="D95" s="62" t="str">
        <f>IF(OR(
Belgium51!AE95   ="",
Belgium51!D95   ="",
Belgium51!B95   ="",
Denmark52!AE95      ="",
Denmark52!D95      ="",
Denmark52!B95      ="",
Finland53!AE95       ="",
Finland53!D95       ="",
Finland53!B95       ="",
Italy54!AE95      ="",
Italy54!D95      ="",
Italy54!B95      ="",
Netherlands55!AE95 ="",
Netherlands55!D95 ="",
Netherlands55!B95 ="",
Portugal56!AE95 ="",
Portugal56!D95 ="",
Portugal56!B95 ="",
Spain57!AE95       ="",
Spain57!D95       ="",
Spain57!B95       ="",
Sweden58!AE95      ="",
Sweden58!D95      ="",
Sweden58!B95      =""),"",
(Belgium51!AE95*Belgium51!D95/Belgium51!B95
 +Denmark52!AE95*Denmark52!D95/Denmark52!B95
 +Finland53!AE95*Finland53!D95/Finland53!B95
 +Italy54!AE95*Italy54!D95/Italy54!B95
 +Netherlands55!AE95*Netherlands55!D95/Netherlands55!B95
 +Portugal56!AE95*Portugal56!D95/Portugal56!B95
 +Spain57!AE95*Spain57!D95/Spain57!B95
 +Sweden58!AE95*Sweden58!D95/Sweden58!B95)
/(Belgium51!D95/Belgium51!B95
 +Denmark52!D95/Denmark52!B95
 +Finland53!D95/Finland53!B95
 +Italy54!D95/Italy54!B95
 +Netherlands55!D95/Netherlands55!B95
 +Portugal56!D95/Portugal56!B95
 +Spain57!D95/Spain57!B95
 +Sweden58!D95/Sweden58!B95))</f>
        <v/>
      </c>
      <c r="E95" s="62">
        <f>IF(OR(
Belgium51!H95   ="",
Belgium51!D95   ="",
Belgium51!B95   ="",
Denmark52!H95      ="",
Denmark52!D95      ="",
Denmark52!B95      ="",
Finland53!H95       ="",
Finland53!D95       ="",
Finland53!B95       ="",
Italy54!H95      ="",
Italy54!D95      ="",
Italy54!B95      ="",
Netherlands55!H95 ="",
Netherlands55!D95 ="",
Netherlands55!B95 ="",
Portugal56!H95 ="",
Portugal56!D95 ="",
Portugal56!B95 ="",
Spain57!H95 ="",
Spain57!D95 ="",
Spain57!B95 ="",
Sweden58!H95 ="",
Sweden58!D95 ="",
Sweden58!B95 =""),"",
(Belgium51!H95*Belgium51!D95/Belgium51!B95
 +Denmark52!H95*Denmark52!D95/Denmark52!B95
 +Finland53!H95*Finland53!D95/Finland53!B95
 +Italy54!H95*Italy54!D95/Italy54!B95
 +Netherlands55!H95*Netherlands55!D95/Netherlands55!B95
 +Portugal56!H95*Portugal56!D95/Portugal56!B95
 +Spain57!H95*Spain57!D95/Spain57!B95
 +Sweden58!H95*Sweden58!D95/Sweden58!B95)
/(Belgium51!D95/Belgium51!B95
 +Denmark52!D95/Denmark52!B95
 +Finland53!D95/Finland53!B95
 +Italy54!D95/Italy54!B95
 +Netherlands55!D95/Netherlands55!B95
 +Portugal56!D95/Portugal56!B95
 +Spain57!D95/Spain57!B95
 +Sweden58!D95/Sweden58!B95))</f>
        <v>0.24154181985848008</v>
      </c>
      <c r="F95" s="62">
        <f>IF(OR(
Belgium51!I95   ="",
Belgium51!D95   ="",
Belgium51!B95   ="",
Denmark52!I95      ="",
Denmark52!D95      ="",
Denmark52!B95      ="",
Finland53!I95       ="",
Finland53!D95       ="",
Finland53!B95       ="",
Italy54!I95      ="",
Italy54!D95      ="",
Italy54!B95      ="",
Netherlands55!I95 ="",
Netherlands55!D95 ="",
Netherlands55!B95 ="",
Portugal56!I95      ="",
Portugal56!D95      ="",
Portugal56!B95      ="",
Spain57!I95      ="",
Spain57!D95      ="",
Spain57!B95      ="",
Sweden58!I95      ="",
Sweden58!D95      ="",
Sweden58!B95      =""),"",
(Belgium51!I95/Belgium51!B95
 +Denmark52!I95/Denmark52!B95
 +Finland53!I95/Finland53!B95
 +Italy54!I95/Italy54!B95
 +Netherlands55!I95/Netherlands55!B95
 +Portugal56!I95/Portugal56!B95
 +Spain57!I95/Spain57!B95
 +Sweden58!I95/Sweden58!B95)
/(Belgium51!D95/Belgium51!B95
 +Denmark52!D95/Denmark52!B95
 +Finland53!D95/Finland53!B95
 +Italy54!D95/Italy54!B95
 +Netherlands55!D95/Netherlands55!B95
 +Portugal56!D95/Portugal56!B95
 +Spain57!D95/Spain57!B95
 +Sweden58!D95/Sweden58!B95))</f>
        <v>0.19322590958166538</v>
      </c>
      <c r="G95" s="62">
        <f>IF(OR(
Belgium51!J95   ="",
Belgium51!D95   ="",
Belgium51!B95   ="",
Denmark52!J95      ="",
Denmark52!D95      ="",
Denmark52!B95      ="",
Finland53!J95       ="",
Finland53!D95       ="",
Finland53!B95       ="",
Italy54!J95      ="",
Italy54!D95      ="",
Italy54!B95      ="",
Netherlands55!J95 ="",
Netherlands55!D95 ="",
Netherlands55!B95 ="",
Portugal56!J95      ="",
Portugal56!D95      ="",
Portugal56!B95      ="",
Spain57!J95      ="",
Spain57!D95      ="",
Spain57!B95      ="",
Sweden58!J95      ="",
Sweden58!D95      ="",
Sweden58!B95      =""),"",
(Belgium51!J95/Belgium51!B95
 +Denmark52!J95/Denmark52!B95
 +Finland53!J95/Finland53!B95
 +Italy54!J95/Italy54!B95
 +Netherlands55!J95/Netherlands55!B95
 +Portugal56!J95/Portugal56!B95
 +Spain57!J95/Spain57!B95
 +Sweden58!J95/Sweden58!B95)
/(Belgium51!D95/Belgium51!B95
 +Denmark52!D95/Denmark52!B95
 +Finland53!D95/Finland53!B95
 +Italy54!D95/Italy54!B95
 +Netherlands55!D95/Netherlands55!B95
 +Portugal56!D95/Portugal56!B95
 +Spain57!D95/Spain57!B95
 +Sweden58!D95/Sweden58!B95))</f>
        <v>0.18206958926494154</v>
      </c>
      <c r="H95" s="62">
        <f>IF(OR(
Belgium51!K95   ="",
Belgium51!D95   ="",
Belgium51!B95   ="",
Denmark52!K95      ="",
Denmark52!D95      ="",
Denmark52!B95      ="",
Finland53!K95       ="",
Finland53!D95       ="",
Finland53!B95       ="",
Italy54!K95      ="",
Italy54!D95      ="",
Italy54!B95      ="",
Netherlands55!K95 ="",
Netherlands55!D95 ="",
Netherlands55!B95 ="",
Portugal56!K95      ="",
Portugal56!D95      ="",
Portugal56!B95      ="",
Spain57!K95      ="",
Spain57!D95      ="",
Spain57!B95      ="",
Sweden58!K95      ="",
Sweden58!D95      ="",
Sweden58!B95      =""),"",
(Belgium51!K95/Belgium51!B95
 +Denmark52!K95/Denmark52!B95
 +Finland53!K95/Finland53!B95
 +Italy54!K95/Italy54!B95
 +Netherlands55!K95/Netherlands55!B95
 +Portugal56!K95/Portugal56!B95
 +Spain57!K95/Spain57!B95
 +Sweden58!K95/Sweden58!B95)
/(Belgium51!D95/Belgium51!B95
 +Denmark52!D95/Denmark52!B95
 +Finland53!D95/Finland53!B95
 +Italy54!D95/Italy54!B95
 +Netherlands55!D95/Netherlands55!B95
 +Portugal56!D95/Portugal56!B95
 +Spain57!D95/Spain57!B95
 +Sweden58!D95/Sweden58!B95))</f>
        <v>0.1902090419963306</v>
      </c>
      <c r="I95" s="62">
        <f>IF(OR(
Belgium51!L95   ="",
Belgium51!D95   ="",
Belgium51!B95   ="",
Denmark52!L95      ="",
Denmark52!D95      ="",
Denmark52!B95      ="",
Finland53!L95       ="",
Finland53!D95       ="",
Finland53!B95       ="",
Italy54!L95      ="",
Italy54!D95      ="",
Italy54!B95      ="",
Netherlands55!L95 ="",
Netherlands55!D95 ="",
Netherlands55!B95 ="",
Portugal56!L95      ="",
Portugal56!D95      ="",
Portugal56!B95      ="",
Spain57!L95      ="",
Spain57!D95      ="",
Spain57!B95      ="",
Sweden58!L95      ="",
Sweden58!D95      ="",
Sweden58!B95      =""),"",
(Belgium51!L95/Belgium51!B95
 +Denmark52!L95/Denmark52!B95
 +Finland53!L95/Finland53!B95
 +Italy54!L95/Italy54!B95
 +Netherlands55!L95/Netherlands55!B95
 +Portugal56!L95/Portugal56!B95
 +Spain57!L95/Spain57!B95
 +Sweden58!L95/Sweden58!B95)
/(Belgium51!D95/Belgium51!B95
 +Denmark52!D95/Denmark52!B95
 +Finland53!D95/Finland53!B95
 +Italy54!D95/Italy54!B95
 +Netherlands55!D95/Netherlands55!B95
 +Portugal56!D95/Portugal56!B95
 +Spain57!D95/Spain57!B95
 +Sweden58!D95/Sweden58!B95))</f>
        <v>0.21622663966293287</v>
      </c>
      <c r="J95" s="61">
        <f t="shared" si="2"/>
        <v>-2.6017597666602277E-2</v>
      </c>
      <c r="K95" s="61">
        <f>IF(OR(
Belgium51!D95   ="",Belgium51!D94   ="",
Belgium51!B95   ="",Belgium51!B94   ="",
Belgium51!N95   ="",Belgium51!N94   ="",
Denmark52!D95      ="",Denmark52!D94      ="",
Denmark52!B95      ="",Denmark52!B94      ="",
Denmark52!N95      ="",Denmark52!N94      ="",
Finland53!D95       ="",Finland53!D94       ="",
Finland53!B95       ="",Finland53!B94       ="",
Finland53!N95       ="",Finland53!N94       ="",
Italy54!D95      ="",Italy54!D94      ="",
Italy54!B95      ="",Italy54!B94      ="",
Italy54!N95      ="",Italy54!N94      ="",
Netherlands55!D95 ="",Netherlands55!D94 ="",
Netherlands55!B95 ="",Netherlands55!B94 ="",
Netherlands55!N95 ="",Netherlands55!N94 ="",
Portugal56!D95      ="",Portugal56!D94      ="",
Portugal56!B95      ="",Portugal56!B94      ="",
Portugal56!N95      ="",Portugal56!N94      ="",
Spain57!D95      ="",Spain57!D94      ="",
Spain57!B95      ="",Spain57!B94      ="",
Spain57!N95      ="",Spain57!N94      ="",
Sweden58!D95      ="",Sweden58!D94      ="",
Sweden58!B95      ="",Sweden58!B94      ="",
Sweden58!N95      ="",Sweden58!N94      =""),"",
LN(SQRT(
(Belgium51!D95/Belgium51!B95
 +Denmark52!D95/Denmark52!B95
 +Finland53!D95/Finland53!B95
 +Italy54!D95/Italy54!B95
 +Netherlands55!D95/Netherlands55!B95
 +Portugal56!D95/Portugal56!B95
 +Spain57!D95/Spain57!B95
 +Sweden58!D95/Sweden58!B95)
/(Belgium51!D95/Belgium51!N95*Belgium51!N94/Belgium51!B94
 +Denmark52!D95/Denmark52!N95*Denmark52!N94/Denmark52!B94
 +Finland53!D95/Finland53!N95*Finland53!N94/Finland53!B94
 +Italy54!D95/Italy54!N95*Italy54!N94/Italy54!B94
 +Netherlands55!D95/Netherlands55!N95*Netherlands55!N94/Netherlands55!B94
 +Portugal56!D95/Portugal56!N95*Portugal56!N94/Portugal56!B94
 +Spain57!D95/Spain57!N95*Spain57!N94/Spain57!B94
 +Sweden58!D95/Sweden58!N95*Sweden58!N94/Sweden58!B94)
*(Belgium51!D94/Belgium51!N94*Belgium51!N95/Belgium51!B95
 +Denmark52!D94/Denmark52!N94*Denmark52!N95/Denmark52!B95
 +Finland53!D94/Finland53!N94*Finland53!N95/Finland53!B95
 +Italy54!D94/Italy54!N94*Italy54!N95/Italy54!B95
 +Netherlands55!D94/Netherlands55!N94*Netherlands55!N95/Netherlands55!B95
 +Portugal56!D94/Portugal56!N94*Portugal56!N95/Portugal56!B95
 +Spain57!D94/Spain57!N94*Spain57!N95/Spain57!B95
 +Sweden58!D94/Sweden58!N94*Sweden58!N95/Sweden58!B95)
/(Belgium51!D94/Belgium51!B94
 +Denmark52!D94/Denmark52!B94
 +Finland53!D94/Finland53!B94
 +Italy54!D94/Italy54!B94
 +Netherlands55!D94/Netherlands55!B94
 +Portugal56!D94/Portugal56!B94
 +Spain57!D94/Spain57!B94
 +Sweden58!D94/Sweden58!B94))))</f>
        <v>4.9385487730997615E-2</v>
      </c>
      <c r="L95" s="61">
        <f>IF(OR(
Belgium51!F95   ="",Belgium51!F94   ="",
Belgium51!D95   ="",Belgium51!D94   ="",
Belgium51!B95   ="",Belgium51!B94   ="",
Belgium51!P95   ="",Belgium51!P94   ="",
Denmark52!F95      ="",Denmark52!F94      ="",
Denmark52!D95      ="",Denmark52!D94      ="",
Denmark52!B95      ="",Denmark52!B94      ="",
Denmark52!P95      ="",Denmark52!P94      ="",
Finland53!F95       ="",Finland53!F94       ="",
Finland53!D95       ="",Finland53!D94       ="",
Finland53!B95       ="",Finland53!B94       ="",
Finland53!P95       ="",Finland53!P94       ="",
Italy54!F95      ="",Italy54!F94      ="",
Italy54!D95      ="",Italy54!D94      ="",
Italy54!B95      ="",Italy54!B94      ="",
Italy54!P95      ="",Italy54!P94      ="",
Netherlands55!F95 ="",Netherlands55!F94 ="",
Netherlands55!D95 ="",Netherlands55!D94 ="",
Netherlands55!B95 ="",Netherlands55!B94 ="",
Netherlands55!P95 ="",Netherlands55!P94 ="",
Portugal56!F95      ="",Portugal56!F94      ="",
Portugal56!D95      ="",Portugal56!D94      ="",
Portugal56!B95      ="",Portugal56!B94      ="",
Portugal56!P95      ="",Portugal56!P94      ="",
Spain57!F95      ="",Spain57!F94      ="",
Spain57!D95      ="",Spain57!D94      ="",
Spain57!B95      ="",Spain57!B94      ="",
Spain57!P95      ="",Spain57!P94      ="",
Sweden58!F95      ="",Sweden58!F94      ="",
Sweden58!D95      ="",Sweden58!D94      ="",
Sweden58!B95      ="",Sweden58!B94      ="",
Sweden58!P95      ="",Sweden58!P94      =""),"",
LN(SQRT(
(Belgium51!D95*Belgium51!F95/Belgium51!B95
 +Denmark52!D95*Denmark52!F95/Denmark52!B95
 +Finland53!D95*Finland53!F95/Finland53!B95
 +Italy54!D95*Italy54!F95/Italy54!B95
 +Netherlands55!D95*Netherlands55!F95/Netherlands55!B95
 +Portugal56!D95*Portugal56!F95/Portugal56!B95
 +Spain57!D95*Spain57!F95/Spain57!B95
 +Sweden58!D95*Sweden58!F95/Sweden58!B95)
/(Belgium51!D95*Belgium51!F95/Belgium51!P95*Belgium51!P94/Belgium51!B94
 +Denmark52!D95*Denmark52!F95/Denmark52!P95*Denmark52!P94/Denmark52!B94
 +Finland53!D95*Finland53!F95/Finland53!P95*Finland53!P94/Finland53!B94
 +Italy54!D95*Italy54!F95/Italy54!P95*Italy54!P94/Italy54!B94
 +Netherlands55!D95*Netherlands55!F95/Netherlands55!P95*Netherlands55!P94/Netherlands55!B94
 +Portugal56!D95*Portugal56!F95/Portugal56!P95*Portugal56!P94/Portugal56!B94
 +Spain57!D95*Spain57!F95/Spain57!P95*Spain57!P94/Spain57!B94
 +Sweden58!D95*Sweden58!F95/Sweden58!P95*Sweden58!P94/Sweden58!B94)
*(Belgium51!D94*Belgium51!F94/Belgium51!P94*Belgium51!P95/Belgium51!B95
 +Denmark52!D94*Denmark52!F94/Denmark52!P94*Denmark52!P95/Denmark52!B95
 +Finland53!D94*Finland53!F94/Finland53!P94*Finland53!P95/Finland53!B95
 +Italy54!D94*Italy54!F94/Italy54!P94*Italy54!P95/Italy54!B95
 +Netherlands55!D94*Netherlands55!F94/Netherlands55!P94*Netherlands55!P95/Netherlands55!B95
 +Portugal56!D94*Portugal56!F94/Portugal56!P94*Portugal56!P95/Portugal56!B95
 +Spain57!D94*Spain57!F94/Spain57!P94*Spain57!P95/Spain57!B95
 +Sweden58!D94*Sweden58!F94/Sweden58!P94*Sweden58!P95/Sweden58!B95)
/(Belgium51!D94*Belgium51!F94/Belgium51!B94
 +Denmark52!D94*Denmark52!F94/Denmark52!B94
 +Finland53!D94*Finland53!F94/Finland53!B94
 +Italy54!D94*Italy54!F94/Italy54!B94
 +Netherlands55!D94*Netherlands55!F94/Netherlands55!B94
 +Portugal56!D94*Portugal56!F94/Portugal56!B94
 +Spain57!D94*Spain57!F94/Spain57!B94
 +Sweden58!D94*Sweden58!F94/Sweden58!B94))))</f>
        <v>4.2243221512154018E-2</v>
      </c>
      <c r="M95" s="62">
        <f>IF(OR(
Belgium51!H95   ="",Belgium51!H94   ="",
Belgium51!D95   ="",Belgium51!D94   ="",
Belgium51!B95   ="",Belgium51!B94   ="",
Belgium51!Q95   ="",Belgium51!Q94   ="",
Denmark52!H95      ="",Denmark52!H94      ="",
Denmark52!D95      ="",Denmark52!D94      ="",
Denmark52!B95      ="",Denmark52!B94      ="",
Denmark52!Q95      ="",Denmark52!Q94      ="",
Finland53!H95       ="",Finland53!H94       ="",
Finland53!D95       ="",Finland53!D94       ="",
Finland53!B95       ="",Finland53!B94       ="",
Finland53!Q95       ="",Finland53!Q94       ="",
Italy54!H95      ="",Italy54!H94      ="",
Italy54!D95      ="",Italy54!D94      ="",
Italy54!B95      ="",Italy54!B94      ="",
Italy54!Q95      ="",Italy54!Q94      ="",
Netherlands55!H95 ="",Netherlands55!H94 ="",
Netherlands55!D95 ="",Netherlands55!D94 ="",
Netherlands55!B95 ="",Netherlands55!B94 ="",
Netherlands55!Q95 ="",Netherlands55!Q94 ="",
Portugal56!H95      ="",Portugal56!H94      ="",
Portugal56!D95      ="",Portugal56!D94      ="",
Portugal56!B95      ="",Portugal56!B94      ="",
Portugal56!Q95      ="",Portugal56!Q94      ="",
Spain57!H95      ="",Spain57!H94      ="",
Spain57!D95      ="",Spain57!D94      ="",
Spain57!B95      ="",Spain57!B94      ="",
Spain57!Q95      ="",Spain57!Q94      ="",
Sweden58!H95      ="",Sweden58!H94      ="",
Sweden58!D95      ="",Sweden58!D94      ="",
Sweden58!B95      ="",Sweden58!B94      ="",
Sweden58!Q95      ="",Sweden58!Q94      =""),"",
LN(SQRT(
(Belgium51!D95*Belgium51!H95/Belgium51!B95
 +Denmark52!D95*Denmark52!H95/Denmark52!B95
 +Finland53!D95*Finland53!H95/Finland53!B95
 +Italy54!D95*Italy54!H95/Italy54!B95
 +Netherlands55!D95*Netherlands55!H95/Netherlands55!B95
 +Portugal56!D95*Portugal56!H95/Portugal56!B95
 +Spain57!D95*Spain57!H95/Spain57!B95
 +Sweden58!D95*Sweden58!H95/Sweden58!B95)
/(Belgium51!D95*Belgium51!H95/Belgium51!Q95*Belgium51!Q94/Belgium51!B94
 +Denmark52!D95*Denmark52!H95/Denmark52!Q95*Denmark52!Q94/Denmark52!B94
 +Finland53!D95*Finland53!H95/Finland53!Q95*Finland53!Q94/Finland53!B94
 +Italy54!D95*Italy54!H95/Italy54!Q95*Italy54!Q94/Italy54!B94
 +Netherlands55!D95*Netherlands55!H95/Netherlands55!Q95*Netherlands55!Q94/Netherlands55!B94
 +Portugal56!D95*Portugal56!H95/Portugal56!Q95*Portugal56!Q94/Portugal56!B94
 +Spain57!D95*Spain57!H95/Spain57!Q95*Spain57!Q94/Spain57!B94
 +Sweden58!D95*Sweden58!H95/Sweden58!Q95*Sweden58!Q94/Sweden58!B94)
*(Belgium51!D94*Belgium51!H94/Belgium51!Q94*Belgium51!Q95/Belgium51!B95
 +Denmark52!D94*Denmark52!H94/Denmark52!Q94*Denmark52!Q95/Denmark52!B95
 +Finland53!D94*Finland53!H94/Finland53!Q94*Finland53!Q95/Finland53!B95
 +Italy54!D94*Italy54!H94/Italy54!Q94*Italy54!Q95/Italy54!B95
 +Netherlands55!D94*Netherlands55!H94/Netherlands55!Q94*Netherlands55!Q95/Netherlands55!B95
 +Portugal56!D94*Portugal56!H94/Portugal56!Q94*Portugal56!Q95/Portugal56!B95
 +Spain57!D94*Spain57!H94/Spain57!Q94*Spain57!Q95/Spain57!B95
 +Sweden58!D94*Sweden58!H94/Sweden58!Q94*Sweden58!Q95/Sweden58!B95)
/(Belgium51!D94*Belgium51!H94/Belgium51!B94
 +Denmark52!D94*Denmark52!H94/Denmark52!B94
 +Finland53!D94*Finland53!H94/Finland53!B94
 +Italy54!D94*Italy54!H94/Italy54!B94
 +Netherlands55!D94*Netherlands55!H94/Netherlands55!B94
 +Portugal56!D94*Portugal56!H94/Portugal56!B94
 +Spain57!D94*Spain57!H94/Spain57!B94
 +Sweden58!D94*Sweden58!H94/Sweden58!B94))))</f>
        <v>3.6526868963601765E-2</v>
      </c>
      <c r="N95" s="62">
        <f>IF(OR(
Belgium51!I95   ="",Belgium51!I94   ="",
Belgium51!B95   ="",Belgium51!B94   ="",
Belgium51!R95   ="",Belgium51!R94   ="",
Denmark52!I95      ="",Denmark52!I94      ="",
Denmark52!B95      ="",Denmark52!B94      ="",
Denmark52!R95      ="",Denmark52!R94      ="",
Finland53!I95       ="",Finland53!I94       ="",
Finland53!B95       ="",Finland53!B94       ="",
Finland53!R95       ="",Finland53!R94       ="",
Italy54!I95      ="",Italy54!I94      ="",
Italy54!B95      ="",Italy54!B94      ="",
Italy54!R95      ="",Italy54!R94      ="",
Netherlands55!I95 ="",Netherlands55!I94 ="",
Netherlands55!B95 ="",Netherlands55!B94 ="",
Netherlands55!R95 ="",Netherlands55!R94 ="",
Portugal56!I95      ="",Portugal56!I94      ="",
Portugal56!B95      ="",Portugal56!B94      ="",
Portugal56!R95      ="",Portugal56!R94      ="",
Spain57!I95      ="",Spain57!I94      ="",
Spain57!B95      ="",Spain57!B94      ="",
Spain57!R95      ="",Spain57!R94      ="",
Sweden58!I95      ="",Sweden58!I94      ="",
Sweden58!B95      ="",Sweden58!B94      ="",
Sweden58!R95      ="",Sweden58!R94      =""),"",
LN(SQRT(
(Belgium51!I95/Belgium51!B95
 +Denmark52!I95/Denmark52!B95
 +Finland53!I95/Finland53!B95
 +Italy54!I95/Italy54!B95
 +Netherlands55!I95/Netherlands55!B95
 +Portugal56!I95/Portugal56!B95
 +Spain57!I95/Spain57!B95
 +Sweden58!I95/Sweden58!B95)
/(Belgium51!I95/Belgium51!R95*Belgium51!R94/Belgium51!B94
 +Denmark52!I95/Denmark52!R95*Denmark52!R94/Denmark52!B94
 +Finland53!I95/Finland53!R95*Finland53!R94/Finland53!B94
 +Italy54!I95/Italy54!R95*Italy54!R94/Italy54!B94
 +Netherlands55!I95/Netherlands55!R95*Netherlands55!R94/Netherlands55!B94
 +Portugal56!I95/Portugal56!R95*Portugal56!R94/Portugal56!B94
 +Spain57!I95/Spain57!R95*Spain57!R94/Spain57!B94
 +Sweden58!I95/Sweden58!R95*Sweden58!R94/Sweden58!B94)
*(Belgium51!I94/Belgium51!R94*Belgium51!R95/Belgium51!B95
 +Denmark52!I94/Denmark52!R94*Denmark52!R95/Denmark52!B95
 +Finland53!I94/Finland53!R94*Finland53!R95/Finland53!B95
 +Italy54!I94/Italy54!R94*Italy54!R95/Italy54!B95
 +Netherlands55!I94/Netherlands55!R94*Netherlands55!R95/Netherlands55!B95
 +Portugal56!I94/Portugal56!R94*Portugal56!R95/Portugal56!B95
 +Spain57!I94/Spain57!R94*Spain57!R95/Spain57!B95
 +Sweden58!I94/Sweden58!R94*Sweden58!R95/Sweden58!B95)
/(Belgium51!I94/Belgium51!B94
 +Denmark52!I94/Denmark52!B94
 +Finland53!I94/Finland53!B94
 +Italy54!I94/Italy54!B94
 +Netherlands55!I94/Netherlands55!B94
 +Portugal56!I94/Portugal56!B94
 +Spain57!I94/Spain57!B94
 +Sweden58!I94/Sweden58!B94))))</f>
        <v>7.6929316186513413E-2</v>
      </c>
      <c r="O95" s="62">
        <f>IF(OR(
Belgium51!K95   ="",Belgium51!K94   ="",
Belgium51!B95   ="",Belgium51!B94   ="",
Belgium51!S95   ="",Belgium51!S94   ="",
Denmark52!K95      ="",Denmark52!K94      ="",
Denmark52!B95      ="",Denmark52!B94      ="",
Denmark52!S95      ="",Denmark52!S94      ="",
Finland53!K95       ="",Finland53!K94       ="",
Finland53!B95       ="",Finland53!B94       ="",
Finland53!S95       ="",Finland53!S94       ="",
Italy54!K95      ="",Italy54!K94      ="",
Italy54!B95      ="",Italy54!B94      ="",
Italy54!S95      ="",Italy54!S94      ="",
Netherlands55!K95 ="",Netherlands55!K94 ="",
Netherlands55!B95 ="",Netherlands55!B94 ="",
Netherlands55!S95 ="",Netherlands55!S94 ="",
Portugal56!K95      ="",Portugal56!K94      ="",
Portugal56!B95      ="",Portugal56!B94      ="",
Portugal56!S95      ="",Portugal56!S94      ="",
Spain57!K95      ="",Spain57!K94      ="",
Spain57!B95      ="",Spain57!B94      ="",
Spain57!S95      ="",Spain57!S94      ="",
Sweden58!K95      ="",Sweden58!K94      ="",
Sweden58!B95      ="",Sweden58!B94      ="",
Sweden58!S95      ="",Sweden58!S94      =""),"",
LN(SQRT(
(Belgium51!K95/Belgium51!B95
 +Denmark52!K95/Denmark52!B95
 +Finland53!K95/Finland53!B95
 +Italy54!K95/Italy54!B95
 +Netherlands55!K95/Netherlands55!B95
 +Portugal56!K95/Portugal56!B95
 +Spain57!K95/Spain57!B95
 +Sweden58!K95/Sweden58!B95)
/(Belgium51!K95/Belgium51!S95*Belgium51!S94/Belgium51!B94
 +Denmark52!K95/Denmark52!S95*Denmark52!S94/Denmark52!B94
 +Finland53!K95/Finland53!S95*Finland53!S94/Finland53!B94
 +Italy54!K95/Italy54!S95*Italy54!S94/Italy54!B94
 +Netherlands55!K95/Netherlands55!S95*Netherlands55!S94/Netherlands55!B94
 +Portugal56!K95/Portugal56!S95*Portugal56!S94/Portugal56!B94
 +Spain57!K95/Spain57!S95*Spain57!S94/Spain57!B94
 +Sweden58!K95/Sweden58!S95*Sweden58!S94/Sweden58!B94)
*(Belgium51!K94/Belgium51!S94*Belgium51!S95/Belgium51!B95
 +Denmark52!K94/Denmark52!S94*Denmark52!S95/Denmark52!B95
 +Finland53!K94/Finland53!S94*Finland53!S95/Finland53!B95
 +Italy54!K94/Italy54!S94*Italy54!S95/Italy54!B95
 +Netherlands55!K94/Netherlands55!S94*Netherlands55!S95/Netherlands55!B95
 +Portugal56!K94/Portugal56!S94*Portugal56!S95/Portugal56!B95
 +Spain57!K94/Spain57!S94*Spain57!S95/Spain57!B95
 +Sweden58!K94/Sweden58!S94*Sweden58!S95/Sweden58!B95)
/(Belgium51!K94/Belgium51!B94
 +Denmark52!K94/Denmark52!B94
 +Finland53!K94/Finland53!B94
 +Italy54!K94/Italy54!B94
 +Netherlands55!K94/Netherlands55!B94
 +Portugal56!K94/Portugal56!B94
 +Spain57!K94/Spain57!B94
 +Sweden58!K94/Sweden58!B94))))</f>
        <v>5.9211394159438884E-3</v>
      </c>
      <c r="P95" s="62">
        <f>IF(OR(
Belgium51!L95   ="",Belgium51!L94   ="",
Belgium51!B95   ="",Belgium51!B94   ="",
Belgium51!T95   ="",Belgium51!T94   ="",
Denmark52!L95      ="",Denmark52!L94      ="",
Denmark52!B95      ="",Denmark52!B94      ="",
Denmark52!T95      ="",Denmark52!T94      ="",
Finland53!L95       ="",Finland53!L94       ="",
Finland53!B95       ="",Finland53!B94       ="",
Finland53!T95       ="",Finland53!T94       ="",
Italy54!L95      ="",Italy54!L94      ="",
Italy54!B95      ="",Italy54!B94      ="",
Italy54!T95      ="",Italy54!T94      ="",
Netherlands55!L95 ="",Netherlands55!L94 ="",
Netherlands55!B95 ="",Netherlands55!B94 ="",
Netherlands55!T95 ="",Netherlands55!T94 ="",
Portugal56!L95      ="",Portugal56!L94      ="",
Portugal56!B95      ="",Portugal56!B94      ="",
Portugal56!T95      ="",Portugal56!T94      ="",
Spain57!L95      ="",Spain57!L94      ="",
Spain57!B95      ="",Spain57!B94      ="",
Spain57!T95      ="",Spain57!T94      ="",
Sweden58!L95      ="",Sweden58!L94      ="",
Sweden58!B95      ="",Sweden58!B94      ="",
Sweden58!T95      ="",Sweden58!T94      =""),"",
LN(SQRT(
(Belgium51!L95/Belgium51!B95
 +Denmark52!L95/Denmark52!B95
 +Finland53!L95/Finland53!B95
 +Italy54!L95/Italy54!B95
 +Netherlands55!L95/Netherlands55!B95
 +Portugal56!L95/Portugal56!B95
 +Spain57!L95/Spain57!B95
 +Sweden58!L95/Sweden58!B95)
/(Belgium51!L95/Belgium51!T95*Belgium51!T94/Belgium51!B94
 +Denmark52!L95/Denmark52!T95*Denmark52!T94/Denmark52!B94
 +Finland53!L95/Finland53!T95*Finland53!T94/Finland53!B94
 +Italy54!L95/Italy54!T95*Italy54!T94/Italy54!B94
 +Netherlands55!L95/Netherlands55!T95*Netherlands55!T94/Netherlands55!B94
 +Portugal56!L95/Portugal56!T95*Portugal56!T94/Portugal56!B94
 +Spain57!L95/Spain57!T95*Spain57!T94/Spain57!B94
 +Sweden58!L95/Sweden58!T95*Sweden58!T94/Sweden58!B94)
*(Belgium51!L94/Belgium51!T94*Belgium51!T95/Belgium51!B95
 +Denmark52!L94/Denmark52!T94*Denmark52!T95/Denmark52!B95
 +Finland53!L94/Finland53!T94*Finland53!T95/Finland53!B95
 +Italy54!L94/Italy54!T94*Italy54!T95/Italy54!B95
 +Netherlands55!L94/Netherlands55!T94*Netherlands55!T95/Netherlands55!B95
 +Portugal56!L94/Portugal56!T94*Portugal56!T95/Portugal56!B95
 +Spain57!L94/Spain57!T94*Spain57!T95/Spain57!B95
 +Sweden58!L94/Sweden58!T94*Sweden58!T95/Sweden58!B95)
/(Belgium51!L94/Belgium51!B94
 +Denmark52!L94/Denmark52!B94
 +Finland53!L94/Finland53!B94
 +Italy54!L94/Italy54!B94
 +Netherlands55!L94/Netherlands55!B94
 +Portugal56!L94/Portugal56!B94
 +Spain57!L94/Spain57!B94
 +Sweden58!L94/Sweden58!B94))))</f>
        <v>-3.7279236220350656E-3</v>
      </c>
      <c r="Q95" s="61">
        <f t="shared" si="4"/>
        <v>-7.1422662188435973E-3</v>
      </c>
      <c r="R95" s="61">
        <f t="shared" si="8"/>
        <v>-1.285861876739585E-2</v>
      </c>
      <c r="S95" s="61">
        <f t="shared" si="5"/>
        <v>2.7543828455515798E-2</v>
      </c>
      <c r="T95" s="61">
        <f t="shared" si="6"/>
        <v>-4.3464348315053726E-2</v>
      </c>
      <c r="U95" s="61">
        <f t="shared" si="7"/>
        <v>-5.3113411353032679E-2</v>
      </c>
      <c r="V95" s="61">
        <f>IF(OR(
Belgium51!V95   ="",
Belgium51!U95   ="",
Denmark52!V95      ="",
Denmark52!U95      ="",
Finland53!V95       ="",
Finland53!U95       ="",
Italy54!V95      ="",
Italy54!U95      ="",
Netherlands55!V95 ="",
Netherlands55!U95 ="",
Portugal56!V95      ="",
Portugal56!U95      ="",
Spain57!V95      ="",
Spain57!U95      ="",
Sweden58!V95      ="",
Sweden58!U95      =""),"",
LN((Belgium51!V95+Denmark52!V95+Finland53!V95+Italy54!V95+Netherlands55!V95+Portugal56!V95+Spain57!V95+Sweden58!V95)
/(Belgium51!U95+Denmark52!U95+Finland53!U95+Italy54!U95+Netherlands55!U95+Portugal56!U95+Spain57!U95+Sweden58!U95)))</f>
        <v>-0.87219239618372002</v>
      </c>
      <c r="W95" s="61">
        <f>IF(OR(
Belgium51!V95   ="",
Belgium51!W95   ="",
Belgium51!U95   ="",
Denmark52!V95      ="",
Denmark52!W95      ="",
Denmark52!U95      ="",
Finland53!V95       ="",
Finland53!W95       ="",
Finland53!U95       ="",
Italy54!V95      ="",
Italy54!W95      ="",
Italy54!U95      ="",
Netherlands55!V95 ="",
Netherlands55!W95 ="",
Netherlands55!V95 ="",
Portugal56!V95      ="",
Portugal56!W95      ="",
Portugal56!U95      ="",
Spain57!V95      ="",
Spain57!W95      ="",
Spain57!U95      ="",
Sweden58!V95      ="",
Sweden58!W95      ="",
Sweden58!U95      ="",
),"",
LN((Belgium51!V95*Belgium51!W95+Denmark52!V95*Denmark52!W95+Finland53!V95*Finland53!W95+Italy54!V95*Italy54!W95+Netherlands55!V95*Netherlands55!W95+Portugal56!V95*Portugal56!W95+Spain57!V95*Spain57!W95+Sweden58!V95*Sweden58!W95)
/(Belgium51!U95+Denmark52!U95+Finland53!U95+Italy54!U95+Netherlands55!U95+Portugal56!U95+Spain57!U95+Sweden58!U95)))</f>
        <v>6.7335038065666932</v>
      </c>
      <c r="X95" s="61">
        <f>IF(OR(
Belgium51!X95   ="",
Belgium51!D95   ="",
Belgium51!B95   ="",
Denmark52!X95      ="",
Denmark52!D95      ="",
Denmark52!B95      ="",
Finland53!X95       ="",
Finland53!D95       ="",
Finland53!B95       ="",
Italy54!X95      ="",
Italy54!D95      ="",
Italy54!B95      ="",
Netherlands55!X95 ="",
Netherlands55!D95 ="",
Netherlands55!B95 ="",
Portugal56!X95      ="",
Portugal56!D95      ="",
Portugal56!B95      ="",
Spain57!X95      ="",
Spain57!D95      ="",
Spain57!B95      ="",
Sweden58!X95      ="",
Sweden58!D95      ="",
Sweden58!B95      =""),"",
(Belgium51!X95*Belgium51!D95/Belgium51!B95
 +Denmark52!X95*Denmark52!D95/Denmark52!B95
 +Finland53!X95*Finland53!D95/Finland53!B95
 +Italy54!X95*Italy54!D95/Italy54!B95
 +Netherlands55!X95*Netherlands55!D95/Netherlands55!B95
 +Portugal56!X95*Portugal56!D95/Portugal56!B95
 +Spain57!X95*Spain57!D95/Spain57!B95
 +Sweden58!X95*Sweden58!D95/Sweden58!B95)
/(Belgium51!D95/Belgium51!B95
 +Denmark52!D95/Denmark52!B95
 +Finland53!D95/Finland53!B95
 +Italy54!D95/Italy54!B95
 +Netherlands55!D95/Netherlands55!B95
 +Portugal56!D95/Portugal56!B95
 +Spain57!D95/Spain57!B95
 +Sweden58!D95/Sweden58!B95))</f>
        <v>0.63454989342736279</v>
      </c>
      <c r="Y95" s="61">
        <f>IF(OR(
Belgium51!Y95   ="",
Belgium51!D95   ="",
Belgium51!B95   ="",
Denmark52!Y95      ="",
Denmark52!D95      ="",
Denmark52!B95      ="",
Finland53!Y95       ="",
Finland53!D95       ="",
Finland53!B95       ="",
Italy54!Y95      ="",
Italy54!D95      ="",
Italy54!B95      ="",
Netherlands55!Y95 ="",
Netherlands55!D95 ="",
Netherlands55!B95 ="",
Portugal56!Y95      ="",
Portugal56!D95      ="",
Portugal56!B95      ="",
Spain57!Y95      ="",
Spain57!D95      ="",
Spain57!B95      ="",
Sweden58!Y95      ="",
Sweden58!D95      ="",
Sweden58!B95      =""),"",
(Belgium51!Y95/Belgium51!B95
 +Denmark52!Y95/Denmark52!B95
 +Finland53!Y95/Finland53!B95
 +Italy54!Y95/Italy54!B95
 +Netherlands55!Y95/Netherlands55!B95
 +Portugal56!Y95/Portugal56!B95
 +Spain57!Y95/Spain57!B95
 +Sweden58!Y95/Sweden58!B95)
/(Belgium51!D95/Belgium51!B95
 +Denmark52!D95/Denmark52!B95
 +Finland53!D95/Finland53!B95
 +Italy54!D95/Italy54!B95
 +Netherlands55!D95/Netherlands55!B95
 +Portugal56!D95/Portugal56!B95
 +Spain57!D95/Spain57!B95
 +Sweden58!D95/Sweden58!B95))</f>
        <v>0.11918914927083329</v>
      </c>
      <c r="Z95" s="67"/>
      <c r="AA95" s="62" t="str">
        <f t="shared" si="3"/>
        <v/>
      </c>
      <c r="AB95" s="75">
        <f>IF(OR(
Belgium51!AB95   ="",
Belgium51!D95   ="",
Belgium51!B95   ="",
Denmark52!AB95      ="",
Denmark52!D95      ="",
Denmark52!B95      ="",
Finland53!AB95       ="",
Finland53!D95       ="",
Finland53!B95       ="",
Italy54!AB95      ="",
Italy54!D95      ="",
Italy54!B95      ="",
Netherlands55!AB95 ="",
Netherlands55!D95 ="",
Netherlands55!B95 ="",
Portugal56!AB95      ="",
Portugal56!D95      ="",
Portugal56!B95      ="",
Spain57!AB95      ="",
Spain57!D95      ="",
Spain57!B95      ="",
Sweden58!AB95      ="",
Sweden58!D95      ="",
Sweden58!B95      =""),"",
(Belgium51!AB95*Belgium51!D95/Belgium51!B95
 +Denmark52!AB95*Denmark52!D95/Denmark52!B95
 +Finland53!AB95*Finland53!D95/Finland53!B95
 +Italy54!AB95*Italy54!D95/Italy54!B95
 +Netherlands55!AB95*Netherlands55!D95/Netherlands55!B95
 +Portugal56!AB95*Portugal56!D95/Portugal56!B95
 +Spain57!AB95*Spain57!D95/Spain57!B95
 +Sweden58!AB95*Sweden58!D95/Sweden58!B95)
/(Belgium51!D95/Belgium51!B95
 +Denmark52!D95/Denmark52!B95
 +Finland53!D95/Finland53!B95
 +Italy54!D95/Italy54!B95
 +Netherlands55!D95/Netherlands55!B95
 +Portugal56!D95/Portugal56!B95
 +Spain57!D95/Spain57!B95
 +Sweden58!D95/Sweden58!B95))</f>
        <v>0.33102175628037805</v>
      </c>
    </row>
    <row r="96" spans="1:28">
      <c r="A96" s="62">
        <v>1963</v>
      </c>
      <c r="B96" s="62" t="str">
        <f>IF(OR(
Belgium51!AC96   ="",
Belgium51!D96   ="",
Belgium51!B96   ="",
Denmark52!AC96      ="",
Denmark52!D96      ="",
Denmark52!B96      ="",
Finland53!AC96       ="",
Finland53!D96       ="",
Finland53!B96       ="",
Italy54!AC96      ="",
Italy54!D96      ="",
Italy54!B96      ="",
Netherlands55!AC96 ="",
Netherlands55!D96 ="",
Netherlands55!B96 ="",
Portugal56!AC96 ="",
Portugal56!D96 ="",
Portugal56!B96 ="",
Spain57!AC96       ="",
Spain57!D96       ="",
Spain57!B96       ="",
Sweden58!AC96      ="",
Sweden58!D96      ="",
Sweden58!B96      =""),"",
(Belgium51!AC96*Belgium51!D96/Belgium51!B96
 +Denmark52!AC96*Denmark52!D96/Denmark52!B96
 +Finland53!AC96*Finland53!D96/Finland53!B96
 +Italy54!AC96*Italy54!D96/Italy54!B96
 +Netherlands55!AC96*Netherlands55!D96/Netherlands55!B96
 +Portugal56!AC96*Portugal56!D96/Portugal56!B96
 +Spain57!AC96*Spain57!D96/Spain57!B96
 +Sweden58!AC96*Sweden58!D96/Sweden58!B96)
/(Belgium51!D96/Belgium51!B96
 +Denmark52!D96/Denmark52!B96
 +Finland53!D96/Finland53!B96
 +Italy54!D96/Italy54!B96
 +Netherlands55!D96/Netherlands55!B96
 +Portugal56!D96/Portugal56!B96
 +Spain57!D96/Spain57!B96
 +Sweden58!D96/Sweden58!B96))</f>
        <v/>
      </c>
      <c r="C96" s="34">
        <f>IF(OR(
Belgium51!F96   ="",
Belgium51!D96   ="",
Belgium51!B96   ="",
Denmark52!F96      ="",
Denmark52!D96      ="",
Denmark52!B96      ="",
Finland53!F96       ="",
Finland53!D96       ="",
Finland53!B96       ="",
Italy54!F96      ="",
Italy54!D96      ="",
Italy54!B96      ="",
Netherlands55!F96 ="",
Netherlands55!D96 ="",
Netherlands55!B96 ="",
Portugal56!F96 ="",
Portugal56!D96 ="",
Portugal56!B96 ="",
Spain57!F96       ="",
Spain57!D96       ="",
Spain57!B96       ="",
Sweden58!F96      ="",
Sweden58!D96      ="",
Sweden58!B96      =""),"",
(Belgium51!F96*Belgium51!D96/Belgium51!B96
 +Denmark52!F96*Denmark52!D96/Denmark52!B96
 +Finland53!F96*Finland53!D96/Finland53!B96
 +Italy54!F96*Italy54!D96/Italy54!B96
 +Netherlands55!F96*Netherlands55!D96/Netherlands55!B96
 +Portugal56!F96*Portugal56!D96/Portugal56!B96
 +Spain57!F96*Spain57!D96/Spain57!B96
 +Sweden58!F96*Sweden58!D96/Sweden58!B96)
/(Belgium51!D96/Belgium51!B96
 +Denmark52!D96/Denmark52!B96
 +Finland53!D96/Finland53!B96
 +Italy54!D96/Italy54!B96
 +Netherlands55!D96/Netherlands55!B96
 +Portugal56!D96/Portugal56!B96
 +Spain57!D96/Spain57!B96
 +Sweden58!D96/Sweden58!B96))</f>
        <v>0.61427839472256285</v>
      </c>
      <c r="D96" s="62" t="str">
        <f>IF(OR(
Belgium51!AE96   ="",
Belgium51!D96   ="",
Belgium51!B96   ="",
Denmark52!AE96      ="",
Denmark52!D96      ="",
Denmark52!B96      ="",
Finland53!AE96       ="",
Finland53!D96       ="",
Finland53!B96       ="",
Italy54!AE96      ="",
Italy54!D96      ="",
Italy54!B96      ="",
Netherlands55!AE96 ="",
Netherlands55!D96 ="",
Netherlands55!B96 ="",
Portugal56!AE96 ="",
Portugal56!D96 ="",
Portugal56!B96 ="",
Spain57!AE96       ="",
Spain57!D96       ="",
Spain57!B96       ="",
Sweden58!AE96      ="",
Sweden58!D96      ="",
Sweden58!B96      =""),"",
(Belgium51!AE96*Belgium51!D96/Belgium51!B96
 +Denmark52!AE96*Denmark52!D96/Denmark52!B96
 +Finland53!AE96*Finland53!D96/Finland53!B96
 +Italy54!AE96*Italy54!D96/Italy54!B96
 +Netherlands55!AE96*Netherlands55!D96/Netherlands55!B96
 +Portugal56!AE96*Portugal56!D96/Portugal56!B96
 +Spain57!AE96*Spain57!D96/Spain57!B96
 +Sweden58!AE96*Sweden58!D96/Sweden58!B96)
/(Belgium51!D96/Belgium51!B96
 +Denmark52!D96/Denmark52!B96
 +Finland53!D96/Finland53!B96
 +Italy54!D96/Italy54!B96
 +Netherlands55!D96/Netherlands55!B96
 +Portugal56!D96/Portugal56!B96
 +Spain57!D96/Spain57!B96
 +Sweden58!D96/Sweden58!B96))</f>
        <v/>
      </c>
      <c r="E96" s="62">
        <f>IF(OR(
Belgium51!H96   ="",
Belgium51!D96   ="",
Belgium51!B96   ="",
Denmark52!H96      ="",
Denmark52!D96      ="",
Denmark52!B96      ="",
Finland53!H96       ="",
Finland53!D96       ="",
Finland53!B96       ="",
Italy54!H96      ="",
Italy54!D96      ="",
Italy54!B96      ="",
Netherlands55!H96 ="",
Netherlands55!D96 ="",
Netherlands55!B96 ="",
Portugal56!H96 ="",
Portugal56!D96 ="",
Portugal56!B96 ="",
Spain57!H96 ="",
Spain57!D96 ="",
Spain57!B96 ="",
Sweden58!H96 ="",
Sweden58!D96 ="",
Sweden58!B96 =""),"",
(Belgium51!H96*Belgium51!D96/Belgium51!B96
 +Denmark52!H96*Denmark52!D96/Denmark52!B96
 +Finland53!H96*Finland53!D96/Finland53!B96
 +Italy54!H96*Italy54!D96/Italy54!B96
 +Netherlands55!H96*Netherlands55!D96/Netherlands55!B96
 +Portugal56!H96*Portugal56!D96/Portugal56!B96
 +Spain57!H96*Spain57!D96/Spain57!B96
 +Sweden58!H96*Sweden58!D96/Sweden58!B96)
/(Belgium51!D96/Belgium51!B96
 +Denmark52!D96/Denmark52!B96
 +Finland53!D96/Finland53!B96
 +Italy54!D96/Italy54!B96
 +Netherlands55!D96/Netherlands55!B96
 +Portugal56!D96/Portugal56!B96
 +Spain57!D96/Spain57!B96
 +Sweden58!D96/Sweden58!B96))</f>
        <v>0.2320471957479128</v>
      </c>
      <c r="F96" s="62">
        <f>IF(OR(
Belgium51!I96   ="",
Belgium51!D96   ="",
Belgium51!B96   ="",
Denmark52!I96      ="",
Denmark52!D96      ="",
Denmark52!B96      ="",
Finland53!I96       ="",
Finland53!D96       ="",
Finland53!B96       ="",
Italy54!I96      ="",
Italy54!D96      ="",
Italy54!B96      ="",
Netherlands55!I96 ="",
Netherlands55!D96 ="",
Netherlands55!B96 ="",
Portugal56!I96      ="",
Portugal56!D96      ="",
Portugal56!B96      ="",
Spain57!I96      ="",
Spain57!D96      ="",
Spain57!B96      ="",
Sweden58!I96      ="",
Sweden58!D96      ="",
Sweden58!B96      =""),"",
(Belgium51!I96/Belgium51!B96
 +Denmark52!I96/Denmark52!B96
 +Finland53!I96/Finland53!B96
 +Italy54!I96/Italy54!B96
 +Netherlands55!I96/Netherlands55!B96
 +Portugal56!I96/Portugal56!B96
 +Spain57!I96/Spain57!B96
 +Sweden58!I96/Sweden58!B96)
/(Belgium51!D96/Belgium51!B96
 +Denmark52!D96/Denmark52!B96
 +Finland53!D96/Finland53!B96
 +Italy54!D96/Italy54!B96
 +Netherlands55!D96/Netherlands55!B96
 +Portugal56!D96/Portugal56!B96
 +Spain57!D96/Spain57!B96
 +Sweden58!D96/Sweden58!B96))</f>
        <v>0.19148065200434169</v>
      </c>
      <c r="G96" s="62">
        <f>IF(OR(
Belgium51!J96   ="",
Belgium51!D96   ="",
Belgium51!B96   ="",
Denmark52!J96      ="",
Denmark52!D96      ="",
Denmark52!B96      ="",
Finland53!J96       ="",
Finland53!D96       ="",
Finland53!B96       ="",
Italy54!J96      ="",
Italy54!D96      ="",
Italy54!B96      ="",
Netherlands55!J96 ="",
Netherlands55!D96 ="",
Netherlands55!B96 ="",
Portugal56!J96      ="",
Portugal56!D96      ="",
Portugal56!B96      ="",
Spain57!J96      ="",
Spain57!D96      ="",
Spain57!B96      ="",
Sweden58!J96      ="",
Sweden58!D96      ="",
Sweden58!B96      =""),"",
(Belgium51!J96/Belgium51!B96
 +Denmark52!J96/Denmark52!B96
 +Finland53!J96/Finland53!B96
 +Italy54!J96/Italy54!B96
 +Netherlands55!J96/Netherlands55!B96
 +Portugal56!J96/Portugal56!B96
 +Spain57!J96/Spain57!B96
 +Sweden58!J96/Sweden58!B96)
/(Belgium51!D96/Belgium51!B96
 +Denmark52!D96/Denmark52!B96
 +Finland53!D96/Finland53!B96
 +Italy54!D96/Italy54!B96
 +Netherlands55!D96/Netherlands55!B96
 +Portugal56!D96/Portugal56!B96
 +Spain57!D96/Spain57!B96
 +Sweden58!D96/Sweden58!B96))</f>
        <v>0.18117874430848377</v>
      </c>
      <c r="H96" s="62">
        <f>IF(OR(
Belgium51!K96   ="",
Belgium51!D96   ="",
Belgium51!B96   ="",
Denmark52!K96      ="",
Denmark52!D96      ="",
Denmark52!B96      ="",
Finland53!K96       ="",
Finland53!D96       ="",
Finland53!B96       ="",
Italy54!K96      ="",
Italy54!D96      ="",
Italy54!B96      ="",
Netherlands55!K96 ="",
Netherlands55!D96 ="",
Netherlands55!B96 ="",
Portugal56!K96      ="",
Portugal56!D96      ="",
Portugal56!B96      ="",
Spain57!K96      ="",
Spain57!D96      ="",
Spain57!B96      ="",
Sweden58!K96      ="",
Sweden58!D96      ="",
Sweden58!B96      =""),"",
(Belgium51!K96/Belgium51!B96
 +Denmark52!K96/Denmark52!B96
 +Finland53!K96/Finland53!B96
 +Italy54!K96/Italy54!B96
 +Netherlands55!K96/Netherlands55!B96
 +Portugal56!K96/Portugal56!B96
 +Spain57!K96/Spain57!B96
 +Sweden58!K96/Sweden58!B96)
/(Belgium51!D96/Belgium51!B96
 +Denmark52!D96/Denmark52!B96
 +Finland53!D96/Finland53!B96
 +Italy54!D96/Italy54!B96
 +Netherlands55!D96/Netherlands55!B96
 +Portugal56!D96/Portugal56!B96
 +Spain57!D96/Spain57!B96
 +Sweden58!D96/Sweden58!B96))</f>
        <v>0.18623865117874486</v>
      </c>
      <c r="I96" s="62">
        <f>IF(OR(
Belgium51!L96   ="",
Belgium51!D96   ="",
Belgium51!B96   ="",
Denmark52!L96      ="",
Denmark52!D96      ="",
Denmark52!B96      ="",
Finland53!L96       ="",
Finland53!D96       ="",
Finland53!B96       ="",
Italy54!L96      ="",
Italy54!D96      ="",
Italy54!B96      ="",
Netherlands55!L96 ="",
Netherlands55!D96 ="",
Netherlands55!B96 ="",
Portugal56!L96      ="",
Portugal56!D96      ="",
Portugal56!B96      ="",
Spain57!L96      ="",
Spain57!D96      ="",
Spain57!B96      ="",
Sweden58!L96      ="",
Sweden58!D96      ="",
Sweden58!B96      =""),"",
(Belgium51!L96/Belgium51!B96
 +Denmark52!L96/Denmark52!B96
 +Finland53!L96/Finland53!B96
 +Italy54!L96/Italy54!B96
 +Netherlands55!L96/Netherlands55!B96
 +Portugal56!L96/Portugal56!B96
 +Spain57!L96/Spain57!B96
 +Sweden58!L96/Sweden58!B96)
/(Belgium51!D96/Belgium51!B96
 +Denmark52!D96/Denmark52!B96
 +Finland53!D96/Finland53!B96
 +Italy54!D96/Italy54!B96
 +Netherlands55!D96/Netherlands55!B96
 +Portugal56!D96/Portugal56!B96
 +Spain57!D96/Spain57!B96
 +Sweden58!D96/Sweden58!B96))</f>
        <v>0.21999208873644321</v>
      </c>
      <c r="J96" s="61">
        <f t="shared" si="2"/>
        <v>-3.3753437557698357E-2</v>
      </c>
      <c r="K96" s="61">
        <f>IF(OR(
Belgium51!D96   ="",Belgium51!D95   ="",
Belgium51!B96   ="",Belgium51!B95   ="",
Belgium51!N96   ="",Belgium51!N95   ="",
Denmark52!D96      ="",Denmark52!D95      ="",
Denmark52!B96      ="",Denmark52!B95      ="",
Denmark52!N96      ="",Denmark52!N95      ="",
Finland53!D96       ="",Finland53!D95       ="",
Finland53!B96       ="",Finland53!B95       ="",
Finland53!N96       ="",Finland53!N95       ="",
Italy54!D96      ="",Italy54!D95      ="",
Italy54!B96      ="",Italy54!B95      ="",
Italy54!N96      ="",Italy54!N95      ="",
Netherlands55!D96 ="",Netherlands55!D95 ="",
Netherlands55!B96 ="",Netherlands55!B95 ="",
Netherlands55!N96 ="",Netherlands55!N95 ="",
Portugal56!D96      ="",Portugal56!D95      ="",
Portugal56!B96      ="",Portugal56!B95      ="",
Portugal56!N96      ="",Portugal56!N95      ="",
Spain57!D96      ="",Spain57!D95      ="",
Spain57!B96      ="",Spain57!B95      ="",
Spain57!N96      ="",Spain57!N95      ="",
Sweden58!D96      ="",Sweden58!D95      ="",
Sweden58!B96      ="",Sweden58!B95      ="",
Sweden58!N96      ="",Sweden58!N95      =""),"",
LN(SQRT(
(Belgium51!D96/Belgium51!B96
 +Denmark52!D96/Denmark52!B96
 +Finland53!D96/Finland53!B96
 +Italy54!D96/Italy54!B96
 +Netherlands55!D96/Netherlands55!B96
 +Portugal56!D96/Portugal56!B96
 +Spain57!D96/Spain57!B96
 +Sweden58!D96/Sweden58!B96)
/(Belgium51!D96/Belgium51!N96*Belgium51!N95/Belgium51!B95
 +Denmark52!D96/Denmark52!N96*Denmark52!N95/Denmark52!B95
 +Finland53!D96/Finland53!N96*Finland53!N95/Finland53!B95
 +Italy54!D96/Italy54!N96*Italy54!N95/Italy54!B95
 +Netherlands55!D96/Netherlands55!N96*Netherlands55!N95/Netherlands55!B95
 +Portugal56!D96/Portugal56!N96*Portugal56!N95/Portugal56!B95
 +Spain57!D96/Spain57!N96*Spain57!N95/Spain57!B95
 +Sweden58!D96/Sweden58!N96*Sweden58!N95/Sweden58!B95)
*(Belgium51!D95/Belgium51!N95*Belgium51!N96/Belgium51!B96
 +Denmark52!D95/Denmark52!N95*Denmark52!N96/Denmark52!B96
 +Finland53!D95/Finland53!N95*Finland53!N96/Finland53!B96
 +Italy54!D95/Italy54!N95*Italy54!N96/Italy54!B96
 +Netherlands55!D95/Netherlands55!N95*Netherlands55!N96/Netherlands55!B96
 +Portugal56!D95/Portugal56!N95*Portugal56!N96/Portugal56!B96
 +Spain57!D95/Spain57!N95*Spain57!N96/Spain57!B96
 +Sweden58!D95/Sweden58!N95*Sweden58!N96/Sweden58!B96)
/(Belgium51!D95/Belgium51!B95
 +Denmark52!D95/Denmark52!B95
 +Finland53!D95/Finland53!B95
 +Italy54!D95/Italy54!B95
 +Netherlands55!D95/Netherlands55!B95
 +Portugal56!D95/Portugal56!B95
 +Spain57!D95/Spain57!B95
 +Sweden58!D95/Sweden58!B95))))</f>
        <v>5.8141187571850848E-2</v>
      </c>
      <c r="L96" s="61">
        <f>IF(OR(
Belgium51!F96   ="",Belgium51!F95   ="",
Belgium51!D96   ="",Belgium51!D95   ="",
Belgium51!B96   ="",Belgium51!B95   ="",
Belgium51!P96   ="",Belgium51!P95   ="",
Denmark52!F96      ="",Denmark52!F95      ="",
Denmark52!D96      ="",Denmark52!D95      ="",
Denmark52!B96      ="",Denmark52!B95      ="",
Denmark52!P96      ="",Denmark52!P95      ="",
Finland53!F96       ="",Finland53!F95       ="",
Finland53!D96       ="",Finland53!D95       ="",
Finland53!B96       ="",Finland53!B95       ="",
Finland53!P96       ="",Finland53!P95       ="",
Italy54!F96      ="",Italy54!F95      ="",
Italy54!D96      ="",Italy54!D95      ="",
Italy54!B96      ="",Italy54!B95      ="",
Italy54!P96      ="",Italy54!P95      ="",
Netherlands55!F96 ="",Netherlands55!F95 ="",
Netherlands55!D96 ="",Netherlands55!D95 ="",
Netherlands55!B96 ="",Netherlands55!B95 ="",
Netherlands55!P96 ="",Netherlands55!P95 ="",
Portugal56!F96      ="",Portugal56!F95      ="",
Portugal56!D96      ="",Portugal56!D95      ="",
Portugal56!B96      ="",Portugal56!B95      ="",
Portugal56!P96      ="",Portugal56!P95      ="",
Spain57!F96      ="",Spain57!F95      ="",
Spain57!D96      ="",Spain57!D95      ="",
Spain57!B96      ="",Spain57!B95      ="",
Spain57!P96      ="",Spain57!P95      ="",
Sweden58!F96      ="",Sweden58!F95      ="",
Sweden58!D96      ="",Sweden58!D95      ="",
Sweden58!B96      ="",Sweden58!B95      ="",
Sweden58!P96      ="",Sweden58!P95      =""),"",
LN(SQRT(
(Belgium51!D96*Belgium51!F96/Belgium51!B96
 +Denmark52!D96*Denmark52!F96/Denmark52!B96
 +Finland53!D96*Finland53!F96/Finland53!B96
 +Italy54!D96*Italy54!F96/Italy54!B96
 +Netherlands55!D96*Netherlands55!F96/Netherlands55!B96
 +Portugal56!D96*Portugal56!F96/Portugal56!B96
 +Spain57!D96*Spain57!F96/Spain57!B96
 +Sweden58!D96*Sweden58!F96/Sweden58!B96)
/(Belgium51!D96*Belgium51!F96/Belgium51!P96*Belgium51!P95/Belgium51!B95
 +Denmark52!D96*Denmark52!F96/Denmark52!P96*Denmark52!P95/Denmark52!B95
 +Finland53!D96*Finland53!F96/Finland53!P96*Finland53!P95/Finland53!B95
 +Italy54!D96*Italy54!F96/Italy54!P96*Italy54!P95/Italy54!B95
 +Netherlands55!D96*Netherlands55!F96/Netherlands55!P96*Netherlands55!P95/Netherlands55!B95
 +Portugal56!D96*Portugal56!F96/Portugal56!P96*Portugal56!P95/Portugal56!B95
 +Spain57!D96*Spain57!F96/Spain57!P96*Spain57!P95/Spain57!B95
 +Sweden58!D96*Sweden58!F96/Sweden58!P96*Sweden58!P95/Sweden58!B95)
*(Belgium51!D95*Belgium51!F95/Belgium51!P95*Belgium51!P96/Belgium51!B96
 +Denmark52!D95*Denmark52!F95/Denmark52!P95*Denmark52!P96/Denmark52!B96
 +Finland53!D95*Finland53!F95/Finland53!P95*Finland53!P96/Finland53!B96
 +Italy54!D95*Italy54!F95/Italy54!P95*Italy54!P96/Italy54!B96
 +Netherlands55!D95*Netherlands55!F95/Netherlands55!P95*Netherlands55!P96/Netherlands55!B96
 +Portugal56!D95*Portugal56!F95/Portugal56!P95*Portugal56!P96/Portugal56!B96
 +Spain57!D95*Spain57!F95/Spain57!P95*Spain57!P96/Spain57!B96
 +Sweden58!D95*Sweden58!F95/Sweden58!P95*Sweden58!P96/Sweden58!B96)
/(Belgium51!D95*Belgium51!F95/Belgium51!B95
 +Denmark52!D95*Denmark52!F95/Denmark52!B95
 +Finland53!D95*Finland53!F95/Finland53!B95
 +Italy54!D95*Italy54!F95/Italy54!B95
 +Netherlands55!D95*Netherlands55!F95/Netherlands55!B95
 +Portugal56!D95*Portugal56!F95/Portugal56!B95
 +Spain57!D95*Spain57!F95/Spain57!B95
 +Sweden58!D95*Sweden58!F95/Sweden58!B95))))</f>
        <v>5.4318633221239324E-2</v>
      </c>
      <c r="M96" s="62">
        <f>IF(OR(
Belgium51!H96   ="",Belgium51!H95   ="",
Belgium51!D96   ="",Belgium51!D95   ="",
Belgium51!B96   ="",Belgium51!B95   ="",
Belgium51!Q96   ="",Belgium51!Q95   ="",
Denmark52!H96      ="",Denmark52!H95      ="",
Denmark52!D96      ="",Denmark52!D95      ="",
Denmark52!B96      ="",Denmark52!B95      ="",
Denmark52!Q96      ="",Denmark52!Q95      ="",
Finland53!H96       ="",Finland53!H95       ="",
Finland53!D96       ="",Finland53!D95       ="",
Finland53!B96       ="",Finland53!B95       ="",
Finland53!Q96       ="",Finland53!Q95       ="",
Italy54!H96      ="",Italy54!H95      ="",
Italy54!D96      ="",Italy54!D95      ="",
Italy54!B96      ="",Italy54!B95      ="",
Italy54!Q96      ="",Italy54!Q95      ="",
Netherlands55!H96 ="",Netherlands55!H95 ="",
Netherlands55!D96 ="",Netherlands55!D95 ="",
Netherlands55!B96 ="",Netherlands55!B95 ="",
Netherlands55!Q96 ="",Netherlands55!Q95 ="",
Portugal56!H96      ="",Portugal56!H95      ="",
Portugal56!D96      ="",Portugal56!D95      ="",
Portugal56!B96      ="",Portugal56!B95      ="",
Portugal56!Q96      ="",Portugal56!Q95      ="",
Spain57!H96      ="",Spain57!H95      ="",
Spain57!D96      ="",Spain57!D95      ="",
Spain57!B96      ="",Spain57!B95      ="",
Spain57!Q96      ="",Spain57!Q95      ="",
Sweden58!H96      ="",Sweden58!H95      ="",
Sweden58!D96      ="",Sweden58!D95      ="",
Sweden58!B96      ="",Sweden58!B95      ="",
Sweden58!Q96      ="",Sweden58!Q95      =""),"",
LN(SQRT(
(Belgium51!D96*Belgium51!H96/Belgium51!B96
 +Denmark52!D96*Denmark52!H96/Denmark52!B96
 +Finland53!D96*Finland53!H96/Finland53!B96
 +Italy54!D96*Italy54!H96/Italy54!B96
 +Netherlands55!D96*Netherlands55!H96/Netherlands55!B96
 +Portugal56!D96*Portugal56!H96/Portugal56!B96
 +Spain57!D96*Spain57!H96/Spain57!B96
 +Sweden58!D96*Sweden58!H96/Sweden58!B96)
/(Belgium51!D96*Belgium51!H96/Belgium51!Q96*Belgium51!Q95/Belgium51!B95
 +Denmark52!D96*Denmark52!H96/Denmark52!Q96*Denmark52!Q95/Denmark52!B95
 +Finland53!D96*Finland53!H96/Finland53!Q96*Finland53!Q95/Finland53!B95
 +Italy54!D96*Italy54!H96/Italy54!Q96*Italy54!Q95/Italy54!B95
 +Netherlands55!D96*Netherlands55!H96/Netherlands55!Q96*Netherlands55!Q95/Netherlands55!B95
 +Portugal56!D96*Portugal56!H96/Portugal56!Q96*Portugal56!Q95/Portugal56!B95
 +Spain57!D96*Spain57!H96/Spain57!Q96*Spain57!Q95/Spain57!B95
 +Sweden58!D96*Sweden58!H96/Sweden58!Q96*Sweden58!Q95/Sweden58!B95)
*(Belgium51!D95*Belgium51!H95/Belgium51!Q95*Belgium51!Q96/Belgium51!B96
 +Denmark52!D95*Denmark52!H95/Denmark52!Q95*Denmark52!Q96/Denmark52!B96
 +Finland53!D95*Finland53!H95/Finland53!Q95*Finland53!Q96/Finland53!B96
 +Italy54!D95*Italy54!H95/Italy54!Q95*Italy54!Q96/Italy54!B96
 +Netherlands55!D95*Netherlands55!H95/Netherlands55!Q95*Netherlands55!Q96/Netherlands55!B96
 +Portugal56!D95*Portugal56!H95/Portugal56!Q95*Portugal56!Q96/Portugal56!B96
 +Spain57!D95*Spain57!H95/Spain57!Q95*Spain57!Q96/Spain57!B96
 +Sweden58!D95*Sweden58!H95/Sweden58!Q95*Sweden58!Q96/Sweden58!B96)
/(Belgium51!D95*Belgium51!H95/Belgium51!B95
 +Denmark52!D95*Denmark52!H95/Denmark52!B95
 +Finland53!D95*Finland53!H95/Finland53!B95
 +Italy54!D95*Italy54!H95/Italy54!B95
 +Netherlands55!D95*Netherlands55!H95/Netherlands55!B95
 +Portugal56!D95*Portugal56!H95/Portugal56!B95
 +Spain57!D95*Spain57!H95/Spain57!B95
 +Sweden58!D95*Sweden58!H95/Sweden58!B95))))</f>
        <v>5.2308285768613134E-2</v>
      </c>
      <c r="N96" s="62">
        <f>IF(OR(
Belgium51!I96   ="",Belgium51!I95   ="",
Belgium51!B96   ="",Belgium51!B95   ="",
Belgium51!R96   ="",Belgium51!R95   ="",
Denmark52!I96      ="",Denmark52!I95      ="",
Denmark52!B96      ="",Denmark52!B95      ="",
Denmark52!R96      ="",Denmark52!R95      ="",
Finland53!I96       ="",Finland53!I95       ="",
Finland53!B96       ="",Finland53!B95       ="",
Finland53!R96       ="",Finland53!R95       ="",
Italy54!I96      ="",Italy54!I95      ="",
Italy54!B96      ="",Italy54!B95      ="",
Italy54!R96      ="",Italy54!R95      ="",
Netherlands55!I96 ="",Netherlands55!I95 ="",
Netherlands55!B96 ="",Netherlands55!B95 ="",
Netherlands55!R96 ="",Netherlands55!R95 ="",
Portugal56!I96      ="",Portugal56!I95      ="",
Portugal56!B96      ="",Portugal56!B95      ="",
Portugal56!R96      ="",Portugal56!R95      ="",
Spain57!I96      ="",Spain57!I95      ="",
Spain57!B96      ="",Spain57!B95      ="",
Spain57!R96      ="",Spain57!R95      ="",
Sweden58!I96      ="",Sweden58!I95      ="",
Sweden58!B96      ="",Sweden58!B95      ="",
Sweden58!R96      ="",Sweden58!R95      =""),"",
LN(SQRT(
(Belgium51!I96/Belgium51!B96
 +Denmark52!I96/Denmark52!B96
 +Finland53!I96/Finland53!B96
 +Italy54!I96/Italy54!B96
 +Netherlands55!I96/Netherlands55!B96
 +Portugal56!I96/Portugal56!B96
 +Spain57!I96/Spain57!B96
 +Sweden58!I96/Sweden58!B96)
/(Belgium51!I96/Belgium51!R96*Belgium51!R95/Belgium51!B95
 +Denmark52!I96/Denmark52!R96*Denmark52!R95/Denmark52!B95
 +Finland53!I96/Finland53!R96*Finland53!R95/Finland53!B95
 +Italy54!I96/Italy54!R96*Italy54!R95/Italy54!B95
 +Netherlands55!I96/Netherlands55!R96*Netherlands55!R95/Netherlands55!B95
 +Portugal56!I96/Portugal56!R96*Portugal56!R95/Portugal56!B95
 +Spain57!I96/Spain57!R96*Spain57!R95/Spain57!B95
 +Sweden58!I96/Sweden58!R96*Sweden58!R95/Sweden58!B95)
*(Belgium51!I95/Belgium51!R95*Belgium51!R96/Belgium51!B96
 +Denmark52!I95/Denmark52!R95*Denmark52!R96/Denmark52!B96
 +Finland53!I95/Finland53!R95*Finland53!R96/Finland53!B96
 +Italy54!I95/Italy54!R95*Italy54!R96/Italy54!B96
 +Netherlands55!I95/Netherlands55!R95*Netherlands55!R96/Netherlands55!B96
 +Portugal56!I95/Portugal56!R95*Portugal56!R96/Portugal56!B96
 +Spain57!I95/Spain57!R95*Spain57!R96/Spain57!B96
 +Sweden58!I95/Sweden58!R95*Sweden58!R96/Sweden58!B96)
/(Belgium51!I95/Belgium51!B95
 +Denmark52!I95/Denmark52!B95
 +Finland53!I95/Finland53!B95
 +Italy54!I95/Italy54!B95
 +Netherlands55!I95/Netherlands55!B95
 +Portugal56!I95/Portugal56!B95
 +Spain57!I95/Spain57!B95
 +Sweden58!I95/Sweden58!B95))))</f>
        <v>8.710137832651875E-2</v>
      </c>
      <c r="O96" s="62">
        <f>IF(OR(
Belgium51!K96   ="",Belgium51!K95   ="",
Belgium51!B96   ="",Belgium51!B95   ="",
Belgium51!S96   ="",Belgium51!S95   ="",
Denmark52!K96      ="",Denmark52!K95      ="",
Denmark52!B96      ="",Denmark52!B95      ="",
Denmark52!S96      ="",Denmark52!S95      ="",
Finland53!K96       ="",Finland53!K95       ="",
Finland53!B96       ="",Finland53!B95       ="",
Finland53!S96       ="",Finland53!S95       ="",
Italy54!K96      ="",Italy54!K95      ="",
Italy54!B96      ="",Italy54!B95      ="",
Italy54!S96      ="",Italy54!S95      ="",
Netherlands55!K96 ="",Netherlands55!K95 ="",
Netherlands55!B96 ="",Netherlands55!B95 ="",
Netherlands55!S96 ="",Netherlands55!S95 ="",
Portugal56!K96      ="",Portugal56!K95      ="",
Portugal56!B96      ="",Portugal56!B95      ="",
Portugal56!S96      ="",Portugal56!S95      ="",
Spain57!K96      ="",Spain57!K95      ="",
Spain57!B96      ="",Spain57!B95      ="",
Spain57!S96      ="",Spain57!S95      ="",
Sweden58!K96      ="",Sweden58!K95      ="",
Sweden58!B96      ="",Sweden58!B95      ="",
Sweden58!S96      ="",Sweden58!S95      =""),"",
LN(SQRT(
(Belgium51!K96/Belgium51!B96
 +Denmark52!K96/Denmark52!B96
 +Finland53!K96/Finland53!B96
 +Italy54!K96/Italy54!B96
 +Netherlands55!K96/Netherlands55!B96
 +Portugal56!K96/Portugal56!B96
 +Spain57!K96/Spain57!B96
 +Sweden58!K96/Sweden58!B96)
/(Belgium51!K96/Belgium51!S96*Belgium51!S95/Belgium51!B95
 +Denmark52!K96/Denmark52!S96*Denmark52!S95/Denmark52!B95
 +Finland53!K96/Finland53!S96*Finland53!S95/Finland53!B95
 +Italy54!K96/Italy54!S96*Italy54!S95/Italy54!B95
 +Netherlands55!K96/Netherlands55!S96*Netherlands55!S95/Netherlands55!B95
 +Portugal56!K96/Portugal56!S96*Portugal56!S95/Portugal56!B95
 +Spain57!K96/Spain57!S96*Spain57!S95/Spain57!B95
 +Sweden58!K96/Sweden58!S96*Sweden58!S95/Sweden58!B95)
*(Belgium51!K95/Belgium51!S95*Belgium51!S96/Belgium51!B96
 +Denmark52!K95/Denmark52!S95*Denmark52!S96/Denmark52!B96
 +Finland53!K95/Finland53!S95*Finland53!S96/Finland53!B96
 +Italy54!K95/Italy54!S95*Italy54!S96/Italy54!B96
 +Netherlands55!K95/Netherlands55!S95*Netherlands55!S96/Netherlands55!B96
 +Portugal56!K95/Portugal56!S95*Portugal56!S96/Portugal56!B96
 +Spain57!K95/Spain57!S95*Spain57!S96/Spain57!B96
 +Sweden58!K95/Sweden58!S95*Sweden58!S96/Sweden58!B96)
/(Belgium51!K95/Belgium51!B95
 +Denmark52!K95/Denmark52!B95
 +Finland53!K95/Finland53!B95
 +Italy54!K95/Italy54!B95
 +Netherlands55!K95/Netherlands55!B95
 +Portugal56!K95/Portugal56!B95
 +Spain57!K95/Spain57!B95
 +Sweden58!K95/Sweden58!B95))))</f>
        <v>2.5145958291828197E-2</v>
      </c>
      <c r="P96" s="62">
        <f>IF(OR(
Belgium51!L96   ="",Belgium51!L95   ="",
Belgium51!B96   ="",Belgium51!B95   ="",
Belgium51!T96   ="",Belgium51!T95   ="",
Denmark52!L96      ="",Denmark52!L95      ="",
Denmark52!B96      ="",Denmark52!B95      ="",
Denmark52!T96      ="",Denmark52!T95      ="",
Finland53!L96       ="",Finland53!L95       ="",
Finland53!B96       ="",Finland53!B95       ="",
Finland53!T96       ="",Finland53!T95       ="",
Italy54!L96      ="",Italy54!L95      ="",
Italy54!B96      ="",Italy54!B95      ="",
Italy54!T96      ="",Italy54!T95      ="",
Netherlands55!L96 ="",Netherlands55!L95 ="",
Netherlands55!B96 ="",Netherlands55!B95 ="",
Netherlands55!T96 ="",Netherlands55!T95 ="",
Portugal56!L96      ="",Portugal56!L95      ="",
Portugal56!B96      ="",Portugal56!B95      ="",
Portugal56!T96      ="",Portugal56!T95      ="",
Spain57!L96      ="",Spain57!L95      ="",
Spain57!B96      ="",Spain57!B95      ="",
Spain57!T96      ="",Spain57!T95      ="",
Sweden58!L96      ="",Sweden58!L95      ="",
Sweden58!B96      ="",Sweden58!B95      ="",
Sweden58!T96      ="",Sweden58!T95      =""),"",
LN(SQRT(
(Belgium51!L96/Belgium51!B96
 +Denmark52!L96/Denmark52!B96
 +Finland53!L96/Finland53!B96
 +Italy54!L96/Italy54!B96
 +Netherlands55!L96/Netherlands55!B96
 +Portugal56!L96/Portugal56!B96
 +Spain57!L96/Spain57!B96
 +Sweden58!L96/Sweden58!B96)
/(Belgium51!L96/Belgium51!T96*Belgium51!T95/Belgium51!B95
 +Denmark52!L96/Denmark52!T96*Denmark52!T95/Denmark52!B95
 +Finland53!L96/Finland53!T96*Finland53!T95/Finland53!B95
 +Italy54!L96/Italy54!T96*Italy54!T95/Italy54!B95
 +Netherlands55!L96/Netherlands55!T96*Netherlands55!T95/Netherlands55!B95
 +Portugal56!L96/Portugal56!T96*Portugal56!T95/Portugal56!B95
 +Spain57!L96/Spain57!T96*Spain57!T95/Spain57!B95
 +Sweden58!L96/Sweden58!T96*Sweden58!T95/Sweden58!B95)
*(Belgium51!L95/Belgium51!T95*Belgium51!T96/Belgium51!B96
 +Denmark52!L95/Denmark52!T95*Denmark52!T96/Denmark52!B96
 +Finland53!L95/Finland53!T95*Finland53!T96/Finland53!B96
 +Italy54!L95/Italy54!T95*Italy54!T96/Italy54!B96
 +Netherlands55!L95/Netherlands55!T95*Netherlands55!T96/Netherlands55!B96
 +Portugal56!L95/Portugal56!T95*Portugal56!T96/Portugal56!B96
 +Spain57!L95/Spain57!T95*Spain57!T96/Spain57!B96
 +Sweden58!L95/Sweden58!T95*Sweden58!T96/Sweden58!B96)
/(Belgium51!L95/Belgium51!B95
 +Denmark52!L95/Denmark52!B95
 +Finland53!L95/Finland53!B95
 +Italy54!L95/Italy54!B95
 +Netherlands55!L95/Netherlands55!B95
 +Portugal56!L95/Portugal56!B95
 +Spain57!L95/Spain57!B95
 +Sweden58!L95/Sweden58!B95))))</f>
        <v>9.220521805171758E-3</v>
      </c>
      <c r="Q96" s="61">
        <f t="shared" si="4"/>
        <v>-3.8225543506115248E-3</v>
      </c>
      <c r="R96" s="61">
        <f t="shared" si="8"/>
        <v>-5.8329018032377139E-3</v>
      </c>
      <c r="S96" s="61">
        <f t="shared" si="5"/>
        <v>2.8960190754667901E-2</v>
      </c>
      <c r="T96" s="61">
        <f t="shared" si="6"/>
        <v>-3.2995229280022652E-2</v>
      </c>
      <c r="U96" s="61">
        <f t="shared" si="7"/>
        <v>-4.892066576667909E-2</v>
      </c>
      <c r="V96" s="61">
        <f>IF(OR(
Belgium51!V96   ="",
Belgium51!U96   ="",
Denmark52!V96      ="",
Denmark52!U96      ="",
Finland53!V96       ="",
Finland53!U96       ="",
Italy54!V96      ="",
Italy54!U96      ="",
Netherlands55!V96 ="",
Netherlands55!U96 ="",
Portugal56!V96      ="",
Portugal56!U96      ="",
Spain57!V96      ="",
Spain57!U96      ="",
Sweden58!V96      ="",
Sweden58!U96      =""),"",
LN((Belgium51!V96+Denmark52!V96+Finland53!V96+Italy54!V96+Netherlands55!V96+Portugal56!V96+Spain57!V96+Sweden58!V96)
/(Belgium51!U96+Denmark52!U96+Finland53!U96+Italy54!U96+Netherlands55!U96+Portugal56!U96+Spain57!U96+Sweden58!U96)))</f>
        <v>-0.88244333469476322</v>
      </c>
      <c r="W96" s="61">
        <f>IF(OR(
Belgium51!V96   ="",
Belgium51!W96   ="",
Belgium51!U96   ="",
Denmark52!V96      ="",
Denmark52!W96      ="",
Denmark52!U96      ="",
Finland53!V96       ="",
Finland53!W96       ="",
Finland53!U96       ="",
Italy54!V96      ="",
Italy54!W96      ="",
Italy54!U96      ="",
Netherlands55!V96 ="",
Netherlands55!W96 ="",
Netherlands55!V96 ="",
Portugal56!V96      ="",
Portugal56!W96      ="",
Portugal56!U96      ="",
Spain57!V96      ="",
Spain57!W96      ="",
Spain57!U96      ="",
Sweden58!V96      ="",
Sweden58!W96      ="",
Sweden58!U96      ="",
),"",
LN((Belgium51!V96*Belgium51!W96+Denmark52!V96*Denmark52!W96+Finland53!V96*Finland53!W96+Italy54!V96*Italy54!W96+Netherlands55!V96*Netherlands55!W96+Portugal56!V96*Portugal56!W96+Spain57!V96*Spain57!W96+Sweden58!V96*Sweden58!W96)
/(Belgium51!U96+Denmark52!U96+Finland53!U96+Italy54!U96+Netherlands55!U96+Portugal56!U96+Spain57!U96+Sweden58!U96)))</f>
        <v>6.7197945985244516</v>
      </c>
      <c r="X96" s="61">
        <f>IF(OR(
Belgium51!X96   ="",
Belgium51!D96   ="",
Belgium51!B96   ="",
Denmark52!X96      ="",
Denmark52!D96      ="",
Denmark52!B96      ="",
Finland53!X96       ="",
Finland53!D96       ="",
Finland53!B96       ="",
Italy54!X96      ="",
Italy54!D96      ="",
Italy54!B96      ="",
Netherlands55!X96 ="",
Netherlands55!D96 ="",
Netherlands55!B96 ="",
Portugal56!X96      ="",
Portugal56!D96      ="",
Portugal56!B96      ="",
Spain57!X96      ="",
Spain57!D96      ="",
Spain57!B96      ="",
Sweden58!X96      ="",
Sweden58!D96      ="",
Sweden58!B96      =""),"",
(Belgium51!X96*Belgium51!D96/Belgium51!B96
 +Denmark52!X96*Denmark52!D96/Denmark52!B96
 +Finland53!X96*Finland53!D96/Finland53!B96
 +Italy54!X96*Italy54!D96/Italy54!B96
 +Netherlands55!X96*Netherlands55!D96/Netherlands55!B96
 +Portugal56!X96*Portugal56!D96/Portugal56!B96
 +Spain57!X96*Spain57!D96/Spain57!B96
 +Sweden58!X96*Sweden58!D96/Sweden58!B96)
/(Belgium51!D96/Belgium51!B96
 +Denmark52!D96/Denmark52!B96
 +Finland53!D96/Finland53!B96
 +Italy54!D96/Italy54!B96
 +Netherlands55!D96/Netherlands55!B96
 +Portugal56!D96/Portugal56!B96
 +Spain57!D96/Spain57!B96
 +Sweden58!D96/Sweden58!B96))</f>
        <v>0.63432000213655226</v>
      </c>
      <c r="Y96" s="61">
        <f>IF(OR(
Belgium51!Y96   ="",
Belgium51!D96   ="",
Belgium51!B96   ="",
Denmark52!Y96      ="",
Denmark52!D96      ="",
Denmark52!B96      ="",
Finland53!Y96       ="",
Finland53!D96       ="",
Finland53!B96       ="",
Italy54!Y96      ="",
Italy54!D96      ="",
Italy54!B96      ="",
Netherlands55!Y96 ="",
Netherlands55!D96 ="",
Netherlands55!B96 ="",
Portugal56!Y96      ="",
Portugal56!D96      ="",
Portugal56!B96      ="",
Spain57!Y96      ="",
Spain57!D96      ="",
Spain57!B96      ="",
Sweden58!Y96      ="",
Sweden58!D96      ="",
Sweden58!B96      =""),"",
(Belgium51!Y96/Belgium51!B96
 +Denmark52!Y96/Denmark52!B96
 +Finland53!Y96/Finland53!B96
 +Italy54!Y96/Italy54!B96
 +Netherlands55!Y96/Netherlands55!B96
 +Portugal56!Y96/Portugal56!B96
 +Spain57!Y96/Spain57!B96
 +Sweden58!Y96/Sweden58!B96)
/(Belgium51!D96/Belgium51!B96
 +Denmark52!D96/Denmark52!B96
 +Finland53!D96/Finland53!B96
 +Italy54!D96/Italy54!B96
 +Netherlands55!D96/Netherlands55!B96
 +Portugal56!D96/Portugal56!B96
 +Spain57!D96/Spain57!B96
 +Sweden58!D96/Sweden58!B96))</f>
        <v>0.11945851874009671</v>
      </c>
      <c r="Z96" s="67"/>
      <c r="AA96" s="62" t="str">
        <f t="shared" si="3"/>
        <v/>
      </c>
      <c r="AB96" s="75">
        <f>IF(OR(
Belgium51!AB96   ="",
Belgium51!D96   ="",
Belgium51!B96   ="",
Denmark52!AB96      ="",
Denmark52!D96      ="",
Denmark52!B96      ="",
Finland53!AB96       ="",
Finland53!D96       ="",
Finland53!B96       ="",
Italy54!AB96      ="",
Italy54!D96      ="",
Italy54!B96      ="",
Netherlands55!AB96 ="",
Netherlands55!D96 ="",
Netherlands55!B96 ="",
Portugal56!AB96      ="",
Portugal56!D96      ="",
Portugal56!B96      ="",
Spain57!AB96      ="",
Spain57!D96      ="",
Spain57!B96      ="",
Sweden58!AB96      ="",
Sweden58!D96      ="",
Sweden58!B96      =""),"",
(Belgium51!AB96*Belgium51!D96/Belgium51!B96
 +Denmark52!AB96*Denmark52!D96/Denmark52!B96
 +Finland53!AB96*Finland53!D96/Finland53!B96
 +Italy54!AB96*Italy54!D96/Italy54!B96
 +Netherlands55!AB96*Netherlands55!D96/Netherlands55!B96
 +Portugal56!AB96*Portugal56!D96/Portugal56!B96
 +Spain57!AB96*Spain57!D96/Spain57!B96
 +Sweden58!AB96*Sweden58!D96/Sweden58!B96)
/(Belgium51!D96/Belgium51!B96
 +Denmark52!D96/Denmark52!B96
 +Finland53!D96/Finland53!B96
 +Italy54!D96/Italy54!B96
 +Netherlands55!D96/Netherlands55!B96
 +Portugal56!D96/Portugal56!B96
 +Spain57!D96/Spain57!B96
 +Sweden58!D96/Sweden58!B96))</f>
        <v>0.31219209026791206</v>
      </c>
    </row>
    <row r="97" spans="1:28">
      <c r="A97" s="62">
        <v>1964</v>
      </c>
      <c r="B97" s="62" t="str">
        <f>IF(OR(
Belgium51!AC97   ="",
Belgium51!D97   ="",
Belgium51!B97   ="",
Denmark52!AC97      ="",
Denmark52!D97      ="",
Denmark52!B97      ="",
Finland53!AC97       ="",
Finland53!D97       ="",
Finland53!B97       ="",
Italy54!AC97      ="",
Italy54!D97      ="",
Italy54!B97      ="",
Netherlands55!AC97 ="",
Netherlands55!D97 ="",
Netherlands55!B97 ="",
Portugal56!AC97 ="",
Portugal56!D97 ="",
Portugal56!B97 ="",
Spain57!AC97       ="",
Spain57!D97       ="",
Spain57!B97       ="",
Sweden58!AC97      ="",
Sweden58!D97      ="",
Sweden58!B97      =""),"",
(Belgium51!AC97*Belgium51!D97/Belgium51!B97
 +Denmark52!AC97*Denmark52!D97/Denmark52!B97
 +Finland53!AC97*Finland53!D97/Finland53!B97
 +Italy54!AC97*Italy54!D97/Italy54!B97
 +Netherlands55!AC97*Netherlands55!D97/Netherlands55!B97
 +Portugal56!AC97*Portugal56!D97/Portugal56!B97
 +Spain57!AC97*Spain57!D97/Spain57!B97
 +Sweden58!AC97*Sweden58!D97/Sweden58!B97)
/(Belgium51!D97/Belgium51!B97
 +Denmark52!D97/Denmark52!B97
 +Finland53!D97/Finland53!B97
 +Italy54!D97/Italy54!B97
 +Netherlands55!D97/Netherlands55!B97
 +Portugal56!D97/Portugal56!B97
 +Spain57!D97/Spain57!B97
 +Sweden58!D97/Sweden58!B97))</f>
        <v/>
      </c>
      <c r="C97" s="34">
        <f>IF(OR(
Belgium51!F97   ="",
Belgium51!D97   ="",
Belgium51!B97   ="",
Denmark52!F97      ="",
Denmark52!D97      ="",
Denmark52!B97      ="",
Finland53!F97       ="",
Finland53!D97       ="",
Finland53!B97       ="",
Italy54!F97      ="",
Italy54!D97      ="",
Italy54!B97      ="",
Netherlands55!F97 ="",
Netherlands55!D97 ="",
Netherlands55!B97 ="",
Portugal56!F97 ="",
Portugal56!D97 ="",
Portugal56!B97 ="",
Spain57!F97       ="",
Spain57!D97       ="",
Spain57!B97       ="",
Sweden58!F97      ="",
Sweden58!D97      ="",
Sweden58!B97      =""),"",
(Belgium51!F97*Belgium51!D97/Belgium51!B97
 +Denmark52!F97*Denmark52!D97/Denmark52!B97
 +Finland53!F97*Finland53!D97/Finland53!B97
 +Italy54!F97*Italy54!D97/Italy54!B97
 +Netherlands55!F97*Netherlands55!D97/Netherlands55!B97
 +Portugal56!F97*Portugal56!D97/Portugal56!B97
 +Spain57!F97*Spain57!D97/Spain57!B97
 +Sweden58!F97*Sweden58!D97/Sweden58!B97)
/(Belgium51!D97/Belgium51!B97
 +Denmark52!D97/Denmark52!B97
 +Finland53!D97/Finland53!B97
 +Italy54!D97/Italy54!B97
 +Netherlands55!D97/Netherlands55!B97
 +Portugal56!D97/Portugal56!B97
 +Spain57!D97/Spain57!B97
 +Sweden58!D97/Sweden58!B97))</f>
        <v>0.60265872844972046</v>
      </c>
      <c r="D97" s="62" t="str">
        <f>IF(OR(
Belgium51!AE97   ="",
Belgium51!D97   ="",
Belgium51!B97   ="",
Denmark52!AE97      ="",
Denmark52!D97      ="",
Denmark52!B97      ="",
Finland53!AE97       ="",
Finland53!D97       ="",
Finland53!B97       ="",
Italy54!AE97      ="",
Italy54!D97      ="",
Italy54!B97      ="",
Netherlands55!AE97 ="",
Netherlands55!D97 ="",
Netherlands55!B97 ="",
Portugal56!AE97 ="",
Portugal56!D97 ="",
Portugal56!B97 ="",
Spain57!AE97       ="",
Spain57!D97       ="",
Spain57!B97       ="",
Sweden58!AE97      ="",
Sweden58!D97      ="",
Sweden58!B97      =""),"",
(Belgium51!AE97*Belgium51!D97/Belgium51!B97
 +Denmark52!AE97*Denmark52!D97/Denmark52!B97
 +Finland53!AE97*Finland53!D97/Finland53!B97
 +Italy54!AE97*Italy54!D97/Italy54!B97
 +Netherlands55!AE97*Netherlands55!D97/Netherlands55!B97
 +Portugal56!AE97*Portugal56!D97/Portugal56!B97
 +Spain57!AE97*Spain57!D97/Spain57!B97
 +Sweden58!AE97*Sweden58!D97/Sweden58!B97)
/(Belgium51!D97/Belgium51!B97
 +Denmark52!D97/Denmark52!B97
 +Finland53!D97/Finland53!B97
 +Italy54!D97/Italy54!B97
 +Netherlands55!D97/Netherlands55!B97
 +Portugal56!D97/Portugal56!B97
 +Spain57!D97/Spain57!B97
 +Sweden58!D97/Sweden58!B97))</f>
        <v/>
      </c>
      <c r="E97" s="62">
        <f>IF(OR(
Belgium51!H97   ="",
Belgium51!D97   ="",
Belgium51!B97   ="",
Denmark52!H97      ="",
Denmark52!D97      ="",
Denmark52!B97      ="",
Finland53!H97       ="",
Finland53!D97       ="",
Finland53!B97       ="",
Italy54!H97      ="",
Italy54!D97      ="",
Italy54!B97      ="",
Netherlands55!H97 ="",
Netherlands55!D97 ="",
Netherlands55!B97 ="",
Portugal56!H97 ="",
Portugal56!D97 ="",
Portugal56!B97 ="",
Spain57!H97 ="",
Spain57!D97 ="",
Spain57!B97 ="",
Sweden58!H97 ="",
Sweden58!D97 ="",
Sweden58!B97 =""),"",
(Belgium51!H97*Belgium51!D97/Belgium51!B97
 +Denmark52!H97*Denmark52!D97/Denmark52!B97
 +Finland53!H97*Finland53!D97/Finland53!B97
 +Italy54!H97*Italy54!D97/Italy54!B97
 +Netherlands55!H97*Netherlands55!D97/Netherlands55!B97
 +Portugal56!H97*Portugal56!D97/Portugal56!B97
 +Spain57!H97*Spain57!D97/Spain57!B97
 +Sweden58!H97*Sweden58!D97/Sweden58!B97)
/(Belgium51!D97/Belgium51!B97
 +Denmark52!D97/Denmark52!B97
 +Finland53!D97/Finland53!B97
 +Italy54!D97/Italy54!B97
 +Netherlands55!D97/Netherlands55!B97
 +Portugal56!D97/Portugal56!B97
 +Spain57!D97/Spain57!B97
 +Sweden58!D97/Sweden58!B97))</f>
        <v>0.24133288915356968</v>
      </c>
      <c r="F97" s="62">
        <f>IF(OR(
Belgium51!I97   ="",
Belgium51!D97   ="",
Belgium51!B97   ="",
Denmark52!I97      ="",
Denmark52!D97      ="",
Denmark52!B97      ="",
Finland53!I97       ="",
Finland53!D97       ="",
Finland53!B97       ="",
Italy54!I97      ="",
Italy54!D97      ="",
Italy54!B97      ="",
Netherlands55!I97 ="",
Netherlands55!D97 ="",
Netherlands55!B97 ="",
Portugal56!I97      ="",
Portugal56!D97      ="",
Portugal56!B97      ="",
Spain57!I97      ="",
Spain57!D97      ="",
Spain57!B97      ="",
Sweden58!I97      ="",
Sweden58!D97      ="",
Sweden58!B97      =""),"",
(Belgium51!I97/Belgium51!B97
 +Denmark52!I97/Denmark52!B97
 +Finland53!I97/Finland53!B97
 +Italy54!I97/Italy54!B97
 +Netherlands55!I97/Netherlands55!B97
 +Portugal56!I97/Portugal56!B97
 +Spain57!I97/Spain57!B97
 +Sweden58!I97/Sweden58!B97)
/(Belgium51!D97/Belgium51!B97
 +Denmark52!D97/Denmark52!B97
 +Finland53!D97/Finland53!B97
 +Italy54!D97/Italy54!B97
 +Netherlands55!D97/Netherlands55!B97
 +Portugal56!D97/Portugal56!B97
 +Spain57!D97/Spain57!B97
 +Sweden58!D97/Sweden58!B97))</f>
        <v>0.19562843513322795</v>
      </c>
      <c r="G97" s="62">
        <f>IF(OR(
Belgium51!J97   ="",
Belgium51!D97   ="",
Belgium51!B97   ="",
Denmark52!J97      ="",
Denmark52!D97      ="",
Denmark52!B97      ="",
Finland53!J97       ="",
Finland53!D97       ="",
Finland53!B97       ="",
Italy54!J97      ="",
Italy54!D97      ="",
Italy54!B97      ="",
Netherlands55!J97 ="",
Netherlands55!D97 ="",
Netherlands55!B97 ="",
Portugal56!J97      ="",
Portugal56!D97      ="",
Portugal56!B97      ="",
Spain57!J97      ="",
Spain57!D97      ="",
Spain57!B97      ="",
Sweden58!J97      ="",
Sweden58!D97      ="",
Sweden58!B97      =""),"",
(Belgium51!J97/Belgium51!B97
 +Denmark52!J97/Denmark52!B97
 +Finland53!J97/Finland53!B97
 +Italy54!J97/Italy54!B97
 +Netherlands55!J97/Netherlands55!B97
 +Portugal56!J97/Portugal56!B97
 +Spain57!J97/Spain57!B97
 +Sweden58!J97/Sweden58!B97)
/(Belgium51!D97/Belgium51!B97
 +Denmark52!D97/Denmark52!B97
 +Finland53!D97/Finland53!B97
 +Italy54!D97/Italy54!B97
 +Netherlands55!D97/Netherlands55!B97
 +Portugal56!D97/Portugal56!B97
 +Spain57!D97/Spain57!B97
 +Sweden58!D97/Sweden58!B97))</f>
        <v>0.17795003156291897</v>
      </c>
      <c r="H97" s="62">
        <f>IF(OR(
Belgium51!K97   ="",
Belgium51!D97   ="",
Belgium51!B97   ="",
Denmark52!K97      ="",
Denmark52!D97      ="",
Denmark52!B97      ="",
Finland53!K97       ="",
Finland53!D97       ="",
Finland53!B97       ="",
Italy54!K97      ="",
Italy54!D97      ="",
Italy54!B97      ="",
Netherlands55!K97 ="",
Netherlands55!D97 ="",
Netherlands55!B97 ="",
Portugal56!K97      ="",
Portugal56!D97      ="",
Portugal56!B97      ="",
Spain57!K97      ="",
Spain57!D97      ="",
Spain57!B97      ="",
Sweden58!K97      ="",
Sweden58!D97      ="",
Sweden58!B97      =""),"",
(Belgium51!K97/Belgium51!B97
 +Denmark52!K97/Denmark52!B97
 +Finland53!K97/Finland53!B97
 +Italy54!K97/Italy54!B97
 +Netherlands55!K97/Netherlands55!B97
 +Portugal56!K97/Portugal56!B97
 +Spain57!K97/Spain57!B97
 +Sweden58!K97/Sweden58!B97)
/(Belgium51!D97/Belgium51!B97
 +Denmark52!D97/Denmark52!B97
 +Finland53!D97/Finland53!B97
 +Italy54!D97/Italy54!B97
 +Netherlands55!D97/Netherlands55!B97
 +Portugal56!D97/Portugal56!B97
 +Spain57!D97/Spain57!B97
 +Sweden58!D97/Sweden58!B97))</f>
        <v>0.19253421941655532</v>
      </c>
      <c r="I97" s="62">
        <f>IF(OR(
Belgium51!L97   ="",
Belgium51!D97   ="",
Belgium51!B97   ="",
Denmark52!L97      ="",
Denmark52!D97      ="",
Denmark52!B97      ="",
Finland53!L97       ="",
Finland53!D97       ="",
Finland53!B97       ="",
Italy54!L97      ="",
Italy54!D97      ="",
Italy54!B97      ="",
Netherlands55!L97 ="",
Netherlands55!D97 ="",
Netherlands55!B97 ="",
Portugal56!L97      ="",
Portugal56!D97      ="",
Portugal56!B97      ="",
Spain57!L97      ="",
Spain57!D97      ="",
Spain57!B97      ="",
Sweden58!L97      ="",
Sweden58!D97      ="",
Sweden58!B97      =""),"",
(Belgium51!L97/Belgium51!B97
 +Denmark52!L97/Denmark52!B97
 +Finland53!L97/Finland53!B97
 +Italy54!L97/Italy54!B97
 +Netherlands55!L97/Netherlands55!B97
 +Portugal56!L97/Portugal56!B97
 +Spain57!L97/Spain57!B97
 +Sweden58!L97/Sweden58!B97)
/(Belgium51!D97/Belgium51!B97
 +Denmark52!D97/Denmark52!B97
 +Finland53!D97/Finland53!B97
 +Italy54!D97/Italy54!B97
 +Netherlands55!D97/Netherlands55!B97
 +Portugal56!D97/Portugal56!B97
 +Spain57!D97/Spain57!B97
 +Sweden58!D97/Sweden58!B97))</f>
        <v>0.21965802111927954</v>
      </c>
      <c r="J97" s="61">
        <f t="shared" si="2"/>
        <v>-2.7123801702724215E-2</v>
      </c>
      <c r="K97" s="61">
        <f>IF(OR(
Belgium51!D97   ="",Belgium51!D96   ="",
Belgium51!B97   ="",Belgium51!B96   ="",
Belgium51!N97   ="",Belgium51!N96   ="",
Denmark52!D97      ="",Denmark52!D96      ="",
Denmark52!B97      ="",Denmark52!B96      ="",
Denmark52!N97      ="",Denmark52!N96      ="",
Finland53!D97       ="",Finland53!D96       ="",
Finland53!B97       ="",Finland53!B96       ="",
Finland53!N97       ="",Finland53!N96       ="",
Italy54!D97      ="",Italy54!D96      ="",
Italy54!B97      ="",Italy54!B96      ="",
Italy54!N97      ="",Italy54!N96      ="",
Netherlands55!D97 ="",Netherlands55!D96 ="",
Netherlands55!B97 ="",Netherlands55!B96 ="",
Netherlands55!N97 ="",Netherlands55!N96 ="",
Portugal56!D97      ="",Portugal56!D96      ="",
Portugal56!B97      ="",Portugal56!B96      ="",
Portugal56!N97      ="",Portugal56!N96      ="",
Spain57!D97      ="",Spain57!D96      ="",
Spain57!B97      ="",Spain57!B96      ="",
Spain57!N97      ="",Spain57!N96      ="",
Sweden58!D97      ="",Sweden58!D96      ="",
Sweden58!B97      ="",Sweden58!B96      ="",
Sweden58!N97      ="",Sweden58!N96      =""),"",
LN(SQRT(
(Belgium51!D97/Belgium51!B97
 +Denmark52!D97/Denmark52!B97
 +Finland53!D97/Finland53!B97
 +Italy54!D97/Italy54!B97
 +Netherlands55!D97/Netherlands55!B97
 +Portugal56!D97/Portugal56!B97
 +Spain57!D97/Spain57!B97
 +Sweden58!D97/Sweden58!B97)
/(Belgium51!D97/Belgium51!N97*Belgium51!N96/Belgium51!B96
 +Denmark52!D97/Denmark52!N97*Denmark52!N96/Denmark52!B96
 +Finland53!D97/Finland53!N97*Finland53!N96/Finland53!B96
 +Italy54!D97/Italy54!N97*Italy54!N96/Italy54!B96
 +Netherlands55!D97/Netherlands55!N97*Netherlands55!N96/Netherlands55!B96
 +Portugal56!D97/Portugal56!N97*Portugal56!N96/Portugal56!B96
 +Spain57!D97/Spain57!N97*Spain57!N96/Spain57!B96
 +Sweden58!D97/Sweden58!N97*Sweden58!N96/Sweden58!B96)
*(Belgium51!D96/Belgium51!N96*Belgium51!N97/Belgium51!B97
 +Denmark52!D96/Denmark52!N96*Denmark52!N97/Denmark52!B97
 +Finland53!D96/Finland53!N96*Finland53!N97/Finland53!B97
 +Italy54!D96/Italy54!N96*Italy54!N97/Italy54!B97
 +Netherlands55!D96/Netherlands55!N96*Netherlands55!N97/Netherlands55!B97
 +Portugal56!D96/Portugal56!N96*Portugal56!N97/Portugal56!B97
 +Spain57!D96/Spain57!N96*Spain57!N97/Spain57!B97
 +Sweden58!D96/Sweden58!N96*Sweden58!N97/Sweden58!B97)
/(Belgium51!D96/Belgium51!B96
 +Denmark52!D96/Denmark52!B96
 +Finland53!D96/Finland53!B96
 +Italy54!D96/Italy54!B96
 +Netherlands55!D96/Netherlands55!B96
 +Portugal56!D96/Portugal56!B96
 +Spain57!D96/Spain57!B96
 +Sweden58!D96/Sweden58!B96))))</f>
        <v>6.228089855364452E-2</v>
      </c>
      <c r="L97" s="61">
        <f>IF(OR(
Belgium51!F97   ="",Belgium51!F96   ="",
Belgium51!D97   ="",Belgium51!D96   ="",
Belgium51!B97   ="",Belgium51!B96   ="",
Belgium51!P97   ="",Belgium51!P96   ="",
Denmark52!F97      ="",Denmark52!F96      ="",
Denmark52!D97      ="",Denmark52!D96      ="",
Denmark52!B97      ="",Denmark52!B96      ="",
Denmark52!P97      ="",Denmark52!P96      ="",
Finland53!F97       ="",Finland53!F96       ="",
Finland53!D97       ="",Finland53!D96       ="",
Finland53!B97       ="",Finland53!B96       ="",
Finland53!P97       ="",Finland53!P96       ="",
Italy54!F97      ="",Italy54!F96      ="",
Italy54!D97      ="",Italy54!D96      ="",
Italy54!B97      ="",Italy54!B96      ="",
Italy54!P97      ="",Italy54!P96      ="",
Netherlands55!F97 ="",Netherlands55!F96 ="",
Netherlands55!D97 ="",Netherlands55!D96 ="",
Netherlands55!B97 ="",Netherlands55!B96 ="",
Netherlands55!P97 ="",Netherlands55!P96 ="",
Portugal56!F97      ="",Portugal56!F96      ="",
Portugal56!D97      ="",Portugal56!D96      ="",
Portugal56!B97      ="",Portugal56!B96      ="",
Portugal56!P97      ="",Portugal56!P96      ="",
Spain57!F97      ="",Spain57!F96      ="",
Spain57!D97      ="",Spain57!D96      ="",
Spain57!B97      ="",Spain57!B96      ="",
Spain57!P97      ="",Spain57!P96      ="",
Sweden58!F97      ="",Sweden58!F96      ="",
Sweden58!D97      ="",Sweden58!D96      ="",
Sweden58!B97      ="",Sweden58!B96      ="",
Sweden58!P97      ="",Sweden58!P96      =""),"",
LN(SQRT(
(Belgium51!D97*Belgium51!F97/Belgium51!B97
 +Denmark52!D97*Denmark52!F97/Denmark52!B97
 +Finland53!D97*Finland53!F97/Finland53!B97
 +Italy54!D97*Italy54!F97/Italy54!B97
 +Netherlands55!D97*Netherlands55!F97/Netherlands55!B97
 +Portugal56!D97*Portugal56!F97/Portugal56!B97
 +Spain57!D97*Spain57!F97/Spain57!B97
 +Sweden58!D97*Sweden58!F97/Sweden58!B97)
/(Belgium51!D97*Belgium51!F97/Belgium51!P97*Belgium51!P96/Belgium51!B96
 +Denmark52!D97*Denmark52!F97/Denmark52!P97*Denmark52!P96/Denmark52!B96
 +Finland53!D97*Finland53!F97/Finland53!P97*Finland53!P96/Finland53!B96
 +Italy54!D97*Italy54!F97/Italy54!P97*Italy54!P96/Italy54!B96
 +Netherlands55!D97*Netherlands55!F97/Netherlands55!P97*Netherlands55!P96/Netherlands55!B96
 +Portugal56!D97*Portugal56!F97/Portugal56!P97*Portugal56!P96/Portugal56!B96
 +Spain57!D97*Spain57!F97/Spain57!P97*Spain57!P96/Spain57!B96
 +Sweden58!D97*Sweden58!F97/Sweden58!P97*Sweden58!P96/Sweden58!B96)
*(Belgium51!D96*Belgium51!F96/Belgium51!P96*Belgium51!P97/Belgium51!B97
 +Denmark52!D96*Denmark52!F96/Denmark52!P96*Denmark52!P97/Denmark52!B97
 +Finland53!D96*Finland53!F96/Finland53!P96*Finland53!P97/Finland53!B97
 +Italy54!D96*Italy54!F96/Italy54!P96*Italy54!P97/Italy54!B97
 +Netherlands55!D96*Netherlands55!F96/Netherlands55!P96*Netherlands55!P97/Netherlands55!B97
 +Portugal56!D96*Portugal56!F96/Portugal56!P96*Portugal56!P97/Portugal56!B97
 +Spain57!D96*Spain57!F96/Spain57!P96*Spain57!P97/Spain57!B97
 +Sweden58!D96*Sweden58!F96/Sweden58!P96*Sweden58!P97/Sweden58!B97)
/(Belgium51!D96*Belgium51!F96/Belgium51!B96
 +Denmark52!D96*Denmark52!F96/Denmark52!B96
 +Finland53!D96*Finland53!F96/Finland53!B96
 +Italy54!D96*Italy54!F96/Italy54!B96
 +Netherlands55!D96*Netherlands55!F96/Netherlands55!B96
 +Portugal56!D96*Portugal56!F96/Portugal56!B96
 +Spain57!D96*Spain57!F96/Spain57!B96
 +Sweden58!D96*Sweden58!F96/Sweden58!B96))))</f>
        <v>4.973471338503551E-2</v>
      </c>
      <c r="M97" s="62">
        <f>IF(OR(
Belgium51!H97   ="",Belgium51!H96   ="",
Belgium51!D97   ="",Belgium51!D96   ="",
Belgium51!B97   ="",Belgium51!B96   ="",
Belgium51!Q97   ="",Belgium51!Q96   ="",
Denmark52!H97      ="",Denmark52!H96      ="",
Denmark52!D97      ="",Denmark52!D96      ="",
Denmark52!B97      ="",Denmark52!B96      ="",
Denmark52!Q97      ="",Denmark52!Q96      ="",
Finland53!H97       ="",Finland53!H96       ="",
Finland53!D97       ="",Finland53!D96       ="",
Finland53!B97       ="",Finland53!B96       ="",
Finland53!Q97       ="",Finland53!Q96       ="",
Italy54!H97      ="",Italy54!H96      ="",
Italy54!D97      ="",Italy54!D96      ="",
Italy54!B97      ="",Italy54!B96      ="",
Italy54!Q97      ="",Italy54!Q96      ="",
Netherlands55!H97 ="",Netherlands55!H96 ="",
Netherlands55!D97 ="",Netherlands55!D96 ="",
Netherlands55!B97 ="",Netherlands55!B96 ="",
Netherlands55!Q97 ="",Netherlands55!Q96 ="",
Portugal56!H97      ="",Portugal56!H96      ="",
Portugal56!D97      ="",Portugal56!D96      ="",
Portugal56!B97      ="",Portugal56!B96      ="",
Portugal56!Q97      ="",Portugal56!Q96      ="",
Spain57!H97      ="",Spain57!H96      ="",
Spain57!D97      ="",Spain57!D96      ="",
Spain57!B97      ="",Spain57!B96      ="",
Spain57!Q97      ="",Spain57!Q96      ="",
Sweden58!H97      ="",Sweden58!H96      ="",
Sweden58!D97      ="",Sweden58!D96      ="",
Sweden58!B97      ="",Sweden58!B96      ="",
Sweden58!Q97      ="",Sweden58!Q96      =""),"",
LN(SQRT(
(Belgium51!D97*Belgium51!H97/Belgium51!B97
 +Denmark52!D97*Denmark52!H97/Denmark52!B97
 +Finland53!D97*Finland53!H97/Finland53!B97
 +Italy54!D97*Italy54!H97/Italy54!B97
 +Netherlands55!D97*Netherlands55!H97/Netherlands55!B97
 +Portugal56!D97*Portugal56!H97/Portugal56!B97
 +Spain57!D97*Spain57!H97/Spain57!B97
 +Sweden58!D97*Sweden58!H97/Sweden58!B97)
/(Belgium51!D97*Belgium51!H97/Belgium51!Q97*Belgium51!Q96/Belgium51!B96
 +Denmark52!D97*Denmark52!H97/Denmark52!Q97*Denmark52!Q96/Denmark52!B96
 +Finland53!D97*Finland53!H97/Finland53!Q97*Finland53!Q96/Finland53!B96
 +Italy54!D97*Italy54!H97/Italy54!Q97*Italy54!Q96/Italy54!B96
 +Netherlands55!D97*Netherlands55!H97/Netherlands55!Q97*Netherlands55!Q96/Netherlands55!B96
 +Portugal56!D97*Portugal56!H97/Portugal56!Q97*Portugal56!Q96/Portugal56!B96
 +Spain57!D97*Spain57!H97/Spain57!Q97*Spain57!Q96/Spain57!B96
 +Sweden58!D97*Sweden58!H97/Sweden58!Q97*Sweden58!Q96/Sweden58!B96)
*(Belgium51!D96*Belgium51!H96/Belgium51!Q96*Belgium51!Q97/Belgium51!B97
 +Denmark52!D96*Denmark52!H96/Denmark52!Q96*Denmark52!Q97/Denmark52!B97
 +Finland53!D96*Finland53!H96/Finland53!Q96*Finland53!Q97/Finland53!B97
 +Italy54!D96*Italy54!H96/Italy54!Q96*Italy54!Q97/Italy54!B97
 +Netherlands55!D96*Netherlands55!H96/Netherlands55!Q96*Netherlands55!Q97/Netherlands55!B97
 +Portugal56!D96*Portugal56!H96/Portugal56!Q96*Portugal56!Q97/Portugal56!B97
 +Spain57!D96*Spain57!H96/Spain57!Q96*Spain57!Q97/Spain57!B97
 +Sweden58!D96*Sweden58!H96/Sweden58!Q96*Sweden58!Q97/Sweden58!B97)
/(Belgium51!D96*Belgium51!H96/Belgium51!B96
 +Denmark52!D96*Denmark52!H96/Denmark52!B96
 +Finland53!D96*Finland53!H96/Finland53!B96
 +Italy54!D96*Italy54!H96/Italy54!B96
 +Netherlands55!D96*Netherlands55!H96/Netherlands55!B96
 +Portugal56!D96*Portugal56!H96/Portugal56!B96
 +Spain57!D96*Spain57!H96/Spain57!B96
 +Sweden58!D96*Sweden58!H96/Sweden58!B96))))</f>
        <v>6.3247486964973496E-2</v>
      </c>
      <c r="N97" s="62">
        <f>IF(OR(
Belgium51!I97   ="",Belgium51!I96   ="",
Belgium51!B97   ="",Belgium51!B96   ="",
Belgium51!R97   ="",Belgium51!R96   ="",
Denmark52!I97      ="",Denmark52!I96      ="",
Denmark52!B97      ="",Denmark52!B96      ="",
Denmark52!R97      ="",Denmark52!R96      ="",
Finland53!I97       ="",Finland53!I96       ="",
Finland53!B97       ="",Finland53!B96       ="",
Finland53!R97       ="",Finland53!R96       ="",
Italy54!I97      ="",Italy54!I96      ="",
Italy54!B97      ="",Italy54!B96      ="",
Italy54!R97      ="",Italy54!R96      ="",
Netherlands55!I97 ="",Netherlands55!I96 ="",
Netherlands55!B97 ="",Netherlands55!B96 ="",
Netherlands55!R97 ="",Netherlands55!R96 ="",
Portugal56!I97      ="",Portugal56!I96      ="",
Portugal56!B97      ="",Portugal56!B96      ="",
Portugal56!R97      ="",Portugal56!R96      ="",
Spain57!I97      ="",Spain57!I96      ="",
Spain57!B97      ="",Spain57!B96      ="",
Spain57!R97      ="",Spain57!R96      ="",
Sweden58!I97      ="",Sweden58!I96      ="",
Sweden58!B97      ="",Sweden58!B96      ="",
Sweden58!R97      ="",Sweden58!R96      =""),"",
LN(SQRT(
(Belgium51!I97/Belgium51!B97
 +Denmark52!I97/Denmark52!B97
 +Finland53!I97/Finland53!B97
 +Italy54!I97/Italy54!B97
 +Netherlands55!I97/Netherlands55!B97
 +Portugal56!I97/Portugal56!B97
 +Spain57!I97/Spain57!B97
 +Sweden58!I97/Sweden58!B97)
/(Belgium51!I97/Belgium51!R97*Belgium51!R96/Belgium51!B96
 +Denmark52!I97/Denmark52!R97*Denmark52!R96/Denmark52!B96
 +Finland53!I97/Finland53!R97*Finland53!R96/Finland53!B96
 +Italy54!I97/Italy54!R97*Italy54!R96/Italy54!B96
 +Netherlands55!I97/Netherlands55!R97*Netherlands55!R96/Netherlands55!B96
 +Portugal56!I97/Portugal56!R97*Portugal56!R96/Portugal56!B96
 +Spain57!I97/Spain57!R97*Spain57!R96/Spain57!B96
 +Sweden58!I97/Sweden58!R97*Sweden58!R96/Sweden58!B96)
*(Belgium51!I96/Belgium51!R96*Belgium51!R97/Belgium51!B97
 +Denmark52!I96/Denmark52!R96*Denmark52!R97/Denmark52!B97
 +Finland53!I96/Finland53!R96*Finland53!R97/Finland53!B97
 +Italy54!I96/Italy54!R96*Italy54!R97/Italy54!B97
 +Netherlands55!I96/Netherlands55!R96*Netherlands55!R97/Netherlands55!B97
 +Portugal56!I96/Portugal56!R96*Portugal56!R97/Portugal56!B97
 +Spain57!I96/Spain57!R96*Spain57!R97/Spain57!B97
 +Sweden58!I96/Sweden58!R96*Sweden58!R97/Sweden58!B97)
/(Belgium51!I96/Belgium51!B96
 +Denmark52!I96/Denmark52!B96
 +Finland53!I96/Finland53!B96
 +Italy54!I96/Italy54!B96
 +Netherlands55!I96/Netherlands55!B96
 +Portugal56!I96/Portugal56!B96
 +Spain57!I96/Spain57!B96
 +Sweden58!I96/Sweden58!B96))))</f>
        <v>8.5018149866023865E-2</v>
      </c>
      <c r="O97" s="62">
        <f>IF(OR(
Belgium51!K97   ="",Belgium51!K96   ="",
Belgium51!B97   ="",Belgium51!B96   ="",
Belgium51!S97   ="",Belgium51!S96   ="",
Denmark52!K97      ="",Denmark52!K96      ="",
Denmark52!B97      ="",Denmark52!B96      ="",
Denmark52!S97      ="",Denmark52!S96      ="",
Finland53!K97       ="",Finland53!K96       ="",
Finland53!B97       ="",Finland53!B96       ="",
Finland53!S97       ="",Finland53!S96       ="",
Italy54!K97      ="",Italy54!K96      ="",
Italy54!B97      ="",Italy54!B96      ="",
Italy54!S97      ="",Italy54!S96      ="",
Netherlands55!K97 ="",Netherlands55!K96 ="",
Netherlands55!B97 ="",Netherlands55!B96 ="",
Netherlands55!S97 ="",Netherlands55!S96 ="",
Portugal56!K97      ="",Portugal56!K96      ="",
Portugal56!B97      ="",Portugal56!B96      ="",
Portugal56!S97      ="",Portugal56!S96      ="",
Spain57!K97      ="",Spain57!K96      ="",
Spain57!B97      ="",Spain57!B96      ="",
Spain57!S97      ="",Spain57!S96      ="",
Sweden58!K97      ="",Sweden58!K96      ="",
Sweden58!B97      ="",Sweden58!B96      ="",
Sweden58!S97      ="",Sweden58!S96      =""),"",
LN(SQRT(
(Belgium51!K97/Belgium51!B97
 +Denmark52!K97/Denmark52!B97
 +Finland53!K97/Finland53!B97
 +Italy54!K97/Italy54!B97
 +Netherlands55!K97/Netherlands55!B97
 +Portugal56!K97/Portugal56!B97
 +Spain57!K97/Spain57!B97
 +Sweden58!K97/Sweden58!B97)
/(Belgium51!K97/Belgium51!S97*Belgium51!S96/Belgium51!B96
 +Denmark52!K97/Denmark52!S97*Denmark52!S96/Denmark52!B96
 +Finland53!K97/Finland53!S97*Finland53!S96/Finland53!B96
 +Italy54!K97/Italy54!S97*Italy54!S96/Italy54!B96
 +Netherlands55!K97/Netherlands55!S97*Netherlands55!S96/Netherlands55!B96
 +Portugal56!K97/Portugal56!S97*Portugal56!S96/Portugal56!B96
 +Spain57!K97/Spain57!S97*Spain57!S96/Spain57!B96
 +Sweden58!K97/Sweden58!S97*Sweden58!S96/Sweden58!B96)
*(Belgium51!K96/Belgium51!S96*Belgium51!S97/Belgium51!B97
 +Denmark52!K96/Denmark52!S96*Denmark52!S97/Denmark52!B97
 +Finland53!K96/Finland53!S96*Finland53!S97/Finland53!B97
 +Italy54!K96/Italy54!S96*Italy54!S97/Italy54!B97
 +Netherlands55!K96/Netherlands55!S96*Netherlands55!S97/Netherlands55!B97
 +Portugal56!K96/Portugal56!S96*Portugal56!S97/Portugal56!B97
 +Spain57!K96/Spain57!S96*Spain57!S97/Spain57!B97
 +Sweden58!K96/Sweden58!S96*Sweden58!S97/Sweden58!B97)
/(Belgium51!K96/Belgium51!B96
 +Denmark52!K96/Denmark52!B96
 +Finland53!K96/Finland53!B96
 +Italy54!K96/Italy54!B96
 +Netherlands55!K96/Netherlands55!B96
 +Portugal56!K96/Portugal56!B96
 +Spain57!K96/Spain57!B96
 +Sweden58!K96/Sweden58!B96))))</f>
        <v>2.8748905813326956E-2</v>
      </c>
      <c r="P97" s="62">
        <f>IF(OR(
Belgium51!L97   ="",Belgium51!L96   ="",
Belgium51!B97   ="",Belgium51!B96   ="",
Belgium51!T97   ="",Belgium51!T96   ="",
Denmark52!L97      ="",Denmark52!L96      ="",
Denmark52!B97      ="",Denmark52!B96      ="",
Denmark52!T97      ="",Denmark52!T96      ="",
Finland53!L97       ="",Finland53!L96       ="",
Finland53!B97       ="",Finland53!B96       ="",
Finland53!T97       ="",Finland53!T96       ="",
Italy54!L97      ="",Italy54!L96      ="",
Italy54!B97      ="",Italy54!B96      ="",
Italy54!T97      ="",Italy54!T96      ="",
Netherlands55!L97 ="",Netherlands55!L96 ="",
Netherlands55!B97 ="",Netherlands55!B96 ="",
Netherlands55!T97 ="",Netherlands55!T96 ="",
Portugal56!L97      ="",Portugal56!L96      ="",
Portugal56!B97      ="",Portugal56!B96      ="",
Portugal56!T97      ="",Portugal56!T96      ="",
Spain57!L97      ="",Spain57!L96      ="",
Spain57!B97      ="",Spain57!B96      ="",
Spain57!T97      ="",Spain57!T96      ="",
Sweden58!L97      ="",Sweden58!L96      ="",
Sweden58!B97      ="",Sweden58!B96      ="",
Sweden58!T97      ="",Sweden58!T96      =""),"",
LN(SQRT(
(Belgium51!L97/Belgium51!B97
 +Denmark52!L97/Denmark52!B97
 +Finland53!L97/Finland53!B97
 +Italy54!L97/Italy54!B97
 +Netherlands55!L97/Netherlands55!B97
 +Portugal56!L97/Portugal56!B97
 +Spain57!L97/Spain57!B97
 +Sweden58!L97/Sweden58!B97)
/(Belgium51!L97/Belgium51!T97*Belgium51!T96/Belgium51!B96
 +Denmark52!L97/Denmark52!T97*Denmark52!T96/Denmark52!B96
 +Finland53!L97/Finland53!T97*Finland53!T96/Finland53!B96
 +Italy54!L97/Italy54!T97*Italy54!T96/Italy54!B96
 +Netherlands55!L97/Netherlands55!T97*Netherlands55!T96/Netherlands55!B96
 +Portugal56!L97/Portugal56!T97*Portugal56!T96/Portugal56!B96
 +Spain57!L97/Spain57!T97*Spain57!T96/Spain57!B96
 +Sweden58!L97/Sweden58!T97*Sweden58!T96/Sweden58!B96)
*(Belgium51!L96/Belgium51!T96*Belgium51!T97/Belgium51!B97
 +Denmark52!L96/Denmark52!T96*Denmark52!T97/Denmark52!B97
 +Finland53!L96/Finland53!T96*Finland53!T97/Finland53!B97
 +Italy54!L96/Italy54!T96*Italy54!T97/Italy54!B97
 +Netherlands55!L96/Netherlands55!T96*Netherlands55!T97/Netherlands55!B97
 +Portugal56!L96/Portugal56!T96*Portugal56!T97/Portugal56!B97
 +Spain57!L96/Spain57!T96*Spain57!T97/Spain57!B97
 +Sweden58!L96/Sweden58!T96*Sweden58!T97/Sweden58!B97)
/(Belgium51!L96/Belgium51!B96
 +Denmark52!L96/Denmark52!B96
 +Finland53!L96/Finland53!B96
 +Italy54!L96/Italy54!B96
 +Netherlands55!L96/Netherlands55!B96
 +Portugal56!L96/Portugal56!B96
 +Spain57!L96/Spain57!B96
 +Sweden58!L96/Sweden58!B96))))</f>
        <v>4.371940398936322E-2</v>
      </c>
      <c r="Q97" s="61">
        <f t="shared" si="4"/>
        <v>-1.254618516860901E-2</v>
      </c>
      <c r="R97" s="61">
        <f t="shared" si="8"/>
        <v>9.6658841132897522E-4</v>
      </c>
      <c r="S97" s="61">
        <f t="shared" si="5"/>
        <v>2.2737251312379345E-2</v>
      </c>
      <c r="T97" s="61">
        <f t="shared" si="6"/>
        <v>-3.3531992740317568E-2</v>
      </c>
      <c r="U97" s="61">
        <f t="shared" si="7"/>
        <v>-1.85614945642813E-2</v>
      </c>
      <c r="V97" s="61">
        <f>IF(OR(
Belgium51!V97   ="",
Belgium51!U97   ="",
Denmark52!V97      ="",
Denmark52!U97      ="",
Finland53!V97       ="",
Finland53!U97       ="",
Italy54!V97      ="",
Italy54!U97      ="",
Netherlands55!V97 ="",
Netherlands55!U97 ="",
Portugal56!V97      ="",
Portugal56!U97      ="",
Spain57!V97      ="",
Spain57!U97      ="",
Sweden58!V97      ="",
Sweden58!U97      =""),"",
LN((Belgium51!V97+Denmark52!V97+Finland53!V97+Italy54!V97+Netherlands55!V97+Portugal56!V97+Spain57!V97+Sweden58!V97)
/(Belgium51!U97+Denmark52!U97+Finland53!U97+Italy54!U97+Netherlands55!U97+Portugal56!U97+Spain57!U97+Sweden58!U97)))</f>
        <v>-0.88680072741670213</v>
      </c>
      <c r="W97" s="61">
        <f>IF(OR(
Belgium51!V97   ="",
Belgium51!W97   ="",
Belgium51!U97   ="",
Denmark52!V97      ="",
Denmark52!W97      ="",
Denmark52!U97      ="",
Finland53!V97       ="",
Finland53!W97       ="",
Finland53!U97       ="",
Italy54!V97      ="",
Italy54!W97      ="",
Italy54!U97      ="",
Netherlands55!V97 ="",
Netherlands55!W97 ="",
Netherlands55!V97 ="",
Portugal56!V97      ="",
Portugal56!W97      ="",
Portugal56!U97      ="",
Spain57!V97      ="",
Spain57!W97      ="",
Spain57!U97      ="",
Sweden58!V97      ="",
Sweden58!W97      ="",
Sweden58!U97      ="",
),"",
LN((Belgium51!V97*Belgium51!W97+Denmark52!V97*Denmark52!W97+Finland53!V97*Finland53!W97+Italy54!V97*Italy54!W97+Netherlands55!V97*Netherlands55!W97+Portugal56!V97*Portugal56!W97+Spain57!V97*Spain57!W97+Sweden58!V97*Sweden58!W97)
/(Belgium51!U97+Denmark52!U97+Finland53!U97+Italy54!U97+Netherlands55!U97+Portugal56!U97+Spain57!U97+Sweden58!U97)))</f>
        <v>6.7136210687359021</v>
      </c>
      <c r="X97" s="61">
        <f>IF(OR(
Belgium51!X97   ="",
Belgium51!D97   ="",
Belgium51!B97   ="",
Denmark52!X97      ="",
Denmark52!D97      ="",
Denmark52!B97      ="",
Finland53!X97       ="",
Finland53!D97       ="",
Finland53!B97       ="",
Italy54!X97      ="",
Italy54!D97      ="",
Italy54!B97      ="",
Netherlands55!X97 ="",
Netherlands55!D97 ="",
Netherlands55!B97 ="",
Portugal56!X97      ="",
Portugal56!D97      ="",
Portugal56!B97      ="",
Spain57!X97      ="",
Spain57!D97      ="",
Spain57!B97      ="",
Sweden58!X97      ="",
Sweden58!D97      ="",
Sweden58!B97      =""),"",
(Belgium51!X97*Belgium51!D97/Belgium51!B97
 +Denmark52!X97*Denmark52!D97/Denmark52!B97
 +Finland53!X97*Finland53!D97/Finland53!B97
 +Italy54!X97*Italy54!D97/Italy54!B97
 +Netherlands55!X97*Netherlands55!D97/Netherlands55!B97
 +Portugal56!X97*Portugal56!D97/Portugal56!B97
 +Spain57!X97*Spain57!D97/Spain57!B97
 +Sweden58!X97*Sweden58!D97/Sweden58!B97)
/(Belgium51!D97/Belgium51!B97
 +Denmark52!D97/Denmark52!B97
 +Finland53!D97/Finland53!B97
 +Italy54!D97/Italy54!B97
 +Netherlands55!D97/Netherlands55!B97
 +Portugal56!D97/Portugal56!B97
 +Spain57!D97/Spain57!B97
 +Sweden58!D97/Sweden58!B97))</f>
        <v>0.63507637203340028</v>
      </c>
      <c r="Y97" s="61">
        <f>IF(OR(
Belgium51!Y97   ="",
Belgium51!D97   ="",
Belgium51!B97   ="",
Denmark52!Y97      ="",
Denmark52!D97      ="",
Denmark52!B97      ="",
Finland53!Y97       ="",
Finland53!D97       ="",
Finland53!B97       ="",
Italy54!Y97      ="",
Italy54!D97      ="",
Italy54!B97      ="",
Netherlands55!Y97 ="",
Netherlands55!D97 ="",
Netherlands55!B97 ="",
Portugal56!Y97      ="",
Portugal56!D97      ="",
Portugal56!B97      ="",
Spain57!Y97      ="",
Spain57!D97      ="",
Spain57!B97      ="",
Sweden58!Y97      ="",
Sweden58!D97      ="",
Sweden58!B97      =""),"",
(Belgium51!Y97/Belgium51!B97
 +Denmark52!Y97/Denmark52!B97
 +Finland53!Y97/Finland53!B97
 +Italy54!Y97/Italy54!B97
 +Netherlands55!Y97/Netherlands55!B97
 +Portugal56!Y97/Portugal56!B97
 +Spain57!Y97/Spain57!B97
 +Sweden58!Y97/Sweden58!B97)
/(Belgium51!D97/Belgium51!B97
 +Denmark52!D97/Denmark52!B97
 +Finland53!D97/Finland53!B97
 +Italy54!D97/Italy54!B97
 +Netherlands55!D97/Netherlands55!B97
 +Portugal56!D97/Portugal56!B97
 +Spain57!D97/Spain57!B97
 +Sweden58!D97/Sweden58!B97))</f>
        <v>0.12002477170473791</v>
      </c>
      <c r="Z97" s="67"/>
      <c r="AA97" s="62" t="str">
        <f t="shared" si="3"/>
        <v/>
      </c>
      <c r="AB97" s="75">
        <f>IF(OR(
Belgium51!AB97   ="",
Belgium51!D97   ="",
Belgium51!B97   ="",
Denmark52!AB97      ="",
Denmark52!D97      ="",
Denmark52!B97      ="",
Finland53!AB97       ="",
Finland53!D97       ="",
Finland53!B97       ="",
Italy54!AB97      ="",
Italy54!D97      ="",
Italy54!B97      ="",
Netherlands55!AB97 ="",
Netherlands55!D97 ="",
Netherlands55!B97 ="",
Portugal56!AB97      ="",
Portugal56!D97      ="",
Portugal56!B97      ="",
Spain57!AB97      ="",
Spain57!D97      ="",
Spain57!B97      ="",
Sweden58!AB97      ="",
Sweden58!D97      ="",
Sweden58!B97      =""),"",
(Belgium51!AB97*Belgium51!D97/Belgium51!B97
 +Denmark52!AB97*Denmark52!D97/Denmark52!B97
 +Finland53!AB97*Finland53!D97/Finland53!B97
 +Italy54!AB97*Italy54!D97/Italy54!B97
 +Netherlands55!AB97*Netherlands55!D97/Netherlands55!B97
 +Portugal56!AB97*Portugal56!D97/Portugal56!B97
 +Spain57!AB97*Spain57!D97/Spain57!B97
 +Sweden58!AB97*Sweden58!D97/Sweden58!B97)
/(Belgium51!D97/Belgium51!B97
 +Denmark52!D97/Denmark52!B97
 +Finland53!D97/Finland53!B97
 +Italy54!D97/Italy54!B97
 +Netherlands55!D97/Netherlands55!B97
 +Portugal56!D97/Portugal56!B97
 +Spain57!D97/Spain57!B97
 +Sweden58!D97/Sweden58!B97))</f>
        <v>0.29778783522452817</v>
      </c>
    </row>
    <row r="98" spans="1:28">
      <c r="A98" s="62">
        <v>1965</v>
      </c>
      <c r="B98" s="62" t="str">
        <f>IF(OR(
Belgium51!AC98   ="",
Belgium51!D98   ="",
Belgium51!B98   ="",
Denmark52!AC98      ="",
Denmark52!D98      ="",
Denmark52!B98      ="",
Finland53!AC98       ="",
Finland53!D98       ="",
Finland53!B98       ="",
Italy54!AC98      ="",
Italy54!D98      ="",
Italy54!B98      ="",
Netherlands55!AC98 ="",
Netherlands55!D98 ="",
Netherlands55!B98 ="",
Portugal56!AC98 ="",
Portugal56!D98 ="",
Portugal56!B98 ="",
Spain57!AC98       ="",
Spain57!D98       ="",
Spain57!B98       ="",
Sweden58!AC98      ="",
Sweden58!D98      ="",
Sweden58!B98      =""),"",
(Belgium51!AC98*Belgium51!D98/Belgium51!B98
 +Denmark52!AC98*Denmark52!D98/Denmark52!B98
 +Finland53!AC98*Finland53!D98/Finland53!B98
 +Italy54!AC98*Italy54!D98/Italy54!B98
 +Netherlands55!AC98*Netherlands55!D98/Netherlands55!B98
 +Portugal56!AC98*Portugal56!D98/Portugal56!B98
 +Spain57!AC98*Spain57!D98/Spain57!B98
 +Sweden58!AC98*Sweden58!D98/Sweden58!B98)
/(Belgium51!D98/Belgium51!B98
 +Denmark52!D98/Denmark52!B98
 +Finland53!D98/Finland53!B98
 +Italy54!D98/Italy54!B98
 +Netherlands55!D98/Netherlands55!B98
 +Portugal56!D98/Portugal56!B98
 +Spain57!D98/Spain57!B98
 +Sweden58!D98/Sweden58!B98))</f>
        <v/>
      </c>
      <c r="C98" s="34">
        <f>IF(OR(
Belgium51!F98   ="",
Belgium51!D98   ="",
Belgium51!B98   ="",
Denmark52!F98      ="",
Denmark52!D98      ="",
Denmark52!B98      ="",
Finland53!F98       ="",
Finland53!D98       ="",
Finland53!B98       ="",
Italy54!F98      ="",
Italy54!D98      ="",
Italy54!B98      ="",
Netherlands55!F98 ="",
Netherlands55!D98 ="",
Netherlands55!B98 ="",
Portugal56!F98 ="",
Portugal56!D98 ="",
Portugal56!B98 ="",
Spain57!F98       ="",
Spain57!D98       ="",
Spain57!B98       ="",
Sweden58!F98      ="",
Sweden58!D98      ="",
Sweden58!B98      =""),"",
(Belgium51!F98*Belgium51!D98/Belgium51!B98
 +Denmark52!F98*Denmark52!D98/Denmark52!B98
 +Finland53!F98*Finland53!D98/Finland53!B98
 +Italy54!F98*Italy54!D98/Italy54!B98
 +Netherlands55!F98*Netherlands55!D98/Netherlands55!B98
 +Portugal56!F98*Portugal56!D98/Portugal56!B98
 +Spain57!F98*Spain57!D98/Spain57!B98
 +Sweden58!F98*Sweden58!D98/Sweden58!B98)
/(Belgium51!D98/Belgium51!B98
 +Denmark52!D98/Denmark52!B98
 +Finland53!D98/Finland53!B98
 +Italy54!D98/Italy54!B98
 +Netherlands55!D98/Netherlands55!B98
 +Portugal56!D98/Portugal56!B98
 +Spain57!D98/Spain57!B98
 +Sweden58!D98/Sweden58!B98))</f>
        <v>0.60151901532358243</v>
      </c>
      <c r="D98" s="62" t="str">
        <f>IF(OR(
Belgium51!AE98   ="",
Belgium51!D98   ="",
Belgium51!B98   ="",
Denmark52!AE98      ="",
Denmark52!D98      ="",
Denmark52!B98      ="",
Finland53!AE98       ="",
Finland53!D98       ="",
Finland53!B98       ="",
Italy54!AE98      ="",
Italy54!D98      ="",
Italy54!B98      ="",
Netherlands55!AE98 ="",
Netherlands55!D98 ="",
Netherlands55!B98 ="",
Portugal56!AE98 ="",
Portugal56!D98 ="",
Portugal56!B98 ="",
Spain57!AE98       ="",
Spain57!D98       ="",
Spain57!B98       ="",
Sweden58!AE98      ="",
Sweden58!D98      ="",
Sweden58!B98      =""),"",
(Belgium51!AE98*Belgium51!D98/Belgium51!B98
 +Denmark52!AE98*Denmark52!D98/Denmark52!B98
 +Finland53!AE98*Finland53!D98/Finland53!B98
 +Italy54!AE98*Italy54!D98/Italy54!B98
 +Netherlands55!AE98*Netherlands55!D98/Netherlands55!B98
 +Portugal56!AE98*Portugal56!D98/Portugal56!B98
 +Spain57!AE98*Spain57!D98/Spain57!B98
 +Sweden58!AE98*Sweden58!D98/Sweden58!B98)
/(Belgium51!D98/Belgium51!B98
 +Denmark52!D98/Denmark52!B98
 +Finland53!D98/Finland53!B98
 +Italy54!D98/Italy54!B98
 +Netherlands55!D98/Netherlands55!B98
 +Portugal56!D98/Portugal56!B98
 +Spain57!D98/Spain57!B98
 +Sweden58!D98/Sweden58!B98))</f>
        <v/>
      </c>
      <c r="E98" s="62">
        <f>IF(OR(
Belgium51!H98   ="",
Belgium51!D98   ="",
Belgium51!B98   ="",
Denmark52!H98      ="",
Denmark52!D98      ="",
Denmark52!B98      ="",
Finland53!H98       ="",
Finland53!D98       ="",
Finland53!B98       ="",
Italy54!H98      ="",
Italy54!D98      ="",
Italy54!B98      ="",
Netherlands55!H98 ="",
Netherlands55!D98 ="",
Netherlands55!B98 ="",
Portugal56!H98 ="",
Portugal56!D98 ="",
Portugal56!B98 ="",
Spain57!H98 ="",
Spain57!D98 ="",
Spain57!B98 ="",
Sweden58!H98 ="",
Sweden58!D98 ="",
Sweden58!B98 =""),"",
(Belgium51!H98*Belgium51!D98/Belgium51!B98
 +Denmark52!H98*Denmark52!D98/Denmark52!B98
 +Finland53!H98*Finland53!D98/Finland53!B98
 +Italy54!H98*Italy54!D98/Italy54!B98
 +Netherlands55!H98*Netherlands55!D98/Netherlands55!B98
 +Portugal56!H98*Portugal56!D98/Portugal56!B98
 +Spain57!H98*Spain57!D98/Spain57!B98
 +Sweden58!H98*Sweden58!D98/Sweden58!B98)
/(Belgium51!D98/Belgium51!B98
 +Denmark52!D98/Denmark52!B98
 +Finland53!D98/Finland53!B98
 +Italy54!D98/Italy54!B98
 +Netherlands55!D98/Netherlands55!B98
 +Portugal56!D98/Portugal56!B98
 +Spain57!D98/Spain57!B98
 +Sweden58!D98/Sweden58!B98))</f>
        <v>0.23981609772110321</v>
      </c>
      <c r="F98" s="62">
        <f>IF(OR(
Belgium51!I98   ="",
Belgium51!D98   ="",
Belgium51!B98   ="",
Denmark52!I98      ="",
Denmark52!D98      ="",
Denmark52!B98      ="",
Finland53!I98       ="",
Finland53!D98       ="",
Finland53!B98       ="",
Italy54!I98      ="",
Italy54!D98      ="",
Italy54!B98      ="",
Netherlands55!I98 ="",
Netherlands55!D98 ="",
Netherlands55!B98 ="",
Portugal56!I98      ="",
Portugal56!D98      ="",
Portugal56!B98      ="",
Spain57!I98      ="",
Spain57!D98      ="",
Spain57!B98      ="",
Sweden58!I98      ="",
Sweden58!D98      ="",
Sweden58!B98      =""),"",
(Belgium51!I98/Belgium51!B98
 +Denmark52!I98/Denmark52!B98
 +Finland53!I98/Finland53!B98
 +Italy54!I98/Italy54!B98
 +Netherlands55!I98/Netherlands55!B98
 +Portugal56!I98/Portugal56!B98
 +Spain57!I98/Spain57!B98
 +Sweden58!I98/Sweden58!B98)
/(Belgium51!D98/Belgium51!B98
 +Denmark52!D98/Denmark52!B98
 +Finland53!D98/Finland53!B98
 +Italy54!D98/Italy54!B98
 +Netherlands55!D98/Netherlands55!B98
 +Portugal56!D98/Portugal56!B98
 +Spain57!D98/Spain57!B98
 +Sweden58!D98/Sweden58!B98))</f>
        <v>0.20249988683071676</v>
      </c>
      <c r="G98" s="62">
        <f>IF(OR(
Belgium51!J98   ="",
Belgium51!D98   ="",
Belgium51!B98   ="",
Denmark52!J98      ="",
Denmark52!D98      ="",
Denmark52!B98      ="",
Finland53!J98       ="",
Finland53!D98       ="",
Finland53!B98       ="",
Italy54!J98      ="",
Italy54!D98      ="",
Italy54!B98      ="",
Netherlands55!J98 ="",
Netherlands55!D98 ="",
Netherlands55!B98 ="",
Portugal56!J98      ="",
Portugal56!D98      ="",
Portugal56!B98      ="",
Spain57!J98      ="",
Spain57!D98      ="",
Spain57!B98      ="",
Sweden58!J98      ="",
Sweden58!D98      ="",
Sweden58!B98      =""),"",
(Belgium51!J98/Belgium51!B98
 +Denmark52!J98/Denmark52!B98
 +Finland53!J98/Finland53!B98
 +Italy54!J98/Italy54!B98
 +Netherlands55!J98/Netherlands55!B98
 +Portugal56!J98/Portugal56!B98
 +Spain57!J98/Spain57!B98
 +Sweden58!J98/Sweden58!B98)
/(Belgium51!D98/Belgium51!B98
 +Denmark52!D98/Denmark52!B98
 +Finland53!D98/Finland53!B98
 +Italy54!D98/Italy54!B98
 +Netherlands55!D98/Netherlands55!B98
 +Portugal56!D98/Portugal56!B98
 +Spain57!D98/Spain57!B98
 +Sweden58!D98/Sweden58!B98))</f>
        <v>0.18192525215295074</v>
      </c>
      <c r="H98" s="62">
        <f>IF(OR(
Belgium51!K98   ="",
Belgium51!D98   ="",
Belgium51!B98   ="",
Denmark52!K98      ="",
Denmark52!D98      ="",
Denmark52!B98      ="",
Finland53!K98       ="",
Finland53!D98       ="",
Finland53!B98       ="",
Italy54!K98      ="",
Italy54!D98      ="",
Italy54!B98      ="",
Netherlands55!K98 ="",
Netherlands55!D98 ="",
Netherlands55!B98 ="",
Portugal56!K98      ="",
Portugal56!D98      ="",
Portugal56!B98      ="",
Spain57!K98      ="",
Spain57!D98      ="",
Spain57!B98      ="",
Sweden58!K98      ="",
Sweden58!D98      ="",
Sweden58!B98      =""),"",
(Belgium51!K98/Belgium51!B98
 +Denmark52!K98/Denmark52!B98
 +Finland53!K98/Finland53!B98
 +Italy54!K98/Italy54!B98
 +Netherlands55!K98/Netherlands55!B98
 +Portugal56!K98/Portugal56!B98
 +Spain57!K98/Spain57!B98
 +Sweden58!K98/Sweden58!B98)
/(Belgium51!D98/Belgium51!B98
 +Denmark52!D98/Denmark52!B98
 +Finland53!D98/Finland53!B98
 +Italy54!D98/Italy54!B98
 +Netherlands55!D98/Netherlands55!B98
 +Portugal56!D98/Portugal56!B98
 +Spain57!D98/Spain57!B98
 +Sweden58!D98/Sweden58!B98))</f>
        <v>0.19714914969585695</v>
      </c>
      <c r="I98" s="62">
        <f>IF(OR(
Belgium51!L98   ="",
Belgium51!D98   ="",
Belgium51!B98   ="",
Denmark52!L98      ="",
Denmark52!D98      ="",
Denmark52!B98      ="",
Finland53!L98       ="",
Finland53!D98       ="",
Finland53!B98       ="",
Italy54!L98      ="",
Italy54!D98      ="",
Italy54!B98      ="",
Netherlands55!L98 ="",
Netherlands55!D98 ="",
Netherlands55!B98 ="",
Portugal56!L98      ="",
Portugal56!D98      ="",
Portugal56!B98      ="",
Spain57!L98      ="",
Spain57!D98      ="",
Spain57!B98      ="",
Sweden58!L98      ="",
Sweden58!D98      ="",
Sweden58!B98      =""),"",
(Belgium51!L98/Belgium51!B98
 +Denmark52!L98/Denmark52!B98
 +Finland53!L98/Finland53!B98
 +Italy54!L98/Italy54!B98
 +Netherlands55!L98/Netherlands55!B98
 +Portugal56!L98/Portugal56!B98
 +Spain57!L98/Spain57!B98
 +Sweden58!L98/Sweden58!B98)
/(Belgium51!D98/Belgium51!B98
 +Denmark52!D98/Denmark52!B98
 +Finland53!D98/Finland53!B98
 +Italy54!D98/Italy54!B98
 +Netherlands55!D98/Netherlands55!B98
 +Portugal56!D98/Portugal56!B98
 +Spain57!D98/Spain57!B98
 +Sweden58!D98/Sweden58!B98))</f>
        <v>0.21689120578090551</v>
      </c>
      <c r="J98" s="61">
        <f t="shared" si="2"/>
        <v>-1.9742056085048559E-2</v>
      </c>
      <c r="K98" s="61">
        <f>IF(OR(
Belgium51!D98   ="",Belgium51!D97   ="",
Belgium51!B98   ="",Belgium51!B97   ="",
Belgium51!N98   ="",Belgium51!N97   ="",
Denmark52!D98      ="",Denmark52!D97      ="",
Denmark52!B98      ="",Denmark52!B97      ="",
Denmark52!N98      ="",Denmark52!N97      ="",
Finland53!D98       ="",Finland53!D97       ="",
Finland53!B98       ="",Finland53!B97       ="",
Finland53!N98       ="",Finland53!N97       ="",
Italy54!D98      ="",Italy54!D97      ="",
Italy54!B98      ="",Italy54!B97      ="",
Italy54!N98      ="",Italy54!N97      ="",
Netherlands55!D98 ="",Netherlands55!D97 ="",
Netherlands55!B98 ="",Netherlands55!B97 ="",
Netherlands55!N98 ="",Netherlands55!N97 ="",
Portugal56!D98      ="",Portugal56!D97      ="",
Portugal56!B98      ="",Portugal56!B97      ="",
Portugal56!N98      ="",Portugal56!N97      ="",
Spain57!D98      ="",Spain57!D97      ="",
Spain57!B98      ="",Spain57!B97      ="",
Spain57!N98      ="",Spain57!N97      ="",
Sweden58!D98      ="",Sweden58!D97      ="",
Sweden58!B98      ="",Sweden58!B97      ="",
Sweden58!N98      ="",Sweden58!N97      =""),"",
LN(SQRT(
(Belgium51!D98/Belgium51!B98
 +Denmark52!D98/Denmark52!B98
 +Finland53!D98/Finland53!B98
 +Italy54!D98/Italy54!B98
 +Netherlands55!D98/Netherlands55!B98
 +Portugal56!D98/Portugal56!B98
 +Spain57!D98/Spain57!B98
 +Sweden58!D98/Sweden58!B98)
/(Belgium51!D98/Belgium51!N98*Belgium51!N97/Belgium51!B97
 +Denmark52!D98/Denmark52!N98*Denmark52!N97/Denmark52!B97
 +Finland53!D98/Finland53!N98*Finland53!N97/Finland53!B97
 +Italy54!D98/Italy54!N98*Italy54!N97/Italy54!B97
 +Netherlands55!D98/Netherlands55!N98*Netherlands55!N97/Netherlands55!B97
 +Portugal56!D98/Portugal56!N98*Portugal56!N97/Portugal56!B97
 +Spain57!D98/Spain57!N98*Spain57!N97/Spain57!B97
 +Sweden58!D98/Sweden58!N98*Sweden58!N97/Sweden58!B97)
*(Belgium51!D97/Belgium51!N97*Belgium51!N98/Belgium51!B98
 +Denmark52!D97/Denmark52!N97*Denmark52!N98/Denmark52!B98
 +Finland53!D97/Finland53!N97*Finland53!N98/Finland53!B98
 +Italy54!D97/Italy54!N97*Italy54!N98/Italy54!B98
 +Netherlands55!D97/Netherlands55!N97*Netherlands55!N98/Netherlands55!B98
 +Portugal56!D97/Portugal56!N97*Portugal56!N98/Portugal56!B98
 +Spain57!D97/Spain57!N97*Spain57!N98/Spain57!B98
 +Sweden58!D97/Sweden58!N97*Sweden58!N98/Sweden58!B98)
/(Belgium51!D97/Belgium51!B97
 +Denmark52!D97/Denmark52!B97
 +Finland53!D97/Finland53!B97
 +Italy54!D97/Italy54!B97
 +Netherlands55!D97/Netherlands55!B97
 +Portugal56!D97/Portugal56!B97
 +Spain57!D97/Spain57!B97
 +Sweden58!D97/Sweden58!B97))))</f>
        <v>5.6218094851971101E-2</v>
      </c>
      <c r="L98" s="61">
        <f>IF(OR(
Belgium51!F98   ="",Belgium51!F97   ="",
Belgium51!D98   ="",Belgium51!D97   ="",
Belgium51!B98   ="",Belgium51!B97   ="",
Belgium51!P98   ="",Belgium51!P97   ="",
Denmark52!F98      ="",Denmark52!F97      ="",
Denmark52!D98      ="",Denmark52!D97      ="",
Denmark52!B98      ="",Denmark52!B97      ="",
Denmark52!P98      ="",Denmark52!P97      ="",
Finland53!F98       ="",Finland53!F97       ="",
Finland53!D98       ="",Finland53!D97       ="",
Finland53!B98       ="",Finland53!B97       ="",
Finland53!P98       ="",Finland53!P97       ="",
Italy54!F98      ="",Italy54!F97      ="",
Italy54!D98      ="",Italy54!D97      ="",
Italy54!B98      ="",Italy54!B97      ="",
Italy54!P98      ="",Italy54!P97      ="",
Netherlands55!F98 ="",Netherlands55!F97 ="",
Netherlands55!D98 ="",Netherlands55!D97 ="",
Netherlands55!B98 ="",Netherlands55!B97 ="",
Netherlands55!P98 ="",Netherlands55!P97 ="",
Portugal56!F98      ="",Portugal56!F97      ="",
Portugal56!D98      ="",Portugal56!D97      ="",
Portugal56!B98      ="",Portugal56!B97      ="",
Portugal56!P98      ="",Portugal56!P97      ="",
Spain57!F98      ="",Spain57!F97      ="",
Spain57!D98      ="",Spain57!D97      ="",
Spain57!B98      ="",Spain57!B97      ="",
Spain57!P98      ="",Spain57!P97      ="",
Sweden58!F98      ="",Sweden58!F97      ="",
Sweden58!D98      ="",Sweden58!D97      ="",
Sweden58!B98      ="",Sweden58!B97      ="",
Sweden58!P98      ="",Sweden58!P97      =""),"",
LN(SQRT(
(Belgium51!D98*Belgium51!F98/Belgium51!B98
 +Denmark52!D98*Denmark52!F98/Denmark52!B98
 +Finland53!D98*Finland53!F98/Finland53!B98
 +Italy54!D98*Italy54!F98/Italy54!B98
 +Netherlands55!D98*Netherlands55!F98/Netherlands55!B98
 +Portugal56!D98*Portugal56!F98/Portugal56!B98
 +Spain57!D98*Spain57!F98/Spain57!B98
 +Sweden58!D98*Sweden58!F98/Sweden58!B98)
/(Belgium51!D98*Belgium51!F98/Belgium51!P98*Belgium51!P97/Belgium51!B97
 +Denmark52!D98*Denmark52!F98/Denmark52!P98*Denmark52!P97/Denmark52!B97
 +Finland53!D98*Finland53!F98/Finland53!P98*Finland53!P97/Finland53!B97
 +Italy54!D98*Italy54!F98/Italy54!P98*Italy54!P97/Italy54!B97
 +Netherlands55!D98*Netherlands55!F98/Netherlands55!P98*Netherlands55!P97/Netherlands55!B97
 +Portugal56!D98*Portugal56!F98/Portugal56!P98*Portugal56!P97/Portugal56!B97
 +Spain57!D98*Spain57!F98/Spain57!P98*Spain57!P97/Spain57!B97
 +Sweden58!D98*Sweden58!F98/Sweden58!P98*Sweden58!P97/Sweden58!B97)
*(Belgium51!D97*Belgium51!F97/Belgium51!P97*Belgium51!P98/Belgium51!B98
 +Denmark52!D97*Denmark52!F97/Denmark52!P97*Denmark52!P98/Denmark52!B98
 +Finland53!D97*Finland53!F97/Finland53!P97*Finland53!P98/Finland53!B98
 +Italy54!D97*Italy54!F97/Italy54!P97*Italy54!P98/Italy54!B98
 +Netherlands55!D97*Netherlands55!F97/Netherlands55!P97*Netherlands55!P98/Netherlands55!B98
 +Portugal56!D97*Portugal56!F97/Portugal56!P97*Portugal56!P98/Portugal56!B98
 +Spain57!D97*Spain57!F97/Spain57!P97*Spain57!P98/Spain57!B98
 +Sweden58!D97*Sweden58!F97/Sweden58!P97*Sweden58!P98/Sweden58!B98)
/(Belgium51!D97*Belgium51!F97/Belgium51!B97
 +Denmark52!D97*Denmark52!F97/Denmark52!B97
 +Finland53!D97*Finland53!F97/Finland53!B97
 +Italy54!D97*Italy54!F97/Italy54!B97
 +Netherlands55!D97*Netherlands55!F97/Netherlands55!B97
 +Portugal56!D97*Portugal56!F97/Portugal56!B97
 +Spain57!D97*Spain57!F97/Spain57!B97
 +Sweden58!D97*Sweden58!F97/Sweden58!B97))))</f>
        <v>4.8603541584657489E-2</v>
      </c>
      <c r="M98" s="62">
        <f>IF(OR(
Belgium51!H98   ="",Belgium51!H97   ="",
Belgium51!D98   ="",Belgium51!D97   ="",
Belgium51!B98   ="",Belgium51!B97   ="",
Belgium51!Q98   ="",Belgium51!Q97   ="",
Denmark52!H98      ="",Denmark52!H97      ="",
Denmark52!D98      ="",Denmark52!D97      ="",
Denmark52!B98      ="",Denmark52!B97      ="",
Denmark52!Q98      ="",Denmark52!Q97      ="",
Finland53!H98       ="",Finland53!H97       ="",
Finland53!D98       ="",Finland53!D97       ="",
Finland53!B98       ="",Finland53!B97       ="",
Finland53!Q98       ="",Finland53!Q97       ="",
Italy54!H98      ="",Italy54!H97      ="",
Italy54!D98      ="",Italy54!D97      ="",
Italy54!B98      ="",Italy54!B97      ="",
Italy54!Q98      ="",Italy54!Q97      ="",
Netherlands55!H98 ="",Netherlands55!H97 ="",
Netherlands55!D98 ="",Netherlands55!D97 ="",
Netherlands55!B98 ="",Netherlands55!B97 ="",
Netherlands55!Q98 ="",Netherlands55!Q97 ="",
Portugal56!H98      ="",Portugal56!H97      ="",
Portugal56!D98      ="",Portugal56!D97      ="",
Portugal56!B98      ="",Portugal56!B97      ="",
Portugal56!Q98      ="",Portugal56!Q97      ="",
Spain57!H98      ="",Spain57!H97      ="",
Spain57!D98      ="",Spain57!D97      ="",
Spain57!B98      ="",Spain57!B97      ="",
Spain57!Q98      ="",Spain57!Q97      ="",
Sweden58!H98      ="",Sweden58!H97      ="",
Sweden58!D98      ="",Sweden58!D97      ="",
Sweden58!B98      ="",Sweden58!B97      ="",
Sweden58!Q98      ="",Sweden58!Q97      =""),"",
LN(SQRT(
(Belgium51!D98*Belgium51!H98/Belgium51!B98
 +Denmark52!D98*Denmark52!H98/Denmark52!B98
 +Finland53!D98*Finland53!H98/Finland53!B98
 +Italy54!D98*Italy54!H98/Italy54!B98
 +Netherlands55!D98*Netherlands55!H98/Netherlands55!B98
 +Portugal56!D98*Portugal56!H98/Portugal56!B98
 +Spain57!D98*Spain57!H98/Spain57!B98
 +Sweden58!D98*Sweden58!H98/Sweden58!B98)
/(Belgium51!D98*Belgium51!H98/Belgium51!Q98*Belgium51!Q97/Belgium51!B97
 +Denmark52!D98*Denmark52!H98/Denmark52!Q98*Denmark52!Q97/Denmark52!B97
 +Finland53!D98*Finland53!H98/Finland53!Q98*Finland53!Q97/Finland53!B97
 +Italy54!D98*Italy54!H98/Italy54!Q98*Italy54!Q97/Italy54!B97
 +Netherlands55!D98*Netherlands55!H98/Netherlands55!Q98*Netherlands55!Q97/Netherlands55!B97
 +Portugal56!D98*Portugal56!H98/Portugal56!Q98*Portugal56!Q97/Portugal56!B97
 +Spain57!D98*Spain57!H98/Spain57!Q98*Spain57!Q97/Spain57!B97
 +Sweden58!D98*Sweden58!H98/Sweden58!Q98*Sweden58!Q97/Sweden58!B97)
*(Belgium51!D97*Belgium51!H97/Belgium51!Q97*Belgium51!Q98/Belgium51!B98
 +Denmark52!D97*Denmark52!H97/Denmark52!Q97*Denmark52!Q98/Denmark52!B98
 +Finland53!D97*Finland53!H97/Finland53!Q97*Finland53!Q98/Finland53!B98
 +Italy54!D97*Italy54!H97/Italy54!Q97*Italy54!Q98/Italy54!B98
 +Netherlands55!D97*Netherlands55!H97/Netherlands55!Q97*Netherlands55!Q98/Netherlands55!B98
 +Portugal56!D97*Portugal56!H97/Portugal56!Q97*Portugal56!Q98/Portugal56!B98
 +Spain57!D97*Spain57!H97/Spain57!Q97*Spain57!Q98/Spain57!B98
 +Sweden58!D97*Sweden58!H97/Sweden58!Q97*Sweden58!Q98/Sweden58!B98)
/(Belgium51!D97*Belgium51!H97/Belgium51!B97
 +Denmark52!D97*Denmark52!H97/Denmark52!B97
 +Finland53!D97*Finland53!H97/Finland53!B97
 +Italy54!D97*Italy54!H97/Italy54!B97
 +Netherlands55!D97*Netherlands55!H97/Netherlands55!B97
 +Portugal56!D97*Portugal56!H97/Portugal56!B97
 +Spain57!D97*Spain57!H97/Spain57!B97
 +Sweden58!D97*Sweden58!H97/Sweden58!B97))))</f>
        <v>2.8064301556085258E-2</v>
      </c>
      <c r="N98" s="62">
        <f>IF(OR(
Belgium51!I98   ="",Belgium51!I97   ="",
Belgium51!B98   ="",Belgium51!B97   ="",
Belgium51!R98   ="",Belgium51!R97   ="",
Denmark52!I98      ="",Denmark52!I97      ="",
Denmark52!B98      ="",Denmark52!B97      ="",
Denmark52!R98      ="",Denmark52!R97      ="",
Finland53!I98       ="",Finland53!I97       ="",
Finland53!B98       ="",Finland53!B97       ="",
Finland53!R98       ="",Finland53!R97       ="",
Italy54!I98      ="",Italy54!I97      ="",
Italy54!B98      ="",Italy54!B97      ="",
Italy54!R98      ="",Italy54!R97      ="",
Netherlands55!I98 ="",Netherlands55!I97 ="",
Netherlands55!B98 ="",Netherlands55!B97 ="",
Netherlands55!R98 ="",Netherlands55!R97 ="",
Portugal56!I98      ="",Portugal56!I97      ="",
Portugal56!B98      ="",Portugal56!B97      ="",
Portugal56!R98      ="",Portugal56!R97      ="",
Spain57!I98      ="",Spain57!I97      ="",
Spain57!B98      ="",Spain57!B97      ="",
Spain57!R98      ="",Spain57!R97      ="",
Sweden58!I98      ="",Sweden58!I97      ="",
Sweden58!B98      ="",Sweden58!B97      ="",
Sweden58!R98      ="",Sweden58!R97      =""),"",
LN(SQRT(
(Belgium51!I98/Belgium51!B98
 +Denmark52!I98/Denmark52!B98
 +Finland53!I98/Finland53!B98
 +Italy54!I98/Italy54!B98
 +Netherlands55!I98/Netherlands55!B98
 +Portugal56!I98/Portugal56!B98
 +Spain57!I98/Spain57!B98
 +Sweden58!I98/Sweden58!B98)
/(Belgium51!I98/Belgium51!R98*Belgium51!R97/Belgium51!B97
 +Denmark52!I98/Denmark52!R98*Denmark52!R97/Denmark52!B97
 +Finland53!I98/Finland53!R98*Finland53!R97/Finland53!B97
 +Italy54!I98/Italy54!R98*Italy54!R97/Italy54!B97
 +Netherlands55!I98/Netherlands55!R98*Netherlands55!R97/Netherlands55!B97
 +Portugal56!I98/Portugal56!R98*Portugal56!R97/Portugal56!B97
 +Spain57!I98/Spain57!R98*Spain57!R97/Spain57!B97
 +Sweden58!I98/Sweden58!R98*Sweden58!R97/Sweden58!B97)
*(Belgium51!I97/Belgium51!R97*Belgium51!R98/Belgium51!B98
 +Denmark52!I97/Denmark52!R97*Denmark52!R98/Denmark52!B98
 +Finland53!I97/Finland53!R97*Finland53!R98/Finland53!B98
 +Italy54!I97/Italy54!R97*Italy54!R98/Italy54!B98
 +Netherlands55!I97/Netherlands55!R97*Netherlands55!R98/Netherlands55!B98
 +Portugal56!I97/Portugal56!R97*Portugal56!R98/Portugal56!B98
 +Spain57!I97/Spain57!R97*Spain57!R98/Spain57!B98
 +Sweden58!I97/Sweden58!R97*Sweden58!R98/Sweden58!B98)
/(Belgium51!I97/Belgium51!B97
 +Denmark52!I97/Denmark52!B97
 +Finland53!I97/Finland53!B97
 +Italy54!I97/Italy54!B97
 +Netherlands55!I97/Netherlands55!B97
 +Portugal56!I97/Portugal56!B97
 +Spain57!I97/Spain57!B97
 +Sweden58!I97/Sweden58!B97))))</f>
        <v>8.5196244467806992E-2</v>
      </c>
      <c r="O98" s="62">
        <f>IF(OR(
Belgium51!K98   ="",Belgium51!K97   ="",
Belgium51!B98   ="",Belgium51!B97   ="",
Belgium51!S98   ="",Belgium51!S97   ="",
Denmark52!K98      ="",Denmark52!K97      ="",
Denmark52!B98      ="",Denmark52!B97      ="",
Denmark52!S98      ="",Denmark52!S97      ="",
Finland53!K98       ="",Finland53!K97       ="",
Finland53!B98       ="",Finland53!B97       ="",
Finland53!S98       ="",Finland53!S97       ="",
Italy54!K98      ="",Italy54!K97      ="",
Italy54!B98      ="",Italy54!B97      ="",
Italy54!S98      ="",Italy54!S97      ="",
Netherlands55!K98 ="",Netherlands55!K97 ="",
Netherlands55!B98 ="",Netherlands55!B97 ="",
Netherlands55!S98 ="",Netherlands55!S97 ="",
Portugal56!K98      ="",Portugal56!K97      ="",
Portugal56!B98      ="",Portugal56!B97      ="",
Portugal56!S98      ="",Portugal56!S97      ="",
Spain57!K98      ="",Spain57!K97      ="",
Spain57!B98      ="",Spain57!B97      ="",
Spain57!S98      ="",Spain57!S97      ="",
Sweden58!K98      ="",Sweden58!K97      ="",
Sweden58!B98      ="",Sweden58!B97      ="",
Sweden58!S98      ="",Sweden58!S97      =""),"",
LN(SQRT(
(Belgium51!K98/Belgium51!B98
 +Denmark52!K98/Denmark52!B98
 +Finland53!K98/Finland53!B98
 +Italy54!K98/Italy54!B98
 +Netherlands55!K98/Netherlands55!B98
 +Portugal56!K98/Portugal56!B98
 +Spain57!K98/Spain57!B98
 +Sweden58!K98/Sweden58!B98)
/(Belgium51!K98/Belgium51!S98*Belgium51!S97/Belgium51!B97
 +Denmark52!K98/Denmark52!S98*Denmark52!S97/Denmark52!B97
 +Finland53!K98/Finland53!S98*Finland53!S97/Finland53!B97
 +Italy54!K98/Italy54!S98*Italy54!S97/Italy54!B97
 +Netherlands55!K98/Netherlands55!S98*Netherlands55!S97/Netherlands55!B97
 +Portugal56!K98/Portugal56!S98*Portugal56!S97/Portugal56!B97
 +Spain57!K98/Spain57!S98*Spain57!S97/Spain57!B97
 +Sweden58!K98/Sweden58!S98*Sweden58!S97/Sweden58!B97)
*(Belgium51!K97/Belgium51!S97*Belgium51!S98/Belgium51!B98
 +Denmark52!K97/Denmark52!S97*Denmark52!S98/Denmark52!B98
 +Finland53!K97/Finland53!S97*Finland53!S98/Finland53!B98
 +Italy54!K97/Italy54!S97*Italy54!S98/Italy54!B98
 +Netherlands55!K97/Netherlands55!S97*Netherlands55!S98/Netherlands55!B98
 +Portugal56!K97/Portugal56!S97*Portugal56!S98/Portugal56!B98
 +Spain57!K97/Spain57!S97*Spain57!S98/Spain57!B98
 +Sweden58!K97/Sweden58!S97*Sweden58!S98/Sweden58!B98)
/(Belgium51!K97/Belgium51!B97
 +Denmark52!K97/Denmark52!B97
 +Finland53!K97/Finland53!B97
 +Italy54!K97/Italy54!B97
 +Netherlands55!K97/Netherlands55!B97
 +Portugal56!K97/Portugal56!B97
 +Spain57!K97/Spain57!B97
 +Sweden58!K97/Sweden58!B97))))</f>
        <v>1.4569674654327574E-2</v>
      </c>
      <c r="P98" s="62">
        <f>IF(OR(
Belgium51!L98   ="",Belgium51!L97   ="",
Belgium51!B98   ="",Belgium51!B97   ="",
Belgium51!T98   ="",Belgium51!T97   ="",
Denmark52!L98      ="",Denmark52!L97      ="",
Denmark52!B98      ="",Denmark52!B97      ="",
Denmark52!T98      ="",Denmark52!T97      ="",
Finland53!L98       ="",Finland53!L97       ="",
Finland53!B98       ="",Finland53!B97       ="",
Finland53!T98       ="",Finland53!T97       ="",
Italy54!L98      ="",Italy54!L97      ="",
Italy54!B98      ="",Italy54!B97      ="",
Italy54!T98      ="",Italy54!T97      ="",
Netherlands55!L98 ="",Netherlands55!L97 ="",
Netherlands55!B98 ="",Netherlands55!B97 ="",
Netherlands55!T98 ="",Netherlands55!T97 ="",
Portugal56!L98      ="",Portugal56!L97      ="",
Portugal56!B98      ="",Portugal56!B97      ="",
Portugal56!T98      ="",Portugal56!T97      ="",
Spain57!L98      ="",Spain57!L97      ="",
Spain57!B98      ="",Spain57!B97      ="",
Spain57!T98      ="",Spain57!T97      ="",
Sweden58!L98      ="",Sweden58!L97      ="",
Sweden58!B98      ="",Sweden58!B97      ="",
Sweden58!T98      ="",Sweden58!T97      =""),"",
LN(SQRT(
(Belgium51!L98/Belgium51!B98
 +Denmark52!L98/Denmark52!B98
 +Finland53!L98/Finland53!B98
 +Italy54!L98/Italy54!B98
 +Netherlands55!L98/Netherlands55!B98
 +Portugal56!L98/Portugal56!B98
 +Spain57!L98/Spain57!B98
 +Sweden58!L98/Sweden58!B98)
/(Belgium51!L98/Belgium51!T98*Belgium51!T97/Belgium51!B97
 +Denmark52!L98/Denmark52!T98*Denmark52!T97/Denmark52!B97
 +Finland53!L98/Finland53!T98*Finland53!T97/Finland53!B97
 +Italy54!L98/Italy54!T98*Italy54!T97/Italy54!B97
 +Netherlands55!L98/Netherlands55!T98*Netherlands55!T97/Netherlands55!B97
 +Portugal56!L98/Portugal56!T98*Portugal56!T97/Portugal56!B97
 +Spain57!L98/Spain57!T98*Spain57!T97/Spain57!B97
 +Sweden58!L98/Sweden58!T98*Sweden58!T97/Sweden58!B97)
*(Belgium51!L97/Belgium51!T97*Belgium51!T98/Belgium51!B98
 +Denmark52!L97/Denmark52!T97*Denmark52!T98/Denmark52!B98
 +Finland53!L97/Finland53!T97*Finland53!T98/Finland53!B98
 +Italy54!L97/Italy54!T97*Italy54!T98/Italy54!B98
 +Netherlands55!L97/Netherlands55!T97*Netherlands55!T98/Netherlands55!B98
 +Portugal56!L97/Portugal56!T97*Portugal56!T98/Portugal56!B98
 +Spain57!L97/Spain57!T97*Spain57!T98/Spain57!B98
 +Sweden58!L97/Sweden58!T97*Sweden58!T98/Sweden58!B98)
/(Belgium51!L97/Belgium51!B97
 +Denmark52!L97/Denmark52!B97
 +Finland53!L97/Finland53!B97
 +Italy54!L97/Italy54!B97
 +Netherlands55!L97/Netherlands55!B97
 +Portugal56!L97/Portugal56!B97
 +Spain57!L97/Spain57!B97
 +Sweden58!L97/Sweden58!B97))))</f>
        <v>3.1743277427883831E-3</v>
      </c>
      <c r="Q98" s="61">
        <f t="shared" si="4"/>
        <v>-7.6145532673136118E-3</v>
      </c>
      <c r="R98" s="61">
        <f t="shared" si="8"/>
        <v>-2.8153793295885843E-2</v>
      </c>
      <c r="S98" s="61">
        <f t="shared" si="5"/>
        <v>2.8978149615835891E-2</v>
      </c>
      <c r="T98" s="61">
        <f t="shared" si="6"/>
        <v>-4.1648420197643525E-2</v>
      </c>
      <c r="U98" s="61">
        <f t="shared" si="7"/>
        <v>-5.3043767109182717E-2</v>
      </c>
      <c r="V98" s="61">
        <f>IF(OR(
Belgium51!V98   ="",
Belgium51!U98   ="",
Denmark52!V98      ="",
Denmark52!U98      ="",
Finland53!V98       ="",
Finland53!U98       ="",
Italy54!V98      ="",
Italy54!U98      ="",
Netherlands55!V98 ="",
Netherlands55!U98 ="",
Portugal56!V98      ="",
Portugal56!U98      ="",
Spain57!V98      ="",
Spain57!U98      ="",
Sweden58!V98      ="",
Sweden58!U98      =""),"",
LN((Belgium51!V98+Denmark52!V98+Finland53!V98+Italy54!V98+Netherlands55!V98+Portugal56!V98+Spain57!V98+Sweden58!V98)
/(Belgium51!U98+Denmark52!U98+Finland53!U98+Italy54!U98+Netherlands55!U98+Portugal56!U98+Spain57!U98+Sweden58!U98)))</f>
        <v>-0.90014401690890233</v>
      </c>
      <c r="W98" s="61">
        <f>IF(OR(
Belgium51!V98   ="",
Belgium51!W98   ="",
Belgium51!U98   ="",
Denmark52!V98      ="",
Denmark52!W98      ="",
Denmark52!U98      ="",
Finland53!V98       ="",
Finland53!W98       ="",
Finland53!U98       ="",
Italy54!V98      ="",
Italy54!W98      ="",
Italy54!U98      ="",
Netherlands55!V98 ="",
Netherlands55!W98 ="",
Netherlands55!V98 ="",
Portugal56!V98      ="",
Portugal56!W98      ="",
Portugal56!U98      ="",
Spain57!V98      ="",
Spain57!W98      ="",
Spain57!U98      ="",
Sweden58!V98      ="",
Sweden58!W98      ="",
Sweden58!U98      ="",
),"",
LN((Belgium51!V98*Belgium51!W98+Denmark52!V98*Denmark52!W98+Finland53!V98*Finland53!W98+Italy54!V98*Italy54!W98+Netherlands55!V98*Netherlands55!W98+Portugal56!V98*Portugal56!W98+Spain57!V98*Spain57!W98+Sweden58!V98*Sweden58!W98)
/(Belgium51!U98+Denmark52!U98+Finland53!U98+Italy54!U98+Netherlands55!U98+Portugal56!U98+Spain57!U98+Sweden58!U98)))</f>
        <v>6.6886492137018898</v>
      </c>
      <c r="X98" s="61">
        <f>IF(OR(
Belgium51!X98   ="",
Belgium51!D98   ="",
Belgium51!B98   ="",
Denmark52!X98      ="",
Denmark52!D98      ="",
Denmark52!B98      ="",
Finland53!X98       ="",
Finland53!D98       ="",
Finland53!B98       ="",
Italy54!X98      ="",
Italy54!D98      ="",
Italy54!B98      ="",
Netherlands55!X98 ="",
Netherlands55!D98 ="",
Netherlands55!B98 ="",
Portugal56!X98      ="",
Portugal56!D98      ="",
Portugal56!B98      ="",
Spain57!X98      ="",
Spain57!D98      ="",
Spain57!B98      ="",
Sweden58!X98      ="",
Sweden58!D98      ="",
Sweden58!B98      =""),"",
(Belgium51!X98*Belgium51!D98/Belgium51!B98
 +Denmark52!X98*Denmark52!D98/Denmark52!B98
 +Finland53!X98*Finland53!D98/Finland53!B98
 +Italy54!X98*Italy54!D98/Italy54!B98
 +Netherlands55!X98*Netherlands55!D98/Netherlands55!B98
 +Portugal56!X98*Portugal56!D98/Portugal56!B98
 +Spain57!X98*Spain57!D98/Spain57!B98
 +Sweden58!X98*Sweden58!D98/Sweden58!B98)
/(Belgium51!D98/Belgium51!B98
 +Denmark52!D98/Denmark52!B98
 +Finland53!D98/Finland53!B98
 +Italy54!D98/Italy54!B98
 +Netherlands55!D98/Netherlands55!B98
 +Portugal56!D98/Portugal56!B98
 +Spain57!D98/Spain57!B98
 +Sweden58!D98/Sweden58!B98))</f>
        <v>0.63548230066825351</v>
      </c>
      <c r="Y98" s="61">
        <f>IF(OR(
Belgium51!Y98   ="",
Belgium51!D98   ="",
Belgium51!B98   ="",
Denmark52!Y98      ="",
Denmark52!D98      ="",
Denmark52!B98      ="",
Finland53!Y98       ="",
Finland53!D98       ="",
Finland53!B98       ="",
Italy54!Y98      ="",
Italy54!D98      ="",
Italy54!B98      ="",
Netherlands55!Y98 ="",
Netherlands55!D98 ="",
Netherlands55!B98 ="",
Portugal56!Y98      ="",
Portugal56!D98      ="",
Portugal56!B98      ="",
Spain57!Y98      ="",
Spain57!D98      ="",
Spain57!B98      ="",
Sweden58!Y98      ="",
Sweden58!D98      ="",
Sweden58!B98      =""),"",
(Belgium51!Y98/Belgium51!B98
 +Denmark52!Y98/Denmark52!B98
 +Finland53!Y98/Finland53!B98
 +Italy54!Y98/Italy54!B98
 +Netherlands55!Y98/Netherlands55!B98
 +Portugal56!Y98/Portugal56!B98
 +Spain57!Y98/Spain57!B98
 +Sweden58!Y98/Sweden58!B98)
/(Belgium51!D98/Belgium51!B98
 +Denmark52!D98/Denmark52!B98
 +Finland53!D98/Finland53!B98
 +Italy54!D98/Italy54!B98
 +Netherlands55!D98/Netherlands55!B98
 +Portugal56!D98/Portugal56!B98
 +Spain57!D98/Spain57!B98
 +Sweden58!D98/Sweden58!B98))</f>
        <v>0.11914918510635406</v>
      </c>
      <c r="Z98" s="67"/>
      <c r="AA98" s="62" t="str">
        <f t="shared" si="3"/>
        <v/>
      </c>
      <c r="AB98" s="75">
        <f>IF(OR(
Belgium51!AB98   ="",
Belgium51!D98   ="",
Belgium51!B98   ="",
Denmark52!AB98      ="",
Denmark52!D98      ="",
Denmark52!B98      ="",
Finland53!AB98       ="",
Finland53!D98       ="",
Finland53!B98       ="",
Italy54!AB98      ="",
Italy54!D98      ="",
Italy54!B98      ="",
Netherlands55!AB98 ="",
Netherlands55!D98 ="",
Netherlands55!B98 ="",
Portugal56!AB98      ="",
Portugal56!D98      ="",
Portugal56!B98      ="",
Spain57!AB98      ="",
Spain57!D98      ="",
Spain57!B98      ="",
Sweden58!AB98      ="",
Sweden58!D98      ="",
Sweden58!B98      =""),"",
(Belgium51!AB98*Belgium51!D98/Belgium51!B98
 +Denmark52!AB98*Denmark52!D98/Denmark52!B98
 +Finland53!AB98*Finland53!D98/Finland53!B98
 +Italy54!AB98*Italy54!D98/Italy54!B98
 +Netherlands55!AB98*Netherlands55!D98/Netherlands55!B98
 +Portugal56!AB98*Portugal56!D98/Portugal56!B98
 +Spain57!AB98*Spain57!D98/Spain57!B98
 +Sweden58!AB98*Sweden58!D98/Sweden58!B98)
/(Belgium51!D98/Belgium51!B98
 +Denmark52!D98/Denmark52!B98
 +Finland53!D98/Finland53!B98
 +Italy54!D98/Italy54!B98
 +Netherlands55!D98/Netherlands55!B98
 +Portugal56!D98/Portugal56!B98
 +Spain57!D98/Spain57!B98
 +Sweden58!D98/Sweden58!B98))</f>
        <v>0.29283291320211513</v>
      </c>
    </row>
    <row r="99" spans="1:28">
      <c r="A99" s="62">
        <v>1966</v>
      </c>
      <c r="B99" s="62" t="str">
        <f>IF(OR(
Belgium51!AC99   ="",
Belgium51!D99   ="",
Belgium51!B99   ="",
Denmark52!AC99      ="",
Denmark52!D99      ="",
Denmark52!B99      ="",
Finland53!AC99       ="",
Finland53!D99       ="",
Finland53!B99       ="",
Italy54!AC99      ="",
Italy54!D99      ="",
Italy54!B99      ="",
Netherlands55!AC99 ="",
Netherlands55!D99 ="",
Netherlands55!B99 ="",
Portugal56!AC99 ="",
Portugal56!D99 ="",
Portugal56!B99 ="",
Spain57!AC99       ="",
Spain57!D99       ="",
Spain57!B99       ="",
Sweden58!AC99      ="",
Sweden58!D99      ="",
Sweden58!B99      =""),"",
(Belgium51!AC99*Belgium51!D99/Belgium51!B99
 +Denmark52!AC99*Denmark52!D99/Denmark52!B99
 +Finland53!AC99*Finland53!D99/Finland53!B99
 +Italy54!AC99*Italy54!D99/Italy54!B99
 +Netherlands55!AC99*Netherlands55!D99/Netherlands55!B99
 +Portugal56!AC99*Portugal56!D99/Portugal56!B99
 +Spain57!AC99*Spain57!D99/Spain57!B99
 +Sweden58!AC99*Sweden58!D99/Sweden58!B99)
/(Belgium51!D99/Belgium51!B99
 +Denmark52!D99/Denmark52!B99
 +Finland53!D99/Finland53!B99
 +Italy54!D99/Italy54!B99
 +Netherlands55!D99/Netherlands55!B99
 +Portugal56!D99/Portugal56!B99
 +Spain57!D99/Spain57!B99
 +Sweden58!D99/Sweden58!B99))</f>
        <v/>
      </c>
      <c r="C99" s="34">
        <f>IF(OR(
Belgium51!F99   ="",
Belgium51!D99   ="",
Belgium51!B99   ="",
Denmark52!F99      ="",
Denmark52!D99      ="",
Denmark52!B99      ="",
Finland53!F99       ="",
Finland53!D99       ="",
Finland53!B99       ="",
Italy54!F99      ="",
Italy54!D99      ="",
Italy54!B99      ="",
Netherlands55!F99 ="",
Netherlands55!D99 ="",
Netherlands55!B99 ="",
Portugal56!F99 ="",
Portugal56!D99 ="",
Portugal56!B99 ="",
Spain57!F99       ="",
Spain57!D99       ="",
Spain57!B99       ="",
Sweden58!F99      ="",
Sweden58!D99      ="",
Sweden58!B99      =""),"",
(Belgium51!F99*Belgium51!D99/Belgium51!B99
 +Denmark52!F99*Denmark52!D99/Denmark52!B99
 +Finland53!F99*Finland53!D99/Finland53!B99
 +Italy54!F99*Italy54!D99/Italy54!B99
 +Netherlands55!F99*Netherlands55!D99/Netherlands55!B99
 +Portugal56!F99*Portugal56!D99/Portugal56!B99
 +Spain57!F99*Spain57!D99/Spain57!B99
 +Sweden58!F99*Sweden58!D99/Sweden58!B99)
/(Belgium51!D99/Belgium51!B99
 +Denmark52!D99/Denmark52!B99
 +Finland53!D99/Finland53!B99
 +Italy54!D99/Italy54!B99
 +Netherlands55!D99/Netherlands55!B99
 +Portugal56!D99/Portugal56!B99
 +Spain57!D99/Spain57!B99
 +Sweden58!D99/Sweden58!B99))</f>
        <v>0.60555857244860323</v>
      </c>
      <c r="D99" s="62" t="str">
        <f>IF(OR(
Belgium51!AE99   ="",
Belgium51!D99   ="",
Belgium51!B99   ="",
Denmark52!AE99      ="",
Denmark52!D99      ="",
Denmark52!B99      ="",
Finland53!AE99       ="",
Finland53!D99       ="",
Finland53!B99       ="",
Italy54!AE99      ="",
Italy54!D99      ="",
Italy54!B99      ="",
Netherlands55!AE99 ="",
Netherlands55!D99 ="",
Netherlands55!B99 ="",
Portugal56!AE99 ="",
Portugal56!D99 ="",
Portugal56!B99 ="",
Spain57!AE99       ="",
Spain57!D99       ="",
Spain57!B99       ="",
Sweden58!AE99      ="",
Sweden58!D99      ="",
Sweden58!B99      =""),"",
(Belgium51!AE99*Belgium51!D99/Belgium51!B99
 +Denmark52!AE99*Denmark52!D99/Denmark52!B99
 +Finland53!AE99*Finland53!D99/Finland53!B99
 +Italy54!AE99*Italy54!D99/Italy54!B99
 +Netherlands55!AE99*Netherlands55!D99/Netherlands55!B99
 +Portugal56!AE99*Portugal56!D99/Portugal56!B99
 +Spain57!AE99*Spain57!D99/Spain57!B99
 +Sweden58!AE99*Sweden58!D99/Sweden58!B99)
/(Belgium51!D99/Belgium51!B99
 +Denmark52!D99/Denmark52!B99
 +Finland53!D99/Finland53!B99
 +Italy54!D99/Italy54!B99
 +Netherlands55!D99/Netherlands55!B99
 +Portugal56!D99/Portugal56!B99
 +Spain57!D99/Spain57!B99
 +Sweden58!D99/Sweden58!B99))</f>
        <v/>
      </c>
      <c r="E99" s="62">
        <f>IF(OR(
Belgium51!H99   ="",
Belgium51!D99   ="",
Belgium51!B99   ="",
Denmark52!H99      ="",
Denmark52!D99      ="",
Denmark52!B99      ="",
Finland53!H99       ="",
Finland53!D99       ="",
Finland53!B99       ="",
Italy54!H99      ="",
Italy54!D99      ="",
Italy54!B99      ="",
Netherlands55!H99 ="",
Netherlands55!D99 ="",
Netherlands55!B99 ="",
Portugal56!H99 ="",
Portugal56!D99 ="",
Portugal56!B99 ="",
Spain57!H99 ="",
Spain57!D99 ="",
Spain57!B99 ="",
Sweden58!H99 ="",
Sweden58!D99 ="",
Sweden58!B99 =""),"",
(Belgium51!H99*Belgium51!D99/Belgium51!B99
 +Denmark52!H99*Denmark52!D99/Denmark52!B99
 +Finland53!H99*Finland53!D99/Finland53!B99
 +Italy54!H99*Italy54!D99/Italy54!B99
 +Netherlands55!H99*Netherlands55!D99/Netherlands55!B99
 +Portugal56!H99*Portugal56!D99/Portugal56!B99
 +Spain57!H99*Spain57!D99/Spain57!B99
 +Sweden58!H99*Sweden58!D99/Sweden58!B99)
/(Belgium51!D99/Belgium51!B99
 +Denmark52!D99/Denmark52!B99
 +Finland53!D99/Finland53!B99
 +Italy54!D99/Italy54!B99
 +Netherlands55!D99/Netherlands55!B99
 +Portugal56!D99/Portugal56!B99
 +Spain57!D99/Spain57!B99
 +Sweden58!D99/Sweden58!B99))</f>
        <v>0.23739576179674698</v>
      </c>
      <c r="F99" s="62">
        <f>IF(OR(
Belgium51!I99   ="",
Belgium51!D99   ="",
Belgium51!B99   ="",
Denmark52!I99      ="",
Denmark52!D99      ="",
Denmark52!B99      ="",
Finland53!I99       ="",
Finland53!D99       ="",
Finland53!B99       ="",
Italy54!I99      ="",
Italy54!D99      ="",
Italy54!B99      ="",
Netherlands55!I99 ="",
Netherlands55!D99 ="",
Netherlands55!B99 ="",
Portugal56!I99      ="",
Portugal56!D99      ="",
Portugal56!B99      ="",
Spain57!I99      ="",
Spain57!D99      ="",
Spain57!B99      ="",
Sweden58!I99      ="",
Sweden58!D99      ="",
Sweden58!B99      =""),"",
(Belgium51!I99/Belgium51!B99
 +Denmark52!I99/Denmark52!B99
 +Finland53!I99/Finland53!B99
 +Italy54!I99/Italy54!B99
 +Netherlands55!I99/Netherlands55!B99
 +Portugal56!I99/Portugal56!B99
 +Spain57!I99/Spain57!B99
 +Sweden58!I99/Sweden58!B99)
/(Belgium51!D99/Belgium51!B99
 +Denmark52!D99/Denmark52!B99
 +Finland53!D99/Finland53!B99
 +Italy54!D99/Italy54!B99
 +Netherlands55!D99/Netherlands55!B99
 +Portugal56!D99/Portugal56!B99
 +Spain57!D99/Spain57!B99
 +Sweden58!D99/Sweden58!B99))</f>
        <v>0.20977232668283205</v>
      </c>
      <c r="G99" s="62">
        <f>IF(OR(
Belgium51!J99   ="",
Belgium51!D99   ="",
Belgium51!B99   ="",
Denmark52!J99      ="",
Denmark52!D99      ="",
Denmark52!B99      ="",
Finland53!J99       ="",
Finland53!D99       ="",
Finland53!B99       ="",
Italy54!J99      ="",
Italy54!D99      ="",
Italy54!B99      ="",
Netherlands55!J99 ="",
Netherlands55!D99 ="",
Netherlands55!B99 ="",
Portugal56!J99      ="",
Portugal56!D99      ="",
Portugal56!B99      ="",
Spain57!J99      ="",
Spain57!D99      ="",
Spain57!B99      ="",
Sweden58!J99      ="",
Sweden58!D99      ="",
Sweden58!B99      =""),"",
(Belgium51!J99/Belgium51!B99
 +Denmark52!J99/Denmark52!B99
 +Finland53!J99/Finland53!B99
 +Italy54!J99/Italy54!B99
 +Netherlands55!J99/Netherlands55!B99
 +Portugal56!J99/Portugal56!B99
 +Spain57!J99/Spain57!B99
 +Sweden58!J99/Sweden58!B99)
/(Belgium51!D99/Belgium51!B99
 +Denmark52!D99/Denmark52!B99
 +Finland53!D99/Finland53!B99
 +Italy54!D99/Italy54!B99
 +Netherlands55!D99/Netherlands55!B99
 +Portugal56!D99/Portugal56!B99
 +Spain57!D99/Spain57!B99
 +Sweden58!D99/Sweden58!B99))</f>
        <v>0.19333758273316978</v>
      </c>
      <c r="H99" s="62">
        <f>IF(OR(
Belgium51!K99   ="",
Belgium51!D99   ="",
Belgium51!B99   ="",
Denmark52!K99      ="",
Denmark52!D99      ="",
Denmark52!B99      ="",
Finland53!K99       ="",
Finland53!D99       ="",
Finland53!B99       ="",
Italy54!K99      ="",
Italy54!D99      ="",
Italy54!B99      ="",
Netherlands55!K99 ="",
Netherlands55!D99 ="",
Netherlands55!B99 ="",
Portugal56!K99      ="",
Portugal56!D99      ="",
Portugal56!B99      ="",
Spain57!K99      ="",
Spain57!D99      ="",
Spain57!B99      ="",
Sweden58!K99      ="",
Sweden58!D99      ="",
Sweden58!B99      =""),"",
(Belgium51!K99/Belgium51!B99
 +Denmark52!K99/Denmark52!B99
 +Finland53!K99/Finland53!B99
 +Italy54!K99/Italy54!B99
 +Netherlands55!K99/Netherlands55!B99
 +Portugal56!K99/Portugal56!B99
 +Spain57!K99/Spain57!B99
 +Sweden58!K99/Sweden58!B99)
/(Belgium51!D99/Belgium51!B99
 +Denmark52!D99/Denmark52!B99
 +Finland53!D99/Finland53!B99
 +Italy54!D99/Italy54!B99
 +Netherlands55!D99/Netherlands55!B99
 +Portugal56!D99/Portugal56!B99
 +Spain57!D99/Spain57!B99
 +Sweden58!D99/Sweden58!B99))</f>
        <v>0.19477522065781869</v>
      </c>
      <c r="I99" s="62">
        <f>IF(OR(
Belgium51!L99   ="",
Belgium51!D99   ="",
Belgium51!B99   ="",
Denmark52!L99      ="",
Denmark52!D99      ="",
Denmark52!B99      ="",
Finland53!L99       ="",
Finland53!D99       ="",
Finland53!B99       ="",
Italy54!L99      ="",
Italy54!D99      ="",
Italy54!B99      ="",
Netherlands55!L99 ="",
Netherlands55!D99 ="",
Netherlands55!B99 ="",
Portugal56!L99      ="",
Portugal56!D99      ="",
Portugal56!B99      ="",
Spain57!L99      ="",
Spain57!D99      ="",
Spain57!B99      ="",
Sweden58!L99      ="",
Sweden58!D99      ="",
Sweden58!B99      =""),"",
(Belgium51!L99/Belgium51!B99
 +Denmark52!L99/Denmark52!B99
 +Finland53!L99/Finland53!B99
 +Italy54!L99/Italy54!B99
 +Netherlands55!L99/Netherlands55!B99
 +Portugal56!L99/Portugal56!B99
 +Spain57!L99/Spain57!B99
 +Sweden58!L99/Sweden58!B99)
/(Belgium51!D99/Belgium51!B99
 +Denmark52!D99/Denmark52!B99
 +Finland53!D99/Finland53!B99
 +Italy54!D99/Italy54!B99
 +Netherlands55!D99/Netherlands55!B99
 +Portugal56!D99/Portugal56!B99
 +Spain57!D99/Spain57!B99
 +Sweden58!D99/Sweden58!B99))</f>
        <v>0.21743823620739508</v>
      </c>
      <c r="J99" s="61">
        <f t="shared" si="2"/>
        <v>-2.2663015549576393E-2</v>
      </c>
      <c r="K99" s="61">
        <f>IF(OR(
Belgium51!D99   ="",Belgium51!D98   ="",
Belgium51!B99   ="",Belgium51!B98   ="",
Belgium51!N99   ="",Belgium51!N98   ="",
Denmark52!D99      ="",Denmark52!D98      ="",
Denmark52!B99      ="",Denmark52!B98      ="",
Denmark52!N99      ="",Denmark52!N98      ="",
Finland53!D99       ="",Finland53!D98       ="",
Finland53!B99       ="",Finland53!B98       ="",
Finland53!N99       ="",Finland53!N98       ="",
Italy54!D99      ="",Italy54!D98      ="",
Italy54!B99      ="",Italy54!B98      ="",
Italy54!N99      ="",Italy54!N98      ="",
Netherlands55!D99 ="",Netherlands55!D98 ="",
Netherlands55!B99 ="",Netherlands55!B98 ="",
Netherlands55!N99 ="",Netherlands55!N98 ="",
Portugal56!D99      ="",Portugal56!D98      ="",
Portugal56!B99      ="",Portugal56!B98      ="",
Portugal56!N99      ="",Portugal56!N98      ="",
Spain57!D99      ="",Spain57!D98      ="",
Spain57!B99      ="",Spain57!B98      ="",
Spain57!N99      ="",Spain57!N98      ="",
Sweden58!D99      ="",Sweden58!D98      ="",
Sweden58!B99      ="",Sweden58!B98      ="",
Sweden58!N99      ="",Sweden58!N98      =""),"",
LN(SQRT(
(Belgium51!D99/Belgium51!B99
 +Denmark52!D99/Denmark52!B99
 +Finland53!D99/Finland53!B99
 +Italy54!D99/Italy54!B99
 +Netherlands55!D99/Netherlands55!B99
 +Portugal56!D99/Portugal56!B99
 +Spain57!D99/Spain57!B99
 +Sweden58!D99/Sweden58!B99)
/(Belgium51!D99/Belgium51!N99*Belgium51!N98/Belgium51!B98
 +Denmark52!D99/Denmark52!N99*Denmark52!N98/Denmark52!B98
 +Finland53!D99/Finland53!N99*Finland53!N98/Finland53!B98
 +Italy54!D99/Italy54!N99*Italy54!N98/Italy54!B98
 +Netherlands55!D99/Netherlands55!N99*Netherlands55!N98/Netherlands55!B98
 +Portugal56!D99/Portugal56!N99*Portugal56!N98/Portugal56!B98
 +Spain57!D99/Spain57!N99*Spain57!N98/Spain57!B98
 +Sweden58!D99/Sweden58!N99*Sweden58!N98/Sweden58!B98)
*(Belgium51!D98/Belgium51!N98*Belgium51!N99/Belgium51!B99
 +Denmark52!D98/Denmark52!N98*Denmark52!N99/Denmark52!B99
 +Finland53!D98/Finland53!N98*Finland53!N99/Finland53!B99
 +Italy54!D98/Italy54!N98*Italy54!N99/Italy54!B99
 +Netherlands55!D98/Netherlands55!N98*Netherlands55!N99/Netherlands55!B99
 +Portugal56!D98/Portugal56!N98*Portugal56!N99/Portugal56!B99
 +Spain57!D98/Spain57!N98*Spain57!N99/Spain57!B99
 +Sweden58!D98/Sweden58!N98*Sweden58!N99/Sweden58!B99)
/(Belgium51!D98/Belgium51!B98
 +Denmark52!D98/Denmark52!B98
 +Finland53!D98/Finland53!B98
 +Italy54!D98/Italy54!B98
 +Netherlands55!D98/Netherlands55!B98
 +Portugal56!D98/Portugal56!B98
 +Spain57!D98/Spain57!B98
 +Sweden58!D98/Sweden58!B98))))</f>
        <v>4.7710719539231214E-2</v>
      </c>
      <c r="L99" s="61">
        <f>IF(OR(
Belgium51!F99   ="",Belgium51!F98   ="",
Belgium51!D99   ="",Belgium51!D98   ="",
Belgium51!B99   ="",Belgium51!B98   ="",
Belgium51!P99   ="",Belgium51!P98   ="",
Denmark52!F99      ="",Denmark52!F98      ="",
Denmark52!D99      ="",Denmark52!D98      ="",
Denmark52!B99      ="",Denmark52!B98      ="",
Denmark52!P99      ="",Denmark52!P98      ="",
Finland53!F99       ="",Finland53!F98       ="",
Finland53!D99       ="",Finland53!D98       ="",
Finland53!B99       ="",Finland53!B98       ="",
Finland53!P99       ="",Finland53!P98       ="",
Italy54!F99      ="",Italy54!F98      ="",
Italy54!D99      ="",Italy54!D98      ="",
Italy54!B99      ="",Italy54!B98      ="",
Italy54!P99      ="",Italy54!P98      ="",
Netherlands55!F99 ="",Netherlands55!F98 ="",
Netherlands55!D99 ="",Netherlands55!D98 ="",
Netherlands55!B99 ="",Netherlands55!B98 ="",
Netherlands55!P99 ="",Netherlands55!P98 ="",
Portugal56!F99      ="",Portugal56!F98      ="",
Portugal56!D99      ="",Portugal56!D98      ="",
Portugal56!B99      ="",Portugal56!B98      ="",
Portugal56!P99      ="",Portugal56!P98      ="",
Spain57!F99      ="",Spain57!F98      ="",
Spain57!D99      ="",Spain57!D98      ="",
Spain57!B99      ="",Spain57!B98      ="",
Spain57!P99      ="",Spain57!P98      ="",
Sweden58!F99      ="",Sweden58!F98      ="",
Sweden58!D99      ="",Sweden58!D98      ="",
Sweden58!B99      ="",Sweden58!B98      ="",
Sweden58!P99      ="",Sweden58!P98      =""),"",
LN(SQRT(
(Belgium51!D99*Belgium51!F99/Belgium51!B99
 +Denmark52!D99*Denmark52!F99/Denmark52!B99
 +Finland53!D99*Finland53!F99/Finland53!B99
 +Italy54!D99*Italy54!F99/Italy54!B99
 +Netherlands55!D99*Netherlands55!F99/Netherlands55!B99
 +Portugal56!D99*Portugal56!F99/Portugal56!B99
 +Spain57!D99*Spain57!F99/Spain57!B99
 +Sweden58!D99*Sweden58!F99/Sweden58!B99)
/(Belgium51!D99*Belgium51!F99/Belgium51!P99*Belgium51!P98/Belgium51!B98
 +Denmark52!D99*Denmark52!F99/Denmark52!P99*Denmark52!P98/Denmark52!B98
 +Finland53!D99*Finland53!F99/Finland53!P99*Finland53!P98/Finland53!B98
 +Italy54!D99*Italy54!F99/Italy54!P99*Italy54!P98/Italy54!B98
 +Netherlands55!D99*Netherlands55!F99/Netherlands55!P99*Netherlands55!P98/Netherlands55!B98
 +Portugal56!D99*Portugal56!F99/Portugal56!P99*Portugal56!P98/Portugal56!B98
 +Spain57!D99*Spain57!F99/Spain57!P99*Spain57!P98/Spain57!B98
 +Sweden58!D99*Sweden58!F99/Sweden58!P99*Sweden58!P98/Sweden58!B98)
*(Belgium51!D98*Belgium51!F98/Belgium51!P98*Belgium51!P99/Belgium51!B99
 +Denmark52!D98*Denmark52!F98/Denmark52!P98*Denmark52!P99/Denmark52!B99
 +Finland53!D98*Finland53!F98/Finland53!P98*Finland53!P99/Finland53!B99
 +Italy54!D98*Italy54!F98/Italy54!P98*Italy54!P99/Italy54!B99
 +Netherlands55!D98*Netherlands55!F98/Netherlands55!P98*Netherlands55!P99/Netherlands55!B99
 +Portugal56!D98*Portugal56!F98/Portugal56!P98*Portugal56!P99/Portugal56!B99
 +Spain57!D98*Spain57!F98/Spain57!P98*Spain57!P99/Spain57!B99
 +Sweden58!D98*Sweden58!F98/Sweden58!P98*Sweden58!P99/Sweden58!B99)
/(Belgium51!D98*Belgium51!F98/Belgium51!B98
 +Denmark52!D98*Denmark52!F98/Denmark52!B98
 +Finland53!D98*Finland53!F98/Finland53!B98
 +Italy54!D98*Italy54!F98/Italy54!B98
 +Netherlands55!D98*Netherlands55!F98/Netherlands55!B98
 +Portugal56!D98*Portugal56!F98/Portugal56!B98
 +Spain57!D98*Spain57!F98/Spain57!B98
 +Sweden58!D98*Sweden58!F98/Sweden58!B98))))</f>
        <v>4.6446186284706252E-2</v>
      </c>
      <c r="M99" s="62">
        <f>IF(OR(
Belgium51!H99   ="",Belgium51!H98   ="",
Belgium51!D99   ="",Belgium51!D98   ="",
Belgium51!B99   ="",Belgium51!B98   ="",
Belgium51!Q99   ="",Belgium51!Q98   ="",
Denmark52!H99      ="",Denmark52!H98      ="",
Denmark52!D99      ="",Denmark52!D98      ="",
Denmark52!B99      ="",Denmark52!B98      ="",
Denmark52!Q99      ="",Denmark52!Q98      ="",
Finland53!H99       ="",Finland53!H98       ="",
Finland53!D99       ="",Finland53!D98       ="",
Finland53!B99       ="",Finland53!B98       ="",
Finland53!Q99       ="",Finland53!Q98       ="",
Italy54!H99      ="",Italy54!H98      ="",
Italy54!D99      ="",Italy54!D98      ="",
Italy54!B99      ="",Italy54!B98      ="",
Italy54!Q99      ="",Italy54!Q98      ="",
Netherlands55!H99 ="",Netherlands55!H98 ="",
Netherlands55!D99 ="",Netherlands55!D98 ="",
Netherlands55!B99 ="",Netherlands55!B98 ="",
Netherlands55!Q99 ="",Netherlands55!Q98 ="",
Portugal56!H99      ="",Portugal56!H98      ="",
Portugal56!D99      ="",Portugal56!D98      ="",
Portugal56!B99      ="",Portugal56!B98      ="",
Portugal56!Q99      ="",Portugal56!Q98      ="",
Spain57!H99      ="",Spain57!H98      ="",
Spain57!D99      ="",Spain57!D98      ="",
Spain57!B99      ="",Spain57!B98      ="",
Spain57!Q99      ="",Spain57!Q98      ="",
Sweden58!H99      ="",Sweden58!H98      ="",
Sweden58!D99      ="",Sweden58!D98      ="",
Sweden58!B99      ="",Sweden58!B98      ="",
Sweden58!Q99      ="",Sweden58!Q98      =""),"",
LN(SQRT(
(Belgium51!D99*Belgium51!H99/Belgium51!B99
 +Denmark52!D99*Denmark52!H99/Denmark52!B99
 +Finland53!D99*Finland53!H99/Finland53!B99
 +Italy54!D99*Italy54!H99/Italy54!B99
 +Netherlands55!D99*Netherlands55!H99/Netherlands55!B99
 +Portugal56!D99*Portugal56!H99/Portugal56!B99
 +Spain57!D99*Spain57!H99/Spain57!B99
 +Sweden58!D99*Sweden58!H99/Sweden58!B99)
/(Belgium51!D99*Belgium51!H99/Belgium51!Q99*Belgium51!Q98/Belgium51!B98
 +Denmark52!D99*Denmark52!H99/Denmark52!Q99*Denmark52!Q98/Denmark52!B98
 +Finland53!D99*Finland53!H99/Finland53!Q99*Finland53!Q98/Finland53!B98
 +Italy54!D99*Italy54!H99/Italy54!Q99*Italy54!Q98/Italy54!B98
 +Netherlands55!D99*Netherlands55!H99/Netherlands55!Q99*Netherlands55!Q98/Netherlands55!B98
 +Portugal56!D99*Portugal56!H99/Portugal56!Q99*Portugal56!Q98/Portugal56!B98
 +Spain57!D99*Spain57!H99/Spain57!Q99*Spain57!Q98/Spain57!B98
 +Sweden58!D99*Sweden58!H99/Sweden58!Q99*Sweden58!Q98/Sweden58!B98)
*(Belgium51!D98*Belgium51!H98/Belgium51!Q98*Belgium51!Q99/Belgium51!B99
 +Denmark52!D98*Denmark52!H98/Denmark52!Q98*Denmark52!Q99/Denmark52!B99
 +Finland53!D98*Finland53!H98/Finland53!Q98*Finland53!Q99/Finland53!B99
 +Italy54!D98*Italy54!H98/Italy54!Q98*Italy54!Q99/Italy54!B99
 +Netherlands55!D98*Netherlands55!H98/Netherlands55!Q98*Netherlands55!Q99/Netherlands55!B99
 +Portugal56!D98*Portugal56!H98/Portugal56!Q98*Portugal56!Q99/Portugal56!B99
 +Spain57!D98*Spain57!H98/Spain57!Q98*Spain57!Q99/Spain57!B99
 +Sweden58!D98*Sweden58!H98/Sweden58!Q98*Sweden58!Q99/Sweden58!B99)
/(Belgium51!D98*Belgium51!H98/Belgium51!B98
 +Denmark52!D98*Denmark52!H98/Denmark52!B98
 +Finland53!D98*Finland53!H98/Finland53!B98
 +Italy54!D98*Italy54!H98/Italy54!B98
 +Netherlands55!D98*Netherlands55!H98/Netherlands55!B98
 +Portugal56!D98*Portugal56!H98/Portugal56!B98
 +Spain57!D98*Spain57!H98/Spain57!B98
 +Sweden58!D98*Sweden58!H98/Sweden58!B98))))</f>
        <v>2.7105925292831595E-2</v>
      </c>
      <c r="N99" s="62">
        <f>IF(OR(
Belgium51!I99   ="",Belgium51!I98   ="",
Belgium51!B99   ="",Belgium51!B98   ="",
Belgium51!R99   ="",Belgium51!R98   ="",
Denmark52!I99      ="",Denmark52!I98      ="",
Denmark52!B99      ="",Denmark52!B98      ="",
Denmark52!R99      ="",Denmark52!R98      ="",
Finland53!I99       ="",Finland53!I98       ="",
Finland53!B99       ="",Finland53!B98       ="",
Finland53!R99       ="",Finland53!R98       ="",
Italy54!I99      ="",Italy54!I98      ="",
Italy54!B99      ="",Italy54!B98      ="",
Italy54!R99      ="",Italy54!R98      ="",
Netherlands55!I99 ="",Netherlands55!I98 ="",
Netherlands55!B99 ="",Netherlands55!B98 ="",
Netherlands55!R99 ="",Netherlands55!R98 ="",
Portugal56!I99      ="",Portugal56!I98      ="",
Portugal56!B99      ="",Portugal56!B98      ="",
Portugal56!R99      ="",Portugal56!R98      ="",
Spain57!I99      ="",Spain57!I98      ="",
Spain57!B99      ="",Spain57!B98      ="",
Spain57!R99      ="",Spain57!R98      ="",
Sweden58!I99      ="",Sweden58!I98      ="",
Sweden58!B99      ="",Sweden58!B98      ="",
Sweden58!R99      ="",Sweden58!R98      =""),"",
LN(SQRT(
(Belgium51!I99/Belgium51!B99
 +Denmark52!I99/Denmark52!B99
 +Finland53!I99/Finland53!B99
 +Italy54!I99/Italy54!B99
 +Netherlands55!I99/Netherlands55!B99
 +Portugal56!I99/Portugal56!B99
 +Spain57!I99/Spain57!B99
 +Sweden58!I99/Sweden58!B99)
/(Belgium51!I99/Belgium51!R99*Belgium51!R98/Belgium51!B98
 +Denmark52!I99/Denmark52!R99*Denmark52!R98/Denmark52!B98
 +Finland53!I99/Finland53!R99*Finland53!R98/Finland53!B98
 +Italy54!I99/Italy54!R99*Italy54!R98/Italy54!B98
 +Netherlands55!I99/Netherlands55!R99*Netherlands55!R98/Netherlands55!B98
 +Portugal56!I99/Portugal56!R99*Portugal56!R98/Portugal56!B98
 +Spain57!I99/Spain57!R99*Spain57!R98/Spain57!B98
 +Sweden58!I99/Sweden58!R99*Sweden58!R98/Sweden58!B98)
*(Belgium51!I98/Belgium51!R98*Belgium51!R99/Belgium51!B99
 +Denmark52!I98/Denmark52!R98*Denmark52!R99/Denmark52!B99
 +Finland53!I98/Finland53!R98*Finland53!R99/Finland53!B99
 +Italy54!I98/Italy54!R98*Italy54!R99/Italy54!B99
 +Netherlands55!I98/Netherlands55!R98*Netherlands55!R99/Netherlands55!B99
 +Portugal56!I98/Portugal56!R98*Portugal56!R99/Portugal56!B99
 +Spain57!I98/Spain57!R98*Spain57!R99/Spain57!B99
 +Sweden58!I98/Sweden58!R98*Sweden58!R99/Sweden58!B99)
/(Belgium51!I98/Belgium51!B98
 +Denmark52!I98/Denmark52!B98
 +Finland53!I98/Finland53!B98
 +Italy54!I98/Italy54!B98
 +Netherlands55!I98/Netherlands55!B98
 +Portugal56!I98/Portugal56!B98
 +Spain57!I98/Spain57!B98
 +Sweden58!I98/Sweden58!B98))))</f>
        <v>6.5273788304307301E-2</v>
      </c>
      <c r="O99" s="62">
        <f>IF(OR(
Belgium51!K99   ="",Belgium51!K98   ="",
Belgium51!B99   ="",Belgium51!B98   ="",
Belgium51!S99   ="",Belgium51!S98   ="",
Denmark52!K99      ="",Denmark52!K98      ="",
Denmark52!B99      ="",Denmark52!B98      ="",
Denmark52!S99      ="",Denmark52!S98      ="",
Finland53!K99       ="",Finland53!K98       ="",
Finland53!B99       ="",Finland53!B98       ="",
Finland53!S99       ="",Finland53!S98       ="",
Italy54!K99      ="",Italy54!K98      ="",
Italy54!B99      ="",Italy54!B98      ="",
Italy54!S99      ="",Italy54!S98      ="",
Netherlands55!K99 ="",Netherlands55!K98 ="",
Netherlands55!B99 ="",Netherlands55!B98 ="",
Netherlands55!S99 ="",Netherlands55!S98 ="",
Portugal56!K99      ="",Portugal56!K98      ="",
Portugal56!B99      ="",Portugal56!B98      ="",
Portugal56!S99      ="",Portugal56!S98      ="",
Spain57!K99      ="",Spain57!K98      ="",
Spain57!B99      ="",Spain57!B98      ="",
Spain57!S99      ="",Spain57!S98      ="",
Sweden58!K99      ="",Sweden58!K98      ="",
Sweden58!B99      ="",Sweden58!B98      ="",
Sweden58!S99      ="",Sweden58!S98      =""),"",
LN(SQRT(
(Belgium51!K99/Belgium51!B99
 +Denmark52!K99/Denmark52!B99
 +Finland53!K99/Finland53!B99
 +Italy54!K99/Italy54!B99
 +Netherlands55!K99/Netherlands55!B99
 +Portugal56!K99/Portugal56!B99
 +Spain57!K99/Spain57!B99
 +Sweden58!K99/Sweden58!B99)
/(Belgium51!K99/Belgium51!S99*Belgium51!S98/Belgium51!B98
 +Denmark52!K99/Denmark52!S99*Denmark52!S98/Denmark52!B98
 +Finland53!K99/Finland53!S99*Finland53!S98/Finland53!B98
 +Italy54!K99/Italy54!S99*Italy54!S98/Italy54!B98
 +Netherlands55!K99/Netherlands55!S99*Netherlands55!S98/Netherlands55!B98
 +Portugal56!K99/Portugal56!S99*Portugal56!S98/Portugal56!B98
 +Spain57!K99/Spain57!S99*Spain57!S98/Spain57!B98
 +Sweden58!K99/Sweden58!S99*Sweden58!S98/Sweden58!B98)
*(Belgium51!K98/Belgium51!S98*Belgium51!S99/Belgium51!B99
 +Denmark52!K98/Denmark52!S98*Denmark52!S99/Denmark52!B99
 +Finland53!K98/Finland53!S98*Finland53!S99/Finland53!B99
 +Italy54!K98/Italy54!S98*Italy54!S99/Italy54!B99
 +Netherlands55!K98/Netherlands55!S98*Netherlands55!S99/Netherlands55!B99
 +Portugal56!K98/Portugal56!S98*Portugal56!S99/Portugal56!B99
 +Spain57!K98/Spain57!S98*Spain57!S99/Spain57!B99
 +Sweden58!K98/Sweden58!S98*Sweden58!S99/Sweden58!B99)
/(Belgium51!K98/Belgium51!B98
 +Denmark52!K98/Denmark52!B98
 +Finland53!K98/Finland53!B98
 +Italy54!K98/Italy54!B98
 +Netherlands55!K98/Netherlands55!B98
 +Portugal56!K98/Portugal56!B98
 +Spain57!K98/Spain57!B98
 +Sweden58!K98/Sweden58!B98))))</f>
        <v>1.1940373105114971E-2</v>
      </c>
      <c r="P99" s="62">
        <f>IF(OR(
Belgium51!L99   ="",Belgium51!L98   ="",
Belgium51!B99   ="",Belgium51!B98   ="",
Belgium51!T99   ="",Belgium51!T98   ="",
Denmark52!L99      ="",Denmark52!L98      ="",
Denmark52!B99      ="",Denmark52!B98      ="",
Denmark52!T99      ="",Denmark52!T98      ="",
Finland53!L99       ="",Finland53!L98       ="",
Finland53!B99       ="",Finland53!B98       ="",
Finland53!T99       ="",Finland53!T98       ="",
Italy54!L99      ="",Italy54!L98      ="",
Italy54!B99      ="",Italy54!B98      ="",
Italy54!T99      ="",Italy54!T98      ="",
Netherlands55!L99 ="",Netherlands55!L98 ="",
Netherlands55!B99 ="",Netherlands55!B98 ="",
Netherlands55!T99 ="",Netherlands55!T98 ="",
Portugal56!L99      ="",Portugal56!L98      ="",
Portugal56!B99      ="",Portugal56!B98      ="",
Portugal56!T99      ="",Portugal56!T98      ="",
Spain57!L99      ="",Spain57!L98      ="",
Spain57!B99      ="",Spain57!B98      ="",
Spain57!T99      ="",Spain57!T98      ="",
Sweden58!L99      ="",Sweden58!L98      ="",
Sweden58!B99      ="",Sweden58!B98      ="",
Sweden58!T99      ="",Sweden58!T98      =""),"",
LN(SQRT(
(Belgium51!L99/Belgium51!B99
 +Denmark52!L99/Denmark52!B99
 +Finland53!L99/Finland53!B99
 +Italy54!L99/Italy54!B99
 +Netherlands55!L99/Netherlands55!B99
 +Portugal56!L99/Portugal56!B99
 +Spain57!L99/Spain57!B99
 +Sweden58!L99/Sweden58!B99)
/(Belgium51!L99/Belgium51!T99*Belgium51!T98/Belgium51!B98
 +Denmark52!L99/Denmark52!T99*Denmark52!T98/Denmark52!B98
 +Finland53!L99/Finland53!T99*Finland53!T98/Finland53!B98
 +Italy54!L99/Italy54!T99*Italy54!T98/Italy54!B98
 +Netherlands55!L99/Netherlands55!T99*Netherlands55!T98/Netherlands55!B98
 +Portugal56!L99/Portugal56!T99*Portugal56!T98/Portugal56!B98
 +Spain57!L99/Spain57!T99*Spain57!T98/Spain57!B98
 +Sweden58!L99/Sweden58!T99*Sweden58!T98/Sweden58!B98)
*(Belgium51!L98/Belgium51!T98*Belgium51!T99/Belgium51!B99
 +Denmark52!L98/Denmark52!T98*Denmark52!T99/Denmark52!B99
 +Finland53!L98/Finland53!T98*Finland53!T99/Finland53!B99
 +Italy54!L98/Italy54!T98*Italy54!T99/Italy54!B99
 +Netherlands55!L98/Netherlands55!T98*Netherlands55!T99/Netherlands55!B99
 +Portugal56!L98/Portugal56!T98*Portugal56!T99/Portugal56!B99
 +Spain57!L98/Spain57!T98*Spain57!T99/Spain57!B99
 +Sweden58!L98/Sweden58!T98*Sweden58!T99/Sweden58!B99)
/(Belgium51!L98/Belgium51!B98
 +Denmark52!L98/Denmark52!B98
 +Finland53!L98/Finland53!B98
 +Italy54!L98/Italy54!B98
 +Netherlands55!L98/Netherlands55!B98
 +Portugal56!L98/Portugal56!B98
 +Spain57!L98/Spain57!B98
 +Sweden58!L98/Sweden58!B98))))</f>
        <v>7.3936419348335503E-3</v>
      </c>
      <c r="Q99" s="61">
        <f t="shared" si="4"/>
        <v>-1.2645332545249618E-3</v>
      </c>
      <c r="R99" s="61">
        <f t="shared" si="8"/>
        <v>-2.0604794246399619E-2</v>
      </c>
      <c r="S99" s="61">
        <f t="shared" si="5"/>
        <v>1.7563068765076087E-2</v>
      </c>
      <c r="T99" s="61">
        <f t="shared" si="6"/>
        <v>-3.5770346434116244E-2</v>
      </c>
      <c r="U99" s="61">
        <f t="shared" si="7"/>
        <v>-4.0317077604397664E-2</v>
      </c>
      <c r="V99" s="61">
        <f>IF(OR(
Belgium51!V99   ="",
Belgium51!U99   ="",
Denmark52!V99      ="",
Denmark52!U99      ="",
Finland53!V99       ="",
Finland53!U99       ="",
Italy54!V99      ="",
Italy54!U99      ="",
Netherlands55!V99 ="",
Netherlands55!U99 ="",
Portugal56!V99      ="",
Portugal56!U99      ="",
Spain57!V99      ="",
Spain57!U99      ="",
Sweden58!V99      ="",
Sweden58!U99      =""),"",
LN((Belgium51!V99+Denmark52!V99+Finland53!V99+Italy54!V99+Netherlands55!V99+Portugal56!V99+Spain57!V99+Sweden58!V99)
/(Belgium51!U99+Denmark52!U99+Finland53!U99+Italy54!U99+Netherlands55!U99+Portugal56!U99+Spain57!U99+Sweden58!U99)))</f>
        <v>-0.91025481479459114</v>
      </c>
      <c r="W99" s="61">
        <f>IF(OR(
Belgium51!V99   ="",
Belgium51!W99   ="",
Belgium51!U99   ="",
Denmark52!V99      ="",
Denmark52!W99      ="",
Denmark52!U99      ="",
Finland53!V99       ="",
Finland53!W99       ="",
Finland53!U99       ="",
Italy54!V99      ="",
Italy54!W99      ="",
Italy54!U99      ="",
Netherlands55!V99 ="",
Netherlands55!W99 ="",
Netherlands55!V99 ="",
Portugal56!V99      ="",
Portugal56!W99      ="",
Portugal56!U99      ="",
Spain57!V99      ="",
Spain57!W99      ="",
Spain57!U99      ="",
Sweden58!V99      ="",
Sweden58!W99      ="",
Sweden58!U99      ="",
),"",
LN((Belgium51!V99*Belgium51!W99+Denmark52!V99*Denmark52!W99+Finland53!V99*Finland53!W99+Italy54!V99*Italy54!W99+Netherlands55!V99*Netherlands55!W99+Portugal56!V99*Portugal56!W99+Spain57!V99*Spain57!W99+Sweden58!V99*Sweden58!W99)
/(Belgium51!U99+Denmark52!U99+Finland53!U99+Italy54!U99+Netherlands55!U99+Portugal56!U99+Spain57!U99+Sweden58!U99)))</f>
        <v>6.6810665052857141</v>
      </c>
      <c r="X99" s="61">
        <f>IF(OR(
Belgium51!X99   ="",
Belgium51!D99   ="",
Belgium51!B99   ="",
Denmark52!X99      ="",
Denmark52!D99      ="",
Denmark52!B99      ="",
Finland53!X99       ="",
Finland53!D99       ="",
Finland53!B99       ="",
Italy54!X99      ="",
Italy54!D99      ="",
Italy54!B99      ="",
Netherlands55!X99 ="",
Netherlands55!D99 ="",
Netherlands55!B99 ="",
Portugal56!X99      ="",
Portugal56!D99      ="",
Portugal56!B99      ="",
Spain57!X99      ="",
Spain57!D99      ="",
Spain57!B99      ="",
Sweden58!X99      ="",
Sweden58!D99      ="",
Sweden58!B99      =""),"",
(Belgium51!X99*Belgium51!D99/Belgium51!B99
 +Denmark52!X99*Denmark52!D99/Denmark52!B99
 +Finland53!X99*Finland53!D99/Finland53!B99
 +Italy54!X99*Italy54!D99/Italy54!B99
 +Netherlands55!X99*Netherlands55!D99/Netherlands55!B99
 +Portugal56!X99*Portugal56!D99/Portugal56!B99
 +Spain57!X99*Spain57!D99/Spain57!B99
 +Sweden58!X99*Sweden58!D99/Sweden58!B99)
/(Belgium51!D99/Belgium51!B99
 +Denmark52!D99/Denmark52!B99
 +Finland53!D99/Finland53!B99
 +Italy54!D99/Italy54!B99
 +Netherlands55!D99/Netherlands55!B99
 +Portugal56!D99/Portugal56!B99
 +Spain57!D99/Spain57!B99
 +Sweden58!D99/Sweden58!B99))</f>
        <v>0.63548710048956591</v>
      </c>
      <c r="Y99" s="61">
        <f>IF(OR(
Belgium51!Y99   ="",
Belgium51!D99   ="",
Belgium51!B99   ="",
Denmark52!Y99      ="",
Denmark52!D99      ="",
Denmark52!B99      ="",
Finland53!Y99       ="",
Finland53!D99       ="",
Finland53!B99       ="",
Italy54!Y99      ="",
Italy54!D99      ="",
Italy54!B99      ="",
Netherlands55!Y99 ="",
Netherlands55!D99 ="",
Netherlands55!B99 ="",
Portugal56!Y99      ="",
Portugal56!D99      ="",
Portugal56!B99      ="",
Spain57!Y99      ="",
Spain57!D99      ="",
Spain57!B99      ="",
Sweden58!Y99      ="",
Sweden58!D99      ="",
Sweden58!B99      =""),"",
(Belgium51!Y99/Belgium51!B99
 +Denmark52!Y99/Denmark52!B99
 +Finland53!Y99/Finland53!B99
 +Italy54!Y99/Italy54!B99
 +Netherlands55!Y99/Netherlands55!B99
 +Portugal56!Y99/Portugal56!B99
 +Spain57!Y99/Spain57!B99
 +Sweden58!Y99/Sweden58!B99)
/(Belgium51!D99/Belgium51!B99
 +Denmark52!D99/Denmark52!B99
 +Finland53!D99/Finland53!B99
 +Italy54!D99/Italy54!B99
 +Netherlands55!D99/Netherlands55!B99
 +Portugal56!D99/Portugal56!B99
 +Spain57!D99/Spain57!B99
 +Sweden58!D99/Sweden58!B99))</f>
        <v>0.11829160831534954</v>
      </c>
      <c r="Z99" s="67"/>
      <c r="AA99" s="62" t="str">
        <f t="shared" si="3"/>
        <v/>
      </c>
      <c r="AB99" s="75">
        <f>IF(OR(
Belgium51!AB99   ="",
Belgium51!D99   ="",
Belgium51!B99   ="",
Denmark52!AB99      ="",
Denmark52!D99      ="",
Denmark52!B99      ="",
Finland53!AB99       ="",
Finland53!D99       ="",
Finland53!B99       ="",
Italy54!AB99      ="",
Italy54!D99      ="",
Italy54!B99      ="",
Netherlands55!AB99 ="",
Netherlands55!D99 ="",
Netherlands55!B99 ="",
Portugal56!AB99      ="",
Portugal56!D99      ="",
Portugal56!B99      ="",
Spain57!AB99      ="",
Spain57!D99      ="",
Spain57!B99      ="",
Sweden58!AB99      ="",
Sweden58!D99      ="",
Sweden58!B99      =""),"",
(Belgium51!AB99*Belgium51!D99/Belgium51!B99
 +Denmark52!AB99*Denmark52!D99/Denmark52!B99
 +Finland53!AB99*Finland53!D99/Finland53!B99
 +Italy54!AB99*Italy54!D99/Italy54!B99
 +Netherlands55!AB99*Netherlands55!D99/Netherlands55!B99
 +Portugal56!AB99*Portugal56!D99/Portugal56!B99
 +Spain57!AB99*Spain57!D99/Spain57!B99
 +Sweden58!AB99*Sweden58!D99/Sweden58!B99)
/(Belgium51!D99/Belgium51!B99
 +Denmark52!D99/Denmark52!B99
 +Finland53!D99/Finland53!B99
 +Italy54!D99/Italy54!B99
 +Netherlands55!D99/Netherlands55!B99
 +Portugal56!D99/Portugal56!B99
 +Spain57!D99/Spain57!B99
 +Sweden58!D99/Sweden58!B99))</f>
        <v>0.30451681931695712</v>
      </c>
    </row>
    <row r="100" spans="1:28">
      <c r="A100" s="62">
        <v>1967</v>
      </c>
      <c r="B100" s="62" t="str">
        <f>IF(OR(
Belgium51!AC100   ="",
Belgium51!D100   ="",
Belgium51!B100   ="",
Denmark52!AC100      ="",
Denmark52!D100      ="",
Denmark52!B100      ="",
Finland53!AC100       ="",
Finland53!D100       ="",
Finland53!B100       ="",
Italy54!AC100      ="",
Italy54!D100      ="",
Italy54!B100      ="",
Netherlands55!AC100 ="",
Netherlands55!D100 ="",
Netherlands55!B100 ="",
Portugal56!AC100 ="",
Portugal56!D100 ="",
Portugal56!B100 ="",
Spain57!AC100       ="",
Spain57!D100       ="",
Spain57!B100       ="",
Sweden58!AC100      ="",
Sweden58!D100      ="",
Sweden58!B100      =""),"",
(Belgium51!AC100*Belgium51!D100/Belgium51!B100
 +Denmark52!AC100*Denmark52!D100/Denmark52!B100
 +Finland53!AC100*Finland53!D100/Finland53!B100
 +Italy54!AC100*Italy54!D100/Italy54!B100
 +Netherlands55!AC100*Netherlands55!D100/Netherlands55!B100
 +Portugal56!AC100*Portugal56!D100/Portugal56!B100
 +Spain57!AC100*Spain57!D100/Spain57!B100
 +Sweden58!AC100*Sweden58!D100/Sweden58!B100)
/(Belgium51!D100/Belgium51!B100
 +Denmark52!D100/Denmark52!B100
 +Finland53!D100/Finland53!B100
 +Italy54!D100/Italy54!B100
 +Netherlands55!D100/Netherlands55!B100
 +Portugal56!D100/Portugal56!B100
 +Spain57!D100/Spain57!B100
 +Sweden58!D100/Sweden58!B100))</f>
        <v/>
      </c>
      <c r="C100" s="34">
        <f>IF(OR(
Belgium51!F100   ="",
Belgium51!D100   ="",
Belgium51!B100   ="",
Denmark52!F100      ="",
Denmark52!D100      ="",
Denmark52!B100      ="",
Finland53!F100       ="",
Finland53!D100       ="",
Finland53!B100       ="",
Italy54!F100      ="",
Italy54!D100      ="",
Italy54!B100      ="",
Netherlands55!F100 ="",
Netherlands55!D100 ="",
Netherlands55!B100 ="",
Portugal56!F100 ="",
Portugal56!D100 ="",
Portugal56!B100 ="",
Spain57!F100       ="",
Spain57!D100       ="",
Spain57!B100       ="",
Sweden58!F100      ="",
Sweden58!D100      ="",
Sweden58!B100      =""),"",
(Belgium51!F100*Belgium51!D100/Belgium51!B100
 +Denmark52!F100*Denmark52!D100/Denmark52!B100
 +Finland53!F100*Finland53!D100/Finland53!B100
 +Italy54!F100*Italy54!D100/Italy54!B100
 +Netherlands55!F100*Netherlands55!D100/Netherlands55!B100
 +Portugal56!F100*Portugal56!D100/Portugal56!B100
 +Spain57!F100*Spain57!D100/Spain57!B100
 +Sweden58!F100*Sweden58!D100/Sweden58!B100)
/(Belgium51!D100/Belgium51!B100
 +Denmark52!D100/Denmark52!B100
 +Finland53!D100/Finland53!B100
 +Italy54!D100/Italy54!B100
 +Netherlands55!D100/Netherlands55!B100
 +Portugal56!D100/Portugal56!B100
 +Spain57!D100/Spain57!B100
 +Sweden58!D100/Sweden58!B100))</f>
        <v>0.60291134141897595</v>
      </c>
      <c r="D100" s="62" t="str">
        <f>IF(OR(
Belgium51!AE100   ="",
Belgium51!D100   ="",
Belgium51!B100   ="",
Denmark52!AE100      ="",
Denmark52!D100      ="",
Denmark52!B100      ="",
Finland53!AE100       ="",
Finland53!D100       ="",
Finland53!B100       ="",
Italy54!AE100      ="",
Italy54!D100      ="",
Italy54!B100      ="",
Netherlands55!AE100 ="",
Netherlands55!D100 ="",
Netherlands55!B100 ="",
Portugal56!AE100 ="",
Portugal56!D100 ="",
Portugal56!B100 ="",
Spain57!AE100       ="",
Spain57!D100       ="",
Spain57!B100       ="",
Sweden58!AE100      ="",
Sweden58!D100      ="",
Sweden58!B100      =""),"",
(Belgium51!AE100*Belgium51!D100/Belgium51!B100
 +Denmark52!AE100*Denmark52!D100/Denmark52!B100
 +Finland53!AE100*Finland53!D100/Finland53!B100
 +Italy54!AE100*Italy54!D100/Italy54!B100
 +Netherlands55!AE100*Netherlands55!D100/Netherlands55!B100
 +Portugal56!AE100*Portugal56!D100/Portugal56!B100
 +Spain57!AE100*Spain57!D100/Spain57!B100
 +Sweden58!AE100*Sweden58!D100/Sweden58!B100)
/(Belgium51!D100/Belgium51!B100
 +Denmark52!D100/Denmark52!B100
 +Finland53!D100/Finland53!B100
 +Italy54!D100/Italy54!B100
 +Netherlands55!D100/Netherlands55!B100
 +Portugal56!D100/Portugal56!B100
 +Spain57!D100/Spain57!B100
 +Sweden58!D100/Sweden58!B100))</f>
        <v/>
      </c>
      <c r="E100" s="62">
        <f>IF(OR(
Belgium51!H100   ="",
Belgium51!D100   ="",
Belgium51!B100   ="",
Denmark52!H100      ="",
Denmark52!D100      ="",
Denmark52!B100      ="",
Finland53!H100       ="",
Finland53!D100       ="",
Finland53!B100       ="",
Italy54!H100      ="",
Italy54!D100      ="",
Italy54!B100      ="",
Netherlands55!H100 ="",
Netherlands55!D100 ="",
Netherlands55!B100 ="",
Portugal56!H100 ="",
Portugal56!D100 ="",
Portugal56!B100 ="",
Spain57!H100 ="",
Spain57!D100 ="",
Spain57!B100 ="",
Sweden58!H100 ="",
Sweden58!D100 ="",
Sweden58!B100 =""),"",
(Belgium51!H100*Belgium51!D100/Belgium51!B100
 +Denmark52!H100*Denmark52!D100/Denmark52!B100
 +Finland53!H100*Finland53!D100/Finland53!B100
 +Italy54!H100*Italy54!D100/Italy54!B100
 +Netherlands55!H100*Netherlands55!D100/Netherlands55!B100
 +Portugal56!H100*Portugal56!D100/Portugal56!B100
 +Spain57!H100*Spain57!D100/Spain57!B100
 +Sweden58!H100*Sweden58!D100/Sweden58!B100)
/(Belgium51!D100/Belgium51!B100
 +Denmark52!D100/Denmark52!B100
 +Finland53!D100/Finland53!B100
 +Italy54!D100/Italy54!B100
 +Netherlands55!D100/Netherlands55!B100
 +Portugal56!D100/Portugal56!B100
 +Spain57!D100/Spain57!B100
 +Sweden58!D100/Sweden58!B100))</f>
        <v>0.23547122815286065</v>
      </c>
      <c r="F100" s="62">
        <f>IF(OR(
Belgium51!I100   ="",
Belgium51!D100   ="",
Belgium51!B100   ="",
Denmark52!I100      ="",
Denmark52!D100      ="",
Denmark52!B100      ="",
Finland53!I100       ="",
Finland53!D100       ="",
Finland53!B100       ="",
Italy54!I100      ="",
Italy54!D100      ="",
Italy54!B100      ="",
Netherlands55!I100 ="",
Netherlands55!D100 ="",
Netherlands55!B100 ="",
Portugal56!I100      ="",
Portugal56!D100      ="",
Portugal56!B100      ="",
Spain57!I100      ="",
Spain57!D100      ="",
Spain57!B100      ="",
Sweden58!I100      ="",
Sweden58!D100      ="",
Sweden58!B100      =""),"",
(Belgium51!I100/Belgium51!B100
 +Denmark52!I100/Denmark52!B100
 +Finland53!I100/Finland53!B100
 +Italy54!I100/Italy54!B100
 +Netherlands55!I100/Netherlands55!B100
 +Portugal56!I100/Portugal56!B100
 +Spain57!I100/Spain57!B100
 +Sweden58!I100/Sweden58!B100)
/(Belgium51!D100/Belgium51!B100
 +Denmark52!D100/Denmark52!B100
 +Finland53!D100/Finland53!B100
 +Italy54!D100/Italy54!B100
 +Netherlands55!D100/Netherlands55!B100
 +Portugal56!D100/Portugal56!B100
 +Spain57!D100/Spain57!B100
 +Sweden58!D100/Sweden58!B100))</f>
        <v>0.2097919113639736</v>
      </c>
      <c r="G100" s="62">
        <f>IF(OR(
Belgium51!J100   ="",
Belgium51!D100   ="",
Belgium51!B100   ="",
Denmark52!J100      ="",
Denmark52!D100      ="",
Denmark52!B100      ="",
Finland53!J100       ="",
Finland53!D100       ="",
Finland53!B100       ="",
Italy54!J100      ="",
Italy54!D100      ="",
Italy54!B100      ="",
Netherlands55!J100 ="",
Netherlands55!D100 ="",
Netherlands55!B100 ="",
Portugal56!J100      ="",
Portugal56!D100      ="",
Portugal56!B100      ="",
Spain57!J100      ="",
Spain57!D100      ="",
Spain57!B100      ="",
Sweden58!J100      ="",
Sweden58!D100      ="",
Sweden58!B100      =""),"",
(Belgium51!J100/Belgium51!B100
 +Denmark52!J100/Denmark52!B100
 +Finland53!J100/Finland53!B100
 +Italy54!J100/Italy54!B100
 +Netherlands55!J100/Netherlands55!B100
 +Portugal56!J100/Portugal56!B100
 +Spain57!J100/Spain57!B100
 +Sweden58!J100/Sweden58!B100)
/(Belgium51!D100/Belgium51!B100
 +Denmark52!D100/Denmark52!B100
 +Finland53!D100/Finland53!B100
 +Italy54!D100/Italy54!B100
 +Netherlands55!D100/Netherlands55!B100
 +Portugal56!D100/Portugal56!B100
 +Spain57!D100/Spain57!B100
 +Sweden58!D100/Sweden58!B100))</f>
        <v>0.19541488879226696</v>
      </c>
      <c r="H100" s="62">
        <f>IF(OR(
Belgium51!K100   ="",
Belgium51!D100   ="",
Belgium51!B100   ="",
Denmark52!K100      ="",
Denmark52!D100      ="",
Denmark52!B100      ="",
Finland53!K100       ="",
Finland53!D100       ="",
Finland53!B100       ="",
Italy54!K100      ="",
Italy54!D100      ="",
Italy54!B100      ="",
Netherlands55!K100 ="",
Netherlands55!D100 ="",
Netherlands55!B100 ="",
Portugal56!K100      ="",
Portugal56!D100      ="",
Portugal56!B100      ="",
Spain57!K100      ="",
Spain57!D100      ="",
Spain57!B100      ="",
Sweden58!K100      ="",
Sweden58!D100      ="",
Sweden58!B100      =""),"",
(Belgium51!K100/Belgium51!B100
 +Denmark52!K100/Denmark52!B100
 +Finland53!K100/Finland53!B100
 +Italy54!K100/Italy54!B100
 +Netherlands55!K100/Netherlands55!B100
 +Portugal56!K100/Portugal56!B100
 +Spain57!K100/Spain57!B100
 +Sweden58!K100/Sweden58!B100)
/(Belgium51!D100/Belgium51!B100
 +Denmark52!D100/Denmark52!B100
 +Finland53!D100/Finland53!B100
 +Italy54!D100/Italy54!B100
 +Netherlands55!D100/Netherlands55!B100
 +Portugal56!D100/Portugal56!B100
 +Spain57!D100/Spain57!B100
 +Sweden58!D100/Sweden58!B100))</f>
        <v>0.1912684704944001</v>
      </c>
      <c r="I100" s="62">
        <f>IF(OR(
Belgium51!L100   ="",
Belgium51!D100   ="",
Belgium51!B100   ="",
Denmark52!L100      ="",
Denmark52!D100      ="",
Denmark52!B100      ="",
Finland53!L100       ="",
Finland53!D100       ="",
Finland53!B100       ="",
Italy54!L100      ="",
Italy54!D100      ="",
Italy54!B100      ="",
Netherlands55!L100 ="",
Netherlands55!D100 ="",
Netherlands55!B100 ="",
Portugal56!L100      ="",
Portugal56!D100      ="",
Portugal56!B100      ="",
Spain57!L100      ="",
Spain57!D100      ="",
Spain57!B100      ="",
Sweden58!L100      ="",
Sweden58!D100      ="",
Sweden58!B100      =""),"",
(Belgium51!L100/Belgium51!B100
 +Denmark52!L100/Denmark52!B100
 +Finland53!L100/Finland53!B100
 +Italy54!L100/Italy54!B100
 +Netherlands55!L100/Netherlands55!B100
 +Portugal56!L100/Portugal56!B100
 +Spain57!L100/Spain57!B100
 +Sweden58!L100/Sweden58!B100)
/(Belgium51!D100/Belgium51!B100
 +Denmark52!D100/Denmark52!B100
 +Finland53!D100/Finland53!B100
 +Italy54!D100/Italy54!B100
 +Netherlands55!D100/Netherlands55!B100
 +Portugal56!D100/Portugal56!B100
 +Spain57!D100/Spain57!B100
 +Sweden58!D100/Sweden58!B100))</f>
        <v>0.20963425696990026</v>
      </c>
      <c r="J100" s="61">
        <f t="shared" si="2"/>
        <v>-1.8365786475500162E-2</v>
      </c>
      <c r="K100" s="61">
        <f>IF(OR(
Belgium51!D100   ="",Belgium51!D99   ="",
Belgium51!B100   ="",Belgium51!B99   ="",
Belgium51!N100   ="",Belgium51!N99   ="",
Denmark52!D100      ="",Denmark52!D99      ="",
Denmark52!B100      ="",Denmark52!B99      ="",
Denmark52!N100      ="",Denmark52!N99      ="",
Finland53!D100       ="",Finland53!D99       ="",
Finland53!B100       ="",Finland53!B99       ="",
Finland53!N100       ="",Finland53!N99       ="",
Italy54!D100      ="",Italy54!D99      ="",
Italy54!B100      ="",Italy54!B99      ="",
Italy54!N100      ="",Italy54!N99      ="",
Netherlands55!D100 ="",Netherlands55!D99 ="",
Netherlands55!B100 ="",Netherlands55!B99 ="",
Netherlands55!N100 ="",Netherlands55!N99 ="",
Portugal56!D100      ="",Portugal56!D99      ="",
Portugal56!B100      ="",Portugal56!B99      ="",
Portugal56!N100      ="",Portugal56!N99      ="",
Spain57!D100      ="",Spain57!D99      ="",
Spain57!B100      ="",Spain57!B99      ="",
Spain57!N100      ="",Spain57!N99      ="",
Sweden58!D100      ="",Sweden58!D99      ="",
Sweden58!B100      ="",Sweden58!B99      ="",
Sweden58!N100      ="",Sweden58!N99      =""),"",
LN(SQRT(
(Belgium51!D100/Belgium51!B100
 +Denmark52!D100/Denmark52!B100
 +Finland53!D100/Finland53!B100
 +Italy54!D100/Italy54!B100
 +Netherlands55!D100/Netherlands55!B100
 +Portugal56!D100/Portugal56!B100
 +Spain57!D100/Spain57!B100
 +Sweden58!D100/Sweden58!B100)
/(Belgium51!D100/Belgium51!N100*Belgium51!N99/Belgium51!B99
 +Denmark52!D100/Denmark52!N100*Denmark52!N99/Denmark52!B99
 +Finland53!D100/Finland53!N100*Finland53!N99/Finland53!B99
 +Italy54!D100/Italy54!N100*Italy54!N99/Italy54!B99
 +Netherlands55!D100/Netherlands55!N100*Netherlands55!N99/Netherlands55!B99
 +Portugal56!D100/Portugal56!N100*Portugal56!N99/Portugal56!B99
 +Spain57!D100/Spain57!N100*Spain57!N99/Spain57!B99
 +Sweden58!D100/Sweden58!N100*Sweden58!N99/Sweden58!B99)
*(Belgium51!D99/Belgium51!N99*Belgium51!N100/Belgium51!B100
 +Denmark52!D99/Denmark52!N99*Denmark52!N100/Denmark52!B100
 +Finland53!D99/Finland53!N99*Finland53!N100/Finland53!B100
 +Italy54!D99/Italy54!N99*Italy54!N100/Italy54!B100
 +Netherlands55!D99/Netherlands55!N99*Netherlands55!N100/Netherlands55!B100
 +Portugal56!D99/Portugal56!N99*Portugal56!N100/Portugal56!B100
 +Spain57!D99/Spain57!N99*Spain57!N100/Spain57!B100
 +Sweden58!D99/Sweden58!N99*Sweden58!N100/Sweden58!B100)
/(Belgium51!D99/Belgium51!B99
 +Denmark52!D99/Denmark52!B99
 +Finland53!D99/Finland53!B99
 +Italy54!D99/Italy54!B99
 +Netherlands55!D99/Netherlands55!B99
 +Portugal56!D99/Portugal56!B99
 +Spain57!D99/Spain57!B99
 +Sweden58!D99/Sweden58!B99))))</f>
        <v>1.3392951177567156E-2</v>
      </c>
      <c r="L100" s="61">
        <f>IF(OR(
Belgium51!F100   ="",Belgium51!F99   ="",
Belgium51!D100   ="",Belgium51!D99   ="",
Belgium51!B100   ="",Belgium51!B99   ="",
Belgium51!P100   ="",Belgium51!P99   ="",
Denmark52!F100      ="",Denmark52!F99      ="",
Denmark52!D100      ="",Denmark52!D99      ="",
Denmark52!B100      ="",Denmark52!B99      ="",
Denmark52!P100      ="",Denmark52!P99      ="",
Finland53!F100       ="",Finland53!F99       ="",
Finland53!D100       ="",Finland53!D99       ="",
Finland53!B100       ="",Finland53!B99       ="",
Finland53!P100       ="",Finland53!P99       ="",
Italy54!F100      ="",Italy54!F99      ="",
Italy54!D100      ="",Italy54!D99      ="",
Italy54!B100      ="",Italy54!B99      ="",
Italy54!P100      ="",Italy54!P99      ="",
Netherlands55!F100 ="",Netherlands55!F99 ="",
Netherlands55!D100 ="",Netherlands55!D99 ="",
Netherlands55!B100 ="",Netherlands55!B99 ="",
Netherlands55!P100 ="",Netherlands55!P99 ="",
Portugal56!F100      ="",Portugal56!F99      ="",
Portugal56!D100      ="",Portugal56!D99      ="",
Portugal56!B100      ="",Portugal56!B99      ="",
Portugal56!P100      ="",Portugal56!P99      ="",
Spain57!F100      ="",Spain57!F99      ="",
Spain57!D100      ="",Spain57!D99      ="",
Spain57!B100      ="",Spain57!B99      ="",
Spain57!P100      ="",Spain57!P99      ="",
Sweden58!F100      ="",Sweden58!F99      ="",
Sweden58!D100      ="",Sweden58!D99      ="",
Sweden58!B100      ="",Sweden58!B99      ="",
Sweden58!P100      ="",Sweden58!P99      =""),"",
LN(SQRT(
(Belgium51!D100*Belgium51!F100/Belgium51!B100
 +Denmark52!D100*Denmark52!F100/Denmark52!B100
 +Finland53!D100*Finland53!F100/Finland53!B100
 +Italy54!D100*Italy54!F100/Italy54!B100
 +Netherlands55!D100*Netherlands55!F100/Netherlands55!B100
 +Portugal56!D100*Portugal56!F100/Portugal56!B100
 +Spain57!D100*Spain57!F100/Spain57!B100
 +Sweden58!D100*Sweden58!F100/Sweden58!B100)
/(Belgium51!D100*Belgium51!F100/Belgium51!P100*Belgium51!P99/Belgium51!B99
 +Denmark52!D100*Denmark52!F100/Denmark52!P100*Denmark52!P99/Denmark52!B99
 +Finland53!D100*Finland53!F100/Finland53!P100*Finland53!P99/Finland53!B99
 +Italy54!D100*Italy54!F100/Italy54!P100*Italy54!P99/Italy54!B99
 +Netherlands55!D100*Netherlands55!F100/Netherlands55!P100*Netherlands55!P99/Netherlands55!B99
 +Portugal56!D100*Portugal56!F100/Portugal56!P100*Portugal56!P99/Portugal56!B99
 +Spain57!D100*Spain57!F100/Spain57!P100*Spain57!P99/Spain57!B99
 +Sweden58!D100*Sweden58!F100/Sweden58!P100*Sweden58!P99/Sweden58!B99)
*(Belgium51!D99*Belgium51!F99/Belgium51!P99*Belgium51!P100/Belgium51!B100
 +Denmark52!D99*Denmark52!F99/Denmark52!P99*Denmark52!P100/Denmark52!B100
 +Finland53!D99*Finland53!F99/Finland53!P99*Finland53!P100/Finland53!B100
 +Italy54!D99*Italy54!F99/Italy54!P99*Italy54!P100/Italy54!B100
 +Netherlands55!D99*Netherlands55!F99/Netherlands55!P99*Netherlands55!P100/Netherlands55!B100
 +Portugal56!D99*Portugal56!F99/Portugal56!P99*Portugal56!P100/Portugal56!B100
 +Spain57!D99*Spain57!F99/Spain57!P99*Spain57!P100/Spain57!B100
 +Sweden58!D99*Sweden58!F99/Sweden58!P99*Sweden58!P100/Sweden58!B100)
/(Belgium51!D99*Belgium51!F99/Belgium51!B99
 +Denmark52!D99*Denmark52!F99/Denmark52!B99
 +Finland53!D99*Finland53!F99/Finland53!B99
 +Italy54!D99*Italy54!F99/Italy54!B99
 +Netherlands55!D99*Netherlands55!F99/Netherlands55!B99
 +Portugal56!D99*Portugal56!F99/Portugal56!B99
 +Spain57!D99*Spain57!F99/Spain57!B99
 +Sweden58!D99*Sweden58!F99/Sweden58!B99))))</f>
        <v>9.1577158771560785E-4</v>
      </c>
      <c r="M100" s="62">
        <f>IF(OR(
Belgium51!H100   ="",Belgium51!H99   ="",
Belgium51!D100   ="",Belgium51!D99   ="",
Belgium51!B100   ="",Belgium51!B99   ="",
Belgium51!Q100   ="",Belgium51!Q99   ="",
Denmark52!H100      ="",Denmark52!H99      ="",
Denmark52!D100      ="",Denmark52!D99      ="",
Denmark52!B100      ="",Denmark52!B99      ="",
Denmark52!Q100      ="",Denmark52!Q99      ="",
Finland53!H100       ="",Finland53!H99       ="",
Finland53!D100       ="",Finland53!D99       ="",
Finland53!B100       ="",Finland53!B99       ="",
Finland53!Q100       ="",Finland53!Q99       ="",
Italy54!H100      ="",Italy54!H99      ="",
Italy54!D100      ="",Italy54!D99      ="",
Italy54!B100      ="",Italy54!B99      ="",
Italy54!Q100      ="",Italy54!Q99      ="",
Netherlands55!H100 ="",Netherlands55!H99 ="",
Netherlands55!D100 ="",Netherlands55!D99 ="",
Netherlands55!B100 ="",Netherlands55!B99 ="",
Netherlands55!Q100 ="",Netherlands55!Q99 ="",
Portugal56!H100      ="",Portugal56!H99      ="",
Portugal56!D100      ="",Portugal56!D99      ="",
Portugal56!B100      ="",Portugal56!B99      ="",
Portugal56!Q100      ="",Portugal56!Q99      ="",
Spain57!H100      ="",Spain57!H99      ="",
Spain57!D100      ="",Spain57!D99      ="",
Spain57!B100      ="",Spain57!B99      ="",
Spain57!Q100      ="",Spain57!Q99      ="",
Sweden58!H100      ="",Sweden58!H99      ="",
Sweden58!D100      ="",Sweden58!D99      ="",
Sweden58!B100      ="",Sweden58!B99      ="",
Sweden58!Q100      ="",Sweden58!Q99      =""),"",
LN(SQRT(
(Belgium51!D100*Belgium51!H100/Belgium51!B100
 +Denmark52!D100*Denmark52!H100/Denmark52!B100
 +Finland53!D100*Finland53!H100/Finland53!B100
 +Italy54!D100*Italy54!H100/Italy54!B100
 +Netherlands55!D100*Netherlands55!H100/Netherlands55!B100
 +Portugal56!D100*Portugal56!H100/Portugal56!B100
 +Spain57!D100*Spain57!H100/Spain57!B100
 +Sweden58!D100*Sweden58!H100/Sweden58!B100)
/(Belgium51!D100*Belgium51!H100/Belgium51!Q100*Belgium51!Q99/Belgium51!B99
 +Denmark52!D100*Denmark52!H100/Denmark52!Q100*Denmark52!Q99/Denmark52!B99
 +Finland53!D100*Finland53!H100/Finland53!Q100*Finland53!Q99/Finland53!B99
 +Italy54!D100*Italy54!H100/Italy54!Q100*Italy54!Q99/Italy54!B99
 +Netherlands55!D100*Netherlands55!H100/Netherlands55!Q100*Netherlands55!Q99/Netherlands55!B99
 +Portugal56!D100*Portugal56!H100/Portugal56!Q100*Portugal56!Q99/Portugal56!B99
 +Spain57!D100*Spain57!H100/Spain57!Q100*Spain57!Q99/Spain57!B99
 +Sweden58!D100*Sweden58!H100/Sweden58!Q100*Sweden58!Q99/Sweden58!B99)
*(Belgium51!D99*Belgium51!H99/Belgium51!Q99*Belgium51!Q100/Belgium51!B100
 +Denmark52!D99*Denmark52!H99/Denmark52!Q99*Denmark52!Q100/Denmark52!B100
 +Finland53!D99*Finland53!H99/Finland53!Q99*Finland53!Q100/Finland53!B100
 +Italy54!D99*Italy54!H99/Italy54!Q99*Italy54!Q100/Italy54!B100
 +Netherlands55!D99*Netherlands55!H99/Netherlands55!Q99*Netherlands55!Q100/Netherlands55!B100
 +Portugal56!D99*Portugal56!H99/Portugal56!Q99*Portugal56!Q100/Portugal56!B100
 +Spain57!D99*Spain57!H99/Spain57!Q99*Spain57!Q100/Spain57!B100
 +Sweden58!D99*Sweden58!H99/Sweden58!Q99*Sweden58!Q100/Sweden58!B100)
/(Belgium51!D99*Belgium51!H99/Belgium51!B99
 +Denmark52!D99*Denmark52!H99/Denmark52!B99
 +Finland53!D99*Finland53!H99/Finland53!B99
 +Italy54!D99*Italy54!H99/Italy54!B99
 +Netherlands55!D99*Netherlands55!H99/Netherlands55!B99
 +Portugal56!D99*Portugal56!H99/Portugal56!B99
 +Spain57!D99*Spain57!H99/Spain57!B99
 +Sweden58!D99*Sweden58!H99/Sweden58!B99))))</f>
        <v>-2.9938776179943015E-4</v>
      </c>
      <c r="N100" s="62">
        <f>IF(OR(
Belgium51!I100   ="",Belgium51!I99   ="",
Belgium51!B100   ="",Belgium51!B99   ="",
Belgium51!R100   ="",Belgium51!R99   ="",
Denmark52!I100      ="",Denmark52!I99      ="",
Denmark52!B100      ="",Denmark52!B99      ="",
Denmark52!R100      ="",Denmark52!R99      ="",
Finland53!I100       ="",Finland53!I99       ="",
Finland53!B100       ="",Finland53!B99       ="",
Finland53!R100       ="",Finland53!R99       ="",
Italy54!I100      ="",Italy54!I99      ="",
Italy54!B100      ="",Italy54!B99      ="",
Italy54!R100      ="",Italy54!R99      ="",
Netherlands55!I100 ="",Netherlands55!I99 ="",
Netherlands55!B100 ="",Netherlands55!B99 ="",
Netherlands55!R100 ="",Netherlands55!R99 ="",
Portugal56!I100      ="",Portugal56!I99      ="",
Portugal56!B100      ="",Portugal56!B99      ="",
Portugal56!R100      ="",Portugal56!R99      ="",
Spain57!I100      ="",Spain57!I99      ="",
Spain57!B100      ="",Spain57!B99      ="",
Spain57!R100      ="",Spain57!R99      ="",
Sweden58!I100      ="",Sweden58!I99      ="",
Sweden58!B100      ="",Sweden58!B99      ="",
Sweden58!R100      ="",Sweden58!R99      =""),"",
LN(SQRT(
(Belgium51!I100/Belgium51!B100
 +Denmark52!I100/Denmark52!B100
 +Finland53!I100/Finland53!B100
 +Italy54!I100/Italy54!B100
 +Netherlands55!I100/Netherlands55!B100
 +Portugal56!I100/Portugal56!B100
 +Spain57!I100/Spain57!B100
 +Sweden58!I100/Sweden58!B100)
/(Belgium51!I100/Belgium51!R100*Belgium51!R99/Belgium51!B99
 +Denmark52!I100/Denmark52!R100*Denmark52!R99/Denmark52!B99
 +Finland53!I100/Finland53!R100*Finland53!R99/Finland53!B99
 +Italy54!I100/Italy54!R100*Italy54!R99/Italy54!B99
 +Netherlands55!I100/Netherlands55!R100*Netherlands55!R99/Netherlands55!B99
 +Portugal56!I100/Portugal56!R100*Portugal56!R99/Portugal56!B99
 +Spain57!I100/Spain57!R100*Spain57!R99/Spain57!B99
 +Sweden58!I100/Sweden58!R100*Sweden58!R99/Sweden58!B99)
*(Belgium51!I99/Belgium51!R99*Belgium51!R100/Belgium51!B100
 +Denmark52!I99/Denmark52!R99*Denmark52!R100/Denmark52!B100
 +Finland53!I99/Finland53!R99*Finland53!R100/Finland53!B100
 +Italy54!I99/Italy54!R99*Italy54!R100/Italy54!B100
 +Netherlands55!I99/Netherlands55!R99*Netherlands55!R100/Netherlands55!B100
 +Portugal56!I99/Portugal56!R99*Portugal56!R100/Portugal56!B100
 +Spain57!I99/Spain57!R99*Spain57!R100/Spain57!B100
 +Sweden58!I99/Sweden58!R99*Sweden58!R100/Sweden58!B100)
/(Belgium51!I99/Belgium51!B99
 +Denmark52!I99/Denmark52!B99
 +Finland53!I99/Finland53!B99
 +Italy54!I99/Italy54!B99
 +Netherlands55!I99/Netherlands55!B99
 +Portugal56!I99/Portugal56!B99
 +Spain57!I99/Spain57!B99
 +Sweden58!I99/Sweden58!B99))))</f>
        <v>3.435618061270234E-2</v>
      </c>
      <c r="O100" s="62">
        <f>IF(OR(
Belgium51!K100   ="",Belgium51!K99   ="",
Belgium51!B100   ="",Belgium51!B99   ="",
Belgium51!S100   ="",Belgium51!S99   ="",
Denmark52!K100      ="",Denmark52!K99      ="",
Denmark52!B100      ="",Denmark52!B99      ="",
Denmark52!S100      ="",Denmark52!S99      ="",
Finland53!K100       ="",Finland53!K99       ="",
Finland53!B100       ="",Finland53!B99       ="",
Finland53!S100       ="",Finland53!S99       ="",
Italy54!K100      ="",Italy54!K99      ="",
Italy54!B100      ="",Italy54!B99      ="",
Italy54!S100      ="",Italy54!S99      ="",
Netherlands55!K100 ="",Netherlands55!K99 ="",
Netherlands55!B100 ="",Netherlands55!B99 ="",
Netherlands55!S100 ="",Netherlands55!S99 ="",
Portugal56!K100      ="",Portugal56!K99      ="",
Portugal56!B100      ="",Portugal56!B99      ="",
Portugal56!S100      ="",Portugal56!S99      ="",
Spain57!K100      ="",Spain57!K99      ="",
Spain57!B100      ="",Spain57!B99      ="",
Spain57!S100      ="",Spain57!S99      ="",
Sweden58!K100      ="",Sweden58!K99      ="",
Sweden58!B100      ="",Sweden58!B99      ="",
Sweden58!S100      ="",Sweden58!S99      =""),"",
LN(SQRT(
(Belgium51!K100/Belgium51!B100
 +Denmark52!K100/Denmark52!B100
 +Finland53!K100/Finland53!B100
 +Italy54!K100/Italy54!B100
 +Netherlands55!K100/Netherlands55!B100
 +Portugal56!K100/Portugal56!B100
 +Spain57!K100/Spain57!B100
 +Sweden58!K100/Sweden58!B100)
/(Belgium51!K100/Belgium51!S100*Belgium51!S99/Belgium51!B99
 +Denmark52!K100/Denmark52!S100*Denmark52!S99/Denmark52!B99
 +Finland53!K100/Finland53!S100*Finland53!S99/Finland53!B99
 +Italy54!K100/Italy54!S100*Italy54!S99/Italy54!B99
 +Netherlands55!K100/Netherlands55!S100*Netherlands55!S99/Netherlands55!B99
 +Portugal56!K100/Portugal56!S100*Portugal56!S99/Portugal56!B99
 +Spain57!K100/Spain57!S100*Spain57!S99/Spain57!B99
 +Sweden58!K100/Sweden58!S100*Sweden58!S99/Sweden58!B99)
*(Belgium51!K99/Belgium51!S99*Belgium51!S100/Belgium51!B100
 +Denmark52!K99/Denmark52!S99*Denmark52!S100/Denmark52!B100
 +Finland53!K99/Finland53!S99*Finland53!S100/Finland53!B100
 +Italy54!K99/Italy54!S99*Italy54!S100/Italy54!B100
 +Netherlands55!K99/Netherlands55!S99*Netherlands55!S100/Netherlands55!B100
 +Portugal56!K99/Portugal56!S99*Portugal56!S100/Portugal56!B100
 +Spain57!K99/Spain57!S99*Spain57!S100/Spain57!B100
 +Sweden58!K99/Sweden58!S99*Sweden58!S100/Sweden58!B100)
/(Belgium51!K99/Belgium51!B99
 +Denmark52!K99/Denmark52!B99
 +Finland53!K99/Finland53!B99
 +Italy54!K99/Italy54!B99
 +Netherlands55!K99/Netherlands55!B99
 +Portugal56!K99/Portugal56!B99
 +Spain57!K99/Spain57!B99
 +Sweden58!K99/Sweden58!B99))))</f>
        <v>-3.4446234561577179E-3</v>
      </c>
      <c r="P100" s="62">
        <f>IF(OR(
Belgium51!L100   ="",Belgium51!L99   ="",
Belgium51!B100   ="",Belgium51!B99   ="",
Belgium51!T100   ="",Belgium51!T99   ="",
Denmark52!L100      ="",Denmark52!L99      ="",
Denmark52!B100      ="",Denmark52!B99      ="",
Denmark52!T100      ="",Denmark52!T99      ="",
Finland53!L100       ="",Finland53!L99       ="",
Finland53!B100       ="",Finland53!B99       ="",
Finland53!T100       ="",Finland53!T99       ="",
Italy54!L100      ="",Italy54!L99      ="",
Italy54!B100      ="",Italy54!B99      ="",
Italy54!T100      ="",Italy54!T99      ="",
Netherlands55!L100 ="",Netherlands55!L99 ="",
Netherlands55!B100 ="",Netherlands55!B99 ="",
Netherlands55!T100 ="",Netherlands55!T99 ="",
Portugal56!L100      ="",Portugal56!L99      ="",
Portugal56!B100      ="",Portugal56!B99      ="",
Portugal56!T100      ="",Portugal56!T99      ="",
Spain57!L100      ="",Spain57!L99      ="",
Spain57!B100      ="",Spain57!B99      ="",
Spain57!T100      ="",Spain57!T99      ="",
Sweden58!L100      ="",Sweden58!L99      ="",
Sweden58!B100      ="",Sweden58!B99      ="",
Sweden58!T100      ="",Sweden58!T99      =""),"",
LN(SQRT(
(Belgium51!L100/Belgium51!B100
 +Denmark52!L100/Denmark52!B100
 +Finland53!L100/Finland53!B100
 +Italy54!L100/Italy54!B100
 +Netherlands55!L100/Netherlands55!B100
 +Portugal56!L100/Portugal56!B100
 +Spain57!L100/Spain57!B100
 +Sweden58!L100/Sweden58!B100)
/(Belgium51!L100/Belgium51!T100*Belgium51!T99/Belgium51!B99
 +Denmark52!L100/Denmark52!T100*Denmark52!T99/Denmark52!B99
 +Finland53!L100/Finland53!T100*Finland53!T99/Finland53!B99
 +Italy54!L100/Italy54!T100*Italy54!T99/Italy54!B99
 +Netherlands55!L100/Netherlands55!T100*Netherlands55!T99/Netherlands55!B99
 +Portugal56!L100/Portugal56!T100*Portugal56!T99/Portugal56!B99
 +Spain57!L100/Spain57!T100*Spain57!T99/Spain57!B99
 +Sweden58!L100/Sweden58!T100*Sweden58!T99/Sweden58!B99)
*(Belgium51!L99/Belgium51!T99*Belgium51!T100/Belgium51!B100
 +Denmark52!L99/Denmark52!T99*Denmark52!T100/Denmark52!B100
 +Finland53!L99/Finland53!T99*Finland53!T100/Finland53!B100
 +Italy54!L99/Italy54!T99*Italy54!T100/Italy54!B100
 +Netherlands55!L99/Netherlands55!T99*Netherlands55!T100/Netherlands55!B100
 +Portugal56!L99/Portugal56!T99*Portugal56!T100/Portugal56!B100
 +Spain57!L99/Spain57!T99*Spain57!T100/Spain57!B100
 +Sweden58!L99/Sweden58!T99*Sweden58!T100/Sweden58!B100)
/(Belgium51!L99/Belgium51!B99
 +Denmark52!L99/Denmark52!B99
 +Finland53!L99/Finland53!B99
 +Italy54!L99/Italy54!B99
 +Netherlands55!L99/Netherlands55!B99
 +Portugal56!L99/Portugal56!B99
 +Spain57!L99/Spain57!B99
 +Sweden58!L99/Sweden58!B99))))</f>
        <v>-1.5551501349821809E-2</v>
      </c>
      <c r="Q100" s="61">
        <f t="shared" si="4"/>
        <v>-1.2477179589851548E-2</v>
      </c>
      <c r="R100" s="61">
        <f t="shared" si="8"/>
        <v>-1.3692338939366586E-2</v>
      </c>
      <c r="S100" s="61">
        <f t="shared" si="5"/>
        <v>2.0963229435135185E-2</v>
      </c>
      <c r="T100" s="61">
        <f t="shared" si="6"/>
        <v>-1.6837574633724872E-2</v>
      </c>
      <c r="U100" s="61">
        <f t="shared" si="7"/>
        <v>-2.8944452527388965E-2</v>
      </c>
      <c r="V100" s="61">
        <f>IF(OR(
Belgium51!V100   ="",
Belgium51!U100   ="",
Denmark52!V100      ="",
Denmark52!U100      ="",
Finland53!V100       ="",
Finland53!U100       ="",
Italy54!V100      ="",
Italy54!U100      ="",
Netherlands55!V100 ="",
Netherlands55!U100 ="",
Portugal56!V100      ="",
Portugal56!U100      ="",
Spain57!V100      ="",
Spain57!U100      ="",
Sweden58!V100      ="",
Sweden58!U100      =""),"",
LN((Belgium51!V100+Denmark52!V100+Finland53!V100+Italy54!V100+Netherlands55!V100+Portugal56!V100+Spain57!V100+Sweden58!V100)
/(Belgium51!U100+Denmark52!U100+Finland53!U100+Italy54!U100+Netherlands55!U100+Portugal56!U100+Spain57!U100+Sweden58!U100)))</f>
        <v>-0.91438175743931793</v>
      </c>
      <c r="W100" s="61">
        <f>IF(OR(
Belgium51!V100   ="",
Belgium51!W100   ="",
Belgium51!U100   ="",
Denmark52!V100      ="",
Denmark52!W100      ="",
Denmark52!U100      ="",
Finland53!V100       ="",
Finland53!W100       ="",
Finland53!U100       ="",
Italy54!V100      ="",
Italy54!W100      ="",
Italy54!U100      ="",
Netherlands55!V100 ="",
Netherlands55!W100 ="",
Netherlands55!V100 ="",
Portugal56!V100      ="",
Portugal56!W100      ="",
Portugal56!U100      ="",
Spain57!V100      ="",
Spain57!W100      ="",
Spain57!U100      ="",
Sweden58!V100      ="",
Sweden58!W100      ="",
Sweden58!U100      ="",
),"",
LN((Belgium51!V100*Belgium51!W100+Denmark52!V100*Denmark52!W100+Finland53!V100*Finland53!W100+Italy54!V100*Italy54!W100+Netherlands55!V100*Netherlands55!W100+Portugal56!V100*Portugal56!W100+Spain57!V100*Spain57!W100+Sweden58!V100*Sweden58!W100)
/(Belgium51!U100+Denmark52!U100+Finland53!U100+Italy54!U100+Netherlands55!U100+Portugal56!U100+Spain57!U100+Sweden58!U100)))</f>
        <v>6.6797911881549128</v>
      </c>
      <c r="X100" s="61">
        <f>IF(OR(
Belgium51!X100   ="",
Belgium51!D100   ="",
Belgium51!B100   ="",
Denmark52!X100      ="",
Denmark52!D100      ="",
Denmark52!B100      ="",
Finland53!X100       ="",
Finland53!D100       ="",
Finland53!B100       ="",
Italy54!X100      ="",
Italy54!D100      ="",
Italy54!B100      ="",
Netherlands55!X100 ="",
Netherlands55!D100 ="",
Netherlands55!B100 ="",
Portugal56!X100      ="",
Portugal56!D100      ="",
Portugal56!B100      ="",
Spain57!X100      ="",
Spain57!D100      ="",
Spain57!B100      ="",
Sweden58!X100      ="",
Sweden58!D100      ="",
Sweden58!B100      =""),"",
(Belgium51!X100*Belgium51!D100/Belgium51!B100
 +Denmark52!X100*Denmark52!D100/Denmark52!B100
 +Finland53!X100*Finland53!D100/Finland53!B100
 +Italy54!X100*Italy54!D100/Italy54!B100
 +Netherlands55!X100*Netherlands55!D100/Netherlands55!B100
 +Portugal56!X100*Portugal56!D100/Portugal56!B100
 +Spain57!X100*Spain57!D100/Spain57!B100
 +Sweden58!X100*Sweden58!D100/Sweden58!B100)
/(Belgium51!D100/Belgium51!B100
 +Denmark52!D100/Denmark52!B100
 +Finland53!D100/Finland53!B100
 +Italy54!D100/Italy54!B100
 +Netherlands55!D100/Netherlands55!B100
 +Portugal56!D100/Portugal56!B100
 +Spain57!D100/Spain57!B100
 +Sweden58!D100/Sweden58!B100))</f>
        <v>0.63495223374048182</v>
      </c>
      <c r="Y100" s="61">
        <f>IF(OR(
Belgium51!Y100   ="",
Belgium51!D100   ="",
Belgium51!B100   ="",
Denmark52!Y100      ="",
Denmark52!D100      ="",
Denmark52!B100      ="",
Finland53!Y100       ="",
Finland53!D100       ="",
Finland53!B100       ="",
Italy54!Y100      ="",
Italy54!D100      ="",
Italy54!B100      ="",
Netherlands55!Y100 ="",
Netherlands55!D100 ="",
Netherlands55!B100 ="",
Portugal56!Y100      ="",
Portugal56!D100      ="",
Portugal56!B100      ="",
Spain57!Y100      ="",
Spain57!D100      ="",
Spain57!B100      ="",
Sweden58!Y100      ="",
Sweden58!D100      ="",
Sweden58!B100      =""),"",
(Belgium51!Y100/Belgium51!B100
 +Denmark52!Y100/Denmark52!B100
 +Finland53!Y100/Finland53!B100
 +Italy54!Y100/Italy54!B100
 +Netherlands55!Y100/Netherlands55!B100
 +Portugal56!Y100/Portugal56!B100
 +Spain57!Y100/Spain57!B100
 +Sweden58!Y100/Sweden58!B100)
/(Belgium51!D100/Belgium51!B100
 +Denmark52!D100/Denmark52!B100
 +Finland53!D100/Finland53!B100
 +Italy54!D100/Italy54!B100
 +Netherlands55!D100/Netherlands55!B100
 +Portugal56!D100/Portugal56!B100
 +Spain57!D100/Spain57!B100
 +Sweden58!D100/Sweden58!B100))</f>
        <v>0.11658850255006853</v>
      </c>
      <c r="Z100" s="67"/>
      <c r="AA100" s="62" t="str">
        <f t="shared" si="3"/>
        <v/>
      </c>
      <c r="AB100" s="75">
        <f>IF(OR(
Belgium51!AB100   ="",
Belgium51!D100   ="",
Belgium51!B100   ="",
Denmark52!AB100      ="",
Denmark52!D100      ="",
Denmark52!B100      ="",
Finland53!AB100       ="",
Finland53!D100       ="",
Finland53!B100       ="",
Italy54!AB100      ="",
Italy54!D100      ="",
Italy54!B100      ="",
Netherlands55!AB100 ="",
Netherlands55!D100 ="",
Netherlands55!B100 ="",
Portugal56!AB100      ="",
Portugal56!D100      ="",
Portugal56!B100      ="",
Spain57!AB100      ="",
Spain57!D100      ="",
Spain57!B100      ="",
Sweden58!AB100      ="",
Sweden58!D100      ="",
Sweden58!B100      =""),"",
(Belgium51!AB100*Belgium51!D100/Belgium51!B100
 +Denmark52!AB100*Denmark52!D100/Denmark52!B100
 +Finland53!AB100*Finland53!D100/Finland53!B100
 +Italy54!AB100*Italy54!D100/Italy54!B100
 +Netherlands55!AB100*Netherlands55!D100/Netherlands55!B100
 +Portugal56!AB100*Portugal56!D100/Portugal56!B100
 +Spain57!AB100*Spain57!D100/Spain57!B100
 +Sweden58!AB100*Sweden58!D100/Sweden58!B100)
/(Belgium51!D100/Belgium51!B100
 +Denmark52!D100/Denmark52!B100
 +Finland53!D100/Finland53!B100
 +Italy54!D100/Italy54!B100
 +Netherlands55!D100/Netherlands55!B100
 +Portugal56!D100/Portugal56!B100
 +Spain57!D100/Spain57!B100
 +Sweden58!D100/Sweden58!B100))</f>
        <v>0.30461594411747006</v>
      </c>
    </row>
    <row r="101" spans="1:28">
      <c r="A101" s="62">
        <v>1968</v>
      </c>
      <c r="B101" s="62" t="str">
        <f>IF(OR(
Belgium51!AC101   ="",
Belgium51!D101   ="",
Belgium51!B101   ="",
Denmark52!AC101      ="",
Denmark52!D101      ="",
Denmark52!B101      ="",
Finland53!AC101       ="",
Finland53!D101       ="",
Finland53!B101       ="",
Italy54!AC101      ="",
Italy54!D101      ="",
Italy54!B101      ="",
Netherlands55!AC101 ="",
Netherlands55!D101 ="",
Netherlands55!B101 ="",
Portugal56!AC101 ="",
Portugal56!D101 ="",
Portugal56!B101 ="",
Spain57!AC101       ="",
Spain57!D101       ="",
Spain57!B101       ="",
Sweden58!AC101      ="",
Sweden58!D101      ="",
Sweden58!B101      =""),"",
(Belgium51!AC101*Belgium51!D101/Belgium51!B101
 +Denmark52!AC101*Denmark52!D101/Denmark52!B101
 +Finland53!AC101*Finland53!D101/Finland53!B101
 +Italy54!AC101*Italy54!D101/Italy54!B101
 +Netherlands55!AC101*Netherlands55!D101/Netherlands55!B101
 +Portugal56!AC101*Portugal56!D101/Portugal56!B101
 +Spain57!AC101*Spain57!D101/Spain57!B101
 +Sweden58!AC101*Sweden58!D101/Sweden58!B101)
/(Belgium51!D101/Belgium51!B101
 +Denmark52!D101/Denmark52!B101
 +Finland53!D101/Finland53!B101
 +Italy54!D101/Italy54!B101
 +Netherlands55!D101/Netherlands55!B101
 +Portugal56!D101/Portugal56!B101
 +Spain57!D101/Spain57!B101
 +Sweden58!D101/Sweden58!B101))</f>
        <v/>
      </c>
      <c r="C101" s="34">
        <f>IF(OR(
Belgium51!F101   ="",
Belgium51!D101   ="",
Belgium51!B101   ="",
Denmark52!F101      ="",
Denmark52!D101      ="",
Denmark52!B101      ="",
Finland53!F101       ="",
Finland53!D101       ="",
Finland53!B101       ="",
Italy54!F101      ="",
Italy54!D101      ="",
Italy54!B101      ="",
Netherlands55!F101 ="",
Netherlands55!D101 ="",
Netherlands55!B101 ="",
Portugal56!F101 ="",
Portugal56!D101 ="",
Portugal56!B101 ="",
Spain57!F101       ="",
Spain57!D101       ="",
Spain57!B101       ="",
Sweden58!F101      ="",
Sweden58!D101      ="",
Sweden58!B101      =""),"",
(Belgium51!F101*Belgium51!D101/Belgium51!B101
 +Denmark52!F101*Denmark52!D101/Denmark52!B101
 +Finland53!F101*Finland53!D101/Finland53!B101
 +Italy54!F101*Italy54!D101/Italy54!B101
 +Netherlands55!F101*Netherlands55!D101/Netherlands55!B101
 +Portugal56!F101*Portugal56!D101/Portugal56!B101
 +Spain57!F101*Spain57!D101/Spain57!B101
 +Sweden58!F101*Sweden58!D101/Sweden58!B101)
/(Belgium51!D101/Belgium51!B101
 +Denmark52!D101/Denmark52!B101
 +Finland53!D101/Finland53!B101
 +Italy54!D101/Italy54!B101
 +Netherlands55!D101/Netherlands55!B101
 +Portugal56!D101/Portugal56!B101
 +Spain57!D101/Spain57!B101
 +Sweden58!D101/Sweden58!B101))</f>
        <v>0.59715843298031168</v>
      </c>
      <c r="D101" s="62" t="str">
        <f>IF(OR(
Belgium51!AE101   ="",
Belgium51!D101   ="",
Belgium51!B101   ="",
Denmark52!AE101      ="",
Denmark52!D101      ="",
Denmark52!B101      ="",
Finland53!AE101       ="",
Finland53!D101       ="",
Finland53!B101       ="",
Italy54!AE101      ="",
Italy54!D101      ="",
Italy54!B101      ="",
Netherlands55!AE101 ="",
Netherlands55!D101 ="",
Netherlands55!B101 ="",
Portugal56!AE101 ="",
Portugal56!D101 ="",
Portugal56!B101 ="",
Spain57!AE101       ="",
Spain57!D101       ="",
Spain57!B101       ="",
Sweden58!AE101      ="",
Sweden58!D101      ="",
Sweden58!B101      =""),"",
(Belgium51!AE101*Belgium51!D101/Belgium51!B101
 +Denmark52!AE101*Denmark52!D101/Denmark52!B101
 +Finland53!AE101*Finland53!D101/Finland53!B101
 +Italy54!AE101*Italy54!D101/Italy54!B101
 +Netherlands55!AE101*Netherlands55!D101/Netherlands55!B101
 +Portugal56!AE101*Portugal56!D101/Portugal56!B101
 +Spain57!AE101*Spain57!D101/Spain57!B101
 +Sweden58!AE101*Sweden58!D101/Sweden58!B101)
/(Belgium51!D101/Belgium51!B101
 +Denmark52!D101/Denmark52!B101
 +Finland53!D101/Finland53!B101
 +Italy54!D101/Italy54!B101
 +Netherlands55!D101/Netherlands55!B101
 +Portugal56!D101/Portugal56!B101
 +Spain57!D101/Spain57!B101
 +Sweden58!D101/Sweden58!B101))</f>
        <v/>
      </c>
      <c r="E101" s="62">
        <f>IF(OR(
Belgium51!H101   ="",
Belgium51!D101   ="",
Belgium51!B101   ="",
Denmark52!H101      ="",
Denmark52!D101      ="",
Denmark52!B101      ="",
Finland53!H101       ="",
Finland53!D101       ="",
Finland53!B101       ="",
Italy54!H101      ="",
Italy54!D101      ="",
Italy54!B101      ="",
Netherlands55!H101 ="",
Netherlands55!D101 ="",
Netherlands55!B101 ="",
Portugal56!H101 ="",
Portugal56!D101 ="",
Portugal56!B101 ="",
Spain57!H101 ="",
Spain57!D101 ="",
Spain57!B101 ="",
Sweden58!H101 ="",
Sweden58!D101 ="",
Sweden58!B101 =""),"",
(Belgium51!H101*Belgium51!D101/Belgium51!B101
 +Denmark52!H101*Denmark52!D101/Denmark52!B101
 +Finland53!H101*Finland53!D101/Finland53!B101
 +Italy54!H101*Italy54!D101/Italy54!B101
 +Netherlands55!H101*Netherlands55!D101/Netherlands55!B101
 +Portugal56!H101*Portugal56!D101/Portugal56!B101
 +Spain57!H101*Spain57!D101/Spain57!B101
 +Sweden58!H101*Sweden58!D101/Sweden58!B101)
/(Belgium51!D101/Belgium51!B101
 +Denmark52!D101/Denmark52!B101
 +Finland53!D101/Finland53!B101
 +Italy54!D101/Italy54!B101
 +Netherlands55!D101/Netherlands55!B101
 +Portugal56!D101/Portugal56!B101
 +Spain57!D101/Spain57!B101
 +Sweden58!D101/Sweden58!B101))</f>
        <v>0.23680315653497325</v>
      </c>
      <c r="F101" s="62">
        <f>IF(OR(
Belgium51!I101   ="",
Belgium51!D101   ="",
Belgium51!B101   ="",
Denmark52!I101      ="",
Denmark52!D101      ="",
Denmark52!B101      ="",
Finland53!I101       ="",
Finland53!D101       ="",
Finland53!B101       ="",
Italy54!I101      ="",
Italy54!D101      ="",
Italy54!B101      ="",
Netherlands55!I101 ="",
Netherlands55!D101 ="",
Netherlands55!B101 ="",
Portugal56!I101      ="",
Portugal56!D101      ="",
Portugal56!B101      ="",
Spain57!I101      ="",
Spain57!D101      ="",
Spain57!B101      ="",
Sweden58!I101      ="",
Sweden58!D101      ="",
Sweden58!B101      =""),"",
(Belgium51!I101/Belgium51!B101
 +Denmark52!I101/Denmark52!B101
 +Finland53!I101/Finland53!B101
 +Italy54!I101/Italy54!B101
 +Netherlands55!I101/Netherlands55!B101
 +Portugal56!I101/Portugal56!B101
 +Spain57!I101/Spain57!B101
 +Sweden58!I101/Sweden58!B101)
/(Belgium51!D101/Belgium51!B101
 +Denmark52!D101/Denmark52!B101
 +Finland53!D101/Finland53!B101
 +Italy54!D101/Italy54!B101
 +Netherlands55!D101/Netherlands55!B101
 +Portugal56!D101/Portugal56!B101
 +Spain57!D101/Spain57!B101
 +Sweden58!D101/Sweden58!B101))</f>
        <v>0.22693171643622045</v>
      </c>
      <c r="G101" s="62">
        <f>IF(OR(
Belgium51!J101   ="",
Belgium51!D101   ="",
Belgium51!B101   ="",
Denmark52!J101      ="",
Denmark52!D101      ="",
Denmark52!B101      ="",
Finland53!J101       ="",
Finland53!D101       ="",
Finland53!B101       ="",
Italy54!J101      ="",
Italy54!D101      ="",
Italy54!B101      ="",
Netherlands55!J101 ="",
Netherlands55!D101 ="",
Netherlands55!B101 ="",
Portugal56!J101      ="",
Portugal56!D101      ="",
Portugal56!B101      ="",
Spain57!J101      ="",
Spain57!D101      ="",
Spain57!B101      ="",
Sweden58!J101      ="",
Sweden58!D101      ="",
Sweden58!B101      =""),"",
(Belgium51!J101/Belgium51!B101
 +Denmark52!J101/Denmark52!B101
 +Finland53!J101/Finland53!B101
 +Italy54!J101/Italy54!B101
 +Netherlands55!J101/Netherlands55!B101
 +Portugal56!J101/Portugal56!B101
 +Spain57!J101/Spain57!B101
 +Sweden58!J101/Sweden58!B101)
/(Belgium51!D101/Belgium51!B101
 +Denmark52!D101/Denmark52!B101
 +Finland53!D101/Finland53!B101
 +Italy54!D101/Italy54!B101
 +Netherlands55!D101/Netherlands55!B101
 +Portugal56!D101/Portugal56!B101
 +Spain57!D101/Spain57!B101
 +Sweden58!D101/Sweden58!B101))</f>
        <v>0.19512065157724232</v>
      </c>
      <c r="H101" s="62">
        <f>IF(OR(
Belgium51!K101   ="",
Belgium51!D101   ="",
Belgium51!B101   ="",
Denmark52!K101      ="",
Denmark52!D101      ="",
Denmark52!B101      ="",
Finland53!K101       ="",
Finland53!D101       ="",
Finland53!B101       ="",
Italy54!K101      ="",
Italy54!D101      ="",
Italy54!B101      ="",
Netherlands55!K101 ="",
Netherlands55!D101 ="",
Netherlands55!B101 ="",
Portugal56!K101      ="",
Portugal56!D101      ="",
Portugal56!B101      ="",
Spain57!K101      ="",
Spain57!D101      ="",
Spain57!B101      ="",
Sweden58!K101      ="",
Sweden58!D101      ="",
Sweden58!B101      =""),"",
(Belgium51!K101/Belgium51!B101
 +Denmark52!K101/Denmark52!B101
 +Finland53!K101/Finland53!B101
 +Italy54!K101/Italy54!B101
 +Netherlands55!K101/Netherlands55!B101
 +Portugal56!K101/Portugal56!B101
 +Spain57!K101/Spain57!B101
 +Sweden58!K101/Sweden58!B101)
/(Belgium51!D101/Belgium51!B101
 +Denmark52!D101/Denmark52!B101
 +Finland53!D101/Finland53!B101
 +Italy54!D101/Italy54!B101
 +Netherlands55!D101/Netherlands55!B101
 +Portugal56!D101/Portugal56!B101
 +Spain57!D101/Spain57!B101
 +Sweden58!D101/Sweden58!B101))</f>
        <v>0.20137466762007469</v>
      </c>
      <c r="I101" s="62">
        <f>IF(OR(
Belgium51!L101   ="",
Belgium51!D101   ="",
Belgium51!B101   ="",
Denmark52!L101      ="",
Denmark52!D101      ="",
Denmark52!B101      ="",
Finland53!L101       ="",
Finland53!D101       ="",
Finland53!B101       ="",
Italy54!L101      ="",
Italy54!D101      ="",
Italy54!B101      ="",
Netherlands55!L101 ="",
Netherlands55!D101 ="",
Netherlands55!B101 ="",
Portugal56!L101      ="",
Portugal56!D101      ="",
Portugal56!B101      ="",
Spain57!L101      ="",
Spain57!D101      ="",
Spain57!B101      ="",
Sweden58!L101      ="",
Sweden58!D101      ="",
Sweden58!B101      =""),"",
(Belgium51!L101/Belgium51!B101
 +Denmark52!L101/Denmark52!B101
 +Finland53!L101/Finland53!B101
 +Italy54!L101/Italy54!B101
 +Netherlands55!L101/Netherlands55!B101
 +Portugal56!L101/Portugal56!B101
 +Spain57!L101/Spain57!B101
 +Sweden58!L101/Sweden58!B101)
/(Belgium51!D101/Belgium51!B101
 +Denmark52!D101/Denmark52!B101
 +Finland53!D101/Finland53!B101
 +Italy54!D101/Italy54!B101
 +Netherlands55!D101/Netherlands55!B101
 +Portugal56!D101/Portugal56!B101
 +Spain57!D101/Spain57!B101
 +Sweden58!D101/Sweden58!B101))</f>
        <v>0.21346715197154634</v>
      </c>
      <c r="J101" s="61">
        <f t="shared" si="2"/>
        <v>-1.2092484351471644E-2</v>
      </c>
      <c r="K101" s="61">
        <f>IF(OR(
Belgium51!D101   ="",Belgium51!D100   ="",
Belgium51!B101   ="",Belgium51!B100   ="",
Belgium51!N101   ="",Belgium51!N100   ="",
Denmark52!D101      ="",Denmark52!D100      ="",
Denmark52!B101      ="",Denmark52!B100      ="",
Denmark52!N101      ="",Denmark52!N100      ="",
Finland53!D101       ="",Finland53!D100       ="",
Finland53!B101       ="",Finland53!B100       ="",
Finland53!N101       ="",Finland53!N100       ="",
Italy54!D101      ="",Italy54!D100      ="",
Italy54!B101      ="",Italy54!B100      ="",
Italy54!N101      ="",Italy54!N100      ="",
Netherlands55!D101 ="",Netherlands55!D100 ="",
Netherlands55!B101 ="",Netherlands55!B100 ="",
Netherlands55!N101 ="",Netherlands55!N100 ="",
Portugal56!D101      ="",Portugal56!D100      ="",
Portugal56!B101      ="",Portugal56!B100      ="",
Portugal56!N101      ="",Portugal56!N100      ="",
Spain57!D101      ="",Spain57!D100      ="",
Spain57!B101      ="",Spain57!B100      ="",
Spain57!N101      ="",Spain57!N100      ="",
Sweden58!D101      ="",Sweden58!D100      ="",
Sweden58!B101      ="",Sweden58!B100      ="",
Sweden58!N101      ="",Sweden58!N100      =""),"",
LN(SQRT(
(Belgium51!D101/Belgium51!B101
 +Denmark52!D101/Denmark52!B101
 +Finland53!D101/Finland53!B101
 +Italy54!D101/Italy54!B101
 +Netherlands55!D101/Netherlands55!B101
 +Portugal56!D101/Portugal56!B101
 +Spain57!D101/Spain57!B101
 +Sweden58!D101/Sweden58!B101)
/(Belgium51!D101/Belgium51!N101*Belgium51!N100/Belgium51!B100
 +Denmark52!D101/Denmark52!N101*Denmark52!N100/Denmark52!B100
 +Finland53!D101/Finland53!N101*Finland53!N100/Finland53!B100
 +Italy54!D101/Italy54!N101*Italy54!N100/Italy54!B100
 +Netherlands55!D101/Netherlands55!N101*Netherlands55!N100/Netherlands55!B100
 +Portugal56!D101/Portugal56!N101*Portugal56!N100/Portugal56!B100
 +Spain57!D101/Spain57!N101*Spain57!N100/Spain57!B100
 +Sweden58!D101/Sweden58!N101*Sweden58!N100/Sweden58!B100)
*(Belgium51!D100/Belgium51!N100*Belgium51!N101/Belgium51!B101
 +Denmark52!D100/Denmark52!N100*Denmark52!N101/Denmark52!B101
 +Finland53!D100/Finland53!N100*Finland53!N101/Finland53!B101
 +Italy54!D100/Italy54!N100*Italy54!N101/Italy54!B101
 +Netherlands55!D100/Netherlands55!N100*Netherlands55!N101/Netherlands55!B101
 +Portugal56!D100/Portugal56!N100*Portugal56!N101/Portugal56!B101
 +Spain57!D100/Spain57!N100*Spain57!N101/Spain57!B101
 +Sweden58!D100/Sweden58!N100*Sweden58!N101/Sweden58!B101)
/(Belgium51!D100/Belgium51!B100
 +Denmark52!D100/Denmark52!B100
 +Finland53!D100/Finland53!B100
 +Italy54!D100/Italy54!B100
 +Netherlands55!D100/Netherlands55!B100
 +Portugal56!D100/Portugal56!B100
 +Spain57!D100/Spain57!B100
 +Sweden58!D100/Sweden58!B100))))</f>
        <v>2.7231210395415078E-2</v>
      </c>
      <c r="L101" s="61">
        <f>IF(OR(
Belgium51!F101   ="",Belgium51!F100   ="",
Belgium51!D101   ="",Belgium51!D100   ="",
Belgium51!B101   ="",Belgium51!B100   ="",
Belgium51!P101   ="",Belgium51!P100   ="",
Denmark52!F101      ="",Denmark52!F100      ="",
Denmark52!D101      ="",Denmark52!D100      ="",
Denmark52!B101      ="",Denmark52!B100      ="",
Denmark52!P101      ="",Denmark52!P100      ="",
Finland53!F101       ="",Finland53!F100       ="",
Finland53!D101       ="",Finland53!D100       ="",
Finland53!B101       ="",Finland53!B100       ="",
Finland53!P101       ="",Finland53!P100       ="",
Italy54!F101      ="",Italy54!F100      ="",
Italy54!D101      ="",Italy54!D100      ="",
Italy54!B101      ="",Italy54!B100      ="",
Italy54!P101      ="",Italy54!P100      ="",
Netherlands55!F101 ="",Netherlands55!F100 ="",
Netherlands55!D101 ="",Netherlands55!D100 ="",
Netherlands55!B101 ="",Netherlands55!B100 ="",
Netherlands55!P101 ="",Netherlands55!P100 ="",
Portugal56!F101      ="",Portugal56!F100      ="",
Portugal56!D101      ="",Portugal56!D100      ="",
Portugal56!B101      ="",Portugal56!B100      ="",
Portugal56!P101      ="",Portugal56!P100      ="",
Spain57!F101      ="",Spain57!F100      ="",
Spain57!D101      ="",Spain57!D100      ="",
Spain57!B101      ="",Spain57!B100      ="",
Spain57!P101      ="",Spain57!P100      ="",
Sweden58!F101      ="",Sweden58!F100      ="",
Sweden58!D101      ="",Sweden58!D100      ="",
Sweden58!B101      ="",Sweden58!B100      ="",
Sweden58!P101      ="",Sweden58!P100      =""),"",
LN(SQRT(
(Belgium51!D101*Belgium51!F101/Belgium51!B101
 +Denmark52!D101*Denmark52!F101/Denmark52!B101
 +Finland53!D101*Finland53!F101/Finland53!B101
 +Italy54!D101*Italy54!F101/Italy54!B101
 +Netherlands55!D101*Netherlands55!F101/Netherlands55!B101
 +Portugal56!D101*Portugal56!F101/Portugal56!B101
 +Spain57!D101*Spain57!F101/Spain57!B101
 +Sweden58!D101*Sweden58!F101/Sweden58!B101)
/(Belgium51!D101*Belgium51!F101/Belgium51!P101*Belgium51!P100/Belgium51!B100
 +Denmark52!D101*Denmark52!F101/Denmark52!P101*Denmark52!P100/Denmark52!B100
 +Finland53!D101*Finland53!F101/Finland53!P101*Finland53!P100/Finland53!B100
 +Italy54!D101*Italy54!F101/Italy54!P101*Italy54!P100/Italy54!B100
 +Netherlands55!D101*Netherlands55!F101/Netherlands55!P101*Netherlands55!P100/Netherlands55!B100
 +Portugal56!D101*Portugal56!F101/Portugal56!P101*Portugal56!P100/Portugal56!B100
 +Spain57!D101*Spain57!F101/Spain57!P101*Spain57!P100/Spain57!B100
 +Sweden58!D101*Sweden58!F101/Sweden58!P101*Sweden58!P100/Sweden58!B100)
*(Belgium51!D100*Belgium51!F100/Belgium51!P100*Belgium51!P101/Belgium51!B101
 +Denmark52!D100*Denmark52!F100/Denmark52!P100*Denmark52!P101/Denmark52!B101
 +Finland53!D100*Finland53!F100/Finland53!P100*Finland53!P101/Finland53!B101
 +Italy54!D100*Italy54!F100/Italy54!P100*Italy54!P101/Italy54!B101
 +Netherlands55!D100*Netherlands55!F100/Netherlands55!P100*Netherlands55!P101/Netherlands55!B101
 +Portugal56!D100*Portugal56!F100/Portugal56!P100*Portugal56!P101/Portugal56!B101
 +Spain57!D100*Spain57!F100/Spain57!P100*Spain57!P101/Spain57!B101
 +Sweden58!D100*Sweden58!F100/Sweden58!P100*Sweden58!P101/Sweden58!B101)
/(Belgium51!D100*Belgium51!F100/Belgium51!B100
 +Denmark52!D100*Denmark52!F100/Denmark52!B100
 +Finland53!D100*Finland53!F100/Finland53!B100
 +Italy54!D100*Italy54!F100/Italy54!B100
 +Netherlands55!D100*Netherlands55!F100/Netherlands55!B100
 +Portugal56!D100*Portugal56!F100/Portugal56!B100
 +Spain57!D100*Spain57!F100/Spain57!B100
 +Sweden58!D100*Sweden58!F100/Sweden58!B100))))</f>
        <v>2.2509037848060222E-2</v>
      </c>
      <c r="M101" s="62">
        <f>IF(OR(
Belgium51!H101   ="",Belgium51!H100   ="",
Belgium51!D101   ="",Belgium51!D100   ="",
Belgium51!B101   ="",Belgium51!B100   ="",
Belgium51!Q101   ="",Belgium51!Q100   ="",
Denmark52!H101      ="",Denmark52!H100      ="",
Denmark52!D101      ="",Denmark52!D100      ="",
Denmark52!B101      ="",Denmark52!B100      ="",
Denmark52!Q101      ="",Denmark52!Q100      ="",
Finland53!H101       ="",Finland53!H100       ="",
Finland53!D101       ="",Finland53!D100       ="",
Finland53!B101       ="",Finland53!B100       ="",
Finland53!Q101       ="",Finland53!Q100       ="",
Italy54!H101      ="",Italy54!H100      ="",
Italy54!D101      ="",Italy54!D100      ="",
Italy54!B101      ="",Italy54!B100      ="",
Italy54!Q101      ="",Italy54!Q100      ="",
Netherlands55!H101 ="",Netherlands55!H100 ="",
Netherlands55!D101 ="",Netherlands55!D100 ="",
Netherlands55!B101 ="",Netherlands55!B100 ="",
Netherlands55!Q101 ="",Netherlands55!Q100 ="",
Portugal56!H101      ="",Portugal56!H100      ="",
Portugal56!D101      ="",Portugal56!D100      ="",
Portugal56!B101      ="",Portugal56!B100      ="",
Portugal56!Q101      ="",Portugal56!Q100      ="",
Spain57!H101      ="",Spain57!H100      ="",
Spain57!D101      ="",Spain57!D100      ="",
Spain57!B101      ="",Spain57!B100      ="",
Spain57!Q101      ="",Spain57!Q100      ="",
Sweden58!H101      ="",Sweden58!H100      ="",
Sweden58!D101      ="",Sweden58!D100      ="",
Sweden58!B101      ="",Sweden58!B100      ="",
Sweden58!Q101      ="",Sweden58!Q100      =""),"",
LN(SQRT(
(Belgium51!D101*Belgium51!H101/Belgium51!B101
 +Denmark52!D101*Denmark52!H101/Denmark52!B101
 +Finland53!D101*Finland53!H101/Finland53!B101
 +Italy54!D101*Italy54!H101/Italy54!B101
 +Netherlands55!D101*Netherlands55!H101/Netherlands55!B101
 +Portugal56!D101*Portugal56!H101/Portugal56!B101
 +Spain57!D101*Spain57!H101/Spain57!B101
 +Sweden58!D101*Sweden58!H101/Sweden58!B101)
/(Belgium51!D101*Belgium51!H101/Belgium51!Q101*Belgium51!Q100/Belgium51!B100
 +Denmark52!D101*Denmark52!H101/Denmark52!Q101*Denmark52!Q100/Denmark52!B100
 +Finland53!D101*Finland53!H101/Finland53!Q101*Finland53!Q100/Finland53!B100
 +Italy54!D101*Italy54!H101/Italy54!Q101*Italy54!Q100/Italy54!B100
 +Netherlands55!D101*Netherlands55!H101/Netherlands55!Q101*Netherlands55!Q100/Netherlands55!B100
 +Portugal56!D101*Portugal56!H101/Portugal56!Q101*Portugal56!Q100/Portugal56!B100
 +Spain57!D101*Spain57!H101/Spain57!Q101*Spain57!Q100/Spain57!B100
 +Sweden58!D101*Sweden58!H101/Sweden58!Q101*Sweden58!Q100/Sweden58!B100)
*(Belgium51!D100*Belgium51!H100/Belgium51!Q100*Belgium51!Q101/Belgium51!B101
 +Denmark52!D100*Denmark52!H100/Denmark52!Q100*Denmark52!Q101/Denmark52!B101
 +Finland53!D100*Finland53!H100/Finland53!Q100*Finland53!Q101/Finland53!B101
 +Italy54!D100*Italy54!H100/Italy54!Q100*Italy54!Q101/Italy54!B101
 +Netherlands55!D100*Netherlands55!H100/Netherlands55!Q100*Netherlands55!Q101/Netherlands55!B101
 +Portugal56!D100*Portugal56!H100/Portugal56!Q100*Portugal56!Q101/Portugal56!B101
 +Spain57!D100*Spain57!H100/Spain57!Q100*Spain57!Q101/Spain57!B101
 +Sweden58!D100*Sweden58!H100/Sweden58!Q100*Sweden58!Q101/Sweden58!B101)
/(Belgium51!D100*Belgium51!H100/Belgium51!B100
 +Denmark52!D100*Denmark52!H100/Denmark52!B100
 +Finland53!D100*Finland53!H100/Finland53!B100
 +Italy54!D100*Italy54!H100/Italy54!B100
 +Netherlands55!D100*Netherlands55!H100/Netherlands55!B100
 +Portugal56!D100*Portugal56!H100/Portugal56!B100
 +Spain57!D100*Spain57!H100/Spain57!B100
 +Sweden58!D100*Sweden58!H100/Sweden58!B100))))</f>
        <v>2.4303344215235969E-2</v>
      </c>
      <c r="N101" s="62">
        <f>IF(OR(
Belgium51!I101   ="",Belgium51!I100   ="",
Belgium51!B101   ="",Belgium51!B100   ="",
Belgium51!R101   ="",Belgium51!R100   ="",
Denmark52!I101      ="",Denmark52!I100      ="",
Denmark52!B101      ="",Denmark52!B100      ="",
Denmark52!R101      ="",Denmark52!R100      ="",
Finland53!I101       ="",Finland53!I100       ="",
Finland53!B101       ="",Finland53!B100       ="",
Finland53!R101       ="",Finland53!R100       ="",
Italy54!I101      ="",Italy54!I100      ="",
Italy54!B101      ="",Italy54!B100      ="",
Italy54!R101      ="",Italy54!R100      ="",
Netherlands55!I101 ="",Netherlands55!I100 ="",
Netherlands55!B101 ="",Netherlands55!B100 ="",
Netherlands55!R101 ="",Netherlands55!R100 ="",
Portugal56!I101      ="",Portugal56!I100      ="",
Portugal56!B101      ="",Portugal56!B100      ="",
Portugal56!R101      ="",Portugal56!R100      ="",
Spain57!I101      ="",Spain57!I100      ="",
Spain57!B101      ="",Spain57!B100      ="",
Spain57!R101      ="",Spain57!R100      ="",
Sweden58!I101      ="",Sweden58!I100      ="",
Sweden58!B101      ="",Sweden58!B100      ="",
Sweden58!R101      ="",Sweden58!R100      =""),"",
LN(SQRT(
(Belgium51!I101/Belgium51!B101
 +Denmark52!I101/Denmark52!B101
 +Finland53!I101/Finland53!B101
 +Italy54!I101/Italy54!B101
 +Netherlands55!I101/Netherlands55!B101
 +Portugal56!I101/Portugal56!B101
 +Spain57!I101/Spain57!B101
 +Sweden58!I101/Sweden58!B101)
/(Belgium51!I101/Belgium51!R101*Belgium51!R100/Belgium51!B100
 +Denmark52!I101/Denmark52!R101*Denmark52!R100/Denmark52!B100
 +Finland53!I101/Finland53!R101*Finland53!R100/Finland53!B100
 +Italy54!I101/Italy54!R101*Italy54!R100/Italy54!B100
 +Netherlands55!I101/Netherlands55!R101*Netherlands55!R100/Netherlands55!B100
 +Portugal56!I101/Portugal56!R101*Portugal56!R100/Portugal56!B100
 +Spain57!I101/Spain57!R101*Spain57!R100/Spain57!B100
 +Sweden58!I101/Sweden58!R101*Sweden58!R100/Sweden58!B100)
*(Belgium51!I100/Belgium51!R100*Belgium51!R101/Belgium51!B101
 +Denmark52!I100/Denmark52!R100*Denmark52!R101/Denmark52!B101
 +Finland53!I100/Finland53!R100*Finland53!R101/Finland53!B101
 +Italy54!I100/Italy54!R100*Italy54!R101/Italy54!B101
 +Netherlands55!I100/Netherlands55!R100*Netherlands55!R101/Netherlands55!B101
 +Portugal56!I100/Portugal56!R100*Portugal56!R101/Portugal56!B101
 +Spain57!I100/Spain57!R100*Spain57!R101/Spain57!B101
 +Sweden58!I100/Sweden58!R100*Sweden58!R101/Sweden58!B101)
/(Belgium51!I100/Belgium51!B100
 +Denmark52!I100/Denmark52!B100
 +Finland53!I100/Finland53!B100
 +Italy54!I100/Italy54!B100
 +Netherlands55!I100/Netherlands55!B100
 +Portugal56!I100/Portugal56!B100
 +Spain57!I100/Spain57!B100
 +Sweden58!I100/Sweden58!B100))))</f>
        <v>4.7722827876777583E-2</v>
      </c>
      <c r="O101" s="62">
        <f>IF(OR(
Belgium51!K101   ="",Belgium51!K100   ="",
Belgium51!B101   ="",Belgium51!B100   ="",
Belgium51!S101   ="",Belgium51!S100   ="",
Denmark52!K101      ="",Denmark52!K100      ="",
Denmark52!B101      ="",Denmark52!B100      ="",
Denmark52!S101      ="",Denmark52!S100      ="",
Finland53!K101       ="",Finland53!K100       ="",
Finland53!B101       ="",Finland53!B100       ="",
Finland53!S101       ="",Finland53!S100       ="",
Italy54!K101      ="",Italy54!K100      ="",
Italy54!B101      ="",Italy54!B100      ="",
Italy54!S101      ="",Italy54!S100      ="",
Netherlands55!K101 ="",Netherlands55!K100 ="",
Netherlands55!B101 ="",Netherlands55!B100 ="",
Netherlands55!S101 ="",Netherlands55!S100 ="",
Portugal56!K101      ="",Portugal56!K100      ="",
Portugal56!B101      ="",Portugal56!B100      ="",
Portugal56!S101      ="",Portugal56!S100      ="",
Spain57!K101      ="",Spain57!K100      ="",
Spain57!B101      ="",Spain57!B100      ="",
Spain57!S101      ="",Spain57!S100      ="",
Sweden58!K101      ="",Sweden58!K100      ="",
Sweden58!B101      ="",Sweden58!B100      ="",
Sweden58!S101      ="",Sweden58!S100      =""),"",
LN(SQRT(
(Belgium51!K101/Belgium51!B101
 +Denmark52!K101/Denmark52!B101
 +Finland53!K101/Finland53!B101
 +Italy54!K101/Italy54!B101
 +Netherlands55!K101/Netherlands55!B101
 +Portugal56!K101/Portugal56!B101
 +Spain57!K101/Spain57!B101
 +Sweden58!K101/Sweden58!B101)
/(Belgium51!K101/Belgium51!S101*Belgium51!S100/Belgium51!B100
 +Denmark52!K101/Denmark52!S101*Denmark52!S100/Denmark52!B100
 +Finland53!K101/Finland53!S101*Finland53!S100/Finland53!B100
 +Italy54!K101/Italy54!S101*Italy54!S100/Italy54!B100
 +Netherlands55!K101/Netherlands55!S101*Netherlands55!S100/Netherlands55!B100
 +Portugal56!K101/Portugal56!S101*Portugal56!S100/Portugal56!B100
 +Spain57!K101/Spain57!S101*Spain57!S100/Spain57!B100
 +Sweden58!K101/Sweden58!S101*Sweden58!S100/Sweden58!B100)
*(Belgium51!K100/Belgium51!S100*Belgium51!S101/Belgium51!B101
 +Denmark52!K100/Denmark52!S100*Denmark52!S101/Denmark52!B101
 +Finland53!K100/Finland53!S100*Finland53!S101/Finland53!B101
 +Italy54!K100/Italy54!S100*Italy54!S101/Italy54!B101
 +Netherlands55!K100/Netherlands55!S100*Netherlands55!S101/Netherlands55!B101
 +Portugal56!K100/Portugal56!S100*Portugal56!S101/Portugal56!B101
 +Spain57!K100/Spain57!S100*Spain57!S101/Spain57!B101
 +Sweden58!K100/Sweden58!S100*Sweden58!S101/Sweden58!B101)
/(Belgium51!K100/Belgium51!B100
 +Denmark52!K100/Denmark52!B100
 +Finland53!K100/Finland53!B100
 +Italy54!K100/Italy54!B100
 +Netherlands55!K100/Netherlands55!B100
 +Portugal56!K100/Portugal56!B100
 +Spain57!K100/Spain57!B100
 +Sweden58!K100/Sweden58!B100))))</f>
        <v>1.00907369235243E-2</v>
      </c>
      <c r="P101" s="62">
        <f>IF(OR(
Belgium51!L101   ="",Belgium51!L100   ="",
Belgium51!B101   ="",Belgium51!B100   ="",
Belgium51!T101   ="",Belgium51!T100   ="",
Denmark52!L101      ="",Denmark52!L100      ="",
Denmark52!B101      ="",Denmark52!B100      ="",
Denmark52!T101      ="",Denmark52!T100      ="",
Finland53!L101       ="",Finland53!L100       ="",
Finland53!B101       ="",Finland53!B100       ="",
Finland53!T101       ="",Finland53!T100       ="",
Italy54!L101      ="",Italy54!L100      ="",
Italy54!B101      ="",Italy54!B100      ="",
Italy54!T101      ="",Italy54!T100      ="",
Netherlands55!L101 ="",Netherlands55!L100 ="",
Netherlands55!B101 ="",Netherlands55!B100 ="",
Netherlands55!T101 ="",Netherlands55!T100 ="",
Portugal56!L101      ="",Portugal56!L100      ="",
Portugal56!B101      ="",Portugal56!B100      ="",
Portugal56!T101      ="",Portugal56!T100      ="",
Spain57!L101      ="",Spain57!L100      ="",
Spain57!B101      ="",Spain57!B100      ="",
Spain57!T101      ="",Spain57!T100      ="",
Sweden58!L101      ="",Sweden58!L100      ="",
Sweden58!B101      ="",Sweden58!B100      ="",
Sweden58!T101      ="",Sweden58!T100      =""),"",
LN(SQRT(
(Belgium51!L101/Belgium51!B101
 +Denmark52!L101/Denmark52!B101
 +Finland53!L101/Finland53!B101
 +Italy54!L101/Italy54!B101
 +Netherlands55!L101/Netherlands55!B101
 +Portugal56!L101/Portugal56!B101
 +Spain57!L101/Spain57!B101
 +Sweden58!L101/Sweden58!B101)
/(Belgium51!L101/Belgium51!T101*Belgium51!T100/Belgium51!B100
 +Denmark52!L101/Denmark52!T101*Denmark52!T100/Denmark52!B100
 +Finland53!L101/Finland53!T101*Finland53!T100/Finland53!B100
 +Italy54!L101/Italy54!T101*Italy54!T100/Italy54!B100
 +Netherlands55!L101/Netherlands55!T101*Netherlands55!T100/Netherlands55!B100
 +Portugal56!L101/Portugal56!T101*Portugal56!T100/Portugal56!B100
 +Spain57!L101/Spain57!T101*Spain57!T100/Spain57!B100
 +Sweden58!L101/Sweden58!T101*Sweden58!T100/Sweden58!B100)
*(Belgium51!L100/Belgium51!T100*Belgium51!T101/Belgium51!B101
 +Denmark52!L100/Denmark52!T100*Denmark52!T101/Denmark52!B101
 +Finland53!L100/Finland53!T100*Finland53!T101/Finland53!B101
 +Italy54!L100/Italy54!T100*Italy54!T101/Italy54!B101
 +Netherlands55!L100/Netherlands55!T100*Netherlands55!T101/Netherlands55!B101
 +Portugal56!L100/Portugal56!T100*Portugal56!T101/Portugal56!B101
 +Spain57!L100/Spain57!T100*Spain57!T101/Spain57!B101
 +Sweden58!L100/Sweden58!T100*Sweden58!T101/Sweden58!B101)
/(Belgium51!L100/Belgium51!B100
 +Denmark52!L100/Denmark52!B100
 +Finland53!L100/Finland53!B100
 +Italy54!L100/Italy54!B100
 +Netherlands55!L100/Netherlands55!B100
 +Portugal56!L100/Portugal56!B100
 +Spain57!L100/Spain57!B100
 +Sweden58!L100/Sweden58!B100))))</f>
        <v>3.3423861789017239E-3</v>
      </c>
      <c r="Q101" s="61">
        <f t="shared" si="4"/>
        <v>-4.7221725473548561E-3</v>
      </c>
      <c r="R101" s="61">
        <f t="shared" si="8"/>
        <v>-2.9278661801791089E-3</v>
      </c>
      <c r="S101" s="61">
        <f t="shared" si="5"/>
        <v>2.0491617481362506E-2</v>
      </c>
      <c r="T101" s="61">
        <f t="shared" si="6"/>
        <v>-1.714047347189078E-2</v>
      </c>
      <c r="U101" s="61">
        <f t="shared" si="7"/>
        <v>-2.3888824216513355E-2</v>
      </c>
      <c r="V101" s="61">
        <f>IF(OR(
Belgium51!V101   ="",
Belgium51!U101   ="",
Denmark52!V101      ="",
Denmark52!U101      ="",
Finland53!V101       ="",
Finland53!U101       ="",
Italy54!V101      ="",
Italy54!U101      ="",
Netherlands55!V101 ="",
Netherlands55!U101 ="",
Portugal56!V101      ="",
Portugal56!U101      ="",
Spain57!V101      ="",
Spain57!U101      ="",
Sweden58!V101      ="",
Sweden58!U101      =""),"",
LN((Belgium51!V101+Denmark52!V101+Finland53!V101+Italy54!V101+Netherlands55!V101+Portugal56!V101+Spain57!V101+Sweden58!V101)
/(Belgium51!U101+Denmark52!U101+Finland53!U101+Italy54!U101+Netherlands55!U101+Portugal56!U101+Spain57!U101+Sweden58!U101)))</f>
        <v>-0.91906105868517329</v>
      </c>
      <c r="W101" s="61">
        <f>IF(OR(
Belgium51!V101   ="",
Belgium51!W101   ="",
Belgium51!U101   ="",
Denmark52!V101      ="",
Denmark52!W101      ="",
Denmark52!U101      ="",
Finland53!V101       ="",
Finland53!W101       ="",
Finland53!U101       ="",
Italy54!V101      ="",
Italy54!W101      ="",
Italy54!U101      ="",
Netherlands55!V101 ="",
Netherlands55!W101 ="",
Netherlands55!V101 ="",
Portugal56!V101      ="",
Portugal56!W101      ="",
Portugal56!U101      ="",
Spain57!V101      ="",
Spain57!W101      ="",
Spain57!U101      ="",
Sweden58!V101      ="",
Sweden58!W101      ="",
Sweden58!U101      ="",
),"",
LN((Belgium51!V101*Belgium51!W101+Denmark52!V101*Denmark52!W101+Finland53!V101*Finland53!W101+Italy54!V101*Italy54!W101+Netherlands55!V101*Netherlands55!W101+Portugal56!V101*Portugal56!W101+Spain57!V101*Spain57!W101+Sweden58!V101*Sweden58!W101)
/(Belgium51!U101+Denmark52!U101+Finland53!U101+Italy54!U101+Netherlands55!U101+Portugal56!U101+Spain57!U101+Sweden58!U101)))</f>
        <v>6.670921396210125</v>
      </c>
      <c r="X101" s="61">
        <f>IF(OR(
Belgium51!X101   ="",
Belgium51!D101   ="",
Belgium51!B101   ="",
Denmark52!X101      ="",
Denmark52!D101      ="",
Denmark52!B101      ="",
Finland53!X101       ="",
Finland53!D101       ="",
Finland53!B101       ="",
Italy54!X101      ="",
Italy54!D101      ="",
Italy54!B101      ="",
Netherlands55!X101 ="",
Netherlands55!D101 ="",
Netherlands55!B101 ="",
Portugal56!X101      ="",
Portugal56!D101      ="",
Portugal56!B101      ="",
Spain57!X101      ="",
Spain57!D101      ="",
Spain57!B101      ="",
Sweden58!X101      ="",
Sweden58!D101      ="",
Sweden58!B101      =""),"",
(Belgium51!X101*Belgium51!D101/Belgium51!B101
 +Denmark52!X101*Denmark52!D101/Denmark52!B101
 +Finland53!X101*Finland53!D101/Finland53!B101
 +Italy54!X101*Italy54!D101/Italy54!B101
 +Netherlands55!X101*Netherlands55!D101/Netherlands55!B101
 +Portugal56!X101*Portugal56!D101/Portugal56!B101
 +Spain57!X101*Spain57!D101/Spain57!B101
 +Sweden58!X101*Sweden58!D101/Sweden58!B101)
/(Belgium51!D101/Belgium51!B101
 +Denmark52!D101/Denmark52!B101
 +Finland53!D101/Finland53!B101
 +Italy54!D101/Italy54!B101
 +Netherlands55!D101/Netherlands55!B101
 +Portugal56!D101/Portugal56!B101
 +Spain57!D101/Spain57!B101
 +Sweden58!D101/Sweden58!B101))</f>
        <v>0.63545363295941004</v>
      </c>
      <c r="Y101" s="61">
        <f>IF(OR(
Belgium51!Y101   ="",
Belgium51!D101   ="",
Belgium51!B101   ="",
Denmark52!Y101      ="",
Denmark52!D101      ="",
Denmark52!B101      ="",
Finland53!Y101       ="",
Finland53!D101       ="",
Finland53!B101       ="",
Italy54!Y101      ="",
Italy54!D101      ="",
Italy54!B101      ="",
Netherlands55!Y101 ="",
Netherlands55!D101 ="",
Netherlands55!B101 ="",
Portugal56!Y101      ="",
Portugal56!D101      ="",
Portugal56!B101      ="",
Spain57!Y101      ="",
Spain57!D101      ="",
Spain57!B101      ="",
Sweden58!Y101      ="",
Sweden58!D101      ="",
Sweden58!B101      =""),"",
(Belgium51!Y101/Belgium51!B101
 +Denmark52!Y101/Denmark52!B101
 +Finland53!Y101/Finland53!B101
 +Italy54!Y101/Italy54!B101
 +Netherlands55!Y101/Netherlands55!B101
 +Portugal56!Y101/Portugal56!B101
 +Spain57!Y101/Spain57!B101
 +Sweden58!Y101/Sweden58!B101)
/(Belgium51!D101/Belgium51!B101
 +Denmark52!D101/Denmark52!B101
 +Finland53!D101/Finland53!B101
 +Italy54!D101/Italy54!B101
 +Netherlands55!D101/Netherlands55!B101
 +Portugal56!D101/Portugal56!B101
 +Spain57!D101/Spain57!B101
 +Sweden58!D101/Sweden58!B101))</f>
        <v>0.11569065326745435</v>
      </c>
      <c r="Z101" s="67"/>
      <c r="AA101" s="62" t="str">
        <f t="shared" si="3"/>
        <v/>
      </c>
      <c r="AB101" s="75">
        <f>IF(OR(
Belgium51!AB101   ="",
Belgium51!D101   ="",
Belgium51!B101   ="",
Denmark52!AB101      ="",
Denmark52!D101      ="",
Denmark52!B101      ="",
Finland53!AB101       ="",
Finland53!D101       ="",
Finland53!B101       ="",
Italy54!AB101      ="",
Italy54!D101      ="",
Italy54!B101      ="",
Netherlands55!AB101 ="",
Netherlands55!D101 ="",
Netherlands55!B101 ="",
Portugal56!AB101      ="",
Portugal56!D101      ="",
Portugal56!B101      ="",
Spain57!AB101      ="",
Spain57!D101      ="",
Spain57!B101      ="",
Sweden58!AB101      ="",
Sweden58!D101      ="",
Sweden58!B101      =""),"",
(Belgium51!AB101*Belgium51!D101/Belgium51!B101
 +Denmark52!AB101*Denmark52!D101/Denmark52!B101
 +Finland53!AB101*Finland53!D101/Finland53!B101
 +Italy54!AB101*Italy54!D101/Italy54!B101
 +Netherlands55!AB101*Netherlands55!D101/Netherlands55!B101
 +Portugal56!AB101*Portugal56!D101/Portugal56!B101
 +Spain57!AB101*Spain57!D101/Spain57!B101
 +Sweden58!AB101*Sweden58!D101/Sweden58!B101)
/(Belgium51!D101/Belgium51!B101
 +Denmark52!D101/Denmark52!B101
 +Finland53!D101/Finland53!B101
 +Italy54!D101/Italy54!B101
 +Netherlands55!D101/Netherlands55!B101
 +Portugal56!D101/Portugal56!B101
 +Spain57!D101/Spain57!B101
 +Sweden58!D101/Sweden58!B101))</f>
        <v>0.31527555294039256</v>
      </c>
    </row>
    <row r="102" spans="1:28">
      <c r="A102" s="62">
        <v>1969</v>
      </c>
      <c r="B102" s="62" t="str">
        <f>IF(OR(
Belgium51!AC102   ="",
Belgium51!D102   ="",
Belgium51!B102   ="",
Denmark52!AC102      ="",
Denmark52!D102      ="",
Denmark52!B102      ="",
Finland53!AC102       ="",
Finland53!D102       ="",
Finland53!B102       ="",
Italy54!AC102      ="",
Italy54!D102      ="",
Italy54!B102      ="",
Netherlands55!AC102 ="",
Netherlands55!D102 ="",
Netherlands55!B102 ="",
Portugal56!AC102 ="",
Portugal56!D102 ="",
Portugal56!B102 ="",
Spain57!AC102       ="",
Spain57!D102       ="",
Spain57!B102       ="",
Sweden58!AC102      ="",
Sweden58!D102      ="",
Sweden58!B102      =""),"",
(Belgium51!AC102*Belgium51!D102/Belgium51!B102
 +Denmark52!AC102*Denmark52!D102/Denmark52!B102
 +Finland53!AC102*Finland53!D102/Finland53!B102
 +Italy54!AC102*Italy54!D102/Italy54!B102
 +Netherlands55!AC102*Netherlands55!D102/Netherlands55!B102
 +Portugal56!AC102*Portugal56!D102/Portugal56!B102
 +Spain57!AC102*Spain57!D102/Spain57!B102
 +Sweden58!AC102*Sweden58!D102/Sweden58!B102)
/(Belgium51!D102/Belgium51!B102
 +Denmark52!D102/Denmark52!B102
 +Finland53!D102/Finland53!B102
 +Italy54!D102/Italy54!B102
 +Netherlands55!D102/Netherlands55!B102
 +Portugal56!D102/Portugal56!B102
 +Spain57!D102/Spain57!B102
 +Sweden58!D102/Sweden58!B102))</f>
        <v/>
      </c>
      <c r="C102" s="34">
        <f>IF(OR(
Belgium51!F102   ="",
Belgium51!D102   ="",
Belgium51!B102   ="",
Denmark52!F102      ="",
Denmark52!D102      ="",
Denmark52!B102      ="",
Finland53!F102       ="",
Finland53!D102       ="",
Finland53!B102       ="",
Italy54!F102      ="",
Italy54!D102      ="",
Italy54!B102      ="",
Netherlands55!F102 ="",
Netherlands55!D102 ="",
Netherlands55!B102 ="",
Portugal56!F102 ="",
Portugal56!D102 ="",
Portugal56!B102 ="",
Spain57!F102       ="",
Spain57!D102       ="",
Spain57!B102       ="",
Sweden58!F102      ="",
Sweden58!D102      ="",
Sweden58!B102      =""),"",
(Belgium51!F102*Belgium51!D102/Belgium51!B102
 +Denmark52!F102*Denmark52!D102/Denmark52!B102
 +Finland53!F102*Finland53!D102/Finland53!B102
 +Italy54!F102*Italy54!D102/Italy54!B102
 +Netherlands55!F102*Netherlands55!D102/Netherlands55!B102
 +Portugal56!F102*Portugal56!D102/Portugal56!B102
 +Spain57!F102*Spain57!D102/Spain57!B102
 +Sweden58!F102*Sweden58!D102/Sweden58!B102)
/(Belgium51!D102/Belgium51!B102
 +Denmark52!D102/Denmark52!B102
 +Finland53!D102/Finland53!B102
 +Italy54!D102/Italy54!B102
 +Netherlands55!D102/Netherlands55!B102
 +Portugal56!D102/Portugal56!B102
 +Spain57!D102/Spain57!B102
 +Sweden58!D102/Sweden58!B102))</f>
        <v>0.58508771087666522</v>
      </c>
      <c r="D102" s="62" t="str">
        <f>IF(OR(
Belgium51!AE102   ="",
Belgium51!D102   ="",
Belgium51!B102   ="",
Denmark52!AE102      ="",
Denmark52!D102      ="",
Denmark52!B102      ="",
Finland53!AE102       ="",
Finland53!D102       ="",
Finland53!B102       ="",
Italy54!AE102      ="",
Italy54!D102      ="",
Italy54!B102      ="",
Netherlands55!AE102 ="",
Netherlands55!D102 ="",
Netherlands55!B102 ="",
Portugal56!AE102 ="",
Portugal56!D102 ="",
Portugal56!B102 ="",
Spain57!AE102       ="",
Spain57!D102       ="",
Spain57!B102       ="",
Sweden58!AE102      ="",
Sweden58!D102      ="",
Sweden58!B102      =""),"",
(Belgium51!AE102*Belgium51!D102/Belgium51!B102
 +Denmark52!AE102*Denmark52!D102/Denmark52!B102
 +Finland53!AE102*Finland53!D102/Finland53!B102
 +Italy54!AE102*Italy54!D102/Italy54!B102
 +Netherlands55!AE102*Netherlands55!D102/Netherlands55!B102
 +Portugal56!AE102*Portugal56!D102/Portugal56!B102
 +Spain57!AE102*Spain57!D102/Spain57!B102
 +Sweden58!AE102*Sweden58!D102/Sweden58!B102)
/(Belgium51!D102/Belgium51!B102
 +Denmark52!D102/Denmark52!B102
 +Finland53!D102/Finland53!B102
 +Italy54!D102/Italy54!B102
 +Netherlands55!D102/Netherlands55!B102
 +Portugal56!D102/Portugal56!B102
 +Spain57!D102/Spain57!B102
 +Sweden58!D102/Sweden58!B102))</f>
        <v/>
      </c>
      <c r="E102" s="62">
        <f>IF(OR(
Belgium51!H102   ="",
Belgium51!D102   ="",
Belgium51!B102   ="",
Denmark52!H102      ="",
Denmark52!D102      ="",
Denmark52!B102      ="",
Finland53!H102       ="",
Finland53!D102       ="",
Finland53!B102       ="",
Italy54!H102      ="",
Italy54!D102      ="",
Italy54!B102      ="",
Netherlands55!H102 ="",
Netherlands55!D102 ="",
Netherlands55!B102 ="",
Portugal56!H102 ="",
Portugal56!D102 ="",
Portugal56!B102 ="",
Spain57!H102 ="",
Spain57!D102 ="",
Spain57!B102 ="",
Sweden58!H102 ="",
Sweden58!D102 ="",
Sweden58!B102 =""),"",
(Belgium51!H102*Belgium51!D102/Belgium51!B102
 +Denmark52!H102*Denmark52!D102/Denmark52!B102
 +Finland53!H102*Finland53!D102/Finland53!B102
 +Italy54!H102*Italy54!D102/Italy54!B102
 +Netherlands55!H102*Netherlands55!D102/Netherlands55!B102
 +Portugal56!H102*Portugal56!D102/Portugal56!B102
 +Spain57!H102*Spain57!D102/Spain57!B102
 +Sweden58!H102*Sweden58!D102/Sweden58!B102)
/(Belgium51!D102/Belgium51!B102
 +Denmark52!D102/Denmark52!B102
 +Finland53!D102/Finland53!B102
 +Italy54!D102/Italy54!B102
 +Netherlands55!D102/Netherlands55!B102
 +Portugal56!D102/Portugal56!B102
 +Spain57!D102/Spain57!B102
 +Sweden58!D102/Sweden58!B102))</f>
        <v>0.24108288138546147</v>
      </c>
      <c r="F102" s="62">
        <f>IF(OR(
Belgium51!I102   ="",
Belgium51!D102   ="",
Belgium51!B102   ="",
Denmark52!I102      ="",
Denmark52!D102      ="",
Denmark52!B102      ="",
Finland53!I102       ="",
Finland53!D102       ="",
Finland53!B102       ="",
Italy54!I102      ="",
Italy54!D102      ="",
Italy54!B102      ="",
Netherlands55!I102 ="",
Netherlands55!D102 ="",
Netherlands55!B102 ="",
Portugal56!I102      ="",
Portugal56!D102      ="",
Portugal56!B102      ="",
Spain57!I102      ="",
Spain57!D102      ="",
Spain57!B102      ="",
Sweden58!I102      ="",
Sweden58!D102      ="",
Sweden58!B102      =""),"",
(Belgium51!I102/Belgium51!B102
 +Denmark52!I102/Denmark52!B102
 +Finland53!I102/Finland53!B102
 +Italy54!I102/Italy54!B102
 +Netherlands55!I102/Netherlands55!B102
 +Portugal56!I102/Portugal56!B102
 +Spain57!I102/Spain57!B102
 +Sweden58!I102/Sweden58!B102)
/(Belgium51!D102/Belgium51!B102
 +Denmark52!D102/Denmark52!B102
 +Finland53!D102/Finland53!B102
 +Italy54!D102/Italy54!B102
 +Netherlands55!D102/Netherlands55!B102
 +Portugal56!D102/Portugal56!B102
 +Spain57!D102/Spain57!B102
 +Sweden58!D102/Sweden58!B102))</f>
        <v>0.22573072303575642</v>
      </c>
      <c r="G102" s="62">
        <f>IF(OR(
Belgium51!J102   ="",
Belgium51!D102   ="",
Belgium51!B102   ="",
Denmark52!J102      ="",
Denmark52!D102      ="",
Denmark52!B102      ="",
Finland53!J102       ="",
Finland53!D102       ="",
Finland53!B102       ="",
Italy54!J102      ="",
Italy54!D102      ="",
Italy54!B102      ="",
Netherlands55!J102 ="",
Netherlands55!D102 ="",
Netherlands55!B102 ="",
Portugal56!J102      ="",
Portugal56!D102      ="",
Portugal56!B102      ="",
Spain57!J102      ="",
Spain57!D102      ="",
Spain57!B102      ="",
Sweden58!J102      ="",
Sweden58!D102      ="",
Sweden58!B102      =""),"",
(Belgium51!J102/Belgium51!B102
 +Denmark52!J102/Denmark52!B102
 +Finland53!J102/Finland53!B102
 +Italy54!J102/Italy54!B102
 +Netherlands55!J102/Netherlands55!B102
 +Portugal56!J102/Portugal56!B102
 +Spain57!J102/Spain57!B102
 +Sweden58!J102/Sweden58!B102)
/(Belgium51!D102/Belgium51!B102
 +Denmark52!D102/Denmark52!B102
 +Finland53!D102/Finland53!B102
 +Italy54!D102/Italy54!B102
 +Netherlands55!D102/Netherlands55!B102
 +Portugal56!D102/Portugal56!B102
 +Spain57!D102/Spain57!B102
 +Sweden58!D102/Sweden58!B102))</f>
        <v>0.19135528019733725</v>
      </c>
      <c r="H102" s="62">
        <f>IF(OR(
Belgium51!K102   ="",
Belgium51!D102   ="",
Belgium51!B102   ="",
Denmark52!K102      ="",
Denmark52!D102      ="",
Denmark52!B102      ="",
Finland53!K102       ="",
Finland53!D102       ="",
Finland53!B102       ="",
Italy54!K102      ="",
Italy54!D102      ="",
Italy54!B102      ="",
Netherlands55!K102 ="",
Netherlands55!D102 ="",
Netherlands55!B102 ="",
Portugal56!K102      ="",
Portugal56!D102      ="",
Portugal56!B102      ="",
Spain57!K102      ="",
Spain57!D102      ="",
Spain57!B102      ="",
Sweden58!K102      ="",
Sweden58!D102      ="",
Sweden58!B102      =""),"",
(Belgium51!K102/Belgium51!B102
 +Denmark52!K102/Denmark52!B102
 +Finland53!K102/Finland53!B102
 +Italy54!K102/Italy54!B102
 +Netherlands55!K102/Netherlands55!B102
 +Portugal56!K102/Portugal56!B102
 +Spain57!K102/Spain57!B102
 +Sweden58!K102/Sweden58!B102)
/(Belgium51!D102/Belgium51!B102
 +Denmark52!D102/Denmark52!B102
 +Finland53!D102/Finland53!B102
 +Italy54!D102/Italy54!B102
 +Netherlands55!D102/Netherlands55!B102
 +Portugal56!D102/Portugal56!B102
 +Spain57!D102/Spain57!B102
 +Sweden58!D102/Sweden58!B102))</f>
        <v>0.21146456699290847</v>
      </c>
      <c r="I102" s="62">
        <f>IF(OR(
Belgium51!L102   ="",
Belgium51!D102   ="",
Belgium51!B102   ="",
Denmark52!L102      ="",
Denmark52!D102      ="",
Denmark52!B102      ="",
Finland53!L102       ="",
Finland53!D102       ="",
Finland53!B102       ="",
Italy54!L102      ="",
Italy54!D102      ="",
Italy54!B102      ="",
Netherlands55!L102 ="",
Netherlands55!D102 ="",
Netherlands55!B102 ="",
Portugal56!L102      ="",
Portugal56!D102      ="",
Portugal56!B102      ="",
Spain57!L102      ="",
Spain57!D102      ="",
Spain57!B102      ="",
Sweden58!L102      ="",
Sweden58!D102      ="",
Sweden58!B102      =""),"",
(Belgium51!L102/Belgium51!B102
 +Denmark52!L102/Denmark52!B102
 +Finland53!L102/Finland53!B102
 +Italy54!L102/Italy54!B102
 +Netherlands55!L102/Netherlands55!B102
 +Portugal56!L102/Portugal56!B102
 +Spain57!L102/Spain57!B102
 +Sweden58!L102/Sweden58!B102)
/(Belgium51!D102/Belgium51!B102
 +Denmark52!D102/Denmark52!B102
 +Finland53!D102/Finland53!B102
 +Italy54!D102/Italy54!B102
 +Netherlands55!D102/Netherlands55!B102
 +Portugal56!D102/Portugal56!B102
 +Spain57!D102/Spain57!B102
 +Sweden58!D102/Sweden58!B102))</f>
        <v>0.22496542470579214</v>
      </c>
      <c r="J102" s="61">
        <f t="shared" si="2"/>
        <v>-1.3500857712883674E-2</v>
      </c>
      <c r="K102" s="61">
        <f>IF(OR(
Belgium51!D102   ="",Belgium51!D101   ="",
Belgium51!B102   ="",Belgium51!B101   ="",
Belgium51!N102   ="",Belgium51!N101   ="",
Denmark52!D102      ="",Denmark52!D101      ="",
Denmark52!B102      ="",Denmark52!B101      ="",
Denmark52!N102      ="",Denmark52!N101      ="",
Finland53!D102       ="",Finland53!D101       ="",
Finland53!B102       ="",Finland53!B101       ="",
Finland53!N102       ="",Finland53!N101       ="",
Italy54!D102      ="",Italy54!D101      ="",
Italy54!B102      ="",Italy54!B101      ="",
Italy54!N102      ="",Italy54!N101      ="",
Netherlands55!D102 ="",Netherlands55!D101 ="",
Netherlands55!B102 ="",Netherlands55!B101 ="",
Netherlands55!N102 ="",Netherlands55!N101 ="",
Portugal56!D102      ="",Portugal56!D101      ="",
Portugal56!B102      ="",Portugal56!B101      ="",
Portugal56!N102      ="",Portugal56!N101      ="",
Spain57!D102      ="",Spain57!D101      ="",
Spain57!B102      ="",Spain57!B101      ="",
Spain57!N102      ="",Spain57!N101      ="",
Sweden58!D102      ="",Sweden58!D101      ="",
Sweden58!B102      ="",Sweden58!B101      ="",
Sweden58!N102      ="",Sweden58!N101      =""),"",
LN(SQRT(
(Belgium51!D102/Belgium51!B102
 +Denmark52!D102/Denmark52!B102
 +Finland53!D102/Finland53!B102
 +Italy54!D102/Italy54!B102
 +Netherlands55!D102/Netherlands55!B102
 +Portugal56!D102/Portugal56!B102
 +Spain57!D102/Spain57!B102
 +Sweden58!D102/Sweden58!B102)
/(Belgium51!D102/Belgium51!N102*Belgium51!N101/Belgium51!B101
 +Denmark52!D102/Denmark52!N102*Denmark52!N101/Denmark52!B101
 +Finland53!D102/Finland53!N102*Finland53!N101/Finland53!B101
 +Italy54!D102/Italy54!N102*Italy54!N101/Italy54!B101
 +Netherlands55!D102/Netherlands55!N102*Netherlands55!N101/Netherlands55!B101
 +Portugal56!D102/Portugal56!N102*Portugal56!N101/Portugal56!B101
 +Spain57!D102/Spain57!N102*Spain57!N101/Spain57!B101
 +Sweden58!D102/Sweden58!N102*Sweden58!N101/Sweden58!B101)
*(Belgium51!D101/Belgium51!N101*Belgium51!N102/Belgium51!B102
 +Denmark52!D101/Denmark52!N101*Denmark52!N102/Denmark52!B102
 +Finland53!D101/Finland53!N101*Finland53!N102/Finland53!B102
 +Italy54!D101/Italy54!N101*Italy54!N102/Italy54!B102
 +Netherlands55!D101/Netherlands55!N101*Netherlands55!N102/Netherlands55!B102
 +Portugal56!D101/Portugal56!N101*Portugal56!N102/Portugal56!B102
 +Spain57!D101/Spain57!N101*Spain57!N102/Spain57!B102
 +Sweden58!D101/Sweden58!N101*Sweden58!N102/Sweden58!B102)
/(Belgium51!D101/Belgium51!B101
 +Denmark52!D101/Denmark52!B101
 +Finland53!D101/Finland53!B101
 +Italy54!D101/Italy54!B101
 +Netherlands55!D101/Netherlands55!B101
 +Portugal56!D101/Portugal56!B101
 +Spain57!D101/Spain57!B101
 +Sweden58!D101/Sweden58!B101))))</f>
        <v>5.5213732655035097E-2</v>
      </c>
      <c r="L102" s="61">
        <f>IF(OR(
Belgium51!F102   ="",Belgium51!F101   ="",
Belgium51!D102   ="",Belgium51!D101   ="",
Belgium51!B102   ="",Belgium51!B101   ="",
Belgium51!P102   ="",Belgium51!P101   ="",
Denmark52!F102      ="",Denmark52!F101      ="",
Denmark52!D102      ="",Denmark52!D101      ="",
Denmark52!B102      ="",Denmark52!B101      ="",
Denmark52!P102      ="",Denmark52!P101      ="",
Finland53!F102       ="",Finland53!F101       ="",
Finland53!D102       ="",Finland53!D101       ="",
Finland53!B102       ="",Finland53!B101       ="",
Finland53!P102       ="",Finland53!P101       ="",
Italy54!F102      ="",Italy54!F101      ="",
Italy54!D102      ="",Italy54!D101      ="",
Italy54!B102      ="",Italy54!B101      ="",
Italy54!P102      ="",Italy54!P101      ="",
Netherlands55!F102 ="",Netherlands55!F101 ="",
Netherlands55!D102 ="",Netherlands55!D101 ="",
Netherlands55!B102 ="",Netherlands55!B101 ="",
Netherlands55!P102 ="",Netherlands55!P101 ="",
Portugal56!F102      ="",Portugal56!F101      ="",
Portugal56!D102      ="",Portugal56!D101      ="",
Portugal56!B102      ="",Portugal56!B101      ="",
Portugal56!P102      ="",Portugal56!P101      ="",
Spain57!F102      ="",Spain57!F101      ="",
Spain57!D102      ="",Spain57!D101      ="",
Spain57!B102      ="",Spain57!B101      ="",
Spain57!P102      ="",Spain57!P101      ="",
Sweden58!F102      ="",Sweden58!F101      ="",
Sweden58!D102      ="",Sweden58!D101      ="",
Sweden58!B102      ="",Sweden58!B101      ="",
Sweden58!P102      ="",Sweden58!P101      =""),"",
LN(SQRT(
(Belgium51!D102*Belgium51!F102/Belgium51!B102
 +Denmark52!D102*Denmark52!F102/Denmark52!B102
 +Finland53!D102*Finland53!F102/Finland53!B102
 +Italy54!D102*Italy54!F102/Italy54!B102
 +Netherlands55!D102*Netherlands55!F102/Netherlands55!B102
 +Portugal56!D102*Portugal56!F102/Portugal56!B102
 +Spain57!D102*Spain57!F102/Spain57!B102
 +Sweden58!D102*Sweden58!F102/Sweden58!B102)
/(Belgium51!D102*Belgium51!F102/Belgium51!P102*Belgium51!P101/Belgium51!B101
 +Denmark52!D102*Denmark52!F102/Denmark52!P102*Denmark52!P101/Denmark52!B101
 +Finland53!D102*Finland53!F102/Finland53!P102*Finland53!P101/Finland53!B101
 +Italy54!D102*Italy54!F102/Italy54!P102*Italy54!P101/Italy54!B101
 +Netherlands55!D102*Netherlands55!F102/Netherlands55!P102*Netherlands55!P101/Netherlands55!B101
 +Portugal56!D102*Portugal56!F102/Portugal56!P102*Portugal56!P101/Portugal56!B101
 +Spain57!D102*Spain57!F102/Spain57!P102*Spain57!P101/Spain57!B101
 +Sweden58!D102*Sweden58!F102/Sweden58!P102*Sweden58!P101/Sweden58!B101)
*(Belgium51!D101*Belgium51!F101/Belgium51!P101*Belgium51!P102/Belgium51!B102
 +Denmark52!D101*Denmark52!F101/Denmark52!P101*Denmark52!P102/Denmark52!B102
 +Finland53!D101*Finland53!F101/Finland53!P101*Finland53!P102/Finland53!B102
 +Italy54!D101*Italy54!F101/Italy54!P101*Italy54!P102/Italy54!B102
 +Netherlands55!D101*Netherlands55!F101/Netherlands55!P101*Netherlands55!P102/Netherlands55!B102
 +Portugal56!D101*Portugal56!F101/Portugal56!P101*Portugal56!P102/Portugal56!B102
 +Spain57!D101*Spain57!F101/Spain57!P101*Spain57!P102/Spain57!B102
 +Sweden58!D101*Sweden58!F101/Sweden58!P101*Sweden58!P102/Sweden58!B102)
/(Belgium51!D101*Belgium51!F101/Belgium51!B101
 +Denmark52!D101*Denmark52!F101/Denmark52!B101
 +Finland53!D101*Finland53!F101/Finland53!B101
 +Italy54!D101*Italy54!F101/Italy54!B101
 +Netherlands55!D101*Netherlands55!F101/Netherlands55!B101
 +Portugal56!D101*Portugal56!F101/Portugal56!B101
 +Spain57!D101*Spain57!F101/Spain57!B101
 +Sweden58!D101*Sweden58!F101/Sweden58!B101))))</f>
        <v>3.7527582829597693E-2</v>
      </c>
      <c r="M102" s="62">
        <f>IF(OR(
Belgium51!H102   ="",Belgium51!H101   ="",
Belgium51!D102   ="",Belgium51!D101   ="",
Belgium51!B102   ="",Belgium51!B101   ="",
Belgium51!Q102   ="",Belgium51!Q101   ="",
Denmark52!H102      ="",Denmark52!H101      ="",
Denmark52!D102      ="",Denmark52!D101      ="",
Denmark52!B102      ="",Denmark52!B101      ="",
Denmark52!Q102      ="",Denmark52!Q101      ="",
Finland53!H102       ="",Finland53!H101       ="",
Finland53!D102       ="",Finland53!D101       ="",
Finland53!B102       ="",Finland53!B101       ="",
Finland53!Q102       ="",Finland53!Q101       ="",
Italy54!H102      ="",Italy54!H101      ="",
Italy54!D102      ="",Italy54!D101      ="",
Italy54!B102      ="",Italy54!B101      ="",
Italy54!Q102      ="",Italy54!Q101      ="",
Netherlands55!H102 ="",Netherlands55!H101 ="",
Netherlands55!D102 ="",Netherlands55!D101 ="",
Netherlands55!B102 ="",Netherlands55!B101 ="",
Netherlands55!Q102 ="",Netherlands55!Q101 ="",
Portugal56!H102      ="",Portugal56!H101      ="",
Portugal56!D102      ="",Portugal56!D101      ="",
Portugal56!B102      ="",Portugal56!B101      ="",
Portugal56!Q102      ="",Portugal56!Q101      ="",
Spain57!H102      ="",Spain57!H101      ="",
Spain57!D102      ="",Spain57!D101      ="",
Spain57!B102      ="",Spain57!B101      ="",
Spain57!Q102      ="",Spain57!Q101      ="",
Sweden58!H102      ="",Sweden58!H101      ="",
Sweden58!D102      ="",Sweden58!D101      ="",
Sweden58!B102      ="",Sweden58!B101      ="",
Sweden58!Q102      ="",Sweden58!Q101      =""),"",
LN(SQRT(
(Belgium51!D102*Belgium51!H102/Belgium51!B102
 +Denmark52!D102*Denmark52!H102/Denmark52!B102
 +Finland53!D102*Finland53!H102/Finland53!B102
 +Italy54!D102*Italy54!H102/Italy54!B102
 +Netherlands55!D102*Netherlands55!H102/Netherlands55!B102
 +Portugal56!D102*Portugal56!H102/Portugal56!B102
 +Spain57!D102*Spain57!H102/Spain57!B102
 +Sweden58!D102*Sweden58!H102/Sweden58!B102)
/(Belgium51!D102*Belgium51!H102/Belgium51!Q102*Belgium51!Q101/Belgium51!B101
 +Denmark52!D102*Denmark52!H102/Denmark52!Q102*Denmark52!Q101/Denmark52!B101
 +Finland53!D102*Finland53!H102/Finland53!Q102*Finland53!Q101/Finland53!B101
 +Italy54!D102*Italy54!H102/Italy54!Q102*Italy54!Q101/Italy54!B101
 +Netherlands55!D102*Netherlands55!H102/Netherlands55!Q102*Netherlands55!Q101/Netherlands55!B101
 +Portugal56!D102*Portugal56!H102/Portugal56!Q102*Portugal56!Q101/Portugal56!B101
 +Spain57!D102*Spain57!H102/Spain57!Q102*Spain57!Q101/Spain57!B101
 +Sweden58!D102*Sweden58!H102/Sweden58!Q102*Sweden58!Q101/Sweden58!B101)
*(Belgium51!D101*Belgium51!H101/Belgium51!Q101*Belgium51!Q102/Belgium51!B102
 +Denmark52!D101*Denmark52!H101/Denmark52!Q101*Denmark52!Q102/Denmark52!B102
 +Finland53!D101*Finland53!H101/Finland53!Q101*Finland53!Q102/Finland53!B102
 +Italy54!D101*Italy54!H101/Italy54!Q101*Italy54!Q102/Italy54!B102
 +Netherlands55!D101*Netherlands55!H101/Netherlands55!Q101*Netherlands55!Q102/Netherlands55!B102
 +Portugal56!D101*Portugal56!H101/Portugal56!Q101*Portugal56!Q102/Portugal56!B102
 +Spain57!D101*Spain57!H101/Spain57!Q101*Spain57!Q102/Spain57!B102
 +Sweden58!D101*Sweden58!H101/Sweden58!Q101*Sweden58!Q102/Sweden58!B102)
/(Belgium51!D101*Belgium51!H101/Belgium51!B101
 +Denmark52!D101*Denmark52!H101/Denmark52!B101
 +Finland53!D101*Finland53!H101/Finland53!B101
 +Italy54!D101*Italy54!H101/Italy54!B101
 +Netherlands55!D101*Netherlands55!H101/Netherlands55!B101
 +Portugal56!D101*Portugal56!H101/Portugal56!B101
 +Spain57!D101*Spain57!H101/Spain57!B101
 +Sweden58!D101*Sweden58!H101/Sweden58!B101))))</f>
        <v>7.6102457477109253E-2</v>
      </c>
      <c r="N102" s="62">
        <f>IF(OR(
Belgium51!I102   ="",Belgium51!I101   ="",
Belgium51!B102   ="",Belgium51!B101   ="",
Belgium51!R102   ="",Belgium51!R101   ="",
Denmark52!I102      ="",Denmark52!I101      ="",
Denmark52!B102      ="",Denmark52!B101      ="",
Denmark52!R102      ="",Denmark52!R101      ="",
Finland53!I102       ="",Finland53!I101       ="",
Finland53!B102       ="",Finland53!B101       ="",
Finland53!R102       ="",Finland53!R101       ="",
Italy54!I102      ="",Italy54!I101      ="",
Italy54!B102      ="",Italy54!B101      ="",
Italy54!R102      ="",Italy54!R101      ="",
Netherlands55!I102 ="",Netherlands55!I101 ="",
Netherlands55!B102 ="",Netherlands55!B101 ="",
Netherlands55!R102 ="",Netherlands55!R101 ="",
Portugal56!I102      ="",Portugal56!I101      ="",
Portugal56!B102      ="",Portugal56!B101      ="",
Portugal56!R102      ="",Portugal56!R101      ="",
Spain57!I102      ="",Spain57!I101      ="",
Spain57!B102      ="",Spain57!B101      ="",
Spain57!R102      ="",Spain57!R101      ="",
Sweden58!I102      ="",Sweden58!I101      ="",
Sweden58!B102      ="",Sweden58!B101      ="",
Sweden58!R102      ="",Sweden58!R101      =""),"",
LN(SQRT(
(Belgium51!I102/Belgium51!B102
 +Denmark52!I102/Denmark52!B102
 +Finland53!I102/Finland53!B102
 +Italy54!I102/Italy54!B102
 +Netherlands55!I102/Netherlands55!B102
 +Portugal56!I102/Portugal56!B102
 +Spain57!I102/Spain57!B102
 +Sweden58!I102/Sweden58!B102)
/(Belgium51!I102/Belgium51!R102*Belgium51!R101/Belgium51!B101
 +Denmark52!I102/Denmark52!R102*Denmark52!R101/Denmark52!B101
 +Finland53!I102/Finland53!R102*Finland53!R101/Finland53!B101
 +Italy54!I102/Italy54!R102*Italy54!R101/Italy54!B101
 +Netherlands55!I102/Netherlands55!R102*Netherlands55!R101/Netherlands55!B101
 +Portugal56!I102/Portugal56!R102*Portugal56!R101/Portugal56!B101
 +Spain57!I102/Spain57!R102*Spain57!R101/Spain57!B101
 +Sweden58!I102/Sweden58!R102*Sweden58!R101/Sweden58!B101)
*(Belgium51!I101/Belgium51!R101*Belgium51!R102/Belgium51!B102
 +Denmark52!I101/Denmark52!R101*Denmark52!R102/Denmark52!B102
 +Finland53!I101/Finland53!R101*Finland53!R102/Finland53!B102
 +Italy54!I101/Italy54!R101*Italy54!R102/Italy54!B102
 +Netherlands55!I101/Netherlands55!R101*Netherlands55!R102/Netherlands55!B102
 +Portugal56!I101/Portugal56!R101*Portugal56!R102/Portugal56!B102
 +Spain57!I101/Spain57!R101*Spain57!R102/Spain57!B102
 +Sweden58!I101/Sweden58!R101*Sweden58!R102/Sweden58!B102)
/(Belgium51!I101/Belgium51!B101
 +Denmark52!I101/Denmark52!B101
 +Finland53!I101/Finland53!B101
 +Italy54!I101/Italy54!B101
 +Netherlands55!I101/Netherlands55!B101
 +Portugal56!I101/Portugal56!B101
 +Spain57!I101/Spain57!B101
 +Sweden58!I101/Sweden58!B101))))</f>
        <v>0.1038841192671805</v>
      </c>
      <c r="O102" s="62">
        <f>IF(OR(
Belgium51!K102   ="",Belgium51!K101   ="",
Belgium51!B102   ="",Belgium51!B101   ="",
Belgium51!S102   ="",Belgium51!S101   ="",
Denmark52!K102      ="",Denmark52!K101      ="",
Denmark52!B102      ="",Denmark52!B101      ="",
Denmark52!S102      ="",Denmark52!S101      ="",
Finland53!K102       ="",Finland53!K101       ="",
Finland53!B102       ="",Finland53!B101       ="",
Finland53!S102       ="",Finland53!S101       ="",
Italy54!K102      ="",Italy54!K101      ="",
Italy54!B102      ="",Italy54!B101      ="",
Italy54!S102      ="",Italy54!S101      ="",
Netherlands55!K102 ="",Netherlands55!K101 ="",
Netherlands55!B102 ="",Netherlands55!B101 ="",
Netherlands55!S102 ="",Netherlands55!S101 ="",
Portugal56!K102      ="",Portugal56!K101      ="",
Portugal56!B102      ="",Portugal56!B101      ="",
Portugal56!S102      ="",Portugal56!S101      ="",
Spain57!K102      ="",Spain57!K101      ="",
Spain57!B102      ="",Spain57!B101      ="",
Spain57!S102      ="",Spain57!S101      ="",
Sweden58!K102      ="",Sweden58!K101      ="",
Sweden58!B102      ="",Sweden58!B101      ="",
Sweden58!S102      ="",Sweden58!S101      =""),"",
LN(SQRT(
(Belgium51!K102/Belgium51!B102
 +Denmark52!K102/Denmark52!B102
 +Finland53!K102/Finland53!B102
 +Italy54!K102/Italy54!B102
 +Netherlands55!K102/Netherlands55!B102
 +Portugal56!K102/Portugal56!B102
 +Spain57!K102/Spain57!B102
 +Sweden58!K102/Sweden58!B102)
/(Belgium51!K102/Belgium51!S102*Belgium51!S101/Belgium51!B101
 +Denmark52!K102/Denmark52!S102*Denmark52!S101/Denmark52!B101
 +Finland53!K102/Finland53!S102*Finland53!S101/Finland53!B101
 +Italy54!K102/Italy54!S102*Italy54!S101/Italy54!B101
 +Netherlands55!K102/Netherlands55!S102*Netherlands55!S101/Netherlands55!B101
 +Portugal56!K102/Portugal56!S102*Portugal56!S101/Portugal56!B101
 +Spain57!K102/Spain57!S102*Spain57!S101/Spain57!B101
 +Sweden58!K102/Sweden58!S102*Sweden58!S101/Sweden58!B101)
*(Belgium51!K101/Belgium51!S101*Belgium51!S102/Belgium51!B102
 +Denmark52!K101/Denmark52!S101*Denmark52!S102/Denmark52!B102
 +Finland53!K101/Finland53!S101*Finland53!S102/Finland53!B102
 +Italy54!K101/Italy54!S101*Italy54!S102/Italy54!B102
 +Netherlands55!K101/Netherlands55!S101*Netherlands55!S102/Netherlands55!B102
 +Portugal56!K101/Portugal56!S101*Portugal56!S102/Portugal56!B102
 +Spain57!K101/Spain57!S101*Spain57!S102/Spain57!B102
 +Sweden58!K101/Sweden58!S101*Sweden58!S102/Sweden58!B102)
/(Belgium51!K101/Belgium51!B101
 +Denmark52!K101/Denmark52!B101
 +Finland53!K101/Finland53!B101
 +Italy54!K101/Italy54!B101
 +Netherlands55!K101/Netherlands55!B101
 +Portugal56!K101/Portugal56!B101
 +Spain57!K101/Spain57!B101
 +Sweden58!K101/Sweden58!B101))))</f>
        <v>4.2450748905822837E-2</v>
      </c>
      <c r="P102" s="62">
        <f>IF(OR(
Belgium51!L102   ="",Belgium51!L101   ="",
Belgium51!B102   ="",Belgium51!B101   ="",
Belgium51!T102   ="",Belgium51!T101   ="",
Denmark52!L102      ="",Denmark52!L101      ="",
Denmark52!B102      ="",Denmark52!B101      ="",
Denmark52!T102      ="",Denmark52!T101      ="",
Finland53!L102       ="",Finland53!L101       ="",
Finland53!B102       ="",Finland53!B101       ="",
Finland53!T102       ="",Finland53!T101       ="",
Italy54!L102      ="",Italy54!L101      ="",
Italy54!B102      ="",Italy54!B101      ="",
Italy54!T102      ="",Italy54!T101      ="",
Netherlands55!L102 ="",Netherlands55!L101 ="",
Netherlands55!B102 ="",Netherlands55!B101 ="",
Netherlands55!T102 ="",Netherlands55!T101 ="",
Portugal56!L102      ="",Portugal56!L101      ="",
Portugal56!B102      ="",Portugal56!B101      ="",
Portugal56!T102      ="",Portugal56!T101      ="",
Spain57!L102      ="",Spain57!L101      ="",
Spain57!B102      ="",Spain57!B101      ="",
Spain57!T102      ="",Spain57!T101      ="",
Sweden58!L102      ="",Sweden58!L101      ="",
Sweden58!B102      ="",Sweden58!B101      ="",
Sweden58!T102      ="",Sweden58!T101      =""),"",
LN(SQRT(
(Belgium51!L102/Belgium51!B102
 +Denmark52!L102/Denmark52!B102
 +Finland53!L102/Finland53!B102
 +Italy54!L102/Italy54!B102
 +Netherlands55!L102/Netherlands55!B102
 +Portugal56!L102/Portugal56!B102
 +Spain57!L102/Spain57!B102
 +Sweden58!L102/Sweden58!B102)
/(Belgium51!L102/Belgium51!T102*Belgium51!T101/Belgium51!B101
 +Denmark52!L102/Denmark52!T102*Denmark52!T101/Denmark52!B101
 +Finland53!L102/Finland53!T102*Finland53!T101/Finland53!B101
 +Italy54!L102/Italy54!T102*Italy54!T101/Italy54!B101
 +Netherlands55!L102/Netherlands55!T102*Netherlands55!T101/Netherlands55!B101
 +Portugal56!L102/Portugal56!T102*Portugal56!T101/Portugal56!B101
 +Spain57!L102/Spain57!T102*Spain57!T101/Spain57!B101
 +Sweden58!L102/Sweden58!T102*Sweden58!T101/Sweden58!B101)
*(Belgium51!L101/Belgium51!T101*Belgium51!T102/Belgium51!B102
 +Denmark52!L101/Denmark52!T101*Denmark52!T102/Denmark52!B102
 +Finland53!L101/Finland53!T101*Finland53!T102/Finland53!B102
 +Italy54!L101/Italy54!T101*Italy54!T102/Italy54!B102
 +Netherlands55!L101/Netherlands55!T101*Netherlands55!T102/Netherlands55!B102
 +Portugal56!L101/Portugal56!T101*Portugal56!T102/Portugal56!B102
 +Spain57!L101/Spain57!T101*Spain57!T102/Spain57!B102
 +Sweden58!L101/Sweden58!T101*Sweden58!T102/Sweden58!B102)
/(Belgium51!L101/Belgium51!B101
 +Denmark52!L101/Denmark52!B101
 +Finland53!L101/Finland53!B101
 +Italy54!L101/Italy54!B101
 +Netherlands55!L101/Netherlands55!B101
 +Portugal56!L101/Portugal56!B101
 +Spain57!L101/Spain57!B101
 +Sweden58!L101/Sweden58!B101))))</f>
        <v>4.3034871210872142E-2</v>
      </c>
      <c r="Q102" s="61">
        <f t="shared" si="4"/>
        <v>-1.7686149825437404E-2</v>
      </c>
      <c r="R102" s="61">
        <f t="shared" si="8"/>
        <v>2.0888724822074156E-2</v>
      </c>
      <c r="S102" s="61">
        <f t="shared" si="5"/>
        <v>4.86703866121454E-2</v>
      </c>
      <c r="T102" s="61">
        <f t="shared" si="6"/>
        <v>-1.276298374921226E-2</v>
      </c>
      <c r="U102" s="61">
        <f t="shared" si="7"/>
        <v>-1.2178861444162956E-2</v>
      </c>
      <c r="V102" s="61">
        <f>IF(OR(
Belgium51!V102   ="",
Belgium51!U102   ="",
Denmark52!V102      ="",
Denmark52!U102      ="",
Finland53!V102       ="",
Finland53!U102       ="",
Italy54!V102      ="",
Italy54!U102      ="",
Netherlands55!V102 ="",
Netherlands55!U102 ="",
Portugal56!V102      ="",
Portugal56!U102      ="",
Spain57!V102      ="",
Spain57!U102      ="",
Sweden58!V102      ="",
Sweden58!U102      =""),"",
LN((Belgium51!V102+Denmark52!V102+Finland53!V102+Italy54!V102+Netherlands55!V102+Portugal56!V102+Spain57!V102+Sweden58!V102)
/(Belgium51!U102+Denmark52!U102+Finland53!U102+Italy54!U102+Netherlands55!U102+Portugal56!U102+Spain57!U102+Sweden58!U102)))</f>
        <v>-0.92073103483593011</v>
      </c>
      <c r="W102" s="61">
        <f>IF(OR(
Belgium51!V102   ="",
Belgium51!W102   ="",
Belgium51!U102   ="",
Denmark52!V102      ="",
Denmark52!W102      ="",
Denmark52!U102      ="",
Finland53!V102       ="",
Finland53!W102       ="",
Finland53!U102       ="",
Italy54!V102      ="",
Italy54!W102      ="",
Italy54!U102      ="",
Netherlands55!V102 ="",
Netherlands55!W102 ="",
Netherlands55!V102 ="",
Portugal56!V102      ="",
Portugal56!W102      ="",
Portugal56!U102      ="",
Spain57!V102      ="",
Spain57!W102      ="",
Spain57!U102      ="",
Sweden58!V102      ="",
Sweden58!W102      ="",
Sweden58!U102      ="",
),"",
LN((Belgium51!V102*Belgium51!W102+Denmark52!V102*Denmark52!W102+Finland53!V102*Finland53!W102+Italy54!V102*Italy54!W102+Netherlands55!V102*Netherlands55!W102+Portugal56!V102*Portugal56!W102+Spain57!V102*Spain57!W102+Sweden58!V102*Sweden58!W102)
/(Belgium51!U102+Denmark52!U102+Finland53!U102+Italy54!U102+Netherlands55!U102+Portugal56!U102+Spain57!U102+Sweden58!U102)))</f>
        <v>6.66839661102218</v>
      </c>
      <c r="X102" s="61">
        <f>IF(OR(
Belgium51!X102   ="",
Belgium51!D102   ="",
Belgium51!B102   ="",
Denmark52!X102      ="",
Denmark52!D102      ="",
Denmark52!B102      ="",
Finland53!X102       ="",
Finland53!D102       ="",
Finland53!B102       ="",
Italy54!X102      ="",
Italy54!D102      ="",
Italy54!B102      ="",
Netherlands55!X102 ="",
Netherlands55!D102 ="",
Netherlands55!B102 ="",
Portugal56!X102      ="",
Portugal56!D102      ="",
Portugal56!B102      ="",
Spain57!X102      ="",
Spain57!D102      ="",
Spain57!B102      ="",
Sweden58!X102      ="",
Sweden58!D102      ="",
Sweden58!B102      =""),"",
(Belgium51!X102*Belgium51!D102/Belgium51!B102
 +Denmark52!X102*Denmark52!D102/Denmark52!B102
 +Finland53!X102*Finland53!D102/Finland53!B102
 +Italy54!X102*Italy54!D102/Italy54!B102
 +Netherlands55!X102*Netherlands55!D102/Netherlands55!B102
 +Portugal56!X102*Portugal56!D102/Portugal56!B102
 +Spain57!X102*Spain57!D102/Spain57!B102
 +Sweden58!X102*Sweden58!D102/Sweden58!B102)
/(Belgium51!D102/Belgium51!B102
 +Denmark52!D102/Denmark52!B102
 +Finland53!D102/Finland53!B102
 +Italy54!D102/Italy54!B102
 +Netherlands55!D102/Netherlands55!B102
 +Portugal56!D102/Portugal56!B102
 +Spain57!D102/Spain57!B102
 +Sweden58!D102/Sweden58!B102))</f>
        <v>0.63720767254348409</v>
      </c>
      <c r="Y102" s="61">
        <f>IF(OR(
Belgium51!Y102   ="",
Belgium51!D102   ="",
Belgium51!B102   ="",
Denmark52!Y102      ="",
Denmark52!D102      ="",
Denmark52!B102      ="",
Finland53!Y102       ="",
Finland53!D102       ="",
Finland53!B102       ="",
Italy54!Y102      ="",
Italy54!D102      ="",
Italy54!B102      ="",
Netherlands55!Y102 ="",
Netherlands55!D102 ="",
Netherlands55!B102 ="",
Portugal56!Y102      ="",
Portugal56!D102      ="",
Portugal56!B102      ="",
Spain57!Y102      ="",
Spain57!D102      ="",
Spain57!B102      ="",
Sweden58!Y102      ="",
Sweden58!D102      ="",
Sweden58!B102      =""),"",
(Belgium51!Y102/Belgium51!B102
 +Denmark52!Y102/Denmark52!B102
 +Finland53!Y102/Finland53!B102
 +Italy54!Y102/Italy54!B102
 +Netherlands55!Y102/Netherlands55!B102
 +Portugal56!Y102/Portugal56!B102
 +Spain57!Y102/Spain57!B102
 +Sweden58!Y102/Sweden58!B102)
/(Belgium51!D102/Belgium51!B102
 +Denmark52!D102/Denmark52!B102
 +Finland53!D102/Finland53!B102
 +Italy54!D102/Italy54!B102
 +Netherlands55!D102/Netherlands55!B102
 +Portugal56!D102/Portugal56!B102
 +Spain57!D102/Spain57!B102
 +Sweden58!D102/Sweden58!B102))</f>
        <v>0.11746977598086825</v>
      </c>
      <c r="Z102" s="67"/>
      <c r="AA102" s="62" t="str">
        <f t="shared" si="3"/>
        <v/>
      </c>
      <c r="AB102" s="75">
        <f>IF(OR(
Belgium51!AB102   ="",
Belgium51!D102   ="",
Belgium51!B102   ="",
Denmark52!AB102      ="",
Denmark52!D102      ="",
Denmark52!B102      ="",
Finland53!AB102       ="",
Finland53!D102       ="",
Finland53!B102       ="",
Italy54!AB102      ="",
Italy54!D102      ="",
Italy54!B102      ="",
Netherlands55!AB102 ="",
Netherlands55!D102 ="",
Netherlands55!B102 ="",
Portugal56!AB102      ="",
Portugal56!D102      ="",
Portugal56!B102      ="",
Spain57!AB102      ="",
Spain57!D102      ="",
Spain57!B102      ="",
Sweden58!AB102      ="",
Sweden58!D102      ="",
Sweden58!B102      =""),"",
(Belgium51!AB102*Belgium51!D102/Belgium51!B102
 +Denmark52!AB102*Denmark52!D102/Denmark52!B102
 +Finland53!AB102*Finland53!D102/Finland53!B102
 +Italy54!AB102*Italy54!D102/Italy54!B102
 +Netherlands55!AB102*Netherlands55!D102/Netherlands55!B102
 +Portugal56!AB102*Portugal56!D102/Portugal56!B102
 +Spain57!AB102*Spain57!D102/Spain57!B102
 +Sweden58!AB102*Sweden58!D102/Sweden58!B102)
/(Belgium51!D102/Belgium51!B102
 +Denmark52!D102/Denmark52!B102
 +Finland53!D102/Finland53!B102
 +Italy54!D102/Italy54!B102
 +Netherlands55!D102/Netherlands55!B102
 +Portugal56!D102/Portugal56!B102
 +Spain57!D102/Spain57!B102
 +Sweden58!D102/Sweden58!B102))</f>
        <v>0.31257221793679274</v>
      </c>
    </row>
    <row r="103" spans="1:28">
      <c r="A103" s="62">
        <v>1970</v>
      </c>
      <c r="B103" s="62" t="str">
        <f>IF(OR(
Belgium51!AC103   ="",
Belgium51!D103   ="",
Belgium51!B103   ="",
Denmark52!AC103      ="",
Denmark52!D103      ="",
Denmark52!B103      ="",
Finland53!AC103       ="",
Finland53!D103       ="",
Finland53!B103       ="",
Italy54!AC103      ="",
Italy54!D103      ="",
Italy54!B103      ="",
Netherlands55!AC103 ="",
Netherlands55!D103 ="",
Netherlands55!B103 ="",
Portugal56!AC103 ="",
Portugal56!D103 ="",
Portugal56!B103 ="",
Spain57!AC103       ="",
Spain57!D103       ="",
Spain57!B103       ="",
Sweden58!AC103      ="",
Sweden58!D103      ="",
Sweden58!B103      =""),"",
(Belgium51!AC103*Belgium51!D103/Belgium51!B103
 +Denmark52!AC103*Denmark52!D103/Denmark52!B103
 +Finland53!AC103*Finland53!D103/Finland53!B103
 +Italy54!AC103*Italy54!D103/Italy54!B103
 +Netherlands55!AC103*Netherlands55!D103/Netherlands55!B103
 +Portugal56!AC103*Portugal56!D103/Portugal56!B103
 +Spain57!AC103*Spain57!D103/Spain57!B103
 +Sweden58!AC103*Sweden58!D103/Sweden58!B103)
/(Belgium51!D103/Belgium51!B103
 +Denmark52!D103/Denmark52!B103
 +Finland53!D103/Finland53!B103
 +Italy54!D103/Italy54!B103
 +Netherlands55!D103/Netherlands55!B103
 +Portugal56!D103/Portugal56!B103
 +Spain57!D103/Spain57!B103
 +Sweden58!D103/Sweden58!B103))</f>
        <v/>
      </c>
      <c r="C103" s="34">
        <f>IF(OR(
Belgium51!F103   ="",
Belgium51!D103   ="",
Belgium51!B103   ="",
Denmark52!F103      ="",
Denmark52!D103      ="",
Denmark52!B103      ="",
Finland53!F103       ="",
Finland53!D103       ="",
Finland53!B103       ="",
Italy54!F103      ="",
Italy54!D103      ="",
Italy54!B103      ="",
Netherlands55!F103 ="",
Netherlands55!D103 ="",
Netherlands55!B103 ="",
Portugal56!F103 ="",
Portugal56!D103 ="",
Portugal56!B103 ="",
Spain57!F103       ="",
Spain57!D103       ="",
Spain57!B103       ="",
Sweden58!F103      ="",
Sweden58!D103      ="",
Sweden58!B103      =""),"",
(Belgium51!F103*Belgium51!D103/Belgium51!B103
 +Denmark52!F103*Denmark52!D103/Denmark52!B103
 +Finland53!F103*Finland53!D103/Finland53!B103
 +Italy54!F103*Italy54!D103/Italy54!B103
 +Netherlands55!F103*Netherlands55!D103/Netherlands55!B103
 +Portugal56!F103*Portugal56!D103/Portugal56!B103
 +Spain57!F103*Spain57!D103/Spain57!B103
 +Sweden58!F103*Sweden58!D103/Sweden58!B103)
/(Belgium51!D103/Belgium51!B103
 +Denmark52!D103/Denmark52!B103
 +Finland53!D103/Finland53!B103
 +Italy54!D103/Italy54!B103
 +Netherlands55!D103/Netherlands55!B103
 +Portugal56!D103/Portugal56!B103
 +Spain57!D103/Spain57!B103
 +Sweden58!D103/Sweden58!B103))</f>
        <v>0.56768148773779414</v>
      </c>
      <c r="D103" s="62" t="str">
        <f>IF(OR(
Belgium51!AE103   ="",
Belgium51!D103   ="",
Belgium51!B103   ="",
Denmark52!AE103      ="",
Denmark52!D103      ="",
Denmark52!B103      ="",
Finland53!AE103       ="",
Finland53!D103       ="",
Finland53!B103       ="",
Italy54!AE103      ="",
Italy54!D103      ="",
Italy54!B103      ="",
Netherlands55!AE103 ="",
Netherlands55!D103 ="",
Netherlands55!B103 ="",
Portugal56!AE103 ="",
Portugal56!D103 ="",
Portugal56!B103 ="",
Spain57!AE103       ="",
Spain57!D103       ="",
Spain57!B103       ="",
Sweden58!AE103      ="",
Sweden58!D103      ="",
Sweden58!B103      =""),"",
(Belgium51!AE103*Belgium51!D103/Belgium51!B103
 +Denmark52!AE103*Denmark52!D103/Denmark52!B103
 +Finland53!AE103*Finland53!D103/Finland53!B103
 +Italy54!AE103*Italy54!D103/Italy54!B103
 +Netherlands55!AE103*Netherlands55!D103/Netherlands55!B103
 +Portugal56!AE103*Portugal56!D103/Portugal56!B103
 +Spain57!AE103*Spain57!D103/Spain57!B103
 +Sweden58!AE103*Sweden58!D103/Sweden58!B103)
/(Belgium51!D103/Belgium51!B103
 +Denmark52!D103/Denmark52!B103
 +Finland53!D103/Finland53!B103
 +Italy54!D103/Italy54!B103
 +Netherlands55!D103/Netherlands55!B103
 +Portugal56!D103/Portugal56!B103
 +Spain57!D103/Spain57!B103
 +Sweden58!D103/Sweden58!B103))</f>
        <v/>
      </c>
      <c r="E103" s="62">
        <f>IF(OR(
Belgium51!H103   ="",
Belgium51!D103   ="",
Belgium51!B103   ="",
Denmark52!H103      ="",
Denmark52!D103      ="",
Denmark52!B103      ="",
Finland53!H103       ="",
Finland53!D103       ="",
Finland53!B103       ="",
Italy54!H103      ="",
Italy54!D103      ="",
Italy54!B103      ="",
Netherlands55!H103 ="",
Netherlands55!D103 ="",
Netherlands55!B103 ="",
Portugal56!H103 ="",
Portugal56!D103 ="",
Portugal56!B103 ="",
Spain57!H103 ="",
Spain57!D103 ="",
Spain57!B103 ="",
Sweden58!H103 ="",
Sweden58!D103 ="",
Sweden58!B103 =""),"",
(Belgium51!H103*Belgium51!D103/Belgium51!B103
 +Denmark52!H103*Denmark52!D103/Denmark52!B103
 +Finland53!H103*Finland53!D103/Finland53!B103
 +Italy54!H103*Italy54!D103/Italy54!B103
 +Netherlands55!H103*Netherlands55!D103/Netherlands55!B103
 +Portugal56!H103*Portugal56!D103/Portugal56!B103
 +Spain57!H103*Spain57!D103/Spain57!B103
 +Sweden58!H103*Sweden58!D103/Sweden58!B103)
/(Belgium51!D103/Belgium51!B103
 +Denmark52!D103/Denmark52!B103
 +Finland53!D103/Finland53!B103
 +Italy54!D103/Italy54!B103
 +Netherlands55!D103/Netherlands55!B103
 +Portugal56!D103/Portugal56!B103
 +Spain57!D103/Spain57!B103
 +Sweden58!D103/Sweden58!B103))</f>
        <v>0.24763094760305296</v>
      </c>
      <c r="F103" s="62">
        <f>IF(OR(
Belgium51!I103   ="",
Belgium51!D103   ="",
Belgium51!B103   ="",
Denmark52!I103      ="",
Denmark52!D103      ="",
Denmark52!B103      ="",
Finland53!I103       ="",
Finland53!D103       ="",
Finland53!B103       ="",
Italy54!I103      ="",
Italy54!D103      ="",
Italy54!B103      ="",
Netherlands55!I103 ="",
Netherlands55!D103 ="",
Netherlands55!B103 ="",
Portugal56!I103      ="",
Portugal56!D103      ="",
Portugal56!B103      ="",
Spain57!I103      ="",
Spain57!D103      ="",
Spain57!B103      ="",
Sweden58!I103      ="",
Sweden58!D103      ="",
Sweden58!B103      =""),"",
(Belgium51!I103/Belgium51!B103
 +Denmark52!I103/Denmark52!B103
 +Finland53!I103/Finland53!B103
 +Italy54!I103/Italy54!B103
 +Netherlands55!I103/Netherlands55!B103
 +Portugal56!I103/Portugal56!B103
 +Spain57!I103/Spain57!B103
 +Sweden58!I103/Sweden58!B103)
/(Belgium51!D103/Belgium51!B103
 +Denmark52!D103/Denmark52!B103
 +Finland53!D103/Finland53!B103
 +Italy54!D103/Italy54!B103
 +Netherlands55!D103/Netherlands55!B103
 +Portugal56!D103/Portugal56!B103
 +Spain57!D103/Spain57!B103
 +Sweden58!D103/Sweden58!B103))</f>
        <v>0.21892361947411906</v>
      </c>
      <c r="G103" s="62">
        <f>IF(OR(
Belgium51!J103   ="",
Belgium51!D103   ="",
Belgium51!B103   ="",
Denmark52!J103      ="",
Denmark52!D103      ="",
Denmark52!B103      ="",
Finland53!J103       ="",
Finland53!D103       ="",
Finland53!B103       ="",
Italy54!J103      ="",
Italy54!D103      ="",
Italy54!B103      ="",
Netherlands55!J103 ="",
Netherlands55!D103 ="",
Netherlands55!B103 ="",
Portugal56!J103      ="",
Portugal56!D103      ="",
Portugal56!B103      ="",
Spain57!J103      ="",
Spain57!D103      ="",
Spain57!B103      ="",
Sweden58!J103      ="",
Sweden58!D103      ="",
Sweden58!B103      =""),"",
(Belgium51!J103/Belgium51!B103
 +Denmark52!J103/Denmark52!B103
 +Finland53!J103/Finland53!B103
 +Italy54!J103/Italy54!B103
 +Netherlands55!J103/Netherlands55!B103
 +Portugal56!J103/Portugal56!B103
 +Spain57!J103/Spain57!B103
 +Sweden58!J103/Sweden58!B103)
/(Belgium51!D103/Belgium51!B103
 +Denmark52!D103/Denmark52!B103
 +Finland53!D103/Finland53!B103
 +Italy54!D103/Italy54!B103
 +Netherlands55!D103/Netherlands55!B103
 +Portugal56!D103/Portugal56!B103
 +Spain57!D103/Spain57!B103
 +Sweden58!D103/Sweden58!B103))</f>
        <v>0.1921886583308702</v>
      </c>
      <c r="H103" s="62">
        <f>IF(OR(
Belgium51!K103   ="",
Belgium51!D103   ="",
Belgium51!B103   ="",
Denmark52!K103      ="",
Denmark52!D103      ="",
Denmark52!B103      ="",
Finland53!K103       ="",
Finland53!D103       ="",
Finland53!B103       ="",
Italy54!K103      ="",
Italy54!D103      ="",
Italy54!B103      ="",
Netherlands55!K103 ="",
Netherlands55!D103 ="",
Netherlands55!B103 ="",
Portugal56!K103      ="",
Portugal56!D103      ="",
Portugal56!B103      ="",
Spain57!K103      ="",
Spain57!D103      ="",
Spain57!B103      ="",
Sweden58!K103      ="",
Sweden58!D103      ="",
Sweden58!B103      =""),"",
(Belgium51!K103/Belgium51!B103
 +Denmark52!K103/Denmark52!B103
 +Finland53!K103/Finland53!B103
 +Italy54!K103/Italy54!B103
 +Netherlands55!K103/Netherlands55!B103
 +Portugal56!K103/Portugal56!B103
 +Spain57!K103/Spain57!B103
 +Sweden58!K103/Sweden58!B103)
/(Belgium51!D103/Belgium51!B103
 +Denmark52!D103/Denmark52!B103
 +Finland53!D103/Finland53!B103
 +Italy54!D103/Italy54!B103
 +Netherlands55!D103/Netherlands55!B103
 +Portugal56!D103/Portugal56!B103
 +Spain57!D103/Spain57!B103
 +Sweden58!D103/Sweden58!B103))</f>
        <v>0.21749731249245199</v>
      </c>
      <c r="I103" s="62">
        <f>IF(OR(
Belgium51!L103   ="",
Belgium51!D103   ="",
Belgium51!B103   ="",
Denmark52!L103      ="",
Denmark52!D103      ="",
Denmark52!B103      ="",
Finland53!L103       ="",
Finland53!D103       ="",
Finland53!B103       ="",
Italy54!L103      ="",
Italy54!D103      ="",
Italy54!B103      ="",
Netherlands55!L103 ="",
Netherlands55!D103 ="",
Netherlands55!B103 ="",
Portugal56!L103      ="",
Portugal56!D103      ="",
Portugal56!B103      ="",
Spain57!L103      ="",
Spain57!D103      ="",
Spain57!B103      ="",
Sweden58!L103      ="",
Sweden58!D103      ="",
Sweden58!B103      =""),"",
(Belgium51!L103/Belgium51!B103
 +Denmark52!L103/Denmark52!B103
 +Finland53!L103/Finland53!B103
 +Italy54!L103/Italy54!B103
 +Netherlands55!L103/Netherlands55!B103
 +Portugal56!L103/Portugal56!B103
 +Spain57!L103/Spain57!B103
 +Sweden58!L103/Sweden58!B103)
/(Belgium51!D103/Belgium51!B103
 +Denmark52!D103/Denmark52!B103
 +Finland53!D103/Finland53!B103
 +Italy54!D103/Italy54!B103
 +Netherlands55!D103/Netherlands55!B103
 +Portugal56!D103/Portugal56!B103
 +Spain57!D103/Spain57!B103
 +Sweden58!D103/Sweden58!B103))</f>
        <v>0.23828516395173693</v>
      </c>
      <c r="J103" s="61">
        <f t="shared" si="2"/>
        <v>-2.0787851459284939E-2</v>
      </c>
      <c r="K103" s="61">
        <f>IF(OR(
Belgium51!D103   ="",Belgium51!D102   ="",
Belgium51!B103   ="",Belgium51!B102   ="",
Belgium51!N103   ="",Belgium51!N102   ="",
Denmark52!D103      ="",Denmark52!D102      ="",
Denmark52!B103      ="",Denmark52!B102      ="",
Denmark52!N103      ="",Denmark52!N102      ="",
Finland53!D103       ="",Finland53!D102       ="",
Finland53!B103       ="",Finland53!B102       ="",
Finland53!N103       ="",Finland53!N102       ="",
Italy54!D103      ="",Italy54!D102      ="",
Italy54!B103      ="",Italy54!B102      ="",
Italy54!N103      ="",Italy54!N102      ="",
Netherlands55!D103 ="",Netherlands55!D102 ="",
Netherlands55!B103 ="",Netherlands55!B102 ="",
Netherlands55!N103 ="",Netherlands55!N102 ="",
Portugal56!D103      ="",Portugal56!D102      ="",
Portugal56!B103      ="",Portugal56!B102      ="",
Portugal56!N103      ="",Portugal56!N102      ="",
Spain57!D103      ="",Spain57!D102      ="",
Spain57!B103      ="",Spain57!B102      ="",
Spain57!N103      ="",Spain57!N102      ="",
Sweden58!D103      ="",Sweden58!D102      ="",
Sweden58!B103      ="",Sweden58!B102      ="",
Sweden58!N103      ="",Sweden58!N102      =""),"",
LN(SQRT(
(Belgium51!D103/Belgium51!B103
 +Denmark52!D103/Denmark52!B103
 +Finland53!D103/Finland53!B103
 +Italy54!D103/Italy54!B103
 +Netherlands55!D103/Netherlands55!B103
 +Portugal56!D103/Portugal56!B103
 +Spain57!D103/Spain57!B103
 +Sweden58!D103/Sweden58!B103)
/(Belgium51!D103/Belgium51!N103*Belgium51!N102/Belgium51!B102
 +Denmark52!D103/Denmark52!N103*Denmark52!N102/Denmark52!B102
 +Finland53!D103/Finland53!N103*Finland53!N102/Finland53!B102
 +Italy54!D103/Italy54!N103*Italy54!N102/Italy54!B102
 +Netherlands55!D103/Netherlands55!N103*Netherlands55!N102/Netherlands55!B102
 +Portugal56!D103/Portugal56!N103*Portugal56!N102/Portugal56!B102
 +Spain57!D103/Spain57!N103*Spain57!N102/Spain57!B102
 +Sweden58!D103/Sweden58!N103*Sweden58!N102/Sweden58!B102)
*(Belgium51!D102/Belgium51!N102*Belgium51!N103/Belgium51!B103
 +Denmark52!D102/Denmark52!N102*Denmark52!N103/Denmark52!B103
 +Finland53!D102/Finland53!N102*Finland53!N103/Finland53!B103
 +Italy54!D102/Italy54!N102*Italy54!N103/Italy54!B103
 +Netherlands55!D102/Netherlands55!N102*Netherlands55!N103/Netherlands55!B103
 +Portugal56!D102/Portugal56!N102*Portugal56!N103/Portugal56!B103
 +Spain57!D102/Spain57!N102*Spain57!N103/Spain57!B103
 +Sweden58!D102/Sweden58!N102*Sweden58!N103/Sweden58!B103)
/(Belgium51!D102/Belgium51!B102
 +Denmark52!D102/Denmark52!B102
 +Finland53!D102/Finland53!B102
 +Italy54!D102/Italy54!B102
 +Netherlands55!D102/Netherlands55!B102
 +Portugal56!D102/Portugal56!B102
 +Spain57!D102/Spain57!B102
 +Sweden58!D102/Sweden58!B102))))</f>
        <v>6.5844317501034755E-2</v>
      </c>
      <c r="L103" s="61">
        <f>IF(OR(
Belgium51!F103   ="",Belgium51!F102   ="",
Belgium51!D103   ="",Belgium51!D102   ="",
Belgium51!B103   ="",Belgium51!B102   ="",
Belgium51!P103   ="",Belgium51!P102   ="",
Denmark52!F103      ="",Denmark52!F102      ="",
Denmark52!D103      ="",Denmark52!D102      ="",
Denmark52!B103      ="",Denmark52!B102      ="",
Denmark52!P103      ="",Denmark52!P102      ="",
Finland53!F103       ="",Finland53!F102       ="",
Finland53!D103       ="",Finland53!D102       ="",
Finland53!B103       ="",Finland53!B102       ="",
Finland53!P103       ="",Finland53!P102       ="",
Italy54!F103      ="",Italy54!F102      ="",
Italy54!D103      ="",Italy54!D102      ="",
Italy54!B103      ="",Italy54!B102      ="",
Italy54!P103      ="",Italy54!P102      ="",
Netherlands55!F103 ="",Netherlands55!F102 ="",
Netherlands55!D103 ="",Netherlands55!D102 ="",
Netherlands55!B103 ="",Netherlands55!B102 ="",
Netherlands55!P103 ="",Netherlands55!P102 ="",
Portugal56!F103      ="",Portugal56!F102      ="",
Portugal56!D103      ="",Portugal56!D102      ="",
Portugal56!B103      ="",Portugal56!B102      ="",
Portugal56!P103      ="",Portugal56!P102      ="",
Spain57!F103      ="",Spain57!F102      ="",
Spain57!D103      ="",Spain57!D102      ="",
Spain57!B103      ="",Spain57!B102      ="",
Spain57!P103      ="",Spain57!P102      ="",
Sweden58!F103      ="",Sweden58!F102      ="",
Sweden58!D103      ="",Sweden58!D102      ="",
Sweden58!B103      ="",Sweden58!B102      ="",
Sweden58!P103      ="",Sweden58!P102      =""),"",
LN(SQRT(
(Belgium51!D103*Belgium51!F103/Belgium51!B103
 +Denmark52!D103*Denmark52!F103/Denmark52!B103
 +Finland53!D103*Finland53!F103/Finland53!B103
 +Italy54!D103*Italy54!F103/Italy54!B103
 +Netherlands55!D103*Netherlands55!F103/Netherlands55!B103
 +Portugal56!D103*Portugal56!F103/Portugal56!B103
 +Spain57!D103*Spain57!F103/Spain57!B103
 +Sweden58!D103*Sweden58!F103/Sweden58!B103)
/(Belgium51!D103*Belgium51!F103/Belgium51!P103*Belgium51!P102/Belgium51!B102
 +Denmark52!D103*Denmark52!F103/Denmark52!P103*Denmark52!P102/Denmark52!B102
 +Finland53!D103*Finland53!F103/Finland53!P103*Finland53!P102/Finland53!B102
 +Italy54!D103*Italy54!F103/Italy54!P103*Italy54!P102/Italy54!B102
 +Netherlands55!D103*Netherlands55!F103/Netherlands55!P103*Netherlands55!P102/Netherlands55!B102
 +Portugal56!D103*Portugal56!F103/Portugal56!P103*Portugal56!P102/Portugal56!B102
 +Spain57!D103*Spain57!F103/Spain57!P103*Spain57!P102/Spain57!B102
 +Sweden58!D103*Sweden58!F103/Sweden58!P103*Sweden58!P102/Sweden58!B102)
*(Belgium51!D102*Belgium51!F102/Belgium51!P102*Belgium51!P103/Belgium51!B103
 +Denmark52!D102*Denmark52!F102/Denmark52!P102*Denmark52!P103/Denmark52!B103
 +Finland53!D102*Finland53!F102/Finland53!P102*Finland53!P103/Finland53!B103
 +Italy54!D102*Italy54!F102/Italy54!P102*Italy54!P103/Italy54!B103
 +Netherlands55!D102*Netherlands55!F102/Netherlands55!P102*Netherlands55!P103/Netherlands55!B103
 +Portugal56!D102*Portugal56!F102/Portugal56!P102*Portugal56!P103/Portugal56!B103
 +Spain57!D102*Spain57!F102/Spain57!P102*Spain57!P103/Spain57!B103
 +Sweden58!D102*Sweden58!F102/Sweden58!P102*Sweden58!P103/Sweden58!B103)
/(Belgium51!D102*Belgium51!F102/Belgium51!B102
 +Denmark52!D102*Denmark52!F102/Denmark52!B102
 +Finland53!D102*Finland53!F102/Finland53!B102
 +Italy54!D102*Italy54!F102/Italy54!B102
 +Netherlands55!D102*Netherlands55!F102/Netherlands55!B102
 +Portugal56!D102*Portugal56!F102/Portugal56!B102
 +Spain57!D102*Spain57!F102/Spain57!B102
 +Sweden58!D102*Sweden58!F102/Sweden58!B102))))</f>
        <v>4.8294731668516985E-2</v>
      </c>
      <c r="M103" s="62">
        <f>IF(OR(
Belgium51!H103   ="",Belgium51!H102   ="",
Belgium51!D103   ="",Belgium51!D102   ="",
Belgium51!B103   ="",Belgium51!B102   ="",
Belgium51!Q103   ="",Belgium51!Q102   ="",
Denmark52!H103      ="",Denmark52!H102      ="",
Denmark52!D103      ="",Denmark52!D102      ="",
Denmark52!B103      ="",Denmark52!B102      ="",
Denmark52!Q103      ="",Denmark52!Q102      ="",
Finland53!H103       ="",Finland53!H102       ="",
Finland53!D103       ="",Finland53!D102       ="",
Finland53!B103       ="",Finland53!B102       ="",
Finland53!Q103       ="",Finland53!Q102       ="",
Italy54!H103      ="",Italy54!H102      ="",
Italy54!D103      ="",Italy54!D102      ="",
Italy54!B103      ="",Italy54!B102      ="",
Italy54!Q103      ="",Italy54!Q102      ="",
Netherlands55!H103 ="",Netherlands55!H102 ="",
Netherlands55!D103 ="",Netherlands55!D102 ="",
Netherlands55!B103 ="",Netherlands55!B102 ="",
Netherlands55!Q103 ="",Netherlands55!Q102 ="",
Portugal56!H103      ="",Portugal56!H102      ="",
Portugal56!D103      ="",Portugal56!D102      ="",
Portugal56!B103      ="",Portugal56!B102      ="",
Portugal56!Q103      ="",Portugal56!Q102      ="",
Spain57!H103      ="",Spain57!H102      ="",
Spain57!D103      ="",Spain57!D102      ="",
Spain57!B103      ="",Spain57!B102      ="",
Spain57!Q103      ="",Spain57!Q102      ="",
Sweden58!H103      ="",Sweden58!H102      ="",
Sweden58!D103      ="",Sweden58!D102      ="",
Sweden58!B103      ="",Sweden58!B102      ="",
Sweden58!Q103      ="",Sweden58!Q102      =""),"",
LN(SQRT(
(Belgium51!D103*Belgium51!H103/Belgium51!B103
 +Denmark52!D103*Denmark52!H103/Denmark52!B103
 +Finland53!D103*Finland53!H103/Finland53!B103
 +Italy54!D103*Italy54!H103/Italy54!B103
 +Netherlands55!D103*Netherlands55!H103/Netherlands55!B103
 +Portugal56!D103*Portugal56!H103/Portugal56!B103
 +Spain57!D103*Spain57!H103/Spain57!B103
 +Sweden58!D103*Sweden58!H103/Sweden58!B103)
/(Belgium51!D103*Belgium51!H103/Belgium51!Q103*Belgium51!Q102/Belgium51!B102
 +Denmark52!D103*Denmark52!H103/Denmark52!Q103*Denmark52!Q102/Denmark52!B102
 +Finland53!D103*Finland53!H103/Finland53!Q103*Finland53!Q102/Finland53!B102
 +Italy54!D103*Italy54!H103/Italy54!Q103*Italy54!Q102/Italy54!B102
 +Netherlands55!D103*Netherlands55!H103/Netherlands55!Q103*Netherlands55!Q102/Netherlands55!B102
 +Portugal56!D103*Portugal56!H103/Portugal56!Q103*Portugal56!Q102/Portugal56!B102
 +Spain57!D103*Spain57!H103/Spain57!Q103*Spain57!Q102/Spain57!B102
 +Sweden58!D103*Sweden58!H103/Sweden58!Q103*Sweden58!Q102/Sweden58!B102)
*(Belgium51!D102*Belgium51!H102/Belgium51!Q102*Belgium51!Q103/Belgium51!B103
 +Denmark52!D102*Denmark52!H102/Denmark52!Q102*Denmark52!Q103/Denmark52!B103
 +Finland53!D102*Finland53!H102/Finland53!Q102*Finland53!Q103/Finland53!B103
 +Italy54!D102*Italy54!H102/Italy54!Q102*Italy54!Q103/Italy54!B103
 +Netherlands55!D102*Netherlands55!H102/Netherlands55!Q102*Netherlands55!Q103/Netherlands55!B103
 +Portugal56!D102*Portugal56!H102/Portugal56!Q102*Portugal56!Q103/Portugal56!B103
 +Spain57!D102*Spain57!H102/Spain57!Q102*Spain57!Q103/Spain57!B103
 +Sweden58!D102*Sweden58!H102/Sweden58!Q102*Sweden58!Q103/Sweden58!B103)
/(Belgium51!D102*Belgium51!H102/Belgium51!B102
 +Denmark52!D102*Denmark52!H102/Denmark52!B102
 +Finland53!D102*Finland53!H102/Finland53!B102
 +Italy54!D102*Italy54!H102/Italy54!B102
 +Netherlands55!D102*Netherlands55!H102/Netherlands55!B102
 +Portugal56!D102*Portugal56!H102/Portugal56!B102
 +Spain57!D102*Spain57!H102/Spain57!B102
 +Sweden58!D102*Sweden58!H102/Sweden58!B102))))</f>
        <v>7.8517361085934698E-2</v>
      </c>
      <c r="N103" s="62">
        <f>IF(OR(
Belgium51!I103   ="",Belgium51!I102   ="",
Belgium51!B103   ="",Belgium51!B102   ="",
Belgium51!R103   ="",Belgium51!R102   ="",
Denmark52!I103      ="",Denmark52!I102      ="",
Denmark52!B103      ="",Denmark52!B102      ="",
Denmark52!R103      ="",Denmark52!R102      ="",
Finland53!I103       ="",Finland53!I102       ="",
Finland53!B103       ="",Finland53!B102       ="",
Finland53!R103       ="",Finland53!R102       ="",
Italy54!I103      ="",Italy54!I102      ="",
Italy54!B103      ="",Italy54!B102      ="",
Italy54!R103      ="",Italy54!R102      ="",
Netherlands55!I103 ="",Netherlands55!I102 ="",
Netherlands55!B103 ="",Netherlands55!B102 ="",
Netherlands55!R103 ="",Netherlands55!R102 ="",
Portugal56!I103      ="",Portugal56!I102      ="",
Portugal56!B103      ="",Portugal56!B102      ="",
Portugal56!R103      ="",Portugal56!R102      ="",
Spain57!I103      ="",Spain57!I102      ="",
Spain57!B103      ="",Spain57!B102      ="",
Spain57!R103      ="",Spain57!R102      ="",
Sweden58!I103      ="",Sweden58!I102      ="",
Sweden58!B103      ="",Sweden58!B102      ="",
Sweden58!R103      ="",Sweden58!R102      =""),"",
LN(SQRT(
(Belgium51!I103/Belgium51!B103
 +Denmark52!I103/Denmark52!B103
 +Finland53!I103/Finland53!B103
 +Italy54!I103/Italy54!B103
 +Netherlands55!I103/Netherlands55!B103
 +Portugal56!I103/Portugal56!B103
 +Spain57!I103/Spain57!B103
 +Sweden58!I103/Sweden58!B103)
/(Belgium51!I103/Belgium51!R103*Belgium51!R102/Belgium51!B102
 +Denmark52!I103/Denmark52!R103*Denmark52!R102/Denmark52!B102
 +Finland53!I103/Finland53!R103*Finland53!R102/Finland53!B102
 +Italy54!I103/Italy54!R103*Italy54!R102/Italy54!B102
 +Netherlands55!I103/Netherlands55!R103*Netherlands55!R102/Netherlands55!B102
 +Portugal56!I103/Portugal56!R103*Portugal56!R102/Portugal56!B102
 +Spain57!I103/Spain57!R103*Spain57!R102/Spain57!B102
 +Sweden58!I103/Sweden58!R103*Sweden58!R102/Sweden58!B102)
*(Belgium51!I102/Belgium51!R102*Belgium51!R103/Belgium51!B103
 +Denmark52!I102/Denmark52!R102*Denmark52!R103/Denmark52!B103
 +Finland53!I102/Finland53!R102*Finland53!R103/Finland53!B103
 +Italy54!I102/Italy54!R102*Italy54!R103/Italy54!B103
 +Netherlands55!I102/Netherlands55!R102*Netherlands55!R103/Netherlands55!B103
 +Portugal56!I102/Portugal56!R102*Portugal56!R103/Portugal56!B103
 +Spain57!I102/Spain57!R102*Spain57!R103/Spain57!B103
 +Sweden58!I102/Sweden58!R102*Sweden58!R103/Sweden58!B103)
/(Belgium51!I102/Belgium51!B102
 +Denmark52!I102/Denmark52!B102
 +Finland53!I102/Finland53!B102
 +Italy54!I102/Italy54!B102
 +Netherlands55!I102/Netherlands55!B102
 +Portugal56!I102/Portugal56!B102
 +Spain57!I102/Spain57!B102
 +Sweden58!I102/Sweden58!B102))))</f>
        <v>8.1315311339259011E-2</v>
      </c>
      <c r="O103" s="62">
        <f>IF(OR(
Belgium51!K103   ="",Belgium51!K102   ="",
Belgium51!B103   ="",Belgium51!B102   ="",
Belgium51!S103   ="",Belgium51!S102   ="",
Denmark52!K103      ="",Denmark52!K102      ="",
Denmark52!B103      ="",Denmark52!B102      ="",
Denmark52!S103      ="",Denmark52!S102      ="",
Finland53!K103       ="",Finland53!K102       ="",
Finland53!B103       ="",Finland53!B102       ="",
Finland53!S103       ="",Finland53!S102       ="",
Italy54!K103      ="",Italy54!K102      ="",
Italy54!B103      ="",Italy54!B102      ="",
Italy54!S103      ="",Italy54!S102      ="",
Netherlands55!K103 ="",Netherlands55!K102 ="",
Netherlands55!B103 ="",Netherlands55!B102 ="",
Netherlands55!S103 ="",Netherlands55!S102 ="",
Portugal56!K103      ="",Portugal56!K102      ="",
Portugal56!B103      ="",Portugal56!B102      ="",
Portugal56!S103      ="",Portugal56!S102      ="",
Spain57!K103      ="",Spain57!K102      ="",
Spain57!B103      ="",Spain57!B102      ="",
Spain57!S103      ="",Spain57!S102      ="",
Sweden58!K103      ="",Sweden58!K102      ="",
Sweden58!B103      ="",Sweden58!B102      ="",
Sweden58!S103      ="",Sweden58!S102      =""),"",
LN(SQRT(
(Belgium51!K103/Belgium51!B103
 +Denmark52!K103/Denmark52!B103
 +Finland53!K103/Finland53!B103
 +Italy54!K103/Italy54!B103
 +Netherlands55!K103/Netherlands55!B103
 +Portugal56!K103/Portugal56!B103
 +Spain57!K103/Spain57!B103
 +Sweden58!K103/Sweden58!B103)
/(Belgium51!K103/Belgium51!S103*Belgium51!S102/Belgium51!B102
 +Denmark52!K103/Denmark52!S103*Denmark52!S102/Denmark52!B102
 +Finland53!K103/Finland53!S103*Finland53!S102/Finland53!B102
 +Italy54!K103/Italy54!S103*Italy54!S102/Italy54!B102
 +Netherlands55!K103/Netherlands55!S103*Netherlands55!S102/Netherlands55!B102
 +Portugal56!K103/Portugal56!S103*Portugal56!S102/Portugal56!B102
 +Spain57!K103/Spain57!S103*Spain57!S102/Spain57!B102
 +Sweden58!K103/Sweden58!S103*Sweden58!S102/Sweden58!B102)
*(Belgium51!K102/Belgium51!S102*Belgium51!S103/Belgium51!B103
 +Denmark52!K102/Denmark52!S102*Denmark52!S103/Denmark52!B103
 +Finland53!K102/Finland53!S102*Finland53!S103/Finland53!B103
 +Italy54!K102/Italy54!S102*Italy54!S103/Italy54!B103
 +Netherlands55!K102/Netherlands55!S102*Netherlands55!S103/Netherlands55!B103
 +Portugal56!K102/Portugal56!S102*Portugal56!S103/Portugal56!B103
 +Spain57!K102/Spain57!S102*Spain57!S103/Spain57!B103
 +Sweden58!K102/Sweden58!S102*Sweden58!S103/Sweden58!B103)
/(Belgium51!K102/Belgium51!B102
 +Denmark52!K102/Denmark52!B102
 +Finland53!K102/Finland53!B102
 +Italy54!K102/Italy54!B102
 +Netherlands55!K102/Netherlands55!B102
 +Portugal56!K102/Portugal56!B102
 +Spain57!K102/Spain57!B102
 +Sweden58!K102/Sweden58!B102))))</f>
        <v>6.9672251032300334E-2</v>
      </c>
      <c r="P103" s="62">
        <f>IF(OR(
Belgium51!L103   ="",Belgium51!L102   ="",
Belgium51!B103   ="",Belgium51!B102   ="",
Belgium51!T103   ="",Belgium51!T102   ="",
Denmark52!L103      ="",Denmark52!L102      ="",
Denmark52!B103      ="",Denmark52!B102      ="",
Denmark52!T103      ="",Denmark52!T102      ="",
Finland53!L103       ="",Finland53!L102       ="",
Finland53!B103       ="",Finland53!B102       ="",
Finland53!T103       ="",Finland53!T102       ="",
Italy54!L103      ="",Italy54!L102      ="",
Italy54!B103      ="",Italy54!B102      ="",
Italy54!T103      ="",Italy54!T102      ="",
Netherlands55!L103 ="",Netherlands55!L102 ="",
Netherlands55!B103 ="",Netherlands55!B102 ="",
Netherlands55!T103 ="",Netherlands55!T102 ="",
Portugal56!L103      ="",Portugal56!L102      ="",
Portugal56!B103      ="",Portugal56!B102      ="",
Portugal56!T103      ="",Portugal56!T102      ="",
Spain57!L103      ="",Spain57!L102      ="",
Spain57!B103      ="",Spain57!B102      ="",
Spain57!T103      ="",Spain57!T102      ="",
Sweden58!L103      ="",Sweden58!L102      ="",
Sweden58!B103      ="",Sweden58!B102      ="",
Sweden58!T103      ="",Sweden58!T102      =""),"",
LN(SQRT(
(Belgium51!L103/Belgium51!B103
 +Denmark52!L103/Denmark52!B103
 +Finland53!L103/Finland53!B103
 +Italy54!L103/Italy54!B103
 +Netherlands55!L103/Netherlands55!B103
 +Portugal56!L103/Portugal56!B103
 +Spain57!L103/Spain57!B103
 +Sweden58!L103/Sweden58!B103)
/(Belgium51!L103/Belgium51!T103*Belgium51!T102/Belgium51!B102
 +Denmark52!L103/Denmark52!T103*Denmark52!T102/Denmark52!B102
 +Finland53!L103/Finland53!T103*Finland53!T102/Finland53!B102
 +Italy54!L103/Italy54!T103*Italy54!T102/Italy54!B102
 +Netherlands55!L103/Netherlands55!T103*Netherlands55!T102/Netherlands55!B102
 +Portugal56!L103/Portugal56!T103*Portugal56!T102/Portugal56!B102
 +Spain57!L103/Spain57!T103*Spain57!T102/Spain57!B102
 +Sweden58!L103/Sweden58!T103*Sweden58!T102/Sweden58!B102)
*(Belgium51!L102/Belgium51!T102*Belgium51!T103/Belgium51!B103
 +Denmark52!L102/Denmark52!T102*Denmark52!T103/Denmark52!B103
 +Finland53!L102/Finland53!T102*Finland53!T103/Finland53!B103
 +Italy54!L102/Italy54!T102*Italy54!T103/Italy54!B103
 +Netherlands55!L102/Netherlands55!T102*Netherlands55!T103/Netherlands55!B103
 +Portugal56!L102/Portugal56!T102*Portugal56!T103/Portugal56!B103
 +Spain57!L102/Spain57!T102*Spain57!T103/Spain57!B103
 +Sweden58!L102/Sweden58!T102*Sweden58!T103/Sweden58!B103)
/(Belgium51!L102/Belgium51!B102
 +Denmark52!L102/Denmark52!B102
 +Finland53!L102/Finland53!B102
 +Italy54!L102/Italy54!B102
 +Netherlands55!L102/Netherlands55!B102
 +Portugal56!L102/Portugal56!B102
 +Spain57!L102/Spain57!B102
 +Sweden58!L102/Sweden58!B102))))</f>
        <v>5.9905531941139539E-2</v>
      </c>
      <c r="Q103" s="61">
        <f t="shared" si="4"/>
        <v>-1.7549585832517769E-2</v>
      </c>
      <c r="R103" s="61">
        <f t="shared" si="8"/>
        <v>1.2673043584899943E-2</v>
      </c>
      <c r="S103" s="61">
        <f t="shared" si="5"/>
        <v>1.5470993838224256E-2</v>
      </c>
      <c r="T103" s="61">
        <f t="shared" si="6"/>
        <v>3.8279335312655788E-3</v>
      </c>
      <c r="U103" s="61">
        <f t="shared" si="7"/>
        <v>-5.9387855598952155E-3</v>
      </c>
      <c r="V103" s="61">
        <f>IF(OR(
Belgium51!V103   ="",
Belgium51!U103   ="",
Denmark52!V103      ="",
Denmark52!U103      ="",
Finland53!V103       ="",
Finland53!U103       ="",
Italy54!V103      ="",
Italy54!U103      ="",
Netherlands55!V103 ="",
Netherlands55!U103 ="",
Portugal56!V103      ="",
Portugal56!U103      ="",
Spain57!V103      ="",
Spain57!U103      ="",
Sweden58!V103      ="",
Sweden58!U103      =""),"",
LN((Belgium51!V103+Denmark52!V103+Finland53!V103+Italy54!V103+Netherlands55!V103+Portugal56!V103+Spain57!V103+Sweden58!V103)
/(Belgium51!U103+Denmark52!U103+Finland53!U103+Italy54!U103+Netherlands55!U103+Portugal56!U103+Spain57!U103+Sweden58!U103)))</f>
        <v>-0.91678068045285632</v>
      </c>
      <c r="W103" s="61">
        <f>IF(OR(
Belgium51!V103   ="",
Belgium51!W103   ="",
Belgium51!U103   ="",
Denmark52!V103      ="",
Denmark52!W103      ="",
Denmark52!U103      ="",
Finland53!V103       ="",
Finland53!W103       ="",
Finland53!U103       ="",
Italy54!V103      ="",
Italy54!W103      ="",
Italy54!U103      ="",
Netherlands55!V103 ="",
Netherlands55!W103 ="",
Netherlands55!V103 ="",
Portugal56!V103      ="",
Portugal56!W103      ="",
Portugal56!U103      ="",
Spain57!V103      ="",
Spain57!W103      ="",
Spain57!U103      ="",
Sweden58!V103      ="",
Sweden58!W103      ="",
Sweden58!U103      ="",
),"",
LN((Belgium51!V103*Belgium51!W103+Denmark52!V103*Denmark52!W103+Finland53!V103*Finland53!W103+Italy54!V103*Italy54!W103+Netherlands55!V103*Netherlands55!W103+Portugal56!V103*Portugal56!W103+Spain57!V103*Spain57!W103+Sweden58!V103*Sweden58!W103)
/(Belgium51!U103+Denmark52!U103+Finland53!U103+Italy54!U103+Netherlands55!U103+Portugal56!U103+Spain57!U103+Sweden58!U103)))</f>
        <v>6.6643960619142018</v>
      </c>
      <c r="X103" s="61">
        <f>IF(OR(
Belgium51!X103   ="",
Belgium51!D103   ="",
Belgium51!B103   ="",
Denmark52!X103      ="",
Denmark52!D103      ="",
Denmark52!B103      ="",
Finland53!X103       ="",
Finland53!D103       ="",
Finland53!B103       ="",
Italy54!X103      ="",
Italy54!D103      ="",
Italy54!B103      ="",
Netherlands55!X103 ="",
Netherlands55!D103 ="",
Netherlands55!B103 ="",
Portugal56!X103      ="",
Portugal56!D103      ="",
Portugal56!B103      ="",
Spain57!X103      ="",
Spain57!D103      ="",
Spain57!B103      ="",
Sweden58!X103      ="",
Sweden58!D103      ="",
Sweden58!B103      =""),"",
(Belgium51!X103*Belgium51!D103/Belgium51!B103
 +Denmark52!X103*Denmark52!D103/Denmark52!B103
 +Finland53!X103*Finland53!D103/Finland53!B103
 +Italy54!X103*Italy54!D103/Italy54!B103
 +Netherlands55!X103*Netherlands55!D103/Netherlands55!B103
 +Portugal56!X103*Portugal56!D103/Portugal56!B103
 +Spain57!X103*Spain57!D103/Spain57!B103
 +Sweden58!X103*Sweden58!D103/Sweden58!B103)
/(Belgium51!D103/Belgium51!B103
 +Denmark52!D103/Denmark52!B103
 +Finland53!D103/Finland53!B103
 +Italy54!D103/Italy54!B103
 +Netherlands55!D103/Netherlands55!B103
 +Portugal56!D103/Portugal56!B103
 +Spain57!D103/Spain57!B103
 +Sweden58!D103/Sweden58!B103))</f>
        <v>0.63709330030696232</v>
      </c>
      <c r="Y103" s="61">
        <f>IF(OR(
Belgium51!Y103   ="",
Belgium51!D103   ="",
Belgium51!B103   ="",
Denmark52!Y103      ="",
Denmark52!D103      ="",
Denmark52!B103      ="",
Finland53!Y103       ="",
Finland53!D103       ="",
Finland53!B103       ="",
Italy54!Y103      ="",
Italy54!D103      ="",
Italy54!B103      ="",
Netherlands55!Y103 ="",
Netherlands55!D103 ="",
Netherlands55!B103 ="",
Portugal56!Y103      ="",
Portugal56!D103      ="",
Portugal56!B103      ="",
Spain57!Y103      ="",
Spain57!D103      ="",
Spain57!B103      ="",
Sweden58!Y103      ="",
Sweden58!D103      ="",
Sweden58!B103      =""),"",
(Belgium51!Y103/Belgium51!B103
 +Denmark52!Y103/Denmark52!B103
 +Finland53!Y103/Finland53!B103
 +Italy54!Y103/Italy54!B103
 +Netherlands55!Y103/Netherlands55!B103
 +Portugal56!Y103/Portugal56!B103
 +Spain57!Y103/Spain57!B103
 +Sweden58!Y103/Sweden58!B103)
/(Belgium51!D103/Belgium51!B103
 +Denmark52!D103/Denmark52!B103
 +Finland53!D103/Finland53!B103
 +Italy54!D103/Italy54!B103
 +Netherlands55!D103/Netherlands55!B103
 +Portugal56!D103/Portugal56!B103
 +Spain57!D103/Spain57!B103
 +Sweden58!D103/Sweden58!B103))</f>
        <v>0.12008972037976905</v>
      </c>
      <c r="Z103" s="67"/>
      <c r="AA103" s="62" t="str">
        <f t="shared" si="3"/>
        <v/>
      </c>
      <c r="AB103" s="75">
        <f>IF(OR(
Belgium51!AB103   ="",
Belgium51!D103   ="",
Belgium51!B103   ="",
Denmark52!AB103      ="",
Denmark52!D103      ="",
Denmark52!B103      ="",
Finland53!AB103       ="",
Finland53!D103       ="",
Finland53!B103       ="",
Italy54!AB103      ="",
Italy54!D103      ="",
Italy54!B103      ="",
Netherlands55!AB103 ="",
Netherlands55!D103 ="",
Netherlands55!B103 ="",
Portugal56!AB103      ="",
Portugal56!D103      ="",
Portugal56!B103      ="",
Spain57!AB103      ="",
Spain57!D103      ="",
Spain57!B103      ="",
Sweden58!AB103      ="",
Sweden58!D103      ="",
Sweden58!B103      =""),"",
(Belgium51!AB103*Belgium51!D103/Belgium51!B103
 +Denmark52!AB103*Denmark52!D103/Denmark52!B103
 +Finland53!AB103*Finland53!D103/Finland53!B103
 +Italy54!AB103*Italy54!D103/Italy54!B103
 +Netherlands55!AB103*Netherlands55!D103/Netherlands55!B103
 +Portugal56!AB103*Portugal56!D103/Portugal56!B103
 +Spain57!AB103*Spain57!D103/Spain57!B103
 +Sweden58!AB103*Sweden58!D103/Sweden58!B103)
/(Belgium51!D103/Belgium51!B103
 +Denmark52!D103/Denmark52!B103
 +Finland53!D103/Finland53!B103
 +Italy54!D103/Italy54!B103
 +Netherlands55!D103/Netherlands55!B103
 +Portugal56!D103/Portugal56!B103
 +Spain57!D103/Spain57!B103
 +Sweden58!D103/Sweden58!B103))</f>
        <v>0.30985897911868304</v>
      </c>
    </row>
    <row r="104" spans="1:28">
      <c r="A104" s="62">
        <v>1971</v>
      </c>
      <c r="B104" s="62" t="str">
        <f>IF(OR(
Belgium51!AC104   ="",
Belgium51!D104   ="",
Belgium51!B104   ="",
Denmark52!AC104      ="",
Denmark52!D104      ="",
Denmark52!B104      ="",
Finland53!AC104       ="",
Finland53!D104       ="",
Finland53!B104       ="",
Italy54!AC104      ="",
Italy54!D104      ="",
Italy54!B104      ="",
Netherlands55!AC104 ="",
Netherlands55!D104 ="",
Netherlands55!B104 ="",
Portugal56!AC104 ="",
Portugal56!D104 ="",
Portugal56!B104 ="",
Spain57!AC104       ="",
Spain57!D104       ="",
Spain57!B104       ="",
Sweden58!AC104      ="",
Sweden58!D104      ="",
Sweden58!B104      =""),"",
(Belgium51!AC104*Belgium51!D104/Belgium51!B104
 +Denmark52!AC104*Denmark52!D104/Denmark52!B104
 +Finland53!AC104*Finland53!D104/Finland53!B104
 +Italy54!AC104*Italy54!D104/Italy54!B104
 +Netherlands55!AC104*Netherlands55!D104/Netherlands55!B104
 +Portugal56!AC104*Portugal56!D104/Portugal56!B104
 +Spain57!AC104*Spain57!D104/Spain57!B104
 +Sweden58!AC104*Sweden58!D104/Sweden58!B104)
/(Belgium51!D104/Belgium51!B104
 +Denmark52!D104/Denmark52!B104
 +Finland53!D104/Finland53!B104
 +Italy54!D104/Italy54!B104
 +Netherlands55!D104/Netherlands55!B104
 +Portugal56!D104/Portugal56!B104
 +Spain57!D104/Spain57!B104
 +Sweden58!D104/Sweden58!B104))</f>
        <v/>
      </c>
      <c r="C104" s="34">
        <f>IF(OR(
Belgium51!F104   ="",
Belgium51!D104   ="",
Belgium51!B104   ="",
Denmark52!F104      ="",
Denmark52!D104      ="",
Denmark52!B104      ="",
Finland53!F104       ="",
Finland53!D104       ="",
Finland53!B104       ="",
Italy54!F104      ="",
Italy54!D104      ="",
Italy54!B104      ="",
Netherlands55!F104 ="",
Netherlands55!D104 ="",
Netherlands55!B104 ="",
Portugal56!F104 ="",
Portugal56!D104 ="",
Portugal56!B104 ="",
Spain57!F104       ="",
Spain57!D104       ="",
Spain57!B104       ="",
Sweden58!F104      ="",
Sweden58!D104      ="",
Sweden58!B104      =""),"",
(Belgium51!F104*Belgium51!D104/Belgium51!B104
 +Denmark52!F104*Denmark52!D104/Denmark52!B104
 +Finland53!F104*Finland53!D104/Finland53!B104
 +Italy54!F104*Italy54!D104/Italy54!B104
 +Netherlands55!F104*Netherlands55!D104/Netherlands55!B104
 +Portugal56!F104*Portugal56!D104/Portugal56!B104
 +Spain57!F104*Spain57!D104/Spain57!B104
 +Sweden58!F104*Sweden58!D104/Sweden58!B104)
/(Belgium51!D104/Belgium51!B104
 +Denmark52!D104/Denmark52!B104
 +Finland53!D104/Finland53!B104
 +Italy54!D104/Italy54!B104
 +Netherlands55!D104/Netherlands55!B104
 +Portugal56!D104/Portugal56!B104
 +Spain57!D104/Spain57!B104
 +Sweden58!D104/Sweden58!B104))</f>
        <v>0.56675311961813968</v>
      </c>
      <c r="D104" s="62" t="str">
        <f>IF(OR(
Belgium51!AE104   ="",
Belgium51!D104   ="",
Belgium51!B104   ="",
Denmark52!AE104      ="",
Denmark52!D104      ="",
Denmark52!B104      ="",
Finland53!AE104       ="",
Finland53!D104       ="",
Finland53!B104       ="",
Italy54!AE104      ="",
Italy54!D104      ="",
Italy54!B104      ="",
Netherlands55!AE104 ="",
Netherlands55!D104 ="",
Netherlands55!B104 ="",
Portugal56!AE104 ="",
Portugal56!D104 ="",
Portugal56!B104 ="",
Spain57!AE104       ="",
Spain57!D104       ="",
Spain57!B104       ="",
Sweden58!AE104      ="",
Sweden58!D104      ="",
Sweden58!B104      =""),"",
(Belgium51!AE104*Belgium51!D104/Belgium51!B104
 +Denmark52!AE104*Denmark52!D104/Denmark52!B104
 +Finland53!AE104*Finland53!D104/Finland53!B104
 +Italy54!AE104*Italy54!D104/Italy54!B104
 +Netherlands55!AE104*Netherlands55!D104/Netherlands55!B104
 +Portugal56!AE104*Portugal56!D104/Portugal56!B104
 +Spain57!AE104*Spain57!D104/Spain57!B104
 +Sweden58!AE104*Sweden58!D104/Sweden58!B104)
/(Belgium51!D104/Belgium51!B104
 +Denmark52!D104/Denmark52!B104
 +Finland53!D104/Finland53!B104
 +Italy54!D104/Italy54!B104
 +Netherlands55!D104/Netherlands55!B104
 +Portugal56!D104/Portugal56!B104
 +Spain57!D104/Spain57!B104
 +Sweden58!D104/Sweden58!B104))</f>
        <v/>
      </c>
      <c r="E104" s="62">
        <f>IF(OR(
Belgium51!H104   ="",
Belgium51!D104   ="",
Belgium51!B104   ="",
Denmark52!H104      ="",
Denmark52!D104      ="",
Denmark52!B104      ="",
Finland53!H104       ="",
Finland53!D104       ="",
Finland53!B104       ="",
Italy54!H104      ="",
Italy54!D104      ="",
Italy54!B104      ="",
Netherlands55!H104 ="",
Netherlands55!D104 ="",
Netherlands55!B104 ="",
Portugal56!H104 ="",
Portugal56!D104 ="",
Portugal56!B104 ="",
Spain57!H104 ="",
Spain57!D104 ="",
Spain57!B104 ="",
Sweden58!H104 ="",
Sweden58!D104 ="",
Sweden58!B104 =""),"",
(Belgium51!H104*Belgium51!D104/Belgium51!B104
 +Denmark52!H104*Denmark52!D104/Denmark52!B104
 +Finland53!H104*Finland53!D104/Finland53!B104
 +Italy54!H104*Italy54!D104/Italy54!B104
 +Netherlands55!H104*Netherlands55!D104/Netherlands55!B104
 +Portugal56!H104*Portugal56!D104/Portugal56!B104
 +Spain57!H104*Spain57!D104/Spain57!B104
 +Sweden58!H104*Sweden58!D104/Sweden58!B104)
/(Belgium51!D104/Belgium51!B104
 +Denmark52!D104/Denmark52!B104
 +Finland53!D104/Finland53!B104
 +Italy54!D104/Italy54!B104
 +Netherlands55!D104/Netherlands55!B104
 +Portugal56!D104/Portugal56!B104
 +Spain57!D104/Spain57!B104
 +Sweden58!D104/Sweden58!B104))</f>
        <v>0.24198814254930556</v>
      </c>
      <c r="F104" s="62">
        <f>IF(OR(
Belgium51!I104   ="",
Belgium51!D104   ="",
Belgium51!B104   ="",
Denmark52!I104      ="",
Denmark52!D104      ="",
Denmark52!B104      ="",
Finland53!I104       ="",
Finland53!D104       ="",
Finland53!B104       ="",
Italy54!I104      ="",
Italy54!D104      ="",
Italy54!B104      ="",
Netherlands55!I104 ="",
Netherlands55!D104 ="",
Netherlands55!B104 ="",
Portugal56!I104      ="",
Portugal56!D104      ="",
Portugal56!B104      ="",
Spain57!I104      ="",
Spain57!D104      ="",
Spain57!B104      ="",
Sweden58!I104      ="",
Sweden58!D104      ="",
Sweden58!B104      =""),"",
(Belgium51!I104/Belgium51!B104
 +Denmark52!I104/Denmark52!B104
 +Finland53!I104/Finland53!B104
 +Italy54!I104/Italy54!B104
 +Netherlands55!I104/Netherlands55!B104
 +Portugal56!I104/Portugal56!B104
 +Spain57!I104/Spain57!B104
 +Sweden58!I104/Sweden58!B104)
/(Belgium51!D104/Belgium51!B104
 +Denmark52!D104/Denmark52!B104
 +Finland53!D104/Finland53!B104
 +Italy54!D104/Italy54!B104
 +Netherlands55!D104/Netherlands55!B104
 +Portugal56!D104/Portugal56!B104
 +Spain57!D104/Spain57!B104
 +Sweden58!D104/Sweden58!B104))</f>
        <v>0.23326396990495118</v>
      </c>
      <c r="G104" s="62">
        <f>IF(OR(
Belgium51!J104   ="",
Belgium51!D104   ="",
Belgium51!B104   ="",
Denmark52!J104      ="",
Denmark52!D104      ="",
Denmark52!B104      ="",
Finland53!J104       ="",
Finland53!D104       ="",
Finland53!B104       ="",
Italy54!J104      ="",
Italy54!D104      ="",
Italy54!B104      ="",
Netherlands55!J104 ="",
Netherlands55!D104 ="",
Netherlands55!B104 ="",
Portugal56!J104      ="",
Portugal56!D104      ="",
Portugal56!B104      ="",
Spain57!J104      ="",
Spain57!D104      ="",
Spain57!B104      ="",
Sweden58!J104      ="",
Sweden58!D104      ="",
Sweden58!B104      =""),"",
(Belgium51!J104/Belgium51!B104
 +Denmark52!J104/Denmark52!B104
 +Finland53!J104/Finland53!B104
 +Italy54!J104/Italy54!B104
 +Netherlands55!J104/Netherlands55!B104
 +Portugal56!J104/Portugal56!B104
 +Spain57!J104/Spain57!B104
 +Sweden58!J104/Sweden58!B104)
/(Belgium51!D104/Belgium51!B104
 +Denmark52!D104/Denmark52!B104
 +Finland53!D104/Finland53!B104
 +Italy54!D104/Italy54!B104
 +Netherlands55!D104/Netherlands55!B104
 +Portugal56!D104/Portugal56!B104
 +Spain57!D104/Spain57!B104
 +Sweden58!D104/Sweden58!B104))</f>
        <v>0.19656798866533431</v>
      </c>
      <c r="H104" s="62">
        <f>IF(OR(
Belgium51!K104   ="",
Belgium51!D104   ="",
Belgium51!B104   ="",
Denmark52!K104      ="",
Denmark52!D104      ="",
Denmark52!B104      ="",
Finland53!K104       ="",
Finland53!D104       ="",
Finland53!B104       ="",
Italy54!K104      ="",
Italy54!D104      ="",
Italy54!B104      ="",
Netherlands55!K104 ="",
Netherlands55!D104 ="",
Netherlands55!B104 ="",
Portugal56!K104      ="",
Portugal56!D104      ="",
Portugal56!B104      ="",
Spain57!K104      ="",
Spain57!D104      ="",
Spain57!B104      ="",
Sweden58!K104      ="",
Sweden58!D104      ="",
Sweden58!B104      =""),"",
(Belgium51!K104/Belgium51!B104
 +Denmark52!K104/Denmark52!B104
 +Finland53!K104/Finland53!B104
 +Italy54!K104/Italy54!B104
 +Netherlands55!K104/Netherlands55!B104
 +Portugal56!K104/Portugal56!B104
 +Spain57!K104/Spain57!B104
 +Sweden58!K104/Sweden58!B104)
/(Belgium51!D104/Belgium51!B104
 +Denmark52!D104/Denmark52!B104
 +Finland53!D104/Finland53!B104
 +Italy54!D104/Italy54!B104
 +Netherlands55!D104/Netherlands55!B104
 +Portugal56!D104/Portugal56!B104
 +Spain57!D104/Spain57!B104
 +Sweden58!D104/Sweden58!B104))</f>
        <v>0.22137172810346148</v>
      </c>
      <c r="I104" s="62">
        <f>IF(OR(
Belgium51!L104   ="",
Belgium51!D104   ="",
Belgium51!B104   ="",
Denmark52!L104      ="",
Denmark52!D104      ="",
Denmark52!B104      ="",
Finland53!L104       ="",
Finland53!D104       ="",
Finland53!B104       ="",
Italy54!L104      ="",
Italy54!D104      ="",
Italy54!B104      ="",
Netherlands55!L104 ="",
Netherlands55!D104 ="",
Netherlands55!B104 ="",
Portugal56!L104      ="",
Portugal56!D104      ="",
Portugal56!B104      ="",
Spain57!L104      ="",
Spain57!D104      ="",
Spain57!B104      ="",
Sweden58!L104      ="",
Sweden58!D104      ="",
Sweden58!B104      =""),"",
(Belgium51!L104/Belgium51!B104
 +Denmark52!L104/Denmark52!B104
 +Finland53!L104/Finland53!B104
 +Italy54!L104/Italy54!B104
 +Netherlands55!L104/Netherlands55!B104
 +Portugal56!L104/Portugal56!B104
 +Spain57!L104/Spain57!B104
 +Sweden58!L104/Sweden58!B104)
/(Belgium51!D104/Belgium51!B104
 +Denmark52!D104/Denmark52!B104
 +Finland53!D104/Finland53!B104
 +Italy54!D104/Italy54!B104
 +Netherlands55!D104/Netherlands55!B104
 +Portugal56!D104/Portugal56!B104
 +Spain57!D104/Spain57!B104
 +Sweden58!D104/Sweden58!B104))</f>
        <v>0.23518610261526382</v>
      </c>
      <c r="J104" s="61">
        <f t="shared" si="2"/>
        <v>-1.3814374511802341E-2</v>
      </c>
      <c r="K104" s="61">
        <f>IF(OR(
Belgium51!D104   ="",Belgium51!D103   ="",
Belgium51!B104   ="",Belgium51!B103   ="",
Belgium51!N104   ="",Belgium51!N103   ="",
Denmark52!D104      ="",Denmark52!D103      ="",
Denmark52!B104      ="",Denmark52!B103      ="",
Denmark52!N104      ="",Denmark52!N103      ="",
Finland53!D104       ="",Finland53!D103       ="",
Finland53!B104       ="",Finland53!B103       ="",
Finland53!N104       ="",Finland53!N103       ="",
Italy54!D104      ="",Italy54!D103      ="",
Italy54!B104      ="",Italy54!B103      ="",
Italy54!N104      ="",Italy54!N103      ="",
Netherlands55!D104 ="",Netherlands55!D103 ="",
Netherlands55!B104 ="",Netherlands55!B103 ="",
Netherlands55!N104 ="",Netherlands55!N103 ="",
Portugal56!D104      ="",Portugal56!D103      ="",
Portugal56!B104      ="",Portugal56!B103      ="",
Portugal56!N104      ="",Portugal56!N103      ="",
Spain57!D104      ="",Spain57!D103      ="",
Spain57!B104      ="",Spain57!B103      ="",
Spain57!N104      ="",Spain57!N103      ="",
Sweden58!D104      ="",Sweden58!D103      ="",
Sweden58!B104      ="",Sweden58!B103      ="",
Sweden58!N104      ="",Sweden58!N103      =""),"",
LN(SQRT(
(Belgium51!D104/Belgium51!B104
 +Denmark52!D104/Denmark52!B104
 +Finland53!D104/Finland53!B104
 +Italy54!D104/Italy54!B104
 +Netherlands55!D104/Netherlands55!B104
 +Portugal56!D104/Portugal56!B104
 +Spain57!D104/Spain57!B104
 +Sweden58!D104/Sweden58!B104)
/(Belgium51!D104/Belgium51!N104*Belgium51!N103/Belgium51!B103
 +Denmark52!D104/Denmark52!N104*Denmark52!N103/Denmark52!B103
 +Finland53!D104/Finland53!N104*Finland53!N103/Finland53!B103
 +Italy54!D104/Italy54!N104*Italy54!N103/Italy54!B103
 +Netherlands55!D104/Netherlands55!N104*Netherlands55!N103/Netherlands55!B103
 +Portugal56!D104/Portugal56!N104*Portugal56!N103/Portugal56!B103
 +Spain57!D104/Spain57!N104*Spain57!N103/Spain57!B103
 +Sweden58!D104/Sweden58!N104*Sweden58!N103/Sweden58!B103)
*(Belgium51!D103/Belgium51!N103*Belgium51!N104/Belgium51!B104
 +Denmark52!D103/Denmark52!N103*Denmark52!N104/Denmark52!B104
 +Finland53!D103/Finland53!N103*Finland53!N104/Finland53!B104
 +Italy54!D103/Italy54!N103*Italy54!N104/Italy54!B104
 +Netherlands55!D103/Netherlands55!N103*Netherlands55!N104/Netherlands55!B104
 +Portugal56!D103/Portugal56!N103*Portugal56!N104/Portugal56!B104
 +Spain57!D103/Spain57!N103*Spain57!N104/Spain57!B104
 +Sweden58!D103/Sweden58!N103*Sweden58!N104/Sweden58!B104)
/(Belgium51!D103/Belgium51!B103
 +Denmark52!D103/Denmark52!B103
 +Finland53!D103/Finland53!B103
 +Italy54!D103/Italy54!B103
 +Netherlands55!D103/Netherlands55!B103
 +Portugal56!D103/Portugal56!B103
 +Spain57!D103/Spain57!B103
 +Sweden58!D103/Sweden58!B103))))</f>
        <v>0.13085387359906139</v>
      </c>
      <c r="L104" s="61">
        <f>IF(OR(
Belgium51!F104   ="",Belgium51!F103   ="",
Belgium51!D104   ="",Belgium51!D103   ="",
Belgium51!B104   ="",Belgium51!B103   ="",
Belgium51!P104   ="",Belgium51!P103   ="",
Denmark52!F104      ="",Denmark52!F103      ="",
Denmark52!D104      ="",Denmark52!D103      ="",
Denmark52!B104      ="",Denmark52!B103      ="",
Denmark52!P104      ="",Denmark52!P103      ="",
Finland53!F104       ="",Finland53!F103       ="",
Finland53!D104       ="",Finland53!D103       ="",
Finland53!B104       ="",Finland53!B103       ="",
Finland53!P104       ="",Finland53!P103       ="",
Italy54!F104      ="",Italy54!F103      ="",
Italy54!D104      ="",Italy54!D103      ="",
Italy54!B104      ="",Italy54!B103      ="",
Italy54!P104      ="",Italy54!P103      ="",
Netherlands55!F104 ="",Netherlands55!F103 ="",
Netherlands55!D104 ="",Netherlands55!D103 ="",
Netherlands55!B104 ="",Netherlands55!B103 ="",
Netherlands55!P104 ="",Netherlands55!P103 ="",
Portugal56!F104      ="",Portugal56!F103      ="",
Portugal56!D104      ="",Portugal56!D103      ="",
Portugal56!B104      ="",Portugal56!B103      ="",
Portugal56!P104      ="",Portugal56!P103      ="",
Spain57!F104      ="",Spain57!F103      ="",
Spain57!D104      ="",Spain57!D103      ="",
Spain57!B104      ="",Spain57!B103      ="",
Spain57!P104      ="",Spain57!P103      ="",
Sweden58!F104      ="",Sweden58!F103      ="",
Sweden58!D104      ="",Sweden58!D103      ="",
Sweden58!B104      ="",Sweden58!B103      ="",
Sweden58!P104      ="",Sweden58!P103      =""),"",
LN(SQRT(
(Belgium51!D104*Belgium51!F104/Belgium51!B104
 +Denmark52!D104*Denmark52!F104/Denmark52!B104
 +Finland53!D104*Finland53!F104/Finland53!B104
 +Italy54!D104*Italy54!F104/Italy54!B104
 +Netherlands55!D104*Netherlands55!F104/Netherlands55!B104
 +Portugal56!D104*Portugal56!F104/Portugal56!B104
 +Spain57!D104*Spain57!F104/Spain57!B104
 +Sweden58!D104*Sweden58!F104/Sweden58!B104)
/(Belgium51!D104*Belgium51!F104/Belgium51!P104*Belgium51!P103/Belgium51!B103
 +Denmark52!D104*Denmark52!F104/Denmark52!P104*Denmark52!P103/Denmark52!B103
 +Finland53!D104*Finland53!F104/Finland53!P104*Finland53!P103/Finland53!B103
 +Italy54!D104*Italy54!F104/Italy54!P104*Italy54!P103/Italy54!B103
 +Netherlands55!D104*Netherlands55!F104/Netherlands55!P104*Netherlands55!P103/Netherlands55!B103
 +Portugal56!D104*Portugal56!F104/Portugal56!P104*Portugal56!P103/Portugal56!B103
 +Spain57!D104*Spain57!F104/Spain57!P104*Spain57!P103/Spain57!B103
 +Sweden58!D104*Sweden58!F104/Sweden58!P104*Sweden58!P103/Sweden58!B103)
*(Belgium51!D103*Belgium51!F103/Belgium51!P103*Belgium51!P104/Belgium51!B104
 +Denmark52!D103*Denmark52!F103/Denmark52!P103*Denmark52!P104/Denmark52!B104
 +Finland53!D103*Finland53!F103/Finland53!P103*Finland53!P104/Finland53!B104
 +Italy54!D103*Italy54!F103/Italy54!P103*Italy54!P104/Italy54!B104
 +Netherlands55!D103*Netherlands55!F103/Netherlands55!P103*Netherlands55!P104/Netherlands55!B104
 +Portugal56!D103*Portugal56!F103/Portugal56!P103*Portugal56!P104/Portugal56!B104
 +Spain57!D103*Spain57!F103/Spain57!P103*Spain57!P104/Spain57!B104
 +Sweden58!D103*Sweden58!F103/Sweden58!P103*Sweden58!P104/Sweden58!B104)
/(Belgium51!D103*Belgium51!F103/Belgium51!B103
 +Denmark52!D103*Denmark52!F103/Denmark52!B103
 +Finland53!D103*Finland53!F103/Finland53!B103
 +Italy54!D103*Italy54!F103/Italy54!B103
 +Netherlands55!D103*Netherlands55!F103/Netherlands55!B103
 +Portugal56!D103*Portugal56!F103/Portugal56!B103
 +Spain57!D103*Spain57!F103/Spain57!B103
 +Sweden58!D103*Sweden58!F103/Sweden58!B103))))</f>
        <v>0.12136962640570999</v>
      </c>
      <c r="M104" s="62">
        <f>IF(OR(
Belgium51!H104   ="",Belgium51!H103   ="",
Belgium51!D104   ="",Belgium51!D103   ="",
Belgium51!B104   ="",Belgium51!B103   ="",
Belgium51!Q104   ="",Belgium51!Q103   ="",
Denmark52!H104      ="",Denmark52!H103      ="",
Denmark52!D104      ="",Denmark52!D103      ="",
Denmark52!B104      ="",Denmark52!B103      ="",
Denmark52!Q104      ="",Denmark52!Q103      ="",
Finland53!H104       ="",Finland53!H103       ="",
Finland53!D104       ="",Finland53!D103       ="",
Finland53!B104       ="",Finland53!B103       ="",
Finland53!Q104       ="",Finland53!Q103       ="",
Italy54!H104      ="",Italy54!H103      ="",
Italy54!D104      ="",Italy54!D103      ="",
Italy54!B104      ="",Italy54!B103      ="",
Italy54!Q104      ="",Italy54!Q103      ="",
Netherlands55!H104 ="",Netherlands55!H103 ="",
Netherlands55!D104 ="",Netherlands55!D103 ="",
Netherlands55!B104 ="",Netherlands55!B103 ="",
Netherlands55!Q104 ="",Netherlands55!Q103 ="",
Portugal56!H104      ="",Portugal56!H103      ="",
Portugal56!D104      ="",Portugal56!D103      ="",
Portugal56!B104      ="",Portugal56!B103      ="",
Portugal56!Q104      ="",Portugal56!Q103      ="",
Spain57!H104      ="",Spain57!H103      ="",
Spain57!D104      ="",Spain57!D103      ="",
Spain57!B104      ="",Spain57!B103      ="",
Spain57!Q104      ="",Spain57!Q103      ="",
Sweden58!H104      ="",Sweden58!H103      ="",
Sweden58!D104      ="",Sweden58!D103      ="",
Sweden58!B104      ="",Sweden58!B103      ="",
Sweden58!Q104      ="",Sweden58!Q103      =""),"",
LN(SQRT(
(Belgium51!D104*Belgium51!H104/Belgium51!B104
 +Denmark52!D104*Denmark52!H104/Denmark52!B104
 +Finland53!D104*Finland53!H104/Finland53!B104
 +Italy54!D104*Italy54!H104/Italy54!B104
 +Netherlands55!D104*Netherlands55!H104/Netherlands55!B104
 +Portugal56!D104*Portugal56!H104/Portugal56!B104
 +Spain57!D104*Spain57!H104/Spain57!B104
 +Sweden58!D104*Sweden58!H104/Sweden58!B104)
/(Belgium51!D104*Belgium51!H104/Belgium51!Q104*Belgium51!Q103/Belgium51!B103
 +Denmark52!D104*Denmark52!H104/Denmark52!Q104*Denmark52!Q103/Denmark52!B103
 +Finland53!D104*Finland53!H104/Finland53!Q104*Finland53!Q103/Finland53!B103
 +Italy54!D104*Italy54!H104/Italy54!Q104*Italy54!Q103/Italy54!B103
 +Netherlands55!D104*Netherlands55!H104/Netherlands55!Q104*Netherlands55!Q103/Netherlands55!B103
 +Portugal56!D104*Portugal56!H104/Portugal56!Q104*Portugal56!Q103/Portugal56!B103
 +Spain57!D104*Spain57!H104/Spain57!Q104*Spain57!Q103/Spain57!B103
 +Sweden58!D104*Sweden58!H104/Sweden58!Q104*Sweden58!Q103/Sweden58!B103)
*(Belgium51!D103*Belgium51!H103/Belgium51!Q103*Belgium51!Q104/Belgium51!B104
 +Denmark52!D103*Denmark52!H103/Denmark52!Q103*Denmark52!Q104/Denmark52!B104
 +Finland53!D103*Finland53!H103/Finland53!Q103*Finland53!Q104/Finland53!B104
 +Italy54!D103*Italy54!H103/Italy54!Q103*Italy54!Q104/Italy54!B104
 +Netherlands55!D103*Netherlands55!H103/Netherlands55!Q103*Netherlands55!Q104/Netherlands55!B104
 +Portugal56!D103*Portugal56!H103/Portugal56!Q103*Portugal56!Q104/Portugal56!B104
 +Spain57!D103*Spain57!H103/Spain57!Q103*Spain57!Q104/Spain57!B104
 +Sweden58!D103*Sweden58!H103/Sweden58!Q103*Sweden58!Q104/Sweden58!B104)
/(Belgium51!D103*Belgium51!H103/Belgium51!B103
 +Denmark52!D103*Denmark52!H103/Denmark52!B103
 +Finland53!D103*Finland53!H103/Finland53!B103
 +Italy54!D103*Italy54!H103/Italy54!B103
 +Netherlands55!D103*Netherlands55!H103/Netherlands55!B103
 +Portugal56!D103*Portugal56!H103/Portugal56!B103
 +Spain57!D103*Spain57!H103/Spain57!B103
 +Sweden58!D103*Sweden58!H103/Sweden58!B103))))</f>
        <v>0.13371319462728684</v>
      </c>
      <c r="N104" s="62">
        <f>IF(OR(
Belgium51!I104   ="",Belgium51!I103   ="",
Belgium51!B104   ="",Belgium51!B103   ="",
Belgium51!R104   ="",Belgium51!R103   ="",
Denmark52!I104      ="",Denmark52!I103      ="",
Denmark52!B104      ="",Denmark52!B103      ="",
Denmark52!R104      ="",Denmark52!R103      ="",
Finland53!I104       ="",Finland53!I103       ="",
Finland53!B104       ="",Finland53!B103       ="",
Finland53!R104       ="",Finland53!R103       ="",
Italy54!I104      ="",Italy54!I103      ="",
Italy54!B104      ="",Italy54!B103      ="",
Italy54!R104      ="",Italy54!R103      ="",
Netherlands55!I104 ="",Netherlands55!I103 ="",
Netherlands55!B104 ="",Netherlands55!B103 ="",
Netherlands55!R104 ="",Netherlands55!R103 ="",
Portugal56!I104      ="",Portugal56!I103      ="",
Portugal56!B104      ="",Portugal56!B103      ="",
Portugal56!R104      ="",Portugal56!R103      ="",
Spain57!I104      ="",Spain57!I103      ="",
Spain57!B104      ="",Spain57!B103      ="",
Spain57!R104      ="",Spain57!R103      ="",
Sweden58!I104      ="",Sweden58!I103      ="",
Sweden58!B104      ="",Sweden58!B103      ="",
Sweden58!R104      ="",Sweden58!R103      =""),"",
LN(SQRT(
(Belgium51!I104/Belgium51!B104
 +Denmark52!I104/Denmark52!B104
 +Finland53!I104/Finland53!B104
 +Italy54!I104/Italy54!B104
 +Netherlands55!I104/Netherlands55!B104
 +Portugal56!I104/Portugal56!B104
 +Spain57!I104/Spain57!B104
 +Sweden58!I104/Sweden58!B104)
/(Belgium51!I104/Belgium51!R104*Belgium51!R103/Belgium51!B103
 +Denmark52!I104/Denmark52!R104*Denmark52!R103/Denmark52!B103
 +Finland53!I104/Finland53!R104*Finland53!R103/Finland53!B103
 +Italy54!I104/Italy54!R104*Italy54!R103/Italy54!B103
 +Netherlands55!I104/Netherlands55!R104*Netherlands55!R103/Netherlands55!B103
 +Portugal56!I104/Portugal56!R104*Portugal56!R103/Portugal56!B103
 +Spain57!I104/Spain57!R104*Spain57!R103/Spain57!B103
 +Sweden58!I104/Sweden58!R104*Sweden58!R103/Sweden58!B103)
*(Belgium51!I103/Belgium51!R103*Belgium51!R104/Belgium51!B104
 +Denmark52!I103/Denmark52!R103*Denmark52!R104/Denmark52!B104
 +Finland53!I103/Finland53!R103*Finland53!R104/Finland53!B104
 +Italy54!I103/Italy54!R103*Italy54!R104/Italy54!B104
 +Netherlands55!I103/Netherlands55!R103*Netherlands55!R104/Netherlands55!B104
 +Portugal56!I103/Portugal56!R103*Portugal56!R104/Portugal56!B104
 +Spain57!I103/Spain57!R103*Spain57!R104/Spain57!B104
 +Sweden58!I103/Sweden58!R103*Sweden58!R104/Sweden58!B104)
/(Belgium51!I103/Belgium51!B103
 +Denmark52!I103/Denmark52!B103
 +Finland53!I103/Finland53!B103
 +Italy54!I103/Italy54!B103
 +Netherlands55!I103/Netherlands55!B103
 +Portugal56!I103/Portugal56!B103
 +Spain57!I103/Spain57!B103
 +Sweden58!I103/Sweden58!B103))))</f>
        <v>0.17599677993805476</v>
      </c>
      <c r="O104" s="62">
        <f>IF(OR(
Belgium51!K104   ="",Belgium51!K103   ="",
Belgium51!B104   ="",Belgium51!B103   ="",
Belgium51!S104   ="",Belgium51!S103   ="",
Denmark52!K104      ="",Denmark52!K103      ="",
Denmark52!B104      ="",Denmark52!B103      ="",
Denmark52!S104      ="",Denmark52!S103      ="",
Finland53!K104       ="",Finland53!K103       ="",
Finland53!B104       ="",Finland53!B103       ="",
Finland53!S104       ="",Finland53!S103       ="",
Italy54!K104      ="",Italy54!K103      ="",
Italy54!B104      ="",Italy54!B103      ="",
Italy54!S104      ="",Italy54!S103      ="",
Netherlands55!K104 ="",Netherlands55!K103 ="",
Netherlands55!B104 ="",Netherlands55!B103 ="",
Netherlands55!S104 ="",Netherlands55!S103 ="",
Portugal56!K104      ="",Portugal56!K103      ="",
Portugal56!B104      ="",Portugal56!B103      ="",
Portugal56!S104      ="",Portugal56!S103      ="",
Spain57!K104      ="",Spain57!K103      ="",
Spain57!B104      ="",Spain57!B103      ="",
Spain57!S104      ="",Spain57!S103      ="",
Sweden58!K104      ="",Sweden58!K103      ="",
Sweden58!B104      ="",Sweden58!B103      ="",
Sweden58!S104      ="",Sweden58!S103      =""),"",
LN(SQRT(
(Belgium51!K104/Belgium51!B104
 +Denmark52!K104/Denmark52!B104
 +Finland53!K104/Finland53!B104
 +Italy54!K104/Italy54!B104
 +Netherlands55!K104/Netherlands55!B104
 +Portugal56!K104/Portugal56!B104
 +Spain57!K104/Spain57!B104
 +Sweden58!K104/Sweden58!B104)
/(Belgium51!K104/Belgium51!S104*Belgium51!S103/Belgium51!B103
 +Denmark52!K104/Denmark52!S104*Denmark52!S103/Denmark52!B103
 +Finland53!K104/Finland53!S104*Finland53!S103/Finland53!B103
 +Italy54!K104/Italy54!S104*Italy54!S103/Italy54!B103
 +Netherlands55!K104/Netherlands55!S104*Netherlands55!S103/Netherlands55!B103
 +Portugal56!K104/Portugal56!S104*Portugal56!S103/Portugal56!B103
 +Spain57!K104/Spain57!S104*Spain57!S103/Spain57!B103
 +Sweden58!K104/Sweden58!S104*Sweden58!S103/Sweden58!B103)
*(Belgium51!K103/Belgium51!S103*Belgium51!S104/Belgium51!B104
 +Denmark52!K103/Denmark52!S103*Denmark52!S104/Denmark52!B104
 +Finland53!K103/Finland53!S103*Finland53!S104/Finland53!B104
 +Italy54!K103/Italy54!S103*Italy54!S104/Italy54!B104
 +Netherlands55!K103/Netherlands55!S103*Netherlands55!S104/Netherlands55!B104
 +Portugal56!K103/Portugal56!S103*Portugal56!S104/Portugal56!B104
 +Spain57!K103/Spain57!S103*Spain57!S104/Spain57!B104
 +Sweden58!K103/Sweden58!S103*Sweden58!S104/Sweden58!B104)
/(Belgium51!K103/Belgium51!B103
 +Denmark52!K103/Denmark52!B103
 +Finland53!K103/Finland53!B103
 +Italy54!K103/Italy54!B103
 +Netherlands55!K103/Netherlands55!B103
 +Portugal56!K103/Portugal56!B103
 +Spain57!K103/Spain57!B103
 +Sweden58!K103/Sweden58!B103))))</f>
        <v>0.10751683371657324</v>
      </c>
      <c r="P104" s="62">
        <f>IF(OR(
Belgium51!L104   ="",Belgium51!L103   ="",
Belgium51!B104   ="",Belgium51!B103   ="",
Belgium51!T104   ="",Belgium51!T103   ="",
Denmark52!L104      ="",Denmark52!L103      ="",
Denmark52!B104      ="",Denmark52!B103      ="",
Denmark52!T104      ="",Denmark52!T103      ="",
Finland53!L104       ="",Finland53!L103       ="",
Finland53!B104       ="",Finland53!B103       ="",
Finland53!T104       ="",Finland53!T103       ="",
Italy54!L104      ="",Italy54!L103      ="",
Italy54!B104      ="",Italy54!B103      ="",
Italy54!T104      ="",Italy54!T103      ="",
Netherlands55!L104 ="",Netherlands55!L103 ="",
Netherlands55!B104 ="",Netherlands55!B103 ="",
Netherlands55!T104 ="",Netherlands55!T103 ="",
Portugal56!L104      ="",Portugal56!L103      ="",
Portugal56!B104      ="",Portugal56!B103      ="",
Portugal56!T104      ="",Portugal56!T103      ="",
Spain57!L104      ="",Spain57!L103      ="",
Spain57!B104      ="",Spain57!B103      ="",
Spain57!T104      ="",Spain57!T103      ="",
Sweden58!L104      ="",Sweden58!L103      ="",
Sweden58!B104      ="",Sweden58!B103      ="",
Sweden58!T104      ="",Sweden58!T103      =""),"",
LN(SQRT(
(Belgium51!L104/Belgium51!B104
 +Denmark52!L104/Denmark52!B104
 +Finland53!L104/Finland53!B104
 +Italy54!L104/Italy54!B104
 +Netherlands55!L104/Netherlands55!B104
 +Portugal56!L104/Portugal56!B104
 +Spain57!L104/Spain57!B104
 +Sweden58!L104/Sweden58!B104)
/(Belgium51!L104/Belgium51!T104*Belgium51!T103/Belgium51!B103
 +Denmark52!L104/Denmark52!T104*Denmark52!T103/Denmark52!B103
 +Finland53!L104/Finland53!T104*Finland53!T103/Finland53!B103
 +Italy54!L104/Italy54!T104*Italy54!T103/Italy54!B103
 +Netherlands55!L104/Netherlands55!T104*Netherlands55!T103/Netherlands55!B103
 +Portugal56!L104/Portugal56!T104*Portugal56!T103/Portugal56!B103
 +Spain57!L104/Spain57!T104*Spain57!T103/Spain57!B103
 +Sweden58!L104/Sweden58!T104*Sweden58!T103/Sweden58!B103)
*(Belgium51!L103/Belgium51!T103*Belgium51!T104/Belgium51!B104
 +Denmark52!L103/Denmark52!T103*Denmark52!T104/Denmark52!B104
 +Finland53!L103/Finland53!T103*Finland53!T104/Finland53!B104
 +Italy54!L103/Italy54!T103*Italy54!T104/Italy54!B104
 +Netherlands55!L103/Netherlands55!T103*Netherlands55!T104/Netherlands55!B104
 +Portugal56!L103/Portugal56!T103*Portugal56!T104/Portugal56!B104
 +Spain57!L103/Spain57!T103*Spain57!T104/Spain57!B104
 +Sweden58!L103/Sweden58!T103*Sweden58!T104/Sweden58!B104)
/(Belgium51!L103/Belgium51!B103
 +Denmark52!L103/Denmark52!B103
 +Finland53!L103/Finland53!B103
 +Italy54!L103/Italy54!B103
 +Netherlands55!L103/Netherlands55!B103
 +Portugal56!L103/Portugal56!B103
 +Spain57!L103/Spain57!B103
 +Sweden58!L103/Sweden58!B103))))</f>
        <v>0.11508792277936303</v>
      </c>
      <c r="Q104" s="61">
        <f t="shared" si="4"/>
        <v>-9.4842471933514055E-3</v>
      </c>
      <c r="R104" s="61">
        <f t="shared" si="8"/>
        <v>2.8593210282254478E-3</v>
      </c>
      <c r="S104" s="61">
        <f t="shared" si="5"/>
        <v>4.5142906338993372E-2</v>
      </c>
      <c r="T104" s="61">
        <f t="shared" si="6"/>
        <v>-2.3337039882488156E-2</v>
      </c>
      <c r="U104" s="61">
        <f t="shared" si="7"/>
        <v>-1.5765950819698366E-2</v>
      </c>
      <c r="V104" s="61">
        <f>IF(OR(
Belgium51!V104   ="",
Belgium51!U104   ="",
Denmark52!V104      ="",
Denmark52!U104      ="",
Finland53!V104       ="",
Finland53!U104       ="",
Italy54!V104      ="",
Italy54!U104      ="",
Netherlands55!V104 ="",
Netherlands55!U104 ="",
Portugal56!V104      ="",
Portugal56!U104      ="",
Spain57!V104      ="",
Spain57!U104      ="",
Sweden58!V104      ="",
Sweden58!U104      =""),"",
LN((Belgium51!V104+Denmark52!V104+Finland53!V104+Italy54!V104+Netherlands55!V104+Portugal56!V104+Spain57!V104+Sweden58!V104)
/(Belgium51!U104+Denmark52!U104+Finland53!U104+Italy54!U104+Netherlands55!U104+Portugal56!U104+Spain57!U104+Sweden58!U104)))</f>
        <v>-0.9194351032213639</v>
      </c>
      <c r="W104" s="61">
        <f>IF(OR(
Belgium51!V104   ="",
Belgium51!W104   ="",
Belgium51!U104   ="",
Denmark52!V104      ="",
Denmark52!W104      ="",
Denmark52!U104      ="",
Finland53!V104       ="",
Finland53!W104       ="",
Finland53!U104       ="",
Italy54!V104      ="",
Italy54!W104      ="",
Italy54!U104      ="",
Netherlands55!V104 ="",
Netherlands55!W104 ="",
Netherlands55!V104 ="",
Portugal56!V104      ="",
Portugal56!W104      ="",
Portugal56!U104      ="",
Spain57!V104      ="",
Spain57!W104      ="",
Spain57!U104      ="",
Sweden58!V104      ="",
Sweden58!W104      ="",
Sweden58!U104      ="",
),"",
LN((Belgium51!V104*Belgium51!W104+Denmark52!V104*Denmark52!W104+Finland53!V104*Finland53!W104+Italy54!V104*Italy54!W104+Netherlands55!V104*Netherlands55!W104+Portugal56!V104*Portugal56!W104+Spain57!V104*Spain57!W104+Sweden58!V104*Sweden58!W104)
/(Belgium51!U104+Denmark52!U104+Finland53!U104+Italy54!U104+Netherlands55!U104+Portugal56!U104+Spain57!U104+Sweden58!U104)))</f>
        <v>6.6474645086908728</v>
      </c>
      <c r="X104" s="61">
        <f>IF(OR(
Belgium51!X104   ="",
Belgium51!D104   ="",
Belgium51!B104   ="",
Denmark52!X104      ="",
Denmark52!D104      ="",
Denmark52!B104      ="",
Finland53!X104       ="",
Finland53!D104       ="",
Finland53!B104       ="",
Italy54!X104      ="",
Italy54!D104      ="",
Italy54!B104      ="",
Netherlands55!X104 ="",
Netherlands55!D104 ="",
Netherlands55!B104 ="",
Portugal56!X104      ="",
Portugal56!D104      ="",
Portugal56!B104      ="",
Spain57!X104      ="",
Spain57!D104      ="",
Spain57!B104      ="",
Sweden58!X104      ="",
Sweden58!D104      ="",
Sweden58!B104      =""),"",
(Belgium51!X104*Belgium51!D104/Belgium51!B104
 +Denmark52!X104*Denmark52!D104/Denmark52!B104
 +Finland53!X104*Finland53!D104/Finland53!B104
 +Italy54!X104*Italy54!D104/Italy54!B104
 +Netherlands55!X104*Netherlands55!D104/Netherlands55!B104
 +Portugal56!X104*Portugal56!D104/Portugal56!B104
 +Spain57!X104*Spain57!D104/Spain57!B104
 +Sweden58!X104*Sweden58!D104/Sweden58!B104)
/(Belgium51!D104/Belgium51!B104
 +Denmark52!D104/Denmark52!B104
 +Finland53!D104/Finland53!B104
 +Italy54!D104/Italy54!B104
 +Netherlands55!D104/Netherlands55!B104
 +Portugal56!D104/Portugal56!B104
 +Spain57!D104/Spain57!B104
 +Sweden58!D104/Sweden58!B104))</f>
        <v>0.63828795240125069</v>
      </c>
      <c r="Y104" s="61">
        <f>IF(OR(
Belgium51!Y104   ="",
Belgium51!D104   ="",
Belgium51!B104   ="",
Denmark52!Y104      ="",
Denmark52!D104      ="",
Denmark52!B104      ="",
Finland53!Y104       ="",
Finland53!D104       ="",
Finland53!B104       ="",
Italy54!Y104      ="",
Italy54!D104      ="",
Italy54!B104      ="",
Netherlands55!Y104 ="",
Netherlands55!D104 ="",
Netherlands55!B104 ="",
Portugal56!Y104      ="",
Portugal56!D104      ="",
Portugal56!B104      ="",
Spain57!Y104      ="",
Spain57!D104      ="",
Spain57!B104      ="",
Sweden58!Y104      ="",
Sweden58!D104      ="",
Sweden58!B104      =""),"",
(Belgium51!Y104/Belgium51!B104
 +Denmark52!Y104/Denmark52!B104
 +Finland53!Y104/Finland53!B104
 +Italy54!Y104/Italy54!B104
 +Netherlands55!Y104/Netherlands55!B104
 +Portugal56!Y104/Portugal56!B104
 +Spain57!Y104/Spain57!B104
 +Sweden58!Y104/Sweden58!B104)
/(Belgium51!D104/Belgium51!B104
 +Denmark52!D104/Denmark52!B104
 +Finland53!D104/Finland53!B104
 +Italy54!D104/Italy54!B104
 +Netherlands55!D104/Netherlands55!B104
 +Portugal56!D104/Portugal56!B104
 +Spain57!D104/Spain57!B104
 +Sweden58!D104/Sweden58!B104))</f>
        <v>0.12435469408834703</v>
      </c>
      <c r="Z104" s="67"/>
      <c r="AA104" s="62" t="str">
        <f t="shared" si="3"/>
        <v/>
      </c>
      <c r="AB104" s="75">
        <f>IF(OR(
Belgium51!AB104   ="",
Belgium51!D104   ="",
Belgium51!B104   ="",
Denmark52!AB104      ="",
Denmark52!D104      ="",
Denmark52!B104      ="",
Finland53!AB104       ="",
Finland53!D104       ="",
Finland53!B104       ="",
Italy54!AB104      ="",
Italy54!D104      ="",
Italy54!B104      ="",
Netherlands55!AB104 ="",
Netherlands55!D104 ="",
Netherlands55!B104 ="",
Portugal56!AB104      ="",
Portugal56!D104      ="",
Portugal56!B104      ="",
Spain57!AB104      ="",
Spain57!D104      ="",
Spain57!B104      ="",
Sweden58!AB104      ="",
Sweden58!D104      ="",
Sweden58!B104      =""),"",
(Belgium51!AB104*Belgium51!D104/Belgium51!B104
 +Denmark52!AB104*Denmark52!D104/Denmark52!B104
 +Finland53!AB104*Finland53!D104/Finland53!B104
 +Italy54!AB104*Italy54!D104/Italy54!B104
 +Netherlands55!AB104*Netherlands55!D104/Netherlands55!B104
 +Portugal56!AB104*Portugal56!D104/Portugal56!B104
 +Spain57!AB104*Spain57!D104/Spain57!B104
 +Sweden58!AB104*Sweden58!D104/Sweden58!B104)
/(Belgium51!D104/Belgium51!B104
 +Denmark52!D104/Denmark52!B104
 +Finland53!D104/Finland53!B104
 +Italy54!D104/Italy54!B104
 +Netherlands55!D104/Netherlands55!B104
 +Portugal56!D104/Portugal56!B104
 +Spain57!D104/Spain57!B104
 +Sweden58!D104/Sweden58!B104))</f>
        <v>0.32173739533658186</v>
      </c>
    </row>
    <row r="105" spans="1:28">
      <c r="A105" s="62">
        <v>1972</v>
      </c>
      <c r="B105" s="62" t="str">
        <f>IF(OR(
Belgium51!AC105   ="",
Belgium51!D105   ="",
Belgium51!B105   ="",
Denmark52!AC105      ="",
Denmark52!D105      ="",
Denmark52!B105      ="",
Finland53!AC105       ="",
Finland53!D105       ="",
Finland53!B105       ="",
Italy54!AC105      ="",
Italy54!D105      ="",
Italy54!B105      ="",
Netherlands55!AC105 ="",
Netherlands55!D105 ="",
Netherlands55!B105 ="",
Portugal56!AC105 ="",
Portugal56!D105 ="",
Portugal56!B105 ="",
Spain57!AC105       ="",
Spain57!D105       ="",
Spain57!B105       ="",
Sweden58!AC105      ="",
Sweden58!D105      ="",
Sweden58!B105      =""),"",
(Belgium51!AC105*Belgium51!D105/Belgium51!B105
 +Denmark52!AC105*Denmark52!D105/Denmark52!B105
 +Finland53!AC105*Finland53!D105/Finland53!B105
 +Italy54!AC105*Italy54!D105/Italy54!B105
 +Netherlands55!AC105*Netherlands55!D105/Netherlands55!B105
 +Portugal56!AC105*Portugal56!D105/Portugal56!B105
 +Spain57!AC105*Spain57!D105/Spain57!B105
 +Sweden58!AC105*Sweden58!D105/Sweden58!B105)
/(Belgium51!D105/Belgium51!B105
 +Denmark52!D105/Denmark52!B105
 +Finland53!D105/Finland53!B105
 +Italy54!D105/Italy54!B105
 +Netherlands55!D105/Netherlands55!B105
 +Portugal56!D105/Portugal56!B105
 +Spain57!D105/Spain57!B105
 +Sweden58!D105/Sweden58!B105))</f>
        <v/>
      </c>
      <c r="C105" s="34">
        <f>IF(OR(
Belgium51!F105   ="",
Belgium51!D105   ="",
Belgium51!B105   ="",
Denmark52!F105      ="",
Denmark52!D105      ="",
Denmark52!B105      ="",
Finland53!F105       ="",
Finland53!D105       ="",
Finland53!B105       ="",
Italy54!F105      ="",
Italy54!D105      ="",
Italy54!B105      ="",
Netherlands55!F105 ="",
Netherlands55!D105 ="",
Netherlands55!B105 ="",
Portugal56!F105 ="",
Portugal56!D105 ="",
Portugal56!B105 ="",
Spain57!F105       ="",
Spain57!D105       ="",
Spain57!B105       ="",
Sweden58!F105      ="",
Sweden58!D105      ="",
Sweden58!B105      =""),"",
(Belgium51!F105*Belgium51!D105/Belgium51!B105
 +Denmark52!F105*Denmark52!D105/Denmark52!B105
 +Finland53!F105*Finland53!D105/Finland53!B105
 +Italy54!F105*Italy54!D105/Italy54!B105
 +Netherlands55!F105*Netherlands55!D105/Netherlands55!B105
 +Portugal56!F105*Portugal56!D105/Portugal56!B105
 +Spain57!F105*Spain57!D105/Spain57!B105
 +Sweden58!F105*Sweden58!D105/Sweden58!B105)
/(Belgium51!D105/Belgium51!B105
 +Denmark52!D105/Denmark52!B105
 +Finland53!D105/Finland53!B105
 +Italy54!D105/Italy54!B105
 +Netherlands55!D105/Netherlands55!B105
 +Portugal56!D105/Portugal56!B105
 +Spain57!D105/Spain57!B105
 +Sweden58!D105/Sweden58!B105))</f>
        <v>0.56472076838256346</v>
      </c>
      <c r="D105" s="62" t="str">
        <f>IF(OR(
Belgium51!AE105   ="",
Belgium51!D105   ="",
Belgium51!B105   ="",
Denmark52!AE105      ="",
Denmark52!D105      ="",
Denmark52!B105      ="",
Finland53!AE105       ="",
Finland53!D105       ="",
Finland53!B105       ="",
Italy54!AE105      ="",
Italy54!D105      ="",
Italy54!B105      ="",
Netherlands55!AE105 ="",
Netherlands55!D105 ="",
Netherlands55!B105 ="",
Portugal56!AE105 ="",
Portugal56!D105 ="",
Portugal56!B105 ="",
Spain57!AE105       ="",
Spain57!D105       ="",
Spain57!B105       ="",
Sweden58!AE105      ="",
Sweden58!D105      ="",
Sweden58!B105      =""),"",
(Belgium51!AE105*Belgium51!D105/Belgium51!B105
 +Denmark52!AE105*Denmark52!D105/Denmark52!B105
 +Finland53!AE105*Finland53!D105/Finland53!B105
 +Italy54!AE105*Italy54!D105/Italy54!B105
 +Netherlands55!AE105*Netherlands55!D105/Netherlands55!B105
 +Portugal56!AE105*Portugal56!D105/Portugal56!B105
 +Spain57!AE105*Spain57!D105/Spain57!B105
 +Sweden58!AE105*Sweden58!D105/Sweden58!B105)
/(Belgium51!D105/Belgium51!B105
 +Denmark52!D105/Denmark52!B105
 +Finland53!D105/Finland53!B105
 +Italy54!D105/Italy54!B105
 +Netherlands55!D105/Netherlands55!B105
 +Portugal56!D105/Portugal56!B105
 +Spain57!D105/Spain57!B105
 +Sweden58!D105/Sweden58!B105))</f>
        <v/>
      </c>
      <c r="E105" s="62">
        <f>IF(OR(
Belgium51!H105   ="",
Belgium51!D105   ="",
Belgium51!B105   ="",
Denmark52!H105      ="",
Denmark52!D105      ="",
Denmark52!B105      ="",
Finland53!H105       ="",
Finland53!D105       ="",
Finland53!B105       ="",
Italy54!H105      ="",
Italy54!D105      ="",
Italy54!B105      ="",
Netherlands55!H105 ="",
Netherlands55!D105 ="",
Netherlands55!B105 ="",
Portugal56!H105 ="",
Portugal56!D105 ="",
Portugal56!B105 ="",
Spain57!H105 ="",
Spain57!D105 ="",
Spain57!B105 ="",
Sweden58!H105 ="",
Sweden58!D105 ="",
Sweden58!B105 =""),"",
(Belgium51!H105*Belgium51!D105/Belgium51!B105
 +Denmark52!H105*Denmark52!D105/Denmark52!B105
 +Finland53!H105*Finland53!D105/Finland53!B105
 +Italy54!H105*Italy54!D105/Italy54!B105
 +Netherlands55!H105*Netherlands55!D105/Netherlands55!B105
 +Portugal56!H105*Portugal56!D105/Portugal56!B105
 +Spain57!H105*Spain57!D105/Spain57!B105
 +Sweden58!H105*Sweden58!D105/Sweden58!B105)
/(Belgium51!D105/Belgium51!B105
 +Denmark52!D105/Denmark52!B105
 +Finland53!D105/Finland53!B105
 +Italy54!D105/Italy54!B105
 +Netherlands55!D105/Netherlands55!B105
 +Portugal56!D105/Portugal56!B105
 +Spain57!D105/Spain57!B105
 +Sweden58!D105/Sweden58!B105))</f>
        <v>0.24068773236013488</v>
      </c>
      <c r="F105" s="62">
        <f>IF(OR(
Belgium51!I105   ="",
Belgium51!D105   ="",
Belgium51!B105   ="",
Denmark52!I105      ="",
Denmark52!D105      ="",
Denmark52!B105      ="",
Finland53!I105       ="",
Finland53!D105       ="",
Finland53!B105       ="",
Italy54!I105      ="",
Italy54!D105      ="",
Italy54!B105      ="",
Netherlands55!I105 ="",
Netherlands55!D105 ="",
Netherlands55!B105 ="",
Portugal56!I105      ="",
Portugal56!D105      ="",
Portugal56!B105      ="",
Spain57!I105      ="",
Spain57!D105      ="",
Spain57!B105      ="",
Sweden58!I105      ="",
Sweden58!D105      ="",
Sweden58!B105      =""),"",
(Belgium51!I105/Belgium51!B105
 +Denmark52!I105/Denmark52!B105
 +Finland53!I105/Finland53!B105
 +Italy54!I105/Italy54!B105
 +Netherlands55!I105/Netherlands55!B105
 +Portugal56!I105/Portugal56!B105
 +Spain57!I105/Spain57!B105
 +Sweden58!I105/Sweden58!B105)
/(Belgium51!D105/Belgium51!B105
 +Denmark52!D105/Denmark52!B105
 +Finland53!D105/Finland53!B105
 +Italy54!D105/Italy54!B105
 +Netherlands55!D105/Netherlands55!B105
 +Portugal56!D105/Portugal56!B105
 +Spain57!D105/Spain57!B105
 +Sweden58!D105/Sweden58!B105))</f>
        <v>0.23082890452877705</v>
      </c>
      <c r="G105" s="62">
        <f>IF(OR(
Belgium51!J105   ="",
Belgium51!D105   ="",
Belgium51!B105   ="",
Denmark52!J105      ="",
Denmark52!D105      ="",
Denmark52!B105      ="",
Finland53!J105       ="",
Finland53!D105       ="",
Finland53!B105       ="",
Italy54!J105      ="",
Italy54!D105      ="",
Italy54!B105      ="",
Netherlands55!J105 ="",
Netherlands55!D105 ="",
Netherlands55!B105 ="",
Portugal56!J105      ="",
Portugal56!D105      ="",
Portugal56!B105      ="",
Spain57!J105      ="",
Spain57!D105      ="",
Spain57!B105      ="",
Sweden58!J105      ="",
Sweden58!D105      ="",
Sweden58!B105      =""),"",
(Belgium51!J105/Belgium51!B105
 +Denmark52!J105/Denmark52!B105
 +Finland53!J105/Finland53!B105
 +Italy54!J105/Italy54!B105
 +Netherlands55!J105/Netherlands55!B105
 +Portugal56!J105/Portugal56!B105
 +Spain57!J105/Spain57!B105
 +Sweden58!J105/Sweden58!B105)
/(Belgium51!D105/Belgium51!B105
 +Denmark52!D105/Denmark52!B105
 +Finland53!D105/Finland53!B105
 +Italy54!D105/Italy54!B105
 +Netherlands55!D105/Netherlands55!B105
 +Portugal56!D105/Portugal56!B105
 +Spain57!D105/Spain57!B105
 +Sweden58!D105/Sweden58!B105))</f>
        <v>0.19854907428027174</v>
      </c>
      <c r="H105" s="62">
        <f>IF(OR(
Belgium51!K105   ="",
Belgium51!D105   ="",
Belgium51!B105   ="",
Denmark52!K105      ="",
Denmark52!D105      ="",
Denmark52!B105      ="",
Finland53!K105       ="",
Finland53!D105       ="",
Finland53!B105       ="",
Italy54!K105      ="",
Italy54!D105      ="",
Italy54!B105      ="",
Netherlands55!K105 ="",
Netherlands55!D105 ="",
Netherlands55!B105 ="",
Portugal56!K105      ="",
Portugal56!D105      ="",
Portugal56!B105      ="",
Spain57!K105      ="",
Spain57!D105      ="",
Spain57!B105      ="",
Sweden58!K105      ="",
Sweden58!D105      ="",
Sweden58!B105      =""),"",
(Belgium51!K105/Belgium51!B105
 +Denmark52!K105/Denmark52!B105
 +Finland53!K105/Finland53!B105
 +Italy54!K105/Italy54!B105
 +Netherlands55!K105/Netherlands55!B105
 +Portugal56!K105/Portugal56!B105
 +Spain57!K105/Spain57!B105
 +Sweden58!K105/Sweden58!B105)
/(Belgium51!D105/Belgium51!B105
 +Denmark52!D105/Denmark52!B105
 +Finland53!D105/Finland53!B105
 +Italy54!D105/Italy54!B105
 +Netherlands55!D105/Netherlands55!B105
 +Portugal56!D105/Portugal56!B105
 +Spain57!D105/Spain57!B105
 +Sweden58!D105/Sweden58!B105))</f>
        <v>0.22475967839996688</v>
      </c>
      <c r="I105" s="62">
        <f>IF(OR(
Belgium51!L105   ="",
Belgium51!D105   ="",
Belgium51!B105   ="",
Denmark52!L105      ="",
Denmark52!D105      ="",
Denmark52!B105      ="",
Finland53!L105       ="",
Finland53!D105       ="",
Finland53!B105       ="",
Italy54!L105      ="",
Italy54!D105      ="",
Italy54!B105      ="",
Netherlands55!L105 ="",
Netherlands55!D105 ="",
Netherlands55!B105 ="",
Portugal56!L105      ="",
Portugal56!D105      ="",
Portugal56!B105      ="",
Spain57!L105      ="",
Spain57!D105      ="",
Spain57!B105      ="",
Sweden58!L105      ="",
Sweden58!D105      ="",
Sweden58!B105      =""),"",
(Belgium51!L105/Belgium51!B105
 +Denmark52!L105/Denmark52!B105
 +Finland53!L105/Finland53!B105
 +Italy54!L105/Italy54!B105
 +Netherlands55!L105/Netherlands55!B105
 +Portugal56!L105/Portugal56!B105
 +Spain57!L105/Spain57!B105
 +Sweden58!L105/Sweden58!B105)
/(Belgium51!D105/Belgium51!B105
 +Denmark52!D105/Denmark52!B105
 +Finland53!D105/Finland53!B105
 +Italy54!D105/Italy54!B105
 +Netherlands55!D105/Netherlands55!B105
 +Portugal56!D105/Portugal56!B105
 +Spain57!D105/Spain57!B105
 +Sweden58!D105/Sweden58!B105))</f>
        <v>0.23095657288235302</v>
      </c>
      <c r="J105" s="61">
        <f t="shared" si="2"/>
        <v>-6.1968944823861394E-3</v>
      </c>
      <c r="K105" s="61">
        <f>IF(OR(
Belgium51!D105   ="",Belgium51!D104   ="",
Belgium51!B105   ="",Belgium51!B104   ="",
Belgium51!N105   ="",Belgium51!N104   ="",
Denmark52!D105      ="",Denmark52!D104      ="",
Denmark52!B105      ="",Denmark52!B104      ="",
Denmark52!N105      ="",Denmark52!N104      ="",
Finland53!D105       ="",Finland53!D104       ="",
Finland53!B105       ="",Finland53!B104       ="",
Finland53!N105       ="",Finland53!N104       ="",
Italy54!D105      ="",Italy54!D104      ="",
Italy54!B105      ="",Italy54!B104      ="",
Italy54!N105      ="",Italy54!N104      ="",
Netherlands55!D105 ="",Netherlands55!D104 ="",
Netherlands55!B105 ="",Netherlands55!B104 ="",
Netherlands55!N105 ="",Netherlands55!N104 ="",
Portugal56!D105      ="",Portugal56!D104      ="",
Portugal56!B105      ="",Portugal56!B104      ="",
Portugal56!N105      ="",Portugal56!N104      ="",
Spain57!D105      ="",Spain57!D104      ="",
Spain57!B105      ="",Spain57!B104      ="",
Spain57!N105      ="",Spain57!N104      ="",
Sweden58!D105      ="",Sweden58!D104      ="",
Sweden58!B105      ="",Sweden58!B104      ="",
Sweden58!N105      ="",Sweden58!N104      =""),"",
LN(SQRT(
(Belgium51!D105/Belgium51!B105
 +Denmark52!D105/Denmark52!B105
 +Finland53!D105/Finland53!B105
 +Italy54!D105/Italy54!B105
 +Netherlands55!D105/Netherlands55!B105
 +Portugal56!D105/Portugal56!B105
 +Spain57!D105/Spain57!B105
 +Sweden58!D105/Sweden58!B105)
/(Belgium51!D105/Belgium51!N105*Belgium51!N104/Belgium51!B104
 +Denmark52!D105/Denmark52!N105*Denmark52!N104/Denmark52!B104
 +Finland53!D105/Finland53!N105*Finland53!N104/Finland53!B104
 +Italy54!D105/Italy54!N105*Italy54!N104/Italy54!B104
 +Netherlands55!D105/Netherlands55!N105*Netherlands55!N104/Netherlands55!B104
 +Portugal56!D105/Portugal56!N105*Portugal56!N104/Portugal56!B104
 +Spain57!D105/Spain57!N105*Spain57!N104/Spain57!B104
 +Sweden58!D105/Sweden58!N105*Sweden58!N104/Sweden58!B104)
*(Belgium51!D104/Belgium51!N104*Belgium51!N105/Belgium51!B105
 +Denmark52!D104/Denmark52!N104*Denmark52!N105/Denmark52!B105
 +Finland53!D104/Finland53!N104*Finland53!N105/Finland53!B105
 +Italy54!D104/Italy54!N104*Italy54!N105/Italy54!B105
 +Netherlands55!D104/Netherlands55!N104*Netherlands55!N105/Netherlands55!B105
 +Portugal56!D104/Portugal56!N104*Portugal56!N105/Portugal56!B105
 +Spain57!D104/Spain57!N104*Spain57!N105/Spain57!B105
 +Sweden58!D104/Sweden58!N104*Sweden58!N105/Sweden58!B105)
/(Belgium51!D104/Belgium51!B104
 +Denmark52!D104/Denmark52!B104
 +Finland53!D104/Finland53!B104
 +Italy54!D104/Italy54!B104
 +Netherlands55!D104/Netherlands55!B104
 +Portugal56!D104/Portugal56!B104
 +Spain57!D104/Spain57!B104
 +Sweden58!D104/Sweden58!B104))))</f>
        <v>9.188005840052535E-2</v>
      </c>
      <c r="L105" s="61">
        <f>IF(OR(
Belgium51!F105   ="",Belgium51!F104   ="",
Belgium51!D105   ="",Belgium51!D104   ="",
Belgium51!B105   ="",Belgium51!B104   ="",
Belgium51!P105   ="",Belgium51!P104   ="",
Denmark52!F105      ="",Denmark52!F104      ="",
Denmark52!D105      ="",Denmark52!D104      ="",
Denmark52!B105      ="",Denmark52!B104      ="",
Denmark52!P105      ="",Denmark52!P104      ="",
Finland53!F105       ="",Finland53!F104       ="",
Finland53!D105       ="",Finland53!D104       ="",
Finland53!B105       ="",Finland53!B104       ="",
Finland53!P105       ="",Finland53!P104       ="",
Italy54!F105      ="",Italy54!F104      ="",
Italy54!D105      ="",Italy54!D104      ="",
Italy54!B105      ="",Italy54!B104      ="",
Italy54!P105      ="",Italy54!P104      ="",
Netherlands55!F105 ="",Netherlands55!F104 ="",
Netherlands55!D105 ="",Netherlands55!D104 ="",
Netherlands55!B105 ="",Netherlands55!B104 ="",
Netherlands55!P105 ="",Netherlands55!P104 ="",
Portugal56!F105      ="",Portugal56!F104      ="",
Portugal56!D105      ="",Portugal56!D104      ="",
Portugal56!B105      ="",Portugal56!B104      ="",
Portugal56!P105      ="",Portugal56!P104      ="",
Spain57!F105      ="",Spain57!F104      ="",
Spain57!D105      ="",Spain57!D104      ="",
Spain57!B105      ="",Spain57!B104      ="",
Spain57!P105      ="",Spain57!P104      ="",
Sweden58!F105      ="",Sweden58!F104      ="",
Sweden58!D105      ="",Sweden58!D104      ="",
Sweden58!B105      ="",Sweden58!B104      ="",
Sweden58!P105      ="",Sweden58!P104      =""),"",
LN(SQRT(
(Belgium51!D105*Belgium51!F105/Belgium51!B105
 +Denmark52!D105*Denmark52!F105/Denmark52!B105
 +Finland53!D105*Finland53!F105/Finland53!B105
 +Italy54!D105*Italy54!F105/Italy54!B105
 +Netherlands55!D105*Netherlands55!F105/Netherlands55!B105
 +Portugal56!D105*Portugal56!F105/Portugal56!B105
 +Spain57!D105*Spain57!F105/Spain57!B105
 +Sweden58!D105*Sweden58!F105/Sweden58!B105)
/(Belgium51!D105*Belgium51!F105/Belgium51!P105*Belgium51!P104/Belgium51!B104
 +Denmark52!D105*Denmark52!F105/Denmark52!P105*Denmark52!P104/Denmark52!B104
 +Finland53!D105*Finland53!F105/Finland53!P105*Finland53!P104/Finland53!B104
 +Italy54!D105*Italy54!F105/Italy54!P105*Italy54!P104/Italy54!B104
 +Netherlands55!D105*Netherlands55!F105/Netherlands55!P105*Netherlands55!P104/Netherlands55!B104
 +Portugal56!D105*Portugal56!F105/Portugal56!P105*Portugal56!P104/Portugal56!B104
 +Spain57!D105*Spain57!F105/Spain57!P105*Spain57!P104/Spain57!B104
 +Sweden58!D105*Sweden58!F105/Sweden58!P105*Sweden58!P104/Sweden58!B104)
*(Belgium51!D104*Belgium51!F104/Belgium51!P104*Belgium51!P105/Belgium51!B105
 +Denmark52!D104*Denmark52!F104/Denmark52!P104*Denmark52!P105/Denmark52!B105
 +Finland53!D104*Finland53!F104/Finland53!P104*Finland53!P105/Finland53!B105
 +Italy54!D104*Italy54!F104/Italy54!P104*Italy54!P105/Italy54!B105
 +Netherlands55!D104*Netherlands55!F104/Netherlands55!P104*Netherlands55!P105/Netherlands55!B105
 +Portugal56!D104*Portugal56!F104/Portugal56!P104*Portugal56!P105/Portugal56!B105
 +Spain57!D104*Spain57!F104/Spain57!P104*Spain57!P105/Spain57!B105
 +Sweden58!D104*Sweden58!F104/Sweden58!P104*Sweden58!P105/Sweden58!B105)
/(Belgium51!D104*Belgium51!F104/Belgium51!B104
 +Denmark52!D104*Denmark52!F104/Denmark52!B104
 +Finland53!D104*Finland53!F104/Finland53!B104
 +Italy54!D104*Italy54!F104/Italy54!B104
 +Netherlands55!D104*Netherlands55!F104/Netherlands55!B104
 +Portugal56!D104*Portugal56!F104/Portugal56!B104
 +Spain57!D104*Spain57!F104/Spain57!B104
 +Sweden58!D104*Sweden58!F104/Sweden58!B104))))</f>
        <v>8.7388236384004878E-2</v>
      </c>
      <c r="M105" s="62">
        <f>IF(OR(
Belgium51!H105   ="",Belgium51!H104   ="",
Belgium51!D105   ="",Belgium51!D104   ="",
Belgium51!B105   ="",Belgium51!B104   ="",
Belgium51!Q105   ="",Belgium51!Q104   ="",
Denmark52!H105      ="",Denmark52!H104      ="",
Denmark52!D105      ="",Denmark52!D104      ="",
Denmark52!B105      ="",Denmark52!B104      ="",
Denmark52!Q105      ="",Denmark52!Q104      ="",
Finland53!H105       ="",Finland53!H104       ="",
Finland53!D105       ="",Finland53!D104       ="",
Finland53!B105       ="",Finland53!B104       ="",
Finland53!Q105       ="",Finland53!Q104       ="",
Italy54!H105      ="",Italy54!H104      ="",
Italy54!D105      ="",Italy54!D104      ="",
Italy54!B105      ="",Italy54!B104      ="",
Italy54!Q105      ="",Italy54!Q104      ="",
Netherlands55!H105 ="",Netherlands55!H104 ="",
Netherlands55!D105 ="",Netherlands55!D104 ="",
Netherlands55!B105 ="",Netherlands55!B104 ="",
Netherlands55!Q105 ="",Netherlands55!Q104 ="",
Portugal56!H105      ="",Portugal56!H104      ="",
Portugal56!D105      ="",Portugal56!D104      ="",
Portugal56!B105      ="",Portugal56!B104      ="",
Portugal56!Q105      ="",Portugal56!Q104      ="",
Spain57!H105      ="",Spain57!H104      ="",
Spain57!D105      ="",Spain57!D104      ="",
Spain57!B105      ="",Spain57!B104      ="",
Spain57!Q105      ="",Spain57!Q104      ="",
Sweden58!H105      ="",Sweden58!H104      ="",
Sweden58!D105      ="",Sweden58!D104      ="",
Sweden58!B105      ="",Sweden58!B104      ="",
Sweden58!Q105      ="",Sweden58!Q104      =""),"",
LN(SQRT(
(Belgium51!D105*Belgium51!H105/Belgium51!B105
 +Denmark52!D105*Denmark52!H105/Denmark52!B105
 +Finland53!D105*Finland53!H105/Finland53!B105
 +Italy54!D105*Italy54!H105/Italy54!B105
 +Netherlands55!D105*Netherlands55!H105/Netherlands55!B105
 +Portugal56!D105*Portugal56!H105/Portugal56!B105
 +Spain57!D105*Spain57!H105/Spain57!B105
 +Sweden58!D105*Sweden58!H105/Sweden58!B105)
/(Belgium51!D105*Belgium51!H105/Belgium51!Q105*Belgium51!Q104/Belgium51!B104
 +Denmark52!D105*Denmark52!H105/Denmark52!Q105*Denmark52!Q104/Denmark52!B104
 +Finland53!D105*Finland53!H105/Finland53!Q105*Finland53!Q104/Finland53!B104
 +Italy54!D105*Italy54!H105/Italy54!Q105*Italy54!Q104/Italy54!B104
 +Netherlands55!D105*Netherlands55!H105/Netherlands55!Q105*Netherlands55!Q104/Netherlands55!B104
 +Portugal56!D105*Portugal56!H105/Portugal56!Q105*Portugal56!Q104/Portugal56!B104
 +Spain57!D105*Spain57!H105/Spain57!Q105*Spain57!Q104/Spain57!B104
 +Sweden58!D105*Sweden58!H105/Sweden58!Q105*Sweden58!Q104/Sweden58!B104)
*(Belgium51!D104*Belgium51!H104/Belgium51!Q104*Belgium51!Q105/Belgium51!B105
 +Denmark52!D104*Denmark52!H104/Denmark52!Q104*Denmark52!Q105/Denmark52!B105
 +Finland53!D104*Finland53!H104/Finland53!Q104*Finland53!Q105/Finland53!B105
 +Italy54!D104*Italy54!H104/Italy54!Q104*Italy54!Q105/Italy54!B105
 +Netherlands55!D104*Netherlands55!H104/Netherlands55!Q104*Netherlands55!Q105/Netherlands55!B105
 +Portugal56!D104*Portugal56!H104/Portugal56!Q104*Portugal56!Q105/Portugal56!B105
 +Spain57!D104*Spain57!H104/Spain57!Q104*Spain57!Q105/Spain57!B105
 +Sweden58!D104*Sweden58!H104/Sweden58!Q104*Sweden58!Q105/Sweden58!B105)
/(Belgium51!D104*Belgium51!H104/Belgium51!B104
 +Denmark52!D104*Denmark52!H104/Denmark52!B104
 +Finland53!D104*Finland53!H104/Finland53!B104
 +Italy54!D104*Italy54!H104/Italy54!B104
 +Netherlands55!D104*Netherlands55!H104/Netherlands55!B104
 +Portugal56!D104*Portugal56!H104/Portugal56!B104
 +Spain57!D104*Spain57!H104/Spain57!B104
 +Sweden58!D104*Sweden58!H104/Sweden58!B104))))</f>
        <v>7.0481377613851717E-2</v>
      </c>
      <c r="N105" s="62">
        <f>IF(OR(
Belgium51!I105   ="",Belgium51!I104   ="",
Belgium51!B105   ="",Belgium51!B104   ="",
Belgium51!R105   ="",Belgium51!R104   ="",
Denmark52!I105      ="",Denmark52!I104      ="",
Denmark52!B105      ="",Denmark52!B104      ="",
Denmark52!R105      ="",Denmark52!R104      ="",
Finland53!I105       ="",Finland53!I104       ="",
Finland53!B105       ="",Finland53!B104       ="",
Finland53!R105       ="",Finland53!R104       ="",
Italy54!I105      ="",Italy54!I104      ="",
Italy54!B105      ="",Italy54!B104      ="",
Italy54!R105      ="",Italy54!R104      ="",
Netherlands55!I105 ="",Netherlands55!I104 ="",
Netherlands55!B105 ="",Netherlands55!B104 ="",
Netherlands55!R105 ="",Netherlands55!R104 ="",
Portugal56!I105      ="",Portugal56!I104      ="",
Portugal56!B105      ="",Portugal56!B104      ="",
Portugal56!R105      ="",Portugal56!R104      ="",
Spain57!I105      ="",Spain57!I104      ="",
Spain57!B105      ="",Spain57!B104      ="",
Spain57!R105      ="",Spain57!R104      ="",
Sweden58!I105      ="",Sweden58!I104      ="",
Sweden58!B105      ="",Sweden58!B104      ="",
Sweden58!R105      ="",Sweden58!R104      =""),"",
LN(SQRT(
(Belgium51!I105/Belgium51!B105
 +Denmark52!I105/Denmark52!B105
 +Finland53!I105/Finland53!B105
 +Italy54!I105/Italy54!B105
 +Netherlands55!I105/Netherlands55!B105
 +Portugal56!I105/Portugal56!B105
 +Spain57!I105/Spain57!B105
 +Sweden58!I105/Sweden58!B105)
/(Belgium51!I105/Belgium51!R105*Belgium51!R104/Belgium51!B104
 +Denmark52!I105/Denmark52!R105*Denmark52!R104/Denmark52!B104
 +Finland53!I105/Finland53!R105*Finland53!R104/Finland53!B104
 +Italy54!I105/Italy54!R105*Italy54!R104/Italy54!B104
 +Netherlands55!I105/Netherlands55!R105*Netherlands55!R104/Netherlands55!B104
 +Portugal56!I105/Portugal56!R105*Portugal56!R104/Portugal56!B104
 +Spain57!I105/Spain57!R105*Spain57!R104/Spain57!B104
 +Sweden58!I105/Sweden58!R105*Sweden58!R104/Sweden58!B104)
*(Belgium51!I104/Belgium51!R104*Belgium51!R105/Belgium51!B105
 +Denmark52!I104/Denmark52!R104*Denmark52!R105/Denmark52!B105
 +Finland53!I104/Finland53!R104*Finland53!R105/Finland53!B105
 +Italy54!I104/Italy54!R104*Italy54!R105/Italy54!B105
 +Netherlands55!I104/Netherlands55!R104*Netherlands55!R105/Netherlands55!B105
 +Portugal56!I104/Portugal56!R104*Portugal56!R105/Portugal56!B105
 +Spain57!I104/Spain57!R104*Spain57!R105/Spain57!B105
 +Sweden58!I104/Sweden58!R104*Sweden58!R105/Sweden58!B105)
/(Belgium51!I104/Belgium51!B104
 +Denmark52!I104/Denmark52!B104
 +Finland53!I104/Finland53!B104
 +Italy54!I104/Italy54!B104
 +Netherlands55!I104/Netherlands55!B104
 +Portugal56!I104/Portugal56!B104
 +Spain57!I104/Spain57!B104
 +Sweden58!I104/Sweden58!B104))))</f>
        <v>0.10392858716740984</v>
      </c>
      <c r="O105" s="62">
        <f>IF(OR(
Belgium51!K105   ="",Belgium51!K104   ="",
Belgium51!B105   ="",Belgium51!B104   ="",
Belgium51!S105   ="",Belgium51!S104   ="",
Denmark52!K105      ="",Denmark52!K104      ="",
Denmark52!B105      ="",Denmark52!B104      ="",
Denmark52!S105      ="",Denmark52!S104      ="",
Finland53!K105       ="",Finland53!K104       ="",
Finland53!B105       ="",Finland53!B104       ="",
Finland53!S105       ="",Finland53!S104       ="",
Italy54!K105      ="",Italy54!K104      ="",
Italy54!B105      ="",Italy54!B104      ="",
Italy54!S105      ="",Italy54!S104      ="",
Netherlands55!K105 ="",Netherlands55!K104 ="",
Netherlands55!B105 ="",Netherlands55!B104 ="",
Netherlands55!S105 ="",Netherlands55!S104 ="",
Portugal56!K105      ="",Portugal56!K104      ="",
Portugal56!B105      ="",Portugal56!B104      ="",
Portugal56!S105      ="",Portugal56!S104      ="",
Spain57!K105      ="",Spain57!K104      ="",
Spain57!B105      ="",Spain57!B104      ="",
Spain57!S105      ="",Spain57!S104      ="",
Sweden58!K105      ="",Sweden58!K104      ="",
Sweden58!B105      ="",Sweden58!B104      ="",
Sweden58!S105      ="",Sweden58!S104      =""),"",
LN(SQRT(
(Belgium51!K105/Belgium51!B105
 +Denmark52!K105/Denmark52!B105
 +Finland53!K105/Finland53!B105
 +Italy54!K105/Italy54!B105
 +Netherlands55!K105/Netherlands55!B105
 +Portugal56!K105/Portugal56!B105
 +Spain57!K105/Spain57!B105
 +Sweden58!K105/Sweden58!B105)
/(Belgium51!K105/Belgium51!S105*Belgium51!S104/Belgium51!B104
 +Denmark52!K105/Denmark52!S105*Denmark52!S104/Denmark52!B104
 +Finland53!K105/Finland53!S105*Finland53!S104/Finland53!B104
 +Italy54!K105/Italy54!S105*Italy54!S104/Italy54!B104
 +Netherlands55!K105/Netherlands55!S105*Netherlands55!S104/Netherlands55!B104
 +Portugal56!K105/Portugal56!S105*Portugal56!S104/Portugal56!B104
 +Spain57!K105/Spain57!S105*Spain57!S104/Spain57!B104
 +Sweden58!K105/Sweden58!S105*Sweden58!S104/Sweden58!B104)
*(Belgium51!K104/Belgium51!S104*Belgium51!S105/Belgium51!B105
 +Denmark52!K104/Denmark52!S104*Denmark52!S105/Denmark52!B105
 +Finland53!K104/Finland53!S104*Finland53!S105/Finland53!B105
 +Italy54!K104/Italy54!S104*Italy54!S105/Italy54!B105
 +Netherlands55!K104/Netherlands55!S104*Netherlands55!S105/Netherlands55!B105
 +Portugal56!K104/Portugal56!S104*Portugal56!S105/Portugal56!B105
 +Spain57!K104/Spain57!S104*Spain57!S105/Spain57!B105
 +Sweden58!K104/Sweden58!S104*Sweden58!S105/Sweden58!B105)
/(Belgium51!K104/Belgium51!B104
 +Denmark52!K104/Denmark52!B104
 +Finland53!K104/Finland53!B104
 +Italy54!K104/Italy54!B104
 +Netherlands55!K104/Netherlands55!B104
 +Portugal56!K104/Portugal56!B104
 +Spain57!K104/Spain57!B104
 +Sweden58!K104/Sweden58!B104))))</f>
        <v>5.5418740603344833E-2</v>
      </c>
      <c r="P105" s="62">
        <f>IF(OR(
Belgium51!L105   ="",Belgium51!L104   ="",
Belgium51!B105   ="",Belgium51!B104   ="",
Belgium51!T105   ="",Belgium51!T104   ="",
Denmark52!L105      ="",Denmark52!L104      ="",
Denmark52!B105      ="",Denmark52!B104      ="",
Denmark52!T105      ="",Denmark52!T104      ="",
Finland53!L105       ="",Finland53!L104       ="",
Finland53!B105       ="",Finland53!B104       ="",
Finland53!T105       ="",Finland53!T104       ="",
Italy54!L105      ="",Italy54!L104      ="",
Italy54!B105      ="",Italy54!B104      ="",
Italy54!T105      ="",Italy54!T104      ="",
Netherlands55!L105 ="",Netherlands55!L104 ="",
Netherlands55!B105 ="",Netherlands55!B104 ="",
Netherlands55!T105 ="",Netherlands55!T104 ="",
Portugal56!L105      ="",Portugal56!L104      ="",
Portugal56!B105      ="",Portugal56!B104      ="",
Portugal56!T105      ="",Portugal56!T104      ="",
Spain57!L105      ="",Spain57!L104      ="",
Spain57!B105      ="",Spain57!B104      ="",
Spain57!T105      ="",Spain57!T104      ="",
Sweden58!L105      ="",Sweden58!L104      ="",
Sweden58!B105      ="",Sweden58!B104      ="",
Sweden58!T105      ="",Sweden58!T104      =""),"",
LN(SQRT(
(Belgium51!L105/Belgium51!B105
 +Denmark52!L105/Denmark52!B105
 +Finland53!L105/Finland53!B105
 +Italy54!L105/Italy54!B105
 +Netherlands55!L105/Netherlands55!B105
 +Portugal56!L105/Portugal56!B105
 +Spain57!L105/Spain57!B105
 +Sweden58!L105/Sweden58!B105)
/(Belgium51!L105/Belgium51!T105*Belgium51!T104/Belgium51!B104
 +Denmark52!L105/Denmark52!T105*Denmark52!T104/Denmark52!B104
 +Finland53!L105/Finland53!T105*Finland53!T104/Finland53!B104
 +Italy54!L105/Italy54!T105*Italy54!T104/Italy54!B104
 +Netherlands55!L105/Netherlands55!T105*Netherlands55!T104/Netherlands55!B104
 +Portugal56!L105/Portugal56!T105*Portugal56!T104/Portugal56!B104
 +Spain57!L105/Spain57!T105*Spain57!T104/Spain57!B104
 +Sweden58!L105/Sweden58!T105*Sweden58!T104/Sweden58!B104)
*(Belgium51!L104/Belgium51!T104*Belgium51!T105/Belgium51!B105
 +Denmark52!L104/Denmark52!T104*Denmark52!T105/Denmark52!B105
 +Finland53!L104/Finland53!T104*Finland53!T105/Finland53!B105
 +Italy54!L104/Italy54!T104*Italy54!T105/Italy54!B105
 +Netherlands55!L104/Netherlands55!T104*Netherlands55!T105/Netherlands55!B105
 +Portugal56!L104/Portugal56!T104*Portugal56!T105/Portugal56!B105
 +Spain57!L104/Spain57!T104*Spain57!T105/Spain57!B105
 +Sweden58!L104/Sweden58!T104*Sweden58!T105/Sweden58!B105)
/(Belgium51!L104/Belgium51!B104
 +Denmark52!L104/Denmark52!B104
 +Finland53!L104/Finland53!B104
 +Italy54!L104/Italy54!B104
 +Netherlands55!L104/Netherlands55!B104
 +Portugal56!L104/Portugal56!B104
 +Spain57!L104/Spain57!B104
 +Sweden58!L104/Sweden58!B104))))</f>
        <v>4.0387340329978365E-2</v>
      </c>
      <c r="Q105" s="61">
        <f t="shared" si="4"/>
        <v>-4.491822016520472E-3</v>
      </c>
      <c r="R105" s="61">
        <f t="shared" si="8"/>
        <v>-2.1398680786673632E-2</v>
      </c>
      <c r="S105" s="61">
        <f t="shared" si="5"/>
        <v>1.2048528766884489E-2</v>
      </c>
      <c r="T105" s="61">
        <f t="shared" si="6"/>
        <v>-3.6461317797180516E-2</v>
      </c>
      <c r="U105" s="61">
        <f t="shared" si="7"/>
        <v>-5.1492718070546985E-2</v>
      </c>
      <c r="V105" s="61">
        <f>IF(OR(
Belgium51!V105   ="",
Belgium51!U105   ="",
Denmark52!V105      ="",
Denmark52!U105      ="",
Finland53!V105       ="",
Finland53!U105       ="",
Italy54!V105      ="",
Italy54!U105      ="",
Netherlands55!V105 ="",
Netherlands55!U105 ="",
Portugal56!V105      ="",
Portugal56!U105      ="",
Spain57!V105      ="",
Spain57!U105      ="",
Sweden58!V105      ="",
Sweden58!U105      =""),"",
LN((Belgium51!V105+Denmark52!V105+Finland53!V105+Italy54!V105+Netherlands55!V105+Portugal56!V105+Spain57!V105+Sweden58!V105)
/(Belgium51!U105+Denmark52!U105+Finland53!U105+Italy54!U105+Netherlands55!U105+Portugal56!U105+Spain57!U105+Sweden58!U105)))</f>
        <v>-0.92389798968558412</v>
      </c>
      <c r="W105" s="61">
        <f>IF(OR(
Belgium51!V105   ="",
Belgium51!W105   ="",
Belgium51!U105   ="",
Denmark52!V105      ="",
Denmark52!W105      ="",
Denmark52!U105      ="",
Finland53!V105       ="",
Finland53!W105       ="",
Finland53!U105       ="",
Italy54!V105      ="",
Italy54!W105      ="",
Italy54!U105      ="",
Netherlands55!V105 ="",
Netherlands55!W105 ="",
Netherlands55!V105 ="",
Portugal56!V105      ="",
Portugal56!W105      ="",
Portugal56!U105      ="",
Spain57!V105      ="",
Spain57!W105      ="",
Spain57!U105      ="",
Sweden58!V105      ="",
Sweden58!W105      ="",
Sweden58!U105      ="",
),"",
LN((Belgium51!V105*Belgium51!W105+Denmark52!V105*Denmark52!W105+Finland53!V105*Finland53!W105+Italy54!V105*Italy54!W105+Netherlands55!V105*Netherlands55!W105+Portugal56!V105*Portugal56!W105+Spain57!V105*Spain57!W105+Sweden58!V105*Sweden58!W105)
/(Belgium51!U105+Denmark52!U105+Finland53!U105+Italy54!U105+Netherlands55!U105+Portugal56!U105+Spain57!U105+Sweden58!U105)))</f>
        <v>6.6354252935322124</v>
      </c>
      <c r="X105" s="61">
        <f>IF(OR(
Belgium51!X105   ="",
Belgium51!D105   ="",
Belgium51!B105   ="",
Denmark52!X105      ="",
Denmark52!D105      ="",
Denmark52!B105      ="",
Finland53!X105       ="",
Finland53!D105       ="",
Finland53!B105       ="",
Italy54!X105      ="",
Italy54!D105      ="",
Italy54!B105      ="",
Netherlands55!X105 ="",
Netherlands55!D105 ="",
Netherlands55!B105 ="",
Portugal56!X105      ="",
Portugal56!D105      ="",
Portugal56!B105      ="",
Spain57!X105      ="",
Spain57!D105      ="",
Spain57!B105      ="",
Sweden58!X105      ="",
Sweden58!D105      ="",
Sweden58!B105      =""),"",
(Belgium51!X105*Belgium51!D105/Belgium51!B105
 +Denmark52!X105*Denmark52!D105/Denmark52!B105
 +Finland53!X105*Finland53!D105/Finland53!B105
 +Italy54!X105*Italy54!D105/Italy54!B105
 +Netherlands55!X105*Netherlands55!D105/Netherlands55!B105
 +Portugal56!X105*Portugal56!D105/Portugal56!B105
 +Spain57!X105*Spain57!D105/Spain57!B105
 +Sweden58!X105*Sweden58!D105/Sweden58!B105)
/(Belgium51!D105/Belgium51!B105
 +Denmark52!D105/Denmark52!B105
 +Finland53!D105/Finland53!B105
 +Italy54!D105/Italy54!B105
 +Netherlands55!D105/Netherlands55!B105
 +Portugal56!D105/Portugal56!B105
 +Spain57!D105/Spain57!B105
 +Sweden58!D105/Sweden58!B105))</f>
        <v>0.63858171315933399</v>
      </c>
      <c r="Y105" s="61">
        <f>IF(OR(
Belgium51!Y105   ="",
Belgium51!D105   ="",
Belgium51!B105   ="",
Denmark52!Y105      ="",
Denmark52!D105      ="",
Denmark52!B105      ="",
Finland53!Y105       ="",
Finland53!D105       ="",
Finland53!B105       ="",
Italy54!Y105      ="",
Italy54!D105      ="",
Italy54!B105      ="",
Netherlands55!Y105 ="",
Netherlands55!D105 ="",
Netherlands55!B105 ="",
Portugal56!Y105      ="",
Portugal56!D105      ="",
Portugal56!B105      ="",
Spain57!Y105      ="",
Spain57!D105      ="",
Spain57!B105      ="",
Sweden58!Y105      ="",
Sweden58!D105      ="",
Sweden58!B105      =""),"",
(Belgium51!Y105/Belgium51!B105
 +Denmark52!Y105/Denmark52!B105
 +Finland53!Y105/Finland53!B105
 +Italy54!Y105/Italy54!B105
 +Netherlands55!Y105/Netherlands55!B105
 +Portugal56!Y105/Portugal56!B105
 +Spain57!Y105/Spain57!B105
 +Sweden58!Y105/Sweden58!B105)
/(Belgium51!D105/Belgium51!B105
 +Denmark52!D105/Denmark52!B105
 +Finland53!D105/Finland53!B105
 +Italy54!D105/Italy54!B105
 +Netherlands55!D105/Netherlands55!B105
 +Portugal56!D105/Portugal56!B105
 +Spain57!D105/Spain57!B105
 +Sweden58!D105/Sweden58!B105))</f>
        <v>0.12507756630224642</v>
      </c>
      <c r="Z105" s="67"/>
      <c r="AA105" s="62" t="str">
        <f t="shared" si="3"/>
        <v/>
      </c>
      <c r="AB105" s="75">
        <f>IF(OR(
Belgium51!AB105   ="",
Belgium51!D105   ="",
Belgium51!B105   ="",
Denmark52!AB105      ="",
Denmark52!D105      ="",
Denmark52!B105      ="",
Finland53!AB105       ="",
Finland53!D105       ="",
Finland53!B105       ="",
Italy54!AB105      ="",
Italy54!D105      ="",
Italy54!B105      ="",
Netherlands55!AB105 ="",
Netherlands55!D105 ="",
Netherlands55!B105 ="",
Portugal56!AB105      ="",
Portugal56!D105      ="",
Portugal56!B105      ="",
Spain57!AB105      ="",
Spain57!D105      ="",
Spain57!B105      ="",
Sweden58!AB105      ="",
Sweden58!D105      ="",
Sweden58!B105      =""),"",
(Belgium51!AB105*Belgium51!D105/Belgium51!B105
 +Denmark52!AB105*Denmark52!D105/Denmark52!B105
 +Finland53!AB105*Finland53!D105/Finland53!B105
 +Italy54!AB105*Italy54!D105/Italy54!B105
 +Netherlands55!AB105*Netherlands55!D105/Netherlands55!B105
 +Portugal56!AB105*Portugal56!D105/Portugal56!B105
 +Spain57!AB105*Spain57!D105/Spain57!B105
 +Sweden58!AB105*Sweden58!D105/Sweden58!B105)
/(Belgium51!D105/Belgium51!B105
 +Denmark52!D105/Denmark52!B105
 +Finland53!D105/Finland53!B105
 +Italy54!D105/Italy54!B105
 +Netherlands55!D105/Netherlands55!B105
 +Portugal56!D105/Portugal56!B105
 +Spain57!D105/Spain57!B105
 +Sweden58!D105/Sweden58!B105))</f>
        <v>0.33196429395849192</v>
      </c>
    </row>
    <row r="106" spans="1:28">
      <c r="A106" s="62">
        <v>1973</v>
      </c>
      <c r="B106" s="62" t="str">
        <f>IF(OR(
Belgium51!AC106   ="",
Belgium51!D106   ="",
Belgium51!B106   ="",
Denmark52!AC106      ="",
Denmark52!D106      ="",
Denmark52!B106      ="",
Finland53!AC106       ="",
Finland53!D106       ="",
Finland53!B106       ="",
Italy54!AC106      ="",
Italy54!D106      ="",
Italy54!B106      ="",
Netherlands55!AC106 ="",
Netherlands55!D106 ="",
Netherlands55!B106 ="",
Portugal56!AC106 ="",
Portugal56!D106 ="",
Portugal56!B106 ="",
Spain57!AC106       ="",
Spain57!D106       ="",
Spain57!B106       ="",
Sweden58!AC106      ="",
Sweden58!D106      ="",
Sweden58!B106      =""),"",
(Belgium51!AC106*Belgium51!D106/Belgium51!B106
 +Denmark52!AC106*Denmark52!D106/Denmark52!B106
 +Finland53!AC106*Finland53!D106/Finland53!B106
 +Italy54!AC106*Italy54!D106/Italy54!B106
 +Netherlands55!AC106*Netherlands55!D106/Netherlands55!B106
 +Portugal56!AC106*Portugal56!D106/Portugal56!B106
 +Spain57!AC106*Spain57!D106/Spain57!B106
 +Sweden58!AC106*Sweden58!D106/Sweden58!B106)
/(Belgium51!D106/Belgium51!B106
 +Denmark52!D106/Denmark52!B106
 +Finland53!D106/Finland53!B106
 +Italy54!D106/Italy54!B106
 +Netherlands55!D106/Netherlands55!B106
 +Portugal56!D106/Portugal56!B106
 +Spain57!D106/Spain57!B106
 +Sweden58!D106/Sweden58!B106))</f>
        <v/>
      </c>
      <c r="C106" s="34">
        <f>IF(OR(
Belgium51!F106   ="",
Belgium51!D106   ="",
Belgium51!B106   ="",
Denmark52!F106      ="",
Denmark52!D106      ="",
Denmark52!B106      ="",
Finland53!F106       ="",
Finland53!D106       ="",
Finland53!B106       ="",
Italy54!F106      ="",
Italy54!D106      ="",
Italy54!B106      ="",
Netherlands55!F106 ="",
Netherlands55!D106 ="",
Netherlands55!B106 ="",
Portugal56!F106 ="",
Portugal56!D106 ="",
Portugal56!B106 ="",
Spain57!F106       ="",
Spain57!D106       ="",
Spain57!B106       ="",
Sweden58!F106      ="",
Sweden58!D106      ="",
Sweden58!B106      =""),"",
(Belgium51!F106*Belgium51!D106/Belgium51!B106
 +Denmark52!F106*Denmark52!D106/Denmark52!B106
 +Finland53!F106*Finland53!D106/Finland53!B106
 +Italy54!F106*Italy54!D106/Italy54!B106
 +Netherlands55!F106*Netherlands55!D106/Netherlands55!B106
 +Portugal56!F106*Portugal56!D106/Portugal56!B106
 +Spain57!F106*Spain57!D106/Spain57!B106
 +Sweden58!F106*Sweden58!D106/Sweden58!B106)
/(Belgium51!D106/Belgium51!B106
 +Denmark52!D106/Denmark52!B106
 +Finland53!D106/Finland53!B106
 +Italy54!D106/Italy54!B106
 +Netherlands55!D106/Netherlands55!B106
 +Portugal56!D106/Portugal56!B106
 +Spain57!D106/Spain57!B106
 +Sweden58!D106/Sweden58!B106))</f>
        <v>0.56512395524098991</v>
      </c>
      <c r="D106" s="62" t="str">
        <f>IF(OR(
Belgium51!AE106   ="",
Belgium51!D106   ="",
Belgium51!B106   ="",
Denmark52!AE106      ="",
Denmark52!D106      ="",
Denmark52!B106      ="",
Finland53!AE106       ="",
Finland53!D106       ="",
Finland53!B106       ="",
Italy54!AE106      ="",
Italy54!D106      ="",
Italy54!B106      ="",
Netherlands55!AE106 ="",
Netherlands55!D106 ="",
Netherlands55!B106 ="",
Portugal56!AE106 ="",
Portugal56!D106 ="",
Portugal56!B106 ="",
Spain57!AE106       ="",
Spain57!D106       ="",
Spain57!B106       ="",
Sweden58!AE106      ="",
Sweden58!D106      ="",
Sweden58!B106      =""),"",
(Belgium51!AE106*Belgium51!D106/Belgium51!B106
 +Denmark52!AE106*Denmark52!D106/Denmark52!B106
 +Finland53!AE106*Finland53!D106/Finland53!B106
 +Italy54!AE106*Italy54!D106/Italy54!B106
 +Netherlands55!AE106*Netherlands55!D106/Netherlands55!B106
 +Portugal56!AE106*Portugal56!D106/Portugal56!B106
 +Spain57!AE106*Spain57!D106/Spain57!B106
 +Sweden58!AE106*Sweden58!D106/Sweden58!B106)
/(Belgium51!D106/Belgium51!B106
 +Denmark52!D106/Denmark52!B106
 +Finland53!D106/Finland53!B106
 +Italy54!D106/Italy54!B106
 +Netherlands55!D106/Netherlands55!B106
 +Portugal56!D106/Portugal56!B106
 +Spain57!D106/Spain57!B106
 +Sweden58!D106/Sweden58!B106))</f>
        <v/>
      </c>
      <c r="E106" s="62">
        <f>IF(OR(
Belgium51!H106   ="",
Belgium51!D106   ="",
Belgium51!B106   ="",
Denmark52!H106      ="",
Denmark52!D106      ="",
Denmark52!B106      ="",
Finland53!H106       ="",
Finland53!D106       ="",
Finland53!B106       ="",
Italy54!H106      ="",
Italy54!D106      ="",
Italy54!B106      ="",
Netherlands55!H106 ="",
Netherlands55!D106 ="",
Netherlands55!B106 ="",
Portugal56!H106 ="",
Portugal56!D106 ="",
Portugal56!B106 ="",
Spain57!H106 ="",
Spain57!D106 ="",
Spain57!B106 ="",
Sweden58!H106 ="",
Sweden58!D106 ="",
Sweden58!B106 =""),"",
(Belgium51!H106*Belgium51!D106/Belgium51!B106
 +Denmark52!H106*Denmark52!D106/Denmark52!B106
 +Finland53!H106*Finland53!D106/Finland53!B106
 +Italy54!H106*Italy54!D106/Italy54!B106
 +Netherlands55!H106*Netherlands55!D106/Netherlands55!B106
 +Portugal56!H106*Portugal56!D106/Portugal56!B106
 +Spain57!H106*Spain57!D106/Spain57!B106
 +Sweden58!H106*Sweden58!D106/Sweden58!B106)
/(Belgium51!D106/Belgium51!B106
 +Denmark52!D106/Denmark52!B106
 +Finland53!D106/Finland53!B106
 +Italy54!D106/Italy54!B106
 +Netherlands55!D106/Netherlands55!B106
 +Portugal56!D106/Portugal56!B106
 +Spain57!D106/Spain57!B106
 +Sweden58!D106/Sweden58!B106))</f>
        <v>0.24726469519865363</v>
      </c>
      <c r="F106" s="62">
        <f>IF(OR(
Belgium51!I106   ="",
Belgium51!D106   ="",
Belgium51!B106   ="",
Denmark52!I106      ="",
Denmark52!D106      ="",
Denmark52!B106      ="",
Finland53!I106       ="",
Finland53!D106       ="",
Finland53!B106       ="",
Italy54!I106      ="",
Italy54!D106      ="",
Italy54!B106      ="",
Netherlands55!I106 ="",
Netherlands55!D106 ="",
Netherlands55!B106 ="",
Portugal56!I106      ="",
Portugal56!D106      ="",
Portugal56!B106      ="",
Spain57!I106      ="",
Spain57!D106      ="",
Spain57!B106      ="",
Sweden58!I106      ="",
Sweden58!D106      ="",
Sweden58!B106      =""),"",
(Belgium51!I106/Belgium51!B106
 +Denmark52!I106/Denmark52!B106
 +Finland53!I106/Finland53!B106
 +Italy54!I106/Italy54!B106
 +Netherlands55!I106/Netherlands55!B106
 +Portugal56!I106/Portugal56!B106
 +Spain57!I106/Spain57!B106
 +Sweden58!I106/Sweden58!B106)
/(Belgium51!D106/Belgium51!B106
 +Denmark52!D106/Denmark52!B106
 +Finland53!D106/Finland53!B106
 +Italy54!D106/Italy54!B106
 +Netherlands55!D106/Netherlands55!B106
 +Portugal56!D106/Portugal56!B106
 +Spain57!D106/Spain57!B106
 +Sweden58!D106/Sweden58!B106))</f>
        <v>0.22966815466342028</v>
      </c>
      <c r="G106" s="62">
        <f>IF(OR(
Belgium51!J106   ="",
Belgium51!D106   ="",
Belgium51!B106   ="",
Denmark52!J106      ="",
Denmark52!D106      ="",
Denmark52!B106      ="",
Finland53!J106       ="",
Finland53!D106       ="",
Finland53!B106       ="",
Italy54!J106      ="",
Italy54!D106      ="",
Italy54!B106      ="",
Netherlands55!J106 ="",
Netherlands55!D106 ="",
Netherlands55!B106 ="",
Portugal56!J106      ="",
Portugal56!D106      ="",
Portugal56!B106      ="",
Spain57!J106      ="",
Spain57!D106      ="",
Spain57!B106      ="",
Sweden58!J106      ="",
Sweden58!D106      ="",
Sweden58!B106      =""),"",
(Belgium51!J106/Belgium51!B106
 +Denmark52!J106/Denmark52!B106
 +Finland53!J106/Finland53!B106
 +Italy54!J106/Italy54!B106
 +Netherlands55!J106/Netherlands55!B106
 +Portugal56!J106/Portugal56!B106
 +Spain57!J106/Spain57!B106
 +Sweden58!J106/Sweden58!B106)
/(Belgium51!D106/Belgium51!B106
 +Denmark52!D106/Denmark52!B106
 +Finland53!D106/Finland53!B106
 +Italy54!D106/Italy54!B106
 +Netherlands55!D106/Netherlands55!B106
 +Portugal56!D106/Portugal56!B106
 +Spain57!D106/Spain57!B106
 +Sweden58!D106/Sweden58!B106))</f>
        <v>0.19358802485841381</v>
      </c>
      <c r="H106" s="62">
        <f>IF(OR(
Belgium51!K106   ="",
Belgium51!D106   ="",
Belgium51!B106   ="",
Denmark52!K106      ="",
Denmark52!D106      ="",
Denmark52!B106      ="",
Finland53!K106       ="",
Finland53!D106       ="",
Finland53!B106       ="",
Italy54!K106      ="",
Italy54!D106      ="",
Italy54!B106      ="",
Netherlands55!K106 ="",
Netherlands55!D106 ="",
Netherlands55!B106 ="",
Portugal56!K106      ="",
Portugal56!D106      ="",
Portugal56!B106      ="",
Spain57!K106      ="",
Spain57!D106      ="",
Spain57!B106      ="",
Sweden58!K106      ="",
Sweden58!D106      ="",
Sweden58!B106      =""),"",
(Belgium51!K106/Belgium51!B106
 +Denmark52!K106/Denmark52!B106
 +Finland53!K106/Finland53!B106
 +Italy54!K106/Italy54!B106
 +Netherlands55!K106/Netherlands55!B106
 +Portugal56!K106/Portugal56!B106
 +Spain57!K106/Spain57!B106
 +Sweden58!K106/Sweden58!B106)
/(Belgium51!D106/Belgium51!B106
 +Denmark52!D106/Denmark52!B106
 +Finland53!D106/Finland53!B106
 +Italy54!D106/Italy54!B106
 +Netherlands55!D106/Netherlands55!B106
 +Portugal56!D106/Portugal56!B106
 +Spain57!D106/Spain57!B106
 +Sweden58!D106/Sweden58!B106))</f>
        <v>0.2366276398464672</v>
      </c>
      <c r="I106" s="62">
        <f>IF(OR(
Belgium51!L106   ="",
Belgium51!D106   ="",
Belgium51!B106   ="",
Denmark52!L106      ="",
Denmark52!D106      ="",
Denmark52!B106      ="",
Finland53!L106       ="",
Finland53!D106       ="",
Finland53!B106       ="",
Italy54!L106      ="",
Italy54!D106      ="",
Italy54!B106      ="",
Netherlands55!L106 ="",
Netherlands55!D106 ="",
Netherlands55!B106 ="",
Portugal56!L106      ="",
Portugal56!D106      ="",
Portugal56!B106      ="",
Spain57!L106      ="",
Spain57!D106      ="",
Spain57!B106      ="",
Sweden58!L106      ="",
Sweden58!D106      ="",
Sweden58!B106      =""),"",
(Belgium51!L106/Belgium51!B106
 +Denmark52!L106/Denmark52!B106
 +Finland53!L106/Finland53!B106
 +Italy54!L106/Italy54!B106
 +Netherlands55!L106/Netherlands55!B106
 +Portugal56!L106/Portugal56!B106
 +Spain57!L106/Spain57!B106
 +Sweden58!L106/Sweden58!B106)
/(Belgium51!D106/Belgium51!B106
 +Denmark52!D106/Denmark52!B106
 +Finland53!D106/Finland53!B106
 +Italy54!D106/Italy54!B106
 +Netherlands55!D106/Netherlands55!B106
 +Portugal56!D106/Portugal56!B106
 +Spain57!D106/Spain57!B106
 +Sweden58!D106/Sweden58!B106))</f>
        <v>0.25594688329717963</v>
      </c>
      <c r="J106" s="61">
        <f t="shared" si="2"/>
        <v>-1.9319243450712426E-2</v>
      </c>
      <c r="K106" s="61">
        <f>IF(OR(
Belgium51!D106   ="",Belgium51!D105   ="",
Belgium51!B106   ="",Belgium51!B105   ="",
Belgium51!N106   ="",Belgium51!N105   ="",
Denmark52!D106      ="",Denmark52!D105      ="",
Denmark52!B106      ="",Denmark52!B105      ="",
Denmark52!N106      ="",Denmark52!N105      ="",
Finland53!D106       ="",Finland53!D105       ="",
Finland53!B106       ="",Finland53!B105       ="",
Finland53!N106       ="",Finland53!N105       ="",
Italy54!D106      ="",Italy54!D105      ="",
Italy54!B106      ="",Italy54!B105      ="",
Italy54!N106      ="",Italy54!N105      ="",
Netherlands55!D106 ="",Netherlands55!D105 ="",
Netherlands55!B106 ="",Netherlands55!B105 ="",
Netherlands55!N106 ="",Netherlands55!N105 ="",
Portugal56!D106      ="",Portugal56!D105      ="",
Portugal56!B106      ="",Portugal56!B105      ="",
Portugal56!N106      ="",Portugal56!N105      ="",
Spain57!D106      ="",Spain57!D105      ="",
Spain57!B106      ="",Spain57!B105      ="",
Spain57!N106      ="",Spain57!N105      ="",
Sweden58!D106      ="",Sweden58!D105      ="",
Sweden58!B106      ="",Sweden58!B105      ="",
Sweden58!N106      ="",Sweden58!N105      =""),"",
LN(SQRT(
(Belgium51!D106/Belgium51!B106
 +Denmark52!D106/Denmark52!B106
 +Finland53!D106/Finland53!B106
 +Italy54!D106/Italy54!B106
 +Netherlands55!D106/Netherlands55!B106
 +Portugal56!D106/Portugal56!B106
 +Spain57!D106/Spain57!B106
 +Sweden58!D106/Sweden58!B106)
/(Belgium51!D106/Belgium51!N106*Belgium51!N105/Belgium51!B105
 +Denmark52!D106/Denmark52!N106*Denmark52!N105/Denmark52!B105
 +Finland53!D106/Finland53!N106*Finland53!N105/Finland53!B105
 +Italy54!D106/Italy54!N106*Italy54!N105/Italy54!B105
 +Netherlands55!D106/Netherlands55!N106*Netherlands55!N105/Netherlands55!B105
 +Portugal56!D106/Portugal56!N106*Portugal56!N105/Portugal56!B105
 +Spain57!D106/Spain57!N106*Spain57!N105/Spain57!B105
 +Sweden58!D106/Sweden58!N106*Sweden58!N105/Sweden58!B105)
*(Belgium51!D105/Belgium51!N105*Belgium51!N106/Belgium51!B106
 +Denmark52!D105/Denmark52!N105*Denmark52!N106/Denmark52!B106
 +Finland53!D105/Finland53!N105*Finland53!N106/Finland53!B106
 +Italy54!D105/Italy54!N105*Italy54!N106/Italy54!B106
 +Netherlands55!D105/Netherlands55!N105*Netherlands55!N106/Netherlands55!B106
 +Portugal56!D105/Portugal56!N105*Portugal56!N106/Portugal56!B106
 +Spain57!D105/Spain57!N105*Spain57!N106/Spain57!B106
 +Sweden58!D105/Sweden58!N105*Sweden58!N106/Sweden58!B106)
/(Belgium51!D105/Belgium51!B105
 +Denmark52!D105/Denmark52!B105
 +Finland53!D105/Finland53!B105
 +Italy54!D105/Italy54!B105
 +Netherlands55!D105/Netherlands55!B105
 +Portugal56!D105/Portugal56!B105
 +Spain57!D105/Spain57!B105
 +Sweden58!D105/Sweden58!B105))))</f>
        <v>0.13844984495786991</v>
      </c>
      <c r="L106" s="61">
        <f>IF(OR(
Belgium51!F106   ="",Belgium51!F105   ="",
Belgium51!D106   ="",Belgium51!D105   ="",
Belgium51!B106   ="",Belgium51!B105   ="",
Belgium51!P106   ="",Belgium51!P105   ="",
Denmark52!F106      ="",Denmark52!F105      ="",
Denmark52!D106      ="",Denmark52!D105      ="",
Denmark52!B106      ="",Denmark52!B105      ="",
Denmark52!P106      ="",Denmark52!P105      ="",
Finland53!F106       ="",Finland53!F105       ="",
Finland53!D106       ="",Finland53!D105       ="",
Finland53!B106       ="",Finland53!B105       ="",
Finland53!P106       ="",Finland53!P105       ="",
Italy54!F106      ="",Italy54!F105      ="",
Italy54!D106      ="",Italy54!D105      ="",
Italy54!B106      ="",Italy54!B105      ="",
Italy54!P106      ="",Italy54!P105      ="",
Netherlands55!F106 ="",Netherlands55!F105 ="",
Netherlands55!D106 ="",Netherlands55!D105 ="",
Netherlands55!B106 ="",Netherlands55!B105 ="",
Netherlands55!P106 ="",Netherlands55!P105 ="",
Portugal56!F106      ="",Portugal56!F105      ="",
Portugal56!D106      ="",Portugal56!D105      ="",
Portugal56!B106      ="",Portugal56!B105      ="",
Portugal56!P106      ="",Portugal56!P105      ="",
Spain57!F106      ="",Spain57!F105      ="",
Spain57!D106      ="",Spain57!D105      ="",
Spain57!B106      ="",Spain57!B105      ="",
Spain57!P106      ="",Spain57!P105      ="",
Sweden58!F106      ="",Sweden58!F105      ="",
Sweden58!D106      ="",Sweden58!D105      ="",
Sweden58!B106      ="",Sweden58!B105      ="",
Sweden58!P106      ="",Sweden58!P105      =""),"",
LN(SQRT(
(Belgium51!D106*Belgium51!F106/Belgium51!B106
 +Denmark52!D106*Denmark52!F106/Denmark52!B106
 +Finland53!D106*Finland53!F106/Finland53!B106
 +Italy54!D106*Italy54!F106/Italy54!B106
 +Netherlands55!D106*Netherlands55!F106/Netherlands55!B106
 +Portugal56!D106*Portugal56!F106/Portugal56!B106
 +Spain57!D106*Spain57!F106/Spain57!B106
 +Sweden58!D106*Sweden58!F106/Sweden58!B106)
/(Belgium51!D106*Belgium51!F106/Belgium51!P106*Belgium51!P105/Belgium51!B105
 +Denmark52!D106*Denmark52!F106/Denmark52!P106*Denmark52!P105/Denmark52!B105
 +Finland53!D106*Finland53!F106/Finland53!P106*Finland53!P105/Finland53!B105
 +Italy54!D106*Italy54!F106/Italy54!P106*Italy54!P105/Italy54!B105
 +Netherlands55!D106*Netherlands55!F106/Netherlands55!P106*Netherlands55!P105/Netherlands55!B105
 +Portugal56!D106*Portugal56!F106/Portugal56!P106*Portugal56!P105/Portugal56!B105
 +Spain57!D106*Spain57!F106/Spain57!P106*Spain57!P105/Spain57!B105
 +Sweden58!D106*Sweden58!F106/Sweden58!P106*Sweden58!P105/Sweden58!B105)
*(Belgium51!D105*Belgium51!F105/Belgium51!P105*Belgium51!P106/Belgium51!B106
 +Denmark52!D105*Denmark52!F105/Denmark52!P105*Denmark52!P106/Denmark52!B106
 +Finland53!D105*Finland53!F105/Finland53!P105*Finland53!P106/Finland53!B106
 +Italy54!D105*Italy54!F105/Italy54!P105*Italy54!P106/Italy54!B106
 +Netherlands55!D105*Netherlands55!F105/Netherlands55!P105*Netherlands55!P106/Netherlands55!B106
 +Portugal56!D105*Portugal56!F105/Portugal56!P105*Portugal56!P106/Portugal56!B106
 +Spain57!D105*Spain57!F105/Spain57!P105*Spain57!P106/Spain57!B106
 +Sweden58!D105*Sweden58!F105/Sweden58!P105*Sweden58!P106/Sweden58!B106)
/(Belgium51!D105*Belgium51!F105/Belgium51!B105
 +Denmark52!D105*Denmark52!F105/Denmark52!B105
 +Finland53!D105*Finland53!F105/Finland53!B105
 +Italy54!D105*Italy54!F105/Italy54!B105
 +Netherlands55!D105*Netherlands55!F105/Netherlands55!B105
 +Portugal56!D105*Portugal56!F105/Portugal56!B105
 +Spain57!D105*Spain57!F105/Spain57!B105
 +Sweden58!D105*Sweden58!F105/Sweden58!B105))))</f>
        <v>0.14274120883294786</v>
      </c>
      <c r="M106" s="62">
        <f>IF(OR(
Belgium51!H106   ="",Belgium51!H105   ="",
Belgium51!D106   ="",Belgium51!D105   ="",
Belgium51!B106   ="",Belgium51!B105   ="",
Belgium51!Q106   ="",Belgium51!Q105   ="",
Denmark52!H106      ="",Denmark52!H105      ="",
Denmark52!D106      ="",Denmark52!D105      ="",
Denmark52!B106      ="",Denmark52!B105      ="",
Denmark52!Q106      ="",Denmark52!Q105      ="",
Finland53!H106       ="",Finland53!H105       ="",
Finland53!D106       ="",Finland53!D105       ="",
Finland53!B106       ="",Finland53!B105       ="",
Finland53!Q106       ="",Finland53!Q105       ="",
Italy54!H106      ="",Italy54!H105      ="",
Italy54!D106      ="",Italy54!D105      ="",
Italy54!B106      ="",Italy54!B105      ="",
Italy54!Q106      ="",Italy54!Q105      ="",
Netherlands55!H106 ="",Netherlands55!H105 ="",
Netherlands55!D106 ="",Netherlands55!D105 ="",
Netherlands55!B106 ="",Netherlands55!B105 ="",
Netherlands55!Q106 ="",Netherlands55!Q105 ="",
Portugal56!H106      ="",Portugal56!H105      ="",
Portugal56!D106      ="",Portugal56!D105      ="",
Portugal56!B106      ="",Portugal56!B105      ="",
Portugal56!Q106      ="",Portugal56!Q105      ="",
Spain57!H106      ="",Spain57!H105      ="",
Spain57!D106      ="",Spain57!D105      ="",
Spain57!B106      ="",Spain57!B105      ="",
Spain57!Q106      ="",Spain57!Q105      ="",
Sweden58!H106      ="",Sweden58!H105      ="",
Sweden58!D106      ="",Sweden58!D105      ="",
Sweden58!B106      ="",Sweden58!B105      ="",
Sweden58!Q106      ="",Sweden58!Q105      =""),"",
LN(SQRT(
(Belgium51!D106*Belgium51!H106/Belgium51!B106
 +Denmark52!D106*Denmark52!H106/Denmark52!B106
 +Finland53!D106*Finland53!H106/Finland53!B106
 +Italy54!D106*Italy54!H106/Italy54!B106
 +Netherlands55!D106*Netherlands55!H106/Netherlands55!B106
 +Portugal56!D106*Portugal56!H106/Portugal56!B106
 +Spain57!D106*Spain57!H106/Spain57!B106
 +Sweden58!D106*Sweden58!H106/Sweden58!B106)
/(Belgium51!D106*Belgium51!H106/Belgium51!Q106*Belgium51!Q105/Belgium51!B105
 +Denmark52!D106*Denmark52!H106/Denmark52!Q106*Denmark52!Q105/Denmark52!B105
 +Finland53!D106*Finland53!H106/Finland53!Q106*Finland53!Q105/Finland53!B105
 +Italy54!D106*Italy54!H106/Italy54!Q106*Italy54!Q105/Italy54!B105
 +Netherlands55!D106*Netherlands55!H106/Netherlands55!Q106*Netherlands55!Q105/Netherlands55!B105
 +Portugal56!D106*Portugal56!H106/Portugal56!Q106*Portugal56!Q105/Portugal56!B105
 +Spain57!D106*Spain57!H106/Spain57!Q106*Spain57!Q105/Spain57!B105
 +Sweden58!D106*Sweden58!H106/Sweden58!Q106*Sweden58!Q105/Sweden58!B105)
*(Belgium51!D105*Belgium51!H105/Belgium51!Q105*Belgium51!Q106/Belgium51!B106
 +Denmark52!D105*Denmark52!H105/Denmark52!Q105*Denmark52!Q106/Denmark52!B106
 +Finland53!D105*Finland53!H105/Finland53!Q105*Finland53!Q106/Finland53!B106
 +Italy54!D105*Italy54!H105/Italy54!Q105*Italy54!Q106/Italy54!B106
 +Netherlands55!D105*Netherlands55!H105/Netherlands55!Q105*Netherlands55!Q106/Netherlands55!B106
 +Portugal56!D105*Portugal56!H105/Portugal56!Q105*Portugal56!Q106/Portugal56!B106
 +Spain57!D105*Spain57!H105/Spain57!Q105*Spain57!Q106/Spain57!B106
 +Sweden58!D105*Sweden58!H105/Sweden58!Q105*Sweden58!Q106/Sweden58!B106)
/(Belgium51!D105*Belgium51!H105/Belgium51!B105
 +Denmark52!D105*Denmark52!H105/Denmark52!B105
 +Finland53!D105*Finland53!H105/Finland53!B105
 +Italy54!D105*Italy54!H105/Italy54!B105
 +Netherlands55!D105*Netherlands55!H105/Netherlands55!B105
 +Portugal56!D105*Portugal56!H105/Portugal56!B105
 +Spain57!D105*Spain57!H105/Spain57!B105
 +Sweden58!D105*Sweden58!H105/Sweden58!B105))))</f>
        <v>0.15838290882014303</v>
      </c>
      <c r="N106" s="62">
        <f>IF(OR(
Belgium51!I106   ="",Belgium51!I105   ="",
Belgium51!B106   ="",Belgium51!B105   ="",
Belgium51!R106   ="",Belgium51!R105   ="",
Denmark52!I106      ="",Denmark52!I105      ="",
Denmark52!B106      ="",Denmark52!B105      ="",
Denmark52!R106      ="",Denmark52!R105      ="",
Finland53!I106       ="",Finland53!I105       ="",
Finland53!B106       ="",Finland53!B105       ="",
Finland53!R106       ="",Finland53!R105       ="",
Italy54!I106      ="",Italy54!I105      ="",
Italy54!B106      ="",Italy54!B105      ="",
Italy54!R106      ="",Italy54!R105      ="",
Netherlands55!I106 ="",Netherlands55!I105 ="",
Netherlands55!B106 ="",Netherlands55!B105 ="",
Netherlands55!R106 ="",Netherlands55!R105 ="",
Portugal56!I106      ="",Portugal56!I105      ="",
Portugal56!B106      ="",Portugal56!B105      ="",
Portugal56!R106      ="",Portugal56!R105      ="",
Spain57!I106      ="",Spain57!I105      ="",
Spain57!B106      ="",Spain57!B105      ="",
Spain57!R106      ="",Spain57!R105      ="",
Sweden58!I106      ="",Sweden58!I105      ="",
Sweden58!B106      ="",Sweden58!B105      ="",
Sweden58!R106      ="",Sweden58!R105      =""),"",
LN(SQRT(
(Belgium51!I106/Belgium51!B106
 +Denmark52!I106/Denmark52!B106
 +Finland53!I106/Finland53!B106
 +Italy54!I106/Italy54!B106
 +Netherlands55!I106/Netherlands55!B106
 +Portugal56!I106/Portugal56!B106
 +Spain57!I106/Spain57!B106
 +Sweden58!I106/Sweden58!B106)
/(Belgium51!I106/Belgium51!R106*Belgium51!R105/Belgium51!B105
 +Denmark52!I106/Denmark52!R106*Denmark52!R105/Denmark52!B105
 +Finland53!I106/Finland53!R106*Finland53!R105/Finland53!B105
 +Italy54!I106/Italy54!R106*Italy54!R105/Italy54!B105
 +Netherlands55!I106/Netherlands55!R106*Netherlands55!R105/Netherlands55!B105
 +Portugal56!I106/Portugal56!R106*Portugal56!R105/Portugal56!B105
 +Spain57!I106/Spain57!R106*Spain57!R105/Spain57!B105
 +Sweden58!I106/Sweden58!R106*Sweden58!R105/Sweden58!B105)
*(Belgium51!I105/Belgium51!R105*Belgium51!R106/Belgium51!B106
 +Denmark52!I105/Denmark52!R105*Denmark52!R106/Denmark52!B106
 +Finland53!I105/Finland53!R105*Finland53!R106/Finland53!B106
 +Italy54!I105/Italy54!R105*Italy54!R106/Italy54!B106
 +Netherlands55!I105/Netherlands55!R105*Netherlands55!R106/Netherlands55!B106
 +Portugal56!I105/Portugal56!R105*Portugal56!R106/Portugal56!B106
 +Spain57!I105/Spain57!R105*Spain57!R106/Spain57!B106
 +Sweden58!I105/Sweden58!R105*Sweden58!R106/Sweden58!B106)
/(Belgium51!I105/Belgium51!B105
 +Denmark52!I105/Denmark52!B105
 +Finland53!I105/Finland53!B105
 +Italy54!I105/Italy54!B105
 +Netherlands55!I105/Netherlands55!B105
 +Portugal56!I105/Portugal56!B105
 +Spain57!I105/Spain57!B105
 +Sweden58!I105/Sweden58!B105))))</f>
        <v>0.14304590964996847</v>
      </c>
      <c r="O106" s="62">
        <f>IF(OR(
Belgium51!K106   ="",Belgium51!K105   ="",
Belgium51!B106   ="",Belgium51!B105   ="",
Belgium51!S106   ="",Belgium51!S105   ="",
Denmark52!K106      ="",Denmark52!K105      ="",
Denmark52!B106      ="",Denmark52!B105      ="",
Denmark52!S106      ="",Denmark52!S105      ="",
Finland53!K106       ="",Finland53!K105       ="",
Finland53!B106       ="",Finland53!B105       ="",
Finland53!S106       ="",Finland53!S105       ="",
Italy54!K106      ="",Italy54!K105      ="",
Italy54!B106      ="",Italy54!B105      ="",
Italy54!S106      ="",Italy54!S105      ="",
Netherlands55!K106 ="",Netherlands55!K105 ="",
Netherlands55!B106 ="",Netherlands55!B105 ="",
Netherlands55!S106 ="",Netherlands55!S105 ="",
Portugal56!K106      ="",Portugal56!K105      ="",
Portugal56!B106      ="",Portugal56!B105      ="",
Portugal56!S106      ="",Portugal56!S105      ="",
Spain57!K106      ="",Spain57!K105      ="",
Spain57!B106      ="",Spain57!B105      ="",
Spain57!S106      ="",Spain57!S105      ="",
Sweden58!K106      ="",Sweden58!K105      ="",
Sweden58!B106      ="",Sweden58!B105      ="",
Sweden58!S106      ="",Sweden58!S105      =""),"",
LN(SQRT(
(Belgium51!K106/Belgium51!B106
 +Denmark52!K106/Denmark52!B106
 +Finland53!K106/Finland53!B106
 +Italy54!K106/Italy54!B106
 +Netherlands55!K106/Netherlands55!B106
 +Portugal56!K106/Portugal56!B106
 +Spain57!K106/Spain57!B106
 +Sweden58!K106/Sweden58!B106)
/(Belgium51!K106/Belgium51!S106*Belgium51!S105/Belgium51!B105
 +Denmark52!K106/Denmark52!S106*Denmark52!S105/Denmark52!B105
 +Finland53!K106/Finland53!S106*Finland53!S105/Finland53!B105
 +Italy54!K106/Italy54!S106*Italy54!S105/Italy54!B105
 +Netherlands55!K106/Netherlands55!S106*Netherlands55!S105/Netherlands55!B105
 +Portugal56!K106/Portugal56!S106*Portugal56!S105/Portugal56!B105
 +Spain57!K106/Spain57!S106*Spain57!S105/Spain57!B105
 +Sweden58!K106/Sweden58!S106*Sweden58!S105/Sweden58!B105)
*(Belgium51!K105/Belgium51!S105*Belgium51!S106/Belgium51!B106
 +Denmark52!K105/Denmark52!S105*Denmark52!S106/Denmark52!B106
 +Finland53!K105/Finland53!S105*Finland53!S106/Finland53!B106
 +Italy54!K105/Italy54!S105*Italy54!S106/Italy54!B106
 +Netherlands55!K105/Netherlands55!S105*Netherlands55!S106/Netherlands55!B106
 +Portugal56!K105/Portugal56!S105*Portugal56!S106/Portugal56!B106
 +Spain57!K105/Spain57!S105*Spain57!S106/Spain57!B106
 +Sweden58!K105/Sweden58!S105*Sweden58!S106/Sweden58!B106)
/(Belgium51!K105/Belgium51!B105
 +Denmark52!K105/Denmark52!B105
 +Finland53!K105/Finland53!B105
 +Italy54!K105/Italy54!B105
 +Netherlands55!K105/Netherlands55!B105
 +Portugal56!K105/Portugal56!B105
 +Spain57!K105/Spain57!B105
 +Sweden58!K105/Sweden58!B105))))</f>
        <v>0.15112110554329414</v>
      </c>
      <c r="P106" s="62">
        <f>IF(OR(
Belgium51!L106   ="",Belgium51!L105   ="",
Belgium51!B106   ="",Belgium51!B105   ="",
Belgium51!T106   ="",Belgium51!T105   ="",
Denmark52!L106      ="",Denmark52!L105      ="",
Denmark52!B106      ="",Denmark52!B105      ="",
Denmark52!T106      ="",Denmark52!T105      ="",
Finland53!L106       ="",Finland53!L105       ="",
Finland53!B106       ="",Finland53!B105       ="",
Finland53!T106       ="",Finland53!T105       ="",
Italy54!L106      ="",Italy54!L105      ="",
Italy54!B106      ="",Italy54!B105      ="",
Italy54!T106      ="",Italy54!T105      ="",
Netherlands55!L106 ="",Netherlands55!L105 ="",
Netherlands55!B106 ="",Netherlands55!B105 ="",
Netherlands55!T106 ="",Netherlands55!T105 ="",
Portugal56!L106      ="",Portugal56!L105      ="",
Portugal56!B106      ="",Portugal56!B105      ="",
Portugal56!T106      ="",Portugal56!T105      ="",
Spain57!L106      ="",Spain57!L105      ="",
Spain57!B106      ="",Spain57!B105      ="",
Spain57!T106      ="",Spain57!T105      ="",
Sweden58!L106      ="",Sweden58!L105      ="",
Sweden58!B106      ="",Sweden58!B105      ="",
Sweden58!T106      ="",Sweden58!T105      =""),"",
LN(SQRT(
(Belgium51!L106/Belgium51!B106
 +Denmark52!L106/Denmark52!B106
 +Finland53!L106/Finland53!B106
 +Italy54!L106/Italy54!B106
 +Netherlands55!L106/Netherlands55!B106
 +Portugal56!L106/Portugal56!B106
 +Spain57!L106/Spain57!B106
 +Sweden58!L106/Sweden58!B106)
/(Belgium51!L106/Belgium51!T106*Belgium51!T105/Belgium51!B105
 +Denmark52!L106/Denmark52!T106*Denmark52!T105/Denmark52!B105
 +Finland53!L106/Finland53!T106*Finland53!T105/Finland53!B105
 +Italy54!L106/Italy54!T106*Italy54!T105/Italy54!B105
 +Netherlands55!L106/Netherlands55!T106*Netherlands55!T105/Netherlands55!B105
 +Portugal56!L106/Portugal56!T106*Portugal56!T105/Portugal56!B105
 +Spain57!L106/Spain57!T106*Spain57!T105/Spain57!B105
 +Sweden58!L106/Sweden58!T106*Sweden58!T105/Sweden58!B105)
*(Belgium51!L105/Belgium51!T105*Belgium51!T106/Belgium51!B106
 +Denmark52!L105/Denmark52!T105*Denmark52!T106/Denmark52!B106
 +Finland53!L105/Finland53!T105*Finland53!T106/Finland53!B106
 +Italy54!L105/Italy54!T105*Italy54!T106/Italy54!B106
 +Netherlands55!L105/Netherlands55!T105*Netherlands55!T106/Netherlands55!B106
 +Portugal56!L105/Portugal56!T105*Portugal56!T106/Portugal56!B106
 +Spain57!L105/Spain57!T105*Spain57!T106/Spain57!B106
 +Sweden58!L105/Sweden58!T105*Sweden58!T106/Sweden58!B106)
/(Belgium51!L105/Belgium51!B105
 +Denmark52!L105/Denmark52!B105
 +Finland53!L105/Finland53!B105
 +Italy54!L105/Italy54!B105
 +Netherlands55!L105/Netherlands55!B105
 +Portugal56!L105/Portugal56!B105
 +Spain57!L105/Spain57!B105
 +Sweden58!L105/Sweden58!B105))))</f>
        <v>0.18357939445862448</v>
      </c>
      <c r="Q106" s="61">
        <f t="shared" si="4"/>
        <v>4.291363875077947E-3</v>
      </c>
      <c r="R106" s="61">
        <f t="shared" si="8"/>
        <v>1.9933063862273115E-2</v>
      </c>
      <c r="S106" s="61">
        <f t="shared" si="5"/>
        <v>4.5960646920985559E-3</v>
      </c>
      <c r="T106" s="61">
        <f t="shared" si="6"/>
        <v>1.2671260585424227E-2</v>
      </c>
      <c r="U106" s="61">
        <f t="shared" si="7"/>
        <v>4.5129549500754568E-2</v>
      </c>
      <c r="V106" s="61">
        <f>IF(OR(
Belgium51!V106   ="",
Belgium51!U106   ="",
Denmark52!V106      ="",
Denmark52!U106      ="",
Finland53!V106       ="",
Finland53!U106       ="",
Italy54!V106      ="",
Italy54!U106      ="",
Netherlands55!V106 ="",
Netherlands55!U106 ="",
Portugal56!V106      ="",
Portugal56!U106      ="",
Spain57!V106      ="",
Spain57!U106      ="",
Sweden58!V106      ="",
Sweden58!U106      =""),"",
LN((Belgium51!V106+Denmark52!V106+Finland53!V106+Italy54!V106+Netherlands55!V106+Portugal56!V106+Spain57!V106+Sweden58!V106)
/(Belgium51!U106+Denmark52!U106+Finland53!U106+Italy54!U106+Netherlands55!U106+Portugal56!U106+Spain57!U106+Sweden58!U106)))</f>
        <v>-0.91724272349571812</v>
      </c>
      <c r="W106" s="61">
        <f>IF(OR(
Belgium51!V106   ="",
Belgium51!W106   ="",
Belgium51!U106   ="",
Denmark52!V106      ="",
Denmark52!W106      ="",
Denmark52!U106      ="",
Finland53!V106       ="",
Finland53!W106       ="",
Finland53!U106       ="",
Italy54!V106      ="",
Italy54!W106      ="",
Italy54!U106      ="",
Netherlands55!V106 ="",
Netherlands55!W106 ="",
Netherlands55!V106 ="",
Portugal56!V106      ="",
Portugal56!W106      ="",
Portugal56!U106      ="",
Spain57!V106      ="",
Spain57!W106      ="",
Spain57!U106      ="",
Sweden58!V106      ="",
Sweden58!W106      ="",
Sweden58!U106      ="",
),"",
LN((Belgium51!V106*Belgium51!W106+Denmark52!V106*Denmark52!W106+Finland53!V106*Finland53!W106+Italy54!V106*Italy54!W106+Netherlands55!V106*Netherlands55!W106+Portugal56!V106*Portugal56!W106+Spain57!V106*Spain57!W106+Sweden58!V106*Sweden58!W106)
/(Belgium51!U106+Denmark52!U106+Finland53!U106+Italy54!U106+Netherlands55!U106+Portugal56!U106+Spain57!U106+Sweden58!U106)))</f>
        <v>6.635840468644342</v>
      </c>
      <c r="X106" s="61">
        <f>IF(OR(
Belgium51!X106   ="",
Belgium51!D106   ="",
Belgium51!B106   ="",
Denmark52!X106      ="",
Denmark52!D106      ="",
Denmark52!B106      ="",
Finland53!X106       ="",
Finland53!D106       ="",
Finland53!B106       ="",
Italy54!X106      ="",
Italy54!D106      ="",
Italy54!B106      ="",
Netherlands55!X106 ="",
Netherlands55!D106 ="",
Netherlands55!B106 ="",
Portugal56!X106      ="",
Portugal56!D106      ="",
Portugal56!B106      ="",
Spain57!X106      ="",
Spain57!D106      ="",
Spain57!B106      ="",
Sweden58!X106      ="",
Sweden58!D106      ="",
Sweden58!B106      =""),"",
(Belgium51!X106*Belgium51!D106/Belgium51!B106
 +Denmark52!X106*Denmark52!D106/Denmark52!B106
 +Finland53!X106*Finland53!D106/Finland53!B106
 +Italy54!X106*Italy54!D106/Italy54!B106
 +Netherlands55!X106*Netherlands55!D106/Netherlands55!B106
 +Portugal56!X106*Portugal56!D106/Portugal56!B106
 +Spain57!X106*Spain57!D106/Spain57!B106
 +Sweden58!X106*Sweden58!D106/Sweden58!B106)
/(Belgium51!D106/Belgium51!B106
 +Denmark52!D106/Denmark52!B106
 +Finland53!D106/Finland53!B106
 +Italy54!D106/Italy54!B106
 +Netherlands55!D106/Netherlands55!B106
 +Portugal56!D106/Portugal56!B106
 +Spain57!D106/Spain57!B106
 +Sweden58!D106/Sweden58!B106))</f>
        <v>0.64063403822141451</v>
      </c>
      <c r="Y106" s="61">
        <f>IF(OR(
Belgium51!Y106   ="",
Belgium51!D106   ="",
Belgium51!B106   ="",
Denmark52!Y106      ="",
Denmark52!D106      ="",
Denmark52!B106      ="",
Finland53!Y106       ="",
Finland53!D106       ="",
Finland53!B106       ="",
Italy54!Y106      ="",
Italy54!D106      ="",
Italy54!B106      ="",
Netherlands55!Y106 ="",
Netherlands55!D106 ="",
Netherlands55!B106 ="",
Portugal56!Y106      ="",
Portugal56!D106      ="",
Portugal56!B106      ="",
Spain57!Y106      ="",
Spain57!D106      ="",
Spain57!B106      ="",
Sweden58!Y106      ="",
Sweden58!D106      ="",
Sweden58!B106      =""),"",
(Belgium51!Y106/Belgium51!B106
 +Denmark52!Y106/Denmark52!B106
 +Finland53!Y106/Finland53!B106
 +Italy54!Y106/Italy54!B106
 +Netherlands55!Y106/Netherlands55!B106
 +Portugal56!Y106/Portugal56!B106
 +Spain57!Y106/Spain57!B106
 +Sweden58!Y106/Sweden58!B106)
/(Belgium51!D106/Belgium51!B106
 +Denmark52!D106/Denmark52!B106
 +Finland53!D106/Finland53!B106
 +Italy54!D106/Italy54!B106
 +Netherlands55!D106/Netherlands55!B106
 +Portugal56!D106/Portugal56!B106
 +Spain57!D106/Spain57!B106
 +Sweden58!D106/Sweden58!B106))</f>
        <v>0.12776262278593548</v>
      </c>
      <c r="Z106" s="67"/>
      <c r="AA106" s="62" t="str">
        <f t="shared" si="3"/>
        <v/>
      </c>
      <c r="AB106" s="75">
        <f>IF(OR(
Belgium51!AB106   ="",
Belgium51!D106   ="",
Belgium51!B106   ="",
Denmark52!AB106      ="",
Denmark52!D106      ="",
Denmark52!B106      ="",
Finland53!AB106       ="",
Finland53!D106       ="",
Finland53!B106       ="",
Italy54!AB106      ="",
Italy54!D106      ="",
Italy54!B106      ="",
Netherlands55!AB106 ="",
Netherlands55!D106 ="",
Netherlands55!B106 ="",
Portugal56!AB106      ="",
Portugal56!D106      ="",
Portugal56!B106      ="",
Spain57!AB106      ="",
Spain57!D106      ="",
Spain57!B106      ="",
Sweden58!AB106      ="",
Sweden58!D106      ="",
Sweden58!B106      =""),"",
(Belgium51!AB106*Belgium51!D106/Belgium51!B106
 +Denmark52!AB106*Denmark52!D106/Denmark52!B106
 +Finland53!AB106*Finland53!D106/Finland53!B106
 +Italy54!AB106*Italy54!D106/Italy54!B106
 +Netherlands55!AB106*Netherlands55!D106/Netherlands55!B106
 +Portugal56!AB106*Portugal56!D106/Portugal56!B106
 +Spain57!AB106*Spain57!D106/Spain57!B106
 +Sweden58!AB106*Sweden58!D106/Sweden58!B106)
/(Belgium51!D106/Belgium51!B106
 +Denmark52!D106/Denmark52!B106
 +Finland53!D106/Finland53!B106
 +Italy54!D106/Italy54!B106
 +Netherlands55!D106/Netherlands55!B106
 +Portugal56!D106/Portugal56!B106
 +Spain57!D106/Spain57!B106
 +Sweden58!D106/Sweden58!B106))</f>
        <v>0.32646783759992776</v>
      </c>
    </row>
    <row r="107" spans="1:28">
      <c r="A107" s="62">
        <v>1974</v>
      </c>
      <c r="B107" s="62" t="str">
        <f>IF(OR(
Belgium51!AC107   ="",
Belgium51!D107   ="",
Belgium51!B107   ="",
Denmark52!AC107      ="",
Denmark52!D107      ="",
Denmark52!B107      ="",
Finland53!AC107       ="",
Finland53!D107       ="",
Finland53!B107       ="",
Italy54!AC107      ="",
Italy54!D107      ="",
Italy54!B107      ="",
Netherlands55!AC107 ="",
Netherlands55!D107 ="",
Netherlands55!B107 ="",
Portugal56!AC107 ="",
Portugal56!D107 ="",
Portugal56!B107 ="",
Spain57!AC107       ="",
Spain57!D107       ="",
Spain57!B107       ="",
Sweden58!AC107      ="",
Sweden58!D107      ="",
Sweden58!B107      =""),"",
(Belgium51!AC107*Belgium51!D107/Belgium51!B107
 +Denmark52!AC107*Denmark52!D107/Denmark52!B107
 +Finland53!AC107*Finland53!D107/Finland53!B107
 +Italy54!AC107*Italy54!D107/Italy54!B107
 +Netherlands55!AC107*Netherlands55!D107/Netherlands55!B107
 +Portugal56!AC107*Portugal56!D107/Portugal56!B107
 +Spain57!AC107*Spain57!D107/Spain57!B107
 +Sweden58!AC107*Sweden58!D107/Sweden58!B107)
/(Belgium51!D107/Belgium51!B107
 +Denmark52!D107/Denmark52!B107
 +Finland53!D107/Finland53!B107
 +Italy54!D107/Italy54!B107
 +Netherlands55!D107/Netherlands55!B107
 +Portugal56!D107/Portugal56!B107
 +Spain57!D107/Spain57!B107
 +Sweden58!D107/Sweden58!B107))</f>
        <v/>
      </c>
      <c r="C107" s="34">
        <f>IF(OR(
Belgium51!F107   ="",
Belgium51!D107   ="",
Belgium51!B107   ="",
Denmark52!F107      ="",
Denmark52!D107      ="",
Denmark52!B107      ="",
Finland53!F107       ="",
Finland53!D107       ="",
Finland53!B107       ="",
Italy54!F107      ="",
Italy54!D107      ="",
Italy54!B107      ="",
Netherlands55!F107 ="",
Netherlands55!D107 ="",
Netherlands55!B107 ="",
Portugal56!F107 ="",
Portugal56!D107 ="",
Portugal56!B107 ="",
Spain57!F107       ="",
Spain57!D107       ="",
Spain57!B107       ="",
Sweden58!F107      ="",
Sweden58!D107      ="",
Sweden58!B107      =""),"",
(Belgium51!F107*Belgium51!D107/Belgium51!B107
 +Denmark52!F107*Denmark52!D107/Denmark52!B107
 +Finland53!F107*Finland53!D107/Finland53!B107
 +Italy54!F107*Italy54!D107/Italy54!B107
 +Netherlands55!F107*Netherlands55!D107/Netherlands55!B107
 +Portugal56!F107*Portugal56!D107/Portugal56!B107
 +Spain57!F107*Spain57!D107/Spain57!B107
 +Sweden58!F107*Sweden58!D107/Sweden58!B107)
/(Belgium51!D107/Belgium51!B107
 +Denmark52!D107/Denmark52!B107
 +Finland53!D107/Finland53!B107
 +Italy54!D107/Italy54!B107
 +Netherlands55!D107/Netherlands55!B107
 +Portugal56!D107/Portugal56!B107
 +Spain57!D107/Spain57!B107
 +Sweden58!D107/Sweden58!B107))</f>
        <v>0.56176319710398459</v>
      </c>
      <c r="D107" s="62" t="str">
        <f>IF(OR(
Belgium51!AE107   ="",
Belgium51!D107   ="",
Belgium51!B107   ="",
Denmark52!AE107      ="",
Denmark52!D107      ="",
Denmark52!B107      ="",
Finland53!AE107       ="",
Finland53!D107       ="",
Finland53!B107       ="",
Italy54!AE107      ="",
Italy54!D107      ="",
Italy54!B107      ="",
Netherlands55!AE107 ="",
Netherlands55!D107 ="",
Netherlands55!B107 ="",
Portugal56!AE107 ="",
Portugal56!D107 ="",
Portugal56!B107 ="",
Spain57!AE107       ="",
Spain57!D107       ="",
Spain57!B107       ="",
Sweden58!AE107      ="",
Sweden58!D107      ="",
Sweden58!B107      =""),"",
(Belgium51!AE107*Belgium51!D107/Belgium51!B107
 +Denmark52!AE107*Denmark52!D107/Denmark52!B107
 +Finland53!AE107*Finland53!D107/Finland53!B107
 +Italy54!AE107*Italy54!D107/Italy54!B107
 +Netherlands55!AE107*Netherlands55!D107/Netherlands55!B107
 +Portugal56!AE107*Portugal56!D107/Portugal56!B107
 +Spain57!AE107*Spain57!D107/Spain57!B107
 +Sweden58!AE107*Sweden58!D107/Sweden58!B107)
/(Belgium51!D107/Belgium51!B107
 +Denmark52!D107/Denmark52!B107
 +Finland53!D107/Finland53!B107
 +Italy54!D107/Italy54!B107
 +Netherlands55!D107/Netherlands55!B107
 +Portugal56!D107/Portugal56!B107
 +Spain57!D107/Spain57!B107
 +Sweden58!D107/Sweden58!B107))</f>
        <v/>
      </c>
      <c r="E107" s="62">
        <f>IF(OR(
Belgium51!H107   ="",
Belgium51!D107   ="",
Belgium51!B107   ="",
Denmark52!H107      ="",
Denmark52!D107      ="",
Denmark52!B107      ="",
Finland53!H107       ="",
Finland53!D107       ="",
Finland53!B107       ="",
Italy54!H107      ="",
Italy54!D107      ="",
Italy54!B107      ="",
Netherlands55!H107 ="",
Netherlands55!D107 ="",
Netherlands55!B107 ="",
Portugal56!H107 ="",
Portugal56!D107 ="",
Portugal56!B107 ="",
Spain57!H107 ="",
Spain57!D107 ="",
Spain57!B107 ="",
Sweden58!H107 ="",
Sweden58!D107 ="",
Sweden58!B107 =""),"",
(Belgium51!H107*Belgium51!D107/Belgium51!B107
 +Denmark52!H107*Denmark52!D107/Denmark52!B107
 +Finland53!H107*Finland53!D107/Finland53!B107
 +Italy54!H107*Italy54!D107/Italy54!B107
 +Netherlands55!H107*Netherlands55!D107/Netherlands55!B107
 +Portugal56!H107*Portugal56!D107/Portugal56!B107
 +Spain57!H107*Spain57!D107/Spain57!B107
 +Sweden58!H107*Sweden58!D107/Sweden58!B107)
/(Belgium51!D107/Belgium51!B107
 +Denmark52!D107/Denmark52!B107
 +Finland53!D107/Finland53!B107
 +Italy54!D107/Italy54!B107
 +Netherlands55!D107/Netherlands55!B107
 +Portugal56!D107/Portugal56!B107
 +Spain57!D107/Spain57!B107
 +Sweden58!D107/Sweden58!B107))</f>
        <v>0.25291314755099586</v>
      </c>
      <c r="F107" s="62">
        <f>IF(OR(
Belgium51!I107   ="",
Belgium51!D107   ="",
Belgium51!B107   ="",
Denmark52!I107      ="",
Denmark52!D107      ="",
Denmark52!B107      ="",
Finland53!I107       ="",
Finland53!D107       ="",
Finland53!B107       ="",
Italy54!I107      ="",
Italy54!D107      ="",
Italy54!B107      ="",
Netherlands55!I107 ="",
Netherlands55!D107 ="",
Netherlands55!B107 ="",
Portugal56!I107      ="",
Portugal56!D107      ="",
Portugal56!B107      ="",
Spain57!I107      ="",
Spain57!D107      ="",
Spain57!B107      ="",
Sweden58!I107      ="",
Sweden58!D107      ="",
Sweden58!B107      =""),"",
(Belgium51!I107/Belgium51!B107
 +Denmark52!I107/Denmark52!B107
 +Finland53!I107/Finland53!B107
 +Italy54!I107/Italy54!B107
 +Netherlands55!I107/Netherlands55!B107
 +Portugal56!I107/Portugal56!B107
 +Spain57!I107/Spain57!B107
 +Sweden58!I107/Sweden58!B107)
/(Belgium51!D107/Belgium51!B107
 +Denmark52!D107/Denmark52!B107
 +Finland53!D107/Finland53!B107
 +Italy54!D107/Italy54!B107
 +Netherlands55!D107/Netherlands55!B107
 +Portugal56!D107/Portugal56!B107
 +Spain57!D107/Spain57!B107
 +Sweden58!D107/Sweden58!B107))</f>
        <v>0.23230563694204517</v>
      </c>
      <c r="G107" s="62">
        <f>IF(OR(
Belgium51!J107   ="",
Belgium51!D107   ="",
Belgium51!B107   ="",
Denmark52!J107      ="",
Denmark52!D107      ="",
Denmark52!B107      ="",
Finland53!J107       ="",
Finland53!D107       ="",
Finland53!B107       ="",
Italy54!J107      ="",
Italy54!D107      ="",
Italy54!B107      ="",
Netherlands55!J107 ="",
Netherlands55!D107 ="",
Netherlands55!B107 ="",
Portugal56!J107      ="",
Portugal56!D107      ="",
Portugal56!B107      ="",
Spain57!J107      ="",
Spain57!D107      ="",
Spain57!B107      ="",
Sweden58!J107      ="",
Sweden58!D107      ="",
Sweden58!B107      =""),"",
(Belgium51!J107/Belgium51!B107
 +Denmark52!J107/Denmark52!B107
 +Finland53!J107/Finland53!B107
 +Italy54!J107/Italy54!B107
 +Netherlands55!J107/Netherlands55!B107
 +Portugal56!J107/Portugal56!B107
 +Spain57!J107/Spain57!B107
 +Sweden58!J107/Sweden58!B107)
/(Belgium51!D107/Belgium51!B107
 +Denmark52!D107/Denmark52!B107
 +Finland53!D107/Finland53!B107
 +Italy54!D107/Italy54!B107
 +Netherlands55!D107/Netherlands55!B107
 +Portugal56!D107/Portugal56!B107
 +Spain57!D107/Spain57!B107
 +Sweden58!D107/Sweden58!B107))</f>
        <v>0.19658940414239057</v>
      </c>
      <c r="H107" s="62">
        <f>IF(OR(
Belgium51!K107   ="",
Belgium51!D107   ="",
Belgium51!B107   ="",
Denmark52!K107      ="",
Denmark52!D107      ="",
Denmark52!B107      ="",
Finland53!K107       ="",
Finland53!D107       ="",
Finland53!B107       ="",
Italy54!K107      ="",
Italy54!D107      ="",
Italy54!B107      ="",
Netherlands55!K107 ="",
Netherlands55!D107 ="",
Netherlands55!B107 ="",
Portugal56!K107      ="",
Portugal56!D107      ="",
Portugal56!B107      ="",
Spain57!K107      ="",
Spain57!D107      ="",
Spain57!B107      ="",
Sweden58!K107      ="",
Sweden58!D107      ="",
Sweden58!B107      =""),"",
(Belgium51!K107/Belgium51!B107
 +Denmark52!K107/Denmark52!B107
 +Finland53!K107/Finland53!B107
 +Italy54!K107/Italy54!B107
 +Netherlands55!K107/Netherlands55!B107
 +Portugal56!K107/Portugal56!B107
 +Spain57!K107/Spain57!B107
 +Sweden58!K107/Sweden58!B107)
/(Belgium51!D107/Belgium51!B107
 +Denmark52!D107/Denmark52!B107
 +Finland53!D107/Finland53!B107
 +Italy54!D107/Italy54!B107
 +Netherlands55!D107/Netherlands55!B107
 +Portugal56!D107/Portugal56!B107
 +Spain57!D107/Spain57!B107
 +Sweden58!D107/Sweden58!B107))</f>
        <v>0.27130118754527816</v>
      </c>
      <c r="I107" s="62">
        <f>IF(OR(
Belgium51!L107   ="",
Belgium51!D107   ="",
Belgium51!B107   ="",
Denmark52!L107      ="",
Denmark52!D107      ="",
Denmark52!B107      ="",
Finland53!L107       ="",
Finland53!D107       ="",
Finland53!B107       ="",
Italy54!L107      ="",
Italy54!D107      ="",
Italy54!B107      ="",
Netherlands55!L107 ="",
Netherlands55!D107 ="",
Netherlands55!B107 ="",
Portugal56!L107      ="",
Portugal56!D107      ="",
Portugal56!B107      ="",
Spain57!L107      ="",
Spain57!D107      ="",
Spain57!B107      ="",
Sweden58!L107      ="",
Sweden58!D107      ="",
Sweden58!B107      =""),"",
(Belgium51!L107/Belgium51!B107
 +Denmark52!L107/Denmark52!B107
 +Finland53!L107/Finland53!B107
 +Italy54!L107/Italy54!B107
 +Netherlands55!L107/Netherlands55!B107
 +Portugal56!L107/Portugal56!B107
 +Spain57!L107/Spain57!B107
 +Sweden58!L107/Sweden58!B107)
/(Belgium51!D107/Belgium51!B107
 +Denmark52!D107/Denmark52!B107
 +Finland53!D107/Finland53!B107
 +Italy54!D107/Italy54!B107
 +Netherlands55!D107/Netherlands55!B107
 +Portugal56!D107/Portugal56!B107
 +Spain57!D107/Spain57!B107
 +Sweden58!D107/Sweden58!B107))</f>
        <v>0.31382615044192846</v>
      </c>
      <c r="J107" s="61">
        <f t="shared" si="2"/>
        <v>-4.2524962896650309E-2</v>
      </c>
      <c r="K107" s="61">
        <f>IF(OR(
Belgium51!D107   ="",Belgium51!D106   ="",
Belgium51!B107   ="",Belgium51!B106   ="",
Belgium51!N107   ="",Belgium51!N106   ="",
Denmark52!D107      ="",Denmark52!D106      ="",
Denmark52!B107      ="",Denmark52!B106      ="",
Denmark52!N107      ="",Denmark52!N106      ="",
Finland53!D107       ="",Finland53!D106       ="",
Finland53!B107       ="",Finland53!B106       ="",
Finland53!N107       ="",Finland53!N106       ="",
Italy54!D107      ="",Italy54!D106      ="",
Italy54!B107      ="",Italy54!B106      ="",
Italy54!N107      ="",Italy54!N106      ="",
Netherlands55!D107 ="",Netherlands55!D106 ="",
Netherlands55!B107 ="",Netherlands55!B106 ="",
Netherlands55!N107 ="",Netherlands55!N106 ="",
Portugal56!D107      ="",Portugal56!D106      ="",
Portugal56!B107      ="",Portugal56!B106      ="",
Portugal56!N107      ="",Portugal56!N106      ="",
Spain57!D107      ="",Spain57!D106      ="",
Spain57!B107      ="",Spain57!B106      ="",
Spain57!N107      ="",Spain57!N106      ="",
Sweden58!D107      ="",Sweden58!D106      ="",
Sweden58!B107      ="",Sweden58!B106      ="",
Sweden58!N107      ="",Sweden58!N106      =""),"",
LN(SQRT(
(Belgium51!D107/Belgium51!B107
 +Denmark52!D107/Denmark52!B107
 +Finland53!D107/Finland53!B107
 +Italy54!D107/Italy54!B107
 +Netherlands55!D107/Netherlands55!B107
 +Portugal56!D107/Portugal56!B107
 +Spain57!D107/Spain57!B107
 +Sweden58!D107/Sweden58!B107)
/(Belgium51!D107/Belgium51!N107*Belgium51!N106/Belgium51!B106
 +Denmark52!D107/Denmark52!N107*Denmark52!N106/Denmark52!B106
 +Finland53!D107/Finland53!N107*Finland53!N106/Finland53!B106
 +Italy54!D107/Italy54!N107*Italy54!N106/Italy54!B106
 +Netherlands55!D107/Netherlands55!N107*Netherlands55!N106/Netherlands55!B106
 +Portugal56!D107/Portugal56!N107*Portugal56!N106/Portugal56!B106
 +Spain57!D107/Spain57!N107*Spain57!N106/Spain57!B106
 +Sweden58!D107/Sweden58!N107*Sweden58!N106/Sweden58!B106)
*(Belgium51!D106/Belgium51!N106*Belgium51!N107/Belgium51!B107
 +Denmark52!D106/Denmark52!N106*Denmark52!N107/Denmark52!B107
 +Finland53!D106/Finland53!N106*Finland53!N107/Finland53!B107
 +Italy54!D106/Italy54!N106*Italy54!N107/Italy54!B107
 +Netherlands55!D106/Netherlands55!N106*Netherlands55!N107/Netherlands55!B107
 +Portugal56!D106/Portugal56!N106*Portugal56!N107/Portugal56!B107
 +Spain57!D106/Spain57!N106*Spain57!N107/Spain57!B107
 +Sweden58!D106/Sweden58!N106*Sweden58!N107/Sweden58!B107)
/(Belgium51!D106/Belgium51!B106
 +Denmark52!D106/Denmark52!B106
 +Finland53!D106/Finland53!B106
 +Italy54!D106/Italy54!B106
 +Netherlands55!D106/Netherlands55!B106
 +Portugal56!D106/Portugal56!B106
 +Spain57!D106/Spain57!B106
 +Sweden58!D106/Sweden58!B106))))</f>
        <v>0.18179011684446997</v>
      </c>
      <c r="L107" s="61">
        <f>IF(OR(
Belgium51!F107   ="",Belgium51!F106   ="",
Belgium51!D107   ="",Belgium51!D106   ="",
Belgium51!B107   ="",Belgium51!B106   ="",
Belgium51!P107   ="",Belgium51!P106   ="",
Denmark52!F107      ="",Denmark52!F106      ="",
Denmark52!D107      ="",Denmark52!D106      ="",
Denmark52!B107      ="",Denmark52!B106      ="",
Denmark52!P107      ="",Denmark52!P106      ="",
Finland53!F107       ="",Finland53!F106       ="",
Finland53!D107       ="",Finland53!D106       ="",
Finland53!B107       ="",Finland53!B106       ="",
Finland53!P107       ="",Finland53!P106       ="",
Italy54!F107      ="",Italy54!F106      ="",
Italy54!D107      ="",Italy54!D106      ="",
Italy54!B107      ="",Italy54!B106      ="",
Italy54!P107      ="",Italy54!P106      ="",
Netherlands55!F107 ="",Netherlands55!F106 ="",
Netherlands55!D107 ="",Netherlands55!D106 ="",
Netherlands55!B107 ="",Netherlands55!B106 ="",
Netherlands55!P107 ="",Netherlands55!P106 ="",
Portugal56!F107      ="",Portugal56!F106      ="",
Portugal56!D107      ="",Portugal56!D106      ="",
Portugal56!B107      ="",Portugal56!B106      ="",
Portugal56!P107      ="",Portugal56!P106      ="",
Spain57!F107      ="",Spain57!F106      ="",
Spain57!D107      ="",Spain57!D106      ="",
Spain57!B107      ="",Spain57!B106      ="",
Spain57!P107      ="",Spain57!P106      ="",
Sweden58!F107      ="",Sweden58!F106      ="",
Sweden58!D107      ="",Sweden58!D106      ="",
Sweden58!B107      ="",Sweden58!B106      ="",
Sweden58!P107      ="",Sweden58!P106      =""),"",
LN(SQRT(
(Belgium51!D107*Belgium51!F107/Belgium51!B107
 +Denmark52!D107*Denmark52!F107/Denmark52!B107
 +Finland53!D107*Finland53!F107/Finland53!B107
 +Italy54!D107*Italy54!F107/Italy54!B107
 +Netherlands55!D107*Netherlands55!F107/Netherlands55!B107
 +Portugal56!D107*Portugal56!F107/Portugal56!B107
 +Spain57!D107*Spain57!F107/Spain57!B107
 +Sweden58!D107*Sweden58!F107/Sweden58!B107)
/(Belgium51!D107*Belgium51!F107/Belgium51!P107*Belgium51!P106/Belgium51!B106
 +Denmark52!D107*Denmark52!F107/Denmark52!P107*Denmark52!P106/Denmark52!B106
 +Finland53!D107*Finland53!F107/Finland53!P107*Finland53!P106/Finland53!B106
 +Italy54!D107*Italy54!F107/Italy54!P107*Italy54!P106/Italy54!B106
 +Netherlands55!D107*Netherlands55!F107/Netherlands55!P107*Netherlands55!P106/Netherlands55!B106
 +Portugal56!D107*Portugal56!F107/Portugal56!P107*Portugal56!P106/Portugal56!B106
 +Spain57!D107*Spain57!F107/Spain57!P107*Spain57!P106/Spain57!B106
 +Sweden58!D107*Sweden58!F107/Sweden58!P107*Sweden58!P106/Sweden58!B106)
*(Belgium51!D106*Belgium51!F106/Belgium51!P106*Belgium51!P107/Belgium51!B107
 +Denmark52!D106*Denmark52!F106/Denmark52!P106*Denmark52!P107/Denmark52!B107
 +Finland53!D106*Finland53!F106/Finland53!P106*Finland53!P107/Finland53!B107
 +Italy54!D106*Italy54!F106/Italy54!P106*Italy54!P107/Italy54!B107
 +Netherlands55!D106*Netherlands55!F106/Netherlands55!P106*Netherlands55!P107/Netherlands55!B107
 +Portugal56!D106*Portugal56!F106/Portugal56!P106*Portugal56!P107/Portugal56!B107
 +Spain57!D106*Spain57!F106/Spain57!P106*Spain57!P107/Spain57!B107
 +Sweden58!D106*Sweden58!F106/Sweden58!P106*Sweden58!P107/Sweden58!B107)
/(Belgium51!D106*Belgium51!F106/Belgium51!B106
 +Denmark52!D106*Denmark52!F106/Denmark52!B106
 +Finland53!D106*Finland53!F106/Finland53!B106
 +Italy54!D106*Italy54!F106/Italy54!B106
 +Netherlands55!D106*Netherlands55!F106/Netherlands55!B106
 +Portugal56!D106*Portugal56!F106/Portugal56!B106
 +Spain57!D106*Spain57!F106/Spain57!B106
 +Sweden58!D106*Sweden58!F106/Sweden58!B106))))</f>
        <v>0.1849316564542679</v>
      </c>
      <c r="M107" s="62">
        <f>IF(OR(
Belgium51!H107   ="",Belgium51!H106   ="",
Belgium51!D107   ="",Belgium51!D106   ="",
Belgium51!B107   ="",Belgium51!B106   ="",
Belgium51!Q107   ="",Belgium51!Q106   ="",
Denmark52!H107      ="",Denmark52!H106      ="",
Denmark52!D107      ="",Denmark52!D106      ="",
Denmark52!B107      ="",Denmark52!B106      ="",
Denmark52!Q107      ="",Denmark52!Q106      ="",
Finland53!H107       ="",Finland53!H106       ="",
Finland53!D107       ="",Finland53!D106       ="",
Finland53!B107       ="",Finland53!B106       ="",
Finland53!Q107       ="",Finland53!Q106       ="",
Italy54!H107      ="",Italy54!H106      ="",
Italy54!D107      ="",Italy54!D106      ="",
Italy54!B107      ="",Italy54!B106      ="",
Italy54!Q107      ="",Italy54!Q106      ="",
Netherlands55!H107 ="",Netherlands55!H106 ="",
Netherlands55!D107 ="",Netherlands55!D106 ="",
Netherlands55!B107 ="",Netherlands55!B106 ="",
Netherlands55!Q107 ="",Netherlands55!Q106 ="",
Portugal56!H107      ="",Portugal56!H106      ="",
Portugal56!D107      ="",Portugal56!D106      ="",
Portugal56!B107      ="",Portugal56!B106      ="",
Portugal56!Q107      ="",Portugal56!Q106      ="",
Spain57!H107      ="",Spain57!H106      ="",
Spain57!D107      ="",Spain57!D106      ="",
Spain57!B107      ="",Spain57!B106      ="",
Spain57!Q107      ="",Spain57!Q106      ="",
Sweden58!H107      ="",Sweden58!H106      ="",
Sweden58!D107      ="",Sweden58!D106      ="",
Sweden58!B107      ="",Sweden58!B106      ="",
Sweden58!Q107      ="",Sweden58!Q106      =""),"",
LN(SQRT(
(Belgium51!D107*Belgium51!H107/Belgium51!B107
 +Denmark52!D107*Denmark52!H107/Denmark52!B107
 +Finland53!D107*Finland53!H107/Finland53!B107
 +Italy54!D107*Italy54!H107/Italy54!B107
 +Netherlands55!D107*Netherlands55!H107/Netherlands55!B107
 +Portugal56!D107*Portugal56!H107/Portugal56!B107
 +Spain57!D107*Spain57!H107/Spain57!B107
 +Sweden58!D107*Sweden58!H107/Sweden58!B107)
/(Belgium51!D107*Belgium51!H107/Belgium51!Q107*Belgium51!Q106/Belgium51!B106
 +Denmark52!D107*Denmark52!H107/Denmark52!Q107*Denmark52!Q106/Denmark52!B106
 +Finland53!D107*Finland53!H107/Finland53!Q107*Finland53!Q106/Finland53!B106
 +Italy54!D107*Italy54!H107/Italy54!Q107*Italy54!Q106/Italy54!B106
 +Netherlands55!D107*Netherlands55!H107/Netherlands55!Q107*Netherlands55!Q106/Netherlands55!B106
 +Portugal56!D107*Portugal56!H107/Portugal56!Q107*Portugal56!Q106/Portugal56!B106
 +Spain57!D107*Spain57!H107/Spain57!Q107*Spain57!Q106/Spain57!B106
 +Sweden58!D107*Sweden58!H107/Sweden58!Q107*Sweden58!Q106/Sweden58!B106)
*(Belgium51!D106*Belgium51!H106/Belgium51!Q106*Belgium51!Q107/Belgium51!B107
 +Denmark52!D106*Denmark52!H106/Denmark52!Q106*Denmark52!Q107/Denmark52!B107
 +Finland53!D106*Finland53!H106/Finland53!Q106*Finland53!Q107/Finland53!B107
 +Italy54!D106*Italy54!H106/Italy54!Q106*Italy54!Q107/Italy54!B107
 +Netherlands55!D106*Netherlands55!H106/Netherlands55!Q106*Netherlands55!Q107/Netherlands55!B107
 +Portugal56!D106*Portugal56!H106/Portugal56!Q106*Portugal56!Q107/Portugal56!B107
 +Spain57!D106*Spain57!H106/Spain57!Q106*Spain57!Q107/Spain57!B107
 +Sweden58!D106*Sweden58!H106/Sweden58!Q106*Sweden58!Q107/Sweden58!B107)
/(Belgium51!D106*Belgium51!H106/Belgium51!B106
 +Denmark52!D106*Denmark52!H106/Denmark52!B106
 +Finland53!D106*Finland53!H106/Finland53!B106
 +Italy54!D106*Italy54!H106/Italy54!B106
 +Netherlands55!D106*Netherlands55!H106/Netherlands55!B106
 +Portugal56!D106*Portugal56!H106/Portugal56!B106
 +Spain57!D106*Spain57!H106/Spain57!B106
 +Sweden58!D106*Sweden58!H106/Sweden58!B106))))</f>
        <v>0.23561825408651269</v>
      </c>
      <c r="N107" s="62">
        <f>IF(OR(
Belgium51!I107   ="",Belgium51!I106   ="",
Belgium51!B107   ="",Belgium51!B106   ="",
Belgium51!R107   ="",Belgium51!R106   ="",
Denmark52!I107      ="",Denmark52!I106      ="",
Denmark52!B107      ="",Denmark52!B106      ="",
Denmark52!R107      ="",Denmark52!R106      ="",
Finland53!I107       ="",Finland53!I106       ="",
Finland53!B107       ="",Finland53!B106       ="",
Finland53!R107       ="",Finland53!R106       ="",
Italy54!I107      ="",Italy54!I106      ="",
Italy54!B107      ="",Italy54!B106      ="",
Italy54!R107      ="",Italy54!R106      ="",
Netherlands55!I107 ="",Netherlands55!I106 ="",
Netherlands55!B107 ="",Netherlands55!B106 ="",
Netherlands55!R107 ="",Netherlands55!R106 ="",
Portugal56!I107      ="",Portugal56!I106      ="",
Portugal56!B107      ="",Portugal56!B106      ="",
Portugal56!R107      ="",Portugal56!R106      ="",
Spain57!I107      ="",Spain57!I106      ="",
Spain57!B107      ="",Spain57!B106      ="",
Spain57!R107      ="",Spain57!R106      ="",
Sweden58!I107      ="",Sweden58!I106      ="",
Sweden58!B107      ="",Sweden58!B106      ="",
Sweden58!R107      ="",Sweden58!R106      =""),"",
LN(SQRT(
(Belgium51!I107/Belgium51!B107
 +Denmark52!I107/Denmark52!B107
 +Finland53!I107/Finland53!B107
 +Italy54!I107/Italy54!B107
 +Netherlands55!I107/Netherlands55!B107
 +Portugal56!I107/Portugal56!B107
 +Spain57!I107/Spain57!B107
 +Sweden58!I107/Sweden58!B107)
/(Belgium51!I107/Belgium51!R107*Belgium51!R106/Belgium51!B106
 +Denmark52!I107/Denmark52!R107*Denmark52!R106/Denmark52!B106
 +Finland53!I107/Finland53!R107*Finland53!R106/Finland53!B106
 +Italy54!I107/Italy54!R107*Italy54!R106/Italy54!B106
 +Netherlands55!I107/Netherlands55!R107*Netherlands55!R106/Netherlands55!B106
 +Portugal56!I107/Portugal56!R107*Portugal56!R106/Portugal56!B106
 +Spain57!I107/Spain57!R107*Spain57!R106/Spain57!B106
 +Sweden58!I107/Sweden58!R107*Sweden58!R106/Sweden58!B106)
*(Belgium51!I106/Belgium51!R106*Belgium51!R107/Belgium51!B107
 +Denmark52!I106/Denmark52!R106*Denmark52!R107/Denmark52!B107
 +Finland53!I106/Finland53!R106*Finland53!R107/Finland53!B107
 +Italy54!I106/Italy54!R106*Italy54!R107/Italy54!B107
 +Netherlands55!I106/Netherlands55!R106*Netherlands55!R107/Netherlands55!B107
 +Portugal56!I106/Portugal56!R106*Portugal56!R107/Portugal56!B107
 +Spain57!I106/Spain57!R106*Spain57!R107/Spain57!B107
 +Sweden58!I106/Sweden58!R106*Sweden58!R107/Sweden58!B107)
/(Belgium51!I106/Belgium51!B106
 +Denmark52!I106/Denmark52!B106
 +Finland53!I106/Finland53!B106
 +Italy54!I106/Italy54!B106
 +Netherlands55!I106/Netherlands55!B106
 +Portugal56!I106/Portugal56!B106
 +Spain57!I106/Spain57!B106
 +Sweden58!I106/Sweden58!B106))))</f>
        <v>0.19065147935616308</v>
      </c>
      <c r="O107" s="62">
        <f>IF(OR(
Belgium51!K107   ="",Belgium51!K106   ="",
Belgium51!B107   ="",Belgium51!B106   ="",
Belgium51!S107   ="",Belgium51!S106   ="",
Denmark52!K107      ="",Denmark52!K106      ="",
Denmark52!B107      ="",Denmark52!B106      ="",
Denmark52!S107      ="",Denmark52!S106      ="",
Finland53!K107       ="",Finland53!K106       ="",
Finland53!B107       ="",Finland53!B106       ="",
Finland53!S107       ="",Finland53!S106       ="",
Italy54!K107      ="",Italy54!K106      ="",
Italy54!B107      ="",Italy54!B106      ="",
Italy54!S107      ="",Italy54!S106      ="",
Netherlands55!K107 ="",Netherlands55!K106 ="",
Netherlands55!B107 ="",Netherlands55!B106 ="",
Netherlands55!S107 ="",Netherlands55!S106 ="",
Portugal56!K107      ="",Portugal56!K106      ="",
Portugal56!B107      ="",Portugal56!B106      ="",
Portugal56!S107      ="",Portugal56!S106      ="",
Spain57!K107      ="",Spain57!K106      ="",
Spain57!B107      ="",Spain57!B106      ="",
Spain57!S107      ="",Spain57!S106      ="",
Sweden58!K107      ="",Sweden58!K106      ="",
Sweden58!B107      ="",Sweden58!B106      ="",
Sweden58!S107      ="",Sweden58!S106      =""),"",
LN(SQRT(
(Belgium51!K107/Belgium51!B107
 +Denmark52!K107/Denmark52!B107
 +Finland53!K107/Finland53!B107
 +Italy54!K107/Italy54!B107
 +Netherlands55!K107/Netherlands55!B107
 +Portugal56!K107/Portugal56!B107
 +Spain57!K107/Spain57!B107
 +Sweden58!K107/Sweden58!B107)
/(Belgium51!K107/Belgium51!S107*Belgium51!S106/Belgium51!B106
 +Denmark52!K107/Denmark52!S107*Denmark52!S106/Denmark52!B106
 +Finland53!K107/Finland53!S107*Finland53!S106/Finland53!B106
 +Italy54!K107/Italy54!S107*Italy54!S106/Italy54!B106
 +Netherlands55!K107/Netherlands55!S107*Netherlands55!S106/Netherlands55!B106
 +Portugal56!K107/Portugal56!S107*Portugal56!S106/Portugal56!B106
 +Spain57!K107/Spain57!S107*Spain57!S106/Spain57!B106
 +Sweden58!K107/Sweden58!S107*Sweden58!S106/Sweden58!B106)
*(Belgium51!K106/Belgium51!S106*Belgium51!S107/Belgium51!B107
 +Denmark52!K106/Denmark52!S106*Denmark52!S107/Denmark52!B107
 +Finland53!K106/Finland53!S106*Finland53!S107/Finland53!B107
 +Italy54!K106/Italy54!S106*Italy54!S107/Italy54!B107
 +Netherlands55!K106/Netherlands55!S106*Netherlands55!S107/Netherlands55!B107
 +Portugal56!K106/Portugal56!S106*Portugal56!S107/Portugal56!B107
 +Spain57!K106/Spain57!S106*Spain57!S107/Spain57!B107
 +Sweden58!K106/Sweden58!S106*Sweden58!S107/Sweden58!B107)
/(Belgium51!K106/Belgium51!B106
 +Denmark52!K106/Denmark52!B106
 +Finland53!K106/Finland53!B106
 +Italy54!K106/Italy54!B106
 +Netherlands55!K106/Netherlands55!B106
 +Portugal56!K106/Portugal56!B106
 +Spain57!K106/Spain57!B106
 +Sweden58!K106/Sweden58!B106))))</f>
        <v>0.31391723483161599</v>
      </c>
      <c r="P107" s="62">
        <f>IF(OR(
Belgium51!L107   ="",Belgium51!L106   ="",
Belgium51!B107   ="",Belgium51!B106   ="",
Belgium51!T107   ="",Belgium51!T106   ="",
Denmark52!L107      ="",Denmark52!L106      ="",
Denmark52!B107      ="",Denmark52!B106      ="",
Denmark52!T107      ="",Denmark52!T106      ="",
Finland53!L107       ="",Finland53!L106       ="",
Finland53!B107       ="",Finland53!B106       ="",
Finland53!T107       ="",Finland53!T106       ="",
Italy54!L107      ="",Italy54!L106      ="",
Italy54!B107      ="",Italy54!B106      ="",
Italy54!T107      ="",Italy54!T106      ="",
Netherlands55!L107 ="",Netherlands55!L106 ="",
Netherlands55!B107 ="",Netherlands55!B106 ="",
Netherlands55!T107 ="",Netherlands55!T106 ="",
Portugal56!L107      ="",Portugal56!L106      ="",
Portugal56!B107      ="",Portugal56!B106      ="",
Portugal56!T107      ="",Portugal56!T106      ="",
Spain57!L107      ="",Spain57!L106      ="",
Spain57!B107      ="",Spain57!B106      ="",
Spain57!T107      ="",Spain57!T106      ="",
Sweden58!L107      ="",Sweden58!L106      ="",
Sweden58!B107      ="",Sweden58!B106      ="",
Sweden58!T107      ="",Sweden58!T106      =""),"",
LN(SQRT(
(Belgium51!L107/Belgium51!B107
 +Denmark52!L107/Denmark52!B107
 +Finland53!L107/Finland53!B107
 +Italy54!L107/Italy54!B107
 +Netherlands55!L107/Netherlands55!B107
 +Portugal56!L107/Portugal56!B107
 +Spain57!L107/Spain57!B107
 +Sweden58!L107/Sweden58!B107)
/(Belgium51!L107/Belgium51!T107*Belgium51!T106/Belgium51!B106
 +Denmark52!L107/Denmark52!T107*Denmark52!T106/Denmark52!B106
 +Finland53!L107/Finland53!T107*Finland53!T106/Finland53!B106
 +Italy54!L107/Italy54!T107*Italy54!T106/Italy54!B106
 +Netherlands55!L107/Netherlands55!T107*Netherlands55!T106/Netherlands55!B106
 +Portugal56!L107/Portugal56!T107*Portugal56!T106/Portugal56!B106
 +Spain57!L107/Spain57!T107*Spain57!T106/Spain57!B106
 +Sweden58!L107/Sweden58!T107*Sweden58!T106/Sweden58!B106)
*(Belgium51!L106/Belgium51!T106*Belgium51!T107/Belgium51!B107
 +Denmark52!L106/Denmark52!T106*Denmark52!T107/Denmark52!B107
 +Finland53!L106/Finland53!T106*Finland53!T107/Finland53!B107
 +Italy54!L106/Italy54!T106*Italy54!T107/Italy54!B107
 +Netherlands55!L106/Netherlands55!T106*Netherlands55!T107/Netherlands55!B107
 +Portugal56!L106/Portugal56!T106*Portugal56!T107/Portugal56!B107
 +Spain57!L106/Spain57!T106*Spain57!T107/Spain57!B107
 +Sweden58!L106/Sweden58!T106*Sweden58!T107/Sweden58!B107)
/(Belgium51!L106/Belgium51!B106
 +Denmark52!L106/Denmark52!B106
 +Finland53!L106/Finland53!B106
 +Italy54!L106/Italy54!B106
 +Netherlands55!L106/Netherlands55!B106
 +Portugal56!L106/Portugal56!B106
 +Spain57!L106/Spain57!B106
 +Sweden58!L106/Sweden58!B106))))</f>
        <v>0.38471839086541237</v>
      </c>
      <c r="Q107" s="61">
        <f t="shared" si="4"/>
        <v>3.1415396097979331E-3</v>
      </c>
      <c r="R107" s="61">
        <f t="shared" si="8"/>
        <v>5.3828137242042717E-2</v>
      </c>
      <c r="S107" s="61">
        <f t="shared" si="5"/>
        <v>8.8613625116931161E-3</v>
      </c>
      <c r="T107" s="61">
        <f t="shared" si="6"/>
        <v>0.13212711798714602</v>
      </c>
      <c r="U107" s="61">
        <f t="shared" si="7"/>
        <v>0.20292827402094241</v>
      </c>
      <c r="V107" s="61">
        <f>IF(OR(
Belgium51!V107   ="",
Belgium51!U107   ="",
Denmark52!V107      ="",
Denmark52!U107      ="",
Finland53!V107       ="",
Finland53!U107       ="",
Italy54!V107      ="",
Italy54!U107      ="",
Netherlands55!V107 ="",
Netherlands55!U107 ="",
Portugal56!V107      ="",
Portugal56!U107      ="",
Spain57!V107      ="",
Spain57!U107      ="",
Sweden58!V107      ="",
Sweden58!U107      =""),"",
LN((Belgium51!V107+Denmark52!V107+Finland53!V107+Italy54!V107+Netherlands55!V107+Portugal56!V107+Spain57!V107+Sweden58!V107)
/(Belgium51!U107+Denmark52!U107+Finland53!U107+Italy54!U107+Netherlands55!U107+Portugal56!U107+Spain57!U107+Sweden58!U107)))</f>
        <v>-0.91117170779647982</v>
      </c>
      <c r="W107" s="61">
        <f>IF(OR(
Belgium51!V107   ="",
Belgium51!W107   ="",
Belgium51!U107   ="",
Denmark52!V107      ="",
Denmark52!W107      ="",
Denmark52!U107      ="",
Finland53!V107       ="",
Finland53!W107       ="",
Finland53!U107       ="",
Italy54!V107      ="",
Italy54!W107      ="",
Italy54!U107      ="",
Netherlands55!V107 ="",
Netherlands55!W107 ="",
Netherlands55!V107 ="",
Portugal56!V107      ="",
Portugal56!W107      ="",
Portugal56!U107      ="",
Spain57!V107      ="",
Spain57!W107      ="",
Spain57!U107      ="",
Sweden58!V107      ="",
Sweden58!W107      ="",
Sweden58!U107      ="",
),"",
LN((Belgium51!V107*Belgium51!W107+Denmark52!V107*Denmark52!W107+Finland53!V107*Finland53!W107+Italy54!V107*Italy54!W107+Netherlands55!V107*Netherlands55!W107+Portugal56!V107*Portugal56!W107+Spain57!V107*Spain57!W107+Sweden58!V107*Sweden58!W107)
/(Belgium51!U107+Denmark52!U107+Finland53!U107+Italy54!U107+Netherlands55!U107+Portugal56!U107+Spain57!U107+Sweden58!U107)))</f>
        <v>6.6299821148159452</v>
      </c>
      <c r="X107" s="61">
        <f>IF(OR(
Belgium51!X107   ="",
Belgium51!D107   ="",
Belgium51!B107   ="",
Denmark52!X107      ="",
Denmark52!D107      ="",
Denmark52!B107      ="",
Finland53!X107       ="",
Finland53!D107       ="",
Finland53!B107       ="",
Italy54!X107      ="",
Italy54!D107      ="",
Italy54!B107      ="",
Netherlands55!X107 ="",
Netherlands55!D107 ="",
Netherlands55!B107 ="",
Portugal56!X107      ="",
Portugal56!D107      ="",
Portugal56!B107      ="",
Spain57!X107      ="",
Spain57!D107      ="",
Spain57!B107      ="",
Sweden58!X107      ="",
Sweden58!D107      ="",
Sweden58!B107      =""),"",
(Belgium51!X107*Belgium51!D107/Belgium51!B107
 +Denmark52!X107*Denmark52!D107/Denmark52!B107
 +Finland53!X107*Finland53!D107/Finland53!B107
 +Italy54!X107*Italy54!D107/Italy54!B107
 +Netherlands55!X107*Netherlands55!D107/Netherlands55!B107
 +Portugal56!X107*Portugal56!D107/Portugal56!B107
 +Spain57!X107*Spain57!D107/Spain57!B107
 +Sweden58!X107*Sweden58!D107/Sweden58!B107)
/(Belgium51!D107/Belgium51!B107
 +Denmark52!D107/Denmark52!B107
 +Finland53!D107/Finland53!B107
 +Italy54!D107/Italy54!B107
 +Netherlands55!D107/Netherlands55!B107
 +Portugal56!D107/Portugal56!B107
 +Spain57!D107/Spain57!B107
 +Sweden58!D107/Sweden58!B107))</f>
        <v>0.64147175047277361</v>
      </c>
      <c r="Y107" s="61">
        <f>IF(OR(
Belgium51!Y107   ="",
Belgium51!D107   ="",
Belgium51!B107   ="",
Denmark52!Y107      ="",
Denmark52!D107      ="",
Denmark52!B107      ="",
Finland53!Y107       ="",
Finland53!D107       ="",
Finland53!B107       ="",
Italy54!Y107      ="",
Italy54!D107      ="",
Italy54!B107      ="",
Netherlands55!Y107 ="",
Netherlands55!D107 ="",
Netherlands55!B107 ="",
Portugal56!Y107      ="",
Portugal56!D107      ="",
Portugal56!B107      ="",
Spain57!Y107      ="",
Spain57!D107      ="",
Spain57!B107      ="",
Sweden58!Y107      ="",
Sweden58!D107      ="",
Sweden58!B107      =""),"",
(Belgium51!Y107/Belgium51!B107
 +Denmark52!Y107/Denmark52!B107
 +Finland53!Y107/Finland53!B107
 +Italy54!Y107/Italy54!B107
 +Netherlands55!Y107/Netherlands55!B107
 +Portugal56!Y107/Portugal56!B107
 +Spain57!Y107/Spain57!B107
 +Sweden58!Y107/Sweden58!B107)
/(Belgium51!D107/Belgium51!B107
 +Denmark52!D107/Denmark52!B107
 +Finland53!D107/Finland53!B107
 +Italy54!D107/Italy54!B107
 +Netherlands55!D107/Netherlands55!B107
 +Portugal56!D107/Portugal56!B107
 +Spain57!D107/Spain57!B107
 +Sweden58!D107/Sweden58!B107))</f>
        <v>0.13649895370844747</v>
      </c>
      <c r="Z107" s="67"/>
      <c r="AA107" s="62" t="str">
        <f t="shared" si="3"/>
        <v/>
      </c>
      <c r="AB107" s="75">
        <f>IF(OR(
Belgium51!AB107   ="",
Belgium51!D107   ="",
Belgium51!B107   ="",
Denmark52!AB107      ="",
Denmark52!D107      ="",
Denmark52!B107      ="",
Finland53!AB107       ="",
Finland53!D107       ="",
Finland53!B107       ="",
Italy54!AB107      ="",
Italy54!D107      ="",
Italy54!B107      ="",
Netherlands55!AB107 ="",
Netherlands55!D107 ="",
Netherlands55!B107 ="",
Portugal56!AB107      ="",
Portugal56!D107      ="",
Portugal56!B107      ="",
Spain57!AB107      ="",
Spain57!D107      ="",
Spain57!B107      ="",
Sweden58!AB107      ="",
Sweden58!D107      ="",
Sweden58!B107      =""),"",
(Belgium51!AB107*Belgium51!D107/Belgium51!B107
 +Denmark52!AB107*Denmark52!D107/Denmark52!B107
 +Finland53!AB107*Finland53!D107/Finland53!B107
 +Italy54!AB107*Italy54!D107/Italy54!B107
 +Netherlands55!AB107*Netherlands55!D107/Netherlands55!B107
 +Portugal56!AB107*Portugal56!D107/Portugal56!B107
 +Spain57!AB107*Spain57!D107/Spain57!B107
 +Sweden58!AB107*Sweden58!D107/Sweden58!B107)
/(Belgium51!D107/Belgium51!B107
 +Denmark52!D107/Denmark52!B107
 +Finland53!D107/Finland53!B107
 +Italy54!D107/Italy54!B107
 +Netherlands55!D107/Netherlands55!B107
 +Portugal56!D107/Portugal56!B107
 +Spain57!D107/Spain57!B107
 +Sweden58!D107/Sweden58!B107))</f>
        <v>0.31265740242001944</v>
      </c>
    </row>
    <row r="108" spans="1:28">
      <c r="A108" s="62">
        <v>1975</v>
      </c>
      <c r="B108" s="62" t="str">
        <f>IF(OR(
Belgium51!AC108   ="",
Belgium51!D108   ="",
Belgium51!B108   ="",
Denmark52!AC108      ="",
Denmark52!D108      ="",
Denmark52!B108      ="",
Finland53!AC108       ="",
Finland53!D108       ="",
Finland53!B108       ="",
Italy54!AC108      ="",
Italy54!D108      ="",
Italy54!B108      ="",
Netherlands55!AC108 ="",
Netherlands55!D108 ="",
Netherlands55!B108 ="",
Portugal56!AC108 ="",
Portugal56!D108 ="",
Portugal56!B108 ="",
Spain57!AC108       ="",
Spain57!D108       ="",
Spain57!B108       ="",
Sweden58!AC108      ="",
Sweden58!D108      ="",
Sweden58!B108      =""),"",
(Belgium51!AC108*Belgium51!D108/Belgium51!B108
 +Denmark52!AC108*Denmark52!D108/Denmark52!B108
 +Finland53!AC108*Finland53!D108/Finland53!B108
 +Italy54!AC108*Italy54!D108/Italy54!B108
 +Netherlands55!AC108*Netherlands55!D108/Netherlands55!B108
 +Portugal56!AC108*Portugal56!D108/Portugal56!B108
 +Spain57!AC108*Spain57!D108/Spain57!B108
 +Sweden58!AC108*Sweden58!D108/Sweden58!B108)
/(Belgium51!D108/Belgium51!B108
 +Denmark52!D108/Denmark52!B108
 +Finland53!D108/Finland53!B108
 +Italy54!D108/Italy54!B108
 +Netherlands55!D108/Netherlands55!B108
 +Portugal56!D108/Portugal56!B108
 +Spain57!D108/Spain57!B108
 +Sweden58!D108/Sweden58!B108))</f>
        <v/>
      </c>
      <c r="C108" s="34">
        <f>IF(OR(
Belgium51!F108   ="",
Belgium51!D108   ="",
Belgium51!B108   ="",
Denmark52!F108      ="",
Denmark52!D108      ="",
Denmark52!B108      ="",
Finland53!F108       ="",
Finland53!D108       ="",
Finland53!B108       ="",
Italy54!F108      ="",
Italy54!D108      ="",
Italy54!B108      ="",
Netherlands55!F108 ="",
Netherlands55!D108 ="",
Netherlands55!B108 ="",
Portugal56!F108 ="",
Portugal56!D108 ="",
Portugal56!B108 ="",
Spain57!F108       ="",
Spain57!D108       ="",
Spain57!B108       ="",
Sweden58!F108      ="",
Sweden58!D108      ="",
Sweden58!B108      =""),"",
(Belgium51!F108*Belgium51!D108/Belgium51!B108
 +Denmark52!F108*Denmark52!D108/Denmark52!B108
 +Finland53!F108*Finland53!D108/Finland53!B108
 +Italy54!F108*Italy54!D108/Italy54!B108
 +Netherlands55!F108*Netherlands55!D108/Netherlands55!B108
 +Portugal56!F108*Portugal56!D108/Portugal56!B108
 +Spain57!F108*Spain57!D108/Spain57!B108
 +Sweden58!F108*Sweden58!D108/Sweden58!B108)
/(Belgium51!D108/Belgium51!B108
 +Denmark52!D108/Denmark52!B108
 +Finland53!D108/Finland53!B108
 +Italy54!D108/Italy54!B108
 +Netherlands55!D108/Netherlands55!B108
 +Portugal56!D108/Portugal56!B108
 +Spain57!D108/Spain57!B108
 +Sweden58!D108/Sweden58!B108))</f>
        <v>0.57387079891320714</v>
      </c>
      <c r="D108" s="62" t="str">
        <f>IF(OR(
Belgium51!AE108   ="",
Belgium51!D108   ="",
Belgium51!B108   ="",
Denmark52!AE108      ="",
Denmark52!D108      ="",
Denmark52!B108      ="",
Finland53!AE108       ="",
Finland53!D108       ="",
Finland53!B108       ="",
Italy54!AE108      ="",
Italy54!D108      ="",
Italy54!B108      ="",
Netherlands55!AE108 ="",
Netherlands55!D108 ="",
Netherlands55!B108 ="",
Portugal56!AE108 ="",
Portugal56!D108 ="",
Portugal56!B108 ="",
Spain57!AE108       ="",
Spain57!D108       ="",
Spain57!B108       ="",
Sweden58!AE108      ="",
Sweden58!D108      ="",
Sweden58!B108      =""),"",
(Belgium51!AE108*Belgium51!D108/Belgium51!B108
 +Denmark52!AE108*Denmark52!D108/Denmark52!B108
 +Finland53!AE108*Finland53!D108/Finland53!B108
 +Italy54!AE108*Italy54!D108/Italy54!B108
 +Netherlands55!AE108*Netherlands55!D108/Netherlands55!B108
 +Portugal56!AE108*Portugal56!D108/Portugal56!B108
 +Spain57!AE108*Spain57!D108/Spain57!B108
 +Sweden58!AE108*Sweden58!D108/Sweden58!B108)
/(Belgium51!D108/Belgium51!B108
 +Denmark52!D108/Denmark52!B108
 +Finland53!D108/Finland53!B108
 +Italy54!D108/Italy54!B108
 +Netherlands55!D108/Netherlands55!B108
 +Portugal56!D108/Portugal56!B108
 +Spain57!D108/Spain57!B108
 +Sweden58!D108/Sweden58!B108))</f>
        <v/>
      </c>
      <c r="E108" s="62">
        <f>IF(OR(
Belgium51!H108   ="",
Belgium51!D108   ="",
Belgium51!B108   ="",
Denmark52!H108      ="",
Denmark52!D108      ="",
Denmark52!B108      ="",
Finland53!H108       ="",
Finland53!D108       ="",
Finland53!B108       ="",
Italy54!H108      ="",
Italy54!D108      ="",
Italy54!B108      ="",
Netherlands55!H108 ="",
Netherlands55!D108 ="",
Netherlands55!B108 ="",
Portugal56!H108 ="",
Portugal56!D108 ="",
Portugal56!B108 ="",
Spain57!H108 ="",
Spain57!D108 ="",
Spain57!B108 ="",
Sweden58!H108 ="",
Sweden58!D108 ="",
Sweden58!B108 =""),"",
(Belgium51!H108*Belgium51!D108/Belgium51!B108
 +Denmark52!H108*Denmark52!D108/Denmark52!B108
 +Finland53!H108*Finland53!D108/Finland53!B108
 +Italy54!H108*Italy54!D108/Italy54!B108
 +Netherlands55!H108*Netherlands55!D108/Netherlands55!B108
 +Portugal56!H108*Portugal56!D108/Portugal56!B108
 +Spain57!H108*Spain57!D108/Spain57!B108
 +Sweden58!H108*Sweden58!D108/Sweden58!B108)
/(Belgium51!D108/Belgium51!B108
 +Denmark52!D108/Denmark52!B108
 +Finland53!D108/Finland53!B108
 +Italy54!D108/Italy54!B108
 +Netherlands55!D108/Netherlands55!B108
 +Portugal56!D108/Portugal56!B108
 +Spain57!D108/Spain57!B108
 +Sweden58!D108/Sweden58!B108))</f>
        <v>0.24243461610271921</v>
      </c>
      <c r="F108" s="62">
        <f>IF(OR(
Belgium51!I108   ="",
Belgium51!D108   ="",
Belgium51!B108   ="",
Denmark52!I108      ="",
Denmark52!D108      ="",
Denmark52!B108      ="",
Finland53!I108       ="",
Finland53!D108       ="",
Finland53!B108       ="",
Italy54!I108      ="",
Italy54!D108      ="",
Italy54!B108      ="",
Netherlands55!I108 ="",
Netherlands55!D108 ="",
Netherlands55!B108 ="",
Portugal56!I108      ="",
Portugal56!D108      ="",
Portugal56!B108      ="",
Spain57!I108      ="",
Spain57!D108      ="",
Spain57!B108      ="",
Sweden58!I108      ="",
Sweden58!D108      ="",
Sweden58!B108      =""),"",
(Belgium51!I108/Belgium51!B108
 +Denmark52!I108/Denmark52!B108
 +Finland53!I108/Finland53!B108
 +Italy54!I108/Italy54!B108
 +Netherlands55!I108/Netherlands55!B108
 +Portugal56!I108/Portugal56!B108
 +Spain57!I108/Spain57!B108
 +Sweden58!I108/Sweden58!B108)
/(Belgium51!D108/Belgium51!B108
 +Denmark52!D108/Denmark52!B108
 +Finland53!D108/Finland53!B108
 +Italy54!D108/Italy54!B108
 +Netherlands55!D108/Netherlands55!B108
 +Portugal56!D108/Portugal56!B108
 +Spain57!D108/Spain57!B108
 +Sweden58!D108/Sweden58!B108))</f>
        <v>0.2562465792302776</v>
      </c>
      <c r="G108" s="62">
        <f>IF(OR(
Belgium51!J108   ="",
Belgium51!D108   ="",
Belgium51!B108   ="",
Denmark52!J108      ="",
Denmark52!D108      ="",
Denmark52!B108      ="",
Finland53!J108       ="",
Finland53!D108       ="",
Finland53!B108       ="",
Italy54!J108      ="",
Italy54!D108      ="",
Italy54!B108      ="",
Netherlands55!J108 ="",
Netherlands55!D108 ="",
Netherlands55!B108 ="",
Portugal56!J108      ="",
Portugal56!D108      ="",
Portugal56!B108      ="",
Spain57!J108      ="",
Spain57!D108      ="",
Spain57!B108      ="",
Sweden58!J108      ="",
Sweden58!D108      ="",
Sweden58!B108      =""),"",
(Belgium51!J108/Belgium51!B108
 +Denmark52!J108/Denmark52!B108
 +Finland53!J108/Finland53!B108
 +Italy54!J108/Italy54!B108
 +Netherlands55!J108/Netherlands55!B108
 +Portugal56!J108/Portugal56!B108
 +Spain57!J108/Spain57!B108
 +Sweden58!J108/Sweden58!B108)
/(Belgium51!D108/Belgium51!B108
 +Denmark52!D108/Denmark52!B108
 +Finland53!D108/Finland53!B108
 +Italy54!D108/Italy54!B108
 +Netherlands55!D108/Netherlands55!B108
 +Portugal56!D108/Portugal56!B108
 +Spain57!D108/Spain57!B108
 +Sweden58!D108/Sweden58!B108))</f>
        <v>0.20169457194495477</v>
      </c>
      <c r="H108" s="62">
        <f>IF(OR(
Belgium51!K108   ="",
Belgium51!D108   ="",
Belgium51!B108   ="",
Denmark52!K108      ="",
Denmark52!D108      ="",
Denmark52!B108      ="",
Finland53!K108       ="",
Finland53!D108       ="",
Finland53!B108       ="",
Italy54!K108      ="",
Italy54!D108      ="",
Italy54!B108      ="",
Netherlands55!K108 ="",
Netherlands55!D108 ="",
Netherlands55!B108 ="",
Portugal56!K108      ="",
Portugal56!D108      ="",
Portugal56!B108      ="",
Spain57!K108      ="",
Spain57!D108      ="",
Spain57!B108      ="",
Sweden58!K108      ="",
Sweden58!D108      ="",
Sweden58!B108      =""),"",
(Belgium51!K108/Belgium51!B108
 +Denmark52!K108/Denmark52!B108
 +Finland53!K108/Finland53!B108
 +Italy54!K108/Italy54!B108
 +Netherlands55!K108/Netherlands55!B108
 +Portugal56!K108/Portugal56!B108
 +Spain57!K108/Spain57!B108
 +Sweden58!K108/Sweden58!B108)
/(Belgium51!D108/Belgium51!B108
 +Denmark52!D108/Denmark52!B108
 +Finland53!D108/Finland53!B108
 +Italy54!D108/Italy54!B108
 +Netherlands55!D108/Netherlands55!B108
 +Portugal56!D108/Portugal56!B108
 +Spain57!D108/Spain57!B108
 +Sweden58!D108/Sweden58!B108))</f>
        <v>0.24599096668608084</v>
      </c>
      <c r="I108" s="62">
        <f>IF(OR(
Belgium51!L108   ="",
Belgium51!D108   ="",
Belgium51!B108   ="",
Denmark52!L108      ="",
Denmark52!D108      ="",
Denmark52!B108      ="",
Finland53!L108       ="",
Finland53!D108       ="",
Finland53!B108       ="",
Italy54!L108      ="",
Italy54!D108      ="",
Italy54!B108      ="",
Netherlands55!L108 ="",
Netherlands55!D108 ="",
Netherlands55!B108 ="",
Portugal56!L108      ="",
Portugal56!D108      ="",
Portugal56!B108      ="",
Spain57!L108      ="",
Spain57!D108      ="",
Spain57!B108      ="",
Sweden58!L108      ="",
Sweden58!D108      ="",
Sweden58!B108      =""),"",
(Belgium51!L108/Belgium51!B108
 +Denmark52!L108/Denmark52!B108
 +Finland53!L108/Finland53!B108
 +Italy54!L108/Italy54!B108
 +Netherlands55!L108/Netherlands55!B108
 +Portugal56!L108/Portugal56!B108
 +Spain57!L108/Spain57!B108
 +Sweden58!L108/Sweden58!B108)
/(Belgium51!D108/Belgium51!B108
 +Denmark52!D108/Denmark52!B108
 +Finland53!D108/Finland53!B108
 +Italy54!D108/Italy54!B108
 +Netherlands55!D108/Netherlands55!B108
 +Portugal56!D108/Portugal56!B108
 +Spain57!D108/Spain57!B108
 +Sweden58!D108/Sweden58!B108))</f>
        <v>0.26911933106425245</v>
      </c>
      <c r="J108" s="61">
        <f t="shared" si="2"/>
        <v>-2.3128364378171617E-2</v>
      </c>
      <c r="K108" s="61">
        <f>IF(OR(
Belgium51!D108   ="",Belgium51!D107   ="",
Belgium51!B108   ="",Belgium51!B107   ="",
Belgium51!N108   ="",Belgium51!N107   ="",
Denmark52!D108      ="",Denmark52!D107      ="",
Denmark52!B108      ="",Denmark52!B107      ="",
Denmark52!N108      ="",Denmark52!N107      ="",
Finland53!D108       ="",Finland53!D107       ="",
Finland53!B108       ="",Finland53!B107       ="",
Finland53!N108       ="",Finland53!N107       ="",
Italy54!D108      ="",Italy54!D107      ="",
Italy54!B108      ="",Italy54!B107      ="",
Italy54!N108      ="",Italy54!N107      ="",
Netherlands55!D108 ="",Netherlands55!D107 ="",
Netherlands55!B108 ="",Netherlands55!B107 ="",
Netherlands55!N108 ="",Netherlands55!N107 ="",
Portugal56!D108      ="",Portugal56!D107      ="",
Portugal56!B108      ="",Portugal56!B107      ="",
Portugal56!N108      ="",Portugal56!N107      ="",
Spain57!D108      ="",Spain57!D107      ="",
Spain57!B108      ="",Spain57!B107      ="",
Spain57!N108      ="",Spain57!N107      ="",
Sweden58!D108      ="",Sweden58!D107      ="",
Sweden58!B108      ="",Sweden58!B107      ="",
Sweden58!N108      ="",Sweden58!N107      =""),"",
LN(SQRT(
(Belgium51!D108/Belgium51!B108
 +Denmark52!D108/Denmark52!B108
 +Finland53!D108/Finland53!B108
 +Italy54!D108/Italy54!B108
 +Netherlands55!D108/Netherlands55!B108
 +Portugal56!D108/Portugal56!B108
 +Spain57!D108/Spain57!B108
 +Sweden58!D108/Sweden58!B108)
/(Belgium51!D108/Belgium51!N108*Belgium51!N107/Belgium51!B107
 +Denmark52!D108/Denmark52!N108*Denmark52!N107/Denmark52!B107
 +Finland53!D108/Finland53!N108*Finland53!N107/Finland53!B107
 +Italy54!D108/Italy54!N108*Italy54!N107/Italy54!B107
 +Netherlands55!D108/Netherlands55!N108*Netherlands55!N107/Netherlands55!B107
 +Portugal56!D108/Portugal56!N108*Portugal56!N107/Portugal56!B107
 +Spain57!D108/Spain57!N108*Spain57!N107/Spain57!B107
 +Sweden58!D108/Sweden58!N108*Sweden58!N107/Sweden58!B107)
*(Belgium51!D107/Belgium51!N107*Belgium51!N108/Belgium51!B108
 +Denmark52!D107/Denmark52!N107*Denmark52!N108/Denmark52!B108
 +Finland53!D107/Finland53!N107*Finland53!N108/Finland53!B108
 +Italy54!D107/Italy54!N107*Italy54!N108/Italy54!B108
 +Netherlands55!D107/Netherlands55!N107*Netherlands55!N108/Netherlands55!B108
 +Portugal56!D107/Portugal56!N107*Portugal56!N108/Portugal56!B108
 +Spain57!D107/Spain57!N107*Spain57!N108/Spain57!B108
 +Sweden58!D107/Sweden58!N107*Sweden58!N108/Sweden58!B108)
/(Belgium51!D107/Belgium51!B107
 +Denmark52!D107/Denmark52!B107
 +Finland53!D107/Finland53!B107
 +Italy54!D107/Italy54!B107
 +Netherlands55!D107/Netherlands55!B107
 +Portugal56!D107/Portugal56!B107
 +Spain57!D107/Spain57!B107
 +Sweden58!D107/Sweden58!B107))))</f>
        <v>7.1792299407115789E-2</v>
      </c>
      <c r="L108" s="61">
        <f>IF(OR(
Belgium51!F108   ="",Belgium51!F107   ="",
Belgium51!D108   ="",Belgium51!D107   ="",
Belgium51!B108   ="",Belgium51!B107   ="",
Belgium51!P108   ="",Belgium51!P107   ="",
Denmark52!F108      ="",Denmark52!F107      ="",
Denmark52!D108      ="",Denmark52!D107      ="",
Denmark52!B108      ="",Denmark52!B107      ="",
Denmark52!P108      ="",Denmark52!P107      ="",
Finland53!F108       ="",Finland53!F107       ="",
Finland53!D108       ="",Finland53!D107       ="",
Finland53!B108       ="",Finland53!B107       ="",
Finland53!P108       ="",Finland53!P107       ="",
Italy54!F108      ="",Italy54!F107      ="",
Italy54!D108      ="",Italy54!D107      ="",
Italy54!B108      ="",Italy54!B107      ="",
Italy54!P108      ="",Italy54!P107      ="",
Netherlands55!F108 ="",Netherlands55!F107 ="",
Netherlands55!D108 ="",Netherlands55!D107 ="",
Netherlands55!B108 ="",Netherlands55!B107 ="",
Netherlands55!P108 ="",Netherlands55!P107 ="",
Portugal56!F108      ="",Portugal56!F107      ="",
Portugal56!D108      ="",Portugal56!D107      ="",
Portugal56!B108      ="",Portugal56!B107      ="",
Portugal56!P108      ="",Portugal56!P107      ="",
Spain57!F108      ="",Spain57!F107      ="",
Spain57!D108      ="",Spain57!D107      ="",
Spain57!B108      ="",Spain57!B107      ="",
Spain57!P108      ="",Spain57!P107      ="",
Sweden58!F108      ="",Sweden58!F107      ="",
Sweden58!D108      ="",Sweden58!D107      ="",
Sweden58!B108      ="",Sweden58!B107      ="",
Sweden58!P108      ="",Sweden58!P107      =""),"",
LN(SQRT(
(Belgium51!D108*Belgium51!F108/Belgium51!B108
 +Denmark52!D108*Denmark52!F108/Denmark52!B108
 +Finland53!D108*Finland53!F108/Finland53!B108
 +Italy54!D108*Italy54!F108/Italy54!B108
 +Netherlands55!D108*Netherlands55!F108/Netherlands55!B108
 +Portugal56!D108*Portugal56!F108/Portugal56!B108
 +Spain57!D108*Spain57!F108/Spain57!B108
 +Sweden58!D108*Sweden58!F108/Sweden58!B108)
/(Belgium51!D108*Belgium51!F108/Belgium51!P108*Belgium51!P107/Belgium51!B107
 +Denmark52!D108*Denmark52!F108/Denmark52!P108*Denmark52!P107/Denmark52!B107
 +Finland53!D108*Finland53!F108/Finland53!P108*Finland53!P107/Finland53!B107
 +Italy54!D108*Italy54!F108/Italy54!P108*Italy54!P107/Italy54!B107
 +Netherlands55!D108*Netherlands55!F108/Netherlands55!P108*Netherlands55!P107/Netherlands55!B107
 +Portugal56!D108*Portugal56!F108/Portugal56!P108*Portugal56!P107/Portugal56!B107
 +Spain57!D108*Spain57!F108/Spain57!P108*Spain57!P107/Spain57!B107
 +Sweden58!D108*Sweden58!F108/Sweden58!P108*Sweden58!P107/Sweden58!B107)
*(Belgium51!D107*Belgium51!F107/Belgium51!P107*Belgium51!P108/Belgium51!B108
 +Denmark52!D107*Denmark52!F107/Denmark52!P107*Denmark52!P108/Denmark52!B108
 +Finland53!D107*Finland53!F107/Finland53!P107*Finland53!P108/Finland53!B108
 +Italy54!D107*Italy54!F107/Italy54!P107*Italy54!P108/Italy54!B108
 +Netherlands55!D107*Netherlands55!F107/Netherlands55!P107*Netherlands55!P108/Netherlands55!B108
 +Portugal56!D107*Portugal56!F107/Portugal56!P107*Portugal56!P108/Portugal56!B108
 +Spain57!D107*Spain57!F107/Spain57!P107*Spain57!P108/Spain57!B108
 +Sweden58!D107*Sweden58!F107/Sweden58!P107*Sweden58!P108/Sweden58!B108)
/(Belgium51!D107*Belgium51!F107/Belgium51!B107
 +Denmark52!D107*Denmark52!F107/Denmark52!B107
 +Finland53!D107*Finland53!F107/Finland53!B107
 +Italy54!D107*Italy54!F107/Italy54!B107
 +Netherlands55!D107*Netherlands55!F107/Netherlands55!B107
 +Portugal56!D107*Portugal56!F107/Portugal56!B107
 +Spain57!D107*Spain57!F107/Spain57!B107
 +Sweden58!D107*Sweden58!F107/Sweden58!B107))))</f>
        <v>6.8157888965299743E-2</v>
      </c>
      <c r="M108" s="62">
        <f>IF(OR(
Belgium51!H108   ="",Belgium51!H107   ="",
Belgium51!D108   ="",Belgium51!D107   ="",
Belgium51!B108   ="",Belgium51!B107   ="",
Belgium51!Q108   ="",Belgium51!Q107   ="",
Denmark52!H108      ="",Denmark52!H107      ="",
Denmark52!D108      ="",Denmark52!D107      ="",
Denmark52!B108      ="",Denmark52!B107      ="",
Denmark52!Q108      ="",Denmark52!Q107      ="",
Finland53!H108       ="",Finland53!H107       ="",
Finland53!D108       ="",Finland53!D107       ="",
Finland53!B108       ="",Finland53!B107       ="",
Finland53!Q108       ="",Finland53!Q107       ="",
Italy54!H108      ="",Italy54!H107      ="",
Italy54!D108      ="",Italy54!D107      ="",
Italy54!B108      ="",Italy54!B107      ="",
Italy54!Q108      ="",Italy54!Q107      ="",
Netherlands55!H108 ="",Netherlands55!H107 ="",
Netherlands55!D108 ="",Netherlands55!D107 ="",
Netherlands55!B108 ="",Netherlands55!B107 ="",
Netherlands55!Q108 ="",Netherlands55!Q107 ="",
Portugal56!H108      ="",Portugal56!H107      ="",
Portugal56!D108      ="",Portugal56!D107      ="",
Portugal56!B108      ="",Portugal56!B107      ="",
Portugal56!Q108      ="",Portugal56!Q107      ="",
Spain57!H108      ="",Spain57!H107      ="",
Spain57!D108      ="",Spain57!D107      ="",
Spain57!B108      ="",Spain57!B107      ="",
Spain57!Q108      ="",Spain57!Q107      ="",
Sweden58!H108      ="",Sweden58!H107      ="",
Sweden58!D108      ="",Sweden58!D107      ="",
Sweden58!B108      ="",Sweden58!B107      ="",
Sweden58!Q108      ="",Sweden58!Q107      =""),"",
LN(SQRT(
(Belgium51!D108*Belgium51!H108/Belgium51!B108
 +Denmark52!D108*Denmark52!H108/Denmark52!B108
 +Finland53!D108*Finland53!H108/Finland53!B108
 +Italy54!D108*Italy54!H108/Italy54!B108
 +Netherlands55!D108*Netherlands55!H108/Netherlands55!B108
 +Portugal56!D108*Portugal56!H108/Portugal56!B108
 +Spain57!D108*Spain57!H108/Spain57!B108
 +Sweden58!D108*Sweden58!H108/Sweden58!B108)
/(Belgium51!D108*Belgium51!H108/Belgium51!Q108*Belgium51!Q107/Belgium51!B107
 +Denmark52!D108*Denmark52!H108/Denmark52!Q108*Denmark52!Q107/Denmark52!B107
 +Finland53!D108*Finland53!H108/Finland53!Q108*Finland53!Q107/Finland53!B107
 +Italy54!D108*Italy54!H108/Italy54!Q108*Italy54!Q107/Italy54!B107
 +Netherlands55!D108*Netherlands55!H108/Netherlands55!Q108*Netherlands55!Q107/Netherlands55!B107
 +Portugal56!D108*Portugal56!H108/Portugal56!Q108*Portugal56!Q107/Portugal56!B107
 +Spain57!D108*Spain57!H108/Spain57!Q108*Spain57!Q107/Spain57!B107
 +Sweden58!D108*Sweden58!H108/Sweden58!Q108*Sweden58!Q107/Sweden58!B107)
*(Belgium51!D107*Belgium51!H107/Belgium51!Q107*Belgium51!Q108/Belgium51!B108
 +Denmark52!D107*Denmark52!H107/Denmark52!Q107*Denmark52!Q108/Denmark52!B108
 +Finland53!D107*Finland53!H107/Finland53!Q107*Finland53!Q108/Finland53!B108
 +Italy54!D107*Italy54!H107/Italy54!Q107*Italy54!Q108/Italy54!B108
 +Netherlands55!D107*Netherlands55!H107/Netherlands55!Q107*Netherlands55!Q108/Netherlands55!B108
 +Portugal56!D107*Portugal56!H107/Portugal56!Q107*Portugal56!Q108/Portugal56!B108
 +Spain57!D107*Spain57!H107/Spain57!Q107*Spain57!Q108/Spain57!B108
 +Sweden58!D107*Sweden58!H107/Sweden58!Q107*Sweden58!Q108/Sweden58!B108)
/(Belgium51!D107*Belgium51!H107/Belgium51!B107
 +Denmark52!D107*Denmark52!H107/Denmark52!B107
 +Finland53!D107*Finland53!H107/Finland53!B107
 +Italy54!D107*Italy54!H107/Italy54!B107
 +Netherlands55!D107*Netherlands55!H107/Netherlands55!B107
 +Portugal56!D107*Portugal56!H107/Portugal56!B107
 +Spain57!D107*Spain57!H107/Spain57!B107
 +Sweden58!D107*Sweden58!H107/Sweden58!B107))))</f>
        <v>7.4285473192764434E-2</v>
      </c>
      <c r="N108" s="62">
        <f>IF(OR(
Belgium51!I108   ="",Belgium51!I107   ="",
Belgium51!B108   ="",Belgium51!B107   ="",
Belgium51!R108   ="",Belgium51!R107   ="",
Denmark52!I108      ="",Denmark52!I107      ="",
Denmark52!B108      ="",Denmark52!B107      ="",
Denmark52!R108      ="",Denmark52!R107      ="",
Finland53!I108       ="",Finland53!I107       ="",
Finland53!B108       ="",Finland53!B107       ="",
Finland53!R108       ="",Finland53!R107       ="",
Italy54!I108      ="",Italy54!I107      ="",
Italy54!B108      ="",Italy54!B107      ="",
Italy54!R108      ="",Italy54!R107      ="",
Netherlands55!I108 ="",Netherlands55!I107 ="",
Netherlands55!B108 ="",Netherlands55!B107 ="",
Netherlands55!R108 ="",Netherlands55!R107 ="",
Portugal56!I108      ="",Portugal56!I107      ="",
Portugal56!B108      ="",Portugal56!B107      ="",
Portugal56!R108      ="",Portugal56!R107      ="",
Spain57!I108      ="",Spain57!I107      ="",
Spain57!B108      ="",Spain57!B107      ="",
Spain57!R108      ="",Spain57!R107      ="",
Sweden58!I108      ="",Sweden58!I107      ="",
Sweden58!B108      ="",Sweden58!B107      ="",
Sweden58!R108      ="",Sweden58!R107      =""),"",
LN(SQRT(
(Belgium51!I108/Belgium51!B108
 +Denmark52!I108/Denmark52!B108
 +Finland53!I108/Finland53!B108
 +Italy54!I108/Italy54!B108
 +Netherlands55!I108/Netherlands55!B108
 +Portugal56!I108/Portugal56!B108
 +Spain57!I108/Spain57!B108
 +Sweden58!I108/Sweden58!B108)
/(Belgium51!I108/Belgium51!R108*Belgium51!R107/Belgium51!B107
 +Denmark52!I108/Denmark52!R108*Denmark52!R107/Denmark52!B107
 +Finland53!I108/Finland53!R108*Finland53!R107/Finland53!B107
 +Italy54!I108/Italy54!R108*Italy54!R107/Italy54!B107
 +Netherlands55!I108/Netherlands55!R108*Netherlands55!R107/Netherlands55!B107
 +Portugal56!I108/Portugal56!R108*Portugal56!R107/Portugal56!B107
 +Spain57!I108/Spain57!R108*Spain57!R107/Spain57!B107
 +Sweden58!I108/Sweden58!R108*Sweden58!R107/Sweden58!B107)
*(Belgium51!I107/Belgium51!R107*Belgium51!R108/Belgium51!B108
 +Denmark52!I107/Denmark52!R107*Denmark52!R108/Denmark52!B108
 +Finland53!I107/Finland53!R107*Finland53!R108/Finland53!B108
 +Italy54!I107/Italy54!R107*Italy54!R108/Italy54!B108
 +Netherlands55!I107/Netherlands55!R107*Netherlands55!R108/Netherlands55!B108
 +Portugal56!I107/Portugal56!R107*Portugal56!R108/Portugal56!B108
 +Spain57!I107/Spain57!R107*Spain57!R108/Spain57!B108
 +Sweden58!I107/Sweden58!R107*Sweden58!R108/Sweden58!B108)
/(Belgium51!I107/Belgium51!B107
 +Denmark52!I107/Denmark52!B107
 +Finland53!I107/Finland53!B107
 +Italy54!I107/Italy54!B107
 +Netherlands55!I107/Netherlands55!B107
 +Portugal56!I107/Portugal56!B107
 +Spain57!I107/Spain57!B107
 +Sweden58!I107/Sweden58!B107))))</f>
        <v>7.3545775007258271E-2</v>
      </c>
      <c r="O108" s="62">
        <f>IF(OR(
Belgium51!K108   ="",Belgium51!K107   ="",
Belgium51!B108   ="",Belgium51!B107   ="",
Belgium51!S108   ="",Belgium51!S107   ="",
Denmark52!K108      ="",Denmark52!K107      ="",
Denmark52!B108      ="",Denmark52!B107      ="",
Denmark52!S108      ="",Denmark52!S107      ="",
Finland53!K108       ="",Finland53!K107       ="",
Finland53!B108       ="",Finland53!B107       ="",
Finland53!S108       ="",Finland53!S107       ="",
Italy54!K108      ="",Italy54!K107      ="",
Italy54!B108      ="",Italy54!B107      ="",
Italy54!S108      ="",Italy54!S107      ="",
Netherlands55!K108 ="",Netherlands55!K107 ="",
Netherlands55!B108 ="",Netherlands55!B107 ="",
Netherlands55!S108 ="",Netherlands55!S107 ="",
Portugal56!K108      ="",Portugal56!K107      ="",
Portugal56!B108      ="",Portugal56!B107      ="",
Portugal56!S108      ="",Portugal56!S107      ="",
Spain57!K108      ="",Spain57!K107      ="",
Spain57!B108      ="",Spain57!B107      ="",
Spain57!S108      ="",Spain57!S107      ="",
Sweden58!K108      ="",Sweden58!K107      ="",
Sweden58!B108      ="",Sweden58!B107      ="",
Sweden58!S108      ="",Sweden58!S107      =""),"",
LN(SQRT(
(Belgium51!K108/Belgium51!B108
 +Denmark52!K108/Denmark52!B108
 +Finland53!K108/Finland53!B108
 +Italy54!K108/Italy54!B108
 +Netherlands55!K108/Netherlands55!B108
 +Portugal56!K108/Portugal56!B108
 +Spain57!K108/Spain57!B108
 +Sweden58!K108/Sweden58!B108)
/(Belgium51!K108/Belgium51!S108*Belgium51!S107/Belgium51!B107
 +Denmark52!K108/Denmark52!S108*Denmark52!S107/Denmark52!B107
 +Finland53!K108/Finland53!S108*Finland53!S107/Finland53!B107
 +Italy54!K108/Italy54!S108*Italy54!S107/Italy54!B107
 +Netherlands55!K108/Netherlands55!S108*Netherlands55!S107/Netherlands55!B107
 +Portugal56!K108/Portugal56!S108*Portugal56!S107/Portugal56!B107
 +Spain57!K108/Spain57!S108*Spain57!S107/Spain57!B107
 +Sweden58!K108/Sweden58!S108*Sweden58!S107/Sweden58!B107)
*(Belgium51!K107/Belgium51!S107*Belgium51!S108/Belgium51!B108
 +Denmark52!K107/Denmark52!S107*Denmark52!S108/Denmark52!B108
 +Finland53!K107/Finland53!S107*Finland53!S108/Finland53!B108
 +Italy54!K107/Italy54!S107*Italy54!S108/Italy54!B108
 +Netherlands55!K107/Netherlands55!S107*Netherlands55!S108/Netherlands55!B108
 +Portugal56!K107/Portugal56!S107*Portugal56!S108/Portugal56!B108
 +Spain57!K107/Spain57!S107*Spain57!S108/Spain57!B108
 +Sweden58!K107/Sweden58!S107*Sweden58!S108/Sweden58!B108)
/(Belgium51!K107/Belgium51!B107
 +Denmark52!K107/Denmark52!B107
 +Finland53!K107/Finland53!B107
 +Italy54!K107/Italy54!B107
 +Netherlands55!K107/Netherlands55!B107
 +Portugal56!K107/Portugal56!B107
 +Spain57!K107/Spain57!B107
 +Sweden58!K107/Sweden58!B107))))</f>
        <v>1.4030013857397043E-2</v>
      </c>
      <c r="P108" s="62">
        <f>IF(OR(
Belgium51!L108   ="",Belgium51!L107   ="",
Belgium51!B108   ="",Belgium51!B107   ="",
Belgium51!T108   ="",Belgium51!T107   ="",
Denmark52!L108      ="",Denmark52!L107      ="",
Denmark52!B108      ="",Denmark52!B107      ="",
Denmark52!T108      ="",Denmark52!T107      ="",
Finland53!L108       ="",Finland53!L107       ="",
Finland53!B108       ="",Finland53!B107       ="",
Finland53!T108       ="",Finland53!T107       ="",
Italy54!L108      ="",Italy54!L107      ="",
Italy54!B108      ="",Italy54!B107      ="",
Italy54!T108      ="",Italy54!T107      ="",
Netherlands55!L108 ="",Netherlands55!L107 ="",
Netherlands55!B108 ="",Netherlands55!B107 ="",
Netherlands55!T108 ="",Netherlands55!T107 ="",
Portugal56!L108      ="",Portugal56!L107      ="",
Portugal56!B108      ="",Portugal56!B107      ="",
Portugal56!T108      ="",Portugal56!T107      ="",
Spain57!L108      ="",Spain57!L107      ="",
Spain57!B108      ="",Spain57!B107      ="",
Spain57!T108      ="",Spain57!T107      ="",
Sweden58!L108      ="",Sweden58!L107      ="",
Sweden58!B108      ="",Sweden58!B107      ="",
Sweden58!T108      ="",Sweden58!T107      =""),"",
LN(SQRT(
(Belgium51!L108/Belgium51!B108
 +Denmark52!L108/Denmark52!B108
 +Finland53!L108/Finland53!B108
 +Italy54!L108/Italy54!B108
 +Netherlands55!L108/Netherlands55!B108
 +Portugal56!L108/Portugal56!B108
 +Spain57!L108/Spain57!B108
 +Sweden58!L108/Sweden58!B108)
/(Belgium51!L108/Belgium51!T108*Belgium51!T107/Belgium51!B107
 +Denmark52!L108/Denmark52!T108*Denmark52!T107/Denmark52!B107
 +Finland53!L108/Finland53!T108*Finland53!T107/Finland53!B107
 +Italy54!L108/Italy54!T108*Italy54!T107/Italy54!B107
 +Netherlands55!L108/Netherlands55!T108*Netherlands55!T107/Netherlands55!B107
 +Portugal56!L108/Portugal56!T108*Portugal56!T107/Portugal56!B107
 +Spain57!L108/Spain57!T108*Spain57!T107/Spain57!B107
 +Sweden58!L108/Sweden58!T108*Sweden58!T107/Sweden58!B107)
*(Belgium51!L107/Belgium51!T107*Belgium51!T108/Belgium51!B108
 +Denmark52!L107/Denmark52!T107*Denmark52!T108/Denmark52!B108
 +Finland53!L107/Finland53!T107*Finland53!T108/Finland53!B108
 +Italy54!L107/Italy54!T107*Italy54!T108/Italy54!B108
 +Netherlands55!L107/Netherlands55!T107*Netherlands55!T108/Netherlands55!B108
 +Portugal56!L107/Portugal56!T107*Portugal56!T108/Portugal56!B108
 +Spain57!L107/Spain57!T107*Spain57!T108/Spain57!B108
 +Sweden58!L107/Sweden58!T107*Sweden58!T108/Sweden58!B108)
/(Belgium51!L107/Belgium51!B107
 +Denmark52!L107/Denmark52!B107
 +Finland53!L107/Finland53!B107
 +Italy54!L107/Italy54!B107
 +Netherlands55!L107/Netherlands55!B107
 +Portugal56!L107/Portugal56!B107
 +Spain57!L107/Spain57!B107
 +Sweden58!L107/Sweden58!B107))))</f>
        <v>-5.8713350296894144E-4</v>
      </c>
      <c r="Q108" s="61">
        <f t="shared" si="4"/>
        <v>-3.6344104418160467E-3</v>
      </c>
      <c r="R108" s="61">
        <f t="shared" si="8"/>
        <v>2.4931737856486447E-3</v>
      </c>
      <c r="S108" s="61">
        <f t="shared" si="5"/>
        <v>1.7534756001424817E-3</v>
      </c>
      <c r="T108" s="61">
        <f t="shared" si="6"/>
        <v>-5.7762285549718746E-2</v>
      </c>
      <c r="U108" s="61">
        <f t="shared" si="7"/>
        <v>-7.2379432910084737E-2</v>
      </c>
      <c r="V108" s="61">
        <f>IF(OR(
Belgium51!V108   ="",
Belgium51!U108   ="",
Denmark52!V108      ="",
Denmark52!U108      ="",
Finland53!V108       ="",
Finland53!U108       ="",
Italy54!V108      ="",
Italy54!U108      ="",
Netherlands55!V108 ="",
Netherlands55!U108 ="",
Portugal56!V108      ="",
Portugal56!U108      ="",
Spain57!V108      ="",
Spain57!U108      ="",
Sweden58!V108      ="",
Sweden58!U108      =""),"",
LN((Belgium51!V108+Denmark52!V108+Finland53!V108+Italy54!V108+Netherlands55!V108+Portugal56!V108+Spain57!V108+Sweden58!V108)
/(Belgium51!U108+Denmark52!U108+Finland53!U108+Italy54!U108+Netherlands55!U108+Portugal56!U108+Spain57!U108+Sweden58!U108)))</f>
        <v>-0.92159817875446381</v>
      </c>
      <c r="W108" s="61">
        <f>IF(OR(
Belgium51!V108   ="",
Belgium51!W108   ="",
Belgium51!U108   ="",
Denmark52!V108      ="",
Denmark52!W108      ="",
Denmark52!U108      ="",
Finland53!V108       ="",
Finland53!W108       ="",
Finland53!U108       ="",
Italy54!V108      ="",
Italy54!W108      ="",
Italy54!U108      ="",
Netherlands55!V108 ="",
Netherlands55!W108 ="",
Netherlands55!V108 ="",
Portugal56!V108      ="",
Portugal56!W108      ="",
Portugal56!U108      ="",
Spain57!V108      ="",
Spain57!W108      ="",
Spain57!U108      ="",
Sweden58!V108      ="",
Sweden58!W108      ="",
Sweden58!U108      ="",
),"",
LN((Belgium51!V108*Belgium51!W108+Denmark52!V108*Denmark52!W108+Finland53!V108*Finland53!W108+Italy54!V108*Italy54!W108+Netherlands55!V108*Netherlands55!W108+Portugal56!V108*Portugal56!W108+Spain57!V108*Spain57!W108+Sweden58!V108*Sweden58!W108)
/(Belgium51!U108+Denmark52!U108+Finland53!U108+Italy54!U108+Netherlands55!U108+Portugal56!U108+Spain57!U108+Sweden58!U108)))</f>
        <v>6.6088678690662706</v>
      </c>
      <c r="X108" s="61">
        <f>IF(OR(
Belgium51!X108   ="",
Belgium51!D108   ="",
Belgium51!B108   ="",
Denmark52!X108      ="",
Denmark52!D108      ="",
Denmark52!B108      ="",
Finland53!X108       ="",
Finland53!D108       ="",
Finland53!B108       ="",
Italy54!X108      ="",
Italy54!D108      ="",
Italy54!B108      ="",
Netherlands55!X108 ="",
Netherlands55!D108 ="",
Netherlands55!B108 ="",
Portugal56!X108      ="",
Portugal56!D108      ="",
Portugal56!B108      ="",
Spain57!X108      ="",
Spain57!D108      ="",
Spain57!B108      ="",
Sweden58!X108      ="",
Sweden58!D108      ="",
Sweden58!B108      =""),"",
(Belgium51!X108*Belgium51!D108/Belgium51!B108
 +Denmark52!X108*Denmark52!D108/Denmark52!B108
 +Finland53!X108*Finland53!D108/Finland53!B108
 +Italy54!X108*Italy54!D108/Italy54!B108
 +Netherlands55!X108*Netherlands55!D108/Netherlands55!B108
 +Portugal56!X108*Portugal56!D108/Portugal56!B108
 +Spain57!X108*Spain57!D108/Spain57!B108
 +Sweden58!X108*Sweden58!D108/Sweden58!B108)
/(Belgium51!D108/Belgium51!B108
 +Denmark52!D108/Denmark52!B108
 +Finland53!D108/Finland53!B108
 +Italy54!D108/Italy54!B108
 +Netherlands55!D108/Netherlands55!B108
 +Portugal56!D108/Portugal56!B108
 +Spain57!D108/Spain57!B108
 +Sweden58!D108/Sweden58!B108))</f>
        <v>0.64058294337254795</v>
      </c>
      <c r="Y108" s="61">
        <f>IF(OR(
Belgium51!Y108   ="",
Belgium51!D108   ="",
Belgium51!B108   ="",
Denmark52!Y108      ="",
Denmark52!D108      ="",
Denmark52!B108      ="",
Finland53!Y108       ="",
Finland53!D108       ="",
Finland53!B108       ="",
Italy54!Y108      ="",
Italy54!D108      ="",
Italy54!B108      ="",
Netherlands55!Y108 ="",
Netherlands55!D108 ="",
Netherlands55!B108 ="",
Portugal56!Y108      ="",
Portugal56!D108      ="",
Portugal56!B108      ="",
Spain57!Y108      ="",
Spain57!D108      ="",
Spain57!B108      ="",
Sweden58!Y108      ="",
Sweden58!D108      ="",
Sweden58!B108      =""),"",
(Belgium51!Y108/Belgium51!B108
 +Denmark52!Y108/Denmark52!B108
 +Finland53!Y108/Finland53!B108
 +Italy54!Y108/Italy54!B108
 +Netherlands55!Y108/Netherlands55!B108
 +Portugal56!Y108/Portugal56!B108
 +Spain57!Y108/Spain57!B108
 +Sweden58!Y108/Sweden58!B108)
/(Belgium51!D108/Belgium51!B108
 +Denmark52!D108/Denmark52!B108
 +Finland53!D108/Finland53!B108
 +Italy54!D108/Italy54!B108
 +Netherlands55!D108/Netherlands55!B108
 +Portugal56!D108/Portugal56!B108
 +Spain57!D108/Spain57!B108
 +Sweden58!D108/Sweden58!B108))</f>
        <v>0.13978860867570914</v>
      </c>
      <c r="Z108" s="67"/>
      <c r="AA108" s="62" t="str">
        <f t="shared" si="3"/>
        <v/>
      </c>
      <c r="AB108" s="75">
        <f>IF(OR(
Belgium51!AB108   ="",
Belgium51!D108   ="",
Belgium51!B108   ="",
Denmark52!AB108      ="",
Denmark52!D108      ="",
Denmark52!B108      ="",
Finland53!AB108       ="",
Finland53!D108       ="",
Finland53!B108       ="",
Italy54!AB108      ="",
Italy54!D108      ="",
Italy54!B108      ="",
Netherlands55!AB108 ="",
Netherlands55!D108 ="",
Netherlands55!B108 ="",
Portugal56!AB108      ="",
Portugal56!D108      ="",
Portugal56!B108      ="",
Spain57!AB108      ="",
Spain57!D108      ="",
Spain57!B108      ="",
Sweden58!AB108      ="",
Sweden58!D108      ="",
Sweden58!B108      =""),"",
(Belgium51!AB108*Belgium51!D108/Belgium51!B108
 +Denmark52!AB108*Denmark52!D108/Denmark52!B108
 +Finland53!AB108*Finland53!D108/Finland53!B108
 +Italy54!AB108*Italy54!D108/Italy54!B108
 +Netherlands55!AB108*Netherlands55!D108/Netherlands55!B108
 +Portugal56!AB108*Portugal56!D108/Portugal56!B108
 +Spain57!AB108*Spain57!D108/Spain57!B108
 +Sweden58!AB108*Sweden58!D108/Sweden58!B108)
/(Belgium51!D108/Belgium51!B108
 +Denmark52!D108/Denmark52!B108
 +Finland53!D108/Finland53!B108
 +Italy54!D108/Italy54!B108
 +Netherlands55!D108/Netherlands55!B108
 +Portugal56!D108/Portugal56!B108
 +Spain57!D108/Spain57!B108
 +Sweden58!D108/Sweden58!B108))</f>
        <v>0.33836525875431706</v>
      </c>
    </row>
    <row r="109" spans="1:28">
      <c r="A109" s="62">
        <v>1976</v>
      </c>
      <c r="B109" s="62" t="str">
        <f>IF(OR(
Belgium51!AC109   ="",
Belgium51!D109   ="",
Belgium51!B109   ="",
Denmark52!AC109      ="",
Denmark52!D109      ="",
Denmark52!B109      ="",
Finland53!AC109       ="",
Finland53!D109       ="",
Finland53!B109       ="",
Italy54!AC109      ="",
Italy54!D109      ="",
Italy54!B109      ="",
Netherlands55!AC109 ="",
Netherlands55!D109 ="",
Netherlands55!B109 ="",
Portugal56!AC109 ="",
Portugal56!D109 ="",
Portugal56!B109 ="",
Spain57!AC109       ="",
Spain57!D109       ="",
Spain57!B109       ="",
Sweden58!AC109      ="",
Sweden58!D109      ="",
Sweden58!B109      =""),"",
(Belgium51!AC109*Belgium51!D109/Belgium51!B109
 +Denmark52!AC109*Denmark52!D109/Denmark52!B109
 +Finland53!AC109*Finland53!D109/Finland53!B109
 +Italy54!AC109*Italy54!D109/Italy54!B109
 +Netherlands55!AC109*Netherlands55!D109/Netherlands55!B109
 +Portugal56!AC109*Portugal56!D109/Portugal56!B109
 +Spain57!AC109*Spain57!D109/Spain57!B109
 +Sweden58!AC109*Sweden58!D109/Sweden58!B109)
/(Belgium51!D109/Belgium51!B109
 +Denmark52!D109/Denmark52!B109
 +Finland53!D109/Finland53!B109
 +Italy54!D109/Italy54!B109
 +Netherlands55!D109/Netherlands55!B109
 +Portugal56!D109/Portugal56!B109
 +Spain57!D109/Spain57!B109
 +Sweden58!D109/Sweden58!B109))</f>
        <v/>
      </c>
      <c r="C109" s="34">
        <f>IF(OR(
Belgium51!F109   ="",
Belgium51!D109   ="",
Belgium51!B109   ="",
Denmark52!F109      ="",
Denmark52!D109      ="",
Denmark52!B109      ="",
Finland53!F109       ="",
Finland53!D109       ="",
Finland53!B109       ="",
Italy54!F109      ="",
Italy54!D109      ="",
Italy54!B109      ="",
Netherlands55!F109 ="",
Netherlands55!D109 ="",
Netherlands55!B109 ="",
Portugal56!F109 ="",
Portugal56!D109 ="",
Portugal56!B109 ="",
Spain57!F109       ="",
Spain57!D109       ="",
Spain57!B109       ="",
Sweden58!F109      ="",
Sweden58!D109      ="",
Sweden58!B109      =""),"",
(Belgium51!F109*Belgium51!D109/Belgium51!B109
 +Denmark52!F109*Denmark52!D109/Denmark52!B109
 +Finland53!F109*Finland53!D109/Finland53!B109
 +Italy54!F109*Italy54!D109/Italy54!B109
 +Netherlands55!F109*Netherlands55!D109/Netherlands55!B109
 +Portugal56!F109*Portugal56!D109/Portugal56!B109
 +Spain57!F109*Spain57!D109/Spain57!B109
 +Sweden58!F109*Sweden58!D109/Sweden58!B109)
/(Belgium51!D109/Belgium51!B109
 +Denmark52!D109/Denmark52!B109
 +Finland53!D109/Finland53!B109
 +Italy54!D109/Italy54!B109
 +Netherlands55!D109/Netherlands55!B109
 +Portugal56!D109/Portugal56!B109
 +Spain57!D109/Spain57!B109
 +Sweden58!D109/Sweden58!B109))</f>
        <v>0.57040205668398436</v>
      </c>
      <c r="D109" s="62" t="str">
        <f>IF(OR(
Belgium51!AE109   ="",
Belgium51!D109   ="",
Belgium51!B109   ="",
Denmark52!AE109      ="",
Denmark52!D109      ="",
Denmark52!B109      ="",
Finland53!AE109       ="",
Finland53!D109       ="",
Finland53!B109       ="",
Italy54!AE109      ="",
Italy54!D109      ="",
Italy54!B109      ="",
Netherlands55!AE109 ="",
Netherlands55!D109 ="",
Netherlands55!B109 ="",
Portugal56!AE109 ="",
Portugal56!D109 ="",
Portugal56!B109 ="",
Spain57!AE109       ="",
Spain57!D109       ="",
Spain57!B109       ="",
Sweden58!AE109      ="",
Sweden58!D109      ="",
Sweden58!B109      =""),"",
(Belgium51!AE109*Belgium51!D109/Belgium51!B109
 +Denmark52!AE109*Denmark52!D109/Denmark52!B109
 +Finland53!AE109*Finland53!D109/Finland53!B109
 +Italy54!AE109*Italy54!D109/Italy54!B109
 +Netherlands55!AE109*Netherlands55!D109/Netherlands55!B109
 +Portugal56!AE109*Portugal56!D109/Portugal56!B109
 +Spain57!AE109*Spain57!D109/Spain57!B109
 +Sweden58!AE109*Sweden58!D109/Sweden58!B109)
/(Belgium51!D109/Belgium51!B109
 +Denmark52!D109/Denmark52!B109
 +Finland53!D109/Finland53!B109
 +Italy54!D109/Italy54!B109
 +Netherlands55!D109/Netherlands55!B109
 +Portugal56!D109/Portugal56!B109
 +Spain57!D109/Spain57!B109
 +Sweden58!D109/Sweden58!B109))</f>
        <v/>
      </c>
      <c r="E109" s="62">
        <f>IF(OR(
Belgium51!H109   ="",
Belgium51!D109   ="",
Belgium51!B109   ="",
Denmark52!H109      ="",
Denmark52!D109      ="",
Denmark52!B109      ="",
Finland53!H109       ="",
Finland53!D109       ="",
Finland53!B109       ="",
Italy54!H109      ="",
Italy54!D109      ="",
Italy54!B109      ="",
Netherlands55!H109 ="",
Netherlands55!D109 ="",
Netherlands55!B109 ="",
Portugal56!H109 ="",
Portugal56!D109 ="",
Portugal56!B109 ="",
Spain57!H109 ="",
Spain57!D109 ="",
Spain57!B109 ="",
Sweden58!H109 ="",
Sweden58!D109 ="",
Sweden58!B109 =""),"",
(Belgium51!H109*Belgium51!D109/Belgium51!B109
 +Denmark52!H109*Denmark52!D109/Denmark52!B109
 +Finland53!H109*Finland53!D109/Finland53!B109
 +Italy54!H109*Italy54!D109/Italy54!B109
 +Netherlands55!H109*Netherlands55!D109/Netherlands55!B109
 +Portugal56!H109*Portugal56!D109/Portugal56!B109
 +Spain57!H109*Spain57!D109/Spain57!B109
 +Sweden58!H109*Sweden58!D109/Sweden58!B109)
/(Belgium51!D109/Belgium51!B109
 +Denmark52!D109/Denmark52!B109
 +Finland53!D109/Finland53!B109
 +Italy54!D109/Italy54!B109
 +Netherlands55!D109/Netherlands55!B109
 +Portugal56!D109/Portugal56!B109
 +Spain57!D109/Spain57!B109
 +Sweden58!D109/Sweden58!B109))</f>
        <v>0.23145561693345151</v>
      </c>
      <c r="F109" s="62">
        <f>IF(OR(
Belgium51!I109   ="",
Belgium51!D109   ="",
Belgium51!B109   ="",
Denmark52!I109      ="",
Denmark52!D109      ="",
Denmark52!B109      ="",
Finland53!I109       ="",
Finland53!D109       ="",
Finland53!B109       ="",
Italy54!I109      ="",
Italy54!D109      ="",
Italy54!B109      ="",
Netherlands55!I109 ="",
Netherlands55!D109 ="",
Netherlands55!B109 ="",
Portugal56!I109      ="",
Portugal56!D109      ="",
Portugal56!B109      ="",
Spain57!I109      ="",
Spain57!D109      ="",
Spain57!B109      ="",
Sweden58!I109      ="",
Sweden58!D109      ="",
Sweden58!B109      =""),"",
(Belgium51!I109/Belgium51!B109
 +Denmark52!I109/Denmark52!B109
 +Finland53!I109/Finland53!B109
 +Italy54!I109/Italy54!B109
 +Netherlands55!I109/Netherlands55!B109
 +Portugal56!I109/Portugal56!B109
 +Spain57!I109/Spain57!B109
 +Sweden58!I109/Sweden58!B109)
/(Belgium51!D109/Belgium51!B109
 +Denmark52!D109/Denmark52!B109
 +Finland53!D109/Finland53!B109
 +Italy54!D109/Italy54!B109
 +Netherlands55!D109/Netherlands55!B109
 +Portugal56!D109/Portugal56!B109
 +Spain57!D109/Spain57!B109
 +Sweden58!D109/Sweden58!B109))</f>
        <v>0.25883150943211281</v>
      </c>
      <c r="G109" s="62">
        <f>IF(OR(
Belgium51!J109   ="",
Belgium51!D109   ="",
Belgium51!B109   ="",
Denmark52!J109      ="",
Denmark52!D109      ="",
Denmark52!B109      ="",
Finland53!J109       ="",
Finland53!D109       ="",
Finland53!B109       ="",
Italy54!J109      ="",
Italy54!D109      ="",
Italy54!B109      ="",
Netherlands55!J109 ="",
Netherlands55!D109 ="",
Netherlands55!B109 ="",
Portugal56!J109      ="",
Portugal56!D109      ="",
Portugal56!B109      ="",
Spain57!J109      ="",
Spain57!D109      ="",
Spain57!B109      ="",
Sweden58!J109      ="",
Sweden58!D109      ="",
Sweden58!B109      =""),"",
(Belgium51!J109/Belgium51!B109
 +Denmark52!J109/Denmark52!B109
 +Finland53!J109/Finland53!B109
 +Italy54!J109/Italy54!B109
 +Netherlands55!J109/Netherlands55!B109
 +Portugal56!J109/Portugal56!B109
 +Spain57!J109/Spain57!B109
 +Sweden58!J109/Sweden58!B109)
/(Belgium51!D109/Belgium51!B109
 +Denmark52!D109/Denmark52!B109
 +Finland53!D109/Finland53!B109
 +Italy54!D109/Italy54!B109
 +Netherlands55!D109/Netherlands55!B109
 +Portugal56!D109/Portugal56!B109
 +Spain57!D109/Spain57!B109
 +Sweden58!D109/Sweden58!B109))</f>
        <v>0.2234975162427158</v>
      </c>
      <c r="H109" s="62">
        <f>IF(OR(
Belgium51!K109   ="",
Belgium51!D109   ="",
Belgium51!B109   ="",
Denmark52!K109      ="",
Denmark52!D109      ="",
Denmark52!B109      ="",
Finland53!K109       ="",
Finland53!D109       ="",
Finland53!B109       ="",
Italy54!K109      ="",
Italy54!D109      ="",
Italy54!B109      ="",
Netherlands55!K109 ="",
Netherlands55!D109 ="",
Netherlands55!B109 ="",
Portugal56!K109      ="",
Portugal56!D109      ="",
Portugal56!B109      ="",
Spain57!K109      ="",
Spain57!D109      ="",
Spain57!B109      ="",
Sweden58!K109      ="",
Sweden58!D109      ="",
Sweden58!B109      =""),"",
(Belgium51!K109/Belgium51!B109
 +Denmark52!K109/Denmark52!B109
 +Finland53!K109/Finland53!B109
 +Italy54!K109/Italy54!B109
 +Netherlands55!K109/Netherlands55!B109
 +Portugal56!K109/Portugal56!B109
 +Spain57!K109/Spain57!B109
 +Sweden58!K109/Sweden58!B109)
/(Belgium51!D109/Belgium51!B109
 +Denmark52!D109/Denmark52!B109
 +Finland53!D109/Finland53!B109
 +Italy54!D109/Italy54!B109
 +Netherlands55!D109/Netherlands55!B109
 +Portugal56!D109/Portugal56!B109
 +Spain57!D109/Spain57!B109
 +Sweden58!D109/Sweden58!B109))</f>
        <v>0.26648834881518219</v>
      </c>
      <c r="I109" s="62">
        <f>IF(OR(
Belgium51!L109   ="",
Belgium51!D109   ="",
Belgium51!B109   ="",
Denmark52!L109      ="",
Denmark52!D109      ="",
Denmark52!B109      ="",
Finland53!L109       ="",
Finland53!D109       ="",
Finland53!B109       ="",
Italy54!L109      ="",
Italy54!D109      ="",
Italy54!B109      ="",
Netherlands55!L109 ="",
Netherlands55!D109 ="",
Netherlands55!B109 ="",
Portugal56!L109      ="",
Portugal56!D109      ="",
Portugal56!B109      ="",
Spain57!L109      ="",
Spain57!D109      ="",
Spain57!B109      ="",
Sweden58!L109      ="",
Sweden58!D109      ="",
Sweden58!B109      =""),"",
(Belgium51!L109/Belgium51!B109
 +Denmark52!L109/Denmark52!B109
 +Finland53!L109/Finland53!B109
 +Italy54!L109/Italy54!B109
 +Netherlands55!L109/Netherlands55!B109
 +Portugal56!L109/Portugal56!B109
 +Spain57!L109/Spain57!B109
 +Sweden58!L109/Sweden58!B109)
/(Belgium51!D109/Belgium51!B109
 +Denmark52!D109/Denmark52!B109
 +Finland53!D109/Finland53!B109
 +Italy54!D109/Italy54!B109
 +Netherlands55!D109/Netherlands55!B109
 +Portugal56!D109/Portugal56!B109
 +Spain57!D109/Spain57!B109
 +Sweden58!D109/Sweden58!B109))</f>
        <v>0.29546810394771583</v>
      </c>
      <c r="J109" s="61">
        <f t="shared" si="2"/>
        <v>-2.8979755132533647E-2</v>
      </c>
      <c r="K109" s="61">
        <f>IF(OR(
Belgium51!D109   ="",Belgium51!D108   ="",
Belgium51!B109   ="",Belgium51!B108   ="",
Belgium51!N109   ="",Belgium51!N108   ="",
Denmark52!D109      ="",Denmark52!D108      ="",
Denmark52!B109      ="",Denmark52!B108      ="",
Denmark52!N109      ="",Denmark52!N108      ="",
Finland53!D109       ="",Finland53!D108       ="",
Finland53!B109       ="",Finland53!B108       ="",
Finland53!N109       ="",Finland53!N108       ="",
Italy54!D109      ="",Italy54!D108      ="",
Italy54!B109      ="",Italy54!B108      ="",
Italy54!N109      ="",Italy54!N108      ="",
Netherlands55!D109 ="",Netherlands55!D108 ="",
Netherlands55!B109 ="",Netherlands55!B108 ="",
Netherlands55!N109 ="",Netherlands55!N108 ="",
Portugal56!D109      ="",Portugal56!D108      ="",
Portugal56!B109      ="",Portugal56!B108      ="",
Portugal56!N109      ="",Portugal56!N108      ="",
Spain57!D109      ="",Spain57!D108      ="",
Spain57!B109      ="",Spain57!B108      ="",
Spain57!N109      ="",Spain57!N108      ="",
Sweden58!D109      ="",Sweden58!D108      ="",
Sweden58!B109      ="",Sweden58!B108      ="",
Sweden58!N109      ="",Sweden58!N108      =""),"",
LN(SQRT(
(Belgium51!D109/Belgium51!B109
 +Denmark52!D109/Denmark52!B109
 +Finland53!D109/Finland53!B109
 +Italy54!D109/Italy54!B109
 +Netherlands55!D109/Netherlands55!B109
 +Portugal56!D109/Portugal56!B109
 +Spain57!D109/Spain57!B109
 +Sweden58!D109/Sweden58!B109)
/(Belgium51!D109/Belgium51!N109*Belgium51!N108/Belgium51!B108
 +Denmark52!D109/Denmark52!N109*Denmark52!N108/Denmark52!B108
 +Finland53!D109/Finland53!N109*Finland53!N108/Finland53!B108
 +Italy54!D109/Italy54!N109*Italy54!N108/Italy54!B108
 +Netherlands55!D109/Netherlands55!N109*Netherlands55!N108/Netherlands55!B108
 +Portugal56!D109/Portugal56!N109*Portugal56!N108/Portugal56!B108
 +Spain57!D109/Spain57!N109*Spain57!N108/Spain57!B108
 +Sweden58!D109/Sweden58!N109*Sweden58!N108/Sweden58!B108)
*(Belgium51!D108/Belgium51!N108*Belgium51!N109/Belgium51!B109
 +Denmark52!D108/Denmark52!N108*Denmark52!N109/Denmark52!B109
 +Finland53!D108/Finland53!N108*Finland53!N109/Finland53!B109
 +Italy54!D108/Italy54!N108*Italy54!N109/Italy54!B109
 +Netherlands55!D108/Netherlands55!N108*Netherlands55!N109/Netherlands55!B109
 +Portugal56!D108/Portugal56!N108*Portugal56!N109/Portugal56!B109
 +Spain57!D108/Spain57!N108*Spain57!N109/Spain57!B109
 +Sweden58!D108/Sweden58!N108*Sweden58!N109/Sweden58!B109)
/(Belgium51!D108/Belgium51!B108
 +Denmark52!D108/Denmark52!B108
 +Finland53!D108/Finland53!B108
 +Italy54!D108/Italy54!B108
 +Netherlands55!D108/Netherlands55!B108
 +Portugal56!D108/Portugal56!B108
 +Spain57!D108/Spain57!B108
 +Sweden58!D108/Sweden58!B108))))</f>
        <v>5.4711214244202749E-2</v>
      </c>
      <c r="L109" s="61">
        <f>IF(OR(
Belgium51!F109   ="",Belgium51!F108   ="",
Belgium51!D109   ="",Belgium51!D108   ="",
Belgium51!B109   ="",Belgium51!B108   ="",
Belgium51!P109   ="",Belgium51!P108   ="",
Denmark52!F109      ="",Denmark52!F108      ="",
Denmark52!D109      ="",Denmark52!D108      ="",
Denmark52!B109      ="",Denmark52!B108      ="",
Denmark52!P109      ="",Denmark52!P108      ="",
Finland53!F109       ="",Finland53!F108       ="",
Finland53!D109       ="",Finland53!D108       ="",
Finland53!B109       ="",Finland53!B108       ="",
Finland53!P109       ="",Finland53!P108       ="",
Italy54!F109      ="",Italy54!F108      ="",
Italy54!D109      ="",Italy54!D108      ="",
Italy54!B109      ="",Italy54!B108      ="",
Italy54!P109      ="",Italy54!P108      ="",
Netherlands55!F109 ="",Netherlands55!F108 ="",
Netherlands55!D109 ="",Netherlands55!D108 ="",
Netherlands55!B109 ="",Netherlands55!B108 ="",
Netherlands55!P109 ="",Netherlands55!P108 ="",
Portugal56!F109      ="",Portugal56!F108      ="",
Portugal56!D109      ="",Portugal56!D108      ="",
Portugal56!B109      ="",Portugal56!B108      ="",
Portugal56!P109      ="",Portugal56!P108      ="",
Spain57!F109      ="",Spain57!F108      ="",
Spain57!D109      ="",Spain57!D108      ="",
Spain57!B109      ="",Spain57!B108      ="",
Spain57!P109      ="",Spain57!P108      ="",
Sweden58!F109      ="",Sweden58!F108      ="",
Sweden58!D109      ="",Sweden58!D108      ="",
Sweden58!B109      ="",Sweden58!B108      ="",
Sweden58!P109      ="",Sweden58!P108      =""),"",
LN(SQRT(
(Belgium51!D109*Belgium51!F109/Belgium51!B109
 +Denmark52!D109*Denmark52!F109/Denmark52!B109
 +Finland53!D109*Finland53!F109/Finland53!B109
 +Italy54!D109*Italy54!F109/Italy54!B109
 +Netherlands55!D109*Netherlands55!F109/Netherlands55!B109
 +Portugal56!D109*Portugal56!F109/Portugal56!B109
 +Spain57!D109*Spain57!F109/Spain57!B109
 +Sweden58!D109*Sweden58!F109/Sweden58!B109)
/(Belgium51!D109*Belgium51!F109/Belgium51!P109*Belgium51!P108/Belgium51!B108
 +Denmark52!D109*Denmark52!F109/Denmark52!P109*Denmark52!P108/Denmark52!B108
 +Finland53!D109*Finland53!F109/Finland53!P109*Finland53!P108/Finland53!B108
 +Italy54!D109*Italy54!F109/Italy54!P109*Italy54!P108/Italy54!B108
 +Netherlands55!D109*Netherlands55!F109/Netherlands55!P109*Netherlands55!P108/Netherlands55!B108
 +Portugal56!D109*Portugal56!F109/Portugal56!P109*Portugal56!P108/Portugal56!B108
 +Spain57!D109*Spain57!F109/Spain57!P109*Spain57!P108/Spain57!B108
 +Sweden58!D109*Sweden58!F109/Sweden58!P109*Sweden58!P108/Sweden58!B108)
*(Belgium51!D108*Belgium51!F108/Belgium51!P108*Belgium51!P109/Belgium51!B109
 +Denmark52!D108*Denmark52!F108/Denmark52!P108*Denmark52!P109/Denmark52!B109
 +Finland53!D108*Finland53!F108/Finland53!P108*Finland53!P109/Finland53!B109
 +Italy54!D108*Italy54!F108/Italy54!P108*Italy54!P109/Italy54!B109
 +Netherlands55!D108*Netherlands55!F108/Netherlands55!P108*Netherlands55!P109/Netherlands55!B109
 +Portugal56!D108*Portugal56!F108/Portugal56!P108*Portugal56!P109/Portugal56!B109
 +Spain57!D108*Spain57!F108/Spain57!P108*Spain57!P109/Spain57!B109
 +Sweden58!D108*Sweden58!F108/Sweden58!P108*Sweden58!P109/Sweden58!B109)
/(Belgium51!D108*Belgium51!F108/Belgium51!B108
 +Denmark52!D108*Denmark52!F108/Denmark52!B108
 +Finland53!D108*Finland53!F108/Finland53!B108
 +Italy54!D108*Italy54!F108/Italy54!B108
 +Netherlands55!D108*Netherlands55!F108/Netherlands55!B108
 +Portugal56!D108*Portugal56!F108/Portugal56!B108
 +Spain57!D108*Spain57!F108/Spain57!B108
 +Sweden58!D108*Sweden58!F108/Sweden58!B108))))</f>
        <v>4.9440439143521378E-2</v>
      </c>
      <c r="M109" s="62">
        <f>IF(OR(
Belgium51!H109   ="",Belgium51!H108   ="",
Belgium51!D109   ="",Belgium51!D108   ="",
Belgium51!B109   ="",Belgium51!B108   ="",
Belgium51!Q109   ="",Belgium51!Q108   ="",
Denmark52!H109      ="",Denmark52!H108      ="",
Denmark52!D109      ="",Denmark52!D108      ="",
Denmark52!B109      ="",Denmark52!B108      ="",
Denmark52!Q109      ="",Denmark52!Q108      ="",
Finland53!H109       ="",Finland53!H108       ="",
Finland53!D109       ="",Finland53!D108       ="",
Finland53!B109       ="",Finland53!B108       ="",
Finland53!Q109       ="",Finland53!Q108       ="",
Italy54!H109      ="",Italy54!H108      ="",
Italy54!D109      ="",Italy54!D108      ="",
Italy54!B109      ="",Italy54!B108      ="",
Italy54!Q109      ="",Italy54!Q108      ="",
Netherlands55!H109 ="",Netherlands55!H108 ="",
Netherlands55!D109 ="",Netherlands55!D108 ="",
Netherlands55!B109 ="",Netherlands55!B108 ="",
Netherlands55!Q109 ="",Netherlands55!Q108 ="",
Portugal56!H109      ="",Portugal56!H108      ="",
Portugal56!D109      ="",Portugal56!D108      ="",
Portugal56!B109      ="",Portugal56!B108      ="",
Portugal56!Q109      ="",Portugal56!Q108      ="",
Spain57!H109      ="",Spain57!H108      ="",
Spain57!D109      ="",Spain57!D108      ="",
Spain57!B109      ="",Spain57!B108      ="",
Spain57!Q109      ="",Spain57!Q108      ="",
Sweden58!H109      ="",Sweden58!H108      ="",
Sweden58!D109      ="",Sweden58!D108      ="",
Sweden58!B109      ="",Sweden58!B108      ="",
Sweden58!Q109      ="",Sweden58!Q108      =""),"",
LN(SQRT(
(Belgium51!D109*Belgium51!H109/Belgium51!B109
 +Denmark52!D109*Denmark52!H109/Denmark52!B109
 +Finland53!D109*Finland53!H109/Finland53!B109
 +Italy54!D109*Italy54!H109/Italy54!B109
 +Netherlands55!D109*Netherlands55!H109/Netherlands55!B109
 +Portugal56!D109*Portugal56!H109/Portugal56!B109
 +Spain57!D109*Spain57!H109/Spain57!B109
 +Sweden58!D109*Sweden58!H109/Sweden58!B109)
/(Belgium51!D109*Belgium51!H109/Belgium51!Q109*Belgium51!Q108/Belgium51!B108
 +Denmark52!D109*Denmark52!H109/Denmark52!Q109*Denmark52!Q108/Denmark52!B108
 +Finland53!D109*Finland53!H109/Finland53!Q109*Finland53!Q108/Finland53!B108
 +Italy54!D109*Italy54!H109/Italy54!Q109*Italy54!Q108/Italy54!B108
 +Netherlands55!D109*Netherlands55!H109/Netherlands55!Q109*Netherlands55!Q108/Netherlands55!B108
 +Portugal56!D109*Portugal56!H109/Portugal56!Q109*Portugal56!Q108/Portugal56!B108
 +Spain57!D109*Spain57!H109/Spain57!Q109*Spain57!Q108/Spain57!B108
 +Sweden58!D109*Sweden58!H109/Sweden58!Q109*Sweden58!Q108/Sweden58!B108)
*(Belgium51!D108*Belgium51!H108/Belgium51!Q108*Belgium51!Q109/Belgium51!B109
 +Denmark52!D108*Denmark52!H108/Denmark52!Q108*Denmark52!Q109/Denmark52!B109
 +Finland53!D108*Finland53!H108/Finland53!Q108*Finland53!Q109/Finland53!B109
 +Italy54!D108*Italy54!H108/Italy54!Q108*Italy54!Q109/Italy54!B109
 +Netherlands55!D108*Netherlands55!H108/Netherlands55!Q108*Netherlands55!Q109/Netherlands55!B109
 +Portugal56!D108*Portugal56!H108/Portugal56!Q108*Portugal56!Q109/Portugal56!B109
 +Spain57!D108*Spain57!H108/Spain57!Q108*Spain57!Q109/Spain57!B109
 +Sweden58!D108*Sweden58!H108/Sweden58!Q108*Sweden58!Q109/Sweden58!B109)
/(Belgium51!D108*Belgium51!H108/Belgium51!B108
 +Denmark52!D108*Denmark52!H108/Denmark52!B108
 +Finland53!D108*Finland53!H108/Finland53!B108
 +Italy54!D108*Italy54!H108/Italy54!B108
 +Netherlands55!D108*Netherlands55!H108/Netherlands55!B108
 +Portugal56!D108*Portugal56!H108/Portugal56!B108
 +Spain57!D108*Spain57!H108/Spain57!B108
 +Sweden58!D108*Sweden58!H108/Sweden58!B108))))</f>
        <v>5.0527300008402498E-2</v>
      </c>
      <c r="N109" s="62">
        <f>IF(OR(
Belgium51!I109   ="",Belgium51!I108   ="",
Belgium51!B109   ="",Belgium51!B108   ="",
Belgium51!R109   ="",Belgium51!R108   ="",
Denmark52!I109      ="",Denmark52!I108      ="",
Denmark52!B109      ="",Denmark52!B108      ="",
Denmark52!R109      ="",Denmark52!R108      ="",
Finland53!I109       ="",Finland53!I108       ="",
Finland53!B109       ="",Finland53!B108       ="",
Finland53!R109       ="",Finland53!R108       ="",
Italy54!I109      ="",Italy54!I108      ="",
Italy54!B109      ="",Italy54!B108      ="",
Italy54!R109      ="",Italy54!R108      ="",
Netherlands55!I109 ="",Netherlands55!I108 ="",
Netherlands55!B109 ="",Netherlands55!B108 ="",
Netherlands55!R109 ="",Netherlands55!R108 ="",
Portugal56!I109      ="",Portugal56!I108      ="",
Portugal56!B109      ="",Portugal56!B108      ="",
Portugal56!R109      ="",Portugal56!R108      ="",
Spain57!I109      ="",Spain57!I108      ="",
Spain57!B109      ="",Spain57!B108      ="",
Spain57!R109      ="",Spain57!R108      ="",
Sweden58!I109      ="",Sweden58!I108      ="",
Sweden58!B109      ="",Sweden58!B108      ="",
Sweden58!R109      ="",Sweden58!R108      =""),"",
LN(SQRT(
(Belgium51!I109/Belgium51!B109
 +Denmark52!I109/Denmark52!B109
 +Finland53!I109/Finland53!B109
 +Italy54!I109/Italy54!B109
 +Netherlands55!I109/Netherlands55!B109
 +Portugal56!I109/Portugal56!B109
 +Spain57!I109/Spain57!B109
 +Sweden58!I109/Sweden58!B109)
/(Belgium51!I109/Belgium51!R109*Belgium51!R108/Belgium51!B108
 +Denmark52!I109/Denmark52!R109*Denmark52!R108/Denmark52!B108
 +Finland53!I109/Finland53!R109*Finland53!R108/Finland53!B108
 +Italy54!I109/Italy54!R109*Italy54!R108/Italy54!B108
 +Netherlands55!I109/Netherlands55!R109*Netherlands55!R108/Netherlands55!B108
 +Portugal56!I109/Portugal56!R109*Portugal56!R108/Portugal56!B108
 +Spain57!I109/Spain57!R109*Spain57!R108/Spain57!B108
 +Sweden58!I109/Sweden58!R109*Sweden58!R108/Sweden58!B108)
*(Belgium51!I108/Belgium51!R108*Belgium51!R109/Belgium51!B109
 +Denmark52!I108/Denmark52!R108*Denmark52!R109/Denmark52!B109
 +Finland53!I108/Finland53!R108*Finland53!R109/Finland53!B109
 +Italy54!I108/Italy54!R108*Italy54!R109/Italy54!B109
 +Netherlands55!I108/Netherlands55!R108*Netherlands55!R109/Netherlands55!B109
 +Portugal56!I108/Portugal56!R108*Portugal56!R109/Portugal56!B109
 +Spain57!I108/Spain57!R108*Spain57!R109/Spain57!B109
 +Sweden58!I108/Sweden58!R108*Sweden58!R109/Sweden58!B109)
/(Belgium51!I108/Belgium51!B108
 +Denmark52!I108/Denmark52!B108
 +Finland53!I108/Finland53!B108
 +Italy54!I108/Italy54!B108
 +Netherlands55!I108/Netherlands55!B108
 +Portugal56!I108/Portugal56!B108
 +Spain57!I108/Spain57!B108
 +Sweden58!I108/Sweden58!B108))))</f>
        <v>6.7721105827614717E-2</v>
      </c>
      <c r="O109" s="62">
        <f>IF(OR(
Belgium51!K109   ="",Belgium51!K108   ="",
Belgium51!B109   ="",Belgium51!B108   ="",
Belgium51!S109   ="",Belgium51!S108   ="",
Denmark52!K109      ="",Denmark52!K108      ="",
Denmark52!B109      ="",Denmark52!B108      ="",
Denmark52!S109      ="",Denmark52!S108      ="",
Finland53!K109       ="",Finland53!K108       ="",
Finland53!B109       ="",Finland53!B108       ="",
Finland53!S109       ="",Finland53!S108       ="",
Italy54!K109      ="",Italy54!K108      ="",
Italy54!B109      ="",Italy54!B108      ="",
Italy54!S109      ="",Italy54!S108      ="",
Netherlands55!K109 ="",Netherlands55!K108 ="",
Netherlands55!B109 ="",Netherlands55!B108 ="",
Netherlands55!S109 ="",Netherlands55!S108 ="",
Portugal56!K109      ="",Portugal56!K108      ="",
Portugal56!B109      ="",Portugal56!B108      ="",
Portugal56!S109      ="",Portugal56!S108      ="",
Spain57!K109      ="",Spain57!K108      ="",
Spain57!B109      ="",Spain57!B108      ="",
Spain57!S109      ="",Spain57!S108      ="",
Sweden58!K109      ="",Sweden58!K108      ="",
Sweden58!B109      ="",Sweden58!B108      ="",
Sweden58!S109      ="",Sweden58!S108      =""),"",
LN(SQRT(
(Belgium51!K109/Belgium51!B109
 +Denmark52!K109/Denmark52!B109
 +Finland53!K109/Finland53!B109
 +Italy54!K109/Italy54!B109
 +Netherlands55!K109/Netherlands55!B109
 +Portugal56!K109/Portugal56!B109
 +Spain57!K109/Spain57!B109
 +Sweden58!K109/Sweden58!B109)
/(Belgium51!K109/Belgium51!S109*Belgium51!S108/Belgium51!B108
 +Denmark52!K109/Denmark52!S109*Denmark52!S108/Denmark52!B108
 +Finland53!K109/Finland53!S109*Finland53!S108/Finland53!B108
 +Italy54!K109/Italy54!S109*Italy54!S108/Italy54!B108
 +Netherlands55!K109/Netherlands55!S109*Netherlands55!S108/Netherlands55!B108
 +Portugal56!K109/Portugal56!S109*Portugal56!S108/Portugal56!B108
 +Spain57!K109/Spain57!S109*Spain57!S108/Spain57!B108
 +Sweden58!K109/Sweden58!S109*Sweden58!S108/Sweden58!B108)
*(Belgium51!K108/Belgium51!S108*Belgium51!S109/Belgium51!B109
 +Denmark52!K108/Denmark52!S108*Denmark52!S109/Denmark52!B109
 +Finland53!K108/Finland53!S108*Finland53!S109/Finland53!B109
 +Italy54!K108/Italy54!S108*Italy54!S109/Italy54!B109
 +Netherlands55!K108/Netherlands55!S108*Netherlands55!S109/Netherlands55!B109
 +Portugal56!K108/Portugal56!S108*Portugal56!S109/Portugal56!B109
 +Spain57!K108/Spain57!S108*Spain57!S109/Spain57!B109
 +Sweden58!K108/Sweden58!S108*Sweden58!S109/Sweden58!B109)
/(Belgium51!K108/Belgium51!B108
 +Denmark52!K108/Denmark52!B108
 +Finland53!K108/Finland53!B108
 +Italy54!K108/Italy54!B108
 +Netherlands55!K108/Netherlands55!B108
 +Portugal56!K108/Portugal56!B108
 +Spain57!K108/Spain57!B108
 +Sweden58!K108/Sweden58!B108))))</f>
        <v>7.7798624465074073E-2</v>
      </c>
      <c r="P109" s="62">
        <f>IF(OR(
Belgium51!L109   ="",Belgium51!L108   ="",
Belgium51!B109   ="",Belgium51!B108   ="",
Belgium51!T109   ="",Belgium51!T108   ="",
Denmark52!L109      ="",Denmark52!L108      ="",
Denmark52!B109      ="",Denmark52!B108      ="",
Denmark52!T109      ="",Denmark52!T108      ="",
Finland53!L109       ="",Finland53!L108       ="",
Finland53!B109       ="",Finland53!B108       ="",
Finland53!T109       ="",Finland53!T108       ="",
Italy54!L109      ="",Italy54!L108      ="",
Italy54!B109      ="",Italy54!B108      ="",
Italy54!T109      ="",Italy54!T108      ="",
Netherlands55!L109 ="",Netherlands55!L108 ="",
Netherlands55!B109 ="",Netherlands55!B108 ="",
Netherlands55!T109 ="",Netherlands55!T108 ="",
Portugal56!L109      ="",Portugal56!L108      ="",
Portugal56!B109      ="",Portugal56!B108      ="",
Portugal56!T109      ="",Portugal56!T108      ="",
Spain57!L109      ="",Spain57!L108      ="",
Spain57!B109      ="",Spain57!B108      ="",
Spain57!T109      ="",Spain57!T108      ="",
Sweden58!L109      ="",Sweden58!L108      ="",
Sweden58!B109      ="",Sweden58!B108      ="",
Sweden58!T109      ="",Sweden58!T108      =""),"",
LN(SQRT(
(Belgium51!L109/Belgium51!B109
 +Denmark52!L109/Denmark52!B109
 +Finland53!L109/Finland53!B109
 +Italy54!L109/Italy54!B109
 +Netherlands55!L109/Netherlands55!B109
 +Portugal56!L109/Portugal56!B109
 +Spain57!L109/Spain57!B109
 +Sweden58!L109/Sweden58!B109)
/(Belgium51!L109/Belgium51!T109*Belgium51!T108/Belgium51!B108
 +Denmark52!L109/Denmark52!T109*Denmark52!T108/Denmark52!B108
 +Finland53!L109/Finland53!T109*Finland53!T108/Finland53!B108
 +Italy54!L109/Italy54!T109*Italy54!T108/Italy54!B108
 +Netherlands55!L109/Netherlands55!T109*Netherlands55!T108/Netherlands55!B108
 +Portugal56!L109/Portugal56!T109*Portugal56!T108/Portugal56!B108
 +Spain57!L109/Spain57!T109*Spain57!T108/Spain57!B108
 +Sweden58!L109/Sweden58!T109*Sweden58!T108/Sweden58!B108)
*(Belgium51!L108/Belgium51!T108*Belgium51!T109/Belgium51!B109
 +Denmark52!L108/Denmark52!T108*Denmark52!T109/Denmark52!B109
 +Finland53!L108/Finland53!T108*Finland53!T109/Finland53!B109
 +Italy54!L108/Italy54!T108*Italy54!T109/Italy54!B109
 +Netherlands55!L108/Netherlands55!T108*Netherlands55!T109/Netherlands55!B109
 +Portugal56!L108/Portugal56!T108*Portugal56!T109/Portugal56!B109
 +Spain57!L108/Spain57!T108*Spain57!T109/Spain57!B109
 +Sweden58!L108/Sweden58!T108*Sweden58!T109/Sweden58!B109)
/(Belgium51!L108/Belgium51!B108
 +Denmark52!L108/Denmark52!B108
 +Finland53!L108/Finland53!B108
 +Italy54!L108/Italy54!B108
 +Netherlands55!L108/Netherlands55!B108
 +Portugal56!L108/Portugal56!B108
 +Spain57!L108/Spain57!B108
 +Sweden58!L108/Sweden58!B108))))</f>
        <v>8.7060194237087746E-2</v>
      </c>
      <c r="Q109" s="61">
        <f t="shared" si="4"/>
        <v>-5.2707751006813713E-3</v>
      </c>
      <c r="R109" s="61">
        <f t="shared" si="8"/>
        <v>-4.1839142358002512E-3</v>
      </c>
      <c r="S109" s="61">
        <f t="shared" si="5"/>
        <v>1.3009891583411967E-2</v>
      </c>
      <c r="T109" s="61">
        <f t="shared" si="6"/>
        <v>2.3087410220871324E-2</v>
      </c>
      <c r="U109" s="61">
        <f t="shared" si="7"/>
        <v>3.2348979992884996E-2</v>
      </c>
      <c r="V109" s="61">
        <f>IF(OR(
Belgium51!V109   ="",
Belgium51!U109   ="",
Denmark52!V109      ="",
Denmark52!U109      ="",
Finland53!V109       ="",
Finland53!U109       ="",
Italy54!V109      ="",
Italy54!U109      ="",
Netherlands55!V109 ="",
Netherlands55!U109 ="",
Portugal56!V109      ="",
Portugal56!U109      ="",
Spain57!V109      ="",
Spain57!U109      ="",
Sweden58!V109      ="",
Sweden58!U109      =""),"",
LN((Belgium51!V109+Denmark52!V109+Finland53!V109+Italy54!V109+Netherlands55!V109+Portugal56!V109+Spain57!V109+Sweden58!V109)
/(Belgium51!U109+Denmark52!U109+Finland53!U109+Italy54!U109+Netherlands55!U109+Portugal56!U109+Spain57!U109+Sweden58!U109)))</f>
        <v>-0.92628288735217246</v>
      </c>
      <c r="W109" s="61">
        <f>IF(OR(
Belgium51!V109   ="",
Belgium51!W109   ="",
Belgium51!U109   ="",
Denmark52!V109      ="",
Denmark52!W109      ="",
Denmark52!U109      ="",
Finland53!V109       ="",
Finland53!W109       ="",
Finland53!U109       ="",
Italy54!V109      ="",
Italy54!W109      ="",
Italy54!U109      ="",
Netherlands55!V109 ="",
Netherlands55!W109 ="",
Netherlands55!V109 ="",
Portugal56!V109      ="",
Portugal56!W109      ="",
Portugal56!U109      ="",
Spain57!V109      ="",
Spain57!W109      ="",
Spain57!U109      ="",
Sweden58!V109      ="",
Sweden58!W109      ="",
Sweden58!U109      ="",
),"",
LN((Belgium51!V109*Belgium51!W109+Denmark52!V109*Denmark52!W109+Finland53!V109*Finland53!W109+Italy54!V109*Italy54!W109+Netherlands55!V109*Netherlands55!W109+Portugal56!V109*Portugal56!W109+Spain57!V109*Spain57!W109+Sweden58!V109*Sweden58!W109)
/(Belgium51!U109+Denmark52!U109+Finland53!U109+Italy54!U109+Netherlands55!U109+Portugal56!U109+Spain57!U109+Sweden58!U109)))</f>
        <v>6.6011110380847962</v>
      </c>
      <c r="X109" s="61">
        <f>IF(OR(
Belgium51!X109   ="",
Belgium51!D109   ="",
Belgium51!B109   ="",
Denmark52!X109      ="",
Denmark52!D109      ="",
Denmark52!B109      ="",
Finland53!X109       ="",
Finland53!D109       ="",
Finland53!B109       ="",
Italy54!X109      ="",
Italy54!D109      ="",
Italy54!B109      ="",
Netherlands55!X109 ="",
Netherlands55!D109 ="",
Netherlands55!B109 ="",
Portugal56!X109      ="",
Portugal56!D109      ="",
Portugal56!B109      ="",
Spain57!X109      ="",
Spain57!D109      ="",
Spain57!B109      ="",
Sweden58!X109      ="",
Sweden58!D109      ="",
Sweden58!B109      =""),"",
(Belgium51!X109*Belgium51!D109/Belgium51!B109
 +Denmark52!X109*Denmark52!D109/Denmark52!B109
 +Finland53!X109*Finland53!D109/Finland53!B109
 +Italy54!X109*Italy54!D109/Italy54!B109
 +Netherlands55!X109*Netherlands55!D109/Netherlands55!B109
 +Portugal56!X109*Portugal56!D109/Portugal56!B109
 +Spain57!X109*Spain57!D109/Spain57!B109
 +Sweden58!X109*Sweden58!D109/Sweden58!B109)
/(Belgium51!D109/Belgium51!B109
 +Denmark52!D109/Denmark52!B109
 +Finland53!D109/Finland53!B109
 +Italy54!D109/Italy54!B109
 +Netherlands55!D109/Netherlands55!B109
 +Portugal56!D109/Portugal56!B109
 +Spain57!D109/Spain57!B109
 +Sweden58!D109/Sweden58!B109))</f>
        <v>0.64332644060238064</v>
      </c>
      <c r="Y109" s="61">
        <f>IF(OR(
Belgium51!Y109   ="",
Belgium51!D109   ="",
Belgium51!B109   ="",
Denmark52!Y109      ="",
Denmark52!D109      ="",
Denmark52!B109      ="",
Finland53!Y109       ="",
Finland53!D109       ="",
Finland53!B109       ="",
Italy54!Y109      ="",
Italy54!D109      ="",
Italy54!B109      ="",
Netherlands55!Y109 ="",
Netherlands55!D109 ="",
Netherlands55!B109 ="",
Portugal56!Y109      ="",
Portugal56!D109      ="",
Portugal56!B109      ="",
Spain57!Y109      ="",
Spain57!D109      ="",
Spain57!B109      ="",
Sweden58!Y109      ="",
Sweden58!D109      ="",
Sweden58!B109      =""),"",
(Belgium51!Y109/Belgium51!B109
 +Denmark52!Y109/Denmark52!B109
 +Finland53!Y109/Finland53!B109
 +Italy54!Y109/Italy54!B109
 +Netherlands55!Y109/Netherlands55!B109
 +Portugal56!Y109/Portugal56!B109
 +Spain57!Y109/Spain57!B109
 +Sweden58!Y109/Sweden58!B109)
/(Belgium51!D109/Belgium51!B109
 +Denmark52!D109/Denmark52!B109
 +Finland53!D109/Finland53!B109
 +Italy54!D109/Italy54!B109
 +Netherlands55!D109/Netherlands55!B109
 +Portugal56!D109/Portugal56!B109
 +Spain57!D109/Spain57!B109
 +Sweden58!D109/Sweden58!B109))</f>
        <v>0.13994282192652194</v>
      </c>
      <c r="Z109" s="67"/>
      <c r="AA109" s="62" t="str">
        <f t="shared" si="3"/>
        <v/>
      </c>
      <c r="AB109" s="75">
        <f>IF(OR(
Belgium51!AB109   ="",
Belgium51!D109   ="",
Belgium51!B109   ="",
Denmark52!AB109      ="",
Denmark52!D109      ="",
Denmark52!B109      ="",
Finland53!AB109       ="",
Finland53!D109       ="",
Finland53!B109       ="",
Italy54!AB109      ="",
Italy54!D109      ="",
Italy54!B109      ="",
Netherlands55!AB109 ="",
Netherlands55!D109 ="",
Netherlands55!B109 ="",
Portugal56!AB109      ="",
Portugal56!D109      ="",
Portugal56!B109      ="",
Spain57!AB109      ="",
Spain57!D109      ="",
Spain57!B109      ="",
Sweden58!AB109      ="",
Sweden58!D109      ="",
Sweden58!B109      =""),"",
(Belgium51!AB109*Belgium51!D109/Belgium51!B109
 +Denmark52!AB109*Denmark52!D109/Denmark52!B109
 +Finland53!AB109*Finland53!D109/Finland53!B109
 +Italy54!AB109*Italy54!D109/Italy54!B109
 +Netherlands55!AB109*Netherlands55!D109/Netherlands55!B109
 +Portugal56!AB109*Portugal56!D109/Portugal56!B109
 +Spain57!AB109*Spain57!D109/Spain57!B109
 +Sweden58!AB109*Sweden58!D109/Sweden58!B109)
/(Belgium51!D109/Belgium51!B109
 +Denmark52!D109/Denmark52!B109
 +Finland53!D109/Finland53!B109
 +Italy54!D109/Italy54!B109
 +Netherlands55!D109/Netherlands55!B109
 +Portugal56!D109/Portugal56!B109
 +Spain57!D109/Spain57!B109
 +Sweden58!D109/Sweden58!B109))</f>
        <v>0.32831180893127082</v>
      </c>
    </row>
    <row r="110" spans="1:28">
      <c r="A110" s="62">
        <v>1977</v>
      </c>
      <c r="B110" s="62" t="str">
        <f>IF(OR(
Belgium51!AC110   ="",
Belgium51!D110   ="",
Belgium51!B110   ="",
Denmark52!AC110      ="",
Denmark52!D110      ="",
Denmark52!B110      ="",
Finland53!AC110       ="",
Finland53!D110       ="",
Finland53!B110       ="",
Italy54!AC110      ="",
Italy54!D110      ="",
Italy54!B110      ="",
Netherlands55!AC110 ="",
Netherlands55!D110 ="",
Netherlands55!B110 ="",
Portugal56!AC110 ="",
Portugal56!D110 ="",
Portugal56!B110 ="",
Spain57!AC110       ="",
Spain57!D110       ="",
Spain57!B110       ="",
Sweden58!AC110      ="",
Sweden58!D110      ="",
Sweden58!B110      =""),"",
(Belgium51!AC110*Belgium51!D110/Belgium51!B110
 +Denmark52!AC110*Denmark52!D110/Denmark52!B110
 +Finland53!AC110*Finland53!D110/Finland53!B110
 +Italy54!AC110*Italy54!D110/Italy54!B110
 +Netherlands55!AC110*Netherlands55!D110/Netherlands55!B110
 +Portugal56!AC110*Portugal56!D110/Portugal56!B110
 +Spain57!AC110*Spain57!D110/Spain57!B110
 +Sweden58!AC110*Sweden58!D110/Sweden58!B110)
/(Belgium51!D110/Belgium51!B110
 +Denmark52!D110/Denmark52!B110
 +Finland53!D110/Finland53!B110
 +Italy54!D110/Italy54!B110
 +Netherlands55!D110/Netherlands55!B110
 +Portugal56!D110/Portugal56!B110
 +Spain57!D110/Spain57!B110
 +Sweden58!D110/Sweden58!B110))</f>
        <v/>
      </c>
      <c r="C110" s="34">
        <f>IF(OR(
Belgium51!F110   ="",
Belgium51!D110   ="",
Belgium51!B110   ="",
Denmark52!F110      ="",
Denmark52!D110      ="",
Denmark52!B110      ="",
Finland53!F110       ="",
Finland53!D110       ="",
Finland53!B110       ="",
Italy54!F110      ="",
Italy54!D110      ="",
Italy54!B110      ="",
Netherlands55!F110 ="",
Netherlands55!D110 ="",
Netherlands55!B110 ="",
Portugal56!F110 ="",
Portugal56!D110 ="",
Portugal56!B110 ="",
Spain57!F110       ="",
Spain57!D110       ="",
Spain57!B110       ="",
Sweden58!F110      ="",
Sweden58!D110      ="",
Sweden58!B110      =""),"",
(Belgium51!F110*Belgium51!D110/Belgium51!B110
 +Denmark52!F110*Denmark52!D110/Denmark52!B110
 +Finland53!F110*Finland53!D110/Finland53!B110
 +Italy54!F110*Italy54!D110/Italy54!B110
 +Netherlands55!F110*Netherlands55!D110/Netherlands55!B110
 +Portugal56!F110*Portugal56!D110/Portugal56!B110
 +Spain57!F110*Spain57!D110/Spain57!B110
 +Sweden58!F110*Sweden58!D110/Sweden58!B110)
/(Belgium51!D110/Belgium51!B110
 +Denmark52!D110/Denmark52!B110
 +Finland53!D110/Finland53!B110
 +Italy54!D110/Italy54!B110
 +Netherlands55!D110/Netherlands55!B110
 +Portugal56!D110/Portugal56!B110
 +Spain57!D110/Spain57!B110
 +Sweden58!D110/Sweden58!B110))</f>
        <v>0.57164610629620172</v>
      </c>
      <c r="D110" s="62" t="str">
        <f>IF(OR(
Belgium51!AE110   ="",
Belgium51!D110   ="",
Belgium51!B110   ="",
Denmark52!AE110      ="",
Denmark52!D110      ="",
Denmark52!B110      ="",
Finland53!AE110       ="",
Finland53!D110       ="",
Finland53!B110       ="",
Italy54!AE110      ="",
Italy54!D110      ="",
Italy54!B110      ="",
Netherlands55!AE110 ="",
Netherlands55!D110 ="",
Netherlands55!B110 ="",
Portugal56!AE110 ="",
Portugal56!D110 ="",
Portugal56!B110 ="",
Spain57!AE110       ="",
Spain57!D110       ="",
Spain57!B110       ="",
Sweden58!AE110      ="",
Sweden58!D110      ="",
Sweden58!B110      =""),"",
(Belgium51!AE110*Belgium51!D110/Belgium51!B110
 +Denmark52!AE110*Denmark52!D110/Denmark52!B110
 +Finland53!AE110*Finland53!D110/Finland53!B110
 +Italy54!AE110*Italy54!D110/Italy54!B110
 +Netherlands55!AE110*Netherlands55!D110/Netherlands55!B110
 +Portugal56!AE110*Portugal56!D110/Portugal56!B110
 +Spain57!AE110*Spain57!D110/Spain57!B110
 +Sweden58!AE110*Sweden58!D110/Sweden58!B110)
/(Belgium51!D110/Belgium51!B110
 +Denmark52!D110/Denmark52!B110
 +Finland53!D110/Finland53!B110
 +Italy54!D110/Italy54!B110
 +Netherlands55!D110/Netherlands55!B110
 +Portugal56!D110/Portugal56!B110
 +Spain57!D110/Spain57!B110
 +Sweden58!D110/Sweden58!B110))</f>
        <v/>
      </c>
      <c r="E110" s="62">
        <f>IF(OR(
Belgium51!H110   ="",
Belgium51!D110   ="",
Belgium51!B110   ="",
Denmark52!H110      ="",
Denmark52!D110      ="",
Denmark52!B110      ="",
Finland53!H110       ="",
Finland53!D110       ="",
Finland53!B110       ="",
Italy54!H110      ="",
Italy54!D110      ="",
Italy54!B110      ="",
Netherlands55!H110 ="",
Netherlands55!D110 ="",
Netherlands55!B110 ="",
Portugal56!H110 ="",
Portugal56!D110 ="",
Portugal56!B110 ="",
Spain57!H110 ="",
Spain57!D110 ="",
Spain57!B110 ="",
Sweden58!H110 ="",
Sweden58!D110 ="",
Sweden58!B110 =""),"",
(Belgium51!H110*Belgium51!D110/Belgium51!B110
 +Denmark52!H110*Denmark52!D110/Denmark52!B110
 +Finland53!H110*Finland53!D110/Finland53!B110
 +Italy54!H110*Italy54!D110/Italy54!B110
 +Netherlands55!H110*Netherlands55!D110/Netherlands55!B110
 +Portugal56!H110*Portugal56!D110/Portugal56!B110
 +Spain57!H110*Spain57!D110/Spain57!B110
 +Sweden58!H110*Sweden58!D110/Sweden58!B110)
/(Belgium51!D110/Belgium51!B110
 +Denmark52!D110/Denmark52!B110
 +Finland53!D110/Finland53!B110
 +Italy54!D110/Italy54!B110
 +Netherlands55!D110/Netherlands55!B110
 +Portugal56!D110/Portugal56!B110
 +Spain57!D110/Spain57!B110
 +Sweden58!D110/Sweden58!B110))</f>
        <v>0.23339458828051668</v>
      </c>
      <c r="F110" s="62">
        <f>IF(OR(
Belgium51!I110   ="",
Belgium51!D110   ="",
Belgium51!B110   ="",
Denmark52!I110      ="",
Denmark52!D110      ="",
Denmark52!B110      ="",
Finland53!I110       ="",
Finland53!D110       ="",
Finland53!B110       ="",
Italy54!I110      ="",
Italy54!D110      ="",
Italy54!B110      ="",
Netherlands55!I110 ="",
Netherlands55!D110 ="",
Netherlands55!B110 ="",
Portugal56!I110      ="",
Portugal56!D110      ="",
Portugal56!B110      ="",
Spain57!I110      ="",
Spain57!D110      ="",
Spain57!B110      ="",
Sweden58!I110      ="",
Sweden58!D110      ="",
Sweden58!B110      =""),"",
(Belgium51!I110/Belgium51!B110
 +Denmark52!I110/Denmark52!B110
 +Finland53!I110/Finland53!B110
 +Italy54!I110/Italy54!B110
 +Netherlands55!I110/Netherlands55!B110
 +Portugal56!I110/Portugal56!B110
 +Spain57!I110/Spain57!B110
 +Sweden58!I110/Sweden58!B110)
/(Belgium51!D110/Belgium51!B110
 +Denmark52!D110/Denmark52!B110
 +Finland53!D110/Finland53!B110
 +Italy54!D110/Italy54!B110
 +Netherlands55!D110/Netherlands55!B110
 +Portugal56!D110/Portugal56!B110
 +Spain57!D110/Spain57!B110
 +Sweden58!D110/Sweden58!B110))</f>
        <v>0.2707907655243611</v>
      </c>
      <c r="G110" s="62">
        <f>IF(OR(
Belgium51!J110   ="",
Belgium51!D110   ="",
Belgium51!B110   ="",
Denmark52!J110      ="",
Denmark52!D110      ="",
Denmark52!B110      ="",
Finland53!J110       ="",
Finland53!D110       ="",
Finland53!B110       ="",
Italy54!J110      ="",
Italy54!D110      ="",
Italy54!B110      ="",
Netherlands55!J110 ="",
Netherlands55!D110 ="",
Netherlands55!B110 ="",
Portugal56!J110      ="",
Portugal56!D110      ="",
Portugal56!B110      ="",
Spain57!J110      ="",
Spain57!D110      ="",
Spain57!B110      ="",
Sweden58!J110      ="",
Sweden58!D110      ="",
Sweden58!B110      =""),"",
(Belgium51!J110/Belgium51!B110
 +Denmark52!J110/Denmark52!B110
 +Finland53!J110/Finland53!B110
 +Italy54!J110/Italy54!B110
 +Netherlands55!J110/Netherlands55!B110
 +Portugal56!J110/Portugal56!B110
 +Spain57!J110/Spain57!B110
 +Sweden58!J110/Sweden58!B110)
/(Belgium51!D110/Belgium51!B110
 +Denmark52!D110/Denmark52!B110
 +Finland53!D110/Finland53!B110
 +Italy54!D110/Italy54!B110
 +Netherlands55!D110/Netherlands55!B110
 +Portugal56!D110/Portugal56!B110
 +Spain57!D110/Spain57!B110
 +Sweden58!D110/Sweden58!B110))</f>
        <v>0.22940402014970349</v>
      </c>
      <c r="H110" s="62">
        <f>IF(OR(
Belgium51!K110   ="",
Belgium51!D110   ="",
Belgium51!B110   ="",
Denmark52!K110      ="",
Denmark52!D110      ="",
Denmark52!B110      ="",
Finland53!K110       ="",
Finland53!D110       ="",
Finland53!B110       ="",
Italy54!K110      ="",
Italy54!D110      ="",
Italy54!B110      ="",
Netherlands55!K110 ="",
Netherlands55!D110 ="",
Netherlands55!B110 ="",
Portugal56!K110      ="",
Portugal56!D110      ="",
Portugal56!B110      ="",
Spain57!K110      ="",
Spain57!D110      ="",
Spain57!B110      ="",
Sweden58!K110      ="",
Sweden58!D110      ="",
Sweden58!B110      =""),"",
(Belgium51!K110/Belgium51!B110
 +Denmark52!K110/Denmark52!B110
 +Finland53!K110/Finland53!B110
 +Italy54!K110/Italy54!B110
 +Netherlands55!K110/Netherlands55!B110
 +Portugal56!K110/Portugal56!B110
 +Spain57!K110/Spain57!B110
 +Sweden58!K110/Sweden58!B110)
/(Belgium51!D110/Belgium51!B110
 +Denmark52!D110/Denmark52!B110
 +Finland53!D110/Finland53!B110
 +Italy54!D110/Italy54!B110
 +Netherlands55!D110/Netherlands55!B110
 +Portugal56!D110/Portugal56!B110
 +Spain57!D110/Spain57!B110
 +Sweden58!D110/Sweden58!B110))</f>
        <v>0.26939276260545142</v>
      </c>
      <c r="I110" s="62">
        <f>IF(OR(
Belgium51!L110   ="",
Belgium51!D110   ="",
Belgium51!B110   ="",
Denmark52!L110      ="",
Denmark52!D110      ="",
Denmark52!B110      ="",
Finland53!L110       ="",
Finland53!D110       ="",
Finland53!B110       ="",
Italy54!L110      ="",
Italy54!D110      ="",
Italy54!B110      ="",
Netherlands55!L110 ="",
Netherlands55!D110 ="",
Netherlands55!B110 ="",
Portugal56!L110      ="",
Portugal56!D110      ="",
Portugal56!B110      ="",
Spain57!L110      ="",
Spain57!D110      ="",
Spain57!B110      ="",
Sweden58!L110      ="",
Sweden58!D110      ="",
Sweden58!B110      =""),"",
(Belgium51!L110/Belgium51!B110
 +Denmark52!L110/Denmark52!B110
 +Finland53!L110/Finland53!B110
 +Italy54!L110/Italy54!B110
 +Netherlands55!L110/Netherlands55!B110
 +Portugal56!L110/Portugal56!B110
 +Spain57!L110/Spain57!B110
 +Sweden58!L110/Sweden58!B110)
/(Belgium51!D110/Belgium51!B110
 +Denmark52!D110/Denmark52!B110
 +Finland53!D110/Finland53!B110
 +Italy54!D110/Italy54!B110
 +Netherlands55!D110/Netherlands55!B110
 +Portugal56!D110/Portugal56!B110
 +Spain57!D110/Spain57!B110
 +Sweden58!D110/Sweden58!B110))</f>
        <v>0.2876815646426002</v>
      </c>
      <c r="J110" s="61">
        <f t="shared" si="2"/>
        <v>-1.8288802037148777E-2</v>
      </c>
      <c r="K110" s="61">
        <f>IF(OR(
Belgium51!D110   ="",Belgium51!D109   ="",
Belgium51!B110   ="",Belgium51!B109   ="",
Belgium51!N110   ="",Belgium51!N109   ="",
Denmark52!D110      ="",Denmark52!D109      ="",
Denmark52!B110      ="",Denmark52!B109      ="",
Denmark52!N110      ="",Denmark52!N109      ="",
Finland53!D110       ="",Finland53!D109       ="",
Finland53!B110       ="",Finland53!B109       ="",
Finland53!N110       ="",Finland53!N109       ="",
Italy54!D110      ="",Italy54!D109      ="",
Italy54!B110      ="",Italy54!B109      ="",
Italy54!N110      ="",Italy54!N109      ="",
Netherlands55!D110 ="",Netherlands55!D109 ="",
Netherlands55!B110 ="",Netherlands55!B109 ="",
Netherlands55!N110 ="",Netherlands55!N109 ="",
Portugal56!D110      ="",Portugal56!D109      ="",
Portugal56!B110      ="",Portugal56!B109      ="",
Portugal56!N110      ="",Portugal56!N109      ="",
Spain57!D110      ="",Spain57!D109      ="",
Spain57!B110      ="",Spain57!B109      ="",
Spain57!N110      ="",Spain57!N109      ="",
Sweden58!D110      ="",Sweden58!D109      ="",
Sweden58!B110      ="",Sweden58!B109      ="",
Sweden58!N110      ="",Sweden58!N109      =""),"",
LN(SQRT(
(Belgium51!D110/Belgium51!B110
 +Denmark52!D110/Denmark52!B110
 +Finland53!D110/Finland53!B110
 +Italy54!D110/Italy54!B110
 +Netherlands55!D110/Netherlands55!B110
 +Portugal56!D110/Portugal56!B110
 +Spain57!D110/Spain57!B110
 +Sweden58!D110/Sweden58!B110)
/(Belgium51!D110/Belgium51!N110*Belgium51!N109/Belgium51!B109
 +Denmark52!D110/Denmark52!N110*Denmark52!N109/Denmark52!B109
 +Finland53!D110/Finland53!N110*Finland53!N109/Finland53!B109
 +Italy54!D110/Italy54!N110*Italy54!N109/Italy54!B109
 +Netherlands55!D110/Netherlands55!N110*Netherlands55!N109/Netherlands55!B109
 +Portugal56!D110/Portugal56!N110*Portugal56!N109/Portugal56!B109
 +Spain57!D110/Spain57!N110*Spain57!N109/Spain57!B109
 +Sweden58!D110/Sweden58!N110*Sweden58!N109/Sweden58!B109)
*(Belgium51!D109/Belgium51!N109*Belgium51!N110/Belgium51!B110
 +Denmark52!D109/Denmark52!N109*Denmark52!N110/Denmark52!B110
 +Finland53!D109/Finland53!N109*Finland53!N110/Finland53!B110
 +Italy54!D109/Italy54!N109*Italy54!N110/Italy54!B110
 +Netherlands55!D109/Netherlands55!N109*Netherlands55!N110/Netherlands55!B110
 +Portugal56!D109/Portugal56!N109*Portugal56!N110/Portugal56!B110
 +Spain57!D109/Spain57!N109*Spain57!N110/Spain57!B110
 +Sweden58!D109/Sweden58!N109*Sweden58!N110/Sweden58!B110)
/(Belgium51!D109/Belgium51!B109
 +Denmark52!D109/Denmark52!B109
 +Finland53!D109/Finland53!B109
 +Italy54!D109/Italy54!B109
 +Netherlands55!D109/Netherlands55!B109
 +Portugal56!D109/Portugal56!B109
 +Spain57!D109/Spain57!B109
 +Sweden58!D109/Sweden58!B109))))</f>
        <v>0.10805145694764728</v>
      </c>
      <c r="L110" s="61">
        <f>IF(OR(
Belgium51!F110   ="",Belgium51!F109   ="",
Belgium51!D110   ="",Belgium51!D109   ="",
Belgium51!B110   ="",Belgium51!B109   ="",
Belgium51!P110   ="",Belgium51!P109   ="",
Denmark52!F110      ="",Denmark52!F109      ="",
Denmark52!D110      ="",Denmark52!D109      ="",
Denmark52!B110      ="",Denmark52!B109      ="",
Denmark52!P110      ="",Denmark52!P109      ="",
Finland53!F110       ="",Finland53!F109       ="",
Finland53!D110       ="",Finland53!D109       ="",
Finland53!B110       ="",Finland53!B109       ="",
Finland53!P110       ="",Finland53!P109       ="",
Italy54!F110      ="",Italy54!F109      ="",
Italy54!D110      ="",Italy54!D109      ="",
Italy54!B110      ="",Italy54!B109      ="",
Italy54!P110      ="",Italy54!P109      ="",
Netherlands55!F110 ="",Netherlands55!F109 ="",
Netherlands55!D110 ="",Netherlands55!D109 ="",
Netherlands55!B110 ="",Netherlands55!B109 ="",
Netherlands55!P110 ="",Netherlands55!P109 ="",
Portugal56!F110      ="",Portugal56!F109      ="",
Portugal56!D110      ="",Portugal56!D109      ="",
Portugal56!B110      ="",Portugal56!B109      ="",
Portugal56!P110      ="",Portugal56!P109      ="",
Spain57!F110      ="",Spain57!F109      ="",
Spain57!D110      ="",Spain57!D109      ="",
Spain57!B110      ="",Spain57!B109      ="",
Spain57!P110      ="",Spain57!P109      ="",
Sweden58!F110      ="",Sweden58!F109      ="",
Sweden58!D110      ="",Sweden58!D109      ="",
Sweden58!B110      ="",Sweden58!B109      ="",
Sweden58!P110      ="",Sweden58!P109      =""),"",
LN(SQRT(
(Belgium51!D110*Belgium51!F110/Belgium51!B110
 +Denmark52!D110*Denmark52!F110/Denmark52!B110
 +Finland53!D110*Finland53!F110/Finland53!B110
 +Italy54!D110*Italy54!F110/Italy54!B110
 +Netherlands55!D110*Netherlands55!F110/Netherlands55!B110
 +Portugal56!D110*Portugal56!F110/Portugal56!B110
 +Spain57!D110*Spain57!F110/Spain57!B110
 +Sweden58!D110*Sweden58!F110/Sweden58!B110)
/(Belgium51!D110*Belgium51!F110/Belgium51!P110*Belgium51!P109/Belgium51!B109
 +Denmark52!D110*Denmark52!F110/Denmark52!P110*Denmark52!P109/Denmark52!B109
 +Finland53!D110*Finland53!F110/Finland53!P110*Finland53!P109/Finland53!B109
 +Italy54!D110*Italy54!F110/Italy54!P110*Italy54!P109/Italy54!B109
 +Netherlands55!D110*Netherlands55!F110/Netherlands55!P110*Netherlands55!P109/Netherlands55!B109
 +Portugal56!D110*Portugal56!F110/Portugal56!P110*Portugal56!P109/Portugal56!B109
 +Spain57!D110*Spain57!F110/Spain57!P110*Spain57!P109/Spain57!B109
 +Sweden58!D110*Sweden58!F110/Sweden58!P110*Sweden58!P109/Sweden58!B109)
*(Belgium51!D109*Belgium51!F109/Belgium51!P109*Belgium51!P110/Belgium51!B110
 +Denmark52!D109*Denmark52!F109/Denmark52!P109*Denmark52!P110/Denmark52!B110
 +Finland53!D109*Finland53!F109/Finland53!P109*Finland53!P110/Finland53!B110
 +Italy54!D109*Italy54!F109/Italy54!P109*Italy54!P110/Italy54!B110
 +Netherlands55!D109*Netherlands55!F109/Netherlands55!P109*Netherlands55!P110/Netherlands55!B110
 +Portugal56!D109*Portugal56!F109/Portugal56!P109*Portugal56!P110/Portugal56!B110
 +Spain57!D109*Spain57!F109/Spain57!P109*Spain57!P110/Spain57!B110
 +Sweden58!D109*Sweden58!F109/Sweden58!P109*Sweden58!P110/Sweden58!B110)
/(Belgium51!D109*Belgium51!F109/Belgium51!B109
 +Denmark52!D109*Denmark52!F109/Denmark52!B109
 +Finland53!D109*Finland53!F109/Finland53!B109
 +Italy54!D109*Italy54!F109/Italy54!B109
 +Netherlands55!D109*Netherlands55!F109/Netherlands55!B109
 +Portugal56!D109*Portugal56!F109/Portugal56!B109
 +Spain57!D109*Spain57!F109/Spain57!B109
 +Sweden58!D109*Sweden58!F109/Sweden58!B109))))</f>
        <v>0.10406670627006052</v>
      </c>
      <c r="M110" s="62">
        <f>IF(OR(
Belgium51!H110   ="",Belgium51!H109   ="",
Belgium51!D110   ="",Belgium51!D109   ="",
Belgium51!B110   ="",Belgium51!B109   ="",
Belgium51!Q110   ="",Belgium51!Q109   ="",
Denmark52!H110      ="",Denmark52!H109      ="",
Denmark52!D110      ="",Denmark52!D109      ="",
Denmark52!B110      ="",Denmark52!B109      ="",
Denmark52!Q110      ="",Denmark52!Q109      ="",
Finland53!H110       ="",Finland53!H109       ="",
Finland53!D110       ="",Finland53!D109       ="",
Finland53!B110       ="",Finland53!B109       ="",
Finland53!Q110       ="",Finland53!Q109       ="",
Italy54!H110      ="",Italy54!H109      ="",
Italy54!D110      ="",Italy54!D109      ="",
Italy54!B110      ="",Italy54!B109      ="",
Italy54!Q110      ="",Italy54!Q109      ="",
Netherlands55!H110 ="",Netherlands55!H109 ="",
Netherlands55!D110 ="",Netherlands55!D109 ="",
Netherlands55!B110 ="",Netherlands55!B109 ="",
Netherlands55!Q110 ="",Netherlands55!Q109 ="",
Portugal56!H110      ="",Portugal56!H109      ="",
Portugal56!D110      ="",Portugal56!D109      ="",
Portugal56!B110      ="",Portugal56!B109      ="",
Portugal56!Q110      ="",Portugal56!Q109      ="",
Spain57!H110      ="",Spain57!H109      ="",
Spain57!D110      ="",Spain57!D109      ="",
Spain57!B110      ="",Spain57!B109      ="",
Spain57!Q110      ="",Spain57!Q109      ="",
Sweden58!H110      ="",Sweden58!H109      ="",
Sweden58!D110      ="",Sweden58!D109      ="",
Sweden58!B110      ="",Sweden58!B109      ="",
Sweden58!Q110      ="",Sweden58!Q109      =""),"",
LN(SQRT(
(Belgium51!D110*Belgium51!H110/Belgium51!B110
 +Denmark52!D110*Denmark52!H110/Denmark52!B110
 +Finland53!D110*Finland53!H110/Finland53!B110
 +Italy54!D110*Italy54!H110/Italy54!B110
 +Netherlands55!D110*Netherlands55!H110/Netherlands55!B110
 +Portugal56!D110*Portugal56!H110/Portugal56!B110
 +Spain57!D110*Spain57!H110/Spain57!B110
 +Sweden58!D110*Sweden58!H110/Sweden58!B110)
/(Belgium51!D110*Belgium51!H110/Belgium51!Q110*Belgium51!Q109/Belgium51!B109
 +Denmark52!D110*Denmark52!H110/Denmark52!Q110*Denmark52!Q109/Denmark52!B109
 +Finland53!D110*Finland53!H110/Finland53!Q110*Finland53!Q109/Finland53!B109
 +Italy54!D110*Italy54!H110/Italy54!Q110*Italy54!Q109/Italy54!B109
 +Netherlands55!D110*Netherlands55!H110/Netherlands55!Q110*Netherlands55!Q109/Netherlands55!B109
 +Portugal56!D110*Portugal56!H110/Portugal56!Q110*Portugal56!Q109/Portugal56!B109
 +Spain57!D110*Spain57!H110/Spain57!Q110*Spain57!Q109/Spain57!B109
 +Sweden58!D110*Sweden58!H110/Sweden58!Q110*Sweden58!Q109/Sweden58!B109)
*(Belgium51!D109*Belgium51!H109/Belgium51!Q109*Belgium51!Q110/Belgium51!B110
 +Denmark52!D109*Denmark52!H109/Denmark52!Q109*Denmark52!Q110/Denmark52!B110
 +Finland53!D109*Finland53!H109/Finland53!Q109*Finland53!Q110/Finland53!B110
 +Italy54!D109*Italy54!H109/Italy54!Q109*Italy54!Q110/Italy54!B110
 +Netherlands55!D109*Netherlands55!H109/Netherlands55!Q109*Netherlands55!Q110/Netherlands55!B110
 +Portugal56!D109*Portugal56!H109/Portugal56!Q109*Portugal56!Q110/Portugal56!B110
 +Spain57!D109*Spain57!H109/Spain57!Q109*Spain57!Q110/Spain57!B110
 +Sweden58!D109*Sweden58!H109/Sweden58!Q109*Sweden58!Q110/Sweden58!B110)
/(Belgium51!D109*Belgium51!H109/Belgium51!B109
 +Denmark52!D109*Denmark52!H109/Denmark52!B109
 +Finland53!D109*Finland53!H109/Finland53!B109
 +Italy54!D109*Italy54!H109/Italy54!B109
 +Netherlands55!D109*Netherlands55!H109/Netherlands55!B109
 +Portugal56!D109*Portugal56!H109/Portugal56!B109
 +Spain57!D109*Spain57!H109/Spain57!B109
 +Sweden58!D109*Sweden58!H109/Sweden58!B109))))</f>
        <v>0.10526686399484168</v>
      </c>
      <c r="N110" s="62">
        <f>IF(OR(
Belgium51!I110   ="",Belgium51!I109   ="",
Belgium51!B110   ="",Belgium51!B109   ="",
Belgium51!R110   ="",Belgium51!R109   ="",
Denmark52!I110      ="",Denmark52!I109      ="",
Denmark52!B110      ="",Denmark52!B109      ="",
Denmark52!R110      ="",Denmark52!R109      ="",
Finland53!I110       ="",Finland53!I109       ="",
Finland53!B110       ="",Finland53!B109       ="",
Finland53!R110       ="",Finland53!R109       ="",
Italy54!I110      ="",Italy54!I109      ="",
Italy54!B110      ="",Italy54!B109      ="",
Italy54!R110      ="",Italy54!R109      ="",
Netherlands55!I110 ="",Netherlands55!I109 ="",
Netherlands55!B110 ="",Netherlands55!B109 ="",
Netherlands55!R110 ="",Netherlands55!R109 ="",
Portugal56!I110      ="",Portugal56!I109      ="",
Portugal56!B110      ="",Portugal56!B109      ="",
Portugal56!R110      ="",Portugal56!R109      ="",
Spain57!I110      ="",Spain57!I109      ="",
Spain57!B110      ="",Spain57!B109      ="",
Spain57!R110      ="",Spain57!R109      ="",
Sweden58!I110      ="",Sweden58!I109      ="",
Sweden58!B110      ="",Sweden58!B109      ="",
Sweden58!R110      ="",Sweden58!R109      =""),"",
LN(SQRT(
(Belgium51!I110/Belgium51!B110
 +Denmark52!I110/Denmark52!B110
 +Finland53!I110/Finland53!B110
 +Italy54!I110/Italy54!B110
 +Netherlands55!I110/Netherlands55!B110
 +Portugal56!I110/Portugal56!B110
 +Spain57!I110/Spain57!B110
 +Sweden58!I110/Sweden58!B110)
/(Belgium51!I110/Belgium51!R110*Belgium51!R109/Belgium51!B109
 +Denmark52!I110/Denmark52!R110*Denmark52!R109/Denmark52!B109
 +Finland53!I110/Finland53!R110*Finland53!R109/Finland53!B109
 +Italy54!I110/Italy54!R110*Italy54!R109/Italy54!B109
 +Netherlands55!I110/Netherlands55!R110*Netherlands55!R109/Netherlands55!B109
 +Portugal56!I110/Portugal56!R110*Portugal56!R109/Portugal56!B109
 +Spain57!I110/Spain57!R110*Spain57!R109/Spain57!B109
 +Sweden58!I110/Sweden58!R110*Sweden58!R109/Sweden58!B109)
*(Belgium51!I109/Belgium51!R109*Belgium51!R110/Belgium51!B110
 +Denmark52!I109/Denmark52!R109*Denmark52!R110/Denmark52!B110
 +Finland53!I109/Finland53!R109*Finland53!R110/Finland53!B110
 +Italy54!I109/Italy54!R109*Italy54!R110/Italy54!B110
 +Netherlands55!I109/Netherlands55!R109*Netherlands55!R110/Netherlands55!B110
 +Portugal56!I109/Portugal56!R109*Portugal56!R110/Portugal56!B110
 +Spain57!I109/Spain57!R109*Spain57!R110/Spain57!B110
 +Sweden58!I109/Sweden58!R109*Sweden58!R110/Sweden58!B110)
/(Belgium51!I109/Belgium51!B109
 +Denmark52!I109/Denmark52!B109
 +Finland53!I109/Finland53!B109
 +Italy54!I109/Italy54!B109
 +Netherlands55!I109/Netherlands55!B109
 +Portugal56!I109/Portugal56!B109
 +Spain57!I109/Spain57!B109
 +Sweden58!I109/Sweden58!B109))))</f>
        <v>0.12367843186457847</v>
      </c>
      <c r="O110" s="62">
        <f>IF(OR(
Belgium51!K110   ="",Belgium51!K109   ="",
Belgium51!B110   ="",Belgium51!B109   ="",
Belgium51!S110   ="",Belgium51!S109   ="",
Denmark52!K110      ="",Denmark52!K109      ="",
Denmark52!B110      ="",Denmark52!B109      ="",
Denmark52!S110      ="",Denmark52!S109      ="",
Finland53!K110       ="",Finland53!K109       ="",
Finland53!B110       ="",Finland53!B109       ="",
Finland53!S110       ="",Finland53!S109       ="",
Italy54!K110      ="",Italy54!K109      ="",
Italy54!B110      ="",Italy54!B109      ="",
Italy54!S110      ="",Italy54!S109      ="",
Netherlands55!K110 ="",Netherlands55!K109 ="",
Netherlands55!B110 ="",Netherlands55!B109 ="",
Netherlands55!S110 ="",Netherlands55!S109 ="",
Portugal56!K110      ="",Portugal56!K109      ="",
Portugal56!B110      ="",Portugal56!B109      ="",
Portugal56!S110      ="",Portugal56!S109      ="",
Spain57!K110      ="",Spain57!K109      ="",
Spain57!B110      ="",Spain57!B109      ="",
Spain57!S110      ="",Spain57!S109      ="",
Sweden58!K110      ="",Sweden58!K109      ="",
Sweden58!B110      ="",Sweden58!B109      ="",
Sweden58!S110      ="",Sweden58!S109      =""),"",
LN(SQRT(
(Belgium51!K110/Belgium51!B110
 +Denmark52!K110/Denmark52!B110
 +Finland53!K110/Finland53!B110
 +Italy54!K110/Italy54!B110
 +Netherlands55!K110/Netherlands55!B110
 +Portugal56!K110/Portugal56!B110
 +Spain57!K110/Spain57!B110
 +Sweden58!K110/Sweden58!B110)
/(Belgium51!K110/Belgium51!S110*Belgium51!S109/Belgium51!B109
 +Denmark52!K110/Denmark52!S110*Denmark52!S109/Denmark52!B109
 +Finland53!K110/Finland53!S110*Finland53!S109/Finland53!B109
 +Italy54!K110/Italy54!S110*Italy54!S109/Italy54!B109
 +Netherlands55!K110/Netherlands55!S110*Netherlands55!S109/Netherlands55!B109
 +Portugal56!K110/Portugal56!S110*Portugal56!S109/Portugal56!B109
 +Spain57!K110/Spain57!S110*Spain57!S109/Spain57!B109
 +Sweden58!K110/Sweden58!S110*Sweden58!S109/Sweden58!B109)
*(Belgium51!K109/Belgium51!S109*Belgium51!S110/Belgium51!B110
 +Denmark52!K109/Denmark52!S109*Denmark52!S110/Denmark52!B110
 +Finland53!K109/Finland53!S109*Finland53!S110/Finland53!B110
 +Italy54!K109/Italy54!S109*Italy54!S110/Italy54!B110
 +Netherlands55!K109/Netherlands55!S109*Netherlands55!S110/Netherlands55!B110
 +Portugal56!K109/Portugal56!S109*Portugal56!S110/Portugal56!B110
 +Spain57!K109/Spain57!S109*Spain57!S110/Spain57!B110
 +Sweden58!K109/Sweden58!S109*Sweden58!S110/Sweden58!B110)
/(Belgium51!K109/Belgium51!B109
 +Denmark52!K109/Denmark52!B109
 +Finland53!K109/Finland53!B109
 +Italy54!K109/Italy54!B109
 +Netherlands55!K109/Netherlands55!B109
 +Portugal56!K109/Portugal56!B109
 +Spain57!K109/Spain57!B109
 +Sweden58!K109/Sweden58!B109))))</f>
        <v>9.4933618819344756E-2</v>
      </c>
      <c r="P110" s="62">
        <f>IF(OR(
Belgium51!L110   ="",Belgium51!L109   ="",
Belgium51!B110   ="",Belgium51!B109   ="",
Belgium51!T110   ="",Belgium51!T109   ="",
Denmark52!L110      ="",Denmark52!L109      ="",
Denmark52!B110      ="",Denmark52!B109      ="",
Denmark52!T110      ="",Denmark52!T109      ="",
Finland53!L110       ="",Finland53!L109       ="",
Finland53!B110       ="",Finland53!B109       ="",
Finland53!T110       ="",Finland53!T109       ="",
Italy54!L110      ="",Italy54!L109      ="",
Italy54!B110      ="",Italy54!B109      ="",
Italy54!T110      ="",Italy54!T109      ="",
Netherlands55!L110 ="",Netherlands55!L109 ="",
Netherlands55!B110 ="",Netherlands55!B109 ="",
Netherlands55!T110 ="",Netherlands55!T109 ="",
Portugal56!L110      ="",Portugal56!L109      ="",
Portugal56!B110      ="",Portugal56!B109      ="",
Portugal56!T110      ="",Portugal56!T109      ="",
Spain57!L110      ="",Spain57!L109      ="",
Spain57!B110      ="",Spain57!B109      ="",
Spain57!T110      ="",Spain57!T109      ="",
Sweden58!L110      ="",Sweden58!L109      ="",
Sweden58!B110      ="",Sweden58!B109      ="",
Sweden58!T110      ="",Sweden58!T109      =""),"",
LN(SQRT(
(Belgium51!L110/Belgium51!B110
 +Denmark52!L110/Denmark52!B110
 +Finland53!L110/Finland53!B110
 +Italy54!L110/Italy54!B110
 +Netherlands55!L110/Netherlands55!B110
 +Portugal56!L110/Portugal56!B110
 +Spain57!L110/Spain57!B110
 +Sweden58!L110/Sweden58!B110)
/(Belgium51!L110/Belgium51!T110*Belgium51!T109/Belgium51!B109
 +Denmark52!L110/Denmark52!T110*Denmark52!T109/Denmark52!B109
 +Finland53!L110/Finland53!T110*Finland53!T109/Finland53!B109
 +Italy54!L110/Italy54!T110*Italy54!T109/Italy54!B109
 +Netherlands55!L110/Netherlands55!T110*Netherlands55!T109/Netherlands55!B109
 +Portugal56!L110/Portugal56!T110*Portugal56!T109/Portugal56!B109
 +Spain57!L110/Spain57!T110*Spain57!T109/Spain57!B109
 +Sweden58!L110/Sweden58!T110*Sweden58!T109/Sweden58!B109)
*(Belgium51!L109/Belgium51!T109*Belgium51!T110/Belgium51!B110
 +Denmark52!L109/Denmark52!T109*Denmark52!T110/Denmark52!B110
 +Finland53!L109/Finland53!T109*Finland53!T110/Finland53!B110
 +Italy54!L109/Italy54!T109*Italy54!T110/Italy54!B110
 +Netherlands55!L109/Netherlands55!T109*Netherlands55!T110/Netherlands55!B110
 +Portugal56!L109/Portugal56!T109*Portugal56!T110/Portugal56!B110
 +Spain57!L109/Spain57!T109*Spain57!T110/Spain57!B110
 +Sweden58!L109/Sweden58!T109*Sweden58!T110/Sweden58!B110)
/(Belgium51!L109/Belgium51!B109
 +Denmark52!L109/Denmark52!B109
 +Finland53!L109/Finland53!B109
 +Italy54!L109/Italy54!B109
 +Netherlands55!L109/Netherlands55!B109
 +Portugal56!L109/Portugal56!B109
 +Spain57!L109/Spain57!B109
 +Sweden58!L109/Sweden58!B109))))</f>
        <v>9.3728658884675173E-2</v>
      </c>
      <c r="Q110" s="61">
        <f t="shared" si="4"/>
        <v>-3.9847506775867597E-3</v>
      </c>
      <c r="R110" s="61">
        <f t="shared" si="8"/>
        <v>-2.7845929528056007E-3</v>
      </c>
      <c r="S110" s="61">
        <f t="shared" si="5"/>
        <v>1.5626974916931186E-2</v>
      </c>
      <c r="T110" s="61">
        <f t="shared" si="6"/>
        <v>-1.3117838128302528E-2</v>
      </c>
      <c r="U110" s="61">
        <f t="shared" si="7"/>
        <v>-1.4322798062972111E-2</v>
      </c>
      <c r="V110" s="61">
        <f>IF(OR(
Belgium51!V110   ="",
Belgium51!U110   ="",
Denmark52!V110      ="",
Denmark52!U110      ="",
Finland53!V110       ="",
Finland53!U110       ="",
Italy54!V110      ="",
Italy54!U110      ="",
Netherlands55!V110 ="",
Netherlands55!U110 ="",
Portugal56!V110      ="",
Portugal56!U110      ="",
Spain57!V110      ="",
Spain57!U110      ="",
Sweden58!V110      ="",
Sweden58!U110      =""),"",
LN((Belgium51!V110+Denmark52!V110+Finland53!V110+Italy54!V110+Netherlands55!V110+Portugal56!V110+Spain57!V110+Sweden58!V110)
/(Belgium51!U110+Denmark52!U110+Finland53!U110+Italy54!U110+Netherlands55!U110+Portugal56!U110+Spain57!U110+Sweden58!U110)))</f>
        <v>-0.93359172284207825</v>
      </c>
      <c r="W110" s="61">
        <f>IF(OR(
Belgium51!V110   ="",
Belgium51!W110   ="",
Belgium51!U110   ="",
Denmark52!V110      ="",
Denmark52!W110      ="",
Denmark52!U110      ="",
Finland53!V110       ="",
Finland53!W110       ="",
Finland53!U110       ="",
Italy54!V110      ="",
Italy54!W110      ="",
Italy54!U110      ="",
Netherlands55!V110 ="",
Netherlands55!W110 ="",
Netherlands55!V110 ="",
Portugal56!V110      ="",
Portugal56!W110      ="",
Portugal56!U110      ="",
Spain57!V110      ="",
Spain57!W110      ="",
Spain57!U110      ="",
Sweden58!V110      ="",
Sweden58!W110      ="",
Sweden58!U110      ="",
),"",
LN((Belgium51!V110*Belgium51!W110+Denmark52!V110*Denmark52!W110+Finland53!V110*Finland53!W110+Italy54!V110*Italy54!W110+Netherlands55!V110*Netherlands55!W110+Portugal56!V110*Portugal56!W110+Spain57!V110*Spain57!W110+Sweden58!V110*Sweden58!W110)
/(Belgium51!U110+Denmark52!U110+Finland53!U110+Italy54!U110+Netherlands55!U110+Portugal56!U110+Spain57!U110+Sweden58!U110)))</f>
        <v>6.5854103084591573</v>
      </c>
      <c r="X110" s="61">
        <f>IF(OR(
Belgium51!X110   ="",
Belgium51!D110   ="",
Belgium51!B110   ="",
Denmark52!X110      ="",
Denmark52!D110      ="",
Denmark52!B110      ="",
Finland53!X110       ="",
Finland53!D110       ="",
Finland53!B110       ="",
Italy54!X110      ="",
Italy54!D110      ="",
Italy54!B110      ="",
Netherlands55!X110 ="",
Netherlands55!D110 ="",
Netherlands55!B110 ="",
Portugal56!X110      ="",
Portugal56!D110      ="",
Portugal56!B110      ="",
Spain57!X110      ="",
Spain57!D110      ="",
Spain57!B110      ="",
Sweden58!X110      ="",
Sweden58!D110      ="",
Sweden58!B110      =""),"",
(Belgium51!X110*Belgium51!D110/Belgium51!B110
 +Denmark52!X110*Denmark52!D110/Denmark52!B110
 +Finland53!X110*Finland53!D110/Finland53!B110
 +Italy54!X110*Italy54!D110/Italy54!B110
 +Netherlands55!X110*Netherlands55!D110/Netherlands55!B110
 +Portugal56!X110*Portugal56!D110/Portugal56!B110
 +Spain57!X110*Spain57!D110/Spain57!B110
 +Sweden58!X110*Sweden58!D110/Sweden58!B110)
/(Belgium51!D110/Belgium51!B110
 +Denmark52!D110/Denmark52!B110
 +Finland53!D110/Finland53!B110
 +Italy54!D110/Italy54!B110
 +Netherlands55!D110/Netherlands55!B110
 +Portugal56!D110/Portugal56!B110
 +Spain57!D110/Spain57!B110
 +Sweden58!D110/Sweden58!B110))</f>
        <v>0.64424173679026275</v>
      </c>
      <c r="Y110" s="61">
        <f>IF(OR(
Belgium51!Y110   ="",
Belgium51!D110   ="",
Belgium51!B110   ="",
Denmark52!Y110      ="",
Denmark52!D110      ="",
Denmark52!B110      ="",
Finland53!Y110       ="",
Finland53!D110       ="",
Finland53!B110       ="",
Italy54!Y110      ="",
Italy54!D110      ="",
Italy54!B110      ="",
Netherlands55!Y110 ="",
Netherlands55!D110 ="",
Netherlands55!B110 ="",
Portugal56!Y110      ="",
Portugal56!D110      ="",
Portugal56!B110      ="",
Spain57!Y110      ="",
Spain57!D110      ="",
Spain57!B110      ="",
Sweden58!Y110      ="",
Sweden58!D110      ="",
Sweden58!B110      =""),"",
(Belgium51!Y110/Belgium51!B110
 +Denmark52!Y110/Denmark52!B110
 +Finland53!Y110/Finland53!B110
 +Italy54!Y110/Italy54!B110
 +Netherlands55!Y110/Netherlands55!B110
 +Portugal56!Y110/Portugal56!B110
 +Spain57!Y110/Spain57!B110
 +Sweden58!Y110/Sweden58!B110)
/(Belgium51!D110/Belgium51!B110
 +Denmark52!D110/Denmark52!B110
 +Finland53!D110/Finland53!B110
 +Italy54!D110/Italy54!B110
 +Netherlands55!D110/Netherlands55!B110
 +Portugal56!D110/Portugal56!B110
 +Spain57!D110/Spain57!B110
 +Sweden58!D110/Sweden58!B110))</f>
        <v>0.13954766039106928</v>
      </c>
      <c r="Z110" s="67"/>
      <c r="AA110" s="62" t="str">
        <f t="shared" si="3"/>
        <v/>
      </c>
      <c r="AB110" s="75">
        <f>IF(OR(
Belgium51!AB110   ="",
Belgium51!D110   ="",
Belgium51!B110   ="",
Denmark52!AB110      ="",
Denmark52!D110      ="",
Denmark52!B110      ="",
Finland53!AB110       ="",
Finland53!D110       ="",
Finland53!B110       ="",
Italy54!AB110      ="",
Italy54!D110      ="",
Italy54!B110      ="",
Netherlands55!AB110 ="",
Netherlands55!D110 ="",
Netherlands55!B110 ="",
Portugal56!AB110      ="",
Portugal56!D110      ="",
Portugal56!B110      ="",
Spain57!AB110      ="",
Spain57!D110      ="",
Spain57!B110      ="",
Sweden58!AB110      ="",
Sweden58!D110      ="",
Sweden58!B110      =""),"",
(Belgium51!AB110*Belgium51!D110/Belgium51!B110
 +Denmark52!AB110*Denmark52!D110/Denmark52!B110
 +Finland53!AB110*Finland53!D110/Finland53!B110
 +Italy54!AB110*Italy54!D110/Italy54!B110
 +Netherlands55!AB110*Netherlands55!D110/Netherlands55!B110
 +Portugal56!AB110*Portugal56!D110/Portugal56!B110
 +Spain57!AB110*Spain57!D110/Spain57!B110
 +Sweden58!AB110*Sweden58!D110/Sweden58!B110)
/(Belgium51!D110/Belgium51!B110
 +Denmark52!D110/Denmark52!B110
 +Finland53!D110/Finland53!B110
 +Italy54!D110/Italy54!B110
 +Netherlands55!D110/Netherlands55!B110
 +Portugal56!D110/Portugal56!B110
 +Spain57!D110/Spain57!B110
 +Sweden58!D110/Sweden58!B110))</f>
        <v>0.34775823960548352</v>
      </c>
    </row>
    <row r="111" spans="1:28">
      <c r="A111" s="62">
        <v>1978</v>
      </c>
      <c r="B111" s="62" t="str">
        <f>IF(OR(
Belgium51!AC111   ="",
Belgium51!D111   ="",
Belgium51!B111   ="",
Denmark52!AC111      ="",
Denmark52!D111      ="",
Denmark52!B111      ="",
Finland53!AC111       ="",
Finland53!D111       ="",
Finland53!B111       ="",
Italy54!AC111      ="",
Italy54!D111      ="",
Italy54!B111      ="",
Netherlands55!AC111 ="",
Netherlands55!D111 ="",
Netherlands55!B111 ="",
Portugal56!AC111 ="",
Portugal56!D111 ="",
Portugal56!B111 ="",
Spain57!AC111       ="",
Spain57!D111       ="",
Spain57!B111       ="",
Sweden58!AC111      ="",
Sweden58!D111      ="",
Sweden58!B111      =""),"",
(Belgium51!AC111*Belgium51!D111/Belgium51!B111
 +Denmark52!AC111*Denmark52!D111/Denmark52!B111
 +Finland53!AC111*Finland53!D111/Finland53!B111
 +Italy54!AC111*Italy54!D111/Italy54!B111
 +Netherlands55!AC111*Netherlands55!D111/Netherlands55!B111
 +Portugal56!AC111*Portugal56!D111/Portugal56!B111
 +Spain57!AC111*Spain57!D111/Spain57!B111
 +Sweden58!AC111*Sweden58!D111/Sweden58!B111)
/(Belgium51!D111/Belgium51!B111
 +Denmark52!D111/Denmark52!B111
 +Finland53!D111/Finland53!B111
 +Italy54!D111/Italy54!B111
 +Netherlands55!D111/Netherlands55!B111
 +Portugal56!D111/Portugal56!B111
 +Spain57!D111/Spain57!B111
 +Sweden58!D111/Sweden58!B111))</f>
        <v/>
      </c>
      <c r="C111" s="34">
        <f>IF(OR(
Belgium51!F111   ="",
Belgium51!D111   ="",
Belgium51!B111   ="",
Denmark52!F111      ="",
Denmark52!D111      ="",
Denmark52!B111      ="",
Finland53!F111       ="",
Finland53!D111       ="",
Finland53!B111       ="",
Italy54!F111      ="",
Italy54!D111      ="",
Italy54!B111      ="",
Netherlands55!F111 ="",
Netherlands55!D111 ="",
Netherlands55!B111 ="",
Portugal56!F111 ="",
Portugal56!D111 ="",
Portugal56!B111 ="",
Spain57!F111       ="",
Spain57!D111       ="",
Spain57!B111       ="",
Sweden58!F111      ="",
Sweden58!D111      ="",
Sweden58!B111      =""),"",
(Belgium51!F111*Belgium51!D111/Belgium51!B111
 +Denmark52!F111*Denmark52!D111/Denmark52!B111
 +Finland53!F111*Finland53!D111/Finland53!B111
 +Italy54!F111*Italy54!D111/Italy54!B111
 +Netherlands55!F111*Netherlands55!D111/Netherlands55!B111
 +Portugal56!F111*Portugal56!D111/Portugal56!B111
 +Spain57!F111*Spain57!D111/Spain57!B111
 +Sweden58!F111*Sweden58!D111/Sweden58!B111)
/(Belgium51!D111/Belgium51!B111
 +Denmark52!D111/Denmark52!B111
 +Finland53!D111/Finland53!B111
 +Italy54!D111/Italy54!B111
 +Netherlands55!D111/Netherlands55!B111
 +Portugal56!D111/Portugal56!B111
 +Spain57!D111/Spain57!B111
 +Sweden58!D111/Sweden58!B111))</f>
        <v>0.56581818167941655</v>
      </c>
      <c r="D111" s="62" t="str">
        <f>IF(OR(
Belgium51!AE111   ="",
Belgium51!D111   ="",
Belgium51!B111   ="",
Denmark52!AE111      ="",
Denmark52!D111      ="",
Denmark52!B111      ="",
Finland53!AE111       ="",
Finland53!D111       ="",
Finland53!B111       ="",
Italy54!AE111      ="",
Italy54!D111      ="",
Italy54!B111      ="",
Netherlands55!AE111 ="",
Netherlands55!D111 ="",
Netherlands55!B111 ="",
Portugal56!AE111 ="",
Portugal56!D111 ="",
Portugal56!B111 ="",
Spain57!AE111       ="",
Spain57!D111       ="",
Spain57!B111       ="",
Sweden58!AE111      ="",
Sweden58!D111      ="",
Sweden58!B111      =""),"",
(Belgium51!AE111*Belgium51!D111/Belgium51!B111
 +Denmark52!AE111*Denmark52!D111/Denmark52!B111
 +Finland53!AE111*Finland53!D111/Finland53!B111
 +Italy54!AE111*Italy54!D111/Italy54!B111
 +Netherlands55!AE111*Netherlands55!D111/Netherlands55!B111
 +Portugal56!AE111*Portugal56!D111/Portugal56!B111
 +Spain57!AE111*Spain57!D111/Spain57!B111
 +Sweden58!AE111*Sweden58!D111/Sweden58!B111)
/(Belgium51!D111/Belgium51!B111
 +Denmark52!D111/Denmark52!B111
 +Finland53!D111/Finland53!B111
 +Italy54!D111/Italy54!B111
 +Netherlands55!D111/Netherlands55!B111
 +Portugal56!D111/Portugal56!B111
 +Spain57!D111/Spain57!B111
 +Sweden58!D111/Sweden58!B111))</f>
        <v/>
      </c>
      <c r="E111" s="62">
        <f>IF(OR(
Belgium51!H111   ="",
Belgium51!D111   ="",
Belgium51!B111   ="",
Denmark52!H111      ="",
Denmark52!D111      ="",
Denmark52!B111      ="",
Finland53!H111       ="",
Finland53!D111       ="",
Finland53!B111       ="",
Italy54!H111      ="",
Italy54!D111      ="",
Italy54!B111      ="",
Netherlands55!H111 ="",
Netherlands55!D111 ="",
Netherlands55!B111 ="",
Portugal56!H111 ="",
Portugal56!D111 ="",
Portugal56!B111 ="",
Spain57!H111 ="",
Spain57!D111 ="",
Spain57!B111 ="",
Sweden58!H111 ="",
Sweden58!D111 ="",
Sweden58!B111 =""),"",
(Belgium51!H111*Belgium51!D111/Belgium51!B111
 +Denmark52!H111*Denmark52!D111/Denmark52!B111
 +Finland53!H111*Finland53!D111/Finland53!B111
 +Italy54!H111*Italy54!D111/Italy54!B111
 +Netherlands55!H111*Netherlands55!D111/Netherlands55!B111
 +Portugal56!H111*Portugal56!D111/Portugal56!B111
 +Spain57!H111*Spain57!D111/Spain57!B111
 +Sweden58!H111*Sweden58!D111/Sweden58!B111)
/(Belgium51!D111/Belgium51!B111
 +Denmark52!D111/Denmark52!B111
 +Finland53!D111/Finland53!B111
 +Italy54!D111/Italy54!B111
 +Netherlands55!D111/Netherlands55!B111
 +Portugal56!D111/Portugal56!B111
 +Spain57!D111/Spain57!B111
 +Sweden58!D111/Sweden58!B111))</f>
        <v>0.22575538687691182</v>
      </c>
      <c r="F111" s="62">
        <f>IF(OR(
Belgium51!I111   ="",
Belgium51!D111   ="",
Belgium51!B111   ="",
Denmark52!I111      ="",
Denmark52!D111      ="",
Denmark52!B111      ="",
Finland53!I111       ="",
Finland53!D111       ="",
Finland53!B111       ="",
Italy54!I111      ="",
Italy54!D111      ="",
Italy54!B111      ="",
Netherlands55!I111 ="",
Netherlands55!D111 ="",
Netherlands55!B111 ="",
Portugal56!I111      ="",
Portugal56!D111      ="",
Portugal56!B111      ="",
Spain57!I111      ="",
Spain57!D111      ="",
Spain57!B111      ="",
Sweden58!I111      ="",
Sweden58!D111      ="",
Sweden58!B111      =""),"",
(Belgium51!I111/Belgium51!B111
 +Denmark52!I111/Denmark52!B111
 +Finland53!I111/Finland53!B111
 +Italy54!I111/Italy54!B111
 +Netherlands55!I111/Netherlands55!B111
 +Portugal56!I111/Portugal56!B111
 +Spain57!I111/Spain57!B111
 +Sweden58!I111/Sweden58!B111)
/(Belgium51!D111/Belgium51!B111
 +Denmark52!D111/Denmark52!B111
 +Finland53!D111/Finland53!B111
 +Italy54!D111/Italy54!B111
 +Netherlands55!D111/Netherlands55!B111
 +Portugal56!D111/Portugal56!B111
 +Spain57!D111/Spain57!B111
 +Sweden58!D111/Sweden58!B111))</f>
        <v>0.29230221304605541</v>
      </c>
      <c r="G111" s="62">
        <f>IF(OR(
Belgium51!J111   ="",
Belgium51!D111   ="",
Belgium51!B111   ="",
Denmark52!J111      ="",
Denmark52!D111      ="",
Denmark52!B111      ="",
Finland53!J111       ="",
Finland53!D111       ="",
Finland53!B111       ="",
Italy54!J111      ="",
Italy54!D111      ="",
Italy54!B111      ="",
Netherlands55!J111 ="",
Netherlands55!D111 ="",
Netherlands55!B111 ="",
Portugal56!J111      ="",
Portugal56!D111      ="",
Portugal56!B111      ="",
Spain57!J111      ="",
Spain57!D111      ="",
Spain57!B111      ="",
Sweden58!J111      ="",
Sweden58!D111      ="",
Sweden58!B111      =""),"",
(Belgium51!J111/Belgium51!B111
 +Denmark52!J111/Denmark52!B111
 +Finland53!J111/Finland53!B111
 +Italy54!J111/Italy54!B111
 +Netherlands55!J111/Netherlands55!B111
 +Portugal56!J111/Portugal56!B111
 +Spain57!J111/Spain57!B111
 +Sweden58!J111/Sweden58!B111)
/(Belgium51!D111/Belgium51!B111
 +Denmark52!D111/Denmark52!B111
 +Finland53!D111/Finland53!B111
 +Italy54!D111/Italy54!B111
 +Netherlands55!D111/Netherlands55!B111
 +Portugal56!D111/Portugal56!B111
 +Spain57!D111/Spain57!B111
 +Sweden58!D111/Sweden58!B111))</f>
        <v>0.23402903995501978</v>
      </c>
      <c r="H111" s="62">
        <f>IF(OR(
Belgium51!K111   ="",
Belgium51!D111   ="",
Belgium51!B111   ="",
Denmark52!K111      ="",
Denmark52!D111      ="",
Denmark52!B111      ="",
Finland53!K111       ="",
Finland53!D111       ="",
Finland53!B111       ="",
Italy54!K111      ="",
Italy54!D111      ="",
Italy54!B111      ="",
Netherlands55!K111 ="",
Netherlands55!D111 ="",
Netherlands55!B111 ="",
Portugal56!K111      ="",
Portugal56!D111      ="",
Portugal56!B111      ="",
Spain57!K111      ="",
Spain57!D111      ="",
Spain57!B111      ="",
Sweden58!K111      ="",
Sweden58!D111      ="",
Sweden58!B111      =""),"",
(Belgium51!K111/Belgium51!B111
 +Denmark52!K111/Denmark52!B111
 +Finland53!K111/Finland53!B111
 +Italy54!K111/Italy54!B111
 +Netherlands55!K111/Netherlands55!B111
 +Portugal56!K111/Portugal56!B111
 +Spain57!K111/Spain57!B111
 +Sweden58!K111/Sweden58!B111)
/(Belgium51!D111/Belgium51!B111
 +Denmark52!D111/Denmark52!B111
 +Finland53!D111/Finland53!B111
 +Italy54!D111/Italy54!B111
 +Netherlands55!D111/Netherlands55!B111
 +Portugal56!D111/Portugal56!B111
 +Spain57!D111/Spain57!B111
 +Sweden58!D111/Sweden58!B111))</f>
        <v>0.26443163146258564</v>
      </c>
      <c r="I111" s="62">
        <f>IF(OR(
Belgium51!L111   ="",
Belgium51!D111   ="",
Belgium51!B111   ="",
Denmark52!L111      ="",
Denmark52!D111      ="",
Denmark52!B111      ="",
Finland53!L111       ="",
Finland53!D111       ="",
Finland53!B111       ="",
Italy54!L111      ="",
Italy54!D111      ="",
Italy54!B111      ="",
Netherlands55!L111 ="",
Netherlands55!D111 ="",
Netherlands55!B111 ="",
Portugal56!L111      ="",
Portugal56!D111      ="",
Portugal56!B111      ="",
Spain57!L111      ="",
Spain57!D111      ="",
Spain57!B111      ="",
Sweden58!L111      ="",
Sweden58!D111      ="",
Sweden58!B111      =""),"",
(Belgium51!L111/Belgium51!B111
 +Denmark52!L111/Denmark52!B111
 +Finland53!L111/Finland53!B111
 +Italy54!L111/Italy54!B111
 +Netherlands55!L111/Netherlands55!B111
 +Portugal56!L111/Portugal56!B111
 +Spain57!L111/Spain57!B111
 +Sweden58!L111/Sweden58!B111)
/(Belgium51!D111/Belgium51!B111
 +Denmark52!D111/Denmark52!B111
 +Finland53!D111/Finland53!B111
 +Italy54!D111/Italy54!B111
 +Netherlands55!D111/Netherlands55!B111
 +Portugal56!D111/Portugal56!B111
 +Spain57!D111/Spain57!B111
 +Sweden58!D111/Sweden58!B111))</f>
        <v>0.26978267916720305</v>
      </c>
      <c r="J111" s="61">
        <f t="shared" si="2"/>
        <v>-5.3510477046174176E-3</v>
      </c>
      <c r="K111" s="61">
        <f>IF(OR(
Belgium51!D111   ="",Belgium51!D110   ="",
Belgium51!B111   ="",Belgium51!B110   ="",
Belgium51!N111   ="",Belgium51!N110   ="",
Denmark52!D111      ="",Denmark52!D110      ="",
Denmark52!B111      ="",Denmark52!B110      ="",
Denmark52!N111      ="",Denmark52!N110      ="",
Finland53!D111       ="",Finland53!D110       ="",
Finland53!B111       ="",Finland53!B110       ="",
Finland53!N111       ="",Finland53!N110       ="",
Italy54!D111      ="",Italy54!D110      ="",
Italy54!B111      ="",Italy54!B110      ="",
Italy54!N111      ="",Italy54!N110      ="",
Netherlands55!D111 ="",Netherlands55!D110 ="",
Netherlands55!B111 ="",Netherlands55!B110 ="",
Netherlands55!N111 ="",Netherlands55!N110 ="",
Portugal56!D111      ="",Portugal56!D110      ="",
Portugal56!B111      ="",Portugal56!B110      ="",
Portugal56!N111      ="",Portugal56!N110      ="",
Spain57!D111      ="",Spain57!D110      ="",
Spain57!B111      ="",Spain57!B110      ="",
Spain57!N111      ="",Spain57!N110      ="",
Sweden58!D111      ="",Sweden58!D110      ="",
Sweden58!B111      ="",Sweden58!B110      ="",
Sweden58!N111      ="",Sweden58!N110      =""),"",
LN(SQRT(
(Belgium51!D111/Belgium51!B111
 +Denmark52!D111/Denmark52!B111
 +Finland53!D111/Finland53!B111
 +Italy54!D111/Italy54!B111
 +Netherlands55!D111/Netherlands55!B111
 +Portugal56!D111/Portugal56!B111
 +Spain57!D111/Spain57!B111
 +Sweden58!D111/Sweden58!B111)
/(Belgium51!D111/Belgium51!N111*Belgium51!N110/Belgium51!B110
 +Denmark52!D111/Denmark52!N111*Denmark52!N110/Denmark52!B110
 +Finland53!D111/Finland53!N111*Finland53!N110/Finland53!B110
 +Italy54!D111/Italy54!N111*Italy54!N110/Italy54!B110
 +Netherlands55!D111/Netherlands55!N111*Netherlands55!N110/Netherlands55!B110
 +Portugal56!D111/Portugal56!N111*Portugal56!N110/Portugal56!B110
 +Spain57!D111/Spain57!N111*Spain57!N110/Spain57!B110
 +Sweden58!D111/Sweden58!N111*Sweden58!N110/Sweden58!B110)
*(Belgium51!D110/Belgium51!N110*Belgium51!N111/Belgium51!B111
 +Denmark52!D110/Denmark52!N110*Denmark52!N111/Denmark52!B111
 +Finland53!D110/Finland53!N110*Finland53!N111/Finland53!B111
 +Italy54!D110/Italy54!N110*Italy54!N111/Italy54!B111
 +Netherlands55!D110/Netherlands55!N110*Netherlands55!N111/Netherlands55!B111
 +Portugal56!D110/Portugal56!N110*Portugal56!N111/Portugal56!B111
 +Spain57!D110/Spain57!N110*Spain57!N111/Spain57!B111
 +Sweden58!D110/Sweden58!N110*Sweden58!N111/Sweden58!B111)
/(Belgium51!D110/Belgium51!B110
 +Denmark52!D110/Denmark52!B110
 +Finland53!D110/Finland53!B110
 +Italy54!D110/Italy54!B110
 +Netherlands55!D110/Netherlands55!B110
 +Portugal56!D110/Portugal56!B110
 +Spain57!D110/Spain57!B110
 +Sweden58!D110/Sweden58!B110))))</f>
        <v>0.19703503665666344</v>
      </c>
      <c r="L111" s="61">
        <f>IF(OR(
Belgium51!F111   ="",Belgium51!F110   ="",
Belgium51!D111   ="",Belgium51!D110   ="",
Belgium51!B111   ="",Belgium51!B110   ="",
Belgium51!P111   ="",Belgium51!P110   ="",
Denmark52!F111      ="",Denmark52!F110      ="",
Denmark52!D111      ="",Denmark52!D110      ="",
Denmark52!B111      ="",Denmark52!B110      ="",
Denmark52!P111      ="",Denmark52!P110      ="",
Finland53!F111       ="",Finland53!F110       ="",
Finland53!D111       ="",Finland53!D110       ="",
Finland53!B111       ="",Finland53!B110       ="",
Finland53!P111       ="",Finland53!P110       ="",
Italy54!F111      ="",Italy54!F110      ="",
Italy54!D111      ="",Italy54!D110      ="",
Italy54!B111      ="",Italy54!B110      ="",
Italy54!P111      ="",Italy54!P110      ="",
Netherlands55!F111 ="",Netherlands55!F110 ="",
Netherlands55!D111 ="",Netherlands55!D110 ="",
Netherlands55!B111 ="",Netherlands55!B110 ="",
Netherlands55!P111 ="",Netherlands55!P110 ="",
Portugal56!F111      ="",Portugal56!F110      ="",
Portugal56!D111      ="",Portugal56!D110      ="",
Portugal56!B111      ="",Portugal56!B110      ="",
Portugal56!P111      ="",Portugal56!P110      ="",
Spain57!F111      ="",Spain57!F110      ="",
Spain57!D111      ="",Spain57!D110      ="",
Spain57!B111      ="",Spain57!B110      ="",
Spain57!P111      ="",Spain57!P110      ="",
Sweden58!F111      ="",Sweden58!F110      ="",
Sweden58!D111      ="",Sweden58!D110      ="",
Sweden58!B111      ="",Sweden58!B110      ="",
Sweden58!P111      ="",Sweden58!P110      =""),"",
LN(SQRT(
(Belgium51!D111*Belgium51!F111/Belgium51!B111
 +Denmark52!D111*Denmark52!F111/Denmark52!B111
 +Finland53!D111*Finland53!F111/Finland53!B111
 +Italy54!D111*Italy54!F111/Italy54!B111
 +Netherlands55!D111*Netherlands55!F111/Netherlands55!B111
 +Portugal56!D111*Portugal56!F111/Portugal56!B111
 +Spain57!D111*Spain57!F111/Spain57!B111
 +Sweden58!D111*Sweden58!F111/Sweden58!B111)
/(Belgium51!D111*Belgium51!F111/Belgium51!P111*Belgium51!P110/Belgium51!B110
 +Denmark52!D111*Denmark52!F111/Denmark52!P111*Denmark52!P110/Denmark52!B110
 +Finland53!D111*Finland53!F111/Finland53!P111*Finland53!P110/Finland53!B110
 +Italy54!D111*Italy54!F111/Italy54!P111*Italy54!P110/Italy54!B110
 +Netherlands55!D111*Netherlands55!F111/Netherlands55!P111*Netherlands55!P110/Netherlands55!B110
 +Portugal56!D111*Portugal56!F111/Portugal56!P111*Portugal56!P110/Portugal56!B110
 +Spain57!D111*Spain57!F111/Spain57!P111*Spain57!P110/Spain57!B110
 +Sweden58!D111*Sweden58!F111/Sweden58!P111*Sweden58!P110/Sweden58!B110)
*(Belgium51!D110*Belgium51!F110/Belgium51!P110*Belgium51!P111/Belgium51!B111
 +Denmark52!D110*Denmark52!F110/Denmark52!P110*Denmark52!P111/Denmark52!B111
 +Finland53!D110*Finland53!F110/Finland53!P110*Finland53!P111/Finland53!B111
 +Italy54!D110*Italy54!F110/Italy54!P110*Italy54!P111/Italy54!B111
 +Netherlands55!D110*Netherlands55!F110/Netherlands55!P110*Netherlands55!P111/Netherlands55!B111
 +Portugal56!D110*Portugal56!F110/Portugal56!P110*Portugal56!P111/Portugal56!B111
 +Spain57!D110*Spain57!F110/Spain57!P110*Spain57!P111/Spain57!B111
 +Sweden58!D110*Sweden58!F110/Sweden58!P110*Sweden58!P111/Sweden58!B111)
/(Belgium51!D110*Belgium51!F110/Belgium51!B110
 +Denmark52!D110*Denmark52!F110/Denmark52!B110
 +Finland53!D110*Finland53!F110/Finland53!B110
 +Italy54!D110*Italy54!F110/Italy54!B110
 +Netherlands55!D110*Netherlands55!F110/Netherlands55!B110
 +Portugal56!D110*Portugal56!F110/Portugal56!B110
 +Spain57!D110*Spain57!F110/Spain57!B110
 +Sweden58!D110*Sweden58!F110/Sweden58!B110))))</f>
        <v>0.19567205818884251</v>
      </c>
      <c r="M111" s="62">
        <f>IF(OR(
Belgium51!H111   ="",Belgium51!H110   ="",
Belgium51!D111   ="",Belgium51!D110   ="",
Belgium51!B111   ="",Belgium51!B110   ="",
Belgium51!Q111   ="",Belgium51!Q110   ="",
Denmark52!H111      ="",Denmark52!H110      ="",
Denmark52!D111      ="",Denmark52!D110      ="",
Denmark52!B111      ="",Denmark52!B110      ="",
Denmark52!Q111      ="",Denmark52!Q110      ="",
Finland53!H111       ="",Finland53!H110       ="",
Finland53!D111       ="",Finland53!D110       ="",
Finland53!B111       ="",Finland53!B110       ="",
Finland53!Q111       ="",Finland53!Q110       ="",
Italy54!H111      ="",Italy54!H110      ="",
Italy54!D111      ="",Italy54!D110      ="",
Italy54!B111      ="",Italy54!B110      ="",
Italy54!Q111      ="",Italy54!Q110      ="",
Netherlands55!H111 ="",Netherlands55!H110 ="",
Netherlands55!D111 ="",Netherlands55!D110 ="",
Netherlands55!B111 ="",Netherlands55!B110 ="",
Netherlands55!Q111 ="",Netherlands55!Q110 ="",
Portugal56!H111      ="",Portugal56!H110      ="",
Portugal56!D111      ="",Portugal56!D110      ="",
Portugal56!B111      ="",Portugal56!B110      ="",
Portugal56!Q111      ="",Portugal56!Q110      ="",
Spain57!H111      ="",Spain57!H110      ="",
Spain57!D111      ="",Spain57!D110      ="",
Spain57!B111      ="",Spain57!B110      ="",
Spain57!Q111      ="",Spain57!Q110      ="",
Sweden58!H111      ="",Sweden58!H110      ="",
Sweden58!D111      ="",Sweden58!D110      ="",
Sweden58!B111      ="",Sweden58!B110      ="",
Sweden58!Q111      ="",Sweden58!Q110      =""),"",
LN(SQRT(
(Belgium51!D111*Belgium51!H111/Belgium51!B111
 +Denmark52!D111*Denmark52!H111/Denmark52!B111
 +Finland53!D111*Finland53!H111/Finland53!B111
 +Italy54!D111*Italy54!H111/Italy54!B111
 +Netherlands55!D111*Netherlands55!H111/Netherlands55!B111
 +Portugal56!D111*Portugal56!H111/Portugal56!B111
 +Spain57!D111*Spain57!H111/Spain57!B111
 +Sweden58!D111*Sweden58!H111/Sweden58!B111)
/(Belgium51!D111*Belgium51!H111/Belgium51!Q111*Belgium51!Q110/Belgium51!B110
 +Denmark52!D111*Denmark52!H111/Denmark52!Q111*Denmark52!Q110/Denmark52!B110
 +Finland53!D111*Finland53!H111/Finland53!Q111*Finland53!Q110/Finland53!B110
 +Italy54!D111*Italy54!H111/Italy54!Q111*Italy54!Q110/Italy54!B110
 +Netherlands55!D111*Netherlands55!H111/Netherlands55!Q111*Netherlands55!Q110/Netherlands55!B110
 +Portugal56!D111*Portugal56!H111/Portugal56!Q111*Portugal56!Q110/Portugal56!B110
 +Spain57!D111*Spain57!H111/Spain57!Q111*Spain57!Q110/Spain57!B110
 +Sweden58!D111*Sweden58!H111/Sweden58!Q111*Sweden58!Q110/Sweden58!B110)
*(Belgium51!D110*Belgium51!H110/Belgium51!Q110*Belgium51!Q111/Belgium51!B111
 +Denmark52!D110*Denmark52!H110/Denmark52!Q110*Denmark52!Q111/Denmark52!B111
 +Finland53!D110*Finland53!H110/Finland53!Q110*Finland53!Q111/Finland53!B111
 +Italy54!D110*Italy54!H110/Italy54!Q110*Italy54!Q111/Italy54!B111
 +Netherlands55!D110*Netherlands55!H110/Netherlands55!Q110*Netherlands55!Q111/Netherlands55!B111
 +Portugal56!D110*Portugal56!H110/Portugal56!Q110*Portugal56!Q111/Portugal56!B111
 +Spain57!D110*Spain57!H110/Spain57!Q110*Spain57!Q111/Spain57!B111
 +Sweden58!D110*Sweden58!H110/Sweden58!Q110*Sweden58!Q111/Sweden58!B111)
/(Belgium51!D110*Belgium51!H110/Belgium51!B110
 +Denmark52!D110*Denmark52!H110/Denmark52!B110
 +Finland53!D110*Finland53!H110/Finland53!B110
 +Italy54!D110*Italy54!H110/Italy54!B110
 +Netherlands55!D110*Netherlands55!H110/Netherlands55!B110
 +Portugal56!D110*Portugal56!H110/Portugal56!B110
 +Spain57!D110*Spain57!H110/Spain57!B110
 +Sweden58!D110*Sweden58!H110/Sweden58!B110))))</f>
        <v>0.2047675686765548</v>
      </c>
      <c r="N111" s="62">
        <f>IF(OR(
Belgium51!I111   ="",Belgium51!I110   ="",
Belgium51!B111   ="",Belgium51!B110   ="",
Belgium51!R111   ="",Belgium51!R110   ="",
Denmark52!I111      ="",Denmark52!I110      ="",
Denmark52!B111      ="",Denmark52!B110      ="",
Denmark52!R111      ="",Denmark52!R110      ="",
Finland53!I111       ="",Finland53!I110       ="",
Finland53!B111       ="",Finland53!B110       ="",
Finland53!R111       ="",Finland53!R110       ="",
Italy54!I111      ="",Italy54!I110      ="",
Italy54!B111      ="",Italy54!B110      ="",
Italy54!R111      ="",Italy54!R110      ="",
Netherlands55!I111 ="",Netherlands55!I110 ="",
Netherlands55!B111 ="",Netherlands55!B110 ="",
Netherlands55!R111 ="",Netherlands55!R110 ="",
Portugal56!I111      ="",Portugal56!I110      ="",
Portugal56!B111      ="",Portugal56!B110      ="",
Portugal56!R111      ="",Portugal56!R110      ="",
Spain57!I111      ="",Spain57!I110      ="",
Spain57!B111      ="",Spain57!B110      ="",
Spain57!R111      ="",Spain57!R110      ="",
Sweden58!I111      ="",Sweden58!I110      ="",
Sweden58!B111      ="",Sweden58!B110      ="",
Sweden58!R111      ="",Sweden58!R110      =""),"",
LN(SQRT(
(Belgium51!I111/Belgium51!B111
 +Denmark52!I111/Denmark52!B111
 +Finland53!I111/Finland53!B111
 +Italy54!I111/Italy54!B111
 +Netherlands55!I111/Netherlands55!B111
 +Portugal56!I111/Portugal56!B111
 +Spain57!I111/Spain57!B111
 +Sweden58!I111/Sweden58!B111)
/(Belgium51!I111/Belgium51!R111*Belgium51!R110/Belgium51!B110
 +Denmark52!I111/Denmark52!R111*Denmark52!R110/Denmark52!B110
 +Finland53!I111/Finland53!R111*Finland53!R110/Finland53!B110
 +Italy54!I111/Italy54!R111*Italy54!R110/Italy54!B110
 +Netherlands55!I111/Netherlands55!R111*Netherlands55!R110/Netherlands55!B110
 +Portugal56!I111/Portugal56!R111*Portugal56!R110/Portugal56!B110
 +Spain57!I111/Spain57!R111*Spain57!R110/Spain57!B110
 +Sweden58!I111/Sweden58!R111*Sweden58!R110/Sweden58!B110)
*(Belgium51!I110/Belgium51!R110*Belgium51!R111/Belgium51!B111
 +Denmark52!I110/Denmark52!R110*Denmark52!R111/Denmark52!B111
 +Finland53!I110/Finland53!R110*Finland53!R111/Finland53!B111
 +Italy54!I110/Italy54!R110*Italy54!R111/Italy54!B111
 +Netherlands55!I110/Netherlands55!R110*Netherlands55!R111/Netherlands55!B111
 +Portugal56!I110/Portugal56!R110*Portugal56!R111/Portugal56!B111
 +Spain57!I110/Spain57!R110*Spain57!R111/Spain57!B111
 +Sweden58!I110/Sweden58!R110*Sweden58!R111/Sweden58!B111)
/(Belgium51!I110/Belgium51!B110
 +Denmark52!I110/Denmark52!B110
 +Finland53!I110/Finland53!B110
 +Italy54!I110/Italy54!B110
 +Netherlands55!I110/Netherlands55!B110
 +Portugal56!I110/Portugal56!B110
 +Spain57!I110/Spain57!B110
 +Sweden58!I110/Sweden58!B110))))</f>
        <v>0.20191841680343281</v>
      </c>
      <c r="O111" s="62">
        <f>IF(OR(
Belgium51!K111   ="",Belgium51!K110   ="",
Belgium51!B111   ="",Belgium51!B110   ="",
Belgium51!S111   ="",Belgium51!S110   ="",
Denmark52!K111      ="",Denmark52!K110      ="",
Denmark52!B111      ="",Denmark52!B110      ="",
Denmark52!S111      ="",Denmark52!S110      ="",
Finland53!K111       ="",Finland53!K110       ="",
Finland53!B111       ="",Finland53!B110       ="",
Finland53!S111       ="",Finland53!S110       ="",
Italy54!K111      ="",Italy54!K110      ="",
Italy54!B111      ="",Italy54!B110      ="",
Italy54!S111      ="",Italy54!S110      ="",
Netherlands55!K111 ="",Netherlands55!K110 ="",
Netherlands55!B111 ="",Netherlands55!B110 ="",
Netherlands55!S111 ="",Netherlands55!S110 ="",
Portugal56!K111      ="",Portugal56!K110      ="",
Portugal56!B111      ="",Portugal56!B110      ="",
Portugal56!S111      ="",Portugal56!S110      ="",
Spain57!K111      ="",Spain57!K110      ="",
Spain57!B111      ="",Spain57!B110      ="",
Spain57!S111      ="",Spain57!S110      ="",
Sweden58!K111      ="",Sweden58!K110      ="",
Sweden58!B111      ="",Sweden58!B110      ="",
Sweden58!S111      ="",Sweden58!S110      =""),"",
LN(SQRT(
(Belgium51!K111/Belgium51!B111
 +Denmark52!K111/Denmark52!B111
 +Finland53!K111/Finland53!B111
 +Italy54!K111/Italy54!B111
 +Netherlands55!K111/Netherlands55!B111
 +Portugal56!K111/Portugal56!B111
 +Spain57!K111/Spain57!B111
 +Sweden58!K111/Sweden58!B111)
/(Belgium51!K111/Belgium51!S111*Belgium51!S110/Belgium51!B110
 +Denmark52!K111/Denmark52!S111*Denmark52!S110/Denmark52!B110
 +Finland53!K111/Finland53!S111*Finland53!S110/Finland53!B110
 +Italy54!K111/Italy54!S111*Italy54!S110/Italy54!B110
 +Netherlands55!K111/Netherlands55!S111*Netherlands55!S110/Netherlands55!B110
 +Portugal56!K111/Portugal56!S111*Portugal56!S110/Portugal56!B110
 +Spain57!K111/Spain57!S111*Spain57!S110/Spain57!B110
 +Sweden58!K111/Sweden58!S111*Sweden58!S110/Sweden58!B110)
*(Belgium51!K110/Belgium51!S110*Belgium51!S111/Belgium51!B111
 +Denmark52!K110/Denmark52!S110*Denmark52!S111/Denmark52!B111
 +Finland53!K110/Finland53!S110*Finland53!S111/Finland53!B111
 +Italy54!K110/Italy54!S110*Italy54!S111/Italy54!B111
 +Netherlands55!K110/Netherlands55!S110*Netherlands55!S111/Netherlands55!B111
 +Portugal56!K110/Portugal56!S110*Portugal56!S111/Portugal56!B111
 +Spain57!K110/Spain57!S110*Spain57!S111/Spain57!B111
 +Sweden58!K110/Sweden58!S110*Sweden58!S111/Sweden58!B111)
/(Belgium51!K110/Belgium51!B110
 +Denmark52!K110/Denmark52!B110
 +Finland53!K110/Finland53!B110
 +Italy54!K110/Italy54!B110
 +Netherlands55!K110/Netherlands55!B110
 +Portugal56!K110/Portugal56!B110
 +Spain57!K110/Spain57!B110
 +Sweden58!K110/Sweden58!B110))))</f>
        <v>0.14808922143548897</v>
      </c>
      <c r="P111" s="62">
        <f>IF(OR(
Belgium51!L111   ="",Belgium51!L110   ="",
Belgium51!B111   ="",Belgium51!B110   ="",
Belgium51!T111   ="",Belgium51!T110   ="",
Denmark52!L111      ="",Denmark52!L110      ="",
Denmark52!B111      ="",Denmark52!B110      ="",
Denmark52!T111      ="",Denmark52!T110      ="",
Finland53!L111       ="",Finland53!L110       ="",
Finland53!B111       ="",Finland53!B110       ="",
Finland53!T111       ="",Finland53!T110       ="",
Italy54!L111      ="",Italy54!L110      ="",
Italy54!B111      ="",Italy54!B110      ="",
Italy54!T111      ="",Italy54!T110      ="",
Netherlands55!L111 ="",Netherlands55!L110 ="",
Netherlands55!B111 ="",Netherlands55!B110 ="",
Netherlands55!T111 ="",Netherlands55!T110 ="",
Portugal56!L111      ="",Portugal56!L110      ="",
Portugal56!B111      ="",Portugal56!B110      ="",
Portugal56!T111      ="",Portugal56!T110      ="",
Spain57!L111      ="",Spain57!L110      ="",
Spain57!B111      ="",Spain57!B110      ="",
Spain57!T111      ="",Spain57!T110      ="",
Sweden58!L111      ="",Sweden58!L110      ="",
Sweden58!B111      ="",Sweden58!B110      ="",
Sweden58!T111      ="",Sweden58!T110      =""),"",
LN(SQRT(
(Belgium51!L111/Belgium51!B111
 +Denmark52!L111/Denmark52!B111
 +Finland53!L111/Finland53!B111
 +Italy54!L111/Italy54!B111
 +Netherlands55!L111/Netherlands55!B111
 +Portugal56!L111/Portugal56!B111
 +Spain57!L111/Spain57!B111
 +Sweden58!L111/Sweden58!B111)
/(Belgium51!L111/Belgium51!T111*Belgium51!T110/Belgium51!B110
 +Denmark52!L111/Denmark52!T111*Denmark52!T110/Denmark52!B110
 +Finland53!L111/Finland53!T111*Finland53!T110/Finland53!B110
 +Italy54!L111/Italy54!T111*Italy54!T110/Italy54!B110
 +Netherlands55!L111/Netherlands55!T111*Netherlands55!T110/Netherlands55!B110
 +Portugal56!L111/Portugal56!T111*Portugal56!T110/Portugal56!B110
 +Spain57!L111/Spain57!T111*Spain57!T110/Spain57!B110
 +Sweden58!L111/Sweden58!T111*Sweden58!T110/Sweden58!B110)
*(Belgium51!L110/Belgium51!T110*Belgium51!T111/Belgium51!B111
 +Denmark52!L110/Denmark52!T110*Denmark52!T111/Denmark52!B111
 +Finland53!L110/Finland53!T110*Finland53!T111/Finland53!B111
 +Italy54!L110/Italy54!T110*Italy54!T111/Italy54!B111
 +Netherlands55!L110/Netherlands55!T110*Netherlands55!T111/Netherlands55!B111
 +Portugal56!L110/Portugal56!T110*Portugal56!T111/Portugal56!B111
 +Spain57!L110/Spain57!T110*Spain57!T111/Spain57!B111
 +Sweden58!L110/Sweden58!T110*Sweden58!T111/Sweden58!B111)
/(Belgium51!L110/Belgium51!B110
 +Denmark52!L110/Denmark52!B110
 +Finland53!L110/Finland53!B110
 +Italy54!L110/Italy54!B110
 +Netherlands55!L110/Netherlands55!B110
 +Portugal56!L110/Portugal56!B110
 +Spain57!L110/Spain57!B110
 +Sweden58!L110/Sweden58!B110))))</f>
        <v>0.14160376728457452</v>
      </c>
      <c r="Q111" s="61">
        <f t="shared" si="4"/>
        <v>-1.3629784678209356E-3</v>
      </c>
      <c r="R111" s="61">
        <f t="shared" si="8"/>
        <v>7.7325320198913527E-3</v>
      </c>
      <c r="S111" s="61">
        <f t="shared" si="5"/>
        <v>4.8833801467693672E-3</v>
      </c>
      <c r="T111" s="61">
        <f t="shared" si="6"/>
        <v>-4.8945815221174471E-2</v>
      </c>
      <c r="U111" s="61">
        <f t="shared" si="7"/>
        <v>-5.543126937208892E-2</v>
      </c>
      <c r="V111" s="61">
        <f>IF(OR(
Belgium51!V111   ="",
Belgium51!U111   ="",
Denmark52!V111      ="",
Denmark52!U111      ="",
Finland53!V111       ="",
Finland53!U111       ="",
Italy54!V111      ="",
Italy54!U111      ="",
Netherlands55!V111 ="",
Netherlands55!U111 ="",
Portugal56!V111      ="",
Portugal56!U111      ="",
Spain57!V111      ="",
Spain57!U111      ="",
Sweden58!V111      ="",
Sweden58!U111      =""),"",
LN((Belgium51!V111+Denmark52!V111+Finland53!V111+Italy54!V111+Netherlands55!V111+Portugal56!V111+Spain57!V111+Sweden58!V111)
/(Belgium51!U111+Denmark52!U111+Finland53!U111+Italy54!U111+Netherlands55!U111+Portugal56!U111+Spain57!U111+Sweden58!U111)))</f>
        <v>-0.94282894660532535</v>
      </c>
      <c r="W111" s="61">
        <f>IF(OR(
Belgium51!V111   ="",
Belgium51!W111   ="",
Belgium51!U111   ="",
Denmark52!V111      ="",
Denmark52!W111      ="",
Denmark52!U111      ="",
Finland53!V111       ="",
Finland53!W111       ="",
Finland53!U111       ="",
Italy54!V111      ="",
Italy54!W111      ="",
Italy54!U111      ="",
Netherlands55!V111 ="",
Netherlands55!W111 ="",
Netherlands55!V111 ="",
Portugal56!V111      ="",
Portugal56!W111      ="",
Portugal56!U111      ="",
Spain57!V111      ="",
Spain57!W111      ="",
Spain57!U111      ="",
Sweden58!V111      ="",
Sweden58!W111      ="",
Sweden58!U111      ="",
),"",
LN((Belgium51!V111*Belgium51!W111+Denmark52!V111*Denmark52!W111+Finland53!V111*Finland53!W111+Italy54!V111*Italy54!W111+Netherlands55!V111*Netherlands55!W111+Portugal56!V111*Portugal56!W111+Spain57!V111*Spain57!W111+Sweden58!V111*Sweden58!W111)
/(Belgium51!U111+Denmark52!U111+Finland53!U111+Italy54!U111+Netherlands55!U111+Portugal56!U111+Spain57!U111+Sweden58!U111)))</f>
        <v>6.5672232535112105</v>
      </c>
      <c r="X111" s="61">
        <f>IF(OR(
Belgium51!X111   ="",
Belgium51!D111   ="",
Belgium51!B111   ="",
Denmark52!X111      ="",
Denmark52!D111      ="",
Denmark52!B111      ="",
Finland53!X111       ="",
Finland53!D111       ="",
Finland53!B111       ="",
Italy54!X111      ="",
Italy54!D111      ="",
Italy54!B111      ="",
Netherlands55!X111 ="",
Netherlands55!D111 ="",
Netherlands55!B111 ="",
Portugal56!X111      ="",
Portugal56!D111      ="",
Portugal56!B111      ="",
Spain57!X111      ="",
Spain57!D111      ="",
Spain57!B111      ="",
Sweden58!X111      ="",
Sweden58!D111      ="",
Sweden58!B111      =""),"",
(Belgium51!X111*Belgium51!D111/Belgium51!B111
 +Denmark52!X111*Denmark52!D111/Denmark52!B111
 +Finland53!X111*Finland53!D111/Finland53!B111
 +Italy54!X111*Italy54!D111/Italy54!B111
 +Netherlands55!X111*Netherlands55!D111/Netherlands55!B111
 +Portugal56!X111*Portugal56!D111/Portugal56!B111
 +Spain57!X111*Spain57!D111/Spain57!B111
 +Sweden58!X111*Sweden58!D111/Sweden58!B111)
/(Belgium51!D111/Belgium51!B111
 +Denmark52!D111/Denmark52!B111
 +Finland53!D111/Finland53!B111
 +Italy54!D111/Italy54!B111
 +Netherlands55!D111/Netherlands55!B111
 +Portugal56!D111/Portugal56!B111
 +Spain57!D111/Spain57!B111
 +Sweden58!D111/Sweden58!B111))</f>
        <v>0.64320099105980977</v>
      </c>
      <c r="Y111" s="61">
        <f>IF(OR(
Belgium51!Y111   ="",
Belgium51!D111   ="",
Belgium51!B111   ="",
Denmark52!Y111      ="",
Denmark52!D111      ="",
Denmark52!B111      ="",
Finland53!Y111       ="",
Finland53!D111       ="",
Finland53!B111       ="",
Italy54!Y111      ="",
Italy54!D111      ="",
Italy54!B111      ="",
Netherlands55!Y111 ="",
Netherlands55!D111 ="",
Netherlands55!B111 ="",
Portugal56!Y111      ="",
Portugal56!D111      ="",
Portugal56!B111      ="",
Spain57!Y111      ="",
Spain57!D111      ="",
Spain57!B111      ="",
Sweden58!Y111      ="",
Sweden58!D111      ="",
Sweden58!B111      =""),"",
(Belgium51!Y111/Belgium51!B111
 +Denmark52!Y111/Denmark52!B111
 +Finland53!Y111/Finland53!B111
 +Italy54!Y111/Italy54!B111
 +Netherlands55!Y111/Netherlands55!B111
 +Portugal56!Y111/Portugal56!B111
 +Spain57!Y111/Spain57!B111
 +Sweden58!Y111/Sweden58!B111)
/(Belgium51!D111/Belgium51!B111
 +Denmark52!D111/Denmark52!B111
 +Finland53!D111/Finland53!B111
 +Italy54!D111/Italy54!B111
 +Netherlands55!D111/Netherlands55!B111
 +Portugal56!D111/Portugal56!B111
 +Spain57!D111/Spain57!B111
 +Sweden58!D111/Sweden58!B111))</f>
        <v>0.13834738117162423</v>
      </c>
      <c r="Z111" s="67"/>
      <c r="AA111" s="62" t="str">
        <f t="shared" si="3"/>
        <v/>
      </c>
      <c r="AB111" s="75">
        <f>IF(OR(
Belgium51!AB111   ="",
Belgium51!D111   ="",
Belgium51!B111   ="",
Denmark52!AB111      ="",
Denmark52!D111      ="",
Denmark52!B111      ="",
Finland53!AB111       ="",
Finland53!D111       ="",
Finland53!B111       ="",
Italy54!AB111      ="",
Italy54!D111      ="",
Italy54!B111      ="",
Netherlands55!AB111 ="",
Netherlands55!D111 ="",
Netherlands55!B111 ="",
Portugal56!AB111      ="",
Portugal56!D111      ="",
Portugal56!B111      ="",
Spain57!AB111      ="",
Spain57!D111      ="",
Spain57!B111      ="",
Sweden58!AB111      ="",
Sweden58!D111      ="",
Sweden58!B111      =""),"",
(Belgium51!AB111*Belgium51!D111/Belgium51!B111
 +Denmark52!AB111*Denmark52!D111/Denmark52!B111
 +Finland53!AB111*Finland53!D111/Finland53!B111
 +Italy54!AB111*Italy54!D111/Italy54!B111
 +Netherlands55!AB111*Netherlands55!D111/Netherlands55!B111
 +Portugal56!AB111*Portugal56!D111/Portugal56!B111
 +Spain57!AB111*Spain57!D111/Spain57!B111
 +Sweden58!AB111*Sweden58!D111/Sweden58!B111)
/(Belgium51!D111/Belgium51!B111
 +Denmark52!D111/Denmark52!B111
 +Finland53!D111/Finland53!B111
 +Italy54!D111/Italy54!B111
 +Netherlands55!D111/Netherlands55!B111
 +Portugal56!D111/Portugal56!B111
 +Spain57!D111/Spain57!B111
 +Sweden58!D111/Sweden58!B111))</f>
        <v>0.37152114884358339</v>
      </c>
    </row>
    <row r="112" spans="1:28">
      <c r="A112" s="62">
        <v>1979</v>
      </c>
      <c r="B112" s="62" t="str">
        <f>IF(OR(
Belgium51!AC112   ="",
Belgium51!D112   ="",
Belgium51!B112   ="",
Denmark52!AC112      ="",
Denmark52!D112      ="",
Denmark52!B112      ="",
Finland53!AC112       ="",
Finland53!D112       ="",
Finland53!B112       ="",
Italy54!AC112      ="",
Italy54!D112      ="",
Italy54!B112      ="",
Netherlands55!AC112 ="",
Netherlands55!D112 ="",
Netherlands55!B112 ="",
Portugal56!AC112 ="",
Portugal56!D112 ="",
Portugal56!B112 ="",
Spain57!AC112       ="",
Spain57!D112       ="",
Spain57!B112       ="",
Sweden58!AC112      ="",
Sweden58!D112      ="",
Sweden58!B112      =""),"",
(Belgium51!AC112*Belgium51!D112/Belgium51!B112
 +Denmark52!AC112*Denmark52!D112/Denmark52!B112
 +Finland53!AC112*Finland53!D112/Finland53!B112
 +Italy54!AC112*Italy54!D112/Italy54!B112
 +Netherlands55!AC112*Netherlands55!D112/Netherlands55!B112
 +Portugal56!AC112*Portugal56!D112/Portugal56!B112
 +Spain57!AC112*Spain57!D112/Spain57!B112
 +Sweden58!AC112*Sweden58!D112/Sweden58!B112)
/(Belgium51!D112/Belgium51!B112
 +Denmark52!D112/Denmark52!B112
 +Finland53!D112/Finland53!B112
 +Italy54!D112/Italy54!B112
 +Netherlands55!D112/Netherlands55!B112
 +Portugal56!D112/Portugal56!B112
 +Spain57!D112/Spain57!B112
 +Sweden58!D112/Sweden58!B112))</f>
        <v/>
      </c>
      <c r="C112" s="34">
        <f>IF(OR(
Belgium51!F112   ="",
Belgium51!D112   ="",
Belgium51!B112   ="",
Denmark52!F112      ="",
Denmark52!D112      ="",
Denmark52!B112      ="",
Finland53!F112       ="",
Finland53!D112       ="",
Finland53!B112       ="",
Italy54!F112      ="",
Italy54!D112      ="",
Italy54!B112      ="",
Netherlands55!F112 ="",
Netherlands55!D112 ="",
Netherlands55!B112 ="",
Portugal56!F112 ="",
Portugal56!D112 ="",
Portugal56!B112 ="",
Spain57!F112       ="",
Spain57!D112       ="",
Spain57!B112       ="",
Sweden58!F112      ="",
Sweden58!D112      ="",
Sweden58!B112      =""),"",
(Belgium51!F112*Belgium51!D112/Belgium51!B112
 +Denmark52!F112*Denmark52!D112/Denmark52!B112
 +Finland53!F112*Finland53!D112/Finland53!B112
 +Italy54!F112*Italy54!D112/Italy54!B112
 +Netherlands55!F112*Netherlands55!D112/Netherlands55!B112
 +Portugal56!F112*Portugal56!D112/Portugal56!B112
 +Spain57!F112*Spain57!D112/Spain57!B112
 +Sweden58!F112*Sweden58!D112/Sweden58!B112)
/(Belgium51!D112/Belgium51!B112
 +Denmark52!D112/Denmark52!B112
 +Finland53!D112/Finland53!B112
 +Italy54!D112/Italy54!B112
 +Netherlands55!D112/Netherlands55!B112
 +Portugal56!D112/Portugal56!B112
 +Spain57!D112/Spain57!B112
 +Sweden58!D112/Sweden58!B112))</f>
        <v>0.56986000039382523</v>
      </c>
      <c r="D112" s="62" t="str">
        <f>IF(OR(
Belgium51!AE112   ="",
Belgium51!D112   ="",
Belgium51!B112   ="",
Denmark52!AE112      ="",
Denmark52!D112      ="",
Denmark52!B112      ="",
Finland53!AE112       ="",
Finland53!D112       ="",
Finland53!B112       ="",
Italy54!AE112      ="",
Italy54!D112      ="",
Italy54!B112      ="",
Netherlands55!AE112 ="",
Netherlands55!D112 ="",
Netherlands55!B112 ="",
Portugal56!AE112 ="",
Portugal56!D112 ="",
Portugal56!B112 ="",
Spain57!AE112       ="",
Spain57!D112       ="",
Spain57!B112       ="",
Sweden58!AE112      ="",
Sweden58!D112      ="",
Sweden58!B112      =""),"",
(Belgium51!AE112*Belgium51!D112/Belgium51!B112
 +Denmark52!AE112*Denmark52!D112/Denmark52!B112
 +Finland53!AE112*Finland53!D112/Finland53!B112
 +Italy54!AE112*Italy54!D112/Italy54!B112
 +Netherlands55!AE112*Netherlands55!D112/Netherlands55!B112
 +Portugal56!AE112*Portugal56!D112/Portugal56!B112
 +Spain57!AE112*Spain57!D112/Spain57!B112
 +Sweden58!AE112*Sweden58!D112/Sweden58!B112)
/(Belgium51!D112/Belgium51!B112
 +Denmark52!D112/Denmark52!B112
 +Finland53!D112/Finland53!B112
 +Italy54!D112/Italy54!B112
 +Netherlands55!D112/Netherlands55!B112
 +Portugal56!D112/Portugal56!B112
 +Spain57!D112/Spain57!B112
 +Sweden58!D112/Sweden58!B112))</f>
        <v/>
      </c>
      <c r="E112" s="62">
        <f>IF(OR(
Belgium51!H112   ="",
Belgium51!D112   ="",
Belgium51!B112   ="",
Denmark52!H112      ="",
Denmark52!D112      ="",
Denmark52!B112      ="",
Finland53!H112       ="",
Finland53!D112       ="",
Finland53!B112       ="",
Italy54!H112      ="",
Italy54!D112      ="",
Italy54!B112      ="",
Netherlands55!H112 ="",
Netherlands55!D112 ="",
Netherlands55!B112 ="",
Portugal56!H112 ="",
Portugal56!D112 ="",
Portugal56!B112 ="",
Spain57!H112 ="",
Spain57!D112 ="",
Spain57!B112 ="",
Sweden58!H112 ="",
Sweden58!D112 ="",
Sweden58!B112 =""),"",
(Belgium51!H112*Belgium51!D112/Belgium51!B112
 +Denmark52!H112*Denmark52!D112/Denmark52!B112
 +Finland53!H112*Finland53!D112/Finland53!B112
 +Italy54!H112*Italy54!D112/Italy54!B112
 +Netherlands55!H112*Netherlands55!D112/Netherlands55!B112
 +Portugal56!H112*Portugal56!D112/Portugal56!B112
 +Spain57!H112*Spain57!D112/Spain57!B112
 +Sweden58!H112*Sweden58!D112/Sweden58!B112)
/(Belgium51!D112/Belgium51!B112
 +Denmark52!D112/Denmark52!B112
 +Finland53!D112/Finland53!B112
 +Italy54!D112/Italy54!B112
 +Netherlands55!D112/Netherlands55!B112
 +Portugal56!D112/Portugal56!B112
 +Spain57!D112/Spain57!B112
 +Sweden58!D112/Sweden58!B112))</f>
        <v>0.2246525304045468</v>
      </c>
      <c r="F112" s="62">
        <f>IF(OR(
Belgium51!I112   ="",
Belgium51!D112   ="",
Belgium51!B112   ="",
Denmark52!I112      ="",
Denmark52!D112      ="",
Denmark52!B112      ="",
Finland53!I112       ="",
Finland53!D112       ="",
Finland53!B112       ="",
Italy54!I112      ="",
Italy54!D112      ="",
Italy54!B112      ="",
Netherlands55!I112 ="",
Netherlands55!D112 ="",
Netherlands55!B112 ="",
Portugal56!I112      ="",
Portugal56!D112      ="",
Portugal56!B112      ="",
Spain57!I112      ="",
Spain57!D112      ="",
Spain57!B112      ="",
Sweden58!I112      ="",
Sweden58!D112      ="",
Sweden58!B112      =""),"",
(Belgium51!I112/Belgium51!B112
 +Denmark52!I112/Denmark52!B112
 +Finland53!I112/Finland53!B112
 +Italy54!I112/Italy54!B112
 +Netherlands55!I112/Netherlands55!B112
 +Portugal56!I112/Portugal56!B112
 +Spain57!I112/Spain57!B112
 +Sweden58!I112/Sweden58!B112)
/(Belgium51!D112/Belgium51!B112
 +Denmark52!D112/Denmark52!B112
 +Finland53!D112/Finland53!B112
 +Italy54!D112/Italy54!B112
 +Netherlands55!D112/Netherlands55!B112
 +Portugal56!D112/Portugal56!B112
 +Spain57!D112/Spain57!B112
 +Sweden58!D112/Sweden58!B112))</f>
        <v>0.29688564815907531</v>
      </c>
      <c r="G112" s="62">
        <f>IF(OR(
Belgium51!J112   ="",
Belgium51!D112   ="",
Belgium51!B112   ="",
Denmark52!J112      ="",
Denmark52!D112      ="",
Denmark52!B112      ="",
Finland53!J112       ="",
Finland53!D112       ="",
Finland53!B112       ="",
Italy54!J112      ="",
Italy54!D112      ="",
Italy54!B112      ="",
Netherlands55!J112 ="",
Netherlands55!D112 ="",
Netherlands55!B112 ="",
Portugal56!J112      ="",
Portugal56!D112      ="",
Portugal56!B112      ="",
Spain57!J112      ="",
Spain57!D112      ="",
Spain57!B112      ="",
Sweden58!J112      ="",
Sweden58!D112      ="",
Sweden58!B112      =""),"",
(Belgium51!J112/Belgium51!B112
 +Denmark52!J112/Denmark52!B112
 +Finland53!J112/Finland53!B112
 +Italy54!J112/Italy54!B112
 +Netherlands55!J112/Netherlands55!B112
 +Portugal56!J112/Portugal56!B112
 +Spain57!J112/Spain57!B112
 +Sweden58!J112/Sweden58!B112)
/(Belgium51!D112/Belgium51!B112
 +Denmark52!D112/Denmark52!B112
 +Finland53!D112/Finland53!B112
 +Italy54!D112/Italy54!B112
 +Netherlands55!D112/Netherlands55!B112
 +Portugal56!D112/Portugal56!B112
 +Spain57!D112/Spain57!B112
 +Sweden58!D112/Sweden58!B112))</f>
        <v>0.23158710295834345</v>
      </c>
      <c r="H112" s="62">
        <f>IF(OR(
Belgium51!K112   ="",
Belgium51!D112   ="",
Belgium51!B112   ="",
Denmark52!K112      ="",
Denmark52!D112      ="",
Denmark52!B112      ="",
Finland53!K112       ="",
Finland53!D112       ="",
Finland53!B112       ="",
Italy54!K112      ="",
Italy54!D112      ="",
Italy54!B112      ="",
Netherlands55!K112 ="",
Netherlands55!D112 ="",
Netherlands55!B112 ="",
Portugal56!K112      ="",
Portugal56!D112      ="",
Portugal56!B112      ="",
Spain57!K112      ="",
Spain57!D112      ="",
Spain57!B112      ="",
Sweden58!K112      ="",
Sweden58!D112      ="",
Sweden58!B112      =""),"",
(Belgium51!K112/Belgium51!B112
 +Denmark52!K112/Denmark52!B112
 +Finland53!K112/Finland53!B112
 +Italy54!K112/Italy54!B112
 +Netherlands55!K112/Netherlands55!B112
 +Portugal56!K112/Portugal56!B112
 +Spain57!K112/Spain57!B112
 +Sweden58!K112/Sweden58!B112)
/(Belgium51!D112/Belgium51!B112
 +Denmark52!D112/Denmark52!B112
 +Finland53!D112/Finland53!B112
 +Italy54!D112/Italy54!B112
 +Netherlands55!D112/Netherlands55!B112
 +Portugal56!D112/Portugal56!B112
 +Spain57!D112/Spain57!B112
 +Sweden58!D112/Sweden58!B112))</f>
        <v>0.27970890347296762</v>
      </c>
      <c r="I112" s="62">
        <f>IF(OR(
Belgium51!L112   ="",
Belgium51!D112   ="",
Belgium51!B112   ="",
Denmark52!L112      ="",
Denmark52!D112      ="",
Denmark52!B112      ="",
Finland53!L112       ="",
Finland53!D112       ="",
Finland53!B112       ="",
Italy54!L112      ="",
Italy54!D112      ="",
Italy54!B112      ="",
Netherlands55!L112 ="",
Netherlands55!D112 ="",
Netherlands55!B112 ="",
Portugal56!L112      ="",
Portugal56!D112      ="",
Portugal56!B112      ="",
Spain57!L112      ="",
Spain57!D112      ="",
Spain57!B112      ="",
Sweden58!L112      ="",
Sweden58!D112      ="",
Sweden58!B112      =""),"",
(Belgium51!L112/Belgium51!B112
 +Denmark52!L112/Denmark52!B112
 +Finland53!L112/Finland53!B112
 +Italy54!L112/Italy54!B112
 +Netherlands55!L112/Netherlands55!B112
 +Portugal56!L112/Portugal56!B112
 +Spain57!L112/Spain57!B112
 +Sweden58!L112/Sweden58!B112)
/(Belgium51!D112/Belgium51!B112
 +Denmark52!D112/Denmark52!B112
 +Finland53!D112/Finland53!B112
 +Italy54!D112/Italy54!B112
 +Netherlands55!D112/Netherlands55!B112
 +Portugal56!D112/Portugal56!B112
 +Spain57!D112/Spain57!B112
 +Sweden58!D112/Sweden58!B112))</f>
        <v>0.28958504688760156</v>
      </c>
      <c r="J112" s="61">
        <f t="shared" si="2"/>
        <v>-9.8761434146339422E-3</v>
      </c>
      <c r="K112" s="61">
        <f>IF(OR(
Belgium51!D112   ="",Belgium51!D111   ="",
Belgium51!B112   ="",Belgium51!B111   ="",
Belgium51!N112   ="",Belgium51!N111   ="",
Denmark52!D112      ="",Denmark52!D111      ="",
Denmark52!B112      ="",Denmark52!B111      ="",
Denmark52!N112      ="",Denmark52!N111      ="",
Finland53!D112       ="",Finland53!D111       ="",
Finland53!B112       ="",Finland53!B111       ="",
Finland53!N112       ="",Finland53!N111       ="",
Italy54!D112      ="",Italy54!D111      ="",
Italy54!B112      ="",Italy54!B111      ="",
Italy54!N112      ="",Italy54!N111      ="",
Netherlands55!D112 ="",Netherlands55!D111 ="",
Netherlands55!B112 ="",Netherlands55!B111 ="",
Netherlands55!N112 ="",Netherlands55!N111 ="",
Portugal56!D112      ="",Portugal56!D111      ="",
Portugal56!B112      ="",Portugal56!B111      ="",
Portugal56!N112      ="",Portugal56!N111      ="",
Spain57!D112      ="",Spain57!D111      ="",
Spain57!B112      ="",Spain57!B111      ="",
Spain57!N112      ="",Spain57!N111      ="",
Sweden58!D112      ="",Sweden58!D111      ="",
Sweden58!B112      ="",Sweden58!B111      ="",
Sweden58!N112      ="",Sweden58!N111      =""),"",
LN(SQRT(
(Belgium51!D112/Belgium51!B112
 +Denmark52!D112/Denmark52!B112
 +Finland53!D112/Finland53!B112
 +Italy54!D112/Italy54!B112
 +Netherlands55!D112/Netherlands55!B112
 +Portugal56!D112/Portugal56!B112
 +Spain57!D112/Spain57!B112
 +Sweden58!D112/Sweden58!B112)
/(Belgium51!D112/Belgium51!N112*Belgium51!N111/Belgium51!B111
 +Denmark52!D112/Denmark52!N112*Denmark52!N111/Denmark52!B111
 +Finland53!D112/Finland53!N112*Finland53!N111/Finland53!B111
 +Italy54!D112/Italy54!N112*Italy54!N111/Italy54!B111
 +Netherlands55!D112/Netherlands55!N112*Netherlands55!N111/Netherlands55!B111
 +Portugal56!D112/Portugal56!N112*Portugal56!N111/Portugal56!B111
 +Spain57!D112/Spain57!N112*Spain57!N111/Spain57!B111
 +Sweden58!D112/Sweden58!N112*Sweden58!N111/Sweden58!B111)
*(Belgium51!D111/Belgium51!N111*Belgium51!N112/Belgium51!B112
 +Denmark52!D111/Denmark52!N111*Denmark52!N112/Denmark52!B112
 +Finland53!D111/Finland53!N111*Finland53!N112/Finland53!B112
 +Italy54!D111/Italy54!N111*Italy54!N112/Italy54!B112
 +Netherlands55!D111/Netherlands55!N111*Netherlands55!N112/Netherlands55!B112
 +Portugal56!D111/Portugal56!N111*Portugal56!N112/Portugal56!B112
 +Spain57!D111/Spain57!N111*Spain57!N112/Spain57!B112
 +Sweden58!D111/Sweden58!N111*Sweden58!N112/Sweden58!B112)
/(Belgium51!D111/Belgium51!B111
 +Denmark52!D111/Denmark52!B111
 +Finland53!D111/Finland53!B111
 +Italy54!D111/Italy54!B111
 +Netherlands55!D111/Netherlands55!B111
 +Portugal56!D111/Portugal56!B111
 +Spain57!D111/Spain57!B111
 +Sweden58!D111/Sweden58!B111))))</f>
        <v>0.13320038037930448</v>
      </c>
      <c r="L112" s="61">
        <f>IF(OR(
Belgium51!F112   ="",Belgium51!F111   ="",
Belgium51!D112   ="",Belgium51!D111   ="",
Belgium51!B112   ="",Belgium51!B111   ="",
Belgium51!P112   ="",Belgium51!P111   ="",
Denmark52!F112      ="",Denmark52!F111      ="",
Denmark52!D112      ="",Denmark52!D111      ="",
Denmark52!B112      ="",Denmark52!B111      ="",
Denmark52!P112      ="",Denmark52!P111      ="",
Finland53!F112       ="",Finland53!F111       ="",
Finland53!D112       ="",Finland53!D111       ="",
Finland53!B112       ="",Finland53!B111       ="",
Finland53!P112       ="",Finland53!P111       ="",
Italy54!F112      ="",Italy54!F111      ="",
Italy54!D112      ="",Italy54!D111      ="",
Italy54!B112      ="",Italy54!B111      ="",
Italy54!P112      ="",Italy54!P111      ="",
Netherlands55!F112 ="",Netherlands55!F111 ="",
Netherlands55!D112 ="",Netherlands55!D111 ="",
Netherlands55!B112 ="",Netherlands55!B111 ="",
Netherlands55!P112 ="",Netherlands55!P111 ="",
Portugal56!F112      ="",Portugal56!F111      ="",
Portugal56!D112      ="",Portugal56!D111      ="",
Portugal56!B112      ="",Portugal56!B111      ="",
Portugal56!P112      ="",Portugal56!P111      ="",
Spain57!F112      ="",Spain57!F111      ="",
Spain57!D112      ="",Spain57!D111      ="",
Spain57!B112      ="",Spain57!B111      ="",
Spain57!P112      ="",Spain57!P111      ="",
Sweden58!F112      ="",Sweden58!F111      ="",
Sweden58!D112      ="",Sweden58!D111      ="",
Sweden58!B112      ="",Sweden58!B111      ="",
Sweden58!P112      ="",Sweden58!P111      =""),"",
LN(SQRT(
(Belgium51!D112*Belgium51!F112/Belgium51!B112
 +Denmark52!D112*Denmark52!F112/Denmark52!B112
 +Finland53!D112*Finland53!F112/Finland53!B112
 +Italy54!D112*Italy54!F112/Italy54!B112
 +Netherlands55!D112*Netherlands55!F112/Netherlands55!B112
 +Portugal56!D112*Portugal56!F112/Portugal56!B112
 +Spain57!D112*Spain57!F112/Spain57!B112
 +Sweden58!D112*Sweden58!F112/Sweden58!B112)
/(Belgium51!D112*Belgium51!F112/Belgium51!P112*Belgium51!P111/Belgium51!B111
 +Denmark52!D112*Denmark52!F112/Denmark52!P112*Denmark52!P111/Denmark52!B111
 +Finland53!D112*Finland53!F112/Finland53!P112*Finland53!P111/Finland53!B111
 +Italy54!D112*Italy54!F112/Italy54!P112*Italy54!P111/Italy54!B111
 +Netherlands55!D112*Netherlands55!F112/Netherlands55!P112*Netherlands55!P111/Netherlands55!B111
 +Portugal56!D112*Portugal56!F112/Portugal56!P112*Portugal56!P111/Portugal56!B111
 +Spain57!D112*Spain57!F112/Spain57!P112*Spain57!P111/Spain57!B111
 +Sweden58!D112*Sweden58!F112/Sweden58!P112*Sweden58!P111/Sweden58!B111)
*(Belgium51!D111*Belgium51!F111/Belgium51!P111*Belgium51!P112/Belgium51!B112
 +Denmark52!D111*Denmark52!F111/Denmark52!P111*Denmark52!P112/Denmark52!B112
 +Finland53!D111*Finland53!F111/Finland53!P111*Finland53!P112/Finland53!B112
 +Italy54!D111*Italy54!F111/Italy54!P111*Italy54!P112/Italy54!B112
 +Netherlands55!D111*Netherlands55!F111/Netherlands55!P111*Netherlands55!P112/Netherlands55!B112
 +Portugal56!D111*Portugal56!F111/Portugal56!P111*Portugal56!P112/Portugal56!B112
 +Spain57!D111*Spain57!F111/Spain57!P111*Spain57!P112/Spain57!B112
 +Sweden58!D111*Sweden58!F111/Sweden58!P111*Sweden58!P112/Sweden58!B112)
/(Belgium51!D111*Belgium51!F111/Belgium51!B111
 +Denmark52!D111*Denmark52!F111/Denmark52!B111
 +Finland53!D111*Finland53!F111/Finland53!B111
 +Italy54!D111*Italy54!F111/Italy54!B111
 +Netherlands55!D111*Netherlands55!F111/Netherlands55!B111
 +Portugal56!D111*Portugal56!F111/Portugal56!B111
 +Spain57!D111*Spain57!F111/Spain57!B111
 +Sweden58!D111*Sweden58!F111/Sweden58!B111))))</f>
        <v>0.1407184692475047</v>
      </c>
      <c r="M112" s="62">
        <f>IF(OR(
Belgium51!H112   ="",Belgium51!H111   ="",
Belgium51!D112   ="",Belgium51!D111   ="",
Belgium51!B112   ="",Belgium51!B111   ="",
Belgium51!Q112   ="",Belgium51!Q111   ="",
Denmark52!H112      ="",Denmark52!H111      ="",
Denmark52!D112      ="",Denmark52!D111      ="",
Denmark52!B112      ="",Denmark52!B111      ="",
Denmark52!Q112      ="",Denmark52!Q111      ="",
Finland53!H112       ="",Finland53!H111       ="",
Finland53!D112       ="",Finland53!D111       ="",
Finland53!B112       ="",Finland53!B111       ="",
Finland53!Q112       ="",Finland53!Q111       ="",
Italy54!H112      ="",Italy54!H111      ="",
Italy54!D112      ="",Italy54!D111      ="",
Italy54!B112      ="",Italy54!B111      ="",
Italy54!Q112      ="",Italy54!Q111      ="",
Netherlands55!H112 ="",Netherlands55!H111 ="",
Netherlands55!D112 ="",Netherlands55!D111 ="",
Netherlands55!B112 ="",Netherlands55!B111 ="",
Netherlands55!Q112 ="",Netherlands55!Q111 ="",
Portugal56!H112      ="",Portugal56!H111      ="",
Portugal56!D112      ="",Portugal56!D111      ="",
Portugal56!B112      ="",Portugal56!B111      ="",
Portugal56!Q112      ="",Portugal56!Q111      ="",
Spain57!H112      ="",Spain57!H111      ="",
Spain57!D112      ="",Spain57!D111      ="",
Spain57!B112      ="",Spain57!B111      ="",
Spain57!Q112      ="",Spain57!Q111      ="",
Sweden58!H112      ="",Sweden58!H111      ="",
Sweden58!D112      ="",Sweden58!D111      ="",
Sweden58!B112      ="",Sweden58!B111      ="",
Sweden58!Q112      ="",Sweden58!Q111      =""),"",
LN(SQRT(
(Belgium51!D112*Belgium51!H112/Belgium51!B112
 +Denmark52!D112*Denmark52!H112/Denmark52!B112
 +Finland53!D112*Finland53!H112/Finland53!B112
 +Italy54!D112*Italy54!H112/Italy54!B112
 +Netherlands55!D112*Netherlands55!H112/Netherlands55!B112
 +Portugal56!D112*Portugal56!H112/Portugal56!B112
 +Spain57!D112*Spain57!H112/Spain57!B112
 +Sweden58!D112*Sweden58!H112/Sweden58!B112)
/(Belgium51!D112*Belgium51!H112/Belgium51!Q112*Belgium51!Q111/Belgium51!B111
 +Denmark52!D112*Denmark52!H112/Denmark52!Q112*Denmark52!Q111/Denmark52!B111
 +Finland53!D112*Finland53!H112/Finland53!Q112*Finland53!Q111/Finland53!B111
 +Italy54!D112*Italy54!H112/Italy54!Q112*Italy54!Q111/Italy54!B111
 +Netherlands55!D112*Netherlands55!H112/Netherlands55!Q112*Netherlands55!Q111/Netherlands55!B111
 +Portugal56!D112*Portugal56!H112/Portugal56!Q112*Portugal56!Q111/Portugal56!B111
 +Spain57!D112*Spain57!H112/Spain57!Q112*Spain57!Q111/Spain57!B111
 +Sweden58!D112*Sweden58!H112/Sweden58!Q112*Sweden58!Q111/Sweden58!B111)
*(Belgium51!D111*Belgium51!H111/Belgium51!Q111*Belgium51!Q112/Belgium51!B112
 +Denmark52!D111*Denmark52!H111/Denmark52!Q111*Denmark52!Q112/Denmark52!B112
 +Finland53!D111*Finland53!H111/Finland53!Q111*Finland53!Q112/Finland53!B112
 +Italy54!D111*Italy54!H111/Italy54!Q111*Italy54!Q112/Italy54!B112
 +Netherlands55!D111*Netherlands55!H111/Netherlands55!Q111*Netherlands55!Q112/Netherlands55!B112
 +Portugal56!D111*Portugal56!H111/Portugal56!Q111*Portugal56!Q112/Portugal56!B112
 +Spain57!D111*Spain57!H111/Spain57!Q111*Spain57!Q112/Spain57!B112
 +Sweden58!D111*Sweden58!H111/Sweden58!Q111*Sweden58!Q112/Sweden58!B112)
/(Belgium51!D111*Belgium51!H111/Belgium51!B111
 +Denmark52!D111*Denmark52!H111/Denmark52!B111
 +Finland53!D111*Finland53!H111/Finland53!B111
 +Italy54!D111*Italy54!H111/Italy54!B111
 +Netherlands55!D111*Netherlands55!H111/Netherlands55!B111
 +Portugal56!D111*Portugal56!H111/Portugal56!B111
 +Spain57!D111*Spain57!H111/Spain57!B111
 +Sweden58!D111*Sweden58!H111/Sweden58!B111))))</f>
        <v>0.13238626663134342</v>
      </c>
      <c r="N112" s="62">
        <f>IF(OR(
Belgium51!I112   ="",Belgium51!I111   ="",
Belgium51!B112   ="",Belgium51!B111   ="",
Belgium51!R112   ="",Belgium51!R111   ="",
Denmark52!I112      ="",Denmark52!I111      ="",
Denmark52!B112      ="",Denmark52!B111      ="",
Denmark52!R112      ="",Denmark52!R111      ="",
Finland53!I112       ="",Finland53!I111       ="",
Finland53!B112       ="",Finland53!B111       ="",
Finland53!R112       ="",Finland53!R111       ="",
Italy54!I112      ="",Italy54!I111      ="",
Italy54!B112      ="",Italy54!B111      ="",
Italy54!R112      ="",Italy54!R111      ="",
Netherlands55!I112 ="",Netherlands55!I111 ="",
Netherlands55!B112 ="",Netherlands55!B111 ="",
Netherlands55!R112 ="",Netherlands55!R111 ="",
Portugal56!I112      ="",Portugal56!I111      ="",
Portugal56!B112      ="",Portugal56!B111      ="",
Portugal56!R112      ="",Portugal56!R111      ="",
Spain57!I112      ="",Spain57!I111      ="",
Spain57!B112      ="",Spain57!B111      ="",
Spain57!R112      ="",Spain57!R111      ="",
Sweden58!I112      ="",Sweden58!I111      ="",
Sweden58!B112      ="",Sweden58!B111      ="",
Sweden58!R112      ="",Sweden58!R111      =""),"",
LN(SQRT(
(Belgium51!I112/Belgium51!B112
 +Denmark52!I112/Denmark52!B112
 +Finland53!I112/Finland53!B112
 +Italy54!I112/Italy54!B112
 +Netherlands55!I112/Netherlands55!B112
 +Portugal56!I112/Portugal56!B112
 +Spain57!I112/Spain57!B112
 +Sweden58!I112/Sweden58!B112)
/(Belgium51!I112/Belgium51!R112*Belgium51!R111/Belgium51!B111
 +Denmark52!I112/Denmark52!R112*Denmark52!R111/Denmark52!B111
 +Finland53!I112/Finland53!R112*Finland53!R111/Finland53!B111
 +Italy54!I112/Italy54!R112*Italy54!R111/Italy54!B111
 +Netherlands55!I112/Netherlands55!R112*Netherlands55!R111/Netherlands55!B111
 +Portugal56!I112/Portugal56!R112*Portugal56!R111/Portugal56!B111
 +Spain57!I112/Spain57!R112*Spain57!R111/Spain57!B111
 +Sweden58!I112/Sweden58!R112*Sweden58!R111/Sweden58!B111)
*(Belgium51!I111/Belgium51!R111*Belgium51!R112/Belgium51!B112
 +Denmark52!I111/Denmark52!R111*Denmark52!R112/Denmark52!B112
 +Finland53!I111/Finland53!R111*Finland53!R112/Finland53!B112
 +Italy54!I111/Italy54!R111*Italy54!R112/Italy54!B112
 +Netherlands55!I111/Netherlands55!R111*Netherlands55!R112/Netherlands55!B112
 +Portugal56!I111/Portugal56!R111*Portugal56!R112/Portugal56!B112
 +Spain57!I111/Spain57!R111*Spain57!R112/Spain57!B112
 +Sweden58!I111/Sweden58!R111*Sweden58!R112/Sweden58!B112)
/(Belgium51!I111/Belgium51!B111
 +Denmark52!I111/Denmark52!B111
 +Finland53!I111/Finland53!B111
 +Italy54!I111/Italy54!B111
 +Netherlands55!I111/Netherlands55!B111
 +Portugal56!I111/Portugal56!B111
 +Spain57!I111/Spain57!B111
 +Sweden58!I111/Sweden58!B111))))</f>
        <v>0.1447803048450417</v>
      </c>
      <c r="O112" s="62">
        <f>IF(OR(
Belgium51!K112   ="",Belgium51!K111   ="",
Belgium51!B112   ="",Belgium51!B111   ="",
Belgium51!S112   ="",Belgium51!S111   ="",
Denmark52!K112      ="",Denmark52!K111      ="",
Denmark52!B112      ="",Denmark52!B111      ="",
Denmark52!S112      ="",Denmark52!S111      ="",
Finland53!K112       ="",Finland53!K111       ="",
Finland53!B112       ="",Finland53!B111       ="",
Finland53!S112       ="",Finland53!S111       ="",
Italy54!K112      ="",Italy54!K111      ="",
Italy54!B112      ="",Italy54!B111      ="",
Italy54!S112      ="",Italy54!S111      ="",
Netherlands55!K112 ="",Netherlands55!K111 ="",
Netherlands55!B112 ="",Netherlands55!B111 ="",
Netherlands55!S112 ="",Netherlands55!S111 ="",
Portugal56!K112      ="",Portugal56!K111      ="",
Portugal56!B112      ="",Portugal56!B111      ="",
Portugal56!S112      ="",Portugal56!S111      ="",
Spain57!K112      ="",Spain57!K111      ="",
Spain57!B112      ="",Spain57!B111      ="",
Spain57!S112      ="",Spain57!S111      ="",
Sweden58!K112      ="",Sweden58!K111      ="",
Sweden58!B112      ="",Sweden58!B111      ="",
Sweden58!S112      ="",Sweden58!S111      =""),"",
LN(SQRT(
(Belgium51!K112/Belgium51!B112
 +Denmark52!K112/Denmark52!B112
 +Finland53!K112/Finland53!B112
 +Italy54!K112/Italy54!B112
 +Netherlands55!K112/Netherlands55!B112
 +Portugal56!K112/Portugal56!B112
 +Spain57!K112/Spain57!B112
 +Sweden58!K112/Sweden58!B112)
/(Belgium51!K112/Belgium51!S112*Belgium51!S111/Belgium51!B111
 +Denmark52!K112/Denmark52!S112*Denmark52!S111/Denmark52!B111
 +Finland53!K112/Finland53!S112*Finland53!S111/Finland53!B111
 +Italy54!K112/Italy54!S112*Italy54!S111/Italy54!B111
 +Netherlands55!K112/Netherlands55!S112*Netherlands55!S111/Netherlands55!B111
 +Portugal56!K112/Portugal56!S112*Portugal56!S111/Portugal56!B111
 +Spain57!K112/Spain57!S112*Spain57!S111/Spain57!B111
 +Sweden58!K112/Sweden58!S112*Sweden58!S111/Sweden58!B111)
*(Belgium51!K111/Belgium51!S111*Belgium51!S112/Belgium51!B112
 +Denmark52!K111/Denmark52!S111*Denmark52!S112/Denmark52!B112
 +Finland53!K111/Finland53!S111*Finland53!S112/Finland53!B112
 +Italy54!K111/Italy54!S111*Italy54!S112/Italy54!B112
 +Netherlands55!K111/Netherlands55!S111*Netherlands55!S112/Netherlands55!B112
 +Portugal56!K111/Portugal56!S111*Portugal56!S112/Portugal56!B112
 +Spain57!K111/Spain57!S111*Spain57!S112/Spain57!B112
 +Sweden58!K111/Sweden58!S111*Sweden58!S112/Sweden58!B112)
/(Belgium51!K111/Belgium51!B111
 +Denmark52!K111/Denmark52!B111
 +Finland53!K111/Finland53!B111
 +Italy54!K111/Italy54!B111
 +Netherlands55!K111/Netherlands55!B111
 +Portugal56!K111/Portugal56!B111
 +Spain57!K111/Spain57!B111
 +Sweden58!K111/Sweden58!B111))))</f>
        <v>0.14049151144279876</v>
      </c>
      <c r="P112" s="62">
        <f>IF(OR(
Belgium51!L112   ="",Belgium51!L111   ="",
Belgium51!B112   ="",Belgium51!B111   ="",
Belgium51!T112   ="",Belgium51!T111   ="",
Denmark52!L112      ="",Denmark52!L111      ="",
Denmark52!B112      ="",Denmark52!B111      ="",
Denmark52!T112      ="",Denmark52!T111      ="",
Finland53!L112       ="",Finland53!L111       ="",
Finland53!B112       ="",Finland53!B111       ="",
Finland53!T112       ="",Finland53!T111       ="",
Italy54!L112      ="",Italy54!L111      ="",
Italy54!B112      ="",Italy54!B111      ="",
Italy54!T112      ="",Italy54!T111      ="",
Netherlands55!L112 ="",Netherlands55!L111 ="",
Netherlands55!B112 ="",Netherlands55!B111 ="",
Netherlands55!T112 ="",Netherlands55!T111 ="",
Portugal56!L112      ="",Portugal56!L111      ="",
Portugal56!B112      ="",Portugal56!B111      ="",
Portugal56!T112      ="",Portugal56!T111      ="",
Spain57!L112      ="",Spain57!L111      ="",
Spain57!B112      ="",Spain57!B111      ="",
Spain57!T112      ="",Spain57!T111      ="",
Sweden58!L112      ="",Sweden58!L111      ="",
Sweden58!B112      ="",Sweden58!B111      ="",
Sweden58!T112      ="",Sweden58!T111      =""),"",
LN(SQRT(
(Belgium51!L112/Belgium51!B112
 +Denmark52!L112/Denmark52!B112
 +Finland53!L112/Finland53!B112
 +Italy54!L112/Italy54!B112
 +Netherlands55!L112/Netherlands55!B112
 +Portugal56!L112/Portugal56!B112
 +Spain57!L112/Spain57!B112
 +Sweden58!L112/Sweden58!B112)
/(Belgium51!L112/Belgium51!T112*Belgium51!T111/Belgium51!B111
 +Denmark52!L112/Denmark52!T112*Denmark52!T111/Denmark52!B111
 +Finland53!L112/Finland53!T112*Finland53!T111/Finland53!B111
 +Italy54!L112/Italy54!T112*Italy54!T111/Italy54!B111
 +Netherlands55!L112/Netherlands55!T112*Netherlands55!T111/Netherlands55!B111
 +Portugal56!L112/Portugal56!T112*Portugal56!T111/Portugal56!B111
 +Spain57!L112/Spain57!T112*Spain57!T111/Spain57!B111
 +Sweden58!L112/Sweden58!T112*Sweden58!T111/Sweden58!B111)
*(Belgium51!L111/Belgium51!T111*Belgium51!T112/Belgium51!B112
 +Denmark52!L111/Denmark52!T111*Denmark52!T112/Denmark52!B112
 +Finland53!L111/Finland53!T111*Finland53!T112/Finland53!B112
 +Italy54!L111/Italy54!T111*Italy54!T112/Italy54!B112
 +Netherlands55!L111/Netherlands55!T111*Netherlands55!T112/Netherlands55!B112
 +Portugal56!L111/Portugal56!T111*Portugal56!T112/Portugal56!B112
 +Spain57!L111/Spain57!T111*Spain57!T112/Spain57!B112
 +Sweden58!L111/Sweden58!T111*Sweden58!T112/Sweden58!B112)
/(Belgium51!L111/Belgium51!B111
 +Denmark52!L111/Denmark52!B111
 +Finland53!L111/Finland53!B111
 +Italy54!L111/Italy54!B111
 +Netherlands55!L111/Netherlands55!B111
 +Portugal56!L111/Portugal56!B111
 +Spain57!L111/Spain57!B111
 +Sweden58!L111/Sweden58!B111))))</f>
        <v>0.14957948167593443</v>
      </c>
      <c r="Q112" s="61">
        <f t="shared" si="4"/>
        <v>7.5180888682002123E-3</v>
      </c>
      <c r="R112" s="61">
        <f t="shared" si="8"/>
        <v>-8.141137479610594E-4</v>
      </c>
      <c r="S112" s="61">
        <f t="shared" si="5"/>
        <v>1.1579924465737218E-2</v>
      </c>
      <c r="T112" s="61">
        <f t="shared" si="6"/>
        <v>7.2911310634942716E-3</v>
      </c>
      <c r="U112" s="61">
        <f t="shared" si="7"/>
        <v>1.637910129662995E-2</v>
      </c>
      <c r="V112" s="61">
        <f>IF(OR(
Belgium51!V112   ="",
Belgium51!U112   ="",
Denmark52!V112      ="",
Denmark52!U112      ="",
Finland53!V112       ="",
Finland53!U112       ="",
Italy54!V112      ="",
Italy54!U112      ="",
Netherlands55!V112 ="",
Netherlands55!U112 ="",
Portugal56!V112      ="",
Portugal56!U112      ="",
Spain57!V112      ="",
Spain57!U112      ="",
Sweden58!V112      ="",
Sweden58!U112      =""),"",
LN((Belgium51!V112+Denmark52!V112+Finland53!V112+Italy54!V112+Netherlands55!V112+Portugal56!V112+Spain57!V112+Sweden58!V112)
/(Belgium51!U112+Denmark52!U112+Finland53!U112+Italy54!U112+Netherlands55!U112+Portugal56!U112+Spain57!U112+Sweden58!U112)))</f>
        <v>-0.9421761542687197</v>
      </c>
      <c r="W112" s="61">
        <f>IF(OR(
Belgium51!V112   ="",
Belgium51!W112   ="",
Belgium51!U112   ="",
Denmark52!V112      ="",
Denmark52!W112      ="",
Denmark52!U112      ="",
Finland53!V112       ="",
Finland53!W112       ="",
Finland53!U112       ="",
Italy54!V112      ="",
Italy54!W112      ="",
Italy54!U112      ="",
Netherlands55!V112 ="",
Netherlands55!W112 ="",
Netherlands55!V112 ="",
Portugal56!V112      ="",
Portugal56!W112      ="",
Portugal56!U112      ="",
Spain57!V112      ="",
Spain57!W112      ="",
Spain57!U112      ="",
Sweden58!V112      ="",
Sweden58!W112      ="",
Sweden58!U112      ="",
),"",
LN((Belgium51!V112*Belgium51!W112+Denmark52!V112*Denmark52!W112+Finland53!V112*Finland53!W112+Italy54!V112*Italy54!W112+Netherlands55!V112*Netherlands55!W112+Portugal56!V112*Portugal56!W112+Spain57!V112*Spain57!W112+Sweden58!V112*Sweden58!W112)
/(Belgium51!U112+Denmark52!U112+Finland53!U112+Italy54!U112+Netherlands55!U112+Portugal56!U112+Spain57!U112+Sweden58!U112)))</f>
        <v>6.5585061076670783</v>
      </c>
      <c r="X112" s="61">
        <f>IF(OR(
Belgium51!X112   ="",
Belgium51!D112   ="",
Belgium51!B112   ="",
Denmark52!X112      ="",
Denmark52!D112      ="",
Denmark52!B112      ="",
Finland53!X112       ="",
Finland53!D112       ="",
Finland53!B112       ="",
Italy54!X112      ="",
Italy54!D112      ="",
Italy54!B112      ="",
Netherlands55!X112 ="",
Netherlands55!D112 ="",
Netherlands55!B112 ="",
Portugal56!X112      ="",
Portugal56!D112      ="",
Portugal56!B112      ="",
Spain57!X112      ="",
Spain57!D112      ="",
Spain57!B112      ="",
Sweden58!X112      ="",
Sweden58!D112      ="",
Sweden58!B112      =""),"",
(Belgium51!X112*Belgium51!D112/Belgium51!B112
 +Denmark52!X112*Denmark52!D112/Denmark52!B112
 +Finland53!X112*Finland53!D112/Finland53!B112
 +Italy54!X112*Italy54!D112/Italy54!B112
 +Netherlands55!X112*Netherlands55!D112/Netherlands55!B112
 +Portugal56!X112*Portugal56!D112/Portugal56!B112
 +Spain57!X112*Spain57!D112/Spain57!B112
 +Sweden58!X112*Sweden58!D112/Sweden58!B112)
/(Belgium51!D112/Belgium51!B112
 +Denmark52!D112/Denmark52!B112
 +Finland53!D112/Finland53!B112
 +Italy54!D112/Italy54!B112
 +Netherlands55!D112/Netherlands55!B112
 +Portugal56!D112/Portugal56!B112
 +Spain57!D112/Spain57!B112
 +Sweden58!D112/Sweden58!B112))</f>
        <v>0.6409166163985428</v>
      </c>
      <c r="Y112" s="61">
        <f>IF(OR(
Belgium51!Y112   ="",
Belgium51!D112   ="",
Belgium51!B112   ="",
Denmark52!Y112      ="",
Denmark52!D112      ="",
Denmark52!B112      ="",
Finland53!Y112       ="",
Finland53!D112       ="",
Finland53!B112       ="",
Italy54!Y112      ="",
Italy54!D112      ="",
Italy54!B112      ="",
Netherlands55!Y112 ="",
Netherlands55!D112 ="",
Netherlands55!B112 ="",
Portugal56!Y112      ="",
Portugal56!D112      ="",
Portugal56!B112      ="",
Spain57!Y112      ="",
Spain57!D112      ="",
Spain57!B112      ="",
Sweden58!Y112      ="",
Sweden58!D112      ="",
Sweden58!B112      =""),"",
(Belgium51!Y112/Belgium51!B112
 +Denmark52!Y112/Denmark52!B112
 +Finland53!Y112/Finland53!B112
 +Italy54!Y112/Italy54!B112
 +Netherlands55!Y112/Netherlands55!B112
 +Portugal56!Y112/Portugal56!B112
 +Spain57!Y112/Spain57!B112
 +Sweden58!Y112/Sweden58!B112)
/(Belgium51!D112/Belgium51!B112
 +Denmark52!D112/Denmark52!B112
 +Finland53!D112/Finland53!B112
 +Italy54!D112/Italy54!B112
 +Netherlands55!D112/Netherlands55!B112
 +Portugal56!D112/Portugal56!B112
 +Spain57!D112/Spain57!B112
 +Sweden58!D112/Sweden58!B112))</f>
        <v>0.13704863464274922</v>
      </c>
      <c r="Z112" s="67"/>
      <c r="AA112" s="62" t="str">
        <f t="shared" si="3"/>
        <v/>
      </c>
      <c r="AB112" s="75">
        <f>IF(OR(
Belgium51!AB112   ="",
Belgium51!D112   ="",
Belgium51!B112   ="",
Denmark52!AB112      ="",
Denmark52!D112      ="",
Denmark52!B112      ="",
Finland53!AB112       ="",
Finland53!D112       ="",
Finland53!B112       ="",
Italy54!AB112      ="",
Italy54!D112      ="",
Italy54!B112      ="",
Netherlands55!AB112 ="",
Netherlands55!D112 ="",
Netherlands55!B112 ="",
Portugal56!AB112      ="",
Portugal56!D112      ="",
Portugal56!B112      ="",
Spain57!AB112      ="",
Spain57!D112      ="",
Spain57!B112      ="",
Sweden58!AB112      ="",
Sweden58!D112      ="",
Sweden58!B112      =""),"",
(Belgium51!AB112*Belgium51!D112/Belgium51!B112
 +Denmark52!AB112*Denmark52!D112/Denmark52!B112
 +Finland53!AB112*Finland53!D112/Finland53!B112
 +Italy54!AB112*Italy54!D112/Italy54!B112
 +Netherlands55!AB112*Netherlands55!D112/Netherlands55!B112
 +Portugal56!AB112*Portugal56!D112/Portugal56!B112
 +Spain57!AB112*Spain57!D112/Spain57!B112
 +Sweden58!AB112*Sweden58!D112/Sweden58!B112)
/(Belgium51!D112/Belgium51!B112
 +Denmark52!D112/Denmark52!B112
 +Finland53!D112/Finland53!B112
 +Italy54!D112/Italy54!B112
 +Netherlands55!D112/Netherlands55!B112
 +Portugal56!D112/Portugal56!B112
 +Spain57!D112/Spain57!B112
 +Sweden58!D112/Sweden58!B112))</f>
        <v>0.38798396418073533</v>
      </c>
    </row>
    <row r="113" spans="1:28">
      <c r="A113" s="62">
        <v>1980</v>
      </c>
      <c r="B113" s="62" t="str">
        <f>IF(OR(
Belgium51!AC113   ="",
Belgium51!D113   ="",
Belgium51!B113   ="",
Denmark52!AC113      ="",
Denmark52!D113      ="",
Denmark52!B113      ="",
Finland53!AC113       ="",
Finland53!D113       ="",
Finland53!B113       ="",
Italy54!AC113      ="",
Italy54!D113      ="",
Italy54!B113      ="",
Netherlands55!AC113 ="",
Netherlands55!D113 ="",
Netherlands55!B113 ="",
Portugal56!AC113 ="",
Portugal56!D113 ="",
Portugal56!B113 ="",
Spain57!AC113       ="",
Spain57!D113       ="",
Spain57!B113       ="",
Sweden58!AC113      ="",
Sweden58!D113      ="",
Sweden58!B113      =""),"",
(Belgium51!AC113*Belgium51!D113/Belgium51!B113
 +Denmark52!AC113*Denmark52!D113/Denmark52!B113
 +Finland53!AC113*Finland53!D113/Finland53!B113
 +Italy54!AC113*Italy54!D113/Italy54!B113
 +Netherlands55!AC113*Netherlands55!D113/Netherlands55!B113
 +Portugal56!AC113*Portugal56!D113/Portugal56!B113
 +Spain57!AC113*Spain57!D113/Spain57!B113
 +Sweden58!AC113*Sweden58!D113/Sweden58!B113)
/(Belgium51!D113/Belgium51!B113
 +Denmark52!D113/Denmark52!B113
 +Finland53!D113/Finland53!B113
 +Italy54!D113/Italy54!B113
 +Netherlands55!D113/Netherlands55!B113
 +Portugal56!D113/Portugal56!B113
 +Spain57!D113/Spain57!B113
 +Sweden58!D113/Sweden58!B113))</f>
        <v/>
      </c>
      <c r="C113" s="34">
        <f>IF(OR(
Belgium51!F113   ="",
Belgium51!D113   ="",
Belgium51!B113   ="",
Denmark52!F113      ="",
Denmark52!D113      ="",
Denmark52!B113      ="",
Finland53!F113       ="",
Finland53!D113       ="",
Finland53!B113       ="",
Italy54!F113      ="",
Italy54!D113      ="",
Italy54!B113      ="",
Netherlands55!F113 ="",
Netherlands55!D113 ="",
Netherlands55!B113 ="",
Portugal56!F113 ="",
Portugal56!D113 ="",
Portugal56!B113 ="",
Spain57!F113       ="",
Spain57!D113       ="",
Spain57!B113       ="",
Sweden58!F113      ="",
Sweden58!D113      ="",
Sweden58!B113      =""),"",
(Belgium51!F113*Belgium51!D113/Belgium51!B113
 +Denmark52!F113*Denmark52!D113/Denmark52!B113
 +Finland53!F113*Finland53!D113/Finland53!B113
 +Italy54!F113*Italy54!D113/Italy54!B113
 +Netherlands55!F113*Netherlands55!D113/Netherlands55!B113
 +Portugal56!F113*Portugal56!D113/Portugal56!B113
 +Spain57!F113*Spain57!D113/Spain57!B113
 +Sweden58!F113*Sweden58!D113/Sweden58!B113)
/(Belgium51!D113/Belgium51!B113
 +Denmark52!D113/Denmark52!B113
 +Finland53!D113/Finland53!B113
 +Italy54!D113/Italy54!B113
 +Netherlands55!D113/Netherlands55!B113
 +Portugal56!D113/Portugal56!B113
 +Spain57!D113/Spain57!B113
 +Sweden58!D113/Sweden58!B113))</f>
        <v>0.57490832714962692</v>
      </c>
      <c r="D113" s="62" t="str">
        <f>IF(OR(
Belgium51!AE113   ="",
Belgium51!D113   ="",
Belgium51!B113   ="",
Denmark52!AE113      ="",
Denmark52!D113      ="",
Denmark52!B113      ="",
Finland53!AE113       ="",
Finland53!D113       ="",
Finland53!B113       ="",
Italy54!AE113      ="",
Italy54!D113      ="",
Italy54!B113      ="",
Netherlands55!AE113 ="",
Netherlands55!D113 ="",
Netherlands55!B113 ="",
Portugal56!AE113 ="",
Portugal56!D113 ="",
Portugal56!B113 ="",
Spain57!AE113       ="",
Spain57!D113       ="",
Spain57!B113       ="",
Sweden58!AE113      ="",
Sweden58!D113      ="",
Sweden58!B113      =""),"",
(Belgium51!AE113*Belgium51!D113/Belgium51!B113
 +Denmark52!AE113*Denmark52!D113/Denmark52!B113
 +Finland53!AE113*Finland53!D113/Finland53!B113
 +Italy54!AE113*Italy54!D113/Italy54!B113
 +Netherlands55!AE113*Netherlands55!D113/Netherlands55!B113
 +Portugal56!AE113*Portugal56!D113/Portugal56!B113
 +Spain57!AE113*Spain57!D113/Spain57!B113
 +Sweden58!AE113*Sweden58!D113/Sweden58!B113)
/(Belgium51!D113/Belgium51!B113
 +Denmark52!D113/Denmark52!B113
 +Finland53!D113/Finland53!B113
 +Italy54!D113/Italy54!B113
 +Netherlands55!D113/Netherlands55!B113
 +Portugal56!D113/Portugal56!B113
 +Spain57!D113/Spain57!B113
 +Sweden58!D113/Sweden58!B113))</f>
        <v/>
      </c>
      <c r="E113" s="62">
        <f>IF(OR(
Belgium51!H113   ="",
Belgium51!D113   ="",
Belgium51!B113   ="",
Denmark52!H113      ="",
Denmark52!D113      ="",
Denmark52!B113      ="",
Finland53!H113       ="",
Finland53!D113       ="",
Finland53!B113       ="",
Italy54!H113      ="",
Italy54!D113      ="",
Italy54!B113      ="",
Netherlands55!H113 ="",
Netherlands55!D113 ="",
Netherlands55!B113 ="",
Portugal56!H113 ="",
Portugal56!D113 ="",
Portugal56!B113 ="",
Spain57!H113 ="",
Spain57!D113 ="",
Spain57!B113 ="",
Sweden58!H113 ="",
Sweden58!D113 ="",
Sweden58!B113 =""),"",
(Belgium51!H113*Belgium51!D113/Belgium51!B113
 +Denmark52!H113*Denmark52!D113/Denmark52!B113
 +Finland53!H113*Finland53!D113/Finland53!B113
 +Italy54!H113*Italy54!D113/Italy54!B113
 +Netherlands55!H113*Netherlands55!D113/Netherlands55!B113
 +Portugal56!H113*Portugal56!D113/Portugal56!B113
 +Spain57!H113*Spain57!D113/Spain57!B113
 +Sweden58!H113*Sweden58!D113/Sweden58!B113)
/(Belgium51!D113/Belgium51!B113
 +Denmark52!D113/Denmark52!B113
 +Finland53!D113/Finland53!B113
 +Italy54!D113/Italy54!B113
 +Netherlands55!D113/Netherlands55!B113
 +Portugal56!D113/Portugal56!B113
 +Spain57!D113/Spain57!B113
 +Sweden58!D113/Sweden58!B113))</f>
        <v>0.23450919783691712</v>
      </c>
      <c r="F113" s="62">
        <f>IF(OR(
Belgium51!I113   ="",
Belgium51!D113   ="",
Belgium51!B113   ="",
Denmark52!I113      ="",
Denmark52!D113      ="",
Denmark52!B113      ="",
Finland53!I113       ="",
Finland53!D113       ="",
Finland53!B113       ="",
Italy54!I113      ="",
Italy54!D113      ="",
Italy54!B113      ="",
Netherlands55!I113 ="",
Netherlands55!D113 ="",
Netherlands55!B113 ="",
Portugal56!I113      ="",
Portugal56!D113      ="",
Portugal56!B113      ="",
Spain57!I113      ="",
Spain57!D113      ="",
Spain57!B113      ="",
Sweden58!I113      ="",
Sweden58!D113      ="",
Sweden58!B113      =""),"",
(Belgium51!I113/Belgium51!B113
 +Denmark52!I113/Denmark52!B113
 +Finland53!I113/Finland53!B113
 +Italy54!I113/Italy54!B113
 +Netherlands55!I113/Netherlands55!B113
 +Portugal56!I113/Portugal56!B113
 +Spain57!I113/Spain57!B113
 +Sweden58!I113/Sweden58!B113)
/(Belgium51!D113/Belgium51!B113
 +Denmark52!D113/Denmark52!B113
 +Finland53!D113/Finland53!B113
 +Italy54!D113/Italy54!B113
 +Netherlands55!D113/Netherlands55!B113
 +Portugal56!D113/Portugal56!B113
 +Spain57!D113/Spain57!B113
 +Sweden58!D113/Sweden58!B113))</f>
        <v>0.31426884630233098</v>
      </c>
      <c r="G113" s="62">
        <f>IF(OR(
Belgium51!J113   ="",
Belgium51!D113   ="",
Belgium51!B113   ="",
Denmark52!J113      ="",
Denmark52!D113      ="",
Denmark52!B113      ="",
Finland53!J113       ="",
Finland53!D113       ="",
Finland53!B113       ="",
Italy54!J113      ="",
Italy54!D113      ="",
Italy54!B113      ="",
Netherlands55!J113 ="",
Netherlands55!D113 ="",
Netherlands55!B113 ="",
Portugal56!J113      ="",
Portugal56!D113      ="",
Portugal56!B113      ="",
Spain57!J113      ="",
Spain57!D113      ="",
Spain57!B113      ="",
Sweden58!J113      ="",
Sweden58!D113      ="",
Sweden58!B113      =""),"",
(Belgium51!J113/Belgium51!B113
 +Denmark52!J113/Denmark52!B113
 +Finland53!J113/Finland53!B113
 +Italy54!J113/Italy54!B113
 +Netherlands55!J113/Netherlands55!B113
 +Portugal56!J113/Portugal56!B113
 +Spain57!J113/Spain57!B113
 +Sweden58!J113/Sweden58!B113)
/(Belgium51!D113/Belgium51!B113
 +Denmark52!D113/Denmark52!B113
 +Finland53!D113/Finland53!B113
 +Italy54!D113/Italy54!B113
 +Netherlands55!D113/Netherlands55!B113
 +Portugal56!D113/Portugal56!B113
 +Spain57!D113/Spain57!B113
 +Sweden58!D113/Sweden58!B113))</f>
        <v>0.23716030532207832</v>
      </c>
      <c r="H113" s="62">
        <f>IF(OR(
Belgium51!K113   ="",
Belgium51!D113   ="",
Belgium51!B113   ="",
Denmark52!K113      ="",
Denmark52!D113      ="",
Denmark52!B113      ="",
Finland53!K113       ="",
Finland53!D113       ="",
Finland53!B113       ="",
Italy54!K113      ="",
Italy54!D113      ="",
Italy54!B113      ="",
Netherlands55!K113 ="",
Netherlands55!D113 ="",
Netherlands55!B113 ="",
Portugal56!K113      ="",
Portugal56!D113      ="",
Portugal56!B113      ="",
Spain57!K113      ="",
Spain57!D113      ="",
Spain57!B113      ="",
Sweden58!K113      ="",
Sweden58!D113      ="",
Sweden58!B113      =""),"",
(Belgium51!K113/Belgium51!B113
 +Denmark52!K113/Denmark52!B113
 +Finland53!K113/Finland53!B113
 +Italy54!K113/Italy54!B113
 +Netherlands55!K113/Netherlands55!B113
 +Portugal56!K113/Portugal56!B113
 +Spain57!K113/Spain57!B113
 +Sweden58!K113/Sweden58!B113)
/(Belgium51!D113/Belgium51!B113
 +Denmark52!D113/Denmark52!B113
 +Finland53!D113/Finland53!B113
 +Italy54!D113/Italy54!B113
 +Netherlands55!D113/Netherlands55!B113
 +Portugal56!D113/Portugal56!B113
 +Spain57!D113/Spain57!B113
 +Sweden58!D113/Sweden58!B113))</f>
        <v>0.27674822643915703</v>
      </c>
      <c r="I113" s="62">
        <f>IF(OR(
Belgium51!L113   ="",
Belgium51!D113   ="",
Belgium51!B113   ="",
Denmark52!L113      ="",
Denmark52!D113      ="",
Denmark52!B113      ="",
Finland53!L113       ="",
Finland53!D113       ="",
Finland53!B113       ="",
Italy54!L113      ="",
Italy54!D113      ="",
Italy54!B113      ="",
Netherlands55!L113 ="",
Netherlands55!D113 ="",
Netherlands55!B113 ="",
Portugal56!L113      ="",
Portugal56!D113      ="",
Portugal56!B113      ="",
Spain57!L113      ="",
Spain57!D113      ="",
Spain57!B113      ="",
Sweden58!L113      ="",
Sweden58!D113      ="",
Sweden58!B113      =""),"",
(Belgium51!L113/Belgium51!B113
 +Denmark52!L113/Denmark52!B113
 +Finland53!L113/Finland53!B113
 +Italy54!L113/Italy54!B113
 +Netherlands55!L113/Netherlands55!B113
 +Portugal56!L113/Portugal56!B113
 +Spain57!L113/Spain57!B113
 +Sweden58!L113/Sweden58!B113)
/(Belgium51!D113/Belgium51!B113
 +Denmark52!D113/Denmark52!B113
 +Finland53!D113/Finland53!B113
 +Italy54!D113/Italy54!B113
 +Netherlands55!D113/Netherlands55!B113
 +Portugal56!D113/Portugal56!B113
 +Spain57!D113/Spain57!B113
 +Sweden58!D113/Sweden58!B113))</f>
        <v>0.30686048903783708</v>
      </c>
      <c r="J113" s="61">
        <f t="shared" si="2"/>
        <v>-3.0112262598680051E-2</v>
      </c>
      <c r="K113" s="61">
        <f>IF(OR(
Belgium51!D113   ="",Belgium51!D112   ="",
Belgium51!B113   ="",Belgium51!B112   ="",
Belgium51!N113   ="",Belgium51!N112   ="",
Denmark52!D113      ="",Denmark52!D112      ="",
Denmark52!B113      ="",Denmark52!B112      ="",
Denmark52!N113      ="",Denmark52!N112      ="",
Finland53!D113       ="",Finland53!D112       ="",
Finland53!B113       ="",Finland53!B112       ="",
Finland53!N113       ="",Finland53!N112       ="",
Italy54!D113      ="",Italy54!D112      ="",
Italy54!B113      ="",Italy54!B112      ="",
Italy54!N113      ="",Italy54!N112      ="",
Netherlands55!D113 ="",Netherlands55!D112 ="",
Netherlands55!B113 ="",Netherlands55!B112 ="",
Netherlands55!N113 ="",Netherlands55!N112 ="",
Portugal56!D113      ="",Portugal56!D112      ="",
Portugal56!B113      ="",Portugal56!B112      ="",
Portugal56!N113      ="",Portugal56!N112      ="",
Spain57!D113      ="",Spain57!D112      ="",
Spain57!B113      ="",Spain57!B112      ="",
Spain57!N113      ="",Spain57!N112      ="",
Sweden58!D113      ="",Sweden58!D112      ="",
Sweden58!B113      ="",Sweden58!B112      ="",
Sweden58!N113      ="",Sweden58!N112      =""),"",
LN(SQRT(
(Belgium51!D113/Belgium51!B113
 +Denmark52!D113/Denmark52!B113
 +Finland53!D113/Finland53!B113
 +Italy54!D113/Italy54!B113
 +Netherlands55!D113/Netherlands55!B113
 +Portugal56!D113/Portugal56!B113
 +Spain57!D113/Spain57!B113
 +Sweden58!D113/Sweden58!B113)
/(Belgium51!D113/Belgium51!N113*Belgium51!N112/Belgium51!B112
 +Denmark52!D113/Denmark52!N113*Denmark52!N112/Denmark52!B112
 +Finland53!D113/Finland53!N113*Finland53!N112/Finland53!B112
 +Italy54!D113/Italy54!N113*Italy54!N112/Italy54!B112
 +Netherlands55!D113/Netherlands55!N113*Netherlands55!N112/Netherlands55!B112
 +Portugal56!D113/Portugal56!N113*Portugal56!N112/Portugal56!B112
 +Spain57!D113/Spain57!N113*Spain57!N112/Spain57!B112
 +Sweden58!D113/Sweden58!N113*Sweden58!N112/Sweden58!B112)
*(Belgium51!D112/Belgium51!N112*Belgium51!N113/Belgium51!B113
 +Denmark52!D112/Denmark52!N112*Denmark52!N113/Denmark52!B113
 +Finland53!D112/Finland53!N112*Finland53!N113/Finland53!B113
 +Italy54!D112/Italy54!N112*Italy54!N113/Italy54!B113
 +Netherlands55!D112/Netherlands55!N112*Netherlands55!N113/Netherlands55!B113
 +Portugal56!D112/Portugal56!N112*Portugal56!N113/Portugal56!B113
 +Spain57!D112/Spain57!N112*Spain57!N113/Spain57!B113
 +Sweden58!D112/Sweden58!N112*Sweden58!N113/Sweden58!B113)
/(Belgium51!D112/Belgium51!B112
 +Denmark52!D112/Denmark52!B112
 +Finland53!D112/Finland53!B112
 +Italy54!D112/Italy54!B112
 +Netherlands55!D112/Netherlands55!B112
 +Portugal56!D112/Portugal56!B112
 +Spain57!D112/Spain57!B112
 +Sweden58!D112/Sweden58!B112))))</f>
        <v>5.7238674368043857E-3</v>
      </c>
      <c r="L113" s="61">
        <f>IF(OR(
Belgium51!F113   ="",Belgium51!F112   ="",
Belgium51!D113   ="",Belgium51!D112   ="",
Belgium51!B113   ="",Belgium51!B112   ="",
Belgium51!P113   ="",Belgium51!P112   ="",
Denmark52!F113      ="",Denmark52!F112      ="",
Denmark52!D113      ="",Denmark52!D112      ="",
Denmark52!B113      ="",Denmark52!B112      ="",
Denmark52!P113      ="",Denmark52!P112      ="",
Finland53!F113       ="",Finland53!F112       ="",
Finland53!D113       ="",Finland53!D112       ="",
Finland53!B113       ="",Finland53!B112       ="",
Finland53!P113       ="",Finland53!P112       ="",
Italy54!F113      ="",Italy54!F112      ="",
Italy54!D113      ="",Italy54!D112      ="",
Italy54!B113      ="",Italy54!B112      ="",
Italy54!P113      ="",Italy54!P112      ="",
Netherlands55!F113 ="",Netherlands55!F112 ="",
Netherlands55!D113 ="",Netherlands55!D112 ="",
Netherlands55!B113 ="",Netherlands55!B112 ="",
Netherlands55!P113 ="",Netherlands55!P112 ="",
Portugal56!F113      ="",Portugal56!F112      ="",
Portugal56!D113      ="",Portugal56!D112      ="",
Portugal56!B113      ="",Portugal56!B112      ="",
Portugal56!P113      ="",Portugal56!P112      ="",
Spain57!F113      ="",Spain57!F112      ="",
Spain57!D113      ="",Spain57!D112      ="",
Spain57!B113      ="",Spain57!B112      ="",
Spain57!P113      ="",Spain57!P112      ="",
Sweden58!F113      ="",Sweden58!F112      ="",
Sweden58!D113      ="",Sweden58!D112      ="",
Sweden58!B113      ="",Sweden58!B112      ="",
Sweden58!P113      ="",Sweden58!P112      =""),"",
LN(SQRT(
(Belgium51!D113*Belgium51!F113/Belgium51!B113
 +Denmark52!D113*Denmark52!F113/Denmark52!B113
 +Finland53!D113*Finland53!F113/Finland53!B113
 +Italy54!D113*Italy54!F113/Italy54!B113
 +Netherlands55!D113*Netherlands55!F113/Netherlands55!B113
 +Portugal56!D113*Portugal56!F113/Portugal56!B113
 +Spain57!D113*Spain57!F113/Spain57!B113
 +Sweden58!D113*Sweden58!F113/Sweden58!B113)
/(Belgium51!D113*Belgium51!F113/Belgium51!P113*Belgium51!P112/Belgium51!B112
 +Denmark52!D113*Denmark52!F113/Denmark52!P113*Denmark52!P112/Denmark52!B112
 +Finland53!D113*Finland53!F113/Finland53!P113*Finland53!P112/Finland53!B112
 +Italy54!D113*Italy54!F113/Italy54!P113*Italy54!P112/Italy54!B112
 +Netherlands55!D113*Netherlands55!F113/Netherlands55!P113*Netherlands55!P112/Netherlands55!B112
 +Portugal56!D113*Portugal56!F113/Portugal56!P113*Portugal56!P112/Portugal56!B112
 +Spain57!D113*Spain57!F113/Spain57!P113*Spain57!P112/Spain57!B112
 +Sweden58!D113*Sweden58!F113/Sweden58!P113*Sweden58!P112/Sweden58!B112)
*(Belgium51!D112*Belgium51!F112/Belgium51!P112*Belgium51!P113/Belgium51!B113
 +Denmark52!D112*Denmark52!F112/Denmark52!P112*Denmark52!P113/Denmark52!B113
 +Finland53!D112*Finland53!F112/Finland53!P112*Finland53!P113/Finland53!B113
 +Italy54!D112*Italy54!F112/Italy54!P112*Italy54!P113/Italy54!B113
 +Netherlands55!D112*Netherlands55!F112/Netherlands55!P112*Netherlands55!P113/Netherlands55!B113
 +Portugal56!D112*Portugal56!F112/Portugal56!P112*Portugal56!P113/Portugal56!B113
 +Spain57!D112*Spain57!F112/Spain57!P112*Spain57!P113/Spain57!B113
 +Sweden58!D112*Sweden58!F112/Sweden58!P112*Sweden58!P113/Sweden58!B113)
/(Belgium51!D112*Belgium51!F112/Belgium51!B112
 +Denmark52!D112*Denmark52!F112/Denmark52!B112
 +Finland53!D112*Finland53!F112/Finland53!B112
 +Italy54!D112*Italy54!F112/Italy54!B112
 +Netherlands55!D112*Netherlands55!F112/Netherlands55!B112
 +Portugal56!D112*Portugal56!F112/Portugal56!B112
 +Spain57!D112*Spain57!F112/Spain57!B112
 +Sweden58!D112*Sweden58!F112/Sweden58!B112))))</f>
        <v>1.20023348152783E-2</v>
      </c>
      <c r="M113" s="62">
        <f>IF(OR(
Belgium51!H113   ="",Belgium51!H112   ="",
Belgium51!D113   ="",Belgium51!D112   ="",
Belgium51!B113   ="",Belgium51!B112   ="",
Belgium51!Q113   ="",Belgium51!Q112   ="",
Denmark52!H113      ="",Denmark52!H112      ="",
Denmark52!D113      ="",Denmark52!D112      ="",
Denmark52!B113      ="",Denmark52!B112      ="",
Denmark52!Q113      ="",Denmark52!Q112      ="",
Finland53!H113       ="",Finland53!H112       ="",
Finland53!D113       ="",Finland53!D112       ="",
Finland53!B113       ="",Finland53!B112       ="",
Finland53!Q113       ="",Finland53!Q112       ="",
Italy54!H113      ="",Italy54!H112      ="",
Italy54!D113      ="",Italy54!D112      ="",
Italy54!B113      ="",Italy54!B112      ="",
Italy54!Q113      ="",Italy54!Q112      ="",
Netherlands55!H113 ="",Netherlands55!H112 ="",
Netherlands55!D113 ="",Netherlands55!D112 ="",
Netherlands55!B113 ="",Netherlands55!B112 ="",
Netherlands55!Q113 ="",Netherlands55!Q112 ="",
Portugal56!H113      ="",Portugal56!H112      ="",
Portugal56!D113      ="",Portugal56!D112      ="",
Portugal56!B113      ="",Portugal56!B112      ="",
Portugal56!Q113      ="",Portugal56!Q112      ="",
Spain57!H113      ="",Spain57!H112      ="",
Spain57!D113      ="",Spain57!D112      ="",
Spain57!B113      ="",Spain57!B112      ="",
Spain57!Q113      ="",Spain57!Q112      ="",
Sweden58!H113      ="",Sweden58!H112      ="",
Sweden58!D113      ="",Sweden58!D112      ="",
Sweden58!B113      ="",Sweden58!B112      ="",
Sweden58!Q113      ="",Sweden58!Q112      =""),"",
LN(SQRT(
(Belgium51!D113*Belgium51!H113/Belgium51!B113
 +Denmark52!D113*Denmark52!H113/Denmark52!B113
 +Finland53!D113*Finland53!H113/Finland53!B113
 +Italy54!D113*Italy54!H113/Italy54!B113
 +Netherlands55!D113*Netherlands55!H113/Netherlands55!B113
 +Portugal56!D113*Portugal56!H113/Portugal56!B113
 +Spain57!D113*Spain57!H113/Spain57!B113
 +Sweden58!D113*Sweden58!H113/Sweden58!B113)
/(Belgium51!D113*Belgium51!H113/Belgium51!Q113*Belgium51!Q112/Belgium51!B112
 +Denmark52!D113*Denmark52!H113/Denmark52!Q113*Denmark52!Q112/Denmark52!B112
 +Finland53!D113*Finland53!H113/Finland53!Q113*Finland53!Q112/Finland53!B112
 +Italy54!D113*Italy54!H113/Italy54!Q113*Italy54!Q112/Italy54!B112
 +Netherlands55!D113*Netherlands55!H113/Netherlands55!Q113*Netherlands55!Q112/Netherlands55!B112
 +Portugal56!D113*Portugal56!H113/Portugal56!Q113*Portugal56!Q112/Portugal56!B112
 +Spain57!D113*Spain57!H113/Spain57!Q113*Spain57!Q112/Spain57!B112
 +Sweden58!D113*Sweden58!H113/Sweden58!Q113*Sweden58!Q112/Sweden58!B112)
*(Belgium51!D112*Belgium51!H112/Belgium51!Q112*Belgium51!Q113/Belgium51!B113
 +Denmark52!D112*Denmark52!H112/Denmark52!Q112*Denmark52!Q113/Denmark52!B113
 +Finland53!D112*Finland53!H112/Finland53!Q112*Finland53!Q113/Finland53!B113
 +Italy54!D112*Italy54!H112/Italy54!Q112*Italy54!Q113/Italy54!B113
 +Netherlands55!D112*Netherlands55!H112/Netherlands55!Q112*Netherlands55!Q113/Netherlands55!B113
 +Portugal56!D112*Portugal56!H112/Portugal56!Q112*Portugal56!Q113/Portugal56!B113
 +Spain57!D112*Spain57!H112/Spain57!Q112*Spain57!Q113/Spain57!B113
 +Sweden58!D112*Sweden58!H112/Sweden58!Q112*Sweden58!Q113/Sweden58!B113)
/(Belgium51!D112*Belgium51!H112/Belgium51!B112
 +Denmark52!D112*Denmark52!H112/Denmark52!B112
 +Finland53!D112*Finland53!H112/Finland53!B112
 +Italy54!D112*Italy54!H112/Italy54!B112
 +Netherlands55!D112*Netherlands55!H112/Netherlands55!B112
 +Portugal56!D112*Portugal56!H112/Portugal56!B112
 +Spain57!D112*Spain57!H112/Spain57!B112
 +Sweden58!D112*Sweden58!H112/Sweden58!B112))))</f>
        <v>1.4201412346518436E-2</v>
      </c>
      <c r="N113" s="62">
        <f>IF(OR(
Belgium51!I113   ="",Belgium51!I112   ="",
Belgium51!B113   ="",Belgium51!B112   ="",
Belgium51!R113   ="",Belgium51!R112   ="",
Denmark52!I113      ="",Denmark52!I112      ="",
Denmark52!B113      ="",Denmark52!B112      ="",
Denmark52!R113      ="",Denmark52!R112      ="",
Finland53!I113       ="",Finland53!I112       ="",
Finland53!B113       ="",Finland53!B112       ="",
Finland53!R113       ="",Finland53!R112       ="",
Italy54!I113      ="",Italy54!I112      ="",
Italy54!B113      ="",Italy54!B112      ="",
Italy54!R113      ="",Italy54!R112      ="",
Netherlands55!I113 ="",Netherlands55!I112 ="",
Netherlands55!B113 ="",Netherlands55!B112 ="",
Netherlands55!R113 ="",Netherlands55!R112 ="",
Portugal56!I113      ="",Portugal56!I112      ="",
Portugal56!B113      ="",Portugal56!B112      ="",
Portugal56!R113      ="",Portugal56!R112      ="",
Spain57!I113      ="",Spain57!I112      ="",
Spain57!B113      ="",Spain57!B112      ="",
Spain57!R113      ="",Spain57!R112      ="",
Sweden58!I113      ="",Sweden58!I112      ="",
Sweden58!B113      ="",Sweden58!B112      ="",
Sweden58!R113      ="",Sweden58!R112      =""),"",
LN(SQRT(
(Belgium51!I113/Belgium51!B113
 +Denmark52!I113/Denmark52!B113
 +Finland53!I113/Finland53!B113
 +Italy54!I113/Italy54!B113
 +Netherlands55!I113/Netherlands55!B113
 +Portugal56!I113/Portugal56!B113
 +Spain57!I113/Spain57!B113
 +Sweden58!I113/Sweden58!B113)
/(Belgium51!I113/Belgium51!R113*Belgium51!R112/Belgium51!B112
 +Denmark52!I113/Denmark52!R113*Denmark52!R112/Denmark52!B112
 +Finland53!I113/Finland53!R113*Finland53!R112/Finland53!B112
 +Italy54!I113/Italy54!R113*Italy54!R112/Italy54!B112
 +Netherlands55!I113/Netherlands55!R113*Netherlands55!R112/Netherlands55!B112
 +Portugal56!I113/Portugal56!R113*Portugal56!R112/Portugal56!B112
 +Spain57!I113/Spain57!R113*Spain57!R112/Spain57!B112
 +Sweden58!I113/Sweden58!R113*Sweden58!R112/Sweden58!B112)
*(Belgium51!I112/Belgium51!R112*Belgium51!R113/Belgium51!B113
 +Denmark52!I112/Denmark52!R112*Denmark52!R113/Denmark52!B113
 +Finland53!I112/Finland53!R112*Finland53!R113/Finland53!B113
 +Italy54!I112/Italy54!R112*Italy54!R113/Italy54!B113
 +Netherlands55!I112/Netherlands55!R112*Netherlands55!R113/Netherlands55!B113
 +Portugal56!I112/Portugal56!R112*Portugal56!R113/Portugal56!B113
 +Spain57!I112/Spain57!R112*Spain57!R113/Spain57!B113
 +Sweden58!I112/Sweden58!R112*Sweden58!R113/Sweden58!B113)
/(Belgium51!I112/Belgium51!B112
 +Denmark52!I112/Denmark52!B112
 +Finland53!I112/Finland53!B112
 +Italy54!I112/Italy54!B112
 +Netherlands55!I112/Netherlands55!B112
 +Portugal56!I112/Portugal56!B112
 +Spain57!I112/Spain57!B112
 +Sweden58!I112/Sweden58!B112))))</f>
        <v>7.2359389503268501E-3</v>
      </c>
      <c r="O113" s="62">
        <f>IF(OR(
Belgium51!K113   ="",Belgium51!K112   ="",
Belgium51!B113   ="",Belgium51!B112   ="",
Belgium51!S113   ="",Belgium51!S112   ="",
Denmark52!K113      ="",Denmark52!K112      ="",
Denmark52!B113      ="",Denmark52!B112      ="",
Denmark52!S113      ="",Denmark52!S112      ="",
Finland53!K113       ="",Finland53!K112       ="",
Finland53!B113       ="",Finland53!B112       ="",
Finland53!S113       ="",Finland53!S112       ="",
Italy54!K113      ="",Italy54!K112      ="",
Italy54!B113      ="",Italy54!B112      ="",
Italy54!S113      ="",Italy54!S112      ="",
Netherlands55!K113 ="",Netherlands55!K112 ="",
Netherlands55!B113 ="",Netherlands55!B112 ="",
Netherlands55!S113 ="",Netherlands55!S112 ="",
Portugal56!K113      ="",Portugal56!K112      ="",
Portugal56!B113      ="",Portugal56!B112      ="",
Portugal56!S113      ="",Portugal56!S112      ="",
Spain57!K113      ="",Spain57!K112      ="",
Spain57!B113      ="",Spain57!B112      ="",
Spain57!S113      ="",Spain57!S112      ="",
Sweden58!K113      ="",Sweden58!K112      ="",
Sweden58!B113      ="",Sweden58!B112      ="",
Sweden58!S113      ="",Sweden58!S112      =""),"",
LN(SQRT(
(Belgium51!K113/Belgium51!B113
 +Denmark52!K113/Denmark52!B113
 +Finland53!K113/Finland53!B113
 +Italy54!K113/Italy54!B113
 +Netherlands55!K113/Netherlands55!B113
 +Portugal56!K113/Portugal56!B113
 +Spain57!K113/Spain57!B113
 +Sweden58!K113/Sweden58!B113)
/(Belgium51!K113/Belgium51!S113*Belgium51!S112/Belgium51!B112
 +Denmark52!K113/Denmark52!S113*Denmark52!S112/Denmark52!B112
 +Finland53!K113/Finland53!S113*Finland53!S112/Finland53!B112
 +Italy54!K113/Italy54!S113*Italy54!S112/Italy54!B112
 +Netherlands55!K113/Netherlands55!S113*Netherlands55!S112/Netherlands55!B112
 +Portugal56!K113/Portugal56!S113*Portugal56!S112/Portugal56!B112
 +Spain57!K113/Spain57!S113*Spain57!S112/Spain57!B112
 +Sweden58!K113/Sweden58!S113*Sweden58!S112/Sweden58!B112)
*(Belgium51!K112/Belgium51!S112*Belgium51!S113/Belgium51!B113
 +Denmark52!K112/Denmark52!S112*Denmark52!S113/Denmark52!B113
 +Finland53!K112/Finland53!S112*Finland53!S113/Finland53!B113
 +Italy54!K112/Italy54!S112*Italy54!S113/Italy54!B113
 +Netherlands55!K112/Netherlands55!S112*Netherlands55!S113/Netherlands55!B113
 +Portugal56!K112/Portugal56!S112*Portugal56!S113/Portugal56!B113
 +Spain57!K112/Spain57!S112*Spain57!S113/Spain57!B113
 +Sweden58!K112/Sweden58!S112*Sweden58!S113/Sweden58!B113)
/(Belgium51!K112/Belgium51!B112
 +Denmark52!K112/Denmark52!B112
 +Finland53!K112/Finland53!B112
 +Italy54!K112/Italy54!B112
 +Netherlands55!K112/Netherlands55!B112
 +Portugal56!K112/Portugal56!B112
 +Spain57!K112/Spain57!B112
 +Sweden58!K112/Sweden58!B112))))</f>
        <v>1.3651890057488939E-2</v>
      </c>
      <c r="P113" s="62">
        <f>IF(OR(
Belgium51!L113   ="",Belgium51!L112   ="",
Belgium51!B113   ="",Belgium51!B112   ="",
Belgium51!T113   ="",Belgium51!T112   ="",
Denmark52!L113      ="",Denmark52!L112      ="",
Denmark52!B113      ="",Denmark52!B112      ="",
Denmark52!T113      ="",Denmark52!T112      ="",
Finland53!L113       ="",Finland53!L112       ="",
Finland53!B113       ="",Finland53!B112       ="",
Finland53!T113       ="",Finland53!T112       ="",
Italy54!L113      ="",Italy54!L112      ="",
Italy54!B113      ="",Italy54!B112      ="",
Italy54!T113      ="",Italy54!T112      ="",
Netherlands55!L113 ="",Netherlands55!L112 ="",
Netherlands55!B113 ="",Netherlands55!B112 ="",
Netherlands55!T113 ="",Netherlands55!T112 ="",
Portugal56!L113      ="",Portugal56!L112      ="",
Portugal56!B113      ="",Portugal56!B112      ="",
Portugal56!T113      ="",Portugal56!T112      ="",
Spain57!L113      ="",Spain57!L112      ="",
Spain57!B113      ="",Spain57!B112      ="",
Spain57!T113      ="",Spain57!T112      ="",
Sweden58!L113      ="",Sweden58!L112      ="",
Sweden58!B113      ="",Sweden58!B112      ="",
Sweden58!T113      ="",Sweden58!T112      =""),"",
LN(SQRT(
(Belgium51!L113/Belgium51!B113
 +Denmark52!L113/Denmark52!B113
 +Finland53!L113/Finland53!B113
 +Italy54!L113/Italy54!B113
 +Netherlands55!L113/Netherlands55!B113
 +Portugal56!L113/Portugal56!B113
 +Spain57!L113/Spain57!B113
 +Sweden58!L113/Sweden58!B113)
/(Belgium51!L113/Belgium51!T113*Belgium51!T112/Belgium51!B112
 +Denmark52!L113/Denmark52!T113*Denmark52!T112/Denmark52!B112
 +Finland53!L113/Finland53!T113*Finland53!T112/Finland53!B112
 +Italy54!L113/Italy54!T113*Italy54!T112/Italy54!B112
 +Netherlands55!L113/Netherlands55!T113*Netherlands55!T112/Netherlands55!B112
 +Portugal56!L113/Portugal56!T113*Portugal56!T112/Portugal56!B112
 +Spain57!L113/Spain57!T113*Spain57!T112/Spain57!B112
 +Sweden58!L113/Sweden58!T113*Sweden58!T112/Sweden58!B112)
*(Belgium51!L112/Belgium51!T112*Belgium51!T113/Belgium51!B113
 +Denmark52!L112/Denmark52!T112*Denmark52!T113/Denmark52!B113
 +Finland53!L112/Finland53!T112*Finland53!T113/Finland53!B113
 +Italy54!L112/Italy54!T112*Italy54!T113/Italy54!B113
 +Netherlands55!L112/Netherlands55!T112*Netherlands55!T113/Netherlands55!B113
 +Portugal56!L112/Portugal56!T112*Portugal56!T113/Portugal56!B113
 +Spain57!L112/Spain57!T112*Spain57!T113/Spain57!B113
 +Sweden58!L112/Sweden58!T112*Sweden58!T113/Sweden58!B113)
/(Belgium51!L112/Belgium51!B112
 +Denmark52!L112/Denmark52!B112
 +Finland53!L112/Finland53!B112
 +Italy54!L112/Italy54!B112
 +Netherlands55!L112/Netherlands55!B112
 +Portugal56!L112/Portugal56!B112
 +Spain57!L112/Spain57!B112
 +Sweden58!L112/Sweden58!B112))))</f>
        <v>5.4787073252321988E-2</v>
      </c>
      <c r="Q113" s="61">
        <f t="shared" si="4"/>
        <v>6.2784673784739139E-3</v>
      </c>
      <c r="R113" s="61">
        <f t="shared" si="8"/>
        <v>8.4775449097140507E-3</v>
      </c>
      <c r="S113" s="61">
        <f t="shared" si="5"/>
        <v>1.5120715135224644E-3</v>
      </c>
      <c r="T113" s="61">
        <f t="shared" si="6"/>
        <v>7.9280226206845522E-3</v>
      </c>
      <c r="U113" s="61">
        <f t="shared" si="7"/>
        <v>4.9063205815517603E-2</v>
      </c>
      <c r="V113" s="61">
        <f>IF(OR(
Belgium51!V113   ="",
Belgium51!U113   ="",
Denmark52!V113      ="",
Denmark52!U113      ="",
Finland53!V113       ="",
Finland53!U113       ="",
Italy54!V113      ="",
Italy54!U113      ="",
Netherlands55!V113 ="",
Netherlands55!U113 ="",
Portugal56!V113      ="",
Portugal56!U113      ="",
Spain57!V113      ="",
Spain57!U113      ="",
Sweden58!V113      ="",
Sweden58!U113      =""),"",
LN((Belgium51!V113+Denmark52!V113+Finland53!V113+Italy54!V113+Netherlands55!V113+Portugal56!V113+Spain57!V113+Sweden58!V113)
/(Belgium51!U113+Denmark52!U113+Finland53!U113+Italy54!U113+Netherlands55!U113+Portugal56!U113+Spain57!U113+Sweden58!U113)))</f>
        <v>-0.94102733484611711</v>
      </c>
      <c r="W113" s="61">
        <f>IF(OR(
Belgium51!V113   ="",
Belgium51!W113   ="",
Belgium51!U113   ="",
Denmark52!V113      ="",
Denmark52!W113      ="",
Denmark52!U113      ="",
Finland53!V113       ="",
Finland53!W113       ="",
Finland53!U113       ="",
Italy54!V113      ="",
Italy54!W113      ="",
Italy54!U113      ="",
Netherlands55!V113 ="",
Netherlands55!W113 ="",
Netherlands55!V113 ="",
Portugal56!V113      ="",
Portugal56!W113      ="",
Portugal56!U113      ="",
Spain57!V113      ="",
Spain57!W113      ="",
Spain57!U113      ="",
Sweden58!V113      ="",
Sweden58!W113      ="",
Sweden58!U113      ="",
),"",
LN((Belgium51!V113*Belgium51!W113+Denmark52!V113*Denmark52!W113+Finland53!V113*Finland53!W113+Italy54!V113*Italy54!W113+Netherlands55!V113*Netherlands55!W113+Portugal56!V113*Portugal56!W113+Spain57!V113*Spain57!W113+Sweden58!V113*Sweden58!W113)
/(Belgium51!U113+Denmark52!U113+Finland53!U113+Italy54!U113+Netherlands55!U113+Portugal56!U113+Spain57!U113+Sweden58!U113)))</f>
        <v>6.556680933818873</v>
      </c>
      <c r="X113" s="61">
        <f>IF(OR(
Belgium51!X113   ="",
Belgium51!D113   ="",
Belgium51!B113   ="",
Denmark52!X113      ="",
Denmark52!D113      ="",
Denmark52!B113      ="",
Finland53!X113       ="",
Finland53!D113       ="",
Finland53!B113       ="",
Italy54!X113      ="",
Italy54!D113      ="",
Italy54!B113      ="",
Netherlands55!X113 ="",
Netherlands55!D113 ="",
Netherlands55!B113 ="",
Portugal56!X113      ="",
Portugal56!D113      ="",
Portugal56!B113      ="",
Spain57!X113      ="",
Spain57!D113      ="",
Spain57!B113      ="",
Sweden58!X113      ="",
Sweden58!D113      ="",
Sweden58!B113      =""),"",
(Belgium51!X113*Belgium51!D113/Belgium51!B113
 +Denmark52!X113*Denmark52!D113/Denmark52!B113
 +Finland53!X113*Finland53!D113/Finland53!B113
 +Italy54!X113*Italy54!D113/Italy54!B113
 +Netherlands55!X113*Netherlands55!D113/Netherlands55!B113
 +Portugal56!X113*Portugal56!D113/Portugal56!B113
 +Spain57!X113*Spain57!D113/Spain57!B113
 +Sweden58!X113*Sweden58!D113/Sweden58!B113)
/(Belgium51!D113/Belgium51!B113
 +Denmark52!D113/Denmark52!B113
 +Finland53!D113/Finland53!B113
 +Italy54!D113/Italy54!B113
 +Netherlands55!D113/Netherlands55!B113
 +Portugal56!D113/Portugal56!B113
 +Spain57!D113/Spain57!B113
 +Sweden58!D113/Sweden58!B113))</f>
        <v>0.63928752996400706</v>
      </c>
      <c r="Y113" s="61">
        <f>IF(OR(
Belgium51!Y113   ="",
Belgium51!D113   ="",
Belgium51!B113   ="",
Denmark52!Y113      ="",
Denmark52!D113      ="",
Denmark52!B113      ="",
Finland53!Y113       ="",
Finland53!D113       ="",
Finland53!B113       ="",
Italy54!Y113      ="",
Italy54!D113      ="",
Italy54!B113      ="",
Netherlands55!Y113 ="",
Netherlands55!D113 ="",
Netherlands55!B113 ="",
Portugal56!Y113      ="",
Portugal56!D113      ="",
Portugal56!B113      ="",
Spain57!Y113      ="",
Spain57!D113      ="",
Spain57!B113      ="",
Sweden58!Y113      ="",
Sweden58!D113      ="",
Sweden58!B113      =""),"",
(Belgium51!Y113/Belgium51!B113
 +Denmark52!Y113/Denmark52!B113
 +Finland53!Y113/Finland53!B113
 +Italy54!Y113/Italy54!B113
 +Netherlands55!Y113/Netherlands55!B113
 +Portugal56!Y113/Portugal56!B113
 +Spain57!Y113/Spain57!B113
 +Sweden58!Y113/Sweden58!B113)
/(Belgium51!D113/Belgium51!B113
 +Denmark52!D113/Denmark52!B113
 +Finland53!D113/Finland53!B113
 +Italy54!D113/Italy54!B113
 +Netherlands55!D113/Netherlands55!B113
 +Portugal56!D113/Portugal56!B113
 +Spain57!D113/Spain57!B113
 +Sweden58!D113/Sweden58!B113))</f>
        <v>0.14505794407549674</v>
      </c>
      <c r="Z113" s="67"/>
      <c r="AA113" s="62" t="str">
        <f t="shared" si="3"/>
        <v/>
      </c>
      <c r="AB113" s="75" t="str">
        <f>IF(OR(
Belgium51!AB113   ="",
Belgium51!D113   ="",
Belgium51!B113   ="",
Denmark52!AB113      ="",
Denmark52!D113      ="",
Denmark52!B113      ="",
Finland53!AB113       ="",
Finland53!D113       ="",
Finland53!B113       ="",
Italy54!AB113      ="",
Italy54!D113      ="",
Italy54!B113      ="",
Netherlands55!AB113 ="",
Netherlands55!D113 ="",
Netherlands55!B113 ="",
Portugal56!AB113      ="",
Portugal56!D113      ="",
Portugal56!B113      ="",
Spain57!AB113      ="",
Spain57!D113      ="",
Spain57!B113      ="",
Sweden58!AB113      ="",
Sweden58!D113      ="",
Sweden58!B113      =""),"",
(Belgium51!AB113*Belgium51!D113/Belgium51!B113
 +Denmark52!AB113*Denmark52!D113/Denmark52!B113
 +Finland53!AB113*Finland53!D113/Finland53!B113
 +Italy54!AB113*Italy54!D113/Italy54!B113
 +Netherlands55!AB113*Netherlands55!D113/Netherlands55!B113
 +Portugal56!AB113*Portugal56!D113/Portugal56!B113
 +Spain57!AB113*Spain57!D113/Spain57!B113
 +Sweden58!AB113*Sweden58!D113/Sweden58!B113)
/(Belgium51!D113/Belgium51!B113
 +Denmark52!D113/Denmark52!B113
 +Finland53!D113/Finland53!B113
 +Italy54!D113/Italy54!B113
 +Netherlands55!D113/Netherlands55!B113
 +Portugal56!D113/Portugal56!B113
 +Spain57!D113/Spain57!B113
 +Sweden58!D113/Sweden58!B113))</f>
        <v/>
      </c>
    </row>
    <row r="114" spans="1:28">
      <c r="A114" s="62">
        <v>1981</v>
      </c>
      <c r="B114" s="62">
        <f>IF(OR(
Belgium51!AC114   ="",
Belgium51!D114   ="",
Belgium51!B114   ="",
Denmark52!AC114      ="",
Denmark52!D114      ="",
Denmark52!B114      ="",
Finland53!AC114       ="",
Finland53!D114       ="",
Finland53!B114       ="",
Italy54!AC114      ="",
Italy54!D114      ="",
Italy54!B114      ="",
Netherlands55!AC114 ="",
Netherlands55!D114 ="",
Netherlands55!B114 ="",
Portugal56!AC114 ="",
Portugal56!D114 ="",
Portugal56!B114 ="",
Spain57!AC114       ="",
Spain57!D114       ="",
Spain57!B114       ="",
Sweden58!AC114      ="",
Sweden58!D114      ="",
Sweden58!B114      =""),"",
(Belgium51!AC114*Belgium51!D114/Belgium51!B114
 +Denmark52!AC114*Denmark52!D114/Denmark52!B114
 +Finland53!AC114*Finland53!D114/Finland53!B114
 +Italy54!AC114*Italy54!D114/Italy54!B114
 +Netherlands55!AC114*Netherlands55!D114/Netherlands55!B114
 +Portugal56!AC114*Portugal56!D114/Portugal56!B114
 +Spain57!AC114*Spain57!D114/Spain57!B114
 +Sweden58!AC114*Sweden58!D114/Sweden58!B114)
/(Belgium51!D114/Belgium51!B114
 +Denmark52!D114/Denmark52!B114
 +Finland53!D114/Finland53!B114
 +Italy54!D114/Italy54!B114
 +Netherlands55!D114/Netherlands55!B114
 +Portugal56!D114/Portugal56!B114
 +Spain57!D114/Spain57!B114
 +Sweden58!D114/Sweden58!B114))</f>
        <v>1.0630003872391259E-2</v>
      </c>
      <c r="C114" s="34">
        <f>IF(OR(
Belgium51!F114   ="",
Belgium51!D114   ="",
Belgium51!B114   ="",
Denmark52!F114      ="",
Denmark52!D114      ="",
Denmark52!B114      ="",
Finland53!F114       ="",
Finland53!D114       ="",
Finland53!B114       ="",
Italy54!F114      ="",
Italy54!D114      ="",
Italy54!B114      ="",
Netherlands55!F114 ="",
Netherlands55!D114 ="",
Netherlands55!B114 ="",
Portugal56!F114 ="",
Portugal56!D114 ="",
Portugal56!B114 ="",
Spain57!F114       ="",
Spain57!D114       ="",
Spain57!B114       ="",
Sweden58!F114      ="",
Sweden58!D114      ="",
Sweden58!B114      =""),"",
(Belgium51!F114*Belgium51!D114/Belgium51!B114
 +Denmark52!F114*Denmark52!D114/Denmark52!B114
 +Finland53!F114*Finland53!D114/Finland53!B114
 +Italy54!F114*Italy54!D114/Italy54!B114
 +Netherlands55!F114*Netherlands55!D114/Netherlands55!B114
 +Portugal56!F114*Portugal56!D114/Portugal56!B114
 +Spain57!F114*Spain57!D114/Spain57!B114
 +Sweden58!F114*Sweden58!D114/Sweden58!B114)
/(Belgium51!D114/Belgium51!B114
 +Denmark52!D114/Denmark52!B114
 +Finland53!D114/Finland53!B114
 +Italy54!D114/Italy54!B114
 +Netherlands55!D114/Netherlands55!B114
 +Portugal56!D114/Portugal56!B114
 +Spain57!D114/Spain57!B114
 +Sweden58!D114/Sweden58!B114))</f>
        <v>0.57815526763376646</v>
      </c>
      <c r="D114" s="62" t="str">
        <f>IF(OR(
Belgium51!AE114   ="",
Belgium51!D114   ="",
Belgium51!B114   ="",
Denmark52!AE114      ="",
Denmark52!D114      ="",
Denmark52!B114      ="",
Finland53!AE114       ="",
Finland53!D114       ="",
Finland53!B114       ="",
Italy54!AE114      ="",
Italy54!D114      ="",
Italy54!B114      ="",
Netherlands55!AE114 ="",
Netherlands55!D114 ="",
Netherlands55!B114 ="",
Portugal56!AE114 ="",
Portugal56!D114 ="",
Portugal56!B114 ="",
Spain57!AE114       ="",
Spain57!D114       ="",
Spain57!B114       ="",
Sweden58!AE114      ="",
Sweden58!D114      ="",
Sweden58!B114      =""),"",
(Belgium51!AE114*Belgium51!D114/Belgium51!B114
 +Denmark52!AE114*Denmark52!D114/Denmark52!B114
 +Finland53!AE114*Finland53!D114/Finland53!B114
 +Italy54!AE114*Italy54!D114/Italy54!B114
 +Netherlands55!AE114*Netherlands55!D114/Netherlands55!B114
 +Portugal56!AE114*Portugal56!D114/Portugal56!B114
 +Spain57!AE114*Spain57!D114/Spain57!B114
 +Sweden58!AE114*Sweden58!D114/Sweden58!B114)
/(Belgium51!D114/Belgium51!B114
 +Denmark52!D114/Denmark52!B114
 +Finland53!D114/Finland53!B114
 +Italy54!D114/Italy54!B114
 +Netherlands55!D114/Netherlands55!B114
 +Portugal56!D114/Portugal56!B114
 +Spain57!D114/Spain57!B114
 +Sweden58!D114/Sweden58!B114))</f>
        <v/>
      </c>
      <c r="E114" s="62">
        <f>IF(OR(
Belgium51!H114   ="",
Belgium51!D114   ="",
Belgium51!B114   ="",
Denmark52!H114      ="",
Denmark52!D114      ="",
Denmark52!B114      ="",
Finland53!H114       ="",
Finland53!D114       ="",
Finland53!B114       ="",
Italy54!H114      ="",
Italy54!D114      ="",
Italy54!B114      ="",
Netherlands55!H114 ="",
Netherlands55!D114 ="",
Netherlands55!B114 ="",
Portugal56!H114 ="",
Portugal56!D114 ="",
Portugal56!B114 ="",
Spain57!H114 ="",
Spain57!D114 ="",
Spain57!B114 ="",
Sweden58!H114 ="",
Sweden58!D114 ="",
Sweden58!B114 =""),"",
(Belgium51!H114*Belgium51!D114/Belgium51!B114
 +Denmark52!H114*Denmark52!D114/Denmark52!B114
 +Finland53!H114*Finland53!D114/Finland53!B114
 +Italy54!H114*Italy54!D114/Italy54!B114
 +Netherlands55!H114*Netherlands55!D114/Netherlands55!B114
 +Portugal56!H114*Portugal56!D114/Portugal56!B114
 +Spain57!H114*Spain57!D114/Spain57!B114
 +Sweden58!H114*Sweden58!D114/Sweden58!B114)
/(Belgium51!D114/Belgium51!B114
 +Denmark52!D114/Denmark52!B114
 +Finland53!D114/Finland53!B114
 +Italy54!D114/Italy54!B114
 +Netherlands55!D114/Netherlands55!B114
 +Portugal56!D114/Portugal56!B114
 +Spain57!D114/Spain57!B114
 +Sweden58!D114/Sweden58!B114))</f>
        <v>0.22810293492715517</v>
      </c>
      <c r="F114" s="62">
        <f>IF(OR(
Belgium51!I114   ="",
Belgium51!D114   ="",
Belgium51!B114   ="",
Denmark52!I114      ="",
Denmark52!D114      ="",
Denmark52!B114      ="",
Finland53!I114       ="",
Finland53!D114       ="",
Finland53!B114       ="",
Italy54!I114      ="",
Italy54!D114      ="",
Italy54!B114      ="",
Netherlands55!I114 ="",
Netherlands55!D114 ="",
Netherlands55!B114 ="",
Portugal56!I114      ="",
Portugal56!D114      ="",
Portugal56!B114      ="",
Spain57!I114      ="",
Spain57!D114      ="",
Spain57!B114      ="",
Sweden58!I114      ="",
Sweden58!D114      ="",
Sweden58!B114      =""),"",
(Belgium51!I114/Belgium51!B114
 +Denmark52!I114/Denmark52!B114
 +Finland53!I114/Finland53!B114
 +Italy54!I114/Italy54!B114
 +Netherlands55!I114/Netherlands55!B114
 +Portugal56!I114/Portugal56!B114
 +Spain57!I114/Spain57!B114
 +Sweden58!I114/Sweden58!B114)
/(Belgium51!D114/Belgium51!B114
 +Denmark52!D114/Denmark52!B114
 +Finland53!D114/Finland53!B114
 +Italy54!D114/Italy54!B114
 +Netherlands55!D114/Netherlands55!B114
 +Portugal56!D114/Portugal56!B114
 +Spain57!D114/Spain57!B114
 +Sweden58!D114/Sweden58!B114))</f>
        <v>0.33199572590452808</v>
      </c>
      <c r="G114" s="62">
        <f>IF(OR(
Belgium51!J114   ="",
Belgium51!D114   ="",
Belgium51!B114   ="",
Denmark52!J114      ="",
Denmark52!D114      ="",
Denmark52!B114      ="",
Finland53!J114       ="",
Finland53!D114       ="",
Finland53!B114       ="",
Italy54!J114      ="",
Italy54!D114      ="",
Italy54!B114      ="",
Netherlands55!J114 ="",
Netherlands55!D114 ="",
Netherlands55!B114 ="",
Portugal56!J114      ="",
Portugal56!D114      ="",
Portugal56!B114      ="",
Spain57!J114      ="",
Spain57!D114      ="",
Spain57!B114      ="",
Sweden58!J114      ="",
Sweden58!D114      ="",
Sweden58!B114      =""),"",
(Belgium51!J114/Belgium51!B114
 +Denmark52!J114/Denmark52!B114
 +Finland53!J114/Finland53!B114
 +Italy54!J114/Italy54!B114
 +Netherlands55!J114/Netherlands55!B114
 +Portugal56!J114/Portugal56!B114
 +Spain57!J114/Spain57!B114
 +Sweden58!J114/Sweden58!B114)
/(Belgium51!D114/Belgium51!B114
 +Denmark52!D114/Denmark52!B114
 +Finland53!D114/Finland53!B114
 +Italy54!D114/Italy54!B114
 +Netherlands55!D114/Netherlands55!B114
 +Portugal56!D114/Portugal56!B114
 +Spain57!D114/Spain57!B114
 +Sweden58!D114/Sweden58!B114))</f>
        <v>0.24144229965447239</v>
      </c>
      <c r="H114" s="62">
        <f>IF(OR(
Belgium51!K114   ="",
Belgium51!D114   ="",
Belgium51!B114   ="",
Denmark52!K114      ="",
Denmark52!D114      ="",
Denmark52!B114      ="",
Finland53!K114       ="",
Finland53!D114       ="",
Finland53!B114       ="",
Italy54!K114      ="",
Italy54!D114      ="",
Italy54!B114      ="",
Netherlands55!K114 ="",
Netherlands55!D114 ="",
Netherlands55!B114 ="",
Portugal56!K114      ="",
Portugal56!D114      ="",
Portugal56!B114      ="",
Spain57!K114      ="",
Spain57!D114      ="",
Spain57!B114      ="",
Sweden58!K114      ="",
Sweden58!D114      ="",
Sweden58!B114      =""),"",
(Belgium51!K114/Belgium51!B114
 +Denmark52!K114/Denmark52!B114
 +Finland53!K114/Finland53!B114
 +Italy54!K114/Italy54!B114
 +Netherlands55!K114/Netherlands55!B114
 +Portugal56!K114/Portugal56!B114
 +Spain57!K114/Spain57!B114
 +Sweden58!K114/Sweden58!B114)
/(Belgium51!D114/Belgium51!B114
 +Denmark52!D114/Denmark52!B114
 +Finland53!D114/Finland53!B114
 +Italy54!D114/Italy54!B114
 +Netherlands55!D114/Netherlands55!B114
 +Portugal56!D114/Portugal56!B114
 +Spain57!D114/Spain57!B114
 +Sweden58!D114/Sweden58!B114))</f>
        <v>0.29407746118376243</v>
      </c>
      <c r="I114" s="62">
        <f>IF(OR(
Belgium51!L114   ="",
Belgium51!D114   ="",
Belgium51!B114   ="",
Denmark52!L114      ="",
Denmark52!D114      ="",
Denmark52!B114      ="",
Finland53!L114       ="",
Finland53!D114       ="",
Finland53!B114       ="",
Italy54!L114      ="",
Italy54!D114      ="",
Italy54!B114      ="",
Netherlands55!L114 ="",
Netherlands55!D114 ="",
Netherlands55!B114 ="",
Portugal56!L114      ="",
Portugal56!D114      ="",
Portugal56!B114      ="",
Spain57!L114      ="",
Spain57!D114      ="",
Spain57!B114      ="",
Sweden58!L114      ="",
Sweden58!D114      ="",
Sweden58!B114      =""),"",
(Belgium51!L114/Belgium51!B114
 +Denmark52!L114/Denmark52!B114
 +Finland53!L114/Finland53!B114
 +Italy54!L114/Italy54!B114
 +Netherlands55!L114/Netherlands55!B114
 +Portugal56!L114/Portugal56!B114
 +Spain57!L114/Spain57!B114
 +Sweden58!L114/Sweden58!B114)
/(Belgium51!D114/Belgium51!B114
 +Denmark52!D114/Denmark52!B114
 +Finland53!D114/Finland53!B114
 +Italy54!D114/Italy54!B114
 +Netherlands55!D114/Netherlands55!B114
 +Portugal56!D114/Portugal56!B114
 +Spain57!D114/Spain57!B114
 +Sweden58!D114/Sweden58!B114))</f>
        <v>0.31440096587790378</v>
      </c>
      <c r="J114" s="61">
        <f t="shared" si="2"/>
        <v>-2.0323504694141348E-2</v>
      </c>
      <c r="K114" s="61">
        <f>IF(OR(
Belgium51!D114   ="",Belgium51!D113   ="",
Belgium51!B114   ="",Belgium51!B113   ="",
Belgium51!N114   ="",Belgium51!N113   ="",
Denmark52!D114      ="",Denmark52!D113      ="",
Denmark52!B114      ="",Denmark52!B113      ="",
Denmark52!N114      ="",Denmark52!N113      ="",
Finland53!D114       ="",Finland53!D113       ="",
Finland53!B114       ="",Finland53!B113       ="",
Finland53!N114       ="",Finland53!N113       ="",
Italy54!D114      ="",Italy54!D113      ="",
Italy54!B114      ="",Italy54!B113      ="",
Italy54!N114      ="",Italy54!N113      ="",
Netherlands55!D114 ="",Netherlands55!D113 ="",
Netherlands55!B114 ="",Netherlands55!B113 ="",
Netherlands55!N114 ="",Netherlands55!N113 ="",
Portugal56!D114      ="",Portugal56!D113      ="",
Portugal56!B114      ="",Portugal56!B113      ="",
Portugal56!N114      ="",Portugal56!N113      ="",
Spain57!D114      ="",Spain57!D113      ="",
Spain57!B114      ="",Spain57!B113      ="",
Spain57!N114      ="",Spain57!N113      ="",
Sweden58!D114      ="",Sweden58!D113      ="",
Sweden58!B114      ="",Sweden58!B113      ="",
Sweden58!N114      ="",Sweden58!N113      =""),"",
LN(SQRT(
(Belgium51!D114/Belgium51!B114
 +Denmark52!D114/Denmark52!B114
 +Finland53!D114/Finland53!B114
 +Italy54!D114/Italy54!B114
 +Netherlands55!D114/Netherlands55!B114
 +Portugal56!D114/Portugal56!B114
 +Spain57!D114/Spain57!B114
 +Sweden58!D114/Sweden58!B114)
/(Belgium51!D114/Belgium51!N114*Belgium51!N113/Belgium51!B113
 +Denmark52!D114/Denmark52!N114*Denmark52!N113/Denmark52!B113
 +Finland53!D114/Finland53!N114*Finland53!N113/Finland53!B113
 +Italy54!D114/Italy54!N114*Italy54!N113/Italy54!B113
 +Netherlands55!D114/Netherlands55!N114*Netherlands55!N113/Netherlands55!B113
 +Portugal56!D114/Portugal56!N114*Portugal56!N113/Portugal56!B113
 +Spain57!D114/Spain57!N114*Spain57!N113/Spain57!B113
 +Sweden58!D114/Sweden58!N114*Sweden58!N113/Sweden58!B113)
*(Belgium51!D113/Belgium51!N113*Belgium51!N114/Belgium51!B114
 +Denmark52!D113/Denmark52!N113*Denmark52!N114/Denmark52!B114
 +Finland53!D113/Finland53!N113*Finland53!N114/Finland53!B114
 +Italy54!D113/Italy54!N113*Italy54!N114/Italy54!B114
 +Netherlands55!D113/Netherlands55!N113*Netherlands55!N114/Netherlands55!B114
 +Portugal56!D113/Portugal56!N113*Portugal56!N114/Portugal56!B114
 +Spain57!D113/Spain57!N113*Spain57!N114/Spain57!B114
 +Sweden58!D113/Sweden58!N113*Sweden58!N114/Sweden58!B114)
/(Belgium51!D113/Belgium51!B113
 +Denmark52!D113/Denmark52!B113
 +Finland53!D113/Finland53!B113
 +Italy54!D113/Italy54!B113
 +Netherlands55!D113/Netherlands55!B113
 +Portugal56!D113/Portugal56!B113
 +Spain57!D113/Spain57!B113
 +Sweden58!D113/Sweden58!B113))))</f>
        <v>-9.5659143136163693E-2</v>
      </c>
      <c r="L114" s="61">
        <f>IF(OR(
Belgium51!F114   ="",Belgium51!F113   ="",
Belgium51!D114   ="",Belgium51!D113   ="",
Belgium51!B114   ="",Belgium51!B113   ="",
Belgium51!P114   ="",Belgium51!P113   ="",
Denmark52!F114      ="",Denmark52!F113      ="",
Denmark52!D114      ="",Denmark52!D113      ="",
Denmark52!B114      ="",Denmark52!B113      ="",
Denmark52!P114      ="",Denmark52!P113      ="",
Finland53!F114       ="",Finland53!F113       ="",
Finland53!D114       ="",Finland53!D113       ="",
Finland53!B114       ="",Finland53!B113       ="",
Finland53!P114       ="",Finland53!P113       ="",
Italy54!F114      ="",Italy54!F113      ="",
Italy54!D114      ="",Italy54!D113      ="",
Italy54!B114      ="",Italy54!B113      ="",
Italy54!P114      ="",Italy54!P113      ="",
Netherlands55!F114 ="",Netherlands55!F113 ="",
Netherlands55!D114 ="",Netherlands55!D113 ="",
Netherlands55!B114 ="",Netherlands55!B113 ="",
Netherlands55!P114 ="",Netherlands55!P113 ="",
Portugal56!F114      ="",Portugal56!F113      ="",
Portugal56!D114      ="",Portugal56!D113      ="",
Portugal56!B114      ="",Portugal56!B113      ="",
Portugal56!P114      ="",Portugal56!P113      ="",
Spain57!F114      ="",Spain57!F113      ="",
Spain57!D114      ="",Spain57!D113      ="",
Spain57!B114      ="",Spain57!B113      ="",
Spain57!P114      ="",Spain57!P113      ="",
Sweden58!F114      ="",Sweden58!F113      ="",
Sweden58!D114      ="",Sweden58!D113      ="",
Sweden58!B114      ="",Sweden58!B113      ="",
Sweden58!P114      ="",Sweden58!P113      =""),"",
LN(SQRT(
(Belgium51!D114*Belgium51!F114/Belgium51!B114
 +Denmark52!D114*Denmark52!F114/Denmark52!B114
 +Finland53!D114*Finland53!F114/Finland53!B114
 +Italy54!D114*Italy54!F114/Italy54!B114
 +Netherlands55!D114*Netherlands55!F114/Netherlands55!B114
 +Portugal56!D114*Portugal56!F114/Portugal56!B114
 +Spain57!D114*Spain57!F114/Spain57!B114
 +Sweden58!D114*Sweden58!F114/Sweden58!B114)
/(Belgium51!D114*Belgium51!F114/Belgium51!P114*Belgium51!P113/Belgium51!B113
 +Denmark52!D114*Denmark52!F114/Denmark52!P114*Denmark52!P113/Denmark52!B113
 +Finland53!D114*Finland53!F114/Finland53!P114*Finland53!P113/Finland53!B113
 +Italy54!D114*Italy54!F114/Italy54!P114*Italy54!P113/Italy54!B113
 +Netherlands55!D114*Netherlands55!F114/Netherlands55!P114*Netherlands55!P113/Netherlands55!B113
 +Portugal56!D114*Portugal56!F114/Portugal56!P114*Portugal56!P113/Portugal56!B113
 +Spain57!D114*Spain57!F114/Spain57!P114*Spain57!P113/Spain57!B113
 +Sweden58!D114*Sweden58!F114/Sweden58!P114*Sweden58!P113/Sweden58!B113)
*(Belgium51!D113*Belgium51!F113/Belgium51!P113*Belgium51!P114/Belgium51!B114
 +Denmark52!D113*Denmark52!F113/Denmark52!P113*Denmark52!P114/Denmark52!B114
 +Finland53!D113*Finland53!F113/Finland53!P113*Finland53!P114/Finland53!B114
 +Italy54!D113*Italy54!F113/Italy54!P113*Italy54!P114/Italy54!B114
 +Netherlands55!D113*Netherlands55!F113/Netherlands55!P113*Netherlands55!P114/Netherlands55!B114
 +Portugal56!D113*Portugal56!F113/Portugal56!P113*Portugal56!P114/Portugal56!B114
 +Spain57!D113*Spain57!F113/Spain57!P113*Spain57!P114/Spain57!B114
 +Sweden58!D113*Sweden58!F113/Sweden58!P113*Sweden58!P114/Sweden58!B114)
/(Belgium51!D113*Belgium51!F113/Belgium51!B113
 +Denmark52!D113*Denmark52!F113/Denmark52!B113
 +Finland53!D113*Finland53!F113/Finland53!B113
 +Italy54!D113*Italy54!F113/Italy54!B113
 +Netherlands55!D113*Netherlands55!F113/Netherlands55!B113
 +Portugal56!D113*Portugal56!F113/Portugal56!B113
 +Spain57!D113*Spain57!F113/Spain57!B113
 +Sweden58!D113*Sweden58!F113/Sweden58!B113))))</f>
        <v>-8.8796920878888921E-2</v>
      </c>
      <c r="M114" s="62">
        <f>IF(OR(
Belgium51!H114   ="",Belgium51!H113   ="",
Belgium51!D114   ="",Belgium51!D113   ="",
Belgium51!B114   ="",Belgium51!B113   ="",
Belgium51!Q114   ="",Belgium51!Q113   ="",
Denmark52!H114      ="",Denmark52!H113      ="",
Denmark52!D114      ="",Denmark52!D113      ="",
Denmark52!B114      ="",Denmark52!B113      ="",
Denmark52!Q114      ="",Denmark52!Q113      ="",
Finland53!H114       ="",Finland53!H113       ="",
Finland53!D114       ="",Finland53!D113       ="",
Finland53!B114       ="",Finland53!B113       ="",
Finland53!Q114       ="",Finland53!Q113       ="",
Italy54!H114      ="",Italy54!H113      ="",
Italy54!D114      ="",Italy54!D113      ="",
Italy54!B114      ="",Italy54!B113      ="",
Italy54!Q114      ="",Italy54!Q113      ="",
Netherlands55!H114 ="",Netherlands55!H113 ="",
Netherlands55!D114 ="",Netherlands55!D113 ="",
Netherlands55!B114 ="",Netherlands55!B113 ="",
Netherlands55!Q114 ="",Netherlands55!Q113 ="",
Portugal56!H114      ="",Portugal56!H113      ="",
Portugal56!D114      ="",Portugal56!D113      ="",
Portugal56!B114      ="",Portugal56!B113      ="",
Portugal56!Q114      ="",Portugal56!Q113      ="",
Spain57!H114      ="",Spain57!H113      ="",
Spain57!D114      ="",Spain57!D113      ="",
Spain57!B114      ="",Spain57!B113      ="",
Spain57!Q114      ="",Spain57!Q113      ="",
Sweden58!H114      ="",Sweden58!H113      ="",
Sweden58!D114      ="",Sweden58!D113      ="",
Sweden58!B114      ="",Sweden58!B113      ="",
Sweden58!Q114      ="",Sweden58!Q113      =""),"",
LN(SQRT(
(Belgium51!D114*Belgium51!H114/Belgium51!B114
 +Denmark52!D114*Denmark52!H114/Denmark52!B114
 +Finland53!D114*Finland53!H114/Finland53!B114
 +Italy54!D114*Italy54!H114/Italy54!B114
 +Netherlands55!D114*Netherlands55!H114/Netherlands55!B114
 +Portugal56!D114*Portugal56!H114/Portugal56!B114
 +Spain57!D114*Spain57!H114/Spain57!B114
 +Sweden58!D114*Sweden58!H114/Sweden58!B114)
/(Belgium51!D114*Belgium51!H114/Belgium51!Q114*Belgium51!Q113/Belgium51!B113
 +Denmark52!D114*Denmark52!H114/Denmark52!Q114*Denmark52!Q113/Denmark52!B113
 +Finland53!D114*Finland53!H114/Finland53!Q114*Finland53!Q113/Finland53!B113
 +Italy54!D114*Italy54!H114/Italy54!Q114*Italy54!Q113/Italy54!B113
 +Netherlands55!D114*Netherlands55!H114/Netherlands55!Q114*Netherlands55!Q113/Netherlands55!B113
 +Portugal56!D114*Portugal56!H114/Portugal56!Q114*Portugal56!Q113/Portugal56!B113
 +Spain57!D114*Spain57!H114/Spain57!Q114*Spain57!Q113/Spain57!B113
 +Sweden58!D114*Sweden58!H114/Sweden58!Q114*Sweden58!Q113/Sweden58!B113)
*(Belgium51!D113*Belgium51!H113/Belgium51!Q113*Belgium51!Q114/Belgium51!B114
 +Denmark52!D113*Denmark52!H113/Denmark52!Q113*Denmark52!Q114/Denmark52!B114
 +Finland53!D113*Finland53!H113/Finland53!Q113*Finland53!Q114/Finland53!B114
 +Italy54!D113*Italy54!H113/Italy54!Q113*Italy54!Q114/Italy54!B114
 +Netherlands55!D113*Netherlands55!H113/Netherlands55!Q113*Netherlands55!Q114/Netherlands55!B114
 +Portugal56!D113*Portugal56!H113/Portugal56!Q113*Portugal56!Q114/Portugal56!B114
 +Spain57!D113*Spain57!H113/Spain57!Q113*Spain57!Q114/Spain57!B114
 +Sweden58!D113*Sweden58!H113/Sweden58!Q113*Sweden58!Q114/Sweden58!B114)
/(Belgium51!D113*Belgium51!H113/Belgium51!B113
 +Denmark52!D113*Denmark52!H113/Denmark52!B113
 +Finland53!D113*Finland53!H113/Finland53!B113
 +Italy54!D113*Italy54!H113/Italy54!B113
 +Netherlands55!D113*Netherlands55!H113/Netherlands55!B113
 +Portugal56!D113*Portugal56!H113/Portugal56!B113
 +Spain57!D113*Spain57!H113/Spain57!B113
 +Sweden58!D113*Sweden58!H113/Sweden58!B113))))</f>
        <v>-7.9560664874711653E-2</v>
      </c>
      <c r="N114" s="62">
        <f>IF(OR(
Belgium51!I114   ="",Belgium51!I113   ="",
Belgium51!B114   ="",Belgium51!B113   ="",
Belgium51!R114   ="",Belgium51!R113   ="",
Denmark52!I114      ="",Denmark52!I113      ="",
Denmark52!B114      ="",Denmark52!B113      ="",
Denmark52!R114      ="",Denmark52!R113      ="",
Finland53!I114       ="",Finland53!I113       ="",
Finland53!B114       ="",Finland53!B113       ="",
Finland53!R114       ="",Finland53!R113       ="",
Italy54!I114      ="",Italy54!I113      ="",
Italy54!B114      ="",Italy54!B113      ="",
Italy54!R114      ="",Italy54!R113      ="",
Netherlands55!I114 ="",Netherlands55!I113 ="",
Netherlands55!B114 ="",Netherlands55!B113 ="",
Netherlands55!R114 ="",Netherlands55!R113 ="",
Portugal56!I114      ="",Portugal56!I113      ="",
Portugal56!B114      ="",Portugal56!B113      ="",
Portugal56!R114      ="",Portugal56!R113      ="",
Spain57!I114      ="",Spain57!I113      ="",
Spain57!B114      ="",Spain57!B113      ="",
Spain57!R114      ="",Spain57!R113      ="",
Sweden58!I114      ="",Sweden58!I113      ="",
Sweden58!B114      ="",Sweden58!B113      ="",
Sweden58!R114      ="",Sweden58!R113      =""),"",
LN(SQRT(
(Belgium51!I114/Belgium51!B114
 +Denmark52!I114/Denmark52!B114
 +Finland53!I114/Finland53!B114
 +Italy54!I114/Italy54!B114
 +Netherlands55!I114/Netherlands55!B114
 +Portugal56!I114/Portugal56!B114
 +Spain57!I114/Spain57!B114
 +Sweden58!I114/Sweden58!B114)
/(Belgium51!I114/Belgium51!R114*Belgium51!R113/Belgium51!B113
 +Denmark52!I114/Denmark52!R114*Denmark52!R113/Denmark52!B113
 +Finland53!I114/Finland53!R114*Finland53!R113/Finland53!B113
 +Italy54!I114/Italy54!R114*Italy54!R113/Italy54!B113
 +Netherlands55!I114/Netherlands55!R114*Netherlands55!R113/Netherlands55!B113
 +Portugal56!I114/Portugal56!R114*Portugal56!R113/Portugal56!B113
 +Spain57!I114/Spain57!R114*Spain57!R113/Spain57!B113
 +Sweden58!I114/Sweden58!R114*Sweden58!R113/Sweden58!B113)
*(Belgium51!I113/Belgium51!R113*Belgium51!R114/Belgium51!B114
 +Denmark52!I113/Denmark52!R113*Denmark52!R114/Denmark52!B114
 +Finland53!I113/Finland53!R113*Finland53!R114/Finland53!B114
 +Italy54!I113/Italy54!R113*Italy54!R114/Italy54!B114
 +Netherlands55!I113/Netherlands55!R113*Netherlands55!R114/Netherlands55!B114
 +Portugal56!I113/Portugal56!R113*Portugal56!R114/Portugal56!B114
 +Spain57!I113/Spain57!R113*Spain57!R114/Spain57!B114
 +Sweden58!I113/Sweden58!R113*Sweden58!R114/Sweden58!B114)
/(Belgium51!I113/Belgium51!B113
 +Denmark52!I113/Denmark52!B113
 +Finland53!I113/Finland53!B113
 +Italy54!I113/Italy54!B113
 +Netherlands55!I113/Netherlands55!B113
 +Portugal56!I113/Portugal56!B113
 +Spain57!I113/Spain57!B113
 +Sweden58!I113/Sweden58!B113))))</f>
        <v>-7.5883595249393948E-2</v>
      </c>
      <c r="O114" s="62">
        <f>IF(OR(
Belgium51!K114   ="",Belgium51!K113   ="",
Belgium51!B114   ="",Belgium51!B113   ="",
Belgium51!S114   ="",Belgium51!S113   ="",
Denmark52!K114      ="",Denmark52!K113      ="",
Denmark52!B114      ="",Denmark52!B113      ="",
Denmark52!S114      ="",Denmark52!S113      ="",
Finland53!K114       ="",Finland53!K113       ="",
Finland53!B114       ="",Finland53!B113       ="",
Finland53!S114       ="",Finland53!S113       ="",
Italy54!K114      ="",Italy54!K113      ="",
Italy54!B114      ="",Italy54!B113      ="",
Italy54!S114      ="",Italy54!S113      ="",
Netherlands55!K114 ="",Netherlands55!K113 ="",
Netherlands55!B114 ="",Netherlands55!B113 ="",
Netherlands55!S114 ="",Netherlands55!S113 ="",
Portugal56!K114      ="",Portugal56!K113      ="",
Portugal56!B114      ="",Portugal56!B113      ="",
Portugal56!S114      ="",Portugal56!S113      ="",
Spain57!K114      ="",Spain57!K113      ="",
Spain57!B114      ="",Spain57!B113      ="",
Spain57!S114      ="",Spain57!S113      ="",
Sweden58!K114      ="",Sweden58!K113      ="",
Sweden58!B114      ="",Sweden58!B113      ="",
Sweden58!S114      ="",Sweden58!S113      =""),"",
LN(SQRT(
(Belgium51!K114/Belgium51!B114
 +Denmark52!K114/Denmark52!B114
 +Finland53!K114/Finland53!B114
 +Italy54!K114/Italy54!B114
 +Netherlands55!K114/Netherlands55!B114
 +Portugal56!K114/Portugal56!B114
 +Spain57!K114/Spain57!B114
 +Sweden58!K114/Sweden58!B114)
/(Belgium51!K114/Belgium51!S114*Belgium51!S113/Belgium51!B113
 +Denmark52!K114/Denmark52!S114*Denmark52!S113/Denmark52!B113
 +Finland53!K114/Finland53!S114*Finland53!S113/Finland53!B113
 +Italy54!K114/Italy54!S114*Italy54!S113/Italy54!B113
 +Netherlands55!K114/Netherlands55!S114*Netherlands55!S113/Netherlands55!B113
 +Portugal56!K114/Portugal56!S114*Portugal56!S113/Portugal56!B113
 +Spain57!K114/Spain57!S114*Spain57!S113/Spain57!B113
 +Sweden58!K114/Sweden58!S114*Sweden58!S113/Sweden58!B113)
*(Belgium51!K113/Belgium51!S113*Belgium51!S114/Belgium51!B114
 +Denmark52!K113/Denmark52!S113*Denmark52!S114/Denmark52!B114
 +Finland53!K113/Finland53!S113*Finland53!S114/Finland53!B114
 +Italy54!K113/Italy54!S113*Italy54!S114/Italy54!B114
 +Netherlands55!K113/Netherlands55!S113*Netherlands55!S114/Netherlands55!B114
 +Portugal56!K113/Portugal56!S113*Portugal56!S114/Portugal56!B114
 +Spain57!K113/Spain57!S113*Spain57!S114/Spain57!B114
 +Sweden58!K113/Sweden58!S113*Sweden58!S114/Sweden58!B114)
/(Belgium51!K113/Belgium51!B113
 +Denmark52!K113/Denmark52!B113
 +Finland53!K113/Finland53!B113
 +Italy54!K113/Italy54!B113
 +Netherlands55!K113/Netherlands55!B113
 +Portugal56!K113/Portugal56!B113
 +Spain57!K113/Spain57!B113
 +Sweden58!K113/Sweden58!B113))))</f>
        <v>-7.4208868075275297E-2</v>
      </c>
      <c r="P114" s="62">
        <f>IF(OR(
Belgium51!L114   ="",Belgium51!L113   ="",
Belgium51!B114   ="",Belgium51!B113   ="",
Belgium51!T114   ="",Belgium51!T113   ="",
Denmark52!L114      ="",Denmark52!L113      ="",
Denmark52!B114      ="",Denmark52!B113      ="",
Denmark52!T114      ="",Denmark52!T113      ="",
Finland53!L114       ="",Finland53!L113       ="",
Finland53!B114       ="",Finland53!B113       ="",
Finland53!T114       ="",Finland53!T113       ="",
Italy54!L114      ="",Italy54!L113      ="",
Italy54!B114      ="",Italy54!B113      ="",
Italy54!T114      ="",Italy54!T113      ="",
Netherlands55!L114 ="",Netherlands55!L113 ="",
Netherlands55!B114 ="",Netherlands55!B113 ="",
Netherlands55!T114 ="",Netherlands55!T113 ="",
Portugal56!L114      ="",Portugal56!L113      ="",
Portugal56!B114      ="",Portugal56!B113      ="",
Portugal56!T114      ="",Portugal56!T113      ="",
Spain57!L114      ="",Spain57!L113      ="",
Spain57!B114      ="",Spain57!B113      ="",
Spain57!T114      ="",Spain57!T113      ="",
Sweden58!L114      ="",Sweden58!L113      ="",
Sweden58!B114      ="",Sweden58!B113      ="",
Sweden58!T114      ="",Sweden58!T113      =""),"",
LN(SQRT(
(Belgium51!L114/Belgium51!B114
 +Denmark52!L114/Denmark52!B114
 +Finland53!L114/Finland53!B114
 +Italy54!L114/Italy54!B114
 +Netherlands55!L114/Netherlands55!B114
 +Portugal56!L114/Portugal56!B114
 +Spain57!L114/Spain57!B114
 +Sweden58!L114/Sweden58!B114)
/(Belgium51!L114/Belgium51!T114*Belgium51!T113/Belgium51!B113
 +Denmark52!L114/Denmark52!T114*Denmark52!T113/Denmark52!B113
 +Finland53!L114/Finland53!T114*Finland53!T113/Finland53!B113
 +Italy54!L114/Italy54!T114*Italy54!T113/Italy54!B113
 +Netherlands55!L114/Netherlands55!T114*Netherlands55!T113/Netherlands55!B113
 +Portugal56!L114/Portugal56!T114*Portugal56!T113/Portugal56!B113
 +Spain57!L114/Spain57!T114*Spain57!T113/Spain57!B113
 +Sweden58!L114/Sweden58!T114*Sweden58!T113/Sweden58!B113)
*(Belgium51!L113/Belgium51!T113*Belgium51!T114/Belgium51!B114
 +Denmark52!L113/Denmark52!T113*Denmark52!T114/Denmark52!B114
 +Finland53!L113/Finland53!T113*Finland53!T114/Finland53!B114
 +Italy54!L113/Italy54!T113*Italy54!T114/Italy54!B114
 +Netherlands55!L113/Netherlands55!T113*Netherlands55!T114/Netherlands55!B114
 +Portugal56!L113/Portugal56!T113*Portugal56!T114/Portugal56!B114
 +Spain57!L113/Spain57!T113*Spain57!T114/Spain57!B114
 +Sweden58!L113/Sweden58!T113*Sweden58!T114/Sweden58!B114)
/(Belgium51!L113/Belgium51!B113
 +Denmark52!L113/Denmark52!B113
 +Finland53!L113/Finland53!B113
 +Italy54!L113/Italy54!B113
 +Netherlands55!L113/Netherlands55!B113
 +Portugal56!L113/Portugal56!B113
 +Spain57!L113/Spain57!B113
 +Sweden58!L113/Sweden58!B113))))</f>
        <v>-4.3324317467795935E-2</v>
      </c>
      <c r="Q114" s="61">
        <f t="shared" si="4"/>
        <v>6.8622222572747721E-3</v>
      </c>
      <c r="R114" s="61">
        <f t="shared" si="8"/>
        <v>1.609847826145204E-2</v>
      </c>
      <c r="S114" s="61">
        <f t="shared" si="5"/>
        <v>1.9775547886769745E-2</v>
      </c>
      <c r="T114" s="61">
        <f t="shared" si="6"/>
        <v>2.1450275060888396E-2</v>
      </c>
      <c r="U114" s="61">
        <f t="shared" si="7"/>
        <v>5.2334825668367758E-2</v>
      </c>
      <c r="V114" s="61">
        <f>IF(OR(
Belgium51!V114   ="",
Belgium51!U114   ="",
Denmark52!V114      ="",
Denmark52!U114      ="",
Finland53!V114       ="",
Finland53!U114       ="",
Italy54!V114      ="",
Italy54!U114      ="",
Netherlands55!V114 ="",
Netherlands55!U114 ="",
Portugal56!V114      ="",
Portugal56!U114      ="",
Spain57!V114      ="",
Spain57!U114      ="",
Sweden58!V114      ="",
Sweden58!U114      =""),"",
LN((Belgium51!V114+Denmark52!V114+Finland53!V114+Italy54!V114+Netherlands55!V114+Portugal56!V114+Spain57!V114+Sweden58!V114)
/(Belgium51!U114+Denmark52!U114+Finland53!U114+Italy54!U114+Netherlands55!U114+Portugal56!U114+Spain57!U114+Sweden58!U114)))</f>
        <v>-0.95173409732164149</v>
      </c>
      <c r="W114" s="61">
        <f>IF(OR(
Belgium51!V114   ="",
Belgium51!W114   ="",
Belgium51!U114   ="",
Denmark52!V114      ="",
Denmark52!W114      ="",
Denmark52!U114      ="",
Finland53!V114       ="",
Finland53!W114       ="",
Finland53!U114       ="",
Italy54!V114      ="",
Italy54!W114      ="",
Italy54!U114      ="",
Netherlands55!V114 ="",
Netherlands55!W114 ="",
Netherlands55!V114 ="",
Portugal56!V114      ="",
Portugal56!W114      ="",
Portugal56!U114      ="",
Spain57!V114      ="",
Spain57!W114      ="",
Spain57!U114      ="",
Sweden58!V114      ="",
Sweden58!W114      ="",
Sweden58!U114      ="",
),"",
LN((Belgium51!V114*Belgium51!W114+Denmark52!V114*Denmark52!W114+Finland53!V114*Finland53!W114+Italy54!V114*Italy54!W114+Netherlands55!V114*Netherlands55!W114+Portugal56!V114*Portugal56!W114+Spain57!V114*Spain57!W114+Sweden58!V114*Sweden58!W114)
/(Belgium51!U114+Denmark52!U114+Finland53!U114+Italy54!U114+Netherlands55!U114+Portugal56!U114+Spain57!U114+Sweden58!U114)))</f>
        <v>6.540528976024806</v>
      </c>
      <c r="X114" s="61">
        <f>IF(OR(
Belgium51!X114   ="",
Belgium51!D114   ="",
Belgium51!B114   ="",
Denmark52!X114      ="",
Denmark52!D114      ="",
Denmark52!B114      ="",
Finland53!X114       ="",
Finland53!D114       ="",
Finland53!B114       ="",
Italy54!X114      ="",
Italy54!D114      ="",
Italy54!B114      ="",
Netherlands55!X114 ="",
Netherlands55!D114 ="",
Netherlands55!B114 ="",
Portugal56!X114      ="",
Portugal56!D114      ="",
Portugal56!B114      ="",
Spain57!X114      ="",
Spain57!D114      ="",
Spain57!B114      ="",
Sweden58!X114      ="",
Sweden58!D114      ="",
Sweden58!B114      =""),"",
(Belgium51!X114*Belgium51!D114/Belgium51!B114
 +Denmark52!X114*Denmark52!D114/Denmark52!B114
 +Finland53!X114*Finland53!D114/Finland53!B114
 +Italy54!X114*Italy54!D114/Italy54!B114
 +Netherlands55!X114*Netherlands55!D114/Netherlands55!B114
 +Portugal56!X114*Portugal56!D114/Portugal56!B114
 +Spain57!X114*Spain57!D114/Spain57!B114
 +Sweden58!X114*Sweden58!D114/Sweden58!B114)
/(Belgium51!D114/Belgium51!B114
 +Denmark52!D114/Denmark52!B114
 +Finland53!D114/Finland53!B114
 +Italy54!D114/Italy54!B114
 +Netherlands55!D114/Netherlands55!B114
 +Portugal56!D114/Portugal56!B114
 +Spain57!D114/Spain57!B114
 +Sweden58!D114/Sweden58!B114))</f>
        <v>0.63821820223836856</v>
      </c>
      <c r="Y114" s="61">
        <f>IF(OR(
Belgium51!Y114   ="",
Belgium51!D114   ="",
Belgium51!B114   ="",
Denmark52!Y114      ="",
Denmark52!D114      ="",
Denmark52!B114      ="",
Finland53!Y114       ="",
Finland53!D114       ="",
Finland53!B114       ="",
Italy54!Y114      ="",
Italy54!D114      ="",
Italy54!B114      ="",
Netherlands55!Y114 ="",
Netherlands55!D114 ="",
Netherlands55!B114 ="",
Portugal56!Y114      ="",
Portugal56!D114      ="",
Portugal56!B114      ="",
Spain57!Y114      ="",
Spain57!D114      ="",
Spain57!B114      ="",
Sweden58!Y114      ="",
Sweden58!D114      ="",
Sweden58!B114      =""),"",
(Belgium51!Y114/Belgium51!B114
 +Denmark52!Y114/Denmark52!B114
 +Finland53!Y114/Finland53!B114
 +Italy54!Y114/Italy54!B114
 +Netherlands55!Y114/Netherlands55!B114
 +Portugal56!Y114/Portugal56!B114
 +Spain57!Y114/Spain57!B114
 +Sweden58!Y114/Sweden58!B114)
/(Belgium51!D114/Belgium51!B114
 +Denmark52!D114/Denmark52!B114
 +Finland53!D114/Finland53!B114
 +Italy54!D114/Italy54!B114
 +Netherlands55!D114/Netherlands55!B114
 +Portugal56!D114/Portugal56!B114
 +Spain57!D114/Spain57!B114
 +Sweden58!D114/Sweden58!B114))</f>
        <v>0.15013449332412671</v>
      </c>
      <c r="Z114" s="67"/>
      <c r="AA114" s="62" t="str">
        <f t="shared" si="3"/>
        <v/>
      </c>
      <c r="AB114" s="75" t="str">
        <f>IF(OR(
Belgium51!AB114   ="",
Belgium51!D114   ="",
Belgium51!B114   ="",
Denmark52!AB114      ="",
Denmark52!D114      ="",
Denmark52!B114      ="",
Finland53!AB114       ="",
Finland53!D114       ="",
Finland53!B114       ="",
Italy54!AB114      ="",
Italy54!D114      ="",
Italy54!B114      ="",
Netherlands55!AB114 ="",
Netherlands55!D114 ="",
Netherlands55!B114 ="",
Portugal56!AB114      ="",
Portugal56!D114      ="",
Portugal56!B114      ="",
Spain57!AB114      ="",
Spain57!D114      ="",
Spain57!B114      ="",
Sweden58!AB114      ="",
Sweden58!D114      ="",
Sweden58!B114      =""),"",
(Belgium51!AB114*Belgium51!D114/Belgium51!B114
 +Denmark52!AB114*Denmark52!D114/Denmark52!B114
 +Finland53!AB114*Finland53!D114/Finland53!B114
 +Italy54!AB114*Italy54!D114/Italy54!B114
 +Netherlands55!AB114*Netherlands55!D114/Netherlands55!B114
 +Portugal56!AB114*Portugal56!D114/Portugal56!B114
 +Spain57!AB114*Spain57!D114/Spain57!B114
 +Sweden58!AB114*Sweden58!D114/Sweden58!B114)
/(Belgium51!D114/Belgium51!B114
 +Denmark52!D114/Denmark52!B114
 +Finland53!D114/Finland53!B114
 +Italy54!D114/Italy54!B114
 +Netherlands55!D114/Netherlands55!B114
 +Portugal56!D114/Portugal56!B114
 +Spain57!D114/Spain57!B114
 +Sweden58!D114/Sweden58!B114))</f>
        <v/>
      </c>
    </row>
    <row r="115" spans="1:28">
      <c r="A115" s="62">
        <v>1982</v>
      </c>
      <c r="B115" s="62">
        <f>IF(OR(
Belgium51!AC115   ="",
Belgium51!D115   ="",
Belgium51!B115   ="",
Denmark52!AC115      ="",
Denmark52!D115      ="",
Denmark52!B115      ="",
Finland53!AC115       ="",
Finland53!D115       ="",
Finland53!B115       ="",
Italy54!AC115      ="",
Italy54!D115      ="",
Italy54!B115      ="",
Netherlands55!AC115 ="",
Netherlands55!D115 ="",
Netherlands55!B115 ="",
Portugal56!AC115 ="",
Portugal56!D115 ="",
Portugal56!B115 ="",
Spain57!AC115       ="",
Spain57!D115       ="",
Spain57!B115       ="",
Sweden58!AC115      ="",
Sweden58!D115      ="",
Sweden58!B115      =""),"",
(Belgium51!AC115*Belgium51!D115/Belgium51!B115
 +Denmark52!AC115*Denmark52!D115/Denmark52!B115
 +Finland53!AC115*Finland53!D115/Finland53!B115
 +Italy54!AC115*Italy54!D115/Italy54!B115
 +Netherlands55!AC115*Netherlands55!D115/Netherlands55!B115
 +Portugal56!AC115*Portugal56!D115/Portugal56!B115
 +Spain57!AC115*Spain57!D115/Spain57!B115
 +Sweden58!AC115*Sweden58!D115/Sweden58!B115)
/(Belgium51!D115/Belgium51!B115
 +Denmark52!D115/Denmark52!B115
 +Finland53!D115/Finland53!B115
 +Italy54!D115/Italy54!B115
 +Netherlands55!D115/Netherlands55!B115
 +Portugal56!D115/Portugal56!B115
 +Spain57!D115/Spain57!B115
 +Sweden58!D115/Sweden58!B115))</f>
        <v>1.098438746531414E-2</v>
      </c>
      <c r="C115" s="34">
        <f>IF(OR(
Belgium51!F115   ="",
Belgium51!D115   ="",
Belgium51!B115   ="",
Denmark52!F115      ="",
Denmark52!D115      ="",
Denmark52!B115      ="",
Finland53!F115       ="",
Finland53!D115       ="",
Finland53!B115       ="",
Italy54!F115      ="",
Italy54!D115      ="",
Italy54!B115      ="",
Netherlands55!F115 ="",
Netherlands55!D115 ="",
Netherlands55!B115 ="",
Portugal56!F115 ="",
Portugal56!D115 ="",
Portugal56!B115 ="",
Spain57!F115       ="",
Spain57!D115       ="",
Spain57!B115       ="",
Sweden58!F115      ="",
Sweden58!D115      ="",
Sweden58!B115      =""),"",
(Belgium51!F115*Belgium51!D115/Belgium51!B115
 +Denmark52!F115*Denmark52!D115/Denmark52!B115
 +Finland53!F115*Finland53!D115/Finland53!B115
 +Italy54!F115*Italy54!D115/Italy54!B115
 +Netherlands55!F115*Netherlands55!D115/Netherlands55!B115
 +Portugal56!F115*Portugal56!D115/Portugal56!B115
 +Spain57!F115*Spain57!D115/Spain57!B115
 +Sweden58!F115*Sweden58!D115/Sweden58!B115)
/(Belgium51!D115/Belgium51!B115
 +Denmark52!D115/Denmark52!B115
 +Finland53!D115/Finland53!B115
 +Italy54!D115/Italy54!B115
 +Netherlands55!D115/Netherlands55!B115
 +Portugal56!D115/Portugal56!B115
 +Spain57!D115/Spain57!B115
 +Sweden58!D115/Sweden58!B115))</f>
        <v>0.58017190672443586</v>
      </c>
      <c r="D115" s="62" t="str">
        <f>IF(OR(
Belgium51!AE115   ="",
Belgium51!D115   ="",
Belgium51!B115   ="",
Denmark52!AE115      ="",
Denmark52!D115      ="",
Denmark52!B115      ="",
Finland53!AE115       ="",
Finland53!D115       ="",
Finland53!B115       ="",
Italy54!AE115      ="",
Italy54!D115      ="",
Italy54!B115      ="",
Netherlands55!AE115 ="",
Netherlands55!D115 ="",
Netherlands55!B115 ="",
Portugal56!AE115 ="",
Portugal56!D115 ="",
Portugal56!B115 ="",
Spain57!AE115       ="",
Spain57!D115       ="",
Spain57!B115       ="",
Sweden58!AE115      ="",
Sweden58!D115      ="",
Sweden58!B115      =""),"",
(Belgium51!AE115*Belgium51!D115/Belgium51!B115
 +Denmark52!AE115*Denmark52!D115/Denmark52!B115
 +Finland53!AE115*Finland53!D115/Finland53!B115
 +Italy54!AE115*Italy54!D115/Italy54!B115
 +Netherlands55!AE115*Netherlands55!D115/Netherlands55!B115
 +Portugal56!AE115*Portugal56!D115/Portugal56!B115
 +Spain57!AE115*Spain57!D115/Spain57!B115
 +Sweden58!AE115*Sweden58!D115/Sweden58!B115)
/(Belgium51!D115/Belgium51!B115
 +Denmark52!D115/Denmark52!B115
 +Finland53!D115/Finland53!B115
 +Italy54!D115/Italy54!B115
 +Netherlands55!D115/Netherlands55!B115
 +Portugal56!D115/Portugal56!B115
 +Spain57!D115/Spain57!B115
 +Sweden58!D115/Sweden58!B115))</f>
        <v/>
      </c>
      <c r="E115" s="62">
        <f>IF(OR(
Belgium51!H115   ="",
Belgium51!D115   ="",
Belgium51!B115   ="",
Denmark52!H115      ="",
Denmark52!D115      ="",
Denmark52!B115      ="",
Finland53!H115       ="",
Finland53!D115       ="",
Finland53!B115       ="",
Italy54!H115      ="",
Italy54!D115      ="",
Italy54!B115      ="",
Netherlands55!H115 ="",
Netherlands55!D115 ="",
Netherlands55!B115 ="",
Portugal56!H115 ="",
Portugal56!D115 ="",
Portugal56!B115 ="",
Spain57!H115 ="",
Spain57!D115 ="",
Spain57!B115 ="",
Sweden58!H115 ="",
Sweden58!D115 ="",
Sweden58!B115 =""),"",
(Belgium51!H115*Belgium51!D115/Belgium51!B115
 +Denmark52!H115*Denmark52!D115/Denmark52!B115
 +Finland53!H115*Finland53!D115/Finland53!B115
 +Italy54!H115*Italy54!D115/Italy54!B115
 +Netherlands55!H115*Netherlands55!D115/Netherlands55!B115
 +Portugal56!H115*Portugal56!D115/Portugal56!B115
 +Spain57!H115*Spain57!D115/Spain57!B115
 +Sweden58!H115*Sweden58!D115/Sweden58!B115)
/(Belgium51!D115/Belgium51!B115
 +Denmark52!D115/Denmark52!B115
 +Finland53!D115/Finland53!B115
 +Italy54!D115/Italy54!B115
 +Netherlands55!D115/Netherlands55!B115
 +Portugal56!D115/Portugal56!B115
 +Spain57!D115/Spain57!B115
 +Sweden58!D115/Sweden58!B115))</f>
        <v>0.22114881133923439</v>
      </c>
      <c r="F115" s="62">
        <f>IF(OR(
Belgium51!I115   ="",
Belgium51!D115   ="",
Belgium51!B115   ="",
Denmark52!I115      ="",
Denmark52!D115      ="",
Denmark52!B115      ="",
Finland53!I115       ="",
Finland53!D115       ="",
Finland53!B115       ="",
Italy54!I115      ="",
Italy54!D115      ="",
Italy54!B115      ="",
Netherlands55!I115 ="",
Netherlands55!D115 ="",
Netherlands55!B115 ="",
Portugal56!I115      ="",
Portugal56!D115      ="",
Portugal56!B115      ="",
Spain57!I115      ="",
Spain57!D115      ="",
Spain57!B115      ="",
Sweden58!I115      ="",
Sweden58!D115      ="",
Sweden58!B115      =""),"",
(Belgium51!I115/Belgium51!B115
 +Denmark52!I115/Denmark52!B115
 +Finland53!I115/Finland53!B115
 +Italy54!I115/Italy54!B115
 +Netherlands55!I115/Netherlands55!B115
 +Portugal56!I115/Portugal56!B115
 +Spain57!I115/Spain57!B115
 +Sweden58!I115/Sweden58!B115)
/(Belgium51!D115/Belgium51!B115
 +Denmark52!D115/Denmark52!B115
 +Finland53!D115/Finland53!B115
 +Italy54!D115/Italy54!B115
 +Netherlands55!D115/Netherlands55!B115
 +Portugal56!D115/Portugal56!B115
 +Spain57!D115/Spain57!B115
 +Sweden58!D115/Sweden58!B115))</f>
        <v>0.33967874128086095</v>
      </c>
      <c r="G115" s="62">
        <f>IF(OR(
Belgium51!J115   ="",
Belgium51!D115   ="",
Belgium51!B115   ="",
Denmark52!J115      ="",
Denmark52!D115      ="",
Denmark52!B115      ="",
Finland53!J115       ="",
Finland53!D115       ="",
Finland53!B115       ="",
Italy54!J115      ="",
Italy54!D115      ="",
Italy54!B115      ="",
Netherlands55!J115 ="",
Netherlands55!D115 ="",
Netherlands55!B115 ="",
Portugal56!J115      ="",
Portugal56!D115      ="",
Portugal56!B115      ="",
Spain57!J115      ="",
Spain57!D115      ="",
Spain57!B115      ="",
Sweden58!J115      ="",
Sweden58!D115      ="",
Sweden58!B115      =""),"",
(Belgium51!J115/Belgium51!B115
 +Denmark52!J115/Denmark52!B115
 +Finland53!J115/Finland53!B115
 +Italy54!J115/Italy54!B115
 +Netherlands55!J115/Netherlands55!B115
 +Portugal56!J115/Portugal56!B115
 +Spain57!J115/Spain57!B115
 +Sweden58!J115/Sweden58!B115)
/(Belgium51!D115/Belgium51!B115
 +Denmark52!D115/Denmark52!B115
 +Finland53!D115/Finland53!B115
 +Italy54!D115/Italy54!B115
 +Netherlands55!D115/Netherlands55!B115
 +Portugal56!D115/Portugal56!B115
 +Spain57!D115/Spain57!B115
 +Sweden58!D115/Sweden58!B115))</f>
        <v>0.2542595595985675</v>
      </c>
      <c r="H115" s="62">
        <f>IF(OR(
Belgium51!K115   ="",
Belgium51!D115   ="",
Belgium51!B115   ="",
Denmark52!K115      ="",
Denmark52!D115      ="",
Denmark52!B115      ="",
Finland53!K115       ="",
Finland53!D115       ="",
Finland53!B115       ="",
Italy54!K115      ="",
Italy54!D115      ="",
Italy54!B115      ="",
Netherlands55!K115 ="",
Netherlands55!D115 ="",
Netherlands55!B115 ="",
Portugal56!K115      ="",
Portugal56!D115      ="",
Portugal56!B115      ="",
Spain57!K115      ="",
Spain57!D115      ="",
Spain57!B115      ="",
Sweden58!K115      ="",
Sweden58!D115      ="",
Sweden58!B115      =""),"",
(Belgium51!K115/Belgium51!B115
 +Denmark52!K115/Denmark52!B115
 +Finland53!K115/Finland53!B115
 +Italy54!K115/Italy54!B115
 +Netherlands55!K115/Netherlands55!B115
 +Portugal56!K115/Portugal56!B115
 +Spain57!K115/Spain57!B115
 +Sweden58!K115/Sweden58!B115)
/(Belgium51!D115/Belgium51!B115
 +Denmark52!D115/Denmark52!B115
 +Finland53!D115/Finland53!B115
 +Italy54!D115/Italy54!B115
 +Netherlands55!D115/Netherlands55!B115
 +Portugal56!D115/Portugal56!B115
 +Spain57!D115/Spain57!B115
 +Sweden58!D115/Sweden58!B115))</f>
        <v>0.2947931424784147</v>
      </c>
      <c r="I115" s="62">
        <f>IF(OR(
Belgium51!L115   ="",
Belgium51!D115   ="",
Belgium51!B115   ="",
Denmark52!L115      ="",
Denmark52!D115      ="",
Denmark52!B115      ="",
Finland53!L115       ="",
Finland53!D115       ="",
Finland53!B115       ="",
Italy54!L115      ="",
Italy54!D115      ="",
Italy54!B115      ="",
Netherlands55!L115 ="",
Netherlands55!D115 ="",
Netherlands55!B115 ="",
Portugal56!L115      ="",
Portugal56!D115      ="",
Portugal56!B115      ="",
Spain57!L115      ="",
Spain57!D115      ="",
Spain57!B115      ="",
Sweden58!L115      ="",
Sweden58!D115      ="",
Sweden58!B115      =""),"",
(Belgium51!L115/Belgium51!B115
 +Denmark52!L115/Denmark52!B115
 +Finland53!L115/Finland53!B115
 +Italy54!L115/Italy54!B115
 +Netherlands55!L115/Netherlands55!B115
 +Portugal56!L115/Portugal56!B115
 +Spain57!L115/Spain57!B115
 +Sweden58!L115/Sweden58!B115)
/(Belgium51!D115/Belgium51!B115
 +Denmark52!D115/Denmark52!B115
 +Finland53!D115/Finland53!B115
 +Italy54!D115/Italy54!B115
 +Netherlands55!D115/Netherlands55!B115
 +Portugal56!D115/Portugal56!B115
 +Spain57!D115/Spain57!B115
 +Sweden58!D115/Sweden58!B115))</f>
        <v>0.31111765602214109</v>
      </c>
      <c r="J115" s="61">
        <f t="shared" si="2"/>
        <v>-1.6324513543726382E-2</v>
      </c>
      <c r="K115" s="61">
        <f>IF(OR(
Belgium51!D115   ="",Belgium51!D114   ="",
Belgium51!B115   ="",Belgium51!B114   ="",
Belgium51!N115   ="",Belgium51!N114   ="",
Denmark52!D115      ="",Denmark52!D114      ="",
Denmark52!B115      ="",Denmark52!B114      ="",
Denmark52!N115      ="",Denmark52!N114      ="",
Finland53!D115       ="",Finland53!D114       ="",
Finland53!B115       ="",Finland53!B114       ="",
Finland53!N115       ="",Finland53!N114       ="",
Italy54!D115      ="",Italy54!D114      ="",
Italy54!B115      ="",Italy54!B114      ="",
Italy54!N115      ="",Italy54!N114      ="",
Netherlands55!D115 ="",Netherlands55!D114 ="",
Netherlands55!B115 ="",Netherlands55!B114 ="",
Netherlands55!N115 ="",Netherlands55!N114 ="",
Portugal56!D115      ="",Portugal56!D114      ="",
Portugal56!B115      ="",Portugal56!B114      ="",
Portugal56!N115      ="",Portugal56!N114      ="",
Spain57!D115      ="",Spain57!D114      ="",
Spain57!B115      ="",Spain57!B114      ="",
Spain57!N115      ="",Spain57!N114      ="",
Sweden58!D115      ="",Sweden58!D114      ="",
Sweden58!B115      ="",Sweden58!B114      ="",
Sweden58!N115      ="",Sweden58!N114      =""),"",
LN(SQRT(
(Belgium51!D115/Belgium51!B115
 +Denmark52!D115/Denmark52!B115
 +Finland53!D115/Finland53!B115
 +Italy54!D115/Italy54!B115
 +Netherlands55!D115/Netherlands55!B115
 +Portugal56!D115/Portugal56!B115
 +Spain57!D115/Spain57!B115
 +Sweden58!D115/Sweden58!B115)
/(Belgium51!D115/Belgium51!N115*Belgium51!N114/Belgium51!B114
 +Denmark52!D115/Denmark52!N115*Denmark52!N114/Denmark52!B114
 +Finland53!D115/Finland53!N115*Finland53!N114/Finland53!B114
 +Italy54!D115/Italy54!N115*Italy54!N114/Italy54!B114
 +Netherlands55!D115/Netherlands55!N115*Netherlands55!N114/Netherlands55!B114
 +Portugal56!D115/Portugal56!N115*Portugal56!N114/Portugal56!B114
 +Spain57!D115/Spain57!N115*Spain57!N114/Spain57!B114
 +Sweden58!D115/Sweden58!N115*Sweden58!N114/Sweden58!B114)
*(Belgium51!D114/Belgium51!N114*Belgium51!N115/Belgium51!B115
 +Denmark52!D114/Denmark52!N114*Denmark52!N115/Denmark52!B115
 +Finland53!D114/Finland53!N114*Finland53!N115/Finland53!B115
 +Italy54!D114/Italy54!N114*Italy54!N115/Italy54!B115
 +Netherlands55!D114/Netherlands55!N114*Netherlands55!N115/Netherlands55!B115
 +Portugal56!D114/Portugal56!N114*Portugal56!N115/Portugal56!B115
 +Spain57!D114/Spain57!N114*Spain57!N115/Spain57!B115
 +Sweden58!D114/Sweden58!N114*Sweden58!N115/Sweden58!B115)
/(Belgium51!D114/Belgium51!B114
 +Denmark52!D114/Denmark52!B114
 +Finland53!D114/Finland53!B114
 +Italy54!D114/Italy54!B114
 +Netherlands55!D114/Netherlands55!B114
 +Portugal56!D114/Portugal56!B114
 +Spain57!D114/Spain57!B114
 +Sweden58!D114/Sweden58!B114))))</f>
        <v>-5.1667828718981269E-2</v>
      </c>
      <c r="L115" s="61">
        <f>IF(OR(
Belgium51!F115   ="",Belgium51!F114   ="",
Belgium51!D115   ="",Belgium51!D114   ="",
Belgium51!B115   ="",Belgium51!B114   ="",
Belgium51!P115   ="",Belgium51!P114   ="",
Denmark52!F115      ="",Denmark52!F114      ="",
Denmark52!D115      ="",Denmark52!D114      ="",
Denmark52!B115      ="",Denmark52!B114      ="",
Denmark52!P115      ="",Denmark52!P114      ="",
Finland53!F115       ="",Finland53!F114       ="",
Finland53!D115       ="",Finland53!D114       ="",
Finland53!B115       ="",Finland53!B114       ="",
Finland53!P115       ="",Finland53!P114       ="",
Italy54!F115      ="",Italy54!F114      ="",
Italy54!D115      ="",Italy54!D114      ="",
Italy54!B115      ="",Italy54!B114      ="",
Italy54!P115      ="",Italy54!P114      ="",
Netherlands55!F115 ="",Netherlands55!F114 ="",
Netherlands55!D115 ="",Netherlands55!D114 ="",
Netherlands55!B115 ="",Netherlands55!B114 ="",
Netherlands55!P115 ="",Netherlands55!P114 ="",
Portugal56!F115      ="",Portugal56!F114      ="",
Portugal56!D115      ="",Portugal56!D114      ="",
Portugal56!B115      ="",Portugal56!B114      ="",
Portugal56!P115      ="",Portugal56!P114      ="",
Spain57!F115      ="",Spain57!F114      ="",
Spain57!D115      ="",Spain57!D114      ="",
Spain57!B115      ="",Spain57!B114      ="",
Spain57!P115      ="",Spain57!P114      ="",
Sweden58!F115      ="",Sweden58!F114      ="",
Sweden58!D115      ="",Sweden58!D114      ="",
Sweden58!B115      ="",Sweden58!B114      ="",
Sweden58!P115      ="",Sweden58!P114      =""),"",
LN(SQRT(
(Belgium51!D115*Belgium51!F115/Belgium51!B115
 +Denmark52!D115*Denmark52!F115/Denmark52!B115
 +Finland53!D115*Finland53!F115/Finland53!B115
 +Italy54!D115*Italy54!F115/Italy54!B115
 +Netherlands55!D115*Netherlands55!F115/Netherlands55!B115
 +Portugal56!D115*Portugal56!F115/Portugal56!B115
 +Spain57!D115*Spain57!F115/Spain57!B115
 +Sweden58!D115*Sweden58!F115/Sweden58!B115)
/(Belgium51!D115*Belgium51!F115/Belgium51!P115*Belgium51!P114/Belgium51!B114
 +Denmark52!D115*Denmark52!F115/Denmark52!P115*Denmark52!P114/Denmark52!B114
 +Finland53!D115*Finland53!F115/Finland53!P115*Finland53!P114/Finland53!B114
 +Italy54!D115*Italy54!F115/Italy54!P115*Italy54!P114/Italy54!B114
 +Netherlands55!D115*Netherlands55!F115/Netherlands55!P115*Netherlands55!P114/Netherlands55!B114
 +Portugal56!D115*Portugal56!F115/Portugal56!P115*Portugal56!P114/Portugal56!B114
 +Spain57!D115*Spain57!F115/Spain57!P115*Spain57!P114/Spain57!B114
 +Sweden58!D115*Sweden58!F115/Sweden58!P115*Sweden58!P114/Sweden58!B114)
*(Belgium51!D114*Belgium51!F114/Belgium51!P114*Belgium51!P115/Belgium51!B115
 +Denmark52!D114*Denmark52!F114/Denmark52!P114*Denmark52!P115/Denmark52!B115
 +Finland53!D114*Finland53!F114/Finland53!P114*Finland53!P115/Finland53!B115
 +Italy54!D114*Italy54!F114/Italy54!P114*Italy54!P115/Italy54!B115
 +Netherlands55!D114*Netherlands55!F114/Netherlands55!P114*Netherlands55!P115/Netherlands55!B115
 +Portugal56!D114*Portugal56!F114/Portugal56!P114*Portugal56!P115/Portugal56!B115
 +Spain57!D114*Spain57!F114/Spain57!P114*Spain57!P115/Spain57!B115
 +Sweden58!D114*Sweden58!F114/Sweden58!P114*Sweden58!P115/Sweden58!B115)
/(Belgium51!D114*Belgium51!F114/Belgium51!B114
 +Denmark52!D114*Denmark52!F114/Denmark52!B114
 +Finland53!D114*Finland53!F114/Finland53!B114
 +Italy54!D114*Italy54!F114/Italy54!B114
 +Netherlands55!D114*Netherlands55!F114/Netherlands55!B114
 +Portugal56!D114*Portugal56!F114/Portugal56!B114
 +Spain57!D114*Spain57!F114/Spain57!B114
 +Sweden58!D114*Sweden58!F114/Sweden58!B114))))</f>
        <v>-4.938969054384891E-2</v>
      </c>
      <c r="M115" s="62">
        <f>IF(OR(
Belgium51!H115   ="",Belgium51!H114   ="",
Belgium51!D115   ="",Belgium51!D114   ="",
Belgium51!B115   ="",Belgium51!B114   ="",
Belgium51!Q115   ="",Belgium51!Q114   ="",
Denmark52!H115      ="",Denmark52!H114      ="",
Denmark52!D115      ="",Denmark52!D114      ="",
Denmark52!B115      ="",Denmark52!B114      ="",
Denmark52!Q115      ="",Denmark52!Q114      ="",
Finland53!H115       ="",Finland53!H114       ="",
Finland53!D115       ="",Finland53!D114       ="",
Finland53!B115       ="",Finland53!B114       ="",
Finland53!Q115       ="",Finland53!Q114       ="",
Italy54!H115      ="",Italy54!H114      ="",
Italy54!D115      ="",Italy54!D114      ="",
Italy54!B115      ="",Italy54!B114      ="",
Italy54!Q115      ="",Italy54!Q114      ="",
Netherlands55!H115 ="",Netherlands55!H114 ="",
Netherlands55!D115 ="",Netherlands55!D114 ="",
Netherlands55!B115 ="",Netherlands55!B114 ="",
Netherlands55!Q115 ="",Netherlands55!Q114 ="",
Portugal56!H115      ="",Portugal56!H114      ="",
Portugal56!D115      ="",Portugal56!D114      ="",
Portugal56!B115      ="",Portugal56!B114      ="",
Portugal56!Q115      ="",Portugal56!Q114      ="",
Spain57!H115      ="",Spain57!H114      ="",
Spain57!D115      ="",Spain57!D114      ="",
Spain57!B115      ="",Spain57!B114      ="",
Spain57!Q115      ="",Spain57!Q114      ="",
Sweden58!H115      ="",Sweden58!H114      ="",
Sweden58!D115      ="",Sweden58!D114      ="",
Sweden58!B115      ="",Sweden58!B114      ="",
Sweden58!Q115      ="",Sweden58!Q114      =""),"",
LN(SQRT(
(Belgium51!D115*Belgium51!H115/Belgium51!B115
 +Denmark52!D115*Denmark52!H115/Denmark52!B115
 +Finland53!D115*Finland53!H115/Finland53!B115
 +Italy54!D115*Italy54!H115/Italy54!B115
 +Netherlands55!D115*Netherlands55!H115/Netherlands55!B115
 +Portugal56!D115*Portugal56!H115/Portugal56!B115
 +Spain57!D115*Spain57!H115/Spain57!B115
 +Sweden58!D115*Sweden58!H115/Sweden58!B115)
/(Belgium51!D115*Belgium51!H115/Belgium51!Q115*Belgium51!Q114/Belgium51!B114
 +Denmark52!D115*Denmark52!H115/Denmark52!Q115*Denmark52!Q114/Denmark52!B114
 +Finland53!D115*Finland53!H115/Finland53!Q115*Finland53!Q114/Finland53!B114
 +Italy54!D115*Italy54!H115/Italy54!Q115*Italy54!Q114/Italy54!B114
 +Netherlands55!D115*Netherlands55!H115/Netherlands55!Q115*Netherlands55!Q114/Netherlands55!B114
 +Portugal56!D115*Portugal56!H115/Portugal56!Q115*Portugal56!Q114/Portugal56!B114
 +Spain57!D115*Spain57!H115/Spain57!Q115*Spain57!Q114/Spain57!B114
 +Sweden58!D115*Sweden58!H115/Sweden58!Q115*Sweden58!Q114/Sweden58!B114)
*(Belgium51!D114*Belgium51!H114/Belgium51!Q114*Belgium51!Q115/Belgium51!B115
 +Denmark52!D114*Denmark52!H114/Denmark52!Q114*Denmark52!Q115/Denmark52!B115
 +Finland53!D114*Finland53!H114/Finland53!Q114*Finland53!Q115/Finland53!B115
 +Italy54!D114*Italy54!H114/Italy54!Q114*Italy54!Q115/Italy54!B115
 +Netherlands55!D114*Netherlands55!H114/Netherlands55!Q114*Netherlands55!Q115/Netherlands55!B115
 +Portugal56!D114*Portugal56!H114/Portugal56!Q114*Portugal56!Q115/Portugal56!B115
 +Spain57!D114*Spain57!H114/Spain57!Q114*Spain57!Q115/Spain57!B115
 +Sweden58!D114*Sweden58!H114/Sweden58!Q114*Sweden58!Q115/Sweden58!B115)
/(Belgium51!D114*Belgium51!H114/Belgium51!B114
 +Denmark52!D114*Denmark52!H114/Denmark52!B114
 +Finland53!D114*Finland53!H114/Finland53!B114
 +Italy54!D114*Italy54!H114/Italy54!B114
 +Netherlands55!D114*Netherlands55!H114/Netherlands55!B114
 +Portugal56!D114*Portugal56!H114/Portugal56!B114
 +Spain57!D114*Spain57!H114/Spain57!B114
 +Sweden58!D114*Sweden58!H114/Sweden58!B114))))</f>
        <v>-5.6490277068539672E-2</v>
      </c>
      <c r="N115" s="62">
        <f>IF(OR(
Belgium51!I115   ="",Belgium51!I114   ="",
Belgium51!B115   ="",Belgium51!B114   ="",
Belgium51!R115   ="",Belgium51!R114   ="",
Denmark52!I115      ="",Denmark52!I114      ="",
Denmark52!B115      ="",Denmark52!B114      ="",
Denmark52!R115      ="",Denmark52!R114      ="",
Finland53!I115       ="",Finland53!I114       ="",
Finland53!B115       ="",Finland53!B114       ="",
Finland53!R115       ="",Finland53!R114       ="",
Italy54!I115      ="",Italy54!I114      ="",
Italy54!B115      ="",Italy54!B114      ="",
Italy54!R115      ="",Italy54!R114      ="",
Netherlands55!I115 ="",Netherlands55!I114 ="",
Netherlands55!B115 ="",Netherlands55!B114 ="",
Netherlands55!R115 ="",Netherlands55!R114 ="",
Portugal56!I115      ="",Portugal56!I114      ="",
Portugal56!B115      ="",Portugal56!B114      ="",
Portugal56!R115      ="",Portugal56!R114      ="",
Spain57!I115      ="",Spain57!I114      ="",
Spain57!B115      ="",Spain57!B114      ="",
Spain57!R115      ="",Spain57!R114      ="",
Sweden58!I115      ="",Sweden58!I114      ="",
Sweden58!B115      ="",Sweden58!B114      ="",
Sweden58!R115      ="",Sweden58!R114      =""),"",
LN(SQRT(
(Belgium51!I115/Belgium51!B115
 +Denmark52!I115/Denmark52!B115
 +Finland53!I115/Finland53!B115
 +Italy54!I115/Italy54!B115
 +Netherlands55!I115/Netherlands55!B115
 +Portugal56!I115/Portugal56!B115
 +Spain57!I115/Spain57!B115
 +Sweden58!I115/Sweden58!B115)
/(Belgium51!I115/Belgium51!R115*Belgium51!R114/Belgium51!B114
 +Denmark52!I115/Denmark52!R115*Denmark52!R114/Denmark52!B114
 +Finland53!I115/Finland53!R115*Finland53!R114/Finland53!B114
 +Italy54!I115/Italy54!R115*Italy54!R114/Italy54!B114
 +Netherlands55!I115/Netherlands55!R115*Netherlands55!R114/Netherlands55!B114
 +Portugal56!I115/Portugal56!R115*Portugal56!R114/Portugal56!B114
 +Spain57!I115/Spain57!R115*Spain57!R114/Spain57!B114
 +Sweden58!I115/Sweden58!R115*Sweden58!R114/Sweden58!B114)
*(Belgium51!I114/Belgium51!R114*Belgium51!R115/Belgium51!B115
 +Denmark52!I114/Denmark52!R114*Denmark52!R115/Denmark52!B115
 +Finland53!I114/Finland53!R114*Finland53!R115/Finland53!B115
 +Italy54!I114/Italy54!R114*Italy54!R115/Italy54!B115
 +Netherlands55!I114/Netherlands55!R114*Netherlands55!R115/Netherlands55!B115
 +Portugal56!I114/Portugal56!R114*Portugal56!R115/Portugal56!B115
 +Spain57!I114/Spain57!R114*Spain57!R115/Spain57!B115
 +Sweden58!I114/Sweden58!R114*Sweden58!R115/Sweden58!B115)
/(Belgium51!I114/Belgium51!B114
 +Denmark52!I114/Denmark52!B114
 +Finland53!I114/Finland53!B114
 +Italy54!I114/Italy54!B114
 +Netherlands55!I114/Netherlands55!B114
 +Portugal56!I114/Portugal56!B114
 +Spain57!I114/Spain57!B114
 +Sweden58!I114/Sweden58!B114))))</f>
        <v>-5.4226873419406497E-2</v>
      </c>
      <c r="O115" s="62">
        <f>IF(OR(
Belgium51!K115   ="",Belgium51!K114   ="",
Belgium51!B115   ="",Belgium51!B114   ="",
Belgium51!S115   ="",Belgium51!S114   ="",
Denmark52!K115      ="",Denmark52!K114      ="",
Denmark52!B115      ="",Denmark52!B114      ="",
Denmark52!S115      ="",Denmark52!S114      ="",
Finland53!K115       ="",Finland53!K114       ="",
Finland53!B115       ="",Finland53!B114       ="",
Finland53!S115       ="",Finland53!S114       ="",
Italy54!K115      ="",Italy54!K114      ="",
Italy54!B115      ="",Italy54!B114      ="",
Italy54!S115      ="",Italy54!S114      ="",
Netherlands55!K115 ="",Netherlands55!K114 ="",
Netherlands55!B115 ="",Netherlands55!B114 ="",
Netherlands55!S115 ="",Netherlands55!S114 ="",
Portugal56!K115      ="",Portugal56!K114      ="",
Portugal56!B115      ="",Portugal56!B114      ="",
Portugal56!S115      ="",Portugal56!S114      ="",
Spain57!K115      ="",Spain57!K114      ="",
Spain57!B115      ="",Spain57!B114      ="",
Spain57!S115      ="",Spain57!S114      ="",
Sweden58!K115      ="",Sweden58!K114      ="",
Sweden58!B115      ="",Sweden58!B114      ="",
Sweden58!S115      ="",Sweden58!S114      =""),"",
LN(SQRT(
(Belgium51!K115/Belgium51!B115
 +Denmark52!K115/Denmark52!B115
 +Finland53!K115/Finland53!B115
 +Italy54!K115/Italy54!B115
 +Netherlands55!K115/Netherlands55!B115
 +Portugal56!K115/Portugal56!B115
 +Spain57!K115/Spain57!B115
 +Sweden58!K115/Sweden58!B115)
/(Belgium51!K115/Belgium51!S115*Belgium51!S114/Belgium51!B114
 +Denmark52!K115/Denmark52!S115*Denmark52!S114/Denmark52!B114
 +Finland53!K115/Finland53!S115*Finland53!S114/Finland53!B114
 +Italy54!K115/Italy54!S115*Italy54!S114/Italy54!B114
 +Netherlands55!K115/Netherlands55!S115*Netherlands55!S114/Netherlands55!B114
 +Portugal56!K115/Portugal56!S115*Portugal56!S114/Portugal56!B114
 +Spain57!K115/Spain57!S115*Spain57!S114/Spain57!B114
 +Sweden58!K115/Sweden58!S115*Sweden58!S114/Sweden58!B114)
*(Belgium51!K114/Belgium51!S114*Belgium51!S115/Belgium51!B115
 +Denmark52!K114/Denmark52!S114*Denmark52!S115/Denmark52!B115
 +Finland53!K114/Finland53!S114*Finland53!S115/Finland53!B115
 +Italy54!K114/Italy54!S114*Italy54!S115/Italy54!B115
 +Netherlands55!K114/Netherlands55!S114*Netherlands55!S115/Netherlands55!B115
 +Portugal56!K114/Portugal56!S114*Portugal56!S115/Portugal56!B115
 +Spain57!K114/Spain57!S114*Spain57!S115/Spain57!B115
 +Sweden58!K114/Sweden58!S114*Sweden58!S115/Sweden58!B115)
/(Belgium51!K114/Belgium51!B114
 +Denmark52!K114/Denmark52!B114
 +Finland53!K114/Finland53!B114
 +Italy54!K114/Italy54!B114
 +Netherlands55!K114/Netherlands55!B114
 +Portugal56!K114/Portugal56!B114
 +Spain57!K114/Spain57!B114
 +Sweden58!K114/Sweden58!B114))))</f>
        <v>-4.7018503703628381E-2</v>
      </c>
      <c r="P115" s="62">
        <f>IF(OR(
Belgium51!L115   ="",Belgium51!L114   ="",
Belgium51!B115   ="",Belgium51!B114   ="",
Belgium51!T115   ="",Belgium51!T114   ="",
Denmark52!L115      ="",Denmark52!L114      ="",
Denmark52!B115      ="",Denmark52!B114      ="",
Denmark52!T115      ="",Denmark52!T114      ="",
Finland53!L115       ="",Finland53!L114       ="",
Finland53!B115       ="",Finland53!B114       ="",
Finland53!T115       ="",Finland53!T114       ="",
Italy54!L115      ="",Italy54!L114      ="",
Italy54!B115      ="",Italy54!B114      ="",
Italy54!T115      ="",Italy54!T114      ="",
Netherlands55!L115 ="",Netherlands55!L114 ="",
Netherlands55!B115 ="",Netherlands55!B114 ="",
Netherlands55!T115 ="",Netherlands55!T114 ="",
Portugal56!L115      ="",Portugal56!L114      ="",
Portugal56!B115      ="",Portugal56!B114      ="",
Portugal56!T115      ="",Portugal56!T114      ="",
Spain57!L115      ="",Spain57!L114      ="",
Spain57!B115      ="",Spain57!B114      ="",
Spain57!T115      ="",Spain57!T114      ="",
Sweden58!L115      ="",Sweden58!L114      ="",
Sweden58!B115      ="",Sweden58!B114      ="",
Sweden58!T115      ="",Sweden58!T114      =""),"",
LN(SQRT(
(Belgium51!L115/Belgium51!B115
 +Denmark52!L115/Denmark52!B115
 +Finland53!L115/Finland53!B115
 +Italy54!L115/Italy54!B115
 +Netherlands55!L115/Netherlands55!B115
 +Portugal56!L115/Portugal56!B115
 +Spain57!L115/Spain57!B115
 +Sweden58!L115/Sweden58!B115)
/(Belgium51!L115/Belgium51!T115*Belgium51!T114/Belgium51!B114
 +Denmark52!L115/Denmark52!T115*Denmark52!T114/Denmark52!B114
 +Finland53!L115/Finland53!T115*Finland53!T114/Finland53!B114
 +Italy54!L115/Italy54!T115*Italy54!T114/Italy54!B114
 +Netherlands55!L115/Netherlands55!T115*Netherlands55!T114/Netherlands55!B114
 +Portugal56!L115/Portugal56!T115*Portugal56!T114/Portugal56!B114
 +Spain57!L115/Spain57!T115*Spain57!T114/Spain57!B114
 +Sweden58!L115/Sweden58!T115*Sweden58!T114/Sweden58!B114)
*(Belgium51!L114/Belgium51!T114*Belgium51!T115/Belgium51!B115
 +Denmark52!L114/Denmark52!T114*Denmark52!T115/Denmark52!B115
 +Finland53!L114/Finland53!T114*Finland53!T115/Finland53!B115
 +Italy54!L114/Italy54!T114*Italy54!T115/Italy54!B115
 +Netherlands55!L114/Netherlands55!T114*Netherlands55!T115/Netherlands55!B115
 +Portugal56!L114/Portugal56!T114*Portugal56!T115/Portugal56!B115
 +Spain57!L114/Spain57!T114*Spain57!T115/Spain57!B115
 +Sweden58!L114/Sweden58!T114*Sweden58!T115/Sweden58!B115)
/(Belgium51!L114/Belgium51!B114
 +Denmark52!L114/Denmark52!B114
 +Finland53!L114/Finland53!B114
 +Italy54!L114/Italy54!B114
 +Netherlands55!L114/Netherlands55!B114
 +Portugal56!L114/Portugal56!B114
 +Spain57!L114/Spain57!B114
 +Sweden58!L114/Sweden58!B114))))</f>
        <v>-6.0692620799637276E-2</v>
      </c>
      <c r="Q115" s="61">
        <f t="shared" si="4"/>
        <v>2.278138175132359E-3</v>
      </c>
      <c r="R115" s="61">
        <f t="shared" si="8"/>
        <v>-4.8224483495584031E-3</v>
      </c>
      <c r="S115" s="61">
        <f t="shared" si="5"/>
        <v>-2.5590447004252281E-3</v>
      </c>
      <c r="T115" s="61">
        <f t="shared" si="6"/>
        <v>4.6493250153528884E-3</v>
      </c>
      <c r="U115" s="61">
        <f t="shared" si="7"/>
        <v>-9.0247920806560064E-3</v>
      </c>
      <c r="V115" s="61">
        <f>IF(OR(
Belgium51!V115   ="",
Belgium51!U115   ="",
Denmark52!V115      ="",
Denmark52!U115      ="",
Finland53!V115       ="",
Finland53!U115       ="",
Italy54!V115      ="",
Italy54!U115      ="",
Netherlands55!V115 ="",
Netherlands55!U115 ="",
Portugal56!V115      ="",
Portugal56!U115      ="",
Spain57!V115      ="",
Spain57!U115      ="",
Sweden58!V115      ="",
Sweden58!U115      =""),"",
LN((Belgium51!V115+Denmark52!V115+Finland53!V115+Italy54!V115+Netherlands55!V115+Portugal56!V115+Spain57!V115+Sweden58!V115)
/(Belgium51!U115+Denmark52!U115+Finland53!U115+Italy54!U115+Netherlands55!U115+Portugal56!U115+Spain57!U115+Sweden58!U115)))</f>
        <v>-0.95736958235837721</v>
      </c>
      <c r="W115" s="61">
        <f>IF(OR(
Belgium51!V115   ="",
Belgium51!W115   ="",
Belgium51!U115   ="",
Denmark52!V115      ="",
Denmark52!W115      ="",
Denmark52!U115      ="",
Finland53!V115       ="",
Finland53!W115       ="",
Finland53!U115       ="",
Italy54!V115      ="",
Italy54!W115      ="",
Italy54!U115      ="",
Netherlands55!V115 ="",
Netherlands55!W115 ="",
Netherlands55!V115 ="",
Portugal56!V115      ="",
Portugal56!W115      ="",
Portugal56!U115      ="",
Spain57!V115      ="",
Spain57!W115      ="",
Spain57!U115      ="",
Sweden58!V115      ="",
Sweden58!W115      ="",
Sweden58!U115      ="",
),"",
LN((Belgium51!V115*Belgium51!W115+Denmark52!V115*Denmark52!W115+Finland53!V115*Finland53!W115+Italy54!V115*Italy54!W115+Netherlands55!V115*Netherlands55!W115+Portugal56!V115*Portugal56!W115+Spain57!V115*Spain57!W115+Sweden58!V115*Sweden58!W115)
/(Belgium51!U115+Denmark52!U115+Finland53!U115+Italy54!U115+Netherlands55!U115+Portugal56!U115+Spain57!U115+Sweden58!U115)))</f>
        <v>6.5332694032341037</v>
      </c>
      <c r="X115" s="61">
        <f>IF(OR(
Belgium51!X115   ="",
Belgium51!D115   ="",
Belgium51!B115   ="",
Denmark52!X115      ="",
Denmark52!D115      ="",
Denmark52!B115      ="",
Finland53!X115       ="",
Finland53!D115       ="",
Finland53!B115       ="",
Italy54!X115      ="",
Italy54!D115      ="",
Italy54!B115      ="",
Netherlands55!X115 ="",
Netherlands55!D115 ="",
Netherlands55!B115 ="",
Portugal56!X115      ="",
Portugal56!D115      ="",
Portugal56!B115      ="",
Spain57!X115      ="",
Spain57!D115      ="",
Spain57!B115      ="",
Sweden58!X115      ="",
Sweden58!D115      ="",
Sweden58!B115      =""),"",
(Belgium51!X115*Belgium51!D115/Belgium51!B115
 +Denmark52!X115*Denmark52!D115/Denmark52!B115
 +Finland53!X115*Finland53!D115/Finland53!B115
 +Italy54!X115*Italy54!D115/Italy54!B115
 +Netherlands55!X115*Netherlands55!D115/Netherlands55!B115
 +Portugal56!X115*Portugal56!D115/Portugal56!B115
 +Spain57!X115*Spain57!D115/Spain57!B115
 +Sweden58!X115*Sweden58!D115/Sweden58!B115)
/(Belgium51!D115/Belgium51!B115
 +Denmark52!D115/Denmark52!B115
 +Finland53!D115/Finland53!B115
 +Italy54!D115/Italy54!B115
 +Netherlands55!D115/Netherlands55!B115
 +Portugal56!D115/Portugal56!B115
 +Spain57!D115/Spain57!B115
 +Sweden58!D115/Sweden58!B115))</f>
        <v>0.6371389083326735</v>
      </c>
      <c r="Y115" s="61">
        <f>IF(OR(
Belgium51!Y115   ="",
Belgium51!D115   ="",
Belgium51!B115   ="",
Denmark52!Y115      ="",
Denmark52!D115      ="",
Denmark52!B115      ="",
Finland53!Y115       ="",
Finland53!D115       ="",
Finland53!B115       ="",
Italy54!Y115      ="",
Italy54!D115      ="",
Italy54!B115      ="",
Netherlands55!Y115 ="",
Netherlands55!D115 ="",
Netherlands55!B115 ="",
Portugal56!Y115      ="",
Portugal56!D115      ="",
Portugal56!B115      ="",
Spain57!Y115      ="",
Spain57!D115      ="",
Spain57!B115      ="",
Sweden58!Y115      ="",
Sweden58!D115      ="",
Sweden58!B115      =""),"",
(Belgium51!Y115/Belgium51!B115
 +Denmark52!Y115/Denmark52!B115
 +Finland53!Y115/Finland53!B115
 +Italy54!Y115/Italy54!B115
 +Netherlands55!Y115/Netherlands55!B115
 +Portugal56!Y115/Portugal56!B115
 +Spain57!Y115/Spain57!B115
 +Sweden58!Y115/Sweden58!B115)
/(Belgium51!D115/Belgium51!B115
 +Denmark52!D115/Denmark52!B115
 +Finland53!D115/Finland53!B115
 +Italy54!D115/Italy54!B115
 +Netherlands55!D115/Netherlands55!B115
 +Portugal56!D115/Portugal56!B115
 +Spain57!D115/Spain57!B115
 +Sweden58!D115/Sweden58!B115))</f>
        <v>0.14930933186013662</v>
      </c>
      <c r="Z115" s="67"/>
      <c r="AA115" s="62" t="str">
        <f t="shared" si="3"/>
        <v/>
      </c>
      <c r="AB115" s="75">
        <f>IF(OR(
Belgium51!AB115   ="",
Belgium51!D115   ="",
Belgium51!B115   ="",
Denmark52!AB115      ="",
Denmark52!D115      ="",
Denmark52!B115      ="",
Finland53!AB115       ="",
Finland53!D115       ="",
Finland53!B115       ="",
Italy54!AB115      ="",
Italy54!D115      ="",
Italy54!B115      ="",
Netherlands55!AB115 ="",
Netherlands55!D115 ="",
Netherlands55!B115 ="",
Portugal56!AB115      ="",
Portugal56!D115      ="",
Portugal56!B115      ="",
Spain57!AB115      ="",
Spain57!D115      ="",
Spain57!B115      ="",
Sweden58!AB115      ="",
Sweden58!D115      ="",
Sweden58!B115      =""),"",
(Belgium51!AB115*Belgium51!D115/Belgium51!B115
 +Denmark52!AB115*Denmark52!D115/Denmark52!B115
 +Finland53!AB115*Finland53!D115/Finland53!B115
 +Italy54!AB115*Italy54!D115/Italy54!B115
 +Netherlands55!AB115*Netherlands55!D115/Netherlands55!B115
 +Portugal56!AB115*Portugal56!D115/Portugal56!B115
 +Spain57!AB115*Spain57!D115/Spain57!B115
 +Sweden58!AB115*Sweden58!D115/Sweden58!B115)
/(Belgium51!D115/Belgium51!B115
 +Denmark52!D115/Denmark52!B115
 +Finland53!D115/Finland53!B115
 +Italy54!D115/Italy54!B115
 +Netherlands55!D115/Netherlands55!B115
 +Portugal56!D115/Portugal56!B115
 +Spain57!D115/Spain57!B115
 +Sweden58!D115/Sweden58!B115))</f>
        <v>0.52936273403039091</v>
      </c>
    </row>
    <row r="116" spans="1:28">
      <c r="A116" s="62">
        <v>1983</v>
      </c>
      <c r="B116" s="62">
        <f>IF(OR(
Belgium51!AC116   ="",
Belgium51!D116   ="",
Belgium51!B116   ="",
Denmark52!AC116      ="",
Denmark52!D116      ="",
Denmark52!B116      ="",
Finland53!AC116       ="",
Finland53!D116       ="",
Finland53!B116       ="",
Italy54!AC116      ="",
Italy54!D116      ="",
Italy54!B116      ="",
Netherlands55!AC116 ="",
Netherlands55!D116 ="",
Netherlands55!B116 ="",
Portugal56!AC116 ="",
Portugal56!D116 ="",
Portugal56!B116 ="",
Spain57!AC116       ="",
Spain57!D116       ="",
Spain57!B116       ="",
Sweden58!AC116      ="",
Sweden58!D116      ="",
Sweden58!B116      =""),"",
(Belgium51!AC116*Belgium51!D116/Belgium51!B116
 +Denmark52!AC116*Denmark52!D116/Denmark52!B116
 +Finland53!AC116*Finland53!D116/Finland53!B116
 +Italy54!AC116*Italy54!D116/Italy54!B116
 +Netherlands55!AC116*Netherlands55!D116/Netherlands55!B116
 +Portugal56!AC116*Portugal56!D116/Portugal56!B116
 +Spain57!AC116*Spain57!D116/Spain57!B116
 +Sweden58!AC116*Sweden58!D116/Sweden58!B116)
/(Belgium51!D116/Belgium51!B116
 +Denmark52!D116/Denmark52!B116
 +Finland53!D116/Finland53!B116
 +Italy54!D116/Italy54!B116
 +Netherlands55!D116/Netherlands55!B116
 +Portugal56!D116/Portugal56!B116
 +Spain57!D116/Spain57!B116
 +Sweden58!D116/Sweden58!B116))</f>
        <v>1.1443954858913136E-2</v>
      </c>
      <c r="C116" s="34">
        <f>IF(OR(
Belgium51!F116   ="",
Belgium51!D116   ="",
Belgium51!B116   ="",
Denmark52!F116      ="",
Denmark52!D116      ="",
Denmark52!B116      ="",
Finland53!F116       ="",
Finland53!D116       ="",
Finland53!B116       ="",
Italy54!F116      ="",
Italy54!D116      ="",
Italy54!B116      ="",
Netherlands55!F116 ="",
Netherlands55!D116 ="",
Netherlands55!B116 ="",
Portugal56!F116 ="",
Portugal56!D116 ="",
Portugal56!B116 ="",
Spain57!F116       ="",
Spain57!D116       ="",
Spain57!B116       ="",
Sweden58!F116      ="",
Sweden58!D116      ="",
Sweden58!B116      =""),"",
(Belgium51!F116*Belgium51!D116/Belgium51!B116
 +Denmark52!F116*Denmark52!D116/Denmark52!B116
 +Finland53!F116*Finland53!D116/Finland53!B116
 +Italy54!F116*Italy54!D116/Italy54!B116
 +Netherlands55!F116*Netherlands55!D116/Netherlands55!B116
 +Portugal56!F116*Portugal56!D116/Portugal56!B116
 +Spain57!F116*Spain57!D116/Spain57!B116
 +Sweden58!F116*Sweden58!D116/Sweden58!B116)
/(Belgium51!D116/Belgium51!B116
 +Denmark52!D116/Denmark52!B116
 +Finland53!D116/Finland53!B116
 +Italy54!D116/Italy54!B116
 +Netherlands55!D116/Netherlands55!B116
 +Portugal56!D116/Portugal56!B116
 +Spain57!D116/Spain57!B116
 +Sweden58!D116/Sweden58!B116))</f>
        <v>0.57418819833595691</v>
      </c>
      <c r="D116" s="62" t="str">
        <f>IF(OR(
Belgium51!AE116   ="",
Belgium51!D116   ="",
Belgium51!B116   ="",
Denmark52!AE116      ="",
Denmark52!D116      ="",
Denmark52!B116      ="",
Finland53!AE116       ="",
Finland53!D116       ="",
Finland53!B116       ="",
Italy54!AE116      ="",
Italy54!D116      ="",
Italy54!B116      ="",
Netherlands55!AE116 ="",
Netherlands55!D116 ="",
Netherlands55!B116 ="",
Portugal56!AE116 ="",
Portugal56!D116 ="",
Portugal56!B116 ="",
Spain57!AE116       ="",
Spain57!D116       ="",
Spain57!B116       ="",
Sweden58!AE116      ="",
Sweden58!D116      ="",
Sweden58!B116      =""),"",
(Belgium51!AE116*Belgium51!D116/Belgium51!B116
 +Denmark52!AE116*Denmark52!D116/Denmark52!B116
 +Finland53!AE116*Finland53!D116/Finland53!B116
 +Italy54!AE116*Italy54!D116/Italy54!B116
 +Netherlands55!AE116*Netherlands55!D116/Netherlands55!B116
 +Portugal56!AE116*Portugal56!D116/Portugal56!B116
 +Spain57!AE116*Spain57!D116/Spain57!B116
 +Sweden58!AE116*Sweden58!D116/Sweden58!B116)
/(Belgium51!D116/Belgium51!B116
 +Denmark52!D116/Denmark52!B116
 +Finland53!D116/Finland53!B116
 +Italy54!D116/Italy54!B116
 +Netherlands55!D116/Netherlands55!B116
 +Portugal56!D116/Portugal56!B116
 +Spain57!D116/Spain57!B116
 +Sweden58!D116/Sweden58!B116))</f>
        <v/>
      </c>
      <c r="E116" s="62">
        <f>IF(OR(
Belgium51!H116   ="",
Belgium51!D116   ="",
Belgium51!B116   ="",
Denmark52!H116      ="",
Denmark52!D116      ="",
Denmark52!B116      ="",
Finland53!H116       ="",
Finland53!D116       ="",
Finland53!B116       ="",
Italy54!H116      ="",
Italy54!D116      ="",
Italy54!B116      ="",
Netherlands55!H116 ="",
Netherlands55!D116 ="",
Netherlands55!B116 ="",
Portugal56!H116 ="",
Portugal56!D116 ="",
Portugal56!B116 ="",
Spain57!H116 ="",
Spain57!D116 ="",
Spain57!B116 ="",
Sweden58!H116 ="",
Sweden58!D116 ="",
Sweden58!B116 =""),"",
(Belgium51!H116*Belgium51!D116/Belgium51!B116
 +Denmark52!H116*Denmark52!D116/Denmark52!B116
 +Finland53!H116*Finland53!D116/Finland53!B116
 +Italy54!H116*Italy54!D116/Italy54!B116
 +Netherlands55!H116*Netherlands55!D116/Netherlands55!B116
 +Portugal56!H116*Portugal56!D116/Portugal56!B116
 +Spain57!H116*Spain57!D116/Spain57!B116
 +Sweden58!H116*Sweden58!D116/Sweden58!B116)
/(Belgium51!D116/Belgium51!B116
 +Denmark52!D116/Denmark52!B116
 +Finland53!D116/Finland53!B116
 +Italy54!D116/Italy54!B116
 +Netherlands55!D116/Netherlands55!B116
 +Portugal56!D116/Portugal56!B116
 +Spain57!D116/Spain57!B116
 +Sweden58!D116/Sweden58!B116))</f>
        <v>0.21428832742277959</v>
      </c>
      <c r="F116" s="62">
        <f>IF(OR(
Belgium51!I116   ="",
Belgium51!D116   ="",
Belgium51!B116   ="",
Denmark52!I116      ="",
Denmark52!D116      ="",
Denmark52!B116      ="",
Finland53!I116       ="",
Finland53!D116       ="",
Finland53!B116       ="",
Italy54!I116      ="",
Italy54!D116      ="",
Italy54!B116      ="",
Netherlands55!I116 ="",
Netherlands55!D116 ="",
Netherlands55!B116 ="",
Portugal56!I116      ="",
Portugal56!D116      ="",
Portugal56!B116      ="",
Spain57!I116      ="",
Spain57!D116      ="",
Spain57!B116      ="",
Sweden58!I116      ="",
Sweden58!D116      ="",
Sweden58!B116      =""),"",
(Belgium51!I116/Belgium51!B116
 +Denmark52!I116/Denmark52!B116
 +Finland53!I116/Finland53!B116
 +Italy54!I116/Italy54!B116
 +Netherlands55!I116/Netherlands55!B116
 +Portugal56!I116/Portugal56!B116
 +Spain57!I116/Spain57!B116
 +Sweden58!I116/Sweden58!B116)
/(Belgium51!D116/Belgium51!B116
 +Denmark52!D116/Denmark52!B116
 +Finland53!D116/Finland53!B116
 +Italy54!D116/Italy54!B116
 +Netherlands55!D116/Netherlands55!B116
 +Portugal56!D116/Portugal56!B116
 +Spain57!D116/Spain57!B116
 +Sweden58!D116/Sweden58!B116))</f>
        <v>0.35561221111688912</v>
      </c>
      <c r="G116" s="62">
        <f>IF(OR(
Belgium51!J116   ="",
Belgium51!D116   ="",
Belgium51!B116   ="",
Denmark52!J116      ="",
Denmark52!D116      ="",
Denmark52!B116      ="",
Finland53!J116       ="",
Finland53!D116       ="",
Finland53!B116       ="",
Italy54!J116      ="",
Italy54!D116      ="",
Italy54!B116      ="",
Netherlands55!J116 ="",
Netherlands55!D116 ="",
Netherlands55!B116 ="",
Portugal56!J116      ="",
Portugal56!D116      ="",
Portugal56!B116      ="",
Spain57!J116      ="",
Spain57!D116      ="",
Spain57!B116      ="",
Sweden58!J116      ="",
Sweden58!D116      ="",
Sweden58!B116      =""),"",
(Belgium51!J116/Belgium51!B116
 +Denmark52!J116/Denmark52!B116
 +Finland53!J116/Finland53!B116
 +Italy54!J116/Italy54!B116
 +Netherlands55!J116/Netherlands55!B116
 +Portugal56!J116/Portugal56!B116
 +Spain57!J116/Spain57!B116
 +Sweden58!J116/Sweden58!B116)
/(Belgium51!D116/Belgium51!B116
 +Denmark52!D116/Denmark52!B116
 +Finland53!D116/Finland53!B116
 +Italy54!D116/Italy54!B116
 +Netherlands55!D116/Netherlands55!B116
 +Portugal56!D116/Portugal56!B116
 +Spain57!D116/Spain57!B116
 +Sweden58!D116/Sweden58!B116))</f>
        <v>0.26327194767494494</v>
      </c>
      <c r="H116" s="62">
        <f>IF(OR(
Belgium51!K116   ="",
Belgium51!D116   ="",
Belgium51!B116   ="",
Denmark52!K116      ="",
Denmark52!D116      ="",
Denmark52!B116      ="",
Finland53!K116       ="",
Finland53!D116       ="",
Finland53!B116       ="",
Italy54!K116      ="",
Italy54!D116      ="",
Italy54!B116      ="",
Netherlands55!K116 ="",
Netherlands55!D116 ="",
Netherlands55!B116 ="",
Portugal56!K116      ="",
Portugal56!D116      ="",
Portugal56!B116      ="",
Spain57!K116      ="",
Spain57!D116      ="",
Spain57!B116      ="",
Sweden58!K116      ="",
Sweden58!D116      ="",
Sweden58!B116      =""),"",
(Belgium51!K116/Belgium51!B116
 +Denmark52!K116/Denmark52!B116
 +Finland53!K116/Finland53!B116
 +Italy54!K116/Italy54!B116
 +Netherlands55!K116/Netherlands55!B116
 +Portugal56!K116/Portugal56!B116
 +Spain57!K116/Spain57!B116
 +Sweden58!K116/Sweden58!B116)
/(Belgium51!D116/Belgium51!B116
 +Denmark52!D116/Denmark52!B116
 +Finland53!D116/Finland53!B116
 +Italy54!D116/Italy54!B116
 +Netherlands55!D116/Netherlands55!B116
 +Portugal56!D116/Portugal56!B116
 +Spain57!D116/Spain57!B116
 +Sweden58!D116/Sweden58!B116))</f>
        <v>0.29788752115053191</v>
      </c>
      <c r="I116" s="62">
        <f>IF(OR(
Belgium51!L116   ="",
Belgium51!D116   ="",
Belgium51!B116   ="",
Denmark52!L116      ="",
Denmark52!D116      ="",
Denmark52!B116      ="",
Finland53!L116       ="",
Finland53!D116       ="",
Finland53!B116       ="",
Italy54!L116      ="",
Italy54!D116      ="",
Italy54!B116      ="",
Netherlands55!L116 ="",
Netherlands55!D116 ="",
Netherlands55!B116 ="",
Portugal56!L116      ="",
Portugal56!D116      ="",
Portugal56!B116      ="",
Spain57!L116      ="",
Spain57!D116      ="",
Spain57!B116      ="",
Sweden58!L116      ="",
Sweden58!D116      ="",
Sweden58!B116      =""),"",
(Belgium51!L116/Belgium51!B116
 +Denmark52!L116/Denmark52!B116
 +Finland53!L116/Finland53!B116
 +Italy54!L116/Italy54!B116
 +Netherlands55!L116/Netherlands55!B116
 +Portugal56!L116/Portugal56!B116
 +Spain57!L116/Spain57!B116
 +Sweden58!L116/Sweden58!B116)
/(Belgium51!D116/Belgium51!B116
 +Denmark52!D116/Denmark52!B116
 +Finland53!D116/Finland53!B116
 +Italy54!D116/Italy54!B116
 +Netherlands55!D116/Netherlands55!B116
 +Portugal56!D116/Portugal56!B116
 +Spain57!D116/Spain57!B116
 +Sweden58!D116/Sweden58!B116))</f>
        <v>0.2967284363974555</v>
      </c>
      <c r="J116" s="61">
        <f t="shared" si="2"/>
        <v>1.1590847530764115E-3</v>
      </c>
      <c r="K116" s="61">
        <f>IF(OR(
Belgium51!D116   ="",Belgium51!D115   ="",
Belgium51!B116   ="",Belgium51!B115   ="",
Belgium51!N116   ="",Belgium51!N115   ="",
Denmark52!D116      ="",Denmark52!D115      ="",
Denmark52!B116      ="",Denmark52!B115      ="",
Denmark52!N116      ="",Denmark52!N115      ="",
Finland53!D116       ="",Finland53!D115       ="",
Finland53!B116       ="",Finland53!B115       ="",
Finland53!N116       ="",Finland53!N115       ="",
Italy54!D116      ="",Italy54!D115      ="",
Italy54!B116      ="",Italy54!B115      ="",
Italy54!N116      ="",Italy54!N115      ="",
Netherlands55!D116 ="",Netherlands55!D115 ="",
Netherlands55!B116 ="",Netherlands55!B115 ="",
Netherlands55!N116 ="",Netherlands55!N115 ="",
Portugal56!D116      ="",Portugal56!D115      ="",
Portugal56!B116      ="",Portugal56!B115      ="",
Portugal56!N116      ="",Portugal56!N115      ="",
Spain57!D116      ="",Spain57!D115      ="",
Spain57!B116      ="",Spain57!B115      ="",
Spain57!N116      ="",Spain57!N115      ="",
Sweden58!D116      ="",Sweden58!D115      ="",
Sweden58!B116      ="",Sweden58!B115      ="",
Sweden58!N116      ="",Sweden58!N115      =""),"",
LN(SQRT(
(Belgium51!D116/Belgium51!B116
 +Denmark52!D116/Denmark52!B116
 +Finland53!D116/Finland53!B116
 +Italy54!D116/Italy54!B116
 +Netherlands55!D116/Netherlands55!B116
 +Portugal56!D116/Portugal56!B116
 +Spain57!D116/Spain57!B116
 +Sweden58!D116/Sweden58!B116)
/(Belgium51!D116/Belgium51!N116*Belgium51!N115/Belgium51!B115
 +Denmark52!D116/Denmark52!N116*Denmark52!N115/Denmark52!B115
 +Finland53!D116/Finland53!N116*Finland53!N115/Finland53!B115
 +Italy54!D116/Italy54!N116*Italy54!N115/Italy54!B115
 +Netherlands55!D116/Netherlands55!N116*Netherlands55!N115/Netherlands55!B115
 +Portugal56!D116/Portugal56!N116*Portugal56!N115/Portugal56!B115
 +Spain57!D116/Spain57!N116*Spain57!N115/Spain57!B115
 +Sweden58!D116/Sweden58!N116*Sweden58!N115/Sweden58!B115)
*(Belgium51!D115/Belgium51!N115*Belgium51!N116/Belgium51!B116
 +Denmark52!D115/Denmark52!N115*Denmark52!N116/Denmark52!B116
 +Finland53!D115/Finland53!N115*Finland53!N116/Finland53!B116
 +Italy54!D115/Italy54!N115*Italy54!N116/Italy54!B116
 +Netherlands55!D115/Netherlands55!N115*Netherlands55!N116/Netherlands55!B116
 +Portugal56!D115/Portugal56!N115*Portugal56!N116/Portugal56!B116
 +Spain57!D115/Spain57!N115*Spain57!N116/Spain57!B116
 +Sweden58!D115/Sweden58!N115*Sweden58!N116/Sweden58!B116)
/(Belgium51!D115/Belgium51!B115
 +Denmark52!D115/Denmark52!B115
 +Finland53!D115/Finland53!B115
 +Italy54!D115/Italy54!B115
 +Netherlands55!D115/Netherlands55!B115
 +Portugal56!D115/Portugal56!B115
 +Spain57!D115/Spain57!B115
 +Sweden58!D115/Sweden58!B115))))</f>
        <v>-7.5050464090967134E-2</v>
      </c>
      <c r="L116" s="61">
        <f>IF(OR(
Belgium51!F116   ="",Belgium51!F115   ="",
Belgium51!D116   ="",Belgium51!D115   ="",
Belgium51!B116   ="",Belgium51!B115   ="",
Belgium51!P116   ="",Belgium51!P115   ="",
Denmark52!F116      ="",Denmark52!F115      ="",
Denmark52!D116      ="",Denmark52!D115      ="",
Denmark52!B116      ="",Denmark52!B115      ="",
Denmark52!P116      ="",Denmark52!P115      ="",
Finland53!F116       ="",Finland53!F115       ="",
Finland53!D116       ="",Finland53!D115       ="",
Finland53!B116       ="",Finland53!B115       ="",
Finland53!P116       ="",Finland53!P115       ="",
Italy54!F116      ="",Italy54!F115      ="",
Italy54!D116      ="",Italy54!D115      ="",
Italy54!B116      ="",Italy54!B115      ="",
Italy54!P116      ="",Italy54!P115      ="",
Netherlands55!F116 ="",Netherlands55!F115 ="",
Netherlands55!D116 ="",Netherlands55!D115 ="",
Netherlands55!B116 ="",Netherlands55!B115 ="",
Netherlands55!P116 ="",Netherlands55!P115 ="",
Portugal56!F116      ="",Portugal56!F115      ="",
Portugal56!D116      ="",Portugal56!D115      ="",
Portugal56!B116      ="",Portugal56!B115      ="",
Portugal56!P116      ="",Portugal56!P115      ="",
Spain57!F116      ="",Spain57!F115      ="",
Spain57!D116      ="",Spain57!D115      ="",
Spain57!B116      ="",Spain57!B115      ="",
Spain57!P116      ="",Spain57!P115      ="",
Sweden58!F116      ="",Sweden58!F115      ="",
Sweden58!D116      ="",Sweden58!D115      ="",
Sweden58!B116      ="",Sweden58!B115      ="",
Sweden58!P116      ="",Sweden58!P115      =""),"",
LN(SQRT(
(Belgium51!D116*Belgium51!F116/Belgium51!B116
 +Denmark52!D116*Denmark52!F116/Denmark52!B116
 +Finland53!D116*Finland53!F116/Finland53!B116
 +Italy54!D116*Italy54!F116/Italy54!B116
 +Netherlands55!D116*Netherlands55!F116/Netherlands55!B116
 +Portugal56!D116*Portugal56!F116/Portugal56!B116
 +Spain57!D116*Spain57!F116/Spain57!B116
 +Sweden58!D116*Sweden58!F116/Sweden58!B116)
/(Belgium51!D116*Belgium51!F116/Belgium51!P116*Belgium51!P115/Belgium51!B115
 +Denmark52!D116*Denmark52!F116/Denmark52!P116*Denmark52!P115/Denmark52!B115
 +Finland53!D116*Finland53!F116/Finland53!P116*Finland53!P115/Finland53!B115
 +Italy54!D116*Italy54!F116/Italy54!P116*Italy54!P115/Italy54!B115
 +Netherlands55!D116*Netherlands55!F116/Netherlands55!P116*Netherlands55!P115/Netherlands55!B115
 +Portugal56!D116*Portugal56!F116/Portugal56!P116*Portugal56!P115/Portugal56!B115
 +Spain57!D116*Spain57!F116/Spain57!P116*Spain57!P115/Spain57!B115
 +Sweden58!D116*Sweden58!F116/Sweden58!P116*Sweden58!P115/Sweden58!B115)
*(Belgium51!D115*Belgium51!F115/Belgium51!P115*Belgium51!P116/Belgium51!B116
 +Denmark52!D115*Denmark52!F115/Denmark52!P115*Denmark52!P116/Denmark52!B116
 +Finland53!D115*Finland53!F115/Finland53!P115*Finland53!P116/Finland53!B116
 +Italy54!D115*Italy54!F115/Italy54!P115*Italy54!P116/Italy54!B116
 +Netherlands55!D115*Netherlands55!F115/Netherlands55!P115*Netherlands55!P116/Netherlands55!B116
 +Portugal56!D115*Portugal56!F115/Portugal56!P115*Portugal56!P116/Portugal56!B116
 +Spain57!D115*Spain57!F115/Spain57!P115*Spain57!P116/Spain57!B116
 +Sweden58!D115*Sweden58!F115/Sweden58!P115*Sweden58!P116/Sweden58!B116)
/(Belgium51!D115*Belgium51!F115/Belgium51!B115
 +Denmark52!D115*Denmark52!F115/Denmark52!B115
 +Finland53!D115*Finland53!F115/Finland53!B115
 +Italy54!D115*Italy54!F115/Italy54!B115
 +Netherlands55!D115*Netherlands55!F115/Netherlands55!B115
 +Portugal56!D115*Portugal56!F115/Portugal56!B115
 +Spain57!D115*Spain57!F115/Spain57!B115
 +Sweden58!D115*Sweden58!F115/Sweden58!B115))))</f>
        <v>-7.3322694465971061E-2</v>
      </c>
      <c r="M116" s="62">
        <f>IF(OR(
Belgium51!H116   ="",Belgium51!H115   ="",
Belgium51!D116   ="",Belgium51!D115   ="",
Belgium51!B116   ="",Belgium51!B115   ="",
Belgium51!Q116   ="",Belgium51!Q115   ="",
Denmark52!H116      ="",Denmark52!H115      ="",
Denmark52!D116      ="",Denmark52!D115      ="",
Denmark52!B116      ="",Denmark52!B115      ="",
Denmark52!Q116      ="",Denmark52!Q115      ="",
Finland53!H116       ="",Finland53!H115       ="",
Finland53!D116       ="",Finland53!D115       ="",
Finland53!B116       ="",Finland53!B115       ="",
Finland53!Q116       ="",Finland53!Q115       ="",
Italy54!H116      ="",Italy54!H115      ="",
Italy54!D116      ="",Italy54!D115      ="",
Italy54!B116      ="",Italy54!B115      ="",
Italy54!Q116      ="",Italy54!Q115      ="",
Netherlands55!H116 ="",Netherlands55!H115 ="",
Netherlands55!D116 ="",Netherlands55!D115 ="",
Netherlands55!B116 ="",Netherlands55!B115 ="",
Netherlands55!Q116 ="",Netherlands55!Q115 ="",
Portugal56!H116      ="",Portugal56!H115      ="",
Portugal56!D116      ="",Portugal56!D115      ="",
Portugal56!B116      ="",Portugal56!B115      ="",
Portugal56!Q116      ="",Portugal56!Q115      ="",
Spain57!H116      ="",Spain57!H115      ="",
Spain57!D116      ="",Spain57!D115      ="",
Spain57!B116      ="",Spain57!B115      ="",
Spain57!Q116      ="",Spain57!Q115      ="",
Sweden58!H116      ="",Sweden58!H115      ="",
Sweden58!D116      ="",Sweden58!D115      ="",
Sweden58!B116      ="",Sweden58!B115      ="",
Sweden58!Q116      ="",Sweden58!Q115      =""),"",
LN(SQRT(
(Belgium51!D116*Belgium51!H116/Belgium51!B116
 +Denmark52!D116*Denmark52!H116/Denmark52!B116
 +Finland53!D116*Finland53!H116/Finland53!B116
 +Italy54!D116*Italy54!H116/Italy54!B116
 +Netherlands55!D116*Netherlands55!H116/Netherlands55!B116
 +Portugal56!D116*Portugal56!H116/Portugal56!B116
 +Spain57!D116*Spain57!H116/Spain57!B116
 +Sweden58!D116*Sweden58!H116/Sweden58!B116)
/(Belgium51!D116*Belgium51!H116/Belgium51!Q116*Belgium51!Q115/Belgium51!B115
 +Denmark52!D116*Denmark52!H116/Denmark52!Q116*Denmark52!Q115/Denmark52!B115
 +Finland53!D116*Finland53!H116/Finland53!Q116*Finland53!Q115/Finland53!B115
 +Italy54!D116*Italy54!H116/Italy54!Q116*Italy54!Q115/Italy54!B115
 +Netherlands55!D116*Netherlands55!H116/Netherlands55!Q116*Netherlands55!Q115/Netherlands55!B115
 +Portugal56!D116*Portugal56!H116/Portugal56!Q116*Portugal56!Q115/Portugal56!B115
 +Spain57!D116*Spain57!H116/Spain57!Q116*Spain57!Q115/Spain57!B115
 +Sweden58!D116*Sweden58!H116/Sweden58!Q116*Sweden58!Q115/Sweden58!B115)
*(Belgium51!D115*Belgium51!H115/Belgium51!Q115*Belgium51!Q116/Belgium51!B116
 +Denmark52!D115*Denmark52!H115/Denmark52!Q115*Denmark52!Q116/Denmark52!B116
 +Finland53!D115*Finland53!H115/Finland53!Q115*Finland53!Q116/Finland53!B116
 +Italy54!D115*Italy54!H115/Italy54!Q115*Italy54!Q116/Italy54!B116
 +Netherlands55!D115*Netherlands55!H115/Netherlands55!Q115*Netherlands55!Q116/Netherlands55!B116
 +Portugal56!D115*Portugal56!H115/Portugal56!Q115*Portugal56!Q116/Portugal56!B116
 +Spain57!D115*Spain57!H115/Spain57!Q115*Spain57!Q116/Spain57!B116
 +Sweden58!D115*Sweden58!H115/Sweden58!Q115*Sweden58!Q116/Sweden58!B116)
/(Belgium51!D115*Belgium51!H115/Belgium51!B115
 +Denmark52!D115*Denmark52!H115/Denmark52!B115
 +Finland53!D115*Finland53!H115/Finland53!B115
 +Italy54!D115*Italy54!H115/Italy54!B115
 +Netherlands55!D115*Netherlands55!H115/Netherlands55!B115
 +Portugal56!D115*Portugal56!H115/Portugal56!B115
 +Spain57!D115*Spain57!H115/Spain57!B115
 +Sweden58!D115*Sweden58!H115/Sweden58!B115))))</f>
        <v>-7.9304712223298976E-2</v>
      </c>
      <c r="N116" s="62">
        <f>IF(OR(
Belgium51!I116   ="",Belgium51!I115   ="",
Belgium51!B116   ="",Belgium51!B115   ="",
Belgium51!R116   ="",Belgium51!R115   ="",
Denmark52!I116      ="",Denmark52!I115      ="",
Denmark52!B116      ="",Denmark52!B115      ="",
Denmark52!R116      ="",Denmark52!R115      ="",
Finland53!I116       ="",Finland53!I115       ="",
Finland53!B116       ="",Finland53!B115       ="",
Finland53!R116       ="",Finland53!R115       ="",
Italy54!I116      ="",Italy54!I115      ="",
Italy54!B116      ="",Italy54!B115      ="",
Italy54!R116      ="",Italy54!R115      ="",
Netherlands55!I116 ="",Netherlands55!I115 ="",
Netherlands55!B116 ="",Netherlands55!B115 ="",
Netherlands55!R116 ="",Netherlands55!R115 ="",
Portugal56!I116      ="",Portugal56!I115      ="",
Portugal56!B116      ="",Portugal56!B115      ="",
Portugal56!R116      ="",Portugal56!R115      ="",
Spain57!I116      ="",Spain57!I115      ="",
Spain57!B116      ="",Spain57!B115      ="",
Spain57!R116      ="",Spain57!R115      ="",
Sweden58!I116      ="",Sweden58!I115      ="",
Sweden58!B116      ="",Sweden58!B115      ="",
Sweden58!R116      ="",Sweden58!R115      =""),"",
LN(SQRT(
(Belgium51!I116/Belgium51!B116
 +Denmark52!I116/Denmark52!B116
 +Finland53!I116/Finland53!B116
 +Italy54!I116/Italy54!B116
 +Netherlands55!I116/Netherlands55!B116
 +Portugal56!I116/Portugal56!B116
 +Spain57!I116/Spain57!B116
 +Sweden58!I116/Sweden58!B116)
/(Belgium51!I116/Belgium51!R116*Belgium51!R115/Belgium51!B115
 +Denmark52!I116/Denmark52!R116*Denmark52!R115/Denmark52!B115
 +Finland53!I116/Finland53!R116*Finland53!R115/Finland53!B115
 +Italy54!I116/Italy54!R116*Italy54!R115/Italy54!B115
 +Netherlands55!I116/Netherlands55!R116*Netherlands55!R115/Netherlands55!B115
 +Portugal56!I116/Portugal56!R116*Portugal56!R115/Portugal56!B115
 +Spain57!I116/Spain57!R116*Spain57!R115/Spain57!B115
 +Sweden58!I116/Sweden58!R116*Sweden58!R115/Sweden58!B115)
*(Belgium51!I115/Belgium51!R115*Belgium51!R116/Belgium51!B116
 +Denmark52!I115/Denmark52!R115*Denmark52!R116/Denmark52!B116
 +Finland53!I115/Finland53!R115*Finland53!R116/Finland53!B116
 +Italy54!I115/Italy54!R115*Italy54!R116/Italy54!B116
 +Netherlands55!I115/Netherlands55!R115*Netherlands55!R116/Netherlands55!B116
 +Portugal56!I115/Portugal56!R115*Portugal56!R116/Portugal56!B116
 +Spain57!I115/Spain57!R115*Spain57!R116/Spain57!B116
 +Sweden58!I115/Sweden58!R115*Sweden58!R116/Sweden58!B116)
/(Belgium51!I115/Belgium51!B115
 +Denmark52!I115/Denmark52!B115
 +Finland53!I115/Finland53!B115
 +Italy54!I115/Italy54!B115
 +Netherlands55!I115/Netherlands55!B115
 +Portugal56!I115/Portugal56!B115
 +Spain57!I115/Spain57!B115
 +Sweden58!I115/Sweden58!B115))))</f>
        <v>-7.8782329916101471E-2</v>
      </c>
      <c r="O116" s="62">
        <f>IF(OR(
Belgium51!K116   ="",Belgium51!K115   ="",
Belgium51!B116   ="",Belgium51!B115   ="",
Belgium51!S116   ="",Belgium51!S115   ="",
Denmark52!K116      ="",Denmark52!K115      ="",
Denmark52!B116      ="",Denmark52!B115      ="",
Denmark52!S116      ="",Denmark52!S115      ="",
Finland53!K116       ="",Finland53!K115       ="",
Finland53!B116       ="",Finland53!B115       ="",
Finland53!S116       ="",Finland53!S115       ="",
Italy54!K116      ="",Italy54!K115      ="",
Italy54!B116      ="",Italy54!B115      ="",
Italy54!S116      ="",Italy54!S115      ="",
Netherlands55!K116 ="",Netherlands55!K115 ="",
Netherlands55!B116 ="",Netherlands55!B115 ="",
Netherlands55!S116 ="",Netherlands55!S115 ="",
Portugal56!K116      ="",Portugal56!K115      ="",
Portugal56!B116      ="",Portugal56!B115      ="",
Portugal56!S116      ="",Portugal56!S115      ="",
Spain57!K116      ="",Spain57!K115      ="",
Spain57!B116      ="",Spain57!B115      ="",
Spain57!S116      ="",Spain57!S115      ="",
Sweden58!K116      ="",Sweden58!K115      ="",
Sweden58!B116      ="",Sweden58!B115      ="",
Sweden58!S116      ="",Sweden58!S115      =""),"",
LN(SQRT(
(Belgium51!K116/Belgium51!B116
 +Denmark52!K116/Denmark52!B116
 +Finland53!K116/Finland53!B116
 +Italy54!K116/Italy54!B116
 +Netherlands55!K116/Netherlands55!B116
 +Portugal56!K116/Portugal56!B116
 +Spain57!K116/Spain57!B116
 +Sweden58!K116/Sweden58!B116)
/(Belgium51!K116/Belgium51!S116*Belgium51!S115/Belgium51!B115
 +Denmark52!K116/Denmark52!S116*Denmark52!S115/Denmark52!B115
 +Finland53!K116/Finland53!S116*Finland53!S115/Finland53!B115
 +Italy54!K116/Italy54!S116*Italy54!S115/Italy54!B115
 +Netherlands55!K116/Netherlands55!S116*Netherlands55!S115/Netherlands55!B115
 +Portugal56!K116/Portugal56!S116*Portugal56!S115/Portugal56!B115
 +Spain57!K116/Spain57!S116*Spain57!S115/Spain57!B115
 +Sweden58!K116/Sweden58!S116*Sweden58!S115/Sweden58!B115)
*(Belgium51!K115/Belgium51!S115*Belgium51!S116/Belgium51!B116
 +Denmark52!K115/Denmark52!S115*Denmark52!S116/Denmark52!B116
 +Finland53!K115/Finland53!S115*Finland53!S116/Finland53!B116
 +Italy54!K115/Italy54!S115*Italy54!S116/Italy54!B116
 +Netherlands55!K115/Netherlands55!S115*Netherlands55!S116/Netherlands55!B116
 +Portugal56!K115/Portugal56!S115*Portugal56!S116/Portugal56!B116
 +Spain57!K115/Spain57!S115*Spain57!S116/Spain57!B116
 +Sweden58!K115/Sweden58!S115*Sweden58!S116/Sweden58!B116)
/(Belgium51!K115/Belgium51!B115
 +Denmark52!K115/Denmark52!B115
 +Finland53!K115/Finland53!B115
 +Italy54!K115/Italy54!B115
 +Netherlands55!K115/Netherlands55!B115
 +Portugal56!K115/Portugal56!B115
 +Spain57!K115/Spain57!B115
 +Sweden58!K115/Sweden58!B115))))</f>
        <v>-0.10138890202413213</v>
      </c>
      <c r="P116" s="62">
        <f>IF(OR(
Belgium51!L116   ="",Belgium51!L115   ="",
Belgium51!B116   ="",Belgium51!B115   ="",
Belgium51!T116   ="",Belgium51!T115   ="",
Denmark52!L116      ="",Denmark52!L115      ="",
Denmark52!B116      ="",Denmark52!B115      ="",
Denmark52!T116      ="",Denmark52!T115      ="",
Finland53!L116       ="",Finland53!L115       ="",
Finland53!B116       ="",Finland53!B115       ="",
Finland53!T116       ="",Finland53!T115       ="",
Italy54!L116      ="",Italy54!L115      ="",
Italy54!B116      ="",Italy54!B115      ="",
Italy54!T116      ="",Italy54!T115      ="",
Netherlands55!L116 ="",Netherlands55!L115 ="",
Netherlands55!B116 ="",Netherlands55!B115 ="",
Netherlands55!T116 ="",Netherlands55!T115 ="",
Portugal56!L116      ="",Portugal56!L115      ="",
Portugal56!B116      ="",Portugal56!B115      ="",
Portugal56!T116      ="",Portugal56!T115      ="",
Spain57!L116      ="",Spain57!L115      ="",
Spain57!B116      ="",Spain57!B115      ="",
Spain57!T116      ="",Spain57!T115      ="",
Sweden58!L116      ="",Sweden58!L115      ="",
Sweden58!B116      ="",Sweden58!B115      ="",
Sweden58!T116      ="",Sweden58!T115      =""),"",
LN(SQRT(
(Belgium51!L116/Belgium51!B116
 +Denmark52!L116/Denmark52!B116
 +Finland53!L116/Finland53!B116
 +Italy54!L116/Italy54!B116
 +Netherlands55!L116/Netherlands55!B116
 +Portugal56!L116/Portugal56!B116
 +Spain57!L116/Spain57!B116
 +Sweden58!L116/Sweden58!B116)
/(Belgium51!L116/Belgium51!T116*Belgium51!T115/Belgium51!B115
 +Denmark52!L116/Denmark52!T116*Denmark52!T115/Denmark52!B115
 +Finland53!L116/Finland53!T116*Finland53!T115/Finland53!B115
 +Italy54!L116/Italy54!T116*Italy54!T115/Italy54!B115
 +Netherlands55!L116/Netherlands55!T116*Netherlands55!T115/Netherlands55!B115
 +Portugal56!L116/Portugal56!T116*Portugal56!T115/Portugal56!B115
 +Spain57!L116/Spain57!T116*Spain57!T115/Spain57!B115
 +Sweden58!L116/Sweden58!T116*Sweden58!T115/Sweden58!B115)
*(Belgium51!L115/Belgium51!T115*Belgium51!T116/Belgium51!B116
 +Denmark52!L115/Denmark52!T115*Denmark52!T116/Denmark52!B116
 +Finland53!L115/Finland53!T115*Finland53!T116/Finland53!B116
 +Italy54!L115/Italy54!T115*Italy54!T116/Italy54!B116
 +Netherlands55!L115/Netherlands55!T115*Netherlands55!T116/Netherlands55!B116
 +Portugal56!L115/Portugal56!T115*Portugal56!T116/Portugal56!B116
 +Spain57!L115/Spain57!T115*Spain57!T116/Spain57!B116
 +Sweden58!L115/Sweden58!T115*Sweden58!T116/Sweden58!B116)
/(Belgium51!L115/Belgium51!B115
 +Denmark52!L115/Denmark52!B115
 +Finland53!L115/Finland53!B115
 +Italy54!L115/Italy54!B115
 +Netherlands55!L115/Netherlands55!B115
 +Portugal56!L115/Portugal56!B115
 +Spain57!L115/Spain57!B115
 +Sweden58!L115/Sweden58!B115))))</f>
        <v>-9.7680582512782138E-2</v>
      </c>
      <c r="Q116" s="61">
        <f t="shared" si="4"/>
        <v>1.7277696249960728E-3</v>
      </c>
      <c r="R116" s="61">
        <f t="shared" si="8"/>
        <v>-4.2542481323318421E-3</v>
      </c>
      <c r="S116" s="61">
        <f t="shared" si="5"/>
        <v>-3.7318658251343367E-3</v>
      </c>
      <c r="T116" s="61">
        <f t="shared" si="6"/>
        <v>-2.6338437933164996E-2</v>
      </c>
      <c r="U116" s="61">
        <f t="shared" si="7"/>
        <v>-2.2630118421815004E-2</v>
      </c>
      <c r="V116" s="61">
        <f>IF(OR(
Belgium51!V116   ="",
Belgium51!U116   ="",
Denmark52!V116      ="",
Denmark52!U116      ="",
Finland53!V116       ="",
Finland53!U116       ="",
Italy54!V116      ="",
Italy54!U116      ="",
Netherlands55!V116 ="",
Netherlands55!U116 ="",
Portugal56!V116      ="",
Portugal56!U116      ="",
Spain57!V116      ="",
Spain57!U116      ="",
Sweden58!V116      ="",
Sweden58!U116      =""),"",
LN((Belgium51!V116+Denmark52!V116+Finland53!V116+Italy54!V116+Netherlands55!V116+Portugal56!V116+Spain57!V116+Sweden58!V116)
/(Belgium51!U116+Denmark52!U116+Finland53!U116+Italy54!U116+Netherlands55!U116+Portugal56!U116+Spain57!U116+Sweden58!U116)))</f>
        <v>-0.9577598759878817</v>
      </c>
      <c r="W116" s="61">
        <f>IF(OR(
Belgium51!V116   ="",
Belgium51!W116   ="",
Belgium51!U116   ="",
Denmark52!V116      ="",
Denmark52!W116      ="",
Denmark52!U116      ="",
Finland53!V116       ="",
Finland53!W116       ="",
Finland53!U116       ="",
Italy54!V116      ="",
Italy54!W116      ="",
Italy54!U116      ="",
Netherlands55!V116 ="",
Netherlands55!W116 ="",
Netherlands55!V116 ="",
Portugal56!V116      ="",
Portugal56!W116      ="",
Portugal56!U116      ="",
Spain57!V116      ="",
Spain57!W116      ="",
Spain57!U116      ="",
Sweden58!V116      ="",
Sweden58!W116      ="",
Sweden58!U116      ="",
),"",
LN((Belgium51!V116*Belgium51!W116+Denmark52!V116*Denmark52!W116+Finland53!V116*Finland53!W116+Italy54!V116*Italy54!W116+Netherlands55!V116*Netherlands55!W116+Portugal56!V116*Portugal56!W116+Spain57!V116*Spain57!W116+Sweden58!V116*Sweden58!W116)
/(Belgium51!U116+Denmark52!U116+Finland53!U116+Italy54!U116+Netherlands55!U116+Portugal56!U116+Spain57!U116+Sweden58!U116)))</f>
        <v>6.5277559212077048</v>
      </c>
      <c r="X116" s="61">
        <f>IF(OR(
Belgium51!X116   ="",
Belgium51!D116   ="",
Belgium51!B116   ="",
Denmark52!X116      ="",
Denmark52!D116      ="",
Denmark52!B116      ="",
Finland53!X116       ="",
Finland53!D116       ="",
Finland53!B116       ="",
Italy54!X116      ="",
Italy54!D116      ="",
Italy54!B116      ="",
Netherlands55!X116 ="",
Netherlands55!D116 ="",
Netherlands55!B116 ="",
Portugal56!X116      ="",
Portugal56!D116      ="",
Portugal56!B116      ="",
Spain57!X116      ="",
Spain57!D116      ="",
Spain57!B116      ="",
Sweden58!X116      ="",
Sweden58!D116      ="",
Sweden58!B116      =""),"",
(Belgium51!X116*Belgium51!D116/Belgium51!B116
 +Denmark52!X116*Denmark52!D116/Denmark52!B116
 +Finland53!X116*Finland53!D116/Finland53!B116
 +Italy54!X116*Italy54!D116/Italy54!B116
 +Netherlands55!X116*Netherlands55!D116/Netherlands55!B116
 +Portugal56!X116*Portugal56!D116/Portugal56!B116
 +Spain57!X116*Spain57!D116/Spain57!B116
 +Sweden58!X116*Sweden58!D116/Sweden58!B116)
/(Belgium51!D116/Belgium51!B116
 +Denmark52!D116/Denmark52!B116
 +Finland53!D116/Finland53!B116
 +Italy54!D116/Italy54!B116
 +Netherlands55!D116/Netherlands55!B116
 +Portugal56!D116/Portugal56!B116
 +Spain57!D116/Spain57!B116
 +Sweden58!D116/Sweden58!B116))</f>
        <v>0.63480822731586661</v>
      </c>
      <c r="Y116" s="61">
        <f>IF(OR(
Belgium51!Y116   ="",
Belgium51!D116   ="",
Belgium51!B116   ="",
Denmark52!Y116      ="",
Denmark52!D116      ="",
Denmark52!B116      ="",
Finland53!Y116       ="",
Finland53!D116       ="",
Finland53!B116       ="",
Italy54!Y116      ="",
Italy54!D116      ="",
Italy54!B116      ="",
Netherlands55!Y116 ="",
Netherlands55!D116 ="",
Netherlands55!B116 ="",
Portugal56!Y116      ="",
Portugal56!D116      ="",
Portugal56!B116      ="",
Spain57!Y116      ="",
Spain57!D116      ="",
Spain57!B116      ="",
Sweden58!Y116      ="",
Sweden58!D116      ="",
Sweden58!B116      =""),"",
(Belgium51!Y116/Belgium51!B116
 +Denmark52!Y116/Denmark52!B116
 +Finland53!Y116/Finland53!B116
 +Italy54!Y116/Italy54!B116
 +Netherlands55!Y116/Netherlands55!B116
 +Portugal56!Y116/Portugal56!B116
 +Spain57!Y116/Spain57!B116
 +Sweden58!Y116/Sweden58!B116)
/(Belgium51!D116/Belgium51!B116
 +Denmark52!D116/Denmark52!B116
 +Finland53!D116/Finland53!B116
 +Italy54!D116/Italy54!B116
 +Netherlands55!D116/Netherlands55!B116
 +Portugal56!D116/Portugal56!B116
 +Spain57!D116/Spain57!B116
 +Sweden58!D116/Sweden58!B116))</f>
        <v>0.14800926238639037</v>
      </c>
      <c r="Z116" s="67"/>
      <c r="AA116" s="62" t="str">
        <f t="shared" si="3"/>
        <v/>
      </c>
      <c r="AB116" s="75">
        <f>IF(OR(
Belgium51!AB116   ="",
Belgium51!D116   ="",
Belgium51!B116   ="",
Denmark52!AB116      ="",
Denmark52!D116      ="",
Denmark52!B116      ="",
Finland53!AB116       ="",
Finland53!D116       ="",
Finland53!B116       ="",
Italy54!AB116      ="",
Italy54!D116      ="",
Italy54!B116      ="",
Netherlands55!AB116 ="",
Netherlands55!D116 ="",
Netherlands55!B116 ="",
Portugal56!AB116      ="",
Portugal56!D116      ="",
Portugal56!B116      ="",
Spain57!AB116      ="",
Spain57!D116      ="",
Spain57!B116      ="",
Sweden58!AB116      ="",
Sweden58!D116      ="",
Sweden58!B116      =""),"",
(Belgium51!AB116*Belgium51!D116/Belgium51!B116
 +Denmark52!AB116*Denmark52!D116/Denmark52!B116
 +Finland53!AB116*Finland53!D116/Finland53!B116
 +Italy54!AB116*Italy54!D116/Italy54!B116
 +Netherlands55!AB116*Netherlands55!D116/Netherlands55!B116
 +Portugal56!AB116*Portugal56!D116/Portugal56!B116
 +Spain57!AB116*Spain57!D116/Spain57!B116
 +Sweden58!AB116*Sweden58!D116/Sweden58!B116)
/(Belgium51!D116/Belgium51!B116
 +Denmark52!D116/Denmark52!B116
 +Finland53!D116/Finland53!B116
 +Italy54!D116/Italy54!B116
 +Netherlands55!D116/Netherlands55!B116
 +Portugal56!D116/Portugal56!B116
 +Spain57!D116/Spain57!B116
 +Sweden58!D116/Sweden58!B116))</f>
        <v>0.5885087421245131</v>
      </c>
    </row>
    <row r="117" spans="1:28">
      <c r="A117" s="62">
        <v>1984</v>
      </c>
      <c r="B117" s="62">
        <f>IF(OR(
Belgium51!AC117   ="",
Belgium51!D117   ="",
Belgium51!B117   ="",
Denmark52!AC117      ="",
Denmark52!D117      ="",
Denmark52!B117      ="",
Finland53!AC117       ="",
Finland53!D117       ="",
Finland53!B117       ="",
Italy54!AC117      ="",
Italy54!D117      ="",
Italy54!B117      ="",
Netherlands55!AC117 ="",
Netherlands55!D117 ="",
Netherlands55!B117 ="",
Portugal56!AC117 ="",
Portugal56!D117 ="",
Portugal56!B117 ="",
Spain57!AC117       ="",
Spain57!D117       ="",
Spain57!B117       ="",
Sweden58!AC117      ="",
Sweden58!D117      ="",
Sweden58!B117      =""),"",
(Belgium51!AC117*Belgium51!D117/Belgium51!B117
 +Denmark52!AC117*Denmark52!D117/Denmark52!B117
 +Finland53!AC117*Finland53!D117/Finland53!B117
 +Italy54!AC117*Italy54!D117/Italy54!B117
 +Netherlands55!AC117*Netherlands55!D117/Netherlands55!B117
 +Portugal56!AC117*Portugal56!D117/Portugal56!B117
 +Spain57!AC117*Spain57!D117/Spain57!B117
 +Sweden58!AC117*Sweden58!D117/Sweden58!B117)
/(Belgium51!D117/Belgium51!B117
 +Denmark52!D117/Denmark52!B117
 +Finland53!D117/Finland53!B117
 +Italy54!D117/Italy54!B117
 +Netherlands55!D117/Netherlands55!B117
 +Portugal56!D117/Portugal56!B117
 +Spain57!D117/Spain57!B117
 +Sweden58!D117/Sweden58!B117))</f>
        <v>1.1762578743040914E-2</v>
      </c>
      <c r="C117" s="34">
        <f>IF(OR(
Belgium51!F117   ="",
Belgium51!D117   ="",
Belgium51!B117   ="",
Denmark52!F117      ="",
Denmark52!D117      ="",
Denmark52!B117      ="",
Finland53!F117       ="",
Finland53!D117       ="",
Finland53!B117       ="",
Italy54!F117      ="",
Italy54!D117      ="",
Italy54!B117      ="",
Netherlands55!F117 ="",
Netherlands55!D117 ="",
Netherlands55!B117 ="",
Portugal56!F117 ="",
Portugal56!D117 ="",
Portugal56!B117 ="",
Spain57!F117       ="",
Spain57!D117       ="",
Spain57!B117       ="",
Sweden58!F117      ="",
Sweden58!D117      ="",
Sweden58!B117      =""),"",
(Belgium51!F117*Belgium51!D117/Belgium51!B117
 +Denmark52!F117*Denmark52!D117/Denmark52!B117
 +Finland53!F117*Finland53!D117/Finland53!B117
 +Italy54!F117*Italy54!D117/Italy54!B117
 +Netherlands55!F117*Netherlands55!D117/Netherlands55!B117
 +Portugal56!F117*Portugal56!D117/Portugal56!B117
 +Spain57!F117*Spain57!D117/Spain57!B117
 +Sweden58!F117*Sweden58!D117/Sweden58!B117)
/(Belgium51!D117/Belgium51!B117
 +Denmark52!D117/Denmark52!B117
 +Finland53!D117/Finland53!B117
 +Italy54!D117/Italy54!B117
 +Netherlands55!D117/Netherlands55!B117
 +Portugal56!D117/Portugal56!B117
 +Spain57!D117/Spain57!B117
 +Sweden58!D117/Sweden58!B117))</f>
        <v>0.56988048815077486</v>
      </c>
      <c r="D117" s="62" t="str">
        <f>IF(OR(
Belgium51!AE117   ="",
Belgium51!D117   ="",
Belgium51!B117   ="",
Denmark52!AE117      ="",
Denmark52!D117      ="",
Denmark52!B117      ="",
Finland53!AE117       ="",
Finland53!D117       ="",
Finland53!B117       ="",
Italy54!AE117      ="",
Italy54!D117      ="",
Italy54!B117      ="",
Netherlands55!AE117 ="",
Netherlands55!D117 ="",
Netherlands55!B117 ="",
Portugal56!AE117 ="",
Portugal56!D117 ="",
Portugal56!B117 ="",
Spain57!AE117       ="",
Spain57!D117       ="",
Spain57!B117       ="",
Sweden58!AE117      ="",
Sweden58!D117      ="",
Sweden58!B117      =""),"",
(Belgium51!AE117*Belgium51!D117/Belgium51!B117
 +Denmark52!AE117*Denmark52!D117/Denmark52!B117
 +Finland53!AE117*Finland53!D117/Finland53!B117
 +Italy54!AE117*Italy54!D117/Italy54!B117
 +Netherlands55!AE117*Netherlands55!D117/Netherlands55!B117
 +Portugal56!AE117*Portugal56!D117/Portugal56!B117
 +Spain57!AE117*Spain57!D117/Spain57!B117
 +Sweden58!AE117*Sweden58!D117/Sweden58!B117)
/(Belgium51!D117/Belgium51!B117
 +Denmark52!D117/Denmark52!B117
 +Finland53!D117/Finland53!B117
 +Italy54!D117/Italy54!B117
 +Netherlands55!D117/Netherlands55!B117
 +Portugal56!D117/Portugal56!B117
 +Spain57!D117/Spain57!B117
 +Sweden58!D117/Sweden58!B117))</f>
        <v/>
      </c>
      <c r="E117" s="62">
        <f>IF(OR(
Belgium51!H117   ="",
Belgium51!D117   ="",
Belgium51!B117   ="",
Denmark52!H117      ="",
Denmark52!D117      ="",
Denmark52!B117      ="",
Finland53!H117       ="",
Finland53!D117       ="",
Finland53!B117       ="",
Italy54!H117      ="",
Italy54!D117      ="",
Italy54!B117      ="",
Netherlands55!H117 ="",
Netherlands55!D117 ="",
Netherlands55!B117 ="",
Portugal56!H117 ="",
Portugal56!D117 ="",
Portugal56!B117 ="",
Spain57!H117 ="",
Spain57!D117 ="",
Spain57!B117 ="",
Sweden58!H117 ="",
Sweden58!D117 ="",
Sweden58!B117 =""),"",
(Belgium51!H117*Belgium51!D117/Belgium51!B117
 +Denmark52!H117*Denmark52!D117/Denmark52!B117
 +Finland53!H117*Finland53!D117/Finland53!B117
 +Italy54!H117*Italy54!D117/Italy54!B117
 +Netherlands55!H117*Netherlands55!D117/Netherlands55!B117
 +Portugal56!H117*Portugal56!D117/Portugal56!B117
 +Spain57!H117*Spain57!D117/Spain57!B117
 +Sweden58!H117*Sweden58!D117/Sweden58!B117)
/(Belgium51!D117/Belgium51!B117
 +Denmark52!D117/Denmark52!B117
 +Finland53!D117/Finland53!B117
 +Italy54!D117/Italy54!B117
 +Netherlands55!D117/Netherlands55!B117
 +Portugal56!D117/Portugal56!B117
 +Spain57!D117/Spain57!B117
 +Sweden58!D117/Sweden58!B117))</f>
        <v>0.20979540170659511</v>
      </c>
      <c r="F117" s="62">
        <f>IF(OR(
Belgium51!I117   ="",
Belgium51!D117   ="",
Belgium51!B117   ="",
Denmark52!I117      ="",
Denmark52!D117      ="",
Denmark52!B117      ="",
Finland53!I117       ="",
Finland53!D117       ="",
Finland53!B117       ="",
Italy54!I117      ="",
Italy54!D117      ="",
Italy54!B117      ="",
Netherlands55!I117 ="",
Netherlands55!D117 ="",
Netherlands55!B117 ="",
Portugal56!I117      ="",
Portugal56!D117      ="",
Portugal56!B117      ="",
Spain57!I117      ="",
Spain57!D117      ="",
Spain57!B117      ="",
Sweden58!I117      ="",
Sweden58!D117      ="",
Sweden58!B117      =""),"",
(Belgium51!I117/Belgium51!B117
 +Denmark52!I117/Denmark52!B117
 +Finland53!I117/Finland53!B117
 +Italy54!I117/Italy54!B117
 +Netherlands55!I117/Netherlands55!B117
 +Portugal56!I117/Portugal56!B117
 +Spain57!I117/Spain57!B117
 +Sweden58!I117/Sweden58!B117)
/(Belgium51!D117/Belgium51!B117
 +Denmark52!D117/Denmark52!B117
 +Finland53!D117/Finland53!B117
 +Italy54!D117/Italy54!B117
 +Netherlands55!D117/Netherlands55!B117
 +Portugal56!D117/Portugal56!B117
 +Spain57!D117/Spain57!B117
 +Sweden58!D117/Sweden58!B117))</f>
        <v>0.35225341368348656</v>
      </c>
      <c r="G117" s="62">
        <f>IF(OR(
Belgium51!J117   ="",
Belgium51!D117   ="",
Belgium51!B117   ="",
Denmark52!J117      ="",
Denmark52!D117      ="",
Denmark52!B117      ="",
Finland53!J117       ="",
Finland53!D117       ="",
Finland53!B117       ="",
Italy54!J117      ="",
Italy54!D117      ="",
Italy54!B117      ="",
Netherlands55!J117 ="",
Netherlands55!D117 ="",
Netherlands55!B117 ="",
Portugal56!J117      ="",
Portugal56!D117      ="",
Portugal56!B117      ="",
Spain57!J117      ="",
Spain57!D117      ="",
Spain57!B117      ="",
Sweden58!J117      ="",
Sweden58!D117      ="",
Sweden58!B117      =""),"",
(Belgium51!J117/Belgium51!B117
 +Denmark52!J117/Denmark52!B117
 +Finland53!J117/Finland53!B117
 +Italy54!J117/Italy54!B117
 +Netherlands55!J117/Netherlands55!B117
 +Portugal56!J117/Portugal56!B117
 +Spain57!J117/Spain57!B117
 +Sweden58!J117/Sweden58!B117)
/(Belgium51!D117/Belgium51!B117
 +Denmark52!D117/Denmark52!B117
 +Finland53!D117/Finland53!B117
 +Italy54!D117/Italy54!B117
 +Netherlands55!D117/Netherlands55!B117
 +Portugal56!D117/Portugal56!B117
 +Spain57!D117/Spain57!B117
 +Sweden58!D117/Sweden58!B117))</f>
        <v>0.26283713630110833</v>
      </c>
      <c r="H117" s="62">
        <f>IF(OR(
Belgium51!K117   ="",
Belgium51!D117   ="",
Belgium51!B117   ="",
Denmark52!K117      ="",
Denmark52!D117      ="",
Denmark52!B117      ="",
Finland53!K117       ="",
Finland53!D117       ="",
Finland53!B117       ="",
Italy54!K117      ="",
Italy54!D117      ="",
Italy54!B117      ="",
Netherlands55!K117 ="",
Netherlands55!D117 ="",
Netherlands55!B117 ="",
Portugal56!K117      ="",
Portugal56!D117      ="",
Portugal56!B117      ="",
Spain57!K117      ="",
Spain57!D117      ="",
Spain57!B117      ="",
Sweden58!K117      ="",
Sweden58!D117      ="",
Sweden58!B117      =""),"",
(Belgium51!K117/Belgium51!B117
 +Denmark52!K117/Denmark52!B117
 +Finland53!K117/Finland53!B117
 +Italy54!K117/Italy54!B117
 +Netherlands55!K117/Netherlands55!B117
 +Portugal56!K117/Portugal56!B117
 +Spain57!K117/Spain57!B117
 +Sweden58!K117/Sweden58!B117)
/(Belgium51!D117/Belgium51!B117
 +Denmark52!D117/Denmark52!B117
 +Finland53!D117/Finland53!B117
 +Italy54!D117/Italy54!B117
 +Netherlands55!D117/Netherlands55!B117
 +Portugal56!D117/Portugal56!B117
 +Spain57!D117/Spain57!B117
 +Sweden58!D117/Sweden58!B117))</f>
        <v>0.31151542326599463</v>
      </c>
      <c r="I117" s="62">
        <f>IF(OR(
Belgium51!L117   ="",
Belgium51!D117   ="",
Belgium51!B117   ="",
Denmark52!L117      ="",
Denmark52!D117      ="",
Denmark52!B117      ="",
Finland53!L117       ="",
Finland53!D117       ="",
Finland53!B117       ="",
Italy54!L117      ="",
Italy54!D117      ="",
Italy54!B117      ="",
Netherlands55!L117 ="",
Netherlands55!D117 ="",
Netherlands55!B117 ="",
Portugal56!L117      ="",
Portugal56!D117      ="",
Portugal56!B117      ="",
Spain57!L117      ="",
Spain57!D117      ="",
Spain57!B117      ="",
Sweden58!L117      ="",
Sweden58!D117      ="",
Sweden58!B117      =""),"",
(Belgium51!L117/Belgium51!B117
 +Denmark52!L117/Denmark52!B117
 +Finland53!L117/Finland53!B117
 +Italy54!L117/Italy54!B117
 +Netherlands55!L117/Netherlands55!B117
 +Portugal56!L117/Portugal56!B117
 +Spain57!L117/Spain57!B117
 +Sweden58!L117/Sweden58!B117)
/(Belgium51!D117/Belgium51!B117
 +Denmark52!D117/Denmark52!B117
 +Finland53!D117/Finland53!B117
 +Italy54!D117/Italy54!B117
 +Netherlands55!D117/Netherlands55!B117
 +Portugal56!D117/Portugal56!B117
 +Spain57!D117/Spain57!B117
 +Sweden58!D117/Sweden58!B117))</f>
        <v>0.30599945291683089</v>
      </c>
      <c r="J117" s="61">
        <f t="shared" si="2"/>
        <v>5.5159703491637346E-3</v>
      </c>
      <c r="K117" s="61">
        <f>IF(OR(
Belgium51!D117   ="",Belgium51!D116   ="",
Belgium51!B117   ="",Belgium51!B116   ="",
Belgium51!N117   ="",Belgium51!N116   ="",
Denmark52!D117      ="",Denmark52!D116      ="",
Denmark52!B117      ="",Denmark52!B116      ="",
Denmark52!N117      ="",Denmark52!N116      ="",
Finland53!D117       ="",Finland53!D116       ="",
Finland53!B117       ="",Finland53!B116       ="",
Finland53!N117       ="",Finland53!N116       ="",
Italy54!D117      ="",Italy54!D116      ="",
Italy54!B117      ="",Italy54!B116      ="",
Italy54!N117      ="",Italy54!N116      ="",
Netherlands55!D117 ="",Netherlands55!D116 ="",
Netherlands55!B117 ="",Netherlands55!B116 ="",
Netherlands55!N117 ="",Netherlands55!N116 ="",
Portugal56!D117      ="",Portugal56!D116      ="",
Portugal56!B117      ="",Portugal56!B116      ="",
Portugal56!N117      ="",Portugal56!N116      ="",
Spain57!D117      ="",Spain57!D116      ="",
Spain57!B117      ="",Spain57!B116      ="",
Spain57!N117      ="",Spain57!N116      ="",
Sweden58!D117      ="",Sweden58!D116      ="",
Sweden58!B117      ="",Sweden58!B116      ="",
Sweden58!N117      ="",Sweden58!N116      =""),"",
LN(SQRT(
(Belgium51!D117/Belgium51!B117
 +Denmark52!D117/Denmark52!B117
 +Finland53!D117/Finland53!B117
 +Italy54!D117/Italy54!B117
 +Netherlands55!D117/Netherlands55!B117
 +Portugal56!D117/Portugal56!B117
 +Spain57!D117/Spain57!B117
 +Sweden58!D117/Sweden58!B117)
/(Belgium51!D117/Belgium51!N117*Belgium51!N116/Belgium51!B116
 +Denmark52!D117/Denmark52!N117*Denmark52!N116/Denmark52!B116
 +Finland53!D117/Finland53!N117*Finland53!N116/Finland53!B116
 +Italy54!D117/Italy54!N117*Italy54!N116/Italy54!B116
 +Netherlands55!D117/Netherlands55!N117*Netherlands55!N116/Netherlands55!B116
 +Portugal56!D117/Portugal56!N117*Portugal56!N116/Portugal56!B116
 +Spain57!D117/Spain57!N117*Spain57!N116/Spain57!B116
 +Sweden58!D117/Sweden58!N117*Sweden58!N116/Sweden58!B116)
*(Belgium51!D116/Belgium51!N116*Belgium51!N117/Belgium51!B117
 +Denmark52!D116/Denmark52!N116*Denmark52!N117/Denmark52!B117
 +Finland53!D116/Finland53!N116*Finland53!N117/Finland53!B117
 +Italy54!D116/Italy54!N116*Italy54!N117/Italy54!B117
 +Netherlands55!D116/Netherlands55!N116*Netherlands55!N117/Netherlands55!B117
 +Portugal56!D116/Portugal56!N116*Portugal56!N117/Portugal56!B117
 +Spain57!D116/Spain57!N116*Spain57!N117/Spain57!B117
 +Sweden58!D116/Sweden58!N116*Sweden58!N117/Sweden58!B117)
/(Belgium51!D116/Belgium51!B116
 +Denmark52!D116/Denmark52!B116
 +Finland53!D116/Finland53!B116
 +Italy54!D116/Italy54!B116
 +Netherlands55!D116/Netherlands55!B116
 +Portugal56!D116/Portugal56!B116
 +Spain57!D116/Spain57!B116
 +Sweden58!D116/Sweden58!B116))))</f>
        <v>-5.9162720044694271E-2</v>
      </c>
      <c r="L117" s="61">
        <f>IF(OR(
Belgium51!F117   ="",Belgium51!F116   ="",
Belgium51!D117   ="",Belgium51!D116   ="",
Belgium51!B117   ="",Belgium51!B116   ="",
Belgium51!P117   ="",Belgium51!P116   ="",
Denmark52!F117      ="",Denmark52!F116      ="",
Denmark52!D117      ="",Denmark52!D116      ="",
Denmark52!B117      ="",Denmark52!B116      ="",
Denmark52!P117      ="",Denmark52!P116      ="",
Finland53!F117       ="",Finland53!F116       ="",
Finland53!D117       ="",Finland53!D116       ="",
Finland53!B117       ="",Finland53!B116       ="",
Finland53!P117       ="",Finland53!P116       ="",
Italy54!F117      ="",Italy54!F116      ="",
Italy54!D117      ="",Italy54!D116      ="",
Italy54!B117      ="",Italy54!B116      ="",
Italy54!P117      ="",Italy54!P116      ="",
Netherlands55!F117 ="",Netherlands55!F116 ="",
Netherlands55!D117 ="",Netherlands55!D116 ="",
Netherlands55!B117 ="",Netherlands55!B116 ="",
Netherlands55!P117 ="",Netherlands55!P116 ="",
Portugal56!F117      ="",Portugal56!F116      ="",
Portugal56!D117      ="",Portugal56!D116      ="",
Portugal56!B117      ="",Portugal56!B116      ="",
Portugal56!P117      ="",Portugal56!P116      ="",
Spain57!F117      ="",Spain57!F116      ="",
Spain57!D117      ="",Spain57!D116      ="",
Spain57!B117      ="",Spain57!B116      ="",
Spain57!P117      ="",Spain57!P116      ="",
Sweden58!F117      ="",Sweden58!F116      ="",
Sweden58!D117      ="",Sweden58!D116      ="",
Sweden58!B117      ="",Sweden58!B116      ="",
Sweden58!P117      ="",Sweden58!P116      =""),"",
LN(SQRT(
(Belgium51!D117*Belgium51!F117/Belgium51!B117
 +Denmark52!D117*Denmark52!F117/Denmark52!B117
 +Finland53!D117*Finland53!F117/Finland53!B117
 +Italy54!D117*Italy54!F117/Italy54!B117
 +Netherlands55!D117*Netherlands55!F117/Netherlands55!B117
 +Portugal56!D117*Portugal56!F117/Portugal56!B117
 +Spain57!D117*Spain57!F117/Spain57!B117
 +Sweden58!D117*Sweden58!F117/Sweden58!B117)
/(Belgium51!D117*Belgium51!F117/Belgium51!P117*Belgium51!P116/Belgium51!B116
 +Denmark52!D117*Denmark52!F117/Denmark52!P117*Denmark52!P116/Denmark52!B116
 +Finland53!D117*Finland53!F117/Finland53!P117*Finland53!P116/Finland53!B116
 +Italy54!D117*Italy54!F117/Italy54!P117*Italy54!P116/Italy54!B116
 +Netherlands55!D117*Netherlands55!F117/Netherlands55!P117*Netherlands55!P116/Netherlands55!B116
 +Portugal56!D117*Portugal56!F117/Portugal56!P117*Portugal56!P116/Portugal56!B116
 +Spain57!D117*Spain57!F117/Spain57!P117*Spain57!P116/Spain57!B116
 +Sweden58!D117*Sweden58!F117/Sweden58!P117*Sweden58!P116/Sweden58!B116)
*(Belgium51!D116*Belgium51!F116/Belgium51!P116*Belgium51!P117/Belgium51!B117
 +Denmark52!D116*Denmark52!F116/Denmark52!P116*Denmark52!P117/Denmark52!B117
 +Finland53!D116*Finland53!F116/Finland53!P116*Finland53!P117/Finland53!B117
 +Italy54!D116*Italy54!F116/Italy54!P116*Italy54!P117/Italy54!B117
 +Netherlands55!D116*Netherlands55!F116/Netherlands55!P116*Netherlands55!P117/Netherlands55!B117
 +Portugal56!D116*Portugal56!F116/Portugal56!P116*Portugal56!P117/Portugal56!B117
 +Spain57!D116*Spain57!F116/Spain57!P116*Spain57!P117/Spain57!B117
 +Sweden58!D116*Sweden58!F116/Sweden58!P116*Sweden58!P117/Sweden58!B117)
/(Belgium51!D116*Belgium51!F116/Belgium51!B116
 +Denmark52!D116*Denmark52!F116/Denmark52!B116
 +Finland53!D116*Finland53!F116/Finland53!B116
 +Italy54!D116*Italy54!F116/Italy54!B116
 +Netherlands55!D116*Netherlands55!F116/Netherlands55!B116
 +Portugal56!D116*Portugal56!F116/Portugal56!B116
 +Spain57!D116*Spain57!F116/Spain57!B116
 +Sweden58!D116*Sweden58!F116/Sweden58!B116))))</f>
        <v>-4.9829898316514493E-2</v>
      </c>
      <c r="M117" s="62">
        <f>IF(OR(
Belgium51!H117   ="",Belgium51!H116   ="",
Belgium51!D117   ="",Belgium51!D116   ="",
Belgium51!B117   ="",Belgium51!B116   ="",
Belgium51!Q117   ="",Belgium51!Q116   ="",
Denmark52!H117      ="",Denmark52!H116      ="",
Denmark52!D117      ="",Denmark52!D116      ="",
Denmark52!B117      ="",Denmark52!B116      ="",
Denmark52!Q117      ="",Denmark52!Q116      ="",
Finland53!H117       ="",Finland53!H116       ="",
Finland53!D117       ="",Finland53!D116       ="",
Finland53!B117       ="",Finland53!B116       ="",
Finland53!Q117       ="",Finland53!Q116       ="",
Italy54!H117      ="",Italy54!H116      ="",
Italy54!D117      ="",Italy54!D116      ="",
Italy54!B117      ="",Italy54!B116      ="",
Italy54!Q117      ="",Italy54!Q116      ="",
Netherlands55!H117 ="",Netherlands55!H116 ="",
Netherlands55!D117 ="",Netherlands55!D116 ="",
Netherlands55!B117 ="",Netherlands55!B116 ="",
Netherlands55!Q117 ="",Netherlands55!Q116 ="",
Portugal56!H117      ="",Portugal56!H116      ="",
Portugal56!D117      ="",Portugal56!D116      ="",
Portugal56!B117      ="",Portugal56!B116      ="",
Portugal56!Q117      ="",Portugal56!Q116      ="",
Spain57!H117      ="",Spain57!H116      ="",
Spain57!D117      ="",Spain57!D116      ="",
Spain57!B117      ="",Spain57!B116      ="",
Spain57!Q117      ="",Spain57!Q116      ="",
Sweden58!H117      ="",Sweden58!H116      ="",
Sweden58!D117      ="",Sweden58!D116      ="",
Sweden58!B117      ="",Sweden58!B116      ="",
Sweden58!Q117      ="",Sweden58!Q116      =""),"",
LN(SQRT(
(Belgium51!D117*Belgium51!H117/Belgium51!B117
 +Denmark52!D117*Denmark52!H117/Denmark52!B117
 +Finland53!D117*Finland53!H117/Finland53!B117
 +Italy54!D117*Italy54!H117/Italy54!B117
 +Netherlands55!D117*Netherlands55!H117/Netherlands55!B117
 +Portugal56!D117*Portugal56!H117/Portugal56!B117
 +Spain57!D117*Spain57!H117/Spain57!B117
 +Sweden58!D117*Sweden58!H117/Sweden58!B117)
/(Belgium51!D117*Belgium51!H117/Belgium51!Q117*Belgium51!Q116/Belgium51!B116
 +Denmark52!D117*Denmark52!H117/Denmark52!Q117*Denmark52!Q116/Denmark52!B116
 +Finland53!D117*Finland53!H117/Finland53!Q117*Finland53!Q116/Finland53!B116
 +Italy54!D117*Italy54!H117/Italy54!Q117*Italy54!Q116/Italy54!B116
 +Netherlands55!D117*Netherlands55!H117/Netherlands55!Q117*Netherlands55!Q116/Netherlands55!B116
 +Portugal56!D117*Portugal56!H117/Portugal56!Q117*Portugal56!Q116/Portugal56!B116
 +Spain57!D117*Spain57!H117/Spain57!Q117*Spain57!Q116/Spain57!B116
 +Sweden58!D117*Sweden58!H117/Sweden58!Q117*Sweden58!Q116/Sweden58!B116)
*(Belgium51!D116*Belgium51!H116/Belgium51!Q116*Belgium51!Q117/Belgium51!B117
 +Denmark52!D116*Denmark52!H116/Denmark52!Q116*Denmark52!Q117/Denmark52!B117
 +Finland53!D116*Finland53!H116/Finland53!Q116*Finland53!Q117/Finland53!B117
 +Italy54!D116*Italy54!H116/Italy54!Q116*Italy54!Q117/Italy54!B117
 +Netherlands55!D116*Netherlands55!H116/Netherlands55!Q116*Netherlands55!Q117/Netherlands55!B117
 +Portugal56!D116*Portugal56!H116/Portugal56!Q116*Portugal56!Q117/Portugal56!B117
 +Spain57!D116*Spain57!H116/Spain57!Q116*Spain57!Q117/Spain57!B117
 +Sweden58!D116*Sweden58!H116/Sweden58!Q116*Sweden58!Q117/Sweden58!B117)
/(Belgium51!D116*Belgium51!H116/Belgium51!B116
 +Denmark52!D116*Denmark52!H116/Denmark52!B116
 +Finland53!D116*Finland53!H116/Finland53!B116
 +Italy54!D116*Italy54!H116/Italy54!B116
 +Netherlands55!D116*Netherlands55!H116/Netherlands55!B116
 +Portugal56!D116*Portugal56!H116/Portugal56!B116
 +Spain57!D116*Spain57!H116/Spain57!B116
 +Sweden58!D116*Sweden58!H116/Sweden58!B116))))</f>
        <v>-7.0898660047683901E-2</v>
      </c>
      <c r="N117" s="62">
        <f>IF(OR(
Belgium51!I117   ="",Belgium51!I116   ="",
Belgium51!B117   ="",Belgium51!B116   ="",
Belgium51!R117   ="",Belgium51!R116   ="",
Denmark52!I117      ="",Denmark52!I116      ="",
Denmark52!B117      ="",Denmark52!B116      ="",
Denmark52!R117      ="",Denmark52!R116      ="",
Finland53!I117       ="",Finland53!I116       ="",
Finland53!B117       ="",Finland53!B116       ="",
Finland53!R117       ="",Finland53!R116       ="",
Italy54!I117      ="",Italy54!I116      ="",
Italy54!B117      ="",Italy54!B116      ="",
Italy54!R117      ="",Italy54!R116      ="",
Netherlands55!I117 ="",Netherlands55!I116 ="",
Netherlands55!B117 ="",Netherlands55!B116 ="",
Netherlands55!R117 ="",Netherlands55!R116 ="",
Portugal56!I117      ="",Portugal56!I116      ="",
Portugal56!B117      ="",Portugal56!B116      ="",
Portugal56!R117      ="",Portugal56!R116      ="",
Spain57!I117      ="",Spain57!I116      ="",
Spain57!B117      ="",Spain57!B116      ="",
Spain57!R117      ="",Spain57!R116      ="",
Sweden58!I117      ="",Sweden58!I116      ="",
Sweden58!B117      ="",Sweden58!B116      ="",
Sweden58!R117      ="",Sweden58!R116      =""),"",
LN(SQRT(
(Belgium51!I117/Belgium51!B117
 +Denmark52!I117/Denmark52!B117
 +Finland53!I117/Finland53!B117
 +Italy54!I117/Italy54!B117
 +Netherlands55!I117/Netherlands55!B117
 +Portugal56!I117/Portugal56!B117
 +Spain57!I117/Spain57!B117
 +Sweden58!I117/Sweden58!B117)
/(Belgium51!I117/Belgium51!R117*Belgium51!R116/Belgium51!B116
 +Denmark52!I117/Denmark52!R117*Denmark52!R116/Denmark52!B116
 +Finland53!I117/Finland53!R117*Finland53!R116/Finland53!B116
 +Italy54!I117/Italy54!R117*Italy54!R116/Italy54!B116
 +Netherlands55!I117/Netherlands55!R117*Netherlands55!R116/Netherlands55!B116
 +Portugal56!I117/Portugal56!R117*Portugal56!R116/Portugal56!B116
 +Spain57!I117/Spain57!R117*Spain57!R116/Spain57!B116
 +Sweden58!I117/Sweden58!R117*Sweden58!R116/Sweden58!B116)
*(Belgium51!I116/Belgium51!R116*Belgium51!R117/Belgium51!B117
 +Denmark52!I116/Denmark52!R116*Denmark52!R117/Denmark52!B117
 +Finland53!I116/Finland53!R116*Finland53!R117/Finland53!B117
 +Italy54!I116/Italy54!R116*Italy54!R117/Italy54!B117
 +Netherlands55!I116/Netherlands55!R116*Netherlands55!R117/Netherlands55!B117
 +Portugal56!I116/Portugal56!R116*Portugal56!R117/Portugal56!B117
 +Spain57!I116/Spain57!R116*Spain57!R117/Spain57!B117
 +Sweden58!I116/Sweden58!R116*Sweden58!R117/Sweden58!B117)
/(Belgium51!I116/Belgium51!B116
 +Denmark52!I116/Denmark52!B116
 +Finland53!I116/Finland53!B116
 +Italy54!I116/Italy54!B116
 +Netherlands55!I116/Netherlands55!B116
 +Portugal56!I116/Portugal56!B116
 +Spain57!I116/Spain57!B116
 +Sweden58!I116/Sweden58!B116))))</f>
        <v>-6.114192061859177E-2</v>
      </c>
      <c r="O117" s="62">
        <f>IF(OR(
Belgium51!K117   ="",Belgium51!K116   ="",
Belgium51!B117   ="",Belgium51!B116   ="",
Belgium51!S117   ="",Belgium51!S116   ="",
Denmark52!K117      ="",Denmark52!K116      ="",
Denmark52!B117      ="",Denmark52!B116      ="",
Denmark52!S117      ="",Denmark52!S116      ="",
Finland53!K117       ="",Finland53!K116       ="",
Finland53!B117       ="",Finland53!B116       ="",
Finland53!S117       ="",Finland53!S116       ="",
Italy54!K117      ="",Italy54!K116      ="",
Italy54!B117      ="",Italy54!B116      ="",
Italy54!S117      ="",Italy54!S116      ="",
Netherlands55!K117 ="",Netherlands55!K116 ="",
Netherlands55!B117 ="",Netherlands55!B116 ="",
Netherlands55!S117 ="",Netherlands55!S116 ="",
Portugal56!K117      ="",Portugal56!K116      ="",
Portugal56!B117      ="",Portugal56!B116      ="",
Portugal56!S117      ="",Portugal56!S116      ="",
Spain57!K117      ="",Spain57!K116      ="",
Spain57!B117      ="",Spain57!B116      ="",
Spain57!S117      ="",Spain57!S116      ="",
Sweden58!K117      ="",Sweden58!K116      ="",
Sweden58!B117      ="",Sweden58!B116      ="",
Sweden58!S117      ="",Sweden58!S116      =""),"",
LN(SQRT(
(Belgium51!K117/Belgium51!B117
 +Denmark52!K117/Denmark52!B117
 +Finland53!K117/Finland53!B117
 +Italy54!K117/Italy54!B117
 +Netherlands55!K117/Netherlands55!B117
 +Portugal56!K117/Portugal56!B117
 +Spain57!K117/Spain57!B117
 +Sweden58!K117/Sweden58!B117)
/(Belgium51!K117/Belgium51!S117*Belgium51!S116/Belgium51!B116
 +Denmark52!K117/Denmark52!S117*Denmark52!S116/Denmark52!B116
 +Finland53!K117/Finland53!S117*Finland53!S116/Finland53!B116
 +Italy54!K117/Italy54!S117*Italy54!S116/Italy54!B116
 +Netherlands55!K117/Netherlands55!S117*Netherlands55!S116/Netherlands55!B116
 +Portugal56!K117/Portugal56!S117*Portugal56!S116/Portugal56!B116
 +Spain57!K117/Spain57!S117*Spain57!S116/Spain57!B116
 +Sweden58!K117/Sweden58!S117*Sweden58!S116/Sweden58!B116)
*(Belgium51!K116/Belgium51!S116*Belgium51!S117/Belgium51!B117
 +Denmark52!K116/Denmark52!S116*Denmark52!S117/Denmark52!B117
 +Finland53!K116/Finland53!S116*Finland53!S117/Finland53!B117
 +Italy54!K116/Italy54!S116*Italy54!S117/Italy54!B117
 +Netherlands55!K116/Netherlands55!S116*Netherlands55!S117/Netherlands55!B117
 +Portugal56!K116/Portugal56!S116*Portugal56!S117/Portugal56!B117
 +Spain57!K116/Spain57!S116*Spain57!S117/Spain57!B117
 +Sweden58!K116/Sweden58!S116*Sweden58!S117/Sweden58!B117)
/(Belgium51!K116/Belgium51!B116
 +Denmark52!K116/Denmark52!B116
 +Finland53!K116/Finland53!B116
 +Italy54!K116/Italy54!B116
 +Netherlands55!K116/Netherlands55!B116
 +Portugal56!K116/Portugal56!B116
 +Spain57!K116/Spain57!B116
 +Sweden58!K116/Sweden58!B116))))</f>
        <v>-5.6174447162186884E-2</v>
      </c>
      <c r="P117" s="62">
        <f>IF(OR(
Belgium51!L117   ="",Belgium51!L116   ="",
Belgium51!B117   ="",Belgium51!B116   ="",
Belgium51!T117   ="",Belgium51!T116   ="",
Denmark52!L117      ="",Denmark52!L116      ="",
Denmark52!B117      ="",Denmark52!B116      ="",
Denmark52!T117      ="",Denmark52!T116      ="",
Finland53!L117       ="",Finland53!L116       ="",
Finland53!B117       ="",Finland53!B116       ="",
Finland53!T117       ="",Finland53!T116       ="",
Italy54!L117      ="",Italy54!L116      ="",
Italy54!B117      ="",Italy54!B116      ="",
Italy54!T117      ="",Italy54!T116      ="",
Netherlands55!L117 ="",Netherlands55!L116 ="",
Netherlands55!B117 ="",Netherlands55!B116 ="",
Netherlands55!T117 ="",Netherlands55!T116 ="",
Portugal56!L117      ="",Portugal56!L116      ="",
Portugal56!B117      ="",Portugal56!B116      ="",
Portugal56!T117      ="",Portugal56!T116      ="",
Spain57!L117      ="",Spain57!L116      ="",
Spain57!B117      ="",Spain57!B116      ="",
Spain57!T117      ="",Spain57!T116      ="",
Sweden58!L117      ="",Sweden58!L116      ="",
Sweden58!B117      ="",Sweden58!B116      ="",
Sweden58!T117      ="",Sweden58!T116      =""),"",
LN(SQRT(
(Belgium51!L117/Belgium51!B117
 +Denmark52!L117/Denmark52!B117
 +Finland53!L117/Finland53!B117
 +Italy54!L117/Italy54!B117
 +Netherlands55!L117/Netherlands55!B117
 +Portugal56!L117/Portugal56!B117
 +Spain57!L117/Spain57!B117
 +Sweden58!L117/Sweden58!B117)
/(Belgium51!L117/Belgium51!T117*Belgium51!T116/Belgium51!B116
 +Denmark52!L117/Denmark52!T117*Denmark52!T116/Denmark52!B116
 +Finland53!L117/Finland53!T117*Finland53!T116/Finland53!B116
 +Italy54!L117/Italy54!T117*Italy54!T116/Italy54!B116
 +Netherlands55!L117/Netherlands55!T117*Netherlands55!T116/Netherlands55!B116
 +Portugal56!L117/Portugal56!T117*Portugal56!T116/Portugal56!B116
 +Spain57!L117/Spain57!T117*Spain57!T116/Spain57!B116
 +Sweden58!L117/Sweden58!T117*Sweden58!T116/Sweden58!B116)
*(Belgium51!L116/Belgium51!T116*Belgium51!T117/Belgium51!B117
 +Denmark52!L116/Denmark52!T116*Denmark52!T117/Denmark52!B117
 +Finland53!L116/Finland53!T116*Finland53!T117/Finland53!B117
 +Italy54!L116/Italy54!T116*Italy54!T117/Italy54!B117
 +Netherlands55!L116/Netherlands55!T116*Netherlands55!T117/Netherlands55!B117
 +Portugal56!L116/Portugal56!T116*Portugal56!T117/Portugal56!B117
 +Spain57!L116/Spain57!T116*Spain57!T117/Spain57!B117
 +Sweden58!L116/Sweden58!T116*Sweden58!T117/Sweden58!B117)
/(Belgium51!L116/Belgium51!B116
 +Denmark52!L116/Denmark52!B116
 +Finland53!L116/Finland53!B116
 +Italy54!L116/Italy54!B116
 +Netherlands55!L116/Netherlands55!B116
 +Portugal56!L116/Portugal56!B116
 +Spain57!L116/Spain57!B116
 +Sweden58!L116/Sweden58!B116))))</f>
        <v>-6.2462246791475648E-2</v>
      </c>
      <c r="Q117" s="61">
        <f t="shared" si="4"/>
        <v>9.3328217281797785E-3</v>
      </c>
      <c r="R117" s="61">
        <f t="shared" si="8"/>
        <v>-1.173594000298963E-2</v>
      </c>
      <c r="S117" s="61">
        <f t="shared" si="5"/>
        <v>-1.9792005738974994E-3</v>
      </c>
      <c r="T117" s="61">
        <f t="shared" si="6"/>
        <v>2.9882728825073868E-3</v>
      </c>
      <c r="U117" s="61">
        <f t="shared" si="7"/>
        <v>-3.2995267467813769E-3</v>
      </c>
      <c r="V117" s="61">
        <f>IF(OR(
Belgium51!V117   ="",
Belgium51!U117   ="",
Denmark52!V117      ="",
Denmark52!U117      ="",
Finland53!V117       ="",
Finland53!U117       ="",
Italy54!V117      ="",
Italy54!U117      ="",
Netherlands55!V117 ="",
Netherlands55!U117 ="",
Portugal56!V117      ="",
Portugal56!U117      ="",
Spain57!V117      ="",
Spain57!U117      ="",
Sweden58!V117      ="",
Sweden58!U117      =""),"",
LN((Belgium51!V117+Denmark52!V117+Finland53!V117+Italy54!V117+Netherlands55!V117+Portugal56!V117+Spain57!V117+Sweden58!V117)
/(Belgium51!U117+Denmark52!U117+Finland53!U117+Italy54!U117+Netherlands55!U117+Portugal56!U117+Spain57!U117+Sweden58!U117)))</f>
        <v>-0.96274642400790689</v>
      </c>
      <c r="W117" s="61">
        <f>IF(OR(
Belgium51!V117   ="",
Belgium51!W117   ="",
Belgium51!U117   ="",
Denmark52!V117      ="",
Denmark52!W117      ="",
Denmark52!U117      ="",
Finland53!V117       ="",
Finland53!W117       ="",
Finland53!U117       ="",
Italy54!V117      ="",
Italy54!W117      ="",
Italy54!U117      ="",
Netherlands55!V117 ="",
Netherlands55!W117 ="",
Netherlands55!V117 ="",
Portugal56!V117      ="",
Portugal56!W117      ="",
Portugal56!U117      ="",
Spain57!V117      ="",
Spain57!W117      ="",
Spain57!U117      ="",
Sweden58!V117      ="",
Sweden58!W117      ="",
Sweden58!U117      ="",
),"",
LN((Belgium51!V117*Belgium51!W117+Denmark52!V117*Denmark52!W117+Finland53!V117*Finland53!W117+Italy54!V117*Italy54!W117+Netherlands55!V117*Netherlands55!W117+Portugal56!V117*Portugal56!W117+Spain57!V117*Spain57!W117+Sweden58!V117*Sweden58!W117)
/(Belgium51!U117+Denmark52!U117+Finland53!U117+Italy54!U117+Netherlands55!U117+Portugal56!U117+Spain57!U117+Sweden58!U117)))</f>
        <v>6.5143291877198735</v>
      </c>
      <c r="X117" s="61">
        <f>IF(OR(
Belgium51!X117   ="",
Belgium51!D117   ="",
Belgium51!B117   ="",
Denmark52!X117      ="",
Denmark52!D117      ="",
Denmark52!B117      ="",
Finland53!X117       ="",
Finland53!D117       ="",
Finland53!B117       ="",
Italy54!X117      ="",
Italy54!D117      ="",
Italy54!B117      ="",
Netherlands55!X117 ="",
Netherlands55!D117 ="",
Netherlands55!B117 ="",
Portugal56!X117      ="",
Portugal56!D117      ="",
Portugal56!B117      ="",
Spain57!X117      ="",
Spain57!D117      ="",
Spain57!B117      ="",
Sweden58!X117      ="",
Sweden58!D117      ="",
Sweden58!B117      =""),"",
(Belgium51!X117*Belgium51!D117/Belgium51!B117
 +Denmark52!X117*Denmark52!D117/Denmark52!B117
 +Finland53!X117*Finland53!D117/Finland53!B117
 +Italy54!X117*Italy54!D117/Italy54!B117
 +Netherlands55!X117*Netherlands55!D117/Netherlands55!B117
 +Portugal56!X117*Portugal56!D117/Portugal56!B117
 +Spain57!X117*Spain57!D117/Spain57!B117
 +Sweden58!X117*Sweden58!D117/Sweden58!B117)
/(Belgium51!D117/Belgium51!B117
 +Denmark52!D117/Denmark52!B117
 +Finland53!D117/Finland53!B117
 +Italy54!D117/Italy54!B117
 +Netherlands55!D117/Netherlands55!B117
 +Portugal56!D117/Portugal56!B117
 +Spain57!D117/Spain57!B117
 +Sweden58!D117/Sweden58!B117))</f>
        <v>0.62275023836836441</v>
      </c>
      <c r="Y117" s="61">
        <f>IF(OR(
Belgium51!Y117   ="",
Belgium51!D117   ="",
Belgium51!B117   ="",
Denmark52!Y117      ="",
Denmark52!D117      ="",
Denmark52!B117      ="",
Finland53!Y117       ="",
Finland53!D117       ="",
Finland53!B117       ="",
Italy54!Y117      ="",
Italy54!D117      ="",
Italy54!B117      ="",
Netherlands55!Y117 ="",
Netherlands55!D117 ="",
Netherlands55!B117 ="",
Portugal56!Y117      ="",
Portugal56!D117      ="",
Portugal56!B117      ="",
Spain57!Y117      ="",
Spain57!D117      ="",
Spain57!B117      ="",
Sweden58!Y117      ="",
Sweden58!D117      ="",
Sweden58!B117      =""),"",
(Belgium51!Y117/Belgium51!B117
 +Denmark52!Y117/Denmark52!B117
 +Finland53!Y117/Finland53!B117
 +Italy54!Y117/Italy54!B117
 +Netherlands55!Y117/Netherlands55!B117
 +Portugal56!Y117/Portugal56!B117
 +Spain57!Y117/Spain57!B117
 +Sweden58!Y117/Sweden58!B117)
/(Belgium51!D117/Belgium51!B117
 +Denmark52!D117/Denmark52!B117
 +Finland53!D117/Finland53!B117
 +Italy54!D117/Italy54!B117
 +Netherlands55!D117/Netherlands55!B117
 +Portugal56!D117/Portugal56!B117
 +Spain57!D117/Spain57!B117
 +Sweden58!D117/Sweden58!B117))</f>
        <v>0.14554104961624303</v>
      </c>
      <c r="Z117" s="67"/>
      <c r="AA117" s="62" t="str">
        <f t="shared" si="3"/>
        <v/>
      </c>
      <c r="AB117" s="75">
        <f>IF(OR(
Belgium51!AB117   ="",
Belgium51!D117   ="",
Belgium51!B117   ="",
Denmark52!AB117      ="",
Denmark52!D117      ="",
Denmark52!B117      ="",
Finland53!AB117       ="",
Finland53!D117       ="",
Finland53!B117       ="",
Italy54!AB117      ="",
Italy54!D117      ="",
Italy54!B117      ="",
Netherlands55!AB117 ="",
Netherlands55!D117 ="",
Netherlands55!B117 ="",
Portugal56!AB117      ="",
Portugal56!D117      ="",
Portugal56!B117      ="",
Spain57!AB117      ="",
Spain57!D117      ="",
Spain57!B117      ="",
Sweden58!AB117      ="",
Sweden58!D117      ="",
Sweden58!B117      =""),"",
(Belgium51!AB117*Belgium51!D117/Belgium51!B117
 +Denmark52!AB117*Denmark52!D117/Denmark52!B117
 +Finland53!AB117*Finland53!D117/Finland53!B117
 +Italy54!AB117*Italy54!D117/Italy54!B117
 +Netherlands55!AB117*Netherlands55!D117/Netherlands55!B117
 +Portugal56!AB117*Portugal56!D117/Portugal56!B117
 +Spain57!AB117*Spain57!D117/Spain57!B117
 +Sweden58!AB117*Sweden58!D117/Sweden58!B117)
/(Belgium51!D117/Belgium51!B117
 +Denmark52!D117/Denmark52!B117
 +Finland53!D117/Finland53!B117
 +Italy54!D117/Italy54!B117
 +Netherlands55!D117/Netherlands55!B117
 +Portugal56!D117/Portugal56!B117
 +Spain57!D117/Spain57!B117
 +Sweden58!D117/Sweden58!B117))</f>
        <v>0.63368999500161094</v>
      </c>
    </row>
    <row r="118" spans="1:28">
      <c r="A118" s="62">
        <v>1985</v>
      </c>
      <c r="B118" s="62">
        <f>IF(OR(
Belgium51!AC118   ="",
Belgium51!D118   ="",
Belgium51!B118   ="",
Denmark52!AC118      ="",
Denmark52!D118      ="",
Denmark52!B118      ="",
Finland53!AC118       ="",
Finland53!D118       ="",
Finland53!B118       ="",
Italy54!AC118      ="",
Italy54!D118      ="",
Italy54!B118      ="",
Netherlands55!AC118 ="",
Netherlands55!D118 ="",
Netherlands55!B118 ="",
Portugal56!AC118 ="",
Portugal56!D118 ="",
Portugal56!B118 ="",
Spain57!AC118       ="",
Spain57!D118       ="",
Spain57!B118       ="",
Sweden58!AC118      ="",
Sweden58!D118      ="",
Sweden58!B118      =""),"",
(Belgium51!AC118*Belgium51!D118/Belgium51!B118
 +Denmark52!AC118*Denmark52!D118/Denmark52!B118
 +Finland53!AC118*Finland53!D118/Finland53!B118
 +Italy54!AC118*Italy54!D118/Italy54!B118
 +Netherlands55!AC118*Netherlands55!D118/Netherlands55!B118
 +Portugal56!AC118*Portugal56!D118/Portugal56!B118
 +Spain57!AC118*Spain57!D118/Spain57!B118
 +Sweden58!AC118*Sweden58!D118/Sweden58!B118)
/(Belgium51!D118/Belgium51!B118
 +Denmark52!D118/Denmark52!B118
 +Finland53!D118/Finland53!B118
 +Italy54!D118/Italy54!B118
 +Netherlands55!D118/Netherlands55!B118
 +Portugal56!D118/Portugal56!B118
 +Spain57!D118/Spain57!B118
 +Sweden58!D118/Sweden58!B118))</f>
        <v>1.275361365878042E-2</v>
      </c>
      <c r="C118" s="34">
        <f>IF(OR(
Belgium51!F118   ="",
Belgium51!D118   ="",
Belgium51!B118   ="",
Denmark52!F118      ="",
Denmark52!D118      ="",
Denmark52!B118      ="",
Finland53!F118       ="",
Finland53!D118       ="",
Finland53!B118       ="",
Italy54!F118      ="",
Italy54!D118      ="",
Italy54!B118      ="",
Netherlands55!F118 ="",
Netherlands55!D118 ="",
Netherlands55!B118 ="",
Portugal56!F118 ="",
Portugal56!D118 ="",
Portugal56!B118 ="",
Spain57!F118       ="",
Spain57!D118       ="",
Spain57!B118       ="",
Sweden58!F118      ="",
Sweden58!D118      ="",
Sweden58!B118      =""),"",
(Belgium51!F118*Belgium51!D118/Belgium51!B118
 +Denmark52!F118*Denmark52!D118/Denmark52!B118
 +Finland53!F118*Finland53!D118/Finland53!B118
 +Italy54!F118*Italy54!D118/Italy54!B118
 +Netherlands55!F118*Netherlands55!D118/Netherlands55!B118
 +Portugal56!F118*Portugal56!D118/Portugal56!B118
 +Spain57!F118*Spain57!D118/Spain57!B118
 +Sweden58!F118*Sweden58!D118/Sweden58!B118)
/(Belgium51!D118/Belgium51!B118
 +Denmark52!D118/Denmark52!B118
 +Finland53!D118/Finland53!B118
 +Italy54!D118/Italy54!B118
 +Netherlands55!D118/Netherlands55!B118
 +Portugal56!D118/Portugal56!B118
 +Spain57!D118/Spain57!B118
 +Sweden58!D118/Sweden58!B118))</f>
        <v>0.56962960301111198</v>
      </c>
      <c r="D118" s="62" t="str">
        <f>IF(OR(
Belgium51!AE118   ="",
Belgium51!D118   ="",
Belgium51!B118   ="",
Denmark52!AE118      ="",
Denmark52!D118      ="",
Denmark52!B118      ="",
Finland53!AE118       ="",
Finland53!D118       ="",
Finland53!B118       ="",
Italy54!AE118      ="",
Italy54!D118      ="",
Italy54!B118      ="",
Netherlands55!AE118 ="",
Netherlands55!D118 ="",
Netherlands55!B118 ="",
Portugal56!AE118 ="",
Portugal56!D118 ="",
Portugal56!B118 ="",
Spain57!AE118       ="",
Spain57!D118       ="",
Spain57!B118       ="",
Sweden58!AE118      ="",
Sweden58!D118      ="",
Sweden58!B118      =""),"",
(Belgium51!AE118*Belgium51!D118/Belgium51!B118
 +Denmark52!AE118*Denmark52!D118/Denmark52!B118
 +Finland53!AE118*Finland53!D118/Finland53!B118
 +Italy54!AE118*Italy54!D118/Italy54!B118
 +Netherlands55!AE118*Netherlands55!D118/Netherlands55!B118
 +Portugal56!AE118*Portugal56!D118/Portugal56!B118
 +Spain57!AE118*Spain57!D118/Spain57!B118
 +Sweden58!AE118*Sweden58!D118/Sweden58!B118)
/(Belgium51!D118/Belgium51!B118
 +Denmark52!D118/Denmark52!B118
 +Finland53!D118/Finland53!B118
 +Italy54!D118/Italy54!B118
 +Netherlands55!D118/Netherlands55!B118
 +Portugal56!D118/Portugal56!B118
 +Spain57!D118/Spain57!B118
 +Sweden58!D118/Sweden58!B118))</f>
        <v/>
      </c>
      <c r="E118" s="62">
        <f>IF(OR(
Belgium51!H118   ="",
Belgium51!D118   ="",
Belgium51!B118   ="",
Denmark52!H118      ="",
Denmark52!D118      ="",
Denmark52!B118      ="",
Finland53!H118       ="",
Finland53!D118       ="",
Finland53!B118       ="",
Italy54!H118      ="",
Italy54!D118      ="",
Italy54!B118      ="",
Netherlands55!H118 ="",
Netherlands55!D118 ="",
Netherlands55!B118 ="",
Portugal56!H118 ="",
Portugal56!D118 ="",
Portugal56!B118 ="",
Spain57!H118 ="",
Spain57!D118 ="",
Spain57!B118 ="",
Sweden58!H118 ="",
Sweden58!D118 ="",
Sweden58!B118 =""),"",
(Belgium51!H118*Belgium51!D118/Belgium51!B118
 +Denmark52!H118*Denmark52!D118/Denmark52!B118
 +Finland53!H118*Finland53!D118/Finland53!B118
 +Italy54!H118*Italy54!D118/Italy54!B118
 +Netherlands55!H118*Netherlands55!D118/Netherlands55!B118
 +Portugal56!H118*Portugal56!D118/Portugal56!B118
 +Spain57!H118*Spain57!D118/Spain57!B118
 +Sweden58!H118*Sweden58!D118/Sweden58!B118)
/(Belgium51!D118/Belgium51!B118
 +Denmark52!D118/Denmark52!B118
 +Finland53!D118/Finland53!B118
 +Italy54!D118/Italy54!B118
 +Netherlands55!D118/Netherlands55!B118
 +Portugal56!D118/Portugal56!B118
 +Spain57!D118/Spain57!B118
 +Sweden58!D118/Sweden58!B118))</f>
        <v>0.21156403144649305</v>
      </c>
      <c r="F118" s="62">
        <f>IF(OR(
Belgium51!I118   ="",
Belgium51!D118   ="",
Belgium51!B118   ="",
Denmark52!I118      ="",
Denmark52!D118      ="",
Denmark52!B118      ="",
Finland53!I118       ="",
Finland53!D118       ="",
Finland53!B118       ="",
Italy54!I118      ="",
Italy54!D118      ="",
Italy54!B118      ="",
Netherlands55!I118 ="",
Netherlands55!D118 ="",
Netherlands55!B118 ="",
Portugal56!I118      ="",
Portugal56!D118      ="",
Portugal56!B118      ="",
Spain57!I118      ="",
Spain57!D118      ="",
Spain57!B118      ="",
Sweden58!I118      ="",
Sweden58!D118      ="",
Sweden58!B118      =""),"",
(Belgium51!I118/Belgium51!B118
 +Denmark52!I118/Denmark52!B118
 +Finland53!I118/Finland53!B118
 +Italy54!I118/Italy54!B118
 +Netherlands55!I118/Netherlands55!B118
 +Portugal56!I118/Portugal56!B118
 +Spain57!I118/Spain57!B118
 +Sweden58!I118/Sweden58!B118)
/(Belgium51!D118/Belgium51!B118
 +Denmark52!D118/Denmark52!B118
 +Finland53!D118/Finland53!B118
 +Italy54!D118/Italy54!B118
 +Netherlands55!D118/Netherlands55!B118
 +Portugal56!D118/Portugal56!B118
 +Spain57!D118/Spain57!B118
 +Sweden58!D118/Sweden58!B118))</f>
        <v>0.3622354833970714</v>
      </c>
      <c r="G118" s="62">
        <f>IF(OR(
Belgium51!J118   ="",
Belgium51!D118   ="",
Belgium51!B118   ="",
Denmark52!J118      ="",
Denmark52!D118      ="",
Denmark52!B118      ="",
Finland53!J118       ="",
Finland53!D118       ="",
Finland53!B118       ="",
Italy54!J118      ="",
Italy54!D118      ="",
Italy54!B118      ="",
Netherlands55!J118 ="",
Netherlands55!D118 ="",
Netherlands55!B118 ="",
Portugal56!J118      ="",
Portugal56!D118      ="",
Portugal56!B118      ="",
Spain57!J118      ="",
Spain57!D118      ="",
Spain57!B118      ="",
Sweden58!J118      ="",
Sweden58!D118      ="",
Sweden58!B118      =""),"",
(Belgium51!J118/Belgium51!B118
 +Denmark52!J118/Denmark52!B118
 +Finland53!J118/Finland53!B118
 +Italy54!J118/Italy54!B118
 +Netherlands55!J118/Netherlands55!B118
 +Portugal56!J118/Portugal56!B118
 +Spain57!J118/Spain57!B118
 +Sweden58!J118/Sweden58!B118)
/(Belgium51!D118/Belgium51!B118
 +Denmark52!D118/Denmark52!B118
 +Finland53!D118/Finland53!B118
 +Italy54!D118/Italy54!B118
 +Netherlands55!D118/Netherlands55!B118
 +Portugal56!D118/Portugal56!B118
 +Spain57!D118/Spain57!B118
 +Sweden58!D118/Sweden58!B118))</f>
        <v>0.26811250861761016</v>
      </c>
      <c r="H118" s="62">
        <f>IF(OR(
Belgium51!K118   ="",
Belgium51!D118   ="",
Belgium51!B118   ="",
Denmark52!K118      ="",
Denmark52!D118      ="",
Denmark52!B118      ="",
Finland53!K118       ="",
Finland53!D118       ="",
Finland53!B118       ="",
Italy54!K118      ="",
Italy54!D118      ="",
Italy54!B118      ="",
Netherlands55!K118 ="",
Netherlands55!D118 ="",
Netherlands55!B118 ="",
Portugal56!K118      ="",
Portugal56!D118      ="",
Portugal56!B118      ="",
Spain57!K118      ="",
Spain57!D118      ="",
Spain57!B118      ="",
Sweden58!K118      ="",
Sweden58!D118      ="",
Sweden58!B118      =""),"",
(Belgium51!K118/Belgium51!B118
 +Denmark52!K118/Denmark52!B118
 +Finland53!K118/Finland53!B118
 +Italy54!K118/Italy54!B118
 +Netherlands55!K118/Netherlands55!B118
 +Portugal56!K118/Portugal56!B118
 +Spain57!K118/Spain57!B118
 +Sweden58!K118/Sweden58!B118)
/(Belgium51!D118/Belgium51!B118
 +Denmark52!D118/Denmark52!B118
 +Finland53!D118/Finland53!B118
 +Italy54!D118/Italy54!B118
 +Netherlands55!D118/Netherlands55!B118
 +Portugal56!D118/Portugal56!B118
 +Spain57!D118/Spain57!B118
 +Sweden58!D118/Sweden58!B118))</f>
        <v>0.31440331107359359</v>
      </c>
      <c r="I118" s="62">
        <f>IF(OR(
Belgium51!L118   ="",
Belgium51!D118   ="",
Belgium51!B118   ="",
Denmark52!L118      ="",
Denmark52!D118      ="",
Denmark52!B118      ="",
Finland53!L118       ="",
Finland53!D118       ="",
Finland53!B118       ="",
Italy54!L118      ="",
Italy54!D118      ="",
Italy54!B118      ="",
Netherlands55!L118 ="",
Netherlands55!D118 ="",
Netherlands55!B118 ="",
Portugal56!L118      ="",
Portugal56!D118      ="",
Portugal56!B118      ="",
Spain57!L118      ="",
Spain57!D118      ="",
Spain57!B118      ="",
Sweden58!L118      ="",
Sweden58!D118      ="",
Sweden58!B118      =""),"",
(Belgium51!L118/Belgium51!B118
 +Denmark52!L118/Denmark52!B118
 +Finland53!L118/Finland53!B118
 +Italy54!L118/Italy54!B118
 +Netherlands55!L118/Netherlands55!B118
 +Portugal56!L118/Portugal56!B118
 +Spain57!L118/Spain57!B118
 +Sweden58!L118/Sweden58!B118)
/(Belgium51!D118/Belgium51!B118
 +Denmark52!D118/Denmark52!B118
 +Finland53!D118/Finland53!B118
 +Italy54!D118/Italy54!B118
 +Netherlands55!D118/Netherlands55!B118
 +Portugal56!D118/Portugal56!B118
 +Spain57!D118/Spain57!B118
 +Sweden58!D118/Sweden58!B118))</f>
        <v>0.31067901589653912</v>
      </c>
      <c r="J118" s="61">
        <f t="shared" si="2"/>
        <v>3.7242951770544708E-3</v>
      </c>
      <c r="K118" s="61">
        <f>IF(OR(
Belgium51!D118   ="",Belgium51!D117   ="",
Belgium51!B118   ="",Belgium51!B117   ="",
Belgium51!N118   ="",Belgium51!N117   ="",
Denmark52!D118      ="",Denmark52!D117      ="",
Denmark52!B118      ="",Denmark52!B117      ="",
Denmark52!N118      ="",Denmark52!N117      ="",
Finland53!D118       ="",Finland53!D117       ="",
Finland53!B118       ="",Finland53!B117       ="",
Finland53!N118       ="",Finland53!N117       ="",
Italy54!D118      ="",Italy54!D117      ="",
Italy54!B118      ="",Italy54!B117      ="",
Italy54!N118      ="",Italy54!N117      ="",
Netherlands55!D118 ="",Netherlands55!D117 ="",
Netherlands55!B118 ="",Netherlands55!B117 ="",
Netherlands55!N118 ="",Netherlands55!N117 ="",
Portugal56!D118      ="",Portugal56!D117      ="",
Portugal56!B118      ="",Portugal56!B117      ="",
Portugal56!N118      ="",Portugal56!N117      ="",
Spain57!D118      ="",Spain57!D117      ="",
Spain57!B118      ="",Spain57!B117      ="",
Spain57!N118      ="",Spain57!N117      ="",
Sweden58!D118      ="",Sweden58!D117      ="",
Sweden58!B118      ="",Sweden58!B117      ="",
Sweden58!N118      ="",Sweden58!N117      =""),"",
LN(SQRT(
(Belgium51!D118/Belgium51!B118
 +Denmark52!D118/Denmark52!B118
 +Finland53!D118/Finland53!B118
 +Italy54!D118/Italy54!B118
 +Netherlands55!D118/Netherlands55!B118
 +Portugal56!D118/Portugal56!B118
 +Spain57!D118/Spain57!B118
 +Sweden58!D118/Sweden58!B118)
/(Belgium51!D118/Belgium51!N118*Belgium51!N117/Belgium51!B117
 +Denmark52!D118/Denmark52!N118*Denmark52!N117/Denmark52!B117
 +Finland53!D118/Finland53!N118*Finland53!N117/Finland53!B117
 +Italy54!D118/Italy54!N118*Italy54!N117/Italy54!B117
 +Netherlands55!D118/Netherlands55!N118*Netherlands55!N117/Netherlands55!B117
 +Portugal56!D118/Portugal56!N118*Portugal56!N117/Portugal56!B117
 +Spain57!D118/Spain57!N118*Spain57!N117/Spain57!B117
 +Sweden58!D118/Sweden58!N118*Sweden58!N117/Sweden58!B117)
*(Belgium51!D117/Belgium51!N117*Belgium51!N118/Belgium51!B118
 +Denmark52!D117/Denmark52!N117*Denmark52!N118/Denmark52!B118
 +Finland53!D117/Finland53!N117*Finland53!N118/Finland53!B118
 +Italy54!D117/Italy54!N117*Italy54!N118/Italy54!B118
 +Netherlands55!D117/Netherlands55!N117*Netherlands55!N118/Netherlands55!B118
 +Portugal56!D117/Portugal56!N117*Portugal56!N118/Portugal56!B118
 +Spain57!D117/Spain57!N117*Spain57!N118/Spain57!B118
 +Sweden58!D117/Sweden58!N117*Sweden58!N118/Sweden58!B118)
/(Belgium51!D117/Belgium51!B117
 +Denmark52!D117/Denmark52!B117
 +Finland53!D117/Finland53!B117
 +Italy54!D117/Italy54!B117
 +Netherlands55!D117/Netherlands55!B117
 +Portugal56!D117/Portugal56!B117
 +Spain57!D117/Spain57!B117
 +Sweden58!D117/Sweden58!B117))))</f>
        <v>0.23336307138378282</v>
      </c>
      <c r="L118" s="61">
        <f>IF(OR(
Belgium51!F118   ="",Belgium51!F117   ="",
Belgium51!D118   ="",Belgium51!D117   ="",
Belgium51!B118   ="",Belgium51!B117   ="",
Belgium51!P118   ="",Belgium51!P117   ="",
Denmark52!F118      ="",Denmark52!F117      ="",
Denmark52!D118      ="",Denmark52!D117      ="",
Denmark52!B118      ="",Denmark52!B117      ="",
Denmark52!P118      ="",Denmark52!P117      ="",
Finland53!F118       ="",Finland53!F117       ="",
Finland53!D118       ="",Finland53!D117       ="",
Finland53!B118       ="",Finland53!B117       ="",
Finland53!P118       ="",Finland53!P117       ="",
Italy54!F118      ="",Italy54!F117      ="",
Italy54!D118      ="",Italy54!D117      ="",
Italy54!B118      ="",Italy54!B117      ="",
Italy54!P118      ="",Italy54!P117      ="",
Netherlands55!F118 ="",Netherlands55!F117 ="",
Netherlands55!D118 ="",Netherlands55!D117 ="",
Netherlands55!B118 ="",Netherlands55!B117 ="",
Netherlands55!P118 ="",Netherlands55!P117 ="",
Portugal56!F118      ="",Portugal56!F117      ="",
Portugal56!D118      ="",Portugal56!D117      ="",
Portugal56!B118      ="",Portugal56!B117      ="",
Portugal56!P118      ="",Portugal56!P117      ="",
Spain57!F118      ="",Spain57!F117      ="",
Spain57!D118      ="",Spain57!D117      ="",
Spain57!B118      ="",Spain57!B117      ="",
Spain57!P118      ="",Spain57!P117      ="",
Sweden58!F118      ="",Sweden58!F117      ="",
Sweden58!D118      ="",Sweden58!D117      ="",
Sweden58!B118      ="",Sweden58!B117      ="",
Sweden58!P118      ="",Sweden58!P117      =""),"",
LN(SQRT(
(Belgium51!D118*Belgium51!F118/Belgium51!B118
 +Denmark52!D118*Denmark52!F118/Denmark52!B118
 +Finland53!D118*Finland53!F118/Finland53!B118
 +Italy54!D118*Italy54!F118/Italy54!B118
 +Netherlands55!D118*Netherlands55!F118/Netherlands55!B118
 +Portugal56!D118*Portugal56!F118/Portugal56!B118
 +Spain57!D118*Spain57!F118/Spain57!B118
 +Sweden58!D118*Sweden58!F118/Sweden58!B118)
/(Belgium51!D118*Belgium51!F118/Belgium51!P118*Belgium51!P117/Belgium51!B117
 +Denmark52!D118*Denmark52!F118/Denmark52!P118*Denmark52!P117/Denmark52!B117
 +Finland53!D118*Finland53!F118/Finland53!P118*Finland53!P117/Finland53!B117
 +Italy54!D118*Italy54!F118/Italy54!P118*Italy54!P117/Italy54!B117
 +Netherlands55!D118*Netherlands55!F118/Netherlands55!P118*Netherlands55!P117/Netherlands55!B117
 +Portugal56!D118*Portugal56!F118/Portugal56!P118*Portugal56!P117/Portugal56!B117
 +Spain57!D118*Spain57!F118/Spain57!P118*Spain57!P117/Spain57!B117
 +Sweden58!D118*Sweden58!F118/Sweden58!P118*Sweden58!P117/Sweden58!B117)
*(Belgium51!D117*Belgium51!F117/Belgium51!P117*Belgium51!P118/Belgium51!B118
 +Denmark52!D117*Denmark52!F117/Denmark52!P117*Denmark52!P118/Denmark52!B118
 +Finland53!D117*Finland53!F117/Finland53!P117*Finland53!P118/Finland53!B118
 +Italy54!D117*Italy54!F117/Italy54!P117*Italy54!P118/Italy54!B118
 +Netherlands55!D117*Netherlands55!F117/Netherlands55!P117*Netherlands55!P118/Netherlands55!B118
 +Portugal56!D117*Portugal56!F117/Portugal56!P117*Portugal56!P118/Portugal56!B118
 +Spain57!D117*Spain57!F117/Spain57!P117*Spain57!P118/Spain57!B118
 +Sweden58!D117*Sweden58!F117/Sweden58!P117*Sweden58!P118/Sweden58!B118)
/(Belgium51!D117*Belgium51!F117/Belgium51!B117
 +Denmark52!D117*Denmark52!F117/Denmark52!B117
 +Finland53!D117*Finland53!F117/Finland53!B117
 +Italy54!D117*Italy54!F117/Italy54!B117
 +Netherlands55!D117*Netherlands55!F117/Netherlands55!B117
 +Portugal56!D117*Portugal56!F117/Portugal56!B117
 +Spain57!D117*Spain57!F117/Spain57!B117
 +Sweden58!D117*Sweden58!F117/Sweden58!B117))))</f>
        <v>0.23485686864426134</v>
      </c>
      <c r="M118" s="62">
        <f>IF(OR(
Belgium51!H118   ="",Belgium51!H117   ="",
Belgium51!D118   ="",Belgium51!D117   ="",
Belgium51!B118   ="",Belgium51!B117   ="",
Belgium51!Q118   ="",Belgium51!Q117   ="",
Denmark52!H118      ="",Denmark52!H117      ="",
Denmark52!D118      ="",Denmark52!D117      ="",
Denmark52!B118      ="",Denmark52!B117      ="",
Denmark52!Q118      ="",Denmark52!Q117      ="",
Finland53!H118       ="",Finland53!H117       ="",
Finland53!D118       ="",Finland53!D117       ="",
Finland53!B118       ="",Finland53!B117       ="",
Finland53!Q118       ="",Finland53!Q117       ="",
Italy54!H118      ="",Italy54!H117      ="",
Italy54!D118      ="",Italy54!D117      ="",
Italy54!B118      ="",Italy54!B117      ="",
Italy54!Q118      ="",Italy54!Q117      ="",
Netherlands55!H118 ="",Netherlands55!H117 ="",
Netherlands55!D118 ="",Netherlands55!D117 ="",
Netherlands55!B118 ="",Netherlands55!B117 ="",
Netherlands55!Q118 ="",Netherlands55!Q117 ="",
Portugal56!H118      ="",Portugal56!H117      ="",
Portugal56!D118      ="",Portugal56!D117      ="",
Portugal56!B118      ="",Portugal56!B117      ="",
Portugal56!Q118      ="",Portugal56!Q117      ="",
Spain57!H118      ="",Spain57!H117      ="",
Spain57!D118      ="",Spain57!D117      ="",
Spain57!B118      ="",Spain57!B117      ="",
Spain57!Q118      ="",Spain57!Q117      ="",
Sweden58!H118      ="",Sweden58!H117      ="",
Sweden58!D118      ="",Sweden58!D117      ="",
Sweden58!B118      ="",Sweden58!B117      ="",
Sweden58!Q118      ="",Sweden58!Q117      =""),"",
LN(SQRT(
(Belgium51!D118*Belgium51!H118/Belgium51!B118
 +Denmark52!D118*Denmark52!H118/Denmark52!B118
 +Finland53!D118*Finland53!H118/Finland53!B118
 +Italy54!D118*Italy54!H118/Italy54!B118
 +Netherlands55!D118*Netherlands55!H118/Netherlands55!B118
 +Portugal56!D118*Portugal56!H118/Portugal56!B118
 +Spain57!D118*Spain57!H118/Spain57!B118
 +Sweden58!D118*Sweden58!H118/Sweden58!B118)
/(Belgium51!D118*Belgium51!H118/Belgium51!Q118*Belgium51!Q117/Belgium51!B117
 +Denmark52!D118*Denmark52!H118/Denmark52!Q118*Denmark52!Q117/Denmark52!B117
 +Finland53!D118*Finland53!H118/Finland53!Q118*Finland53!Q117/Finland53!B117
 +Italy54!D118*Italy54!H118/Italy54!Q118*Italy54!Q117/Italy54!B117
 +Netherlands55!D118*Netherlands55!H118/Netherlands55!Q118*Netherlands55!Q117/Netherlands55!B117
 +Portugal56!D118*Portugal56!H118/Portugal56!Q118*Portugal56!Q117/Portugal56!B117
 +Spain57!D118*Spain57!H118/Spain57!Q118*Spain57!Q117/Spain57!B117
 +Sweden58!D118*Sweden58!H118/Sweden58!Q118*Sweden58!Q117/Sweden58!B117)
*(Belgium51!D117*Belgium51!H117/Belgium51!Q117*Belgium51!Q118/Belgium51!B118
 +Denmark52!D117*Denmark52!H117/Denmark52!Q117*Denmark52!Q118/Denmark52!B118
 +Finland53!D117*Finland53!H117/Finland53!Q117*Finland53!Q118/Finland53!B118
 +Italy54!D117*Italy54!H117/Italy54!Q117*Italy54!Q118/Italy54!B118
 +Netherlands55!D117*Netherlands55!H117/Netherlands55!Q117*Netherlands55!Q118/Netherlands55!B118
 +Portugal56!D117*Portugal56!H117/Portugal56!Q117*Portugal56!Q118/Portugal56!B118
 +Spain57!D117*Spain57!H117/Spain57!Q117*Spain57!Q118/Spain57!B118
 +Sweden58!D117*Sweden58!H117/Sweden58!Q117*Sweden58!Q118/Sweden58!B118)
/(Belgium51!D117*Belgium51!H117/Belgium51!B117
 +Denmark52!D117*Denmark52!H117/Denmark52!B117
 +Finland53!D117*Finland53!H117/Finland53!B117
 +Italy54!D117*Italy54!H117/Italy54!B117
 +Netherlands55!D117*Netherlands55!H117/Netherlands55!B117
 +Portugal56!D117*Portugal56!H117/Portugal56!B117
 +Spain57!D117*Spain57!H117/Spain57!B117
 +Sweden58!D117*Sweden58!H117/Sweden58!B117))))</f>
        <v>0.2269889957482652</v>
      </c>
      <c r="N118" s="62">
        <f>IF(OR(
Belgium51!I118   ="",Belgium51!I117   ="",
Belgium51!B118   ="",Belgium51!B117   ="",
Belgium51!R118   ="",Belgium51!R117   ="",
Denmark52!I118      ="",Denmark52!I117      ="",
Denmark52!B118      ="",Denmark52!B117      ="",
Denmark52!R118      ="",Denmark52!R117      ="",
Finland53!I118       ="",Finland53!I117       ="",
Finland53!B118       ="",Finland53!B117       ="",
Finland53!R118       ="",Finland53!R117       ="",
Italy54!I118      ="",Italy54!I117      ="",
Italy54!B118      ="",Italy54!B117      ="",
Italy54!R118      ="",Italy54!R117      ="",
Netherlands55!I118 ="",Netherlands55!I117 ="",
Netherlands55!B118 ="",Netherlands55!B117 ="",
Netherlands55!R118 ="",Netherlands55!R117 ="",
Portugal56!I118      ="",Portugal56!I117      ="",
Portugal56!B118      ="",Portugal56!B117      ="",
Portugal56!R118      ="",Portugal56!R117      ="",
Spain57!I118      ="",Spain57!I117      ="",
Spain57!B118      ="",Spain57!B117      ="",
Spain57!R118      ="",Spain57!R117      ="",
Sweden58!I118      ="",Sweden58!I117      ="",
Sweden58!B118      ="",Sweden58!B117      ="",
Sweden58!R118      ="",Sweden58!R117      =""),"",
LN(SQRT(
(Belgium51!I118/Belgium51!B118
 +Denmark52!I118/Denmark52!B118
 +Finland53!I118/Finland53!B118
 +Italy54!I118/Italy54!B118
 +Netherlands55!I118/Netherlands55!B118
 +Portugal56!I118/Portugal56!B118
 +Spain57!I118/Spain57!B118
 +Sweden58!I118/Sweden58!B118)
/(Belgium51!I118/Belgium51!R118*Belgium51!R117/Belgium51!B117
 +Denmark52!I118/Denmark52!R118*Denmark52!R117/Denmark52!B117
 +Finland53!I118/Finland53!R118*Finland53!R117/Finland53!B117
 +Italy54!I118/Italy54!R118*Italy54!R117/Italy54!B117
 +Netherlands55!I118/Netherlands55!R118*Netherlands55!R117/Netherlands55!B117
 +Portugal56!I118/Portugal56!R118*Portugal56!R117/Portugal56!B117
 +Spain57!I118/Spain57!R118*Spain57!R117/Spain57!B117
 +Sweden58!I118/Sweden58!R118*Sweden58!R117/Sweden58!B117)
*(Belgium51!I117/Belgium51!R117*Belgium51!R118/Belgium51!B118
 +Denmark52!I117/Denmark52!R117*Denmark52!R118/Denmark52!B118
 +Finland53!I117/Finland53!R117*Finland53!R118/Finland53!B118
 +Italy54!I117/Italy54!R117*Italy54!R118/Italy54!B118
 +Netherlands55!I117/Netherlands55!R117*Netherlands55!R118/Netherlands55!B118
 +Portugal56!I117/Portugal56!R117*Portugal56!R118/Portugal56!B118
 +Spain57!I117/Spain57!R117*Spain57!R118/Spain57!B118
 +Sweden58!I117/Sweden58!R117*Sweden58!R118/Sweden58!B118)
/(Belgium51!I117/Belgium51!B117
 +Denmark52!I117/Denmark52!B117
 +Finland53!I117/Finland53!B117
 +Italy54!I117/Italy54!B117
 +Netherlands55!I117/Netherlands55!B117
 +Portugal56!I117/Portugal56!B117
 +Spain57!I117/Spain57!B117
 +Sweden58!I117/Sweden58!B117))))</f>
        <v>0.23803538147772102</v>
      </c>
      <c r="O118" s="62">
        <f>IF(OR(
Belgium51!K118   ="",Belgium51!K117   ="",
Belgium51!B118   ="",Belgium51!B117   ="",
Belgium51!S118   ="",Belgium51!S117   ="",
Denmark52!K118      ="",Denmark52!K117      ="",
Denmark52!B118      ="",Denmark52!B117      ="",
Denmark52!S118      ="",Denmark52!S117      ="",
Finland53!K118       ="",Finland53!K117       ="",
Finland53!B118       ="",Finland53!B117       ="",
Finland53!S118       ="",Finland53!S117       ="",
Italy54!K118      ="",Italy54!K117      ="",
Italy54!B118      ="",Italy54!B117      ="",
Italy54!S118      ="",Italy54!S117      ="",
Netherlands55!K118 ="",Netherlands55!K117 ="",
Netherlands55!B118 ="",Netherlands55!B117 ="",
Netherlands55!S118 ="",Netherlands55!S117 ="",
Portugal56!K118      ="",Portugal56!K117      ="",
Portugal56!B118      ="",Portugal56!B117      ="",
Portugal56!S118      ="",Portugal56!S117      ="",
Spain57!K118      ="",Spain57!K117      ="",
Spain57!B118      ="",Spain57!B117      ="",
Spain57!S118      ="",Spain57!S117      ="",
Sweden58!K118      ="",Sweden58!K117      ="",
Sweden58!B118      ="",Sweden58!B117      ="",
Sweden58!S118      ="",Sweden58!S117      =""),"",
LN(SQRT(
(Belgium51!K118/Belgium51!B118
 +Denmark52!K118/Denmark52!B118
 +Finland53!K118/Finland53!B118
 +Italy54!K118/Italy54!B118
 +Netherlands55!K118/Netherlands55!B118
 +Portugal56!K118/Portugal56!B118
 +Spain57!K118/Spain57!B118
 +Sweden58!K118/Sweden58!B118)
/(Belgium51!K118/Belgium51!S118*Belgium51!S117/Belgium51!B117
 +Denmark52!K118/Denmark52!S118*Denmark52!S117/Denmark52!B117
 +Finland53!K118/Finland53!S118*Finland53!S117/Finland53!B117
 +Italy54!K118/Italy54!S118*Italy54!S117/Italy54!B117
 +Netherlands55!K118/Netherlands55!S118*Netherlands55!S117/Netherlands55!B117
 +Portugal56!K118/Portugal56!S118*Portugal56!S117/Portugal56!B117
 +Spain57!K118/Spain57!S118*Spain57!S117/Spain57!B117
 +Sweden58!K118/Sweden58!S118*Sweden58!S117/Sweden58!B117)
*(Belgium51!K117/Belgium51!S117*Belgium51!S118/Belgium51!B118
 +Denmark52!K117/Denmark52!S117*Denmark52!S118/Denmark52!B118
 +Finland53!K117/Finland53!S117*Finland53!S118/Finland53!B118
 +Italy54!K117/Italy54!S117*Italy54!S118/Italy54!B118
 +Netherlands55!K117/Netherlands55!S117*Netherlands55!S118/Netherlands55!B118
 +Portugal56!K117/Portugal56!S117*Portugal56!S118/Portugal56!B118
 +Spain57!K117/Spain57!S117*Spain57!S118/Spain57!B118
 +Sweden58!K117/Sweden58!S117*Sweden58!S118/Sweden58!B118)
/(Belgium51!K117/Belgium51!B117
 +Denmark52!K117/Denmark52!B117
 +Finland53!K117/Finland53!B117
 +Italy54!K117/Italy54!B117
 +Netherlands55!K117/Netherlands55!B117
 +Portugal56!K117/Portugal56!B117
 +Spain57!K117/Spain57!B117
 +Sweden58!K117/Sweden58!B117))))</f>
        <v>0.23556409937816122</v>
      </c>
      <c r="P118" s="62">
        <f>IF(OR(
Belgium51!L118   ="",Belgium51!L117   ="",
Belgium51!B118   ="",Belgium51!B117   ="",
Belgium51!T118   ="",Belgium51!T117   ="",
Denmark52!L118      ="",Denmark52!L117      ="",
Denmark52!B118      ="",Denmark52!B117      ="",
Denmark52!T118      ="",Denmark52!T117      ="",
Finland53!L118       ="",Finland53!L117       ="",
Finland53!B118       ="",Finland53!B117       ="",
Finland53!T118       ="",Finland53!T117       ="",
Italy54!L118      ="",Italy54!L117      ="",
Italy54!B118      ="",Italy54!B117      ="",
Italy54!T118      ="",Italy54!T117      ="",
Netherlands55!L118 ="",Netherlands55!L117 ="",
Netherlands55!B118 ="",Netherlands55!B117 ="",
Netherlands55!T118 ="",Netherlands55!T117 ="",
Portugal56!L118      ="",Portugal56!L117      ="",
Portugal56!B118      ="",Portugal56!B117      ="",
Portugal56!T118      ="",Portugal56!T117      ="",
Spain57!L118      ="",Spain57!L117      ="",
Spain57!B118      ="",Spain57!B117      ="",
Spain57!T118      ="",Spain57!T117      ="",
Sweden58!L118      ="",Sweden58!L117      ="",
Sweden58!B118      ="",Sweden58!B117      ="",
Sweden58!T118      ="",Sweden58!T117      =""),"",
LN(SQRT(
(Belgium51!L118/Belgium51!B118
 +Denmark52!L118/Denmark52!B118
 +Finland53!L118/Finland53!B118
 +Italy54!L118/Italy54!B118
 +Netherlands55!L118/Netherlands55!B118
 +Portugal56!L118/Portugal56!B118
 +Spain57!L118/Spain57!B118
 +Sweden58!L118/Sweden58!B118)
/(Belgium51!L118/Belgium51!T118*Belgium51!T117/Belgium51!B117
 +Denmark52!L118/Denmark52!T118*Denmark52!T117/Denmark52!B117
 +Finland53!L118/Finland53!T118*Finland53!T117/Finland53!B117
 +Italy54!L118/Italy54!T118*Italy54!T117/Italy54!B117
 +Netherlands55!L118/Netherlands55!T118*Netherlands55!T117/Netherlands55!B117
 +Portugal56!L118/Portugal56!T118*Portugal56!T117/Portugal56!B117
 +Spain57!L118/Spain57!T118*Spain57!T117/Spain57!B117
 +Sweden58!L118/Sweden58!T118*Sweden58!T117/Sweden58!B117)
*(Belgium51!L117/Belgium51!T117*Belgium51!T118/Belgium51!B118
 +Denmark52!L117/Denmark52!T117*Denmark52!T118/Denmark52!B118
 +Finland53!L117/Finland53!T117*Finland53!T118/Finland53!B118
 +Italy54!L117/Italy54!T117*Italy54!T118/Italy54!B118
 +Netherlands55!L117/Netherlands55!T117*Netherlands55!T118/Netherlands55!B118
 +Portugal56!L117/Portugal56!T117*Portugal56!T118/Portugal56!B118
 +Spain57!L117/Spain57!T117*Spain57!T118/Spain57!B118
 +Sweden58!L117/Sweden58!T117*Sweden58!T118/Sweden58!B118)
/(Belgium51!L117/Belgium51!B117
 +Denmark52!L117/Denmark52!B117
 +Finland53!L117/Finland53!B117
 +Italy54!L117/Italy54!B117
 +Netherlands55!L117/Netherlands55!B117
 +Portugal56!L117/Portugal56!B117
 +Spain57!L117/Spain57!B117
 +Sweden58!L117/Sweden58!B117))))</f>
        <v>0.22692047012957936</v>
      </c>
      <c r="Q118" s="61">
        <f t="shared" si="4"/>
        <v>1.4937972604785188E-3</v>
      </c>
      <c r="R118" s="61">
        <f t="shared" si="8"/>
        <v>-6.3740756355176176E-3</v>
      </c>
      <c r="S118" s="61">
        <f t="shared" si="5"/>
        <v>4.6723100939382034E-3</v>
      </c>
      <c r="T118" s="61">
        <f t="shared" si="6"/>
        <v>2.2010279943784072E-3</v>
      </c>
      <c r="U118" s="61">
        <f t="shared" si="7"/>
        <v>-6.4426012542034561E-3</v>
      </c>
      <c r="V118" s="61">
        <f>IF(OR(
Belgium51!V118   ="",
Belgium51!U118   ="",
Denmark52!V118      ="",
Denmark52!U118      ="",
Finland53!V118       ="",
Finland53!U118       ="",
Italy54!V118      ="",
Italy54!U118      ="",
Netherlands55!V118 ="",
Netherlands55!U118 ="",
Portugal56!V118      ="",
Portugal56!U118      ="",
Spain57!V118      ="",
Spain57!U118      ="",
Sweden58!V118      ="",
Sweden58!U118      =""),"",
LN((Belgium51!V118+Denmark52!V118+Finland53!V118+Italy54!V118+Netherlands55!V118+Portugal56!V118+Spain57!V118+Sweden58!V118)
/(Belgium51!U118+Denmark52!U118+Finland53!U118+Italy54!U118+Netherlands55!U118+Portugal56!U118+Spain57!U118+Sweden58!U118)))</f>
        <v>-0.95963690104840005</v>
      </c>
      <c r="W118" s="61">
        <f>IF(OR(
Belgium51!V118   ="",
Belgium51!W118   ="",
Belgium51!U118   ="",
Denmark52!V118      ="",
Denmark52!W118      ="",
Denmark52!U118      ="",
Finland53!V118       ="",
Finland53!W118       ="",
Finland53!U118       ="",
Italy54!V118      ="",
Italy54!W118      ="",
Italy54!U118      ="",
Netherlands55!V118 ="",
Netherlands55!W118 ="",
Netherlands55!V118 ="",
Portugal56!V118      ="",
Portugal56!W118      ="",
Portugal56!U118      ="",
Spain57!V118      ="",
Spain57!W118      ="",
Spain57!U118      ="",
Sweden58!V118      ="",
Sweden58!W118      ="",
Sweden58!U118      ="",
),"",
LN((Belgium51!V118*Belgium51!W118+Denmark52!V118*Denmark52!W118+Finland53!V118*Finland53!W118+Italy54!V118*Italy54!W118+Netherlands55!V118*Netherlands55!W118+Portugal56!V118*Portugal56!W118+Spain57!V118*Spain57!W118+Sweden58!V118*Sweden58!W118)
/(Belgium51!U118+Denmark52!U118+Finland53!U118+Italy54!U118+Netherlands55!U118+Portugal56!U118+Spain57!U118+Sweden58!U118)))</f>
        <v>6.5136215735900524</v>
      </c>
      <c r="X118" s="61">
        <f>IF(OR(
Belgium51!X118   ="",
Belgium51!D118   ="",
Belgium51!B118   ="",
Denmark52!X118      ="",
Denmark52!D118      ="",
Denmark52!B118      ="",
Finland53!X118       ="",
Finland53!D118       ="",
Finland53!B118       ="",
Italy54!X118      ="",
Italy54!D118      ="",
Italy54!B118      ="",
Netherlands55!X118 ="",
Netherlands55!D118 ="",
Netherlands55!B118 ="",
Portugal56!X118      ="",
Portugal56!D118      ="",
Portugal56!B118      ="",
Spain57!X118      ="",
Spain57!D118      ="",
Spain57!B118      ="",
Sweden58!X118      ="",
Sweden58!D118      ="",
Sweden58!B118      =""),"",
(Belgium51!X118*Belgium51!D118/Belgium51!B118
 +Denmark52!X118*Denmark52!D118/Denmark52!B118
 +Finland53!X118*Finland53!D118/Finland53!B118
 +Italy54!X118*Italy54!D118/Italy54!B118
 +Netherlands55!X118*Netherlands55!D118/Netherlands55!B118
 +Portugal56!X118*Portugal56!D118/Portugal56!B118
 +Spain57!X118*Spain57!D118/Spain57!B118
 +Sweden58!X118*Sweden58!D118/Sweden58!B118)
/(Belgium51!D118/Belgium51!B118
 +Denmark52!D118/Denmark52!B118
 +Finland53!D118/Finland53!B118
 +Italy54!D118/Italy54!B118
 +Netherlands55!D118/Netherlands55!B118
 +Portugal56!D118/Portugal56!B118
 +Spain57!D118/Spain57!B118
 +Sweden58!D118/Sweden58!B118))</f>
        <v>0.62239781002341665</v>
      </c>
      <c r="Y118" s="61">
        <f>IF(OR(
Belgium51!Y118   ="",
Belgium51!D118   ="",
Belgium51!B118   ="",
Denmark52!Y118      ="",
Denmark52!D118      ="",
Denmark52!B118      ="",
Finland53!Y118       ="",
Finland53!D118       ="",
Finland53!B118       ="",
Italy54!Y118      ="",
Italy54!D118      ="",
Italy54!B118      ="",
Netherlands55!Y118 ="",
Netherlands55!D118 ="",
Netherlands55!B118 ="",
Portugal56!Y118      ="",
Portugal56!D118      ="",
Portugal56!B118      ="",
Spain57!Y118      ="",
Spain57!D118      ="",
Spain57!B118      ="",
Sweden58!Y118      ="",
Sweden58!D118      ="",
Sweden58!B118      =""),"",
(Belgium51!Y118/Belgium51!B118
 +Denmark52!Y118/Denmark52!B118
 +Finland53!Y118/Finland53!B118
 +Italy54!Y118/Italy54!B118
 +Netherlands55!Y118/Netherlands55!B118
 +Portugal56!Y118/Portugal56!B118
 +Spain57!Y118/Spain57!B118
 +Sweden58!Y118/Sweden58!B118)
/(Belgium51!D118/Belgium51!B118
 +Denmark52!D118/Denmark52!B118
 +Finland53!D118/Finland53!B118
 +Italy54!D118/Italy54!B118
 +Netherlands55!D118/Netherlands55!B118
 +Portugal56!D118/Portugal56!B118
 +Spain57!D118/Spain57!B118
 +Sweden58!D118/Sweden58!B118))</f>
        <v>0.14593641715819089</v>
      </c>
      <c r="Z118" s="67"/>
      <c r="AA118" s="62" t="str">
        <f t="shared" si="3"/>
        <v/>
      </c>
      <c r="AB118" s="75">
        <f>IF(OR(
Belgium51!AB118   ="",
Belgium51!D118   ="",
Belgium51!B118   ="",
Denmark52!AB118      ="",
Denmark52!D118      ="",
Denmark52!B118      ="",
Finland53!AB118       ="",
Finland53!D118       ="",
Finland53!B118       ="",
Italy54!AB118      ="",
Italy54!D118      ="",
Italy54!B118      ="",
Netherlands55!AB118 ="",
Netherlands55!D118 ="",
Netherlands55!B118 ="",
Portugal56!AB118      ="",
Portugal56!D118      ="",
Portugal56!B118      ="",
Spain57!AB118      ="",
Spain57!D118      ="",
Spain57!B118      ="",
Sweden58!AB118      ="",
Sweden58!D118      ="",
Sweden58!B118      =""),"",
(Belgium51!AB118*Belgium51!D118/Belgium51!B118
 +Denmark52!AB118*Denmark52!D118/Denmark52!B118
 +Finland53!AB118*Finland53!D118/Finland53!B118
 +Italy54!AB118*Italy54!D118/Italy54!B118
 +Netherlands55!AB118*Netherlands55!D118/Netherlands55!B118
 +Portugal56!AB118*Portugal56!D118/Portugal56!B118
 +Spain57!AB118*Spain57!D118/Spain57!B118
 +Sweden58!AB118*Sweden58!D118/Sweden58!B118)
/(Belgium51!D118/Belgium51!B118
 +Denmark52!D118/Denmark52!B118
 +Finland53!D118/Finland53!B118
 +Italy54!D118/Italy54!B118
 +Netherlands55!D118/Netherlands55!B118
 +Portugal56!D118/Portugal56!B118
 +Spain57!D118/Spain57!B118
 +Sweden58!D118/Sweden58!B118))</f>
        <v>0.68693298647859191</v>
      </c>
    </row>
    <row r="119" spans="1:28">
      <c r="A119" s="62">
        <v>1986</v>
      </c>
      <c r="B119" s="62">
        <f>IF(OR(
Belgium51!AC119   ="",
Belgium51!D119   ="",
Belgium51!B119   ="",
Denmark52!AC119      ="",
Denmark52!D119      ="",
Denmark52!B119      ="",
Finland53!AC119       ="",
Finland53!D119       ="",
Finland53!B119       ="",
Italy54!AC119      ="",
Italy54!D119      ="",
Italy54!B119      ="",
Netherlands55!AC119 ="",
Netherlands55!D119 ="",
Netherlands55!B119 ="",
Portugal56!AC119 ="",
Portugal56!D119 ="",
Portugal56!B119 ="",
Spain57!AC119       ="",
Spain57!D119       ="",
Spain57!B119       ="",
Sweden58!AC119      ="",
Sweden58!D119      ="",
Sweden58!B119      =""),"",
(Belgium51!AC119*Belgium51!D119/Belgium51!B119
 +Denmark52!AC119*Denmark52!D119/Denmark52!B119
 +Finland53!AC119*Finland53!D119/Finland53!B119
 +Italy54!AC119*Italy54!D119/Italy54!B119
 +Netherlands55!AC119*Netherlands55!D119/Netherlands55!B119
 +Portugal56!AC119*Portugal56!D119/Portugal56!B119
 +Spain57!AC119*Spain57!D119/Spain57!B119
 +Sweden58!AC119*Sweden58!D119/Sweden58!B119)
/(Belgium51!D119/Belgium51!B119
 +Denmark52!D119/Denmark52!B119
 +Finland53!D119/Finland53!B119
 +Italy54!D119/Italy54!B119
 +Netherlands55!D119/Netherlands55!B119
 +Portugal56!D119/Portugal56!B119
 +Spain57!D119/Spain57!B119
 +Sweden58!D119/Sweden58!B119))</f>
        <v>1.2982743730024044E-2</v>
      </c>
      <c r="C119" s="34">
        <f>IF(OR(
Belgium51!F119   ="",
Belgium51!D119   ="",
Belgium51!B119   ="",
Denmark52!F119      ="",
Denmark52!D119      ="",
Denmark52!B119      ="",
Finland53!F119       ="",
Finland53!D119       ="",
Finland53!B119       ="",
Italy54!F119      ="",
Italy54!D119      ="",
Italy54!B119      ="",
Netherlands55!F119 ="",
Netherlands55!D119 ="",
Netherlands55!B119 ="",
Portugal56!F119 ="",
Portugal56!D119 ="",
Portugal56!B119 ="",
Spain57!F119       ="",
Spain57!D119       ="",
Spain57!B119       ="",
Sweden58!F119      ="",
Sweden58!D119      ="",
Sweden58!B119      =""),"",
(Belgium51!F119*Belgium51!D119/Belgium51!B119
 +Denmark52!F119*Denmark52!D119/Denmark52!B119
 +Finland53!F119*Finland53!D119/Finland53!B119
 +Italy54!F119*Italy54!D119/Italy54!B119
 +Netherlands55!F119*Netherlands55!D119/Netherlands55!B119
 +Portugal56!F119*Portugal56!D119/Portugal56!B119
 +Spain57!F119*Spain57!D119/Spain57!B119
 +Sweden58!F119*Sweden58!D119/Sweden58!B119)
/(Belgium51!D119/Belgium51!B119
 +Denmark52!D119/Denmark52!B119
 +Finland53!D119/Finland53!B119
 +Italy54!D119/Italy54!B119
 +Netherlands55!D119/Netherlands55!B119
 +Portugal56!D119/Portugal56!B119
 +Spain57!D119/Spain57!B119
 +Sweden58!D119/Sweden58!B119))</f>
        <v>0.56863495263132502</v>
      </c>
      <c r="D119" s="62" t="str">
        <f>IF(OR(
Belgium51!AE119   ="",
Belgium51!D119   ="",
Belgium51!B119   ="",
Denmark52!AE119      ="",
Denmark52!D119      ="",
Denmark52!B119      ="",
Finland53!AE119       ="",
Finland53!D119       ="",
Finland53!B119       ="",
Italy54!AE119      ="",
Italy54!D119      ="",
Italy54!B119      ="",
Netherlands55!AE119 ="",
Netherlands55!D119 ="",
Netherlands55!B119 ="",
Portugal56!AE119 ="",
Portugal56!D119 ="",
Portugal56!B119 ="",
Spain57!AE119       ="",
Spain57!D119       ="",
Spain57!B119       ="",
Sweden58!AE119      ="",
Sweden58!D119      ="",
Sweden58!B119      =""),"",
(Belgium51!AE119*Belgium51!D119/Belgium51!B119
 +Denmark52!AE119*Denmark52!D119/Denmark52!B119
 +Finland53!AE119*Finland53!D119/Finland53!B119
 +Italy54!AE119*Italy54!D119/Italy54!B119
 +Netherlands55!AE119*Netherlands55!D119/Netherlands55!B119
 +Portugal56!AE119*Portugal56!D119/Portugal56!B119
 +Spain57!AE119*Spain57!D119/Spain57!B119
 +Sweden58!AE119*Sweden58!D119/Sweden58!B119)
/(Belgium51!D119/Belgium51!B119
 +Denmark52!D119/Denmark52!B119
 +Finland53!D119/Finland53!B119
 +Italy54!D119/Italy54!B119
 +Netherlands55!D119/Netherlands55!B119
 +Portugal56!D119/Portugal56!B119
 +Spain57!D119/Spain57!B119
 +Sweden58!D119/Sweden58!B119))</f>
        <v/>
      </c>
      <c r="E119" s="62">
        <f>IF(OR(
Belgium51!H119   ="",
Belgium51!D119   ="",
Belgium51!B119   ="",
Denmark52!H119      ="",
Denmark52!D119      ="",
Denmark52!B119      ="",
Finland53!H119       ="",
Finland53!D119       ="",
Finland53!B119       ="",
Italy54!H119      ="",
Italy54!D119      ="",
Italy54!B119      ="",
Netherlands55!H119 ="",
Netherlands55!D119 ="",
Netherlands55!B119 ="",
Portugal56!H119 ="",
Portugal56!D119 ="",
Portugal56!B119 ="",
Spain57!H119 ="",
Spain57!D119 ="",
Spain57!B119 ="",
Sweden58!H119 ="",
Sweden58!D119 ="",
Sweden58!B119 =""),"",
(Belgium51!H119*Belgium51!D119/Belgium51!B119
 +Denmark52!H119*Denmark52!D119/Denmark52!B119
 +Finland53!H119*Finland53!D119/Finland53!B119
 +Italy54!H119*Italy54!D119/Italy54!B119
 +Netherlands55!H119*Netherlands55!D119/Netherlands55!B119
 +Portugal56!H119*Portugal56!D119/Portugal56!B119
 +Spain57!H119*Spain57!D119/Spain57!B119
 +Sweden58!H119*Sweden58!D119/Sweden58!B119)
/(Belgium51!D119/Belgium51!B119
 +Denmark52!D119/Denmark52!B119
 +Finland53!D119/Finland53!B119
 +Italy54!D119/Italy54!B119
 +Netherlands55!D119/Netherlands55!B119
 +Portugal56!D119/Portugal56!B119
 +Spain57!D119/Spain57!B119
 +Sweden58!D119/Sweden58!B119))</f>
        <v>0.20923548961643798</v>
      </c>
      <c r="F119" s="62">
        <f>IF(OR(
Belgium51!I119   ="",
Belgium51!D119   ="",
Belgium51!B119   ="",
Denmark52!I119      ="",
Denmark52!D119      ="",
Denmark52!B119      ="",
Finland53!I119       ="",
Finland53!D119       ="",
Finland53!B119       ="",
Italy54!I119      ="",
Italy54!D119      ="",
Italy54!B119      ="",
Netherlands55!I119 ="",
Netherlands55!D119 ="",
Netherlands55!B119 ="",
Portugal56!I119      ="",
Portugal56!D119      ="",
Portugal56!B119      ="",
Spain57!I119      ="",
Spain57!D119      ="",
Spain57!B119      ="",
Sweden58!I119      ="",
Sweden58!D119      ="",
Sweden58!B119      =""),"",
(Belgium51!I119/Belgium51!B119
 +Denmark52!I119/Denmark52!B119
 +Finland53!I119/Finland53!B119
 +Italy54!I119/Italy54!B119
 +Netherlands55!I119/Netherlands55!B119
 +Portugal56!I119/Portugal56!B119
 +Spain57!I119/Spain57!B119
 +Sweden58!I119/Sweden58!B119)
/(Belgium51!D119/Belgium51!B119
 +Denmark52!D119/Denmark52!B119
 +Finland53!D119/Finland53!B119
 +Italy54!D119/Italy54!B119
 +Netherlands55!D119/Netherlands55!B119
 +Portugal56!D119/Portugal56!B119
 +Spain57!D119/Spain57!B119
 +Sweden58!D119/Sweden58!B119))</f>
        <v>0.36638265700154415</v>
      </c>
      <c r="G119" s="62">
        <f>IF(OR(
Belgium51!J119   ="",
Belgium51!D119   ="",
Belgium51!B119   ="",
Denmark52!J119      ="",
Denmark52!D119      ="",
Denmark52!B119      ="",
Finland53!J119       ="",
Finland53!D119       ="",
Finland53!B119       ="",
Italy54!J119      ="",
Italy54!D119      ="",
Italy54!B119      ="",
Netherlands55!J119 ="",
Netherlands55!D119 ="",
Netherlands55!B119 ="",
Portugal56!J119      ="",
Portugal56!D119      ="",
Portugal56!B119      ="",
Spain57!J119      ="",
Spain57!D119      ="",
Spain57!B119      ="",
Sweden58!J119      ="",
Sweden58!D119      ="",
Sweden58!B119      =""),"",
(Belgium51!J119/Belgium51!B119
 +Denmark52!J119/Denmark52!B119
 +Finland53!J119/Finland53!B119
 +Italy54!J119/Italy54!B119
 +Netherlands55!J119/Netherlands55!B119
 +Portugal56!J119/Portugal56!B119
 +Spain57!J119/Spain57!B119
 +Sweden58!J119/Sweden58!B119)
/(Belgium51!D119/Belgium51!B119
 +Denmark52!D119/Denmark52!B119
 +Finland53!D119/Finland53!B119
 +Italy54!D119/Italy54!B119
 +Netherlands55!D119/Netherlands55!B119
 +Portugal56!D119/Portugal56!B119
 +Spain57!D119/Spain57!B119
 +Sweden58!D119/Sweden58!B119))</f>
        <v>0.27204635862243182</v>
      </c>
      <c r="H119" s="62">
        <f>IF(OR(
Belgium51!K119   ="",
Belgium51!D119   ="",
Belgium51!B119   ="",
Denmark52!K119      ="",
Denmark52!D119      ="",
Denmark52!B119      ="",
Finland53!K119       ="",
Finland53!D119       ="",
Finland53!B119       ="",
Italy54!K119      ="",
Italy54!D119      ="",
Italy54!B119      ="",
Netherlands55!K119 ="",
Netherlands55!D119 ="",
Netherlands55!B119 ="",
Portugal56!K119      ="",
Portugal56!D119      ="",
Portugal56!B119      ="",
Spain57!K119      ="",
Spain57!D119      ="",
Spain57!B119      ="",
Sweden58!K119      ="",
Sweden58!D119      ="",
Sweden58!B119      =""),"",
(Belgium51!K119/Belgium51!B119
 +Denmark52!K119/Denmark52!B119
 +Finland53!K119/Finland53!B119
 +Italy54!K119/Italy54!B119
 +Netherlands55!K119/Netherlands55!B119
 +Portugal56!K119/Portugal56!B119
 +Spain57!K119/Spain57!B119
 +Sweden58!K119/Sweden58!B119)
/(Belgium51!D119/Belgium51!B119
 +Denmark52!D119/Denmark52!B119
 +Finland53!D119/Finland53!B119
 +Italy54!D119/Italy54!B119
 +Netherlands55!D119/Netherlands55!B119
 +Portugal56!D119/Portugal56!B119
 +Spain57!D119/Spain57!B119
 +Sweden58!D119/Sweden58!B119))</f>
        <v>0.2692509860589663</v>
      </c>
      <c r="I119" s="62">
        <f>IF(OR(
Belgium51!L119   ="",
Belgium51!D119   ="",
Belgium51!B119   ="",
Denmark52!L119      ="",
Denmark52!D119      ="",
Denmark52!B119      ="",
Finland53!L119       ="",
Finland53!D119       ="",
Finland53!B119       ="",
Italy54!L119      ="",
Italy54!D119      ="",
Italy54!B119      ="",
Netherlands55!L119 ="",
Netherlands55!D119 ="",
Netherlands55!B119 ="",
Portugal56!L119      ="",
Portugal56!D119      ="",
Portugal56!B119      ="",
Spain57!L119      ="",
Spain57!D119      ="",
Spain57!B119      ="",
Sweden58!L119      ="",
Sweden58!D119      ="",
Sweden58!B119      =""),"",
(Belgium51!L119/Belgium51!B119
 +Denmark52!L119/Denmark52!B119
 +Finland53!L119/Finland53!B119
 +Italy54!L119/Italy54!B119
 +Netherlands55!L119/Netherlands55!B119
 +Portugal56!L119/Portugal56!B119
 +Spain57!L119/Spain57!B119
 +Sweden58!L119/Sweden58!B119)
/(Belgium51!D119/Belgium51!B119
 +Denmark52!D119/Denmark52!B119
 +Finland53!D119/Finland53!B119
 +Italy54!D119/Italy54!B119
 +Netherlands55!D119/Netherlands55!B119
 +Portugal56!D119/Portugal56!B119
 +Spain57!D119/Spain57!B119
 +Sweden58!D119/Sweden58!B119))</f>
        <v>0.25506069651119562</v>
      </c>
      <c r="J119" s="61">
        <f t="shared" si="2"/>
        <v>1.4190289547770685E-2</v>
      </c>
      <c r="K119" s="61">
        <f>IF(OR(
Belgium51!D119   ="",Belgium51!D118   ="",
Belgium51!B119   ="",Belgium51!B118   ="",
Belgium51!N119   ="",Belgium51!N118   ="",
Denmark52!D119      ="",Denmark52!D118      ="",
Denmark52!B119      ="",Denmark52!B118      ="",
Denmark52!N119      ="",Denmark52!N118      ="",
Finland53!D119       ="",Finland53!D118       ="",
Finland53!B119       ="",Finland53!B118       ="",
Finland53!N119       ="",Finland53!N118       ="",
Italy54!D119      ="",Italy54!D118      ="",
Italy54!B119      ="",Italy54!B118      ="",
Italy54!N119      ="",Italy54!N118      ="",
Netherlands55!D119 ="",Netherlands55!D118 ="",
Netherlands55!B119 ="",Netherlands55!B118 ="",
Netherlands55!N119 ="",Netherlands55!N118 ="",
Portugal56!D119      ="",Portugal56!D118      ="",
Portugal56!B119      ="",Portugal56!B118      ="",
Portugal56!N119      ="",Portugal56!N118      ="",
Spain57!D119      ="",Spain57!D118      ="",
Spain57!B119      ="",Spain57!B118      ="",
Spain57!N119      ="",Spain57!N118      ="",
Sweden58!D119      ="",Sweden58!D118      ="",
Sweden58!B119      ="",Sweden58!B118      ="",
Sweden58!N119      ="",Sweden58!N118      =""),"",
LN(SQRT(
(Belgium51!D119/Belgium51!B119
 +Denmark52!D119/Denmark52!B119
 +Finland53!D119/Finland53!B119
 +Italy54!D119/Italy54!B119
 +Netherlands55!D119/Netherlands55!B119
 +Portugal56!D119/Portugal56!B119
 +Spain57!D119/Spain57!B119
 +Sweden58!D119/Sweden58!B119)
/(Belgium51!D119/Belgium51!N119*Belgium51!N118/Belgium51!B118
 +Denmark52!D119/Denmark52!N119*Denmark52!N118/Denmark52!B118
 +Finland53!D119/Finland53!N119*Finland53!N118/Finland53!B118
 +Italy54!D119/Italy54!N119*Italy54!N118/Italy54!B118
 +Netherlands55!D119/Netherlands55!N119*Netherlands55!N118/Netherlands55!B118
 +Portugal56!D119/Portugal56!N119*Portugal56!N118/Portugal56!B118
 +Spain57!D119/Spain57!N119*Spain57!N118/Spain57!B118
 +Sweden58!D119/Sweden58!N119*Sweden58!N118/Sweden58!B118)
*(Belgium51!D118/Belgium51!N118*Belgium51!N119/Belgium51!B119
 +Denmark52!D118/Denmark52!N118*Denmark52!N119/Denmark52!B119
 +Finland53!D118/Finland53!N118*Finland53!N119/Finland53!B119
 +Italy54!D118/Italy54!N118*Italy54!N119/Italy54!B119
 +Netherlands55!D118/Netherlands55!N118*Netherlands55!N119/Netherlands55!B119
 +Portugal56!D118/Portugal56!N118*Portugal56!N119/Portugal56!B119
 +Spain57!D118/Spain57!N118*Spain57!N119/Spain57!B119
 +Sweden58!D118/Sweden58!N118*Sweden58!N119/Sweden58!B119)
/(Belgium51!D118/Belgium51!B118
 +Denmark52!D118/Denmark52!B118
 +Finland53!D118/Finland53!B118
 +Italy54!D118/Italy54!B118
 +Netherlands55!D118/Netherlands55!B118
 +Portugal56!D118/Portugal56!B118
 +Spain57!D118/Spain57!B118
 +Sweden58!D118/Sweden58!B118))))</f>
        <v>0.25264232192395236</v>
      </c>
      <c r="L119" s="61">
        <f>IF(OR(
Belgium51!F119   ="",Belgium51!F118   ="",
Belgium51!D119   ="",Belgium51!D118   ="",
Belgium51!B119   ="",Belgium51!B118   ="",
Belgium51!P119   ="",Belgium51!P118   ="",
Denmark52!F119      ="",Denmark52!F118      ="",
Denmark52!D119      ="",Denmark52!D118      ="",
Denmark52!B119      ="",Denmark52!B118      ="",
Denmark52!P119      ="",Denmark52!P118      ="",
Finland53!F119       ="",Finland53!F118       ="",
Finland53!D119       ="",Finland53!D118       ="",
Finland53!B119       ="",Finland53!B118       ="",
Finland53!P119       ="",Finland53!P118       ="",
Italy54!F119      ="",Italy54!F118      ="",
Italy54!D119      ="",Italy54!D118      ="",
Italy54!B119      ="",Italy54!B118      ="",
Italy54!P119      ="",Italy54!P118      ="",
Netherlands55!F119 ="",Netherlands55!F118 ="",
Netherlands55!D119 ="",Netherlands55!D118 ="",
Netherlands55!B119 ="",Netherlands55!B118 ="",
Netherlands55!P119 ="",Netherlands55!P118 ="",
Portugal56!F119      ="",Portugal56!F118      ="",
Portugal56!D119      ="",Portugal56!D118      ="",
Portugal56!B119      ="",Portugal56!B118      ="",
Portugal56!P119      ="",Portugal56!P118      ="",
Spain57!F119      ="",Spain57!F118      ="",
Spain57!D119      ="",Spain57!D118      ="",
Spain57!B119      ="",Spain57!B118      ="",
Spain57!P119      ="",Spain57!P118      ="",
Sweden58!F119      ="",Sweden58!F118      ="",
Sweden58!D119      ="",Sweden58!D118      ="",
Sweden58!B119      ="",Sweden58!B118      ="",
Sweden58!P119      ="",Sweden58!P118      =""),"",
LN(SQRT(
(Belgium51!D119*Belgium51!F119/Belgium51!B119
 +Denmark52!D119*Denmark52!F119/Denmark52!B119
 +Finland53!D119*Finland53!F119/Finland53!B119
 +Italy54!D119*Italy54!F119/Italy54!B119
 +Netherlands55!D119*Netherlands55!F119/Netherlands55!B119
 +Portugal56!D119*Portugal56!F119/Portugal56!B119
 +Spain57!D119*Spain57!F119/Spain57!B119
 +Sweden58!D119*Sweden58!F119/Sweden58!B119)
/(Belgium51!D119*Belgium51!F119/Belgium51!P119*Belgium51!P118/Belgium51!B118
 +Denmark52!D119*Denmark52!F119/Denmark52!P119*Denmark52!P118/Denmark52!B118
 +Finland53!D119*Finland53!F119/Finland53!P119*Finland53!P118/Finland53!B118
 +Italy54!D119*Italy54!F119/Italy54!P119*Italy54!P118/Italy54!B118
 +Netherlands55!D119*Netherlands55!F119/Netherlands55!P119*Netherlands55!P118/Netherlands55!B118
 +Portugal56!D119*Portugal56!F119/Portugal56!P119*Portugal56!P118/Portugal56!B118
 +Spain57!D119*Spain57!F119/Spain57!P119*Spain57!P118/Spain57!B118
 +Sweden58!D119*Sweden58!F119/Sweden58!P119*Sweden58!P118/Sweden58!B118)
*(Belgium51!D118*Belgium51!F118/Belgium51!P118*Belgium51!P119/Belgium51!B119
 +Denmark52!D118*Denmark52!F118/Denmark52!P118*Denmark52!P119/Denmark52!B119
 +Finland53!D118*Finland53!F118/Finland53!P118*Finland53!P119/Finland53!B119
 +Italy54!D118*Italy54!F118/Italy54!P118*Italy54!P119/Italy54!B119
 +Netherlands55!D118*Netherlands55!F118/Netherlands55!P118*Netherlands55!P119/Netherlands55!B119
 +Portugal56!D118*Portugal56!F118/Portugal56!P118*Portugal56!P119/Portugal56!B119
 +Spain57!D118*Spain57!F118/Spain57!P118*Spain57!P119/Spain57!B119
 +Sweden58!D118*Sweden58!F118/Sweden58!P118*Sweden58!P119/Sweden58!B119)
/(Belgium51!D118*Belgium51!F118/Belgium51!B118
 +Denmark52!D118*Denmark52!F118/Denmark52!B118
 +Finland53!D118*Finland53!F118/Finland53!B118
 +Italy54!D118*Italy54!F118/Italy54!B118
 +Netherlands55!D118*Netherlands55!F118/Netherlands55!B118
 +Portugal56!D118*Portugal56!F118/Portugal56!B118
 +Spain57!D118*Spain57!F118/Spain57!B118
 +Sweden58!D118*Sweden58!F118/Sweden58!B118))))</f>
        <v>0.23995657541225746</v>
      </c>
      <c r="M119" s="62">
        <f>IF(OR(
Belgium51!H119   ="",Belgium51!H118   ="",
Belgium51!D119   ="",Belgium51!D118   ="",
Belgium51!B119   ="",Belgium51!B118   ="",
Belgium51!Q119   ="",Belgium51!Q118   ="",
Denmark52!H119      ="",Denmark52!H118      ="",
Denmark52!D119      ="",Denmark52!D118      ="",
Denmark52!B119      ="",Denmark52!B118      ="",
Denmark52!Q119      ="",Denmark52!Q118      ="",
Finland53!H119       ="",Finland53!H118       ="",
Finland53!D119       ="",Finland53!D118       ="",
Finland53!B119       ="",Finland53!B118       ="",
Finland53!Q119       ="",Finland53!Q118       ="",
Italy54!H119      ="",Italy54!H118      ="",
Italy54!D119      ="",Italy54!D118      ="",
Italy54!B119      ="",Italy54!B118      ="",
Italy54!Q119      ="",Italy54!Q118      ="",
Netherlands55!H119 ="",Netherlands55!H118 ="",
Netherlands55!D119 ="",Netherlands55!D118 ="",
Netherlands55!B119 ="",Netherlands55!B118 ="",
Netherlands55!Q119 ="",Netherlands55!Q118 ="",
Portugal56!H119      ="",Portugal56!H118      ="",
Portugal56!D119      ="",Portugal56!D118      ="",
Portugal56!B119      ="",Portugal56!B118      ="",
Portugal56!Q119      ="",Portugal56!Q118      ="",
Spain57!H119      ="",Spain57!H118      ="",
Spain57!D119      ="",Spain57!D118      ="",
Spain57!B119      ="",Spain57!B118      ="",
Spain57!Q119      ="",Spain57!Q118      ="",
Sweden58!H119      ="",Sweden58!H118      ="",
Sweden58!D119      ="",Sweden58!D118      ="",
Sweden58!B119      ="",Sweden58!B118      ="",
Sweden58!Q119      ="",Sweden58!Q118      =""),"",
LN(SQRT(
(Belgium51!D119*Belgium51!H119/Belgium51!B119
 +Denmark52!D119*Denmark52!H119/Denmark52!B119
 +Finland53!D119*Finland53!H119/Finland53!B119
 +Italy54!D119*Italy54!H119/Italy54!B119
 +Netherlands55!D119*Netherlands55!H119/Netherlands55!B119
 +Portugal56!D119*Portugal56!H119/Portugal56!B119
 +Spain57!D119*Spain57!H119/Spain57!B119
 +Sweden58!D119*Sweden58!H119/Sweden58!B119)
/(Belgium51!D119*Belgium51!H119/Belgium51!Q119*Belgium51!Q118/Belgium51!B118
 +Denmark52!D119*Denmark52!H119/Denmark52!Q119*Denmark52!Q118/Denmark52!B118
 +Finland53!D119*Finland53!H119/Finland53!Q119*Finland53!Q118/Finland53!B118
 +Italy54!D119*Italy54!H119/Italy54!Q119*Italy54!Q118/Italy54!B118
 +Netherlands55!D119*Netherlands55!H119/Netherlands55!Q119*Netherlands55!Q118/Netherlands55!B118
 +Portugal56!D119*Portugal56!H119/Portugal56!Q119*Portugal56!Q118/Portugal56!B118
 +Spain57!D119*Spain57!H119/Spain57!Q119*Spain57!Q118/Spain57!B118
 +Sweden58!D119*Sweden58!H119/Sweden58!Q119*Sweden58!Q118/Sweden58!B118)
*(Belgium51!D118*Belgium51!H118/Belgium51!Q118*Belgium51!Q119/Belgium51!B119
 +Denmark52!D118*Denmark52!H118/Denmark52!Q118*Denmark52!Q119/Denmark52!B119
 +Finland53!D118*Finland53!H118/Finland53!Q118*Finland53!Q119/Finland53!B119
 +Italy54!D118*Italy54!H118/Italy54!Q118*Italy54!Q119/Italy54!B119
 +Netherlands55!D118*Netherlands55!H118/Netherlands55!Q118*Netherlands55!Q119/Netherlands55!B119
 +Portugal56!D118*Portugal56!H118/Portugal56!Q118*Portugal56!Q119/Portugal56!B119
 +Spain57!D118*Spain57!H118/Spain57!Q118*Spain57!Q119/Spain57!B119
 +Sweden58!D118*Sweden58!H118/Sweden58!Q118*Sweden58!Q119/Sweden58!B119)
/(Belgium51!D118*Belgium51!H118/Belgium51!B118
 +Denmark52!D118*Denmark52!H118/Denmark52!B118
 +Finland53!D118*Finland53!H118/Finland53!B118
 +Italy54!D118*Italy54!H118/Italy54!B118
 +Netherlands55!D118*Netherlands55!H118/Netherlands55!B118
 +Portugal56!D118*Portugal56!H118/Portugal56!B118
 +Spain57!D118*Spain57!H118/Spain57!B118
 +Sweden58!D118*Sweden58!H118/Sweden58!B118))))</f>
        <v>0.20444911454527676</v>
      </c>
      <c r="N119" s="62">
        <f>IF(OR(
Belgium51!I119   ="",Belgium51!I118   ="",
Belgium51!B119   ="",Belgium51!B118   ="",
Belgium51!R119   ="",Belgium51!R118   ="",
Denmark52!I119      ="",Denmark52!I118      ="",
Denmark52!B119      ="",Denmark52!B118      ="",
Denmark52!R119      ="",Denmark52!R118      ="",
Finland53!I119       ="",Finland53!I118       ="",
Finland53!B119       ="",Finland53!B118       ="",
Finland53!R119       ="",Finland53!R118       ="",
Italy54!I119      ="",Italy54!I118      ="",
Italy54!B119      ="",Italy54!B118      ="",
Italy54!R119      ="",Italy54!R118      ="",
Netherlands55!I119 ="",Netherlands55!I118 ="",
Netherlands55!B119 ="",Netherlands55!B118 ="",
Netherlands55!R119 ="",Netherlands55!R118 ="",
Portugal56!I119      ="",Portugal56!I118      ="",
Portugal56!B119      ="",Portugal56!B118      ="",
Portugal56!R119      ="",Portugal56!R118      ="",
Spain57!I119      ="",Spain57!I118      ="",
Spain57!B119      ="",Spain57!B118      ="",
Spain57!R119      ="",Spain57!R118      ="",
Sweden58!I119      ="",Sweden58!I118      ="",
Sweden58!B119      ="",Sweden58!B118      ="",
Sweden58!R119      ="",Sweden58!R118      =""),"",
LN(SQRT(
(Belgium51!I119/Belgium51!B119
 +Denmark52!I119/Denmark52!B119
 +Finland53!I119/Finland53!B119
 +Italy54!I119/Italy54!B119
 +Netherlands55!I119/Netherlands55!B119
 +Portugal56!I119/Portugal56!B119
 +Spain57!I119/Spain57!B119
 +Sweden58!I119/Sweden58!B119)
/(Belgium51!I119/Belgium51!R119*Belgium51!R118/Belgium51!B118
 +Denmark52!I119/Denmark52!R119*Denmark52!R118/Denmark52!B118
 +Finland53!I119/Finland53!R119*Finland53!R118/Finland53!B118
 +Italy54!I119/Italy54!R119*Italy54!R118/Italy54!B118
 +Netherlands55!I119/Netherlands55!R119*Netherlands55!R118/Netherlands55!B118
 +Portugal56!I119/Portugal56!R119*Portugal56!R118/Portugal56!B118
 +Spain57!I119/Spain57!R119*Spain57!R118/Spain57!B118
 +Sweden58!I119/Sweden58!R119*Sweden58!R118/Sweden58!B118)
*(Belgium51!I118/Belgium51!R118*Belgium51!R119/Belgium51!B119
 +Denmark52!I118/Denmark52!R118*Denmark52!R119/Denmark52!B119
 +Finland53!I118/Finland53!R118*Finland53!R119/Finland53!B119
 +Italy54!I118/Italy54!R118*Italy54!R119/Italy54!B119
 +Netherlands55!I118/Netherlands55!R118*Netherlands55!R119/Netherlands55!B119
 +Portugal56!I118/Portugal56!R118*Portugal56!R119/Portugal56!B119
 +Spain57!I118/Spain57!R118*Spain57!R119/Spain57!B119
 +Sweden58!I118/Sweden58!R118*Sweden58!R119/Sweden58!B119)
/(Belgium51!I118/Belgium51!B118
 +Denmark52!I118/Denmark52!B118
 +Finland53!I118/Finland53!B118
 +Italy54!I118/Italy54!B118
 +Netherlands55!I118/Netherlands55!B118
 +Portugal56!I118/Portugal56!B118
 +Spain57!I118/Spain57!B118
 +Sweden58!I118/Sweden58!B118))))</f>
        <v>0.24564188406902396</v>
      </c>
      <c r="O119" s="62">
        <f>IF(OR(
Belgium51!K119   ="",Belgium51!K118   ="",
Belgium51!B119   ="",Belgium51!B118   ="",
Belgium51!S119   ="",Belgium51!S118   ="",
Denmark52!K119      ="",Denmark52!K118      ="",
Denmark52!B119      ="",Denmark52!B118      ="",
Denmark52!S119      ="",Denmark52!S118      ="",
Finland53!K119       ="",Finland53!K118       ="",
Finland53!B119       ="",Finland53!B118       ="",
Finland53!S119       ="",Finland53!S118       ="",
Italy54!K119      ="",Italy54!K118      ="",
Italy54!B119      ="",Italy54!B118      ="",
Italy54!S119      ="",Italy54!S118      ="",
Netherlands55!K119 ="",Netherlands55!K118 ="",
Netherlands55!B119 ="",Netherlands55!B118 ="",
Netherlands55!S119 ="",Netherlands55!S118 ="",
Portugal56!K119      ="",Portugal56!K118      ="",
Portugal56!B119      ="",Portugal56!B118      ="",
Portugal56!S119      ="",Portugal56!S118      ="",
Spain57!K119      ="",Spain57!K118      ="",
Spain57!B119      ="",Spain57!B118      ="",
Spain57!S119      ="",Spain57!S118      ="",
Sweden58!K119      ="",Sweden58!K118      ="",
Sweden58!B119      ="",Sweden58!B118      ="",
Sweden58!S119      ="",Sweden58!S118      =""),"",
LN(SQRT(
(Belgium51!K119/Belgium51!B119
 +Denmark52!K119/Denmark52!B119
 +Finland53!K119/Finland53!B119
 +Italy54!K119/Italy54!B119
 +Netherlands55!K119/Netherlands55!B119
 +Portugal56!K119/Portugal56!B119
 +Spain57!K119/Spain57!B119
 +Sweden58!K119/Sweden58!B119)
/(Belgium51!K119/Belgium51!S119*Belgium51!S118/Belgium51!B118
 +Denmark52!K119/Denmark52!S119*Denmark52!S118/Denmark52!B118
 +Finland53!K119/Finland53!S119*Finland53!S118/Finland53!B118
 +Italy54!K119/Italy54!S119*Italy54!S118/Italy54!B118
 +Netherlands55!K119/Netherlands55!S119*Netherlands55!S118/Netherlands55!B118
 +Portugal56!K119/Portugal56!S119*Portugal56!S118/Portugal56!B118
 +Spain57!K119/Spain57!S119*Spain57!S118/Spain57!B118
 +Sweden58!K119/Sweden58!S119*Sweden58!S118/Sweden58!B118)
*(Belgium51!K118/Belgium51!S118*Belgium51!S119/Belgium51!B119
 +Denmark52!K118/Denmark52!S118*Denmark52!S119/Denmark52!B119
 +Finland53!K118/Finland53!S118*Finland53!S119/Finland53!B119
 +Italy54!K118/Italy54!S118*Italy54!S119/Italy54!B119
 +Netherlands55!K118/Netherlands55!S118*Netherlands55!S119/Netherlands55!B119
 +Portugal56!K118/Portugal56!S118*Portugal56!S119/Portugal56!B119
 +Spain57!K118/Spain57!S118*Spain57!S119/Spain57!B119
 +Sweden58!K118/Sweden58!S118*Sweden58!S119/Sweden58!B119)
/(Belgium51!K118/Belgium51!B118
 +Denmark52!K118/Denmark52!B118
 +Finland53!K118/Finland53!B118
 +Italy54!K118/Italy54!B118
 +Netherlands55!K118/Netherlands55!B118
 +Portugal56!K118/Portugal56!B118
 +Spain57!K118/Spain57!B118
 +Sweden58!K118/Sweden58!B118))))</f>
        <v>0.13255401483700027</v>
      </c>
      <c r="P119" s="62">
        <f>IF(OR(
Belgium51!L119   ="",Belgium51!L118   ="",
Belgium51!B119   ="",Belgium51!B118   ="",
Belgium51!T119   ="",Belgium51!T118   ="",
Denmark52!L119      ="",Denmark52!L118      ="",
Denmark52!B119      ="",Denmark52!B118      ="",
Denmark52!T119      ="",Denmark52!T118      ="",
Finland53!L119       ="",Finland53!L118       ="",
Finland53!B119       ="",Finland53!B118       ="",
Finland53!T119       ="",Finland53!T118       ="",
Italy54!L119      ="",Italy54!L118      ="",
Italy54!B119      ="",Italy54!B118      ="",
Italy54!T119      ="",Italy54!T118      ="",
Netherlands55!L119 ="",Netherlands55!L118 ="",
Netherlands55!B119 ="",Netherlands55!B118 ="",
Netherlands55!T119 ="",Netherlands55!T118 ="",
Portugal56!L119      ="",Portugal56!L118      ="",
Portugal56!B119      ="",Portugal56!B118      ="",
Portugal56!T119      ="",Portugal56!T118      ="",
Spain57!L119      ="",Spain57!L118      ="",
Spain57!B119      ="",Spain57!B118      ="",
Spain57!T119      ="",Spain57!T118      ="",
Sweden58!L119      ="",Sweden58!L118      ="",
Sweden58!B119      ="",Sweden58!B118      ="",
Sweden58!T119      ="",Sweden58!T118      =""),"",
LN(SQRT(
(Belgium51!L119/Belgium51!B119
 +Denmark52!L119/Denmark52!B119
 +Finland53!L119/Finland53!B119
 +Italy54!L119/Italy54!B119
 +Netherlands55!L119/Netherlands55!B119
 +Portugal56!L119/Portugal56!B119
 +Spain57!L119/Spain57!B119
 +Sweden58!L119/Sweden58!B119)
/(Belgium51!L119/Belgium51!T119*Belgium51!T118/Belgium51!B118
 +Denmark52!L119/Denmark52!T119*Denmark52!T118/Denmark52!B118
 +Finland53!L119/Finland53!T119*Finland53!T118/Finland53!B118
 +Italy54!L119/Italy54!T119*Italy54!T118/Italy54!B118
 +Netherlands55!L119/Netherlands55!T119*Netherlands55!T118/Netherlands55!B118
 +Portugal56!L119/Portugal56!T119*Portugal56!T118/Portugal56!B118
 +Spain57!L119/Spain57!T119*Spain57!T118/Spain57!B118
 +Sweden58!L119/Sweden58!T119*Sweden58!T118/Sweden58!B118)
*(Belgium51!L118/Belgium51!T118*Belgium51!T119/Belgium51!B119
 +Denmark52!L118/Denmark52!T118*Denmark52!T119/Denmark52!B119
 +Finland53!L118/Finland53!T118*Finland53!T119/Finland53!B119
 +Italy54!L118/Italy54!T118*Italy54!T119/Italy54!B119
 +Netherlands55!L118/Netherlands55!T118*Netherlands55!T119/Netherlands55!B119
 +Portugal56!L118/Portugal56!T118*Portugal56!T119/Portugal56!B119
 +Spain57!L118/Spain57!T118*Spain57!T119/Spain57!B119
 +Sweden58!L118/Sweden58!T118*Sweden58!T119/Sweden58!B119)
/(Belgium51!L118/Belgium51!B118
 +Denmark52!L118/Denmark52!B118
 +Finland53!L118/Finland53!B118
 +Italy54!L118/Italy54!B118
 +Netherlands55!L118/Netherlands55!B118
 +Portugal56!L118/Portugal56!B118
 +Spain57!L118/Spain57!B118
 +Sweden58!L118/Sweden58!B118))))</f>
        <v>5.8391968933254129E-2</v>
      </c>
      <c r="Q119" s="61">
        <f t="shared" si="4"/>
        <v>-1.2685746511694906E-2</v>
      </c>
      <c r="R119" s="61">
        <f t="shared" si="8"/>
        <v>-4.8193207378675607E-2</v>
      </c>
      <c r="S119" s="61">
        <f t="shared" si="5"/>
        <v>-7.0004378549284041E-3</v>
      </c>
      <c r="T119" s="61">
        <f t="shared" si="6"/>
        <v>-0.12008830708695209</v>
      </c>
      <c r="U119" s="61">
        <f t="shared" si="7"/>
        <v>-0.19425035299069823</v>
      </c>
      <c r="V119" s="61">
        <f>IF(OR(
Belgium51!V119   ="",
Belgium51!U119   ="",
Denmark52!V119      ="",
Denmark52!U119      ="",
Finland53!V119       ="",
Finland53!U119       ="",
Italy54!V119      ="",
Italy54!U119      ="",
Netherlands55!V119 ="",
Netherlands55!U119 ="",
Portugal56!V119      ="",
Portugal56!U119      ="",
Spain57!V119      ="",
Spain57!U119      ="",
Sweden58!V119      ="",
Sweden58!U119      =""),"",
LN((Belgium51!V119+Denmark52!V119+Finland53!V119+Italy54!V119+Netherlands55!V119+Portugal56!V119+Spain57!V119+Sweden58!V119)
/(Belgium51!U119+Denmark52!U119+Finland53!U119+Italy54!U119+Netherlands55!U119+Portugal56!U119+Spain57!U119+Sweden58!U119)))</f>
        <v>-0.94977447716087959</v>
      </c>
      <c r="W119" s="61">
        <f>IF(OR(
Belgium51!V119   ="",
Belgium51!W119   ="",
Belgium51!U119   ="",
Denmark52!V119      ="",
Denmark52!W119      ="",
Denmark52!U119      ="",
Finland53!V119       ="",
Finland53!W119       ="",
Finland53!U119       ="",
Italy54!V119      ="",
Italy54!W119      ="",
Italy54!U119      ="",
Netherlands55!V119 ="",
Netherlands55!W119 ="",
Netherlands55!V119 ="",
Portugal56!V119      ="",
Portugal56!W119      ="",
Portugal56!U119      ="",
Spain57!V119      ="",
Spain57!W119      ="",
Spain57!U119      ="",
Sweden58!V119      ="",
Sweden58!W119      ="",
Sweden58!U119      ="",
),"",
LN((Belgium51!V119*Belgium51!W119+Denmark52!V119*Denmark52!W119+Finland53!V119*Finland53!W119+Italy54!V119*Italy54!W119+Netherlands55!V119*Netherlands55!W119+Portugal56!V119*Portugal56!W119+Spain57!V119*Spain57!W119+Sweden58!V119*Sweden58!W119)
/(Belgium51!U119+Denmark52!U119+Finland53!U119+Italy54!U119+Netherlands55!U119+Portugal56!U119+Spain57!U119+Sweden58!U119)))</f>
        <v>6.5214132651465704</v>
      </c>
      <c r="X119" s="61">
        <f>IF(OR(
Belgium51!X119   ="",
Belgium51!D119   ="",
Belgium51!B119   ="",
Denmark52!X119      ="",
Denmark52!D119      ="",
Denmark52!B119      ="",
Finland53!X119       ="",
Finland53!D119       ="",
Finland53!B119       ="",
Italy54!X119      ="",
Italy54!D119      ="",
Italy54!B119      ="",
Netherlands55!X119 ="",
Netherlands55!D119 ="",
Netherlands55!B119 ="",
Portugal56!X119      ="",
Portugal56!D119      ="",
Portugal56!B119      ="",
Spain57!X119      ="",
Spain57!D119      ="",
Spain57!B119      ="",
Sweden58!X119      ="",
Sweden58!D119      ="",
Sweden58!B119      =""),"",
(Belgium51!X119*Belgium51!D119/Belgium51!B119
 +Denmark52!X119*Denmark52!D119/Denmark52!B119
 +Finland53!X119*Finland53!D119/Finland53!B119
 +Italy54!X119*Italy54!D119/Italy54!B119
 +Netherlands55!X119*Netherlands55!D119/Netherlands55!B119
 +Portugal56!X119*Portugal56!D119/Portugal56!B119
 +Spain57!X119*Spain57!D119/Spain57!B119
 +Sweden58!X119*Sweden58!D119/Sweden58!B119)
/(Belgium51!D119/Belgium51!B119
 +Denmark52!D119/Denmark52!B119
 +Finland53!D119/Finland53!B119
 +Italy54!D119/Italy54!B119
 +Netherlands55!D119/Netherlands55!B119
 +Portugal56!D119/Portugal56!B119
 +Spain57!D119/Spain57!B119
 +Sweden58!D119/Sweden58!B119))</f>
        <v>0.61826443730513037</v>
      </c>
      <c r="Y119" s="61">
        <f>IF(OR(
Belgium51!Y119   ="",
Belgium51!D119   ="",
Belgium51!B119   ="",
Denmark52!Y119      ="",
Denmark52!D119      ="",
Denmark52!B119      ="",
Finland53!Y119       ="",
Finland53!D119       ="",
Finland53!B119       ="",
Italy54!Y119      ="",
Italy54!D119      ="",
Italy54!B119      ="",
Netherlands55!Y119 ="",
Netherlands55!D119 ="",
Netherlands55!B119 ="",
Portugal56!Y119      ="",
Portugal56!D119      ="",
Portugal56!B119      ="",
Spain57!Y119      ="",
Spain57!D119      ="",
Spain57!B119      ="",
Sweden58!Y119      ="",
Sweden58!D119      ="",
Sweden58!B119      =""),"",
(Belgium51!Y119/Belgium51!B119
 +Denmark52!Y119/Denmark52!B119
 +Finland53!Y119/Finland53!B119
 +Italy54!Y119/Italy54!B119
 +Netherlands55!Y119/Netherlands55!B119
 +Portugal56!Y119/Portugal56!B119
 +Spain57!Y119/Spain57!B119
 +Sweden58!Y119/Sweden58!B119)
/(Belgium51!D119/Belgium51!B119
 +Denmark52!D119/Denmark52!B119
 +Finland53!D119/Finland53!B119
 +Italy54!D119/Italy54!B119
 +Netherlands55!D119/Netherlands55!B119
 +Portugal56!D119/Portugal56!B119
 +Spain57!D119/Spain57!B119
 +Sweden58!D119/Sweden58!B119))</f>
        <v>0.14168308241361838</v>
      </c>
      <c r="Z119" s="67"/>
      <c r="AA119" s="62" t="str">
        <f t="shared" si="3"/>
        <v/>
      </c>
      <c r="AB119" s="75">
        <f>IF(OR(
Belgium51!AB119   ="",
Belgium51!D119   ="",
Belgium51!B119   ="",
Denmark52!AB119      ="",
Denmark52!D119      ="",
Denmark52!B119      ="",
Finland53!AB119       ="",
Finland53!D119       ="",
Finland53!B119       ="",
Italy54!AB119      ="",
Italy54!D119      ="",
Italy54!B119      ="",
Netherlands55!AB119 ="",
Netherlands55!D119 ="",
Netherlands55!B119 ="",
Portugal56!AB119      ="",
Portugal56!D119      ="",
Portugal56!B119      ="",
Spain57!AB119      ="",
Spain57!D119      ="",
Spain57!B119      ="",
Sweden58!AB119      ="",
Sweden58!D119      ="",
Sweden58!B119      =""),"",
(Belgium51!AB119*Belgium51!D119/Belgium51!B119
 +Denmark52!AB119*Denmark52!D119/Denmark52!B119
 +Finland53!AB119*Finland53!D119/Finland53!B119
 +Italy54!AB119*Italy54!D119/Italy54!B119
 +Netherlands55!AB119*Netherlands55!D119/Netherlands55!B119
 +Portugal56!AB119*Portugal56!D119/Portugal56!B119
 +Spain57!AB119*Spain57!D119/Spain57!B119
 +Sweden58!AB119*Sweden58!D119/Sweden58!B119)
/(Belgium51!D119/Belgium51!B119
 +Denmark52!D119/Denmark52!B119
 +Finland53!D119/Finland53!B119
 +Italy54!D119/Italy54!B119
 +Netherlands55!D119/Netherlands55!B119
 +Portugal56!D119/Portugal56!B119
 +Spain57!D119/Spain57!B119
 +Sweden58!D119/Sweden58!B119))</f>
        <v>0.71255886800732671</v>
      </c>
    </row>
    <row r="120" spans="1:28">
      <c r="A120" s="62">
        <v>1987</v>
      </c>
      <c r="B120" s="62">
        <f>IF(OR(
Belgium51!AC120   ="",
Belgium51!D120   ="",
Belgium51!B120   ="",
Denmark52!AC120      ="",
Denmark52!D120      ="",
Denmark52!B120      ="",
Finland53!AC120       ="",
Finland53!D120       ="",
Finland53!B120       ="",
Italy54!AC120      ="",
Italy54!D120      ="",
Italy54!B120      ="",
Netherlands55!AC120 ="",
Netherlands55!D120 ="",
Netherlands55!B120 ="",
Portugal56!AC120 ="",
Portugal56!D120 ="",
Portugal56!B120 ="",
Spain57!AC120       ="",
Spain57!D120       ="",
Spain57!B120       ="",
Sweden58!AC120      ="",
Sweden58!D120      ="",
Sweden58!B120      =""),"",
(Belgium51!AC120*Belgium51!D120/Belgium51!B120
 +Denmark52!AC120*Denmark52!D120/Denmark52!B120
 +Finland53!AC120*Finland53!D120/Finland53!B120
 +Italy54!AC120*Italy54!D120/Italy54!B120
 +Netherlands55!AC120*Netherlands55!D120/Netherlands55!B120
 +Portugal56!AC120*Portugal56!D120/Portugal56!B120
 +Spain57!AC120*Spain57!D120/Spain57!B120
 +Sweden58!AC120*Sweden58!D120/Sweden58!B120)
/(Belgium51!D120/Belgium51!B120
 +Denmark52!D120/Denmark52!B120
 +Finland53!D120/Finland53!B120
 +Italy54!D120/Italy54!B120
 +Netherlands55!D120/Netherlands55!B120
 +Portugal56!D120/Portugal56!B120
 +Spain57!D120/Spain57!B120
 +Sweden58!D120/Sweden58!B120))</f>
        <v>1.3387026392405525E-2</v>
      </c>
      <c r="C120" s="34">
        <f>IF(OR(
Belgium51!F120   ="",
Belgium51!D120   ="",
Belgium51!B120   ="",
Denmark52!F120      ="",
Denmark52!D120      ="",
Denmark52!B120      ="",
Finland53!F120       ="",
Finland53!D120       ="",
Finland53!B120       ="",
Italy54!F120      ="",
Italy54!D120      ="",
Italy54!B120      ="",
Netherlands55!F120 ="",
Netherlands55!D120 ="",
Netherlands55!B120 ="",
Portugal56!F120 ="",
Portugal56!D120 ="",
Portugal56!B120 ="",
Spain57!F120       ="",
Spain57!D120       ="",
Spain57!B120       ="",
Sweden58!F120      ="",
Sweden58!D120      ="",
Sweden58!B120      =""),"",
(Belgium51!F120*Belgium51!D120/Belgium51!B120
 +Denmark52!F120*Denmark52!D120/Denmark52!B120
 +Finland53!F120*Finland53!D120/Finland53!B120
 +Italy54!F120*Italy54!D120/Italy54!B120
 +Netherlands55!F120*Netherlands55!D120/Netherlands55!B120
 +Portugal56!F120*Portugal56!D120/Portugal56!B120
 +Spain57!F120*Spain57!D120/Spain57!B120
 +Sweden58!F120*Sweden58!D120/Sweden58!B120)
/(Belgium51!D120/Belgium51!B120
 +Denmark52!D120/Denmark52!B120
 +Finland53!D120/Finland53!B120
 +Italy54!D120/Italy54!B120
 +Netherlands55!D120/Netherlands55!B120
 +Portugal56!D120/Portugal56!B120
 +Spain57!D120/Spain57!B120
 +Sweden58!D120/Sweden58!B120))</f>
        <v>0.56854357693870694</v>
      </c>
      <c r="D120" s="62" t="str">
        <f>IF(OR(
Belgium51!AE120   ="",
Belgium51!D120   ="",
Belgium51!B120   ="",
Denmark52!AE120      ="",
Denmark52!D120      ="",
Denmark52!B120      ="",
Finland53!AE120       ="",
Finland53!D120       ="",
Finland53!B120       ="",
Italy54!AE120      ="",
Italy54!D120      ="",
Italy54!B120      ="",
Netherlands55!AE120 ="",
Netherlands55!D120 ="",
Netherlands55!B120 ="",
Portugal56!AE120 ="",
Portugal56!D120 ="",
Portugal56!B120 ="",
Spain57!AE120       ="",
Spain57!D120       ="",
Spain57!B120       ="",
Sweden58!AE120      ="",
Sweden58!D120      ="",
Sweden58!B120      =""),"",
(Belgium51!AE120*Belgium51!D120/Belgium51!B120
 +Denmark52!AE120*Denmark52!D120/Denmark52!B120
 +Finland53!AE120*Finland53!D120/Finland53!B120
 +Italy54!AE120*Italy54!D120/Italy54!B120
 +Netherlands55!AE120*Netherlands55!D120/Netherlands55!B120
 +Portugal56!AE120*Portugal56!D120/Portugal56!B120
 +Spain57!AE120*Spain57!D120/Spain57!B120
 +Sweden58!AE120*Sweden58!D120/Sweden58!B120)
/(Belgium51!D120/Belgium51!B120
 +Denmark52!D120/Denmark52!B120
 +Finland53!D120/Finland53!B120
 +Italy54!D120/Italy54!B120
 +Netherlands55!D120/Netherlands55!B120
 +Portugal56!D120/Portugal56!B120
 +Spain57!D120/Spain57!B120
 +Sweden58!D120/Sweden58!B120))</f>
        <v/>
      </c>
      <c r="E120" s="62">
        <f>IF(OR(
Belgium51!H120   ="",
Belgium51!D120   ="",
Belgium51!B120   ="",
Denmark52!H120      ="",
Denmark52!D120      ="",
Denmark52!B120      ="",
Finland53!H120       ="",
Finland53!D120       ="",
Finland53!B120       ="",
Italy54!H120      ="",
Italy54!D120      ="",
Italy54!B120      ="",
Netherlands55!H120 ="",
Netherlands55!D120 ="",
Netherlands55!B120 ="",
Portugal56!H120 ="",
Portugal56!D120 ="",
Portugal56!B120 ="",
Spain57!H120 ="",
Spain57!D120 ="",
Spain57!B120 ="",
Sweden58!H120 ="",
Sweden58!D120 ="",
Sweden58!B120 =""),"",
(Belgium51!H120*Belgium51!D120/Belgium51!B120
 +Denmark52!H120*Denmark52!D120/Denmark52!B120
 +Finland53!H120*Finland53!D120/Finland53!B120
 +Italy54!H120*Italy54!D120/Italy54!B120
 +Netherlands55!H120*Netherlands55!D120/Netherlands55!B120
 +Portugal56!H120*Portugal56!D120/Portugal56!B120
 +Spain57!H120*Spain57!D120/Spain57!B120
 +Sweden58!H120*Sweden58!D120/Sweden58!B120)
/(Belgium51!D120/Belgium51!B120
 +Denmark52!D120/Denmark52!B120
 +Finland53!D120/Finland53!B120
 +Italy54!D120/Italy54!B120
 +Netherlands55!D120/Netherlands55!B120
 +Portugal56!D120/Portugal56!B120
 +Spain57!D120/Spain57!B120
 +Sweden58!D120/Sweden58!B120))</f>
        <v>0.21367608160392609</v>
      </c>
      <c r="F120" s="62">
        <f>IF(OR(
Belgium51!I120   ="",
Belgium51!D120   ="",
Belgium51!B120   ="",
Denmark52!I120      ="",
Denmark52!D120      ="",
Denmark52!B120      ="",
Finland53!I120       ="",
Finland53!D120       ="",
Finland53!B120       ="",
Italy54!I120      ="",
Italy54!D120      ="",
Italy54!B120      ="",
Netherlands55!I120 ="",
Netherlands55!D120 ="",
Netherlands55!B120 ="",
Portugal56!I120      ="",
Portugal56!D120      ="",
Portugal56!B120      ="",
Spain57!I120      ="",
Spain57!D120      ="",
Spain57!B120      ="",
Sweden58!I120      ="",
Sweden58!D120      ="",
Sweden58!B120      =""),"",
(Belgium51!I120/Belgium51!B120
 +Denmark52!I120/Denmark52!B120
 +Finland53!I120/Finland53!B120
 +Italy54!I120/Italy54!B120
 +Netherlands55!I120/Netherlands55!B120
 +Portugal56!I120/Portugal56!B120
 +Spain57!I120/Spain57!B120
 +Sweden58!I120/Sweden58!B120)
/(Belgium51!D120/Belgium51!B120
 +Denmark52!D120/Denmark52!B120
 +Finland53!D120/Finland53!B120
 +Italy54!D120/Italy54!B120
 +Netherlands55!D120/Netherlands55!B120
 +Portugal56!D120/Portugal56!B120
 +Spain57!D120/Spain57!B120
 +Sweden58!D120/Sweden58!B120))</f>
        <v>0.36017733305630356</v>
      </c>
      <c r="G120" s="62">
        <f>IF(OR(
Belgium51!J120   ="",
Belgium51!D120   ="",
Belgium51!B120   ="",
Denmark52!J120      ="",
Denmark52!D120      ="",
Denmark52!B120      ="",
Finland53!J120       ="",
Finland53!D120       ="",
Finland53!B120       ="",
Italy54!J120      ="",
Italy54!D120      ="",
Italy54!B120      ="",
Netherlands55!J120 ="",
Netherlands55!D120 ="",
Netherlands55!B120 ="",
Portugal56!J120      ="",
Portugal56!D120      ="",
Portugal56!B120      ="",
Spain57!J120      ="",
Spain57!D120      ="",
Spain57!B120      ="",
Sweden58!J120      ="",
Sweden58!D120      ="",
Sweden58!B120      =""),"",
(Belgium51!J120/Belgium51!B120
 +Denmark52!J120/Denmark52!B120
 +Finland53!J120/Finland53!B120
 +Italy54!J120/Italy54!B120
 +Netherlands55!J120/Netherlands55!B120
 +Portugal56!J120/Portugal56!B120
 +Spain57!J120/Spain57!B120
 +Sweden58!J120/Sweden58!B120)
/(Belgium51!D120/Belgium51!B120
 +Denmark52!D120/Denmark52!B120
 +Finland53!D120/Finland53!B120
 +Italy54!D120/Italy54!B120
 +Netherlands55!D120/Netherlands55!B120
 +Portugal56!D120/Portugal56!B120
 +Spain57!D120/Spain57!B120
 +Sweden58!D120/Sweden58!B120))</f>
        <v>0.27322992272633828</v>
      </c>
      <c r="H120" s="62">
        <f>IF(OR(
Belgium51!K120   ="",
Belgium51!D120   ="",
Belgium51!B120   ="",
Denmark52!K120      ="",
Denmark52!D120      ="",
Denmark52!B120      ="",
Finland53!K120       ="",
Finland53!D120       ="",
Finland53!B120       ="",
Italy54!K120      ="",
Italy54!D120      ="",
Italy54!B120      ="",
Netherlands55!K120 ="",
Netherlands55!D120 ="",
Netherlands55!B120 ="",
Portugal56!K120      ="",
Portugal56!D120      ="",
Portugal56!B120      ="",
Spain57!K120      ="",
Spain57!D120      ="",
Spain57!B120      ="",
Sweden58!K120      ="",
Sweden58!D120      ="",
Sweden58!B120      =""),"",
(Belgium51!K120/Belgium51!B120
 +Denmark52!K120/Denmark52!B120
 +Finland53!K120/Finland53!B120
 +Italy54!K120/Italy54!B120
 +Netherlands55!K120/Netherlands55!B120
 +Portugal56!K120/Portugal56!B120
 +Spain57!K120/Spain57!B120
 +Sweden58!K120/Sweden58!B120)
/(Belgium51!D120/Belgium51!B120
 +Denmark52!D120/Denmark52!B120
 +Finland53!D120/Finland53!B120
 +Italy54!D120/Italy54!B120
 +Netherlands55!D120/Netherlands55!B120
 +Portugal56!D120/Portugal56!B120
 +Spain57!D120/Spain57!B120
 +Sweden58!D120/Sweden58!B120))</f>
        <v>0.25823909960511632</v>
      </c>
      <c r="I120" s="62">
        <f>IF(OR(
Belgium51!L120   ="",
Belgium51!D120   ="",
Belgium51!B120   ="",
Denmark52!L120      ="",
Denmark52!D120      ="",
Denmark52!B120      ="",
Finland53!L120       ="",
Finland53!D120       ="",
Finland53!B120       ="",
Italy54!L120      ="",
Italy54!D120      ="",
Italy54!B120      ="",
Netherlands55!L120 ="",
Netherlands55!D120 ="",
Netherlands55!B120 ="",
Portugal56!L120      ="",
Portugal56!D120      ="",
Portugal56!B120      ="",
Spain57!L120      ="",
Spain57!D120      ="",
Spain57!B120      ="",
Sweden58!L120      ="",
Sweden58!D120      ="",
Sweden58!B120      =""),"",
(Belgium51!L120/Belgium51!B120
 +Denmark52!L120/Denmark52!B120
 +Finland53!L120/Finland53!B120
 +Italy54!L120/Italy54!B120
 +Netherlands55!L120/Netherlands55!B120
 +Portugal56!L120/Portugal56!B120
 +Spain57!L120/Spain57!B120
 +Sweden58!L120/Sweden58!B120)
/(Belgium51!D120/Belgium51!B120
 +Denmark52!D120/Denmark52!B120
 +Finland53!D120/Finland53!B120
 +Italy54!D120/Italy54!B120
 +Netherlands55!D120/Netherlands55!B120
 +Portugal56!D120/Portugal56!B120
 +Spain57!D120/Spain57!B120
 +Sweden58!D120/Sweden58!B120))</f>
        <v>0.25451370940243062</v>
      </c>
      <c r="J120" s="61">
        <f t="shared" si="2"/>
        <v>3.7253902026856967E-3</v>
      </c>
      <c r="K120" s="61">
        <f>IF(OR(
Belgium51!D120   ="",Belgium51!D119   ="",
Belgium51!B120   ="",Belgium51!B119   ="",
Belgium51!N120   ="",Belgium51!N119   ="",
Denmark52!D120      ="",Denmark52!D119      ="",
Denmark52!B120      ="",Denmark52!B119      ="",
Denmark52!N120      ="",Denmark52!N119      ="",
Finland53!D120       ="",Finland53!D119       ="",
Finland53!B120       ="",Finland53!B119       ="",
Finland53!N120       ="",Finland53!N119       ="",
Italy54!D120      ="",Italy54!D119      ="",
Italy54!B120      ="",Italy54!B119      ="",
Italy54!N120      ="",Italy54!N119      ="",
Netherlands55!D120 ="",Netherlands55!D119 ="",
Netherlands55!B120 ="",Netherlands55!B119 ="",
Netherlands55!N120 ="",Netherlands55!N119 ="",
Portugal56!D120      ="",Portugal56!D119      ="",
Portugal56!B120      ="",Portugal56!B119      ="",
Portugal56!N120      ="",Portugal56!N119      ="",
Spain57!D120      ="",Spain57!D119      ="",
Spain57!B120      ="",Spain57!B119      ="",
Spain57!N120      ="",Spain57!N119      ="",
Sweden58!D120      ="",Sweden58!D119      ="",
Sweden58!B120      ="",Sweden58!B119      ="",
Sweden58!N120      ="",Sweden58!N119      =""),"",
LN(SQRT(
(Belgium51!D120/Belgium51!B120
 +Denmark52!D120/Denmark52!B120
 +Finland53!D120/Finland53!B120
 +Italy54!D120/Italy54!B120
 +Netherlands55!D120/Netherlands55!B120
 +Portugal56!D120/Portugal56!B120
 +Spain57!D120/Spain57!B120
 +Sweden58!D120/Sweden58!B120)
/(Belgium51!D120/Belgium51!N120*Belgium51!N119/Belgium51!B119
 +Denmark52!D120/Denmark52!N120*Denmark52!N119/Denmark52!B119
 +Finland53!D120/Finland53!N120*Finland53!N119/Finland53!B119
 +Italy54!D120/Italy54!N120*Italy54!N119/Italy54!B119
 +Netherlands55!D120/Netherlands55!N120*Netherlands55!N119/Netherlands55!B119
 +Portugal56!D120/Portugal56!N120*Portugal56!N119/Portugal56!B119
 +Spain57!D120/Spain57!N120*Spain57!N119/Spain57!B119
 +Sweden58!D120/Sweden58!N120*Sweden58!N119/Sweden58!B119)
*(Belgium51!D119/Belgium51!N119*Belgium51!N120/Belgium51!B120
 +Denmark52!D119/Denmark52!N119*Denmark52!N120/Denmark52!B120
 +Finland53!D119/Finland53!N119*Finland53!N120/Finland53!B120
 +Italy54!D119/Italy54!N119*Italy54!N120/Italy54!B120
 +Netherlands55!D119/Netherlands55!N119*Netherlands55!N120/Netherlands55!B120
 +Portugal56!D119/Portugal56!N119*Portugal56!N120/Portugal56!B120
 +Spain57!D119/Spain57!N119*Spain57!N120/Spain57!B120
 +Sweden58!D119/Sweden58!N119*Sweden58!N120/Sweden58!B120)
/(Belgium51!D119/Belgium51!B119
 +Denmark52!D119/Denmark52!B119
 +Finland53!D119/Finland53!B119
 +Italy54!D119/Italy54!B119
 +Netherlands55!D119/Netherlands55!B119
 +Portugal56!D119/Portugal56!B119
 +Spain57!D119/Spain57!B119
 +Sweden58!D119/Sweden58!B119))))</f>
        <v>0.2123806702369756</v>
      </c>
      <c r="L120" s="61">
        <f>IF(OR(
Belgium51!F120   ="",Belgium51!F119   ="",
Belgium51!D120   ="",Belgium51!D119   ="",
Belgium51!B120   ="",Belgium51!B119   ="",
Belgium51!P120   ="",Belgium51!P119   ="",
Denmark52!F120      ="",Denmark52!F119      ="",
Denmark52!D120      ="",Denmark52!D119      ="",
Denmark52!B120      ="",Denmark52!B119      ="",
Denmark52!P120      ="",Denmark52!P119      ="",
Finland53!F120       ="",Finland53!F119       ="",
Finland53!D120       ="",Finland53!D119       ="",
Finland53!B120       ="",Finland53!B119       ="",
Finland53!P120       ="",Finland53!P119       ="",
Italy54!F120      ="",Italy54!F119      ="",
Italy54!D120      ="",Italy54!D119      ="",
Italy54!B120      ="",Italy54!B119      ="",
Italy54!P120      ="",Italy54!P119      ="",
Netherlands55!F120 ="",Netherlands55!F119 ="",
Netherlands55!D120 ="",Netherlands55!D119 ="",
Netherlands55!B120 ="",Netherlands55!B119 ="",
Netherlands55!P120 ="",Netherlands55!P119 ="",
Portugal56!F120      ="",Portugal56!F119      ="",
Portugal56!D120      ="",Portugal56!D119      ="",
Portugal56!B120      ="",Portugal56!B119      ="",
Portugal56!P120      ="",Portugal56!P119      ="",
Spain57!F120      ="",Spain57!F119      ="",
Spain57!D120      ="",Spain57!D119      ="",
Spain57!B120      ="",Spain57!B119      ="",
Spain57!P120      ="",Spain57!P119      ="",
Sweden58!F120      ="",Sweden58!F119      ="",
Sweden58!D120      ="",Sweden58!D119      ="",
Sweden58!B120      ="",Sweden58!B119      ="",
Sweden58!P120      ="",Sweden58!P119      =""),"",
LN(SQRT(
(Belgium51!D120*Belgium51!F120/Belgium51!B120
 +Denmark52!D120*Denmark52!F120/Denmark52!B120
 +Finland53!D120*Finland53!F120/Finland53!B120
 +Italy54!D120*Italy54!F120/Italy54!B120
 +Netherlands55!D120*Netherlands55!F120/Netherlands55!B120
 +Portugal56!D120*Portugal56!F120/Portugal56!B120
 +Spain57!D120*Spain57!F120/Spain57!B120
 +Sweden58!D120*Sweden58!F120/Sweden58!B120)
/(Belgium51!D120*Belgium51!F120/Belgium51!P120*Belgium51!P119/Belgium51!B119
 +Denmark52!D120*Denmark52!F120/Denmark52!P120*Denmark52!P119/Denmark52!B119
 +Finland53!D120*Finland53!F120/Finland53!P120*Finland53!P119/Finland53!B119
 +Italy54!D120*Italy54!F120/Italy54!P120*Italy54!P119/Italy54!B119
 +Netherlands55!D120*Netherlands55!F120/Netherlands55!P120*Netherlands55!P119/Netherlands55!B119
 +Portugal56!D120*Portugal56!F120/Portugal56!P120*Portugal56!P119/Portugal56!B119
 +Spain57!D120*Spain57!F120/Spain57!P120*Spain57!P119/Spain57!B119
 +Sweden58!D120*Sweden58!F120/Sweden58!P120*Sweden58!P119/Sweden58!B119)
*(Belgium51!D119*Belgium51!F119/Belgium51!P119*Belgium51!P120/Belgium51!B120
 +Denmark52!D119*Denmark52!F119/Denmark52!P119*Denmark52!P120/Denmark52!B120
 +Finland53!D119*Finland53!F119/Finland53!P119*Finland53!P120/Finland53!B120
 +Italy54!D119*Italy54!F119/Italy54!P119*Italy54!P120/Italy54!B120
 +Netherlands55!D119*Netherlands55!F119/Netherlands55!P119*Netherlands55!P120/Netherlands55!B120
 +Portugal56!D119*Portugal56!F119/Portugal56!P119*Portugal56!P120/Portugal56!B120
 +Spain57!D119*Spain57!F119/Spain57!P119*Spain57!P120/Spain57!B120
 +Sweden58!D119*Sweden58!F119/Sweden58!P119*Sweden58!P120/Sweden58!B120)
/(Belgium51!D119*Belgium51!F119/Belgium51!B119
 +Denmark52!D119*Denmark52!F119/Denmark52!B119
 +Finland53!D119*Finland53!F119/Finland53!B119
 +Italy54!D119*Italy54!F119/Italy54!B119
 +Netherlands55!D119*Netherlands55!F119/Netherlands55!B119
 +Portugal56!D119*Portugal56!F119/Portugal56!B119
 +Spain57!D119*Spain57!F119/Spain57!B119
 +Sweden58!D119*Sweden58!F119/Sweden58!B119))))</f>
        <v>0.21463479918885012</v>
      </c>
      <c r="M120" s="62">
        <f>IF(OR(
Belgium51!H120   ="",Belgium51!H119   ="",
Belgium51!D120   ="",Belgium51!D119   ="",
Belgium51!B120   ="",Belgium51!B119   ="",
Belgium51!Q120   ="",Belgium51!Q119   ="",
Denmark52!H120      ="",Denmark52!H119      ="",
Denmark52!D120      ="",Denmark52!D119      ="",
Denmark52!B120      ="",Denmark52!B119      ="",
Denmark52!Q120      ="",Denmark52!Q119      ="",
Finland53!H120       ="",Finland53!H119       ="",
Finland53!D120       ="",Finland53!D119       ="",
Finland53!B120       ="",Finland53!B119       ="",
Finland53!Q120       ="",Finland53!Q119       ="",
Italy54!H120      ="",Italy54!H119      ="",
Italy54!D120      ="",Italy54!D119      ="",
Italy54!B120      ="",Italy54!B119      ="",
Italy54!Q120      ="",Italy54!Q119      ="",
Netherlands55!H120 ="",Netherlands55!H119 ="",
Netherlands55!D120 ="",Netherlands55!D119 ="",
Netherlands55!B120 ="",Netherlands55!B119 ="",
Netherlands55!Q120 ="",Netherlands55!Q119 ="",
Portugal56!H120      ="",Portugal56!H119      ="",
Portugal56!D120      ="",Portugal56!D119      ="",
Portugal56!B120      ="",Portugal56!B119      ="",
Portugal56!Q120      ="",Portugal56!Q119      ="",
Spain57!H120      ="",Spain57!H119      ="",
Spain57!D120      ="",Spain57!D119      ="",
Spain57!B120      ="",Spain57!B119      ="",
Spain57!Q120      ="",Spain57!Q119      ="",
Sweden58!H120      ="",Sweden58!H119      ="",
Sweden58!D120      ="",Sweden58!D119      ="",
Sweden58!B120      ="",Sweden58!B119      ="",
Sweden58!Q120      ="",Sweden58!Q119      =""),"",
LN(SQRT(
(Belgium51!D120*Belgium51!H120/Belgium51!B120
 +Denmark52!D120*Denmark52!H120/Denmark52!B120
 +Finland53!D120*Finland53!H120/Finland53!B120
 +Italy54!D120*Italy54!H120/Italy54!B120
 +Netherlands55!D120*Netherlands55!H120/Netherlands55!B120
 +Portugal56!D120*Portugal56!H120/Portugal56!B120
 +Spain57!D120*Spain57!H120/Spain57!B120
 +Sweden58!D120*Sweden58!H120/Sweden58!B120)
/(Belgium51!D120*Belgium51!H120/Belgium51!Q120*Belgium51!Q119/Belgium51!B119
 +Denmark52!D120*Denmark52!H120/Denmark52!Q120*Denmark52!Q119/Denmark52!B119
 +Finland53!D120*Finland53!H120/Finland53!Q120*Finland53!Q119/Finland53!B119
 +Italy54!D120*Italy54!H120/Italy54!Q120*Italy54!Q119/Italy54!B119
 +Netherlands55!D120*Netherlands55!H120/Netherlands55!Q120*Netherlands55!Q119/Netherlands55!B119
 +Portugal56!D120*Portugal56!H120/Portugal56!Q120*Portugal56!Q119/Portugal56!B119
 +Spain57!D120*Spain57!H120/Spain57!Q120*Spain57!Q119/Spain57!B119
 +Sweden58!D120*Sweden58!H120/Sweden58!Q120*Sweden58!Q119/Sweden58!B119)
*(Belgium51!D119*Belgium51!H119/Belgium51!Q119*Belgium51!Q120/Belgium51!B120
 +Denmark52!D119*Denmark52!H119/Denmark52!Q119*Denmark52!Q120/Denmark52!B120
 +Finland53!D119*Finland53!H119/Finland53!Q119*Finland53!Q120/Finland53!B120
 +Italy54!D119*Italy54!H119/Italy54!Q119*Italy54!Q120/Italy54!B120
 +Netherlands55!D119*Netherlands55!H119/Netherlands55!Q119*Netherlands55!Q120/Netherlands55!B120
 +Portugal56!D119*Portugal56!H119/Portugal56!Q119*Portugal56!Q120/Portugal56!B120
 +Spain57!D119*Spain57!H119/Spain57!Q119*Spain57!Q120/Spain57!B120
 +Sweden58!D119*Sweden58!H119/Sweden58!Q119*Sweden58!Q120/Sweden58!B120)
/(Belgium51!D119*Belgium51!H119/Belgium51!B119
 +Denmark52!D119*Denmark52!H119/Denmark52!B119
 +Finland53!D119*Finland53!H119/Finland53!B119
 +Italy54!D119*Italy54!H119/Italy54!B119
 +Netherlands55!D119*Netherlands55!H119/Netherlands55!B119
 +Portugal56!D119*Portugal56!H119/Portugal56!B119
 +Spain57!D119*Spain57!H119/Spain57!B119
 +Sweden58!D119*Sweden58!H119/Sweden58!B119))))</f>
        <v>0.20838314605296701</v>
      </c>
      <c r="N120" s="62">
        <f>IF(OR(
Belgium51!I120   ="",Belgium51!I119   ="",
Belgium51!B120   ="",Belgium51!B119   ="",
Belgium51!R120   ="",Belgium51!R119   ="",
Denmark52!I120      ="",Denmark52!I119      ="",
Denmark52!B120      ="",Denmark52!B119      ="",
Denmark52!R120      ="",Denmark52!R119      ="",
Finland53!I120       ="",Finland53!I119       ="",
Finland53!B120       ="",Finland53!B119       ="",
Finland53!R120       ="",Finland53!R119       ="",
Italy54!I120      ="",Italy54!I119      ="",
Italy54!B120      ="",Italy54!B119      ="",
Italy54!R120      ="",Italy54!R119      ="",
Netherlands55!I120 ="",Netherlands55!I119 ="",
Netherlands55!B120 ="",Netherlands55!B119 ="",
Netherlands55!R120 ="",Netherlands55!R119 ="",
Portugal56!I120      ="",Portugal56!I119      ="",
Portugal56!B120      ="",Portugal56!B119      ="",
Portugal56!R120      ="",Portugal56!R119      ="",
Spain57!I120      ="",Spain57!I119      ="",
Spain57!B120      ="",Spain57!B119      ="",
Spain57!R120      ="",Spain57!R119      ="",
Sweden58!I120      ="",Sweden58!I119      ="",
Sweden58!B120      ="",Sweden58!B119      ="",
Sweden58!R120      ="",Sweden58!R119      =""),"",
LN(SQRT(
(Belgium51!I120/Belgium51!B120
 +Denmark52!I120/Denmark52!B120
 +Finland53!I120/Finland53!B120
 +Italy54!I120/Italy54!B120
 +Netherlands55!I120/Netherlands55!B120
 +Portugal56!I120/Portugal56!B120
 +Spain57!I120/Spain57!B120
 +Sweden58!I120/Sweden58!B120)
/(Belgium51!I120/Belgium51!R120*Belgium51!R119/Belgium51!B119
 +Denmark52!I120/Denmark52!R120*Denmark52!R119/Denmark52!B119
 +Finland53!I120/Finland53!R120*Finland53!R119/Finland53!B119
 +Italy54!I120/Italy54!R120*Italy54!R119/Italy54!B119
 +Netherlands55!I120/Netherlands55!R120*Netherlands55!R119/Netherlands55!B119
 +Portugal56!I120/Portugal56!R120*Portugal56!R119/Portugal56!B119
 +Spain57!I120/Spain57!R120*Spain57!R119/Spain57!B119
 +Sweden58!I120/Sweden58!R120*Sweden58!R119/Sweden58!B119)
*(Belgium51!I119/Belgium51!R119*Belgium51!R120/Belgium51!B120
 +Denmark52!I119/Denmark52!R119*Denmark52!R120/Denmark52!B120
 +Finland53!I119/Finland53!R119*Finland53!R120/Finland53!B120
 +Italy54!I119/Italy54!R119*Italy54!R120/Italy54!B120
 +Netherlands55!I119/Netherlands55!R119*Netherlands55!R120/Netherlands55!B120
 +Portugal56!I119/Portugal56!R119*Portugal56!R120/Portugal56!B120
 +Spain57!I119/Spain57!R119*Spain57!R120/Spain57!B120
 +Sweden58!I119/Sweden58!R119*Sweden58!R120/Sweden58!B120)
/(Belgium51!I119/Belgium51!B119
 +Denmark52!I119/Denmark52!B119
 +Finland53!I119/Finland53!B119
 +Italy54!I119/Italy54!B119
 +Netherlands55!I119/Netherlands55!B119
 +Portugal56!I119/Portugal56!B119
 +Spain57!I119/Spain57!B119
 +Sweden58!I119/Sweden58!B119))))</f>
        <v>0.22879164373887328</v>
      </c>
      <c r="O120" s="62">
        <f>IF(OR(
Belgium51!K120   ="",Belgium51!K119   ="",
Belgium51!B120   ="",Belgium51!B119   ="",
Belgium51!S120   ="",Belgium51!S119   ="",
Denmark52!K120      ="",Denmark52!K119      ="",
Denmark52!B120      ="",Denmark52!B119      ="",
Denmark52!S120      ="",Denmark52!S119      ="",
Finland53!K120       ="",Finland53!K119       ="",
Finland53!B120       ="",Finland53!B119       ="",
Finland53!S120       ="",Finland53!S119       ="",
Italy54!K120      ="",Italy54!K119      ="",
Italy54!B120      ="",Italy54!B119      ="",
Italy54!S120      ="",Italy54!S119      ="",
Netherlands55!K120 ="",Netherlands55!K119 ="",
Netherlands55!B120 ="",Netherlands55!B119 ="",
Netherlands55!S120 ="",Netherlands55!S119 ="",
Portugal56!K120      ="",Portugal56!K119      ="",
Portugal56!B120      ="",Portugal56!B119      ="",
Portugal56!S120      ="",Portugal56!S119      ="",
Spain57!K120      ="",Spain57!K119      ="",
Spain57!B120      ="",Spain57!B119      ="",
Spain57!S120      ="",Spain57!S119      ="",
Sweden58!K120      ="",Sweden58!K119      ="",
Sweden58!B120      ="",Sweden58!B119      ="",
Sweden58!S120      ="",Sweden58!S119      =""),"",
LN(SQRT(
(Belgium51!K120/Belgium51!B120
 +Denmark52!K120/Denmark52!B120
 +Finland53!K120/Finland53!B120
 +Italy54!K120/Italy54!B120
 +Netherlands55!K120/Netherlands55!B120
 +Portugal56!K120/Portugal56!B120
 +Spain57!K120/Spain57!B120
 +Sweden58!K120/Sweden58!B120)
/(Belgium51!K120/Belgium51!S120*Belgium51!S119/Belgium51!B119
 +Denmark52!K120/Denmark52!S120*Denmark52!S119/Denmark52!B119
 +Finland53!K120/Finland53!S120*Finland53!S119/Finland53!B119
 +Italy54!K120/Italy54!S120*Italy54!S119/Italy54!B119
 +Netherlands55!K120/Netherlands55!S120*Netherlands55!S119/Netherlands55!B119
 +Portugal56!K120/Portugal56!S120*Portugal56!S119/Portugal56!B119
 +Spain57!K120/Spain57!S120*Spain57!S119/Spain57!B119
 +Sweden58!K120/Sweden58!S120*Sweden58!S119/Sweden58!B119)
*(Belgium51!K119/Belgium51!S119*Belgium51!S120/Belgium51!B120
 +Denmark52!K119/Denmark52!S119*Denmark52!S120/Denmark52!B120
 +Finland53!K119/Finland53!S119*Finland53!S120/Finland53!B120
 +Italy54!K119/Italy54!S119*Italy54!S120/Italy54!B120
 +Netherlands55!K119/Netherlands55!S119*Netherlands55!S120/Netherlands55!B120
 +Portugal56!K119/Portugal56!S119*Portugal56!S120/Portugal56!B120
 +Spain57!K119/Spain57!S119*Spain57!S120/Spain57!B120
 +Sweden58!K119/Sweden58!S119*Sweden58!S120/Sweden58!B120)
/(Belgium51!K119/Belgium51!B119
 +Denmark52!K119/Denmark52!B119
 +Finland53!K119/Finland53!B119
 +Italy54!K119/Italy54!B119
 +Netherlands55!K119/Netherlands55!B119
 +Portugal56!K119/Portugal56!B119
 +Spain57!K119/Spain57!B119
 +Sweden58!K119/Sweden58!B119))))</f>
        <v>0.17316889061269139</v>
      </c>
      <c r="P120" s="62">
        <f>IF(OR(
Belgium51!L120   ="",Belgium51!L119   ="",
Belgium51!B120   ="",Belgium51!B119   ="",
Belgium51!T120   ="",Belgium51!T119   ="",
Denmark52!L120      ="",Denmark52!L119      ="",
Denmark52!B120      ="",Denmark52!B119      ="",
Denmark52!T120      ="",Denmark52!T119      ="",
Finland53!L120       ="",Finland53!L119       ="",
Finland53!B120       ="",Finland53!B119       ="",
Finland53!T120       ="",Finland53!T119       ="",
Italy54!L120      ="",Italy54!L119      ="",
Italy54!B120      ="",Italy54!B119      ="",
Italy54!T120      ="",Italy54!T119      ="",
Netherlands55!L120 ="",Netherlands55!L119 ="",
Netherlands55!B120 ="",Netherlands55!B119 ="",
Netherlands55!T120 ="",Netherlands55!T119 ="",
Portugal56!L120      ="",Portugal56!L119      ="",
Portugal56!B120      ="",Portugal56!B119      ="",
Portugal56!T120      ="",Portugal56!T119      ="",
Spain57!L120      ="",Spain57!L119      ="",
Spain57!B120      ="",Spain57!B119      ="",
Spain57!T120      ="",Spain57!T119      ="",
Sweden58!L120      ="",Sweden58!L119      ="",
Sweden58!B120      ="",Sweden58!B119      ="",
Sweden58!T120      ="",Sweden58!T119      =""),"",
LN(SQRT(
(Belgium51!L120/Belgium51!B120
 +Denmark52!L120/Denmark52!B120
 +Finland53!L120/Finland53!B120
 +Italy54!L120/Italy54!B120
 +Netherlands55!L120/Netherlands55!B120
 +Portugal56!L120/Portugal56!B120
 +Spain57!L120/Spain57!B120
 +Sweden58!L120/Sweden58!B120)
/(Belgium51!L120/Belgium51!T120*Belgium51!T119/Belgium51!B119
 +Denmark52!L120/Denmark52!T120*Denmark52!T119/Denmark52!B119
 +Finland53!L120/Finland53!T120*Finland53!T119/Finland53!B119
 +Italy54!L120/Italy54!T120*Italy54!T119/Italy54!B119
 +Netherlands55!L120/Netherlands55!T120*Netherlands55!T119/Netherlands55!B119
 +Portugal56!L120/Portugal56!T120*Portugal56!T119/Portugal56!B119
 +Spain57!L120/Spain57!T120*Spain57!T119/Spain57!B119
 +Sweden58!L120/Sweden58!T120*Sweden58!T119/Sweden58!B119)
*(Belgium51!L119/Belgium51!T119*Belgium51!T120/Belgium51!B120
 +Denmark52!L119/Denmark52!T119*Denmark52!T120/Denmark52!B120
 +Finland53!L119/Finland53!T119*Finland53!T120/Finland53!B120
 +Italy54!L119/Italy54!T119*Italy54!T120/Italy54!B120
 +Netherlands55!L119/Netherlands55!T119*Netherlands55!T120/Netherlands55!B120
 +Portugal56!L119/Portugal56!T119*Portugal56!T120/Portugal56!B120
 +Spain57!L119/Spain57!T119*Spain57!T120/Spain57!B120
 +Sweden58!L119/Sweden58!T119*Sweden58!T120/Sweden58!B120)
/(Belgium51!L119/Belgium51!B119
 +Denmark52!L119/Denmark52!B119
 +Finland53!L119/Finland53!B119
 +Italy54!L119/Italy54!B119
 +Netherlands55!L119/Netherlands55!B119
 +Portugal56!L119/Portugal56!B119
 +Spain57!L119/Spain57!B119
 +Sweden58!L119/Sweden58!B119))))</f>
        <v>0.16038733542145178</v>
      </c>
      <c r="Q120" s="61">
        <f t="shared" si="4"/>
        <v>2.2541289518745178E-3</v>
      </c>
      <c r="R120" s="61">
        <f t="shared" si="8"/>
        <v>-3.9975241840085884E-3</v>
      </c>
      <c r="S120" s="61">
        <f t="shared" si="5"/>
        <v>1.6410973501897685E-2</v>
      </c>
      <c r="T120" s="61">
        <f t="shared" si="6"/>
        <v>-3.921177962428421E-2</v>
      </c>
      <c r="U120" s="61">
        <f t="shared" si="7"/>
        <v>-5.1993334815523817E-2</v>
      </c>
      <c r="V120" s="61">
        <f>IF(OR(
Belgium51!V120   ="",
Belgium51!U120   ="",
Denmark52!V120      ="",
Denmark52!U120      ="",
Finland53!V120       ="",
Finland53!U120       ="",
Italy54!V120      ="",
Italy54!U120      ="",
Netherlands55!V120 ="",
Netherlands55!U120 ="",
Portugal56!V120      ="",
Portugal56!U120      ="",
Spain57!V120      ="",
Spain57!U120      ="",
Sweden58!V120      ="",
Sweden58!U120      =""),"",
LN((Belgium51!V120+Denmark52!V120+Finland53!V120+Italy54!V120+Netherlands55!V120+Portugal56!V120+Spain57!V120+Sweden58!V120)
/(Belgium51!U120+Denmark52!U120+Finland53!U120+Italy54!U120+Netherlands55!U120+Portugal56!U120+Spain57!U120+Sweden58!U120)))</f>
        <v>-0.93534209995934214</v>
      </c>
      <c r="W120" s="61">
        <f>IF(OR(
Belgium51!V120   ="",
Belgium51!W120   ="",
Belgium51!U120   ="",
Denmark52!V120      ="",
Denmark52!W120      ="",
Denmark52!U120      ="",
Finland53!V120       ="",
Finland53!W120       ="",
Finland53!U120       ="",
Italy54!V120      ="",
Italy54!W120      ="",
Italy54!U120      ="",
Netherlands55!V120 ="",
Netherlands55!W120 ="",
Netherlands55!V120 ="",
Portugal56!V120      ="",
Portugal56!W120      ="",
Portugal56!U120      ="",
Spain57!V120      ="",
Spain57!W120      ="",
Spain57!U120      ="",
Sweden58!V120      ="",
Sweden58!W120      ="",
Sweden58!U120      ="",
),"",
LN((Belgium51!V120*Belgium51!W120+Denmark52!V120*Denmark52!W120+Finland53!V120*Finland53!W120+Italy54!V120*Italy54!W120+Netherlands55!V120*Netherlands55!W120+Portugal56!V120*Portugal56!W120+Spain57!V120*Spain57!W120+Sweden58!V120*Sweden58!W120)
/(Belgium51!U120+Denmark52!U120+Finland53!U120+Italy54!U120+Netherlands55!U120+Portugal56!U120+Spain57!U120+Sweden58!U120)))</f>
        <v>6.5374885429124783</v>
      </c>
      <c r="X120" s="61">
        <f>IF(OR(
Belgium51!X120   ="",
Belgium51!D120   ="",
Belgium51!B120   ="",
Denmark52!X120      ="",
Denmark52!D120      ="",
Denmark52!B120      ="",
Finland53!X120       ="",
Finland53!D120       ="",
Finland53!B120       ="",
Italy54!X120      ="",
Italy54!D120      ="",
Italy54!B120      ="",
Netherlands55!X120 ="",
Netherlands55!D120 ="",
Netherlands55!B120 ="",
Portugal56!X120      ="",
Portugal56!D120      ="",
Portugal56!B120      ="",
Spain57!X120      ="",
Spain57!D120      ="",
Spain57!B120      ="",
Sweden58!X120      ="",
Sweden58!D120      ="",
Sweden58!B120      =""),"",
(Belgium51!X120*Belgium51!D120/Belgium51!B120
 +Denmark52!X120*Denmark52!D120/Denmark52!B120
 +Finland53!X120*Finland53!D120/Finland53!B120
 +Italy54!X120*Italy54!D120/Italy54!B120
 +Netherlands55!X120*Netherlands55!D120/Netherlands55!B120
 +Portugal56!X120*Portugal56!D120/Portugal56!B120
 +Spain57!X120*Spain57!D120/Spain57!B120
 +Sweden58!X120*Sweden58!D120/Sweden58!B120)
/(Belgium51!D120/Belgium51!B120
 +Denmark52!D120/Denmark52!B120
 +Finland53!D120/Finland53!B120
 +Italy54!D120/Italy54!B120
 +Netherlands55!D120/Netherlands55!B120
 +Portugal56!D120/Portugal56!B120
 +Spain57!D120/Spain57!B120
 +Sweden58!D120/Sweden58!B120))</f>
        <v>0.61961786782190487</v>
      </c>
      <c r="Y120" s="61">
        <f>IF(OR(
Belgium51!Y120   ="",
Belgium51!D120   ="",
Belgium51!B120   ="",
Denmark52!Y120      ="",
Denmark52!D120      ="",
Denmark52!B120      ="",
Finland53!Y120       ="",
Finland53!D120       ="",
Finland53!B120       ="",
Italy54!Y120      ="",
Italy54!D120      ="",
Italy54!B120      ="",
Netherlands55!Y120 ="",
Netherlands55!D120 ="",
Netherlands55!B120 ="",
Portugal56!Y120      ="",
Portugal56!D120      ="",
Portugal56!B120      ="",
Spain57!Y120      ="",
Spain57!D120      ="",
Spain57!B120      ="",
Sweden58!Y120      ="",
Sweden58!D120      ="",
Sweden58!B120      =""),"",
(Belgium51!Y120/Belgium51!B120
 +Denmark52!Y120/Denmark52!B120
 +Finland53!Y120/Finland53!B120
 +Italy54!Y120/Italy54!B120
 +Netherlands55!Y120/Netherlands55!B120
 +Portugal56!Y120/Portugal56!B120
 +Spain57!Y120/Spain57!B120
 +Sweden58!Y120/Sweden58!B120)
/(Belgium51!D120/Belgium51!B120
 +Denmark52!D120/Denmark52!B120
 +Finland53!D120/Finland53!B120
 +Italy54!D120/Italy54!B120
 +Netherlands55!D120/Netherlands55!B120
 +Portugal56!D120/Portugal56!B120
 +Spain57!D120/Spain57!B120
 +Sweden58!D120/Sweden58!B120))</f>
        <v>0.14119557996957813</v>
      </c>
      <c r="Z120" s="67"/>
      <c r="AA120" s="62" t="str">
        <f t="shared" si="3"/>
        <v/>
      </c>
      <c r="AB120" s="75">
        <f>IF(OR(
Belgium51!AB120   ="",
Belgium51!D120   ="",
Belgium51!B120   ="",
Denmark52!AB120      ="",
Denmark52!D120      ="",
Denmark52!B120      ="",
Finland53!AB120       ="",
Finland53!D120       ="",
Finland53!B120       ="",
Italy54!AB120      ="",
Italy54!D120      ="",
Italy54!B120      ="",
Netherlands55!AB120 ="",
Netherlands55!D120 ="",
Netherlands55!B120 ="",
Portugal56!AB120      ="",
Portugal56!D120      ="",
Portugal56!B120      ="",
Spain57!AB120      ="",
Spain57!D120      ="",
Spain57!B120      ="",
Sweden58!AB120      ="",
Sweden58!D120      ="",
Sweden58!B120      =""),"",
(Belgium51!AB120*Belgium51!D120/Belgium51!B120
 +Denmark52!AB120*Denmark52!D120/Denmark52!B120
 +Finland53!AB120*Finland53!D120/Finland53!B120
 +Italy54!AB120*Italy54!D120/Italy54!B120
 +Netherlands55!AB120*Netherlands55!D120/Netherlands55!B120
 +Portugal56!AB120*Portugal56!D120/Portugal56!B120
 +Spain57!AB120*Spain57!D120/Spain57!B120
 +Sweden58!AB120*Sweden58!D120/Sweden58!B120)
/(Belgium51!D120/Belgium51!B120
 +Denmark52!D120/Denmark52!B120
 +Finland53!D120/Finland53!B120
 +Italy54!D120/Italy54!B120
 +Netherlands55!D120/Netherlands55!B120
 +Portugal56!D120/Portugal56!B120
 +Spain57!D120/Spain57!B120
 +Sweden58!D120/Sweden58!B120))</f>
        <v>0.72520872098167022</v>
      </c>
    </row>
    <row r="121" spans="1:28">
      <c r="A121" s="62">
        <v>1988</v>
      </c>
      <c r="B121" s="62">
        <f>IF(OR(
Belgium51!AC121   ="",
Belgium51!D121   ="",
Belgium51!B121   ="",
Denmark52!AC121      ="",
Denmark52!D121      ="",
Denmark52!B121      ="",
Finland53!AC121       ="",
Finland53!D121       ="",
Finland53!B121       ="",
Italy54!AC121      ="",
Italy54!D121      ="",
Italy54!B121      ="",
Netherlands55!AC121 ="",
Netherlands55!D121 ="",
Netherlands55!B121 ="",
Portugal56!AC121 ="",
Portugal56!D121 ="",
Portugal56!B121 ="",
Spain57!AC121       ="",
Spain57!D121       ="",
Spain57!B121       ="",
Sweden58!AC121      ="",
Sweden58!D121      ="",
Sweden58!B121      =""),"",
(Belgium51!AC121*Belgium51!D121/Belgium51!B121
 +Denmark52!AC121*Denmark52!D121/Denmark52!B121
 +Finland53!AC121*Finland53!D121/Finland53!B121
 +Italy54!AC121*Italy54!D121/Italy54!B121
 +Netherlands55!AC121*Netherlands55!D121/Netherlands55!B121
 +Portugal56!AC121*Portugal56!D121/Portugal56!B121
 +Spain57!AC121*Spain57!D121/Spain57!B121
 +Sweden58!AC121*Sweden58!D121/Sweden58!B121)
/(Belgium51!D121/Belgium51!B121
 +Denmark52!D121/Denmark52!B121
 +Finland53!D121/Finland53!B121
 +Italy54!D121/Italy54!B121
 +Netherlands55!D121/Netherlands55!B121
 +Portugal56!D121/Portugal56!B121
 +Spain57!D121/Spain57!B121
 +Sweden58!D121/Sweden58!B121))</f>
        <v>1.3422992540748614E-2</v>
      </c>
      <c r="C121" s="34">
        <f>IF(OR(
Belgium51!F121   ="",
Belgium51!D121   ="",
Belgium51!B121   ="",
Denmark52!F121      ="",
Denmark52!D121      ="",
Denmark52!B121      ="",
Finland53!F121       ="",
Finland53!D121       ="",
Finland53!B121       ="",
Italy54!F121      ="",
Italy54!D121      ="",
Italy54!B121      ="",
Netherlands55!F121 ="",
Netherlands55!D121 ="",
Netherlands55!B121 ="",
Portugal56!F121 ="",
Portugal56!D121 ="",
Portugal56!B121 ="",
Spain57!F121       ="",
Spain57!D121       ="",
Spain57!B121       ="",
Sweden58!F121      ="",
Sweden58!D121      ="",
Sweden58!B121      =""),"",
(Belgium51!F121*Belgium51!D121/Belgium51!B121
 +Denmark52!F121*Denmark52!D121/Denmark52!B121
 +Finland53!F121*Finland53!D121/Finland53!B121
 +Italy54!F121*Italy54!D121/Italy54!B121
 +Netherlands55!F121*Netherlands55!D121/Netherlands55!B121
 +Portugal56!F121*Portugal56!D121/Portugal56!B121
 +Spain57!F121*Spain57!D121/Spain57!B121
 +Sweden58!F121*Sweden58!D121/Sweden58!B121)
/(Belgium51!D121/Belgium51!B121
 +Denmark52!D121/Denmark52!B121
 +Finland53!D121/Finland53!B121
 +Italy54!D121/Italy54!B121
 +Netherlands55!D121/Netherlands55!B121
 +Portugal56!D121/Portugal56!B121
 +Spain57!D121/Spain57!B121
 +Sweden58!D121/Sweden58!B121))</f>
        <v>0.56313865447469769</v>
      </c>
      <c r="D121" s="62" t="str">
        <f>IF(OR(
Belgium51!AE121   ="",
Belgium51!D121   ="",
Belgium51!B121   ="",
Denmark52!AE121      ="",
Denmark52!D121      ="",
Denmark52!B121      ="",
Finland53!AE121       ="",
Finland53!D121       ="",
Finland53!B121       ="",
Italy54!AE121      ="",
Italy54!D121      ="",
Italy54!B121      ="",
Netherlands55!AE121 ="",
Netherlands55!D121 ="",
Netherlands55!B121 ="",
Portugal56!AE121 ="",
Portugal56!D121 ="",
Portugal56!B121 ="",
Spain57!AE121       ="",
Spain57!D121       ="",
Spain57!B121       ="",
Sweden58!AE121      ="",
Sweden58!D121      ="",
Sweden58!B121      =""),"",
(Belgium51!AE121*Belgium51!D121/Belgium51!B121
 +Denmark52!AE121*Denmark52!D121/Denmark52!B121
 +Finland53!AE121*Finland53!D121/Finland53!B121
 +Italy54!AE121*Italy54!D121/Italy54!B121
 +Netherlands55!AE121*Netherlands55!D121/Netherlands55!B121
 +Portugal56!AE121*Portugal56!D121/Portugal56!B121
 +Spain57!AE121*Spain57!D121/Spain57!B121
 +Sweden58!AE121*Sweden58!D121/Sweden58!B121)
/(Belgium51!D121/Belgium51!B121
 +Denmark52!D121/Denmark52!B121
 +Finland53!D121/Finland53!B121
 +Italy54!D121/Italy54!B121
 +Netherlands55!D121/Netherlands55!B121
 +Portugal56!D121/Portugal56!B121
 +Spain57!D121/Spain57!B121
 +Sweden58!D121/Sweden58!B121))</f>
        <v/>
      </c>
      <c r="E121" s="62">
        <f>IF(OR(
Belgium51!H121   ="",
Belgium51!D121   ="",
Belgium51!B121   ="",
Denmark52!H121      ="",
Denmark52!D121      ="",
Denmark52!B121      ="",
Finland53!H121       ="",
Finland53!D121       ="",
Finland53!B121       ="",
Italy54!H121      ="",
Italy54!D121      ="",
Italy54!B121      ="",
Netherlands55!H121 ="",
Netherlands55!D121 ="",
Netherlands55!B121 ="",
Portugal56!H121 ="",
Portugal56!D121 ="",
Portugal56!B121 ="",
Spain57!H121 ="",
Spain57!D121 ="",
Spain57!B121 ="",
Sweden58!H121 ="",
Sweden58!D121 ="",
Sweden58!B121 =""),"",
(Belgium51!H121*Belgium51!D121/Belgium51!B121
 +Denmark52!H121*Denmark52!D121/Denmark52!B121
 +Finland53!H121*Finland53!D121/Finland53!B121
 +Italy54!H121*Italy54!D121/Italy54!B121
 +Netherlands55!H121*Netherlands55!D121/Netherlands55!B121
 +Portugal56!H121*Portugal56!D121/Portugal56!B121
 +Spain57!H121*Spain57!D121/Spain57!B121
 +Sweden58!H121*Sweden58!D121/Sweden58!B121)
/(Belgium51!D121/Belgium51!B121
 +Denmark52!D121/Denmark52!B121
 +Finland53!D121/Finland53!B121
 +Italy54!D121/Italy54!B121
 +Netherlands55!D121/Netherlands55!B121
 +Portugal56!D121/Portugal56!B121
 +Spain57!D121/Spain57!B121
 +Sweden58!D121/Sweden58!B121))</f>
        <v>0.22230118213656727</v>
      </c>
      <c r="F121" s="62">
        <f>IF(OR(
Belgium51!I121   ="",
Belgium51!D121   ="",
Belgium51!B121   ="",
Denmark52!I121      ="",
Denmark52!D121      ="",
Denmark52!B121      ="",
Finland53!I121       ="",
Finland53!D121       ="",
Finland53!B121       ="",
Italy54!I121      ="",
Italy54!D121      ="",
Italy54!B121      ="",
Netherlands55!I121 ="",
Netherlands55!D121 ="",
Netherlands55!B121 ="",
Portugal56!I121      ="",
Portugal56!D121      ="",
Portugal56!B121      ="",
Spain57!I121      ="",
Spain57!D121      ="",
Spain57!B121      ="",
Sweden58!I121      ="",
Sweden58!D121      ="",
Sweden58!B121      =""),"",
(Belgium51!I121/Belgium51!B121
 +Denmark52!I121/Denmark52!B121
 +Finland53!I121/Finland53!B121
 +Italy54!I121/Italy54!B121
 +Netherlands55!I121/Netherlands55!B121
 +Portugal56!I121/Portugal56!B121
 +Spain57!I121/Spain57!B121
 +Sweden58!I121/Sweden58!B121)
/(Belgium51!D121/Belgium51!B121
 +Denmark52!D121/Denmark52!B121
 +Finland53!D121/Finland53!B121
 +Italy54!D121/Italy54!B121
 +Netherlands55!D121/Netherlands55!B121
 +Portugal56!D121/Portugal56!B121
 +Spain57!D121/Spain57!B121
 +Sweden58!D121/Sweden58!B121))</f>
        <v>0.35348333673084492</v>
      </c>
      <c r="G121" s="62">
        <f>IF(OR(
Belgium51!J121   ="",
Belgium51!D121   ="",
Belgium51!B121   ="",
Denmark52!J121      ="",
Denmark52!D121      ="",
Denmark52!B121      ="",
Finland53!J121       ="",
Finland53!D121       ="",
Finland53!B121       ="",
Italy54!J121      ="",
Italy54!D121      ="",
Italy54!B121      ="",
Netherlands55!J121 ="",
Netherlands55!D121 ="",
Netherlands55!B121 ="",
Portugal56!J121      ="",
Portugal56!D121      ="",
Portugal56!B121      ="",
Spain57!J121      ="",
Spain57!D121      ="",
Spain57!B121      ="",
Sweden58!J121      ="",
Sweden58!D121      ="",
Sweden58!B121      =""),"",
(Belgium51!J121/Belgium51!B121
 +Denmark52!J121/Denmark52!B121
 +Finland53!J121/Finland53!B121
 +Italy54!J121/Italy54!B121
 +Netherlands55!J121/Netherlands55!B121
 +Portugal56!J121/Portugal56!B121
 +Spain57!J121/Spain57!B121
 +Sweden58!J121/Sweden58!B121)
/(Belgium51!D121/Belgium51!B121
 +Denmark52!D121/Denmark52!B121
 +Finland53!D121/Finland53!B121
 +Italy54!D121/Italy54!B121
 +Netherlands55!D121/Netherlands55!B121
 +Portugal56!D121/Portugal56!B121
 +Spain57!D121/Spain57!B121
 +Sweden58!D121/Sweden58!B121))</f>
        <v>0.27140949606559767</v>
      </c>
      <c r="H121" s="62">
        <f>IF(OR(
Belgium51!K121   ="",
Belgium51!D121   ="",
Belgium51!B121   ="",
Denmark52!K121      ="",
Denmark52!D121      ="",
Denmark52!B121      ="",
Finland53!K121       ="",
Finland53!D121       ="",
Finland53!B121       ="",
Italy54!K121      ="",
Italy54!D121      ="",
Italy54!B121      ="",
Netherlands55!K121 ="",
Netherlands55!D121 ="",
Netherlands55!B121 ="",
Portugal56!K121      ="",
Portugal56!D121      ="",
Portugal56!B121      ="",
Spain57!K121      ="",
Spain57!D121      ="",
Spain57!B121      ="",
Sweden58!K121      ="",
Sweden58!D121      ="",
Sweden58!B121      =""),"",
(Belgium51!K121/Belgium51!B121
 +Denmark52!K121/Denmark52!B121
 +Finland53!K121/Finland53!B121
 +Italy54!K121/Italy54!B121
 +Netherlands55!K121/Netherlands55!B121
 +Portugal56!K121/Portugal56!B121
 +Spain57!K121/Spain57!B121
 +Sweden58!K121/Sweden58!B121)
/(Belgium51!D121/Belgium51!B121
 +Denmark52!D121/Denmark52!B121
 +Finland53!D121/Finland53!B121
 +Italy54!D121/Italy54!B121
 +Netherlands55!D121/Netherlands55!B121
 +Portugal56!D121/Portugal56!B121
 +Spain57!D121/Spain57!B121
 +Sweden58!D121/Sweden58!B121))</f>
        <v>0.25485519851437122</v>
      </c>
      <c r="I121" s="62">
        <f>IF(OR(
Belgium51!L121   ="",
Belgium51!D121   ="",
Belgium51!B121   ="",
Denmark52!L121      ="",
Denmark52!D121      ="",
Denmark52!B121      ="",
Finland53!L121       ="",
Finland53!D121       ="",
Finland53!B121       ="",
Italy54!L121      ="",
Italy54!D121      ="",
Italy54!B121      ="",
Netherlands55!L121 ="",
Netherlands55!D121 ="",
Netherlands55!B121 ="",
Portugal56!L121      ="",
Portugal56!D121      ="",
Portugal56!B121      ="",
Spain57!L121      ="",
Spain57!D121      ="",
Spain57!B121      ="",
Sweden58!L121      ="",
Sweden58!D121      ="",
Sweden58!B121      =""),"",
(Belgium51!L121/Belgium51!B121
 +Denmark52!L121/Denmark52!B121
 +Finland53!L121/Finland53!B121
 +Italy54!L121/Italy54!B121
 +Netherlands55!L121/Netherlands55!B121
 +Portugal56!L121/Portugal56!B121
 +Spain57!L121/Spain57!B121
 +Sweden58!L121/Sweden58!B121)
/(Belgium51!D121/Belgium51!B121
 +Denmark52!D121/Denmark52!B121
 +Finland53!D121/Finland53!B121
 +Italy54!D121/Italy54!B121
 +Netherlands55!D121/Netherlands55!B121
 +Portugal56!D121/Portugal56!B121
 +Spain57!D121/Spain57!B121
 +Sweden58!D121/Sweden58!B121))</f>
        <v>0.25471051263622674</v>
      </c>
      <c r="J121" s="61">
        <f t="shared" si="2"/>
        <v>1.4468587814447931E-4</v>
      </c>
      <c r="K121" s="61">
        <f>IF(OR(
Belgium51!D121   ="",Belgium51!D120   ="",
Belgium51!B121   ="",Belgium51!B120   ="",
Belgium51!N121   ="",Belgium51!N120   ="",
Denmark52!D121      ="",Denmark52!D120      ="",
Denmark52!B121      ="",Denmark52!B120      ="",
Denmark52!N121      ="",Denmark52!N120      ="",
Finland53!D121       ="",Finland53!D120       ="",
Finland53!B121       ="",Finland53!B120       ="",
Finland53!N121       ="",Finland53!N120       ="",
Italy54!D121      ="",Italy54!D120      ="",
Italy54!B121      ="",Italy54!B120      ="",
Italy54!N121      ="",Italy54!N120      ="",
Netherlands55!D121 ="",Netherlands55!D120 ="",
Netherlands55!B121 ="",Netherlands55!B120 ="",
Netherlands55!N121 ="",Netherlands55!N120 ="",
Portugal56!D121      ="",Portugal56!D120      ="",
Portugal56!B121      ="",Portugal56!B120      ="",
Portugal56!N121      ="",Portugal56!N120      ="",
Spain57!D121      ="",Spain57!D120      ="",
Spain57!B121      ="",Spain57!B120      ="",
Spain57!N121      ="",Spain57!N120      ="",
Sweden58!D121      ="",Sweden58!D120      ="",
Sweden58!B121      ="",Sweden58!B120      ="",
Sweden58!N121      ="",Sweden58!N120      =""),"",
LN(SQRT(
(Belgium51!D121/Belgium51!B121
 +Denmark52!D121/Denmark52!B121
 +Finland53!D121/Finland53!B121
 +Italy54!D121/Italy54!B121
 +Netherlands55!D121/Netherlands55!B121
 +Portugal56!D121/Portugal56!B121
 +Spain57!D121/Spain57!B121
 +Sweden58!D121/Sweden58!B121)
/(Belgium51!D121/Belgium51!N121*Belgium51!N120/Belgium51!B120
 +Denmark52!D121/Denmark52!N121*Denmark52!N120/Denmark52!B120
 +Finland53!D121/Finland53!N121*Finland53!N120/Finland53!B120
 +Italy54!D121/Italy54!N121*Italy54!N120/Italy54!B120
 +Netherlands55!D121/Netherlands55!N121*Netherlands55!N120/Netherlands55!B120
 +Portugal56!D121/Portugal56!N121*Portugal56!N120/Portugal56!B120
 +Spain57!D121/Spain57!N121*Spain57!N120/Spain57!B120
 +Sweden58!D121/Sweden58!N121*Sweden58!N120/Sweden58!B120)
*(Belgium51!D120/Belgium51!N120*Belgium51!N121/Belgium51!B121
 +Denmark52!D120/Denmark52!N120*Denmark52!N121/Denmark52!B121
 +Finland53!D120/Finland53!N120*Finland53!N121/Finland53!B121
 +Italy54!D120/Italy54!N120*Italy54!N121/Italy54!B121
 +Netherlands55!D120/Netherlands55!N120*Netherlands55!N121/Netherlands55!B121
 +Portugal56!D120/Portugal56!N120*Portugal56!N121/Portugal56!B121
 +Spain57!D120/Spain57!N120*Spain57!N121/Spain57!B121
 +Sweden58!D120/Sweden58!N120*Sweden58!N121/Sweden58!B121)
/(Belgium51!D120/Belgium51!B120
 +Denmark52!D120/Denmark52!B120
 +Finland53!D120/Finland53!B120
 +Italy54!D120/Italy54!B120
 +Netherlands55!D120/Netherlands55!B120
 +Portugal56!D120/Portugal56!B120
 +Spain57!D120/Spain57!B120
 +Sweden58!D120/Sweden58!B120))))</f>
        <v>-4.6871350387923651E-2</v>
      </c>
      <c r="L121" s="61">
        <f>IF(OR(
Belgium51!F121   ="",Belgium51!F120   ="",
Belgium51!D121   ="",Belgium51!D120   ="",
Belgium51!B121   ="",Belgium51!B120   ="",
Belgium51!P121   ="",Belgium51!P120   ="",
Denmark52!F121      ="",Denmark52!F120      ="",
Denmark52!D121      ="",Denmark52!D120      ="",
Denmark52!B121      ="",Denmark52!B120      ="",
Denmark52!P121      ="",Denmark52!P120      ="",
Finland53!F121       ="",Finland53!F120       ="",
Finland53!D121       ="",Finland53!D120       ="",
Finland53!B121       ="",Finland53!B120       ="",
Finland53!P121       ="",Finland53!P120       ="",
Italy54!F121      ="",Italy54!F120      ="",
Italy54!D121      ="",Italy54!D120      ="",
Italy54!B121      ="",Italy54!B120      ="",
Italy54!P121      ="",Italy54!P120      ="",
Netherlands55!F121 ="",Netherlands55!F120 ="",
Netherlands55!D121 ="",Netherlands55!D120 ="",
Netherlands55!B121 ="",Netherlands55!B120 ="",
Netherlands55!P121 ="",Netherlands55!P120 ="",
Portugal56!F121      ="",Portugal56!F120      ="",
Portugal56!D121      ="",Portugal56!D120      ="",
Portugal56!B121      ="",Portugal56!B120      ="",
Portugal56!P121      ="",Portugal56!P120      ="",
Spain57!F121      ="",Spain57!F120      ="",
Spain57!D121      ="",Spain57!D120      ="",
Spain57!B121      ="",Spain57!B120      ="",
Spain57!P121      ="",Spain57!P120      ="",
Sweden58!F121      ="",Sweden58!F120      ="",
Sweden58!D121      ="",Sweden58!D120      ="",
Sweden58!B121      ="",Sweden58!B120      ="",
Sweden58!P121      ="",Sweden58!P120      =""),"",
LN(SQRT(
(Belgium51!D121*Belgium51!F121/Belgium51!B121
 +Denmark52!D121*Denmark52!F121/Denmark52!B121
 +Finland53!D121*Finland53!F121/Finland53!B121
 +Italy54!D121*Italy54!F121/Italy54!B121
 +Netherlands55!D121*Netherlands55!F121/Netherlands55!B121
 +Portugal56!D121*Portugal56!F121/Portugal56!B121
 +Spain57!D121*Spain57!F121/Spain57!B121
 +Sweden58!D121*Sweden58!F121/Sweden58!B121)
/(Belgium51!D121*Belgium51!F121/Belgium51!P121*Belgium51!P120/Belgium51!B120
 +Denmark52!D121*Denmark52!F121/Denmark52!P121*Denmark52!P120/Denmark52!B120
 +Finland53!D121*Finland53!F121/Finland53!P121*Finland53!P120/Finland53!B120
 +Italy54!D121*Italy54!F121/Italy54!P121*Italy54!P120/Italy54!B120
 +Netherlands55!D121*Netherlands55!F121/Netherlands55!P121*Netherlands55!P120/Netherlands55!B120
 +Portugal56!D121*Portugal56!F121/Portugal56!P121*Portugal56!P120/Portugal56!B120
 +Spain57!D121*Spain57!F121/Spain57!P121*Spain57!P120/Spain57!B120
 +Sweden58!D121*Sweden58!F121/Sweden58!P121*Sweden58!P120/Sweden58!B120)
*(Belgium51!D120*Belgium51!F120/Belgium51!P120*Belgium51!P121/Belgium51!B121
 +Denmark52!D120*Denmark52!F120/Denmark52!P120*Denmark52!P121/Denmark52!B121
 +Finland53!D120*Finland53!F120/Finland53!P120*Finland53!P121/Finland53!B121
 +Italy54!D120*Italy54!F120/Italy54!P120*Italy54!P121/Italy54!B121
 +Netherlands55!D120*Netherlands55!F120/Netherlands55!P120*Netherlands55!P121/Netherlands55!B121
 +Portugal56!D120*Portugal56!F120/Portugal56!P120*Portugal56!P121/Portugal56!B121
 +Spain57!D120*Spain57!F120/Spain57!P120*Spain57!P121/Spain57!B121
 +Sweden58!D120*Sweden58!F120/Sweden58!P120*Sweden58!P121/Sweden58!B121)
/(Belgium51!D120*Belgium51!F120/Belgium51!B120
 +Denmark52!D120*Denmark52!F120/Denmark52!B120
 +Finland53!D120*Finland53!F120/Finland53!B120
 +Italy54!D120*Italy54!F120/Italy54!B120
 +Netherlands55!D120*Netherlands55!F120/Netherlands55!B120
 +Portugal56!D120*Portugal56!F120/Portugal56!B120
 +Spain57!D120*Spain57!F120/Spain57!B120
 +Sweden58!D120*Sweden58!F120/Sweden58!B120))))</f>
        <v>-4.524889415284529E-2</v>
      </c>
      <c r="M121" s="62">
        <f>IF(OR(
Belgium51!H121   ="",Belgium51!H120   ="",
Belgium51!D121   ="",Belgium51!D120   ="",
Belgium51!B121   ="",Belgium51!B120   ="",
Belgium51!Q121   ="",Belgium51!Q120   ="",
Denmark52!H121      ="",Denmark52!H120      ="",
Denmark52!D121      ="",Denmark52!D120      ="",
Denmark52!B121      ="",Denmark52!B120      ="",
Denmark52!Q121      ="",Denmark52!Q120      ="",
Finland53!H121       ="",Finland53!H120       ="",
Finland53!D121       ="",Finland53!D120       ="",
Finland53!B121       ="",Finland53!B120       ="",
Finland53!Q121       ="",Finland53!Q120       ="",
Italy54!H121      ="",Italy54!H120      ="",
Italy54!D121      ="",Italy54!D120      ="",
Italy54!B121      ="",Italy54!B120      ="",
Italy54!Q121      ="",Italy54!Q120      ="",
Netherlands55!H121 ="",Netherlands55!H120 ="",
Netherlands55!D121 ="",Netherlands55!D120 ="",
Netherlands55!B121 ="",Netherlands55!B120 ="",
Netherlands55!Q121 ="",Netherlands55!Q120 ="",
Portugal56!H121      ="",Portugal56!H120      ="",
Portugal56!D121      ="",Portugal56!D120      ="",
Portugal56!B121      ="",Portugal56!B120      ="",
Portugal56!Q121      ="",Portugal56!Q120      ="",
Spain57!H121      ="",Spain57!H120      ="",
Spain57!D121      ="",Spain57!D120      ="",
Spain57!B121      ="",Spain57!B120      ="",
Spain57!Q121      ="",Spain57!Q120      ="",
Sweden58!H121      ="",Sweden58!H120      ="",
Sweden58!D121      ="",Sweden58!D120      ="",
Sweden58!B121      ="",Sweden58!B120      ="",
Sweden58!Q121      ="",Sweden58!Q120      =""),"",
LN(SQRT(
(Belgium51!D121*Belgium51!H121/Belgium51!B121
 +Denmark52!D121*Denmark52!H121/Denmark52!B121
 +Finland53!D121*Finland53!H121/Finland53!B121
 +Italy54!D121*Italy54!H121/Italy54!B121
 +Netherlands55!D121*Netherlands55!H121/Netherlands55!B121
 +Portugal56!D121*Portugal56!H121/Portugal56!B121
 +Spain57!D121*Spain57!H121/Spain57!B121
 +Sweden58!D121*Sweden58!H121/Sweden58!B121)
/(Belgium51!D121*Belgium51!H121/Belgium51!Q121*Belgium51!Q120/Belgium51!B120
 +Denmark52!D121*Denmark52!H121/Denmark52!Q121*Denmark52!Q120/Denmark52!B120
 +Finland53!D121*Finland53!H121/Finland53!Q121*Finland53!Q120/Finland53!B120
 +Italy54!D121*Italy54!H121/Italy54!Q121*Italy54!Q120/Italy54!B120
 +Netherlands55!D121*Netherlands55!H121/Netherlands55!Q121*Netherlands55!Q120/Netherlands55!B120
 +Portugal56!D121*Portugal56!H121/Portugal56!Q121*Portugal56!Q120/Portugal56!B120
 +Spain57!D121*Spain57!H121/Spain57!Q121*Spain57!Q120/Spain57!B120
 +Sweden58!D121*Sweden58!H121/Sweden58!Q121*Sweden58!Q120/Sweden58!B120)
*(Belgium51!D120*Belgium51!H120/Belgium51!Q120*Belgium51!Q121/Belgium51!B121
 +Denmark52!D120*Denmark52!H120/Denmark52!Q120*Denmark52!Q121/Denmark52!B121
 +Finland53!D120*Finland53!H120/Finland53!Q120*Finland53!Q121/Finland53!B121
 +Italy54!D120*Italy54!H120/Italy54!Q120*Italy54!Q121/Italy54!B121
 +Netherlands55!D120*Netherlands55!H120/Netherlands55!Q120*Netherlands55!Q121/Netherlands55!B121
 +Portugal56!D120*Portugal56!H120/Portugal56!Q120*Portugal56!Q121/Portugal56!B121
 +Spain57!D120*Spain57!H120/Spain57!Q120*Spain57!Q121/Spain57!B121
 +Sweden58!D120*Sweden58!H120/Sweden58!Q120*Sweden58!Q121/Sweden58!B121)
/(Belgium51!D120*Belgium51!H120/Belgium51!B120
 +Denmark52!D120*Denmark52!H120/Denmark52!B120
 +Finland53!D120*Finland53!H120/Finland53!B120
 +Italy54!D120*Italy54!H120/Italy54!B120
 +Netherlands55!D120*Netherlands55!H120/Netherlands55!B120
 +Portugal56!D120*Portugal56!H120/Portugal56!B120
 +Spain57!D120*Spain57!H120/Spain57!B120
 +Sweden58!D120*Sweden58!H120/Sweden58!B120))))</f>
        <v>-3.4993455792801852E-2</v>
      </c>
      <c r="N121" s="62">
        <f>IF(OR(
Belgium51!I121   ="",Belgium51!I120   ="",
Belgium51!B121   ="",Belgium51!B120   ="",
Belgium51!R121   ="",Belgium51!R120   ="",
Denmark52!I121      ="",Denmark52!I120      ="",
Denmark52!B121      ="",Denmark52!B120      ="",
Denmark52!R121      ="",Denmark52!R120      ="",
Finland53!I121       ="",Finland53!I120       ="",
Finland53!B121       ="",Finland53!B120       ="",
Finland53!R121       ="",Finland53!R120       ="",
Italy54!I121      ="",Italy54!I120      ="",
Italy54!B121      ="",Italy54!B120      ="",
Italy54!R121      ="",Italy54!R120      ="",
Netherlands55!I121 ="",Netherlands55!I120 ="",
Netherlands55!B121 ="",Netherlands55!B120 ="",
Netherlands55!R121 ="",Netherlands55!R120 ="",
Portugal56!I121      ="",Portugal56!I120      ="",
Portugal56!B121      ="",Portugal56!B120      ="",
Portugal56!R121      ="",Portugal56!R120      ="",
Spain57!I121      ="",Spain57!I120      ="",
Spain57!B121      ="",Spain57!B120      ="",
Spain57!R121      ="",Spain57!R120      ="",
Sweden58!I121      ="",Sweden58!I120      ="",
Sweden58!B121      ="",Sweden58!B120      ="",
Sweden58!R121      ="",Sweden58!R120      =""),"",
LN(SQRT(
(Belgium51!I121/Belgium51!B121
 +Denmark52!I121/Denmark52!B121
 +Finland53!I121/Finland53!B121
 +Italy54!I121/Italy54!B121
 +Netherlands55!I121/Netherlands55!B121
 +Portugal56!I121/Portugal56!B121
 +Spain57!I121/Spain57!B121
 +Sweden58!I121/Sweden58!B121)
/(Belgium51!I121/Belgium51!R121*Belgium51!R120/Belgium51!B120
 +Denmark52!I121/Denmark52!R121*Denmark52!R120/Denmark52!B120
 +Finland53!I121/Finland53!R121*Finland53!R120/Finland53!B120
 +Italy54!I121/Italy54!R121*Italy54!R120/Italy54!B120
 +Netherlands55!I121/Netherlands55!R121*Netherlands55!R120/Netherlands55!B120
 +Portugal56!I121/Portugal56!R121*Portugal56!R120/Portugal56!B120
 +Spain57!I121/Spain57!R121*Spain57!R120/Spain57!B120
 +Sweden58!I121/Sweden58!R121*Sweden58!R120/Sweden58!B120)
*(Belgium51!I120/Belgium51!R120*Belgium51!R121/Belgium51!B121
 +Denmark52!I120/Denmark52!R120*Denmark52!R121/Denmark52!B121
 +Finland53!I120/Finland53!R120*Finland53!R121/Finland53!B121
 +Italy54!I120/Italy54!R120*Italy54!R121/Italy54!B121
 +Netherlands55!I120/Netherlands55!R120*Netherlands55!R121/Netherlands55!B121
 +Portugal56!I120/Portugal56!R120*Portugal56!R121/Portugal56!B121
 +Spain57!I120/Spain57!R120*Spain57!R121/Spain57!B121
 +Sweden58!I120/Sweden58!R120*Sweden58!R121/Sweden58!B121)
/(Belgium51!I120/Belgium51!B120
 +Denmark52!I120/Denmark52!B120
 +Finland53!I120/Finland53!B120
 +Italy54!I120/Italy54!B120
 +Netherlands55!I120/Netherlands55!B120
 +Portugal56!I120/Portugal56!B120
 +Spain57!I120/Spain57!B120
 +Sweden58!I120/Sweden58!B120))))</f>
        <v>-3.4075836258352171E-2</v>
      </c>
      <c r="O121" s="62">
        <f>IF(OR(
Belgium51!K121   ="",Belgium51!K120   ="",
Belgium51!B121   ="",Belgium51!B120   ="",
Belgium51!S121   ="",Belgium51!S120   ="",
Denmark52!K121      ="",Denmark52!K120      ="",
Denmark52!B121      ="",Denmark52!B120      ="",
Denmark52!S121      ="",Denmark52!S120      ="",
Finland53!K121       ="",Finland53!K120       ="",
Finland53!B121       ="",Finland53!B120       ="",
Finland53!S121       ="",Finland53!S120       ="",
Italy54!K121      ="",Italy54!K120      ="",
Italy54!B121      ="",Italy54!B120      ="",
Italy54!S121      ="",Italy54!S120      ="",
Netherlands55!K121 ="",Netherlands55!K120 ="",
Netherlands55!B121 ="",Netherlands55!B120 ="",
Netherlands55!S121 ="",Netherlands55!S120 ="",
Portugal56!K121      ="",Portugal56!K120      ="",
Portugal56!B121      ="",Portugal56!B120      ="",
Portugal56!S121      ="",Portugal56!S120      ="",
Spain57!K121      ="",Spain57!K120      ="",
Spain57!B121      ="",Spain57!B120      ="",
Spain57!S121      ="",Spain57!S120      ="",
Sweden58!K121      ="",Sweden58!K120      ="",
Sweden58!B121      ="",Sweden58!B120      ="",
Sweden58!S121      ="",Sweden58!S120      =""),"",
LN(SQRT(
(Belgium51!K121/Belgium51!B121
 +Denmark52!K121/Denmark52!B121
 +Finland53!K121/Finland53!B121
 +Italy54!K121/Italy54!B121
 +Netherlands55!K121/Netherlands55!B121
 +Portugal56!K121/Portugal56!B121
 +Spain57!K121/Spain57!B121
 +Sweden58!K121/Sweden58!B121)
/(Belgium51!K121/Belgium51!S121*Belgium51!S120/Belgium51!B120
 +Denmark52!K121/Denmark52!S121*Denmark52!S120/Denmark52!B120
 +Finland53!K121/Finland53!S121*Finland53!S120/Finland53!B120
 +Italy54!K121/Italy54!S121*Italy54!S120/Italy54!B120
 +Netherlands55!K121/Netherlands55!S121*Netherlands55!S120/Netherlands55!B120
 +Portugal56!K121/Portugal56!S121*Portugal56!S120/Portugal56!B120
 +Spain57!K121/Spain57!S121*Spain57!S120/Spain57!B120
 +Sweden58!K121/Sweden58!S121*Sweden58!S120/Sweden58!B120)
*(Belgium51!K120/Belgium51!S120*Belgium51!S121/Belgium51!B121
 +Denmark52!K120/Denmark52!S120*Denmark52!S121/Denmark52!B121
 +Finland53!K120/Finland53!S120*Finland53!S121/Finland53!B121
 +Italy54!K120/Italy54!S120*Italy54!S121/Italy54!B121
 +Netherlands55!K120/Netherlands55!S120*Netherlands55!S121/Netherlands55!B121
 +Portugal56!K120/Portugal56!S120*Portugal56!S121/Portugal56!B121
 +Spain57!K120/Spain57!S120*Spain57!S121/Spain57!B121
 +Sweden58!K120/Sweden58!S120*Sweden58!S121/Sweden58!B121)
/(Belgium51!K120/Belgium51!B120
 +Denmark52!K120/Denmark52!B120
 +Finland53!K120/Finland53!B120
 +Italy54!K120/Italy54!B120
 +Netherlands55!K120/Netherlands55!B120
 +Portugal56!K120/Portugal56!B120
 +Spain57!K120/Spain57!B120
 +Sweden58!K120/Sweden58!B120))))</f>
        <v>-6.5600869027615152E-2</v>
      </c>
      <c r="P121" s="62">
        <f>IF(OR(
Belgium51!L121   ="",Belgium51!L120   ="",
Belgium51!B121   ="",Belgium51!B120   ="",
Belgium51!T121   ="",Belgium51!T120   ="",
Denmark52!L121      ="",Denmark52!L120      ="",
Denmark52!B121      ="",Denmark52!B120      ="",
Denmark52!T121      ="",Denmark52!T120      ="",
Finland53!L121       ="",Finland53!L120       ="",
Finland53!B121       ="",Finland53!B120       ="",
Finland53!T121       ="",Finland53!T120       ="",
Italy54!L121      ="",Italy54!L120      ="",
Italy54!B121      ="",Italy54!B120      ="",
Italy54!T121      ="",Italy54!T120      ="",
Netherlands55!L121 ="",Netherlands55!L120 ="",
Netherlands55!B121 ="",Netherlands55!B120 ="",
Netherlands55!T121 ="",Netherlands55!T120 ="",
Portugal56!L121      ="",Portugal56!L120      ="",
Portugal56!B121      ="",Portugal56!B120      ="",
Portugal56!T121      ="",Portugal56!T120      ="",
Spain57!L121      ="",Spain57!L120      ="",
Spain57!B121      ="",Spain57!B120      ="",
Spain57!T121      ="",Spain57!T120      ="",
Sweden58!L121      ="",Sweden58!L120      ="",
Sweden58!B121      ="",Sweden58!B120      ="",
Sweden58!T121      ="",Sweden58!T120      =""),"",
LN(SQRT(
(Belgium51!L121/Belgium51!B121
 +Denmark52!L121/Denmark52!B121
 +Finland53!L121/Finland53!B121
 +Italy54!L121/Italy54!B121
 +Netherlands55!L121/Netherlands55!B121
 +Portugal56!L121/Portugal56!B121
 +Spain57!L121/Spain57!B121
 +Sweden58!L121/Sweden58!B121)
/(Belgium51!L121/Belgium51!T121*Belgium51!T120/Belgium51!B120
 +Denmark52!L121/Denmark52!T121*Denmark52!T120/Denmark52!B120
 +Finland53!L121/Finland53!T121*Finland53!T120/Finland53!B120
 +Italy54!L121/Italy54!T121*Italy54!T120/Italy54!B120
 +Netherlands55!L121/Netherlands55!T121*Netherlands55!T120/Netherlands55!B120
 +Portugal56!L121/Portugal56!T121*Portugal56!T120/Portugal56!B120
 +Spain57!L121/Spain57!T121*Spain57!T120/Spain57!B120
 +Sweden58!L121/Sweden58!T121*Sweden58!T120/Sweden58!B120)
*(Belgium51!L120/Belgium51!T120*Belgium51!T121/Belgium51!B121
 +Denmark52!L120/Denmark52!T120*Denmark52!T121/Denmark52!B121
 +Finland53!L120/Finland53!T120*Finland53!T121/Finland53!B121
 +Italy54!L120/Italy54!T120*Italy54!T121/Italy54!B121
 +Netherlands55!L120/Netherlands55!T120*Netherlands55!T121/Netherlands55!B121
 +Portugal56!L120/Portugal56!T120*Portugal56!T121/Portugal56!B121
 +Spain57!L120/Spain57!T120*Spain57!T121/Spain57!B121
 +Sweden58!L120/Sweden58!T120*Sweden58!T121/Sweden58!B121)
/(Belgium51!L120/Belgium51!B120
 +Denmark52!L120/Denmark52!B120
 +Finland53!L120/Finland53!B120
 +Italy54!L120/Italy54!B120
 +Netherlands55!L120/Netherlands55!B120
 +Portugal56!L120/Portugal56!B120
 +Spain57!L120/Spain57!B120
 +Sweden58!L120/Sweden58!B120))))</f>
        <v>-7.139668375331587E-2</v>
      </c>
      <c r="Q121" s="61">
        <f t="shared" si="4"/>
        <v>1.6224562350783608E-3</v>
      </c>
      <c r="R121" s="61">
        <f t="shared" si="8"/>
        <v>1.1877894595121799E-2</v>
      </c>
      <c r="S121" s="61">
        <f t="shared" si="5"/>
        <v>1.2795514129571479E-2</v>
      </c>
      <c r="T121" s="61">
        <f t="shared" si="6"/>
        <v>-1.8729518639691502E-2</v>
      </c>
      <c r="U121" s="61">
        <f t="shared" si="7"/>
        <v>-2.452533336539222E-2</v>
      </c>
      <c r="V121" s="61">
        <f>IF(OR(
Belgium51!V121   ="",
Belgium51!U121   ="",
Denmark52!V121      ="",
Denmark52!U121      ="",
Finland53!V121       ="",
Finland53!U121       ="",
Italy54!V121      ="",
Italy54!U121      ="",
Netherlands55!V121 ="",
Netherlands55!U121 ="",
Portugal56!V121      ="",
Portugal56!U121      ="",
Spain57!V121      ="",
Spain57!U121      ="",
Sweden58!V121      ="",
Sweden58!U121      =""),"",
LN((Belgium51!V121+Denmark52!V121+Finland53!V121+Italy54!V121+Netherlands55!V121+Portugal56!V121+Spain57!V121+Sweden58!V121)
/(Belgium51!U121+Denmark52!U121+Finland53!U121+Italy54!U121+Netherlands55!U121+Portugal56!U121+Spain57!U121+Sweden58!U121)))</f>
        <v>-0.91992006777150559</v>
      </c>
      <c r="W121" s="61">
        <f>IF(OR(
Belgium51!V121   ="",
Belgium51!W121   ="",
Belgium51!U121   ="",
Denmark52!V121      ="",
Denmark52!W121      ="",
Denmark52!U121      ="",
Finland53!V121       ="",
Finland53!W121       ="",
Finland53!U121       ="",
Italy54!V121      ="",
Italy54!W121      ="",
Italy54!U121      ="",
Netherlands55!V121 ="",
Netherlands55!W121 ="",
Netherlands55!V121 ="",
Portugal56!V121      ="",
Portugal56!W121      ="",
Portugal56!U121      ="",
Spain57!V121      ="",
Spain57!W121      ="",
Spain57!U121      ="",
Sweden58!V121      ="",
Sweden58!W121      ="",
Sweden58!U121      ="",
),"",
LN((Belgium51!V121*Belgium51!W121+Denmark52!V121*Denmark52!W121+Finland53!V121*Finland53!W121+Italy54!V121*Italy54!W121+Netherlands55!V121*Netherlands55!W121+Portugal56!V121*Portugal56!W121+Spain57!V121*Spain57!W121+Sweden58!V121*Sweden58!W121)
/(Belgium51!U121+Denmark52!U121+Finland53!U121+Italy54!U121+Netherlands55!U121+Portugal56!U121+Spain57!U121+Sweden58!U121)))</f>
        <v>6.553213517098718</v>
      </c>
      <c r="X121" s="61">
        <f>IF(OR(
Belgium51!X121   ="",
Belgium51!D121   ="",
Belgium51!B121   ="",
Denmark52!X121      ="",
Denmark52!D121      ="",
Denmark52!B121      ="",
Finland53!X121       ="",
Finland53!D121       ="",
Finland53!B121       ="",
Italy54!X121      ="",
Italy54!D121      ="",
Italy54!B121      ="",
Netherlands55!X121 ="",
Netherlands55!D121 ="",
Netherlands55!B121 ="",
Portugal56!X121      ="",
Portugal56!D121      ="",
Portugal56!B121      ="",
Spain57!X121      ="",
Spain57!D121      ="",
Spain57!B121      ="",
Sweden58!X121      ="",
Sweden58!D121      ="",
Sweden58!B121      =""),"",
(Belgium51!X121*Belgium51!D121/Belgium51!B121
 +Denmark52!X121*Denmark52!D121/Denmark52!B121
 +Finland53!X121*Finland53!D121/Finland53!B121
 +Italy54!X121*Italy54!D121/Italy54!B121
 +Netherlands55!X121*Netherlands55!D121/Netherlands55!B121
 +Portugal56!X121*Portugal56!D121/Portugal56!B121
 +Spain57!X121*Spain57!D121/Spain57!B121
 +Sweden58!X121*Sweden58!D121/Sweden58!B121)
/(Belgium51!D121/Belgium51!B121
 +Denmark52!D121/Denmark52!B121
 +Finland53!D121/Finland53!B121
 +Italy54!D121/Italy54!B121
 +Netherlands55!D121/Netherlands55!B121
 +Portugal56!D121/Portugal56!B121
 +Spain57!D121/Spain57!B121
 +Sweden58!D121/Sweden58!B121))</f>
        <v>0.61452547599896201</v>
      </c>
      <c r="Y121" s="61">
        <f>IF(OR(
Belgium51!Y121   ="",
Belgium51!D121   ="",
Belgium51!B121   ="",
Denmark52!Y121      ="",
Denmark52!D121      ="",
Denmark52!B121      ="",
Finland53!Y121       ="",
Finland53!D121       ="",
Finland53!B121       ="",
Italy54!Y121      ="",
Italy54!D121      ="",
Italy54!B121      ="",
Netherlands55!Y121 ="",
Netherlands55!D121 ="",
Netherlands55!B121 ="",
Portugal56!Y121      ="",
Portugal56!D121      ="",
Portugal56!B121      ="",
Spain57!Y121      ="",
Spain57!D121      ="",
Spain57!B121      ="",
Sweden58!Y121      ="",
Sweden58!D121      ="",
Sweden58!B121      =""),"",
(Belgium51!Y121/Belgium51!B121
 +Denmark52!Y121/Denmark52!B121
 +Finland53!Y121/Finland53!B121
 +Italy54!Y121/Italy54!B121
 +Netherlands55!Y121/Netherlands55!B121
 +Portugal56!Y121/Portugal56!B121
 +Spain57!Y121/Spain57!B121
 +Sweden58!Y121/Sweden58!B121)
/(Belgium51!D121/Belgium51!B121
 +Denmark52!D121/Denmark52!B121
 +Finland53!D121/Finland53!B121
 +Italy54!D121/Italy54!B121
 +Netherlands55!D121/Netherlands55!B121
 +Portugal56!D121/Portugal56!B121
 +Spain57!D121/Spain57!B121
 +Sweden58!D121/Sweden58!B121))</f>
        <v>0.14180244239011516</v>
      </c>
      <c r="Z121" s="67"/>
      <c r="AA121" s="62" t="str">
        <f t="shared" si="3"/>
        <v/>
      </c>
      <c r="AB121" s="75">
        <f>IF(OR(
Belgium51!AB121   ="",
Belgium51!D121   ="",
Belgium51!B121   ="",
Denmark52!AB121      ="",
Denmark52!D121      ="",
Denmark52!B121      ="",
Finland53!AB121       ="",
Finland53!D121       ="",
Finland53!B121       ="",
Italy54!AB121      ="",
Italy54!D121      ="",
Italy54!B121      ="",
Netherlands55!AB121 ="",
Netherlands55!D121 ="",
Netherlands55!B121 ="",
Portugal56!AB121      ="",
Portugal56!D121      ="",
Portugal56!B121      ="",
Spain57!AB121      ="",
Spain57!D121      ="",
Spain57!B121      ="",
Sweden58!AB121      ="",
Sweden58!D121      ="",
Sweden58!B121      =""),"",
(Belgium51!AB121*Belgium51!D121/Belgium51!B121
 +Denmark52!AB121*Denmark52!D121/Denmark52!B121
 +Finland53!AB121*Finland53!D121/Finland53!B121
 +Italy54!AB121*Italy54!D121/Italy54!B121
 +Netherlands55!AB121*Netherlands55!D121/Netherlands55!B121
 +Portugal56!AB121*Portugal56!D121/Portugal56!B121
 +Spain57!AB121*Spain57!D121/Spain57!B121
 +Sweden58!AB121*Sweden58!D121/Sweden58!B121)
/(Belgium51!D121/Belgium51!B121
 +Denmark52!D121/Denmark52!B121
 +Finland53!D121/Finland53!B121
 +Italy54!D121/Italy54!B121
 +Netherlands55!D121/Netherlands55!B121
 +Portugal56!D121/Portugal56!B121
 +Spain57!D121/Spain57!B121
 +Sweden58!D121/Sweden58!B121))</f>
        <v>0.71276143323057894</v>
      </c>
    </row>
    <row r="122" spans="1:28">
      <c r="A122" s="62">
        <v>1989</v>
      </c>
      <c r="B122" s="62">
        <f>IF(OR(
Belgium51!AC122   ="",
Belgium51!D122   ="",
Belgium51!B122   ="",
Denmark52!AC122      ="",
Denmark52!D122      ="",
Denmark52!B122      ="",
Finland53!AC122       ="",
Finland53!D122       ="",
Finland53!B122       ="",
Italy54!AC122      ="",
Italy54!D122      ="",
Italy54!B122      ="",
Netherlands55!AC122 ="",
Netherlands55!D122 ="",
Netherlands55!B122 ="",
Portugal56!AC122 ="",
Portugal56!D122 ="",
Portugal56!B122 ="",
Spain57!AC122       ="",
Spain57!D122       ="",
Spain57!B122       ="",
Sweden58!AC122      ="",
Sweden58!D122      ="",
Sweden58!B122      =""),"",
(Belgium51!AC122*Belgium51!D122/Belgium51!B122
 +Denmark52!AC122*Denmark52!D122/Denmark52!B122
 +Finland53!AC122*Finland53!D122/Finland53!B122
 +Italy54!AC122*Italy54!D122/Italy54!B122
 +Netherlands55!AC122*Netherlands55!D122/Netherlands55!B122
 +Portugal56!AC122*Portugal56!D122/Portugal56!B122
 +Spain57!AC122*Spain57!D122/Spain57!B122
 +Sweden58!AC122*Sweden58!D122/Sweden58!B122)
/(Belgium51!D122/Belgium51!B122
 +Denmark52!D122/Denmark52!B122
 +Finland53!D122/Finland53!B122
 +Italy54!D122/Italy54!B122
 +Netherlands55!D122/Netherlands55!B122
 +Portugal56!D122/Portugal56!B122
 +Spain57!D122/Spain57!B122
 +Sweden58!D122/Sweden58!B122))</f>
        <v>1.3438247311880834E-2</v>
      </c>
      <c r="C122" s="34">
        <f>IF(OR(
Belgium51!F122   ="",
Belgium51!D122   ="",
Belgium51!B122   ="",
Denmark52!F122      ="",
Denmark52!D122      ="",
Denmark52!B122      ="",
Finland53!F122       ="",
Finland53!D122       ="",
Finland53!B122       ="",
Italy54!F122      ="",
Italy54!D122      ="",
Italy54!B122      ="",
Netherlands55!F122 ="",
Netherlands55!D122 ="",
Netherlands55!B122 ="",
Portugal56!F122 ="",
Portugal56!D122 ="",
Portugal56!B122 ="",
Spain57!F122       ="",
Spain57!D122       ="",
Spain57!B122       ="",
Sweden58!F122      ="",
Sweden58!D122      ="",
Sweden58!B122      =""),"",
(Belgium51!F122*Belgium51!D122/Belgium51!B122
 +Denmark52!F122*Denmark52!D122/Denmark52!B122
 +Finland53!F122*Finland53!D122/Finland53!B122
 +Italy54!F122*Italy54!D122/Italy54!B122
 +Netherlands55!F122*Netherlands55!D122/Netherlands55!B122
 +Portugal56!F122*Portugal56!D122/Portugal56!B122
 +Spain57!F122*Spain57!D122/Spain57!B122
 +Sweden58!F122*Sweden58!D122/Sweden58!B122)
/(Belgium51!D122/Belgium51!B122
 +Denmark52!D122/Denmark52!B122
 +Finland53!D122/Finland53!B122
 +Italy54!D122/Italy54!B122
 +Netherlands55!D122/Netherlands55!B122
 +Portugal56!D122/Portugal56!B122
 +Spain57!D122/Spain57!B122
 +Sweden58!D122/Sweden58!B122))</f>
        <v>0.56373217866536673</v>
      </c>
      <c r="D122" s="62" t="str">
        <f>IF(OR(
Belgium51!AE122   ="",
Belgium51!D122   ="",
Belgium51!B122   ="",
Denmark52!AE122      ="",
Denmark52!D122      ="",
Denmark52!B122      ="",
Finland53!AE122       ="",
Finland53!D122       ="",
Finland53!B122       ="",
Italy54!AE122      ="",
Italy54!D122      ="",
Italy54!B122      ="",
Netherlands55!AE122 ="",
Netherlands55!D122 ="",
Netherlands55!B122 ="",
Portugal56!AE122 ="",
Portugal56!D122 ="",
Portugal56!B122 ="",
Spain57!AE122       ="",
Spain57!D122       ="",
Spain57!B122       ="",
Sweden58!AE122      ="",
Sweden58!D122      ="",
Sweden58!B122      =""),"",
(Belgium51!AE122*Belgium51!D122/Belgium51!B122
 +Denmark52!AE122*Denmark52!D122/Denmark52!B122
 +Finland53!AE122*Finland53!D122/Finland53!B122
 +Italy54!AE122*Italy54!D122/Italy54!B122
 +Netherlands55!AE122*Netherlands55!D122/Netherlands55!B122
 +Portugal56!AE122*Portugal56!D122/Portugal56!B122
 +Spain57!AE122*Spain57!D122/Spain57!B122
 +Sweden58!AE122*Sweden58!D122/Sweden58!B122)
/(Belgium51!D122/Belgium51!B122
 +Denmark52!D122/Denmark52!B122
 +Finland53!D122/Finland53!B122
 +Italy54!D122/Italy54!B122
 +Netherlands55!D122/Netherlands55!B122
 +Portugal56!D122/Portugal56!B122
 +Spain57!D122/Spain57!B122
 +Sweden58!D122/Sweden58!B122))</f>
        <v/>
      </c>
      <c r="E122" s="62">
        <f>IF(OR(
Belgium51!H122   ="",
Belgium51!D122   ="",
Belgium51!B122   ="",
Denmark52!H122      ="",
Denmark52!D122      ="",
Denmark52!B122      ="",
Finland53!H122       ="",
Finland53!D122       ="",
Finland53!B122       ="",
Italy54!H122      ="",
Italy54!D122      ="",
Italy54!B122      ="",
Netherlands55!H122 ="",
Netherlands55!D122 ="",
Netherlands55!B122 ="",
Portugal56!H122 ="",
Portugal56!D122 ="",
Portugal56!B122 ="",
Spain57!H122 ="",
Spain57!D122 ="",
Spain57!B122 ="",
Sweden58!H122 ="",
Sweden58!D122 ="",
Sweden58!B122 =""),"",
(Belgium51!H122*Belgium51!D122/Belgium51!B122
 +Denmark52!H122*Denmark52!D122/Denmark52!B122
 +Finland53!H122*Finland53!D122/Finland53!B122
 +Italy54!H122*Italy54!D122/Italy54!B122
 +Netherlands55!H122*Netherlands55!D122/Netherlands55!B122
 +Portugal56!H122*Portugal56!D122/Portugal56!B122
 +Spain57!H122*Spain57!D122/Spain57!B122
 +Sweden58!H122*Sweden58!D122/Sweden58!B122)
/(Belgium51!D122/Belgium51!B122
 +Denmark52!D122/Denmark52!B122
 +Finland53!D122/Finland53!B122
 +Italy54!D122/Italy54!B122
 +Netherlands55!D122/Netherlands55!B122
 +Portugal56!D122/Portugal56!B122
 +Spain57!D122/Spain57!B122
 +Sweden58!D122/Sweden58!B122))</f>
        <v>0.23004101421247591</v>
      </c>
      <c r="F122" s="62">
        <f>IF(OR(
Belgium51!I122   ="",
Belgium51!D122   ="",
Belgium51!B122   ="",
Denmark52!I122      ="",
Denmark52!D122      ="",
Denmark52!B122      ="",
Finland53!I122       ="",
Finland53!D122       ="",
Finland53!B122       ="",
Italy54!I122      ="",
Italy54!D122      ="",
Italy54!B122      ="",
Netherlands55!I122 ="",
Netherlands55!D122 ="",
Netherlands55!B122 ="",
Portugal56!I122      ="",
Portugal56!D122      ="",
Portugal56!B122      ="",
Spain57!I122      ="",
Spain57!D122      ="",
Spain57!B122      ="",
Sweden58!I122      ="",
Sweden58!D122      ="",
Sweden58!B122      =""),"",
(Belgium51!I122/Belgium51!B122
 +Denmark52!I122/Denmark52!B122
 +Finland53!I122/Finland53!B122
 +Italy54!I122/Italy54!B122
 +Netherlands55!I122/Netherlands55!B122
 +Portugal56!I122/Portugal56!B122
 +Spain57!I122/Spain57!B122
 +Sweden58!I122/Sweden58!B122)
/(Belgium51!D122/Belgium51!B122
 +Denmark52!D122/Denmark52!B122
 +Finland53!D122/Finland53!B122
 +Italy54!D122/Italy54!B122
 +Netherlands55!D122/Netherlands55!B122
 +Portugal56!D122/Portugal56!B122
 +Spain57!D122/Spain57!B122
 +Sweden58!D122/Sweden58!B122))</f>
        <v>0.33154691390169466</v>
      </c>
      <c r="G122" s="62">
        <f>IF(OR(
Belgium51!J122   ="",
Belgium51!D122   ="",
Belgium51!B122   ="",
Denmark52!J122      ="",
Denmark52!D122      ="",
Denmark52!B122      ="",
Finland53!J122       ="",
Finland53!D122       ="",
Finland53!B122       ="",
Italy54!J122      ="",
Italy54!D122      ="",
Italy54!B122      ="",
Netherlands55!J122 ="",
Netherlands55!D122 ="",
Netherlands55!B122 ="",
Portugal56!J122      ="",
Portugal56!D122      ="",
Portugal56!B122      ="",
Spain57!J122      ="",
Spain57!D122      ="",
Spain57!B122      ="",
Sweden58!J122      ="",
Sweden58!D122      ="",
Sweden58!B122      =""),"",
(Belgium51!J122/Belgium51!B122
 +Denmark52!J122/Denmark52!B122
 +Finland53!J122/Finland53!B122
 +Italy54!J122/Italy54!B122
 +Netherlands55!J122/Netherlands55!B122
 +Portugal56!J122/Portugal56!B122
 +Spain57!J122/Spain57!B122
 +Sweden58!J122/Sweden58!B122)
/(Belgium51!D122/Belgium51!B122
 +Denmark52!D122/Denmark52!B122
 +Finland53!D122/Finland53!B122
 +Italy54!D122/Italy54!B122
 +Netherlands55!D122/Netherlands55!B122
 +Portugal56!D122/Portugal56!B122
 +Spain57!D122/Spain57!B122
 +Sweden58!D122/Sweden58!B122))</f>
        <v>0.2726438063158052</v>
      </c>
      <c r="H122" s="62">
        <f>IF(OR(
Belgium51!K122   ="",
Belgium51!D122   ="",
Belgium51!B122   ="",
Denmark52!K122      ="",
Denmark52!D122      ="",
Denmark52!B122      ="",
Finland53!K122       ="",
Finland53!D122       ="",
Finland53!B122       ="",
Italy54!K122      ="",
Italy54!D122      ="",
Italy54!B122      ="",
Netherlands55!K122 ="",
Netherlands55!D122 ="",
Netherlands55!B122 ="",
Portugal56!K122      ="",
Portugal56!D122      ="",
Portugal56!B122      ="",
Spain57!K122      ="",
Spain57!D122      ="",
Spain57!B122      ="",
Sweden58!K122      ="",
Sweden58!D122      ="",
Sweden58!B122      =""),"",
(Belgium51!K122/Belgium51!B122
 +Denmark52!K122/Denmark52!B122
 +Finland53!K122/Finland53!B122
 +Italy54!K122/Italy54!B122
 +Netherlands55!K122/Netherlands55!B122
 +Portugal56!K122/Portugal56!B122
 +Spain57!K122/Spain57!B122
 +Sweden58!K122/Sweden58!B122)
/(Belgium51!D122/Belgium51!B122
 +Denmark52!D122/Denmark52!B122
 +Finland53!D122/Finland53!B122
 +Italy54!D122/Italy54!B122
 +Netherlands55!D122/Netherlands55!B122
 +Portugal56!D122/Portugal56!B122
 +Spain57!D122/Spain57!B122
 +Sweden58!D122/Sweden58!B122))</f>
        <v>0.26308535800749649</v>
      </c>
      <c r="I122" s="62">
        <f>IF(OR(
Belgium51!L122   ="",
Belgium51!D122   ="",
Belgium51!B122   ="",
Denmark52!L122      ="",
Denmark52!D122      ="",
Denmark52!B122      ="",
Finland53!L122       ="",
Finland53!D122       ="",
Finland53!B122       ="",
Italy54!L122      ="",
Italy54!D122      ="",
Italy54!B122      ="",
Netherlands55!L122 ="",
Netherlands55!D122 ="",
Netherlands55!B122 ="",
Portugal56!L122      ="",
Portugal56!D122      ="",
Portugal56!B122      ="",
Spain57!L122      ="",
Spain57!D122      ="",
Spain57!B122      ="",
Sweden58!L122      ="",
Sweden58!D122      ="",
Sweden58!B122      =""),"",
(Belgium51!L122/Belgium51!B122
 +Denmark52!L122/Denmark52!B122
 +Finland53!L122/Finland53!B122
 +Italy54!L122/Italy54!B122
 +Netherlands55!L122/Netherlands55!B122
 +Portugal56!L122/Portugal56!B122
 +Spain57!L122/Spain57!B122
 +Sweden58!L122/Sweden58!B122)
/(Belgium51!D122/Belgium51!B122
 +Denmark52!D122/Denmark52!B122
 +Finland53!D122/Finland53!B122
 +Italy54!D122/Italy54!B122
 +Netherlands55!D122/Netherlands55!B122
 +Portugal56!D122/Portugal56!B122
 +Spain57!D122/Spain57!B122
 +Sweden58!D122/Sweden58!B122))</f>
        <v>0.26730473208013256</v>
      </c>
      <c r="J122" s="61">
        <f t="shared" si="2"/>
        <v>-4.2193740726360618E-3</v>
      </c>
      <c r="K122" s="61">
        <f>IF(OR(
Belgium51!D122   ="",Belgium51!D121   ="",
Belgium51!B122   ="",Belgium51!B121   ="",
Belgium51!N122   ="",Belgium51!N121   ="",
Denmark52!D122      ="",Denmark52!D121      ="",
Denmark52!B122      ="",Denmark52!B121      ="",
Denmark52!N122      ="",Denmark52!N121      ="",
Finland53!D122       ="",Finland53!D121       ="",
Finland53!B122       ="",Finland53!B121       ="",
Finland53!N122       ="",Finland53!N121       ="",
Italy54!D122      ="",Italy54!D121      ="",
Italy54!B122      ="",Italy54!B121      ="",
Italy54!N122      ="",Italy54!N121      ="",
Netherlands55!D122 ="",Netherlands55!D121 ="",
Netherlands55!B122 ="",Netherlands55!B121 ="",
Netherlands55!N122 ="",Netherlands55!N121 ="",
Portugal56!D122      ="",Portugal56!D121      ="",
Portugal56!B122      ="",Portugal56!B121      ="",
Portugal56!N122      ="",Portugal56!N121      ="",
Spain57!D122      ="",Spain57!D121      ="",
Spain57!B122      ="",Spain57!B121      ="",
Spain57!N122      ="",Spain57!N121      ="",
Sweden58!D122      ="",Sweden58!D121      ="",
Sweden58!B122      ="",Sweden58!B121      ="",
Sweden58!N122      ="",Sweden58!N121      =""),"",
LN(SQRT(
(Belgium51!D122/Belgium51!B122
 +Denmark52!D122/Denmark52!B122
 +Finland53!D122/Finland53!B122
 +Italy54!D122/Italy54!B122
 +Netherlands55!D122/Netherlands55!B122
 +Portugal56!D122/Portugal56!B122
 +Spain57!D122/Spain57!B122
 +Sweden58!D122/Sweden58!B122)
/(Belgium51!D122/Belgium51!N122*Belgium51!N121/Belgium51!B121
 +Denmark52!D122/Denmark52!N122*Denmark52!N121/Denmark52!B121
 +Finland53!D122/Finland53!N122*Finland53!N121/Finland53!B121
 +Italy54!D122/Italy54!N122*Italy54!N121/Italy54!B121
 +Netherlands55!D122/Netherlands55!N122*Netherlands55!N121/Netherlands55!B121
 +Portugal56!D122/Portugal56!N122*Portugal56!N121/Portugal56!B121
 +Spain57!D122/Spain57!N122*Spain57!N121/Spain57!B121
 +Sweden58!D122/Sweden58!N122*Sweden58!N121/Sweden58!B121)
*(Belgium51!D121/Belgium51!N121*Belgium51!N122/Belgium51!B122
 +Denmark52!D121/Denmark52!N121*Denmark52!N122/Denmark52!B122
 +Finland53!D121/Finland53!N121*Finland53!N122/Finland53!B122
 +Italy54!D121/Italy54!N121*Italy54!N122/Italy54!B122
 +Netherlands55!D121/Netherlands55!N121*Netherlands55!N122/Netherlands55!B122
 +Portugal56!D121/Portugal56!N121*Portugal56!N122/Portugal56!B122
 +Spain57!D121/Spain57!N121*Spain57!N122/Spain57!B122
 +Sweden58!D121/Sweden58!N121*Sweden58!N122/Sweden58!B122)
/(Belgium51!D121/Belgium51!B121
 +Denmark52!D121/Denmark52!B121
 +Finland53!D121/Finland53!B121
 +Italy54!D121/Italy54!B121
 +Netherlands55!D121/Netherlands55!B121
 +Portugal56!D121/Portugal56!B121
 +Spain57!D121/Spain57!B121
 +Sweden58!D121/Sweden58!B121))))</f>
        <v>7.9344314716569789E-2</v>
      </c>
      <c r="L122" s="61">
        <f>IF(OR(
Belgium51!F122   ="",Belgium51!F121   ="",
Belgium51!D122   ="",Belgium51!D121   ="",
Belgium51!B122   ="",Belgium51!B121   ="",
Belgium51!P122   ="",Belgium51!P121   ="",
Denmark52!F122      ="",Denmark52!F121      ="",
Denmark52!D122      ="",Denmark52!D121      ="",
Denmark52!B122      ="",Denmark52!B121      ="",
Denmark52!P122      ="",Denmark52!P121      ="",
Finland53!F122       ="",Finland53!F121       ="",
Finland53!D122       ="",Finland53!D121       ="",
Finland53!B122       ="",Finland53!B121       ="",
Finland53!P122       ="",Finland53!P121       ="",
Italy54!F122      ="",Italy54!F121      ="",
Italy54!D122      ="",Italy54!D121      ="",
Italy54!B122      ="",Italy54!B121      ="",
Italy54!P122      ="",Italy54!P121      ="",
Netherlands55!F122 ="",Netherlands55!F121 ="",
Netherlands55!D122 ="",Netherlands55!D121 ="",
Netherlands55!B122 ="",Netherlands55!B121 ="",
Netherlands55!P122 ="",Netherlands55!P121 ="",
Portugal56!F122      ="",Portugal56!F121      ="",
Portugal56!D122      ="",Portugal56!D121      ="",
Portugal56!B122      ="",Portugal56!B121      ="",
Portugal56!P122      ="",Portugal56!P121      ="",
Spain57!F122      ="",Spain57!F121      ="",
Spain57!D122      ="",Spain57!D121      ="",
Spain57!B122      ="",Spain57!B121      ="",
Spain57!P122      ="",Spain57!P121      ="",
Sweden58!F122      ="",Sweden58!F121      ="",
Sweden58!D122      ="",Sweden58!D121      ="",
Sweden58!B122      ="",Sweden58!B121      ="",
Sweden58!P122      ="",Sweden58!P121      =""),"",
LN(SQRT(
(Belgium51!D122*Belgium51!F122/Belgium51!B122
 +Denmark52!D122*Denmark52!F122/Denmark52!B122
 +Finland53!D122*Finland53!F122/Finland53!B122
 +Italy54!D122*Italy54!F122/Italy54!B122
 +Netherlands55!D122*Netherlands55!F122/Netherlands55!B122
 +Portugal56!D122*Portugal56!F122/Portugal56!B122
 +Spain57!D122*Spain57!F122/Spain57!B122
 +Sweden58!D122*Sweden58!F122/Sweden58!B122)
/(Belgium51!D122*Belgium51!F122/Belgium51!P122*Belgium51!P121/Belgium51!B121
 +Denmark52!D122*Denmark52!F122/Denmark52!P122*Denmark52!P121/Denmark52!B121
 +Finland53!D122*Finland53!F122/Finland53!P122*Finland53!P121/Finland53!B121
 +Italy54!D122*Italy54!F122/Italy54!P122*Italy54!P121/Italy54!B121
 +Netherlands55!D122*Netherlands55!F122/Netherlands55!P122*Netherlands55!P121/Netherlands55!B121
 +Portugal56!D122*Portugal56!F122/Portugal56!P122*Portugal56!P121/Portugal56!B121
 +Spain57!D122*Spain57!F122/Spain57!P122*Spain57!P121/Spain57!B121
 +Sweden58!D122*Sweden58!F122/Sweden58!P122*Sweden58!P121/Sweden58!B121)
*(Belgium51!D121*Belgium51!F121/Belgium51!P121*Belgium51!P122/Belgium51!B122
 +Denmark52!D121*Denmark52!F121/Denmark52!P121*Denmark52!P122/Denmark52!B122
 +Finland53!D121*Finland53!F121/Finland53!P121*Finland53!P122/Finland53!B122
 +Italy54!D121*Italy54!F121/Italy54!P121*Italy54!P122/Italy54!B122
 +Netherlands55!D121*Netherlands55!F121/Netherlands55!P121*Netherlands55!P122/Netherlands55!B122
 +Portugal56!D121*Portugal56!F121/Portugal56!P121*Portugal56!P122/Portugal56!B122
 +Spain57!D121*Spain57!F121/Spain57!P121*Spain57!P122/Spain57!B122
 +Sweden58!D121*Sweden58!F121/Sweden58!P121*Sweden58!P122/Sweden58!B122)
/(Belgium51!D121*Belgium51!F121/Belgium51!B121
 +Denmark52!D121*Denmark52!F121/Denmark52!B121
 +Finland53!D121*Finland53!F121/Finland53!B121
 +Italy54!D121*Italy54!F121/Italy54!B121
 +Netherlands55!D121*Netherlands55!F121/Netherlands55!B121
 +Portugal56!D121*Portugal56!F121/Portugal56!B121
 +Spain57!D121*Spain57!F121/Spain57!B121
 +Sweden58!D121*Sweden58!F121/Sweden58!B121))))</f>
        <v>8.531524628489183E-2</v>
      </c>
      <c r="M122" s="62">
        <f>IF(OR(
Belgium51!H122   ="",Belgium51!H121   ="",
Belgium51!D122   ="",Belgium51!D121   ="",
Belgium51!B122   ="",Belgium51!B121   ="",
Belgium51!Q122   ="",Belgium51!Q121   ="",
Denmark52!H122      ="",Denmark52!H121      ="",
Denmark52!D122      ="",Denmark52!D121      ="",
Denmark52!B122      ="",Denmark52!B121      ="",
Denmark52!Q122      ="",Denmark52!Q121      ="",
Finland53!H122       ="",Finland53!H121       ="",
Finland53!D122       ="",Finland53!D121       ="",
Finland53!B122       ="",Finland53!B121       ="",
Finland53!Q122       ="",Finland53!Q121       ="",
Italy54!H122      ="",Italy54!H121      ="",
Italy54!D122      ="",Italy54!D121      ="",
Italy54!B122      ="",Italy54!B121      ="",
Italy54!Q122      ="",Italy54!Q121      ="",
Netherlands55!H122 ="",Netherlands55!H121 ="",
Netherlands55!D122 ="",Netherlands55!D121 ="",
Netherlands55!B122 ="",Netherlands55!B121 ="",
Netherlands55!Q122 ="",Netherlands55!Q121 ="",
Portugal56!H122      ="",Portugal56!H121      ="",
Portugal56!D122      ="",Portugal56!D121      ="",
Portugal56!B122      ="",Portugal56!B121      ="",
Portugal56!Q122      ="",Portugal56!Q121      ="",
Spain57!H122      ="",Spain57!H121      ="",
Spain57!D122      ="",Spain57!D121      ="",
Spain57!B122      ="",Spain57!B121      ="",
Spain57!Q122      ="",Spain57!Q121      ="",
Sweden58!H122      ="",Sweden58!H121      ="",
Sweden58!D122      ="",Sweden58!D121      ="",
Sweden58!B122      ="",Sweden58!B121      ="",
Sweden58!Q122      ="",Sweden58!Q121      =""),"",
LN(SQRT(
(Belgium51!D122*Belgium51!H122/Belgium51!B122
 +Denmark52!D122*Denmark52!H122/Denmark52!B122
 +Finland53!D122*Finland53!H122/Finland53!B122
 +Italy54!D122*Italy54!H122/Italy54!B122
 +Netherlands55!D122*Netherlands55!H122/Netherlands55!B122
 +Portugal56!D122*Portugal56!H122/Portugal56!B122
 +Spain57!D122*Spain57!H122/Spain57!B122
 +Sweden58!D122*Sweden58!H122/Sweden58!B122)
/(Belgium51!D122*Belgium51!H122/Belgium51!Q122*Belgium51!Q121/Belgium51!B121
 +Denmark52!D122*Denmark52!H122/Denmark52!Q122*Denmark52!Q121/Denmark52!B121
 +Finland53!D122*Finland53!H122/Finland53!Q122*Finland53!Q121/Finland53!B121
 +Italy54!D122*Italy54!H122/Italy54!Q122*Italy54!Q121/Italy54!B121
 +Netherlands55!D122*Netherlands55!H122/Netherlands55!Q122*Netherlands55!Q121/Netherlands55!B121
 +Portugal56!D122*Portugal56!H122/Portugal56!Q122*Portugal56!Q121/Portugal56!B121
 +Spain57!D122*Spain57!H122/Spain57!Q122*Spain57!Q121/Spain57!B121
 +Sweden58!D122*Sweden58!H122/Sweden58!Q122*Sweden58!Q121/Sweden58!B121)
*(Belgium51!D121*Belgium51!H121/Belgium51!Q121*Belgium51!Q122/Belgium51!B122
 +Denmark52!D121*Denmark52!H121/Denmark52!Q121*Denmark52!Q122/Denmark52!B122
 +Finland53!D121*Finland53!H121/Finland53!Q121*Finland53!Q122/Finland53!B122
 +Italy54!D121*Italy54!H121/Italy54!Q121*Italy54!Q122/Italy54!B122
 +Netherlands55!D121*Netherlands55!H121/Netherlands55!Q121*Netherlands55!Q122/Netherlands55!B122
 +Portugal56!D121*Portugal56!H121/Portugal56!Q121*Portugal56!Q122/Portugal56!B122
 +Spain57!D121*Spain57!H121/Spain57!Q121*Spain57!Q122/Spain57!B122
 +Sweden58!D121*Sweden58!H121/Sweden58!Q121*Sweden58!Q122/Sweden58!B122)
/(Belgium51!D121*Belgium51!H121/Belgium51!B121
 +Denmark52!D121*Denmark52!H121/Denmark52!B121
 +Finland53!D121*Finland53!H121/Finland53!B121
 +Italy54!D121*Italy54!H121/Italy54!B121
 +Netherlands55!D121*Netherlands55!H121/Netherlands55!B121
 +Portugal56!D121*Portugal56!H121/Portugal56!B121
 +Spain57!D121*Spain57!H121/Spain57!B121
 +Sweden58!D121*Sweden58!H121/Sweden58!B121))))</f>
        <v>7.3105469249588217E-2</v>
      </c>
      <c r="N122" s="62">
        <f>IF(OR(
Belgium51!I122   ="",Belgium51!I121   ="",
Belgium51!B122   ="",Belgium51!B121   ="",
Belgium51!R122   ="",Belgium51!R121   ="",
Denmark52!I122      ="",Denmark52!I121      ="",
Denmark52!B122      ="",Denmark52!B121      ="",
Denmark52!R122      ="",Denmark52!R121      ="",
Finland53!I122       ="",Finland53!I121       ="",
Finland53!B122       ="",Finland53!B121       ="",
Finland53!R122       ="",Finland53!R121       ="",
Italy54!I122      ="",Italy54!I121      ="",
Italy54!B122      ="",Italy54!B121      ="",
Italy54!R122      ="",Italy54!R121      ="",
Netherlands55!I122 ="",Netherlands55!I121 ="",
Netherlands55!B122 ="",Netherlands55!B121 ="",
Netherlands55!R122 ="",Netherlands55!R121 ="",
Portugal56!I122      ="",Portugal56!I121      ="",
Portugal56!B122      ="",Portugal56!B121      ="",
Portugal56!R122      ="",Portugal56!R121      ="",
Spain57!I122      ="",Spain57!I121      ="",
Spain57!B122      ="",Spain57!B121      ="",
Spain57!R122      ="",Spain57!R121      ="",
Sweden58!I122      ="",Sweden58!I121      ="",
Sweden58!B122      ="",Sweden58!B121      ="",
Sweden58!R122      ="",Sweden58!R121      =""),"",
LN(SQRT(
(Belgium51!I122/Belgium51!B122
 +Denmark52!I122/Denmark52!B122
 +Finland53!I122/Finland53!B122
 +Italy54!I122/Italy54!B122
 +Netherlands55!I122/Netherlands55!B122
 +Portugal56!I122/Portugal56!B122
 +Spain57!I122/Spain57!B122
 +Sweden58!I122/Sweden58!B122)
/(Belgium51!I122/Belgium51!R122*Belgium51!R121/Belgium51!B121
 +Denmark52!I122/Denmark52!R122*Denmark52!R121/Denmark52!B121
 +Finland53!I122/Finland53!R122*Finland53!R121/Finland53!B121
 +Italy54!I122/Italy54!R122*Italy54!R121/Italy54!B121
 +Netherlands55!I122/Netherlands55!R122*Netherlands55!R121/Netherlands55!B121
 +Portugal56!I122/Portugal56!R122*Portugal56!R121/Portugal56!B121
 +Spain57!I122/Spain57!R122*Spain57!R121/Spain57!B121
 +Sweden58!I122/Sweden58!R122*Sweden58!R121/Sweden58!B121)
*(Belgium51!I121/Belgium51!R121*Belgium51!R122/Belgium51!B122
 +Denmark52!I121/Denmark52!R121*Denmark52!R122/Denmark52!B122
 +Finland53!I121/Finland53!R121*Finland53!R122/Finland53!B122
 +Italy54!I121/Italy54!R121*Italy54!R122/Italy54!B122
 +Netherlands55!I121/Netherlands55!R121*Netherlands55!R122/Netherlands55!B122
 +Portugal56!I121/Portugal56!R121*Portugal56!R122/Portugal56!B122
 +Spain57!I121/Spain57!R121*Spain57!R122/Spain57!B122
 +Sweden58!I121/Sweden58!R121*Sweden58!R122/Sweden58!B122)
/(Belgium51!I121/Belgium51!B121
 +Denmark52!I121/Denmark52!B121
 +Finland53!I121/Finland53!B121
 +Italy54!I121/Italy54!B121
 +Netherlands55!I121/Netherlands55!B121
 +Portugal56!I121/Portugal56!B121
 +Spain57!I121/Spain57!B121
 +Sweden58!I121/Sweden58!B121))))</f>
        <v>9.2268757353094255E-2</v>
      </c>
      <c r="O122" s="62">
        <f>IF(OR(
Belgium51!K122   ="",Belgium51!K121   ="",
Belgium51!B122   ="",Belgium51!B121   ="",
Belgium51!S122   ="",Belgium51!S121   ="",
Denmark52!K122      ="",Denmark52!K121      ="",
Denmark52!B122      ="",Denmark52!B121      ="",
Denmark52!S122      ="",Denmark52!S121      ="",
Finland53!K122       ="",Finland53!K121       ="",
Finland53!B122       ="",Finland53!B121       ="",
Finland53!S122       ="",Finland53!S121       ="",
Italy54!K122      ="",Italy54!K121      ="",
Italy54!B122      ="",Italy54!B121      ="",
Italy54!S122      ="",Italy54!S121      ="",
Netherlands55!K122 ="",Netherlands55!K121 ="",
Netherlands55!B122 ="",Netherlands55!B121 ="",
Netherlands55!S122 ="",Netherlands55!S121 ="",
Portugal56!K122      ="",Portugal56!K121      ="",
Portugal56!B122      ="",Portugal56!B121      ="",
Portugal56!S122      ="",Portugal56!S121      ="",
Spain57!K122      ="",Spain57!K121      ="",
Spain57!B122      ="",Spain57!B121      ="",
Spain57!S122      ="",Spain57!S121      ="",
Sweden58!K122      ="",Sweden58!K121      ="",
Sweden58!B122      ="",Sweden58!B121      ="",
Sweden58!S122      ="",Sweden58!S121      =""),"",
LN(SQRT(
(Belgium51!K122/Belgium51!B122
 +Denmark52!K122/Denmark52!B122
 +Finland53!K122/Finland53!B122
 +Italy54!K122/Italy54!B122
 +Netherlands55!K122/Netherlands55!B122
 +Portugal56!K122/Portugal56!B122
 +Spain57!K122/Spain57!B122
 +Sweden58!K122/Sweden58!B122)
/(Belgium51!K122/Belgium51!S122*Belgium51!S121/Belgium51!B121
 +Denmark52!K122/Denmark52!S122*Denmark52!S121/Denmark52!B121
 +Finland53!K122/Finland53!S122*Finland53!S121/Finland53!B121
 +Italy54!K122/Italy54!S122*Italy54!S121/Italy54!B121
 +Netherlands55!K122/Netherlands55!S122*Netherlands55!S121/Netherlands55!B121
 +Portugal56!K122/Portugal56!S122*Portugal56!S121/Portugal56!B121
 +Spain57!K122/Spain57!S122*Spain57!S121/Spain57!B121
 +Sweden58!K122/Sweden58!S122*Sweden58!S121/Sweden58!B121)
*(Belgium51!K121/Belgium51!S121*Belgium51!S122/Belgium51!B122
 +Denmark52!K121/Denmark52!S121*Denmark52!S122/Denmark52!B122
 +Finland53!K121/Finland53!S121*Finland53!S122/Finland53!B122
 +Italy54!K121/Italy54!S121*Italy54!S122/Italy54!B122
 +Netherlands55!K121/Netherlands55!S121*Netherlands55!S122/Netherlands55!B122
 +Portugal56!K121/Portugal56!S121*Portugal56!S122/Portugal56!B122
 +Spain57!K121/Spain57!S121*Spain57!S122/Spain57!B122
 +Sweden58!K121/Sweden58!S121*Sweden58!S122/Sweden58!B122)
/(Belgium51!K121/Belgium51!B121
 +Denmark52!K121/Denmark52!B121
 +Finland53!K121/Finland53!B121
 +Italy54!K121/Italy54!B121
 +Netherlands55!K121/Netherlands55!B121
 +Portugal56!K121/Portugal56!B121
 +Spain57!K121/Spain57!B121
 +Sweden58!K121/Sweden58!B121))))</f>
        <v>8.9368703465660851E-2</v>
      </c>
      <c r="P122" s="62">
        <f>IF(OR(
Belgium51!L122   ="",Belgium51!L121   ="",
Belgium51!B122   ="",Belgium51!B121   ="",
Belgium51!T122   ="",Belgium51!T121   ="",
Denmark52!L122      ="",Denmark52!L121      ="",
Denmark52!B122      ="",Denmark52!B121      ="",
Denmark52!T122      ="",Denmark52!T121      ="",
Finland53!L122       ="",Finland53!L121       ="",
Finland53!B122       ="",Finland53!B121       ="",
Finland53!T122       ="",Finland53!T121       ="",
Italy54!L122      ="",Italy54!L121      ="",
Italy54!B122      ="",Italy54!B121      ="",
Italy54!T122      ="",Italy54!T121      ="",
Netherlands55!L122 ="",Netherlands55!L121 ="",
Netherlands55!B122 ="",Netherlands55!B121 ="",
Netherlands55!T122 ="",Netherlands55!T121 ="",
Portugal56!L122      ="",Portugal56!L121      ="",
Portugal56!B122      ="",Portugal56!B121      ="",
Portugal56!T122      ="",Portugal56!T121      ="",
Spain57!L122      ="",Spain57!L121      ="",
Spain57!B122      ="",Spain57!B121      ="",
Spain57!T122      ="",Spain57!T121      ="",
Sweden58!L122      ="",Sweden58!L121      ="",
Sweden58!B122      ="",Sweden58!B121      ="",
Sweden58!T122      ="",Sweden58!T121      =""),"",
LN(SQRT(
(Belgium51!L122/Belgium51!B122
 +Denmark52!L122/Denmark52!B122
 +Finland53!L122/Finland53!B122
 +Italy54!L122/Italy54!B122
 +Netherlands55!L122/Netherlands55!B122
 +Portugal56!L122/Portugal56!B122
 +Spain57!L122/Spain57!B122
 +Sweden58!L122/Sweden58!B122)
/(Belgium51!L122/Belgium51!T122*Belgium51!T121/Belgium51!B121
 +Denmark52!L122/Denmark52!T122*Denmark52!T121/Denmark52!B121
 +Finland53!L122/Finland53!T122*Finland53!T121/Finland53!B121
 +Italy54!L122/Italy54!T122*Italy54!T121/Italy54!B121
 +Netherlands55!L122/Netherlands55!T122*Netherlands55!T121/Netherlands55!B121
 +Portugal56!L122/Portugal56!T122*Portugal56!T121/Portugal56!B121
 +Spain57!L122/Spain57!T122*Spain57!T121/Spain57!B121
 +Sweden58!L122/Sweden58!T122*Sweden58!T121/Sweden58!B121)
*(Belgium51!L121/Belgium51!T121*Belgium51!T122/Belgium51!B122
 +Denmark52!L121/Denmark52!T121*Denmark52!T122/Denmark52!B122
 +Finland53!L121/Finland53!T121*Finland53!T122/Finland53!B122
 +Italy54!L121/Italy54!T121*Italy54!T122/Italy54!B122
 +Netherlands55!L121/Netherlands55!T121*Netherlands55!T122/Netherlands55!B122
 +Portugal56!L121/Portugal56!T121*Portugal56!T122/Portugal56!B122
 +Spain57!L121/Spain57!T121*Spain57!T122/Spain57!B122
 +Sweden58!L121/Sweden58!T121*Sweden58!T122/Sweden58!B122)
/(Belgium51!L121/Belgium51!B121
 +Denmark52!L121/Denmark52!B121
 +Finland53!L121/Finland53!B121
 +Italy54!L121/Italy54!B121
 +Netherlands55!L121/Netherlands55!B121
 +Portugal56!L121/Portugal56!B121
 +Spain57!L121/Spain57!B121
 +Sweden58!L121/Sweden58!B121))))</f>
        <v>8.2431980696243662E-2</v>
      </c>
      <c r="Q122" s="61">
        <f t="shared" si="4"/>
        <v>5.970931568322041E-3</v>
      </c>
      <c r="R122" s="61">
        <f t="shared" si="8"/>
        <v>-6.2388454669815713E-3</v>
      </c>
      <c r="S122" s="61">
        <f t="shared" si="5"/>
        <v>1.2924442636524466E-2</v>
      </c>
      <c r="T122" s="61">
        <f t="shared" si="6"/>
        <v>1.0024388749091062E-2</v>
      </c>
      <c r="U122" s="61">
        <f t="shared" si="7"/>
        <v>3.0876659796738731E-3</v>
      </c>
      <c r="V122" s="61">
        <f>IF(OR(
Belgium51!V122   ="",
Belgium51!U122   ="",
Denmark52!V122      ="",
Denmark52!U122      ="",
Finland53!V122       ="",
Finland53!U122       ="",
Italy54!V122      ="",
Italy54!U122      ="",
Netherlands55!V122 ="",
Netherlands55!U122 ="",
Portugal56!V122      ="",
Portugal56!U122      ="",
Spain57!V122      ="",
Spain57!U122      ="",
Sweden58!V122      ="",
Sweden58!U122      =""),"",
LN((Belgium51!V122+Denmark52!V122+Finland53!V122+Italy54!V122+Netherlands55!V122+Portugal56!V122+Spain57!V122+Sweden58!V122)
/(Belgium51!U122+Denmark52!U122+Finland53!U122+Italy54!U122+Netherlands55!U122+Portugal56!U122+Spain57!U122+Sweden58!U122)))</f>
        <v>-0.90520678845286573</v>
      </c>
      <c r="W122" s="61">
        <f>IF(OR(
Belgium51!V122   ="",
Belgium51!W122   ="",
Belgium51!U122   ="",
Denmark52!V122      ="",
Denmark52!W122      ="",
Denmark52!U122      ="",
Finland53!V122       ="",
Finland53!W122       ="",
Finland53!U122       ="",
Italy54!V122      ="",
Italy54!W122      ="",
Italy54!U122      ="",
Netherlands55!V122 ="",
Netherlands55!W122 ="",
Netherlands55!V122 ="",
Portugal56!V122      ="",
Portugal56!W122      ="",
Portugal56!U122      ="",
Spain57!V122      ="",
Spain57!W122      ="",
Spain57!U122      ="",
Sweden58!V122      ="",
Sweden58!W122      ="",
Sweden58!U122      ="",
),"",
LN((Belgium51!V122*Belgium51!W122+Denmark52!V122*Denmark52!W122+Finland53!V122*Finland53!W122+Italy54!V122*Italy54!W122+Netherlands55!V122*Netherlands55!W122+Portugal56!V122*Portugal56!W122+Spain57!V122*Spain57!W122+Sweden58!V122*Sweden58!W122)
/(Belgium51!U122+Denmark52!U122+Finland53!U122+Italy54!U122+Netherlands55!U122+Portugal56!U122+Spain57!U122+Sweden58!U122)))</f>
        <v>6.5626090034126596</v>
      </c>
      <c r="X122" s="61">
        <f>IF(OR(
Belgium51!X122   ="",
Belgium51!D122   ="",
Belgium51!B122   ="",
Denmark52!X122      ="",
Denmark52!D122      ="",
Denmark52!B122      ="",
Finland53!X122       ="",
Finland53!D122       ="",
Finland53!B122       ="",
Italy54!X122      ="",
Italy54!D122      ="",
Italy54!B122      ="",
Netherlands55!X122 ="",
Netherlands55!D122 ="",
Netherlands55!B122 ="",
Portugal56!X122      ="",
Portugal56!D122      ="",
Portugal56!B122      ="",
Spain57!X122      ="",
Spain57!D122      ="",
Spain57!B122      ="",
Sweden58!X122      ="",
Sweden58!D122      ="",
Sweden58!B122      =""),"",
(Belgium51!X122*Belgium51!D122/Belgium51!B122
 +Denmark52!X122*Denmark52!D122/Denmark52!B122
 +Finland53!X122*Finland53!D122/Finland53!B122
 +Italy54!X122*Italy54!D122/Italy54!B122
 +Netherlands55!X122*Netherlands55!D122/Netherlands55!B122
 +Portugal56!X122*Portugal56!D122/Portugal56!B122
 +Spain57!X122*Spain57!D122/Spain57!B122
 +Sweden58!X122*Sweden58!D122/Sweden58!B122)
/(Belgium51!D122/Belgium51!B122
 +Denmark52!D122/Denmark52!B122
 +Finland53!D122/Finland53!B122
 +Italy54!D122/Italy54!B122
 +Netherlands55!D122/Netherlands55!B122
 +Portugal56!D122/Portugal56!B122
 +Spain57!D122/Spain57!B122
 +Sweden58!D122/Sweden58!B122))</f>
        <v>0.61280636621386564</v>
      </c>
      <c r="Y122" s="61">
        <f>IF(OR(
Belgium51!Y122   ="",
Belgium51!D122   ="",
Belgium51!B122   ="",
Denmark52!Y122      ="",
Denmark52!D122      ="",
Denmark52!B122      ="",
Finland53!Y122       ="",
Finland53!D122       ="",
Finland53!B122       ="",
Italy54!Y122      ="",
Italy54!D122      ="",
Italy54!B122      ="",
Netherlands55!Y122 ="",
Netherlands55!D122 ="",
Netherlands55!B122 ="",
Portugal56!Y122      ="",
Portugal56!D122      ="",
Portugal56!B122      ="",
Spain57!Y122      ="",
Spain57!D122      ="",
Spain57!B122      ="",
Sweden58!Y122      ="",
Sweden58!D122      ="",
Sweden58!B122      =""),"",
(Belgium51!Y122/Belgium51!B122
 +Denmark52!Y122/Denmark52!B122
 +Finland53!Y122/Finland53!B122
 +Italy54!Y122/Italy54!B122
 +Netherlands55!Y122/Netherlands55!B122
 +Portugal56!Y122/Portugal56!B122
 +Spain57!Y122/Spain57!B122
 +Sweden58!Y122/Sweden58!B122)
/(Belgium51!D122/Belgium51!B122
 +Denmark52!D122/Denmark52!B122
 +Finland53!D122/Finland53!B122
 +Italy54!D122/Italy54!B122
 +Netherlands55!D122/Netherlands55!B122
 +Portugal56!D122/Portugal56!B122
 +Spain57!D122/Spain57!B122
 +Sweden58!D122/Sweden58!B122))</f>
        <v>0.14278586743144273</v>
      </c>
      <c r="Z122" s="67"/>
      <c r="AA122" s="62" t="str">
        <f t="shared" si="3"/>
        <v/>
      </c>
      <c r="AB122" s="75">
        <f>IF(OR(
Belgium51!AB122   ="",
Belgium51!D122   ="",
Belgium51!B122   ="",
Denmark52!AB122      ="",
Denmark52!D122      ="",
Denmark52!B122      ="",
Finland53!AB122       ="",
Finland53!D122       ="",
Finland53!B122       ="",
Italy54!AB122      ="",
Italy54!D122      ="",
Italy54!B122      ="",
Netherlands55!AB122 ="",
Netherlands55!D122 ="",
Netherlands55!B122 ="",
Portugal56!AB122      ="",
Portugal56!D122      ="",
Portugal56!B122      ="",
Spain57!AB122      ="",
Spain57!D122      ="",
Spain57!B122      ="",
Sweden58!AB122      ="",
Sweden58!D122      ="",
Sweden58!B122      =""),"",
(Belgium51!AB122*Belgium51!D122/Belgium51!B122
 +Denmark52!AB122*Denmark52!D122/Denmark52!B122
 +Finland53!AB122*Finland53!D122/Finland53!B122
 +Italy54!AB122*Italy54!D122/Italy54!B122
 +Netherlands55!AB122*Netherlands55!D122/Netherlands55!B122
 +Portugal56!AB122*Portugal56!D122/Portugal56!B122
 +Spain57!AB122*Spain57!D122/Spain57!B122
 +Sweden58!AB122*Sweden58!D122/Sweden58!B122)
/(Belgium51!D122/Belgium51!B122
 +Denmark52!D122/Denmark52!B122
 +Finland53!D122/Finland53!B122
 +Italy54!D122/Italy54!B122
 +Netherlands55!D122/Netherlands55!B122
 +Portugal56!D122/Portugal56!B122
 +Spain57!D122/Spain57!B122
 +Sweden58!D122/Sweden58!B122))</f>
        <v>0.7142698808648611</v>
      </c>
    </row>
    <row r="123" spans="1:28">
      <c r="A123" s="62">
        <v>1990</v>
      </c>
      <c r="B123" s="62">
        <f>IF(OR(
Belgium51!AC123   ="",
Belgium51!D123   ="",
Belgium51!B123   ="",
Denmark52!AC123      ="",
Denmark52!D123      ="",
Denmark52!B123      ="",
Finland53!AC123       ="",
Finland53!D123       ="",
Finland53!B123       ="",
Italy54!AC123      ="",
Italy54!D123      ="",
Italy54!B123      ="",
Netherlands55!AC123 ="",
Netherlands55!D123 ="",
Netherlands55!B123 ="",
Portugal56!AC123 ="",
Portugal56!D123 ="",
Portugal56!B123 ="",
Spain57!AC123       ="",
Spain57!D123       ="",
Spain57!B123       ="",
Sweden58!AC123      ="",
Sweden58!D123      ="",
Sweden58!B123      =""),"",
(Belgium51!AC123*Belgium51!D123/Belgium51!B123
 +Denmark52!AC123*Denmark52!D123/Denmark52!B123
 +Finland53!AC123*Finland53!D123/Finland53!B123
 +Italy54!AC123*Italy54!D123/Italy54!B123
 +Netherlands55!AC123*Netherlands55!D123/Netherlands55!B123
 +Portugal56!AC123*Portugal56!D123/Portugal56!B123
 +Spain57!AC123*Spain57!D123/Spain57!B123
 +Sweden58!AC123*Sweden58!D123/Sweden58!B123)
/(Belgium51!D123/Belgium51!B123
 +Denmark52!D123/Denmark52!B123
 +Finland53!D123/Finland53!B123
 +Italy54!D123/Italy54!B123
 +Netherlands55!D123/Netherlands55!B123
 +Portugal56!D123/Portugal56!B123
 +Spain57!D123/Spain57!B123
 +Sweden58!D123/Sweden58!B123))</f>
        <v>1.3749576721753807E-2</v>
      </c>
      <c r="C123" s="34">
        <f>IF(OR(
Belgium51!F123   ="",
Belgium51!D123   ="",
Belgium51!B123   ="",
Denmark52!F123      ="",
Denmark52!D123      ="",
Denmark52!B123      ="",
Finland53!F123       ="",
Finland53!D123       ="",
Finland53!B123       ="",
Italy54!F123      ="",
Italy54!D123      ="",
Italy54!B123      ="",
Netherlands55!F123 ="",
Netherlands55!D123 ="",
Netherlands55!B123 ="",
Portugal56!F123 ="",
Portugal56!D123 ="",
Portugal56!B123 ="",
Spain57!F123       ="",
Spain57!D123       ="",
Spain57!B123       ="",
Sweden58!F123      ="",
Sweden58!D123      ="",
Sweden58!B123      =""),"",
(Belgium51!F123*Belgium51!D123/Belgium51!B123
 +Denmark52!F123*Denmark52!D123/Denmark52!B123
 +Finland53!F123*Finland53!D123/Finland53!B123
 +Italy54!F123*Italy54!D123/Italy54!B123
 +Netherlands55!F123*Netherlands55!D123/Netherlands55!B123
 +Portugal56!F123*Portugal56!D123/Portugal56!B123
 +Spain57!F123*Spain57!D123/Spain57!B123
 +Sweden58!F123*Sweden58!D123/Sweden58!B123)
/(Belgium51!D123/Belgium51!B123
 +Denmark52!D123/Denmark52!B123
 +Finland53!D123/Finland53!B123
 +Italy54!D123/Italy54!B123
 +Netherlands55!D123/Netherlands55!B123
 +Portugal56!D123/Portugal56!B123
 +Spain57!D123/Spain57!B123
 +Sweden58!D123/Sweden58!B123))</f>
        <v>0.55746256690538454</v>
      </c>
      <c r="D123" s="62" t="str">
        <f>IF(OR(
Belgium51!AE123   ="",
Belgium51!D123   ="",
Belgium51!B123   ="",
Denmark52!AE123      ="",
Denmark52!D123      ="",
Denmark52!B123      ="",
Finland53!AE123       ="",
Finland53!D123       ="",
Finland53!B123       ="",
Italy54!AE123      ="",
Italy54!D123      ="",
Italy54!B123      ="",
Netherlands55!AE123 ="",
Netherlands55!D123 ="",
Netherlands55!B123 ="",
Portugal56!AE123 ="",
Portugal56!D123 ="",
Portugal56!B123 ="",
Spain57!AE123       ="",
Spain57!D123       ="",
Spain57!B123       ="",
Sweden58!AE123      ="",
Sweden58!D123      ="",
Sweden58!B123      =""),"",
(Belgium51!AE123*Belgium51!D123/Belgium51!B123
 +Denmark52!AE123*Denmark52!D123/Denmark52!B123
 +Finland53!AE123*Finland53!D123/Finland53!B123
 +Italy54!AE123*Italy54!D123/Italy54!B123
 +Netherlands55!AE123*Netherlands55!D123/Netherlands55!B123
 +Portugal56!AE123*Portugal56!D123/Portugal56!B123
 +Spain57!AE123*Spain57!D123/Spain57!B123
 +Sweden58!AE123*Sweden58!D123/Sweden58!B123)
/(Belgium51!D123/Belgium51!B123
 +Denmark52!D123/Denmark52!B123
 +Finland53!D123/Finland53!B123
 +Italy54!D123/Italy54!B123
 +Netherlands55!D123/Netherlands55!B123
 +Portugal56!D123/Portugal56!B123
 +Spain57!D123/Spain57!B123
 +Sweden58!D123/Sweden58!B123))</f>
        <v/>
      </c>
      <c r="E123" s="62">
        <f>IF(OR(
Belgium51!H123   ="",
Belgium51!D123   ="",
Belgium51!B123   ="",
Denmark52!H123      ="",
Denmark52!D123      ="",
Denmark52!B123      ="",
Finland53!H123       ="",
Finland53!D123       ="",
Finland53!B123       ="",
Italy54!H123      ="",
Italy54!D123      ="",
Italy54!B123      ="",
Netherlands55!H123 ="",
Netherlands55!D123 ="",
Netherlands55!B123 ="",
Portugal56!H123 ="",
Portugal56!D123 ="",
Portugal56!B123 ="",
Spain57!H123 ="",
Spain57!D123 ="",
Spain57!B123 ="",
Sweden58!H123 ="",
Sweden58!D123 ="",
Sweden58!B123 =""),"",
(Belgium51!H123*Belgium51!D123/Belgium51!B123
 +Denmark52!H123*Denmark52!D123/Denmark52!B123
 +Finland53!H123*Finland53!D123/Finland53!B123
 +Italy54!H123*Italy54!D123/Italy54!B123
 +Netherlands55!H123*Netherlands55!D123/Netherlands55!B123
 +Portugal56!H123*Portugal56!D123/Portugal56!B123
 +Spain57!H123*Spain57!D123/Spain57!B123
 +Sweden58!H123*Sweden58!D123/Sweden58!B123)
/(Belgium51!D123/Belgium51!B123
 +Denmark52!D123/Denmark52!B123
 +Finland53!D123/Finland53!B123
 +Italy54!D123/Italy54!B123
 +Netherlands55!D123/Netherlands55!B123
 +Portugal56!D123/Portugal56!B123
 +Spain57!D123/Spain57!B123
 +Sweden58!D123/Sweden58!B123))</f>
        <v>0.2304150392836628</v>
      </c>
      <c r="F123" s="62">
        <f>IF(OR(
Belgium51!I123   ="",
Belgium51!D123   ="",
Belgium51!B123   ="",
Denmark52!I123      ="",
Denmark52!D123      ="",
Denmark52!B123      ="",
Finland53!I123       ="",
Finland53!D123       ="",
Finland53!B123       ="",
Italy54!I123      ="",
Italy54!D123      ="",
Italy54!B123      ="",
Netherlands55!I123 ="",
Netherlands55!D123 ="",
Netherlands55!B123 ="",
Portugal56!I123      ="",
Portugal56!D123      ="",
Portugal56!B123      ="",
Spain57!I123      ="",
Spain57!D123      ="",
Spain57!B123      ="",
Sweden58!I123      ="",
Sweden58!D123      ="",
Sweden58!B123      =""),"",
(Belgium51!I123/Belgium51!B123
 +Denmark52!I123/Denmark52!B123
 +Finland53!I123/Finland53!B123
 +Italy54!I123/Italy54!B123
 +Netherlands55!I123/Netherlands55!B123
 +Portugal56!I123/Portugal56!B123
 +Spain57!I123/Spain57!B123
 +Sweden58!I123/Sweden58!B123)
/(Belgium51!D123/Belgium51!B123
 +Denmark52!D123/Denmark52!B123
 +Finland53!D123/Finland53!B123
 +Italy54!D123/Italy54!B123
 +Netherlands55!D123/Netherlands55!B123
 +Portugal56!D123/Portugal56!B123
 +Spain57!D123/Spain57!B123
 +Sweden58!D123/Sweden58!B123))</f>
        <v>0.33228772111580712</v>
      </c>
      <c r="G123" s="62">
        <f>IF(OR(
Belgium51!J123   ="",
Belgium51!D123   ="",
Belgium51!B123   ="",
Denmark52!J123      ="",
Denmark52!D123      ="",
Denmark52!B123      ="",
Finland53!J123       ="",
Finland53!D123       ="",
Finland53!B123       ="",
Italy54!J123      ="",
Italy54!D123      ="",
Italy54!B123      ="",
Netherlands55!J123 ="",
Netherlands55!D123 ="",
Netherlands55!B123 ="",
Portugal56!J123      ="",
Portugal56!D123      ="",
Portugal56!B123      ="",
Spain57!J123      ="",
Spain57!D123      ="",
Spain57!B123      ="",
Sweden58!J123      ="",
Sweden58!D123      ="",
Sweden58!B123      =""),"",
(Belgium51!J123/Belgium51!B123
 +Denmark52!J123/Denmark52!B123
 +Finland53!J123/Finland53!B123
 +Italy54!J123/Italy54!B123
 +Netherlands55!J123/Netherlands55!B123
 +Portugal56!J123/Portugal56!B123
 +Spain57!J123/Spain57!B123
 +Sweden58!J123/Sweden58!B123)
/(Belgium51!D123/Belgium51!B123
 +Denmark52!D123/Denmark52!B123
 +Finland53!D123/Finland53!B123
 +Italy54!D123/Italy54!B123
 +Netherlands55!D123/Netherlands55!B123
 +Portugal56!D123/Portugal56!B123
 +Spain57!D123/Spain57!B123
 +Sweden58!D123/Sweden58!B123))</f>
        <v>0.27361344011600985</v>
      </c>
      <c r="H123" s="62">
        <f>IF(OR(
Belgium51!K123   ="",
Belgium51!D123   ="",
Belgium51!B123   ="",
Denmark52!K123      ="",
Denmark52!D123      ="",
Denmark52!B123      ="",
Finland53!K123       ="",
Finland53!D123       ="",
Finland53!B123       ="",
Italy54!K123      ="",
Italy54!D123      ="",
Italy54!B123      ="",
Netherlands55!K123 ="",
Netherlands55!D123 ="",
Netherlands55!B123 ="",
Portugal56!K123      ="",
Portugal56!D123      ="",
Portugal56!B123      ="",
Spain57!K123      ="",
Spain57!D123      ="",
Spain57!B123      ="",
Sweden58!K123      ="",
Sweden58!D123      ="",
Sweden58!B123      =""),"",
(Belgium51!K123/Belgium51!B123
 +Denmark52!K123/Denmark52!B123
 +Finland53!K123/Finland53!B123
 +Italy54!K123/Italy54!B123
 +Netherlands55!K123/Netherlands55!B123
 +Portugal56!K123/Portugal56!B123
 +Spain57!K123/Spain57!B123
 +Sweden58!K123/Sweden58!B123)
/(Belgium51!D123/Belgium51!B123
 +Denmark52!D123/Denmark52!B123
 +Finland53!D123/Finland53!B123
 +Italy54!D123/Italy54!B123
 +Netherlands55!D123/Netherlands55!B123
 +Portugal56!D123/Portugal56!B123
 +Spain57!D123/Spain57!B123
 +Sweden58!D123/Sweden58!B123))</f>
        <v>0.25387951767217753</v>
      </c>
      <c r="I123" s="62">
        <f>IF(OR(
Belgium51!L123   ="",
Belgium51!D123   ="",
Belgium51!B123   ="",
Denmark52!L123      ="",
Denmark52!D123      ="",
Denmark52!B123      ="",
Finland53!L123       ="",
Finland53!D123       ="",
Finland53!B123       ="",
Italy54!L123      ="",
Italy54!D123      ="",
Italy54!B123      ="",
Netherlands55!L123 ="",
Netherlands55!D123 ="",
Netherlands55!B123 ="",
Portugal56!L123      ="",
Portugal56!D123      ="",
Portugal56!B123      ="",
Spain57!L123      ="",
Spain57!D123      ="",
Spain57!B123      ="",
Sweden58!L123      ="",
Sweden58!D123      ="",
Sweden58!B123      =""),"",
(Belgium51!L123/Belgium51!B123
 +Denmark52!L123/Denmark52!B123
 +Finland53!L123/Finland53!B123
 +Italy54!L123/Italy54!B123
 +Netherlands55!L123/Netherlands55!B123
 +Portugal56!L123/Portugal56!B123
 +Spain57!L123/Spain57!B123
 +Sweden58!L123/Sweden58!B123)
/(Belgium51!D123/Belgium51!B123
 +Denmark52!D123/Denmark52!B123
 +Finland53!D123/Finland53!B123
 +Italy54!D123/Italy54!B123
 +Netherlands55!D123/Netherlands55!B123
 +Portugal56!D123/Portugal56!B123
 +Spain57!D123/Spain57!B123
 +Sweden58!D123/Sweden58!B123))</f>
        <v>0.25815813740980231</v>
      </c>
      <c r="J123" s="61">
        <f t="shared" si="2"/>
        <v>-4.2786197376247781E-3</v>
      </c>
      <c r="K123" s="61">
        <f>IF(OR(
Belgium51!D123   ="",Belgium51!D122   ="",
Belgium51!B123   ="",Belgium51!B122   ="",
Belgium51!N123   ="",Belgium51!N122   ="",
Denmark52!D123      ="",Denmark52!D122      ="",
Denmark52!B123      ="",Denmark52!B122      ="",
Denmark52!N123      ="",Denmark52!N122      ="",
Finland53!D123       ="",Finland53!D122       ="",
Finland53!B123       ="",Finland53!B122       ="",
Finland53!N123       ="",Finland53!N122       ="",
Italy54!D123      ="",Italy54!D122      ="",
Italy54!B123      ="",Italy54!B122      ="",
Italy54!N123      ="",Italy54!N122      ="",
Netherlands55!D123 ="",Netherlands55!D122 ="",
Netherlands55!B123 ="",Netherlands55!B122 ="",
Netherlands55!N123 ="",Netherlands55!N122 ="",
Portugal56!D123      ="",Portugal56!D122      ="",
Portugal56!B123      ="",Portugal56!B122      ="",
Portugal56!N123      ="",Portugal56!N122      ="",
Spain57!D123      ="",Spain57!D122      ="",
Spain57!B123      ="",Spain57!B122      ="",
Spain57!N123      ="",Spain57!N122      ="",
Sweden58!D123      ="",Sweden58!D122      ="",
Sweden58!B123      ="",Sweden58!B122      ="",
Sweden58!N123      ="",Sweden58!N122      =""),"",
LN(SQRT(
(Belgium51!D123/Belgium51!B123
 +Denmark52!D123/Denmark52!B123
 +Finland53!D123/Finland53!B123
 +Italy54!D123/Italy54!B123
 +Netherlands55!D123/Netherlands55!B123
 +Portugal56!D123/Portugal56!B123
 +Spain57!D123/Spain57!B123
 +Sweden58!D123/Sweden58!B123)
/(Belgium51!D123/Belgium51!N123*Belgium51!N122/Belgium51!B122
 +Denmark52!D123/Denmark52!N123*Denmark52!N122/Denmark52!B122
 +Finland53!D123/Finland53!N123*Finland53!N122/Finland53!B122
 +Italy54!D123/Italy54!N123*Italy54!N122/Italy54!B122
 +Netherlands55!D123/Netherlands55!N123*Netherlands55!N122/Netherlands55!B122
 +Portugal56!D123/Portugal56!N123*Portugal56!N122/Portugal56!B122
 +Spain57!D123/Spain57!N123*Spain57!N122/Spain57!B122
 +Sweden58!D123/Sweden58!N123*Sweden58!N122/Sweden58!B122)
*(Belgium51!D122/Belgium51!N122*Belgium51!N123/Belgium51!B123
 +Denmark52!D122/Denmark52!N122*Denmark52!N123/Denmark52!B123
 +Finland53!D122/Finland53!N122*Finland53!N123/Finland53!B123
 +Italy54!D122/Italy54!N122*Italy54!N123/Italy54!B123
 +Netherlands55!D122/Netherlands55!N122*Netherlands55!N123/Netherlands55!B123
 +Portugal56!D122/Portugal56!N122*Portugal56!N123/Portugal56!B123
 +Spain57!D122/Spain57!N122*Spain57!N123/Spain57!B123
 +Sweden58!D122/Sweden58!N122*Sweden58!N123/Sweden58!B123)
/(Belgium51!D122/Belgium51!B122
 +Denmark52!D122/Denmark52!B122
 +Finland53!D122/Finland53!B122
 +Italy54!D122/Italy54!B122
 +Netherlands55!D122/Netherlands55!B122
 +Portugal56!D122/Portugal56!B122
 +Spain57!D122/Spain57!B122
 +Sweden58!D122/Sweden58!B122))))</f>
        <v>0.18607937123994356</v>
      </c>
      <c r="L123" s="61">
        <f>IF(OR(
Belgium51!F123   ="",Belgium51!F122   ="",
Belgium51!D123   ="",Belgium51!D122   ="",
Belgium51!B123   ="",Belgium51!B122   ="",
Belgium51!P123   ="",Belgium51!P122   ="",
Denmark52!F123      ="",Denmark52!F122      ="",
Denmark52!D123      ="",Denmark52!D122      ="",
Denmark52!B123      ="",Denmark52!B122      ="",
Denmark52!P123      ="",Denmark52!P122      ="",
Finland53!F123       ="",Finland53!F122       ="",
Finland53!D123       ="",Finland53!D122       ="",
Finland53!B123       ="",Finland53!B122       ="",
Finland53!P123       ="",Finland53!P122       ="",
Italy54!F123      ="",Italy54!F122      ="",
Italy54!D123      ="",Italy54!D122      ="",
Italy54!B123      ="",Italy54!B122      ="",
Italy54!P123      ="",Italy54!P122      ="",
Netherlands55!F123 ="",Netherlands55!F122 ="",
Netherlands55!D123 ="",Netherlands55!D122 ="",
Netherlands55!B123 ="",Netherlands55!B122 ="",
Netherlands55!P123 ="",Netherlands55!P122 ="",
Portugal56!F123      ="",Portugal56!F122      ="",
Portugal56!D123      ="",Portugal56!D122      ="",
Portugal56!B123      ="",Portugal56!B122      ="",
Portugal56!P123      ="",Portugal56!P122      ="",
Spain57!F123      ="",Spain57!F122      ="",
Spain57!D123      ="",Spain57!D122      ="",
Spain57!B123      ="",Spain57!B122      ="",
Spain57!P123      ="",Spain57!P122      ="",
Sweden58!F123      ="",Sweden58!F122      ="",
Sweden58!D123      ="",Sweden58!D122      ="",
Sweden58!B123      ="",Sweden58!B122      ="",
Sweden58!P123      ="",Sweden58!P122      =""),"",
LN(SQRT(
(Belgium51!D123*Belgium51!F123/Belgium51!B123
 +Denmark52!D123*Denmark52!F123/Denmark52!B123
 +Finland53!D123*Finland53!F123/Finland53!B123
 +Italy54!D123*Italy54!F123/Italy54!B123
 +Netherlands55!D123*Netherlands55!F123/Netherlands55!B123
 +Portugal56!D123*Portugal56!F123/Portugal56!B123
 +Spain57!D123*Spain57!F123/Spain57!B123
 +Sweden58!D123*Sweden58!F123/Sweden58!B123)
/(Belgium51!D123*Belgium51!F123/Belgium51!P123*Belgium51!P122/Belgium51!B122
 +Denmark52!D123*Denmark52!F123/Denmark52!P123*Denmark52!P122/Denmark52!B122
 +Finland53!D123*Finland53!F123/Finland53!P123*Finland53!P122/Finland53!B122
 +Italy54!D123*Italy54!F123/Italy54!P123*Italy54!P122/Italy54!B122
 +Netherlands55!D123*Netherlands55!F123/Netherlands55!P123*Netherlands55!P122/Netherlands55!B122
 +Portugal56!D123*Portugal56!F123/Portugal56!P123*Portugal56!P122/Portugal56!B122
 +Spain57!D123*Spain57!F123/Spain57!P123*Spain57!P122/Spain57!B122
 +Sweden58!D123*Sweden58!F123/Sweden58!P123*Sweden58!P122/Sweden58!B122)
*(Belgium51!D122*Belgium51!F122/Belgium51!P122*Belgium51!P123/Belgium51!B123
 +Denmark52!D122*Denmark52!F122/Denmark52!P122*Denmark52!P123/Denmark52!B123
 +Finland53!D122*Finland53!F122/Finland53!P122*Finland53!P123/Finland53!B123
 +Italy54!D122*Italy54!F122/Italy54!P122*Italy54!P123/Italy54!B123
 +Netherlands55!D122*Netherlands55!F122/Netherlands55!P122*Netherlands55!P123/Netherlands55!B123
 +Portugal56!D122*Portugal56!F122/Portugal56!P122*Portugal56!P123/Portugal56!B123
 +Spain57!D122*Spain57!F122/Spain57!P122*Spain57!P123/Spain57!B123
 +Sweden58!D122*Sweden58!F122/Sweden58!P122*Sweden58!P123/Sweden58!B123)
/(Belgium51!D122*Belgium51!F122/Belgium51!B122
 +Denmark52!D122*Denmark52!F122/Denmark52!B122
 +Finland53!D122*Finland53!F122/Finland53!B122
 +Italy54!D122*Italy54!F122/Italy54!B122
 +Netherlands55!D122*Netherlands55!F122/Netherlands55!B122
 +Portugal56!D122*Portugal56!F122/Portugal56!B122
 +Spain57!D122*Spain57!F122/Spain57!B122
 +Sweden58!D122*Sweden58!F122/Sweden58!B122))))</f>
        <v>0.17666295720776201</v>
      </c>
      <c r="M123" s="62">
        <f>IF(OR(
Belgium51!H123   ="",Belgium51!H122   ="",
Belgium51!D123   ="",Belgium51!D122   ="",
Belgium51!B123   ="",Belgium51!B122   ="",
Belgium51!Q123   ="",Belgium51!Q122   ="",
Denmark52!H123      ="",Denmark52!H122      ="",
Denmark52!D123      ="",Denmark52!D122      ="",
Denmark52!B123      ="",Denmark52!B122      ="",
Denmark52!Q123      ="",Denmark52!Q122      ="",
Finland53!H123       ="",Finland53!H122       ="",
Finland53!D123       ="",Finland53!D122       ="",
Finland53!B123       ="",Finland53!B122       ="",
Finland53!Q123       ="",Finland53!Q122       ="",
Italy54!H123      ="",Italy54!H122      ="",
Italy54!D123      ="",Italy54!D122      ="",
Italy54!B123      ="",Italy54!B122      ="",
Italy54!Q123      ="",Italy54!Q122      ="",
Netherlands55!H123 ="",Netherlands55!H122 ="",
Netherlands55!D123 ="",Netherlands55!D122 ="",
Netherlands55!B123 ="",Netherlands55!B122 ="",
Netherlands55!Q123 ="",Netherlands55!Q122 ="",
Portugal56!H123      ="",Portugal56!H122      ="",
Portugal56!D123      ="",Portugal56!D122      ="",
Portugal56!B123      ="",Portugal56!B122      ="",
Portugal56!Q123      ="",Portugal56!Q122      ="",
Spain57!H123      ="",Spain57!H122      ="",
Spain57!D123      ="",Spain57!D122      ="",
Spain57!B123      ="",Spain57!B122      ="",
Spain57!Q123      ="",Spain57!Q122      ="",
Sweden58!H123      ="",Sweden58!H122      ="",
Sweden58!D123      ="",Sweden58!D122      ="",
Sweden58!B123      ="",Sweden58!B122      ="",
Sweden58!Q123      ="",Sweden58!Q122      =""),"",
LN(SQRT(
(Belgium51!D123*Belgium51!H123/Belgium51!B123
 +Denmark52!D123*Denmark52!H123/Denmark52!B123
 +Finland53!D123*Finland53!H123/Finland53!B123
 +Italy54!D123*Italy54!H123/Italy54!B123
 +Netherlands55!D123*Netherlands55!H123/Netherlands55!B123
 +Portugal56!D123*Portugal56!H123/Portugal56!B123
 +Spain57!D123*Spain57!H123/Spain57!B123
 +Sweden58!D123*Sweden58!H123/Sweden58!B123)
/(Belgium51!D123*Belgium51!H123/Belgium51!Q123*Belgium51!Q122/Belgium51!B122
 +Denmark52!D123*Denmark52!H123/Denmark52!Q123*Denmark52!Q122/Denmark52!B122
 +Finland53!D123*Finland53!H123/Finland53!Q123*Finland53!Q122/Finland53!B122
 +Italy54!D123*Italy54!H123/Italy54!Q123*Italy54!Q122/Italy54!B122
 +Netherlands55!D123*Netherlands55!H123/Netherlands55!Q123*Netherlands55!Q122/Netherlands55!B122
 +Portugal56!D123*Portugal56!H123/Portugal56!Q123*Portugal56!Q122/Portugal56!B122
 +Spain57!D123*Spain57!H123/Spain57!Q123*Spain57!Q122/Spain57!B122
 +Sweden58!D123*Sweden58!H123/Sweden58!Q123*Sweden58!Q122/Sweden58!B122)
*(Belgium51!D122*Belgium51!H122/Belgium51!Q122*Belgium51!Q123/Belgium51!B123
 +Denmark52!D122*Denmark52!H122/Denmark52!Q122*Denmark52!Q123/Denmark52!B123
 +Finland53!D122*Finland53!H122/Finland53!Q122*Finland53!Q123/Finland53!B123
 +Italy54!D122*Italy54!H122/Italy54!Q122*Italy54!Q123/Italy54!B123
 +Netherlands55!D122*Netherlands55!H122/Netherlands55!Q122*Netherlands55!Q123/Netherlands55!B123
 +Portugal56!D122*Portugal56!H122/Portugal56!Q122*Portugal56!Q123/Portugal56!B123
 +Spain57!D122*Spain57!H122/Spain57!Q122*Spain57!Q123/Spain57!B123
 +Sweden58!D122*Sweden58!H122/Sweden58!Q122*Sweden58!Q123/Sweden58!B123)
/(Belgium51!D122*Belgium51!H122/Belgium51!B122
 +Denmark52!D122*Denmark52!H122/Denmark52!B122
 +Finland53!D122*Finland53!H122/Finland53!B122
 +Italy54!D122*Italy54!H122/Italy54!B122
 +Netherlands55!D122*Netherlands55!H122/Netherlands55!B122
 +Portugal56!D122*Portugal56!H122/Portugal56!B122
 +Spain57!D122*Spain57!H122/Spain57!B122
 +Sweden58!D122*Sweden58!H122/Sweden58!B122))))</f>
        <v>0.16941089093350575</v>
      </c>
      <c r="N123" s="62">
        <f>IF(OR(
Belgium51!I123   ="",Belgium51!I122   ="",
Belgium51!B123   ="",Belgium51!B122   ="",
Belgium51!R123   ="",Belgium51!R122   ="",
Denmark52!I123      ="",Denmark52!I122      ="",
Denmark52!B123      ="",Denmark52!B122      ="",
Denmark52!R123      ="",Denmark52!R122      ="",
Finland53!I123       ="",Finland53!I122       ="",
Finland53!B123       ="",Finland53!B122       ="",
Finland53!R123       ="",Finland53!R122       ="",
Italy54!I123      ="",Italy54!I122      ="",
Italy54!B123      ="",Italy54!B122      ="",
Italy54!R123      ="",Italy54!R122      ="",
Netherlands55!I123 ="",Netherlands55!I122 ="",
Netherlands55!B123 ="",Netherlands55!B122 ="",
Netherlands55!R123 ="",Netherlands55!R122 ="",
Portugal56!I123      ="",Portugal56!I122      ="",
Portugal56!B123      ="",Portugal56!B122      ="",
Portugal56!R123      ="",Portugal56!R122      ="",
Spain57!I123      ="",Spain57!I122      ="",
Spain57!B123      ="",Spain57!B122      ="",
Spain57!R123      ="",Spain57!R122      ="",
Sweden58!I123      ="",Sweden58!I122      ="",
Sweden58!B123      ="",Sweden58!B122      ="",
Sweden58!R123      ="",Sweden58!R122      =""),"",
LN(SQRT(
(Belgium51!I123/Belgium51!B123
 +Denmark52!I123/Denmark52!B123
 +Finland53!I123/Finland53!B123
 +Italy54!I123/Italy54!B123
 +Netherlands55!I123/Netherlands55!B123
 +Portugal56!I123/Portugal56!B123
 +Spain57!I123/Spain57!B123
 +Sweden58!I123/Sweden58!B123)
/(Belgium51!I123/Belgium51!R123*Belgium51!R122/Belgium51!B122
 +Denmark52!I123/Denmark52!R123*Denmark52!R122/Denmark52!B122
 +Finland53!I123/Finland53!R123*Finland53!R122/Finland53!B122
 +Italy54!I123/Italy54!R123*Italy54!R122/Italy54!B122
 +Netherlands55!I123/Netherlands55!R123*Netherlands55!R122/Netherlands55!B122
 +Portugal56!I123/Portugal56!R123*Portugal56!R122/Portugal56!B122
 +Spain57!I123/Spain57!R123*Spain57!R122/Spain57!B122
 +Sweden58!I123/Sweden58!R123*Sweden58!R122/Sweden58!B122)
*(Belgium51!I122/Belgium51!R122*Belgium51!R123/Belgium51!B123
 +Denmark52!I122/Denmark52!R122*Denmark52!R123/Denmark52!B123
 +Finland53!I122/Finland53!R122*Finland53!R123/Finland53!B123
 +Italy54!I122/Italy54!R122*Italy54!R123/Italy54!B123
 +Netherlands55!I122/Netherlands55!R122*Netherlands55!R123/Netherlands55!B123
 +Portugal56!I122/Portugal56!R122*Portugal56!R123/Portugal56!B123
 +Spain57!I122/Spain57!R122*Spain57!R123/Spain57!B123
 +Sweden58!I122/Sweden58!R122*Sweden58!R123/Sweden58!B123)
/(Belgium51!I122/Belgium51!B122
 +Denmark52!I122/Denmark52!B122
 +Finland53!I122/Finland53!B122
 +Italy54!I122/Italy54!B122
 +Netherlands55!I122/Netherlands55!B122
 +Portugal56!I122/Portugal56!B122
 +Spain57!I122/Spain57!B122
 +Sweden58!I122/Sweden58!B122))))</f>
        <v>0.2114473911051441</v>
      </c>
      <c r="O123" s="62">
        <f>IF(OR(
Belgium51!K123   ="",Belgium51!K122   ="",
Belgium51!B123   ="",Belgium51!B122   ="",
Belgium51!S123   ="",Belgium51!S122   ="",
Denmark52!K123      ="",Denmark52!K122      ="",
Denmark52!B123      ="",Denmark52!B122      ="",
Denmark52!S123      ="",Denmark52!S122      ="",
Finland53!K123       ="",Finland53!K122       ="",
Finland53!B123       ="",Finland53!B122       ="",
Finland53!S123       ="",Finland53!S122       ="",
Italy54!K123      ="",Italy54!K122      ="",
Italy54!B123      ="",Italy54!B122      ="",
Italy54!S123      ="",Italy54!S122      ="",
Netherlands55!K123 ="",Netherlands55!K122 ="",
Netherlands55!B123 ="",Netherlands55!B122 ="",
Netherlands55!S123 ="",Netherlands55!S122 ="",
Portugal56!K123      ="",Portugal56!K122      ="",
Portugal56!B123      ="",Portugal56!B122      ="",
Portugal56!S123      ="",Portugal56!S122      ="",
Spain57!K123      ="",Spain57!K122      ="",
Spain57!B123      ="",Spain57!B122      ="",
Spain57!S123      ="",Spain57!S122      ="",
Sweden58!K123      ="",Sweden58!K122      ="",
Sweden58!B123      ="",Sweden58!B122      ="",
Sweden58!S123      ="",Sweden58!S122      =""),"",
LN(SQRT(
(Belgium51!K123/Belgium51!B123
 +Denmark52!K123/Denmark52!B123
 +Finland53!K123/Finland53!B123
 +Italy54!K123/Italy54!B123
 +Netherlands55!K123/Netherlands55!B123
 +Portugal56!K123/Portugal56!B123
 +Spain57!K123/Spain57!B123
 +Sweden58!K123/Sweden58!B123)
/(Belgium51!K123/Belgium51!S123*Belgium51!S122/Belgium51!B122
 +Denmark52!K123/Denmark52!S123*Denmark52!S122/Denmark52!B122
 +Finland53!K123/Finland53!S123*Finland53!S122/Finland53!B122
 +Italy54!K123/Italy54!S123*Italy54!S122/Italy54!B122
 +Netherlands55!K123/Netherlands55!S123*Netherlands55!S122/Netherlands55!B122
 +Portugal56!K123/Portugal56!S123*Portugal56!S122/Portugal56!B122
 +Spain57!K123/Spain57!S123*Spain57!S122/Spain57!B122
 +Sweden58!K123/Sweden58!S123*Sweden58!S122/Sweden58!B122)
*(Belgium51!K122/Belgium51!S122*Belgium51!S123/Belgium51!B123
 +Denmark52!K122/Denmark52!S122*Denmark52!S123/Denmark52!B123
 +Finland53!K122/Finland53!S122*Finland53!S123/Finland53!B123
 +Italy54!K122/Italy54!S122*Italy54!S123/Italy54!B123
 +Netherlands55!K122/Netherlands55!S122*Netherlands55!S123/Netherlands55!B123
 +Portugal56!K122/Portugal56!S122*Portugal56!S123/Portugal56!B123
 +Spain57!K122/Spain57!S122*Spain57!S123/Spain57!B123
 +Sweden58!K122/Sweden58!S122*Sweden58!S123/Sweden58!B123)
/(Belgium51!K122/Belgium51!B122
 +Denmark52!K122/Denmark52!B122
 +Finland53!K122/Finland53!B122
 +Italy54!K122/Italy54!B122
 +Netherlands55!K122/Netherlands55!B122
 +Portugal56!K122/Portugal56!B122
 +Spain57!K122/Spain57!B122
 +Sweden58!K122/Sweden58!B122))))</f>
        <v>0.13204560234460064</v>
      </c>
      <c r="P123" s="62">
        <f>IF(OR(
Belgium51!L123   ="",Belgium51!L122   ="",
Belgium51!B123   ="",Belgium51!B122   ="",
Belgium51!T123   ="",Belgium51!T122   ="",
Denmark52!L123      ="",Denmark52!L122      ="",
Denmark52!B123      ="",Denmark52!B122      ="",
Denmark52!T123      ="",Denmark52!T122      ="",
Finland53!L123       ="",Finland53!L122       ="",
Finland53!B123       ="",Finland53!B122       ="",
Finland53!T123       ="",Finland53!T122       ="",
Italy54!L123      ="",Italy54!L122      ="",
Italy54!B123      ="",Italy54!B122      ="",
Italy54!T123      ="",Italy54!T122      ="",
Netherlands55!L123 ="",Netherlands55!L122 ="",
Netherlands55!B123 ="",Netherlands55!B122 ="",
Netherlands55!T123 ="",Netherlands55!T122 ="",
Portugal56!L123      ="",Portugal56!L122      ="",
Portugal56!B123      ="",Portugal56!B122      ="",
Portugal56!T123      ="",Portugal56!T122      ="",
Spain57!L123      ="",Spain57!L122      ="",
Spain57!B123      ="",Spain57!B122      ="",
Spain57!T123      ="",Spain57!T122      ="",
Sweden58!L123      ="",Sweden58!L122      ="",
Sweden58!B123      ="",Sweden58!B122      ="",
Sweden58!T123      ="",Sweden58!T122      =""),"",
LN(SQRT(
(Belgium51!L123/Belgium51!B123
 +Denmark52!L123/Denmark52!B123
 +Finland53!L123/Finland53!B123
 +Italy54!L123/Italy54!B123
 +Netherlands55!L123/Netherlands55!B123
 +Portugal56!L123/Portugal56!B123
 +Spain57!L123/Spain57!B123
 +Sweden58!L123/Sweden58!B123)
/(Belgium51!L123/Belgium51!T123*Belgium51!T122/Belgium51!B122
 +Denmark52!L123/Denmark52!T123*Denmark52!T122/Denmark52!B122
 +Finland53!L123/Finland53!T123*Finland53!T122/Finland53!B122
 +Italy54!L123/Italy54!T123*Italy54!T122/Italy54!B122
 +Netherlands55!L123/Netherlands55!T123*Netherlands55!T122/Netherlands55!B122
 +Portugal56!L123/Portugal56!T123*Portugal56!T122/Portugal56!B122
 +Spain57!L123/Spain57!T123*Spain57!T122/Spain57!B122
 +Sweden58!L123/Sweden58!T123*Sweden58!T122/Sweden58!B122)
*(Belgium51!L122/Belgium51!T122*Belgium51!T123/Belgium51!B123
 +Denmark52!L122/Denmark52!T122*Denmark52!T123/Denmark52!B123
 +Finland53!L122/Finland53!T122*Finland53!T123/Finland53!B123
 +Italy54!L122/Italy54!T122*Italy54!T123/Italy54!B123
 +Netherlands55!L122/Netherlands55!T122*Netherlands55!T123/Netherlands55!B123
 +Portugal56!L122/Portugal56!T122*Portugal56!T123/Portugal56!B123
 +Spain57!L122/Spain57!T122*Spain57!T123/Spain57!B123
 +Sweden58!L122/Sweden58!T122*Sweden58!T123/Sweden58!B123)
/(Belgium51!L122/Belgium51!B122
 +Denmark52!L122/Denmark52!B122
 +Finland53!L122/Finland53!B122
 +Italy54!L122/Italy54!B122
 +Netherlands55!L122/Netherlands55!B122
 +Portugal56!L122/Portugal56!B122
 +Spain57!L122/Spain57!B122
 +Sweden58!L122/Sweden58!B122))))</f>
        <v>0.11711774644770521</v>
      </c>
      <c r="Q123" s="61">
        <f t="shared" si="4"/>
        <v>-9.416414032181547E-3</v>
      </c>
      <c r="R123" s="61">
        <f t="shared" si="8"/>
        <v>-1.6668480306437805E-2</v>
      </c>
      <c r="S123" s="61">
        <f t="shared" si="5"/>
        <v>2.5368019865200542E-2</v>
      </c>
      <c r="T123" s="61">
        <f t="shared" si="6"/>
        <v>-5.4033768895342921E-2</v>
      </c>
      <c r="U123" s="61">
        <f t="shared" si="7"/>
        <v>-6.8961624792238344E-2</v>
      </c>
      <c r="V123" s="61">
        <f>IF(OR(
Belgium51!V123   ="",
Belgium51!U123   ="",
Denmark52!V123      ="",
Denmark52!U123      ="",
Finland53!V123       ="",
Finland53!U123       ="",
Italy54!V123      ="",
Italy54!U123      ="",
Netherlands55!V123 ="",
Netherlands55!U123 ="",
Portugal56!V123      ="",
Portugal56!U123      ="",
Spain57!V123      ="",
Spain57!U123      ="",
Sweden58!V123      ="",
Sweden58!U123      =""),"",
LN((Belgium51!V123+Denmark52!V123+Finland53!V123+Italy54!V123+Netherlands55!V123+Portugal56!V123+Spain57!V123+Sweden58!V123)
/(Belgium51!U123+Denmark52!U123+Finland53!U123+Italy54!U123+Netherlands55!U123+Portugal56!U123+Spain57!U123+Sweden58!U123)))</f>
        <v>-0.88756580807262442</v>
      </c>
      <c r="W123" s="61">
        <f>IF(OR(
Belgium51!V123   ="",
Belgium51!W123   ="",
Belgium51!U123   ="",
Denmark52!V123      ="",
Denmark52!W123      ="",
Denmark52!U123      ="",
Finland53!V123       ="",
Finland53!W123       ="",
Finland53!U123       ="",
Italy54!V123      ="",
Italy54!W123      ="",
Italy54!U123      ="",
Netherlands55!V123 ="",
Netherlands55!W123 ="",
Netherlands55!V123 ="",
Portugal56!V123      ="",
Portugal56!W123      ="",
Portugal56!U123      ="",
Spain57!V123      ="",
Spain57!W123      ="",
Spain57!U123      ="",
Sweden58!V123      ="",
Sweden58!W123      ="",
Sweden58!U123      ="",
),"",
LN((Belgium51!V123*Belgium51!W123+Denmark52!V123*Denmark52!W123+Finland53!V123*Finland53!W123+Italy54!V123*Italy54!W123+Netherlands55!V123*Netherlands55!W123+Portugal56!V123*Portugal56!W123+Spain57!V123*Spain57!W123+Sweden58!V123*Sweden58!W123)
/(Belgium51!U123+Denmark52!U123+Finland53!U123+Italy54!U123+Netherlands55!U123+Portugal56!U123+Spain57!U123+Sweden58!U123)))</f>
        <v>6.5801726621127328</v>
      </c>
      <c r="X123" s="61">
        <f>IF(OR(
Belgium51!X123   ="",
Belgium51!D123   ="",
Belgium51!B123   ="",
Denmark52!X123      ="",
Denmark52!D123      ="",
Denmark52!B123      ="",
Finland53!X123       ="",
Finland53!D123       ="",
Finland53!B123       ="",
Italy54!X123      ="",
Italy54!D123      ="",
Italy54!B123      ="",
Netherlands55!X123 ="",
Netherlands55!D123 ="",
Netherlands55!B123 ="",
Portugal56!X123      ="",
Portugal56!D123      ="",
Portugal56!B123      ="",
Spain57!X123      ="",
Spain57!D123      ="",
Spain57!B123      ="",
Sweden58!X123      ="",
Sweden58!D123      ="",
Sweden58!B123      =""),"",
(Belgium51!X123*Belgium51!D123/Belgium51!B123
 +Denmark52!X123*Denmark52!D123/Denmark52!B123
 +Finland53!X123*Finland53!D123/Finland53!B123
 +Italy54!X123*Italy54!D123/Italy54!B123
 +Netherlands55!X123*Netherlands55!D123/Netherlands55!B123
 +Portugal56!X123*Portugal56!D123/Portugal56!B123
 +Spain57!X123*Spain57!D123/Spain57!B123
 +Sweden58!X123*Sweden58!D123/Sweden58!B123)
/(Belgium51!D123/Belgium51!B123
 +Denmark52!D123/Denmark52!B123
 +Finland53!D123/Finland53!B123
 +Italy54!D123/Italy54!B123
 +Netherlands55!D123/Netherlands55!B123
 +Portugal56!D123/Portugal56!B123
 +Spain57!D123/Spain57!B123
 +Sweden58!D123/Sweden58!B123))</f>
        <v>0.61539084324429594</v>
      </c>
      <c r="Y123" s="61">
        <f>IF(OR(
Belgium51!Y123   ="",
Belgium51!D123   ="",
Belgium51!B123   ="",
Denmark52!Y123      ="",
Denmark52!D123      ="",
Denmark52!B123      ="",
Finland53!Y123       ="",
Finland53!D123       ="",
Finland53!B123       ="",
Italy54!Y123      ="",
Italy54!D123      ="",
Italy54!B123      ="",
Netherlands55!Y123 ="",
Netherlands55!D123 ="",
Netherlands55!B123 ="",
Portugal56!Y123      ="",
Portugal56!D123      ="",
Portugal56!B123      ="",
Spain57!Y123      ="",
Spain57!D123      ="",
Spain57!B123      ="",
Sweden58!Y123      ="",
Sweden58!D123      ="",
Sweden58!B123      =""),"",
(Belgium51!Y123/Belgium51!B123
 +Denmark52!Y123/Denmark52!B123
 +Finland53!Y123/Finland53!B123
 +Italy54!Y123/Italy54!B123
 +Netherlands55!Y123/Netherlands55!B123
 +Portugal56!Y123/Portugal56!B123
 +Spain57!Y123/Spain57!B123
 +Sweden58!Y123/Sweden58!B123)
/(Belgium51!D123/Belgium51!B123
 +Denmark52!D123/Denmark52!B123
 +Finland53!D123/Finland53!B123
 +Italy54!D123/Italy54!B123
 +Netherlands55!D123/Netherlands55!B123
 +Portugal56!D123/Portugal56!B123
 +Spain57!D123/Spain57!B123
 +Sweden58!D123/Sweden58!B123))</f>
        <v>0.14311032519617156</v>
      </c>
      <c r="Z123" s="67"/>
      <c r="AA123" s="62" t="str">
        <f t="shared" si="3"/>
        <v/>
      </c>
      <c r="AB123" s="75">
        <f>IF(OR(
Belgium51!AB123   ="",
Belgium51!D123   ="",
Belgium51!B123   ="",
Denmark52!AB123      ="",
Denmark52!D123      ="",
Denmark52!B123      ="",
Finland53!AB123       ="",
Finland53!D123       ="",
Finland53!B123       ="",
Italy54!AB123      ="",
Italy54!D123      ="",
Italy54!B123      ="",
Netherlands55!AB123 ="",
Netherlands55!D123 ="",
Netherlands55!B123 ="",
Portugal56!AB123      ="",
Portugal56!D123      ="",
Portugal56!B123      ="",
Spain57!AB123      ="",
Spain57!D123      ="",
Spain57!B123      ="",
Sweden58!AB123      ="",
Sweden58!D123      ="",
Sweden58!B123      =""),"",
(Belgium51!AB123*Belgium51!D123/Belgium51!B123
 +Denmark52!AB123*Denmark52!D123/Denmark52!B123
 +Finland53!AB123*Finland53!D123/Finland53!B123
 +Italy54!AB123*Italy54!D123/Italy54!B123
 +Netherlands55!AB123*Netherlands55!D123/Netherlands55!B123
 +Portugal56!AB123*Portugal56!D123/Portugal56!B123
 +Spain57!AB123*Spain57!D123/Spain57!B123
 +Sweden58!AB123*Sweden58!D123/Sweden58!B123)
/(Belgium51!D123/Belgium51!B123
 +Denmark52!D123/Denmark52!B123
 +Finland53!D123/Finland53!B123
 +Italy54!D123/Italy54!B123
 +Netherlands55!D123/Netherlands55!B123
 +Portugal56!D123/Portugal56!B123
 +Spain57!D123/Spain57!B123
 +Sweden58!D123/Sweden58!B123))</f>
        <v>0.72513714399315665</v>
      </c>
    </row>
    <row r="124" spans="1:28">
      <c r="A124" s="62">
        <v>1991</v>
      </c>
      <c r="B124" s="62">
        <f>IF(OR(
Belgium51!AC124   ="",
Belgium51!D124   ="",
Belgium51!B124   ="",
Denmark52!AC124      ="",
Denmark52!D124      ="",
Denmark52!B124      ="",
Finland53!AC124       ="",
Finland53!D124       ="",
Finland53!B124       ="",
Italy54!AC124      ="",
Italy54!D124      ="",
Italy54!B124      ="",
Netherlands55!AC124 ="",
Netherlands55!D124 ="",
Netherlands55!B124 ="",
Portugal56!AC124 ="",
Portugal56!D124 ="",
Portugal56!B124 ="",
Spain57!AC124       ="",
Spain57!D124       ="",
Spain57!B124       ="",
Sweden58!AC124      ="",
Sweden58!D124      ="",
Sweden58!B124      =""),"",
(Belgium51!AC124*Belgium51!D124/Belgium51!B124
 +Denmark52!AC124*Denmark52!D124/Denmark52!B124
 +Finland53!AC124*Finland53!D124/Finland53!B124
 +Italy54!AC124*Italy54!D124/Italy54!B124
 +Netherlands55!AC124*Netherlands55!D124/Netherlands55!B124
 +Portugal56!AC124*Portugal56!D124/Portugal56!B124
 +Spain57!AC124*Spain57!D124/Spain57!B124
 +Sweden58!AC124*Sweden58!D124/Sweden58!B124)
/(Belgium51!D124/Belgium51!B124
 +Denmark52!D124/Denmark52!B124
 +Finland53!D124/Finland53!B124
 +Italy54!D124/Italy54!B124
 +Netherlands55!D124/Netherlands55!B124
 +Portugal56!D124/Portugal56!B124
 +Spain57!D124/Spain57!B124
 +Sweden58!D124/Sweden58!B124))</f>
        <v>1.3412188718978759E-2</v>
      </c>
      <c r="C124" s="34">
        <f>IF(OR(
Belgium51!F124   ="",
Belgium51!D124   ="",
Belgium51!B124   ="",
Denmark52!F124      ="",
Denmark52!D124      ="",
Denmark52!B124      ="",
Finland53!F124       ="",
Finland53!D124       ="",
Finland53!B124       ="",
Italy54!F124      ="",
Italy54!D124      ="",
Italy54!B124      ="",
Netherlands55!F124 ="",
Netherlands55!D124 ="",
Netherlands55!B124 ="",
Portugal56!F124 ="",
Portugal56!D124 ="",
Portugal56!B124 ="",
Spain57!F124       ="",
Spain57!D124       ="",
Spain57!B124       ="",
Sweden58!F124      ="",
Sweden58!D124      ="",
Sweden58!B124      =""),"",
(Belgium51!F124*Belgium51!D124/Belgium51!B124
 +Denmark52!F124*Denmark52!D124/Denmark52!B124
 +Finland53!F124*Finland53!D124/Finland53!B124
 +Italy54!F124*Italy54!D124/Italy54!B124
 +Netherlands55!F124*Netherlands55!D124/Netherlands55!B124
 +Portugal56!F124*Portugal56!D124/Portugal56!B124
 +Spain57!F124*Spain57!D124/Spain57!B124
 +Sweden58!F124*Sweden58!D124/Sweden58!B124)
/(Belgium51!D124/Belgium51!B124
 +Denmark52!D124/Denmark52!B124
 +Finland53!D124/Finland53!B124
 +Italy54!D124/Italy54!B124
 +Netherlands55!D124/Netherlands55!B124
 +Portugal56!D124/Portugal56!B124
 +Spain57!D124/Spain57!B124
 +Sweden58!D124/Sweden58!B124))</f>
        <v>0.56377899561389144</v>
      </c>
      <c r="D124" s="62" t="str">
        <f>IF(OR(
Belgium51!AE124   ="",
Belgium51!D124   ="",
Belgium51!B124   ="",
Denmark52!AE124      ="",
Denmark52!D124      ="",
Denmark52!B124      ="",
Finland53!AE124       ="",
Finland53!D124       ="",
Finland53!B124       ="",
Italy54!AE124      ="",
Italy54!D124      ="",
Italy54!B124      ="",
Netherlands55!AE124 ="",
Netherlands55!D124 ="",
Netherlands55!B124 ="",
Portugal56!AE124 ="",
Portugal56!D124 ="",
Portugal56!B124 ="",
Spain57!AE124       ="",
Spain57!D124       ="",
Spain57!B124       ="",
Sweden58!AE124      ="",
Sweden58!D124      ="",
Sweden58!B124      =""),"",
(Belgium51!AE124*Belgium51!D124/Belgium51!B124
 +Denmark52!AE124*Denmark52!D124/Denmark52!B124
 +Finland53!AE124*Finland53!D124/Finland53!B124
 +Italy54!AE124*Italy54!D124/Italy54!B124
 +Netherlands55!AE124*Netherlands55!D124/Netherlands55!B124
 +Portugal56!AE124*Portugal56!D124/Portugal56!B124
 +Spain57!AE124*Spain57!D124/Spain57!B124
 +Sweden58!AE124*Sweden58!D124/Sweden58!B124)
/(Belgium51!D124/Belgium51!B124
 +Denmark52!D124/Denmark52!B124
 +Finland53!D124/Finland53!B124
 +Italy54!D124/Italy54!B124
 +Netherlands55!D124/Netherlands55!B124
 +Portugal56!D124/Portugal56!B124
 +Spain57!D124/Spain57!B124
 +Sweden58!D124/Sweden58!B124))</f>
        <v/>
      </c>
      <c r="E124" s="62">
        <f>IF(OR(
Belgium51!H124   ="",
Belgium51!D124   ="",
Belgium51!B124   ="",
Denmark52!H124      ="",
Denmark52!D124      ="",
Denmark52!B124      ="",
Finland53!H124       ="",
Finland53!D124       ="",
Finland53!B124       ="",
Italy54!H124      ="",
Italy54!D124      ="",
Italy54!B124      ="",
Netherlands55!H124 ="",
Netherlands55!D124 ="",
Netherlands55!B124 ="",
Portugal56!H124 ="",
Portugal56!D124 ="",
Portugal56!B124 ="",
Spain57!H124 ="",
Spain57!D124 ="",
Spain57!B124 ="",
Sweden58!H124 ="",
Sweden58!D124 ="",
Sweden58!B124 =""),"",
(Belgium51!H124*Belgium51!D124/Belgium51!B124
 +Denmark52!H124*Denmark52!D124/Denmark52!B124
 +Finland53!H124*Finland53!D124/Finland53!B124
 +Italy54!H124*Italy54!D124/Italy54!B124
 +Netherlands55!H124*Netherlands55!D124/Netherlands55!B124
 +Portugal56!H124*Portugal56!D124/Portugal56!B124
 +Spain57!H124*Spain57!D124/Spain57!B124
 +Sweden58!H124*Sweden58!D124/Sweden58!B124)
/(Belgium51!D124/Belgium51!B124
 +Denmark52!D124/Denmark52!B124
 +Finland53!D124/Finland53!B124
 +Italy54!D124/Italy54!B124
 +Netherlands55!D124/Netherlands55!B124
 +Portugal56!D124/Portugal56!B124
 +Spain57!D124/Spain57!B124
 +Sweden58!D124/Sweden58!B124))</f>
        <v>0.22154436778703751</v>
      </c>
      <c r="F124" s="62">
        <f>IF(OR(
Belgium51!I124   ="",
Belgium51!D124   ="",
Belgium51!B124   ="",
Denmark52!I124      ="",
Denmark52!D124      ="",
Denmark52!B124      ="",
Finland53!I124       ="",
Finland53!D124       ="",
Finland53!B124       ="",
Italy54!I124      ="",
Italy54!D124      ="",
Italy54!B124      ="",
Netherlands55!I124 ="",
Netherlands55!D124 ="",
Netherlands55!B124 ="",
Portugal56!I124      ="",
Portugal56!D124      ="",
Portugal56!B124      ="",
Spain57!I124      ="",
Spain57!D124      ="",
Spain57!B124      ="",
Sweden58!I124      ="",
Sweden58!D124      ="",
Sweden58!B124      =""),"",
(Belgium51!I124/Belgium51!B124
 +Denmark52!I124/Denmark52!B124
 +Finland53!I124/Finland53!B124
 +Italy54!I124/Italy54!B124
 +Netherlands55!I124/Netherlands55!B124
 +Portugal56!I124/Portugal56!B124
 +Spain57!I124/Spain57!B124
 +Sweden58!I124/Sweden58!B124)
/(Belgium51!D124/Belgium51!B124
 +Denmark52!D124/Denmark52!B124
 +Finland53!D124/Finland53!B124
 +Italy54!D124/Italy54!B124
 +Netherlands55!D124/Netherlands55!B124
 +Portugal56!D124/Portugal56!B124
 +Spain57!D124/Spain57!B124
 +Sweden58!D124/Sweden58!B124))</f>
        <v>0.33108440355304242</v>
      </c>
      <c r="G124" s="62">
        <f>IF(OR(
Belgium51!J124   ="",
Belgium51!D124   ="",
Belgium51!B124   ="",
Denmark52!J124      ="",
Denmark52!D124      ="",
Denmark52!B124      ="",
Finland53!J124       ="",
Finland53!D124       ="",
Finland53!B124       ="",
Italy54!J124      ="",
Italy54!D124      ="",
Italy54!B124      ="",
Netherlands55!J124 ="",
Netherlands55!D124 ="",
Netherlands55!B124 ="",
Portugal56!J124      ="",
Portugal56!D124      ="",
Portugal56!B124      ="",
Spain57!J124      ="",
Spain57!D124      ="",
Spain57!B124      ="",
Sweden58!J124      ="",
Sweden58!D124      ="",
Sweden58!B124      =""),"",
(Belgium51!J124/Belgium51!B124
 +Denmark52!J124/Denmark52!B124
 +Finland53!J124/Finland53!B124
 +Italy54!J124/Italy54!B124
 +Netherlands55!J124/Netherlands55!B124
 +Portugal56!J124/Portugal56!B124
 +Spain57!J124/Spain57!B124
 +Sweden58!J124/Sweden58!B124)
/(Belgium51!D124/Belgium51!B124
 +Denmark52!D124/Denmark52!B124
 +Finland53!D124/Finland53!B124
 +Italy54!D124/Italy54!B124
 +Netherlands55!D124/Netherlands55!B124
 +Portugal56!D124/Portugal56!B124
 +Spain57!D124/Spain57!B124
 +Sweden58!D124/Sweden58!B124))</f>
        <v>0.27612311800041212</v>
      </c>
      <c r="H124" s="62">
        <f>IF(OR(
Belgium51!K124   ="",
Belgium51!D124   ="",
Belgium51!B124   ="",
Denmark52!K124      ="",
Denmark52!D124      ="",
Denmark52!B124      ="",
Finland53!K124       ="",
Finland53!D124       ="",
Finland53!B124       ="",
Italy54!K124      ="",
Italy54!D124      ="",
Italy54!B124      ="",
Netherlands55!K124 ="",
Netherlands55!D124 ="",
Netherlands55!B124 ="",
Portugal56!K124      ="",
Portugal56!D124      ="",
Portugal56!B124      ="",
Spain57!K124      ="",
Spain57!D124      ="",
Spain57!B124      ="",
Sweden58!K124      ="",
Sweden58!D124      ="",
Sweden58!B124      =""),"",
(Belgium51!K124/Belgium51!B124
 +Denmark52!K124/Denmark52!B124
 +Finland53!K124/Finland53!B124
 +Italy54!K124/Italy54!B124
 +Netherlands55!K124/Netherlands55!B124
 +Portugal56!K124/Portugal56!B124
 +Spain57!K124/Spain57!B124
 +Sweden58!K124/Sweden58!B124)
/(Belgium51!D124/Belgium51!B124
 +Denmark52!D124/Denmark52!B124
 +Finland53!D124/Finland53!B124
 +Italy54!D124/Italy54!B124
 +Netherlands55!D124/Netherlands55!B124
 +Portugal56!D124/Portugal56!B124
 +Spain57!D124/Spain57!B124
 +Sweden58!D124/Sweden58!B124))</f>
        <v>0.24242621472602272</v>
      </c>
      <c r="I124" s="62">
        <f>IF(OR(
Belgium51!L124   ="",
Belgium51!D124   ="",
Belgium51!B124   ="",
Denmark52!L124      ="",
Denmark52!D124      ="",
Denmark52!B124      ="",
Finland53!L124       ="",
Finland53!D124       ="",
Finland53!B124       ="",
Italy54!L124      ="",
Italy54!D124      ="",
Italy54!B124      ="",
Netherlands55!L124 ="",
Netherlands55!D124 ="",
Netherlands55!B124 ="",
Portugal56!L124      ="",
Portugal56!D124      ="",
Portugal56!B124      ="",
Spain57!L124      ="",
Spain57!D124      ="",
Spain57!B124      ="",
Sweden58!L124      ="",
Sweden58!D124      ="",
Sweden58!B124      =""),"",
(Belgium51!L124/Belgium51!B124
 +Denmark52!L124/Denmark52!B124
 +Finland53!L124/Finland53!B124
 +Italy54!L124/Italy54!B124
 +Netherlands55!L124/Netherlands55!B124
 +Portugal56!L124/Portugal56!B124
 +Spain57!L124/Spain57!B124
 +Sweden58!L124/Sweden58!B124)
/(Belgium51!D124/Belgium51!B124
 +Denmark52!D124/Denmark52!B124
 +Finland53!D124/Finland53!B124
 +Italy54!D124/Italy54!B124
 +Netherlands55!D124/Netherlands55!B124
 +Portugal56!D124/Portugal56!B124
 +Spain57!D124/Spain57!B124
 +Sweden58!D124/Sweden58!B124))</f>
        <v>0.24606146141781282</v>
      </c>
      <c r="J124" s="61">
        <f t="shared" si="2"/>
        <v>-3.6352466917901061E-3</v>
      </c>
      <c r="K124" s="61">
        <f>IF(OR(
Belgium51!D124   ="",Belgium51!D123   ="",
Belgium51!B124   ="",Belgium51!B123   ="",
Belgium51!N124   ="",Belgium51!N123   ="",
Denmark52!D124      ="",Denmark52!D123      ="",
Denmark52!B124      ="",Denmark52!B123      ="",
Denmark52!N124      ="",Denmark52!N123      ="",
Finland53!D124       ="",Finland53!D123       ="",
Finland53!B124       ="",Finland53!B123       ="",
Finland53!N124       ="",Finland53!N123       ="",
Italy54!D124      ="",Italy54!D123      ="",
Italy54!B124      ="",Italy54!B123      ="",
Italy54!N124      ="",Italy54!N123      ="",
Netherlands55!D124 ="",Netherlands55!D123 ="",
Netherlands55!B124 ="",Netherlands55!B123 ="",
Netherlands55!N124 ="",Netherlands55!N123 ="",
Portugal56!D124      ="",Portugal56!D123      ="",
Portugal56!B124      ="",Portugal56!B123      ="",
Portugal56!N124      ="",Portugal56!N123      ="",
Spain57!D124      ="",Spain57!D123      ="",
Spain57!B124      ="",Spain57!B123      ="",
Spain57!N124      ="",Spain57!N123      ="",
Sweden58!D124      ="",Sweden58!D123      ="",
Sweden58!B124      ="",Sweden58!B123      ="",
Sweden58!N124      ="",Sweden58!N123      =""),"",
LN(SQRT(
(Belgium51!D124/Belgium51!B124
 +Denmark52!D124/Denmark52!B124
 +Finland53!D124/Finland53!B124
 +Italy54!D124/Italy54!B124
 +Netherlands55!D124/Netherlands55!B124
 +Portugal56!D124/Portugal56!B124
 +Spain57!D124/Spain57!B124
 +Sweden58!D124/Sweden58!B124)
/(Belgium51!D124/Belgium51!N124*Belgium51!N123/Belgium51!B123
 +Denmark52!D124/Denmark52!N124*Denmark52!N123/Denmark52!B123
 +Finland53!D124/Finland53!N124*Finland53!N123/Finland53!B123
 +Italy54!D124/Italy54!N124*Italy54!N123/Italy54!B123
 +Netherlands55!D124/Netherlands55!N124*Netherlands55!N123/Netherlands55!B123
 +Portugal56!D124/Portugal56!N124*Portugal56!N123/Portugal56!B123
 +Spain57!D124/Spain57!N124*Spain57!N123/Spain57!B123
 +Sweden58!D124/Sweden58!N124*Sweden58!N123/Sweden58!B123)
*(Belgium51!D123/Belgium51!N123*Belgium51!N124/Belgium51!B124
 +Denmark52!D123/Denmark52!N123*Denmark52!N124/Denmark52!B124
 +Finland53!D123/Finland53!N123*Finland53!N124/Finland53!B124
 +Italy54!D123/Italy54!N123*Italy54!N124/Italy54!B124
 +Netherlands55!D123/Netherlands55!N123*Netherlands55!N124/Netherlands55!B124
 +Portugal56!D123/Portugal56!N123*Portugal56!N124/Portugal56!B124
 +Spain57!D123/Spain57!N123*Spain57!N124/Spain57!B124
 +Sweden58!D123/Sweden58!N123*Sweden58!N124/Sweden58!B124)
/(Belgium51!D123/Belgium51!B123
 +Denmark52!D123/Denmark52!B123
 +Finland53!D123/Finland53!B123
 +Italy54!D123/Italy54!B123
 +Netherlands55!D123/Netherlands55!B123
 +Portugal56!D123/Portugal56!B123
 +Spain57!D123/Spain57!B123
 +Sweden58!D123/Sweden58!B123))))</f>
        <v>4.9703395298909825E-2</v>
      </c>
      <c r="L124" s="61">
        <f>IF(OR(
Belgium51!F124   ="",Belgium51!F123   ="",
Belgium51!D124   ="",Belgium51!D123   ="",
Belgium51!B124   ="",Belgium51!B123   ="",
Belgium51!P124   ="",Belgium51!P123   ="",
Denmark52!F124      ="",Denmark52!F123      ="",
Denmark52!D124      ="",Denmark52!D123      ="",
Denmark52!B124      ="",Denmark52!B123      ="",
Denmark52!P124      ="",Denmark52!P123      ="",
Finland53!F124       ="",Finland53!F123       ="",
Finland53!D124       ="",Finland53!D123       ="",
Finland53!B124       ="",Finland53!B123       ="",
Finland53!P124       ="",Finland53!P123       ="",
Italy54!F124      ="",Italy54!F123      ="",
Italy54!D124      ="",Italy54!D123      ="",
Italy54!B124      ="",Italy54!B123      ="",
Italy54!P124      ="",Italy54!P123      ="",
Netherlands55!F124 ="",Netherlands55!F123 ="",
Netherlands55!D124 ="",Netherlands55!D123 ="",
Netherlands55!B124 ="",Netherlands55!B123 ="",
Netherlands55!P124 ="",Netherlands55!P123 ="",
Portugal56!F124      ="",Portugal56!F123      ="",
Portugal56!D124      ="",Portugal56!D123      ="",
Portugal56!B124      ="",Portugal56!B123      ="",
Portugal56!P124      ="",Portugal56!P123      ="",
Spain57!F124      ="",Spain57!F123      ="",
Spain57!D124      ="",Spain57!D123      ="",
Spain57!B124      ="",Spain57!B123      ="",
Spain57!P124      ="",Spain57!P123      ="",
Sweden58!F124      ="",Sweden58!F123      ="",
Sweden58!D124      ="",Sweden58!D123      ="",
Sweden58!B124      ="",Sweden58!B123      ="",
Sweden58!P124      ="",Sweden58!P123      =""),"",
LN(SQRT(
(Belgium51!D124*Belgium51!F124/Belgium51!B124
 +Denmark52!D124*Denmark52!F124/Denmark52!B124
 +Finland53!D124*Finland53!F124/Finland53!B124
 +Italy54!D124*Italy54!F124/Italy54!B124
 +Netherlands55!D124*Netherlands55!F124/Netherlands55!B124
 +Portugal56!D124*Portugal56!F124/Portugal56!B124
 +Spain57!D124*Spain57!F124/Spain57!B124
 +Sweden58!D124*Sweden58!F124/Sweden58!B124)
/(Belgium51!D124*Belgium51!F124/Belgium51!P124*Belgium51!P123/Belgium51!B123
 +Denmark52!D124*Denmark52!F124/Denmark52!P124*Denmark52!P123/Denmark52!B123
 +Finland53!D124*Finland53!F124/Finland53!P124*Finland53!P123/Finland53!B123
 +Italy54!D124*Italy54!F124/Italy54!P124*Italy54!P123/Italy54!B123
 +Netherlands55!D124*Netherlands55!F124/Netherlands55!P124*Netherlands55!P123/Netherlands55!B123
 +Portugal56!D124*Portugal56!F124/Portugal56!P124*Portugal56!P123/Portugal56!B123
 +Spain57!D124*Spain57!F124/Spain57!P124*Spain57!P123/Spain57!B123
 +Sweden58!D124*Sweden58!F124/Sweden58!P124*Sweden58!P123/Sweden58!B123)
*(Belgium51!D123*Belgium51!F123/Belgium51!P123*Belgium51!P124/Belgium51!B124
 +Denmark52!D123*Denmark52!F123/Denmark52!P123*Denmark52!P124/Denmark52!B124
 +Finland53!D123*Finland53!F123/Finland53!P123*Finland53!P124/Finland53!B124
 +Italy54!D123*Italy54!F123/Italy54!P123*Italy54!P124/Italy54!B124
 +Netherlands55!D123*Netherlands55!F123/Netherlands55!P123*Netherlands55!P124/Netherlands55!B124
 +Portugal56!D123*Portugal56!F123/Portugal56!P123*Portugal56!P124/Portugal56!B124
 +Spain57!D123*Spain57!F123/Spain57!P123*Spain57!P124/Spain57!B124
 +Sweden58!D123*Sweden58!F123/Sweden58!P123*Sweden58!P124/Sweden58!B124)
/(Belgium51!D123*Belgium51!F123/Belgium51!B123
 +Denmark52!D123*Denmark52!F123/Denmark52!B123
 +Finland53!D123*Finland53!F123/Finland53!B123
 +Italy54!D123*Italy54!F123/Italy54!B123
 +Netherlands55!D123*Netherlands55!F123/Netherlands55!B123
 +Portugal56!D123*Portugal56!F123/Portugal56!B123
 +Spain57!D123*Spain57!F123/Spain57!B123
 +Sweden58!D123*Sweden58!F123/Sweden58!B123))))</f>
        <v>4.8030530599250928E-2</v>
      </c>
      <c r="M124" s="62">
        <f>IF(OR(
Belgium51!H124   ="",Belgium51!H123   ="",
Belgium51!D124   ="",Belgium51!D123   ="",
Belgium51!B124   ="",Belgium51!B123   ="",
Belgium51!Q124   ="",Belgium51!Q123   ="",
Denmark52!H124      ="",Denmark52!H123      ="",
Denmark52!D124      ="",Denmark52!D123      ="",
Denmark52!B124      ="",Denmark52!B123      ="",
Denmark52!Q124      ="",Denmark52!Q123      ="",
Finland53!H124       ="",Finland53!H123       ="",
Finland53!D124       ="",Finland53!D123       ="",
Finland53!B124       ="",Finland53!B123       ="",
Finland53!Q124       ="",Finland53!Q123       ="",
Italy54!H124      ="",Italy54!H123      ="",
Italy54!D124      ="",Italy54!D123      ="",
Italy54!B124      ="",Italy54!B123      ="",
Italy54!Q124      ="",Italy54!Q123      ="",
Netherlands55!H124 ="",Netherlands55!H123 ="",
Netherlands55!D124 ="",Netherlands55!D123 ="",
Netherlands55!B124 ="",Netherlands55!B123 ="",
Netherlands55!Q124 ="",Netherlands55!Q123 ="",
Portugal56!H124      ="",Portugal56!H123      ="",
Portugal56!D124      ="",Portugal56!D123      ="",
Portugal56!B124      ="",Portugal56!B123      ="",
Portugal56!Q124      ="",Portugal56!Q123      ="",
Spain57!H124      ="",Spain57!H123      ="",
Spain57!D124      ="",Spain57!D123      ="",
Spain57!B124      ="",Spain57!B123      ="",
Spain57!Q124      ="",Spain57!Q123      ="",
Sweden58!H124      ="",Sweden58!H123      ="",
Sweden58!D124      ="",Sweden58!D123      ="",
Sweden58!B124      ="",Sweden58!B123      ="",
Sweden58!Q124      ="",Sweden58!Q123      =""),"",
LN(SQRT(
(Belgium51!D124*Belgium51!H124/Belgium51!B124
 +Denmark52!D124*Denmark52!H124/Denmark52!B124
 +Finland53!D124*Finland53!H124/Finland53!B124
 +Italy54!D124*Italy54!H124/Italy54!B124
 +Netherlands55!D124*Netherlands55!H124/Netherlands55!B124
 +Portugal56!D124*Portugal56!H124/Portugal56!B124
 +Spain57!D124*Spain57!H124/Spain57!B124
 +Sweden58!D124*Sweden58!H124/Sweden58!B124)
/(Belgium51!D124*Belgium51!H124/Belgium51!Q124*Belgium51!Q123/Belgium51!B123
 +Denmark52!D124*Denmark52!H124/Denmark52!Q124*Denmark52!Q123/Denmark52!B123
 +Finland53!D124*Finland53!H124/Finland53!Q124*Finland53!Q123/Finland53!B123
 +Italy54!D124*Italy54!H124/Italy54!Q124*Italy54!Q123/Italy54!B123
 +Netherlands55!D124*Netherlands55!H124/Netherlands55!Q124*Netherlands55!Q123/Netherlands55!B123
 +Portugal56!D124*Portugal56!H124/Portugal56!Q124*Portugal56!Q123/Portugal56!B123
 +Spain57!D124*Spain57!H124/Spain57!Q124*Spain57!Q123/Spain57!B123
 +Sweden58!D124*Sweden58!H124/Sweden58!Q124*Sweden58!Q123/Sweden58!B123)
*(Belgium51!D123*Belgium51!H123/Belgium51!Q123*Belgium51!Q124/Belgium51!B124
 +Denmark52!D123*Denmark52!H123/Denmark52!Q123*Denmark52!Q124/Denmark52!B124
 +Finland53!D123*Finland53!H123/Finland53!Q123*Finland53!Q124/Finland53!B124
 +Italy54!D123*Italy54!H123/Italy54!Q123*Italy54!Q124/Italy54!B124
 +Netherlands55!D123*Netherlands55!H123/Netherlands55!Q123*Netherlands55!Q124/Netherlands55!B124
 +Portugal56!D123*Portugal56!H123/Portugal56!Q123*Portugal56!Q124/Portugal56!B124
 +Spain57!D123*Spain57!H123/Spain57!Q123*Spain57!Q124/Spain57!B124
 +Sweden58!D123*Sweden58!H123/Sweden58!Q123*Sweden58!Q124/Sweden58!B124)
/(Belgium51!D123*Belgium51!H123/Belgium51!B123
 +Denmark52!D123*Denmark52!H123/Denmark52!B123
 +Finland53!D123*Finland53!H123/Finland53!B123
 +Italy54!D123*Italy54!H123/Italy54!B123
 +Netherlands55!D123*Netherlands55!H123/Netherlands55!B123
 +Portugal56!D123*Portugal56!H123/Portugal56!B123
 +Spain57!D123*Spain57!H123/Spain57!B123
 +Sweden58!D123*Sweden58!H123/Sweden58!B123))))</f>
        <v>2.9166850716003112E-2</v>
      </c>
      <c r="N124" s="62">
        <f>IF(OR(
Belgium51!I124   ="",Belgium51!I123   ="",
Belgium51!B124   ="",Belgium51!B123   ="",
Belgium51!R124   ="",Belgium51!R123   ="",
Denmark52!I124      ="",Denmark52!I123      ="",
Denmark52!B124      ="",Denmark52!B123      ="",
Denmark52!R124      ="",Denmark52!R123      ="",
Finland53!I124       ="",Finland53!I123       ="",
Finland53!B124       ="",Finland53!B123       ="",
Finland53!R124       ="",Finland53!R123       ="",
Italy54!I124      ="",Italy54!I123      ="",
Italy54!B124      ="",Italy54!B123      ="",
Italy54!R124      ="",Italy54!R123      ="",
Netherlands55!I124 ="",Netherlands55!I123 ="",
Netherlands55!B124 ="",Netherlands55!B123 ="",
Netherlands55!R124 ="",Netherlands55!R123 ="",
Portugal56!I124      ="",Portugal56!I123      ="",
Portugal56!B124      ="",Portugal56!B123      ="",
Portugal56!R124      ="",Portugal56!R123      ="",
Spain57!I124      ="",Spain57!I123      ="",
Spain57!B124      ="",Spain57!B123      ="",
Spain57!R124      ="",Spain57!R123      ="",
Sweden58!I124      ="",Sweden58!I123      ="",
Sweden58!B124      ="",Sweden58!B123      ="",
Sweden58!R124      ="",Sweden58!R123      =""),"",
LN(SQRT(
(Belgium51!I124/Belgium51!B124
 +Denmark52!I124/Denmark52!B124
 +Finland53!I124/Finland53!B124
 +Italy54!I124/Italy54!B124
 +Netherlands55!I124/Netherlands55!B124
 +Portugal56!I124/Portugal56!B124
 +Spain57!I124/Spain57!B124
 +Sweden58!I124/Sweden58!B124)
/(Belgium51!I124/Belgium51!R124*Belgium51!R123/Belgium51!B123
 +Denmark52!I124/Denmark52!R124*Denmark52!R123/Denmark52!B123
 +Finland53!I124/Finland53!R124*Finland53!R123/Finland53!B123
 +Italy54!I124/Italy54!R124*Italy54!R123/Italy54!B123
 +Netherlands55!I124/Netherlands55!R124*Netherlands55!R123/Netherlands55!B123
 +Portugal56!I124/Portugal56!R124*Portugal56!R123/Portugal56!B123
 +Spain57!I124/Spain57!R124*Spain57!R123/Spain57!B123
 +Sweden58!I124/Sweden58!R124*Sweden58!R123/Sweden58!B123)
*(Belgium51!I123/Belgium51!R123*Belgium51!R124/Belgium51!B124
 +Denmark52!I123/Denmark52!R123*Denmark52!R124/Denmark52!B124
 +Finland53!I123/Finland53!R123*Finland53!R124/Finland53!B124
 +Italy54!I123/Italy54!R123*Italy54!R124/Italy54!B124
 +Netherlands55!I123/Netherlands55!R123*Netherlands55!R124/Netherlands55!B124
 +Portugal56!I123/Portugal56!R123*Portugal56!R124/Portugal56!B124
 +Spain57!I123/Spain57!R123*Spain57!R124/Spain57!B124
 +Sweden58!I123/Sweden58!R123*Sweden58!R124/Sweden58!B124)
/(Belgium51!I123/Belgium51!B123
 +Denmark52!I123/Denmark52!B123
 +Finland53!I123/Finland53!B123
 +Italy54!I123/Italy54!B123
 +Netherlands55!I123/Netherlands55!B123
 +Portugal56!I123/Portugal56!B123
 +Spain57!I123/Spain57!B123
 +Sweden58!I123/Sweden58!B123))))</f>
        <v>5.2073218576594263E-2</v>
      </c>
      <c r="O124" s="62">
        <f>IF(OR(
Belgium51!K124   ="",Belgium51!K123   ="",
Belgium51!B124   ="",Belgium51!B123   ="",
Belgium51!S124   ="",Belgium51!S123   ="",
Denmark52!K124      ="",Denmark52!K123      ="",
Denmark52!B124      ="",Denmark52!B123      ="",
Denmark52!S124      ="",Denmark52!S123      ="",
Finland53!K124       ="",Finland53!K123       ="",
Finland53!B124       ="",Finland53!B123       ="",
Finland53!S124       ="",Finland53!S123       ="",
Italy54!K124      ="",Italy54!K123      ="",
Italy54!B124      ="",Italy54!B123      ="",
Italy54!S124      ="",Italy54!S123      ="",
Netherlands55!K124 ="",Netherlands55!K123 ="",
Netherlands55!B124 ="",Netherlands55!B123 ="",
Netherlands55!S124 ="",Netherlands55!S123 ="",
Portugal56!K124      ="",Portugal56!K123      ="",
Portugal56!B124      ="",Portugal56!B123      ="",
Portugal56!S124      ="",Portugal56!S123      ="",
Spain57!K124      ="",Spain57!K123      ="",
Spain57!B124      ="",Spain57!B123      ="",
Spain57!S124      ="",Spain57!S123      ="",
Sweden58!K124      ="",Sweden58!K123      ="",
Sweden58!B124      ="",Sweden58!B123      ="",
Sweden58!S124      ="",Sweden58!S123      =""),"",
LN(SQRT(
(Belgium51!K124/Belgium51!B124
 +Denmark52!K124/Denmark52!B124
 +Finland53!K124/Finland53!B124
 +Italy54!K124/Italy54!B124
 +Netherlands55!K124/Netherlands55!B124
 +Portugal56!K124/Portugal56!B124
 +Spain57!K124/Spain57!B124
 +Sweden58!K124/Sweden58!B124)
/(Belgium51!K124/Belgium51!S124*Belgium51!S123/Belgium51!B123
 +Denmark52!K124/Denmark52!S124*Denmark52!S123/Denmark52!B123
 +Finland53!K124/Finland53!S124*Finland53!S123/Finland53!B123
 +Italy54!K124/Italy54!S124*Italy54!S123/Italy54!B123
 +Netherlands55!K124/Netherlands55!S124*Netherlands55!S123/Netherlands55!B123
 +Portugal56!K124/Portugal56!S124*Portugal56!S123/Portugal56!B123
 +Spain57!K124/Spain57!S124*Spain57!S123/Spain57!B123
 +Sweden58!K124/Sweden58!S124*Sweden58!S123/Sweden58!B123)
*(Belgium51!K123/Belgium51!S123*Belgium51!S124/Belgium51!B124
 +Denmark52!K123/Denmark52!S123*Denmark52!S124/Denmark52!B124
 +Finland53!K123/Finland53!S123*Finland53!S124/Finland53!B124
 +Italy54!K123/Italy54!S123*Italy54!S124/Italy54!B124
 +Netherlands55!K123/Netherlands55!S123*Netherlands55!S124/Netherlands55!B124
 +Portugal56!K123/Portugal56!S123*Portugal56!S124/Portugal56!B124
 +Spain57!K123/Spain57!S123*Spain57!S124/Spain57!B124
 +Sweden58!K123/Sweden58!S123*Sweden58!S124/Sweden58!B124)
/(Belgium51!K123/Belgium51!B123
 +Denmark52!K123/Denmark52!B123
 +Finland53!K123/Finland53!B123
 +Italy54!K123/Italy54!B123
 +Netherlands55!K123/Netherlands55!B123
 +Portugal56!K123/Portugal56!B123
 +Spain57!K123/Spain57!B123
 +Sweden58!K123/Sweden58!B123))))</f>
        <v>3.9565158235290903E-3</v>
      </c>
      <c r="P124" s="62">
        <f>IF(OR(
Belgium51!L124   ="",Belgium51!L123   ="",
Belgium51!B124   ="",Belgium51!B123   ="",
Belgium51!T124   ="",Belgium51!T123   ="",
Denmark52!L124      ="",Denmark52!L123      ="",
Denmark52!B124      ="",Denmark52!B123      ="",
Denmark52!T124      ="",Denmark52!T123      ="",
Finland53!L124       ="",Finland53!L123       ="",
Finland53!B124       ="",Finland53!B123       ="",
Finland53!T124       ="",Finland53!T123       ="",
Italy54!L124      ="",Italy54!L123      ="",
Italy54!B124      ="",Italy54!B123      ="",
Italy54!T124      ="",Italy54!T123      ="",
Netherlands55!L124 ="",Netherlands55!L123 ="",
Netherlands55!B124 ="",Netherlands55!B123 ="",
Netherlands55!T124 ="",Netherlands55!T123 ="",
Portugal56!L124      ="",Portugal56!L123      ="",
Portugal56!B124      ="",Portugal56!B123      ="",
Portugal56!T124      ="",Portugal56!T123      ="",
Spain57!L124      ="",Spain57!L123      ="",
Spain57!B124      ="",Spain57!B123      ="",
Spain57!T124      ="",Spain57!T123      ="",
Sweden58!L124      ="",Sweden58!L123      ="",
Sweden58!B124      ="",Sweden58!B123      ="",
Sweden58!T124      ="",Sweden58!T123      =""),"",
LN(SQRT(
(Belgium51!L124/Belgium51!B124
 +Denmark52!L124/Denmark52!B124
 +Finland53!L124/Finland53!B124
 +Italy54!L124/Italy54!B124
 +Netherlands55!L124/Netherlands55!B124
 +Portugal56!L124/Portugal56!B124
 +Spain57!L124/Spain57!B124
 +Sweden58!L124/Sweden58!B124)
/(Belgium51!L124/Belgium51!T124*Belgium51!T123/Belgium51!B123
 +Denmark52!L124/Denmark52!T124*Denmark52!T123/Denmark52!B123
 +Finland53!L124/Finland53!T124*Finland53!T123/Finland53!B123
 +Italy54!L124/Italy54!T124*Italy54!T123/Italy54!B123
 +Netherlands55!L124/Netherlands55!T124*Netherlands55!T123/Netherlands55!B123
 +Portugal56!L124/Portugal56!T124*Portugal56!T123/Portugal56!B123
 +Spain57!L124/Spain57!T124*Spain57!T123/Spain57!B123
 +Sweden58!L124/Sweden58!T124*Sweden58!T123/Sweden58!B123)
*(Belgium51!L123/Belgium51!T123*Belgium51!T124/Belgium51!B124
 +Denmark52!L123/Denmark52!T123*Denmark52!T124/Denmark52!B124
 +Finland53!L123/Finland53!T123*Finland53!T124/Finland53!B124
 +Italy54!L123/Italy54!T123*Italy54!T124/Italy54!B124
 +Netherlands55!L123/Netherlands55!T123*Netherlands55!T124/Netherlands55!B124
 +Portugal56!L123/Portugal56!T123*Portugal56!T124/Portugal56!B124
 +Spain57!L123/Spain57!T123*Spain57!T124/Spain57!B124
 +Sweden58!L123/Sweden58!T123*Sweden58!T124/Sweden58!B124)
/(Belgium51!L123/Belgium51!B123
 +Denmark52!L123/Denmark52!B123
 +Finland53!L123/Finland53!B123
 +Italy54!L123/Italy54!B123
 +Netherlands55!L123/Netherlands55!B123
 +Portugal56!L123/Portugal56!B123
 +Spain57!L123/Spain57!B123
 +Sweden58!L123/Sweden58!B123))))</f>
        <v>-1.2545423705653435E-2</v>
      </c>
      <c r="Q124" s="61">
        <f t="shared" si="4"/>
        <v>-1.6728646996588964E-3</v>
      </c>
      <c r="R124" s="61">
        <f t="shared" si="8"/>
        <v>-2.0536544582906713E-2</v>
      </c>
      <c r="S124" s="61">
        <f t="shared" si="5"/>
        <v>2.369823277684438E-3</v>
      </c>
      <c r="T124" s="61">
        <f t="shared" si="6"/>
        <v>-4.5746879475380732E-2</v>
      </c>
      <c r="U124" s="61">
        <f t="shared" si="7"/>
        <v>-6.2248819004563263E-2</v>
      </c>
      <c r="V124" s="61">
        <f>IF(OR(
Belgium51!V124   ="",
Belgium51!U124   ="",
Denmark52!V124      ="",
Denmark52!U124      ="",
Finland53!V124       ="",
Finland53!U124       ="",
Italy54!V124      ="",
Italy54!U124      ="",
Netherlands55!V124 ="",
Netherlands55!U124 ="",
Portugal56!V124      ="",
Portugal56!U124      ="",
Spain57!V124      ="",
Spain57!U124      ="",
Sweden58!V124      ="",
Sweden58!U124      =""),"",
LN((Belgium51!V124+Denmark52!V124+Finland53!V124+Italy54!V124+Netherlands55!V124+Portugal56!V124+Spain57!V124+Sweden58!V124)
/(Belgium51!U124+Denmark52!U124+Finland53!U124+Italy54!U124+Netherlands55!U124+Portugal56!U124+Spain57!U124+Sweden58!U124)))</f>
        <v>-0.87957016434038515</v>
      </c>
      <c r="W124" s="61">
        <f>IF(OR(
Belgium51!V124   ="",
Belgium51!W124   ="",
Belgium51!U124   ="",
Denmark52!V124      ="",
Denmark52!W124      ="",
Denmark52!U124      ="",
Finland53!V124       ="",
Finland53!W124       ="",
Finland53!U124       ="",
Italy54!V124      ="",
Italy54!W124      ="",
Italy54!U124      ="",
Netherlands55!V124 ="",
Netherlands55!W124 ="",
Netherlands55!V124 ="",
Portugal56!V124      ="",
Portugal56!W124      ="",
Portugal56!U124      ="",
Spain57!V124      ="",
Spain57!W124      ="",
Spain57!U124      ="",
Sweden58!V124      ="",
Sweden58!W124      ="",
Sweden58!U124      ="",
),"",
LN((Belgium51!V124*Belgium51!W124+Denmark52!V124*Denmark52!W124+Finland53!V124*Finland53!W124+Italy54!V124*Italy54!W124+Netherlands55!V124*Netherlands55!W124+Portugal56!V124*Portugal56!W124+Spain57!V124*Spain57!W124+Sweden58!V124*Sweden58!W124)
/(Belgium51!U124+Denmark52!U124+Finland53!U124+Italy54!U124+Netherlands55!U124+Portugal56!U124+Spain57!U124+Sweden58!U124)))</f>
        <v>6.5784811744661562</v>
      </c>
      <c r="X124" s="61">
        <f>IF(OR(
Belgium51!X124   ="",
Belgium51!D124   ="",
Belgium51!B124   ="",
Denmark52!X124      ="",
Denmark52!D124      ="",
Denmark52!B124      ="",
Finland53!X124       ="",
Finland53!D124       ="",
Finland53!B124       ="",
Italy54!X124      ="",
Italy54!D124      ="",
Italy54!B124      ="",
Netherlands55!X124 ="",
Netherlands55!D124 ="",
Netherlands55!B124 ="",
Portugal56!X124      ="",
Portugal56!D124      ="",
Portugal56!B124      ="",
Spain57!X124      ="",
Spain57!D124      ="",
Spain57!B124      ="",
Sweden58!X124      ="",
Sweden58!D124      ="",
Sweden58!B124      =""),"",
(Belgium51!X124*Belgium51!D124/Belgium51!B124
 +Denmark52!X124*Denmark52!D124/Denmark52!B124
 +Finland53!X124*Finland53!D124/Finland53!B124
 +Italy54!X124*Italy54!D124/Italy54!B124
 +Netherlands55!X124*Netherlands55!D124/Netherlands55!B124
 +Portugal56!X124*Portugal56!D124/Portugal56!B124
 +Spain57!X124*Spain57!D124/Spain57!B124
 +Sweden58!X124*Sweden58!D124/Sweden58!B124)
/(Belgium51!D124/Belgium51!B124
 +Denmark52!D124/Denmark52!B124
 +Finland53!D124/Finland53!B124
 +Italy54!D124/Italy54!B124
 +Netherlands55!D124/Netherlands55!B124
 +Portugal56!D124/Portugal56!B124
 +Spain57!D124/Spain57!B124
 +Sweden58!D124/Sweden58!B124))</f>
        <v>0.61995551099300261</v>
      </c>
      <c r="Y124" s="61">
        <f>IF(OR(
Belgium51!Y124   ="",
Belgium51!D124   ="",
Belgium51!B124   ="",
Denmark52!Y124      ="",
Denmark52!D124      ="",
Denmark52!B124      ="",
Finland53!Y124       ="",
Finland53!D124       ="",
Finland53!B124       ="",
Italy54!Y124      ="",
Italy54!D124      ="",
Italy54!B124      ="",
Netherlands55!Y124 ="",
Netherlands55!D124 ="",
Netherlands55!B124 ="",
Portugal56!Y124      ="",
Portugal56!D124      ="",
Portugal56!B124      ="",
Spain57!Y124      ="",
Spain57!D124      ="",
Spain57!B124      ="",
Sweden58!Y124      ="",
Sweden58!D124      ="",
Sweden58!B124      =""),"",
(Belgium51!Y124/Belgium51!B124
 +Denmark52!Y124/Denmark52!B124
 +Finland53!Y124/Finland53!B124
 +Italy54!Y124/Italy54!B124
 +Netherlands55!Y124/Netherlands55!B124
 +Portugal56!Y124/Portugal56!B124
 +Spain57!Y124/Spain57!B124
 +Sweden58!Y124/Sweden58!B124)
/(Belgium51!D124/Belgium51!B124
 +Denmark52!D124/Denmark52!B124
 +Finland53!D124/Finland53!B124
 +Italy54!D124/Italy54!B124
 +Netherlands55!D124/Netherlands55!B124
 +Portugal56!D124/Portugal56!B124
 +Spain57!D124/Spain57!B124
 +Sweden58!D124/Sweden58!B124))</f>
        <v>0.14367291985492234</v>
      </c>
      <c r="Z124" s="67"/>
      <c r="AA124" s="62" t="str">
        <f t="shared" si="3"/>
        <v/>
      </c>
      <c r="AB124" s="75">
        <f>IF(OR(
Belgium51!AB124   ="",
Belgium51!D124   ="",
Belgium51!B124   ="",
Denmark52!AB124      ="",
Denmark52!D124      ="",
Denmark52!B124      ="",
Finland53!AB124       ="",
Finland53!D124       ="",
Finland53!B124       ="",
Italy54!AB124      ="",
Italy54!D124      ="",
Italy54!B124      ="",
Netherlands55!AB124 ="",
Netherlands55!D124 ="",
Netherlands55!B124 ="",
Portugal56!AB124      ="",
Portugal56!D124      ="",
Portugal56!B124      ="",
Spain57!AB124      ="",
Spain57!D124      ="",
Spain57!B124      ="",
Sweden58!AB124      ="",
Sweden58!D124      ="",
Sweden58!B124      =""),"",
(Belgium51!AB124*Belgium51!D124/Belgium51!B124
 +Denmark52!AB124*Denmark52!D124/Denmark52!B124
 +Finland53!AB124*Finland53!D124/Finland53!B124
 +Italy54!AB124*Italy54!D124/Italy54!B124
 +Netherlands55!AB124*Netherlands55!D124/Netherlands55!B124
 +Portugal56!AB124*Portugal56!D124/Portugal56!B124
 +Spain57!AB124*Spain57!D124/Spain57!B124
 +Sweden58!AB124*Sweden58!D124/Sweden58!B124)
/(Belgium51!D124/Belgium51!B124
 +Denmark52!D124/Denmark52!B124
 +Finland53!D124/Finland53!B124
 +Italy54!D124/Italy54!B124
 +Netherlands55!D124/Netherlands55!B124
 +Portugal56!D124/Portugal56!B124
 +Spain57!D124/Spain57!B124
 +Sweden58!D124/Sweden58!B124))</f>
        <v>0.74664602696911586</v>
      </c>
    </row>
    <row r="125" spans="1:28">
      <c r="A125" s="62">
        <v>1992</v>
      </c>
      <c r="B125" s="62">
        <f>IF(OR(
Belgium51!AC125   ="",
Belgium51!D125   ="",
Belgium51!B125   ="",
Denmark52!AC125      ="",
Denmark52!D125      ="",
Denmark52!B125      ="",
Finland53!AC125       ="",
Finland53!D125       ="",
Finland53!B125       ="",
Italy54!AC125      ="",
Italy54!D125      ="",
Italy54!B125      ="",
Netherlands55!AC125 ="",
Netherlands55!D125 ="",
Netherlands55!B125 ="",
Portugal56!AC125 ="",
Portugal56!D125 ="",
Portugal56!B125 ="",
Spain57!AC125       ="",
Spain57!D125       ="",
Spain57!B125       ="",
Sweden58!AC125      ="",
Sweden58!D125      ="",
Sweden58!B125      =""),"",
(Belgium51!AC125*Belgium51!D125/Belgium51!B125
 +Denmark52!AC125*Denmark52!D125/Denmark52!B125
 +Finland53!AC125*Finland53!D125/Finland53!B125
 +Italy54!AC125*Italy54!D125/Italy54!B125
 +Netherlands55!AC125*Netherlands55!D125/Netherlands55!B125
 +Portugal56!AC125*Portugal56!D125/Portugal56!B125
 +Spain57!AC125*Spain57!D125/Spain57!B125
 +Sweden58!AC125*Sweden58!D125/Sweden58!B125)
/(Belgium51!D125/Belgium51!B125
 +Denmark52!D125/Denmark52!B125
 +Finland53!D125/Finland53!B125
 +Italy54!D125/Italy54!B125
 +Netherlands55!D125/Netherlands55!B125
 +Portugal56!D125/Portugal56!B125
 +Spain57!D125/Spain57!B125
 +Sweden58!D125/Sweden58!B125))</f>
        <v>1.3435431578810117E-2</v>
      </c>
      <c r="C125" s="34">
        <f>IF(OR(
Belgium51!F125   ="",
Belgium51!D125   ="",
Belgium51!B125   ="",
Denmark52!F125      ="",
Denmark52!D125      ="",
Denmark52!B125      ="",
Finland53!F125       ="",
Finland53!D125       ="",
Finland53!B125       ="",
Italy54!F125      ="",
Italy54!D125      ="",
Italy54!B125      ="",
Netherlands55!F125 ="",
Netherlands55!D125 ="",
Netherlands55!B125 ="",
Portugal56!F125 ="",
Portugal56!D125 ="",
Portugal56!B125 ="",
Spain57!F125       ="",
Spain57!D125       ="",
Spain57!B125       ="",
Sweden58!F125      ="",
Sweden58!D125      ="",
Sweden58!B125      =""),"",
(Belgium51!F125*Belgium51!D125/Belgium51!B125
 +Denmark52!F125*Denmark52!D125/Denmark52!B125
 +Finland53!F125*Finland53!D125/Finland53!B125
 +Italy54!F125*Italy54!D125/Italy54!B125
 +Netherlands55!F125*Netherlands55!D125/Netherlands55!B125
 +Portugal56!F125*Portugal56!D125/Portugal56!B125
 +Spain57!F125*Spain57!D125/Spain57!B125
 +Sweden58!F125*Sweden58!D125/Sweden58!B125)
/(Belgium51!D125/Belgium51!B125
 +Denmark52!D125/Denmark52!B125
 +Finland53!D125/Finland53!B125
 +Italy54!D125/Italy54!B125
 +Netherlands55!D125/Netherlands55!B125
 +Portugal56!D125/Portugal56!B125
 +Spain57!D125/Spain57!B125
 +Sweden58!D125/Sweden58!B125))</f>
        <v>0.56890183736581068</v>
      </c>
      <c r="D125" s="62" t="str">
        <f>IF(OR(
Belgium51!AE125   ="",
Belgium51!D125   ="",
Belgium51!B125   ="",
Denmark52!AE125      ="",
Denmark52!D125      ="",
Denmark52!B125      ="",
Finland53!AE125       ="",
Finland53!D125       ="",
Finland53!B125       ="",
Italy54!AE125      ="",
Italy54!D125      ="",
Italy54!B125      ="",
Netherlands55!AE125 ="",
Netherlands55!D125 ="",
Netherlands55!B125 ="",
Portugal56!AE125 ="",
Portugal56!D125 ="",
Portugal56!B125 ="",
Spain57!AE125       ="",
Spain57!D125       ="",
Spain57!B125       ="",
Sweden58!AE125      ="",
Sweden58!D125      ="",
Sweden58!B125      =""),"",
(Belgium51!AE125*Belgium51!D125/Belgium51!B125
 +Denmark52!AE125*Denmark52!D125/Denmark52!B125
 +Finland53!AE125*Finland53!D125/Finland53!B125
 +Italy54!AE125*Italy54!D125/Italy54!B125
 +Netherlands55!AE125*Netherlands55!D125/Netherlands55!B125
 +Portugal56!AE125*Portugal56!D125/Portugal56!B125
 +Spain57!AE125*Spain57!D125/Spain57!B125
 +Sweden58!AE125*Sweden58!D125/Sweden58!B125)
/(Belgium51!D125/Belgium51!B125
 +Denmark52!D125/Denmark52!B125
 +Finland53!D125/Finland53!B125
 +Italy54!D125/Italy54!B125
 +Netherlands55!D125/Netherlands55!B125
 +Portugal56!D125/Portugal56!B125
 +Spain57!D125/Spain57!B125
 +Sweden58!D125/Sweden58!B125))</f>
        <v/>
      </c>
      <c r="E125" s="62">
        <f>IF(OR(
Belgium51!H125   ="",
Belgium51!D125   ="",
Belgium51!B125   ="",
Denmark52!H125      ="",
Denmark52!D125      ="",
Denmark52!B125      ="",
Finland53!H125       ="",
Finland53!D125       ="",
Finland53!B125       ="",
Italy54!H125      ="",
Italy54!D125      ="",
Italy54!B125      ="",
Netherlands55!H125 ="",
Netherlands55!D125 ="",
Netherlands55!B125 ="",
Portugal56!H125 ="",
Portugal56!D125 ="",
Portugal56!B125 ="",
Spain57!H125 ="",
Spain57!D125 ="",
Spain57!B125 ="",
Sweden58!H125 ="",
Sweden58!D125 ="",
Sweden58!B125 =""),"",
(Belgium51!H125*Belgium51!D125/Belgium51!B125
 +Denmark52!H125*Denmark52!D125/Denmark52!B125
 +Finland53!H125*Finland53!D125/Finland53!B125
 +Italy54!H125*Italy54!D125/Italy54!B125
 +Netherlands55!H125*Netherlands55!D125/Netherlands55!B125
 +Portugal56!H125*Portugal56!D125/Portugal56!B125
 +Spain57!H125*Spain57!D125/Spain57!B125
 +Sweden58!H125*Sweden58!D125/Sweden58!B125)
/(Belgium51!D125/Belgium51!B125
 +Denmark52!D125/Denmark52!B125
 +Finland53!D125/Finland53!B125
 +Italy54!D125/Italy54!B125
 +Netherlands55!D125/Netherlands55!B125
 +Portugal56!D125/Portugal56!B125
 +Spain57!D125/Spain57!B125
 +Sweden58!D125/Sweden58!B125))</f>
        <v>0.21117857650959002</v>
      </c>
      <c r="F125" s="62">
        <f>IF(OR(
Belgium51!I125   ="",
Belgium51!D125   ="",
Belgium51!B125   ="",
Denmark52!I125      ="",
Denmark52!D125      ="",
Denmark52!B125      ="",
Finland53!I125       ="",
Finland53!D125       ="",
Finland53!B125       ="",
Italy54!I125      ="",
Italy54!D125      ="",
Italy54!B125      ="",
Netherlands55!I125 ="",
Netherlands55!D125 ="",
Netherlands55!B125 ="",
Portugal56!I125      ="",
Portugal56!D125      ="",
Portugal56!B125      ="",
Spain57!I125      ="",
Spain57!D125      ="",
Spain57!B125      ="",
Sweden58!I125      ="",
Sweden58!D125      ="",
Sweden58!B125      =""),"",
(Belgium51!I125/Belgium51!B125
 +Denmark52!I125/Denmark52!B125
 +Finland53!I125/Finland53!B125
 +Italy54!I125/Italy54!B125
 +Netherlands55!I125/Netherlands55!B125
 +Portugal56!I125/Portugal56!B125
 +Spain57!I125/Spain57!B125
 +Sweden58!I125/Sweden58!B125)
/(Belgium51!D125/Belgium51!B125
 +Denmark52!D125/Denmark52!B125
 +Finland53!D125/Finland53!B125
 +Italy54!D125/Italy54!B125
 +Netherlands55!D125/Netherlands55!B125
 +Portugal56!D125/Portugal56!B125
 +Spain57!D125/Spain57!B125
 +Sweden58!D125/Sweden58!B125))</f>
        <v>0.33975981622945722</v>
      </c>
      <c r="G125" s="62">
        <f>IF(OR(
Belgium51!J125   ="",
Belgium51!D125   ="",
Belgium51!B125   ="",
Denmark52!J125      ="",
Denmark52!D125      ="",
Denmark52!B125      ="",
Finland53!J125       ="",
Finland53!D125       ="",
Finland53!B125       ="",
Italy54!J125      ="",
Italy54!D125      ="",
Italy54!B125      ="",
Netherlands55!J125 ="",
Netherlands55!D125 ="",
Netherlands55!B125 ="",
Portugal56!J125      ="",
Portugal56!D125      ="",
Portugal56!B125      ="",
Spain57!J125      ="",
Spain57!D125      ="",
Spain57!B125      ="",
Sweden58!J125      ="",
Sweden58!D125      ="",
Sweden58!B125      =""),"",
(Belgium51!J125/Belgium51!B125
 +Denmark52!J125/Denmark52!B125
 +Finland53!J125/Finland53!B125
 +Italy54!J125/Italy54!B125
 +Netherlands55!J125/Netherlands55!B125
 +Portugal56!J125/Portugal56!B125
 +Spain57!J125/Spain57!B125
 +Sweden58!J125/Sweden58!B125)
/(Belgium51!D125/Belgium51!B125
 +Denmark52!D125/Denmark52!B125
 +Finland53!D125/Finland53!B125
 +Italy54!D125/Italy54!B125
 +Netherlands55!D125/Netherlands55!B125
 +Portugal56!D125/Portugal56!B125
 +Spain57!D125/Spain57!B125
 +Sweden58!D125/Sweden58!B125))</f>
        <v>0.28351123655104249</v>
      </c>
      <c r="H125" s="62">
        <f>IF(OR(
Belgium51!K125   ="",
Belgium51!D125   ="",
Belgium51!B125   ="",
Denmark52!K125      ="",
Denmark52!D125      ="",
Denmark52!B125      ="",
Finland53!K125       ="",
Finland53!D125       ="",
Finland53!B125       ="",
Italy54!K125      ="",
Italy54!D125      ="",
Italy54!B125      ="",
Netherlands55!K125 ="",
Netherlands55!D125 ="",
Netherlands55!B125 ="",
Portugal56!K125      ="",
Portugal56!D125      ="",
Portugal56!B125      ="",
Spain57!K125      ="",
Spain57!D125      ="",
Spain57!B125      ="",
Sweden58!K125      ="",
Sweden58!D125      ="",
Sweden58!B125      =""),"",
(Belgium51!K125/Belgium51!B125
 +Denmark52!K125/Denmark52!B125
 +Finland53!K125/Finland53!B125
 +Italy54!K125/Italy54!B125
 +Netherlands55!K125/Netherlands55!B125
 +Portugal56!K125/Portugal56!B125
 +Spain57!K125/Spain57!B125
 +Sweden58!K125/Sweden58!B125)
/(Belgium51!D125/Belgium51!B125
 +Denmark52!D125/Denmark52!B125
 +Finland53!D125/Finland53!B125
 +Italy54!D125/Italy54!B125
 +Netherlands55!D125/Netherlands55!B125
 +Portugal56!D125/Portugal56!B125
 +Spain57!D125/Spain57!B125
 +Sweden58!D125/Sweden58!B125))</f>
        <v>0.24681251722304393</v>
      </c>
      <c r="I125" s="62">
        <f>IF(OR(
Belgium51!L125   ="",
Belgium51!D125   ="",
Belgium51!B125   ="",
Denmark52!L125      ="",
Denmark52!D125      ="",
Denmark52!B125      ="",
Finland53!L125       ="",
Finland53!D125       ="",
Finland53!B125       ="",
Italy54!L125      ="",
Italy54!D125      ="",
Italy54!B125      ="",
Netherlands55!L125 ="",
Netherlands55!D125 ="",
Netherlands55!B125 ="",
Portugal56!L125      ="",
Portugal56!D125      ="",
Portugal56!B125      ="",
Spain57!L125      ="",
Spain57!D125      ="",
Spain57!B125      ="",
Sweden58!L125      ="",
Sweden58!D125      ="",
Sweden58!B125      =""),"",
(Belgium51!L125/Belgium51!B125
 +Denmark52!L125/Denmark52!B125
 +Finland53!L125/Finland53!B125
 +Italy54!L125/Italy54!B125
 +Netherlands55!L125/Netherlands55!B125
 +Portugal56!L125/Portugal56!B125
 +Spain57!L125/Spain57!B125
 +Sweden58!L125/Sweden58!B125)
/(Belgium51!D125/Belgium51!B125
 +Denmark52!D125/Denmark52!B125
 +Finland53!D125/Finland53!B125
 +Italy54!D125/Italy54!B125
 +Netherlands55!D125/Netherlands55!B125
 +Portugal56!D125/Portugal56!B125
 +Spain57!D125/Spain57!B125
 +Sweden58!D125/Sweden58!B125))</f>
        <v>0.2499296801603067</v>
      </c>
      <c r="J125" s="61">
        <f t="shared" si="2"/>
        <v>-3.117162937262774E-3</v>
      </c>
      <c r="K125" s="61">
        <f>IF(OR(
Belgium51!D125   ="",Belgium51!D124   ="",
Belgium51!B125   ="",Belgium51!B124   ="",
Belgium51!N125   ="",Belgium51!N124   ="",
Denmark52!D125      ="",Denmark52!D124      ="",
Denmark52!B125      ="",Denmark52!B124      ="",
Denmark52!N125      ="",Denmark52!N124      ="",
Finland53!D125       ="",Finland53!D124       ="",
Finland53!B125       ="",Finland53!B124       ="",
Finland53!N125       ="",Finland53!N124       ="",
Italy54!D125      ="",Italy54!D124      ="",
Italy54!B125      ="",Italy54!B124      ="",
Italy54!N125      ="",Italy54!N124      ="",
Netherlands55!D125 ="",Netherlands55!D124 ="",
Netherlands55!B125 ="",Netherlands55!B124 ="",
Netherlands55!N125 ="",Netherlands55!N124 ="",
Portugal56!D125      ="",Portugal56!D124      ="",
Portugal56!B125      ="",Portugal56!B124      ="",
Portugal56!N125      ="",Portugal56!N124      ="",
Spain57!D125      ="",Spain57!D124      ="",
Spain57!B125      ="",Spain57!B124      ="",
Spain57!N125      ="",Spain57!N124      ="",
Sweden58!D125      ="",Sweden58!D124      ="",
Sweden58!B125      ="",Sweden58!B124      ="",
Sweden58!N125      ="",Sweden58!N124      =""),"",
LN(SQRT(
(Belgium51!D125/Belgium51!B125
 +Denmark52!D125/Denmark52!B125
 +Finland53!D125/Finland53!B125
 +Italy54!D125/Italy54!B125
 +Netherlands55!D125/Netherlands55!B125
 +Portugal56!D125/Portugal56!B125
 +Spain57!D125/Spain57!B125
 +Sweden58!D125/Sweden58!B125)
/(Belgium51!D125/Belgium51!N125*Belgium51!N124/Belgium51!B124
 +Denmark52!D125/Denmark52!N125*Denmark52!N124/Denmark52!B124
 +Finland53!D125/Finland53!N125*Finland53!N124/Finland53!B124
 +Italy54!D125/Italy54!N125*Italy54!N124/Italy54!B124
 +Netherlands55!D125/Netherlands55!N125*Netherlands55!N124/Netherlands55!B124
 +Portugal56!D125/Portugal56!N125*Portugal56!N124/Portugal56!B124
 +Spain57!D125/Spain57!N125*Spain57!N124/Spain57!B124
 +Sweden58!D125/Sweden58!N125*Sweden58!N124/Sweden58!B124)
*(Belgium51!D124/Belgium51!N124*Belgium51!N125/Belgium51!B125
 +Denmark52!D124/Denmark52!N124*Denmark52!N125/Denmark52!B125
 +Finland53!D124/Finland53!N124*Finland53!N125/Finland53!B125
 +Italy54!D124/Italy54!N124*Italy54!N125/Italy54!B125
 +Netherlands55!D124/Netherlands55!N124*Netherlands55!N125/Netherlands55!B125
 +Portugal56!D124/Portugal56!N124*Portugal56!N125/Portugal56!B125
 +Spain57!D124/Spain57!N124*Spain57!N125/Spain57!B125
 +Sweden58!D124/Sweden58!N124*Sweden58!N125/Sweden58!B125)
/(Belgium51!D124/Belgium51!B124
 +Denmark52!D124/Denmark52!B124
 +Finland53!D124/Finland53!B124
 +Italy54!D124/Italy54!B124
 +Netherlands55!D124/Netherlands55!B124
 +Portugal56!D124/Portugal56!B124
 +Spain57!D124/Spain57!B124
 +Sweden58!D124/Sweden58!B124))))</f>
        <v>-0.13987620642604479</v>
      </c>
      <c r="L125" s="61">
        <f>IF(OR(
Belgium51!F125   ="",Belgium51!F124   ="",
Belgium51!D125   ="",Belgium51!D124   ="",
Belgium51!B125   ="",Belgium51!B124   ="",
Belgium51!P125   ="",Belgium51!P124   ="",
Denmark52!F125      ="",Denmark52!F124      ="",
Denmark52!D125      ="",Denmark52!D124      ="",
Denmark52!B125      ="",Denmark52!B124      ="",
Denmark52!P125      ="",Denmark52!P124      ="",
Finland53!F125       ="",Finland53!F124       ="",
Finland53!D125       ="",Finland53!D124       ="",
Finland53!B125       ="",Finland53!B124       ="",
Finland53!P125       ="",Finland53!P124       ="",
Italy54!F125      ="",Italy54!F124      ="",
Italy54!D125      ="",Italy54!D124      ="",
Italy54!B125      ="",Italy54!B124      ="",
Italy54!P125      ="",Italy54!P124      ="",
Netherlands55!F125 ="",Netherlands55!F124 ="",
Netherlands55!D125 ="",Netherlands55!D124 ="",
Netherlands55!B125 ="",Netherlands55!B124 ="",
Netherlands55!P125 ="",Netherlands55!P124 ="",
Portugal56!F125      ="",Portugal56!F124      ="",
Portugal56!D125      ="",Portugal56!D124      ="",
Portugal56!B125      ="",Portugal56!B124      ="",
Portugal56!P125      ="",Portugal56!P124      ="",
Spain57!F125      ="",Spain57!F124      ="",
Spain57!D125      ="",Spain57!D124      ="",
Spain57!B125      ="",Spain57!B124      ="",
Spain57!P125      ="",Spain57!P124      ="",
Sweden58!F125      ="",Sweden58!F124      ="",
Sweden58!D125      ="",Sweden58!D124      ="",
Sweden58!B125      ="",Sweden58!B124      ="",
Sweden58!P125      ="",Sweden58!P124      =""),"",
LN(SQRT(
(Belgium51!D125*Belgium51!F125/Belgium51!B125
 +Denmark52!D125*Denmark52!F125/Denmark52!B125
 +Finland53!D125*Finland53!F125/Finland53!B125
 +Italy54!D125*Italy54!F125/Italy54!B125
 +Netherlands55!D125*Netherlands55!F125/Netherlands55!B125
 +Portugal56!D125*Portugal56!F125/Portugal56!B125
 +Spain57!D125*Spain57!F125/Spain57!B125
 +Sweden58!D125*Sweden58!F125/Sweden58!B125)
/(Belgium51!D125*Belgium51!F125/Belgium51!P125*Belgium51!P124/Belgium51!B124
 +Denmark52!D125*Denmark52!F125/Denmark52!P125*Denmark52!P124/Denmark52!B124
 +Finland53!D125*Finland53!F125/Finland53!P125*Finland53!P124/Finland53!B124
 +Italy54!D125*Italy54!F125/Italy54!P125*Italy54!P124/Italy54!B124
 +Netherlands55!D125*Netherlands55!F125/Netherlands55!P125*Netherlands55!P124/Netherlands55!B124
 +Portugal56!D125*Portugal56!F125/Portugal56!P125*Portugal56!P124/Portugal56!B124
 +Spain57!D125*Spain57!F125/Spain57!P125*Spain57!P124/Spain57!B124
 +Sweden58!D125*Sweden58!F125/Sweden58!P125*Sweden58!P124/Sweden58!B124)
*(Belgium51!D124*Belgium51!F124/Belgium51!P124*Belgium51!P125/Belgium51!B125
 +Denmark52!D124*Denmark52!F124/Denmark52!P124*Denmark52!P125/Denmark52!B125
 +Finland53!D124*Finland53!F124/Finland53!P124*Finland53!P125/Finland53!B125
 +Italy54!D124*Italy54!F124/Italy54!P124*Italy54!P125/Italy54!B125
 +Netherlands55!D124*Netherlands55!F124/Netherlands55!P124*Netherlands55!P125/Netherlands55!B125
 +Portugal56!D124*Portugal56!F124/Portugal56!P124*Portugal56!P125/Portugal56!B125
 +Spain57!D124*Spain57!F124/Spain57!P124*Spain57!P125/Spain57!B125
 +Sweden58!D124*Sweden58!F124/Sweden58!P124*Sweden58!P125/Sweden58!B125)
/(Belgium51!D124*Belgium51!F124/Belgium51!B124
 +Denmark52!D124*Denmark52!F124/Denmark52!B124
 +Finland53!D124*Finland53!F124/Finland53!B124
 +Italy54!D124*Italy54!F124/Italy54!B124
 +Netherlands55!D124*Netherlands55!F124/Netherlands55!B124
 +Portugal56!D124*Portugal56!F124/Portugal56!B124
 +Spain57!D124*Spain57!F124/Spain57!B124
 +Sweden58!D124*Sweden58!F124/Sweden58!B124))))</f>
        <v>-0.13596455130177801</v>
      </c>
      <c r="M125" s="62">
        <f>IF(OR(
Belgium51!H125   ="",Belgium51!H124   ="",
Belgium51!D125   ="",Belgium51!D124   ="",
Belgium51!B125   ="",Belgium51!B124   ="",
Belgium51!Q125   ="",Belgium51!Q124   ="",
Denmark52!H125      ="",Denmark52!H124      ="",
Denmark52!D125      ="",Denmark52!D124      ="",
Denmark52!B125      ="",Denmark52!B124      ="",
Denmark52!Q125      ="",Denmark52!Q124      ="",
Finland53!H125       ="",Finland53!H124       ="",
Finland53!D125       ="",Finland53!D124       ="",
Finland53!B125       ="",Finland53!B124       ="",
Finland53!Q125       ="",Finland53!Q124       ="",
Italy54!H125      ="",Italy54!H124      ="",
Italy54!D125      ="",Italy54!D124      ="",
Italy54!B125      ="",Italy54!B124      ="",
Italy54!Q125      ="",Italy54!Q124      ="",
Netherlands55!H125 ="",Netherlands55!H124 ="",
Netherlands55!D125 ="",Netherlands55!D124 ="",
Netherlands55!B125 ="",Netherlands55!B124 ="",
Netherlands55!Q125 ="",Netherlands55!Q124 ="",
Portugal56!H125      ="",Portugal56!H124      ="",
Portugal56!D125      ="",Portugal56!D124      ="",
Portugal56!B125      ="",Portugal56!B124      ="",
Portugal56!Q125      ="",Portugal56!Q124      ="",
Spain57!H125      ="",Spain57!H124      ="",
Spain57!D125      ="",Spain57!D124      ="",
Spain57!B125      ="",Spain57!B124      ="",
Spain57!Q125      ="",Spain57!Q124      ="",
Sweden58!H125      ="",Sweden58!H124      ="",
Sweden58!D125      ="",Sweden58!D124      ="",
Sweden58!B125      ="",Sweden58!B124      ="",
Sweden58!Q125      ="",Sweden58!Q124      =""),"",
LN(SQRT(
(Belgium51!D125*Belgium51!H125/Belgium51!B125
 +Denmark52!D125*Denmark52!H125/Denmark52!B125
 +Finland53!D125*Finland53!H125/Finland53!B125
 +Italy54!D125*Italy54!H125/Italy54!B125
 +Netherlands55!D125*Netherlands55!H125/Netherlands55!B125
 +Portugal56!D125*Portugal56!H125/Portugal56!B125
 +Spain57!D125*Spain57!H125/Spain57!B125
 +Sweden58!D125*Sweden58!H125/Sweden58!B125)
/(Belgium51!D125*Belgium51!H125/Belgium51!Q125*Belgium51!Q124/Belgium51!B124
 +Denmark52!D125*Denmark52!H125/Denmark52!Q125*Denmark52!Q124/Denmark52!B124
 +Finland53!D125*Finland53!H125/Finland53!Q125*Finland53!Q124/Finland53!B124
 +Italy54!D125*Italy54!H125/Italy54!Q125*Italy54!Q124/Italy54!B124
 +Netherlands55!D125*Netherlands55!H125/Netherlands55!Q125*Netherlands55!Q124/Netherlands55!B124
 +Portugal56!D125*Portugal56!H125/Portugal56!Q125*Portugal56!Q124/Portugal56!B124
 +Spain57!D125*Spain57!H125/Spain57!Q125*Spain57!Q124/Spain57!B124
 +Sweden58!D125*Sweden58!H125/Sweden58!Q125*Sweden58!Q124/Sweden58!B124)
*(Belgium51!D124*Belgium51!H124/Belgium51!Q124*Belgium51!Q125/Belgium51!B125
 +Denmark52!D124*Denmark52!H124/Denmark52!Q124*Denmark52!Q125/Denmark52!B125
 +Finland53!D124*Finland53!H124/Finland53!Q124*Finland53!Q125/Finland53!B125
 +Italy54!D124*Italy54!H124/Italy54!Q124*Italy54!Q125/Italy54!B125
 +Netherlands55!D124*Netherlands55!H124/Netherlands55!Q124*Netherlands55!Q125/Netherlands55!B125
 +Portugal56!D124*Portugal56!H124/Portugal56!Q124*Portugal56!Q125/Portugal56!B125
 +Spain57!D124*Spain57!H124/Spain57!Q124*Spain57!Q125/Spain57!B125
 +Sweden58!D124*Sweden58!H124/Sweden58!Q124*Sweden58!Q125/Sweden58!B125)
/(Belgium51!D124*Belgium51!H124/Belgium51!B124
 +Denmark52!D124*Denmark52!H124/Denmark52!B124
 +Finland53!D124*Finland53!H124/Finland53!B124
 +Italy54!D124*Italy54!H124/Italy54!B124
 +Netherlands55!D124*Netherlands55!H124/Netherlands55!B124
 +Portugal56!D124*Portugal56!H124/Portugal56!B124
 +Spain57!D124*Spain57!H124/Spain57!B124
 +Sweden58!D124*Sweden58!H124/Sweden58!B124))))</f>
        <v>-0.15498370922423266</v>
      </c>
      <c r="N125" s="62">
        <f>IF(OR(
Belgium51!I125   ="",Belgium51!I124   ="",
Belgium51!B125   ="",Belgium51!B124   ="",
Belgium51!R125   ="",Belgium51!R124   ="",
Denmark52!I125      ="",Denmark52!I124      ="",
Denmark52!B125      ="",Denmark52!B124      ="",
Denmark52!R125      ="",Denmark52!R124      ="",
Finland53!I125       ="",Finland53!I124       ="",
Finland53!B125       ="",Finland53!B124       ="",
Finland53!R125       ="",Finland53!R124       ="",
Italy54!I125      ="",Italy54!I124      ="",
Italy54!B125      ="",Italy54!B124      ="",
Italy54!R125      ="",Italy54!R124      ="",
Netherlands55!I125 ="",Netherlands55!I124 ="",
Netherlands55!B125 ="",Netherlands55!B124 ="",
Netherlands55!R125 ="",Netherlands55!R124 ="",
Portugal56!I125      ="",Portugal56!I124      ="",
Portugal56!B125      ="",Portugal56!B124      ="",
Portugal56!R125      ="",Portugal56!R124      ="",
Spain57!I125      ="",Spain57!I124      ="",
Spain57!B125      ="",Spain57!B124      ="",
Spain57!R125      ="",Spain57!R124      ="",
Sweden58!I125      ="",Sweden58!I124      ="",
Sweden58!B125      ="",Sweden58!B124      ="",
Sweden58!R125      ="",Sweden58!R124      =""),"",
LN(SQRT(
(Belgium51!I125/Belgium51!B125
 +Denmark52!I125/Denmark52!B125
 +Finland53!I125/Finland53!B125
 +Italy54!I125/Italy54!B125
 +Netherlands55!I125/Netherlands55!B125
 +Portugal56!I125/Portugal56!B125
 +Spain57!I125/Spain57!B125
 +Sweden58!I125/Sweden58!B125)
/(Belgium51!I125/Belgium51!R125*Belgium51!R124/Belgium51!B124
 +Denmark52!I125/Denmark52!R125*Denmark52!R124/Denmark52!B124
 +Finland53!I125/Finland53!R125*Finland53!R124/Finland53!B124
 +Italy54!I125/Italy54!R125*Italy54!R124/Italy54!B124
 +Netherlands55!I125/Netherlands55!R125*Netherlands55!R124/Netherlands55!B124
 +Portugal56!I125/Portugal56!R125*Portugal56!R124/Portugal56!B124
 +Spain57!I125/Spain57!R125*Spain57!R124/Spain57!B124
 +Sweden58!I125/Sweden58!R125*Sweden58!R124/Sweden58!B124)
*(Belgium51!I124/Belgium51!R124*Belgium51!R125/Belgium51!B125
 +Denmark52!I124/Denmark52!R124*Denmark52!R125/Denmark52!B125
 +Finland53!I124/Finland53!R124*Finland53!R125/Finland53!B125
 +Italy54!I124/Italy54!R124*Italy54!R125/Italy54!B125
 +Netherlands55!I124/Netherlands55!R124*Netherlands55!R125/Netherlands55!B125
 +Portugal56!I124/Portugal56!R124*Portugal56!R125/Portugal56!B125
 +Spain57!I124/Spain57!R124*Spain57!R125/Spain57!B125
 +Sweden58!I124/Sweden58!R124*Sweden58!R125/Sweden58!B125)
/(Belgium51!I124/Belgium51!B124
 +Denmark52!I124/Denmark52!B124
 +Finland53!I124/Finland53!B124
 +Italy54!I124/Italy54!B124
 +Netherlands55!I124/Netherlands55!B124
 +Portugal56!I124/Portugal56!B124
 +Spain57!I124/Spain57!B124
 +Sweden58!I124/Sweden58!B124))))</f>
        <v>-0.13964339581828647</v>
      </c>
      <c r="O125" s="62">
        <f>IF(OR(
Belgium51!K125   ="",Belgium51!K124   ="",
Belgium51!B125   ="",Belgium51!B124   ="",
Belgium51!S125   ="",Belgium51!S124   ="",
Denmark52!K125      ="",Denmark52!K124      ="",
Denmark52!B125      ="",Denmark52!B124      ="",
Denmark52!S125      ="",Denmark52!S124      ="",
Finland53!K125       ="",Finland53!K124       ="",
Finland53!B125       ="",Finland53!B124       ="",
Finland53!S125       ="",Finland53!S124       ="",
Italy54!K125      ="",Italy54!K124      ="",
Italy54!B125      ="",Italy54!B124      ="",
Italy54!S125      ="",Italy54!S124      ="",
Netherlands55!K125 ="",Netherlands55!K124 ="",
Netherlands55!B125 ="",Netherlands55!B124 ="",
Netherlands55!S125 ="",Netherlands55!S124 ="",
Portugal56!K125      ="",Portugal56!K124      ="",
Portugal56!B125      ="",Portugal56!B124      ="",
Portugal56!S125      ="",Portugal56!S124      ="",
Spain57!K125      ="",Spain57!K124      ="",
Spain57!B125      ="",Spain57!B124      ="",
Spain57!S125      ="",Spain57!S124      ="",
Sweden58!K125      ="",Sweden58!K124      ="",
Sweden58!B125      ="",Sweden58!B124      ="",
Sweden58!S125      ="",Sweden58!S124      =""),"",
LN(SQRT(
(Belgium51!K125/Belgium51!B125
 +Denmark52!K125/Denmark52!B125
 +Finland53!K125/Finland53!B125
 +Italy54!K125/Italy54!B125
 +Netherlands55!K125/Netherlands55!B125
 +Portugal56!K125/Portugal56!B125
 +Spain57!K125/Spain57!B125
 +Sweden58!K125/Sweden58!B125)
/(Belgium51!K125/Belgium51!S125*Belgium51!S124/Belgium51!B124
 +Denmark52!K125/Denmark52!S125*Denmark52!S124/Denmark52!B124
 +Finland53!K125/Finland53!S125*Finland53!S124/Finland53!B124
 +Italy54!K125/Italy54!S125*Italy54!S124/Italy54!B124
 +Netherlands55!K125/Netherlands55!S125*Netherlands55!S124/Netherlands55!B124
 +Portugal56!K125/Portugal56!S125*Portugal56!S124/Portugal56!B124
 +Spain57!K125/Spain57!S125*Spain57!S124/Spain57!B124
 +Sweden58!K125/Sweden58!S125*Sweden58!S124/Sweden58!B124)
*(Belgium51!K124/Belgium51!S124*Belgium51!S125/Belgium51!B125
 +Denmark52!K124/Denmark52!S124*Denmark52!S125/Denmark52!B125
 +Finland53!K124/Finland53!S124*Finland53!S125/Finland53!B125
 +Italy54!K124/Italy54!S124*Italy54!S125/Italy54!B125
 +Netherlands55!K124/Netherlands55!S124*Netherlands55!S125/Netherlands55!B125
 +Portugal56!K124/Portugal56!S124*Portugal56!S125/Portugal56!B125
 +Spain57!K124/Spain57!S124*Spain57!S125/Spain57!B125
 +Sweden58!K124/Sweden58!S124*Sweden58!S125/Sweden58!B125)
/(Belgium51!K124/Belgium51!B124
 +Denmark52!K124/Denmark52!B124
 +Finland53!K124/Finland53!B124
 +Italy54!K124/Italy54!B124
 +Netherlands55!K124/Netherlands55!B124
 +Portugal56!K124/Portugal56!B124
 +Spain57!K124/Spain57!B124
 +Sweden58!K124/Sweden58!B124))))</f>
        <v>-0.14854317742221065</v>
      </c>
      <c r="P125" s="62">
        <f>IF(OR(
Belgium51!L125   ="",Belgium51!L124   ="",
Belgium51!B125   ="",Belgium51!B124   ="",
Belgium51!T125   ="",Belgium51!T124   ="",
Denmark52!L125      ="",Denmark52!L124      ="",
Denmark52!B125      ="",Denmark52!B124      ="",
Denmark52!T125      ="",Denmark52!T124      ="",
Finland53!L125       ="",Finland53!L124       ="",
Finland53!B125       ="",Finland53!B124       ="",
Finland53!T125       ="",Finland53!T124       ="",
Italy54!L125      ="",Italy54!L124      ="",
Italy54!B125      ="",Italy54!B124      ="",
Italy54!T125      ="",Italy54!T124      ="",
Netherlands55!L125 ="",Netherlands55!L124 ="",
Netherlands55!B125 ="",Netherlands55!B124 ="",
Netherlands55!T125 ="",Netherlands55!T124 ="",
Portugal56!L125      ="",Portugal56!L124      ="",
Portugal56!B125      ="",Portugal56!B124      ="",
Portugal56!T125      ="",Portugal56!T124      ="",
Spain57!L125      ="",Spain57!L124      ="",
Spain57!B125      ="",Spain57!B124      ="",
Spain57!T125      ="",Spain57!T124      ="",
Sweden58!L125      ="",Sweden58!L124      ="",
Sweden58!B125      ="",Sweden58!B124      ="",
Sweden58!T125      ="",Sweden58!T124      =""),"",
LN(SQRT(
(Belgium51!L125/Belgium51!B125
 +Denmark52!L125/Denmark52!B125
 +Finland53!L125/Finland53!B125
 +Italy54!L125/Italy54!B125
 +Netherlands55!L125/Netherlands55!B125
 +Portugal56!L125/Portugal56!B125
 +Spain57!L125/Spain57!B125
 +Sweden58!L125/Sweden58!B125)
/(Belgium51!L125/Belgium51!T125*Belgium51!T124/Belgium51!B124
 +Denmark52!L125/Denmark52!T125*Denmark52!T124/Denmark52!B124
 +Finland53!L125/Finland53!T125*Finland53!T124/Finland53!B124
 +Italy54!L125/Italy54!T125*Italy54!T124/Italy54!B124
 +Netherlands55!L125/Netherlands55!T125*Netherlands55!T124/Netherlands55!B124
 +Portugal56!L125/Portugal56!T125*Portugal56!T124/Portugal56!B124
 +Spain57!L125/Spain57!T125*Spain57!T124/Spain57!B124
 +Sweden58!L125/Sweden58!T125*Sweden58!T124/Sweden58!B124)
*(Belgium51!L124/Belgium51!T124*Belgium51!T125/Belgium51!B125
 +Denmark52!L124/Denmark52!T124*Denmark52!T125/Denmark52!B125
 +Finland53!L124/Finland53!T124*Finland53!T125/Finland53!B125
 +Italy54!L124/Italy54!T124*Italy54!T125/Italy54!B125
 +Netherlands55!L124/Netherlands55!T124*Netherlands55!T125/Netherlands55!B125
 +Portugal56!L124/Portugal56!T124*Portugal56!T125/Portugal56!B125
 +Spain57!L124/Spain57!T124*Spain57!T125/Spain57!B125
 +Sweden58!L124/Sweden58!T124*Sweden58!T125/Sweden58!B125)
/(Belgium51!L124/Belgium51!B124
 +Denmark52!L124/Denmark52!B124
 +Finland53!L124/Finland53!B124
 +Italy54!L124/Italy54!B124
 +Netherlands55!L124/Netherlands55!B124
 +Portugal56!L124/Portugal56!B124
 +Spain57!L124/Spain57!B124
 +Sweden58!L124/Sweden58!B124))))</f>
        <v>-0.1520241500736601</v>
      </c>
      <c r="Q125" s="61">
        <f t="shared" si="4"/>
        <v>3.9116551242667774E-3</v>
      </c>
      <c r="R125" s="61">
        <f t="shared" si="8"/>
        <v>-1.5107502798187872E-2</v>
      </c>
      <c r="S125" s="61">
        <f t="shared" si="5"/>
        <v>2.3281060775831586E-4</v>
      </c>
      <c r="T125" s="61">
        <f t="shared" si="6"/>
        <v>-8.6669709961658681E-3</v>
      </c>
      <c r="U125" s="61">
        <f t="shared" si="7"/>
        <v>-1.2147943647615317E-2</v>
      </c>
      <c r="V125" s="61">
        <f>IF(OR(
Belgium51!V125   ="",
Belgium51!U125   ="",
Denmark52!V125      ="",
Denmark52!U125      ="",
Finland53!V125       ="",
Finland53!U125       ="",
Italy54!V125      ="",
Italy54!U125      ="",
Netherlands55!V125 ="",
Netherlands55!U125 ="",
Portugal56!V125      ="",
Portugal56!U125      ="",
Spain57!V125      ="",
Spain57!U125      ="",
Sweden58!V125      ="",
Sweden58!U125      =""),"",
LN((Belgium51!V125+Denmark52!V125+Finland53!V125+Italy54!V125+Netherlands55!V125+Portugal56!V125+Spain57!V125+Sweden58!V125)
/(Belgium51!U125+Denmark52!U125+Finland53!U125+Italy54!U125+Netherlands55!U125+Portugal56!U125+Spain57!U125+Sweden58!U125)))</f>
        <v>-0.8932339428049344</v>
      </c>
      <c r="W125" s="61">
        <f>IF(OR(
Belgium51!V125   ="",
Belgium51!W125   ="",
Belgium51!U125   ="",
Denmark52!V125      ="",
Denmark52!W125      ="",
Denmark52!U125      ="",
Finland53!V125       ="",
Finland53!W125       ="",
Finland53!U125       ="",
Italy54!V125      ="",
Italy54!W125      ="",
Italy54!U125      ="",
Netherlands55!V125 ="",
Netherlands55!W125 ="",
Netherlands55!V125 ="",
Portugal56!V125      ="",
Portugal56!W125      ="",
Portugal56!U125      ="",
Spain57!V125      ="",
Spain57!W125      ="",
Spain57!U125      ="",
Sweden58!V125      ="",
Sweden58!W125      ="",
Sweden58!U125      ="",
),"",
LN((Belgium51!V125*Belgium51!W125+Denmark52!V125*Denmark52!W125+Finland53!V125*Finland53!W125+Italy54!V125*Italy54!W125+Netherlands55!V125*Netherlands55!W125+Portugal56!V125*Portugal56!W125+Spain57!V125*Spain57!W125+Sweden58!V125*Sweden58!W125)
/(Belgium51!U125+Denmark52!U125+Finland53!U125+Italy54!U125+Netherlands55!U125+Portugal56!U125+Spain57!U125+Sweden58!U125)))</f>
        <v>6.5619977413345865</v>
      </c>
      <c r="X125" s="61">
        <f>IF(OR(
Belgium51!X125   ="",
Belgium51!D125   ="",
Belgium51!B125   ="",
Denmark52!X125      ="",
Denmark52!D125      ="",
Denmark52!B125      ="",
Finland53!X125       ="",
Finland53!D125       ="",
Finland53!B125       ="",
Italy54!X125      ="",
Italy54!D125      ="",
Italy54!B125      ="",
Netherlands55!X125 ="",
Netherlands55!D125 ="",
Netherlands55!B125 ="",
Portugal56!X125      ="",
Portugal56!D125      ="",
Portugal56!B125      ="",
Spain57!X125      ="",
Spain57!D125      ="",
Spain57!B125      ="",
Sweden58!X125      ="",
Sweden58!D125      ="",
Sweden58!B125      =""),"",
(Belgium51!X125*Belgium51!D125/Belgium51!B125
 +Denmark52!X125*Denmark52!D125/Denmark52!B125
 +Finland53!X125*Finland53!D125/Finland53!B125
 +Italy54!X125*Italy54!D125/Italy54!B125
 +Netherlands55!X125*Netherlands55!D125/Netherlands55!B125
 +Portugal56!X125*Portugal56!D125/Portugal56!B125
 +Spain57!X125*Spain57!D125/Spain57!B125
 +Sweden58!X125*Sweden58!D125/Sweden58!B125)
/(Belgium51!D125/Belgium51!B125
 +Denmark52!D125/Denmark52!B125
 +Finland53!D125/Finland53!B125
 +Italy54!D125/Italy54!B125
 +Netherlands55!D125/Netherlands55!B125
 +Portugal56!D125/Portugal56!B125
 +Spain57!D125/Spain57!B125
 +Sweden58!D125/Sweden58!B125))</f>
        <v>0.62145080768409033</v>
      </c>
      <c r="Y125" s="61">
        <f>IF(OR(
Belgium51!Y125   ="",
Belgium51!D125   ="",
Belgium51!B125   ="",
Denmark52!Y125      ="",
Denmark52!D125      ="",
Denmark52!B125      ="",
Finland53!Y125       ="",
Finland53!D125       ="",
Finland53!B125       ="",
Italy54!Y125      ="",
Italy54!D125      ="",
Italy54!B125      ="",
Netherlands55!Y125 ="",
Netherlands55!D125 ="",
Netherlands55!B125 ="",
Portugal56!Y125      ="",
Portugal56!D125      ="",
Portugal56!B125      ="",
Spain57!Y125      ="",
Spain57!D125      ="",
Spain57!B125      ="",
Sweden58!Y125      ="",
Sweden58!D125      ="",
Sweden58!B125      =""),"",
(Belgium51!Y125/Belgium51!B125
 +Denmark52!Y125/Denmark52!B125
 +Finland53!Y125/Finland53!B125
 +Italy54!Y125/Italy54!B125
 +Netherlands55!Y125/Netherlands55!B125
 +Portugal56!Y125/Portugal56!B125
 +Spain57!Y125/Spain57!B125
 +Sweden58!Y125/Sweden58!B125)
/(Belgium51!D125/Belgium51!B125
 +Denmark52!D125/Denmark52!B125
 +Finland53!D125/Finland53!B125
 +Italy54!D125/Italy54!B125
 +Netherlands55!D125/Netherlands55!B125
 +Portugal56!D125/Portugal56!B125
 +Spain57!D125/Spain57!B125
 +Sweden58!D125/Sweden58!B125))</f>
        <v>0.14262520395003558</v>
      </c>
      <c r="Z125" s="67"/>
      <c r="AA125" s="62" t="str">
        <f t="shared" si="3"/>
        <v/>
      </c>
      <c r="AB125" s="75">
        <f>IF(OR(
Belgium51!AB125   ="",
Belgium51!D125   ="",
Belgium51!B125   ="",
Denmark52!AB125      ="",
Denmark52!D125      ="",
Denmark52!B125      ="",
Finland53!AB125       ="",
Finland53!D125       ="",
Finland53!B125       ="",
Italy54!AB125      ="",
Italy54!D125      ="",
Italy54!B125      ="",
Netherlands55!AB125 ="",
Netherlands55!D125 ="",
Netherlands55!B125 ="",
Portugal56!AB125      ="",
Portugal56!D125      ="",
Portugal56!B125      ="",
Spain57!AB125      ="",
Spain57!D125      ="",
Spain57!B125      ="",
Sweden58!AB125      ="",
Sweden58!D125      ="",
Sweden58!B125      =""),"",
(Belgium51!AB125*Belgium51!D125/Belgium51!B125
 +Denmark52!AB125*Denmark52!D125/Denmark52!B125
 +Finland53!AB125*Finland53!D125/Finland53!B125
 +Italy54!AB125*Italy54!D125/Italy54!B125
 +Netherlands55!AB125*Netherlands55!D125/Netherlands55!B125
 +Portugal56!AB125*Portugal56!D125/Portugal56!B125
 +Spain57!AB125*Spain57!D125/Spain57!B125
 +Sweden58!AB125*Sweden58!D125/Sweden58!B125)
/(Belgium51!D125/Belgium51!B125
 +Denmark52!D125/Denmark52!B125
 +Finland53!D125/Finland53!B125
 +Italy54!D125/Italy54!B125
 +Netherlands55!D125/Netherlands55!B125
 +Portugal56!D125/Portugal56!B125
 +Spain57!D125/Spain57!B125
 +Sweden58!D125/Sweden58!B125))</f>
        <v>0.79267887679959681</v>
      </c>
    </row>
    <row r="126" spans="1:28">
      <c r="A126" s="62">
        <v>1993</v>
      </c>
      <c r="B126" s="62">
        <f>IF(OR(
Belgium51!AC126   ="",
Belgium51!D126   ="",
Belgium51!B126   ="",
Denmark52!AC126      ="",
Denmark52!D126      ="",
Denmark52!B126      ="",
Finland53!AC126       ="",
Finland53!D126       ="",
Finland53!B126       ="",
Italy54!AC126      ="",
Italy54!D126      ="",
Italy54!B126      ="",
Netherlands55!AC126 ="",
Netherlands55!D126 ="",
Netherlands55!B126 ="",
Portugal56!AC126 ="",
Portugal56!D126 ="",
Portugal56!B126 ="",
Spain57!AC126       ="",
Spain57!D126       ="",
Spain57!B126       ="",
Sweden58!AC126      ="",
Sweden58!D126      ="",
Sweden58!B126      =""),"",
(Belgium51!AC126*Belgium51!D126/Belgium51!B126
 +Denmark52!AC126*Denmark52!D126/Denmark52!B126
 +Finland53!AC126*Finland53!D126/Finland53!B126
 +Italy54!AC126*Italy54!D126/Italy54!B126
 +Netherlands55!AC126*Netherlands55!D126/Netherlands55!B126
 +Portugal56!AC126*Portugal56!D126/Portugal56!B126
 +Spain57!AC126*Spain57!D126/Spain57!B126
 +Sweden58!AC126*Sweden58!D126/Sweden58!B126)
/(Belgium51!D126/Belgium51!B126
 +Denmark52!D126/Denmark52!B126
 +Finland53!D126/Finland53!B126
 +Italy54!D126/Italy54!B126
 +Netherlands55!D126/Netherlands55!B126
 +Portugal56!D126/Portugal56!B126
 +Spain57!D126/Spain57!B126
 +Sweden58!D126/Sweden58!B126))</f>
        <v>1.3687096642387353E-2</v>
      </c>
      <c r="C126" s="34">
        <f>IF(OR(
Belgium51!F126   ="",
Belgium51!D126   ="",
Belgium51!B126   ="",
Denmark52!F126      ="",
Denmark52!D126      ="",
Denmark52!B126      ="",
Finland53!F126       ="",
Finland53!D126       ="",
Finland53!B126       ="",
Italy54!F126      ="",
Italy54!D126      ="",
Italy54!B126      ="",
Netherlands55!F126 ="",
Netherlands55!D126 ="",
Netherlands55!B126 ="",
Portugal56!F126 ="",
Portugal56!D126 ="",
Portugal56!B126 ="",
Spain57!F126       ="",
Spain57!D126       ="",
Spain57!B126       ="",
Sweden58!F126      ="",
Sweden58!D126      ="",
Sweden58!B126      =""),"",
(Belgium51!F126*Belgium51!D126/Belgium51!B126
 +Denmark52!F126*Denmark52!D126/Denmark52!B126
 +Finland53!F126*Finland53!D126/Finland53!B126
 +Italy54!F126*Italy54!D126/Italy54!B126
 +Netherlands55!F126*Netherlands55!D126/Netherlands55!B126
 +Portugal56!F126*Portugal56!D126/Portugal56!B126
 +Spain57!F126*Spain57!D126/Spain57!B126
 +Sweden58!F126*Sweden58!D126/Sweden58!B126)
/(Belgium51!D126/Belgium51!B126
 +Denmark52!D126/Denmark52!B126
 +Finland53!D126/Finland53!B126
 +Italy54!D126/Italy54!B126
 +Netherlands55!D126/Netherlands55!B126
 +Portugal56!D126/Portugal56!B126
 +Spain57!D126/Spain57!B126
 +Sweden58!D126/Sweden58!B126))</f>
        <v>0.56608916882639959</v>
      </c>
      <c r="D126" s="62" t="str">
        <f>IF(OR(
Belgium51!AE126   ="",
Belgium51!D126   ="",
Belgium51!B126   ="",
Denmark52!AE126      ="",
Denmark52!D126      ="",
Denmark52!B126      ="",
Finland53!AE126       ="",
Finland53!D126       ="",
Finland53!B126       ="",
Italy54!AE126      ="",
Italy54!D126      ="",
Italy54!B126      ="",
Netherlands55!AE126 ="",
Netherlands55!D126 ="",
Netherlands55!B126 ="",
Portugal56!AE126 ="",
Portugal56!D126 ="",
Portugal56!B126 ="",
Spain57!AE126       ="",
Spain57!D126       ="",
Spain57!B126       ="",
Sweden58!AE126      ="",
Sweden58!D126      ="",
Sweden58!B126      =""),"",
(Belgium51!AE126*Belgium51!D126/Belgium51!B126
 +Denmark52!AE126*Denmark52!D126/Denmark52!B126
 +Finland53!AE126*Finland53!D126/Finland53!B126
 +Italy54!AE126*Italy54!D126/Italy54!B126
 +Netherlands55!AE126*Netherlands55!D126/Netherlands55!B126
 +Portugal56!AE126*Portugal56!D126/Portugal56!B126
 +Spain57!AE126*Spain57!D126/Spain57!B126
 +Sweden58!AE126*Sweden58!D126/Sweden58!B126)
/(Belgium51!D126/Belgium51!B126
 +Denmark52!D126/Denmark52!B126
 +Finland53!D126/Finland53!B126
 +Italy54!D126/Italy54!B126
 +Netherlands55!D126/Netherlands55!B126
 +Portugal56!D126/Portugal56!B126
 +Spain57!D126/Spain57!B126
 +Sweden58!D126/Sweden58!B126))</f>
        <v/>
      </c>
      <c r="E126" s="62">
        <f>IF(OR(
Belgium51!H126   ="",
Belgium51!D126   ="",
Belgium51!B126   ="",
Denmark52!H126      ="",
Denmark52!D126      ="",
Denmark52!B126      ="",
Finland53!H126       ="",
Finland53!D126       ="",
Finland53!B126       ="",
Italy54!H126      ="",
Italy54!D126      ="",
Italy54!B126      ="",
Netherlands55!H126 ="",
Netherlands55!D126 ="",
Netherlands55!B126 ="",
Portugal56!H126 ="",
Portugal56!D126 ="",
Portugal56!B126 ="",
Spain57!H126 ="",
Spain57!D126 ="",
Spain57!B126 ="",
Sweden58!H126 ="",
Sweden58!D126 ="",
Sweden58!B126 =""),"",
(Belgium51!H126*Belgium51!D126/Belgium51!B126
 +Denmark52!H126*Denmark52!D126/Denmark52!B126
 +Finland53!H126*Finland53!D126/Finland53!B126
 +Italy54!H126*Italy54!D126/Italy54!B126
 +Netherlands55!H126*Netherlands55!D126/Netherlands55!B126
 +Portugal56!H126*Portugal56!D126/Portugal56!B126
 +Spain57!H126*Spain57!D126/Spain57!B126
 +Sweden58!H126*Sweden58!D126/Sweden58!B126)
/(Belgium51!D126/Belgium51!B126
 +Denmark52!D126/Denmark52!B126
 +Finland53!D126/Finland53!B126
 +Italy54!D126/Italy54!B126
 +Netherlands55!D126/Netherlands55!B126
 +Portugal56!D126/Portugal56!B126
 +Spain57!D126/Spain57!B126
 +Sweden58!D126/Sweden58!B126))</f>
        <v>0.19523916991751475</v>
      </c>
      <c r="F126" s="62">
        <f>IF(OR(
Belgium51!I126   ="",
Belgium51!D126   ="",
Belgium51!B126   ="",
Denmark52!I126      ="",
Denmark52!D126      ="",
Denmark52!B126      ="",
Finland53!I126       ="",
Finland53!D126       ="",
Finland53!B126       ="",
Italy54!I126      ="",
Italy54!D126      ="",
Italy54!B126      ="",
Netherlands55!I126 ="",
Netherlands55!D126 ="",
Netherlands55!B126 ="",
Portugal56!I126      ="",
Portugal56!D126      ="",
Portugal56!B126      ="",
Spain57!I126      ="",
Spain57!D126      ="",
Spain57!B126      ="",
Sweden58!I126      ="",
Sweden58!D126      ="",
Sweden58!B126      =""),"",
(Belgium51!I126/Belgium51!B126
 +Denmark52!I126/Denmark52!B126
 +Finland53!I126/Finland53!B126
 +Italy54!I126/Italy54!B126
 +Netherlands55!I126/Netherlands55!B126
 +Portugal56!I126/Portugal56!B126
 +Spain57!I126/Spain57!B126
 +Sweden58!I126/Sweden58!B126)
/(Belgium51!D126/Belgium51!B126
 +Denmark52!D126/Denmark52!B126
 +Finland53!D126/Finland53!B126
 +Italy54!D126/Italy54!B126
 +Netherlands55!D126/Netherlands55!B126
 +Portugal56!D126/Portugal56!B126
 +Spain57!D126/Spain57!B126
 +Sweden58!D126/Sweden58!B126))</f>
        <v>0.3495501564055008</v>
      </c>
      <c r="G126" s="62">
        <f>IF(OR(
Belgium51!J126   ="",
Belgium51!D126   ="",
Belgium51!B126   ="",
Denmark52!J126      ="",
Denmark52!D126      ="",
Denmark52!B126      ="",
Finland53!J126       ="",
Finland53!D126       ="",
Finland53!B126       ="",
Italy54!J126      ="",
Italy54!D126      ="",
Italy54!B126      ="",
Netherlands55!J126 ="",
Netherlands55!D126 ="",
Netherlands55!B126 ="",
Portugal56!J126      ="",
Portugal56!D126      ="",
Portugal56!B126      ="",
Spain57!J126      ="",
Spain57!D126      ="",
Spain57!B126      ="",
Sweden58!J126      ="",
Sweden58!D126      ="",
Sweden58!B126      =""),"",
(Belgium51!J126/Belgium51!B126
 +Denmark52!J126/Denmark52!B126
 +Finland53!J126/Finland53!B126
 +Italy54!J126/Italy54!B126
 +Netherlands55!J126/Netherlands55!B126
 +Portugal56!J126/Portugal56!B126
 +Spain57!J126/Spain57!B126
 +Sweden58!J126/Sweden58!B126)
/(Belgium51!D126/Belgium51!B126
 +Denmark52!D126/Denmark52!B126
 +Finland53!D126/Finland53!B126
 +Italy54!D126/Italy54!B126
 +Netherlands55!D126/Netherlands55!B126
 +Portugal56!D126/Portugal56!B126
 +Spain57!D126/Spain57!B126
 +Sweden58!D126/Sweden58!B126))</f>
        <v>0.27274906411312544</v>
      </c>
      <c r="H126" s="62">
        <f>IF(OR(
Belgium51!K126   ="",
Belgium51!D126   ="",
Belgium51!B126   ="",
Denmark52!K126      ="",
Denmark52!D126      ="",
Denmark52!B126      ="",
Finland53!K126       ="",
Finland53!D126       ="",
Finland53!B126       ="",
Italy54!K126      ="",
Italy54!D126      ="",
Italy54!B126      ="",
Netherlands55!K126 ="",
Netherlands55!D126 ="",
Netherlands55!B126 ="",
Portugal56!K126      ="",
Portugal56!D126      ="",
Portugal56!B126      ="",
Spain57!K126      ="",
Spain57!D126      ="",
Spain57!B126      ="",
Sweden58!K126      ="",
Sweden58!D126      ="",
Sweden58!B126      =""),"",
(Belgium51!K126/Belgium51!B126
 +Denmark52!K126/Denmark52!B126
 +Finland53!K126/Finland53!B126
 +Italy54!K126/Italy54!B126
 +Netherlands55!K126/Netherlands55!B126
 +Portugal56!K126/Portugal56!B126
 +Spain57!K126/Spain57!B126
 +Sweden58!K126/Sweden58!B126)
/(Belgium51!D126/Belgium51!B126
 +Denmark52!D126/Denmark52!B126
 +Finland53!D126/Finland53!B126
 +Italy54!D126/Italy54!B126
 +Netherlands55!D126/Netherlands55!B126
 +Portugal56!D126/Portugal56!B126
 +Spain57!D126/Spain57!B126
 +Sweden58!D126/Sweden58!B126))</f>
        <v>0.27049805464334736</v>
      </c>
      <c r="I126" s="62">
        <f>IF(OR(
Belgium51!L126   ="",
Belgium51!D126   ="",
Belgium51!B126   ="",
Denmark52!L126      ="",
Denmark52!D126      ="",
Denmark52!B126      ="",
Finland53!L126       ="",
Finland53!D126       ="",
Finland53!B126       ="",
Italy54!L126      ="",
Italy54!D126      ="",
Italy54!B126      ="",
Netherlands55!L126 ="",
Netherlands55!D126 ="",
Netherlands55!B126 ="",
Portugal56!L126      ="",
Portugal56!D126      ="",
Portugal56!B126      ="",
Spain57!L126      ="",
Spain57!D126      ="",
Spain57!B126      ="",
Sweden58!L126      ="",
Sweden58!D126      ="",
Sweden58!B126      =""),"",
(Belgium51!L126/Belgium51!B126
 +Denmark52!L126/Denmark52!B126
 +Finland53!L126/Finland53!B126
 +Italy54!L126/Italy54!B126
 +Netherlands55!L126/Netherlands55!B126
 +Portugal56!L126/Portugal56!B126
 +Spain57!L126/Spain57!B126
 +Sweden58!L126/Sweden58!B126)
/(Belgium51!D126/Belgium51!B126
 +Denmark52!D126/Denmark52!B126
 +Finland53!D126/Finland53!B126
 +Italy54!D126/Italy54!B126
 +Netherlands55!D126/Netherlands55!B126
 +Portugal56!D126/Portugal56!B126
 +Spain57!D126/Spain57!B126
 +Sweden58!D126/Sweden58!B126))</f>
        <v>0.24709007838655944</v>
      </c>
      <c r="J126" s="61">
        <f t="shared" si="2"/>
        <v>2.3407976256787921E-2</v>
      </c>
      <c r="K126" s="61">
        <f>IF(OR(
Belgium51!D126   ="",Belgium51!D125   ="",
Belgium51!B126   ="",Belgium51!B125   ="",
Belgium51!N126   ="",Belgium51!N125   ="",
Denmark52!D126      ="",Denmark52!D125      ="",
Denmark52!B126      ="",Denmark52!B125      ="",
Denmark52!N126      ="",Denmark52!N125      ="",
Finland53!D126       ="",Finland53!D125       ="",
Finland53!B126       ="",Finland53!B125       ="",
Finland53!N126       ="",Finland53!N125       ="",
Italy54!D126      ="",Italy54!D125      ="",
Italy54!B126      ="",Italy54!B125      ="",
Italy54!N126      ="",Italy54!N125      ="",
Netherlands55!D126 ="",Netherlands55!D125 ="",
Netherlands55!B126 ="",Netherlands55!B125 ="",
Netherlands55!N126 ="",Netherlands55!N125 ="",
Portugal56!D126      ="",Portugal56!D125      ="",
Portugal56!B126      ="",Portugal56!B125      ="",
Portugal56!N126      ="",Portugal56!N125      ="",
Spain57!D126      ="",Spain57!D125      ="",
Spain57!B126      ="",Spain57!B125      ="",
Spain57!N126      ="",Spain57!N125      ="",
Sweden58!D126      ="",Sweden58!D125      ="",
Sweden58!B126      ="",Sweden58!B125      ="",
Sweden58!N126      ="",Sweden58!N125      =""),"",
LN(SQRT(
(Belgium51!D126/Belgium51!B126
 +Denmark52!D126/Denmark52!B126
 +Finland53!D126/Finland53!B126
 +Italy54!D126/Italy54!B126
 +Netherlands55!D126/Netherlands55!B126
 +Portugal56!D126/Portugal56!B126
 +Spain57!D126/Spain57!B126
 +Sweden58!D126/Sweden58!B126)
/(Belgium51!D126/Belgium51!N126*Belgium51!N125/Belgium51!B125
 +Denmark52!D126/Denmark52!N126*Denmark52!N125/Denmark52!B125
 +Finland53!D126/Finland53!N126*Finland53!N125/Finland53!B125
 +Italy54!D126/Italy54!N126*Italy54!N125/Italy54!B125
 +Netherlands55!D126/Netherlands55!N126*Netherlands55!N125/Netherlands55!B125
 +Portugal56!D126/Portugal56!N126*Portugal56!N125/Portugal56!B125
 +Spain57!D126/Spain57!N126*Spain57!N125/Spain57!B125
 +Sweden58!D126/Sweden58!N126*Sweden58!N125/Sweden58!B125)
*(Belgium51!D125/Belgium51!N125*Belgium51!N126/Belgium51!B126
 +Denmark52!D125/Denmark52!N125*Denmark52!N126/Denmark52!B126
 +Finland53!D125/Finland53!N125*Finland53!N126/Finland53!B126
 +Italy54!D125/Italy54!N125*Italy54!N126/Italy54!B126
 +Netherlands55!D125/Netherlands55!N125*Netherlands55!N126/Netherlands55!B126
 +Portugal56!D125/Portugal56!N125*Portugal56!N126/Portugal56!B126
 +Spain57!D125/Spain57!N125*Spain57!N126/Spain57!B126
 +Sweden58!D125/Sweden58!N125*Sweden58!N126/Sweden58!B126)
/(Belgium51!D125/Belgium51!B125
 +Denmark52!D125/Denmark52!B125
 +Finland53!D125/Finland53!B125
 +Italy54!D125/Italy54!B125
 +Netherlands55!D125/Netherlands55!B125
 +Portugal56!D125/Portugal56!B125
 +Spain57!D125/Spain57!B125
 +Sweden58!D125/Sweden58!B125))))</f>
        <v>-0.10219617386757632</v>
      </c>
      <c r="L126" s="61">
        <f>IF(OR(
Belgium51!F126   ="",Belgium51!F125   ="",
Belgium51!D126   ="",Belgium51!D125   ="",
Belgium51!B126   ="",Belgium51!B125   ="",
Belgium51!P126   ="",Belgium51!P125   ="",
Denmark52!F126      ="",Denmark52!F125      ="",
Denmark52!D126      ="",Denmark52!D125      ="",
Denmark52!B126      ="",Denmark52!B125      ="",
Denmark52!P126      ="",Denmark52!P125      ="",
Finland53!F126       ="",Finland53!F125       ="",
Finland53!D126       ="",Finland53!D125       ="",
Finland53!B126       ="",Finland53!B125       ="",
Finland53!P126       ="",Finland53!P125       ="",
Italy54!F126      ="",Italy54!F125      ="",
Italy54!D126      ="",Italy54!D125      ="",
Italy54!B126      ="",Italy54!B125      ="",
Italy54!P126      ="",Italy54!P125      ="",
Netherlands55!F126 ="",Netherlands55!F125 ="",
Netherlands55!D126 ="",Netherlands55!D125 ="",
Netherlands55!B126 ="",Netherlands55!B125 ="",
Netherlands55!P126 ="",Netherlands55!P125 ="",
Portugal56!F126      ="",Portugal56!F125      ="",
Portugal56!D126      ="",Portugal56!D125      ="",
Portugal56!B126      ="",Portugal56!B125      ="",
Portugal56!P126      ="",Portugal56!P125      ="",
Spain57!F126      ="",Spain57!F125      ="",
Spain57!D126      ="",Spain57!D125      ="",
Spain57!B126      ="",Spain57!B125      ="",
Spain57!P126      ="",Spain57!P125      ="",
Sweden58!F126      ="",Sweden58!F125      ="",
Sweden58!D126      ="",Sweden58!D125      ="",
Sweden58!B126      ="",Sweden58!B125      ="",
Sweden58!P126      ="",Sweden58!P125      =""),"",
LN(SQRT(
(Belgium51!D126*Belgium51!F126/Belgium51!B126
 +Denmark52!D126*Denmark52!F126/Denmark52!B126
 +Finland53!D126*Finland53!F126/Finland53!B126
 +Italy54!D126*Italy54!F126/Italy54!B126
 +Netherlands55!D126*Netherlands55!F126/Netherlands55!B126
 +Portugal56!D126*Portugal56!F126/Portugal56!B126
 +Spain57!D126*Spain57!F126/Spain57!B126
 +Sweden58!D126*Sweden58!F126/Sweden58!B126)
/(Belgium51!D126*Belgium51!F126/Belgium51!P126*Belgium51!P125/Belgium51!B125
 +Denmark52!D126*Denmark52!F126/Denmark52!P126*Denmark52!P125/Denmark52!B125
 +Finland53!D126*Finland53!F126/Finland53!P126*Finland53!P125/Finland53!B125
 +Italy54!D126*Italy54!F126/Italy54!P126*Italy54!P125/Italy54!B125
 +Netherlands55!D126*Netherlands55!F126/Netherlands55!P126*Netherlands55!P125/Netherlands55!B125
 +Portugal56!D126*Portugal56!F126/Portugal56!P126*Portugal56!P125/Portugal56!B125
 +Spain57!D126*Spain57!F126/Spain57!P126*Spain57!P125/Spain57!B125
 +Sweden58!D126*Sweden58!F126/Sweden58!P126*Sweden58!P125/Sweden58!B125)
*(Belgium51!D125*Belgium51!F125/Belgium51!P125*Belgium51!P126/Belgium51!B126
 +Denmark52!D125*Denmark52!F125/Denmark52!P125*Denmark52!P126/Denmark52!B126
 +Finland53!D125*Finland53!F125/Finland53!P125*Finland53!P126/Finland53!B126
 +Italy54!D125*Italy54!F125/Italy54!P125*Italy54!P126/Italy54!B126
 +Netherlands55!D125*Netherlands55!F125/Netherlands55!P125*Netherlands55!P126/Netherlands55!B126
 +Portugal56!D125*Portugal56!F125/Portugal56!P125*Portugal56!P126/Portugal56!B126
 +Spain57!D125*Spain57!F125/Spain57!P125*Spain57!P126/Spain57!B126
 +Sweden58!D125*Sweden58!F125/Sweden58!P125*Sweden58!P126/Sweden58!B126)
/(Belgium51!D125*Belgium51!F125/Belgium51!B125
 +Denmark52!D125*Denmark52!F125/Denmark52!B125
 +Finland53!D125*Finland53!F125/Finland53!B125
 +Italy54!D125*Italy54!F125/Italy54!B125
 +Netherlands55!D125*Netherlands55!F125/Netherlands55!B125
 +Portugal56!D125*Portugal56!F125/Portugal56!B125
 +Spain57!D125*Spain57!F125/Spain57!B125
 +Sweden58!D125*Sweden58!F125/Sweden58!B125))))</f>
        <v>-0.10149662163412805</v>
      </c>
      <c r="M126" s="62">
        <f>IF(OR(
Belgium51!H126   ="",Belgium51!H125   ="",
Belgium51!D126   ="",Belgium51!D125   ="",
Belgium51!B126   ="",Belgium51!B125   ="",
Belgium51!Q126   ="",Belgium51!Q125   ="",
Denmark52!H126      ="",Denmark52!H125      ="",
Denmark52!D126      ="",Denmark52!D125      ="",
Denmark52!B126      ="",Denmark52!B125      ="",
Denmark52!Q126      ="",Denmark52!Q125      ="",
Finland53!H126       ="",Finland53!H125       ="",
Finland53!D126       ="",Finland53!D125       ="",
Finland53!B126       ="",Finland53!B125       ="",
Finland53!Q126       ="",Finland53!Q125       ="",
Italy54!H126      ="",Italy54!H125      ="",
Italy54!D126      ="",Italy54!D125      ="",
Italy54!B126      ="",Italy54!B125      ="",
Italy54!Q126      ="",Italy54!Q125      ="",
Netherlands55!H126 ="",Netherlands55!H125 ="",
Netherlands55!D126 ="",Netherlands55!D125 ="",
Netherlands55!B126 ="",Netherlands55!B125 ="",
Netherlands55!Q126 ="",Netherlands55!Q125 ="",
Portugal56!H126      ="",Portugal56!H125      ="",
Portugal56!D126      ="",Portugal56!D125      ="",
Portugal56!B126      ="",Portugal56!B125      ="",
Portugal56!Q126      ="",Portugal56!Q125      ="",
Spain57!H126      ="",Spain57!H125      ="",
Spain57!D126      ="",Spain57!D125      ="",
Spain57!B126      ="",Spain57!B125      ="",
Spain57!Q126      ="",Spain57!Q125      ="",
Sweden58!H126      ="",Sweden58!H125      ="",
Sweden58!D126      ="",Sweden58!D125      ="",
Sweden58!B126      ="",Sweden58!B125      ="",
Sweden58!Q126      ="",Sweden58!Q125      =""),"",
LN(SQRT(
(Belgium51!D126*Belgium51!H126/Belgium51!B126
 +Denmark52!D126*Denmark52!H126/Denmark52!B126
 +Finland53!D126*Finland53!H126/Finland53!B126
 +Italy54!D126*Italy54!H126/Italy54!B126
 +Netherlands55!D126*Netherlands55!H126/Netherlands55!B126
 +Portugal56!D126*Portugal56!H126/Portugal56!B126
 +Spain57!D126*Spain57!H126/Spain57!B126
 +Sweden58!D126*Sweden58!H126/Sweden58!B126)
/(Belgium51!D126*Belgium51!H126/Belgium51!Q126*Belgium51!Q125/Belgium51!B125
 +Denmark52!D126*Denmark52!H126/Denmark52!Q126*Denmark52!Q125/Denmark52!B125
 +Finland53!D126*Finland53!H126/Finland53!Q126*Finland53!Q125/Finland53!B125
 +Italy54!D126*Italy54!H126/Italy54!Q126*Italy54!Q125/Italy54!B125
 +Netherlands55!D126*Netherlands55!H126/Netherlands55!Q126*Netherlands55!Q125/Netherlands55!B125
 +Portugal56!D126*Portugal56!H126/Portugal56!Q126*Portugal56!Q125/Portugal56!B125
 +Spain57!D126*Spain57!H126/Spain57!Q126*Spain57!Q125/Spain57!B125
 +Sweden58!D126*Sweden58!H126/Sweden58!Q126*Sweden58!Q125/Sweden58!B125)
*(Belgium51!D125*Belgium51!H125/Belgium51!Q125*Belgium51!Q126/Belgium51!B126
 +Denmark52!D125*Denmark52!H125/Denmark52!Q125*Denmark52!Q126/Denmark52!B126
 +Finland53!D125*Finland53!H125/Finland53!Q125*Finland53!Q126/Finland53!B126
 +Italy54!D125*Italy54!H125/Italy54!Q125*Italy54!Q126/Italy54!B126
 +Netherlands55!D125*Netherlands55!H125/Netherlands55!Q125*Netherlands55!Q126/Netherlands55!B126
 +Portugal56!D125*Portugal56!H125/Portugal56!Q125*Portugal56!Q126/Portugal56!B126
 +Spain57!D125*Spain57!H125/Spain57!Q125*Spain57!Q126/Spain57!B126
 +Sweden58!D125*Sweden58!H125/Sweden58!Q125*Sweden58!Q126/Sweden58!B126)
/(Belgium51!D125*Belgium51!H125/Belgium51!B125
 +Denmark52!D125*Denmark52!H125/Denmark52!B125
 +Finland53!D125*Finland53!H125/Finland53!B125
 +Italy54!D125*Italy54!H125/Italy54!B125
 +Netherlands55!D125*Netherlands55!H125/Netherlands55!B125
 +Portugal56!D125*Portugal56!H125/Portugal56!B125
 +Spain57!D125*Spain57!H125/Spain57!B125
 +Sweden58!D125*Sweden58!H125/Sweden58!B125))))</f>
        <v>-0.12102328072661102</v>
      </c>
      <c r="N126" s="62">
        <f>IF(OR(
Belgium51!I126   ="",Belgium51!I125   ="",
Belgium51!B126   ="",Belgium51!B125   ="",
Belgium51!R126   ="",Belgium51!R125   ="",
Denmark52!I126      ="",Denmark52!I125      ="",
Denmark52!B126      ="",Denmark52!B125      ="",
Denmark52!R126      ="",Denmark52!R125      ="",
Finland53!I126       ="",Finland53!I125       ="",
Finland53!B126       ="",Finland53!B125       ="",
Finland53!R126       ="",Finland53!R125       ="",
Italy54!I126      ="",Italy54!I125      ="",
Italy54!B126      ="",Italy54!B125      ="",
Italy54!R126      ="",Italy54!R125      ="",
Netherlands55!I126 ="",Netherlands55!I125 ="",
Netherlands55!B126 ="",Netherlands55!B125 ="",
Netherlands55!R126 ="",Netherlands55!R125 ="",
Portugal56!I126      ="",Portugal56!I125      ="",
Portugal56!B126      ="",Portugal56!B125      ="",
Portugal56!R126      ="",Portugal56!R125      ="",
Spain57!I126      ="",Spain57!I125      ="",
Spain57!B126      ="",Spain57!B125      ="",
Spain57!R126      ="",Spain57!R125      ="",
Sweden58!I126      ="",Sweden58!I125      ="",
Sweden58!B126      ="",Sweden58!B125      ="",
Sweden58!R126      ="",Sweden58!R125      =""),"",
LN(SQRT(
(Belgium51!I126/Belgium51!B126
 +Denmark52!I126/Denmark52!B126
 +Finland53!I126/Finland53!B126
 +Italy54!I126/Italy54!B126
 +Netherlands55!I126/Netherlands55!B126
 +Portugal56!I126/Portugal56!B126
 +Spain57!I126/Spain57!B126
 +Sweden58!I126/Sweden58!B126)
/(Belgium51!I126/Belgium51!R126*Belgium51!R125/Belgium51!B125
 +Denmark52!I126/Denmark52!R126*Denmark52!R125/Denmark52!B125
 +Finland53!I126/Finland53!R126*Finland53!R125/Finland53!B125
 +Italy54!I126/Italy54!R126*Italy54!R125/Italy54!B125
 +Netherlands55!I126/Netherlands55!R126*Netherlands55!R125/Netherlands55!B125
 +Portugal56!I126/Portugal56!R126*Portugal56!R125/Portugal56!B125
 +Spain57!I126/Spain57!R126*Spain57!R125/Spain57!B125
 +Sweden58!I126/Sweden58!R126*Sweden58!R125/Sweden58!B125)
*(Belgium51!I125/Belgium51!R125*Belgium51!R126/Belgium51!B126
 +Denmark52!I125/Denmark52!R125*Denmark52!R126/Denmark52!B126
 +Finland53!I125/Finland53!R125*Finland53!R126/Finland53!B126
 +Italy54!I125/Italy54!R125*Italy54!R126/Italy54!B126
 +Netherlands55!I125/Netherlands55!R125*Netherlands55!R126/Netherlands55!B126
 +Portugal56!I125/Portugal56!R125*Portugal56!R126/Portugal56!B126
 +Spain57!I125/Spain57!R125*Spain57!R126/Spain57!B126
 +Sweden58!I125/Sweden58!R125*Sweden58!R126/Sweden58!B126)
/(Belgium51!I125/Belgium51!B125
 +Denmark52!I125/Denmark52!B125
 +Finland53!I125/Finland53!B125
 +Italy54!I125/Italy54!B125
 +Netherlands55!I125/Netherlands55!B125
 +Portugal56!I125/Portugal56!B125
 +Spain57!I125/Spain57!B125
 +Sweden58!I125/Sweden58!B125))))</f>
        <v>-0.10600972386066562</v>
      </c>
      <c r="O126" s="62">
        <f>IF(OR(
Belgium51!K126   ="",Belgium51!K125   ="",
Belgium51!B126   ="",Belgium51!B125   ="",
Belgium51!S126   ="",Belgium51!S125   ="",
Denmark52!K126      ="",Denmark52!K125      ="",
Denmark52!B126      ="",Denmark52!B125      ="",
Denmark52!S126      ="",Denmark52!S125      ="",
Finland53!K126       ="",Finland53!K125       ="",
Finland53!B126       ="",Finland53!B125       ="",
Finland53!S126       ="",Finland53!S125       ="",
Italy54!K126      ="",Italy54!K125      ="",
Italy54!B126      ="",Italy54!B125      ="",
Italy54!S126      ="",Italy54!S125      ="",
Netherlands55!K126 ="",Netherlands55!K125 ="",
Netherlands55!B126 ="",Netherlands55!B125 ="",
Netherlands55!S126 ="",Netherlands55!S125 ="",
Portugal56!K126      ="",Portugal56!K125      ="",
Portugal56!B126      ="",Portugal56!B125      ="",
Portugal56!S126      ="",Portugal56!S125      ="",
Spain57!K126      ="",Spain57!K125      ="",
Spain57!B126      ="",Spain57!B125      ="",
Spain57!S126      ="",Spain57!S125      ="",
Sweden58!K126      ="",Sweden58!K125      ="",
Sweden58!B126      ="",Sweden58!B125      ="",
Sweden58!S126      ="",Sweden58!S125      =""),"",
LN(SQRT(
(Belgium51!K126/Belgium51!B126
 +Denmark52!K126/Denmark52!B126
 +Finland53!K126/Finland53!B126
 +Italy54!K126/Italy54!B126
 +Netherlands55!K126/Netherlands55!B126
 +Portugal56!K126/Portugal56!B126
 +Spain57!K126/Spain57!B126
 +Sweden58!K126/Sweden58!B126)
/(Belgium51!K126/Belgium51!S126*Belgium51!S125/Belgium51!B125
 +Denmark52!K126/Denmark52!S126*Denmark52!S125/Denmark52!B125
 +Finland53!K126/Finland53!S126*Finland53!S125/Finland53!B125
 +Italy54!K126/Italy54!S126*Italy54!S125/Italy54!B125
 +Netherlands55!K126/Netherlands55!S126*Netherlands55!S125/Netherlands55!B125
 +Portugal56!K126/Portugal56!S126*Portugal56!S125/Portugal56!B125
 +Spain57!K126/Spain57!S126*Spain57!S125/Spain57!B125
 +Sweden58!K126/Sweden58!S126*Sweden58!S125/Sweden58!B125)
*(Belgium51!K125/Belgium51!S125*Belgium51!S126/Belgium51!B126
 +Denmark52!K125/Denmark52!S125*Denmark52!S126/Denmark52!B126
 +Finland53!K125/Finland53!S125*Finland53!S126/Finland53!B126
 +Italy54!K125/Italy54!S125*Italy54!S126/Italy54!B126
 +Netherlands55!K125/Netherlands55!S125*Netherlands55!S126/Netherlands55!B126
 +Portugal56!K125/Portugal56!S125*Portugal56!S126/Portugal56!B126
 +Spain57!K125/Spain57!S125*Spain57!S126/Spain57!B126
 +Sweden58!K125/Sweden58!S125*Sweden58!S126/Sweden58!B126)
/(Belgium51!K125/Belgium51!B125
 +Denmark52!K125/Denmark52!B125
 +Finland53!K125/Finland53!B125
 +Italy54!K125/Italy54!B125
 +Netherlands55!K125/Netherlands55!B125
 +Portugal56!K125/Portugal56!B125
 +Spain57!K125/Spain57!B125
 +Sweden58!K125/Sweden58!B125))))</f>
        <v>-8.95352275700209E-2</v>
      </c>
      <c r="P126" s="62">
        <f>IF(OR(
Belgium51!L126   ="",Belgium51!L125   ="",
Belgium51!B126   ="",Belgium51!B125   ="",
Belgium51!T126   ="",Belgium51!T125   ="",
Denmark52!L126      ="",Denmark52!L125      ="",
Denmark52!B126      ="",Denmark52!B125      ="",
Denmark52!T126      ="",Denmark52!T125      ="",
Finland53!L126       ="",Finland53!L125       ="",
Finland53!B126       ="",Finland53!B125       ="",
Finland53!T126       ="",Finland53!T125       ="",
Italy54!L126      ="",Italy54!L125      ="",
Italy54!B126      ="",Italy54!B125      ="",
Italy54!T126      ="",Italy54!T125      ="",
Netherlands55!L126 ="",Netherlands55!L125 ="",
Netherlands55!B126 ="",Netherlands55!B125 ="",
Netherlands55!T126 ="",Netherlands55!T125 ="",
Portugal56!L126      ="",Portugal56!L125      ="",
Portugal56!B126      ="",Portugal56!B125      ="",
Portugal56!T126      ="",Portugal56!T125      ="",
Spain57!L126      ="",Spain57!L125      ="",
Spain57!B126      ="",Spain57!B125      ="",
Spain57!T126      ="",Spain57!T125      ="",
Sweden58!L126      ="",Sweden58!L125      ="",
Sweden58!B126      ="",Sweden58!B125      ="",
Sweden58!T126      ="",Sweden58!T125      =""),"",
LN(SQRT(
(Belgium51!L126/Belgium51!B126
 +Denmark52!L126/Denmark52!B126
 +Finland53!L126/Finland53!B126
 +Italy54!L126/Italy54!B126
 +Netherlands55!L126/Netherlands55!B126
 +Portugal56!L126/Portugal56!B126
 +Spain57!L126/Spain57!B126
 +Sweden58!L126/Sweden58!B126)
/(Belgium51!L126/Belgium51!T126*Belgium51!T125/Belgium51!B125
 +Denmark52!L126/Denmark52!T126*Denmark52!T125/Denmark52!B125
 +Finland53!L126/Finland53!T126*Finland53!T125/Finland53!B125
 +Italy54!L126/Italy54!T126*Italy54!T125/Italy54!B125
 +Netherlands55!L126/Netherlands55!T126*Netherlands55!T125/Netherlands55!B125
 +Portugal56!L126/Portugal56!T126*Portugal56!T125/Portugal56!B125
 +Spain57!L126/Spain57!T126*Spain57!T125/Spain57!B125
 +Sweden58!L126/Sweden58!T126*Sweden58!T125/Sweden58!B125)
*(Belgium51!L125/Belgium51!T125*Belgium51!T126/Belgium51!B126
 +Denmark52!L125/Denmark52!T125*Denmark52!T126/Denmark52!B126
 +Finland53!L125/Finland53!T125*Finland53!T126/Finland53!B126
 +Italy54!L125/Italy54!T125*Italy54!T126/Italy54!B126
 +Netherlands55!L125/Netherlands55!T125*Netherlands55!T126/Netherlands55!B126
 +Portugal56!L125/Portugal56!T125*Portugal56!T126/Portugal56!B126
 +Spain57!L125/Spain57!T125*Spain57!T126/Spain57!B126
 +Sweden58!L125/Sweden58!T125*Sweden58!T126/Sweden58!B126)
/(Belgium51!L125/Belgium51!B125
 +Denmark52!L125/Denmark52!B125
 +Finland53!L125/Finland53!B125
 +Italy54!L125/Italy54!B125
 +Netherlands55!L125/Netherlands55!B125
 +Portugal56!L125/Portugal56!B125
 +Spain57!L125/Spain57!B125
 +Sweden58!L125/Sweden58!B125))))</f>
        <v>-7.6955669615376462E-2</v>
      </c>
      <c r="Q126" s="61">
        <f t="shared" si="4"/>
        <v>6.9955223344826678E-4</v>
      </c>
      <c r="R126" s="61">
        <f t="shared" si="8"/>
        <v>-1.8827106859034701E-2</v>
      </c>
      <c r="S126" s="61">
        <f t="shared" si="5"/>
        <v>-3.8135499930893046E-3</v>
      </c>
      <c r="T126" s="61">
        <f t="shared" si="6"/>
        <v>1.2660946297555417E-2</v>
      </c>
      <c r="U126" s="61">
        <f t="shared" si="7"/>
        <v>2.5240504252199855E-2</v>
      </c>
      <c r="V126" s="61">
        <f>IF(OR(
Belgium51!V126   ="",
Belgium51!U126   ="",
Denmark52!V126      ="",
Denmark52!U126      ="",
Finland53!V126       ="",
Finland53!U126       ="",
Italy54!V126      ="",
Italy54!U126      ="",
Netherlands55!V126 ="",
Netherlands55!U126 ="",
Portugal56!V126      ="",
Portugal56!U126      ="",
Spain57!V126      ="",
Spain57!U126      ="",
Sweden58!V126      ="",
Sweden58!U126      =""),"",
LN((Belgium51!V126+Denmark52!V126+Finland53!V126+Italy54!V126+Netherlands55!V126+Portugal56!V126+Spain57!V126+Sweden58!V126)
/(Belgium51!U126+Denmark52!U126+Finland53!U126+Italy54!U126+Netherlands55!U126+Portugal56!U126+Spain57!U126+Sweden58!U126)))</f>
        <v>-0.92140137435487857</v>
      </c>
      <c r="W126" s="61">
        <f>IF(OR(
Belgium51!V126   ="",
Belgium51!W126   ="",
Belgium51!U126   ="",
Denmark52!V126      ="",
Denmark52!W126      ="",
Denmark52!U126      ="",
Finland53!V126       ="",
Finland53!W126       ="",
Finland53!U126       ="",
Italy54!V126      ="",
Italy54!W126      ="",
Italy54!U126      ="",
Netherlands55!V126 ="",
Netherlands55!W126 ="",
Netherlands55!V126 ="",
Portugal56!V126      ="",
Portugal56!W126      ="",
Portugal56!U126      ="",
Spain57!V126      ="",
Spain57!W126      ="",
Spain57!U126      ="",
Sweden58!V126      ="",
Sweden58!W126      ="",
Sweden58!U126      ="",
),"",
LN((Belgium51!V126*Belgium51!W126+Denmark52!V126*Denmark52!W126+Finland53!V126*Finland53!W126+Italy54!V126*Italy54!W126+Netherlands55!V126*Netherlands55!W126+Portugal56!V126*Portugal56!W126+Spain57!V126*Spain57!W126+Sweden58!V126*Sweden58!W126)
/(Belgium51!U126+Denmark52!U126+Finland53!U126+Italy54!U126+Netherlands55!U126+Portugal56!U126+Spain57!U126+Sweden58!U126)))</f>
        <v>6.5313749628928246</v>
      </c>
      <c r="X126" s="61">
        <f>IF(OR(
Belgium51!X126   ="",
Belgium51!D126   ="",
Belgium51!B126   ="",
Denmark52!X126      ="",
Denmark52!D126      ="",
Denmark52!B126      ="",
Finland53!X126       ="",
Finland53!D126       ="",
Finland53!B126       ="",
Italy54!X126      ="",
Italy54!D126      ="",
Italy54!B126      ="",
Netherlands55!X126 ="",
Netherlands55!D126 ="",
Netherlands55!B126 ="",
Portugal56!X126      ="",
Portugal56!D126      ="",
Portugal56!B126      ="",
Spain57!X126      ="",
Spain57!D126      ="",
Spain57!B126      ="",
Sweden58!X126      ="",
Sweden58!D126      ="",
Sweden58!B126      =""),"",
(Belgium51!X126*Belgium51!D126/Belgium51!B126
 +Denmark52!X126*Denmark52!D126/Denmark52!B126
 +Finland53!X126*Finland53!D126/Finland53!B126
 +Italy54!X126*Italy54!D126/Italy54!B126
 +Netherlands55!X126*Netherlands55!D126/Netherlands55!B126
 +Portugal56!X126*Portugal56!D126/Portugal56!B126
 +Spain57!X126*Spain57!D126/Spain57!B126
 +Sweden58!X126*Sweden58!D126/Sweden58!B126)
/(Belgium51!D126/Belgium51!B126
 +Denmark52!D126/Denmark52!B126
 +Finland53!D126/Finland53!B126
 +Italy54!D126/Italy54!B126
 +Netherlands55!D126/Netherlands55!B126
 +Portugal56!D126/Portugal56!B126
 +Spain57!D126/Spain57!B126
 +Sweden58!D126/Sweden58!B126))</f>
        <v>0.61534049745470432</v>
      </c>
      <c r="Y126" s="61">
        <f>IF(OR(
Belgium51!Y126   ="",
Belgium51!D126   ="",
Belgium51!B126   ="",
Denmark52!Y126      ="",
Denmark52!D126      ="",
Denmark52!B126      ="",
Finland53!Y126       ="",
Finland53!D126       ="",
Finland53!B126       ="",
Italy54!Y126      ="",
Italy54!D126      ="",
Italy54!B126      ="",
Netherlands55!Y126 ="",
Netherlands55!D126 ="",
Netherlands55!B126 ="",
Portugal56!Y126      ="",
Portugal56!D126      ="",
Portugal56!B126      ="",
Spain57!Y126      ="",
Spain57!D126      ="",
Spain57!B126      ="",
Sweden58!Y126      ="",
Sweden58!D126      ="",
Sweden58!B126      =""),"",
(Belgium51!Y126/Belgium51!B126
 +Denmark52!Y126/Denmark52!B126
 +Finland53!Y126/Finland53!B126
 +Italy54!Y126/Italy54!B126
 +Netherlands55!Y126/Netherlands55!B126
 +Portugal56!Y126/Portugal56!B126
 +Spain57!Y126/Spain57!B126
 +Sweden58!Y126/Sweden58!B126)
/(Belgium51!D126/Belgium51!B126
 +Denmark52!D126/Denmark52!B126
 +Finland53!D126/Finland53!B126
 +Italy54!D126/Italy54!B126
 +Netherlands55!D126/Netherlands55!B126
 +Portugal56!D126/Portugal56!B126
 +Spain57!D126/Spain57!B126
 +Sweden58!D126/Sweden58!B126))</f>
        <v>0.1439561404684703</v>
      </c>
      <c r="Z126" s="67"/>
      <c r="AA126" s="62" t="str">
        <f t="shared" si="3"/>
        <v/>
      </c>
      <c r="AB126" s="75">
        <f>IF(OR(
Belgium51!AB126   ="",
Belgium51!D126   ="",
Belgium51!B126   ="",
Denmark52!AB126      ="",
Denmark52!D126      ="",
Denmark52!B126      ="",
Finland53!AB126       ="",
Finland53!D126       ="",
Finland53!B126       ="",
Italy54!AB126      ="",
Italy54!D126      ="",
Italy54!B126      ="",
Netherlands55!AB126 ="",
Netherlands55!D126 ="",
Netherlands55!B126 ="",
Portugal56!AB126      ="",
Portugal56!D126      ="",
Portugal56!B126      ="",
Spain57!AB126      ="",
Spain57!D126      ="",
Spain57!B126      ="",
Sweden58!AB126      ="",
Sweden58!D126      ="",
Sweden58!B126      =""),"",
(Belgium51!AB126*Belgium51!D126/Belgium51!B126
 +Denmark52!AB126*Denmark52!D126/Denmark52!B126
 +Finland53!AB126*Finland53!D126/Finland53!B126
 +Italy54!AB126*Italy54!D126/Italy54!B126
 +Netherlands55!AB126*Netherlands55!D126/Netherlands55!B126
 +Portugal56!AB126*Portugal56!D126/Portugal56!B126
 +Spain57!AB126*Spain57!D126/Spain57!B126
 +Sweden58!AB126*Sweden58!D126/Sweden58!B126)
/(Belgium51!D126/Belgium51!B126
 +Denmark52!D126/Denmark52!B126
 +Finland53!D126/Finland53!B126
 +Italy54!D126/Italy54!B126
 +Netherlands55!D126/Netherlands55!B126
 +Portugal56!D126/Portugal56!B126
 +Spain57!D126/Spain57!B126
 +Sweden58!D126/Sweden58!B126))</f>
        <v>0.88299730859358483</v>
      </c>
    </row>
    <row r="127" spans="1:28">
      <c r="A127" s="62">
        <v>1994</v>
      </c>
      <c r="B127" s="62">
        <f>IF(OR(
Belgium51!AC127   ="",
Belgium51!D127   ="",
Belgium51!B127   ="",
Denmark52!AC127      ="",
Denmark52!D127      ="",
Denmark52!B127      ="",
Finland53!AC127       ="",
Finland53!D127       ="",
Finland53!B127       ="",
Italy54!AC127      ="",
Italy54!D127      ="",
Italy54!B127      ="",
Netherlands55!AC127 ="",
Netherlands55!D127 ="",
Netherlands55!B127 ="",
Portugal56!AC127 ="",
Portugal56!D127 ="",
Portugal56!B127 ="",
Spain57!AC127       ="",
Spain57!D127       ="",
Spain57!B127       ="",
Sweden58!AC127      ="",
Sweden58!D127      ="",
Sweden58!B127      =""),"",
(Belgium51!AC127*Belgium51!D127/Belgium51!B127
 +Denmark52!AC127*Denmark52!D127/Denmark52!B127
 +Finland53!AC127*Finland53!D127/Finland53!B127
 +Italy54!AC127*Italy54!D127/Italy54!B127
 +Netherlands55!AC127*Netherlands55!D127/Netherlands55!B127
 +Portugal56!AC127*Portugal56!D127/Portugal56!B127
 +Spain57!AC127*Spain57!D127/Spain57!B127
 +Sweden58!AC127*Sweden58!D127/Sweden58!B127)
/(Belgium51!D127/Belgium51!B127
 +Denmark52!D127/Denmark52!B127
 +Finland53!D127/Finland53!B127
 +Italy54!D127/Italy54!B127
 +Netherlands55!D127/Netherlands55!B127
 +Portugal56!D127/Portugal56!B127
 +Spain57!D127/Spain57!B127
 +Sweden58!D127/Sweden58!B127))</f>
        <v>1.3601820904469958E-2</v>
      </c>
      <c r="C127" s="34">
        <f>IF(OR(
Belgium51!F127   ="",
Belgium51!D127   ="",
Belgium51!B127   ="",
Denmark52!F127      ="",
Denmark52!D127      ="",
Denmark52!B127      ="",
Finland53!F127       ="",
Finland53!D127       ="",
Finland53!B127       ="",
Italy54!F127      ="",
Italy54!D127      ="",
Italy54!B127      ="",
Netherlands55!F127 ="",
Netherlands55!D127 ="",
Netherlands55!B127 ="",
Portugal56!F127 ="",
Portugal56!D127 ="",
Portugal56!B127 ="",
Spain57!F127       ="",
Spain57!D127       ="",
Spain57!B127       ="",
Sweden58!F127      ="",
Sweden58!D127      ="",
Sweden58!B127      =""),"",
(Belgium51!F127*Belgium51!D127/Belgium51!B127
 +Denmark52!F127*Denmark52!D127/Denmark52!B127
 +Finland53!F127*Finland53!D127/Finland53!B127
 +Italy54!F127*Italy54!D127/Italy54!B127
 +Netherlands55!F127*Netherlands55!D127/Netherlands55!B127
 +Portugal56!F127*Portugal56!D127/Portugal56!B127
 +Spain57!F127*Spain57!D127/Spain57!B127
 +Sweden58!F127*Sweden58!D127/Sweden58!B127)
/(Belgium51!D127/Belgium51!B127
 +Denmark52!D127/Denmark52!B127
 +Finland53!D127/Finland53!B127
 +Italy54!D127/Italy54!B127
 +Netherlands55!D127/Netherlands55!B127
 +Portugal56!D127/Portugal56!B127
 +Spain57!D127/Spain57!B127
 +Sweden58!D127/Sweden58!B127))</f>
        <v>0.56514686301541928</v>
      </c>
      <c r="D127" s="62" t="str">
        <f>IF(OR(
Belgium51!AE127   ="",
Belgium51!D127   ="",
Belgium51!B127   ="",
Denmark52!AE127      ="",
Denmark52!D127      ="",
Denmark52!B127      ="",
Finland53!AE127       ="",
Finland53!D127       ="",
Finland53!B127       ="",
Italy54!AE127      ="",
Italy54!D127      ="",
Italy54!B127      ="",
Netherlands55!AE127 ="",
Netherlands55!D127 ="",
Netherlands55!B127 ="",
Portugal56!AE127 ="",
Portugal56!D127 ="",
Portugal56!B127 ="",
Spain57!AE127       ="",
Spain57!D127       ="",
Spain57!B127       ="",
Sweden58!AE127      ="",
Sweden58!D127      ="",
Sweden58!B127      =""),"",
(Belgium51!AE127*Belgium51!D127/Belgium51!B127
 +Denmark52!AE127*Denmark52!D127/Denmark52!B127
 +Finland53!AE127*Finland53!D127/Finland53!B127
 +Italy54!AE127*Italy54!D127/Italy54!B127
 +Netherlands55!AE127*Netherlands55!D127/Netherlands55!B127
 +Portugal56!AE127*Portugal56!D127/Portugal56!B127
 +Spain57!AE127*Spain57!D127/Spain57!B127
 +Sweden58!AE127*Sweden58!D127/Sweden58!B127)
/(Belgium51!D127/Belgium51!B127
 +Denmark52!D127/Denmark52!B127
 +Finland53!D127/Finland53!B127
 +Italy54!D127/Italy54!B127
 +Netherlands55!D127/Netherlands55!B127
 +Portugal56!D127/Portugal56!B127
 +Spain57!D127/Spain57!B127
 +Sweden58!D127/Sweden58!B127))</f>
        <v/>
      </c>
      <c r="E127" s="62">
        <f>IF(OR(
Belgium51!H127   ="",
Belgium51!D127   ="",
Belgium51!B127   ="",
Denmark52!H127      ="",
Denmark52!D127      ="",
Denmark52!B127      ="",
Finland53!H127       ="",
Finland53!D127       ="",
Finland53!B127       ="",
Italy54!H127      ="",
Italy54!D127      ="",
Italy54!B127      ="",
Netherlands55!H127 ="",
Netherlands55!D127 ="",
Netherlands55!B127 ="",
Portugal56!H127 ="",
Portugal56!D127 ="",
Portugal56!B127 ="",
Spain57!H127 ="",
Spain57!D127 ="",
Spain57!B127 ="",
Sweden58!H127 ="",
Sweden58!D127 ="",
Sweden58!B127 =""),"",
(Belgium51!H127*Belgium51!D127/Belgium51!B127
 +Denmark52!H127*Denmark52!D127/Denmark52!B127
 +Finland53!H127*Finland53!D127/Finland53!B127
 +Italy54!H127*Italy54!D127/Italy54!B127
 +Netherlands55!H127*Netherlands55!D127/Netherlands55!B127
 +Portugal56!H127*Portugal56!D127/Portugal56!B127
 +Spain57!H127*Spain57!D127/Spain57!B127
 +Sweden58!H127*Sweden58!D127/Sweden58!B127)
/(Belgium51!D127/Belgium51!B127
 +Denmark52!D127/Denmark52!B127
 +Finland53!D127/Finland53!B127
 +Italy54!D127/Italy54!B127
 +Netherlands55!D127/Netherlands55!B127
 +Portugal56!D127/Portugal56!B127
 +Spain57!D127/Spain57!B127
 +Sweden58!D127/Sweden58!B127))</f>
        <v>0.19278024265886123</v>
      </c>
      <c r="F127" s="62">
        <f>IF(OR(
Belgium51!I127   ="",
Belgium51!D127   ="",
Belgium51!B127   ="",
Denmark52!I127      ="",
Denmark52!D127      ="",
Denmark52!B127      ="",
Finland53!I127       ="",
Finland53!D127       ="",
Finland53!B127       ="",
Italy54!I127      ="",
Italy54!D127      ="",
Italy54!B127      ="",
Netherlands55!I127 ="",
Netherlands55!D127 ="",
Netherlands55!B127 ="",
Portugal56!I127      ="",
Portugal56!D127      ="",
Portugal56!B127      ="",
Spain57!I127      ="",
Spain57!D127      ="",
Spain57!B127      ="",
Sweden58!I127      ="",
Sweden58!D127      ="",
Sweden58!B127      =""),"",
(Belgium51!I127/Belgium51!B127
 +Denmark52!I127/Denmark52!B127
 +Finland53!I127/Finland53!B127
 +Italy54!I127/Italy54!B127
 +Netherlands55!I127/Netherlands55!B127
 +Portugal56!I127/Portugal56!B127
 +Spain57!I127/Spain57!B127
 +Sweden58!I127/Sweden58!B127)
/(Belgium51!D127/Belgium51!B127
 +Denmark52!D127/Denmark52!B127
 +Finland53!D127/Finland53!B127
 +Italy54!D127/Italy54!B127
 +Netherlands55!D127/Netherlands55!B127
 +Portugal56!D127/Portugal56!B127
 +Spain57!D127/Spain57!B127
 +Sweden58!D127/Sweden58!B127))</f>
        <v>0.32193568548609658</v>
      </c>
      <c r="G127" s="62">
        <f>IF(OR(
Belgium51!J127   ="",
Belgium51!D127   ="",
Belgium51!B127   ="",
Denmark52!J127      ="",
Denmark52!D127      ="",
Denmark52!B127      ="",
Finland53!J127       ="",
Finland53!D127       ="",
Finland53!B127       ="",
Italy54!J127      ="",
Italy54!D127      ="",
Italy54!B127      ="",
Netherlands55!J127 ="",
Netherlands55!D127 ="",
Netherlands55!B127 ="",
Portugal56!J127      ="",
Portugal56!D127      ="",
Portugal56!B127      ="",
Spain57!J127      ="",
Spain57!D127      ="",
Spain57!B127      ="",
Sweden58!J127      ="",
Sweden58!D127      ="",
Sweden58!B127      =""),"",
(Belgium51!J127/Belgium51!B127
 +Denmark52!J127/Denmark52!B127
 +Finland53!J127/Finland53!B127
 +Italy54!J127/Italy54!B127
 +Netherlands55!J127/Netherlands55!B127
 +Portugal56!J127/Portugal56!B127
 +Spain57!J127/Spain57!B127
 +Sweden58!J127/Sweden58!B127)
/(Belgium51!D127/Belgium51!B127
 +Denmark52!D127/Denmark52!B127
 +Finland53!D127/Finland53!B127
 +Italy54!D127/Italy54!B127
 +Netherlands55!D127/Netherlands55!B127
 +Portugal56!D127/Portugal56!B127
 +Spain57!D127/Spain57!B127
 +Sweden58!D127/Sweden58!B127))</f>
        <v>0.26565762541648424</v>
      </c>
      <c r="H127" s="62">
        <f>IF(OR(
Belgium51!K127   ="",
Belgium51!D127   ="",
Belgium51!B127   ="",
Denmark52!K127      ="",
Denmark52!D127      ="",
Denmark52!B127      ="",
Finland53!K127       ="",
Finland53!D127       ="",
Finland53!B127       ="",
Italy54!K127      ="",
Italy54!D127      ="",
Italy54!B127      ="",
Netherlands55!K127 ="",
Netherlands55!D127 ="",
Netherlands55!B127 ="",
Portugal56!K127      ="",
Portugal56!D127      ="",
Portugal56!B127      ="",
Spain57!K127      ="",
Spain57!D127      ="",
Spain57!B127      ="",
Sweden58!K127      ="",
Sweden58!D127      ="",
Sweden58!B127      =""),"",
(Belgium51!K127/Belgium51!B127
 +Denmark52!K127/Denmark52!B127
 +Finland53!K127/Finland53!B127
 +Italy54!K127/Italy54!B127
 +Netherlands55!K127/Netherlands55!B127
 +Portugal56!K127/Portugal56!B127
 +Spain57!K127/Spain57!B127
 +Sweden58!K127/Sweden58!B127)
/(Belgium51!D127/Belgium51!B127
 +Denmark52!D127/Denmark52!B127
 +Finland53!D127/Finland53!B127
 +Italy54!D127/Italy54!B127
 +Netherlands55!D127/Netherlands55!B127
 +Portugal56!D127/Portugal56!B127
 +Spain57!D127/Spain57!B127
 +Sweden58!D127/Sweden58!B127))</f>
        <v>0.2924514980785865</v>
      </c>
      <c r="I127" s="62">
        <f>IF(OR(
Belgium51!L127   ="",
Belgium51!D127   ="",
Belgium51!B127   ="",
Denmark52!L127      ="",
Denmark52!D127      ="",
Denmark52!B127      ="",
Finland53!L127       ="",
Finland53!D127       ="",
Finland53!B127       ="",
Italy54!L127      ="",
Italy54!D127      ="",
Italy54!B127      ="",
Netherlands55!L127 ="",
Netherlands55!D127 ="",
Netherlands55!B127 ="",
Portugal56!L127      ="",
Portugal56!D127      ="",
Portugal56!B127      ="",
Spain57!L127      ="",
Spain57!D127      ="",
Spain57!B127      ="",
Sweden58!L127      ="",
Sweden58!D127      ="",
Sweden58!B127      =""),"",
(Belgium51!L127/Belgium51!B127
 +Denmark52!L127/Denmark52!B127
 +Finland53!L127/Finland53!B127
 +Italy54!L127/Italy54!B127
 +Netherlands55!L127/Netherlands55!B127
 +Portugal56!L127/Portugal56!B127
 +Spain57!L127/Spain57!B127
 +Sweden58!L127/Sweden58!B127)
/(Belgium51!D127/Belgium51!B127
 +Denmark52!D127/Denmark52!B127
 +Finland53!D127/Finland53!B127
 +Italy54!D127/Italy54!B127
 +Netherlands55!D127/Netherlands55!B127
 +Portugal56!D127/Portugal56!B127
 +Spain57!D127/Spain57!B127
 +Sweden58!D127/Sweden58!B127))</f>
        <v>0.2657341153488208</v>
      </c>
      <c r="J127" s="61">
        <f t="shared" si="2"/>
        <v>2.6717382729765704E-2</v>
      </c>
      <c r="K127" s="61">
        <f>IF(OR(
Belgium51!D127   ="",Belgium51!D126   ="",
Belgium51!B127   ="",Belgium51!B126   ="",
Belgium51!N127   ="",Belgium51!N126   ="",
Denmark52!D127      ="",Denmark52!D126      ="",
Denmark52!B127      ="",Denmark52!B126      ="",
Denmark52!N127      ="",Denmark52!N126      ="",
Finland53!D127       ="",Finland53!D126       ="",
Finland53!B127       ="",Finland53!B126       ="",
Finland53!N127       ="",Finland53!N126       ="",
Italy54!D127      ="",Italy54!D126      ="",
Italy54!B127      ="",Italy54!B126      ="",
Italy54!N127      ="",Italy54!N126      ="",
Netherlands55!D127 ="",Netherlands55!D126 ="",
Netherlands55!B127 ="",Netherlands55!B126 ="",
Netherlands55!N127 ="",Netherlands55!N126 ="",
Portugal56!D127      ="",Portugal56!D126      ="",
Portugal56!B127      ="",Portugal56!B126      ="",
Portugal56!N127      ="",Portugal56!N126      ="",
Spain57!D127      ="",Spain57!D126      ="",
Spain57!B127      ="",Spain57!B126      ="",
Spain57!N127      ="",Spain57!N126      ="",
Sweden58!D127      ="",Sweden58!D126      ="",
Sweden58!B127      ="",Sweden58!B126      ="",
Sweden58!N127      ="",Sweden58!N126      =""),"",
LN(SQRT(
(Belgium51!D127/Belgium51!B127
 +Denmark52!D127/Denmark52!B127
 +Finland53!D127/Finland53!B127
 +Italy54!D127/Italy54!B127
 +Netherlands55!D127/Netherlands55!B127
 +Portugal56!D127/Portugal56!B127
 +Spain57!D127/Spain57!B127
 +Sweden58!D127/Sweden58!B127)
/(Belgium51!D127/Belgium51!N127*Belgium51!N126/Belgium51!B126
 +Denmark52!D127/Denmark52!N127*Denmark52!N126/Denmark52!B126
 +Finland53!D127/Finland53!N127*Finland53!N126/Finland53!B126
 +Italy54!D127/Italy54!N127*Italy54!N126/Italy54!B126
 +Netherlands55!D127/Netherlands55!N127*Netherlands55!N126/Netherlands55!B126
 +Portugal56!D127/Portugal56!N127*Portugal56!N126/Portugal56!B126
 +Spain57!D127/Spain57!N127*Spain57!N126/Spain57!B126
 +Sweden58!D127/Sweden58!N127*Sweden58!N126/Sweden58!B126)
*(Belgium51!D126/Belgium51!N126*Belgium51!N127/Belgium51!B127
 +Denmark52!D126/Denmark52!N126*Denmark52!N127/Denmark52!B127
 +Finland53!D126/Finland53!N126*Finland53!N127/Finland53!B127
 +Italy54!D126/Italy54!N126*Italy54!N127/Italy54!B127
 +Netherlands55!D126/Netherlands55!N126*Netherlands55!N127/Netherlands55!B127
 +Portugal56!D126/Portugal56!N126*Portugal56!N127/Portugal56!B127
 +Spain57!D126/Spain57!N126*Spain57!N127/Spain57!B127
 +Sweden58!D126/Sweden58!N126*Sweden58!N127/Sweden58!B127)
/(Belgium51!D126/Belgium51!B126
 +Denmark52!D126/Denmark52!B126
 +Finland53!D126/Finland53!B126
 +Italy54!D126/Italy54!B126
 +Netherlands55!D126/Netherlands55!B126
 +Portugal56!D126/Portugal56!B126
 +Spain57!D126/Spain57!B126
 +Sweden58!D126/Sweden58!B126))))</f>
        <v>0.11195094989557473</v>
      </c>
      <c r="L127" s="61">
        <f>IF(OR(
Belgium51!F127   ="",Belgium51!F126   ="",
Belgium51!D127   ="",Belgium51!D126   ="",
Belgium51!B127   ="",Belgium51!B126   ="",
Belgium51!P127   ="",Belgium51!P126   ="",
Denmark52!F127      ="",Denmark52!F126      ="",
Denmark52!D127      ="",Denmark52!D126      ="",
Denmark52!B127      ="",Denmark52!B126      ="",
Denmark52!P127      ="",Denmark52!P126      ="",
Finland53!F127       ="",Finland53!F126       ="",
Finland53!D127       ="",Finland53!D126       ="",
Finland53!B127       ="",Finland53!B126       ="",
Finland53!P127       ="",Finland53!P126       ="",
Italy54!F127      ="",Italy54!F126      ="",
Italy54!D127      ="",Italy54!D126      ="",
Italy54!B127      ="",Italy54!B126      ="",
Italy54!P127      ="",Italy54!P126      ="",
Netherlands55!F127 ="",Netherlands55!F126 ="",
Netherlands55!D127 ="",Netherlands55!D126 ="",
Netherlands55!B127 ="",Netherlands55!B126 ="",
Netherlands55!P127 ="",Netherlands55!P126 ="",
Portugal56!F127      ="",Portugal56!F126      ="",
Portugal56!D127      ="",Portugal56!D126      ="",
Portugal56!B127      ="",Portugal56!B126      ="",
Portugal56!P127      ="",Portugal56!P126      ="",
Spain57!F127      ="",Spain57!F126      ="",
Spain57!D127      ="",Spain57!D126      ="",
Spain57!B127      ="",Spain57!B126      ="",
Spain57!P127      ="",Spain57!P126      ="",
Sweden58!F127      ="",Sweden58!F126      ="",
Sweden58!D127      ="",Sweden58!D126      ="",
Sweden58!B127      ="",Sweden58!B126      ="",
Sweden58!P127      ="",Sweden58!P126      =""),"",
LN(SQRT(
(Belgium51!D127*Belgium51!F127/Belgium51!B127
 +Denmark52!D127*Denmark52!F127/Denmark52!B127
 +Finland53!D127*Finland53!F127/Finland53!B127
 +Italy54!D127*Italy54!F127/Italy54!B127
 +Netherlands55!D127*Netherlands55!F127/Netherlands55!B127
 +Portugal56!D127*Portugal56!F127/Portugal56!B127
 +Spain57!D127*Spain57!F127/Spain57!B127
 +Sweden58!D127*Sweden58!F127/Sweden58!B127)
/(Belgium51!D127*Belgium51!F127/Belgium51!P127*Belgium51!P126/Belgium51!B126
 +Denmark52!D127*Denmark52!F127/Denmark52!P127*Denmark52!P126/Denmark52!B126
 +Finland53!D127*Finland53!F127/Finland53!P127*Finland53!P126/Finland53!B126
 +Italy54!D127*Italy54!F127/Italy54!P127*Italy54!P126/Italy54!B126
 +Netherlands55!D127*Netherlands55!F127/Netherlands55!P127*Netherlands55!P126/Netherlands55!B126
 +Portugal56!D127*Portugal56!F127/Portugal56!P127*Portugal56!P126/Portugal56!B126
 +Spain57!D127*Spain57!F127/Spain57!P127*Spain57!P126/Spain57!B126
 +Sweden58!D127*Sweden58!F127/Sweden58!P127*Sweden58!P126/Sweden58!B126)
*(Belgium51!D126*Belgium51!F126/Belgium51!P126*Belgium51!P127/Belgium51!B127
 +Denmark52!D126*Denmark52!F126/Denmark52!P126*Denmark52!P127/Denmark52!B127
 +Finland53!D126*Finland53!F126/Finland53!P126*Finland53!P127/Finland53!B127
 +Italy54!D126*Italy54!F126/Italy54!P126*Italy54!P127/Italy54!B127
 +Netherlands55!D126*Netherlands55!F126/Netherlands55!P126*Netherlands55!P127/Netherlands55!B127
 +Portugal56!D126*Portugal56!F126/Portugal56!P126*Portugal56!P127/Portugal56!B127
 +Spain57!D126*Spain57!F126/Spain57!P126*Spain57!P127/Spain57!B127
 +Sweden58!D126*Sweden58!F126/Sweden58!P126*Sweden58!P127/Sweden58!B127)
/(Belgium51!D126*Belgium51!F126/Belgium51!B126
 +Denmark52!D126*Denmark52!F126/Denmark52!B126
 +Finland53!D126*Finland53!F126/Finland53!B126
 +Italy54!D126*Italy54!F126/Italy54!B126
 +Netherlands55!D126*Netherlands55!F126/Netherlands55!B126
 +Portugal56!D126*Portugal56!F126/Portugal56!B126
 +Spain57!D126*Spain57!F126/Spain57!B126
 +Sweden58!D126*Sweden58!F126/Sweden58!B126))))</f>
        <v>0.12138580266937971</v>
      </c>
      <c r="M127" s="62">
        <f>IF(OR(
Belgium51!H127   ="",Belgium51!H126   ="",
Belgium51!D127   ="",Belgium51!D126   ="",
Belgium51!B127   ="",Belgium51!B126   ="",
Belgium51!Q127   ="",Belgium51!Q126   ="",
Denmark52!H127      ="",Denmark52!H126      ="",
Denmark52!D127      ="",Denmark52!D126      ="",
Denmark52!B127      ="",Denmark52!B126      ="",
Denmark52!Q127      ="",Denmark52!Q126      ="",
Finland53!H127       ="",Finland53!H126       ="",
Finland53!D127       ="",Finland53!D126       ="",
Finland53!B127       ="",Finland53!B126       ="",
Finland53!Q127       ="",Finland53!Q126       ="",
Italy54!H127      ="",Italy54!H126      ="",
Italy54!D127      ="",Italy54!D126      ="",
Italy54!B127      ="",Italy54!B126      ="",
Italy54!Q127      ="",Italy54!Q126      ="",
Netherlands55!H127 ="",Netherlands55!H126 ="",
Netherlands55!D127 ="",Netherlands55!D126 ="",
Netherlands55!B127 ="",Netherlands55!B126 ="",
Netherlands55!Q127 ="",Netherlands55!Q126 ="",
Portugal56!H127      ="",Portugal56!H126      ="",
Portugal56!D127      ="",Portugal56!D126      ="",
Portugal56!B127      ="",Portugal56!B126      ="",
Portugal56!Q127      ="",Portugal56!Q126      ="",
Spain57!H127      ="",Spain57!H126      ="",
Spain57!D127      ="",Spain57!D126      ="",
Spain57!B127      ="",Spain57!B126      ="",
Spain57!Q127      ="",Spain57!Q126      ="",
Sweden58!H127      ="",Sweden58!H126      ="",
Sweden58!D127      ="",Sweden58!D126      ="",
Sweden58!B127      ="",Sweden58!B126      ="",
Sweden58!Q127      ="",Sweden58!Q126      =""),"",
LN(SQRT(
(Belgium51!D127*Belgium51!H127/Belgium51!B127
 +Denmark52!D127*Denmark52!H127/Denmark52!B127
 +Finland53!D127*Finland53!H127/Finland53!B127
 +Italy54!D127*Italy54!H127/Italy54!B127
 +Netherlands55!D127*Netherlands55!H127/Netherlands55!B127
 +Portugal56!D127*Portugal56!H127/Portugal56!B127
 +Spain57!D127*Spain57!H127/Spain57!B127
 +Sweden58!D127*Sweden58!H127/Sweden58!B127)
/(Belgium51!D127*Belgium51!H127/Belgium51!Q127*Belgium51!Q126/Belgium51!B126
 +Denmark52!D127*Denmark52!H127/Denmark52!Q127*Denmark52!Q126/Denmark52!B126
 +Finland53!D127*Finland53!H127/Finland53!Q127*Finland53!Q126/Finland53!B126
 +Italy54!D127*Italy54!H127/Italy54!Q127*Italy54!Q126/Italy54!B126
 +Netherlands55!D127*Netherlands55!H127/Netherlands55!Q127*Netherlands55!Q126/Netherlands55!B126
 +Portugal56!D127*Portugal56!H127/Portugal56!Q127*Portugal56!Q126/Portugal56!B126
 +Spain57!D127*Spain57!H127/Spain57!Q127*Spain57!Q126/Spain57!B126
 +Sweden58!D127*Sweden58!H127/Sweden58!Q127*Sweden58!Q126/Sweden58!B126)
*(Belgium51!D126*Belgium51!H126/Belgium51!Q126*Belgium51!Q127/Belgium51!B127
 +Denmark52!D126*Denmark52!H126/Denmark52!Q126*Denmark52!Q127/Denmark52!B127
 +Finland53!D126*Finland53!H126/Finland53!Q126*Finland53!Q127/Finland53!B127
 +Italy54!D126*Italy54!H126/Italy54!Q126*Italy54!Q127/Italy54!B127
 +Netherlands55!D126*Netherlands55!H126/Netherlands55!Q126*Netherlands55!Q127/Netherlands55!B127
 +Portugal56!D126*Portugal56!H126/Portugal56!Q126*Portugal56!Q127/Portugal56!B127
 +Spain57!D126*Spain57!H126/Spain57!Q126*Spain57!Q127/Spain57!B127
 +Sweden58!D126*Sweden58!H126/Sweden58!Q126*Sweden58!Q127/Sweden58!B127)
/(Belgium51!D126*Belgium51!H126/Belgium51!B126
 +Denmark52!D126*Denmark52!H126/Denmark52!B126
 +Finland53!D126*Finland53!H126/Finland53!B126
 +Italy54!D126*Italy54!H126/Italy54!B126
 +Netherlands55!D126*Netherlands55!H126/Netherlands55!B126
 +Portugal56!D126*Portugal56!H126/Portugal56!B126
 +Spain57!D126*Spain57!H126/Spain57!B126
 +Sweden58!D126*Sweden58!H126/Sweden58!B126))))</f>
        <v>9.2926299502655713E-2</v>
      </c>
      <c r="N127" s="62">
        <f>IF(OR(
Belgium51!I127   ="",Belgium51!I126   ="",
Belgium51!B127   ="",Belgium51!B126   ="",
Belgium51!R127   ="",Belgium51!R126   ="",
Denmark52!I127      ="",Denmark52!I126      ="",
Denmark52!B127      ="",Denmark52!B126      ="",
Denmark52!R127      ="",Denmark52!R126      ="",
Finland53!I127       ="",Finland53!I126       ="",
Finland53!B127       ="",Finland53!B126       ="",
Finland53!R127       ="",Finland53!R126       ="",
Italy54!I127      ="",Italy54!I126      ="",
Italy54!B127      ="",Italy54!B126      ="",
Italy54!R127      ="",Italy54!R126      ="",
Netherlands55!I127 ="",Netherlands55!I126 ="",
Netherlands55!B127 ="",Netherlands55!B126 ="",
Netherlands55!R127 ="",Netherlands55!R126 ="",
Portugal56!I127      ="",Portugal56!I126      ="",
Portugal56!B127      ="",Portugal56!B126      ="",
Portugal56!R127      ="",Portugal56!R126      ="",
Spain57!I127      ="",Spain57!I126      ="",
Spain57!B127      ="",Spain57!B126      ="",
Spain57!R127      ="",Spain57!R126      ="",
Sweden58!I127      ="",Sweden58!I126      ="",
Sweden58!B127      ="",Sweden58!B126      ="",
Sweden58!R127      ="",Sweden58!R126      =""),"",
LN(SQRT(
(Belgium51!I127/Belgium51!B127
 +Denmark52!I127/Denmark52!B127
 +Finland53!I127/Finland53!B127
 +Italy54!I127/Italy54!B127
 +Netherlands55!I127/Netherlands55!B127
 +Portugal56!I127/Portugal56!B127
 +Spain57!I127/Spain57!B127
 +Sweden58!I127/Sweden58!B127)
/(Belgium51!I127/Belgium51!R127*Belgium51!R126/Belgium51!B126
 +Denmark52!I127/Denmark52!R127*Denmark52!R126/Denmark52!B126
 +Finland53!I127/Finland53!R127*Finland53!R126/Finland53!B126
 +Italy54!I127/Italy54!R127*Italy54!R126/Italy54!B126
 +Netherlands55!I127/Netherlands55!R127*Netherlands55!R126/Netherlands55!B126
 +Portugal56!I127/Portugal56!R127*Portugal56!R126/Portugal56!B126
 +Spain57!I127/Spain57!R127*Spain57!R126/Spain57!B126
 +Sweden58!I127/Sweden58!R127*Sweden58!R126/Sweden58!B126)
*(Belgium51!I126/Belgium51!R126*Belgium51!R127/Belgium51!B127
 +Denmark52!I126/Denmark52!R126*Denmark52!R127/Denmark52!B127
 +Finland53!I126/Finland53!R126*Finland53!R127/Finland53!B127
 +Italy54!I126/Italy54!R126*Italy54!R127/Italy54!B127
 +Netherlands55!I126/Netherlands55!R126*Netherlands55!R127/Netherlands55!B127
 +Portugal56!I126/Portugal56!R126*Portugal56!R127/Portugal56!B127
 +Spain57!I126/Spain57!R126*Spain57!R127/Spain57!B127
 +Sweden58!I126/Sweden58!R126*Sweden58!R127/Sweden58!B127)
/(Belgium51!I126/Belgium51!B126
 +Denmark52!I126/Denmark52!B126
 +Finland53!I126/Finland53!B126
 +Italy54!I126/Italy54!B126
 +Netherlands55!I126/Netherlands55!B126
 +Portugal56!I126/Portugal56!B126
 +Spain57!I126/Spain57!B126
 +Sweden58!I126/Sweden58!B126))))</f>
        <v>0.11307841626624333</v>
      </c>
      <c r="O127" s="62">
        <f>IF(OR(
Belgium51!K127   ="",Belgium51!K126   ="",
Belgium51!B127   ="",Belgium51!B126   ="",
Belgium51!S127   ="",Belgium51!S126   ="",
Denmark52!K127      ="",Denmark52!K126      ="",
Denmark52!B127      ="",Denmark52!B126      ="",
Denmark52!S127      ="",Denmark52!S126      ="",
Finland53!K127       ="",Finland53!K126       ="",
Finland53!B127       ="",Finland53!B126       ="",
Finland53!S127       ="",Finland53!S126       ="",
Italy54!K127      ="",Italy54!K126      ="",
Italy54!B127      ="",Italy54!B126      ="",
Italy54!S127      ="",Italy54!S126      ="",
Netherlands55!K127 ="",Netherlands55!K126 ="",
Netherlands55!B127 ="",Netherlands55!B126 ="",
Netherlands55!S127 ="",Netherlands55!S126 ="",
Portugal56!K127      ="",Portugal56!K126      ="",
Portugal56!B127      ="",Portugal56!B126      ="",
Portugal56!S127      ="",Portugal56!S126      ="",
Spain57!K127      ="",Spain57!K126      ="",
Spain57!B127      ="",Spain57!B126      ="",
Spain57!S127      ="",Spain57!S126      ="",
Sweden58!K127      ="",Sweden58!K126      ="",
Sweden58!B127      ="",Sweden58!B126      ="",
Sweden58!S127      ="",Sweden58!S126      =""),"",
LN(SQRT(
(Belgium51!K127/Belgium51!B127
 +Denmark52!K127/Denmark52!B127
 +Finland53!K127/Finland53!B127
 +Italy54!K127/Italy54!B127
 +Netherlands55!K127/Netherlands55!B127
 +Portugal56!K127/Portugal56!B127
 +Spain57!K127/Spain57!B127
 +Sweden58!K127/Sweden58!B127)
/(Belgium51!K127/Belgium51!S127*Belgium51!S126/Belgium51!B126
 +Denmark52!K127/Denmark52!S127*Denmark52!S126/Denmark52!B126
 +Finland53!K127/Finland53!S127*Finland53!S126/Finland53!B126
 +Italy54!K127/Italy54!S127*Italy54!S126/Italy54!B126
 +Netherlands55!K127/Netherlands55!S127*Netherlands55!S126/Netherlands55!B126
 +Portugal56!K127/Portugal56!S127*Portugal56!S126/Portugal56!B126
 +Spain57!K127/Spain57!S127*Spain57!S126/Spain57!B126
 +Sweden58!K127/Sweden58!S127*Sweden58!S126/Sweden58!B126)
*(Belgium51!K126/Belgium51!S126*Belgium51!S127/Belgium51!B127
 +Denmark52!K126/Denmark52!S126*Denmark52!S127/Denmark52!B127
 +Finland53!K126/Finland53!S126*Finland53!S127/Finland53!B127
 +Italy54!K126/Italy54!S126*Italy54!S127/Italy54!B127
 +Netherlands55!K126/Netherlands55!S126*Netherlands55!S127/Netherlands55!B127
 +Portugal56!K126/Portugal56!S126*Portugal56!S127/Portugal56!B127
 +Spain57!K126/Spain57!S126*Spain57!S127/Spain57!B127
 +Sweden58!K126/Sweden58!S126*Sweden58!S127/Sweden58!B127)
/(Belgium51!K126/Belgium51!B126
 +Denmark52!K126/Denmark52!B126
 +Finland53!K126/Finland53!B126
 +Italy54!K126/Italy54!B126
 +Netherlands55!K126/Netherlands55!B126
 +Portugal56!K126/Portugal56!B126
 +Spain57!K126/Spain57!B126
 +Sweden58!K126/Sweden58!B126))))</f>
        <v>0.11633841293517432</v>
      </c>
      <c r="P127" s="62">
        <f>IF(OR(
Belgium51!L127   ="",Belgium51!L126   ="",
Belgium51!B127   ="",Belgium51!B126   ="",
Belgium51!T127   ="",Belgium51!T126   ="",
Denmark52!L127      ="",Denmark52!L126      ="",
Denmark52!B127      ="",Denmark52!B126      ="",
Denmark52!T127      ="",Denmark52!T126      ="",
Finland53!L127       ="",Finland53!L126       ="",
Finland53!B127       ="",Finland53!B126       ="",
Finland53!T127       ="",Finland53!T126       ="",
Italy54!L127      ="",Italy54!L126      ="",
Italy54!B127      ="",Italy54!B126      ="",
Italy54!T127      ="",Italy54!T126      ="",
Netherlands55!L127 ="",Netherlands55!L126 ="",
Netherlands55!B127 ="",Netherlands55!B126 ="",
Netherlands55!T127 ="",Netherlands55!T126 ="",
Portugal56!L127      ="",Portugal56!L126      ="",
Portugal56!B127      ="",Portugal56!B126      ="",
Portugal56!T127      ="",Portugal56!T126      ="",
Spain57!L127      ="",Spain57!L126      ="",
Spain57!B127      ="",Spain57!B126      ="",
Spain57!T127      ="",Spain57!T126      ="",
Sweden58!L127      ="",Sweden58!L126      ="",
Sweden58!B127      ="",Sweden58!B126      ="",
Sweden58!T127      ="",Sweden58!T126      =""),"",
LN(SQRT(
(Belgium51!L127/Belgium51!B127
 +Denmark52!L127/Denmark52!B127
 +Finland53!L127/Finland53!B127
 +Italy54!L127/Italy54!B127
 +Netherlands55!L127/Netherlands55!B127
 +Portugal56!L127/Portugal56!B127
 +Spain57!L127/Spain57!B127
 +Sweden58!L127/Sweden58!B127)
/(Belgium51!L127/Belgium51!T127*Belgium51!T126/Belgium51!B126
 +Denmark52!L127/Denmark52!T127*Denmark52!T126/Denmark52!B126
 +Finland53!L127/Finland53!T127*Finland53!T126/Finland53!B126
 +Italy54!L127/Italy54!T127*Italy54!T126/Italy54!B126
 +Netherlands55!L127/Netherlands55!T127*Netherlands55!T126/Netherlands55!B126
 +Portugal56!L127/Portugal56!T127*Portugal56!T126/Portugal56!B126
 +Spain57!L127/Spain57!T127*Spain57!T126/Spain57!B126
 +Sweden58!L127/Sweden58!T127*Sweden58!T126/Sweden58!B126)
*(Belgium51!L126/Belgium51!T126*Belgium51!T127/Belgium51!B127
 +Denmark52!L126/Denmark52!T126*Denmark52!T127/Denmark52!B127
 +Finland53!L126/Finland53!T126*Finland53!T127/Finland53!B127
 +Italy54!L126/Italy54!T126*Italy54!T127/Italy54!B127
 +Netherlands55!L126/Netherlands55!T126*Netherlands55!T127/Netherlands55!B127
 +Portugal56!L126/Portugal56!T126*Portugal56!T127/Portugal56!B127
 +Spain57!L126/Spain57!T126*Spain57!T127/Spain57!B127
 +Sweden58!L126/Sweden58!T126*Sweden58!T127/Sweden58!B127)
/(Belgium51!L126/Belgium51!B126
 +Denmark52!L126/Denmark52!B126
 +Finland53!L126/Finland53!B126
 +Italy54!L126/Italy54!B126
 +Netherlands55!L126/Netherlands55!B126
 +Portugal56!L126/Portugal56!B126
 +Spain57!L126/Spain57!B126
 +Sweden58!L126/Sweden58!B126))))</f>
        <v>0.12147388578924802</v>
      </c>
      <c r="Q127" s="61">
        <f t="shared" si="4"/>
        <v>9.434852773804972E-3</v>
      </c>
      <c r="R127" s="61">
        <f t="shared" si="8"/>
        <v>-1.9024650392919021E-2</v>
      </c>
      <c r="S127" s="61">
        <f t="shared" si="5"/>
        <v>1.1274663706686006E-3</v>
      </c>
      <c r="T127" s="61">
        <f t="shared" si="6"/>
        <v>4.3874630395995817E-3</v>
      </c>
      <c r="U127" s="61">
        <f t="shared" si="7"/>
        <v>9.5229358936732844E-3</v>
      </c>
      <c r="V127" s="61">
        <f>IF(OR(
Belgium51!V127   ="",
Belgium51!U127   ="",
Denmark52!V127      ="",
Denmark52!U127      ="",
Finland53!V127       ="",
Finland53!U127       ="",
Italy54!V127      ="",
Italy54!U127      ="",
Netherlands55!V127 ="",
Netherlands55!U127 ="",
Portugal56!V127      ="",
Portugal56!U127      ="",
Spain57!V127      ="",
Spain57!U127      ="",
Sweden58!V127      ="",
Sweden58!U127      =""),"",
LN((Belgium51!V127+Denmark52!V127+Finland53!V127+Italy54!V127+Netherlands55!V127+Portugal56!V127+Spain57!V127+Sweden58!V127)
/(Belgium51!U127+Denmark52!U127+Finland53!U127+Italy54!U127+Netherlands55!U127+Portugal56!U127+Spain57!U127+Sweden58!U127)))</f>
        <v>-0.93185585442799423</v>
      </c>
      <c r="W127" s="61">
        <f>IF(OR(
Belgium51!V127   ="",
Belgium51!W127   ="",
Belgium51!U127   ="",
Denmark52!V127      ="",
Denmark52!W127      ="",
Denmark52!U127      ="",
Finland53!V127       ="",
Finland53!W127       ="",
Finland53!U127       ="",
Italy54!V127      ="",
Italy54!W127      ="",
Italy54!U127      ="",
Netherlands55!V127 ="",
Netherlands55!W127 ="",
Netherlands55!V127 ="",
Portugal56!V127      ="",
Portugal56!W127      ="",
Portugal56!U127      ="",
Spain57!V127      ="",
Spain57!W127      ="",
Spain57!U127      ="",
Sweden58!V127      ="",
Sweden58!W127      ="",
Sweden58!U127      ="",
),"",
LN((Belgium51!V127*Belgium51!W127+Denmark52!V127*Denmark52!W127+Finland53!V127*Finland53!W127+Italy54!V127*Italy54!W127+Netherlands55!V127*Netherlands55!W127+Portugal56!V127*Portugal56!W127+Spain57!V127*Spain57!W127+Sweden58!V127*Sweden58!W127)
/(Belgium51!U127+Denmark52!U127+Finland53!U127+Italy54!U127+Netherlands55!U127+Portugal56!U127+Spain57!U127+Sweden58!U127)))</f>
        <v>6.5210977493557838</v>
      </c>
      <c r="X127" s="61">
        <f>IF(OR(
Belgium51!X127   ="",
Belgium51!D127   ="",
Belgium51!B127   ="",
Denmark52!X127      ="",
Denmark52!D127      ="",
Denmark52!B127      ="",
Finland53!X127       ="",
Finland53!D127       ="",
Finland53!B127       ="",
Italy54!X127      ="",
Italy54!D127      ="",
Italy54!B127      ="",
Netherlands55!X127 ="",
Netherlands55!D127 ="",
Netherlands55!B127 ="",
Portugal56!X127      ="",
Portugal56!D127      ="",
Portugal56!B127      ="",
Spain57!X127      ="",
Spain57!D127      ="",
Spain57!B127      ="",
Sweden58!X127      ="",
Sweden58!D127      ="",
Sweden58!B127      =""),"",
(Belgium51!X127*Belgium51!D127/Belgium51!B127
 +Denmark52!X127*Denmark52!D127/Denmark52!B127
 +Finland53!X127*Finland53!D127/Finland53!B127
 +Italy54!X127*Italy54!D127/Italy54!B127
 +Netherlands55!X127*Netherlands55!D127/Netherlands55!B127
 +Portugal56!X127*Portugal56!D127/Portugal56!B127
 +Spain57!X127*Spain57!D127/Spain57!B127
 +Sweden58!X127*Sweden58!D127/Sweden58!B127)
/(Belgium51!D127/Belgium51!B127
 +Denmark52!D127/Denmark52!B127
 +Finland53!D127/Finland53!B127
 +Italy54!D127/Italy54!B127
 +Netherlands55!D127/Netherlands55!B127
 +Portugal56!D127/Portugal56!B127
 +Spain57!D127/Spain57!B127
 +Sweden58!D127/Sweden58!B127))</f>
        <v>0.60460897476405162</v>
      </c>
      <c r="Y127" s="61">
        <f>IF(OR(
Belgium51!Y127   ="",
Belgium51!D127   ="",
Belgium51!B127   ="",
Denmark52!Y127      ="",
Denmark52!D127      ="",
Denmark52!B127      ="",
Finland53!Y127       ="",
Finland53!D127       ="",
Finland53!B127       ="",
Italy54!Y127      ="",
Italy54!D127      ="",
Italy54!B127      ="",
Netherlands55!Y127 ="",
Netherlands55!D127 ="",
Netherlands55!B127 ="",
Portugal56!Y127      ="",
Portugal56!D127      ="",
Portugal56!B127      ="",
Spain57!Y127      ="",
Spain57!D127      ="",
Spain57!B127      ="",
Sweden58!Y127      ="",
Sweden58!D127      ="",
Sweden58!B127      =""),"",
(Belgium51!Y127/Belgium51!B127
 +Denmark52!Y127/Denmark52!B127
 +Finland53!Y127/Finland53!B127
 +Italy54!Y127/Italy54!B127
 +Netherlands55!Y127/Netherlands55!B127
 +Portugal56!Y127/Portugal56!B127
 +Spain57!Y127/Spain57!B127
 +Sweden58!Y127/Sweden58!B127)
/(Belgium51!D127/Belgium51!B127
 +Denmark52!D127/Denmark52!B127
 +Finland53!D127/Finland53!B127
 +Italy54!D127/Italy54!B127
 +Netherlands55!D127/Netherlands55!B127
 +Portugal56!D127/Portugal56!B127
 +Spain57!D127/Spain57!B127
 +Sweden58!D127/Sweden58!B127))</f>
        <v>0.14123895723506358</v>
      </c>
      <c r="Z127" s="61">
        <v>6.18</v>
      </c>
      <c r="AA127" s="62" t="str">
        <f t="shared" si="3"/>
        <v/>
      </c>
      <c r="AB127" s="75">
        <f>IF(OR(
Belgium51!AB127   ="",
Belgium51!D127   ="",
Belgium51!B127   ="",
Denmark52!AB127      ="",
Denmark52!D127      ="",
Denmark52!B127      ="",
Finland53!AB127       ="",
Finland53!D127       ="",
Finland53!B127       ="",
Italy54!AB127      ="",
Italy54!D127      ="",
Italy54!B127      ="",
Netherlands55!AB127 ="",
Netherlands55!D127 ="",
Netherlands55!B127 ="",
Portugal56!AB127      ="",
Portugal56!D127      ="",
Portugal56!B127      ="",
Spain57!AB127      ="",
Spain57!D127      ="",
Spain57!B127      ="",
Sweden58!AB127      ="",
Sweden58!D127      ="",
Sweden58!B127      =""),"",
(Belgium51!AB127*Belgium51!D127/Belgium51!B127
 +Denmark52!AB127*Denmark52!D127/Denmark52!B127
 +Finland53!AB127*Finland53!D127/Finland53!B127
 +Italy54!AB127*Italy54!D127/Italy54!B127
 +Netherlands55!AB127*Netherlands55!D127/Netherlands55!B127
 +Portugal56!AB127*Portugal56!D127/Portugal56!B127
 +Spain57!AB127*Spain57!D127/Spain57!B127
 +Sweden58!AB127*Sweden58!D127/Sweden58!B127)
/(Belgium51!D127/Belgium51!B127
 +Denmark52!D127/Denmark52!B127
 +Finland53!D127/Finland53!B127
 +Italy54!D127/Italy54!B127
 +Netherlands55!D127/Netherlands55!B127
 +Portugal56!D127/Portugal56!B127
 +Spain57!D127/Spain57!B127
 +Sweden58!D127/Sweden58!B127))</f>
        <v>0.90821198910391898</v>
      </c>
    </row>
    <row r="128" spans="1:28">
      <c r="A128" s="62">
        <v>1995</v>
      </c>
      <c r="B128" s="62">
        <f>IF(OR(
Belgium51!AC128   ="",
Belgium51!D128   ="",
Belgium51!B128   ="",
Denmark52!AC128      ="",
Denmark52!D128      ="",
Denmark52!B128      ="",
Finland53!AC128       ="",
Finland53!D128       ="",
Finland53!B128       ="",
Italy54!AC128      ="",
Italy54!D128      ="",
Italy54!B128      ="",
Netherlands55!AC128 ="",
Netherlands55!D128 ="",
Netherlands55!B128 ="",
Portugal56!AC128 ="",
Portugal56!D128 ="",
Portugal56!B128 ="",
Spain57!AC128       ="",
Spain57!D128       ="",
Spain57!B128       ="",
Sweden58!AC128      ="",
Sweden58!D128      ="",
Sweden58!B128      =""),"",
(Belgium51!AC128*Belgium51!D128/Belgium51!B128
 +Denmark52!AC128*Denmark52!D128/Denmark52!B128
 +Finland53!AC128*Finland53!D128/Finland53!B128
 +Italy54!AC128*Italy54!D128/Italy54!B128
 +Netherlands55!AC128*Netherlands55!D128/Netherlands55!B128
 +Portugal56!AC128*Portugal56!D128/Portugal56!B128
 +Spain57!AC128*Spain57!D128/Spain57!B128
 +Sweden58!AC128*Sweden58!D128/Sweden58!B128)
/(Belgium51!D128/Belgium51!B128
 +Denmark52!D128/Denmark52!B128
 +Finland53!D128/Finland53!B128
 +Italy54!D128/Italy54!B128
 +Netherlands55!D128/Netherlands55!B128
 +Portugal56!D128/Portugal56!B128
 +Spain57!D128/Spain57!B128
 +Sweden58!D128/Sweden58!B128))</f>
        <v>1.3615332457604453E-2</v>
      </c>
      <c r="C128" s="34">
        <f>IF(OR(
Belgium51!F128   ="",
Belgium51!D128   ="",
Belgium51!B128   ="",
Denmark52!F128      ="",
Denmark52!D128      ="",
Denmark52!B128      ="",
Finland53!F128       ="",
Finland53!D128       ="",
Finland53!B128       ="",
Italy54!F128      ="",
Italy54!D128      ="",
Italy54!B128      ="",
Netherlands55!F128 ="",
Netherlands55!D128 ="",
Netherlands55!B128 ="",
Portugal56!F128 ="",
Portugal56!D128 ="",
Portugal56!B128 ="",
Spain57!F128       ="",
Spain57!D128       ="",
Spain57!B128       ="",
Sweden58!F128      ="",
Sweden58!D128      ="",
Sweden58!B128      =""),"",
(Belgium51!F128*Belgium51!D128/Belgium51!B128
 +Denmark52!F128*Denmark52!D128/Denmark52!B128
 +Finland53!F128*Finland53!D128/Finland53!B128
 +Italy54!F128*Italy54!D128/Italy54!B128
 +Netherlands55!F128*Netherlands55!D128/Netherlands55!B128
 +Portugal56!F128*Portugal56!D128/Portugal56!B128
 +Spain57!F128*Spain57!D128/Spain57!B128
 +Sweden58!F128*Sweden58!D128/Sweden58!B128)
/(Belgium51!D128/Belgium51!B128
 +Denmark52!D128/Denmark52!B128
 +Finland53!D128/Finland53!B128
 +Italy54!D128/Italy54!B128
 +Netherlands55!D128/Netherlands55!B128
 +Portugal56!D128/Portugal56!B128
 +Spain57!D128/Spain57!B128
 +Sweden58!D128/Sweden58!B128))</f>
        <v>0.55977428694775944</v>
      </c>
      <c r="D128" s="62" t="str">
        <f>IF(OR(
Belgium51!AE128   ="",
Belgium51!D128   ="",
Belgium51!B128   ="",
Denmark52!AE128      ="",
Denmark52!D128      ="",
Denmark52!B128      ="",
Finland53!AE128       ="",
Finland53!D128       ="",
Finland53!B128       ="",
Italy54!AE128      ="",
Italy54!D128      ="",
Italy54!B128      ="",
Netherlands55!AE128 ="",
Netherlands55!D128 ="",
Netherlands55!B128 ="",
Portugal56!AE128 ="",
Portugal56!D128 ="",
Portugal56!B128 ="",
Spain57!AE128       ="",
Spain57!D128       ="",
Spain57!B128       ="",
Sweden58!AE128      ="",
Sweden58!D128      ="",
Sweden58!B128      =""),"",
(Belgium51!AE128*Belgium51!D128/Belgium51!B128
 +Denmark52!AE128*Denmark52!D128/Denmark52!B128
 +Finland53!AE128*Finland53!D128/Finland53!B128
 +Italy54!AE128*Italy54!D128/Italy54!B128
 +Netherlands55!AE128*Netherlands55!D128/Netherlands55!B128
 +Portugal56!AE128*Portugal56!D128/Portugal56!B128
 +Spain57!AE128*Spain57!D128/Spain57!B128
 +Sweden58!AE128*Sweden58!D128/Sweden58!B128)
/(Belgium51!D128/Belgium51!B128
 +Denmark52!D128/Denmark52!B128
 +Finland53!D128/Finland53!B128
 +Italy54!D128/Italy54!B128
 +Netherlands55!D128/Netherlands55!B128
 +Portugal56!D128/Portugal56!B128
 +Spain57!D128/Spain57!B128
 +Sweden58!D128/Sweden58!B128))</f>
        <v/>
      </c>
      <c r="E128" s="62">
        <f>IF(OR(
Belgium51!H128   ="",
Belgium51!D128   ="",
Belgium51!B128   ="",
Denmark52!H128      ="",
Denmark52!D128      ="",
Denmark52!B128      ="",
Finland53!H128       ="",
Finland53!D128       ="",
Finland53!B128       ="",
Italy54!H128      ="",
Italy54!D128      ="",
Italy54!B128      ="",
Netherlands55!H128 ="",
Netherlands55!D128 ="",
Netherlands55!B128 ="",
Portugal56!H128 ="",
Portugal56!D128 ="",
Portugal56!B128 ="",
Spain57!H128 ="",
Spain57!D128 ="",
Spain57!B128 ="",
Sweden58!H128 ="",
Sweden58!D128 ="",
Sweden58!B128 =""),"",
(Belgium51!H128*Belgium51!D128/Belgium51!B128
 +Denmark52!H128*Denmark52!D128/Denmark52!B128
 +Finland53!H128*Finland53!D128/Finland53!B128
 +Italy54!H128*Italy54!D128/Italy54!B128
 +Netherlands55!H128*Netherlands55!D128/Netherlands55!B128
 +Portugal56!H128*Portugal56!D128/Portugal56!B128
 +Spain57!H128*Spain57!D128/Spain57!B128
 +Sweden58!H128*Sweden58!D128/Sweden58!B128)
/(Belgium51!D128/Belgium51!B128
 +Denmark52!D128/Denmark52!B128
 +Finland53!D128/Finland53!B128
 +Italy54!D128/Italy54!B128
 +Netherlands55!D128/Netherlands55!B128
 +Portugal56!D128/Portugal56!B128
 +Spain57!D128/Spain57!B128
 +Sweden58!D128/Sweden58!B128))</f>
        <v>0.20095989759134011</v>
      </c>
      <c r="F128" s="62">
        <f>IF(OR(
Belgium51!I128   ="",
Belgium51!D128   ="",
Belgium51!B128   ="",
Denmark52!I128      ="",
Denmark52!D128      ="",
Denmark52!B128      ="",
Finland53!I128       ="",
Finland53!D128       ="",
Finland53!B128       ="",
Italy54!I128      ="",
Italy54!D128      ="",
Italy54!B128      ="",
Netherlands55!I128 ="",
Netherlands55!D128 ="",
Netherlands55!B128 ="",
Portugal56!I128      ="",
Portugal56!D128      ="",
Portugal56!B128      ="",
Spain57!I128      ="",
Spain57!D128      ="",
Spain57!B128      ="",
Sweden58!I128      ="",
Sweden58!D128      ="",
Sweden58!B128      =""),"",
(Belgium51!I128/Belgium51!B128
 +Denmark52!I128/Denmark52!B128
 +Finland53!I128/Finland53!B128
 +Italy54!I128/Italy54!B128
 +Netherlands55!I128/Netherlands55!B128
 +Portugal56!I128/Portugal56!B128
 +Spain57!I128/Spain57!B128
 +Sweden58!I128/Sweden58!B128)
/(Belgium51!D128/Belgium51!B128
 +Denmark52!D128/Denmark52!B128
 +Finland53!D128/Finland53!B128
 +Italy54!D128/Italy54!B128
 +Netherlands55!D128/Netherlands55!B128
 +Portugal56!D128/Portugal56!B128
 +Spain57!D128/Spain57!B128
 +Sweden58!D128/Sweden58!B128))</f>
        <v>0.34181755847807466</v>
      </c>
      <c r="G128" s="62">
        <f>IF(OR(
Belgium51!J128   ="",
Belgium51!D128   ="",
Belgium51!B128   ="",
Denmark52!J128      ="",
Denmark52!D128      ="",
Denmark52!B128      ="",
Finland53!J128       ="",
Finland53!D128       ="",
Finland53!B128       ="",
Italy54!J128      ="",
Italy54!D128      ="",
Italy54!B128      ="",
Netherlands55!J128 ="",
Netherlands55!D128 ="",
Netherlands55!B128 ="",
Portugal56!J128      ="",
Portugal56!D128      ="",
Portugal56!B128      ="",
Spain57!J128      ="",
Spain57!D128      ="",
Spain57!B128      ="",
Sweden58!J128      ="",
Sweden58!D128      ="",
Sweden58!B128      =""),"",
(Belgium51!J128/Belgium51!B128
 +Denmark52!J128/Denmark52!B128
 +Finland53!J128/Finland53!B128
 +Italy54!J128/Italy54!B128
 +Netherlands55!J128/Netherlands55!B128
 +Portugal56!J128/Portugal56!B128
 +Spain57!J128/Spain57!B128
 +Sweden58!J128/Sweden58!B128)
/(Belgium51!D128/Belgium51!B128
 +Denmark52!D128/Denmark52!B128
 +Finland53!D128/Finland53!B128
 +Italy54!D128/Italy54!B128
 +Netherlands55!D128/Netherlands55!B128
 +Portugal56!D128/Portugal56!B128
 +Spain57!D128/Spain57!B128
 +Sweden58!D128/Sweden58!B128))</f>
        <v>0.27218706339838405</v>
      </c>
      <c r="H128" s="62">
        <f>IF(OR(
Belgium51!K128   ="",
Belgium51!D128   ="",
Belgium51!B128   ="",
Denmark52!K128      ="",
Denmark52!D128      ="",
Denmark52!B128      ="",
Finland53!K128       ="",
Finland53!D128       ="",
Finland53!B128       ="",
Italy54!K128      ="",
Italy54!D128      ="",
Italy54!B128      ="",
Netherlands55!K128 ="",
Netherlands55!D128 ="",
Netherlands55!B128 ="",
Portugal56!K128      ="",
Portugal56!D128      ="",
Portugal56!B128      ="",
Spain57!K128      ="",
Spain57!D128      ="",
Spain57!B128      ="",
Sweden58!K128      ="",
Sweden58!D128      ="",
Sweden58!B128      =""),"",
(Belgium51!K128/Belgium51!B128
 +Denmark52!K128/Denmark52!B128
 +Finland53!K128/Finland53!B128
 +Italy54!K128/Italy54!B128
 +Netherlands55!K128/Netherlands55!B128
 +Portugal56!K128/Portugal56!B128
 +Spain57!K128/Spain57!B128
 +Sweden58!K128/Sweden58!B128)
/(Belgium51!D128/Belgium51!B128
 +Denmark52!D128/Denmark52!B128
 +Finland53!D128/Finland53!B128
 +Italy54!D128/Italy54!B128
 +Netherlands55!D128/Netherlands55!B128
 +Portugal56!D128/Portugal56!B128
 +Spain57!D128/Spain57!B128
 +Sweden58!D128/Sweden58!B128))</f>
        <v>0.31476878896432048</v>
      </c>
      <c r="I128" s="62">
        <f>IF(OR(
Belgium51!L128   ="",
Belgium51!D128   ="",
Belgium51!B128   ="",
Denmark52!L128      ="",
Denmark52!D128      ="",
Denmark52!B128      ="",
Finland53!L128       ="",
Finland53!D128       ="",
Finland53!B128       ="",
Italy54!L128      ="",
Italy54!D128      ="",
Italy54!B128      ="",
Netherlands55!L128 ="",
Netherlands55!D128 ="",
Netherlands55!B128 ="",
Portugal56!L128      ="",
Portugal56!D128      ="",
Portugal56!B128      ="",
Spain57!L128      ="",
Spain57!D128      ="",
Spain57!B128      ="",
Sweden58!L128      ="",
Sweden58!D128      ="",
Sweden58!B128      =""),"",
(Belgium51!L128/Belgium51!B128
 +Denmark52!L128/Denmark52!B128
 +Finland53!L128/Finland53!B128
 +Italy54!L128/Italy54!B128
 +Netherlands55!L128/Netherlands55!B128
 +Portugal56!L128/Portugal56!B128
 +Spain57!L128/Spain57!B128
 +Sweden58!L128/Sweden58!B128)
/(Belgium51!D128/Belgium51!B128
 +Denmark52!D128/Denmark52!B128
 +Finland53!D128/Finland53!B128
 +Italy54!D128/Italy54!B128
 +Netherlands55!D128/Netherlands55!B128
 +Portugal56!D128/Portugal56!B128
 +Spain57!D128/Spain57!B128
 +Sweden58!D128/Sweden58!B128))</f>
        <v>0.28440005278741665</v>
      </c>
      <c r="J128" s="61">
        <f t="shared" si="2"/>
        <v>3.0368736176903832E-2</v>
      </c>
      <c r="K128" s="61">
        <f>IF(OR(
Belgium51!D128   ="",Belgium51!D127   ="",
Belgium51!B128   ="",Belgium51!B127   ="",
Belgium51!N128   ="",Belgium51!N127   ="",
Denmark52!D128      ="",Denmark52!D127      ="",
Denmark52!B128      ="",Denmark52!B127      ="",
Denmark52!N128      ="",Denmark52!N127      ="",
Finland53!D128       ="",Finland53!D127       ="",
Finland53!B128       ="",Finland53!B127       ="",
Finland53!N128       ="",Finland53!N127       ="",
Italy54!D128      ="",Italy54!D127      ="",
Italy54!B128      ="",Italy54!B127      ="",
Italy54!N128      ="",Italy54!N127      ="",
Netherlands55!D128 ="",Netherlands55!D127 ="",
Netherlands55!B128 ="",Netherlands55!B127 ="",
Netherlands55!N128 ="",Netherlands55!N127 ="",
Portugal56!D128      ="",Portugal56!D127      ="",
Portugal56!B128      ="",Portugal56!B127      ="",
Portugal56!N128      ="",Portugal56!N127      ="",
Spain57!D128      ="",Spain57!D127      ="",
Spain57!B128      ="",Spain57!B127      ="",
Spain57!N128      ="",Spain57!N127      ="",
Sweden58!D128      ="",Sweden58!D127      ="",
Sweden58!B128      ="",Sweden58!B127      ="",
Sweden58!N128      ="",Sweden58!N127      =""),"",
LN(SQRT(
(Belgium51!D128/Belgium51!B128
 +Denmark52!D128/Denmark52!B128
 +Finland53!D128/Finland53!B128
 +Italy54!D128/Italy54!B128
 +Netherlands55!D128/Netherlands55!B128
 +Portugal56!D128/Portugal56!B128
 +Spain57!D128/Spain57!B128
 +Sweden58!D128/Sweden58!B128)
/(Belgium51!D128/Belgium51!N128*Belgium51!N127/Belgium51!B127
 +Denmark52!D128/Denmark52!N128*Denmark52!N127/Denmark52!B127
 +Finland53!D128/Finland53!N128*Finland53!N127/Finland53!B127
 +Italy54!D128/Italy54!N128*Italy54!N127/Italy54!B127
 +Netherlands55!D128/Netherlands55!N128*Netherlands55!N127/Netherlands55!B127
 +Portugal56!D128/Portugal56!N128*Portugal56!N127/Portugal56!B127
 +Spain57!D128/Spain57!N128*Spain57!N127/Spain57!B127
 +Sweden58!D128/Sweden58!N128*Sweden58!N127/Sweden58!B127)
*(Belgium51!D127/Belgium51!N127*Belgium51!N128/Belgium51!B128
 +Denmark52!D127/Denmark52!N127*Denmark52!N128/Denmark52!B128
 +Finland53!D127/Finland53!N127*Finland53!N128/Finland53!B128
 +Italy54!D127/Italy54!N127*Italy54!N128/Italy54!B128
 +Netherlands55!D127/Netherlands55!N127*Netherlands55!N128/Netherlands55!B128
 +Portugal56!D127/Portugal56!N127*Portugal56!N128/Portugal56!B128
 +Spain57!D127/Spain57!N127*Spain57!N128/Spain57!B128
 +Sweden58!D127/Sweden58!N127*Sweden58!N128/Sweden58!B128)
/(Belgium51!D127/Belgium51!B127
 +Denmark52!D127/Denmark52!B127
 +Finland53!D127/Finland53!B127
 +Italy54!D127/Italy54!B127
 +Netherlands55!D127/Netherlands55!B127
 +Portugal56!D127/Portugal56!B127
 +Spain57!D127/Spain57!B127
 +Sweden58!D127/Sweden58!B127))))</f>
        <v>9.4525616559907294E-2</v>
      </c>
      <c r="L128" s="61">
        <f>IF(OR(
Belgium51!F128   ="",Belgium51!F127   ="",
Belgium51!D128   ="",Belgium51!D127   ="",
Belgium51!B128   ="",Belgium51!B127   ="",
Belgium51!P128   ="",Belgium51!P127   ="",
Denmark52!F128      ="",Denmark52!F127      ="",
Denmark52!D128      ="",Denmark52!D127      ="",
Denmark52!B128      ="",Denmark52!B127      ="",
Denmark52!P128      ="",Denmark52!P127      ="",
Finland53!F128       ="",Finland53!F127       ="",
Finland53!D128       ="",Finland53!D127       ="",
Finland53!B128       ="",Finland53!B127       ="",
Finland53!P128       ="",Finland53!P127       ="",
Italy54!F128      ="",Italy54!F127      ="",
Italy54!D128      ="",Italy54!D127      ="",
Italy54!B128      ="",Italy54!B127      ="",
Italy54!P128      ="",Italy54!P127      ="",
Netherlands55!F128 ="",Netherlands55!F127 ="",
Netherlands55!D128 ="",Netherlands55!D127 ="",
Netherlands55!B128 ="",Netherlands55!B127 ="",
Netherlands55!P128 ="",Netherlands55!P127 ="",
Portugal56!F128      ="",Portugal56!F127      ="",
Portugal56!D128      ="",Portugal56!D127      ="",
Portugal56!B128      ="",Portugal56!B127      ="",
Portugal56!P128      ="",Portugal56!P127      ="",
Spain57!F128      ="",Spain57!F127      ="",
Spain57!D128      ="",Spain57!D127      ="",
Spain57!B128      ="",Spain57!B127      ="",
Spain57!P128      ="",Spain57!P127      ="",
Sweden58!F128      ="",Sweden58!F127      ="",
Sweden58!D128      ="",Sweden58!D127      ="",
Sweden58!B128      ="",Sweden58!B127      ="",
Sweden58!P128      ="",Sweden58!P127      =""),"",
LN(SQRT(
(Belgium51!D128*Belgium51!F128/Belgium51!B128
 +Denmark52!D128*Denmark52!F128/Denmark52!B128
 +Finland53!D128*Finland53!F128/Finland53!B128
 +Italy54!D128*Italy54!F128/Italy54!B128
 +Netherlands55!D128*Netherlands55!F128/Netherlands55!B128
 +Portugal56!D128*Portugal56!F128/Portugal56!B128
 +Spain57!D128*Spain57!F128/Spain57!B128
 +Sweden58!D128*Sweden58!F128/Sweden58!B128)
/(Belgium51!D128*Belgium51!F128/Belgium51!P128*Belgium51!P127/Belgium51!B127
 +Denmark52!D128*Denmark52!F128/Denmark52!P128*Denmark52!P127/Denmark52!B127
 +Finland53!D128*Finland53!F128/Finland53!P128*Finland53!P127/Finland53!B127
 +Italy54!D128*Italy54!F128/Italy54!P128*Italy54!P127/Italy54!B127
 +Netherlands55!D128*Netherlands55!F128/Netherlands55!P128*Netherlands55!P127/Netherlands55!B127
 +Portugal56!D128*Portugal56!F128/Portugal56!P128*Portugal56!P127/Portugal56!B127
 +Spain57!D128*Spain57!F128/Spain57!P128*Spain57!P127/Spain57!B127
 +Sweden58!D128*Sweden58!F128/Sweden58!P128*Sweden58!P127/Sweden58!B127)
*(Belgium51!D127*Belgium51!F127/Belgium51!P127*Belgium51!P128/Belgium51!B128
 +Denmark52!D127*Denmark52!F127/Denmark52!P127*Denmark52!P128/Denmark52!B128
 +Finland53!D127*Finland53!F127/Finland53!P127*Finland53!P128/Finland53!B128
 +Italy54!D127*Italy54!F127/Italy54!P127*Italy54!P128/Italy54!B128
 +Netherlands55!D127*Netherlands55!F127/Netherlands55!P127*Netherlands55!P128/Netherlands55!B128
 +Portugal56!D127*Portugal56!F127/Portugal56!P127*Portugal56!P128/Portugal56!B128
 +Spain57!D127*Spain57!F127/Spain57!P127*Spain57!P128/Spain57!B128
 +Sweden58!D127*Sweden58!F127/Sweden58!P127*Sweden58!P128/Sweden58!B128)
/(Belgium51!D127*Belgium51!F127/Belgium51!B127
 +Denmark52!D127*Denmark52!F127/Denmark52!B127
 +Finland53!D127*Finland53!F127/Finland53!B127
 +Italy54!D127*Italy54!F127/Italy54!B127
 +Netherlands55!D127*Netherlands55!F127/Netherlands55!B127
 +Portugal56!D127*Portugal56!F127/Portugal56!B127
 +Spain57!D127*Spain57!F127/Spain57!B127
 +Sweden58!D127*Sweden58!F127/Sweden58!B127))))</f>
        <v>0.10517805243727767</v>
      </c>
      <c r="M128" s="62">
        <f>IF(OR(
Belgium51!H128   ="",Belgium51!H127   ="",
Belgium51!D128   ="",Belgium51!D127   ="",
Belgium51!B128   ="",Belgium51!B127   ="",
Belgium51!Q128   ="",Belgium51!Q127   ="",
Denmark52!H128      ="",Denmark52!H127      ="",
Denmark52!D128      ="",Denmark52!D127      ="",
Denmark52!B128      ="",Denmark52!B127      ="",
Denmark52!Q128      ="",Denmark52!Q127      ="",
Finland53!H128       ="",Finland53!H127       ="",
Finland53!D128       ="",Finland53!D127       ="",
Finland53!B128       ="",Finland53!B127       ="",
Finland53!Q128       ="",Finland53!Q127       ="",
Italy54!H128      ="",Italy54!H127      ="",
Italy54!D128      ="",Italy54!D127      ="",
Italy54!B128      ="",Italy54!B127      ="",
Italy54!Q128      ="",Italy54!Q127      ="",
Netherlands55!H128 ="",Netherlands55!H127 ="",
Netherlands55!D128 ="",Netherlands55!D127 ="",
Netherlands55!B128 ="",Netherlands55!B127 ="",
Netherlands55!Q128 ="",Netherlands55!Q127 ="",
Portugal56!H128      ="",Portugal56!H127      ="",
Portugal56!D128      ="",Portugal56!D127      ="",
Portugal56!B128      ="",Portugal56!B127      ="",
Portugal56!Q128      ="",Portugal56!Q127      ="",
Spain57!H128      ="",Spain57!H127      ="",
Spain57!D128      ="",Spain57!D127      ="",
Spain57!B128      ="",Spain57!B127      ="",
Spain57!Q128      ="",Spain57!Q127      ="",
Sweden58!H128      ="",Sweden58!H127      ="",
Sweden58!D128      ="",Sweden58!D127      ="",
Sweden58!B128      ="",Sweden58!B127      ="",
Sweden58!Q128      ="",Sweden58!Q127      =""),"",
LN(SQRT(
(Belgium51!D128*Belgium51!H128/Belgium51!B128
 +Denmark52!D128*Denmark52!H128/Denmark52!B128
 +Finland53!D128*Finland53!H128/Finland53!B128
 +Italy54!D128*Italy54!H128/Italy54!B128
 +Netherlands55!D128*Netherlands55!H128/Netherlands55!B128
 +Portugal56!D128*Portugal56!H128/Portugal56!B128
 +Spain57!D128*Spain57!H128/Spain57!B128
 +Sweden58!D128*Sweden58!H128/Sweden58!B128)
/(Belgium51!D128*Belgium51!H128/Belgium51!Q128*Belgium51!Q127/Belgium51!B127
 +Denmark52!D128*Denmark52!H128/Denmark52!Q128*Denmark52!Q127/Denmark52!B127
 +Finland53!D128*Finland53!H128/Finland53!Q128*Finland53!Q127/Finland53!B127
 +Italy54!D128*Italy54!H128/Italy54!Q128*Italy54!Q127/Italy54!B127
 +Netherlands55!D128*Netherlands55!H128/Netherlands55!Q128*Netherlands55!Q127/Netherlands55!B127
 +Portugal56!D128*Portugal56!H128/Portugal56!Q128*Portugal56!Q127/Portugal56!B127
 +Spain57!D128*Spain57!H128/Spain57!Q128*Spain57!Q127/Spain57!B127
 +Sweden58!D128*Sweden58!H128/Sweden58!Q128*Sweden58!Q127/Sweden58!B127)
*(Belgium51!D127*Belgium51!H127/Belgium51!Q127*Belgium51!Q128/Belgium51!B128
 +Denmark52!D127*Denmark52!H127/Denmark52!Q127*Denmark52!Q128/Denmark52!B128
 +Finland53!D127*Finland53!H127/Finland53!Q127*Finland53!Q128/Finland53!B128
 +Italy54!D127*Italy54!H127/Italy54!Q127*Italy54!Q128/Italy54!B128
 +Netherlands55!D127*Netherlands55!H127/Netherlands55!Q127*Netherlands55!Q128/Netherlands55!B128
 +Portugal56!D127*Portugal56!H127/Portugal56!Q127*Portugal56!Q128/Portugal56!B128
 +Spain57!D127*Spain57!H127/Spain57!Q127*Spain57!Q128/Spain57!B128
 +Sweden58!D127*Sweden58!H127/Sweden58!Q127*Sweden58!Q128/Sweden58!B128)
/(Belgium51!D127*Belgium51!H127/Belgium51!B127
 +Denmark52!D127*Denmark52!H127/Denmark52!B127
 +Finland53!D127*Finland53!H127/Finland53!B127
 +Italy54!D127*Italy54!H127/Italy54!B127
 +Netherlands55!D127*Netherlands55!H127/Netherlands55!B127
 +Portugal56!D127*Portugal56!H127/Portugal56!B127
 +Spain57!D127*Spain57!H127/Spain57!B127
 +Sweden58!D127*Sweden58!H127/Sweden58!B127))))</f>
        <v>0.10006570342695049</v>
      </c>
      <c r="N128" s="62">
        <f>IF(OR(
Belgium51!I128   ="",Belgium51!I127   ="",
Belgium51!B128   ="",Belgium51!B127   ="",
Belgium51!R128   ="",Belgium51!R127   ="",
Denmark52!I128      ="",Denmark52!I127      ="",
Denmark52!B128      ="",Denmark52!B127      ="",
Denmark52!R128      ="",Denmark52!R127      ="",
Finland53!I128       ="",Finland53!I127       ="",
Finland53!B128       ="",Finland53!B127       ="",
Finland53!R128       ="",Finland53!R127       ="",
Italy54!I128      ="",Italy54!I127      ="",
Italy54!B128      ="",Italy54!B127      ="",
Italy54!R128      ="",Italy54!R127      ="",
Netherlands55!I128 ="",Netherlands55!I127 ="",
Netherlands55!B128 ="",Netherlands55!B127 ="",
Netherlands55!R128 ="",Netherlands55!R127 ="",
Portugal56!I128      ="",Portugal56!I127      ="",
Portugal56!B128      ="",Portugal56!B127      ="",
Portugal56!R128      ="",Portugal56!R127      ="",
Spain57!I128      ="",Spain57!I127      ="",
Spain57!B128      ="",Spain57!B127      ="",
Spain57!R128      ="",Spain57!R127      ="",
Sweden58!I128      ="",Sweden58!I127      ="",
Sweden58!B128      ="",Sweden58!B127      ="",
Sweden58!R128      ="",Sweden58!R127      =""),"",
LN(SQRT(
(Belgium51!I128/Belgium51!B128
 +Denmark52!I128/Denmark52!B128
 +Finland53!I128/Finland53!B128
 +Italy54!I128/Italy54!B128
 +Netherlands55!I128/Netherlands55!B128
 +Portugal56!I128/Portugal56!B128
 +Spain57!I128/Spain57!B128
 +Sweden58!I128/Sweden58!B128)
/(Belgium51!I128/Belgium51!R128*Belgium51!R127/Belgium51!B127
 +Denmark52!I128/Denmark52!R128*Denmark52!R127/Denmark52!B127
 +Finland53!I128/Finland53!R128*Finland53!R127/Finland53!B127
 +Italy54!I128/Italy54!R128*Italy54!R127/Italy54!B127
 +Netherlands55!I128/Netherlands55!R128*Netherlands55!R127/Netherlands55!B127
 +Portugal56!I128/Portugal56!R128*Portugal56!R127/Portugal56!B127
 +Spain57!I128/Spain57!R128*Spain57!R127/Spain57!B127
 +Sweden58!I128/Sweden58!R128*Sweden58!R127/Sweden58!B127)
*(Belgium51!I127/Belgium51!R127*Belgium51!R128/Belgium51!B128
 +Denmark52!I127/Denmark52!R127*Denmark52!R128/Denmark52!B128
 +Finland53!I127/Finland53!R127*Finland53!R128/Finland53!B128
 +Italy54!I127/Italy54!R127*Italy54!R128/Italy54!B128
 +Netherlands55!I127/Netherlands55!R127*Netherlands55!R128/Netherlands55!B128
 +Portugal56!I127/Portugal56!R127*Portugal56!R128/Portugal56!B128
 +Spain57!I127/Spain57!R127*Spain57!R128/Spain57!B128
 +Sweden58!I127/Sweden58!R127*Sweden58!R128/Sweden58!B128)
/(Belgium51!I127/Belgium51!B127
 +Denmark52!I127/Denmark52!B127
 +Finland53!I127/Finland53!B127
 +Italy54!I127/Italy54!B127
 +Netherlands55!I127/Netherlands55!B127
 +Portugal56!I127/Portugal56!B127
 +Spain57!I127/Spain57!B127
 +Sweden58!I127/Sweden58!B127))))</f>
        <v>9.6069937483875947E-2</v>
      </c>
      <c r="O128" s="62">
        <f>IF(OR(
Belgium51!K128   ="",Belgium51!K127   ="",
Belgium51!B128   ="",Belgium51!B127   ="",
Belgium51!S128   ="",Belgium51!S127   ="",
Denmark52!K128      ="",Denmark52!K127      ="",
Denmark52!B128      ="",Denmark52!B127      ="",
Denmark52!S128      ="",Denmark52!S127      ="",
Finland53!K128       ="",Finland53!K127       ="",
Finland53!B128       ="",Finland53!B127       ="",
Finland53!S128       ="",Finland53!S127       ="",
Italy54!K128      ="",Italy54!K127      ="",
Italy54!B128      ="",Italy54!B127      ="",
Italy54!S128      ="",Italy54!S127      ="",
Netherlands55!K128 ="",Netherlands55!K127 ="",
Netherlands55!B128 ="",Netherlands55!B127 ="",
Netherlands55!S128 ="",Netherlands55!S127 ="",
Portugal56!K128      ="",Portugal56!K127      ="",
Portugal56!B128      ="",Portugal56!B127      ="",
Portugal56!S128      ="",Portugal56!S127      ="",
Spain57!K128      ="",Spain57!K127      ="",
Spain57!B128      ="",Spain57!B127      ="",
Spain57!S128      ="",Spain57!S127      ="",
Sweden58!K128      ="",Sweden58!K127      ="",
Sweden58!B128      ="",Sweden58!B127      ="",
Sweden58!S128      ="",Sweden58!S127      =""),"",
LN(SQRT(
(Belgium51!K128/Belgium51!B128
 +Denmark52!K128/Denmark52!B128
 +Finland53!K128/Finland53!B128
 +Italy54!K128/Italy54!B128
 +Netherlands55!K128/Netherlands55!B128
 +Portugal56!K128/Portugal56!B128
 +Spain57!K128/Spain57!B128
 +Sweden58!K128/Sweden58!B128)
/(Belgium51!K128/Belgium51!S128*Belgium51!S127/Belgium51!B127
 +Denmark52!K128/Denmark52!S128*Denmark52!S127/Denmark52!B127
 +Finland53!K128/Finland53!S128*Finland53!S127/Finland53!B127
 +Italy54!K128/Italy54!S128*Italy54!S127/Italy54!B127
 +Netherlands55!K128/Netherlands55!S128*Netherlands55!S127/Netherlands55!B127
 +Portugal56!K128/Portugal56!S128*Portugal56!S127/Portugal56!B127
 +Spain57!K128/Spain57!S128*Spain57!S127/Spain57!B127
 +Sweden58!K128/Sweden58!S128*Sweden58!S127/Sweden58!B127)
*(Belgium51!K127/Belgium51!S127*Belgium51!S128/Belgium51!B128
 +Denmark52!K127/Denmark52!S127*Denmark52!S128/Denmark52!B128
 +Finland53!K127/Finland53!S127*Finland53!S128/Finland53!B128
 +Italy54!K127/Italy54!S127*Italy54!S128/Italy54!B128
 +Netherlands55!K127/Netherlands55!S127*Netherlands55!S128/Netherlands55!B128
 +Portugal56!K127/Portugal56!S127*Portugal56!S128/Portugal56!B128
 +Spain57!K127/Spain57!S127*Spain57!S128/Spain57!B128
 +Sweden58!K127/Sweden58!S127*Sweden58!S128/Sweden58!B128)
/(Belgium51!K127/Belgium51!B127
 +Denmark52!K127/Denmark52!B127
 +Finland53!K127/Finland53!B127
 +Italy54!K127/Italy54!B127
 +Netherlands55!K127/Netherlands55!B127
 +Portugal56!K127/Portugal56!B127
 +Spain57!K127/Spain57!B127
 +Sweden58!K127/Sweden58!B127))))</f>
        <v>0.1132222533089601</v>
      </c>
      <c r="P128" s="62">
        <f>IF(OR(
Belgium51!L128   ="",Belgium51!L127   ="",
Belgium51!B128   ="",Belgium51!B127   ="",
Belgium51!T128   ="",Belgium51!T127   ="",
Denmark52!L128      ="",Denmark52!L127      ="",
Denmark52!B128      ="",Denmark52!B127      ="",
Denmark52!T128      ="",Denmark52!T127      ="",
Finland53!L128       ="",Finland53!L127       ="",
Finland53!B128       ="",Finland53!B127       ="",
Finland53!T128       ="",Finland53!T127       ="",
Italy54!L128      ="",Italy54!L127      ="",
Italy54!B128      ="",Italy54!B127      ="",
Italy54!T128      ="",Italy54!T127      ="",
Netherlands55!L128 ="",Netherlands55!L127 ="",
Netherlands55!B128 ="",Netherlands55!B127 ="",
Netherlands55!T128 ="",Netherlands55!T127 ="",
Portugal56!L128      ="",Portugal56!L127      ="",
Portugal56!B128      ="",Portugal56!B127      ="",
Portugal56!T128      ="",Portugal56!T127      ="",
Spain57!L128      ="",Spain57!L127      ="",
Spain57!B128      ="",Spain57!B127      ="",
Spain57!T128      ="",Spain57!T127      ="",
Sweden58!L128      ="",Sweden58!L127      ="",
Sweden58!B128      ="",Sweden58!B127      ="",
Sweden58!T128      ="",Sweden58!T127      =""),"",
LN(SQRT(
(Belgium51!L128/Belgium51!B128
 +Denmark52!L128/Denmark52!B128
 +Finland53!L128/Finland53!B128
 +Italy54!L128/Italy54!B128
 +Netherlands55!L128/Netherlands55!B128
 +Portugal56!L128/Portugal56!B128
 +Spain57!L128/Spain57!B128
 +Sweden58!L128/Sweden58!B128)
/(Belgium51!L128/Belgium51!T128*Belgium51!T127/Belgium51!B127
 +Denmark52!L128/Denmark52!T128*Denmark52!T127/Denmark52!B127
 +Finland53!L128/Finland53!T128*Finland53!T127/Finland53!B127
 +Italy54!L128/Italy54!T128*Italy54!T127/Italy54!B127
 +Netherlands55!L128/Netherlands55!T128*Netherlands55!T127/Netherlands55!B127
 +Portugal56!L128/Portugal56!T128*Portugal56!T127/Portugal56!B127
 +Spain57!L128/Spain57!T128*Spain57!T127/Spain57!B127
 +Sweden58!L128/Sweden58!T128*Sweden58!T127/Sweden58!B127)
*(Belgium51!L127/Belgium51!T127*Belgium51!T128/Belgium51!B128
 +Denmark52!L127/Denmark52!T127*Denmark52!T128/Denmark52!B128
 +Finland53!L127/Finland53!T127*Finland53!T128/Finland53!B128
 +Italy54!L127/Italy54!T127*Italy54!T128/Italy54!B128
 +Netherlands55!L127/Netherlands55!T127*Netherlands55!T128/Netherlands55!B128
 +Portugal56!L127/Portugal56!T127*Portugal56!T128/Portugal56!B128
 +Spain57!L127/Spain57!T127*Spain57!T128/Spain57!B128
 +Sweden58!L127/Sweden58!T127*Sweden58!T128/Sweden58!B128)
/(Belgium51!L127/Belgium51!B127
 +Denmark52!L127/Denmark52!B127
 +Finland53!L127/Finland53!B127
 +Italy54!L127/Italy54!B127
 +Netherlands55!L127/Netherlands55!B127
 +Portugal56!L127/Portugal56!B127
 +Spain57!L127/Spain57!B127
 +Sweden58!L127/Sweden58!B127))))</f>
        <v>0.11351794133195998</v>
      </c>
      <c r="Q128" s="61">
        <f t="shared" si="4"/>
        <v>1.0652435877370373E-2</v>
      </c>
      <c r="R128" s="61">
        <f t="shared" si="8"/>
        <v>5.5400868670432007E-3</v>
      </c>
      <c r="S128" s="61">
        <f t="shared" si="5"/>
        <v>1.5443209239686534E-3</v>
      </c>
      <c r="T128" s="61">
        <f t="shared" si="6"/>
        <v>1.8696636749052808E-2</v>
      </c>
      <c r="U128" s="61">
        <f t="shared" si="7"/>
        <v>1.8992324772052691E-2</v>
      </c>
      <c r="V128" s="61">
        <f>IF(OR(
Belgium51!V128   ="",
Belgium51!U128   ="",
Denmark52!V128      ="",
Denmark52!U128      ="",
Finland53!V128       ="",
Finland53!U128       ="",
Italy54!V128      ="",
Italy54!U128      ="",
Netherlands55!V128 ="",
Netherlands55!U128 ="",
Portugal56!V128      ="",
Portugal56!U128      ="",
Spain57!V128      ="",
Spain57!U128      ="",
Sweden58!V128      ="",
Sweden58!U128      =""),"",
LN((Belgium51!V128+Denmark52!V128+Finland53!V128+Italy54!V128+Netherlands55!V128+Portugal56!V128+Spain57!V128+Sweden58!V128)
/(Belgium51!U128+Denmark52!U128+Finland53!U128+Italy54!U128+Netherlands55!U128+Portugal56!U128+Spain57!U128+Sweden58!U128)))</f>
        <v>-0.9255835525094368</v>
      </c>
      <c r="W128" s="61">
        <f>IF(OR(
Belgium51!V128   ="",
Belgium51!W128   ="",
Belgium51!U128   ="",
Denmark52!V128      ="",
Denmark52!W128      ="",
Denmark52!U128      ="",
Finland53!V128       ="",
Finland53!W128       ="",
Finland53!U128       ="",
Italy54!V128      ="",
Italy54!W128      ="",
Italy54!U128      ="",
Netherlands55!V128 ="",
Netherlands55!W128 ="",
Netherlands55!V128 ="",
Portugal56!V128      ="",
Portugal56!W128      ="",
Portugal56!U128      ="",
Spain57!V128      ="",
Spain57!W128      ="",
Spain57!U128      ="",
Sweden58!V128      ="",
Sweden58!W128      ="",
Sweden58!U128      ="",
),"",
LN((Belgium51!V128*Belgium51!W128+Denmark52!V128*Denmark52!W128+Finland53!V128*Finland53!W128+Italy54!V128*Italy54!W128+Netherlands55!V128*Netherlands55!W128+Portugal56!V128*Portugal56!W128+Spain57!V128*Spain57!W128+Sweden58!V128*Sweden58!W128)
/(Belgium51!U128+Denmark52!U128+Finland53!U128+Italy54!U128+Netherlands55!U128+Portugal56!U128+Spain57!U128+Sweden58!U128)))</f>
        <v>6.5320786959155477</v>
      </c>
      <c r="X128" s="61">
        <f>IF(OR(
Belgium51!X128   ="",
Belgium51!D128   ="",
Belgium51!B128   ="",
Denmark52!X128      ="",
Denmark52!D128      ="",
Denmark52!B128      ="",
Finland53!X128       ="",
Finland53!D128       ="",
Finland53!B128       ="",
Italy54!X128      ="",
Italy54!D128      ="",
Italy54!B128      ="",
Netherlands55!X128 ="",
Netherlands55!D128 ="",
Netherlands55!B128 ="",
Portugal56!X128      ="",
Portugal56!D128      ="",
Portugal56!B128      ="",
Spain57!X128      ="",
Spain57!D128      ="",
Spain57!B128      ="",
Sweden58!X128      ="",
Sweden58!D128      ="",
Sweden58!B128      =""),"",
(Belgium51!X128*Belgium51!D128/Belgium51!B128
 +Denmark52!X128*Denmark52!D128/Denmark52!B128
 +Finland53!X128*Finland53!D128/Finland53!B128
 +Italy54!X128*Italy54!D128/Italy54!B128
 +Netherlands55!X128*Netherlands55!D128/Netherlands55!B128
 +Portugal56!X128*Portugal56!D128/Portugal56!B128
 +Spain57!X128*Spain57!D128/Spain57!B128
 +Sweden58!X128*Sweden58!D128/Sweden58!B128)
/(Belgium51!D128/Belgium51!B128
 +Denmark52!D128/Denmark52!B128
 +Finland53!D128/Finland53!B128
 +Italy54!D128/Italy54!B128
 +Netherlands55!D128/Netherlands55!B128
 +Portugal56!D128/Portugal56!B128
 +Spain57!D128/Spain57!B128
 +Sweden58!D128/Sweden58!B128))</f>
        <v>0.58872539332228346</v>
      </c>
      <c r="Y128" s="61">
        <f>IF(OR(
Belgium51!Y128   ="",
Belgium51!D128   ="",
Belgium51!B128   ="",
Denmark52!Y128      ="",
Denmark52!D128      ="",
Denmark52!B128      ="",
Finland53!Y128       ="",
Finland53!D128       ="",
Finland53!B128       ="",
Italy54!Y128      ="",
Italy54!D128      ="",
Italy54!B128      ="",
Netherlands55!Y128 ="",
Netherlands55!D128 ="",
Netherlands55!B128 ="",
Portugal56!Y128      ="",
Portugal56!D128      ="",
Portugal56!B128      ="",
Spain57!Y128      ="",
Spain57!D128      ="",
Spain57!B128      ="",
Sweden58!Y128      ="",
Sweden58!D128      ="",
Sweden58!B128      =""),"",
(Belgium51!Y128/Belgium51!B128
 +Denmark52!Y128/Denmark52!B128
 +Finland53!Y128/Finland53!B128
 +Italy54!Y128/Italy54!B128
 +Netherlands55!Y128/Netherlands55!B128
 +Portugal56!Y128/Portugal56!B128
 +Spain57!Y128/Spain57!B128
 +Sweden58!Y128/Sweden58!B128)
/(Belgium51!D128/Belgium51!B128
 +Denmark52!D128/Denmark52!B128
 +Finland53!D128/Finland53!B128
 +Italy54!D128/Italy54!B128
 +Netherlands55!D128/Netherlands55!B128
 +Portugal56!D128/Portugal56!B128
 +Spain57!D128/Spain57!B128
 +Sweden58!D128/Sweden58!B128))</f>
        <v>0.13886591003698018</v>
      </c>
      <c r="Z128" s="61">
        <v>6.09</v>
      </c>
      <c r="AA128" s="62">
        <f t="shared" si="3"/>
        <v>-3.27256165599073E-2</v>
      </c>
      <c r="AB128" s="75">
        <f>IF(OR(
Belgium51!AB128   ="",
Belgium51!D128   ="",
Belgium51!B128   ="",
Denmark52!AB128      ="",
Denmark52!D128      ="",
Denmark52!B128      ="",
Finland53!AB128       ="",
Finland53!D128       ="",
Finland53!B128       ="",
Italy54!AB128      ="",
Italy54!D128      ="",
Italy54!B128      ="",
Netherlands55!AB128 ="",
Netherlands55!D128 ="",
Netherlands55!B128 ="",
Portugal56!AB128      ="",
Portugal56!D128      ="",
Portugal56!B128      ="",
Spain57!AB128      ="",
Spain57!D128      ="",
Spain57!B128      ="",
Sweden58!AB128      ="",
Sweden58!D128      ="",
Sweden58!B128      =""),"",
(Belgium51!AB128*Belgium51!D128/Belgium51!B128
 +Denmark52!AB128*Denmark52!D128/Denmark52!B128
 +Finland53!AB128*Finland53!D128/Finland53!B128
 +Italy54!AB128*Italy54!D128/Italy54!B128
 +Netherlands55!AB128*Netherlands55!D128/Netherlands55!B128
 +Portugal56!AB128*Portugal56!D128/Portugal56!B128
 +Spain57!AB128*Spain57!D128/Spain57!B128
 +Sweden58!AB128*Sweden58!D128/Sweden58!B128)
/(Belgium51!D128/Belgium51!B128
 +Denmark52!D128/Denmark52!B128
 +Finland53!D128/Finland53!B128
 +Italy54!D128/Italy54!B128
 +Netherlands55!D128/Netherlands55!B128
 +Portugal56!D128/Portugal56!B128
 +Spain57!D128/Spain57!B128
 +Sweden58!D128/Sweden58!B128))</f>
        <v>0.90753674104390336</v>
      </c>
    </row>
    <row r="129" spans="1:28">
      <c r="A129" s="62">
        <v>1996</v>
      </c>
      <c r="B129" s="62">
        <f>IF(OR(
Belgium51!AC129   ="",
Belgium51!D129   ="",
Belgium51!B129   ="",
Denmark52!AC129      ="",
Denmark52!D129      ="",
Denmark52!B129      ="",
Finland53!AC129       ="",
Finland53!D129       ="",
Finland53!B129       ="",
Italy54!AC129      ="",
Italy54!D129      ="",
Italy54!B129      ="",
Netherlands55!AC129 ="",
Netherlands55!D129 ="",
Netherlands55!B129 ="",
Portugal56!AC129 ="",
Portugal56!D129 ="",
Portugal56!B129 ="",
Spain57!AC129       ="",
Spain57!D129       ="",
Spain57!B129       ="",
Sweden58!AC129      ="",
Sweden58!D129      ="",
Sweden58!B129      =""),"",
(Belgium51!AC129*Belgium51!D129/Belgium51!B129
 +Denmark52!AC129*Denmark52!D129/Denmark52!B129
 +Finland53!AC129*Finland53!D129/Finland53!B129
 +Italy54!AC129*Italy54!D129/Italy54!B129
 +Netherlands55!AC129*Netherlands55!D129/Netherlands55!B129
 +Portugal56!AC129*Portugal56!D129/Portugal56!B129
 +Spain57!AC129*Spain57!D129/Spain57!B129
 +Sweden58!AC129*Sweden58!D129/Sweden58!B129)
/(Belgium51!D129/Belgium51!B129
 +Denmark52!D129/Denmark52!B129
 +Finland53!D129/Finland53!B129
 +Italy54!D129/Italy54!B129
 +Netherlands55!D129/Netherlands55!B129
 +Portugal56!D129/Portugal56!B129
 +Spain57!D129/Spain57!B129
 +Sweden58!D129/Sweden58!B129))</f>
        <v>1.3802746762919729E-2</v>
      </c>
      <c r="C129" s="34">
        <f>IF(OR(
Belgium51!F129   ="",
Belgium51!D129   ="",
Belgium51!B129   ="",
Denmark52!F129      ="",
Denmark52!D129      ="",
Denmark52!B129      ="",
Finland53!F129       ="",
Finland53!D129       ="",
Finland53!B129       ="",
Italy54!F129      ="",
Italy54!D129      ="",
Italy54!B129      ="",
Netherlands55!F129 ="",
Netherlands55!D129 ="",
Netherlands55!B129 ="",
Portugal56!F129 ="",
Portugal56!D129 ="",
Portugal56!B129 ="",
Spain57!F129       ="",
Spain57!D129       ="",
Spain57!B129       ="",
Sweden58!F129      ="",
Sweden58!D129      ="",
Sweden58!B129      =""),"",
(Belgium51!F129*Belgium51!D129/Belgium51!B129
 +Denmark52!F129*Denmark52!D129/Denmark52!B129
 +Finland53!F129*Finland53!D129/Finland53!B129
 +Italy54!F129*Italy54!D129/Italy54!B129
 +Netherlands55!F129*Netherlands55!D129/Netherlands55!B129
 +Portugal56!F129*Portugal56!D129/Portugal56!B129
 +Spain57!F129*Spain57!D129/Spain57!B129
 +Sweden58!F129*Sweden58!D129/Sweden58!B129)
/(Belgium51!D129/Belgium51!B129
 +Denmark52!D129/Denmark52!B129
 +Finland53!D129/Finland53!B129
 +Italy54!D129/Italy54!B129
 +Netherlands55!D129/Netherlands55!B129
 +Portugal56!D129/Portugal56!B129
 +Spain57!D129/Spain57!B129
 +Sweden58!D129/Sweden58!B129))</f>
        <v>0.5603232408600759</v>
      </c>
      <c r="D129" s="62" t="str">
        <f>IF(OR(
Belgium51!AE129   ="",
Belgium51!D129   ="",
Belgium51!B129   ="",
Denmark52!AE129      ="",
Denmark52!D129      ="",
Denmark52!B129      ="",
Finland53!AE129       ="",
Finland53!D129       ="",
Finland53!B129       ="",
Italy54!AE129      ="",
Italy54!D129      ="",
Italy54!B129      ="",
Netherlands55!AE129 ="",
Netherlands55!D129 ="",
Netherlands55!B129 ="",
Portugal56!AE129 ="",
Portugal56!D129 ="",
Portugal56!B129 ="",
Spain57!AE129       ="",
Spain57!D129       ="",
Spain57!B129       ="",
Sweden58!AE129      ="",
Sweden58!D129      ="",
Sweden58!B129      =""),"",
(Belgium51!AE129*Belgium51!D129/Belgium51!B129
 +Denmark52!AE129*Denmark52!D129/Denmark52!B129
 +Finland53!AE129*Finland53!D129/Finland53!B129
 +Italy54!AE129*Italy54!D129/Italy54!B129
 +Netherlands55!AE129*Netherlands55!D129/Netherlands55!B129
 +Portugal56!AE129*Portugal56!D129/Portugal56!B129
 +Spain57!AE129*Spain57!D129/Spain57!B129
 +Sweden58!AE129*Sweden58!D129/Sweden58!B129)
/(Belgium51!D129/Belgium51!B129
 +Denmark52!D129/Denmark52!B129
 +Finland53!D129/Finland53!B129
 +Italy54!D129/Italy54!B129
 +Netherlands55!D129/Netherlands55!B129
 +Portugal56!D129/Portugal56!B129
 +Spain57!D129/Spain57!B129
 +Sweden58!D129/Sweden58!B129))</f>
        <v/>
      </c>
      <c r="E129" s="62">
        <f>IF(OR(
Belgium51!H129   ="",
Belgium51!D129   ="",
Belgium51!B129   ="",
Denmark52!H129      ="",
Denmark52!D129      ="",
Denmark52!B129      ="",
Finland53!H129       ="",
Finland53!D129       ="",
Finland53!B129       ="",
Italy54!H129      ="",
Italy54!D129      ="",
Italy54!B129      ="",
Netherlands55!H129 ="",
Netherlands55!D129 ="",
Netherlands55!B129 ="",
Portugal56!H129 ="",
Portugal56!D129 ="",
Portugal56!B129 ="",
Spain57!H129 ="",
Spain57!D129 ="",
Spain57!B129 ="",
Sweden58!H129 ="",
Sweden58!D129 ="",
Sweden58!B129 =""),"",
(Belgium51!H129*Belgium51!D129/Belgium51!B129
 +Denmark52!H129*Denmark52!D129/Denmark52!B129
 +Finland53!H129*Finland53!D129/Finland53!B129
 +Italy54!H129*Italy54!D129/Italy54!B129
 +Netherlands55!H129*Netherlands55!D129/Netherlands55!B129
 +Portugal56!H129*Portugal56!D129/Portugal56!B129
 +Spain57!H129*Spain57!D129/Spain57!B129
 +Sweden58!H129*Sweden58!D129/Sweden58!B129)
/(Belgium51!D129/Belgium51!B129
 +Denmark52!D129/Denmark52!B129
 +Finland53!D129/Finland53!B129
 +Italy54!D129/Italy54!B129
 +Netherlands55!D129/Netherlands55!B129
 +Portugal56!D129/Portugal56!B129
 +Spain57!D129/Spain57!B129
 +Sweden58!D129/Sweden58!B129))</f>
        <v>0.20131417900036824</v>
      </c>
      <c r="F129" s="62">
        <f>IF(OR(
Belgium51!I129   ="",
Belgium51!D129   ="",
Belgium51!B129   ="",
Denmark52!I129      ="",
Denmark52!D129      ="",
Denmark52!B129      ="",
Finland53!I129       ="",
Finland53!D129       ="",
Finland53!B129       ="",
Italy54!I129      ="",
Italy54!D129      ="",
Italy54!B129      ="",
Netherlands55!I129 ="",
Netherlands55!D129 ="",
Netherlands55!B129 ="",
Portugal56!I129      ="",
Portugal56!D129      ="",
Portugal56!B129      ="",
Spain57!I129      ="",
Spain57!D129      ="",
Spain57!B129      ="",
Sweden58!I129      ="",
Sweden58!D129      ="",
Sweden58!B129      =""),"",
(Belgium51!I129/Belgium51!B129
 +Denmark52!I129/Denmark52!B129
 +Finland53!I129/Finland53!B129
 +Italy54!I129/Italy54!B129
 +Netherlands55!I129/Netherlands55!B129
 +Portugal56!I129/Portugal56!B129
 +Spain57!I129/Spain57!B129
 +Sweden58!I129/Sweden58!B129)
/(Belgium51!D129/Belgium51!B129
 +Denmark52!D129/Denmark52!B129
 +Finland53!D129/Finland53!B129
 +Italy54!D129/Italy54!B129
 +Netherlands55!D129/Netherlands55!B129
 +Portugal56!D129/Portugal56!B129
 +Spain57!D129/Spain57!B129
 +Sweden58!D129/Sweden58!B129))</f>
        <v>0.33169194270756208</v>
      </c>
      <c r="G129" s="62">
        <f>IF(OR(
Belgium51!J129   ="",
Belgium51!D129   ="",
Belgium51!B129   ="",
Denmark52!J129      ="",
Denmark52!D129      ="",
Denmark52!B129      ="",
Finland53!J129       ="",
Finland53!D129       ="",
Finland53!B129       ="",
Italy54!J129      ="",
Italy54!D129      ="",
Italy54!B129      ="",
Netherlands55!J129 ="",
Netherlands55!D129 ="",
Netherlands55!B129 ="",
Portugal56!J129      ="",
Portugal56!D129      ="",
Portugal56!B129      ="",
Spain57!J129      ="",
Spain57!D129      ="",
Spain57!B129      ="",
Sweden58!J129      ="",
Sweden58!D129      ="",
Sweden58!B129      =""),"",
(Belgium51!J129/Belgium51!B129
 +Denmark52!J129/Denmark52!B129
 +Finland53!J129/Finland53!B129
 +Italy54!J129/Italy54!B129
 +Netherlands55!J129/Netherlands55!B129
 +Portugal56!J129/Portugal56!B129
 +Spain57!J129/Spain57!B129
 +Sweden58!J129/Sweden58!B129)
/(Belgium51!D129/Belgium51!B129
 +Denmark52!D129/Denmark52!B129
 +Finland53!D129/Finland53!B129
 +Italy54!D129/Italy54!B129
 +Netherlands55!D129/Netherlands55!B129
 +Portugal56!D129/Portugal56!B129
 +Spain57!D129/Spain57!B129
 +Sweden58!D129/Sweden58!B129))</f>
        <v>0.2857675055214452</v>
      </c>
      <c r="H129" s="62">
        <f>IF(OR(
Belgium51!K129   ="",
Belgium51!D129   ="",
Belgium51!B129   ="",
Denmark52!K129      ="",
Denmark52!D129      ="",
Denmark52!B129      ="",
Finland53!K129       ="",
Finland53!D129       ="",
Finland53!B129       ="",
Italy54!K129      ="",
Italy54!D129      ="",
Italy54!B129      ="",
Netherlands55!K129 ="",
Netherlands55!D129 ="",
Netherlands55!B129 ="",
Portugal56!K129      ="",
Portugal56!D129      ="",
Portugal56!B129      ="",
Spain57!K129      ="",
Spain57!D129      ="",
Spain57!B129      ="",
Sweden58!K129      ="",
Sweden58!D129      ="",
Sweden58!B129      =""),"",
(Belgium51!K129/Belgium51!B129
 +Denmark52!K129/Denmark52!B129
 +Finland53!K129/Finland53!B129
 +Italy54!K129/Italy54!B129
 +Netherlands55!K129/Netherlands55!B129
 +Portugal56!K129/Portugal56!B129
 +Spain57!K129/Spain57!B129
 +Sweden58!K129/Sweden58!B129)
/(Belgium51!D129/Belgium51!B129
 +Denmark52!D129/Denmark52!B129
 +Finland53!D129/Finland53!B129
 +Italy54!D129/Italy54!B129
 +Netherlands55!D129/Netherlands55!B129
 +Portugal56!D129/Portugal56!B129
 +Spain57!D129/Spain57!B129
 +Sweden58!D129/Sweden58!B129))</f>
        <v>0.30950575616402604</v>
      </c>
      <c r="I129" s="62">
        <f>IF(OR(
Belgium51!L129   ="",
Belgium51!D129   ="",
Belgium51!B129   ="",
Denmark52!L129      ="",
Denmark52!D129      ="",
Denmark52!B129      ="",
Finland53!L129       ="",
Finland53!D129       ="",
Finland53!B129       ="",
Italy54!L129      ="",
Italy54!D129      ="",
Italy54!B129      ="",
Netherlands55!L129 ="",
Netherlands55!D129 ="",
Netherlands55!B129 ="",
Portugal56!L129      ="",
Portugal56!D129      ="",
Portugal56!B129      ="",
Spain57!L129      ="",
Spain57!D129      ="",
Spain57!B129      ="",
Sweden58!L129      ="",
Sweden58!D129      ="",
Sweden58!B129      =""),"",
(Belgium51!L129/Belgium51!B129
 +Denmark52!L129/Denmark52!B129
 +Finland53!L129/Finland53!B129
 +Italy54!L129/Italy54!B129
 +Netherlands55!L129/Netherlands55!B129
 +Portugal56!L129/Portugal56!B129
 +Spain57!L129/Spain57!B129
 +Sweden58!L129/Sweden58!B129)
/(Belgium51!D129/Belgium51!B129
 +Denmark52!D129/Denmark52!B129
 +Finland53!D129/Finland53!B129
 +Italy54!D129/Italy54!B129
 +Netherlands55!D129/Netherlands55!B129
 +Portugal56!D129/Portugal56!B129
 +Spain57!D129/Spain57!B129
 +Sweden58!D129/Sweden58!B129))</f>
        <v>0.27490144906180897</v>
      </c>
      <c r="J129" s="61">
        <f t="shared" si="2"/>
        <v>3.4604307102217069E-2</v>
      </c>
      <c r="K129" s="61">
        <f>IF(OR(
Belgium51!D129   ="",Belgium51!D128   ="",
Belgium51!B129   ="",Belgium51!B128   ="",
Belgium51!N129   ="",Belgium51!N128   ="",
Denmark52!D129      ="",Denmark52!D128      ="",
Denmark52!B129      ="",Denmark52!B128      ="",
Denmark52!N129      ="",Denmark52!N128      ="",
Finland53!D129       ="",Finland53!D128       ="",
Finland53!B129       ="",Finland53!B128       ="",
Finland53!N129       ="",Finland53!N128       ="",
Italy54!D129      ="",Italy54!D128      ="",
Italy54!B129      ="",Italy54!B128      ="",
Italy54!N129      ="",Italy54!N128      ="",
Netherlands55!D129 ="",Netherlands55!D128 ="",
Netherlands55!B129 ="",Netherlands55!B128 ="",
Netherlands55!N129 ="",Netherlands55!N128 ="",
Portugal56!D129      ="",Portugal56!D128      ="",
Portugal56!B129      ="",Portugal56!B128      ="",
Portugal56!N129      ="",Portugal56!N128      ="",
Spain57!D129      ="",Spain57!D128      ="",
Spain57!B129      ="",Spain57!B128      ="",
Spain57!N129      ="",Spain57!N128      ="",
Sweden58!D129      ="",Sweden58!D128      ="",
Sweden58!B129      ="",Sweden58!B128      ="",
Sweden58!N129      ="",Sweden58!N128      =""),"",
LN(SQRT(
(Belgium51!D129/Belgium51!B129
 +Denmark52!D129/Denmark52!B129
 +Finland53!D129/Finland53!B129
 +Italy54!D129/Italy54!B129
 +Netherlands55!D129/Netherlands55!B129
 +Portugal56!D129/Portugal56!B129
 +Spain57!D129/Spain57!B129
 +Sweden58!D129/Sweden58!B129)
/(Belgium51!D129/Belgium51!N129*Belgium51!N128/Belgium51!B128
 +Denmark52!D129/Denmark52!N129*Denmark52!N128/Denmark52!B128
 +Finland53!D129/Finland53!N129*Finland53!N128/Finland53!B128
 +Italy54!D129/Italy54!N129*Italy54!N128/Italy54!B128
 +Netherlands55!D129/Netherlands55!N129*Netherlands55!N128/Netherlands55!B128
 +Portugal56!D129/Portugal56!N129*Portugal56!N128/Portugal56!B128
 +Spain57!D129/Spain57!N129*Spain57!N128/Spain57!B128
 +Sweden58!D129/Sweden58!N129*Sweden58!N128/Sweden58!B128)
*(Belgium51!D128/Belgium51!N128*Belgium51!N129/Belgium51!B129
 +Denmark52!D128/Denmark52!N128*Denmark52!N129/Denmark52!B129
 +Finland53!D128/Finland53!N128*Finland53!N129/Finland53!B129
 +Italy54!D128/Italy54!N128*Italy54!N129/Italy54!B129
 +Netherlands55!D128/Netherlands55!N128*Netherlands55!N129/Netherlands55!B129
 +Portugal56!D128/Portugal56!N128*Portugal56!N129/Portugal56!B129
 +Spain57!D128/Spain57!N128*Spain57!N129/Spain57!B129
 +Sweden58!D128/Sweden58!N128*Sweden58!N129/Sweden58!B129)
/(Belgium51!D128/Belgium51!B128
 +Denmark52!D128/Denmark52!B128
 +Finland53!D128/Finland53!B128
 +Italy54!D128/Italy54!B128
 +Netherlands55!D128/Netherlands55!B128
 +Portugal56!D128/Portugal56!B128
 +Spain57!D128/Spain57!B128
 +Sweden58!D128/Sweden58!B128))))</f>
        <v>-5.7114979346206197E-4</v>
      </c>
      <c r="L129" s="61">
        <f>IF(OR(
Belgium51!F129   ="",Belgium51!F128   ="",
Belgium51!D129   ="",Belgium51!D128   ="",
Belgium51!B129   ="",Belgium51!B128   ="",
Belgium51!P129   ="",Belgium51!P128   ="",
Denmark52!F129      ="",Denmark52!F128      ="",
Denmark52!D129      ="",Denmark52!D128      ="",
Denmark52!B129      ="",Denmark52!B128      ="",
Denmark52!P129      ="",Denmark52!P128      ="",
Finland53!F129       ="",Finland53!F128       ="",
Finland53!D129       ="",Finland53!D128       ="",
Finland53!B129       ="",Finland53!B128       ="",
Finland53!P129       ="",Finland53!P128       ="",
Italy54!F129      ="",Italy54!F128      ="",
Italy54!D129      ="",Italy54!D128      ="",
Italy54!B129      ="",Italy54!B128      ="",
Italy54!P129      ="",Italy54!P128      ="",
Netherlands55!F129 ="",Netherlands55!F128 ="",
Netherlands55!D129 ="",Netherlands55!D128 ="",
Netherlands55!B129 ="",Netherlands55!B128 ="",
Netherlands55!P129 ="",Netherlands55!P128 ="",
Portugal56!F129      ="",Portugal56!F128      ="",
Portugal56!D129      ="",Portugal56!D128      ="",
Portugal56!B129      ="",Portugal56!B128      ="",
Portugal56!P129      ="",Portugal56!P128      ="",
Spain57!F129      ="",Spain57!F128      ="",
Spain57!D129      ="",Spain57!D128      ="",
Spain57!B129      ="",Spain57!B128      ="",
Spain57!P129      ="",Spain57!P128      ="",
Sweden58!F129      ="",Sweden58!F128      ="",
Sweden58!D129      ="",Sweden58!D128      ="",
Sweden58!B129      ="",Sweden58!B128      ="",
Sweden58!P129      ="",Sweden58!P128      =""),"",
LN(SQRT(
(Belgium51!D129*Belgium51!F129/Belgium51!B129
 +Denmark52!D129*Denmark52!F129/Denmark52!B129
 +Finland53!D129*Finland53!F129/Finland53!B129
 +Italy54!D129*Italy54!F129/Italy54!B129
 +Netherlands55!D129*Netherlands55!F129/Netherlands55!B129
 +Portugal56!D129*Portugal56!F129/Portugal56!B129
 +Spain57!D129*Spain57!F129/Spain57!B129
 +Sweden58!D129*Sweden58!F129/Sweden58!B129)
/(Belgium51!D129*Belgium51!F129/Belgium51!P129*Belgium51!P128/Belgium51!B128
 +Denmark52!D129*Denmark52!F129/Denmark52!P129*Denmark52!P128/Denmark52!B128
 +Finland53!D129*Finland53!F129/Finland53!P129*Finland53!P128/Finland53!B128
 +Italy54!D129*Italy54!F129/Italy54!P129*Italy54!P128/Italy54!B128
 +Netherlands55!D129*Netherlands55!F129/Netherlands55!P129*Netherlands55!P128/Netherlands55!B128
 +Portugal56!D129*Portugal56!F129/Portugal56!P129*Portugal56!P128/Portugal56!B128
 +Spain57!D129*Spain57!F129/Spain57!P129*Spain57!P128/Spain57!B128
 +Sweden58!D129*Sweden58!F129/Sweden58!P129*Sweden58!P128/Sweden58!B128)
*(Belgium51!D128*Belgium51!F128/Belgium51!P128*Belgium51!P129/Belgium51!B129
 +Denmark52!D128*Denmark52!F128/Denmark52!P128*Denmark52!P129/Denmark52!B129
 +Finland53!D128*Finland53!F128/Finland53!P128*Finland53!P129/Finland53!B129
 +Italy54!D128*Italy54!F128/Italy54!P128*Italy54!P129/Italy54!B129
 +Netherlands55!D128*Netherlands55!F128/Netherlands55!P128*Netherlands55!P129/Netherlands55!B129
 +Portugal56!D128*Portugal56!F128/Portugal56!P128*Portugal56!P129/Portugal56!B129
 +Spain57!D128*Spain57!F128/Spain57!P128*Spain57!P129/Spain57!B129
 +Sweden58!D128*Sweden58!F128/Sweden58!P128*Sweden58!P129/Sweden58!B129)
/(Belgium51!D128*Belgium51!F128/Belgium51!B128
 +Denmark52!D128*Denmark52!F128/Denmark52!B128
 +Finland53!D128*Finland53!F128/Finland53!B128
 +Italy54!D128*Italy54!F128/Italy54!B128
 +Netherlands55!D128*Netherlands55!F128/Netherlands55!B128
 +Portugal56!D128*Portugal56!F128/Portugal56!B128
 +Spain57!D128*Spain57!F128/Spain57!B128
 +Sweden58!D128*Sweden58!F128/Sweden58!B128))))</f>
        <v>-2.0642186873428194E-3</v>
      </c>
      <c r="M129" s="62">
        <f>IF(OR(
Belgium51!H129   ="",Belgium51!H128   ="",
Belgium51!D129   ="",Belgium51!D128   ="",
Belgium51!B129   ="",Belgium51!B128   ="",
Belgium51!Q129   ="",Belgium51!Q128   ="",
Denmark52!H129      ="",Denmark52!H128      ="",
Denmark52!D129      ="",Denmark52!D128      ="",
Denmark52!B129      ="",Denmark52!B128      ="",
Denmark52!Q129      ="",Denmark52!Q128      ="",
Finland53!H129       ="",Finland53!H128       ="",
Finland53!D129       ="",Finland53!D128       ="",
Finland53!B129       ="",Finland53!B128       ="",
Finland53!Q129       ="",Finland53!Q128       ="",
Italy54!H129      ="",Italy54!H128      ="",
Italy54!D129      ="",Italy54!D128      ="",
Italy54!B129      ="",Italy54!B128      ="",
Italy54!Q129      ="",Italy54!Q128      ="",
Netherlands55!H129 ="",Netherlands55!H128 ="",
Netherlands55!D129 ="",Netherlands55!D128 ="",
Netherlands55!B129 ="",Netherlands55!B128 ="",
Netherlands55!Q129 ="",Netherlands55!Q128 ="",
Portugal56!H129      ="",Portugal56!H128      ="",
Portugal56!D129      ="",Portugal56!D128      ="",
Portugal56!B129      ="",Portugal56!B128      ="",
Portugal56!Q129      ="",Portugal56!Q128      ="",
Spain57!H129      ="",Spain57!H128      ="",
Spain57!D129      ="",Spain57!D128      ="",
Spain57!B129      ="",Spain57!B128      ="",
Spain57!Q129      ="",Spain57!Q128      ="",
Sweden58!H129      ="",Sweden58!H128      ="",
Sweden58!D129      ="",Sweden58!D128      ="",
Sweden58!B129      ="",Sweden58!B128      ="",
Sweden58!Q129      ="",Sweden58!Q128      =""),"",
LN(SQRT(
(Belgium51!D129*Belgium51!H129/Belgium51!B129
 +Denmark52!D129*Denmark52!H129/Denmark52!B129
 +Finland53!D129*Finland53!H129/Finland53!B129
 +Italy54!D129*Italy54!H129/Italy54!B129
 +Netherlands55!D129*Netherlands55!H129/Netherlands55!B129
 +Portugal56!D129*Portugal56!H129/Portugal56!B129
 +Spain57!D129*Spain57!H129/Spain57!B129
 +Sweden58!D129*Sweden58!H129/Sweden58!B129)
/(Belgium51!D129*Belgium51!H129/Belgium51!Q129*Belgium51!Q128/Belgium51!B128
 +Denmark52!D129*Denmark52!H129/Denmark52!Q129*Denmark52!Q128/Denmark52!B128
 +Finland53!D129*Finland53!H129/Finland53!Q129*Finland53!Q128/Finland53!B128
 +Italy54!D129*Italy54!H129/Italy54!Q129*Italy54!Q128/Italy54!B128
 +Netherlands55!D129*Netherlands55!H129/Netherlands55!Q129*Netherlands55!Q128/Netherlands55!B128
 +Portugal56!D129*Portugal56!H129/Portugal56!Q129*Portugal56!Q128/Portugal56!B128
 +Spain57!D129*Spain57!H129/Spain57!Q129*Spain57!Q128/Spain57!B128
 +Sweden58!D129*Sweden58!H129/Sweden58!Q129*Sweden58!Q128/Sweden58!B128)
*(Belgium51!D128*Belgium51!H128/Belgium51!Q128*Belgium51!Q129/Belgium51!B129
 +Denmark52!D128*Denmark52!H128/Denmark52!Q128*Denmark52!Q129/Denmark52!B129
 +Finland53!D128*Finland53!H128/Finland53!Q128*Finland53!Q129/Finland53!B129
 +Italy54!D128*Italy54!H128/Italy54!Q128*Italy54!Q129/Italy54!B129
 +Netherlands55!D128*Netherlands55!H128/Netherlands55!Q128*Netherlands55!Q129/Netherlands55!B129
 +Portugal56!D128*Portugal56!H128/Portugal56!Q128*Portugal56!Q129/Portugal56!B129
 +Spain57!D128*Spain57!H128/Spain57!Q128*Spain57!Q129/Spain57!B129
 +Sweden58!D128*Sweden58!H128/Sweden58!Q128*Sweden58!Q129/Sweden58!B129)
/(Belgium51!D128*Belgium51!H128/Belgium51!B128
 +Denmark52!D128*Denmark52!H128/Denmark52!B128
 +Finland53!D128*Finland53!H128/Finland53!B128
 +Italy54!D128*Italy54!H128/Italy54!B128
 +Netherlands55!D128*Netherlands55!H128/Netherlands55!B128
 +Portugal56!D128*Portugal56!H128/Portugal56!B128
 +Spain57!D128*Spain57!H128/Spain57!B128
 +Sweden58!D128*Sweden58!H128/Sweden58!B128))))</f>
        <v>-1.3927254160556566E-2</v>
      </c>
      <c r="N129" s="62">
        <f>IF(OR(
Belgium51!I129   ="",Belgium51!I128   ="",
Belgium51!B129   ="",Belgium51!B128   ="",
Belgium51!R129   ="",Belgium51!R128   ="",
Denmark52!I129      ="",Denmark52!I128      ="",
Denmark52!B129      ="",Denmark52!B128      ="",
Denmark52!R129      ="",Denmark52!R128      ="",
Finland53!I129       ="",Finland53!I128       ="",
Finland53!B129       ="",Finland53!B128       ="",
Finland53!R129       ="",Finland53!R128       ="",
Italy54!I129      ="",Italy54!I128      ="",
Italy54!B129      ="",Italy54!B128      ="",
Italy54!R129      ="",Italy54!R128      ="",
Netherlands55!I129 ="",Netherlands55!I128 ="",
Netherlands55!B129 ="",Netherlands55!B128 ="",
Netherlands55!R129 ="",Netherlands55!R128 ="",
Portugal56!I129      ="",Portugal56!I128      ="",
Portugal56!B129      ="",Portugal56!B128      ="",
Portugal56!R129      ="",Portugal56!R128      ="",
Spain57!I129      ="",Spain57!I128      ="",
Spain57!B129      ="",Spain57!B128      ="",
Spain57!R129      ="",Spain57!R128      ="",
Sweden58!I129      ="",Sweden58!I128      ="",
Sweden58!B129      ="",Sweden58!B128      ="",
Sweden58!R129      ="",Sweden58!R128      =""),"",
LN(SQRT(
(Belgium51!I129/Belgium51!B129
 +Denmark52!I129/Denmark52!B129
 +Finland53!I129/Finland53!B129
 +Italy54!I129/Italy54!B129
 +Netherlands55!I129/Netherlands55!B129
 +Portugal56!I129/Portugal56!B129
 +Spain57!I129/Spain57!B129
 +Sweden58!I129/Sweden58!B129)
/(Belgium51!I129/Belgium51!R129*Belgium51!R128/Belgium51!B128
 +Denmark52!I129/Denmark52!R129*Denmark52!R128/Denmark52!B128
 +Finland53!I129/Finland53!R129*Finland53!R128/Finland53!B128
 +Italy54!I129/Italy54!R129*Italy54!R128/Italy54!B128
 +Netherlands55!I129/Netherlands55!R129*Netherlands55!R128/Netherlands55!B128
 +Portugal56!I129/Portugal56!R129*Portugal56!R128/Portugal56!B128
 +Spain57!I129/Spain57!R129*Spain57!R128/Spain57!B128
 +Sweden58!I129/Sweden58!R129*Sweden58!R128/Sweden58!B128)
*(Belgium51!I128/Belgium51!R128*Belgium51!R129/Belgium51!B129
 +Denmark52!I128/Denmark52!R128*Denmark52!R129/Denmark52!B129
 +Finland53!I128/Finland53!R128*Finland53!R129/Finland53!B129
 +Italy54!I128/Italy54!R128*Italy54!R129/Italy54!B129
 +Netherlands55!I128/Netherlands55!R128*Netherlands55!R129/Netherlands55!B129
 +Portugal56!I128/Portugal56!R128*Portugal56!R129/Portugal56!B129
 +Spain57!I128/Spain57!R128*Spain57!R129/Spain57!B129
 +Sweden58!I128/Sweden58!R128*Sweden58!R129/Sweden58!B129)
/(Belgium51!I128/Belgium51!B128
 +Denmark52!I128/Denmark52!B128
 +Finland53!I128/Finland53!B128
 +Italy54!I128/Italy54!B128
 +Netherlands55!I128/Netherlands55!B128
 +Portugal56!I128/Portugal56!B128
 +Spain57!I128/Spain57!B128
 +Sweden58!I128/Sweden58!B128))))</f>
        <v>1.7405907520316809E-2</v>
      </c>
      <c r="O129" s="62">
        <f>IF(OR(
Belgium51!K129   ="",Belgium51!K128   ="",
Belgium51!B129   ="",Belgium51!B128   ="",
Belgium51!S129   ="",Belgium51!S128   ="",
Denmark52!K129      ="",Denmark52!K128      ="",
Denmark52!B129      ="",Denmark52!B128      ="",
Denmark52!S129      ="",Denmark52!S128      ="",
Finland53!K129       ="",Finland53!K128       ="",
Finland53!B129       ="",Finland53!B128       ="",
Finland53!S129       ="",Finland53!S128       ="",
Italy54!K129      ="",Italy54!K128      ="",
Italy54!B129      ="",Italy54!B128      ="",
Italy54!S129      ="",Italy54!S128      ="",
Netherlands55!K129 ="",Netherlands55!K128 ="",
Netherlands55!B129 ="",Netherlands55!B128 ="",
Netherlands55!S129 ="",Netherlands55!S128 ="",
Portugal56!K129      ="",Portugal56!K128      ="",
Portugal56!B129      ="",Portugal56!B128      ="",
Portugal56!S129      ="",Portugal56!S128      ="",
Spain57!K129      ="",Spain57!K128      ="",
Spain57!B129      ="",Spain57!B128      ="",
Spain57!S129      ="",Spain57!S128      ="",
Sweden58!K129      ="",Sweden58!K128      ="",
Sweden58!B129      ="",Sweden58!B128      ="",
Sweden58!S129      ="",Sweden58!S128      =""),"",
LN(SQRT(
(Belgium51!K129/Belgium51!B129
 +Denmark52!K129/Denmark52!B129
 +Finland53!K129/Finland53!B129
 +Italy54!K129/Italy54!B129
 +Netherlands55!K129/Netherlands55!B129
 +Portugal56!K129/Portugal56!B129
 +Spain57!K129/Spain57!B129
 +Sweden58!K129/Sweden58!B129)
/(Belgium51!K129/Belgium51!S129*Belgium51!S128/Belgium51!B128
 +Denmark52!K129/Denmark52!S129*Denmark52!S128/Denmark52!B128
 +Finland53!K129/Finland53!S129*Finland53!S128/Finland53!B128
 +Italy54!K129/Italy54!S129*Italy54!S128/Italy54!B128
 +Netherlands55!K129/Netherlands55!S129*Netherlands55!S128/Netherlands55!B128
 +Portugal56!K129/Portugal56!S129*Portugal56!S128/Portugal56!B128
 +Spain57!K129/Spain57!S129*Spain57!S128/Spain57!B128
 +Sweden58!K129/Sweden58!S129*Sweden58!S128/Sweden58!B128)
*(Belgium51!K128/Belgium51!S128*Belgium51!S129/Belgium51!B129
 +Denmark52!K128/Denmark52!S128*Denmark52!S129/Denmark52!B129
 +Finland53!K128/Finland53!S128*Finland53!S129/Finland53!B129
 +Italy54!K128/Italy54!S128*Italy54!S129/Italy54!B129
 +Netherlands55!K128/Netherlands55!S128*Netherlands55!S129/Netherlands55!B129
 +Portugal56!K128/Portugal56!S128*Portugal56!S129/Portugal56!B129
 +Spain57!K128/Spain57!S128*Spain57!S129/Spain57!B129
 +Sweden58!K128/Sweden58!S128*Sweden58!S129/Sweden58!B129)
/(Belgium51!K128/Belgium51!B128
 +Denmark52!K128/Denmark52!B128
 +Finland53!K128/Finland53!B128
 +Italy54!K128/Italy54!B128
 +Netherlands55!K128/Netherlands55!B128
 +Portugal56!K128/Portugal56!B128
 +Spain57!K128/Spain57!B128
 +Sweden58!K128/Sweden58!B128))))</f>
        <v>-4.1733032095275326E-2</v>
      </c>
      <c r="P129" s="62">
        <f>IF(OR(
Belgium51!L129   ="",Belgium51!L128   ="",
Belgium51!B129   ="",Belgium51!B128   ="",
Belgium51!T129   ="",Belgium51!T128   ="",
Denmark52!L129      ="",Denmark52!L128      ="",
Denmark52!B129      ="",Denmark52!B128      ="",
Denmark52!T129      ="",Denmark52!T128      ="",
Finland53!L129       ="",Finland53!L128       ="",
Finland53!B129       ="",Finland53!B128       ="",
Finland53!T129       ="",Finland53!T128       ="",
Italy54!L129      ="",Italy54!L128      ="",
Italy54!B129      ="",Italy54!B128      ="",
Italy54!T129      ="",Italy54!T128      ="",
Netherlands55!L129 ="",Netherlands55!L128 ="",
Netherlands55!B129 ="",Netherlands55!B128 ="",
Netherlands55!T129 ="",Netherlands55!T128 ="",
Portugal56!L129      ="",Portugal56!L128      ="",
Portugal56!B129      ="",Portugal56!B128      ="",
Portugal56!T129      ="",Portugal56!T128      ="",
Spain57!L129      ="",Spain57!L128      ="",
Spain57!B129      ="",Spain57!B128      ="",
Spain57!T129      ="",Spain57!T128      ="",
Sweden58!L129      ="",Sweden58!L128      ="",
Sweden58!B129      ="",Sweden58!B128      ="",
Sweden58!T129      ="",Sweden58!T128      =""),"",
LN(SQRT(
(Belgium51!L129/Belgium51!B129
 +Denmark52!L129/Denmark52!B129
 +Finland53!L129/Finland53!B129
 +Italy54!L129/Italy54!B129
 +Netherlands55!L129/Netherlands55!B129
 +Portugal56!L129/Portugal56!B129
 +Spain57!L129/Spain57!B129
 +Sweden58!L129/Sweden58!B129)
/(Belgium51!L129/Belgium51!T129*Belgium51!T128/Belgium51!B128
 +Denmark52!L129/Denmark52!T129*Denmark52!T128/Denmark52!B128
 +Finland53!L129/Finland53!T129*Finland53!T128/Finland53!B128
 +Italy54!L129/Italy54!T129*Italy54!T128/Italy54!B128
 +Netherlands55!L129/Netherlands55!T129*Netherlands55!T128/Netherlands55!B128
 +Portugal56!L129/Portugal56!T129*Portugal56!T128/Portugal56!B128
 +Spain57!L129/Spain57!T129*Spain57!T128/Spain57!B128
 +Sweden58!L129/Sweden58!T129*Sweden58!T128/Sweden58!B128)
*(Belgium51!L128/Belgium51!T128*Belgium51!T129/Belgium51!B129
 +Denmark52!L128/Denmark52!T128*Denmark52!T129/Denmark52!B129
 +Finland53!L128/Finland53!T128*Finland53!T129/Finland53!B129
 +Italy54!L128/Italy54!T128*Italy54!T129/Italy54!B129
 +Netherlands55!L128/Netherlands55!T128*Netherlands55!T129/Netherlands55!B129
 +Portugal56!L128/Portugal56!T128*Portugal56!T129/Portugal56!B129
 +Spain57!L128/Spain57!T128*Spain57!T129/Spain57!B129
 +Sweden58!L128/Sweden58!T128*Sweden58!T129/Sweden58!B129)
/(Belgium51!L128/Belgium51!B128
 +Denmark52!L128/Denmark52!B128
 +Finland53!L128/Finland53!B128
 +Italy54!L128/Italy54!B128
 +Netherlands55!L128/Netherlands55!B128
 +Portugal56!L128/Portugal56!B128
 +Spain57!L128/Spain57!B128
 +Sweden58!L128/Sweden58!B128))))</f>
        <v>-5.1257467377656289E-2</v>
      </c>
      <c r="Q129" s="61">
        <f t="shared" si="4"/>
        <v>-1.4930688938807573E-3</v>
      </c>
      <c r="R129" s="61">
        <f t="shared" si="8"/>
        <v>-1.3356104367094505E-2</v>
      </c>
      <c r="S129" s="61">
        <f t="shared" si="5"/>
        <v>1.7977057313778872E-2</v>
      </c>
      <c r="T129" s="61">
        <f t="shared" si="6"/>
        <v>-4.1161882301813266E-2</v>
      </c>
      <c r="U129" s="61">
        <f t="shared" si="7"/>
        <v>-5.0686317584194229E-2</v>
      </c>
      <c r="V129" s="61">
        <f>IF(OR(
Belgium51!V129   ="",
Belgium51!U129   ="",
Denmark52!V129      ="",
Denmark52!U129      ="",
Finland53!V129       ="",
Finland53!U129       ="",
Italy54!V129      ="",
Italy54!U129      ="",
Netherlands55!V129 ="",
Netherlands55!U129 ="",
Portugal56!V129      ="",
Portugal56!U129      ="",
Spain57!V129      ="",
Spain57!U129      ="",
Sweden58!V129      ="",
Sweden58!U129      =""),"",
LN((Belgium51!V129+Denmark52!V129+Finland53!V129+Italy54!V129+Netherlands55!V129+Portugal56!V129+Spain57!V129+Sweden58!V129)
/(Belgium51!U129+Denmark52!U129+Finland53!U129+Italy54!U129+Netherlands55!U129+Portugal56!U129+Spain57!U129+Sweden58!U129)))</f>
        <v>-0.91810682120624054</v>
      </c>
      <c r="W129" s="61">
        <f>IF(OR(
Belgium51!V129   ="",
Belgium51!W129   ="",
Belgium51!U129   ="",
Denmark52!V129      ="",
Denmark52!W129      ="",
Denmark52!U129      ="",
Finland53!V129       ="",
Finland53!W129       ="",
Finland53!U129       ="",
Italy54!V129      ="",
Italy54!W129      ="",
Italy54!U129      ="",
Netherlands55!V129 ="",
Netherlands55!W129 ="",
Netherlands55!V129 ="",
Portugal56!V129      ="",
Portugal56!W129      ="",
Portugal56!U129      ="",
Spain57!V129      ="",
Spain57!W129      ="",
Spain57!U129      ="",
Sweden58!V129      ="",
Sweden58!W129      ="",
Sweden58!U129      ="",
),"",
LN((Belgium51!V129*Belgium51!W129+Denmark52!V129*Denmark52!W129+Finland53!V129*Finland53!W129+Italy54!V129*Italy54!W129+Netherlands55!V129*Netherlands55!W129+Portugal56!V129*Portugal56!W129+Spain57!V129*Spain57!W129+Sweden58!V129*Sweden58!W129)
/(Belgium51!U129+Denmark52!U129+Finland53!U129+Italy54!U129+Netherlands55!U129+Portugal56!U129+Spain57!U129+Sweden58!U129)))</f>
        <v>6.5420915927813681</v>
      </c>
      <c r="X129" s="61">
        <f>IF(OR(
Belgium51!X129   ="",
Belgium51!D129   ="",
Belgium51!B129   ="",
Denmark52!X129      ="",
Denmark52!D129      ="",
Denmark52!B129      ="",
Finland53!X129       ="",
Finland53!D129       ="",
Finland53!B129       ="",
Italy54!X129      ="",
Italy54!D129      ="",
Italy54!B129      ="",
Netherlands55!X129 ="",
Netherlands55!D129 ="",
Netherlands55!B129 ="",
Portugal56!X129      ="",
Portugal56!D129      ="",
Portugal56!B129      ="",
Spain57!X129      ="",
Spain57!D129      ="",
Spain57!B129      ="",
Sweden58!X129      ="",
Sweden58!D129      ="",
Sweden58!B129      =""),"",
(Belgium51!X129*Belgium51!D129/Belgium51!B129
 +Denmark52!X129*Denmark52!D129/Denmark52!B129
 +Finland53!X129*Finland53!D129/Finland53!B129
 +Italy54!X129*Italy54!D129/Italy54!B129
 +Netherlands55!X129*Netherlands55!D129/Netherlands55!B129
 +Portugal56!X129*Portugal56!D129/Portugal56!B129
 +Spain57!X129*Spain57!D129/Spain57!B129
 +Sweden58!X129*Sweden58!D129/Sweden58!B129)
/(Belgium51!D129/Belgium51!B129
 +Denmark52!D129/Denmark52!B129
 +Finland53!D129/Finland53!B129
 +Italy54!D129/Italy54!B129
 +Netherlands55!D129/Netherlands55!B129
 +Portugal56!D129/Portugal56!B129
 +Spain57!D129/Spain57!B129
 +Sweden58!D129/Sweden58!B129))</f>
        <v>0.58932489113629782</v>
      </c>
      <c r="Y129" s="61">
        <f>IF(OR(
Belgium51!Y129   ="",
Belgium51!D129   ="",
Belgium51!B129   ="",
Denmark52!Y129      ="",
Denmark52!D129      ="",
Denmark52!B129      ="",
Finland53!Y129       ="",
Finland53!D129       ="",
Finland53!B129       ="",
Italy54!Y129      ="",
Italy54!D129      ="",
Italy54!B129      ="",
Netherlands55!Y129 ="",
Netherlands55!D129 ="",
Netherlands55!B129 ="",
Portugal56!Y129      ="",
Portugal56!D129      ="",
Portugal56!B129      ="",
Spain57!Y129      ="",
Spain57!D129      ="",
Spain57!B129      ="",
Sweden58!Y129      ="",
Sweden58!D129      ="",
Sweden58!B129      =""),"",
(Belgium51!Y129/Belgium51!B129
 +Denmark52!Y129/Denmark52!B129
 +Finland53!Y129/Finland53!B129
 +Italy54!Y129/Italy54!B129
 +Netherlands55!Y129/Netherlands55!B129
 +Portugal56!Y129/Portugal56!B129
 +Spain57!Y129/Spain57!B129
 +Sweden58!Y129/Sweden58!B129)
/(Belgium51!D129/Belgium51!B129
 +Denmark52!D129/Denmark52!B129
 +Finland53!D129/Finland53!B129
 +Italy54!D129/Italy54!B129
 +Netherlands55!D129/Netherlands55!B129
 +Portugal56!D129/Portugal56!B129
 +Spain57!D129/Spain57!B129
 +Sweden58!D129/Sweden58!B129))</f>
        <v>0.1383800205991321</v>
      </c>
      <c r="Z129" s="61">
        <v>4.58</v>
      </c>
      <c r="AA129" s="62">
        <f t="shared" si="3"/>
        <v>6.1471149793462056E-2</v>
      </c>
      <c r="AB129" s="75">
        <f>IF(OR(
Belgium51!AB129   ="",
Belgium51!D129   ="",
Belgium51!B129   ="",
Denmark52!AB129      ="",
Denmark52!D129      ="",
Denmark52!B129      ="",
Finland53!AB129       ="",
Finland53!D129       ="",
Finland53!B129       ="",
Italy54!AB129      ="",
Italy54!D129      ="",
Italy54!B129      ="",
Netherlands55!AB129 ="",
Netherlands55!D129 ="",
Netherlands55!B129 ="",
Portugal56!AB129      ="",
Portugal56!D129      ="",
Portugal56!B129      ="",
Spain57!AB129      ="",
Spain57!D129      ="",
Spain57!B129      ="",
Sweden58!AB129      ="",
Sweden58!D129      ="",
Sweden58!B129      =""),"",
(Belgium51!AB129*Belgium51!D129/Belgium51!B129
 +Denmark52!AB129*Denmark52!D129/Denmark52!B129
 +Finland53!AB129*Finland53!D129/Finland53!B129
 +Italy54!AB129*Italy54!D129/Italy54!B129
 +Netherlands55!AB129*Netherlands55!D129/Netherlands55!B129
 +Portugal56!AB129*Portugal56!D129/Portugal56!B129
 +Spain57!AB129*Spain57!D129/Spain57!B129
 +Sweden58!AB129*Sweden58!D129/Sweden58!B129)
/(Belgium51!D129/Belgium51!B129
 +Denmark52!D129/Denmark52!B129
 +Finland53!D129/Finland53!B129
 +Italy54!D129/Italy54!B129
 +Netherlands55!D129/Netherlands55!B129
 +Portugal56!D129/Portugal56!B129
 +Spain57!D129/Spain57!B129
 +Sweden58!D129/Sweden58!B129))</f>
        <v>0.91854715805957488</v>
      </c>
    </row>
    <row r="130" spans="1:28">
      <c r="A130" s="62">
        <v>1997</v>
      </c>
      <c r="B130" s="62">
        <f>IF(OR(
Belgium51!AC130   ="",
Belgium51!D130   ="",
Belgium51!B130   ="",
Denmark52!AC130      ="",
Denmark52!D130      ="",
Denmark52!B130      ="",
Finland53!AC130       ="",
Finland53!D130       ="",
Finland53!B130       ="",
Italy54!AC130      ="",
Italy54!D130      ="",
Italy54!B130      ="",
Netherlands55!AC130 ="",
Netherlands55!D130 ="",
Netherlands55!B130 ="",
Portugal56!AC130 ="",
Portugal56!D130 ="",
Portugal56!B130 ="",
Spain57!AC130       ="",
Spain57!D130       ="",
Spain57!B130       ="",
Sweden58!AC130      ="",
Sweden58!D130      ="",
Sweden58!B130      =""),"",
(Belgium51!AC130*Belgium51!D130/Belgium51!B130
 +Denmark52!AC130*Denmark52!D130/Denmark52!B130
 +Finland53!AC130*Finland53!D130/Finland53!B130
 +Italy54!AC130*Italy54!D130/Italy54!B130
 +Netherlands55!AC130*Netherlands55!D130/Netherlands55!B130
 +Portugal56!AC130*Portugal56!D130/Portugal56!B130
 +Spain57!AC130*Spain57!D130/Spain57!B130
 +Sweden58!AC130*Sweden58!D130/Sweden58!B130)
/(Belgium51!D130/Belgium51!B130
 +Denmark52!D130/Denmark52!B130
 +Finland53!D130/Finland53!B130
 +Italy54!D130/Italy54!B130
 +Netherlands55!D130/Netherlands55!B130
 +Portugal56!D130/Portugal56!B130
 +Spain57!D130/Spain57!B130
 +Sweden58!D130/Sweden58!B130))</f>
        <v>1.4184366202593583E-2</v>
      </c>
      <c r="C130" s="34">
        <f>IF(OR(
Belgium51!F130   ="",
Belgium51!D130   ="",
Belgium51!B130   ="",
Denmark52!F130      ="",
Denmark52!D130      ="",
Denmark52!B130      ="",
Finland53!F130       ="",
Finland53!D130       ="",
Finland53!B130       ="",
Italy54!F130      ="",
Italy54!D130      ="",
Italy54!B130      ="",
Netherlands55!F130 ="",
Netherlands55!D130 ="",
Netherlands55!B130 ="",
Portugal56!F130 ="",
Portugal56!D130 ="",
Portugal56!B130 ="",
Spain57!F130       ="",
Spain57!D130       ="",
Spain57!B130       ="",
Sweden58!F130      ="",
Sweden58!D130      ="",
Sweden58!B130      =""),"",
(Belgium51!F130*Belgium51!D130/Belgium51!B130
 +Denmark52!F130*Denmark52!D130/Denmark52!B130
 +Finland53!F130*Finland53!D130/Finland53!B130
 +Italy54!F130*Italy54!D130/Italy54!B130
 +Netherlands55!F130*Netherlands55!D130/Netherlands55!B130
 +Portugal56!F130*Portugal56!D130/Portugal56!B130
 +Spain57!F130*Spain57!D130/Spain57!B130
 +Sweden58!F130*Sweden58!D130/Sweden58!B130)
/(Belgium51!D130/Belgium51!B130
 +Denmark52!D130/Denmark52!B130
 +Finland53!D130/Finland53!B130
 +Italy54!D130/Italy54!B130
 +Netherlands55!D130/Netherlands55!B130
 +Portugal56!D130/Portugal56!B130
 +Spain57!D130/Spain57!B130
 +Sweden58!D130/Sweden58!B130))</f>
        <v>0.56000725320584377</v>
      </c>
      <c r="D130" s="62" t="str">
        <f>IF(OR(
Belgium51!AE130   ="",
Belgium51!D130   ="",
Belgium51!B130   ="",
Denmark52!AE130      ="",
Denmark52!D130      ="",
Denmark52!B130      ="",
Finland53!AE130       ="",
Finland53!D130       ="",
Finland53!B130       ="",
Italy54!AE130      ="",
Italy54!D130      ="",
Italy54!B130      ="",
Netherlands55!AE130 ="",
Netherlands55!D130 ="",
Netherlands55!B130 ="",
Portugal56!AE130 ="",
Portugal56!D130 ="",
Portugal56!B130 ="",
Spain57!AE130       ="",
Spain57!D130       ="",
Spain57!B130       ="",
Sweden58!AE130      ="",
Sweden58!D130      ="",
Sweden58!B130      =""),"",
(Belgium51!AE130*Belgium51!D130/Belgium51!B130
 +Denmark52!AE130*Denmark52!D130/Denmark52!B130
 +Finland53!AE130*Finland53!D130/Finland53!B130
 +Italy54!AE130*Italy54!D130/Italy54!B130
 +Netherlands55!AE130*Netherlands55!D130/Netherlands55!B130
 +Portugal56!AE130*Portugal56!D130/Portugal56!B130
 +Spain57!AE130*Spain57!D130/Spain57!B130
 +Sweden58!AE130*Sweden58!D130/Sweden58!B130)
/(Belgium51!D130/Belgium51!B130
 +Denmark52!D130/Denmark52!B130
 +Finland53!D130/Finland53!B130
 +Italy54!D130/Italy54!B130
 +Netherlands55!D130/Netherlands55!B130
 +Portugal56!D130/Portugal56!B130
 +Spain57!D130/Spain57!B130
 +Sweden58!D130/Sweden58!B130))</f>
        <v/>
      </c>
      <c r="E130" s="62">
        <f>IF(OR(
Belgium51!H130   ="",
Belgium51!D130   ="",
Belgium51!B130   ="",
Denmark52!H130      ="",
Denmark52!D130      ="",
Denmark52!B130      ="",
Finland53!H130       ="",
Finland53!D130       ="",
Finland53!B130       ="",
Italy54!H130      ="",
Italy54!D130      ="",
Italy54!B130      ="",
Netherlands55!H130 ="",
Netherlands55!D130 ="",
Netherlands55!B130 ="",
Portugal56!H130 ="",
Portugal56!D130 ="",
Portugal56!B130 ="",
Spain57!H130 ="",
Spain57!D130 ="",
Spain57!B130 ="",
Sweden58!H130 ="",
Sweden58!D130 ="",
Sweden58!B130 =""),"",
(Belgium51!H130*Belgium51!D130/Belgium51!B130
 +Denmark52!H130*Denmark52!D130/Denmark52!B130
 +Finland53!H130*Finland53!D130/Finland53!B130
 +Italy54!H130*Italy54!D130/Italy54!B130
 +Netherlands55!H130*Netherlands55!D130/Netherlands55!B130
 +Portugal56!H130*Portugal56!D130/Portugal56!B130
 +Spain57!H130*Spain57!D130/Spain57!B130
 +Sweden58!H130*Sweden58!D130/Sweden58!B130)
/(Belgium51!D130/Belgium51!B130
 +Denmark52!D130/Denmark52!B130
 +Finland53!D130/Finland53!B130
 +Italy54!D130/Italy54!B130
 +Netherlands55!D130/Netherlands55!B130
 +Portugal56!D130/Portugal56!B130
 +Spain57!D130/Spain57!B130
 +Sweden58!D130/Sweden58!B130))</f>
        <v>0.20435414519611922</v>
      </c>
      <c r="F130" s="62">
        <f>IF(OR(
Belgium51!I130   ="",
Belgium51!D130   ="",
Belgium51!B130   ="",
Denmark52!I130      ="",
Denmark52!D130      ="",
Denmark52!B130      ="",
Finland53!I130       ="",
Finland53!D130       ="",
Finland53!B130       ="",
Italy54!I130      ="",
Italy54!D130      ="",
Italy54!B130      ="",
Netherlands55!I130 ="",
Netherlands55!D130 ="",
Netherlands55!B130 ="",
Portugal56!I130      ="",
Portugal56!D130      ="",
Portugal56!B130      ="",
Spain57!I130      ="",
Spain57!D130      ="",
Spain57!B130      ="",
Sweden58!I130      ="",
Sweden58!D130      ="",
Sweden58!B130      =""),"",
(Belgium51!I130/Belgium51!B130
 +Denmark52!I130/Denmark52!B130
 +Finland53!I130/Finland53!B130
 +Italy54!I130/Italy54!B130
 +Netherlands55!I130/Netherlands55!B130
 +Portugal56!I130/Portugal56!B130
 +Spain57!I130/Spain57!B130
 +Sweden58!I130/Sweden58!B130)
/(Belgium51!D130/Belgium51!B130
 +Denmark52!D130/Denmark52!B130
 +Finland53!D130/Finland53!B130
 +Italy54!D130/Italy54!B130
 +Netherlands55!D130/Netherlands55!B130
 +Portugal56!D130/Portugal56!B130
 +Spain57!D130/Spain57!B130
 +Sweden58!D130/Sweden58!B130))</f>
        <v>0.30611355204936669</v>
      </c>
      <c r="G130" s="62">
        <f>IF(OR(
Belgium51!J130   ="",
Belgium51!D130   ="",
Belgium51!B130   ="",
Denmark52!J130      ="",
Denmark52!D130      ="",
Denmark52!B130      ="",
Finland53!J130       ="",
Finland53!D130       ="",
Finland53!B130       ="",
Italy54!J130      ="",
Italy54!D130      ="",
Italy54!B130      ="",
Netherlands55!J130 ="",
Netherlands55!D130 ="",
Netherlands55!B130 ="",
Portugal56!J130      ="",
Portugal56!D130      ="",
Portugal56!B130      ="",
Spain57!J130      ="",
Spain57!D130      ="",
Spain57!B130      ="",
Sweden58!J130      ="",
Sweden58!D130      ="",
Sweden58!B130      =""),"",
(Belgium51!J130/Belgium51!B130
 +Denmark52!J130/Denmark52!B130
 +Finland53!J130/Finland53!B130
 +Italy54!J130/Italy54!B130
 +Netherlands55!J130/Netherlands55!B130
 +Portugal56!J130/Portugal56!B130
 +Spain57!J130/Spain57!B130
 +Sweden58!J130/Sweden58!B130)
/(Belgium51!D130/Belgium51!B130
 +Denmark52!D130/Denmark52!B130
 +Finland53!D130/Finland53!B130
 +Italy54!D130/Italy54!B130
 +Netherlands55!D130/Netherlands55!B130
 +Portugal56!D130/Portugal56!B130
 +Spain57!D130/Spain57!B130
 +Sweden58!D130/Sweden58!B130))</f>
        <v>0.27983526578136769</v>
      </c>
      <c r="H130" s="62">
        <f>IF(OR(
Belgium51!K130   ="",
Belgium51!D130   ="",
Belgium51!B130   ="",
Denmark52!K130      ="",
Denmark52!D130      ="",
Denmark52!B130      ="",
Finland53!K130       ="",
Finland53!D130       ="",
Finland53!B130       ="",
Italy54!K130      ="",
Italy54!D130      ="",
Italy54!B130      ="",
Netherlands55!K130 ="",
Netherlands55!D130 ="",
Netherlands55!B130 ="",
Portugal56!K130      ="",
Portugal56!D130      ="",
Portugal56!B130      ="",
Spain57!K130      ="",
Spain57!D130      ="",
Spain57!B130      ="",
Sweden58!K130      ="",
Sweden58!D130      ="",
Sweden58!B130      =""),"",
(Belgium51!K130/Belgium51!B130
 +Denmark52!K130/Denmark52!B130
 +Finland53!K130/Finland53!B130
 +Italy54!K130/Italy54!B130
 +Netherlands55!K130/Netherlands55!B130
 +Portugal56!K130/Portugal56!B130
 +Spain57!K130/Spain57!B130
 +Sweden58!K130/Sweden58!B130)
/(Belgium51!D130/Belgium51!B130
 +Denmark52!D130/Denmark52!B130
 +Finland53!D130/Finland53!B130
 +Italy54!D130/Italy54!B130
 +Netherlands55!D130/Netherlands55!B130
 +Portugal56!D130/Portugal56!B130
 +Spain57!D130/Spain57!B130
 +Sweden58!D130/Sweden58!B130))</f>
        <v>0.32844834973977688</v>
      </c>
      <c r="I130" s="62">
        <f>IF(OR(
Belgium51!L130   ="",
Belgium51!D130   ="",
Belgium51!B130   ="",
Denmark52!L130      ="",
Denmark52!D130      ="",
Denmark52!B130      ="",
Finland53!L130       ="",
Finland53!D130       ="",
Finland53!B130       ="",
Italy54!L130      ="",
Italy54!D130      ="",
Italy54!B130      ="",
Netherlands55!L130 ="",
Netherlands55!D130 ="",
Netherlands55!B130 ="",
Portugal56!L130      ="",
Portugal56!D130      ="",
Portugal56!B130      ="",
Spain57!L130      ="",
Spain57!D130      ="",
Spain57!B130      ="",
Sweden58!L130      ="",
Sweden58!D130      ="",
Sweden58!B130      =""),"",
(Belgium51!L130/Belgium51!B130
 +Denmark52!L130/Denmark52!B130
 +Finland53!L130/Finland53!B130
 +Italy54!L130/Italy54!B130
 +Netherlands55!L130/Netherlands55!B130
 +Portugal56!L130/Portugal56!B130
 +Spain57!L130/Spain57!B130
 +Sweden58!L130/Sweden58!B130)
/(Belgium51!D130/Belgium51!B130
 +Denmark52!D130/Denmark52!B130
 +Finland53!D130/Finland53!B130
 +Italy54!D130/Italy54!B130
 +Netherlands55!D130/Netherlands55!B130
 +Portugal56!D130/Portugal56!B130
 +Spain57!D130/Spain57!B130
 +Sweden58!D130/Sweden58!B130))</f>
        <v>0.29688012427556443</v>
      </c>
      <c r="J130" s="61">
        <f t="shared" si="2"/>
        <v>3.1568225464212452E-2</v>
      </c>
      <c r="K130" s="61">
        <f>IF(OR(
Belgium51!D130   ="",Belgium51!D129   ="",
Belgium51!B130   ="",Belgium51!B129   ="",
Belgium51!N130   ="",Belgium51!N129   ="",
Denmark52!D130      ="",Denmark52!D129      ="",
Denmark52!B130      ="",Denmark52!B129      ="",
Denmark52!N130      ="",Denmark52!N129      ="",
Finland53!D130       ="",Finland53!D129       ="",
Finland53!B130       ="",Finland53!B129       ="",
Finland53!N130       ="",Finland53!N129       ="",
Italy54!D130      ="",Italy54!D129      ="",
Italy54!B130      ="",Italy54!B129      ="",
Italy54!N130      ="",Italy54!N129      ="",
Netherlands55!D130 ="",Netherlands55!D129 ="",
Netherlands55!B130 ="",Netherlands55!B129 ="",
Netherlands55!N130 ="",Netherlands55!N129 ="",
Portugal56!D130      ="",Portugal56!D129      ="",
Portugal56!B130      ="",Portugal56!B129      ="",
Portugal56!N130      ="",Portugal56!N129      ="",
Spain57!D130      ="",Spain57!D129      ="",
Spain57!B130      ="",Spain57!B129      ="",
Spain57!N130      ="",Spain57!N129      ="",
Sweden58!D130      ="",Sweden58!D129      ="",
Sweden58!B130      ="",Sweden58!B129      ="",
Sweden58!N130      ="",Sweden58!N129      =""),"",
LN(SQRT(
(Belgium51!D130/Belgium51!B130
 +Denmark52!D130/Denmark52!B130
 +Finland53!D130/Finland53!B130
 +Italy54!D130/Italy54!B130
 +Netherlands55!D130/Netherlands55!B130
 +Portugal56!D130/Portugal56!B130
 +Spain57!D130/Spain57!B130
 +Sweden58!D130/Sweden58!B130)
/(Belgium51!D130/Belgium51!N130*Belgium51!N129/Belgium51!B129
 +Denmark52!D130/Denmark52!N130*Denmark52!N129/Denmark52!B129
 +Finland53!D130/Finland53!N130*Finland53!N129/Finland53!B129
 +Italy54!D130/Italy54!N130*Italy54!N129/Italy54!B129
 +Netherlands55!D130/Netherlands55!N130*Netherlands55!N129/Netherlands55!B129
 +Portugal56!D130/Portugal56!N130*Portugal56!N129/Portugal56!B129
 +Spain57!D130/Spain57!N130*Spain57!N129/Spain57!B129
 +Sweden58!D130/Sweden58!N130*Sweden58!N129/Sweden58!B129)
*(Belgium51!D129/Belgium51!N129*Belgium51!N130/Belgium51!B130
 +Denmark52!D129/Denmark52!N129*Denmark52!N130/Denmark52!B130
 +Finland53!D129/Finland53!N129*Finland53!N130/Finland53!B130
 +Italy54!D129/Italy54!N129*Italy54!N130/Italy54!B130
 +Netherlands55!D129/Netherlands55!N129*Netherlands55!N130/Netherlands55!B130
 +Portugal56!D129/Portugal56!N129*Portugal56!N130/Portugal56!B130
 +Spain57!D129/Spain57!N129*Spain57!N130/Spain57!B130
 +Sweden58!D129/Sweden58!N129*Sweden58!N130/Sweden58!B130)
/(Belgium51!D129/Belgium51!B129
 +Denmark52!D129/Denmark52!B129
 +Finland53!D129/Finland53!B129
 +Italy54!D129/Italy54!B129
 +Netherlands55!D129/Netherlands55!B129
 +Portugal56!D129/Portugal56!B129
 +Spain57!D129/Spain57!B129
 +Sweden58!D129/Sweden58!B129))))</f>
        <v>-0.12401064530397479</v>
      </c>
      <c r="L130" s="61">
        <f>IF(OR(
Belgium51!F130   ="",Belgium51!F129   ="",
Belgium51!D130   ="",Belgium51!D129   ="",
Belgium51!B130   ="",Belgium51!B129   ="",
Belgium51!P130   ="",Belgium51!P129   ="",
Denmark52!F130      ="",Denmark52!F129      ="",
Denmark52!D130      ="",Denmark52!D129      ="",
Denmark52!B130      ="",Denmark52!B129      ="",
Denmark52!P130      ="",Denmark52!P129      ="",
Finland53!F130       ="",Finland53!F129       ="",
Finland53!D130       ="",Finland53!D129       ="",
Finland53!B130       ="",Finland53!B129       ="",
Finland53!P130       ="",Finland53!P129       ="",
Italy54!F130      ="",Italy54!F129      ="",
Italy54!D130      ="",Italy54!D129      ="",
Italy54!B130      ="",Italy54!B129      ="",
Italy54!P130      ="",Italy54!P129      ="",
Netherlands55!F130 ="",Netherlands55!F129 ="",
Netherlands55!D130 ="",Netherlands55!D129 ="",
Netherlands55!B130 ="",Netherlands55!B129 ="",
Netherlands55!P130 ="",Netherlands55!P129 ="",
Portugal56!F130      ="",Portugal56!F129      ="",
Portugal56!D130      ="",Portugal56!D129      ="",
Portugal56!B130      ="",Portugal56!B129      ="",
Portugal56!P130      ="",Portugal56!P129      ="",
Spain57!F130      ="",Spain57!F129      ="",
Spain57!D130      ="",Spain57!D129      ="",
Spain57!B130      ="",Spain57!B129      ="",
Spain57!P130      ="",Spain57!P129      ="",
Sweden58!F130      ="",Sweden58!F129      ="",
Sweden58!D130      ="",Sweden58!D129      ="",
Sweden58!B130      ="",Sweden58!B129      ="",
Sweden58!P130      ="",Sweden58!P129      =""),"",
LN(SQRT(
(Belgium51!D130*Belgium51!F130/Belgium51!B130
 +Denmark52!D130*Denmark52!F130/Denmark52!B130
 +Finland53!D130*Finland53!F130/Finland53!B130
 +Italy54!D130*Italy54!F130/Italy54!B130
 +Netherlands55!D130*Netherlands55!F130/Netherlands55!B130
 +Portugal56!D130*Portugal56!F130/Portugal56!B130
 +Spain57!D130*Spain57!F130/Spain57!B130
 +Sweden58!D130*Sweden58!F130/Sweden58!B130)
/(Belgium51!D130*Belgium51!F130/Belgium51!P130*Belgium51!P129/Belgium51!B129
 +Denmark52!D130*Denmark52!F130/Denmark52!P130*Denmark52!P129/Denmark52!B129
 +Finland53!D130*Finland53!F130/Finland53!P130*Finland53!P129/Finland53!B129
 +Italy54!D130*Italy54!F130/Italy54!P130*Italy54!P129/Italy54!B129
 +Netherlands55!D130*Netherlands55!F130/Netherlands55!P130*Netherlands55!P129/Netherlands55!B129
 +Portugal56!D130*Portugal56!F130/Portugal56!P130*Portugal56!P129/Portugal56!B129
 +Spain57!D130*Spain57!F130/Spain57!P130*Spain57!P129/Spain57!B129
 +Sweden58!D130*Sweden58!F130/Sweden58!P130*Sweden58!P129/Sweden58!B129)
*(Belgium51!D129*Belgium51!F129/Belgium51!P129*Belgium51!P130/Belgium51!B130
 +Denmark52!D129*Denmark52!F129/Denmark52!P129*Denmark52!P130/Denmark52!B130
 +Finland53!D129*Finland53!F129/Finland53!P129*Finland53!P130/Finland53!B130
 +Italy54!D129*Italy54!F129/Italy54!P129*Italy54!P130/Italy54!B130
 +Netherlands55!D129*Netherlands55!F129/Netherlands55!P129*Netherlands55!P130/Netherlands55!B130
 +Portugal56!D129*Portugal56!F129/Portugal56!P129*Portugal56!P130/Portugal56!B130
 +Spain57!D129*Spain57!F129/Spain57!P129*Spain57!P130/Spain57!B130
 +Sweden58!D129*Sweden58!F129/Sweden58!P129*Sweden58!P130/Sweden58!B130)
/(Belgium51!D129*Belgium51!F129/Belgium51!B129
 +Denmark52!D129*Denmark52!F129/Denmark52!B129
 +Finland53!D129*Finland53!F129/Finland53!B129
 +Italy54!D129*Italy54!F129/Italy54!B129
 +Netherlands55!D129*Netherlands55!F129/Netherlands55!B129
 +Portugal56!D129*Portugal56!F129/Portugal56!B129
 +Spain57!D129*Spain57!F129/Spain57!B129
 +Sweden58!D129*Sweden58!F129/Sweden58!B129))))</f>
        <v>-0.12026278961390087</v>
      </c>
      <c r="M130" s="62">
        <f>IF(OR(
Belgium51!H130   ="",Belgium51!H129   ="",
Belgium51!D130   ="",Belgium51!D129   ="",
Belgium51!B130   ="",Belgium51!B129   ="",
Belgium51!Q130   ="",Belgium51!Q129   ="",
Denmark52!H130      ="",Denmark52!H129      ="",
Denmark52!D130      ="",Denmark52!D129      ="",
Denmark52!B130      ="",Denmark52!B129      ="",
Denmark52!Q130      ="",Denmark52!Q129      ="",
Finland53!H130       ="",Finland53!H129       ="",
Finland53!D130       ="",Finland53!D129       ="",
Finland53!B130       ="",Finland53!B129       ="",
Finland53!Q130       ="",Finland53!Q129       ="",
Italy54!H130      ="",Italy54!H129      ="",
Italy54!D130      ="",Italy54!D129      ="",
Italy54!B130      ="",Italy54!B129      ="",
Italy54!Q130      ="",Italy54!Q129      ="",
Netherlands55!H130 ="",Netherlands55!H129 ="",
Netherlands55!D130 ="",Netherlands55!D129 ="",
Netherlands55!B130 ="",Netherlands55!B129 ="",
Netherlands55!Q130 ="",Netherlands55!Q129 ="",
Portugal56!H130      ="",Portugal56!H129      ="",
Portugal56!D130      ="",Portugal56!D129      ="",
Portugal56!B130      ="",Portugal56!B129      ="",
Portugal56!Q130      ="",Portugal56!Q129      ="",
Spain57!H130      ="",Spain57!H129      ="",
Spain57!D130      ="",Spain57!D129      ="",
Spain57!B130      ="",Spain57!B129      ="",
Spain57!Q130      ="",Spain57!Q129      ="",
Sweden58!H130      ="",Sweden58!H129      ="",
Sweden58!D130      ="",Sweden58!D129      ="",
Sweden58!B130      ="",Sweden58!B129      ="",
Sweden58!Q130      ="",Sweden58!Q129      =""),"",
LN(SQRT(
(Belgium51!D130*Belgium51!H130/Belgium51!B130
 +Denmark52!D130*Denmark52!H130/Denmark52!B130
 +Finland53!D130*Finland53!H130/Finland53!B130
 +Italy54!D130*Italy54!H130/Italy54!B130
 +Netherlands55!D130*Netherlands55!H130/Netherlands55!B130
 +Portugal56!D130*Portugal56!H130/Portugal56!B130
 +Spain57!D130*Spain57!H130/Spain57!B130
 +Sweden58!D130*Sweden58!H130/Sweden58!B130)
/(Belgium51!D130*Belgium51!H130/Belgium51!Q130*Belgium51!Q129/Belgium51!B129
 +Denmark52!D130*Denmark52!H130/Denmark52!Q130*Denmark52!Q129/Denmark52!B129
 +Finland53!D130*Finland53!H130/Finland53!Q130*Finland53!Q129/Finland53!B129
 +Italy54!D130*Italy54!H130/Italy54!Q130*Italy54!Q129/Italy54!B129
 +Netherlands55!D130*Netherlands55!H130/Netherlands55!Q130*Netherlands55!Q129/Netherlands55!B129
 +Portugal56!D130*Portugal56!H130/Portugal56!Q130*Portugal56!Q129/Portugal56!B129
 +Spain57!D130*Spain57!H130/Spain57!Q130*Spain57!Q129/Spain57!B129
 +Sweden58!D130*Sweden58!H130/Sweden58!Q130*Sweden58!Q129/Sweden58!B129)
*(Belgium51!D129*Belgium51!H129/Belgium51!Q129*Belgium51!Q130/Belgium51!B130
 +Denmark52!D129*Denmark52!H129/Denmark52!Q129*Denmark52!Q130/Denmark52!B130
 +Finland53!D129*Finland53!H129/Finland53!Q129*Finland53!Q130/Finland53!B130
 +Italy54!D129*Italy54!H129/Italy54!Q129*Italy54!Q130/Italy54!B130
 +Netherlands55!D129*Netherlands55!H129/Netherlands55!Q129*Netherlands55!Q130/Netherlands55!B130
 +Portugal56!D129*Portugal56!H129/Portugal56!Q129*Portugal56!Q130/Portugal56!B130
 +Spain57!D129*Spain57!H129/Spain57!Q129*Spain57!Q130/Spain57!B130
 +Sweden58!D129*Sweden58!H129/Sweden58!Q129*Sweden58!Q130/Sweden58!B130)
/(Belgium51!D129*Belgium51!H129/Belgium51!B129
 +Denmark52!D129*Denmark52!H129/Denmark52!B129
 +Finland53!D129*Finland53!H129/Finland53!B129
 +Italy54!D129*Italy54!H129/Italy54!B129
 +Netherlands55!D129*Netherlands55!H129/Netherlands55!B129
 +Portugal56!D129*Portugal56!H129/Portugal56!B129
 +Spain57!D129*Spain57!H129/Spain57!B129
 +Sweden58!D129*Sweden58!H129/Sweden58!B129))))</f>
        <v>-0.12242944489539456</v>
      </c>
      <c r="N130" s="62">
        <f>IF(OR(
Belgium51!I130   ="",Belgium51!I129   ="",
Belgium51!B130   ="",Belgium51!B129   ="",
Belgium51!R130   ="",Belgium51!R129   ="",
Denmark52!I130      ="",Denmark52!I129      ="",
Denmark52!B130      ="",Denmark52!B129      ="",
Denmark52!R130      ="",Denmark52!R129      ="",
Finland53!I130       ="",Finland53!I129       ="",
Finland53!B130       ="",Finland53!B129       ="",
Finland53!R130       ="",Finland53!R129       ="",
Italy54!I130      ="",Italy54!I129      ="",
Italy54!B130      ="",Italy54!B129      ="",
Italy54!R130      ="",Italy54!R129      ="",
Netherlands55!I130 ="",Netherlands55!I129 ="",
Netherlands55!B130 ="",Netherlands55!B129 ="",
Netherlands55!R130 ="",Netherlands55!R129 ="",
Portugal56!I130      ="",Portugal56!I129      ="",
Portugal56!B130      ="",Portugal56!B129      ="",
Portugal56!R130      ="",Portugal56!R129      ="",
Spain57!I130      ="",Spain57!I129      ="",
Spain57!B130      ="",Spain57!B129      ="",
Spain57!R130      ="",Spain57!R129      ="",
Sweden58!I130      ="",Sweden58!I129      ="",
Sweden58!B130      ="",Sweden58!B129      ="",
Sweden58!R130      ="",Sweden58!R129      =""),"",
LN(SQRT(
(Belgium51!I130/Belgium51!B130
 +Denmark52!I130/Denmark52!B130
 +Finland53!I130/Finland53!B130
 +Italy54!I130/Italy54!B130
 +Netherlands55!I130/Netherlands55!B130
 +Portugal56!I130/Portugal56!B130
 +Spain57!I130/Spain57!B130
 +Sweden58!I130/Sweden58!B130)
/(Belgium51!I130/Belgium51!R130*Belgium51!R129/Belgium51!B129
 +Denmark52!I130/Denmark52!R130*Denmark52!R129/Denmark52!B129
 +Finland53!I130/Finland53!R130*Finland53!R129/Finland53!B129
 +Italy54!I130/Italy54!R130*Italy54!R129/Italy54!B129
 +Netherlands55!I130/Netherlands55!R130*Netherlands55!R129/Netherlands55!B129
 +Portugal56!I130/Portugal56!R130*Portugal56!R129/Portugal56!B129
 +Spain57!I130/Spain57!R130*Spain57!R129/Spain57!B129
 +Sweden58!I130/Sweden58!R130*Sweden58!R129/Sweden58!B129)
*(Belgium51!I129/Belgium51!R129*Belgium51!R130/Belgium51!B130
 +Denmark52!I129/Denmark52!R129*Denmark52!R130/Denmark52!B130
 +Finland53!I129/Finland53!R129*Finland53!R130/Finland53!B130
 +Italy54!I129/Italy54!R129*Italy54!R130/Italy54!B130
 +Netherlands55!I129/Netherlands55!R129*Netherlands55!R130/Netherlands55!B130
 +Portugal56!I129/Portugal56!R129*Portugal56!R130/Portugal56!B130
 +Spain57!I129/Spain57!R129*Spain57!R130/Spain57!B130
 +Sweden58!I129/Sweden58!R129*Sweden58!R130/Sweden58!B130)
/(Belgium51!I129/Belgium51!B129
 +Denmark52!I129/Denmark52!B129
 +Finland53!I129/Finland53!B129
 +Italy54!I129/Italy54!B129
 +Netherlands55!I129/Netherlands55!B129
 +Portugal56!I129/Portugal56!B129
 +Spain57!I129/Spain57!B129
 +Sweden58!I129/Sweden58!B129))))</f>
        <v>-0.11229611083889121</v>
      </c>
      <c r="O130" s="62">
        <f>IF(OR(
Belgium51!K130   ="",Belgium51!K129   ="",
Belgium51!B130   ="",Belgium51!B129   ="",
Belgium51!S130   ="",Belgium51!S129   ="",
Denmark52!K130      ="",Denmark52!K129      ="",
Denmark52!B130      ="",Denmark52!B129      ="",
Denmark52!S130      ="",Denmark52!S129      ="",
Finland53!K130       ="",Finland53!K129       ="",
Finland53!B130       ="",Finland53!B129       ="",
Finland53!S130       ="",Finland53!S129       ="",
Italy54!K130      ="",Italy54!K129      ="",
Italy54!B130      ="",Italy54!B129      ="",
Italy54!S130      ="",Italy54!S129      ="",
Netherlands55!K130 ="",Netherlands55!K129 ="",
Netherlands55!B130 ="",Netherlands55!B129 ="",
Netherlands55!S130 ="",Netherlands55!S129 ="",
Portugal56!K130      ="",Portugal56!K129      ="",
Portugal56!B130      ="",Portugal56!B129      ="",
Portugal56!S130      ="",Portugal56!S129      ="",
Spain57!K130      ="",Spain57!K129      ="",
Spain57!B130      ="",Spain57!B129      ="",
Spain57!S130      ="",Spain57!S129      ="",
Sweden58!K130      ="",Sweden58!K129      ="",
Sweden58!B130      ="",Sweden58!B129      ="",
Sweden58!S130      ="",Sweden58!S129      =""),"",
LN(SQRT(
(Belgium51!K130/Belgium51!B130
 +Denmark52!K130/Denmark52!B130
 +Finland53!K130/Finland53!B130
 +Italy54!K130/Italy54!B130
 +Netherlands55!K130/Netherlands55!B130
 +Portugal56!K130/Portugal56!B130
 +Spain57!K130/Spain57!B130
 +Sweden58!K130/Sweden58!B130)
/(Belgium51!K130/Belgium51!S130*Belgium51!S129/Belgium51!B129
 +Denmark52!K130/Denmark52!S130*Denmark52!S129/Denmark52!B129
 +Finland53!K130/Finland53!S130*Finland53!S129/Finland53!B129
 +Italy54!K130/Italy54!S130*Italy54!S129/Italy54!B129
 +Netherlands55!K130/Netherlands55!S130*Netherlands55!S129/Netherlands55!B129
 +Portugal56!K130/Portugal56!S130*Portugal56!S129/Portugal56!B129
 +Spain57!K130/Spain57!S130*Spain57!S129/Spain57!B129
 +Sweden58!K130/Sweden58!S130*Sweden58!S129/Sweden58!B129)
*(Belgium51!K129/Belgium51!S129*Belgium51!S130/Belgium51!B130
 +Denmark52!K129/Denmark52!S129*Denmark52!S130/Denmark52!B130
 +Finland53!K129/Finland53!S129*Finland53!S130/Finland53!B130
 +Italy54!K129/Italy54!S129*Italy54!S130/Italy54!B130
 +Netherlands55!K129/Netherlands55!S129*Netherlands55!S130/Netherlands55!B130
 +Portugal56!K129/Portugal56!S129*Portugal56!S130/Portugal56!B130
 +Spain57!K129/Spain57!S129*Spain57!S130/Spain57!B130
 +Sweden58!K129/Sweden58!S129*Sweden58!S130/Sweden58!B130)
/(Belgium51!K129/Belgium51!B129
 +Denmark52!K129/Denmark52!B129
 +Finland53!K129/Finland53!B129
 +Italy54!K129/Italy54!B129
 +Netherlands55!K129/Netherlands55!B129
 +Portugal56!K129/Portugal56!B129
 +Spain57!K129/Spain57!B129
 +Sweden58!K129/Sweden58!B129))))</f>
        <v>-0.12577482457878597</v>
      </c>
      <c r="P130" s="62">
        <f>IF(OR(
Belgium51!L130   ="",Belgium51!L129   ="",
Belgium51!B130   ="",Belgium51!B129   ="",
Belgium51!T130   ="",Belgium51!T129   ="",
Denmark52!L130      ="",Denmark52!L129      ="",
Denmark52!B130      ="",Denmark52!B129      ="",
Denmark52!T130      ="",Denmark52!T129      ="",
Finland53!L130       ="",Finland53!L129       ="",
Finland53!B130       ="",Finland53!B129       ="",
Finland53!T130       ="",Finland53!T129       ="",
Italy54!L130      ="",Italy54!L129      ="",
Italy54!B130      ="",Italy54!B129      ="",
Italy54!T130      ="",Italy54!T129      ="",
Netherlands55!L130 ="",Netherlands55!L129 ="",
Netherlands55!B130 ="",Netherlands55!B129 ="",
Netherlands55!T130 ="",Netherlands55!T129 ="",
Portugal56!L130      ="",Portugal56!L129      ="",
Portugal56!B130      ="",Portugal56!B129      ="",
Portugal56!T130      ="",Portugal56!T129      ="",
Spain57!L130      ="",Spain57!L129      ="",
Spain57!B130      ="",Spain57!B129      ="",
Spain57!T130      ="",Spain57!T129      ="",
Sweden58!L130      ="",Sweden58!L129      ="",
Sweden58!B130      ="",Sweden58!B129      ="",
Sweden58!T130      ="",Sweden58!T129      =""),"",
LN(SQRT(
(Belgium51!L130/Belgium51!B130
 +Denmark52!L130/Denmark52!B130
 +Finland53!L130/Finland53!B130
 +Italy54!L130/Italy54!B130
 +Netherlands55!L130/Netherlands55!B130
 +Portugal56!L130/Portugal56!B130
 +Spain57!L130/Spain57!B130
 +Sweden58!L130/Sweden58!B130)
/(Belgium51!L130/Belgium51!T130*Belgium51!T129/Belgium51!B129
 +Denmark52!L130/Denmark52!T130*Denmark52!T129/Denmark52!B129
 +Finland53!L130/Finland53!T130*Finland53!T129/Finland53!B129
 +Italy54!L130/Italy54!T130*Italy54!T129/Italy54!B129
 +Netherlands55!L130/Netherlands55!T130*Netherlands55!T129/Netherlands55!B129
 +Portugal56!L130/Portugal56!T130*Portugal56!T129/Portugal56!B129
 +Spain57!L130/Spain57!T130*Spain57!T129/Spain57!B129
 +Sweden58!L130/Sweden58!T130*Sweden58!T129/Sweden58!B129)
*(Belgium51!L129/Belgium51!T129*Belgium51!T130/Belgium51!B130
 +Denmark52!L129/Denmark52!T129*Denmark52!T130/Denmark52!B130
 +Finland53!L129/Finland53!T129*Finland53!T130/Finland53!B130
 +Italy54!L129/Italy54!T129*Italy54!T130/Italy54!B130
 +Netherlands55!L129/Netherlands55!T129*Netherlands55!T130/Netherlands55!B130
 +Portugal56!L129/Portugal56!T129*Portugal56!T130/Portugal56!B130
 +Spain57!L129/Spain57!T129*Spain57!T130/Spain57!B130
 +Sweden58!L129/Sweden58!T129*Sweden58!T130/Sweden58!B130)
/(Belgium51!L129/Belgium51!B129
 +Denmark52!L129/Denmark52!B129
 +Finland53!L129/Finland53!B129
 +Italy54!L129/Italy54!B129
 +Netherlands55!L129/Netherlands55!B129
 +Portugal56!L129/Portugal56!B129
 +Spain57!L129/Spain57!B129
 +Sweden58!L129/Sweden58!B129))))</f>
        <v>-0.12599396244131969</v>
      </c>
      <c r="Q130" s="61">
        <f t="shared" si="4"/>
        <v>3.7478556900739229E-3</v>
      </c>
      <c r="R130" s="61">
        <f t="shared" si="8"/>
        <v>1.58120040858023E-3</v>
      </c>
      <c r="S130" s="61">
        <f t="shared" si="5"/>
        <v>1.1714534465083581E-2</v>
      </c>
      <c r="T130" s="61">
        <f t="shared" si="6"/>
        <v>-1.7641792748111784E-3</v>
      </c>
      <c r="U130" s="61">
        <f t="shared" si="7"/>
        <v>-1.9833171373448977E-3</v>
      </c>
      <c r="V130" s="61">
        <f>IF(OR(
Belgium51!V130   ="",
Belgium51!U130   ="",
Denmark52!V130      ="",
Denmark52!U130      ="",
Finland53!V130       ="",
Finland53!U130       ="",
Italy54!V130      ="",
Italy54!U130      ="",
Netherlands55!V130 ="",
Netherlands55!U130 ="",
Portugal56!V130      ="",
Portugal56!U130      ="",
Spain57!V130      ="",
Spain57!U130      ="",
Sweden58!V130      ="",
Sweden58!U130      =""),"",
LN((Belgium51!V130+Denmark52!V130+Finland53!V130+Italy54!V130+Netherlands55!V130+Portugal56!V130+Spain57!V130+Sweden58!V130)
/(Belgium51!U130+Denmark52!U130+Finland53!U130+Italy54!U130+Netherlands55!U130+Portugal56!U130+Spain57!U130+Sweden58!U130)))</f>
        <v>-0.90374374798315615</v>
      </c>
      <c r="W130" s="61">
        <f>IF(OR(
Belgium51!V130   ="",
Belgium51!W130   ="",
Belgium51!U130   ="",
Denmark52!V130      ="",
Denmark52!W130      ="",
Denmark52!U130      ="",
Finland53!V130       ="",
Finland53!W130       ="",
Finland53!U130       ="",
Italy54!V130      ="",
Italy54!W130      ="",
Italy54!U130      ="",
Netherlands55!V130 ="",
Netherlands55!W130 ="",
Netherlands55!V130 ="",
Portugal56!V130      ="",
Portugal56!W130      ="",
Portugal56!U130      ="",
Spain57!V130      ="",
Spain57!W130      ="",
Spain57!U130      ="",
Sweden58!V130      ="",
Sweden58!W130      ="",
Sweden58!U130      ="",
),"",
LN((Belgium51!V130*Belgium51!W130+Denmark52!V130*Denmark52!W130+Finland53!V130*Finland53!W130+Italy54!V130*Italy54!W130+Netherlands55!V130*Netherlands55!W130+Portugal56!V130*Portugal56!W130+Spain57!V130*Spain57!W130+Sweden58!V130*Sweden58!W130)
/(Belgium51!U130+Denmark52!U130+Finland53!U130+Italy54!U130+Netherlands55!U130+Portugal56!U130+Spain57!U130+Sweden58!U130)))</f>
        <v>6.5547360984628789</v>
      </c>
      <c r="X130" s="61">
        <f>IF(OR(
Belgium51!X130   ="",
Belgium51!D130   ="",
Belgium51!B130   ="",
Denmark52!X130      ="",
Denmark52!D130      ="",
Denmark52!B130      ="",
Finland53!X130       ="",
Finland53!D130       ="",
Finland53!B130       ="",
Italy54!X130      ="",
Italy54!D130      ="",
Italy54!B130      ="",
Netherlands55!X130 ="",
Netherlands55!D130 ="",
Netherlands55!B130 ="",
Portugal56!X130      ="",
Portugal56!D130      ="",
Portugal56!B130      ="",
Spain57!X130      ="",
Spain57!D130      ="",
Spain57!B130      ="",
Sweden58!X130      ="",
Sweden58!D130      ="",
Sweden58!B130      =""),"",
(Belgium51!X130*Belgium51!D130/Belgium51!B130
 +Denmark52!X130*Denmark52!D130/Denmark52!B130
 +Finland53!X130*Finland53!D130/Finland53!B130
 +Italy54!X130*Italy54!D130/Italy54!B130
 +Netherlands55!X130*Netherlands55!D130/Netherlands55!B130
 +Portugal56!X130*Portugal56!D130/Portugal56!B130
 +Spain57!X130*Spain57!D130/Spain57!B130
 +Sweden58!X130*Sweden58!D130/Sweden58!B130)
/(Belgium51!D130/Belgium51!B130
 +Denmark52!D130/Denmark52!B130
 +Finland53!D130/Finland53!B130
 +Italy54!D130/Italy54!B130
 +Netherlands55!D130/Netherlands55!B130
 +Portugal56!D130/Portugal56!B130
 +Spain57!D130/Spain57!B130
 +Sweden58!D130/Sweden58!B130))</f>
        <v>0.58902499547363973</v>
      </c>
      <c r="Y130" s="61">
        <f>IF(OR(
Belgium51!Y130   ="",
Belgium51!D130   ="",
Belgium51!B130   ="",
Denmark52!Y130      ="",
Denmark52!D130      ="",
Denmark52!B130      ="",
Finland53!Y130       ="",
Finland53!D130       ="",
Finland53!B130       ="",
Italy54!Y130      ="",
Italy54!D130      ="",
Italy54!B130      ="",
Netherlands55!Y130 ="",
Netherlands55!D130 ="",
Netherlands55!B130 ="",
Portugal56!Y130      ="",
Portugal56!D130      ="",
Portugal56!B130      ="",
Spain57!Y130      ="",
Spain57!D130      ="",
Spain57!B130      ="",
Sweden58!Y130      ="",
Sweden58!D130      ="",
Sweden58!B130      =""),"",
(Belgium51!Y130/Belgium51!B130
 +Denmark52!Y130/Denmark52!B130
 +Finland53!Y130/Finland53!B130
 +Italy54!Y130/Italy54!B130
 +Netherlands55!Y130/Netherlands55!B130
 +Portugal56!Y130/Portugal56!B130
 +Spain57!Y130/Spain57!B130
 +Sweden58!Y130/Sweden58!B130)
/(Belgium51!D130/Belgium51!B130
 +Denmark52!D130/Denmark52!B130
 +Finland53!D130/Finland53!B130
 +Italy54!D130/Italy54!B130
 +Netherlands55!D130/Netherlands55!B130
 +Portugal56!D130/Portugal56!B130
 +Spain57!D130/Spain57!B130
 +Sweden58!D130/Sweden58!B130))</f>
        <v>0.13834138575684904</v>
      </c>
      <c r="Z130" s="61">
        <v>4.0199999999999996</v>
      </c>
      <c r="AA130" s="62">
        <f t="shared" si="3"/>
        <v>0.1698106453039748</v>
      </c>
      <c r="AB130" s="75" t="str">
        <f>IF(OR(
Belgium51!AB130   ="",
Belgium51!D130   ="",
Belgium51!B130   ="",
Denmark52!AB130      ="",
Denmark52!D130      ="",
Denmark52!B130      ="",
Finland53!AB130       ="",
Finland53!D130       ="",
Finland53!B130       ="",
Italy54!AB130      ="",
Italy54!D130      ="",
Italy54!B130      ="",
Netherlands55!AB130 ="",
Netherlands55!D130 ="",
Netherlands55!B130 ="",
Portugal56!AB130      ="",
Portugal56!D130      ="",
Portugal56!B130      ="",
Spain57!AB130      ="",
Spain57!D130      ="",
Spain57!B130      ="",
Sweden58!AB130      ="",
Sweden58!D130      ="",
Sweden58!B130      =""),"",
(Belgium51!AB130*Belgium51!D130/Belgium51!B130
 +Denmark52!AB130*Denmark52!D130/Denmark52!B130
 +Finland53!AB130*Finland53!D130/Finland53!B130
 +Italy54!AB130*Italy54!D130/Italy54!B130
 +Netherlands55!AB130*Netherlands55!D130/Netherlands55!B130
 +Portugal56!AB130*Portugal56!D130/Portugal56!B130
 +Spain57!AB130*Spain57!D130/Spain57!B130
 +Sweden58!AB130*Sweden58!D130/Sweden58!B130)
/(Belgium51!D130/Belgium51!B130
 +Denmark52!D130/Denmark52!B130
 +Finland53!D130/Finland53!B130
 +Italy54!D130/Italy54!B130
 +Netherlands55!D130/Netherlands55!B130
 +Portugal56!D130/Portugal56!B130
 +Spain57!D130/Spain57!B130
 +Sweden58!D130/Sweden58!B130))</f>
        <v/>
      </c>
    </row>
    <row r="131" spans="1:28">
      <c r="A131" s="62">
        <v>1998</v>
      </c>
      <c r="B131" s="62">
        <f>IF(OR(
Belgium51!AC131   ="",
Belgium51!D131   ="",
Belgium51!B131   ="",
Denmark52!AC131      ="",
Denmark52!D131      ="",
Denmark52!B131      ="",
Finland53!AC131       ="",
Finland53!D131       ="",
Finland53!B131       ="",
Italy54!AC131      ="",
Italy54!D131      ="",
Italy54!B131      ="",
Netherlands55!AC131 ="",
Netherlands55!D131 ="",
Netherlands55!B131 ="",
Portugal56!AC131 ="",
Portugal56!D131 ="",
Portugal56!B131 ="",
Spain57!AC131       ="",
Spain57!D131       ="",
Spain57!B131       ="",
Sweden58!AC131      ="",
Sweden58!D131      ="",
Sweden58!B131      =""),"",
(Belgium51!AC131*Belgium51!D131/Belgium51!B131
 +Denmark52!AC131*Denmark52!D131/Denmark52!B131
 +Finland53!AC131*Finland53!D131/Finland53!B131
 +Italy54!AC131*Italy54!D131/Italy54!B131
 +Netherlands55!AC131*Netherlands55!D131/Netherlands55!B131
 +Portugal56!AC131*Portugal56!D131/Portugal56!B131
 +Spain57!AC131*Spain57!D131/Spain57!B131
 +Sweden58!AC131*Sweden58!D131/Sweden58!B131)
/(Belgium51!D131/Belgium51!B131
 +Denmark52!D131/Denmark52!B131
 +Finland53!D131/Finland53!B131
 +Italy54!D131/Italy54!B131
 +Netherlands55!D131/Netherlands55!B131
 +Portugal56!D131/Portugal56!B131
 +Spain57!D131/Spain57!B131
 +Sweden58!D131/Sweden58!B131))</f>
        <v>1.4361113716025803E-2</v>
      </c>
      <c r="C131" s="34">
        <f>IF(OR(
Belgium51!F131   ="",
Belgium51!D131   ="",
Belgium51!B131   ="",
Denmark52!F131      ="",
Denmark52!D131      ="",
Denmark52!B131      ="",
Finland53!F131       ="",
Finland53!D131       ="",
Finland53!B131       ="",
Italy54!F131      ="",
Italy54!D131      ="",
Italy54!B131      ="",
Netherlands55!F131 ="",
Netherlands55!D131 ="",
Netherlands55!B131 ="",
Portugal56!F131 ="",
Portugal56!D131 ="",
Portugal56!B131 ="",
Spain57!F131       ="",
Spain57!D131       ="",
Spain57!B131       ="",
Sweden58!F131      ="",
Sweden58!D131      ="",
Sweden58!B131      =""),"",
(Belgium51!F131*Belgium51!D131/Belgium51!B131
 +Denmark52!F131*Denmark52!D131/Denmark52!B131
 +Finland53!F131*Finland53!D131/Finland53!B131
 +Italy54!F131*Italy54!D131/Italy54!B131
 +Netherlands55!F131*Netherlands55!D131/Netherlands55!B131
 +Portugal56!F131*Portugal56!D131/Portugal56!B131
 +Spain57!F131*Spain57!D131/Spain57!B131
 +Sweden58!F131*Sweden58!D131/Sweden58!B131)
/(Belgium51!D131/Belgium51!B131
 +Denmark52!D131/Denmark52!B131
 +Finland53!D131/Finland53!B131
 +Italy54!D131/Italy54!B131
 +Netherlands55!D131/Netherlands55!B131
 +Portugal56!D131/Portugal56!B131
 +Spain57!D131/Spain57!B131
 +Sweden58!D131/Sweden58!B131))</f>
        <v>0.56170143792194005</v>
      </c>
      <c r="D131" s="62" t="str">
        <f>IF(OR(
Belgium51!AE131   ="",
Belgium51!D131   ="",
Belgium51!B131   ="",
Denmark52!AE131      ="",
Denmark52!D131      ="",
Denmark52!B131      ="",
Finland53!AE131       ="",
Finland53!D131       ="",
Finland53!B131       ="",
Italy54!AE131      ="",
Italy54!D131      ="",
Italy54!B131      ="",
Netherlands55!AE131 ="",
Netherlands55!D131 ="",
Netherlands55!B131 ="",
Portugal56!AE131 ="",
Portugal56!D131 ="",
Portugal56!B131 ="",
Spain57!AE131       ="",
Spain57!D131       ="",
Spain57!B131       ="",
Sweden58!AE131      ="",
Sweden58!D131      ="",
Sweden58!B131      =""),"",
(Belgium51!AE131*Belgium51!D131/Belgium51!B131
 +Denmark52!AE131*Denmark52!D131/Denmark52!B131
 +Finland53!AE131*Finland53!D131/Finland53!B131
 +Italy54!AE131*Italy54!D131/Italy54!B131
 +Netherlands55!AE131*Netherlands55!D131/Netherlands55!B131
 +Portugal56!AE131*Portugal56!D131/Portugal56!B131
 +Spain57!AE131*Spain57!D131/Spain57!B131
 +Sweden58!AE131*Sweden58!D131/Sweden58!B131)
/(Belgium51!D131/Belgium51!B131
 +Denmark52!D131/Denmark52!B131
 +Finland53!D131/Finland53!B131
 +Italy54!D131/Italy54!B131
 +Netherlands55!D131/Netherlands55!B131
 +Portugal56!D131/Portugal56!B131
 +Spain57!D131/Spain57!B131
 +Sweden58!D131/Sweden58!B131))</f>
        <v/>
      </c>
      <c r="E131" s="62">
        <f>IF(OR(
Belgium51!H131   ="",
Belgium51!D131   ="",
Belgium51!B131   ="",
Denmark52!H131      ="",
Denmark52!D131      ="",
Denmark52!B131      ="",
Finland53!H131       ="",
Finland53!D131       ="",
Finland53!B131       ="",
Italy54!H131      ="",
Italy54!D131      ="",
Italy54!B131      ="",
Netherlands55!H131 ="",
Netherlands55!D131 ="",
Netherlands55!B131 ="",
Portugal56!H131 ="",
Portugal56!D131 ="",
Portugal56!B131 ="",
Spain57!H131 ="",
Spain57!D131 ="",
Spain57!B131 ="",
Sweden58!H131 ="",
Sweden58!D131 ="",
Sweden58!B131 =""),"",
(Belgium51!H131*Belgium51!D131/Belgium51!B131
 +Denmark52!H131*Denmark52!D131/Denmark52!B131
 +Finland53!H131*Finland53!D131/Finland53!B131
 +Italy54!H131*Italy54!D131/Italy54!B131
 +Netherlands55!H131*Netherlands55!D131/Netherlands55!B131
 +Portugal56!H131*Portugal56!D131/Portugal56!B131
 +Spain57!H131*Spain57!D131/Spain57!B131
 +Sweden58!H131*Sweden58!D131/Sweden58!B131)
/(Belgium51!D131/Belgium51!B131
 +Denmark52!D131/Denmark52!B131
 +Finland53!D131/Finland53!B131
 +Italy54!D131/Italy54!B131
 +Netherlands55!D131/Netherlands55!B131
 +Portugal56!D131/Portugal56!B131
 +Spain57!D131/Spain57!B131
 +Sweden58!D131/Sweden58!B131))</f>
        <v>0.21022934549186323</v>
      </c>
      <c r="F131" s="62">
        <f>IF(OR(
Belgium51!I131   ="",
Belgium51!D131   ="",
Belgium51!B131   ="",
Denmark52!I131      ="",
Denmark52!D131      ="",
Denmark52!B131      ="",
Finland53!I131       ="",
Finland53!D131       ="",
Finland53!B131       ="",
Italy54!I131      ="",
Italy54!D131      ="",
Italy54!B131      ="",
Netherlands55!I131 ="",
Netherlands55!D131 ="",
Netherlands55!B131 ="",
Portugal56!I131      ="",
Portugal56!D131      ="",
Portugal56!B131      ="",
Spain57!I131      ="",
Spain57!D131      ="",
Spain57!B131      ="",
Sweden58!I131      ="",
Sweden58!D131      ="",
Sweden58!B131      =""),"",
(Belgium51!I131/Belgium51!B131
 +Denmark52!I131/Denmark52!B131
 +Finland53!I131/Finland53!B131
 +Italy54!I131/Italy54!B131
 +Netherlands55!I131/Netherlands55!B131
 +Portugal56!I131/Portugal56!B131
 +Spain57!I131/Spain57!B131
 +Sweden58!I131/Sweden58!B131)
/(Belgium51!D131/Belgium51!B131
 +Denmark52!D131/Denmark52!B131
 +Finland53!D131/Finland53!B131
 +Italy54!D131/Italy54!B131
 +Netherlands55!D131/Netherlands55!B131
 +Portugal56!D131/Portugal56!B131
 +Spain57!D131/Spain57!B131
 +Sweden58!D131/Sweden58!B131))</f>
        <v>0.28714912421131783</v>
      </c>
      <c r="G131" s="62">
        <f>IF(OR(
Belgium51!J131   ="",
Belgium51!D131   ="",
Belgium51!B131   ="",
Denmark52!J131      ="",
Denmark52!D131      ="",
Denmark52!B131      ="",
Finland53!J131       ="",
Finland53!D131       ="",
Finland53!B131       ="",
Italy54!J131      ="",
Italy54!D131      ="",
Italy54!B131      ="",
Netherlands55!J131 ="",
Netherlands55!D131 ="",
Netherlands55!B131 ="",
Portugal56!J131      ="",
Portugal56!D131      ="",
Portugal56!B131      ="",
Spain57!J131      ="",
Spain57!D131      ="",
Spain57!B131      ="",
Sweden58!J131      ="",
Sweden58!D131      ="",
Sweden58!B131      =""),"",
(Belgium51!J131/Belgium51!B131
 +Denmark52!J131/Denmark52!B131
 +Finland53!J131/Finland53!B131
 +Italy54!J131/Italy54!B131
 +Netherlands55!J131/Netherlands55!B131
 +Portugal56!J131/Portugal56!B131
 +Spain57!J131/Spain57!B131
 +Sweden58!J131/Sweden58!B131)
/(Belgium51!D131/Belgium51!B131
 +Denmark52!D131/Denmark52!B131
 +Finland53!D131/Finland53!B131
 +Italy54!D131/Italy54!B131
 +Netherlands55!D131/Netherlands55!B131
 +Portugal56!D131/Portugal56!B131
 +Spain57!D131/Spain57!B131
 +Sweden58!D131/Sweden58!B131))</f>
        <v>0.26761931859385646</v>
      </c>
      <c r="H131" s="62">
        <f>IF(OR(
Belgium51!K131   ="",
Belgium51!D131   ="",
Belgium51!B131   ="",
Denmark52!K131      ="",
Denmark52!D131      ="",
Denmark52!B131      ="",
Finland53!K131       ="",
Finland53!D131       ="",
Finland53!B131       ="",
Italy54!K131      ="",
Italy54!D131      ="",
Italy54!B131      ="",
Netherlands55!K131 ="",
Netherlands55!D131 ="",
Netherlands55!B131 ="",
Portugal56!K131      ="",
Portugal56!D131      ="",
Portugal56!B131      ="",
Spain57!K131      ="",
Spain57!D131      ="",
Spain57!B131      ="",
Sweden58!K131      ="",
Sweden58!D131      ="",
Sweden58!B131      =""),"",
(Belgium51!K131/Belgium51!B131
 +Denmark52!K131/Denmark52!B131
 +Finland53!K131/Finland53!B131
 +Italy54!K131/Italy54!B131
 +Netherlands55!K131/Netherlands55!B131
 +Portugal56!K131/Portugal56!B131
 +Spain57!K131/Spain57!B131
 +Sweden58!K131/Sweden58!B131)
/(Belgium51!D131/Belgium51!B131
 +Denmark52!D131/Denmark52!B131
 +Finland53!D131/Finland53!B131
 +Italy54!D131/Italy54!B131
 +Netherlands55!D131/Netherlands55!B131
 +Portugal56!D131/Portugal56!B131
 +Spain57!D131/Spain57!B131
 +Sweden58!D131/Sweden58!B131))</f>
        <v>0.33210221835292275</v>
      </c>
      <c r="I131" s="62">
        <f>IF(OR(
Belgium51!L131   ="",
Belgium51!D131   ="",
Belgium51!B131   ="",
Denmark52!L131      ="",
Denmark52!D131      ="",
Denmark52!B131      ="",
Finland53!L131       ="",
Finland53!D131       ="",
Finland53!B131       ="",
Italy54!L131      ="",
Italy54!D131      ="",
Italy54!B131      ="",
Netherlands55!L131 ="",
Netherlands55!D131 ="",
Netherlands55!B131 ="",
Portugal56!L131      ="",
Portugal56!D131      ="",
Portugal56!B131      ="",
Spain57!L131      ="",
Spain57!D131      ="",
Spain57!B131      ="",
Sweden58!L131      ="",
Sweden58!D131      ="",
Sweden58!B131      =""),"",
(Belgium51!L131/Belgium51!B131
 +Denmark52!L131/Denmark52!B131
 +Finland53!L131/Finland53!B131
 +Italy54!L131/Italy54!B131
 +Netherlands55!L131/Netherlands55!B131
 +Portugal56!L131/Portugal56!B131
 +Spain57!L131/Spain57!B131
 +Sweden58!L131/Sweden58!B131)
/(Belgium51!D131/Belgium51!B131
 +Denmark52!D131/Denmark52!B131
 +Finland53!D131/Finland53!B131
 +Italy54!D131/Italy54!B131
 +Netherlands55!D131/Netherlands55!B131
 +Portugal56!D131/Portugal56!B131
 +Spain57!D131/Spain57!B131
 +Sweden58!D131/Sweden58!B131))</f>
        <v>0.30636616038391418</v>
      </c>
      <c r="J131" s="61">
        <f t="shared" si="2"/>
        <v>2.5736057969008574E-2</v>
      </c>
      <c r="K131" s="61">
        <f>IF(OR(
Belgium51!D131   ="",Belgium51!D130   ="",
Belgium51!B131   ="",Belgium51!B130   ="",
Belgium51!N131   ="",Belgium51!N130   ="",
Denmark52!D131      ="",Denmark52!D130      ="",
Denmark52!B131      ="",Denmark52!B130      ="",
Denmark52!N131      ="",Denmark52!N130      ="",
Finland53!D131       ="",Finland53!D130       ="",
Finland53!B131       ="",Finland53!B130       ="",
Finland53!N131       ="",Finland53!N130       ="",
Italy54!D131      ="",Italy54!D130      ="",
Italy54!B131      ="",Italy54!B130      ="",
Italy54!N131      ="",Italy54!N130      ="",
Netherlands55!D131 ="",Netherlands55!D130 ="",
Netherlands55!B131 ="",Netherlands55!B130 ="",
Netherlands55!N131 ="",Netherlands55!N130 ="",
Portugal56!D131      ="",Portugal56!D130      ="",
Portugal56!B131      ="",Portugal56!B130      ="",
Portugal56!N131      ="",Portugal56!N130      ="",
Spain57!D131      ="",Spain57!D130      ="",
Spain57!B131      ="",Spain57!B130      ="",
Spain57!N131      ="",Spain57!N130      ="",
Sweden58!D131      ="",Sweden58!D130      ="",
Sweden58!B131      ="",Sweden58!B130      ="",
Sweden58!N131      ="",Sweden58!N130      =""),"",
LN(SQRT(
(Belgium51!D131/Belgium51!B131
 +Denmark52!D131/Denmark52!B131
 +Finland53!D131/Finland53!B131
 +Italy54!D131/Italy54!B131
 +Netherlands55!D131/Netherlands55!B131
 +Portugal56!D131/Portugal56!B131
 +Spain57!D131/Spain57!B131
 +Sweden58!D131/Sweden58!B131)
/(Belgium51!D131/Belgium51!N131*Belgium51!N130/Belgium51!B130
 +Denmark52!D131/Denmark52!N131*Denmark52!N130/Denmark52!B130
 +Finland53!D131/Finland53!N131*Finland53!N130/Finland53!B130
 +Italy54!D131/Italy54!N131*Italy54!N130/Italy54!B130
 +Netherlands55!D131/Netherlands55!N131*Netherlands55!N130/Netherlands55!B130
 +Portugal56!D131/Portugal56!N131*Portugal56!N130/Portugal56!B130
 +Spain57!D131/Spain57!N131*Spain57!N130/Spain57!B130
 +Sweden58!D131/Sweden58!N131*Sweden58!N130/Sweden58!B130)
*(Belgium51!D130/Belgium51!N130*Belgium51!N131/Belgium51!B131
 +Denmark52!D130/Denmark52!N130*Denmark52!N131/Denmark52!B131
 +Finland53!D130/Finland53!N130*Finland53!N131/Finland53!B131
 +Italy54!D130/Italy54!N130*Italy54!N131/Italy54!B131
 +Netherlands55!D130/Netherlands55!N130*Netherlands55!N131/Netherlands55!B131
 +Portugal56!D130/Portugal56!N130*Portugal56!N131/Portugal56!B131
 +Spain57!D130/Spain57!N130*Spain57!N131/Spain57!B131
 +Sweden58!D130/Sweden58!N130*Sweden58!N131/Sweden58!B131)
/(Belgium51!D130/Belgium51!B130
 +Denmark52!D130/Denmark52!B130
 +Finland53!D130/Finland53!B130
 +Italy54!D130/Italy54!B130
 +Netherlands55!D130/Netherlands55!B130
 +Portugal56!D130/Portugal56!B130
 +Spain57!D130/Spain57!B130
 +Sweden58!D130/Sweden58!B130))))</f>
        <v>7.150305310716433E-2</v>
      </c>
      <c r="L131" s="61">
        <f>IF(OR(
Belgium51!F131   ="",Belgium51!F130   ="",
Belgium51!D131   ="",Belgium51!D130   ="",
Belgium51!B131   ="",Belgium51!B130   ="",
Belgium51!P131   ="",Belgium51!P130   ="",
Denmark52!F131      ="",Denmark52!F130      ="",
Denmark52!D131      ="",Denmark52!D130      ="",
Denmark52!B131      ="",Denmark52!B130      ="",
Denmark52!P131      ="",Denmark52!P130      ="",
Finland53!F131       ="",Finland53!F130       ="",
Finland53!D131       ="",Finland53!D130       ="",
Finland53!B131       ="",Finland53!B130       ="",
Finland53!P131       ="",Finland53!P130       ="",
Italy54!F131      ="",Italy54!F130      ="",
Italy54!D131      ="",Italy54!D130      ="",
Italy54!B131      ="",Italy54!B130      ="",
Italy54!P131      ="",Italy54!P130      ="",
Netherlands55!F131 ="",Netherlands55!F130 ="",
Netherlands55!D131 ="",Netherlands55!D130 ="",
Netherlands55!B131 ="",Netherlands55!B130 ="",
Netherlands55!P131 ="",Netherlands55!P130 ="",
Portugal56!F131      ="",Portugal56!F130      ="",
Portugal56!D131      ="",Portugal56!D130      ="",
Portugal56!B131      ="",Portugal56!B130      ="",
Portugal56!P131      ="",Portugal56!P130      ="",
Spain57!F131      ="",Spain57!F130      ="",
Spain57!D131      ="",Spain57!D130      ="",
Spain57!B131      ="",Spain57!B130      ="",
Spain57!P131      ="",Spain57!P130      ="",
Sweden58!F131      ="",Sweden58!F130      ="",
Sweden58!D131      ="",Sweden58!D130      ="",
Sweden58!B131      ="",Sweden58!B130      ="",
Sweden58!P131      ="",Sweden58!P130      =""),"",
LN(SQRT(
(Belgium51!D131*Belgium51!F131/Belgium51!B131
 +Denmark52!D131*Denmark52!F131/Denmark52!B131
 +Finland53!D131*Finland53!F131/Finland53!B131
 +Italy54!D131*Italy54!F131/Italy54!B131
 +Netherlands55!D131*Netherlands55!F131/Netherlands55!B131
 +Portugal56!D131*Portugal56!F131/Portugal56!B131
 +Spain57!D131*Spain57!F131/Spain57!B131
 +Sweden58!D131*Sweden58!F131/Sweden58!B131)
/(Belgium51!D131*Belgium51!F131/Belgium51!P131*Belgium51!P130/Belgium51!B130
 +Denmark52!D131*Denmark52!F131/Denmark52!P131*Denmark52!P130/Denmark52!B130
 +Finland53!D131*Finland53!F131/Finland53!P131*Finland53!P130/Finland53!B130
 +Italy54!D131*Italy54!F131/Italy54!P131*Italy54!P130/Italy54!B130
 +Netherlands55!D131*Netherlands55!F131/Netherlands55!P131*Netherlands55!P130/Netherlands55!B130
 +Portugal56!D131*Portugal56!F131/Portugal56!P131*Portugal56!P130/Portugal56!B130
 +Spain57!D131*Spain57!F131/Spain57!P131*Spain57!P130/Spain57!B130
 +Sweden58!D131*Sweden58!F131/Sweden58!P131*Sweden58!P130/Sweden58!B130)
*(Belgium51!D130*Belgium51!F130/Belgium51!P130*Belgium51!P131/Belgium51!B131
 +Denmark52!D130*Denmark52!F130/Denmark52!P130*Denmark52!P131/Denmark52!B131
 +Finland53!D130*Finland53!F130/Finland53!P130*Finland53!P131/Finland53!B131
 +Italy54!D130*Italy54!F130/Italy54!P130*Italy54!P131/Italy54!B131
 +Netherlands55!D130*Netherlands55!F130/Netherlands55!P130*Netherlands55!P131/Netherlands55!B131
 +Portugal56!D130*Portugal56!F130/Portugal56!P130*Portugal56!P131/Portugal56!B131
 +Spain57!D130*Spain57!F130/Spain57!P130*Spain57!P131/Spain57!B131
 +Sweden58!D130*Sweden58!F130/Sweden58!P130*Sweden58!P131/Sweden58!B131)
/(Belgium51!D130*Belgium51!F130/Belgium51!B130
 +Denmark52!D130*Denmark52!F130/Denmark52!B130
 +Finland53!D130*Finland53!F130/Finland53!B130
 +Italy54!D130*Italy54!F130/Italy54!B130
 +Netherlands55!D130*Netherlands55!F130/Netherlands55!B130
 +Portugal56!D130*Portugal56!F130/Portugal56!B130
 +Spain57!D130*Spain57!F130/Spain57!B130
 +Sweden58!D130*Sweden58!F130/Sweden58!B130))))</f>
        <v>7.3972079749819022E-2</v>
      </c>
      <c r="M131" s="62">
        <f>IF(OR(
Belgium51!H131   ="",Belgium51!H130   ="",
Belgium51!D131   ="",Belgium51!D130   ="",
Belgium51!B131   ="",Belgium51!B130   ="",
Belgium51!Q131   ="",Belgium51!Q130   ="",
Denmark52!H131      ="",Denmark52!H130      ="",
Denmark52!D131      ="",Denmark52!D130      ="",
Denmark52!B131      ="",Denmark52!B130      ="",
Denmark52!Q131      ="",Denmark52!Q130      ="",
Finland53!H131       ="",Finland53!H130       ="",
Finland53!D131       ="",Finland53!D130       ="",
Finland53!B131       ="",Finland53!B130       ="",
Finland53!Q131       ="",Finland53!Q130       ="",
Italy54!H131      ="",Italy54!H130      ="",
Italy54!D131      ="",Italy54!D130      ="",
Italy54!B131      ="",Italy54!B130      ="",
Italy54!Q131      ="",Italy54!Q130      ="",
Netherlands55!H131 ="",Netherlands55!H130 ="",
Netherlands55!D131 ="",Netherlands55!D130 ="",
Netherlands55!B131 ="",Netherlands55!B130 ="",
Netherlands55!Q131 ="",Netherlands55!Q130 ="",
Portugal56!H131      ="",Portugal56!H130      ="",
Portugal56!D131      ="",Portugal56!D130      ="",
Portugal56!B131      ="",Portugal56!B130      ="",
Portugal56!Q131      ="",Portugal56!Q130      ="",
Spain57!H131      ="",Spain57!H130      ="",
Spain57!D131      ="",Spain57!D130      ="",
Spain57!B131      ="",Spain57!B130      ="",
Spain57!Q131      ="",Spain57!Q130      ="",
Sweden58!H131      ="",Sweden58!H130      ="",
Sweden58!D131      ="",Sweden58!D130      ="",
Sweden58!B131      ="",Sweden58!B130      ="",
Sweden58!Q131      ="",Sweden58!Q130      =""),"",
LN(SQRT(
(Belgium51!D131*Belgium51!H131/Belgium51!B131
 +Denmark52!D131*Denmark52!H131/Denmark52!B131
 +Finland53!D131*Finland53!H131/Finland53!B131
 +Italy54!D131*Italy54!H131/Italy54!B131
 +Netherlands55!D131*Netherlands55!H131/Netherlands55!B131
 +Portugal56!D131*Portugal56!H131/Portugal56!B131
 +Spain57!D131*Spain57!H131/Spain57!B131
 +Sweden58!D131*Sweden58!H131/Sweden58!B131)
/(Belgium51!D131*Belgium51!H131/Belgium51!Q131*Belgium51!Q130/Belgium51!B130
 +Denmark52!D131*Denmark52!H131/Denmark52!Q131*Denmark52!Q130/Denmark52!B130
 +Finland53!D131*Finland53!H131/Finland53!Q131*Finland53!Q130/Finland53!B130
 +Italy54!D131*Italy54!H131/Italy54!Q131*Italy54!Q130/Italy54!B130
 +Netherlands55!D131*Netherlands55!H131/Netherlands55!Q131*Netherlands55!Q130/Netherlands55!B130
 +Portugal56!D131*Portugal56!H131/Portugal56!Q131*Portugal56!Q130/Portugal56!B130
 +Spain57!D131*Spain57!H131/Spain57!Q131*Spain57!Q130/Spain57!B130
 +Sweden58!D131*Sweden58!H131/Sweden58!Q131*Sweden58!Q130/Sweden58!B130)
*(Belgium51!D130*Belgium51!H130/Belgium51!Q130*Belgium51!Q131/Belgium51!B131
 +Denmark52!D130*Denmark52!H130/Denmark52!Q130*Denmark52!Q131/Denmark52!B131
 +Finland53!D130*Finland53!H130/Finland53!Q130*Finland53!Q131/Finland53!B131
 +Italy54!D130*Italy54!H130/Italy54!Q130*Italy54!Q131/Italy54!B131
 +Netherlands55!D130*Netherlands55!H130/Netherlands55!Q130*Netherlands55!Q131/Netherlands55!B131
 +Portugal56!D130*Portugal56!H130/Portugal56!Q130*Portugal56!Q131/Portugal56!B131
 +Spain57!D130*Spain57!H130/Spain57!Q130*Spain57!Q131/Spain57!B131
 +Sweden58!D130*Sweden58!H130/Sweden58!Q130*Sweden58!Q131/Sweden58!B131)
/(Belgium51!D130*Belgium51!H130/Belgium51!B130
 +Denmark52!D130*Denmark52!H130/Denmark52!B130
 +Finland53!D130*Finland53!H130/Finland53!B130
 +Italy54!D130*Italy54!H130/Italy54!B130
 +Netherlands55!D130*Netherlands55!H130/Netherlands55!B130
 +Portugal56!D130*Portugal56!H130/Portugal56!B130
 +Spain57!D130*Spain57!H130/Spain57!B130
 +Sweden58!D130*Sweden58!H130/Sweden58!B130))))</f>
        <v>7.2857921625681832E-2</v>
      </c>
      <c r="N131" s="62">
        <f>IF(OR(
Belgium51!I131   ="",Belgium51!I130   ="",
Belgium51!B131   ="",Belgium51!B130   ="",
Belgium51!R131   ="",Belgium51!R130   ="",
Denmark52!I131      ="",Denmark52!I130      ="",
Denmark52!B131      ="",Denmark52!B130      ="",
Denmark52!R131      ="",Denmark52!R130      ="",
Finland53!I131       ="",Finland53!I130       ="",
Finland53!B131       ="",Finland53!B130       ="",
Finland53!R131       ="",Finland53!R130       ="",
Italy54!I131      ="",Italy54!I130      ="",
Italy54!B131      ="",Italy54!B130      ="",
Italy54!R131      ="",Italy54!R130      ="",
Netherlands55!I131 ="",Netherlands55!I130 ="",
Netherlands55!B131 ="",Netherlands55!B130 ="",
Netherlands55!R131 ="",Netherlands55!R130 ="",
Portugal56!I131      ="",Portugal56!I130      ="",
Portugal56!B131      ="",Portugal56!B130      ="",
Portugal56!R131      ="",Portugal56!R130      ="",
Spain57!I131      ="",Spain57!I130      ="",
Spain57!B131      ="",Spain57!B130      ="",
Spain57!R131      ="",Spain57!R130      ="",
Sweden58!I131      ="",Sweden58!I130      ="",
Sweden58!B131      ="",Sweden58!B130      ="",
Sweden58!R131      ="",Sweden58!R130      =""),"",
LN(SQRT(
(Belgium51!I131/Belgium51!B131
 +Denmark52!I131/Denmark52!B131
 +Finland53!I131/Finland53!B131
 +Italy54!I131/Italy54!B131
 +Netherlands55!I131/Netherlands55!B131
 +Portugal56!I131/Portugal56!B131
 +Spain57!I131/Spain57!B131
 +Sweden58!I131/Sweden58!B131)
/(Belgium51!I131/Belgium51!R131*Belgium51!R130/Belgium51!B130
 +Denmark52!I131/Denmark52!R131*Denmark52!R130/Denmark52!B130
 +Finland53!I131/Finland53!R131*Finland53!R130/Finland53!B130
 +Italy54!I131/Italy54!R131*Italy54!R130/Italy54!B130
 +Netherlands55!I131/Netherlands55!R131*Netherlands55!R130/Netherlands55!B130
 +Portugal56!I131/Portugal56!R131*Portugal56!R130/Portugal56!B130
 +Spain57!I131/Spain57!R131*Spain57!R130/Spain57!B130
 +Sweden58!I131/Sweden58!R131*Sweden58!R130/Sweden58!B130)
*(Belgium51!I130/Belgium51!R130*Belgium51!R131/Belgium51!B131
 +Denmark52!I130/Denmark52!R130*Denmark52!R131/Denmark52!B131
 +Finland53!I130/Finland53!R130*Finland53!R131/Finland53!B131
 +Italy54!I130/Italy54!R130*Italy54!R131/Italy54!B131
 +Netherlands55!I130/Netherlands55!R130*Netherlands55!R131/Netherlands55!B131
 +Portugal56!I130/Portugal56!R130*Portugal56!R131/Portugal56!B131
 +Spain57!I130/Spain57!R130*Spain57!R131/Spain57!B131
 +Sweden58!I130/Sweden58!R130*Sweden58!R131/Sweden58!B131)
/(Belgium51!I130/Belgium51!B130
 +Denmark52!I130/Denmark52!B130
 +Finland53!I130/Finland53!B130
 +Italy54!I130/Italy54!B130
 +Netherlands55!I130/Netherlands55!B130
 +Portugal56!I130/Portugal56!B130
 +Spain57!I130/Spain57!B130
 +Sweden58!I130/Sweden58!B130))))</f>
        <v>7.7469666903856052E-2</v>
      </c>
      <c r="O131" s="62">
        <f>IF(OR(
Belgium51!K131   ="",Belgium51!K130   ="",
Belgium51!B131   ="",Belgium51!B130   ="",
Belgium51!S131   ="",Belgium51!S130   ="",
Denmark52!K131      ="",Denmark52!K130      ="",
Denmark52!B131      ="",Denmark52!B130      ="",
Denmark52!S131      ="",Denmark52!S130      ="",
Finland53!K131       ="",Finland53!K130       ="",
Finland53!B131       ="",Finland53!B130       ="",
Finland53!S131       ="",Finland53!S130       ="",
Italy54!K131      ="",Italy54!K130      ="",
Italy54!B131      ="",Italy54!B130      ="",
Italy54!S131      ="",Italy54!S130      ="",
Netherlands55!K131 ="",Netherlands55!K130 ="",
Netherlands55!B131 ="",Netherlands55!B130 ="",
Netherlands55!S131 ="",Netherlands55!S130 ="",
Portugal56!K131      ="",Portugal56!K130      ="",
Portugal56!B131      ="",Portugal56!B130      ="",
Portugal56!S131      ="",Portugal56!S130      ="",
Spain57!K131      ="",Spain57!K130      ="",
Spain57!B131      ="",Spain57!B130      ="",
Spain57!S131      ="",Spain57!S130      ="",
Sweden58!K131      ="",Sweden58!K130      ="",
Sweden58!B131      ="",Sweden58!B130      ="",
Sweden58!S131      ="",Sweden58!S130      =""),"",
LN(SQRT(
(Belgium51!K131/Belgium51!B131
 +Denmark52!K131/Denmark52!B131
 +Finland53!K131/Finland53!B131
 +Italy54!K131/Italy54!B131
 +Netherlands55!K131/Netherlands55!B131
 +Portugal56!K131/Portugal56!B131
 +Spain57!K131/Spain57!B131
 +Sweden58!K131/Sweden58!B131)
/(Belgium51!K131/Belgium51!S131*Belgium51!S130/Belgium51!B130
 +Denmark52!K131/Denmark52!S131*Denmark52!S130/Denmark52!B130
 +Finland53!K131/Finland53!S131*Finland53!S130/Finland53!B130
 +Italy54!K131/Italy54!S131*Italy54!S130/Italy54!B130
 +Netherlands55!K131/Netherlands55!S131*Netherlands55!S130/Netherlands55!B130
 +Portugal56!K131/Portugal56!S131*Portugal56!S130/Portugal56!B130
 +Spain57!K131/Spain57!S131*Spain57!S130/Spain57!B130
 +Sweden58!K131/Sweden58!S131*Sweden58!S130/Sweden58!B130)
*(Belgium51!K130/Belgium51!S130*Belgium51!S131/Belgium51!B131
 +Denmark52!K130/Denmark52!S130*Denmark52!S131/Denmark52!B131
 +Finland53!K130/Finland53!S130*Finland53!S131/Finland53!B131
 +Italy54!K130/Italy54!S130*Italy54!S131/Italy54!B131
 +Netherlands55!K130/Netherlands55!S130*Netherlands55!S131/Netherlands55!B131
 +Portugal56!K130/Portugal56!S130*Portugal56!S131/Portugal56!B131
 +Spain57!K130/Spain57!S130*Spain57!S131/Spain57!B131
 +Sweden58!K130/Sweden58!S130*Sweden58!S131/Sweden58!B131)
/(Belgium51!K130/Belgium51!B130
 +Denmark52!K130/Denmark52!B130
 +Finland53!K130/Finland53!B130
 +Italy54!K130/Italy54!B130
 +Netherlands55!K130/Netherlands55!B130
 +Portugal56!K130/Portugal56!B130
 +Spain57!K130/Spain57!B130
 +Sweden58!K130/Sweden58!B130))))</f>
        <v>5.3976353183225335E-2</v>
      </c>
      <c r="P131" s="62">
        <f>IF(OR(
Belgium51!L131   ="",Belgium51!L130   ="",
Belgium51!B131   ="",Belgium51!B130   ="",
Belgium51!T131   ="",Belgium51!T130   ="",
Denmark52!L131      ="",Denmark52!L130      ="",
Denmark52!B131      ="",Denmark52!B130      ="",
Denmark52!T131      ="",Denmark52!T130      ="",
Finland53!L131       ="",Finland53!L130       ="",
Finland53!B131       ="",Finland53!B130       ="",
Finland53!T131       ="",Finland53!T130       ="",
Italy54!L131      ="",Italy54!L130      ="",
Italy54!B131      ="",Italy54!B130      ="",
Italy54!T131      ="",Italy54!T130      ="",
Netherlands55!L131 ="",Netherlands55!L130 ="",
Netherlands55!B131 ="",Netherlands55!B130 ="",
Netherlands55!T131 ="",Netherlands55!T130 ="",
Portugal56!L131      ="",Portugal56!L130      ="",
Portugal56!B131      ="",Portugal56!B130      ="",
Portugal56!T131      ="",Portugal56!T130      ="",
Spain57!L131      ="",Spain57!L130      ="",
Spain57!B131      ="",Spain57!B130      ="",
Spain57!T131      ="",Spain57!T130      ="",
Sweden58!L131      ="",Sweden58!L130      ="",
Sweden58!B131      ="",Sweden58!B130      ="",
Sweden58!T131      ="",Sweden58!T130      =""),"",
LN(SQRT(
(Belgium51!L131/Belgium51!B131
 +Denmark52!L131/Denmark52!B131
 +Finland53!L131/Finland53!B131
 +Italy54!L131/Italy54!B131
 +Netherlands55!L131/Netherlands55!B131
 +Portugal56!L131/Portugal56!B131
 +Spain57!L131/Spain57!B131
 +Sweden58!L131/Sweden58!B131)
/(Belgium51!L131/Belgium51!T131*Belgium51!T130/Belgium51!B130
 +Denmark52!L131/Denmark52!T131*Denmark52!T130/Denmark52!B130
 +Finland53!L131/Finland53!T131*Finland53!T130/Finland53!B130
 +Italy54!L131/Italy54!T131*Italy54!T130/Italy54!B130
 +Netherlands55!L131/Netherlands55!T131*Netherlands55!T130/Netherlands55!B130
 +Portugal56!L131/Portugal56!T131*Portugal56!T130/Portugal56!B130
 +Spain57!L131/Spain57!T131*Spain57!T130/Spain57!B130
 +Sweden58!L131/Sweden58!T131*Sweden58!T130/Sweden58!B130)
*(Belgium51!L130/Belgium51!T130*Belgium51!T131/Belgium51!B131
 +Denmark52!L130/Denmark52!T130*Denmark52!T131/Denmark52!B131
 +Finland53!L130/Finland53!T130*Finland53!T131/Finland53!B131
 +Italy54!L130/Italy54!T130*Italy54!T131/Italy54!B131
 +Netherlands55!L130/Netherlands55!T130*Netherlands55!T131/Netherlands55!B131
 +Portugal56!L130/Portugal56!T130*Portugal56!T131/Portugal56!B131
 +Spain57!L130/Spain57!T130*Spain57!T131/Spain57!B131
 +Sweden58!L130/Sweden58!T130*Sweden58!T131/Sweden58!B131)
/(Belgium51!L130/Belgium51!B130
 +Denmark52!L130/Denmark52!B130
 +Finland53!L130/Finland53!B130
 +Italy54!L130/Italy54!B130
 +Netherlands55!L130/Netherlands55!B130
 +Portugal56!L130/Portugal56!B130
 +Spain57!L130/Spain57!B130
 +Sweden58!L130/Sweden58!B130))))</f>
        <v>3.8844925075678723E-2</v>
      </c>
      <c r="Q131" s="61">
        <f t="shared" si="4"/>
        <v>2.4690266426546925E-3</v>
      </c>
      <c r="R131" s="61">
        <f t="shared" si="8"/>
        <v>1.3548685185175019E-3</v>
      </c>
      <c r="S131" s="61">
        <f t="shared" si="5"/>
        <v>5.9666137966917221E-3</v>
      </c>
      <c r="T131" s="61">
        <f t="shared" si="6"/>
        <v>-1.7526699923938995E-2</v>
      </c>
      <c r="U131" s="61">
        <f t="shared" si="7"/>
        <v>-3.2658128031485607E-2</v>
      </c>
      <c r="V131" s="61">
        <f>IF(OR(
Belgium51!V131   ="",
Belgium51!U131   ="",
Denmark52!V131      ="",
Denmark52!U131      ="",
Finland53!V131       ="",
Finland53!U131       ="",
Italy54!V131      ="",
Italy54!U131      ="",
Netherlands55!V131 ="",
Netherlands55!U131 ="",
Portugal56!V131      ="",
Portugal56!U131      ="",
Spain57!V131      ="",
Spain57!U131      ="",
Sweden58!V131      ="",
Sweden58!U131      =""),"",
LN((Belgium51!V131+Denmark52!V131+Finland53!V131+Italy54!V131+Netherlands55!V131+Portugal56!V131+Spain57!V131+Sweden58!V131)
/(Belgium51!U131+Denmark52!U131+Finland53!U131+Italy54!U131+Netherlands55!U131+Portugal56!U131+Spain57!U131+Sweden58!U131)))</f>
        <v>-0.88431010618000527</v>
      </c>
      <c r="W131" s="61">
        <f>IF(OR(
Belgium51!V131   ="",
Belgium51!W131   ="",
Belgium51!U131   ="",
Denmark52!V131      ="",
Denmark52!W131      ="",
Denmark52!U131      ="",
Finland53!V131       ="",
Finland53!W131       ="",
Finland53!U131       ="",
Italy54!V131      ="",
Italy54!W131      ="",
Italy54!U131      ="",
Netherlands55!V131 ="",
Netherlands55!W131 ="",
Netherlands55!V131 ="",
Portugal56!V131      ="",
Portugal56!W131      ="",
Portugal56!U131      ="",
Spain57!V131      ="",
Spain57!W131      ="",
Spain57!U131      ="",
Sweden58!V131      ="",
Sweden58!W131      ="",
Sweden58!U131      ="",
),"",
LN((Belgium51!V131*Belgium51!W131+Denmark52!V131*Denmark52!W131+Finland53!V131*Finland53!W131+Italy54!V131*Italy54!W131+Netherlands55!V131*Netherlands55!W131+Portugal56!V131*Portugal56!W131+Spain57!V131*Spain57!W131+Sweden58!V131*Sweden58!W131)
/(Belgium51!U131+Denmark52!U131+Finland53!U131+Italy54!U131+Netherlands55!U131+Portugal56!U131+Spain57!U131+Sweden58!U131)))</f>
        <v>6.578767840320606</v>
      </c>
      <c r="X131" s="61">
        <f>IF(OR(
Belgium51!X131   ="",
Belgium51!D131   ="",
Belgium51!B131   ="",
Denmark52!X131      ="",
Denmark52!D131      ="",
Denmark52!B131      ="",
Finland53!X131       ="",
Finland53!D131       ="",
Finland53!B131       ="",
Italy54!X131      ="",
Italy54!D131      ="",
Italy54!B131      ="",
Netherlands55!X131 ="",
Netherlands55!D131 ="",
Netherlands55!B131 ="",
Portugal56!X131      ="",
Portugal56!D131      ="",
Portugal56!B131      ="",
Spain57!X131      ="",
Spain57!D131      ="",
Spain57!B131      ="",
Sweden58!X131      ="",
Sweden58!D131      ="",
Sweden58!B131      =""),"",
(Belgium51!X131*Belgium51!D131/Belgium51!B131
 +Denmark52!X131*Denmark52!D131/Denmark52!B131
 +Finland53!X131*Finland53!D131/Finland53!B131
 +Italy54!X131*Italy54!D131/Italy54!B131
 +Netherlands55!X131*Netherlands55!D131/Netherlands55!B131
 +Portugal56!X131*Portugal56!D131/Portugal56!B131
 +Spain57!X131*Spain57!D131/Spain57!B131
 +Sweden58!X131*Sweden58!D131/Sweden58!B131)
/(Belgium51!D131/Belgium51!B131
 +Denmark52!D131/Denmark52!B131
 +Finland53!D131/Finland53!B131
 +Italy54!D131/Italy54!B131
 +Netherlands55!D131/Netherlands55!B131
 +Portugal56!D131/Portugal56!B131
 +Spain57!D131/Spain57!B131
 +Sweden58!D131/Sweden58!B131))</f>
        <v>0.57893877531064963</v>
      </c>
      <c r="Y131" s="61">
        <f>IF(OR(
Belgium51!Y131   ="",
Belgium51!D131   ="",
Belgium51!B131   ="",
Denmark52!Y131      ="",
Denmark52!D131      ="",
Denmark52!B131      ="",
Finland53!Y131       ="",
Finland53!D131       ="",
Finland53!B131       ="",
Italy54!Y131      ="",
Italy54!D131      ="",
Italy54!B131      ="",
Netherlands55!Y131 ="",
Netherlands55!D131 ="",
Netherlands55!B131 ="",
Portugal56!Y131      ="",
Portugal56!D131      ="",
Portugal56!B131      ="",
Spain57!Y131      ="",
Spain57!D131      ="",
Spain57!B131      ="",
Sweden58!Y131      ="",
Sweden58!D131      ="",
Sweden58!B131      =""),"",
(Belgium51!Y131/Belgium51!B131
 +Denmark52!Y131/Denmark52!B131
 +Finland53!Y131/Finland53!B131
 +Italy54!Y131/Italy54!B131
 +Netherlands55!Y131/Netherlands55!B131
 +Portugal56!Y131/Portugal56!B131
 +Spain57!Y131/Spain57!B131
 +Sweden58!Y131/Sweden58!B131)
/(Belgium51!D131/Belgium51!B131
 +Denmark52!D131/Denmark52!B131
 +Finland53!D131/Finland53!B131
 +Italy54!D131/Italy54!B131
 +Netherlands55!D131/Netherlands55!B131
 +Portugal56!D131/Portugal56!B131
 +Spain57!D131/Spain57!B131
 +Sweden58!D131/Sweden58!B131))</f>
        <v>0.1390055163465039</v>
      </c>
      <c r="Z131" s="61">
        <v>3.73</v>
      </c>
      <c r="AA131" s="62">
        <f t="shared" si="3"/>
        <v>-3.1303053107164337E-2</v>
      </c>
      <c r="AB131" s="75">
        <f>IF(OR(
Belgium51!AB131   ="",
Belgium51!D131   ="",
Belgium51!B131   ="",
Denmark52!AB131      ="",
Denmark52!D131      ="",
Denmark52!B131      ="",
Finland53!AB131       ="",
Finland53!D131       ="",
Finland53!B131       ="",
Italy54!AB131      ="",
Italy54!D131      ="",
Italy54!B131      ="",
Netherlands55!AB131 ="",
Netherlands55!D131 ="",
Netherlands55!B131 ="",
Portugal56!AB131      ="",
Portugal56!D131      ="",
Portugal56!B131      ="",
Spain57!AB131      ="",
Spain57!D131      ="",
Spain57!B131      ="",
Sweden58!AB131      ="",
Sweden58!D131      ="",
Sweden58!B131      =""),"",
(Belgium51!AB131*Belgium51!D131/Belgium51!B131
 +Denmark52!AB131*Denmark52!D131/Denmark52!B131
 +Finland53!AB131*Finland53!D131/Finland53!B131
 +Italy54!AB131*Italy54!D131/Italy54!B131
 +Netherlands55!AB131*Netherlands55!D131/Netherlands55!B131
 +Portugal56!AB131*Portugal56!D131/Portugal56!B131
 +Spain57!AB131*Spain57!D131/Spain57!B131
 +Sweden58!AB131*Sweden58!D131/Sweden58!B131)
/(Belgium51!D131/Belgium51!B131
 +Denmark52!D131/Denmark52!B131
 +Finland53!D131/Finland53!B131
 +Italy54!D131/Italy54!B131
 +Netherlands55!D131/Netherlands55!B131
 +Portugal56!D131/Portugal56!B131
 +Spain57!D131/Spain57!B131
 +Sweden58!D131/Sweden58!B131))</f>
        <v>0.86264594051368004</v>
      </c>
    </row>
    <row r="132" spans="1:28">
      <c r="A132" s="62">
        <v>1999</v>
      </c>
      <c r="B132" s="62">
        <f>IF(OR(
Belgium51!AC132   ="",
Belgium51!D132   ="",
Belgium51!B132   ="",
Denmark52!AC132      ="",
Denmark52!D132      ="",
Denmark52!B132      ="",
Finland53!AC132       ="",
Finland53!D132       ="",
Finland53!B132       ="",
Italy54!AC132      ="",
Italy54!D132      ="",
Italy54!B132      ="",
Netherlands55!AC132 ="",
Netherlands55!D132 ="",
Netherlands55!B132 ="",
Portugal56!AC132 ="",
Portugal56!D132 ="",
Portugal56!B132 ="",
Spain57!AC132       ="",
Spain57!D132       ="",
Spain57!B132       ="",
Sweden58!AC132      ="",
Sweden58!D132      ="",
Sweden58!B132      =""),"",
(Belgium51!AC132*Belgium51!D132/Belgium51!B132
 +Denmark52!AC132*Denmark52!D132/Denmark52!B132
 +Finland53!AC132*Finland53!D132/Finland53!B132
 +Italy54!AC132*Italy54!D132/Italy54!B132
 +Netherlands55!AC132*Netherlands55!D132/Netherlands55!B132
 +Portugal56!AC132*Portugal56!D132/Portugal56!B132
 +Spain57!AC132*Spain57!D132/Spain57!B132
 +Sweden58!AC132*Sweden58!D132/Sweden58!B132)
/(Belgium51!D132/Belgium51!B132
 +Denmark52!D132/Denmark52!B132
 +Finland53!D132/Finland53!B132
 +Italy54!D132/Italy54!B132
 +Netherlands55!D132/Netherlands55!B132
 +Portugal56!D132/Portugal56!B132
 +Spain57!D132/Spain57!B132
 +Sweden58!D132/Sweden58!B132))</f>
        <v>1.4768678402419817E-2</v>
      </c>
      <c r="C132" s="34">
        <f>IF(OR(
Belgium51!F132   ="",
Belgium51!D132   ="",
Belgium51!B132   ="",
Denmark52!F132      ="",
Denmark52!D132      ="",
Denmark52!B132      ="",
Finland53!F132       ="",
Finland53!D132       ="",
Finland53!B132       ="",
Italy54!F132      ="",
Italy54!D132      ="",
Italy54!B132      ="",
Netherlands55!F132 ="",
Netherlands55!D132 ="",
Netherlands55!B132 ="",
Portugal56!F132 ="",
Portugal56!D132 ="",
Portugal56!B132 ="",
Spain57!F132       ="",
Spain57!D132       ="",
Spain57!B132       ="",
Sweden58!F132      ="",
Sweden58!D132      ="",
Sweden58!B132      =""),"",
(Belgium51!F132*Belgium51!D132/Belgium51!B132
 +Denmark52!F132*Denmark52!D132/Denmark52!B132
 +Finland53!F132*Finland53!D132/Finland53!B132
 +Italy54!F132*Italy54!D132/Italy54!B132
 +Netherlands55!F132*Netherlands55!D132/Netherlands55!B132
 +Portugal56!F132*Portugal56!D132/Portugal56!B132
 +Spain57!F132*Spain57!D132/Spain57!B132
 +Sweden58!F132*Sweden58!D132/Sweden58!B132)
/(Belgium51!D132/Belgium51!B132
 +Denmark52!D132/Denmark52!B132
 +Finland53!D132/Finland53!B132
 +Italy54!D132/Italy54!B132
 +Netherlands55!D132/Netherlands55!B132
 +Portugal56!D132/Portugal56!B132
 +Spain57!D132/Spain57!B132
 +Sweden58!D132/Sweden58!B132))</f>
        <v>0.56237012188318136</v>
      </c>
      <c r="D132" s="62" t="str">
        <f>IF(OR(
Belgium51!AE132   ="",
Belgium51!D132   ="",
Belgium51!B132   ="",
Denmark52!AE132      ="",
Denmark52!D132      ="",
Denmark52!B132      ="",
Finland53!AE132       ="",
Finland53!D132       ="",
Finland53!B132       ="",
Italy54!AE132      ="",
Italy54!D132      ="",
Italy54!B132      ="",
Netherlands55!AE132 ="",
Netherlands55!D132 ="",
Netherlands55!B132 ="",
Portugal56!AE132 ="",
Portugal56!D132 ="",
Portugal56!B132 ="",
Spain57!AE132       ="",
Spain57!D132       ="",
Spain57!B132       ="",
Sweden58!AE132      ="",
Sweden58!D132      ="",
Sweden58!B132      =""),"",
(Belgium51!AE132*Belgium51!D132/Belgium51!B132
 +Denmark52!AE132*Denmark52!D132/Denmark52!B132
 +Finland53!AE132*Finland53!D132/Finland53!B132
 +Italy54!AE132*Italy54!D132/Italy54!B132
 +Netherlands55!AE132*Netherlands55!D132/Netherlands55!B132
 +Portugal56!AE132*Portugal56!D132/Portugal56!B132
 +Spain57!AE132*Spain57!D132/Spain57!B132
 +Sweden58!AE132*Sweden58!D132/Sweden58!B132)
/(Belgium51!D132/Belgium51!B132
 +Denmark52!D132/Denmark52!B132
 +Finland53!D132/Finland53!B132
 +Italy54!D132/Italy54!B132
 +Netherlands55!D132/Netherlands55!B132
 +Portugal56!D132/Portugal56!B132
 +Spain57!D132/Spain57!B132
 +Sweden58!D132/Sweden58!B132))</f>
        <v/>
      </c>
      <c r="E132" s="62">
        <f>IF(OR(
Belgium51!H132   ="",
Belgium51!D132   ="",
Belgium51!B132   ="",
Denmark52!H132      ="",
Denmark52!D132      ="",
Denmark52!B132      ="",
Finland53!H132       ="",
Finland53!D132       ="",
Finland53!B132       ="",
Italy54!H132      ="",
Italy54!D132      ="",
Italy54!B132      ="",
Netherlands55!H132 ="",
Netherlands55!D132 ="",
Netherlands55!B132 ="",
Portugal56!H132 ="",
Portugal56!D132 ="",
Portugal56!B132 ="",
Spain57!H132 ="",
Spain57!D132 ="",
Spain57!B132 ="",
Sweden58!H132 ="",
Sweden58!D132 ="",
Sweden58!B132 =""),"",
(Belgium51!H132*Belgium51!D132/Belgium51!B132
 +Denmark52!H132*Denmark52!D132/Denmark52!B132
 +Finland53!H132*Finland53!D132/Finland53!B132
 +Italy54!H132*Italy54!D132/Italy54!B132
 +Netherlands55!H132*Netherlands55!D132/Netherlands55!B132
 +Portugal56!H132*Portugal56!D132/Portugal56!B132
 +Spain57!H132*Spain57!D132/Spain57!B132
 +Sweden58!H132*Sweden58!D132/Sweden58!B132)
/(Belgium51!D132/Belgium51!B132
 +Denmark52!D132/Denmark52!B132
 +Finland53!D132/Finland53!B132
 +Italy54!D132/Italy54!B132
 +Netherlands55!D132/Netherlands55!B132
 +Portugal56!D132/Portugal56!B132
 +Spain57!D132/Spain57!B132
 +Sweden58!D132/Sweden58!B132))</f>
        <v>0.21859632112943475</v>
      </c>
      <c r="F132" s="62">
        <f>IF(OR(
Belgium51!I132   ="",
Belgium51!D132   ="",
Belgium51!B132   ="",
Denmark52!I132      ="",
Denmark52!D132      ="",
Denmark52!B132      ="",
Finland53!I132       ="",
Finland53!D132       ="",
Finland53!B132       ="",
Italy54!I132      ="",
Italy54!D132      ="",
Italy54!B132      ="",
Netherlands55!I132 ="",
Netherlands55!D132 ="",
Netherlands55!B132 ="",
Portugal56!I132      ="",
Portugal56!D132      ="",
Portugal56!B132      ="",
Spain57!I132      ="",
Spain57!D132      ="",
Spain57!B132      ="",
Sweden58!I132      ="",
Sweden58!D132      ="",
Sweden58!B132      =""),"",
(Belgium51!I132/Belgium51!B132
 +Denmark52!I132/Denmark52!B132
 +Finland53!I132/Finland53!B132
 +Italy54!I132/Italy54!B132
 +Netherlands55!I132/Netherlands55!B132
 +Portugal56!I132/Portugal56!B132
 +Spain57!I132/Spain57!B132
 +Sweden58!I132/Sweden58!B132)
/(Belgium51!D132/Belgium51!B132
 +Denmark52!D132/Denmark52!B132
 +Finland53!D132/Finland53!B132
 +Italy54!D132/Italy54!B132
 +Netherlands55!D132/Netherlands55!B132
 +Portugal56!D132/Portugal56!B132
 +Spain57!D132/Spain57!B132
 +Sweden58!D132/Sweden58!B132))</f>
        <v>0.27211607960307943</v>
      </c>
      <c r="G132" s="62">
        <f>IF(OR(
Belgium51!J132   ="",
Belgium51!D132   ="",
Belgium51!B132   ="",
Denmark52!J132      ="",
Denmark52!D132      ="",
Denmark52!B132      ="",
Finland53!J132       ="",
Finland53!D132       ="",
Finland53!B132       ="",
Italy54!J132      ="",
Italy54!D132      ="",
Italy54!B132      ="",
Netherlands55!J132 ="",
Netherlands55!D132 ="",
Netherlands55!B132 ="",
Portugal56!J132      ="",
Portugal56!D132      ="",
Portugal56!B132      ="",
Spain57!J132      ="",
Spain57!D132      ="",
Spain57!B132      ="",
Sweden58!J132      ="",
Sweden58!D132      ="",
Sweden58!B132      =""),"",
(Belgium51!J132/Belgium51!B132
 +Denmark52!J132/Denmark52!B132
 +Finland53!J132/Finland53!B132
 +Italy54!J132/Italy54!B132
 +Netherlands55!J132/Netherlands55!B132
 +Portugal56!J132/Portugal56!B132
 +Spain57!J132/Spain57!B132
 +Sweden58!J132/Sweden58!B132)
/(Belgium51!D132/Belgium51!B132
 +Denmark52!D132/Denmark52!B132
 +Finland53!D132/Finland53!B132
 +Italy54!D132/Italy54!B132
 +Netherlands55!D132/Netherlands55!B132
 +Portugal56!D132/Portugal56!B132
 +Spain57!D132/Spain57!B132
 +Sweden58!D132/Sweden58!B132))</f>
        <v>0.26227494106667837</v>
      </c>
      <c r="H132" s="62">
        <f>IF(OR(
Belgium51!K132   ="",
Belgium51!D132   ="",
Belgium51!B132   ="",
Denmark52!K132      ="",
Denmark52!D132      ="",
Denmark52!B132      ="",
Finland53!K132       ="",
Finland53!D132       ="",
Finland53!B132       ="",
Italy54!K132      ="",
Italy54!D132      ="",
Italy54!B132      ="",
Netherlands55!K132 ="",
Netherlands55!D132 ="",
Netherlands55!B132 ="",
Portugal56!K132      ="",
Portugal56!D132      ="",
Portugal56!B132      ="",
Spain57!K132      ="",
Spain57!D132      ="",
Spain57!B132      ="",
Sweden58!K132      ="",
Sweden58!D132      ="",
Sweden58!B132      =""),"",
(Belgium51!K132/Belgium51!B132
 +Denmark52!K132/Denmark52!B132
 +Finland53!K132/Finland53!B132
 +Italy54!K132/Italy54!B132
 +Netherlands55!K132/Netherlands55!B132
 +Portugal56!K132/Portugal56!B132
 +Spain57!K132/Spain57!B132
 +Sweden58!K132/Sweden58!B132)
/(Belgium51!D132/Belgium51!B132
 +Denmark52!D132/Denmark52!B132
 +Finland53!D132/Finland53!B132
 +Italy54!D132/Italy54!B132
 +Netherlands55!D132/Netherlands55!B132
 +Portugal56!D132/Portugal56!B132
 +Spain57!D132/Spain57!B132
 +Sweden58!D132/Sweden58!B132))</f>
        <v>0.3199092049999494</v>
      </c>
      <c r="I132" s="62">
        <f>IF(OR(
Belgium51!L132   ="",
Belgium51!D132   ="",
Belgium51!B132   ="",
Denmark52!L132      ="",
Denmark52!D132      ="",
Denmark52!B132      ="",
Finland53!L132       ="",
Finland53!D132       ="",
Finland53!B132       ="",
Italy54!L132      ="",
Italy54!D132      ="",
Italy54!B132      ="",
Netherlands55!L132 ="",
Netherlands55!D132 ="",
Netherlands55!B132 ="",
Portugal56!L132      ="",
Portugal56!D132      ="",
Portugal56!B132      ="",
Spain57!L132      ="",
Spain57!D132      ="",
Spain57!B132      ="",
Sweden58!L132      ="",
Sweden58!D132      ="",
Sweden58!B132      =""),"",
(Belgium51!L132/Belgium51!B132
 +Denmark52!L132/Denmark52!B132
 +Finland53!L132/Finland53!B132
 +Italy54!L132/Italy54!B132
 +Netherlands55!L132/Netherlands55!B132
 +Portugal56!L132/Portugal56!B132
 +Spain57!L132/Spain57!B132
 +Sweden58!L132/Sweden58!B132)
/(Belgium51!D132/Belgium51!B132
 +Denmark52!D132/Denmark52!B132
 +Finland53!D132/Finland53!B132
 +Italy54!D132/Italy54!B132
 +Netherlands55!D132/Netherlands55!B132
 +Portugal56!D132/Portugal56!B132
 +Spain57!D132/Spain57!B132
 +Sweden58!D132/Sweden58!B132))</f>
        <v>0.30315617624143337</v>
      </c>
      <c r="J132" s="61">
        <f t="shared" ref="J132:J146" si="9">IF(OR(H132="",I132=""),"",H132-I132)</f>
        <v>1.6753028758516031E-2</v>
      </c>
      <c r="K132" s="61">
        <f>IF(OR(
Belgium51!D132   ="",Belgium51!D131   ="",
Belgium51!B132   ="",Belgium51!B131   ="",
Belgium51!N132   ="",Belgium51!N131   ="",
Denmark52!D132      ="",Denmark52!D131      ="",
Denmark52!B132      ="",Denmark52!B131      ="",
Denmark52!N132      ="",Denmark52!N131      ="",
Finland53!D132       ="",Finland53!D131       ="",
Finland53!B132       ="",Finland53!B131       ="",
Finland53!N132       ="",Finland53!N131       ="",
Italy54!D132      ="",Italy54!D131      ="",
Italy54!B132      ="",Italy54!B131      ="",
Italy54!N132      ="",Italy54!N131      ="",
Netherlands55!D132 ="",Netherlands55!D131 ="",
Netherlands55!B132 ="",Netherlands55!B131 ="",
Netherlands55!N132 ="",Netherlands55!N131 ="",
Portugal56!D132      ="",Portugal56!D131      ="",
Portugal56!B132      ="",Portugal56!B131      ="",
Portugal56!N132      ="",Portugal56!N131      ="",
Spain57!D132      ="",Spain57!D131      ="",
Spain57!B132      ="",Spain57!B131      ="",
Spain57!N132      ="",Spain57!N131      ="",
Sweden58!D132      ="",Sweden58!D131      ="",
Sweden58!B132      ="",Sweden58!B131      ="",
Sweden58!N132      ="",Sweden58!N131      =""),"",
LN(SQRT(
(Belgium51!D132/Belgium51!B132
 +Denmark52!D132/Denmark52!B132
 +Finland53!D132/Finland53!B132
 +Italy54!D132/Italy54!B132
 +Netherlands55!D132/Netherlands55!B132
 +Portugal56!D132/Portugal56!B132
 +Spain57!D132/Spain57!B132
 +Sweden58!D132/Sweden58!B132)
/(Belgium51!D132/Belgium51!N132*Belgium51!N131/Belgium51!B131
 +Denmark52!D132/Denmark52!N132*Denmark52!N131/Denmark52!B131
 +Finland53!D132/Finland53!N132*Finland53!N131/Finland53!B131
 +Italy54!D132/Italy54!N132*Italy54!N131/Italy54!B131
 +Netherlands55!D132/Netherlands55!N132*Netherlands55!N131/Netherlands55!B131
 +Portugal56!D132/Portugal56!N132*Portugal56!N131/Portugal56!B131
 +Spain57!D132/Spain57!N132*Spain57!N131/Spain57!B131
 +Sweden58!D132/Sweden58!N132*Sweden58!N131/Sweden58!B131)
*(Belgium51!D131/Belgium51!N131*Belgium51!N132/Belgium51!B132
 +Denmark52!D131/Denmark52!N131*Denmark52!N132/Denmark52!B132
 +Finland53!D131/Finland53!N131*Finland53!N132/Finland53!B132
 +Italy54!D131/Italy54!N131*Italy54!N132/Italy54!B132
 +Netherlands55!D131/Netherlands55!N131*Netherlands55!N132/Netherlands55!B132
 +Portugal56!D131/Portugal56!N131*Portugal56!N132/Portugal56!B132
 +Spain57!D131/Spain57!N131*Spain57!N132/Spain57!B132
 +Sweden58!D131/Sweden58!N131*Sweden58!N132/Sweden58!B132)
/(Belgium51!D131/Belgium51!B131
 +Denmark52!D131/Denmark52!B131
 +Finland53!D131/Finland53!B131
 +Italy54!D131/Italy54!B131
 +Netherlands55!D131/Netherlands55!B131
 +Portugal56!D131/Portugal56!B131
 +Spain57!D131/Spain57!B131
 +Sweden58!D131/Sweden58!B131))))</f>
        <v>-0.10731881172460575</v>
      </c>
      <c r="L132" s="61">
        <f>IF(OR(
Belgium51!F132   ="",Belgium51!F131   ="",
Belgium51!D132   ="",Belgium51!D131   ="",
Belgium51!B132   ="",Belgium51!B131   ="",
Belgium51!P132   ="",Belgium51!P131   ="",
Denmark52!F132      ="",Denmark52!F131      ="",
Denmark52!D132      ="",Denmark52!D131      ="",
Denmark52!B132      ="",Denmark52!B131      ="",
Denmark52!P132      ="",Denmark52!P131      ="",
Finland53!F132       ="",Finland53!F131       ="",
Finland53!D132       ="",Finland53!D131       ="",
Finland53!B132       ="",Finland53!B131       ="",
Finland53!P132       ="",Finland53!P131       ="",
Italy54!F132      ="",Italy54!F131      ="",
Italy54!D132      ="",Italy54!D131      ="",
Italy54!B132      ="",Italy54!B131      ="",
Italy54!P132      ="",Italy54!P131      ="",
Netherlands55!F132 ="",Netherlands55!F131 ="",
Netherlands55!D132 ="",Netherlands55!D131 ="",
Netherlands55!B132 ="",Netherlands55!B131 ="",
Netherlands55!P132 ="",Netherlands55!P131 ="",
Portugal56!F132      ="",Portugal56!F131      ="",
Portugal56!D132      ="",Portugal56!D131      ="",
Portugal56!B132      ="",Portugal56!B131      ="",
Portugal56!P132      ="",Portugal56!P131      ="",
Spain57!F132      ="",Spain57!F131      ="",
Spain57!D132      ="",Spain57!D131      ="",
Spain57!B132      ="",Spain57!B131      ="",
Spain57!P132      ="",Spain57!P131      ="",
Sweden58!F132      ="",Sweden58!F131      ="",
Sweden58!D132      ="",Sweden58!D131      ="",
Sweden58!B132      ="",Sweden58!B131      ="",
Sweden58!P132      ="",Sweden58!P131      =""),"",
LN(SQRT(
(Belgium51!D132*Belgium51!F132/Belgium51!B132
 +Denmark52!D132*Denmark52!F132/Denmark52!B132
 +Finland53!D132*Finland53!F132/Finland53!B132
 +Italy54!D132*Italy54!F132/Italy54!B132
 +Netherlands55!D132*Netherlands55!F132/Netherlands55!B132
 +Portugal56!D132*Portugal56!F132/Portugal56!B132
 +Spain57!D132*Spain57!F132/Spain57!B132
 +Sweden58!D132*Sweden58!F132/Sweden58!B132)
/(Belgium51!D132*Belgium51!F132/Belgium51!P132*Belgium51!P131/Belgium51!B131
 +Denmark52!D132*Denmark52!F132/Denmark52!P132*Denmark52!P131/Denmark52!B131
 +Finland53!D132*Finland53!F132/Finland53!P132*Finland53!P131/Finland53!B131
 +Italy54!D132*Italy54!F132/Italy54!P132*Italy54!P131/Italy54!B131
 +Netherlands55!D132*Netherlands55!F132/Netherlands55!P132*Netherlands55!P131/Netherlands55!B131
 +Portugal56!D132*Portugal56!F132/Portugal56!P132*Portugal56!P131/Portugal56!B131
 +Spain57!D132*Spain57!F132/Spain57!P132*Spain57!P131/Spain57!B131
 +Sweden58!D132*Sweden58!F132/Sweden58!P132*Sweden58!P131/Sweden58!B131)
*(Belgium51!D131*Belgium51!F131/Belgium51!P131*Belgium51!P132/Belgium51!B132
 +Denmark52!D131*Denmark52!F131/Denmark52!P131*Denmark52!P132/Denmark52!B132
 +Finland53!D131*Finland53!F131/Finland53!P131*Finland53!P132/Finland53!B132
 +Italy54!D131*Italy54!F131/Italy54!P131*Italy54!P132/Italy54!B132
 +Netherlands55!D131*Netherlands55!F131/Netherlands55!P131*Netherlands55!P132/Netherlands55!B132
 +Portugal56!D131*Portugal56!F131/Portugal56!P131*Portugal56!P132/Portugal56!B132
 +Spain57!D131*Spain57!F131/Spain57!P131*Spain57!P132/Spain57!B132
 +Sweden58!D131*Sweden58!F131/Sweden58!P131*Sweden58!P132/Sweden58!B132)
/(Belgium51!D131*Belgium51!F131/Belgium51!B131
 +Denmark52!D131*Denmark52!F131/Denmark52!B131
 +Finland53!D131*Finland53!F131/Finland53!B131
 +Italy54!D131*Italy54!F131/Italy54!B131
 +Netherlands55!D131*Netherlands55!F131/Netherlands55!B131
 +Portugal56!D131*Portugal56!F131/Portugal56!B131
 +Spain57!D131*Spain57!F131/Spain57!B131
 +Sweden58!D131*Sweden58!F131/Sweden58!B131))))</f>
        <v>-0.12706534343163586</v>
      </c>
      <c r="M132" s="62">
        <f>IF(OR(
Belgium51!H132   ="",Belgium51!H131   ="",
Belgium51!D132   ="",Belgium51!D131   ="",
Belgium51!B132   ="",Belgium51!B131   ="",
Belgium51!Q132   ="",Belgium51!Q131   ="",
Denmark52!H132      ="",Denmark52!H131      ="",
Denmark52!D132      ="",Denmark52!D131      ="",
Denmark52!B132      ="",Denmark52!B131      ="",
Denmark52!Q132      ="",Denmark52!Q131      ="",
Finland53!H132       ="",Finland53!H131       ="",
Finland53!D132       ="",Finland53!D131       ="",
Finland53!B132       ="",Finland53!B131       ="",
Finland53!Q132       ="",Finland53!Q131       ="",
Italy54!H132      ="",Italy54!H131      ="",
Italy54!D132      ="",Italy54!D131      ="",
Italy54!B132      ="",Italy54!B131      ="",
Italy54!Q132      ="",Italy54!Q131      ="",
Netherlands55!H132 ="",Netherlands55!H131 ="",
Netherlands55!D132 ="",Netherlands55!D131 ="",
Netherlands55!B132 ="",Netherlands55!B131 ="",
Netherlands55!Q132 ="",Netherlands55!Q131 ="",
Portugal56!H132      ="",Portugal56!H131      ="",
Portugal56!D132      ="",Portugal56!D131      ="",
Portugal56!B132      ="",Portugal56!B131      ="",
Portugal56!Q132      ="",Portugal56!Q131      ="",
Spain57!H132      ="",Spain57!H131      ="",
Spain57!D132      ="",Spain57!D131      ="",
Spain57!B132      ="",Spain57!B131      ="",
Spain57!Q132      ="",Spain57!Q131      ="",
Sweden58!H132      ="",Sweden58!H131      ="",
Sweden58!D132      ="",Sweden58!D131      ="",
Sweden58!B132      ="",Sweden58!B131      ="",
Sweden58!Q132      ="",Sweden58!Q131      =""),"",
LN(SQRT(
(Belgium51!D132*Belgium51!H132/Belgium51!B132
 +Denmark52!D132*Denmark52!H132/Denmark52!B132
 +Finland53!D132*Finland53!H132/Finland53!B132
 +Italy54!D132*Italy54!H132/Italy54!B132
 +Netherlands55!D132*Netherlands55!H132/Netherlands55!B132
 +Portugal56!D132*Portugal56!H132/Portugal56!B132
 +Spain57!D132*Spain57!H132/Spain57!B132
 +Sweden58!D132*Sweden58!H132/Sweden58!B132)
/(Belgium51!D132*Belgium51!H132/Belgium51!Q132*Belgium51!Q131/Belgium51!B131
 +Denmark52!D132*Denmark52!H132/Denmark52!Q132*Denmark52!Q131/Denmark52!B131
 +Finland53!D132*Finland53!H132/Finland53!Q132*Finland53!Q131/Finland53!B131
 +Italy54!D132*Italy54!H132/Italy54!Q132*Italy54!Q131/Italy54!B131
 +Netherlands55!D132*Netherlands55!H132/Netherlands55!Q132*Netherlands55!Q131/Netherlands55!B131
 +Portugal56!D132*Portugal56!H132/Portugal56!Q132*Portugal56!Q131/Portugal56!B131
 +Spain57!D132*Spain57!H132/Spain57!Q132*Spain57!Q131/Spain57!B131
 +Sweden58!D132*Sweden58!H132/Sweden58!Q132*Sweden58!Q131/Sweden58!B131)
*(Belgium51!D131*Belgium51!H131/Belgium51!Q131*Belgium51!Q132/Belgium51!B132
 +Denmark52!D131*Denmark52!H131/Denmark52!Q131*Denmark52!Q132/Denmark52!B132
 +Finland53!D131*Finland53!H131/Finland53!Q131*Finland53!Q132/Finland53!B132
 +Italy54!D131*Italy54!H131/Italy54!Q131*Italy54!Q132/Italy54!B132
 +Netherlands55!D131*Netherlands55!H131/Netherlands55!Q131*Netherlands55!Q132/Netherlands55!B132
 +Portugal56!D131*Portugal56!H131/Portugal56!Q131*Portugal56!Q132/Portugal56!B132
 +Spain57!D131*Spain57!H131/Spain57!Q131*Spain57!Q132/Spain57!B132
 +Sweden58!D131*Sweden58!H131/Sweden58!Q131*Sweden58!Q132/Sweden58!B132)
/(Belgium51!D131*Belgium51!H131/Belgium51!B131
 +Denmark52!D131*Denmark52!H131/Denmark52!B131
 +Finland53!D131*Finland53!H131/Finland53!B131
 +Italy54!D131*Italy54!H131/Italy54!B131
 +Netherlands55!D131*Netherlands55!H131/Netherlands55!B131
 +Portugal56!D131*Portugal56!H131/Portugal56!B131
 +Spain57!D131*Spain57!H131/Spain57!B131
 +Sweden58!D131*Sweden58!H131/Sweden58!B131))))</f>
        <v>-0.12439973534173387</v>
      </c>
      <c r="N132" s="62">
        <f>IF(OR(
Belgium51!I132   ="",Belgium51!I131   ="",
Belgium51!B132   ="",Belgium51!B131   ="",
Belgium51!R132   ="",Belgium51!R131   ="",
Denmark52!I132      ="",Denmark52!I131      ="",
Denmark52!B132      ="",Denmark52!B131      ="",
Denmark52!R132      ="",Denmark52!R131      ="",
Finland53!I132       ="",Finland53!I131       ="",
Finland53!B132       ="",Finland53!B131       ="",
Finland53!R132       ="",Finland53!R131       ="",
Italy54!I132      ="",Italy54!I131      ="",
Italy54!B132      ="",Italy54!B131      ="",
Italy54!R132      ="",Italy54!R131      ="",
Netherlands55!I132 ="",Netherlands55!I131 ="",
Netherlands55!B132 ="",Netherlands55!B131 ="",
Netherlands55!R132 ="",Netherlands55!R131 ="",
Portugal56!I132      ="",Portugal56!I131      ="",
Portugal56!B132      ="",Portugal56!B131      ="",
Portugal56!R132      ="",Portugal56!R131      ="",
Spain57!I132      ="",Spain57!I131      ="",
Spain57!B132      ="",Spain57!B131      ="",
Spain57!R132      ="",Spain57!R131      ="",
Sweden58!I132      ="",Sweden58!I131      ="",
Sweden58!B132      ="",Sweden58!B131      ="",
Sweden58!R132      ="",Sweden58!R131      =""),"",
LN(SQRT(
(Belgium51!I132/Belgium51!B132
 +Denmark52!I132/Denmark52!B132
 +Finland53!I132/Finland53!B132
 +Italy54!I132/Italy54!B132
 +Netherlands55!I132/Netherlands55!B132
 +Portugal56!I132/Portugal56!B132
 +Spain57!I132/Spain57!B132
 +Sweden58!I132/Sweden58!B132)
/(Belgium51!I132/Belgium51!R132*Belgium51!R131/Belgium51!B131
 +Denmark52!I132/Denmark52!R132*Denmark52!R131/Denmark52!B131
 +Finland53!I132/Finland53!R132*Finland53!R131/Finland53!B131
 +Italy54!I132/Italy54!R132*Italy54!R131/Italy54!B131
 +Netherlands55!I132/Netherlands55!R132*Netherlands55!R131/Netherlands55!B131
 +Portugal56!I132/Portugal56!R132*Portugal56!R131/Portugal56!B131
 +Spain57!I132/Spain57!R132*Spain57!R131/Spain57!B131
 +Sweden58!I132/Sweden58!R132*Sweden58!R131/Sweden58!B131)
*(Belgium51!I131/Belgium51!R131*Belgium51!R132/Belgium51!B132
 +Denmark52!I131/Denmark52!R131*Denmark52!R132/Denmark52!B132
 +Finland53!I131/Finland53!R131*Finland53!R132/Finland53!B132
 +Italy54!I131/Italy54!R131*Italy54!R132/Italy54!B132
 +Netherlands55!I131/Netherlands55!R131*Netherlands55!R132/Netherlands55!B132
 +Portugal56!I131/Portugal56!R131*Portugal56!R132/Portugal56!B132
 +Spain57!I131/Spain57!R131*Spain57!R132/Spain57!B132
 +Sweden58!I131/Sweden58!R131*Sweden58!R132/Sweden58!B132)
/(Belgium51!I131/Belgium51!B131
 +Denmark52!I131/Denmark52!B131
 +Finland53!I131/Finland53!B131
 +Italy54!I131/Italy54!B131
 +Netherlands55!I131/Netherlands55!B131
 +Portugal56!I131/Portugal56!B131
 +Spain57!I131/Spain57!B131
 +Sweden58!I131/Sweden58!B131))))</f>
        <v>-0.11785214853434621</v>
      </c>
      <c r="O132" s="62">
        <f>IF(OR(
Belgium51!K132   ="",Belgium51!K131   ="",
Belgium51!B132   ="",Belgium51!B131   ="",
Belgium51!S132   ="",Belgium51!S131   ="",
Denmark52!K132      ="",Denmark52!K131      ="",
Denmark52!B132      ="",Denmark52!B131      ="",
Denmark52!S132      ="",Denmark52!S131      ="",
Finland53!K132       ="",Finland53!K131       ="",
Finland53!B132       ="",Finland53!B131       ="",
Finland53!S132       ="",Finland53!S131       ="",
Italy54!K132      ="",Italy54!K131      ="",
Italy54!B132      ="",Italy54!B131      ="",
Italy54!S132      ="",Italy54!S131      ="",
Netherlands55!K132 ="",Netherlands55!K131 ="",
Netherlands55!B132 ="",Netherlands55!B131 ="",
Netherlands55!S132 ="",Netherlands55!S131 ="",
Portugal56!K132      ="",Portugal56!K131      ="",
Portugal56!B132      ="",Portugal56!B131      ="",
Portugal56!S132      ="",Portugal56!S131      ="",
Spain57!K132      ="",Spain57!K131      ="",
Spain57!B132      ="",Spain57!B131      ="",
Spain57!S132      ="",Spain57!S131      ="",
Sweden58!K132      ="",Sweden58!K131      ="",
Sweden58!B132      ="",Sweden58!B131      ="",
Sweden58!S132      ="",Sweden58!S131      =""),"",
LN(SQRT(
(Belgium51!K132/Belgium51!B132
 +Denmark52!K132/Denmark52!B132
 +Finland53!K132/Finland53!B132
 +Italy54!K132/Italy54!B132
 +Netherlands55!K132/Netherlands55!B132
 +Portugal56!K132/Portugal56!B132
 +Spain57!K132/Spain57!B132
 +Sweden58!K132/Sweden58!B132)
/(Belgium51!K132/Belgium51!S132*Belgium51!S131/Belgium51!B131
 +Denmark52!K132/Denmark52!S132*Denmark52!S131/Denmark52!B131
 +Finland53!K132/Finland53!S132*Finland53!S131/Finland53!B131
 +Italy54!K132/Italy54!S132*Italy54!S131/Italy54!B131
 +Netherlands55!K132/Netherlands55!S132*Netherlands55!S131/Netherlands55!B131
 +Portugal56!K132/Portugal56!S132*Portugal56!S131/Portugal56!B131
 +Spain57!K132/Spain57!S132*Spain57!S131/Spain57!B131
 +Sweden58!K132/Sweden58!S132*Sweden58!S131/Sweden58!B131)
*(Belgium51!K131/Belgium51!S131*Belgium51!S132/Belgium51!B132
 +Denmark52!K131/Denmark52!S131*Denmark52!S132/Denmark52!B132
 +Finland53!K131/Finland53!S131*Finland53!S132/Finland53!B132
 +Italy54!K131/Italy54!S131*Italy54!S132/Italy54!B132
 +Netherlands55!K131/Netherlands55!S131*Netherlands55!S132/Netherlands55!B132
 +Portugal56!K131/Portugal56!S131*Portugal56!S132/Portugal56!B132
 +Spain57!K131/Spain57!S131*Spain57!S132/Spain57!B132
 +Sweden58!K131/Sweden58!S131*Sweden58!S132/Sweden58!B132)
/(Belgium51!K131/Belgium51!B131
 +Denmark52!K131/Denmark52!B131
 +Finland53!K131/Finland53!B131
 +Italy54!K131/Italy54!B131
 +Netherlands55!K131/Netherlands55!B131
 +Portugal56!K131/Portugal56!B131
 +Spain57!K131/Spain57!B131
 +Sweden58!K131/Sweden58!B131))))</f>
        <v>-0.14765874946865065</v>
      </c>
      <c r="P132" s="62">
        <f>IF(OR(
Belgium51!L132   ="",Belgium51!L131   ="",
Belgium51!B132   ="",Belgium51!B131   ="",
Belgium51!T132   ="",Belgium51!T131   ="",
Denmark52!L132      ="",Denmark52!L131      ="",
Denmark52!B132      ="",Denmark52!B131      ="",
Denmark52!T132      ="",Denmark52!T131      ="",
Finland53!L132       ="",Finland53!L131       ="",
Finland53!B132       ="",Finland53!B131       ="",
Finland53!T132       ="",Finland53!T131       ="",
Italy54!L132      ="",Italy54!L131      ="",
Italy54!B132      ="",Italy54!B131      ="",
Italy54!T132      ="",Italy54!T131      ="",
Netherlands55!L132 ="",Netherlands55!L131 ="",
Netherlands55!B132 ="",Netherlands55!B131 ="",
Netherlands55!T132 ="",Netherlands55!T131 ="",
Portugal56!L132      ="",Portugal56!L131      ="",
Portugal56!B132      ="",Portugal56!B131      ="",
Portugal56!T132      ="",Portugal56!T131      ="",
Spain57!L132      ="",Spain57!L131      ="",
Spain57!B132      ="",Spain57!B131      ="",
Spain57!T132      ="",Spain57!T131      ="",
Sweden58!L132      ="",Sweden58!L131      ="",
Sweden58!B132      ="",Sweden58!B131      ="",
Sweden58!T132      ="",Sweden58!T131      =""),"",
LN(SQRT(
(Belgium51!L132/Belgium51!B132
 +Denmark52!L132/Denmark52!B132
 +Finland53!L132/Finland53!B132
 +Italy54!L132/Italy54!B132
 +Netherlands55!L132/Netherlands55!B132
 +Portugal56!L132/Portugal56!B132
 +Spain57!L132/Spain57!B132
 +Sweden58!L132/Sweden58!B132)
/(Belgium51!L132/Belgium51!T132*Belgium51!T131/Belgium51!B131
 +Denmark52!L132/Denmark52!T132*Denmark52!T131/Denmark52!B131
 +Finland53!L132/Finland53!T132*Finland53!T131/Finland53!B131
 +Italy54!L132/Italy54!T132*Italy54!T131/Italy54!B131
 +Netherlands55!L132/Netherlands55!T132*Netherlands55!T131/Netherlands55!B131
 +Portugal56!L132/Portugal56!T132*Portugal56!T131/Portugal56!B131
 +Spain57!L132/Spain57!T132*Spain57!T131/Spain57!B131
 +Sweden58!L132/Sweden58!T132*Sweden58!T131/Sweden58!B131)
*(Belgium51!L131/Belgium51!T131*Belgium51!T132/Belgium51!B132
 +Denmark52!L131/Denmark52!T131*Denmark52!T132/Denmark52!B132
 +Finland53!L131/Finland53!T131*Finland53!T132/Finland53!B132
 +Italy54!L131/Italy54!T131*Italy54!T132/Italy54!B132
 +Netherlands55!L131/Netherlands55!T131*Netherlands55!T132/Netherlands55!B132
 +Portugal56!L131/Portugal56!T131*Portugal56!T132/Portugal56!B132
 +Spain57!L131/Spain57!T131*Spain57!T132/Spain57!B132
 +Sweden58!L131/Sweden58!T131*Sweden58!T132/Sweden58!B132)
/(Belgium51!L131/Belgium51!B131
 +Denmark52!L131/Denmark52!B131
 +Finland53!L131/Finland53!B131
 +Italy54!L131/Italy54!B131
 +Netherlands55!L131/Netherlands55!B131
 +Portugal56!L131/Portugal56!B131
 +Spain57!L131/Spain57!B131
 +Sweden58!L131/Sweden58!B131))))</f>
        <v>-0.14264799034487763</v>
      </c>
      <c r="Q132" s="61">
        <f t="shared" si="4"/>
        <v>-1.9746531707030113E-2</v>
      </c>
      <c r="R132" s="61">
        <f t="shared" si="8"/>
        <v>-1.7080923617128124E-2</v>
      </c>
      <c r="S132" s="61">
        <f t="shared" si="5"/>
        <v>-1.0533336809740459E-2</v>
      </c>
      <c r="T132" s="61">
        <f t="shared" si="6"/>
        <v>-4.0339937744044901E-2</v>
      </c>
      <c r="U132" s="61">
        <f t="shared" si="7"/>
        <v>-3.5329178620271878E-2</v>
      </c>
      <c r="V132" s="61">
        <f>IF(OR(
Belgium51!V132   ="",
Belgium51!U132   ="",
Denmark52!V132      ="",
Denmark52!U132      ="",
Finland53!V132       ="",
Finland53!U132       ="",
Italy54!V132      ="",
Italy54!U132      ="",
Netherlands55!V132 ="",
Netherlands55!U132 ="",
Portugal56!V132      ="",
Portugal56!U132      ="",
Spain57!V132      ="",
Spain57!U132      ="",
Sweden58!V132      ="",
Sweden58!U132      =""),"",
LN((Belgium51!V132+Denmark52!V132+Finland53!V132+Italy54!V132+Netherlands55!V132+Portugal56!V132+Spain57!V132+Sweden58!V132)
/(Belgium51!U132+Denmark52!U132+Finland53!U132+Italy54!U132+Netherlands55!U132+Portugal56!U132+Spain57!U132+Sweden58!U132)))</f>
        <v>-0.86490605763619921</v>
      </c>
      <c r="W132" s="61">
        <f>IF(OR(
Belgium51!V132   ="",
Belgium51!W132   ="",
Belgium51!U132   ="",
Denmark52!V132      ="",
Denmark52!W132      ="",
Denmark52!U132      ="",
Finland53!V132       ="",
Finland53!W132       ="",
Finland53!U132       ="",
Italy54!V132      ="",
Italy54!W132      ="",
Italy54!U132      ="",
Netherlands55!V132 ="",
Netherlands55!W132 ="",
Netherlands55!V132 ="",
Portugal56!V132      ="",
Portugal56!W132      ="",
Portugal56!U132      ="",
Spain57!V132      ="",
Spain57!W132      ="",
Spain57!U132      ="",
Sweden58!V132      ="",
Sweden58!W132      ="",
Sweden58!U132      ="",
),"",
LN((Belgium51!V132*Belgium51!W132+Denmark52!V132*Denmark52!W132+Finland53!V132*Finland53!W132+Italy54!V132*Italy54!W132+Netherlands55!V132*Netherlands55!W132+Portugal56!V132*Portugal56!W132+Spain57!V132*Spain57!W132+Sweden58!V132*Sweden58!W132)
/(Belgium51!U132+Denmark52!U132+Finland53!U132+Italy54!U132+Netherlands55!U132+Portugal56!U132+Spain57!U132+Sweden58!U132)))</f>
        <v>6.5988015753929021</v>
      </c>
      <c r="X132" s="61">
        <f>IF(OR(
Belgium51!X132   ="",
Belgium51!D132   ="",
Belgium51!B132   ="",
Denmark52!X132      ="",
Denmark52!D132      ="",
Denmark52!B132      ="",
Finland53!X132       ="",
Finland53!D132       ="",
Finland53!B132       ="",
Italy54!X132      ="",
Italy54!D132      ="",
Italy54!B132      ="",
Netherlands55!X132 ="",
Netherlands55!D132 ="",
Netherlands55!B132 ="",
Portugal56!X132      ="",
Portugal56!D132      ="",
Portugal56!B132      ="",
Spain57!X132      ="",
Spain57!D132      ="",
Spain57!B132      ="",
Sweden58!X132      ="",
Sweden58!D132      ="",
Sweden58!B132      =""),"",
(Belgium51!X132*Belgium51!D132/Belgium51!B132
 +Denmark52!X132*Denmark52!D132/Denmark52!B132
 +Finland53!X132*Finland53!D132/Finland53!B132
 +Italy54!X132*Italy54!D132/Italy54!B132
 +Netherlands55!X132*Netherlands55!D132/Netherlands55!B132
 +Portugal56!X132*Portugal56!D132/Portugal56!B132
 +Spain57!X132*Spain57!D132/Spain57!B132
 +Sweden58!X132*Sweden58!D132/Sweden58!B132)
/(Belgium51!D132/Belgium51!B132
 +Denmark52!D132/Denmark52!B132
 +Finland53!D132/Finland53!B132
 +Italy54!D132/Italy54!B132
 +Netherlands55!D132/Netherlands55!B132
 +Portugal56!D132/Portugal56!B132
 +Spain57!D132/Spain57!B132
 +Sweden58!D132/Sweden58!B132))</f>
        <v>0.58233170202313478</v>
      </c>
      <c r="Y132" s="61">
        <f>IF(OR(
Belgium51!Y132   ="",
Belgium51!D132   ="",
Belgium51!B132   ="",
Denmark52!Y132      ="",
Denmark52!D132      ="",
Denmark52!B132      ="",
Finland53!Y132       ="",
Finland53!D132       ="",
Finland53!B132       ="",
Italy54!Y132      ="",
Italy54!D132      ="",
Italy54!B132      ="",
Netherlands55!Y132 ="",
Netherlands55!D132 ="",
Netherlands55!B132 ="",
Portugal56!Y132      ="",
Portugal56!D132      ="",
Portugal56!B132      ="",
Spain57!Y132      ="",
Spain57!D132      ="",
Spain57!B132      ="",
Sweden58!Y132      ="",
Sweden58!D132      ="",
Sweden58!B132      =""),"",
(Belgium51!Y132/Belgium51!B132
 +Denmark52!Y132/Denmark52!B132
 +Finland53!Y132/Finland53!B132
 +Italy54!Y132/Italy54!B132
 +Netherlands55!Y132/Netherlands55!B132
 +Portugal56!Y132/Portugal56!B132
 +Spain57!Y132/Spain57!B132
 +Sweden58!Y132/Sweden58!B132)
/(Belgium51!D132/Belgium51!B132
 +Denmark52!D132/Denmark52!B132
 +Finland53!D132/Finland53!B132
 +Italy54!D132/Italy54!B132
 +Netherlands55!D132/Netherlands55!B132
 +Portugal56!D132/Portugal56!B132
 +Spain57!D132/Spain57!B132
 +Sweden58!D132/Sweden58!B132))</f>
        <v>0.13782577994881831</v>
      </c>
      <c r="Z132" s="61">
        <v>2.74</v>
      </c>
      <c r="AA132" s="62">
        <f t="shared" si="3"/>
        <v>0.14461881172460575</v>
      </c>
      <c r="AB132" s="75">
        <f>IF(OR(
Belgium51!AB132   ="",
Belgium51!D132   ="",
Belgium51!B132   ="",
Denmark52!AB132      ="",
Denmark52!D132      ="",
Denmark52!B132      ="",
Finland53!AB132       ="",
Finland53!D132       ="",
Finland53!B132       ="",
Italy54!AB132      ="",
Italy54!D132      ="",
Italy54!B132      ="",
Netherlands55!AB132 ="",
Netherlands55!D132 ="",
Netherlands55!B132 ="",
Portugal56!AB132      ="",
Portugal56!D132      ="",
Portugal56!B132      ="",
Spain57!AB132      ="",
Spain57!D132      ="",
Spain57!B132      ="",
Sweden58!AB132      ="",
Sweden58!D132      ="",
Sweden58!B132      =""),"",
(Belgium51!AB132*Belgium51!D132/Belgium51!B132
 +Denmark52!AB132*Denmark52!D132/Denmark52!B132
 +Finland53!AB132*Finland53!D132/Finland53!B132
 +Italy54!AB132*Italy54!D132/Italy54!B132
 +Netherlands55!AB132*Netherlands55!D132/Netherlands55!B132
 +Portugal56!AB132*Portugal56!D132/Portugal56!B132
 +Spain57!AB132*Spain57!D132/Spain57!B132
 +Sweden58!AB132*Sweden58!D132/Sweden58!B132)
/(Belgium51!D132/Belgium51!B132
 +Denmark52!D132/Denmark52!B132
 +Finland53!D132/Finland53!B132
 +Italy54!D132/Italy54!B132
 +Netherlands55!D132/Netherlands55!B132
 +Portugal56!D132/Portugal56!B132
 +Spain57!D132/Spain57!B132
 +Sweden58!D132/Sweden58!B132))</f>
        <v>0.82852885708189916</v>
      </c>
    </row>
    <row r="133" spans="1:28">
      <c r="A133" s="62">
        <v>2000</v>
      </c>
      <c r="B133" s="62">
        <f>IF(OR(
Belgium51!AC133   ="",
Belgium51!D133   ="",
Belgium51!B133   ="",
Denmark52!AC133      ="",
Denmark52!D133      ="",
Denmark52!B133      ="",
Finland53!AC133       ="",
Finland53!D133       ="",
Finland53!B133       ="",
Italy54!AC133      ="",
Italy54!D133      ="",
Italy54!B133      ="",
Netherlands55!AC133 ="",
Netherlands55!D133 ="",
Netherlands55!B133 ="",
Portugal56!AC133 ="",
Portugal56!D133 ="",
Portugal56!B133 ="",
Spain57!AC133       ="",
Spain57!D133       ="",
Spain57!B133       ="",
Sweden58!AC133      ="",
Sweden58!D133      ="",
Sweden58!B133      =""),"",
(Belgium51!AC133*Belgium51!D133/Belgium51!B133
 +Denmark52!AC133*Denmark52!D133/Denmark52!B133
 +Finland53!AC133*Finland53!D133/Finland53!B133
 +Italy54!AC133*Italy54!D133/Italy54!B133
 +Netherlands55!AC133*Netherlands55!D133/Netherlands55!B133
 +Portugal56!AC133*Portugal56!D133/Portugal56!B133
 +Spain57!AC133*Spain57!D133/Spain57!B133
 +Sweden58!AC133*Sweden58!D133/Sweden58!B133)
/(Belgium51!D133/Belgium51!B133
 +Denmark52!D133/Denmark52!B133
 +Finland53!D133/Finland53!B133
 +Italy54!D133/Italy54!B133
 +Netherlands55!D133/Netherlands55!B133
 +Portugal56!D133/Portugal56!B133
 +Spain57!D133/Spain57!B133
 +Sweden58!D133/Sweden58!B133))</f>
        <v>1.528435564295819E-2</v>
      </c>
      <c r="C133" s="34">
        <f>IF(OR(
Belgium51!F133   ="",
Belgium51!D133   ="",
Belgium51!B133   ="",
Denmark52!F133      ="",
Denmark52!D133      ="",
Denmark52!B133      ="",
Finland53!F133       ="",
Finland53!D133       ="",
Finland53!B133       ="",
Italy54!F133      ="",
Italy54!D133      ="",
Italy54!B133      ="",
Netherlands55!F133 ="",
Netherlands55!D133 ="",
Netherlands55!B133 ="",
Portugal56!F133 ="",
Portugal56!D133 ="",
Portugal56!B133 ="",
Spain57!F133       ="",
Spain57!D133       ="",
Spain57!B133       ="",
Sweden58!F133      ="",
Sweden58!D133      ="",
Sweden58!B133      =""),"",
(Belgium51!F133*Belgium51!D133/Belgium51!B133
 +Denmark52!F133*Denmark52!D133/Denmark52!B133
 +Finland53!F133*Finland53!D133/Finland53!B133
 +Italy54!F133*Italy54!D133/Italy54!B133
 +Netherlands55!F133*Netherlands55!D133/Netherlands55!B133
 +Portugal56!F133*Portugal56!D133/Portugal56!B133
 +Spain57!F133*Spain57!D133/Spain57!B133
 +Sweden58!F133*Sweden58!D133/Sweden58!B133)
/(Belgium51!D133/Belgium51!B133
 +Denmark52!D133/Denmark52!B133
 +Finland53!D133/Finland53!B133
 +Italy54!D133/Italy54!B133
 +Netherlands55!D133/Netherlands55!B133
 +Portugal56!D133/Portugal56!B133
 +Spain57!D133/Spain57!B133
 +Sweden58!D133/Sweden58!B133))</f>
        <v>0.56045997654469804</v>
      </c>
      <c r="D133" s="62" t="str">
        <f>IF(OR(
Belgium51!AE133   ="",
Belgium51!D133   ="",
Belgium51!B133   ="",
Denmark52!AE133      ="",
Denmark52!D133      ="",
Denmark52!B133      ="",
Finland53!AE133       ="",
Finland53!D133       ="",
Finland53!B133       ="",
Italy54!AE133      ="",
Italy54!D133      ="",
Italy54!B133      ="",
Netherlands55!AE133 ="",
Netherlands55!D133 ="",
Netherlands55!B133 ="",
Portugal56!AE133 ="",
Portugal56!D133 ="",
Portugal56!B133 ="",
Spain57!AE133       ="",
Spain57!D133       ="",
Spain57!B133       ="",
Sweden58!AE133      ="",
Sweden58!D133      ="",
Sweden58!B133      =""),"",
(Belgium51!AE133*Belgium51!D133/Belgium51!B133
 +Denmark52!AE133*Denmark52!D133/Denmark52!B133
 +Finland53!AE133*Finland53!D133/Finland53!B133
 +Italy54!AE133*Italy54!D133/Italy54!B133
 +Netherlands55!AE133*Netherlands55!D133/Netherlands55!B133
 +Portugal56!AE133*Portugal56!D133/Portugal56!B133
 +Spain57!AE133*Spain57!D133/Spain57!B133
 +Sweden58!AE133*Sweden58!D133/Sweden58!B133)
/(Belgium51!D133/Belgium51!B133
 +Denmark52!D133/Denmark52!B133
 +Finland53!D133/Finland53!B133
 +Italy54!D133/Italy54!B133
 +Netherlands55!D133/Netherlands55!B133
 +Portugal56!D133/Portugal56!B133
 +Spain57!D133/Spain57!B133
 +Sweden58!D133/Sweden58!B133))</f>
        <v/>
      </c>
      <c r="E133" s="62">
        <f>IF(OR(
Belgium51!H133   ="",
Belgium51!D133   ="",
Belgium51!B133   ="",
Denmark52!H133      ="",
Denmark52!D133      ="",
Denmark52!B133      ="",
Finland53!H133       ="",
Finland53!D133       ="",
Finland53!B133       ="",
Italy54!H133      ="",
Italy54!D133      ="",
Italy54!B133      ="",
Netherlands55!H133 ="",
Netherlands55!D133 ="",
Netherlands55!B133 ="",
Portugal56!H133 ="",
Portugal56!D133 ="",
Portugal56!B133 ="",
Spain57!H133 ="",
Spain57!D133 ="",
Spain57!B133 ="",
Sweden58!H133 ="",
Sweden58!D133 ="",
Sweden58!B133 =""),"",
(Belgium51!H133*Belgium51!D133/Belgium51!B133
 +Denmark52!H133*Denmark52!D133/Denmark52!B133
 +Finland53!H133*Finland53!D133/Finland53!B133
 +Italy54!H133*Italy54!D133/Italy54!B133
 +Netherlands55!H133*Netherlands55!D133/Netherlands55!B133
 +Portugal56!H133*Portugal56!D133/Portugal56!B133
 +Spain57!H133*Spain57!D133/Spain57!B133
 +Sweden58!H133*Sweden58!D133/Sweden58!B133)
/(Belgium51!D133/Belgium51!B133
 +Denmark52!D133/Denmark52!B133
 +Finland53!D133/Finland53!B133
 +Italy54!D133/Italy54!B133
 +Netherlands55!D133/Netherlands55!B133
 +Portugal56!D133/Portugal56!B133
 +Spain57!D133/Spain57!B133
 +Sweden58!D133/Sweden58!B133))</f>
        <v>0.22660701238917008</v>
      </c>
      <c r="F133" s="62">
        <f>IF(OR(
Belgium51!I133   ="",
Belgium51!D133   ="",
Belgium51!B133   ="",
Denmark52!I133      ="",
Denmark52!D133      ="",
Denmark52!B133      ="",
Finland53!I133       ="",
Finland53!D133       ="",
Finland53!B133       ="",
Italy54!I133      ="",
Italy54!D133      ="",
Italy54!B133      ="",
Netherlands55!I133 ="",
Netherlands55!D133 ="",
Netherlands55!B133 ="",
Portugal56!I133      ="",
Portugal56!D133      ="",
Portugal56!B133      ="",
Spain57!I133      ="",
Spain57!D133      ="",
Spain57!B133      ="",
Sweden58!I133      ="",
Sweden58!D133      ="",
Sweden58!B133      =""),"",
(Belgium51!I133/Belgium51!B133
 +Denmark52!I133/Denmark52!B133
 +Finland53!I133/Finland53!B133
 +Italy54!I133/Italy54!B133
 +Netherlands55!I133/Netherlands55!B133
 +Portugal56!I133/Portugal56!B133
 +Spain57!I133/Spain57!B133
 +Sweden58!I133/Sweden58!B133)
/(Belgium51!D133/Belgium51!B133
 +Denmark52!D133/Denmark52!B133
 +Finland53!D133/Finland53!B133
 +Italy54!D133/Italy54!B133
 +Netherlands55!D133/Netherlands55!B133
 +Portugal56!D133/Portugal56!B133
 +Spain57!D133/Spain57!B133
 +Sweden58!D133/Sweden58!B133))</f>
        <v>0.26169997808700479</v>
      </c>
      <c r="G133" s="62">
        <f>IF(OR(
Belgium51!J133   ="",
Belgium51!D133   ="",
Belgium51!B133   ="",
Denmark52!J133      ="",
Denmark52!D133      ="",
Denmark52!B133      ="",
Finland53!J133       ="",
Finland53!D133       ="",
Finland53!B133       ="",
Italy54!J133      ="",
Italy54!D133      ="",
Italy54!B133      ="",
Netherlands55!J133 ="",
Netherlands55!D133 ="",
Netherlands55!B133 ="",
Portugal56!J133      ="",
Portugal56!D133      ="",
Portugal56!B133      ="",
Spain57!J133      ="",
Spain57!D133      ="",
Spain57!B133      ="",
Sweden58!J133      ="",
Sweden58!D133      ="",
Sweden58!B133      =""),"",
(Belgium51!J133/Belgium51!B133
 +Denmark52!J133/Denmark52!B133
 +Finland53!J133/Finland53!B133
 +Italy54!J133/Italy54!B133
 +Netherlands55!J133/Netherlands55!B133
 +Portugal56!J133/Portugal56!B133
 +Spain57!J133/Spain57!B133
 +Sweden58!J133/Sweden58!B133)
/(Belgium51!D133/Belgium51!B133
 +Denmark52!D133/Denmark52!B133
 +Finland53!D133/Finland53!B133
 +Italy54!D133/Italy54!B133
 +Netherlands55!D133/Netherlands55!B133
 +Portugal56!D133/Portugal56!B133
 +Spain57!D133/Spain57!B133
 +Sweden58!D133/Sweden58!B133))</f>
        <v>0.25805432483794771</v>
      </c>
      <c r="H133" s="62">
        <f>IF(OR(
Belgium51!K133   ="",
Belgium51!D133   ="",
Belgium51!B133   ="",
Denmark52!K133      ="",
Denmark52!D133      ="",
Denmark52!B133      ="",
Finland53!K133       ="",
Finland53!D133       ="",
Finland53!B133       ="",
Italy54!K133      ="",
Italy54!D133      ="",
Italy54!B133      ="",
Netherlands55!K133 ="",
Netherlands55!D133 ="",
Netherlands55!B133 ="",
Portugal56!K133      ="",
Portugal56!D133      ="",
Portugal56!B133      ="",
Spain57!K133      ="",
Spain57!D133      ="",
Spain57!B133      ="",
Sweden58!K133      ="",
Sweden58!D133      ="",
Sweden58!B133      =""),"",
(Belgium51!K133/Belgium51!B133
 +Denmark52!K133/Denmark52!B133
 +Finland53!K133/Finland53!B133
 +Italy54!K133/Italy54!B133
 +Netherlands55!K133/Netherlands55!B133
 +Portugal56!K133/Portugal56!B133
 +Spain57!K133/Spain57!B133
 +Sweden58!K133/Sweden58!B133)
/(Belgium51!D133/Belgium51!B133
 +Denmark52!D133/Denmark52!B133
 +Finland53!D133/Finland53!B133
 +Italy54!D133/Italy54!B133
 +Netherlands55!D133/Netherlands55!B133
 +Portugal56!D133/Portugal56!B133
 +Spain57!D133/Spain57!B133
 +Sweden58!D133/Sweden58!B133))</f>
        <v>0.36071453513268564</v>
      </c>
      <c r="I133" s="62">
        <f>IF(OR(
Belgium51!L133   ="",
Belgium51!D133   ="",
Belgium51!B133   ="",
Denmark52!L133      ="",
Denmark52!D133      ="",
Denmark52!B133      ="",
Finland53!L133       ="",
Finland53!D133       ="",
Finland53!B133       ="",
Italy54!L133      ="",
Italy54!D133      ="",
Italy54!B133      ="",
Netherlands55!L133 ="",
Netherlands55!D133 ="",
Netherlands55!B133 ="",
Portugal56!L133      ="",
Portugal56!D133      ="",
Portugal56!B133      ="",
Spain57!L133      ="",
Spain57!D133      ="",
Spain57!B133      ="",
Sweden58!L133      ="",
Sweden58!D133      ="",
Sweden58!B133      =""),"",
(Belgium51!L133/Belgium51!B133
 +Denmark52!L133/Denmark52!B133
 +Finland53!L133/Finland53!B133
 +Italy54!L133/Italy54!B133
 +Netherlands55!L133/Netherlands55!B133
 +Portugal56!L133/Portugal56!B133
 +Spain57!L133/Spain57!B133
 +Sweden58!L133/Sweden58!B133)
/(Belgium51!D133/Belgium51!B133
 +Denmark52!D133/Denmark52!B133
 +Finland53!D133/Finland53!B133
 +Italy54!D133/Italy54!B133
 +Netherlands55!D133/Netherlands55!B133
 +Portugal56!D133/Portugal56!B133
 +Spain57!D133/Spain57!B133
 +Sweden58!D133/Sweden58!B133))</f>
        <v>0.34856558510424729</v>
      </c>
      <c r="J133" s="61">
        <f t="shared" si="9"/>
        <v>1.2148950028438354E-2</v>
      </c>
      <c r="K133" s="61">
        <f>IF(OR(
Belgium51!D133   ="",Belgium51!D132   ="",
Belgium51!B133   ="",Belgium51!B132   ="",
Belgium51!N133   ="",Belgium51!N132   ="",
Denmark52!D133      ="",Denmark52!D132      ="",
Denmark52!B133      ="",Denmark52!B132      ="",
Denmark52!N133      ="",Denmark52!N132      ="",
Finland53!D133       ="",Finland53!D132       ="",
Finland53!B133       ="",Finland53!B132       ="",
Finland53!N133       ="",Finland53!N132       ="",
Italy54!D133      ="",Italy54!D132      ="",
Italy54!B133      ="",Italy54!B132      ="",
Italy54!N133      ="",Italy54!N132      ="",
Netherlands55!D133 ="",Netherlands55!D132 ="",
Netherlands55!B133 ="",Netherlands55!B132 ="",
Netherlands55!N133 ="",Netherlands55!N132 ="",
Portugal56!D133      ="",Portugal56!D132      ="",
Portugal56!B133      ="",Portugal56!B132      ="",
Portugal56!N133      ="",Portugal56!N132      ="",
Spain57!D133      ="",Spain57!D132      ="",
Spain57!B133      ="",Spain57!B132      ="",
Spain57!N133      ="",Spain57!N132      ="",
Sweden58!D133      ="",Sweden58!D132      ="",
Sweden58!B133      ="",Sweden58!B132      ="",
Sweden58!N133      ="",Sweden58!N132      =""),"",
LN(SQRT(
(Belgium51!D133/Belgium51!B133
 +Denmark52!D133/Denmark52!B133
 +Finland53!D133/Finland53!B133
 +Italy54!D133/Italy54!B133
 +Netherlands55!D133/Netherlands55!B133
 +Portugal56!D133/Portugal56!B133
 +Spain57!D133/Spain57!B133
 +Sweden58!D133/Sweden58!B133)
/(Belgium51!D133/Belgium51!N133*Belgium51!N132/Belgium51!B132
 +Denmark52!D133/Denmark52!N133*Denmark52!N132/Denmark52!B132
 +Finland53!D133/Finland53!N133*Finland53!N132/Finland53!B132
 +Italy54!D133/Italy54!N133*Italy54!N132/Italy54!B132
 +Netherlands55!D133/Netherlands55!N133*Netherlands55!N132/Netherlands55!B132
 +Portugal56!D133/Portugal56!N133*Portugal56!N132/Portugal56!B132
 +Spain57!D133/Spain57!N133*Spain57!N132/Spain57!B132
 +Sweden58!D133/Sweden58!N133*Sweden58!N132/Sweden58!B132)
*(Belgium51!D132/Belgium51!N132*Belgium51!N133/Belgium51!B133
 +Denmark52!D132/Denmark52!N132*Denmark52!N133/Denmark52!B133
 +Finland53!D132/Finland53!N132*Finland53!N133/Finland53!B133
 +Italy54!D132/Italy54!N132*Italy54!N133/Italy54!B133
 +Netherlands55!D132/Netherlands55!N132*Netherlands55!N133/Netherlands55!B133
 +Portugal56!D132/Portugal56!N132*Portugal56!N133/Portugal56!B133
 +Spain57!D132/Spain57!N132*Spain57!N133/Spain57!B133
 +Sweden58!D132/Sweden58!N132*Sweden58!N133/Sweden58!B133)
/(Belgium51!D132/Belgium51!B132
 +Denmark52!D132/Denmark52!B132
 +Finland53!D132/Finland53!B132
 +Italy54!D132/Italy54!B132
 +Netherlands55!D132/Netherlands55!B132
 +Portugal56!D132/Portugal56!B132
 +Spain57!D132/Spain57!B132
 +Sweden58!D132/Sweden58!B132))))</f>
        <v>-6.8170620463190154E-2</v>
      </c>
      <c r="L133" s="61">
        <f>IF(OR(
Belgium51!F133   ="",Belgium51!F132   ="",
Belgium51!D133   ="",Belgium51!D132   ="",
Belgium51!B133   ="",Belgium51!B132   ="",
Belgium51!P133   ="",Belgium51!P132   ="",
Denmark52!F133      ="",Denmark52!F132      ="",
Denmark52!D133      ="",Denmark52!D132      ="",
Denmark52!B133      ="",Denmark52!B132      ="",
Denmark52!P133      ="",Denmark52!P132      ="",
Finland53!F133       ="",Finland53!F132       ="",
Finland53!D133       ="",Finland53!D132       ="",
Finland53!B133       ="",Finland53!B132       ="",
Finland53!P133       ="",Finland53!P132       ="",
Italy54!F133      ="",Italy54!F132      ="",
Italy54!D133      ="",Italy54!D132      ="",
Italy54!B133      ="",Italy54!B132      ="",
Italy54!P133      ="",Italy54!P132      ="",
Netherlands55!F133 ="",Netherlands55!F132 ="",
Netherlands55!D133 ="",Netherlands55!D132 ="",
Netherlands55!B133 ="",Netherlands55!B132 ="",
Netherlands55!P133 ="",Netherlands55!P132 ="",
Portugal56!F133      ="",Portugal56!F132      ="",
Portugal56!D133      ="",Portugal56!D132      ="",
Portugal56!B133      ="",Portugal56!B132      ="",
Portugal56!P133      ="",Portugal56!P132      ="",
Spain57!F133      ="",Spain57!F132      ="",
Spain57!D133      ="",Spain57!D132      ="",
Spain57!B133      ="",Spain57!B132      ="",
Spain57!P133      ="",Spain57!P132      ="",
Sweden58!F133      ="",Sweden58!F132      ="",
Sweden58!D133      ="",Sweden58!D132      ="",
Sweden58!B133      ="",Sweden58!B132      ="",
Sweden58!P133      ="",Sweden58!P132      =""),"",
LN(SQRT(
(Belgium51!D133*Belgium51!F133/Belgium51!B133
 +Denmark52!D133*Denmark52!F133/Denmark52!B133
 +Finland53!D133*Finland53!F133/Finland53!B133
 +Italy54!D133*Italy54!F133/Italy54!B133
 +Netherlands55!D133*Netherlands55!F133/Netherlands55!B133
 +Portugal56!D133*Portugal56!F133/Portugal56!B133
 +Spain57!D133*Spain57!F133/Spain57!B133
 +Sweden58!D133*Sweden58!F133/Sweden58!B133)
/(Belgium51!D133*Belgium51!F133/Belgium51!P133*Belgium51!P132/Belgium51!B132
 +Denmark52!D133*Denmark52!F133/Denmark52!P133*Denmark52!P132/Denmark52!B132
 +Finland53!D133*Finland53!F133/Finland53!P133*Finland53!P132/Finland53!B132
 +Italy54!D133*Italy54!F133/Italy54!P133*Italy54!P132/Italy54!B132
 +Netherlands55!D133*Netherlands55!F133/Netherlands55!P133*Netherlands55!P132/Netherlands55!B132
 +Portugal56!D133*Portugal56!F133/Portugal56!P133*Portugal56!P132/Portugal56!B132
 +Spain57!D133*Spain57!F133/Spain57!P133*Spain57!P132/Spain57!B132
 +Sweden58!D133*Sweden58!F133/Sweden58!P133*Sweden58!P132/Sweden58!B132)
*(Belgium51!D132*Belgium51!F132/Belgium51!P132*Belgium51!P133/Belgium51!B133
 +Denmark52!D132*Denmark52!F132/Denmark52!P132*Denmark52!P133/Denmark52!B133
 +Finland53!D132*Finland53!F132/Finland53!P132*Finland53!P133/Finland53!B133
 +Italy54!D132*Italy54!F132/Italy54!P132*Italy54!P133/Italy54!B133
 +Netherlands55!D132*Netherlands55!F132/Netherlands55!P132*Netherlands55!P133/Netherlands55!B133
 +Portugal56!D132*Portugal56!F132/Portugal56!P132*Portugal56!P133/Portugal56!B133
 +Spain57!D132*Spain57!F132/Spain57!P132*Spain57!P133/Spain57!B133
 +Sweden58!D132*Sweden58!F132/Sweden58!P132*Sweden58!P133/Sweden58!B133)
/(Belgium51!D132*Belgium51!F132/Belgium51!B132
 +Denmark52!D132*Denmark52!F132/Denmark52!B132
 +Finland53!D132*Finland53!F132/Finland53!B132
 +Italy54!D132*Italy54!F132/Italy54!B132
 +Netherlands55!D132*Netherlands55!F132/Netherlands55!B132
 +Portugal56!D132*Portugal56!F132/Portugal56!B132
 +Spain57!D132*Spain57!F132/Spain57!B132
 +Sweden58!D132*Sweden58!F132/Sweden58!B132))))</f>
        <v>-4.6923090509530634E-2</v>
      </c>
      <c r="M133" s="62">
        <f>IF(OR(
Belgium51!H133   ="",Belgium51!H132   ="",
Belgium51!D133   ="",Belgium51!D132   ="",
Belgium51!B133   ="",Belgium51!B132   ="",
Belgium51!Q133   ="",Belgium51!Q132   ="",
Denmark52!H133      ="",Denmark52!H132      ="",
Denmark52!D133      ="",Denmark52!D132      ="",
Denmark52!B133      ="",Denmark52!B132      ="",
Denmark52!Q133      ="",Denmark52!Q132      ="",
Finland53!H133       ="",Finland53!H132       ="",
Finland53!D133       ="",Finland53!D132       ="",
Finland53!B133       ="",Finland53!B132       ="",
Finland53!Q133       ="",Finland53!Q132       ="",
Italy54!H133      ="",Italy54!H132      ="",
Italy54!D133      ="",Italy54!D132      ="",
Italy54!B133      ="",Italy54!B132      ="",
Italy54!Q133      ="",Italy54!Q132      ="",
Netherlands55!H133 ="",Netherlands55!H132 ="",
Netherlands55!D133 ="",Netherlands55!D132 ="",
Netherlands55!B133 ="",Netherlands55!B132 ="",
Netherlands55!Q133 ="",Netherlands55!Q132 ="",
Portugal56!H133      ="",Portugal56!H132      ="",
Portugal56!D133      ="",Portugal56!D132      ="",
Portugal56!B133      ="",Portugal56!B132      ="",
Portugal56!Q133      ="",Portugal56!Q132      ="",
Spain57!H133      ="",Spain57!H132      ="",
Spain57!D133      ="",Spain57!D132      ="",
Spain57!B133      ="",Spain57!B132      ="",
Spain57!Q133      ="",Spain57!Q132      ="",
Sweden58!H133      ="",Sweden58!H132      ="",
Sweden58!D133      ="",Sweden58!D132      ="",
Sweden58!B133      ="",Sweden58!B132      ="",
Sweden58!Q133      ="",Sweden58!Q132      =""),"",
LN(SQRT(
(Belgium51!D133*Belgium51!H133/Belgium51!B133
 +Denmark52!D133*Denmark52!H133/Denmark52!B133
 +Finland53!D133*Finland53!H133/Finland53!B133
 +Italy54!D133*Italy54!H133/Italy54!B133
 +Netherlands55!D133*Netherlands55!H133/Netherlands55!B133
 +Portugal56!D133*Portugal56!H133/Portugal56!B133
 +Spain57!D133*Spain57!H133/Spain57!B133
 +Sweden58!D133*Sweden58!H133/Sweden58!B133)
/(Belgium51!D133*Belgium51!H133/Belgium51!Q133*Belgium51!Q132/Belgium51!B132
 +Denmark52!D133*Denmark52!H133/Denmark52!Q133*Denmark52!Q132/Denmark52!B132
 +Finland53!D133*Finland53!H133/Finland53!Q133*Finland53!Q132/Finland53!B132
 +Italy54!D133*Italy54!H133/Italy54!Q133*Italy54!Q132/Italy54!B132
 +Netherlands55!D133*Netherlands55!H133/Netherlands55!Q133*Netherlands55!Q132/Netherlands55!B132
 +Portugal56!D133*Portugal56!H133/Portugal56!Q133*Portugal56!Q132/Portugal56!B132
 +Spain57!D133*Spain57!H133/Spain57!Q133*Spain57!Q132/Spain57!B132
 +Sweden58!D133*Sweden58!H133/Sweden58!Q133*Sweden58!Q132/Sweden58!B132)
*(Belgium51!D132*Belgium51!H132/Belgium51!Q132*Belgium51!Q133/Belgium51!B133
 +Denmark52!D132*Denmark52!H132/Denmark52!Q132*Denmark52!Q133/Denmark52!B133
 +Finland53!D132*Finland53!H132/Finland53!Q132*Finland53!Q133/Finland53!B133
 +Italy54!D132*Italy54!H132/Italy54!Q132*Italy54!Q133/Italy54!B133
 +Netherlands55!D132*Netherlands55!H132/Netherlands55!Q132*Netherlands55!Q133/Netherlands55!B133
 +Portugal56!D132*Portugal56!H132/Portugal56!Q132*Portugal56!Q133/Portugal56!B133
 +Spain57!D132*Spain57!H132/Spain57!Q132*Spain57!Q133/Spain57!B133
 +Sweden58!D132*Sweden58!H132/Sweden58!Q132*Sweden58!Q133/Sweden58!B133)
/(Belgium51!D132*Belgium51!H132/Belgium51!B132
 +Denmark52!D132*Denmark52!H132/Denmark52!B132
 +Finland53!D132*Finland53!H132/Finland53!B132
 +Italy54!D132*Italy54!H132/Italy54!B132
 +Netherlands55!D132*Netherlands55!H132/Netherlands55!B132
 +Portugal56!D132*Portugal56!H132/Portugal56!B132
 +Spain57!D132*Spain57!H132/Spain57!B132
 +Sweden58!D132*Sweden58!H132/Sweden58!B132))))</f>
        <v>-3.9319421541006788E-2</v>
      </c>
      <c r="N133" s="62">
        <f>IF(OR(
Belgium51!I133   ="",Belgium51!I132   ="",
Belgium51!B133   ="",Belgium51!B132   ="",
Belgium51!R133   ="",Belgium51!R132   ="",
Denmark52!I133      ="",Denmark52!I132      ="",
Denmark52!B133      ="",Denmark52!B132      ="",
Denmark52!R133      ="",Denmark52!R132      ="",
Finland53!I133       ="",Finland53!I132       ="",
Finland53!B133       ="",Finland53!B132       ="",
Finland53!R133       ="",Finland53!R132       ="",
Italy54!I133      ="",Italy54!I132      ="",
Italy54!B133      ="",Italy54!B132      ="",
Italy54!R133      ="",Italy54!R132      ="",
Netherlands55!I133 ="",Netherlands55!I132 ="",
Netherlands55!B133 ="",Netherlands55!B132 ="",
Netherlands55!R133 ="",Netherlands55!R132 ="",
Portugal56!I133      ="",Portugal56!I132      ="",
Portugal56!B133      ="",Portugal56!B132      ="",
Portugal56!R133      ="",Portugal56!R132      ="",
Spain57!I133      ="",Spain57!I132      ="",
Spain57!B133      ="",Spain57!B132      ="",
Spain57!R133      ="",Spain57!R132      ="",
Sweden58!I133      ="",Sweden58!I132      ="",
Sweden58!B133      ="",Sweden58!B132      ="",
Sweden58!R133      ="",Sweden58!R132      =""),"",
LN(SQRT(
(Belgium51!I133/Belgium51!B133
 +Denmark52!I133/Denmark52!B133
 +Finland53!I133/Finland53!B133
 +Italy54!I133/Italy54!B133
 +Netherlands55!I133/Netherlands55!B133
 +Portugal56!I133/Portugal56!B133
 +Spain57!I133/Spain57!B133
 +Sweden58!I133/Sweden58!B133)
/(Belgium51!I133/Belgium51!R133*Belgium51!R132/Belgium51!B132
 +Denmark52!I133/Denmark52!R133*Denmark52!R132/Denmark52!B132
 +Finland53!I133/Finland53!R133*Finland53!R132/Finland53!B132
 +Italy54!I133/Italy54!R133*Italy54!R132/Italy54!B132
 +Netherlands55!I133/Netherlands55!R133*Netherlands55!R132/Netherlands55!B132
 +Portugal56!I133/Portugal56!R133*Portugal56!R132/Portugal56!B132
 +Spain57!I133/Spain57!R133*Spain57!R132/Spain57!B132
 +Sweden58!I133/Sweden58!R133*Sweden58!R132/Sweden58!B132)
*(Belgium51!I132/Belgium51!R132*Belgium51!R133/Belgium51!B133
 +Denmark52!I132/Denmark52!R132*Denmark52!R133/Denmark52!B133
 +Finland53!I132/Finland53!R132*Finland53!R133/Finland53!B133
 +Italy54!I132/Italy54!R132*Italy54!R133/Italy54!B133
 +Netherlands55!I132/Netherlands55!R132*Netherlands55!R133/Netherlands55!B133
 +Portugal56!I132/Portugal56!R132*Portugal56!R133/Portugal56!B133
 +Spain57!I132/Spain57!R132*Spain57!R133/Spain57!B133
 +Sweden58!I132/Sweden58!R132*Sweden58!R133/Sweden58!B133)
/(Belgium51!I132/Belgium51!B132
 +Denmark52!I132/Denmark52!B132
 +Finland53!I132/Finland53!B132
 +Italy54!I132/Italy54!B132
 +Netherlands55!I132/Netherlands55!B132
 +Portugal56!I132/Portugal56!B132
 +Spain57!I132/Spain57!B132
 +Sweden58!I132/Sweden58!B132))))</f>
        <v>-4.5227668208579493E-2</v>
      </c>
      <c r="O133" s="62">
        <f>IF(OR(
Belgium51!K133   ="",Belgium51!K132   ="",
Belgium51!B133   ="",Belgium51!B132   ="",
Belgium51!S133   ="",Belgium51!S132   ="",
Denmark52!K133      ="",Denmark52!K132      ="",
Denmark52!B133      ="",Denmark52!B132      ="",
Denmark52!S133      ="",Denmark52!S132      ="",
Finland53!K133       ="",Finland53!K132       ="",
Finland53!B133       ="",Finland53!B132       ="",
Finland53!S133       ="",Finland53!S132       ="",
Italy54!K133      ="",Italy54!K132      ="",
Italy54!B133      ="",Italy54!B132      ="",
Italy54!S133      ="",Italy54!S132      ="",
Netherlands55!K133 ="",Netherlands55!K132 ="",
Netherlands55!B133 ="",Netherlands55!B132 ="",
Netherlands55!S133 ="",Netherlands55!S132 ="",
Portugal56!K133      ="",Portugal56!K132      ="",
Portugal56!B133      ="",Portugal56!B132      ="",
Portugal56!S133      ="",Portugal56!S132      ="",
Spain57!K133      ="",Spain57!K132      ="",
Spain57!B133      ="",Spain57!B132      ="",
Spain57!S133      ="",Spain57!S132      ="",
Sweden58!K133      ="",Sweden58!K132      ="",
Sweden58!B133      ="",Sweden58!B132      ="",
Sweden58!S133      ="",Sweden58!S132      =""),"",
LN(SQRT(
(Belgium51!K133/Belgium51!B133
 +Denmark52!K133/Denmark52!B133
 +Finland53!K133/Finland53!B133
 +Italy54!K133/Italy54!B133
 +Netherlands55!K133/Netherlands55!B133
 +Portugal56!K133/Portugal56!B133
 +Spain57!K133/Spain57!B133
 +Sweden58!K133/Sweden58!B133)
/(Belgium51!K133/Belgium51!S133*Belgium51!S132/Belgium51!B132
 +Denmark52!K133/Denmark52!S133*Denmark52!S132/Denmark52!B132
 +Finland53!K133/Finland53!S133*Finland53!S132/Finland53!B132
 +Italy54!K133/Italy54!S133*Italy54!S132/Italy54!B132
 +Netherlands55!K133/Netherlands55!S133*Netherlands55!S132/Netherlands55!B132
 +Portugal56!K133/Portugal56!S133*Portugal56!S132/Portugal56!B132
 +Spain57!K133/Spain57!S133*Spain57!S132/Spain57!B132
 +Sweden58!K133/Sweden58!S133*Sweden58!S132/Sweden58!B132)
*(Belgium51!K132/Belgium51!S132*Belgium51!S133/Belgium51!B133
 +Denmark52!K132/Denmark52!S132*Denmark52!S133/Denmark52!B133
 +Finland53!K132/Finland53!S132*Finland53!S133/Finland53!B133
 +Italy54!K132/Italy54!S132*Italy54!S133/Italy54!B133
 +Netherlands55!K132/Netherlands55!S132*Netherlands55!S133/Netherlands55!B133
 +Portugal56!K132/Portugal56!S132*Portugal56!S133/Portugal56!B133
 +Spain57!K132/Spain57!S132*Spain57!S133/Spain57!B133
 +Sweden58!K132/Sweden58!S132*Sweden58!S133/Sweden58!B133)
/(Belgium51!K132/Belgium51!B132
 +Denmark52!K132/Denmark52!B132
 +Finland53!K132/Finland53!B132
 +Italy54!K132/Italy54!B132
 +Netherlands55!K132/Netherlands55!B132
 +Portugal56!K132/Portugal56!B132
 +Spain57!K132/Spain57!B132
 +Sweden58!K132/Sweden58!B132))))</f>
        <v>-2.8710799550528542E-2</v>
      </c>
      <c r="P133" s="62">
        <f>IF(OR(
Belgium51!L133   ="",Belgium51!L132   ="",
Belgium51!B133   ="",Belgium51!B132   ="",
Belgium51!T133   ="",Belgium51!T132   ="",
Denmark52!L133      ="",Denmark52!L132      ="",
Denmark52!B133      ="",Denmark52!B132      ="",
Denmark52!T133      ="",Denmark52!T132      ="",
Finland53!L133       ="",Finland53!L132       ="",
Finland53!B133       ="",Finland53!B132       ="",
Finland53!T133       ="",Finland53!T132       ="",
Italy54!L133      ="",Italy54!L132      ="",
Italy54!B133      ="",Italy54!B132      ="",
Italy54!T133      ="",Italy54!T132      ="",
Netherlands55!L133 ="",Netherlands55!L132 ="",
Netherlands55!B133 ="",Netherlands55!B132 ="",
Netherlands55!T133 ="",Netherlands55!T132 ="",
Portugal56!L133      ="",Portugal56!L132      ="",
Portugal56!B133      ="",Portugal56!B132      ="",
Portugal56!T133      ="",Portugal56!T132      ="",
Spain57!L133      ="",Spain57!L132      ="",
Spain57!B133      ="",Spain57!B132      ="",
Spain57!T133      ="",Spain57!T132      ="",
Sweden58!L133      ="",Sweden58!L132      ="",
Sweden58!B133      ="",Sweden58!B132      ="",
Sweden58!T133      ="",Sweden58!T132      =""),"",
LN(SQRT(
(Belgium51!L133/Belgium51!B133
 +Denmark52!L133/Denmark52!B133
 +Finland53!L133/Finland53!B133
 +Italy54!L133/Italy54!B133
 +Netherlands55!L133/Netherlands55!B133
 +Portugal56!L133/Portugal56!B133
 +Spain57!L133/Spain57!B133
 +Sweden58!L133/Sweden58!B133)
/(Belgium51!L133/Belgium51!T133*Belgium51!T132/Belgium51!B132
 +Denmark52!L133/Denmark52!T133*Denmark52!T132/Denmark52!B132
 +Finland53!L133/Finland53!T133*Finland53!T132/Finland53!B132
 +Italy54!L133/Italy54!T133*Italy54!T132/Italy54!B132
 +Netherlands55!L133/Netherlands55!T133*Netherlands55!T132/Netherlands55!B132
 +Portugal56!L133/Portugal56!T133*Portugal56!T132/Portugal56!B132
 +Spain57!L133/Spain57!T133*Spain57!T132/Spain57!B132
 +Sweden58!L133/Sweden58!T133*Sweden58!T132/Sweden58!B132)
*(Belgium51!L132/Belgium51!T132*Belgium51!T133/Belgium51!B133
 +Denmark52!L132/Denmark52!T132*Denmark52!T133/Denmark52!B133
 +Finland53!L132/Finland53!T132*Finland53!T133/Finland53!B133
 +Italy54!L132/Italy54!T132*Italy54!T133/Italy54!B133
 +Netherlands55!L132/Netherlands55!T132*Netherlands55!T133/Netherlands55!B133
 +Portugal56!L132/Portugal56!T132*Portugal56!T133/Portugal56!B133
 +Spain57!L132/Spain57!T132*Spain57!T133/Spain57!B133
 +Sweden58!L132/Sweden58!T132*Sweden58!T133/Sweden58!B133)
/(Belgium51!L132/Belgium51!B132
 +Denmark52!L132/Denmark52!B132
 +Finland53!L132/Finland53!B132
 +Italy54!L132/Italy54!B132
 +Netherlands55!L132/Netherlands55!B132
 +Portugal56!L132/Portugal56!B132
 +Spain57!L132/Spain57!B132
 +Sweden58!L132/Sweden58!B132))))</f>
        <v>2.3186883310978186E-3</v>
      </c>
      <c r="Q133" s="61">
        <f t="shared" si="4"/>
        <v>2.1247529953659521E-2</v>
      </c>
      <c r="R133" s="61">
        <f t="shared" si="8"/>
        <v>2.8851198922183366E-2</v>
      </c>
      <c r="S133" s="61">
        <f t="shared" si="5"/>
        <v>2.2942952254610662E-2</v>
      </c>
      <c r="T133" s="61">
        <f t="shared" si="6"/>
        <v>3.9459820912661613E-2</v>
      </c>
      <c r="U133" s="61">
        <f t="shared" si="7"/>
        <v>7.0489308794287969E-2</v>
      </c>
      <c r="V133" s="61">
        <f>IF(OR(
Belgium51!V133   ="",
Belgium51!U133   ="",
Denmark52!V133      ="",
Denmark52!U133      ="",
Finland53!V133       ="",
Finland53!U133       ="",
Italy54!V133      ="",
Italy54!U133      ="",
Netherlands55!V133 ="",
Netherlands55!U133 ="",
Portugal56!V133      ="",
Portugal56!U133      ="",
Spain57!V133      ="",
Spain57!U133      ="",
Sweden58!V133      ="",
Sweden58!U133      =""),"",
LN((Belgium51!V133+Denmark52!V133+Finland53!V133+Italy54!V133+Netherlands55!V133+Portugal56!V133+Spain57!V133+Sweden58!V133)
/(Belgium51!U133+Denmark52!U133+Finland53!U133+Italy54!U133+Netherlands55!U133+Portugal56!U133+Spain57!U133+Sweden58!U133)))</f>
        <v>-0.84292950752346585</v>
      </c>
      <c r="W133" s="61">
        <f>IF(OR(
Belgium51!V133   ="",
Belgium51!W133   ="",
Belgium51!U133   ="",
Denmark52!V133      ="",
Denmark52!W133      ="",
Denmark52!U133      ="",
Finland53!V133       ="",
Finland53!W133       ="",
Finland53!U133       ="",
Italy54!V133      ="",
Italy54!W133      ="",
Italy54!U133      ="",
Netherlands55!V133 ="",
Netherlands55!W133 ="",
Netherlands55!V133 ="",
Portugal56!V133      ="",
Portugal56!W133      ="",
Portugal56!U133      ="",
Spain57!V133      ="",
Spain57!W133      ="",
Spain57!U133      ="",
Sweden58!V133      ="",
Sweden58!W133      ="",
Sweden58!U133      ="",
),"",
LN((Belgium51!V133*Belgium51!W133+Denmark52!V133*Denmark52!W133+Finland53!V133*Finland53!W133+Italy54!V133*Italy54!W133+Netherlands55!V133*Netherlands55!W133+Portugal56!V133*Portugal56!W133+Spain57!V133*Spain57!W133+Sweden58!V133*Sweden58!W133)
/(Belgium51!U133+Denmark52!U133+Finland53!U133+Italy54!U133+Netherlands55!U133+Portugal56!U133+Spain57!U133+Sweden58!U133)))</f>
        <v>6.6156025521272381</v>
      </c>
      <c r="X133" s="61">
        <f>IF(OR(
Belgium51!X133   ="",
Belgium51!D133   ="",
Belgium51!B133   ="",
Denmark52!X133      ="",
Denmark52!D133      ="",
Denmark52!B133      ="",
Finland53!X133       ="",
Finland53!D133       ="",
Finland53!B133       ="",
Italy54!X133      ="",
Italy54!D133      ="",
Italy54!B133      ="",
Netherlands55!X133 ="",
Netherlands55!D133 ="",
Netherlands55!B133 ="",
Portugal56!X133      ="",
Portugal56!D133      ="",
Portugal56!B133      ="",
Spain57!X133      ="",
Spain57!D133      ="",
Spain57!B133      ="",
Sweden58!X133      ="",
Sweden58!D133      ="",
Sweden58!B133      =""),"",
(Belgium51!X133*Belgium51!D133/Belgium51!B133
 +Denmark52!X133*Denmark52!D133/Denmark52!B133
 +Finland53!X133*Finland53!D133/Finland53!B133
 +Italy54!X133*Italy54!D133/Italy54!B133
 +Netherlands55!X133*Netherlands55!D133/Netherlands55!B133
 +Portugal56!X133*Portugal56!D133/Portugal56!B133
 +Spain57!X133*Spain57!D133/Spain57!B133
 +Sweden58!X133*Sweden58!D133/Sweden58!B133)
/(Belgium51!D133/Belgium51!B133
 +Denmark52!D133/Denmark52!B133
 +Finland53!D133/Finland53!B133
 +Italy54!D133/Italy54!B133
 +Netherlands55!D133/Netherlands55!B133
 +Portugal56!D133/Portugal56!B133
 +Spain57!D133/Spain57!B133
 +Sweden58!D133/Sweden58!B133))</f>
        <v>0.5783279926016015</v>
      </c>
      <c r="Y133" s="61">
        <f>IF(OR(
Belgium51!Y133   ="",
Belgium51!D133   ="",
Belgium51!B133   ="",
Denmark52!Y133      ="",
Denmark52!D133      ="",
Denmark52!B133      ="",
Finland53!Y133       ="",
Finland53!D133       ="",
Finland53!B133       ="",
Italy54!Y133      ="",
Italy54!D133      ="",
Italy54!B133      ="",
Netherlands55!Y133 ="",
Netherlands55!D133 ="",
Netherlands55!B133 ="",
Portugal56!Y133      ="",
Portugal56!D133      ="",
Portugal56!B133      ="",
Spain57!Y133      ="",
Spain57!D133      ="",
Spain57!B133      ="",
Sweden58!Y133      ="",
Sweden58!D133      ="",
Sweden58!B133      =""),"",
(Belgium51!Y133/Belgium51!B133
 +Denmark52!Y133/Denmark52!B133
 +Finland53!Y133/Finland53!B133
 +Italy54!Y133/Italy54!B133
 +Netherlands55!Y133/Netherlands55!B133
 +Portugal56!Y133/Portugal56!B133
 +Spain57!Y133/Spain57!B133
 +Sweden58!Y133/Sweden58!B133)
/(Belgium51!D133/Belgium51!B133
 +Denmark52!D133/Denmark52!B133
 +Finland53!D133/Finland53!B133
 +Italy54!D133/Italy54!B133
 +Netherlands55!D133/Netherlands55!B133
 +Portugal56!D133/Portugal56!B133
 +Spain57!D133/Spain57!B133
 +Sweden58!D133/Sweden58!B133))</f>
        <v>0.14169458570060464</v>
      </c>
      <c r="Z133" s="61">
        <v>4.12</v>
      </c>
      <c r="AA133" s="62">
        <f t="shared" ref="AA133:AA146" si="10">IF(OR(Z132="",K133=""),"",Z132/100-K133)</f>
        <v>9.5570620463190148E-2</v>
      </c>
      <c r="AB133" s="75">
        <f>IF(OR(
Belgium51!AB133   ="",
Belgium51!D133   ="",
Belgium51!B133   ="",
Denmark52!AB133      ="",
Denmark52!D133      ="",
Denmark52!B133      ="",
Finland53!AB133       ="",
Finland53!D133       ="",
Finland53!B133       ="",
Italy54!AB133      ="",
Italy54!D133      ="",
Italy54!B133      ="",
Netherlands55!AB133 ="",
Netherlands55!D133 ="",
Netherlands55!B133 ="",
Portugal56!AB133      ="",
Portugal56!D133      ="",
Portugal56!B133      ="",
Spain57!AB133      ="",
Spain57!D133      ="",
Spain57!B133      ="",
Sweden58!AB133      ="",
Sweden58!D133      ="",
Sweden58!B133      =""),"",
(Belgium51!AB133*Belgium51!D133/Belgium51!B133
 +Denmark52!AB133*Denmark52!D133/Denmark52!B133
 +Finland53!AB133*Finland53!D133/Finland53!B133
 +Italy54!AB133*Italy54!D133/Italy54!B133
 +Netherlands55!AB133*Netherlands55!D133/Netherlands55!B133
 +Portugal56!AB133*Portugal56!D133/Portugal56!B133
 +Spain57!AB133*Spain57!D133/Spain57!B133
 +Sweden58!AB133*Sweden58!D133/Sweden58!B133)
/(Belgium51!D133/Belgium51!B133
 +Denmark52!D133/Denmark52!B133
 +Finland53!D133/Finland53!B133
 +Italy54!D133/Italy54!B133
 +Netherlands55!D133/Netherlands55!B133
 +Portugal56!D133/Portugal56!B133
 +Spain57!D133/Spain57!B133
 +Sweden58!D133/Sweden58!B133))</f>
        <v>0.77343025422715672</v>
      </c>
    </row>
    <row r="134" spans="1:28">
      <c r="A134" s="62">
        <v>2001</v>
      </c>
      <c r="B134" s="62">
        <f>IF(OR(
Belgium51!AC134   ="",
Belgium51!D134   ="",
Belgium51!B134   ="",
Denmark52!AC134      ="",
Denmark52!D134      ="",
Denmark52!B134      ="",
Finland53!AC134       ="",
Finland53!D134       ="",
Finland53!B134       ="",
Italy54!AC134      ="",
Italy54!D134      ="",
Italy54!B134      ="",
Netherlands55!AC134 ="",
Netherlands55!D134 ="",
Netherlands55!B134 ="",
Portugal56!AC134 ="",
Portugal56!D134 ="",
Portugal56!B134 ="",
Spain57!AC134       ="",
Spain57!D134       ="",
Spain57!B134       ="",
Sweden58!AC134      ="",
Sweden58!D134      ="",
Sweden58!B134      =""),"",
(Belgium51!AC134*Belgium51!D134/Belgium51!B134
 +Denmark52!AC134*Denmark52!D134/Denmark52!B134
 +Finland53!AC134*Finland53!D134/Finland53!B134
 +Italy54!AC134*Italy54!D134/Italy54!B134
 +Netherlands55!AC134*Netherlands55!D134/Netherlands55!B134
 +Portugal56!AC134*Portugal56!D134/Portugal56!B134
 +Spain57!AC134*Spain57!D134/Spain57!B134
 +Sweden58!AC134*Sweden58!D134/Sweden58!B134)
/(Belgium51!D134/Belgium51!B134
 +Denmark52!D134/Denmark52!B134
 +Finland53!D134/Finland53!B134
 +Italy54!D134/Italy54!B134
 +Netherlands55!D134/Netherlands55!B134
 +Portugal56!D134/Portugal56!B134
 +Spain57!D134/Spain57!B134
 +Sweden58!D134/Sweden58!B134))</f>
        <v>1.5591052595754905E-2</v>
      </c>
      <c r="C134" s="34">
        <f>IF(OR(
Belgium51!F134   ="",
Belgium51!D134   ="",
Belgium51!B134   ="",
Denmark52!F134      ="",
Denmark52!D134      ="",
Denmark52!B134      ="",
Finland53!F134       ="",
Finland53!D134       ="",
Finland53!B134       ="",
Italy54!F134      ="",
Italy54!D134      ="",
Italy54!B134      ="",
Netherlands55!F134 ="",
Netherlands55!D134 ="",
Netherlands55!B134 ="",
Portugal56!F134 ="",
Portugal56!D134 ="",
Portugal56!B134 ="",
Spain57!F134       ="",
Spain57!D134       ="",
Spain57!B134       ="",
Sweden58!F134      ="",
Sweden58!D134      ="",
Sweden58!B134      =""),"",
(Belgium51!F134*Belgium51!D134/Belgium51!B134
 +Denmark52!F134*Denmark52!D134/Denmark52!B134
 +Finland53!F134*Finland53!D134/Finland53!B134
 +Italy54!F134*Italy54!D134/Italy54!B134
 +Netherlands55!F134*Netherlands55!D134/Netherlands55!B134
 +Portugal56!F134*Portugal56!D134/Portugal56!B134
 +Spain57!F134*Spain57!D134/Spain57!B134
 +Sweden58!F134*Sweden58!D134/Sweden58!B134)
/(Belgium51!D134/Belgium51!B134
 +Denmark52!D134/Denmark52!B134
 +Finland53!D134/Finland53!B134
 +Italy54!D134/Italy54!B134
 +Netherlands55!D134/Netherlands55!B134
 +Portugal56!D134/Portugal56!B134
 +Spain57!D134/Spain57!B134
 +Sweden58!D134/Sweden58!B134))</f>
        <v>0.55547405429092933</v>
      </c>
      <c r="D134" s="62" t="str">
        <f>IF(OR(
Belgium51!AE134   ="",
Belgium51!D134   ="",
Belgium51!B134   ="",
Denmark52!AE134      ="",
Denmark52!D134      ="",
Denmark52!B134      ="",
Finland53!AE134       ="",
Finland53!D134       ="",
Finland53!B134       ="",
Italy54!AE134      ="",
Italy54!D134      ="",
Italy54!B134      ="",
Netherlands55!AE134 ="",
Netherlands55!D134 ="",
Netherlands55!B134 ="",
Portugal56!AE134 ="",
Portugal56!D134 ="",
Portugal56!B134 ="",
Spain57!AE134       ="",
Spain57!D134       ="",
Spain57!B134       ="",
Sweden58!AE134      ="",
Sweden58!D134      ="",
Sweden58!B134      =""),"",
(Belgium51!AE134*Belgium51!D134/Belgium51!B134
 +Denmark52!AE134*Denmark52!D134/Denmark52!B134
 +Finland53!AE134*Finland53!D134/Finland53!B134
 +Italy54!AE134*Italy54!D134/Italy54!B134
 +Netherlands55!AE134*Netherlands55!D134/Netherlands55!B134
 +Portugal56!AE134*Portugal56!D134/Portugal56!B134
 +Spain57!AE134*Spain57!D134/Spain57!B134
 +Sweden58!AE134*Sweden58!D134/Sweden58!B134)
/(Belgium51!D134/Belgium51!B134
 +Denmark52!D134/Denmark52!B134
 +Finland53!D134/Finland53!B134
 +Italy54!D134/Italy54!B134
 +Netherlands55!D134/Netherlands55!B134
 +Portugal56!D134/Portugal56!B134
 +Spain57!D134/Spain57!B134
 +Sweden58!D134/Sweden58!B134))</f>
        <v/>
      </c>
      <c r="E134" s="62">
        <f>IF(OR(
Belgium51!H134   ="",
Belgium51!D134   ="",
Belgium51!B134   ="",
Denmark52!H134      ="",
Denmark52!D134      ="",
Denmark52!B134      ="",
Finland53!H134       ="",
Finland53!D134       ="",
Finland53!B134       ="",
Italy54!H134      ="",
Italy54!D134      ="",
Italy54!B134      ="",
Netherlands55!H134 ="",
Netherlands55!D134 ="",
Netherlands55!B134 ="",
Portugal56!H134 ="",
Portugal56!D134 ="",
Portugal56!B134 ="",
Spain57!H134 ="",
Spain57!D134 ="",
Spain57!B134 ="",
Sweden58!H134 ="",
Sweden58!D134 ="",
Sweden58!B134 =""),"",
(Belgium51!H134*Belgium51!D134/Belgium51!B134
 +Denmark52!H134*Denmark52!D134/Denmark52!B134
 +Finland53!H134*Finland53!D134/Finland53!B134
 +Italy54!H134*Italy54!D134/Italy54!B134
 +Netherlands55!H134*Netherlands55!D134/Netherlands55!B134
 +Portugal56!H134*Portugal56!D134/Portugal56!B134
 +Spain57!H134*Spain57!D134/Spain57!B134
 +Sweden58!H134*Sweden58!D134/Sweden58!B134)
/(Belgium51!D134/Belgium51!B134
 +Denmark52!D134/Denmark52!B134
 +Finland53!D134/Finland53!B134
 +Italy54!D134/Italy54!B134
 +Netherlands55!D134/Netherlands55!B134
 +Portugal56!D134/Portugal56!B134
 +Spain57!D134/Spain57!B134
 +Sweden58!D134/Sweden58!B134))</f>
        <v>0.22586361425971957</v>
      </c>
      <c r="F134" s="62">
        <f>IF(OR(
Belgium51!I134   ="",
Belgium51!D134   ="",
Belgium51!B134   ="",
Denmark52!I134      ="",
Denmark52!D134      ="",
Denmark52!B134      ="",
Finland53!I134       ="",
Finland53!D134       ="",
Finland53!B134       ="",
Italy54!I134      ="",
Italy54!D134      ="",
Italy54!B134      ="",
Netherlands55!I134 ="",
Netherlands55!D134 ="",
Netherlands55!B134 ="",
Portugal56!I134      ="",
Portugal56!D134      ="",
Portugal56!B134      ="",
Spain57!I134      ="",
Spain57!D134      ="",
Spain57!B134      ="",
Sweden58!I134      ="",
Sweden58!D134      ="",
Sweden58!B134      =""),"",
(Belgium51!I134/Belgium51!B134
 +Denmark52!I134/Denmark52!B134
 +Finland53!I134/Finland53!B134
 +Italy54!I134/Italy54!B134
 +Netherlands55!I134/Netherlands55!B134
 +Portugal56!I134/Portugal56!B134
 +Spain57!I134/Spain57!B134
 +Sweden58!I134/Sweden58!B134)
/(Belgium51!D134/Belgium51!B134
 +Denmark52!D134/Denmark52!B134
 +Finland53!D134/Finland53!B134
 +Italy54!D134/Italy54!B134
 +Netherlands55!D134/Netherlands55!B134
 +Portugal56!D134/Portugal56!B134
 +Spain57!D134/Spain57!B134
 +Sweden58!D134/Sweden58!B134))</f>
        <v>0.26788032001806483</v>
      </c>
      <c r="G134" s="62">
        <f>IF(OR(
Belgium51!J134   ="",
Belgium51!D134   ="",
Belgium51!B134   ="",
Denmark52!J134      ="",
Denmark52!D134      ="",
Denmark52!B134      ="",
Finland53!J134       ="",
Finland53!D134       ="",
Finland53!B134       ="",
Italy54!J134      ="",
Italy54!D134      ="",
Italy54!B134      ="",
Netherlands55!J134 ="",
Netherlands55!D134 ="",
Netherlands55!B134 ="",
Portugal56!J134      ="",
Portugal56!D134      ="",
Portugal56!B134      ="",
Spain57!J134      ="",
Spain57!D134      ="",
Spain57!B134      ="",
Sweden58!J134      ="",
Sweden58!D134      ="",
Sweden58!B134      =""),"",
(Belgium51!J134/Belgium51!B134
 +Denmark52!J134/Denmark52!B134
 +Finland53!J134/Finland53!B134
 +Italy54!J134/Italy54!B134
 +Netherlands55!J134/Netherlands55!B134
 +Portugal56!J134/Portugal56!B134
 +Spain57!J134/Spain57!B134
 +Sweden58!J134/Sweden58!B134)
/(Belgium51!D134/Belgium51!B134
 +Denmark52!D134/Denmark52!B134
 +Finland53!D134/Finland53!B134
 +Italy54!D134/Italy54!B134
 +Netherlands55!D134/Netherlands55!B134
 +Portugal56!D134/Portugal56!B134
 +Spain57!D134/Spain57!B134
 +Sweden58!D134/Sweden58!B134))</f>
        <v>0.25727882007918623</v>
      </c>
      <c r="H134" s="62">
        <f>IF(OR(
Belgium51!K134   ="",
Belgium51!D134   ="",
Belgium51!B134   ="",
Denmark52!K134      ="",
Denmark52!D134      ="",
Denmark52!B134      ="",
Finland53!K134       ="",
Finland53!D134       ="",
Finland53!B134       ="",
Italy54!K134      ="",
Italy54!D134      ="",
Italy54!B134      ="",
Netherlands55!K134 ="",
Netherlands55!D134 ="",
Netherlands55!B134 ="",
Portugal56!K134      ="",
Portugal56!D134      ="",
Portugal56!B134      ="",
Spain57!K134      ="",
Spain57!D134      ="",
Spain57!B134      ="",
Sweden58!K134      ="",
Sweden58!D134      ="",
Sweden58!B134      =""),"",
(Belgium51!K134/Belgium51!B134
 +Denmark52!K134/Denmark52!B134
 +Finland53!K134/Finland53!B134
 +Italy54!K134/Italy54!B134
 +Netherlands55!K134/Netherlands55!B134
 +Portugal56!K134/Portugal56!B134
 +Spain57!K134/Spain57!B134
 +Sweden58!K134/Sweden58!B134)
/(Belgium51!D134/Belgium51!B134
 +Denmark52!D134/Denmark52!B134
 +Finland53!D134/Finland53!B134
 +Italy54!D134/Italy54!B134
 +Netherlands55!D134/Netherlands55!B134
 +Portugal56!D134/Portugal56!B134
 +Spain57!D134/Spain57!B134
 +Sweden58!D134/Sweden58!B134))</f>
        <v>0.35547398934361446</v>
      </c>
      <c r="I134" s="62">
        <f>IF(OR(
Belgium51!L134   ="",
Belgium51!D134   ="",
Belgium51!B134   ="",
Denmark52!L134      ="",
Denmark52!D134      ="",
Denmark52!B134      ="",
Finland53!L134       ="",
Finland53!D134       ="",
Finland53!B134       ="",
Italy54!L134      ="",
Italy54!D134      ="",
Italy54!B134      ="",
Netherlands55!L134 ="",
Netherlands55!D134 ="",
Netherlands55!B134 ="",
Portugal56!L134      ="",
Portugal56!D134      ="",
Portugal56!B134      ="",
Spain57!L134      ="",
Spain57!D134      ="",
Spain57!B134      ="",
Sweden58!L134      ="",
Sweden58!D134      ="",
Sweden58!B134      =""),"",
(Belgium51!L134/Belgium51!B134
 +Denmark52!L134/Denmark52!B134
 +Finland53!L134/Finland53!B134
 +Italy54!L134/Italy54!B134
 +Netherlands55!L134/Netherlands55!B134
 +Portugal56!L134/Portugal56!B134
 +Spain57!L134/Spain57!B134
 +Sweden58!L134/Sweden58!B134)
/(Belgium51!D134/Belgium51!B134
 +Denmark52!D134/Denmark52!B134
 +Finland53!D134/Finland53!B134
 +Italy54!D134/Italy54!B134
 +Netherlands55!D134/Netherlands55!B134
 +Portugal56!D134/Portugal56!B134
 +Spain57!D134/Spain57!B134
 +Sweden58!D134/Sweden58!B134))</f>
        <v>0.33846253463008752</v>
      </c>
      <c r="J134" s="61">
        <f t="shared" si="9"/>
        <v>1.7011454713526941E-2</v>
      </c>
      <c r="K134" s="61">
        <f>IF(OR(
Belgium51!D134   ="",Belgium51!D133   ="",
Belgium51!B134   ="",Belgium51!B133   ="",
Belgium51!N134   ="",Belgium51!N133   ="",
Denmark52!D134      ="",Denmark52!D133      ="",
Denmark52!B134      ="",Denmark52!B133      ="",
Denmark52!N134      ="",Denmark52!N133      ="",
Finland53!D134       ="",Finland53!D133       ="",
Finland53!B134       ="",Finland53!B133       ="",
Finland53!N134       ="",Finland53!N133       ="",
Italy54!D134      ="",Italy54!D133      ="",
Italy54!B134      ="",Italy54!B133      ="",
Italy54!N134      ="",Italy54!N133      ="",
Netherlands55!D134 ="",Netherlands55!D133 ="",
Netherlands55!B134 ="",Netherlands55!B133 ="",
Netherlands55!N134 ="",Netherlands55!N133 ="",
Portugal56!D134      ="",Portugal56!D133      ="",
Portugal56!B134      ="",Portugal56!B133      ="",
Portugal56!N134      ="",Portugal56!N133      ="",
Spain57!D134      ="",Spain57!D133      ="",
Spain57!B134      ="",Spain57!B133      ="",
Spain57!N134      ="",Spain57!N133      ="",
Sweden58!D134      ="",Sweden58!D133      ="",
Sweden58!B134      ="",Sweden58!B133      ="",
Sweden58!N134      ="",Sweden58!N133      =""),"",
LN(SQRT(
(Belgium51!D134/Belgium51!B134
 +Denmark52!D134/Denmark52!B134
 +Finland53!D134/Finland53!B134
 +Italy54!D134/Italy54!B134
 +Netherlands55!D134/Netherlands55!B134
 +Portugal56!D134/Portugal56!B134
 +Spain57!D134/Spain57!B134
 +Sweden58!D134/Sweden58!B134)
/(Belgium51!D134/Belgium51!N134*Belgium51!N133/Belgium51!B133
 +Denmark52!D134/Denmark52!N134*Denmark52!N133/Denmark52!B133
 +Finland53!D134/Finland53!N134*Finland53!N133/Finland53!B133
 +Italy54!D134/Italy54!N134*Italy54!N133/Italy54!B133
 +Netherlands55!D134/Netherlands55!N134*Netherlands55!N133/Netherlands55!B133
 +Portugal56!D134/Portugal56!N134*Portugal56!N133/Portugal56!B133
 +Spain57!D134/Spain57!N134*Spain57!N133/Spain57!B133
 +Sweden58!D134/Sweden58!N134*Sweden58!N133/Sweden58!B133)
*(Belgium51!D133/Belgium51!N133*Belgium51!N134/Belgium51!B134
 +Denmark52!D133/Denmark52!N133*Denmark52!N134/Denmark52!B134
 +Finland53!D133/Finland53!N133*Finland53!N134/Finland53!B134
 +Italy54!D133/Italy54!N133*Italy54!N134/Italy54!B134
 +Netherlands55!D133/Netherlands55!N133*Netherlands55!N134/Netherlands55!B134
 +Portugal56!D133/Portugal56!N133*Portugal56!N134/Portugal56!B134
 +Spain57!D133/Spain57!N133*Spain57!N134/Spain57!B134
 +Sweden58!D133/Sweden58!N133*Sweden58!N134/Sweden58!B134)
/(Belgium51!D133/Belgium51!B133
 +Denmark52!D133/Denmark52!B133
 +Finland53!D133/Finland53!B133
 +Italy54!D133/Italy54!B133
 +Netherlands55!D133/Netherlands55!B133
 +Portugal56!D133/Portugal56!B133
 +Spain57!D133/Spain57!B133
 +Sweden58!D133/Sweden58!B133))))</f>
        <v>-2.8123384842111524E-2</v>
      </c>
      <c r="L134" s="61">
        <f>IF(OR(
Belgium51!F134   ="",Belgium51!F133   ="",
Belgium51!D134   ="",Belgium51!D133   ="",
Belgium51!B134   ="",Belgium51!B133   ="",
Belgium51!P134   ="",Belgium51!P133   ="",
Denmark52!F134      ="",Denmark52!F133      ="",
Denmark52!D134      ="",Denmark52!D133      ="",
Denmark52!B134      ="",Denmark52!B133      ="",
Denmark52!P134      ="",Denmark52!P133      ="",
Finland53!F134       ="",Finland53!F133       ="",
Finland53!D134       ="",Finland53!D133       ="",
Finland53!B134       ="",Finland53!B133       ="",
Finland53!P134       ="",Finland53!P133       ="",
Italy54!F134      ="",Italy54!F133      ="",
Italy54!D134      ="",Italy54!D133      ="",
Italy54!B134      ="",Italy54!B133      ="",
Italy54!P134      ="",Italy54!P133      ="",
Netherlands55!F134 ="",Netherlands55!F133 ="",
Netherlands55!D134 ="",Netherlands55!D133 ="",
Netherlands55!B134 ="",Netherlands55!B133 ="",
Netherlands55!P134 ="",Netherlands55!P133 ="",
Portugal56!F134      ="",Portugal56!F133      ="",
Portugal56!D134      ="",Portugal56!D133      ="",
Portugal56!B134      ="",Portugal56!B133      ="",
Portugal56!P134      ="",Portugal56!P133      ="",
Spain57!F134      ="",Spain57!F133      ="",
Spain57!D134      ="",Spain57!D133      ="",
Spain57!B134      ="",Spain57!B133      ="",
Spain57!P134      ="",Spain57!P133      ="",
Sweden58!F134      ="",Sweden58!F133      ="",
Sweden58!D134      ="",Sweden58!D133      ="",
Sweden58!B134      ="",Sweden58!B133      ="",
Sweden58!P134      ="",Sweden58!P133      =""),"",
LN(SQRT(
(Belgium51!D134*Belgium51!F134/Belgium51!B134
 +Denmark52!D134*Denmark52!F134/Denmark52!B134
 +Finland53!D134*Finland53!F134/Finland53!B134
 +Italy54!D134*Italy54!F134/Italy54!B134
 +Netherlands55!D134*Netherlands55!F134/Netherlands55!B134
 +Portugal56!D134*Portugal56!F134/Portugal56!B134
 +Spain57!D134*Spain57!F134/Spain57!B134
 +Sweden58!D134*Sweden58!F134/Sweden58!B134)
/(Belgium51!D134*Belgium51!F134/Belgium51!P134*Belgium51!P133/Belgium51!B133
 +Denmark52!D134*Denmark52!F134/Denmark52!P134*Denmark52!P133/Denmark52!B133
 +Finland53!D134*Finland53!F134/Finland53!P134*Finland53!P133/Finland53!B133
 +Italy54!D134*Italy54!F134/Italy54!P134*Italy54!P133/Italy54!B133
 +Netherlands55!D134*Netherlands55!F134/Netherlands55!P134*Netherlands55!P133/Netherlands55!B133
 +Portugal56!D134*Portugal56!F134/Portugal56!P134*Portugal56!P133/Portugal56!B133
 +Spain57!D134*Spain57!F134/Spain57!P134*Spain57!P133/Spain57!B133
 +Sweden58!D134*Sweden58!F134/Sweden58!P134*Sweden58!P133/Sweden58!B133)
*(Belgium51!D133*Belgium51!F133/Belgium51!P133*Belgium51!P134/Belgium51!B134
 +Denmark52!D133*Denmark52!F133/Denmark52!P133*Denmark52!P134/Denmark52!B134
 +Finland53!D133*Finland53!F133/Finland53!P133*Finland53!P134/Finland53!B134
 +Italy54!D133*Italy54!F133/Italy54!P133*Italy54!P134/Italy54!B134
 +Netherlands55!D133*Netherlands55!F133/Netherlands55!P133*Netherlands55!P134/Netherlands55!B134
 +Portugal56!D133*Portugal56!F133/Portugal56!P133*Portugal56!P134/Portugal56!B134
 +Spain57!D133*Spain57!F133/Spain57!P133*Spain57!P134/Spain57!B134
 +Sweden58!D133*Sweden58!F133/Sweden58!P133*Sweden58!P134/Sweden58!B134)
/(Belgium51!D133*Belgium51!F133/Belgium51!B133
 +Denmark52!D133*Denmark52!F133/Denmark52!B133
 +Finland53!D133*Finland53!F133/Finland53!B133
 +Italy54!D133*Italy54!F133/Italy54!B133
 +Netherlands55!D133*Netherlands55!F133/Netherlands55!B133
 +Portugal56!D133*Portugal56!F133/Portugal56!B133
 +Spain57!D133*Spain57!F133/Spain57!B133
 +Sweden58!D133*Sweden58!F133/Sweden58!B133))))</f>
        <v>-2.9446943696114499E-2</v>
      </c>
      <c r="M134" s="62">
        <f>IF(OR(
Belgium51!H134   ="",Belgium51!H133   ="",
Belgium51!D134   ="",Belgium51!D133   ="",
Belgium51!B134   ="",Belgium51!B133   ="",
Belgium51!Q134   ="",Belgium51!Q133   ="",
Denmark52!H134      ="",Denmark52!H133      ="",
Denmark52!D134      ="",Denmark52!D133      ="",
Denmark52!B134      ="",Denmark52!B133      ="",
Denmark52!Q134      ="",Denmark52!Q133      ="",
Finland53!H134       ="",Finland53!H133       ="",
Finland53!D134       ="",Finland53!D133       ="",
Finland53!B134       ="",Finland53!B133       ="",
Finland53!Q134       ="",Finland53!Q133       ="",
Italy54!H134      ="",Italy54!H133      ="",
Italy54!D134      ="",Italy54!D133      ="",
Italy54!B134      ="",Italy54!B133      ="",
Italy54!Q134      ="",Italy54!Q133      ="",
Netherlands55!H134 ="",Netherlands55!H133 ="",
Netherlands55!D134 ="",Netherlands55!D133 ="",
Netherlands55!B134 ="",Netherlands55!B133 ="",
Netherlands55!Q134 ="",Netherlands55!Q133 ="",
Portugal56!H134      ="",Portugal56!H133      ="",
Portugal56!D134      ="",Portugal56!D133      ="",
Portugal56!B134      ="",Portugal56!B133      ="",
Portugal56!Q134      ="",Portugal56!Q133      ="",
Spain57!H134      ="",Spain57!H133      ="",
Spain57!D134      ="",Spain57!D133      ="",
Spain57!B134      ="",Spain57!B133      ="",
Spain57!Q134      ="",Spain57!Q133      ="",
Sweden58!H134      ="",Sweden58!H133      ="",
Sweden58!D134      ="",Sweden58!D133      ="",
Sweden58!B134      ="",Sweden58!B133      ="",
Sweden58!Q134      ="",Sweden58!Q133      =""),"",
LN(SQRT(
(Belgium51!D134*Belgium51!H134/Belgium51!B134
 +Denmark52!D134*Denmark52!H134/Denmark52!B134
 +Finland53!D134*Finland53!H134/Finland53!B134
 +Italy54!D134*Italy54!H134/Italy54!B134
 +Netherlands55!D134*Netherlands55!H134/Netherlands55!B134
 +Portugal56!D134*Portugal56!H134/Portugal56!B134
 +Spain57!D134*Spain57!H134/Spain57!B134
 +Sweden58!D134*Sweden58!H134/Sweden58!B134)
/(Belgium51!D134*Belgium51!H134/Belgium51!Q134*Belgium51!Q133/Belgium51!B133
 +Denmark52!D134*Denmark52!H134/Denmark52!Q134*Denmark52!Q133/Denmark52!B133
 +Finland53!D134*Finland53!H134/Finland53!Q134*Finland53!Q133/Finland53!B133
 +Italy54!D134*Italy54!H134/Italy54!Q134*Italy54!Q133/Italy54!B133
 +Netherlands55!D134*Netherlands55!H134/Netherlands55!Q134*Netherlands55!Q133/Netherlands55!B133
 +Portugal56!D134*Portugal56!H134/Portugal56!Q134*Portugal56!Q133/Portugal56!B133
 +Spain57!D134*Spain57!H134/Spain57!Q134*Spain57!Q133/Spain57!B133
 +Sweden58!D134*Sweden58!H134/Sweden58!Q134*Sweden58!Q133/Sweden58!B133)
*(Belgium51!D133*Belgium51!H133/Belgium51!Q133*Belgium51!Q134/Belgium51!B134
 +Denmark52!D133*Denmark52!H133/Denmark52!Q133*Denmark52!Q134/Denmark52!B134
 +Finland53!D133*Finland53!H133/Finland53!Q133*Finland53!Q134/Finland53!B134
 +Italy54!D133*Italy54!H133/Italy54!Q133*Italy54!Q134/Italy54!B134
 +Netherlands55!D133*Netherlands55!H133/Netherlands55!Q133*Netherlands55!Q134/Netherlands55!B134
 +Portugal56!D133*Portugal56!H133/Portugal56!Q133*Portugal56!Q134/Portugal56!B134
 +Spain57!D133*Spain57!H133/Spain57!Q133*Spain57!Q134/Spain57!B134
 +Sweden58!D133*Sweden58!H133/Sweden58!Q133*Sweden58!Q134/Sweden58!B134)
/(Belgium51!D133*Belgium51!H133/Belgium51!B133
 +Denmark52!D133*Denmark52!H133/Denmark52!B133
 +Finland53!D133*Finland53!H133/Finland53!B133
 +Italy54!D133*Italy54!H133/Italy54!B133
 +Netherlands55!D133*Netherlands55!H133/Netherlands55!B133
 +Portugal56!D133*Portugal56!H133/Portugal56!B133
 +Spain57!D133*Spain57!H133/Spain57!B133
 +Sweden58!D133*Sweden58!H133/Sweden58!B133))))</f>
        <v>-3.2308446519933066E-2</v>
      </c>
      <c r="N134" s="62">
        <f>IF(OR(
Belgium51!I134   ="",Belgium51!I133   ="",
Belgium51!B134   ="",Belgium51!B133   ="",
Belgium51!R134   ="",Belgium51!R133   ="",
Denmark52!I134      ="",Denmark52!I133      ="",
Denmark52!B134      ="",Denmark52!B133      ="",
Denmark52!R134      ="",Denmark52!R133      ="",
Finland53!I134       ="",Finland53!I133       ="",
Finland53!B134       ="",Finland53!B133       ="",
Finland53!R134       ="",Finland53!R133       ="",
Italy54!I134      ="",Italy54!I133      ="",
Italy54!B134      ="",Italy54!B133      ="",
Italy54!R134      ="",Italy54!R133      ="",
Netherlands55!I134 ="",Netherlands55!I133 ="",
Netherlands55!B134 ="",Netherlands55!B133 ="",
Netherlands55!R134 ="",Netherlands55!R133 ="",
Portugal56!I134      ="",Portugal56!I133      ="",
Portugal56!B134      ="",Portugal56!B133      ="",
Portugal56!R134      ="",Portugal56!R133      ="",
Spain57!I134      ="",Spain57!I133      ="",
Spain57!B134      ="",Spain57!B133      ="",
Spain57!R134      ="",Spain57!R133      ="",
Sweden58!I134      ="",Sweden58!I133      ="",
Sweden58!B134      ="",Sweden58!B133      ="",
Sweden58!R134      ="",Sweden58!R133      =""),"",
LN(SQRT(
(Belgium51!I134/Belgium51!B134
 +Denmark52!I134/Denmark52!B134
 +Finland53!I134/Finland53!B134
 +Italy54!I134/Italy54!B134
 +Netherlands55!I134/Netherlands55!B134
 +Portugal56!I134/Portugal56!B134
 +Spain57!I134/Spain57!B134
 +Sweden58!I134/Sweden58!B134)
/(Belgium51!I134/Belgium51!R134*Belgium51!R133/Belgium51!B133
 +Denmark52!I134/Denmark52!R134*Denmark52!R133/Denmark52!B133
 +Finland53!I134/Finland53!R134*Finland53!R133/Finland53!B133
 +Italy54!I134/Italy54!R134*Italy54!R133/Italy54!B133
 +Netherlands55!I134/Netherlands55!R134*Netherlands55!R133/Netherlands55!B133
 +Portugal56!I134/Portugal56!R134*Portugal56!R133/Portugal56!B133
 +Spain57!I134/Spain57!R134*Spain57!R133/Spain57!B133
 +Sweden58!I134/Sweden58!R134*Sweden58!R133/Sweden58!B133)
*(Belgium51!I133/Belgium51!R133*Belgium51!R134/Belgium51!B134
 +Denmark52!I133/Denmark52!R133*Denmark52!R134/Denmark52!B134
 +Finland53!I133/Finland53!R133*Finland53!R134/Finland53!B134
 +Italy54!I133/Italy54!R133*Italy54!R134/Italy54!B134
 +Netherlands55!I133/Netherlands55!R133*Netherlands55!R134/Netherlands55!B134
 +Portugal56!I133/Portugal56!R133*Portugal56!R134/Portugal56!B134
 +Spain57!I133/Spain57!R133*Spain57!R134/Spain57!B134
 +Sweden58!I133/Sweden58!R133*Sweden58!R134/Sweden58!B134)
/(Belgium51!I133/Belgium51!B133
 +Denmark52!I133/Denmark52!B133
 +Finland53!I133/Finland53!B133
 +Italy54!I133/Italy54!B133
 +Netherlands55!I133/Netherlands55!B133
 +Portugal56!I133/Portugal56!B133
 +Spain57!I133/Spain57!B133
 +Sweden58!I133/Sweden58!B133))))</f>
        <v>-2.2363507047416162E-2</v>
      </c>
      <c r="O134" s="62">
        <f>IF(OR(
Belgium51!K134   ="",Belgium51!K133   ="",
Belgium51!B134   ="",Belgium51!B133   ="",
Belgium51!S134   ="",Belgium51!S133   ="",
Denmark52!K134      ="",Denmark52!K133      ="",
Denmark52!B134      ="",Denmark52!B133      ="",
Denmark52!S134      ="",Denmark52!S133      ="",
Finland53!K134       ="",Finland53!K133       ="",
Finland53!B134       ="",Finland53!B133       ="",
Finland53!S134       ="",Finland53!S133       ="",
Italy54!K134      ="",Italy54!K133      ="",
Italy54!B134      ="",Italy54!B133      ="",
Italy54!S134      ="",Italy54!S133      ="",
Netherlands55!K134 ="",Netherlands55!K133 ="",
Netherlands55!B134 ="",Netherlands55!B133 ="",
Netherlands55!S134 ="",Netherlands55!S133 ="",
Portugal56!K134      ="",Portugal56!K133      ="",
Portugal56!B134      ="",Portugal56!B133      ="",
Portugal56!S134      ="",Portugal56!S133      ="",
Spain57!K134      ="",Spain57!K133      ="",
Spain57!B134      ="",Spain57!B133      ="",
Spain57!S134      ="",Spain57!S133      ="",
Sweden58!K134      ="",Sweden58!K133      ="",
Sweden58!B134      ="",Sweden58!B133      ="",
Sweden58!S134      ="",Sweden58!S133      =""),"",
LN(SQRT(
(Belgium51!K134/Belgium51!B134
 +Denmark52!K134/Denmark52!B134
 +Finland53!K134/Finland53!B134
 +Italy54!K134/Italy54!B134
 +Netherlands55!K134/Netherlands55!B134
 +Portugal56!K134/Portugal56!B134
 +Spain57!K134/Spain57!B134
 +Sweden58!K134/Sweden58!B134)
/(Belgium51!K134/Belgium51!S134*Belgium51!S133/Belgium51!B133
 +Denmark52!K134/Denmark52!S134*Denmark52!S133/Denmark52!B133
 +Finland53!K134/Finland53!S134*Finland53!S133/Finland53!B133
 +Italy54!K134/Italy54!S134*Italy54!S133/Italy54!B133
 +Netherlands55!K134/Netherlands55!S134*Netherlands55!S133/Netherlands55!B133
 +Portugal56!K134/Portugal56!S134*Portugal56!S133/Portugal56!B133
 +Spain57!K134/Spain57!S134*Spain57!S133/Spain57!B133
 +Sweden58!K134/Sweden58!S134*Sweden58!S133/Sweden58!B133)
*(Belgium51!K133/Belgium51!S133*Belgium51!S134/Belgium51!B134
 +Denmark52!K133/Denmark52!S133*Denmark52!S134/Denmark52!B134
 +Finland53!K133/Finland53!S133*Finland53!S134/Finland53!B134
 +Italy54!K133/Italy54!S133*Italy54!S134/Italy54!B134
 +Netherlands55!K133/Netherlands55!S133*Netherlands55!S134/Netherlands55!B134
 +Portugal56!K133/Portugal56!S133*Portugal56!S134/Portugal56!B134
 +Spain57!K133/Spain57!S133*Spain57!S134/Spain57!B134
 +Sweden58!K133/Sweden58!S133*Sweden58!S134/Sweden58!B134)
/(Belgium51!K133/Belgium51!B133
 +Denmark52!K133/Denmark52!B133
 +Finland53!K133/Finland53!B133
 +Italy54!K133/Italy54!B133
 +Netherlands55!K133/Netherlands55!B133
 +Portugal56!K133/Portugal56!B133
 +Spain57!K133/Spain57!B133
 +Sweden58!K133/Sweden58!B133))))</f>
        <v>-4.319305192357719E-2</v>
      </c>
      <c r="P134" s="62">
        <f>IF(OR(
Belgium51!L134   ="",Belgium51!L133   ="",
Belgium51!B134   ="",Belgium51!B133   ="",
Belgium51!T134   ="",Belgium51!T133   ="",
Denmark52!L134      ="",Denmark52!L133      ="",
Denmark52!B134      ="",Denmark52!B133      ="",
Denmark52!T134      ="",Denmark52!T133      ="",
Finland53!L134       ="",Finland53!L133       ="",
Finland53!B134       ="",Finland53!B133       ="",
Finland53!T134       ="",Finland53!T133       ="",
Italy54!L134      ="",Italy54!L133      ="",
Italy54!B134      ="",Italy54!B133      ="",
Italy54!T134      ="",Italy54!T133      ="",
Netherlands55!L134 ="",Netherlands55!L133 ="",
Netherlands55!B134 ="",Netherlands55!B133 ="",
Netherlands55!T134 ="",Netherlands55!T133 ="",
Portugal56!L134      ="",Portugal56!L133      ="",
Portugal56!B134      ="",Portugal56!B133      ="",
Portugal56!T134      ="",Portugal56!T133      ="",
Spain57!L134      ="",Spain57!L133      ="",
Spain57!B134      ="",Spain57!B133      ="",
Spain57!T134      ="",Spain57!T133      ="",
Sweden58!L134      ="",Sweden58!L133      ="",
Sweden58!B134      ="",Sweden58!B133      ="",
Sweden58!T134      ="",Sweden58!T133      =""),"",
LN(SQRT(
(Belgium51!L134/Belgium51!B134
 +Denmark52!L134/Denmark52!B134
 +Finland53!L134/Finland53!B134
 +Italy54!L134/Italy54!B134
 +Netherlands55!L134/Netherlands55!B134
 +Portugal56!L134/Portugal56!B134
 +Spain57!L134/Spain57!B134
 +Sweden58!L134/Sweden58!B134)
/(Belgium51!L134/Belgium51!T134*Belgium51!T133/Belgium51!B133
 +Denmark52!L134/Denmark52!T134*Denmark52!T133/Denmark52!B133
 +Finland53!L134/Finland53!T134*Finland53!T133/Finland53!B133
 +Italy54!L134/Italy54!T134*Italy54!T133/Italy54!B133
 +Netherlands55!L134/Netherlands55!T134*Netherlands55!T133/Netherlands55!B133
 +Portugal56!L134/Portugal56!T134*Portugal56!T133/Portugal56!B133
 +Spain57!L134/Spain57!T134*Spain57!T133/Spain57!B133
 +Sweden58!L134/Sweden58!T134*Sweden58!T133/Sweden58!B133)
*(Belgium51!L133/Belgium51!T133*Belgium51!T134/Belgium51!B134
 +Denmark52!L133/Denmark52!T133*Denmark52!T134/Denmark52!B134
 +Finland53!L133/Finland53!T133*Finland53!T134/Finland53!B134
 +Italy54!L133/Italy54!T133*Italy54!T134/Italy54!B134
 +Netherlands55!L133/Netherlands55!T133*Netherlands55!T134/Netherlands55!B134
 +Portugal56!L133/Portugal56!T133*Portugal56!T134/Portugal56!B134
 +Spain57!L133/Spain57!T133*Spain57!T134/Spain57!B134
 +Sweden58!L133/Sweden58!T133*Sweden58!T134/Sweden58!B134)
/(Belgium51!L133/Belgium51!B133
 +Denmark52!L133/Denmark52!B133
 +Finland53!L133/Finland53!B133
 +Italy54!L133/Italy54!B133
 +Netherlands55!L133/Netherlands55!B133
 +Portugal56!L133/Portugal56!B133
 +Spain57!L133/Spain57!B133
 +Sweden58!L133/Sweden58!B133))))</f>
        <v>-5.0938146374893856E-2</v>
      </c>
      <c r="Q134" s="61">
        <f t="shared" si="4"/>
        <v>-1.323558854002975E-3</v>
      </c>
      <c r="R134" s="61">
        <f t="shared" si="8"/>
        <v>-4.1850616778215423E-3</v>
      </c>
      <c r="S134" s="61">
        <f t="shared" si="5"/>
        <v>5.7598777946953617E-3</v>
      </c>
      <c r="T134" s="61">
        <f t="shared" si="6"/>
        <v>-1.5069667081465666E-2</v>
      </c>
      <c r="U134" s="61">
        <f t="shared" si="7"/>
        <v>-2.2814761532782332E-2</v>
      </c>
      <c r="V134" s="61">
        <f>IF(OR(
Belgium51!V134   ="",
Belgium51!U134   ="",
Denmark52!V134      ="",
Denmark52!U134      ="",
Finland53!V134       ="",
Finland53!U134       ="",
Italy54!V134      ="",
Italy54!U134      ="",
Netherlands55!V134 ="",
Netherlands55!U134 ="",
Portugal56!V134      ="",
Portugal56!U134      ="",
Spain57!V134      ="",
Spain57!U134      ="",
Sweden58!V134      ="",
Sweden58!U134      =""),"",
LN((Belgium51!V134+Denmark52!V134+Finland53!V134+Italy54!V134+Netherlands55!V134+Portugal56!V134+Spain57!V134+Sweden58!V134)
/(Belgium51!U134+Denmark52!U134+Finland53!U134+Italy54!U134+Netherlands55!U134+Portugal56!U134+Spain57!U134+Sweden58!U134)))</f>
        <v>-0.82673084697010557</v>
      </c>
      <c r="W134" s="61">
        <f>IF(OR(
Belgium51!V134   ="",
Belgium51!W134   ="",
Belgium51!U134   ="",
Denmark52!V134      ="",
Denmark52!W134      ="",
Denmark52!U134      ="",
Finland53!V134       ="",
Finland53!W134       ="",
Finland53!U134       ="",
Italy54!V134      ="",
Italy54!W134      ="",
Italy54!U134      ="",
Netherlands55!V134 ="",
Netherlands55!W134 ="",
Netherlands55!V134 ="",
Portugal56!V134      ="",
Portugal56!W134      ="",
Portugal56!U134      ="",
Spain57!V134      ="",
Spain57!W134      ="",
Spain57!U134      ="",
Sweden58!V134      ="",
Sweden58!W134      ="",
Sweden58!U134      ="",
),"",
LN((Belgium51!V134*Belgium51!W134+Denmark52!V134*Denmark52!W134+Finland53!V134*Finland53!W134+Italy54!V134*Italy54!W134+Netherlands55!V134*Netherlands55!W134+Portugal56!V134*Portugal56!W134+Spain57!V134*Spain57!W134+Sweden58!V134*Sweden58!W134)
/(Belgium51!U134+Denmark52!U134+Finland53!U134+Italy54!U134+Netherlands55!U134+Portugal56!U134+Spain57!U134+Sweden58!U134)))</f>
        <v>6.6279412499801262</v>
      </c>
      <c r="X134" s="61">
        <f>IF(OR(
Belgium51!X134   ="",
Belgium51!D134   ="",
Belgium51!B134   ="",
Denmark52!X134      ="",
Denmark52!D134      ="",
Denmark52!B134      ="",
Finland53!X134       ="",
Finland53!D134       ="",
Finland53!B134       ="",
Italy54!X134      ="",
Italy54!D134      ="",
Italy54!B134      ="",
Netherlands55!X134 ="",
Netherlands55!D134 ="",
Netherlands55!B134 ="",
Portugal56!X134      ="",
Portugal56!D134      ="",
Portugal56!B134      ="",
Spain57!X134      ="",
Spain57!D134      ="",
Spain57!B134      ="",
Sweden58!X134      ="",
Sweden58!D134      ="",
Sweden58!B134      =""),"",
(Belgium51!X134*Belgium51!D134/Belgium51!B134
 +Denmark52!X134*Denmark52!D134/Denmark52!B134
 +Finland53!X134*Finland53!D134/Finland53!B134
 +Italy54!X134*Italy54!D134/Italy54!B134
 +Netherlands55!X134*Netherlands55!D134/Netherlands55!B134
 +Portugal56!X134*Portugal56!D134/Portugal56!B134
 +Spain57!X134*Spain57!D134/Spain57!B134
 +Sweden58!X134*Sweden58!D134/Sweden58!B134)
/(Belgium51!D134/Belgium51!B134
 +Denmark52!D134/Denmark52!B134
 +Finland53!D134/Finland53!B134
 +Italy54!D134/Italy54!B134
 +Netherlands55!D134/Netherlands55!B134
 +Portugal56!D134/Portugal56!B134
 +Spain57!D134/Spain57!B134
 +Sweden58!D134/Sweden58!B134))</f>
        <v>0.58091597689553198</v>
      </c>
      <c r="Y134" s="61">
        <f>IF(OR(
Belgium51!Y134   ="",
Belgium51!D134   ="",
Belgium51!B134   ="",
Denmark52!Y134      ="",
Denmark52!D134      ="",
Denmark52!B134      ="",
Finland53!Y134       ="",
Finland53!D134       ="",
Finland53!B134       ="",
Italy54!Y134      ="",
Italy54!D134      ="",
Italy54!B134      ="",
Netherlands55!Y134 ="",
Netherlands55!D134 ="",
Netherlands55!B134 ="",
Portugal56!Y134      ="",
Portugal56!D134      ="",
Portugal56!B134      ="",
Spain57!Y134      ="",
Spain57!D134      ="",
Spain57!B134      ="",
Sweden58!Y134      ="",
Sweden58!D134      ="",
Sweden58!B134      =""),"",
(Belgium51!Y134/Belgium51!B134
 +Denmark52!Y134/Denmark52!B134
 +Finland53!Y134/Finland53!B134
 +Italy54!Y134/Italy54!B134
 +Netherlands55!Y134/Netherlands55!B134
 +Portugal56!Y134/Portugal56!B134
 +Spain57!Y134/Spain57!B134
 +Sweden58!Y134/Sweden58!B134)
/(Belgium51!D134/Belgium51!B134
 +Denmark52!D134/Denmark52!B134
 +Finland53!D134/Finland53!B134
 +Italy54!D134/Italy54!B134
 +Netherlands55!D134/Netherlands55!B134
 +Portugal56!D134/Portugal56!B134
 +Spain57!D134/Spain57!B134
 +Sweden58!D134/Sweden58!B134))</f>
        <v>0.14233598389475979</v>
      </c>
      <c r="Z134" s="61">
        <v>4.38</v>
      </c>
      <c r="AA134" s="62">
        <f t="shared" si="10"/>
        <v>6.9323384842111521E-2</v>
      </c>
      <c r="AB134" s="75">
        <f>IF(OR(
Belgium51!AB134   ="",
Belgium51!D134   ="",
Belgium51!B134   ="",
Denmark52!AB134      ="",
Denmark52!D134      ="",
Denmark52!B134      ="",
Finland53!AB134       ="",
Finland53!D134       ="",
Finland53!B134       ="",
Italy54!AB134      ="",
Italy54!D134      ="",
Italy54!B134      ="",
Netherlands55!AB134 ="",
Netherlands55!D134 ="",
Netherlands55!B134 ="",
Portugal56!AB134      ="",
Portugal56!D134      ="",
Portugal56!B134      ="",
Spain57!AB134      ="",
Spain57!D134      ="",
Spain57!B134      ="",
Sweden58!AB134      ="",
Sweden58!D134      ="",
Sweden58!B134      =""),"",
(Belgium51!AB134*Belgium51!D134/Belgium51!B134
 +Denmark52!AB134*Denmark52!D134/Denmark52!B134
 +Finland53!AB134*Finland53!D134/Finland53!B134
 +Italy54!AB134*Italy54!D134/Italy54!B134
 +Netherlands55!AB134*Netherlands55!D134/Netherlands55!B134
 +Portugal56!AB134*Portugal56!D134/Portugal56!B134
 +Spain57!AB134*Spain57!D134/Spain57!B134
 +Sweden58!AB134*Sweden58!D134/Sweden58!B134)
/(Belgium51!D134/Belgium51!B134
 +Denmark52!D134/Denmark52!B134
 +Finland53!D134/Finland53!B134
 +Italy54!D134/Italy54!B134
 +Netherlands55!D134/Netherlands55!B134
 +Portugal56!D134/Portugal56!B134
 +Spain57!D134/Spain57!B134
 +Sweden58!D134/Sweden58!B134))</f>
        <v>0.75925466363495264</v>
      </c>
    </row>
    <row r="135" spans="1:28">
      <c r="A135" s="62">
        <v>2002</v>
      </c>
      <c r="B135" s="62">
        <f>IF(OR(
Belgium51!AC135   ="",
Belgium51!D135   ="",
Belgium51!B135   ="",
Denmark52!AC135      ="",
Denmark52!D135      ="",
Denmark52!B135      ="",
Finland53!AC135       ="",
Finland53!D135       ="",
Finland53!B135       ="",
Italy54!AC135      ="",
Italy54!D135      ="",
Italy54!B135      ="",
Netherlands55!AC135 ="",
Netherlands55!D135 ="",
Netherlands55!B135 ="",
Portugal56!AC135 ="",
Portugal56!D135 ="",
Portugal56!B135 ="",
Spain57!AC135       ="",
Spain57!D135       ="",
Spain57!B135       ="",
Sweden58!AC135      ="",
Sweden58!D135      ="",
Sweden58!B135      =""),"",
(Belgium51!AC135*Belgium51!D135/Belgium51!B135
 +Denmark52!AC135*Denmark52!D135/Denmark52!B135
 +Finland53!AC135*Finland53!D135/Finland53!B135
 +Italy54!AC135*Italy54!D135/Italy54!B135
 +Netherlands55!AC135*Netherlands55!D135/Netherlands55!B135
 +Portugal56!AC135*Portugal56!D135/Portugal56!B135
 +Spain57!AC135*Spain57!D135/Spain57!B135
 +Sweden58!AC135*Sweden58!D135/Sweden58!B135)
/(Belgium51!D135/Belgium51!B135
 +Denmark52!D135/Denmark52!B135
 +Finland53!D135/Finland53!B135
 +Italy54!D135/Italy54!B135
 +Netherlands55!D135/Netherlands55!B135
 +Portugal56!D135/Portugal56!B135
 +Spain57!D135/Spain57!B135
 +Sweden58!D135/Sweden58!B135))</f>
        <v>1.5640358165628327E-2</v>
      </c>
      <c r="C135" s="34">
        <f>IF(OR(
Belgium51!F135   ="",
Belgium51!D135   ="",
Belgium51!B135   ="",
Denmark52!F135      ="",
Denmark52!D135      ="",
Denmark52!B135      ="",
Finland53!F135       ="",
Finland53!D135       ="",
Finland53!B135       ="",
Italy54!F135      ="",
Italy54!D135      ="",
Italy54!B135      ="",
Netherlands55!F135 ="",
Netherlands55!D135 ="",
Netherlands55!B135 ="",
Portugal56!F135 ="",
Portugal56!D135 ="",
Portugal56!B135 ="",
Spain57!F135       ="",
Spain57!D135       ="",
Spain57!B135       ="",
Sweden58!F135      ="",
Sweden58!D135      ="",
Sweden58!B135      =""),"",
(Belgium51!F135*Belgium51!D135/Belgium51!B135
 +Denmark52!F135*Denmark52!D135/Denmark52!B135
 +Finland53!F135*Finland53!D135/Finland53!B135
 +Italy54!F135*Italy54!D135/Italy54!B135
 +Netherlands55!F135*Netherlands55!D135/Netherlands55!B135
 +Portugal56!F135*Portugal56!D135/Portugal56!B135
 +Spain57!F135*Spain57!D135/Spain57!B135
 +Sweden58!F135*Sweden58!D135/Sweden58!B135)
/(Belgium51!D135/Belgium51!B135
 +Denmark52!D135/Denmark52!B135
 +Finland53!D135/Finland53!B135
 +Italy54!D135/Italy54!B135
 +Netherlands55!D135/Netherlands55!B135
 +Portugal56!D135/Portugal56!B135
 +Spain57!D135/Spain57!B135
 +Sweden58!D135/Sweden58!B135))</f>
        <v>0.5531186684557754</v>
      </c>
      <c r="D135" s="62" t="str">
        <f>IF(OR(
Belgium51!AE135   ="",
Belgium51!D135   ="",
Belgium51!B135   ="",
Denmark52!AE135      ="",
Denmark52!D135      ="",
Denmark52!B135      ="",
Finland53!AE135       ="",
Finland53!D135       ="",
Finland53!B135       ="",
Italy54!AE135      ="",
Italy54!D135      ="",
Italy54!B135      ="",
Netherlands55!AE135 ="",
Netherlands55!D135 ="",
Netherlands55!B135 ="",
Portugal56!AE135 ="",
Portugal56!D135 ="",
Portugal56!B135 ="",
Spain57!AE135       ="",
Spain57!D135       ="",
Spain57!B135       ="",
Sweden58!AE135      ="",
Sweden58!D135      ="",
Sweden58!B135      =""),"",
(Belgium51!AE135*Belgium51!D135/Belgium51!B135
 +Denmark52!AE135*Denmark52!D135/Denmark52!B135
 +Finland53!AE135*Finland53!D135/Finland53!B135
 +Italy54!AE135*Italy54!D135/Italy54!B135
 +Netherlands55!AE135*Netherlands55!D135/Netherlands55!B135
 +Portugal56!AE135*Portugal56!D135/Portugal56!B135
 +Spain57!AE135*Spain57!D135/Spain57!B135
 +Sweden58!AE135*Sweden58!D135/Sweden58!B135)
/(Belgium51!D135/Belgium51!B135
 +Denmark52!D135/Denmark52!B135
 +Finland53!D135/Finland53!B135
 +Italy54!D135/Italy54!B135
 +Netherlands55!D135/Netherlands55!B135
 +Portugal56!D135/Portugal56!B135
 +Spain57!D135/Spain57!B135
 +Sweden58!D135/Sweden58!B135))</f>
        <v/>
      </c>
      <c r="E135" s="62">
        <f>IF(OR(
Belgium51!H135   ="",
Belgium51!D135   ="",
Belgium51!B135   ="",
Denmark52!H135      ="",
Denmark52!D135      ="",
Denmark52!B135      ="",
Finland53!H135       ="",
Finland53!D135       ="",
Finland53!B135       ="",
Italy54!H135      ="",
Italy54!D135      ="",
Italy54!B135      ="",
Netherlands55!H135 ="",
Netherlands55!D135 ="",
Netherlands55!B135 ="",
Portugal56!H135 ="",
Portugal56!D135 ="",
Portugal56!B135 ="",
Spain57!H135 ="",
Spain57!D135 ="",
Spain57!B135 ="",
Sweden58!H135 ="",
Sweden58!D135 ="",
Sweden58!B135 =""),"",
(Belgium51!H135*Belgium51!D135/Belgium51!B135
 +Denmark52!H135*Denmark52!D135/Denmark52!B135
 +Finland53!H135*Finland53!D135/Finland53!B135
 +Italy54!H135*Italy54!D135/Italy54!B135
 +Netherlands55!H135*Netherlands55!D135/Netherlands55!B135
 +Portugal56!H135*Portugal56!D135/Portugal56!B135
 +Spain57!H135*Spain57!D135/Spain57!B135
 +Sweden58!H135*Sweden58!D135/Sweden58!B135)
/(Belgium51!D135/Belgium51!B135
 +Denmark52!D135/Denmark52!B135
 +Finland53!D135/Finland53!B135
 +Italy54!D135/Italy54!B135
 +Netherlands55!D135/Netherlands55!B135
 +Portugal56!D135/Portugal56!B135
 +Spain57!D135/Spain57!B135
 +Sweden58!D135/Sweden58!B135))</f>
        <v>0.22492124841451328</v>
      </c>
      <c r="F135" s="62">
        <f>IF(OR(
Belgium51!I135   ="",
Belgium51!D135   ="",
Belgium51!B135   ="",
Denmark52!I135      ="",
Denmark52!D135      ="",
Denmark52!B135      ="",
Finland53!I135       ="",
Finland53!D135       ="",
Finland53!B135       ="",
Italy54!I135      ="",
Italy54!D135      ="",
Italy54!B135      ="",
Netherlands55!I135 ="",
Netherlands55!D135 ="",
Netherlands55!B135 ="",
Portugal56!I135      ="",
Portugal56!D135      ="",
Portugal56!B135      ="",
Spain57!I135      ="",
Spain57!D135      ="",
Spain57!B135      ="",
Sweden58!I135      ="",
Sweden58!D135      ="",
Sweden58!B135      =""),"",
(Belgium51!I135/Belgium51!B135
 +Denmark52!I135/Denmark52!B135
 +Finland53!I135/Finland53!B135
 +Italy54!I135/Italy54!B135
 +Netherlands55!I135/Netherlands55!B135
 +Portugal56!I135/Portugal56!B135
 +Spain57!I135/Spain57!B135
 +Sweden58!I135/Sweden58!B135)
/(Belgium51!D135/Belgium51!B135
 +Denmark52!D135/Denmark52!B135
 +Finland53!D135/Finland53!B135
 +Italy54!D135/Italy54!B135
 +Netherlands55!D135/Netherlands55!B135
 +Portugal56!D135/Portugal56!B135
 +Spain57!D135/Spain57!B135
 +Sweden58!D135/Sweden58!B135))</f>
        <v>0.26162428223070699</v>
      </c>
      <c r="G135" s="62">
        <f>IF(OR(
Belgium51!J135   ="",
Belgium51!D135   ="",
Belgium51!B135   ="",
Denmark52!J135      ="",
Denmark52!D135      ="",
Denmark52!B135      ="",
Finland53!J135       ="",
Finland53!D135       ="",
Finland53!B135       ="",
Italy54!J135      ="",
Italy54!D135      ="",
Italy54!B135      ="",
Netherlands55!J135 ="",
Netherlands55!D135 ="",
Netherlands55!B135 ="",
Portugal56!J135      ="",
Portugal56!D135      ="",
Portugal56!B135      ="",
Spain57!J135      ="",
Spain57!D135      ="",
Spain57!B135      ="",
Sweden58!J135      ="",
Sweden58!D135      ="",
Sweden58!B135      =""),"",
(Belgium51!J135/Belgium51!B135
 +Denmark52!J135/Denmark52!B135
 +Finland53!J135/Finland53!B135
 +Italy54!J135/Italy54!B135
 +Netherlands55!J135/Netherlands55!B135
 +Portugal56!J135/Portugal56!B135
 +Spain57!J135/Spain57!B135
 +Sweden58!J135/Sweden58!B135)
/(Belgium51!D135/Belgium51!B135
 +Denmark52!D135/Denmark52!B135
 +Finland53!D135/Finland53!B135
 +Italy54!D135/Italy54!B135
 +Netherlands55!D135/Netherlands55!B135
 +Portugal56!D135/Portugal56!B135
 +Spain57!D135/Spain57!B135
 +Sweden58!D135/Sweden58!B135))</f>
        <v>0.2447167964221969</v>
      </c>
      <c r="H135" s="62">
        <f>IF(OR(
Belgium51!K135   ="",
Belgium51!D135   ="",
Belgium51!B135   ="",
Denmark52!K135      ="",
Denmark52!D135      ="",
Denmark52!B135      ="",
Finland53!K135       ="",
Finland53!D135       ="",
Finland53!B135       ="",
Italy54!K135      ="",
Italy54!D135      ="",
Italy54!B135      ="",
Netherlands55!K135 ="",
Netherlands55!D135 ="",
Netherlands55!B135 ="",
Portugal56!K135      ="",
Portugal56!D135      ="",
Portugal56!B135      ="",
Spain57!K135      ="",
Spain57!D135      ="",
Spain57!B135      ="",
Sweden58!K135      ="",
Sweden58!D135      ="",
Sweden58!B135      =""),"",
(Belgium51!K135/Belgium51!B135
 +Denmark52!K135/Denmark52!B135
 +Finland53!K135/Finland53!B135
 +Italy54!K135/Italy54!B135
 +Netherlands55!K135/Netherlands55!B135
 +Portugal56!K135/Portugal56!B135
 +Spain57!K135/Spain57!B135
 +Sweden58!K135/Sweden58!B135)
/(Belgium51!D135/Belgium51!B135
 +Denmark52!D135/Denmark52!B135
 +Finland53!D135/Finland53!B135
 +Italy54!D135/Italy54!B135
 +Netherlands55!D135/Netherlands55!B135
 +Portugal56!D135/Portugal56!B135
 +Spain57!D135/Spain57!B135
 +Sweden58!D135/Sweden58!B135))</f>
        <v>0.34303166007596331</v>
      </c>
      <c r="I135" s="62">
        <f>IF(OR(
Belgium51!L135   ="",
Belgium51!D135   ="",
Belgium51!B135   ="",
Denmark52!L135      ="",
Denmark52!D135      ="",
Denmark52!B135      ="",
Finland53!L135       ="",
Finland53!D135       ="",
Finland53!B135       ="",
Italy54!L135      ="",
Italy54!D135      ="",
Italy54!B135      ="",
Netherlands55!L135 ="",
Netherlands55!D135 ="",
Netherlands55!B135 ="",
Portugal56!L135      ="",
Portugal56!D135      ="",
Portugal56!B135      ="",
Spain57!L135      ="",
Spain57!D135      ="",
Spain57!B135      ="",
Sweden58!L135      ="",
Sweden58!D135      ="",
Sweden58!B135      =""),"",
(Belgium51!L135/Belgium51!B135
 +Denmark52!L135/Denmark52!B135
 +Finland53!L135/Finland53!B135
 +Italy54!L135/Italy54!B135
 +Netherlands55!L135/Netherlands55!B135
 +Portugal56!L135/Portugal56!B135
 +Spain57!L135/Spain57!B135
 +Sweden58!L135/Sweden58!B135)
/(Belgium51!D135/Belgium51!B135
 +Denmark52!D135/Denmark52!B135
 +Finland53!D135/Finland53!B135
 +Italy54!D135/Italy54!B135
 +Netherlands55!D135/Netherlands55!B135
 +Portugal56!D135/Portugal56!B135
 +Spain57!D135/Spain57!B135
 +Sweden58!D135/Sweden58!B135))</f>
        <v>0.32432672492324494</v>
      </c>
      <c r="J135" s="61">
        <f t="shared" si="9"/>
        <v>1.8704935152718372E-2</v>
      </c>
      <c r="K135" s="61">
        <f>IF(OR(
Belgium51!D135   ="",Belgium51!D134   ="",
Belgium51!B135   ="",Belgium51!B134   ="",
Belgium51!N135   ="",Belgium51!N134   ="",
Denmark52!D135      ="",Denmark52!D134      ="",
Denmark52!B135      ="",Denmark52!B134      ="",
Denmark52!N135      ="",Denmark52!N134      ="",
Finland53!D135       ="",Finland53!D134       ="",
Finland53!B135       ="",Finland53!B134       ="",
Finland53!N135       ="",Finland53!N134       ="",
Italy54!D135      ="",Italy54!D134      ="",
Italy54!B135      ="",Italy54!B134      ="",
Italy54!N135      ="",Italy54!N134      ="",
Netherlands55!D135 ="",Netherlands55!D134 ="",
Netherlands55!B135 ="",Netherlands55!B134 ="",
Netherlands55!N135 ="",Netherlands55!N134 ="",
Portugal56!D135      ="",Portugal56!D134      ="",
Portugal56!B135      ="",Portugal56!B134      ="",
Portugal56!N135      ="",Portugal56!N134      ="",
Spain57!D135      ="",Spain57!D134      ="",
Spain57!B135      ="",Spain57!B134      ="",
Spain57!N135      ="",Spain57!N134      ="",
Sweden58!D135      ="",Sweden58!D134      ="",
Sweden58!B135      ="",Sweden58!B134      ="",
Sweden58!N135      ="",Sweden58!N134      =""),"",
LN(SQRT(
(Belgium51!D135/Belgium51!B135
 +Denmark52!D135/Denmark52!B135
 +Finland53!D135/Finland53!B135
 +Italy54!D135/Italy54!B135
 +Netherlands55!D135/Netherlands55!B135
 +Portugal56!D135/Portugal56!B135
 +Spain57!D135/Spain57!B135
 +Sweden58!D135/Sweden58!B135)
/(Belgium51!D135/Belgium51!N135*Belgium51!N134/Belgium51!B134
 +Denmark52!D135/Denmark52!N135*Denmark52!N134/Denmark52!B134
 +Finland53!D135/Finland53!N135*Finland53!N134/Finland53!B134
 +Italy54!D135/Italy54!N135*Italy54!N134/Italy54!B134
 +Netherlands55!D135/Netherlands55!N135*Netherlands55!N134/Netherlands55!B134
 +Portugal56!D135/Portugal56!N135*Portugal56!N134/Portugal56!B134
 +Spain57!D135/Spain57!N135*Spain57!N134/Spain57!B134
 +Sweden58!D135/Sweden58!N135*Sweden58!N134/Sweden58!B134)
*(Belgium51!D134/Belgium51!N134*Belgium51!N135/Belgium51!B135
 +Denmark52!D134/Denmark52!N134*Denmark52!N135/Denmark52!B135
 +Finland53!D134/Finland53!N134*Finland53!N135/Finland53!B135
 +Italy54!D134/Italy54!N134*Italy54!N135/Italy54!B135
 +Netherlands55!D134/Netherlands55!N134*Netherlands55!N135/Netherlands55!B135
 +Portugal56!D134/Portugal56!N134*Portugal56!N135/Portugal56!B135
 +Spain57!D134/Spain57!N134*Spain57!N135/Spain57!B135
 +Sweden58!D134/Sweden58!N134*Sweden58!N135/Sweden58!B135)
/(Belgium51!D134/Belgium51!B134
 +Denmark52!D134/Denmark52!B134
 +Finland53!D134/Finland53!B134
 +Italy54!D134/Italy54!B134
 +Netherlands55!D134/Netherlands55!B134
 +Portugal56!D134/Portugal56!B134
 +Spain57!D134/Spain57!B134
 +Sweden58!D134/Sweden58!B134))))</f>
        <v>0.20472734455566824</v>
      </c>
      <c r="L135" s="61">
        <f>IF(OR(
Belgium51!F135   ="",Belgium51!F134   ="",
Belgium51!D135   ="",Belgium51!D134   ="",
Belgium51!B135   ="",Belgium51!B134   ="",
Belgium51!P135   ="",Belgium51!P134   ="",
Denmark52!F135      ="",Denmark52!F134      ="",
Denmark52!D135      ="",Denmark52!D134      ="",
Denmark52!B135      ="",Denmark52!B134      ="",
Denmark52!P135      ="",Denmark52!P134      ="",
Finland53!F135       ="",Finland53!F134       ="",
Finland53!D135       ="",Finland53!D134       ="",
Finland53!B135       ="",Finland53!B134       ="",
Finland53!P135       ="",Finland53!P134       ="",
Italy54!F135      ="",Italy54!F134      ="",
Italy54!D135      ="",Italy54!D134      ="",
Italy54!B135      ="",Italy54!B134      ="",
Italy54!P135      ="",Italy54!P134      ="",
Netherlands55!F135 ="",Netherlands55!F134 ="",
Netherlands55!D135 ="",Netherlands55!D134 ="",
Netherlands55!B135 ="",Netherlands55!B134 ="",
Netherlands55!P135 ="",Netherlands55!P134 ="",
Portugal56!F135      ="",Portugal56!F134      ="",
Portugal56!D135      ="",Portugal56!D134      ="",
Portugal56!B135      ="",Portugal56!B134      ="",
Portugal56!P135      ="",Portugal56!P134      ="",
Spain57!F135      ="",Spain57!F134      ="",
Spain57!D135      ="",Spain57!D134      ="",
Spain57!B135      ="",Spain57!B134      ="",
Spain57!P135      ="",Spain57!P134      ="",
Sweden58!F135      ="",Sweden58!F134      ="",
Sweden58!D135      ="",Sweden58!D134      ="",
Sweden58!B135      ="",Sweden58!B134      ="",
Sweden58!P135      ="",Sweden58!P134      =""),"",
LN(SQRT(
(Belgium51!D135*Belgium51!F135/Belgium51!B135
 +Denmark52!D135*Denmark52!F135/Denmark52!B135
 +Finland53!D135*Finland53!F135/Finland53!B135
 +Italy54!D135*Italy54!F135/Italy54!B135
 +Netherlands55!D135*Netherlands55!F135/Netherlands55!B135
 +Portugal56!D135*Portugal56!F135/Portugal56!B135
 +Spain57!D135*Spain57!F135/Spain57!B135
 +Sweden58!D135*Sweden58!F135/Sweden58!B135)
/(Belgium51!D135*Belgium51!F135/Belgium51!P135*Belgium51!P134/Belgium51!B134
 +Denmark52!D135*Denmark52!F135/Denmark52!P135*Denmark52!P134/Denmark52!B134
 +Finland53!D135*Finland53!F135/Finland53!P135*Finland53!P134/Finland53!B134
 +Italy54!D135*Italy54!F135/Italy54!P135*Italy54!P134/Italy54!B134
 +Netherlands55!D135*Netherlands55!F135/Netherlands55!P135*Netherlands55!P134/Netherlands55!B134
 +Portugal56!D135*Portugal56!F135/Portugal56!P135*Portugal56!P134/Portugal56!B134
 +Spain57!D135*Spain57!F135/Spain57!P135*Spain57!P134/Spain57!B134
 +Sweden58!D135*Sweden58!F135/Sweden58!P135*Sweden58!P134/Sweden58!B134)
*(Belgium51!D134*Belgium51!F134/Belgium51!P134*Belgium51!P135/Belgium51!B135
 +Denmark52!D134*Denmark52!F134/Denmark52!P134*Denmark52!P135/Denmark52!B135
 +Finland53!D134*Finland53!F134/Finland53!P134*Finland53!P135/Finland53!B135
 +Italy54!D134*Italy54!F134/Italy54!P134*Italy54!P135/Italy54!B135
 +Netherlands55!D134*Netherlands55!F134/Netherlands55!P134*Netherlands55!P135/Netherlands55!B135
 +Portugal56!D134*Portugal56!F134/Portugal56!P134*Portugal56!P135/Portugal56!B135
 +Spain57!D134*Spain57!F134/Spain57!P134*Spain57!P135/Spain57!B135
 +Sweden58!D134*Sweden58!F134/Sweden58!P134*Sweden58!P135/Sweden58!B135)
/(Belgium51!D134*Belgium51!F134/Belgium51!B134
 +Denmark52!D134*Denmark52!F134/Denmark52!B134
 +Finland53!D134*Finland53!F134/Finland53!B134
 +Italy54!D134*Italy54!F134/Italy54!B134
 +Netherlands55!D134*Netherlands55!F134/Netherlands55!B134
 +Portugal56!D134*Portugal56!F134/Portugal56!B134
 +Spain57!D134*Spain57!F134/Spain57!B134
 +Sweden58!D134*Sweden58!F134/Sweden58!B134))))</f>
        <v>0.20082409290015726</v>
      </c>
      <c r="M135" s="62">
        <f>IF(OR(
Belgium51!H135   ="",Belgium51!H134   ="",
Belgium51!D135   ="",Belgium51!D134   ="",
Belgium51!B135   ="",Belgium51!B134   ="",
Belgium51!Q135   ="",Belgium51!Q134   ="",
Denmark52!H135      ="",Denmark52!H134      ="",
Denmark52!D135      ="",Denmark52!D134      ="",
Denmark52!B135      ="",Denmark52!B134      ="",
Denmark52!Q135      ="",Denmark52!Q134      ="",
Finland53!H135       ="",Finland53!H134       ="",
Finland53!D135       ="",Finland53!D134       ="",
Finland53!B135       ="",Finland53!B134       ="",
Finland53!Q135       ="",Finland53!Q134       ="",
Italy54!H135      ="",Italy54!H134      ="",
Italy54!D135      ="",Italy54!D134      ="",
Italy54!B135      ="",Italy54!B134      ="",
Italy54!Q135      ="",Italy54!Q134      ="",
Netherlands55!H135 ="",Netherlands55!H134 ="",
Netherlands55!D135 ="",Netherlands55!D134 ="",
Netherlands55!B135 ="",Netherlands55!B134 ="",
Netherlands55!Q135 ="",Netherlands55!Q134 ="",
Portugal56!H135      ="",Portugal56!H134      ="",
Portugal56!D135      ="",Portugal56!D134      ="",
Portugal56!B135      ="",Portugal56!B134      ="",
Portugal56!Q135      ="",Portugal56!Q134      ="",
Spain57!H135      ="",Spain57!H134      ="",
Spain57!D135      ="",Spain57!D134      ="",
Spain57!B135      ="",Spain57!B134      ="",
Spain57!Q135      ="",Spain57!Q134      ="",
Sweden58!H135      ="",Sweden58!H134      ="",
Sweden58!D135      ="",Sweden58!D134      ="",
Sweden58!B135      ="",Sweden58!B134      ="",
Sweden58!Q135      ="",Sweden58!Q134      =""),"",
LN(SQRT(
(Belgium51!D135*Belgium51!H135/Belgium51!B135
 +Denmark52!D135*Denmark52!H135/Denmark52!B135
 +Finland53!D135*Finland53!H135/Finland53!B135
 +Italy54!D135*Italy54!H135/Italy54!B135
 +Netherlands55!D135*Netherlands55!H135/Netherlands55!B135
 +Portugal56!D135*Portugal56!H135/Portugal56!B135
 +Spain57!D135*Spain57!H135/Spain57!B135
 +Sweden58!D135*Sweden58!H135/Sweden58!B135)
/(Belgium51!D135*Belgium51!H135/Belgium51!Q135*Belgium51!Q134/Belgium51!B134
 +Denmark52!D135*Denmark52!H135/Denmark52!Q135*Denmark52!Q134/Denmark52!B134
 +Finland53!D135*Finland53!H135/Finland53!Q135*Finland53!Q134/Finland53!B134
 +Italy54!D135*Italy54!H135/Italy54!Q135*Italy54!Q134/Italy54!B134
 +Netherlands55!D135*Netherlands55!H135/Netherlands55!Q135*Netherlands55!Q134/Netherlands55!B134
 +Portugal56!D135*Portugal56!H135/Portugal56!Q135*Portugal56!Q134/Portugal56!B134
 +Spain57!D135*Spain57!H135/Spain57!Q135*Spain57!Q134/Spain57!B134
 +Sweden58!D135*Sweden58!H135/Sweden58!Q135*Sweden58!Q134/Sweden58!B134)
*(Belgium51!D134*Belgium51!H134/Belgium51!Q134*Belgium51!Q135/Belgium51!B135
 +Denmark52!D134*Denmark52!H134/Denmark52!Q134*Denmark52!Q135/Denmark52!B135
 +Finland53!D134*Finland53!H134/Finland53!Q134*Finland53!Q135/Finland53!B135
 +Italy54!D134*Italy54!H134/Italy54!Q134*Italy54!Q135/Italy54!B135
 +Netherlands55!D134*Netherlands55!H134/Netherlands55!Q134*Netherlands55!Q135/Netherlands55!B135
 +Portugal56!D134*Portugal56!H134/Portugal56!Q134*Portugal56!Q135/Portugal56!B135
 +Spain57!D134*Spain57!H134/Spain57!Q134*Spain57!Q135/Spain57!B135
 +Sweden58!D134*Sweden58!H134/Sweden58!Q134*Sweden58!Q135/Sweden58!B135)
/(Belgium51!D134*Belgium51!H134/Belgium51!B134
 +Denmark52!D134*Denmark52!H134/Denmark52!B134
 +Finland53!D134*Finland53!H134/Finland53!B134
 +Italy54!D134*Italy54!H134/Italy54!B134
 +Netherlands55!D134*Netherlands55!H134/Netherlands55!B134
 +Portugal56!D134*Portugal56!H134/Portugal56!B134
 +Spain57!D134*Spain57!H134/Spain57!B134
 +Sweden58!D134*Sweden58!H134/Sweden58!B134))))</f>
        <v>0.20079362396193268</v>
      </c>
      <c r="N135" s="62">
        <f>IF(OR(
Belgium51!I135   ="",Belgium51!I134   ="",
Belgium51!B135   ="",Belgium51!B134   ="",
Belgium51!R135   ="",Belgium51!R134   ="",
Denmark52!I135      ="",Denmark52!I134      ="",
Denmark52!B135      ="",Denmark52!B134      ="",
Denmark52!R135      ="",Denmark52!R134      ="",
Finland53!I135       ="",Finland53!I134       ="",
Finland53!B135       ="",Finland53!B134       ="",
Finland53!R135       ="",Finland53!R134       ="",
Italy54!I135      ="",Italy54!I134      ="",
Italy54!B135      ="",Italy54!B134      ="",
Italy54!R135      ="",Italy54!R134      ="",
Netherlands55!I135 ="",Netherlands55!I134 ="",
Netherlands55!B135 ="",Netherlands55!B134 ="",
Netherlands55!R135 ="",Netherlands55!R134 ="",
Portugal56!I135      ="",Portugal56!I134      ="",
Portugal56!B135      ="",Portugal56!B134      ="",
Portugal56!R135      ="",Portugal56!R134      ="",
Spain57!I135      ="",Spain57!I134      ="",
Spain57!B135      ="",Spain57!B134      ="",
Spain57!R135      ="",Spain57!R134      ="",
Sweden58!I135      ="",Sweden58!I134      ="",
Sweden58!B135      ="",Sweden58!B134      ="",
Sweden58!R135      ="",Sweden58!R134      =""),"",
LN(SQRT(
(Belgium51!I135/Belgium51!B135
 +Denmark52!I135/Denmark52!B135
 +Finland53!I135/Finland53!B135
 +Italy54!I135/Italy54!B135
 +Netherlands55!I135/Netherlands55!B135
 +Portugal56!I135/Portugal56!B135
 +Spain57!I135/Spain57!B135
 +Sweden58!I135/Sweden58!B135)
/(Belgium51!I135/Belgium51!R135*Belgium51!R134/Belgium51!B134
 +Denmark52!I135/Denmark52!R135*Denmark52!R134/Denmark52!B134
 +Finland53!I135/Finland53!R135*Finland53!R134/Finland53!B134
 +Italy54!I135/Italy54!R135*Italy54!R134/Italy54!B134
 +Netherlands55!I135/Netherlands55!R135*Netherlands55!R134/Netherlands55!B134
 +Portugal56!I135/Portugal56!R135*Portugal56!R134/Portugal56!B134
 +Spain57!I135/Spain57!R135*Spain57!R134/Spain57!B134
 +Sweden58!I135/Sweden58!R135*Sweden58!R134/Sweden58!B134)
*(Belgium51!I134/Belgium51!R134*Belgium51!R135/Belgium51!B135
 +Denmark52!I134/Denmark52!R134*Denmark52!R135/Denmark52!B135
 +Finland53!I134/Finland53!R134*Finland53!R135/Finland53!B135
 +Italy54!I134/Italy54!R134*Italy54!R135/Italy54!B135
 +Netherlands55!I134/Netherlands55!R134*Netherlands55!R135/Netherlands55!B135
 +Portugal56!I134/Portugal56!R134*Portugal56!R135/Portugal56!B135
 +Spain57!I134/Spain57!R134*Spain57!R135/Spain57!B135
 +Sweden58!I134/Sweden58!R134*Sweden58!R135/Sweden58!B135)
/(Belgium51!I134/Belgium51!B134
 +Denmark52!I134/Denmark52!B134
 +Finland53!I134/Finland53!B134
 +Italy54!I134/Italy54!B134
 +Netherlands55!I134/Netherlands55!B134
 +Portugal56!I134/Portugal56!B134
 +Spain57!I134/Spain57!B134
 +Sweden58!I134/Sweden58!B134))))</f>
        <v>0.2115996225929814</v>
      </c>
      <c r="O135" s="62">
        <f>IF(OR(
Belgium51!K135   ="",Belgium51!K134   ="",
Belgium51!B135   ="",Belgium51!B134   ="",
Belgium51!S135   ="",Belgium51!S134   ="",
Denmark52!K135      ="",Denmark52!K134      ="",
Denmark52!B135      ="",Denmark52!B134      ="",
Denmark52!S135      ="",Denmark52!S134      ="",
Finland53!K135       ="",Finland53!K134       ="",
Finland53!B135       ="",Finland53!B134       ="",
Finland53!S135       ="",Finland53!S134       ="",
Italy54!K135      ="",Italy54!K134      ="",
Italy54!B135      ="",Italy54!B134      ="",
Italy54!S135      ="",Italy54!S134      ="",
Netherlands55!K135 ="",Netherlands55!K134 ="",
Netherlands55!B135 ="",Netherlands55!B134 ="",
Netherlands55!S135 ="",Netherlands55!S134 ="",
Portugal56!K135      ="",Portugal56!K134      ="",
Portugal56!B135      ="",Portugal56!B134      ="",
Portugal56!S135      ="",Portugal56!S134      ="",
Spain57!K135      ="",Spain57!K134      ="",
Spain57!B135      ="",Spain57!B134      ="",
Spain57!S135      ="",Spain57!S134      ="",
Sweden58!K135      ="",Sweden58!K134      ="",
Sweden58!B135      ="",Sweden58!B134      ="",
Sweden58!S135      ="",Sweden58!S134      =""),"",
LN(SQRT(
(Belgium51!K135/Belgium51!B135
 +Denmark52!K135/Denmark52!B135
 +Finland53!K135/Finland53!B135
 +Italy54!K135/Italy54!B135
 +Netherlands55!K135/Netherlands55!B135
 +Portugal56!K135/Portugal56!B135
 +Spain57!K135/Spain57!B135
 +Sweden58!K135/Sweden58!B135)
/(Belgium51!K135/Belgium51!S135*Belgium51!S134/Belgium51!B134
 +Denmark52!K135/Denmark52!S135*Denmark52!S134/Denmark52!B134
 +Finland53!K135/Finland53!S135*Finland53!S134/Finland53!B134
 +Italy54!K135/Italy54!S135*Italy54!S134/Italy54!B134
 +Netherlands55!K135/Netherlands55!S135*Netherlands55!S134/Netherlands55!B134
 +Portugal56!K135/Portugal56!S135*Portugal56!S134/Portugal56!B134
 +Spain57!K135/Spain57!S135*Spain57!S134/Spain57!B134
 +Sweden58!K135/Sweden58!S135*Sweden58!S134/Sweden58!B134)
*(Belgium51!K134/Belgium51!S134*Belgium51!S135/Belgium51!B135
 +Denmark52!K134/Denmark52!S134*Denmark52!S135/Denmark52!B135
 +Finland53!K134/Finland53!S134*Finland53!S135/Finland53!B135
 +Italy54!K134/Italy54!S134*Italy54!S135/Italy54!B135
 +Netherlands55!K134/Netherlands55!S134*Netherlands55!S135/Netherlands55!B135
 +Portugal56!K134/Portugal56!S134*Portugal56!S135/Portugal56!B135
 +Spain57!K134/Spain57!S134*Spain57!S135/Spain57!B135
 +Sweden58!K134/Sweden58!S134*Sweden58!S135/Sweden58!B135)
/(Belgium51!K134/Belgium51!B134
 +Denmark52!K134/Denmark52!B134
 +Finland53!K134/Finland53!B134
 +Italy54!K134/Italy54!B134
 +Netherlands55!K134/Netherlands55!B134
 +Portugal56!K134/Portugal56!B134
 +Spain57!K134/Spain57!B134
 +Sweden58!K134/Sweden58!B134))))</f>
        <v>0.17107232986084758</v>
      </c>
      <c r="P135" s="62">
        <f>IF(OR(
Belgium51!L135   ="",Belgium51!L134   ="",
Belgium51!B135   ="",Belgium51!B134   ="",
Belgium51!T135   ="",Belgium51!T134   ="",
Denmark52!L135      ="",Denmark52!L134      ="",
Denmark52!B135      ="",Denmark52!B134      ="",
Denmark52!T135      ="",Denmark52!T134      ="",
Finland53!L135       ="",Finland53!L134       ="",
Finland53!B135       ="",Finland53!B134       ="",
Finland53!T135       ="",Finland53!T134       ="",
Italy54!L135      ="",Italy54!L134      ="",
Italy54!B135      ="",Italy54!B134      ="",
Italy54!T135      ="",Italy54!T134      ="",
Netherlands55!L135 ="",Netherlands55!L134 ="",
Netherlands55!B135 ="",Netherlands55!B134 ="",
Netherlands55!T135 ="",Netherlands55!T134 ="",
Portugal56!L135      ="",Portugal56!L134      ="",
Portugal56!B135      ="",Portugal56!B134      ="",
Portugal56!T135      ="",Portugal56!T134      ="",
Spain57!L135      ="",Spain57!L134      ="",
Spain57!B135      ="",Spain57!B134      ="",
Spain57!T135      ="",Spain57!T134      ="",
Sweden58!L135      ="",Sweden58!L134      ="",
Sweden58!B135      ="",Sweden58!B134      ="",
Sweden58!T135      ="",Sweden58!T134      =""),"",
LN(SQRT(
(Belgium51!L135/Belgium51!B135
 +Denmark52!L135/Denmark52!B135
 +Finland53!L135/Finland53!B135
 +Italy54!L135/Italy54!B135
 +Netherlands55!L135/Netherlands55!B135
 +Portugal56!L135/Portugal56!B135
 +Spain57!L135/Spain57!B135
 +Sweden58!L135/Sweden58!B135)
/(Belgium51!L135/Belgium51!T135*Belgium51!T134/Belgium51!B134
 +Denmark52!L135/Denmark52!T135*Denmark52!T134/Denmark52!B134
 +Finland53!L135/Finland53!T135*Finland53!T134/Finland53!B134
 +Italy54!L135/Italy54!T135*Italy54!T134/Italy54!B134
 +Netherlands55!L135/Netherlands55!T135*Netherlands55!T134/Netherlands55!B134
 +Portugal56!L135/Portugal56!T135*Portugal56!T134/Portugal56!B134
 +Spain57!L135/Spain57!T135*Spain57!T134/Spain57!B134
 +Sweden58!L135/Sweden58!T135*Sweden58!T134/Sweden58!B134)
*(Belgium51!L134/Belgium51!T134*Belgium51!T135/Belgium51!B135
 +Denmark52!L134/Denmark52!T134*Denmark52!T135/Denmark52!B135
 +Finland53!L134/Finland53!T134*Finland53!T135/Finland53!B135
 +Italy54!L134/Italy54!T134*Italy54!T135/Italy54!B135
 +Netherlands55!L134/Netherlands55!T134*Netherlands55!T135/Netherlands55!B135
 +Portugal56!L134/Portugal56!T134*Portugal56!T135/Portugal56!B135
 +Spain57!L134/Spain57!T134*Spain57!T135/Spain57!B135
 +Sweden58!L134/Sweden58!T134*Sweden58!T135/Sweden58!B135)
/(Belgium51!L134/Belgium51!B134
 +Denmark52!L134/Denmark52!B134
 +Finland53!L134/Finland53!B134
 +Italy54!L134/Italy54!B134
 +Netherlands55!L134/Netherlands55!B134
 +Portugal56!L134/Portugal56!B134
 +Spain57!L134/Spain57!B134
 +Sweden58!L134/Sweden58!B134))))</f>
        <v>0.15920988008113784</v>
      </c>
      <c r="Q135" s="61">
        <f t="shared" si="4"/>
        <v>-3.9032516555109753E-3</v>
      </c>
      <c r="R135" s="61">
        <f t="shared" si="8"/>
        <v>-3.9337205937355624E-3</v>
      </c>
      <c r="S135" s="61">
        <f t="shared" si="5"/>
        <v>6.872278037313162E-3</v>
      </c>
      <c r="T135" s="61">
        <f t="shared" si="6"/>
        <v>-3.3655014694820656E-2</v>
      </c>
      <c r="U135" s="61">
        <f t="shared" si="7"/>
        <v>-4.5517464474530395E-2</v>
      </c>
      <c r="V135" s="61">
        <f>IF(OR(
Belgium51!V135   ="",
Belgium51!U135   ="",
Denmark52!V135      ="",
Denmark52!U135      ="",
Finland53!V135       ="",
Finland53!U135       ="",
Italy54!V135      ="",
Italy54!U135      ="",
Netherlands55!V135 ="",
Netherlands55!U135 ="",
Portugal56!V135      ="",
Portugal56!U135      ="",
Spain57!V135      ="",
Spain57!U135      ="",
Sweden58!V135      ="",
Sweden58!U135      =""),"",
LN((Belgium51!V135+Denmark52!V135+Finland53!V135+Italy54!V135+Netherlands55!V135+Portugal56!V135+Spain57!V135+Sweden58!V135)
/(Belgium51!U135+Denmark52!U135+Finland53!U135+Italy54!U135+Netherlands55!U135+Portugal56!U135+Spain57!U135+Sweden58!U135)))</f>
        <v>-0.81932928275064554</v>
      </c>
      <c r="W135" s="61">
        <f>IF(OR(
Belgium51!V135   ="",
Belgium51!W135   ="",
Belgium51!U135   ="",
Denmark52!V135      ="",
Denmark52!W135      ="",
Denmark52!U135      ="",
Finland53!V135       ="",
Finland53!W135       ="",
Finland53!U135       ="",
Italy54!V135      ="",
Italy54!W135      ="",
Italy54!U135      ="",
Netherlands55!V135 ="",
Netherlands55!W135 ="",
Netherlands55!V135 ="",
Portugal56!V135      ="",
Portugal56!W135      ="",
Portugal56!U135      ="",
Spain57!V135      ="",
Spain57!W135      ="",
Spain57!U135      ="",
Sweden58!V135      ="",
Sweden58!W135      ="",
Sweden58!U135      ="",
),"",
LN((Belgium51!V135*Belgium51!W135+Denmark52!V135*Denmark52!W135+Finland53!V135*Finland53!W135+Italy54!V135*Italy54!W135+Netherlands55!V135*Netherlands55!W135+Portugal56!V135*Portugal56!W135+Spain57!V135*Spain57!W135+Sweden58!V135*Sweden58!W135)
/(Belgium51!U135+Denmark52!U135+Finland53!U135+Italy54!U135+Netherlands55!U135+Portugal56!U135+Spain57!U135+Sweden58!U135)))</f>
        <v>6.6309809950761522</v>
      </c>
      <c r="X135" s="61">
        <f>IF(OR(
Belgium51!X135   ="",
Belgium51!D135   ="",
Belgium51!B135   ="",
Denmark52!X135      ="",
Denmark52!D135      ="",
Denmark52!B135      ="",
Finland53!X135       ="",
Finland53!D135       ="",
Finland53!B135       ="",
Italy54!X135      ="",
Italy54!D135      ="",
Italy54!B135      ="",
Netherlands55!X135 ="",
Netherlands55!D135 ="",
Netherlands55!B135 ="",
Portugal56!X135      ="",
Portugal56!D135      ="",
Portugal56!B135      ="",
Spain57!X135      ="",
Spain57!D135      ="",
Spain57!B135      ="",
Sweden58!X135      ="",
Sweden58!D135      ="",
Sweden58!B135      =""),"",
(Belgium51!X135*Belgium51!D135/Belgium51!B135
 +Denmark52!X135*Denmark52!D135/Denmark52!B135
 +Finland53!X135*Finland53!D135/Finland53!B135
 +Italy54!X135*Italy54!D135/Italy54!B135
 +Netherlands55!X135*Netherlands55!D135/Netherlands55!B135
 +Portugal56!X135*Portugal56!D135/Portugal56!B135
 +Spain57!X135*Spain57!D135/Spain57!B135
 +Sweden58!X135*Sweden58!D135/Sweden58!B135)
/(Belgium51!D135/Belgium51!B135
 +Denmark52!D135/Denmark52!B135
 +Finland53!D135/Finland53!B135
 +Italy54!D135/Italy54!B135
 +Netherlands55!D135/Netherlands55!B135
 +Portugal56!D135/Portugal56!B135
 +Spain57!D135/Spain57!B135
 +Sweden58!D135/Sweden58!B135))</f>
        <v>0.58362812395890107</v>
      </c>
      <c r="Y135" s="61">
        <f>IF(OR(
Belgium51!Y135   ="",
Belgium51!D135   ="",
Belgium51!B135   ="",
Denmark52!Y135      ="",
Denmark52!D135      ="",
Denmark52!B135      ="",
Finland53!Y135       ="",
Finland53!D135       ="",
Finland53!B135       ="",
Italy54!Y135      ="",
Italy54!D135      ="",
Italy54!B135      ="",
Netherlands55!Y135 ="",
Netherlands55!D135 ="",
Netherlands55!B135 ="",
Portugal56!Y135      ="",
Portugal56!D135      ="",
Portugal56!B135      ="",
Spain57!Y135      ="",
Spain57!D135      ="",
Spain57!B135      ="",
Sweden58!Y135      ="",
Sweden58!D135      ="",
Sweden58!B135      =""),"",
(Belgium51!Y135/Belgium51!B135
 +Denmark52!Y135/Denmark52!B135
 +Finland53!Y135/Finland53!B135
 +Italy54!Y135/Italy54!B135
 +Netherlands55!Y135/Netherlands55!B135
 +Portugal56!Y135/Portugal56!B135
 +Spain57!Y135/Spain57!B135
 +Sweden58!Y135/Sweden58!B135)
/(Belgium51!D135/Belgium51!B135
 +Denmark52!D135/Denmark52!B135
 +Finland53!D135/Finland53!B135
 +Italy54!D135/Italy54!B135
 +Netherlands55!D135/Netherlands55!B135
 +Portugal56!D135/Portugal56!B135
 +Spain57!D135/Spain57!B135
 +Sweden58!D135/Sweden58!B135))</f>
        <v>0.14356057384233412</v>
      </c>
      <c r="Z135" s="61">
        <v>3.29</v>
      </c>
      <c r="AA135" s="62">
        <f t="shared" si="10"/>
        <v>-0.16092734455566823</v>
      </c>
      <c r="AB135" s="75">
        <f>IF(OR(
Belgium51!AB135   ="",
Belgium51!D135   ="",
Belgium51!B135   ="",
Denmark52!AB135      ="",
Denmark52!D135      ="",
Denmark52!B135      ="",
Finland53!AB135       ="",
Finland53!D135       ="",
Finland53!B135       ="",
Italy54!AB135      ="",
Italy54!D135      ="",
Italy54!B135      ="",
Netherlands55!AB135 ="",
Netherlands55!D135 ="",
Netherlands55!B135 ="",
Portugal56!AB135      ="",
Portugal56!D135      ="",
Portugal56!B135      ="",
Spain57!AB135      ="",
Spain57!D135      ="",
Spain57!B135      ="",
Sweden58!AB135      ="",
Sweden58!D135      ="",
Sweden58!B135      =""),"",
(Belgium51!AB135*Belgium51!D135/Belgium51!B135
 +Denmark52!AB135*Denmark52!D135/Denmark52!B135
 +Finland53!AB135*Finland53!D135/Finland53!B135
 +Italy54!AB135*Italy54!D135/Italy54!B135
 +Netherlands55!AB135*Netherlands55!D135/Netherlands55!B135
 +Portugal56!AB135*Portugal56!D135/Portugal56!B135
 +Spain57!AB135*Spain57!D135/Spain57!B135
 +Sweden58!AB135*Sweden58!D135/Sweden58!B135)
/(Belgium51!D135/Belgium51!B135
 +Denmark52!D135/Denmark52!B135
 +Finland53!D135/Finland53!B135
 +Italy54!D135/Italy54!B135
 +Netherlands55!D135/Netherlands55!B135
 +Portugal56!D135/Portugal56!B135
 +Spain57!D135/Spain57!B135
 +Sweden58!D135/Sweden58!B135))</f>
        <v>0.7371265728926587</v>
      </c>
    </row>
    <row r="136" spans="1:28">
      <c r="A136" s="62">
        <v>2003</v>
      </c>
      <c r="B136" s="62">
        <f>IF(OR(
Belgium51!AC136   ="",
Belgium51!D136   ="",
Belgium51!B136   ="",
Denmark52!AC136      ="",
Denmark52!D136      ="",
Denmark52!B136      ="",
Finland53!AC136       ="",
Finland53!D136       ="",
Finland53!B136       ="",
Italy54!AC136      ="",
Italy54!D136      ="",
Italy54!B136      ="",
Netherlands55!AC136 ="",
Netherlands55!D136 ="",
Netherlands55!B136 ="",
Portugal56!AC136 ="",
Portugal56!D136 ="",
Portugal56!B136 ="",
Spain57!AC136       ="",
Spain57!D136       ="",
Spain57!B136       ="",
Sweden58!AC136      ="",
Sweden58!D136      ="",
Sweden58!B136      =""),"",
(Belgium51!AC136*Belgium51!D136/Belgium51!B136
 +Denmark52!AC136*Denmark52!D136/Denmark52!B136
 +Finland53!AC136*Finland53!D136/Finland53!B136
 +Italy54!AC136*Italy54!D136/Italy54!B136
 +Netherlands55!AC136*Netherlands55!D136/Netherlands55!B136
 +Portugal56!AC136*Portugal56!D136/Portugal56!B136
 +Spain57!AC136*Spain57!D136/Spain57!B136
 +Sweden58!AC136*Sweden58!D136/Sweden58!B136)
/(Belgium51!D136/Belgium51!B136
 +Denmark52!D136/Denmark52!B136
 +Finland53!D136/Finland53!B136
 +Italy54!D136/Italy54!B136
 +Netherlands55!D136/Netherlands55!B136
 +Portugal56!D136/Portugal56!B136
 +Spain57!D136/Spain57!B136
 +Sweden58!D136/Sweden58!B136))</f>
        <v>1.5596238486582877E-2</v>
      </c>
      <c r="C136" s="34">
        <f>IF(OR(
Belgium51!F136   ="",
Belgium51!D136   ="",
Belgium51!B136   ="",
Denmark52!F136      ="",
Denmark52!D136      ="",
Denmark52!B136      ="",
Finland53!F136       ="",
Finland53!D136       ="",
Finland53!B136       ="",
Italy54!F136      ="",
Italy54!D136      ="",
Italy54!B136      ="",
Netherlands55!F136 ="",
Netherlands55!D136 ="",
Netherlands55!B136 ="",
Portugal56!F136 ="",
Portugal56!D136 ="",
Portugal56!B136 ="",
Spain57!F136       ="",
Spain57!D136       ="",
Spain57!B136       ="",
Sweden58!F136      ="",
Sweden58!D136      ="",
Sweden58!B136      =""),"",
(Belgium51!F136*Belgium51!D136/Belgium51!B136
 +Denmark52!F136*Denmark52!D136/Denmark52!B136
 +Finland53!F136*Finland53!D136/Finland53!B136
 +Italy54!F136*Italy54!D136/Italy54!B136
 +Netherlands55!F136*Netherlands55!D136/Netherlands55!B136
 +Portugal56!F136*Portugal56!D136/Portugal56!B136
 +Spain57!F136*Spain57!D136/Spain57!B136
 +Sweden58!F136*Sweden58!D136/Sweden58!B136)
/(Belgium51!D136/Belgium51!B136
 +Denmark52!D136/Denmark52!B136
 +Finland53!D136/Finland53!B136
 +Italy54!D136/Italy54!B136
 +Netherlands55!D136/Netherlands55!B136
 +Portugal56!D136/Portugal56!B136
 +Spain57!D136/Spain57!B136
 +Sweden58!D136/Sweden58!B136))</f>
        <v>0.55244234721629337</v>
      </c>
      <c r="D136" s="62" t="str">
        <f>IF(OR(
Belgium51!AE136   ="",
Belgium51!D136   ="",
Belgium51!B136   ="",
Denmark52!AE136      ="",
Denmark52!D136      ="",
Denmark52!B136      ="",
Finland53!AE136       ="",
Finland53!D136       ="",
Finland53!B136       ="",
Italy54!AE136      ="",
Italy54!D136      ="",
Italy54!B136      ="",
Netherlands55!AE136 ="",
Netherlands55!D136 ="",
Netherlands55!B136 ="",
Portugal56!AE136 ="",
Portugal56!D136 ="",
Portugal56!B136 ="",
Spain57!AE136       ="",
Spain57!D136       ="",
Spain57!B136       ="",
Sweden58!AE136      ="",
Sweden58!D136      ="",
Sweden58!B136      =""),"",
(Belgium51!AE136*Belgium51!D136/Belgium51!B136
 +Denmark52!AE136*Denmark52!D136/Denmark52!B136
 +Finland53!AE136*Finland53!D136/Finland53!B136
 +Italy54!AE136*Italy54!D136/Italy54!B136
 +Netherlands55!AE136*Netherlands55!D136/Netherlands55!B136
 +Portugal56!AE136*Portugal56!D136/Portugal56!B136
 +Spain57!AE136*Spain57!D136/Spain57!B136
 +Sweden58!AE136*Sweden58!D136/Sweden58!B136)
/(Belgium51!D136/Belgium51!B136
 +Denmark52!D136/Denmark52!B136
 +Finland53!D136/Finland53!B136
 +Italy54!D136/Italy54!B136
 +Netherlands55!D136/Netherlands55!B136
 +Portugal56!D136/Portugal56!B136
 +Spain57!D136/Spain57!B136
 +Sweden58!D136/Sweden58!B136))</f>
        <v/>
      </c>
      <c r="E136" s="62">
        <f>IF(OR(
Belgium51!H136   ="",
Belgium51!D136   ="",
Belgium51!B136   ="",
Denmark52!H136      ="",
Denmark52!D136      ="",
Denmark52!B136      ="",
Finland53!H136       ="",
Finland53!D136       ="",
Finland53!B136       ="",
Italy54!H136      ="",
Italy54!D136      ="",
Italy54!B136      ="",
Netherlands55!H136 ="",
Netherlands55!D136 ="",
Netherlands55!B136 ="",
Portugal56!H136 ="",
Portugal56!D136 ="",
Portugal56!B136 ="",
Spain57!H136 ="",
Spain57!D136 ="",
Spain57!B136 ="",
Sweden58!H136 ="",
Sweden58!D136 ="",
Sweden58!B136 =""),"",
(Belgium51!H136*Belgium51!D136/Belgium51!B136
 +Denmark52!H136*Denmark52!D136/Denmark52!B136
 +Finland53!H136*Finland53!D136/Finland53!B136
 +Italy54!H136*Italy54!D136/Italy54!B136
 +Netherlands55!H136*Netherlands55!D136/Netherlands55!B136
 +Portugal56!H136*Portugal56!D136/Portugal56!B136
 +Spain57!H136*Spain57!D136/Spain57!B136
 +Sweden58!H136*Sweden58!D136/Sweden58!B136)
/(Belgium51!D136/Belgium51!B136
 +Denmark52!D136/Denmark52!B136
 +Finland53!D136/Finland53!B136
 +Italy54!D136/Italy54!B136
 +Netherlands55!D136/Netherlands55!B136
 +Portugal56!D136/Portugal56!B136
 +Spain57!D136/Spain57!B136
 +Sweden58!D136/Sweden58!B136))</f>
        <v>0.22321165702334445</v>
      </c>
      <c r="F136" s="62">
        <f>IF(OR(
Belgium51!I136   ="",
Belgium51!D136   ="",
Belgium51!B136   ="",
Denmark52!I136      ="",
Denmark52!D136      ="",
Denmark52!B136      ="",
Finland53!I136       ="",
Finland53!D136       ="",
Finland53!B136       ="",
Italy54!I136      ="",
Italy54!D136      ="",
Italy54!B136      ="",
Netherlands55!I136 ="",
Netherlands55!D136 ="",
Netherlands55!B136 ="",
Portugal56!I136      ="",
Portugal56!D136      ="",
Portugal56!B136      ="",
Spain57!I136      ="",
Spain57!D136      ="",
Spain57!B136      ="",
Sweden58!I136      ="",
Sweden58!D136      ="",
Sweden58!B136      =""),"",
(Belgium51!I136/Belgium51!B136
 +Denmark52!I136/Denmark52!B136
 +Finland53!I136/Finland53!B136
 +Italy54!I136/Italy54!B136
 +Netherlands55!I136/Netherlands55!B136
 +Portugal56!I136/Portugal56!B136
 +Spain57!I136/Spain57!B136
 +Sweden58!I136/Sweden58!B136)
/(Belgium51!D136/Belgium51!B136
 +Denmark52!D136/Denmark52!B136
 +Finland53!D136/Finland53!B136
 +Italy54!D136/Italy54!B136
 +Netherlands55!D136/Netherlands55!B136
 +Portugal56!D136/Portugal56!B136
 +Spain57!D136/Spain57!B136
 +Sweden58!D136/Sweden58!B136))</f>
        <v>0.25936318320441415</v>
      </c>
      <c r="G136" s="62">
        <f>IF(OR(
Belgium51!J136   ="",
Belgium51!D136   ="",
Belgium51!B136   ="",
Denmark52!J136      ="",
Denmark52!D136      ="",
Denmark52!B136      ="",
Finland53!J136       ="",
Finland53!D136       ="",
Finland53!B136       ="",
Italy54!J136      ="",
Italy54!D136      ="",
Italy54!B136      ="",
Netherlands55!J136 ="",
Netherlands55!D136 ="",
Netherlands55!B136 ="",
Portugal56!J136      ="",
Portugal56!D136      ="",
Portugal56!B136      ="",
Spain57!J136      ="",
Spain57!D136      ="",
Spain57!B136      ="",
Sweden58!J136      ="",
Sweden58!D136      ="",
Sweden58!B136      =""),"",
(Belgium51!J136/Belgium51!B136
 +Denmark52!J136/Denmark52!B136
 +Finland53!J136/Finland53!B136
 +Italy54!J136/Italy54!B136
 +Netherlands55!J136/Netherlands55!B136
 +Portugal56!J136/Portugal56!B136
 +Spain57!J136/Spain57!B136
 +Sweden58!J136/Sweden58!B136)
/(Belgium51!D136/Belgium51!B136
 +Denmark52!D136/Denmark52!B136
 +Finland53!D136/Finland53!B136
 +Italy54!D136/Italy54!B136
 +Netherlands55!D136/Netherlands55!B136
 +Portugal56!D136/Portugal56!B136
 +Spain57!D136/Spain57!B136
 +Sweden58!D136/Sweden58!B136))</f>
        <v>0.24089354616172809</v>
      </c>
      <c r="H136" s="62">
        <f>IF(OR(
Belgium51!K136   ="",
Belgium51!D136   ="",
Belgium51!B136   ="",
Denmark52!K136      ="",
Denmark52!D136      ="",
Denmark52!B136      ="",
Finland53!K136       ="",
Finland53!D136       ="",
Finland53!B136       ="",
Italy54!K136      ="",
Italy54!D136      ="",
Italy54!B136      ="",
Netherlands55!K136 ="",
Netherlands55!D136 ="",
Netherlands55!B136 ="",
Portugal56!K136      ="",
Portugal56!D136      ="",
Portugal56!B136      ="",
Spain57!K136      ="",
Spain57!D136      ="",
Spain57!B136      ="",
Sweden58!K136      ="",
Sweden58!D136      ="",
Sweden58!B136      =""),"",
(Belgium51!K136/Belgium51!B136
 +Denmark52!K136/Denmark52!B136
 +Finland53!K136/Finland53!B136
 +Italy54!K136/Italy54!B136
 +Netherlands55!K136/Netherlands55!B136
 +Portugal56!K136/Portugal56!B136
 +Spain57!K136/Spain57!B136
 +Sweden58!K136/Sweden58!B136)
/(Belgium51!D136/Belgium51!B136
 +Denmark52!D136/Denmark52!B136
 +Finland53!D136/Finland53!B136
 +Italy54!D136/Italy54!B136
 +Netherlands55!D136/Netherlands55!B136
 +Portugal56!D136/Portugal56!B136
 +Spain57!D136/Spain57!B136
 +Sweden58!D136/Sweden58!B136))</f>
        <v>0.33028764090149232</v>
      </c>
      <c r="I136" s="62">
        <f>IF(OR(
Belgium51!L136   ="",
Belgium51!D136   ="",
Belgium51!B136   ="",
Denmark52!L136      ="",
Denmark52!D136      ="",
Denmark52!B136      ="",
Finland53!L136       ="",
Finland53!D136       ="",
Finland53!B136       ="",
Italy54!L136      ="",
Italy54!D136      ="",
Italy54!B136      ="",
Netherlands55!L136 ="",
Netherlands55!D136 ="",
Netherlands55!B136 ="",
Portugal56!L136      ="",
Portugal56!D136      ="",
Portugal56!B136      ="",
Spain57!L136      ="",
Spain57!D136      ="",
Spain57!B136      ="",
Sweden58!L136      ="",
Sweden58!D136      ="",
Sweden58!B136      =""),"",
(Belgium51!L136/Belgium51!B136
 +Denmark52!L136/Denmark52!B136
 +Finland53!L136/Finland53!B136
 +Italy54!L136/Italy54!B136
 +Netherlands55!L136/Netherlands55!B136
 +Portugal56!L136/Portugal56!B136
 +Spain57!L136/Spain57!B136
 +Sweden58!L136/Sweden58!B136)
/(Belgium51!D136/Belgium51!B136
 +Denmark52!D136/Denmark52!B136
 +Finland53!D136/Finland53!B136
 +Italy54!D136/Italy54!B136
 +Netherlands55!D136/Netherlands55!B136
 +Portugal56!D136/Portugal56!B136
 +Spain57!D136/Spain57!B136
 +Sweden58!D136/Sweden58!B136))</f>
        <v>0.31451959764691007</v>
      </c>
      <c r="J136" s="61">
        <f t="shared" si="9"/>
        <v>1.5768043254582254E-2</v>
      </c>
      <c r="K136" s="61">
        <f>IF(OR(
Belgium51!D136   ="",Belgium51!D135   ="",
Belgium51!B136   ="",Belgium51!B135   ="",
Belgium51!N136   ="",Belgium51!N135   ="",
Denmark52!D136      ="",Denmark52!D135      ="",
Denmark52!B136      ="",Denmark52!B135      ="",
Denmark52!N136      ="",Denmark52!N135      ="",
Finland53!D136       ="",Finland53!D135       ="",
Finland53!B136       ="",Finland53!B135       ="",
Finland53!N136       ="",Finland53!N135       ="",
Italy54!D136      ="",Italy54!D135      ="",
Italy54!B136      ="",Italy54!B135      ="",
Italy54!N136      ="",Italy54!N135      ="",
Netherlands55!D136 ="",Netherlands55!D135 ="",
Netherlands55!B136 ="",Netherlands55!B135 ="",
Netherlands55!N136 ="",Netherlands55!N135 ="",
Portugal56!D136      ="",Portugal56!D135      ="",
Portugal56!B136      ="",Portugal56!B135      ="",
Portugal56!N136      ="",Portugal56!N135      ="",
Spain57!D136      ="",Spain57!D135      ="",
Spain57!B136      ="",Spain57!B135      ="",
Spain57!N136      ="",Spain57!N135      ="",
Sweden58!D136      ="",Sweden58!D135      ="",
Sweden58!B136      ="",Sweden58!B135      ="",
Sweden58!N136      ="",Sweden58!N135      =""),"",
LN(SQRT(
(Belgium51!D136/Belgium51!B136
 +Denmark52!D136/Denmark52!B136
 +Finland53!D136/Finland53!B136
 +Italy54!D136/Italy54!B136
 +Netherlands55!D136/Netherlands55!B136
 +Portugal56!D136/Portugal56!B136
 +Spain57!D136/Spain57!B136
 +Sweden58!D136/Sweden58!B136)
/(Belgium51!D136/Belgium51!N136*Belgium51!N135/Belgium51!B135
 +Denmark52!D136/Denmark52!N136*Denmark52!N135/Denmark52!B135
 +Finland53!D136/Finland53!N136*Finland53!N135/Finland53!B135
 +Italy54!D136/Italy54!N136*Italy54!N135/Italy54!B135
 +Netherlands55!D136/Netherlands55!N136*Netherlands55!N135/Netherlands55!B135
 +Portugal56!D136/Portugal56!N136*Portugal56!N135/Portugal56!B135
 +Spain57!D136/Spain57!N136*Spain57!N135/Spain57!B135
 +Sweden58!D136/Sweden58!N136*Sweden58!N135/Sweden58!B135)
*(Belgium51!D135/Belgium51!N135*Belgium51!N136/Belgium51!B136
 +Denmark52!D135/Denmark52!N135*Denmark52!N136/Denmark52!B136
 +Finland53!D135/Finland53!N135*Finland53!N136/Finland53!B136
 +Italy54!D135/Italy54!N135*Italy54!N136/Italy54!B136
 +Netherlands55!D135/Netherlands55!N135*Netherlands55!N136/Netherlands55!B136
 +Portugal56!D135/Portugal56!N135*Portugal56!N136/Portugal56!B136
 +Spain57!D135/Spain57!N135*Spain57!N136/Spain57!B136
 +Sweden58!D135/Sweden58!N135*Sweden58!N136/Sweden58!B136)
/(Belgium51!D135/Belgium51!B135
 +Denmark52!D135/Denmark52!B135
 +Finland53!D135/Finland53!B135
 +Italy54!D135/Italy54!B135
 +Netherlands55!D135/Netherlands55!B135
 +Portugal56!D135/Portugal56!B135
 +Spain57!D135/Spain57!B135
 +Sweden58!D135/Sweden58!B135))))</f>
        <v>0.21591270341904675</v>
      </c>
      <c r="L136" s="61">
        <f>IF(OR(
Belgium51!F136   ="",Belgium51!F135   ="",
Belgium51!D136   ="",Belgium51!D135   ="",
Belgium51!B136   ="",Belgium51!B135   ="",
Belgium51!P136   ="",Belgium51!P135   ="",
Denmark52!F136      ="",Denmark52!F135      ="",
Denmark52!D136      ="",Denmark52!D135      ="",
Denmark52!B136      ="",Denmark52!B135      ="",
Denmark52!P136      ="",Denmark52!P135      ="",
Finland53!F136       ="",Finland53!F135       ="",
Finland53!D136       ="",Finland53!D135       ="",
Finland53!B136       ="",Finland53!B135       ="",
Finland53!P136       ="",Finland53!P135       ="",
Italy54!F136      ="",Italy54!F135      ="",
Italy54!D136      ="",Italy54!D135      ="",
Italy54!B136      ="",Italy54!B135      ="",
Italy54!P136      ="",Italy54!P135      ="",
Netherlands55!F136 ="",Netherlands55!F135 ="",
Netherlands55!D136 ="",Netherlands55!D135 ="",
Netherlands55!B136 ="",Netherlands55!B135 ="",
Netherlands55!P136 ="",Netherlands55!P135 ="",
Portugal56!F136      ="",Portugal56!F135      ="",
Portugal56!D136      ="",Portugal56!D135      ="",
Portugal56!B136      ="",Portugal56!B135      ="",
Portugal56!P136      ="",Portugal56!P135      ="",
Spain57!F136      ="",Spain57!F135      ="",
Spain57!D136      ="",Spain57!D135      ="",
Spain57!B136      ="",Spain57!B135      ="",
Spain57!P136      ="",Spain57!P135      ="",
Sweden58!F136      ="",Sweden58!F135      ="",
Sweden58!D136      ="",Sweden58!D135      ="",
Sweden58!B136      ="",Sweden58!B135      ="",
Sweden58!P136      ="",Sweden58!P135      =""),"",
LN(SQRT(
(Belgium51!D136*Belgium51!F136/Belgium51!B136
 +Denmark52!D136*Denmark52!F136/Denmark52!B136
 +Finland53!D136*Finland53!F136/Finland53!B136
 +Italy54!D136*Italy54!F136/Italy54!B136
 +Netherlands55!D136*Netherlands55!F136/Netherlands55!B136
 +Portugal56!D136*Portugal56!F136/Portugal56!B136
 +Spain57!D136*Spain57!F136/Spain57!B136
 +Sweden58!D136*Sweden58!F136/Sweden58!B136)
/(Belgium51!D136*Belgium51!F136/Belgium51!P136*Belgium51!P135/Belgium51!B135
 +Denmark52!D136*Denmark52!F136/Denmark52!P136*Denmark52!P135/Denmark52!B135
 +Finland53!D136*Finland53!F136/Finland53!P136*Finland53!P135/Finland53!B135
 +Italy54!D136*Italy54!F136/Italy54!P136*Italy54!P135/Italy54!B135
 +Netherlands55!D136*Netherlands55!F136/Netherlands55!P136*Netherlands55!P135/Netherlands55!B135
 +Portugal56!D136*Portugal56!F136/Portugal56!P136*Portugal56!P135/Portugal56!B135
 +Spain57!D136*Spain57!F136/Spain57!P136*Spain57!P135/Spain57!B135
 +Sweden58!D136*Sweden58!F136/Sweden58!P136*Sweden58!P135/Sweden58!B135)
*(Belgium51!D135*Belgium51!F135/Belgium51!P135*Belgium51!P136/Belgium51!B136
 +Denmark52!D135*Denmark52!F135/Denmark52!P135*Denmark52!P136/Denmark52!B136
 +Finland53!D135*Finland53!F135/Finland53!P135*Finland53!P136/Finland53!B136
 +Italy54!D135*Italy54!F135/Italy54!P135*Italy54!P136/Italy54!B136
 +Netherlands55!D135*Netherlands55!F135/Netherlands55!P135*Netherlands55!P136/Netherlands55!B136
 +Portugal56!D135*Portugal56!F135/Portugal56!P135*Portugal56!P136/Portugal56!B136
 +Spain57!D135*Spain57!F135/Spain57!P135*Spain57!P136/Spain57!B136
 +Sweden58!D135*Sweden58!F135/Sweden58!P135*Sweden58!P136/Sweden58!B136)
/(Belgium51!D135*Belgium51!F135/Belgium51!B135
 +Denmark52!D135*Denmark52!F135/Denmark52!B135
 +Finland53!D135*Finland53!F135/Finland53!B135
 +Italy54!D135*Italy54!F135/Italy54!B135
 +Netherlands55!D135*Netherlands55!F135/Netherlands55!B135
 +Portugal56!D135*Portugal56!F135/Portugal56!B135
 +Spain57!D135*Spain57!F135/Spain57!B135
 +Sweden58!D135*Sweden58!F135/Sweden58!B135))))</f>
        <v>0.21173671775368216</v>
      </c>
      <c r="M136" s="62">
        <f>IF(OR(
Belgium51!H136   ="",Belgium51!H135   ="",
Belgium51!D136   ="",Belgium51!D135   ="",
Belgium51!B136   ="",Belgium51!B135   ="",
Belgium51!Q136   ="",Belgium51!Q135   ="",
Denmark52!H136      ="",Denmark52!H135      ="",
Denmark52!D136      ="",Denmark52!D135      ="",
Denmark52!B136      ="",Denmark52!B135      ="",
Denmark52!Q136      ="",Denmark52!Q135      ="",
Finland53!H136       ="",Finland53!H135       ="",
Finland53!D136       ="",Finland53!D135       ="",
Finland53!B136       ="",Finland53!B135       ="",
Finland53!Q136       ="",Finland53!Q135       ="",
Italy54!H136      ="",Italy54!H135      ="",
Italy54!D136      ="",Italy54!D135      ="",
Italy54!B136      ="",Italy54!B135      ="",
Italy54!Q136      ="",Italy54!Q135      ="",
Netherlands55!H136 ="",Netherlands55!H135 ="",
Netherlands55!D136 ="",Netherlands55!D135 ="",
Netherlands55!B136 ="",Netherlands55!B135 ="",
Netherlands55!Q136 ="",Netherlands55!Q135 ="",
Portugal56!H136      ="",Portugal56!H135      ="",
Portugal56!D136      ="",Portugal56!D135      ="",
Portugal56!B136      ="",Portugal56!B135      ="",
Portugal56!Q136      ="",Portugal56!Q135      ="",
Spain57!H136      ="",Spain57!H135      ="",
Spain57!D136      ="",Spain57!D135      ="",
Spain57!B136      ="",Spain57!B135      ="",
Spain57!Q136      ="",Spain57!Q135      ="",
Sweden58!H136      ="",Sweden58!H135      ="",
Sweden58!D136      ="",Sweden58!D135      ="",
Sweden58!B136      ="",Sweden58!B135      ="",
Sweden58!Q136      ="",Sweden58!Q135      =""),"",
LN(SQRT(
(Belgium51!D136*Belgium51!H136/Belgium51!B136
 +Denmark52!D136*Denmark52!H136/Denmark52!B136
 +Finland53!D136*Finland53!H136/Finland53!B136
 +Italy54!D136*Italy54!H136/Italy54!B136
 +Netherlands55!D136*Netherlands55!H136/Netherlands55!B136
 +Portugal56!D136*Portugal56!H136/Portugal56!B136
 +Spain57!D136*Spain57!H136/Spain57!B136
 +Sweden58!D136*Sweden58!H136/Sweden58!B136)
/(Belgium51!D136*Belgium51!H136/Belgium51!Q136*Belgium51!Q135/Belgium51!B135
 +Denmark52!D136*Denmark52!H136/Denmark52!Q136*Denmark52!Q135/Denmark52!B135
 +Finland53!D136*Finland53!H136/Finland53!Q136*Finland53!Q135/Finland53!B135
 +Italy54!D136*Italy54!H136/Italy54!Q136*Italy54!Q135/Italy54!B135
 +Netherlands55!D136*Netherlands55!H136/Netherlands55!Q136*Netherlands55!Q135/Netherlands55!B135
 +Portugal56!D136*Portugal56!H136/Portugal56!Q136*Portugal56!Q135/Portugal56!B135
 +Spain57!D136*Spain57!H136/Spain57!Q136*Spain57!Q135/Spain57!B135
 +Sweden58!D136*Sweden58!H136/Sweden58!Q136*Sweden58!Q135/Sweden58!B135)
*(Belgium51!D135*Belgium51!H135/Belgium51!Q135*Belgium51!Q136/Belgium51!B136
 +Denmark52!D135*Denmark52!H135/Denmark52!Q135*Denmark52!Q136/Denmark52!B136
 +Finland53!D135*Finland53!H135/Finland53!Q135*Finland53!Q136/Finland53!B136
 +Italy54!D135*Italy54!H135/Italy54!Q135*Italy54!Q136/Italy54!B136
 +Netherlands55!D135*Netherlands55!H135/Netherlands55!Q135*Netherlands55!Q136/Netherlands55!B136
 +Portugal56!D135*Portugal56!H135/Portugal56!Q135*Portugal56!Q136/Portugal56!B136
 +Spain57!D135*Spain57!H135/Spain57!Q135*Spain57!Q136/Spain57!B136
 +Sweden58!D135*Sweden58!H135/Sweden58!Q135*Sweden58!Q136/Sweden58!B136)
/(Belgium51!D135*Belgium51!H135/Belgium51!B135
 +Denmark52!D135*Denmark52!H135/Denmark52!B135
 +Finland53!D135*Finland53!H135/Finland53!B135
 +Italy54!D135*Italy54!H135/Italy54!B135
 +Netherlands55!D135*Netherlands55!H135/Netherlands55!B135
 +Portugal56!D135*Portugal56!H135/Portugal56!B135
 +Spain57!D135*Spain57!H135/Spain57!B135
 +Sweden58!D135*Sweden58!H135/Sweden58!B135))))</f>
        <v>0.20721289178095753</v>
      </c>
      <c r="N136" s="62">
        <f>IF(OR(
Belgium51!I136   ="",Belgium51!I135   ="",
Belgium51!B136   ="",Belgium51!B135   ="",
Belgium51!R136   ="",Belgium51!R135   ="",
Denmark52!I136      ="",Denmark52!I135      ="",
Denmark52!B136      ="",Denmark52!B135      ="",
Denmark52!R136      ="",Denmark52!R135      ="",
Finland53!I136       ="",Finland53!I135       ="",
Finland53!B136       ="",Finland53!B135       ="",
Finland53!R136       ="",Finland53!R135       ="",
Italy54!I136      ="",Italy54!I135      ="",
Italy54!B136      ="",Italy54!B135      ="",
Italy54!R136      ="",Italy54!R135      ="",
Netherlands55!I136 ="",Netherlands55!I135 ="",
Netherlands55!B136 ="",Netherlands55!B135 ="",
Netherlands55!R136 ="",Netherlands55!R135 ="",
Portugal56!I136      ="",Portugal56!I135      ="",
Portugal56!B136      ="",Portugal56!B135      ="",
Portugal56!R136      ="",Portugal56!R135      ="",
Spain57!I136      ="",Spain57!I135      ="",
Spain57!B136      ="",Spain57!B135      ="",
Spain57!R136      ="",Spain57!R135      ="",
Sweden58!I136      ="",Sweden58!I135      ="",
Sweden58!B136      ="",Sweden58!B135      ="",
Sweden58!R136      ="",Sweden58!R135      =""),"",
LN(SQRT(
(Belgium51!I136/Belgium51!B136
 +Denmark52!I136/Denmark52!B136
 +Finland53!I136/Finland53!B136
 +Italy54!I136/Italy54!B136
 +Netherlands55!I136/Netherlands55!B136
 +Portugal56!I136/Portugal56!B136
 +Spain57!I136/Spain57!B136
 +Sweden58!I136/Sweden58!B136)
/(Belgium51!I136/Belgium51!R136*Belgium51!R135/Belgium51!B135
 +Denmark52!I136/Denmark52!R136*Denmark52!R135/Denmark52!B135
 +Finland53!I136/Finland53!R136*Finland53!R135/Finland53!B135
 +Italy54!I136/Italy54!R136*Italy54!R135/Italy54!B135
 +Netherlands55!I136/Netherlands55!R136*Netherlands55!R135/Netherlands55!B135
 +Portugal56!I136/Portugal56!R136*Portugal56!R135/Portugal56!B135
 +Spain57!I136/Spain57!R136*Spain57!R135/Spain57!B135
 +Sweden58!I136/Sweden58!R136*Sweden58!R135/Sweden58!B135)
*(Belgium51!I135/Belgium51!R135*Belgium51!R136/Belgium51!B136
 +Denmark52!I135/Denmark52!R135*Denmark52!R136/Denmark52!B136
 +Finland53!I135/Finland53!R135*Finland53!R136/Finland53!B136
 +Italy54!I135/Italy54!R135*Italy54!R136/Italy54!B136
 +Netherlands55!I135/Netherlands55!R135*Netherlands55!R136/Netherlands55!B136
 +Portugal56!I135/Portugal56!R135*Portugal56!R136/Portugal56!B136
 +Spain57!I135/Spain57!R135*Spain57!R136/Spain57!B136
 +Sweden58!I135/Sweden58!R135*Sweden58!R136/Sweden58!B136)
/(Belgium51!I135/Belgium51!B135
 +Denmark52!I135/Denmark52!B135
 +Finland53!I135/Finland53!B135
 +Italy54!I135/Italy54!B135
 +Netherlands55!I135/Netherlands55!B135
 +Portugal56!I135/Portugal56!B135
 +Spain57!I135/Spain57!B135
 +Sweden58!I135/Sweden58!B135))))</f>
        <v>0.22293756001531387</v>
      </c>
      <c r="O136" s="62">
        <f>IF(OR(
Belgium51!K136   ="",Belgium51!K135   ="",
Belgium51!B136   ="",Belgium51!B135   ="",
Belgium51!S136   ="",Belgium51!S135   ="",
Denmark52!K136      ="",Denmark52!K135      ="",
Denmark52!B136      ="",Denmark52!B135      ="",
Denmark52!S136      ="",Denmark52!S135      ="",
Finland53!K136       ="",Finland53!K135       ="",
Finland53!B136       ="",Finland53!B135       ="",
Finland53!S136       ="",Finland53!S135       ="",
Italy54!K136      ="",Italy54!K135      ="",
Italy54!B136      ="",Italy54!B135      ="",
Italy54!S136      ="",Italy54!S135      ="",
Netherlands55!K136 ="",Netherlands55!K135 ="",
Netherlands55!B136 ="",Netherlands55!B135 ="",
Netherlands55!S136 ="",Netherlands55!S135 ="",
Portugal56!K136      ="",Portugal56!K135      ="",
Portugal56!B136      ="",Portugal56!B135      ="",
Portugal56!S136      ="",Portugal56!S135      ="",
Spain57!K136      ="",Spain57!K135      ="",
Spain57!B136      ="",Spain57!B135      ="",
Spain57!S136      ="",Spain57!S135      ="",
Sweden58!K136      ="",Sweden58!K135      ="",
Sweden58!B136      ="",Sweden58!B135      ="",
Sweden58!S136      ="",Sweden58!S135      =""),"",
LN(SQRT(
(Belgium51!K136/Belgium51!B136
 +Denmark52!K136/Denmark52!B136
 +Finland53!K136/Finland53!B136
 +Italy54!K136/Italy54!B136
 +Netherlands55!K136/Netherlands55!B136
 +Portugal56!K136/Portugal56!B136
 +Spain57!K136/Spain57!B136
 +Sweden58!K136/Sweden58!B136)
/(Belgium51!K136/Belgium51!S136*Belgium51!S135/Belgium51!B135
 +Denmark52!K136/Denmark52!S136*Denmark52!S135/Denmark52!B135
 +Finland53!K136/Finland53!S136*Finland53!S135/Finland53!B135
 +Italy54!K136/Italy54!S136*Italy54!S135/Italy54!B135
 +Netherlands55!K136/Netherlands55!S136*Netherlands55!S135/Netherlands55!B135
 +Portugal56!K136/Portugal56!S136*Portugal56!S135/Portugal56!B135
 +Spain57!K136/Spain57!S136*Spain57!S135/Spain57!B135
 +Sweden58!K136/Sweden58!S136*Sweden58!S135/Sweden58!B135)
*(Belgium51!K135/Belgium51!S135*Belgium51!S136/Belgium51!B136
 +Denmark52!K135/Denmark52!S135*Denmark52!S136/Denmark52!B136
 +Finland53!K135/Finland53!S135*Finland53!S136/Finland53!B136
 +Italy54!K135/Italy54!S135*Italy54!S136/Italy54!B136
 +Netherlands55!K135/Netherlands55!S135*Netherlands55!S136/Netherlands55!B136
 +Portugal56!K135/Portugal56!S135*Portugal56!S136/Portugal56!B136
 +Spain57!K135/Spain57!S135*Spain57!S136/Spain57!B136
 +Sweden58!K135/Sweden58!S135*Sweden58!S136/Sweden58!B136)
/(Belgium51!K135/Belgium51!B135
 +Denmark52!K135/Denmark52!B135
 +Finland53!K135/Finland53!B135
 +Italy54!K135/Italy54!B135
 +Netherlands55!K135/Netherlands55!B135
 +Portugal56!K135/Portugal56!B135
 +Spain57!K135/Spain57!B135
 +Sweden58!K135/Sweden58!B135))))</f>
        <v>0.17888179049152222</v>
      </c>
      <c r="P136" s="62">
        <f>IF(OR(
Belgium51!L136   ="",Belgium51!L135   ="",
Belgium51!B136   ="",Belgium51!B135   ="",
Belgium51!T136   ="",Belgium51!T135   ="",
Denmark52!L136      ="",Denmark52!L135      ="",
Denmark52!B136      ="",Denmark52!B135      ="",
Denmark52!T136      ="",Denmark52!T135      ="",
Finland53!L136       ="",Finland53!L135       ="",
Finland53!B136       ="",Finland53!B135       ="",
Finland53!T136       ="",Finland53!T135       ="",
Italy54!L136      ="",Italy54!L135      ="",
Italy54!B136      ="",Italy54!B135      ="",
Italy54!T136      ="",Italy54!T135      ="",
Netherlands55!L136 ="",Netherlands55!L135 ="",
Netherlands55!B136 ="",Netherlands55!B135 ="",
Netherlands55!T136 ="",Netherlands55!T135 ="",
Portugal56!L136      ="",Portugal56!L135      ="",
Portugal56!B136      ="",Portugal56!B135      ="",
Portugal56!T136      ="",Portugal56!T135      ="",
Spain57!L136      ="",Spain57!L135      ="",
Spain57!B136      ="",Spain57!B135      ="",
Spain57!T136      ="",Spain57!T135      ="",
Sweden58!L136      ="",Sweden58!L135      ="",
Sweden58!B136      ="",Sweden58!B135      ="",
Sweden58!T136      ="",Sweden58!T135      =""),"",
LN(SQRT(
(Belgium51!L136/Belgium51!B136
 +Denmark52!L136/Denmark52!B136
 +Finland53!L136/Finland53!B136
 +Italy54!L136/Italy54!B136
 +Netherlands55!L136/Netherlands55!B136
 +Portugal56!L136/Portugal56!B136
 +Spain57!L136/Spain57!B136
 +Sweden58!L136/Sweden58!B136)
/(Belgium51!L136/Belgium51!T136*Belgium51!T135/Belgium51!B135
 +Denmark52!L136/Denmark52!T136*Denmark52!T135/Denmark52!B135
 +Finland53!L136/Finland53!T136*Finland53!T135/Finland53!B135
 +Italy54!L136/Italy54!T136*Italy54!T135/Italy54!B135
 +Netherlands55!L136/Netherlands55!T136*Netherlands55!T135/Netherlands55!B135
 +Portugal56!L136/Portugal56!T136*Portugal56!T135/Portugal56!B135
 +Spain57!L136/Spain57!T136*Spain57!T135/Spain57!B135
 +Sweden58!L136/Sweden58!T136*Sweden58!T135/Sweden58!B135)
*(Belgium51!L135/Belgium51!T135*Belgium51!T136/Belgium51!B136
 +Denmark52!L135/Denmark52!T135*Denmark52!T136/Denmark52!B136
 +Finland53!L135/Finland53!T135*Finland53!T136/Finland53!B136
 +Italy54!L135/Italy54!T135*Italy54!T136/Italy54!B136
 +Netherlands55!L135/Netherlands55!T135*Netherlands55!T136/Netherlands55!B136
 +Portugal56!L135/Portugal56!T135*Portugal56!T136/Portugal56!B136
 +Spain57!L135/Spain57!T135*Spain57!T136/Spain57!B136
 +Sweden58!L135/Sweden58!T135*Sweden58!T136/Sweden58!B136)
/(Belgium51!L135/Belgium51!B135
 +Denmark52!L135/Denmark52!B135
 +Finland53!L135/Finland53!B135
 +Italy54!L135/Italy54!B135
 +Netherlands55!L135/Netherlands55!B135
 +Portugal56!L135/Portugal56!B135
 +Spain57!L135/Spain57!B135
 +Sweden58!L135/Sweden58!B135))))</f>
        <v>0.17199886198263575</v>
      </c>
      <c r="Q136" s="61">
        <f t="shared" si="4"/>
        <v>-4.1759856653645899E-3</v>
      </c>
      <c r="R136" s="61">
        <f t="shared" si="8"/>
        <v>-8.6998116380892221E-3</v>
      </c>
      <c r="S136" s="61">
        <f t="shared" si="5"/>
        <v>7.024856596267115E-3</v>
      </c>
      <c r="T136" s="61">
        <f t="shared" si="6"/>
        <v>-3.7030912927524529E-2</v>
      </c>
      <c r="U136" s="61">
        <f t="shared" si="7"/>
        <v>-4.3913841436411E-2</v>
      </c>
      <c r="V136" s="61">
        <f>IF(OR(
Belgium51!V136   ="",
Belgium51!U136   ="",
Denmark52!V136      ="",
Denmark52!U136      ="",
Finland53!V136       ="",
Finland53!U136       ="",
Italy54!V136      ="",
Italy54!U136      ="",
Netherlands55!V136 ="",
Netherlands55!U136 ="",
Portugal56!V136      ="",
Portugal56!U136      ="",
Spain57!V136      ="",
Spain57!U136      ="",
Sweden58!V136      ="",
Sweden58!U136      =""),"",
LN((Belgium51!V136+Denmark52!V136+Finland53!V136+Italy54!V136+Netherlands55!V136+Portugal56!V136+Spain57!V136+Sweden58!V136)
/(Belgium51!U136+Denmark52!U136+Finland53!U136+Italy54!U136+Netherlands55!U136+Portugal56!U136+Spain57!U136+Sweden58!U136)))</f>
        <v>-0.81519490754283008</v>
      </c>
      <c r="W136" s="61">
        <f>IF(OR(
Belgium51!V136   ="",
Belgium51!W136   ="",
Belgium51!U136   ="",
Denmark52!V136      ="",
Denmark52!W136      ="",
Denmark52!U136      ="",
Finland53!V136       ="",
Finland53!W136       ="",
Finland53!U136       ="",
Italy54!V136      ="",
Italy54!W136      ="",
Italy54!U136      ="",
Netherlands55!V136 ="",
Netherlands55!W136 ="",
Netherlands55!V136 ="",
Portugal56!V136      ="",
Portugal56!W136      ="",
Portugal56!U136      ="",
Spain57!V136      ="",
Spain57!W136      ="",
Spain57!U136      ="",
Sweden58!V136      ="",
Sweden58!W136      ="",
Sweden58!U136      ="",
),"",
LN((Belgium51!V136*Belgium51!W136+Denmark52!V136*Denmark52!W136+Finland53!V136*Finland53!W136+Italy54!V136*Italy54!W136+Netherlands55!V136*Netherlands55!W136+Portugal56!V136*Portugal56!W136+Spain57!V136*Spain57!W136+Sweden58!V136*Sweden58!W136)
/(Belgium51!U136+Denmark52!U136+Finland53!U136+Italy54!U136+Netherlands55!U136+Portugal56!U136+Spain57!U136+Sweden58!U136)))</f>
        <v>6.6304258505152074</v>
      </c>
      <c r="X136" s="61">
        <f>IF(OR(
Belgium51!X136   ="",
Belgium51!D136   ="",
Belgium51!B136   ="",
Denmark52!X136      ="",
Denmark52!D136      ="",
Denmark52!B136      ="",
Finland53!X136       ="",
Finland53!D136       ="",
Finland53!B136       ="",
Italy54!X136      ="",
Italy54!D136      ="",
Italy54!B136      ="",
Netherlands55!X136 ="",
Netherlands55!D136 ="",
Netherlands55!B136 ="",
Portugal56!X136      ="",
Portugal56!D136      ="",
Portugal56!B136      ="",
Spain57!X136      ="",
Spain57!D136      ="",
Spain57!B136      ="",
Sweden58!X136      ="",
Sweden58!D136      ="",
Sweden58!B136      =""),"",
(Belgium51!X136*Belgium51!D136/Belgium51!B136
 +Denmark52!X136*Denmark52!D136/Denmark52!B136
 +Finland53!X136*Finland53!D136/Finland53!B136
 +Italy54!X136*Italy54!D136/Italy54!B136
 +Netherlands55!X136*Netherlands55!D136/Netherlands55!B136
 +Portugal56!X136*Portugal56!D136/Portugal56!B136
 +Spain57!X136*Spain57!D136/Spain57!B136
 +Sweden58!X136*Sweden58!D136/Sweden58!B136)
/(Belgium51!D136/Belgium51!B136
 +Denmark52!D136/Denmark52!B136
 +Finland53!D136/Finland53!B136
 +Italy54!D136/Italy54!B136
 +Netherlands55!D136/Netherlands55!B136
 +Portugal56!D136/Portugal56!B136
 +Spain57!D136/Spain57!B136
 +Sweden58!D136/Sweden58!B136))</f>
        <v>0.58458356965638258</v>
      </c>
      <c r="Y136" s="61">
        <f>IF(OR(
Belgium51!Y136   ="",
Belgium51!D136   ="",
Belgium51!B136   ="",
Denmark52!Y136      ="",
Denmark52!D136      ="",
Denmark52!B136      ="",
Finland53!Y136       ="",
Finland53!D136       ="",
Finland53!B136       ="",
Italy54!Y136      ="",
Italy54!D136      ="",
Italy54!B136      ="",
Netherlands55!Y136 ="",
Netherlands55!D136 ="",
Netherlands55!B136 ="",
Portugal56!Y136      ="",
Portugal56!D136      ="",
Portugal56!B136      ="",
Spain57!Y136      ="",
Spain57!D136      ="",
Spain57!B136      ="",
Sweden58!Y136      ="",
Sweden58!D136      ="",
Sweden58!B136      =""),"",
(Belgium51!Y136/Belgium51!B136
 +Denmark52!Y136/Denmark52!B136
 +Finland53!Y136/Finland53!B136
 +Italy54!Y136/Italy54!B136
 +Netherlands55!Y136/Netherlands55!B136
 +Portugal56!Y136/Portugal56!B136
 +Spain57!Y136/Spain57!B136
 +Sweden58!Y136/Sweden58!B136)
/(Belgium51!D136/Belgium51!B136
 +Denmark52!D136/Denmark52!B136
 +Finland53!D136/Finland53!B136
 +Italy54!D136/Italy54!B136
 +Netherlands55!D136/Netherlands55!B136
 +Portugal56!D136/Portugal56!B136
 +Spain57!D136/Spain57!B136
 +Sweden58!D136/Sweden58!B136))</f>
        <v>0.14343320586859443</v>
      </c>
      <c r="Z136" s="61">
        <v>2.3199999999999998</v>
      </c>
      <c r="AA136" s="62">
        <f t="shared" si="10"/>
        <v>-0.18301270341904674</v>
      </c>
      <c r="AB136" s="75">
        <f>IF(OR(
Belgium51!AB136   ="",
Belgium51!D136   ="",
Belgium51!B136   ="",
Denmark52!AB136      ="",
Denmark52!D136      ="",
Denmark52!B136      ="",
Finland53!AB136       ="",
Finland53!D136       ="",
Finland53!B136       ="",
Italy54!AB136      ="",
Italy54!D136      ="",
Italy54!B136      ="",
Netherlands55!AB136 ="",
Netherlands55!D136 ="",
Netherlands55!B136 ="",
Portugal56!AB136      ="",
Portugal56!D136      ="",
Portugal56!B136      ="",
Spain57!AB136      ="",
Spain57!D136      ="",
Spain57!B136      ="",
Sweden58!AB136      ="",
Sweden58!D136      ="",
Sweden58!B136      =""),"",
(Belgium51!AB136*Belgium51!D136/Belgium51!B136
 +Denmark52!AB136*Denmark52!D136/Denmark52!B136
 +Finland53!AB136*Finland53!D136/Finland53!B136
 +Italy54!AB136*Italy54!D136/Italy54!B136
 +Netherlands55!AB136*Netherlands55!D136/Netherlands55!B136
 +Portugal56!AB136*Portugal56!D136/Portugal56!B136
 +Spain57!AB136*Spain57!D136/Spain57!B136
 +Sweden58!AB136*Sweden58!D136/Sweden58!B136)
/(Belgium51!D136/Belgium51!B136
 +Denmark52!D136/Denmark52!B136
 +Finland53!D136/Finland53!B136
 +Italy54!D136/Italy54!B136
 +Netherlands55!D136/Netherlands55!B136
 +Portugal56!D136/Portugal56!B136
 +Spain57!D136/Spain57!B136
 +Sweden58!D136/Sweden58!B136))</f>
        <v>0.72128462075672672</v>
      </c>
    </row>
    <row r="137" spans="1:28">
      <c r="A137" s="62">
        <v>2004</v>
      </c>
      <c r="B137" s="62">
        <f>IF(OR(
Belgium51!AC137   ="",
Belgium51!D137   ="",
Belgium51!B137   ="",
Denmark52!AC137      ="",
Denmark52!D137      ="",
Denmark52!B137      ="",
Finland53!AC137       ="",
Finland53!D137       ="",
Finland53!B137       ="",
Italy54!AC137      ="",
Italy54!D137      ="",
Italy54!B137      ="",
Netherlands55!AC137 ="",
Netherlands55!D137 ="",
Netherlands55!B137 ="",
Portugal56!AC137 ="",
Portugal56!D137 ="",
Portugal56!B137 ="",
Spain57!AC137       ="",
Spain57!D137       ="",
Spain57!B137       ="",
Sweden58!AC137      ="",
Sweden58!D137      ="",
Sweden58!B137      =""),"",
(Belgium51!AC137*Belgium51!D137/Belgium51!B137
 +Denmark52!AC137*Denmark52!D137/Denmark52!B137
 +Finland53!AC137*Finland53!D137/Finland53!B137
 +Italy54!AC137*Italy54!D137/Italy54!B137
 +Netherlands55!AC137*Netherlands55!D137/Netherlands55!B137
 +Portugal56!AC137*Portugal56!D137/Portugal56!B137
 +Spain57!AC137*Spain57!D137/Spain57!B137
 +Sweden58!AC137*Sweden58!D137/Sweden58!B137)
/(Belgium51!D137/Belgium51!B137
 +Denmark52!D137/Denmark52!B137
 +Finland53!D137/Finland53!B137
 +Italy54!D137/Italy54!B137
 +Netherlands55!D137/Netherlands55!B137
 +Portugal56!D137/Portugal56!B137
 +Spain57!D137/Spain57!B137
 +Sweden58!D137/Sweden58!B137))</f>
        <v>1.5406822699691023E-2</v>
      </c>
      <c r="C137" s="34">
        <f>IF(OR(
Belgium51!F137   ="",
Belgium51!D137   ="",
Belgium51!B137   ="",
Denmark52!F137      ="",
Denmark52!D137      ="",
Denmark52!B137      ="",
Finland53!F137       ="",
Finland53!D137       ="",
Finland53!B137       ="",
Italy54!F137      ="",
Italy54!D137      ="",
Italy54!B137      ="",
Netherlands55!F137 ="",
Netherlands55!D137 ="",
Netherlands55!B137 ="",
Portugal56!F137 ="",
Portugal56!D137 ="",
Portugal56!B137 ="",
Spain57!F137       ="",
Spain57!D137       ="",
Spain57!B137       ="",
Sweden58!F137      ="",
Sweden58!D137      ="",
Sweden58!B137      =""),"",
(Belgium51!F137*Belgium51!D137/Belgium51!B137
 +Denmark52!F137*Denmark52!D137/Denmark52!B137
 +Finland53!F137*Finland53!D137/Finland53!B137
 +Italy54!F137*Italy54!D137/Italy54!B137
 +Netherlands55!F137*Netherlands55!D137/Netherlands55!B137
 +Portugal56!F137*Portugal56!D137/Portugal56!B137
 +Spain57!F137*Spain57!D137/Spain57!B137
 +Sweden58!F137*Sweden58!D137/Sweden58!B137)
/(Belgium51!D137/Belgium51!B137
 +Denmark52!D137/Denmark52!B137
 +Finland53!D137/Finland53!B137
 +Italy54!D137/Italy54!B137
 +Netherlands55!D137/Netherlands55!B137
 +Portugal56!D137/Portugal56!B137
 +Spain57!D137/Spain57!B137
 +Sweden58!D137/Sweden58!B137))</f>
        <v>0.55002463978829141</v>
      </c>
      <c r="D137" s="62" t="str">
        <f>IF(OR(
Belgium51!AE137   ="",
Belgium51!D137   ="",
Belgium51!B137   ="",
Denmark52!AE137      ="",
Denmark52!D137      ="",
Denmark52!B137      ="",
Finland53!AE137       ="",
Finland53!D137       ="",
Finland53!B137       ="",
Italy54!AE137      ="",
Italy54!D137      ="",
Italy54!B137      ="",
Netherlands55!AE137 ="",
Netherlands55!D137 ="",
Netherlands55!B137 ="",
Portugal56!AE137 ="",
Portugal56!D137 ="",
Portugal56!B137 ="",
Spain57!AE137       ="",
Spain57!D137       ="",
Spain57!B137       ="",
Sweden58!AE137      ="",
Sweden58!D137      ="",
Sweden58!B137      =""),"",
(Belgium51!AE137*Belgium51!D137/Belgium51!B137
 +Denmark52!AE137*Denmark52!D137/Denmark52!B137
 +Finland53!AE137*Finland53!D137/Finland53!B137
 +Italy54!AE137*Italy54!D137/Italy54!B137
 +Netherlands55!AE137*Netherlands55!D137/Netherlands55!B137
 +Portugal56!AE137*Portugal56!D137/Portugal56!B137
 +Spain57!AE137*Spain57!D137/Spain57!B137
 +Sweden58!AE137*Sweden58!D137/Sweden58!B137)
/(Belgium51!D137/Belgium51!B137
 +Denmark52!D137/Denmark52!B137
 +Finland53!D137/Finland53!B137
 +Italy54!D137/Italy54!B137
 +Netherlands55!D137/Netherlands55!B137
 +Portugal56!D137/Portugal56!B137
 +Spain57!D137/Spain57!B137
 +Sweden58!D137/Sweden58!B137))</f>
        <v/>
      </c>
      <c r="E137" s="62">
        <f>IF(OR(
Belgium51!H137   ="",
Belgium51!D137   ="",
Belgium51!B137   ="",
Denmark52!H137      ="",
Denmark52!D137      ="",
Denmark52!B137      ="",
Finland53!H137       ="",
Finland53!D137       ="",
Finland53!B137       ="",
Italy54!H137      ="",
Italy54!D137      ="",
Italy54!B137      ="",
Netherlands55!H137 ="",
Netherlands55!D137 ="",
Netherlands55!B137 ="",
Portugal56!H137 ="",
Portugal56!D137 ="",
Portugal56!B137 ="",
Spain57!H137 ="",
Spain57!D137 ="",
Spain57!B137 ="",
Sweden58!H137 ="",
Sweden58!D137 ="",
Sweden58!B137 =""),"",
(Belgium51!H137*Belgium51!D137/Belgium51!B137
 +Denmark52!H137*Denmark52!D137/Denmark52!B137
 +Finland53!H137*Finland53!D137/Finland53!B137
 +Italy54!H137*Italy54!D137/Italy54!B137
 +Netherlands55!H137*Netherlands55!D137/Netherlands55!B137
 +Portugal56!H137*Portugal56!D137/Portugal56!B137
 +Spain57!H137*Spain57!D137/Spain57!B137
 +Sweden58!H137*Sweden58!D137/Sweden58!B137)
/(Belgium51!D137/Belgium51!B137
 +Denmark52!D137/Denmark52!B137
 +Finland53!D137/Finland53!B137
 +Italy54!D137/Italy54!B137
 +Netherlands55!D137/Netherlands55!B137
 +Portugal56!D137/Portugal56!B137
 +Spain57!D137/Spain57!B137
 +Sweden58!D137/Sweden58!B137))</f>
        <v>0.23076674262014327</v>
      </c>
      <c r="F137" s="62">
        <f>IF(OR(
Belgium51!I137   ="",
Belgium51!D137   ="",
Belgium51!B137   ="",
Denmark52!I137      ="",
Denmark52!D137      ="",
Denmark52!B137      ="",
Finland53!I137       ="",
Finland53!D137       ="",
Finland53!B137       ="",
Italy54!I137      ="",
Italy54!D137      ="",
Italy54!B137      ="",
Netherlands55!I137 ="",
Netherlands55!D137 ="",
Netherlands55!B137 ="",
Portugal56!I137      ="",
Portugal56!D137      ="",
Portugal56!B137      ="",
Spain57!I137      ="",
Spain57!D137      ="",
Spain57!B137      ="",
Sweden58!I137      ="",
Sweden58!D137      ="",
Sweden58!B137      =""),"",
(Belgium51!I137/Belgium51!B137
 +Denmark52!I137/Denmark52!B137
 +Finland53!I137/Finland53!B137
 +Italy54!I137/Italy54!B137
 +Netherlands55!I137/Netherlands55!B137
 +Portugal56!I137/Portugal56!B137
 +Spain57!I137/Spain57!B137
 +Sweden58!I137/Sweden58!B137)
/(Belgium51!D137/Belgium51!B137
 +Denmark52!D137/Denmark52!B137
 +Finland53!D137/Finland53!B137
 +Italy54!D137/Italy54!B137
 +Netherlands55!D137/Netherlands55!B137
 +Portugal56!D137/Portugal56!B137
 +Spain57!D137/Spain57!B137
 +Sweden58!D137/Sweden58!B137))</f>
        <v>0.25638152281729604</v>
      </c>
      <c r="G137" s="62">
        <f>IF(OR(
Belgium51!J137   ="",
Belgium51!D137   ="",
Belgium51!B137   ="",
Denmark52!J137      ="",
Denmark52!D137      ="",
Denmark52!B137      ="",
Finland53!J137       ="",
Finland53!D137       ="",
Finland53!B137       ="",
Italy54!J137      ="",
Italy54!D137      ="",
Italy54!B137      ="",
Netherlands55!J137 ="",
Netherlands55!D137 ="",
Netherlands55!B137 ="",
Portugal56!J137      ="",
Portugal56!D137      ="",
Portugal56!B137      ="",
Spain57!J137      ="",
Spain57!D137      ="",
Spain57!B137      ="",
Sweden58!J137      ="",
Sweden58!D137      ="",
Sweden58!B137      =""),"",
(Belgium51!J137/Belgium51!B137
 +Denmark52!J137/Denmark52!B137
 +Finland53!J137/Finland53!B137
 +Italy54!J137/Italy54!B137
 +Netherlands55!J137/Netherlands55!B137
 +Portugal56!J137/Portugal56!B137
 +Spain57!J137/Spain57!B137
 +Sweden58!J137/Sweden58!B137)
/(Belgium51!D137/Belgium51!B137
 +Denmark52!D137/Denmark52!B137
 +Finland53!D137/Finland53!B137
 +Italy54!D137/Italy54!B137
 +Netherlands55!D137/Netherlands55!B137
 +Portugal56!D137/Portugal56!B137
 +Spain57!D137/Spain57!B137
 +Sweden58!D137/Sweden58!B137))</f>
        <v>0.23829792577269418</v>
      </c>
      <c r="H137" s="62">
        <f>IF(OR(
Belgium51!K137   ="",
Belgium51!D137   ="",
Belgium51!B137   ="",
Denmark52!K137      ="",
Denmark52!D137      ="",
Denmark52!B137      ="",
Finland53!K137       ="",
Finland53!D137       ="",
Finland53!B137       ="",
Italy54!K137      ="",
Italy54!D137      ="",
Italy54!B137      ="",
Netherlands55!K137 ="",
Netherlands55!D137 ="",
Netherlands55!B137 ="",
Portugal56!K137      ="",
Portugal56!D137      ="",
Portugal56!B137      ="",
Spain57!K137      ="",
Spain57!D137      ="",
Spain57!B137      ="",
Sweden58!K137      ="",
Sweden58!D137      ="",
Sweden58!B137      =""),"",
(Belgium51!K137/Belgium51!B137
 +Denmark52!K137/Denmark52!B137
 +Finland53!K137/Finland53!B137
 +Italy54!K137/Italy54!B137
 +Netherlands55!K137/Netherlands55!B137
 +Portugal56!K137/Portugal56!B137
 +Spain57!K137/Spain57!B137
 +Sweden58!K137/Sweden58!B137)
/(Belgium51!D137/Belgium51!B137
 +Denmark52!D137/Denmark52!B137
 +Finland53!D137/Finland53!B137
 +Italy54!D137/Italy54!B137
 +Netherlands55!D137/Netherlands55!B137
 +Portugal56!D137/Portugal56!B137
 +Spain57!D137/Spain57!B137
 +Sweden58!D137/Sweden58!B137))</f>
        <v>0.33911725871022763</v>
      </c>
      <c r="I137" s="62">
        <f>IF(OR(
Belgium51!L137   ="",
Belgium51!D137   ="",
Belgium51!B137   ="",
Denmark52!L137      ="",
Denmark52!D137      ="",
Denmark52!B137      ="",
Finland53!L137       ="",
Finland53!D137       ="",
Finland53!B137       ="",
Italy54!L137      ="",
Italy54!D137      ="",
Italy54!B137      ="",
Netherlands55!L137 ="",
Netherlands55!D137 ="",
Netherlands55!B137 ="",
Portugal56!L137      ="",
Portugal56!D137      ="",
Portugal56!B137      ="",
Spain57!L137      ="",
Spain57!D137      ="",
Spain57!B137      ="",
Sweden58!L137      ="",
Sweden58!D137      ="",
Sweden58!B137      =""),"",
(Belgium51!L137/Belgium51!B137
 +Denmark52!L137/Denmark52!B137
 +Finland53!L137/Finland53!B137
 +Italy54!L137/Italy54!B137
 +Netherlands55!L137/Netherlands55!B137
 +Portugal56!L137/Portugal56!B137
 +Spain57!L137/Spain57!B137
 +Sweden58!L137/Sweden58!B137)
/(Belgium51!D137/Belgium51!B137
 +Denmark52!D137/Denmark52!B137
 +Finland53!D137/Finland53!B137
 +Italy54!D137/Italy54!B137
 +Netherlands55!D137/Netherlands55!B137
 +Portugal56!D137/Portugal56!B137
 +Spain57!D137/Spain57!B137
 +Sweden58!D137/Sweden58!B137))</f>
        <v>0.32831294680509171</v>
      </c>
      <c r="J137" s="61">
        <f t="shared" si="9"/>
        <v>1.0804311905135922E-2</v>
      </c>
      <c r="K137" s="61">
        <f>IF(OR(
Belgium51!D137   ="",Belgium51!D136   ="",
Belgium51!B137   ="",Belgium51!B136   ="",
Belgium51!N137   ="",Belgium51!N136   ="",
Denmark52!D137      ="",Denmark52!D136      ="",
Denmark52!B137      ="",Denmark52!B136      ="",
Denmark52!N137      ="",Denmark52!N136      ="",
Finland53!D137       ="",Finland53!D136       ="",
Finland53!B137       ="",Finland53!B136       ="",
Finland53!N137       ="",Finland53!N136       ="",
Italy54!D137      ="",Italy54!D136      ="",
Italy54!B137      ="",Italy54!B136      ="",
Italy54!N137      ="",Italy54!N136      ="",
Netherlands55!D137 ="",Netherlands55!D136 ="",
Netherlands55!B137 ="",Netherlands55!B136 ="",
Netherlands55!N137 ="",Netherlands55!N136 ="",
Portugal56!D137      ="",Portugal56!D136      ="",
Portugal56!B137      ="",Portugal56!B136      ="",
Portugal56!N137      ="",Portugal56!N136      ="",
Spain57!D137      ="",Spain57!D136      ="",
Spain57!B137      ="",Spain57!B136      ="",
Spain57!N137      ="",Spain57!N136      ="",
Sweden58!D137      ="",Sweden58!D136      ="",
Sweden58!B137      ="",Sweden58!B136      ="",
Sweden58!N137      ="",Sweden58!N136      =""),"",
LN(SQRT(
(Belgium51!D137/Belgium51!B137
 +Denmark52!D137/Denmark52!B137
 +Finland53!D137/Finland53!B137
 +Italy54!D137/Italy54!B137
 +Netherlands55!D137/Netherlands55!B137
 +Portugal56!D137/Portugal56!B137
 +Spain57!D137/Spain57!B137
 +Sweden58!D137/Sweden58!B137)
/(Belgium51!D137/Belgium51!N137*Belgium51!N136/Belgium51!B136
 +Denmark52!D137/Denmark52!N137*Denmark52!N136/Denmark52!B136
 +Finland53!D137/Finland53!N137*Finland53!N136/Finland53!B136
 +Italy54!D137/Italy54!N137*Italy54!N136/Italy54!B136
 +Netherlands55!D137/Netherlands55!N137*Netherlands55!N136/Netherlands55!B136
 +Portugal56!D137/Portugal56!N137*Portugal56!N136/Portugal56!B136
 +Spain57!D137/Spain57!N137*Spain57!N136/Spain57!B136
 +Sweden58!D137/Sweden58!N137*Sweden58!N136/Sweden58!B136)
*(Belgium51!D136/Belgium51!N136*Belgium51!N137/Belgium51!B137
 +Denmark52!D136/Denmark52!N136*Denmark52!N137/Denmark52!B137
 +Finland53!D136/Finland53!N136*Finland53!N137/Finland53!B137
 +Italy54!D136/Italy54!N136*Italy54!N137/Italy54!B137
 +Netherlands55!D136/Netherlands55!N136*Netherlands55!N137/Netherlands55!B137
 +Portugal56!D136/Portugal56!N136*Portugal56!N137/Portugal56!B137
 +Spain57!D136/Spain57!N136*Spain57!N137/Spain57!B137
 +Sweden58!D136/Sweden58!N136*Sweden58!N137/Sweden58!B137)
/(Belgium51!D136/Belgium51!B136
 +Denmark52!D136/Denmark52!B136
 +Finland53!D136/Finland53!B136
 +Italy54!D136/Italy54!B136
 +Netherlands55!D136/Netherlands55!B136
 +Portugal56!D136/Portugal56!B136
 +Spain57!D136/Spain57!B136
 +Sweden58!D136/Sweden58!B136))))</f>
        <v>0.1048104109278663</v>
      </c>
      <c r="L137" s="61">
        <f>IF(OR(
Belgium51!F137   ="",Belgium51!F136   ="",
Belgium51!D137   ="",Belgium51!D136   ="",
Belgium51!B137   ="",Belgium51!B136   ="",
Belgium51!P137   ="",Belgium51!P136   ="",
Denmark52!F137      ="",Denmark52!F136      ="",
Denmark52!D137      ="",Denmark52!D136      ="",
Denmark52!B137      ="",Denmark52!B136      ="",
Denmark52!P137      ="",Denmark52!P136      ="",
Finland53!F137       ="",Finland53!F136       ="",
Finland53!D137       ="",Finland53!D136       ="",
Finland53!B137       ="",Finland53!B136       ="",
Finland53!P137       ="",Finland53!P136       ="",
Italy54!F137      ="",Italy54!F136      ="",
Italy54!D137      ="",Italy54!D136      ="",
Italy54!B137      ="",Italy54!B136      ="",
Italy54!P137      ="",Italy54!P136      ="",
Netherlands55!F137 ="",Netherlands55!F136 ="",
Netherlands55!D137 ="",Netherlands55!D136 ="",
Netherlands55!B137 ="",Netherlands55!B136 ="",
Netherlands55!P137 ="",Netherlands55!P136 ="",
Portugal56!F137      ="",Portugal56!F136      ="",
Portugal56!D137      ="",Portugal56!D136      ="",
Portugal56!B137      ="",Portugal56!B136      ="",
Portugal56!P137      ="",Portugal56!P136      ="",
Spain57!F137      ="",Spain57!F136      ="",
Spain57!D137      ="",Spain57!D136      ="",
Spain57!B137      ="",Spain57!B136      ="",
Spain57!P137      ="",Spain57!P136      ="",
Sweden58!F137      ="",Sweden58!F136      ="",
Sweden58!D137      ="",Sweden58!D136      ="",
Sweden58!B137      ="",Sweden58!B136      ="",
Sweden58!P137      ="",Sweden58!P136      =""),"",
LN(SQRT(
(Belgium51!D137*Belgium51!F137/Belgium51!B137
 +Denmark52!D137*Denmark52!F137/Denmark52!B137
 +Finland53!D137*Finland53!F137/Finland53!B137
 +Italy54!D137*Italy54!F137/Italy54!B137
 +Netherlands55!D137*Netherlands55!F137/Netherlands55!B137
 +Portugal56!D137*Portugal56!F137/Portugal56!B137
 +Spain57!D137*Spain57!F137/Spain57!B137
 +Sweden58!D137*Sweden58!F137/Sweden58!B137)
/(Belgium51!D137*Belgium51!F137/Belgium51!P137*Belgium51!P136/Belgium51!B136
 +Denmark52!D137*Denmark52!F137/Denmark52!P137*Denmark52!P136/Denmark52!B136
 +Finland53!D137*Finland53!F137/Finland53!P137*Finland53!P136/Finland53!B136
 +Italy54!D137*Italy54!F137/Italy54!P137*Italy54!P136/Italy54!B136
 +Netherlands55!D137*Netherlands55!F137/Netherlands55!P137*Netherlands55!P136/Netherlands55!B136
 +Portugal56!D137*Portugal56!F137/Portugal56!P137*Portugal56!P136/Portugal56!B136
 +Spain57!D137*Spain57!F137/Spain57!P137*Spain57!P136/Spain57!B136
 +Sweden58!D137*Sweden58!F137/Sweden58!P137*Sweden58!P136/Sweden58!B136)
*(Belgium51!D136*Belgium51!F136/Belgium51!P136*Belgium51!P137/Belgium51!B137
 +Denmark52!D136*Denmark52!F136/Denmark52!P136*Denmark52!P137/Denmark52!B137
 +Finland53!D136*Finland53!F136/Finland53!P136*Finland53!P137/Finland53!B137
 +Italy54!D136*Italy54!F136/Italy54!P136*Italy54!P137/Italy54!B137
 +Netherlands55!D136*Netherlands55!F136/Netherlands55!P136*Netherlands55!P137/Netherlands55!B137
 +Portugal56!D136*Portugal56!F136/Portugal56!P136*Portugal56!P137/Portugal56!B137
 +Spain57!D136*Spain57!F136/Spain57!P136*Spain57!P137/Spain57!B137
 +Sweden58!D136*Sweden58!F136/Sweden58!P136*Sweden58!P137/Sweden58!B137)
/(Belgium51!D136*Belgium51!F136/Belgium51!B136
 +Denmark52!D136*Denmark52!F136/Denmark52!B136
 +Finland53!D136*Finland53!F136/Finland53!B136
 +Italy54!D136*Italy54!F136/Italy54!B136
 +Netherlands55!D136*Netherlands55!F136/Netherlands55!B136
 +Portugal56!D136*Portugal56!F136/Portugal56!B136
 +Spain57!D136*Spain57!F136/Spain57!B136
 +Sweden58!D136*Sweden58!F136/Sweden58!B136))))</f>
        <v>9.9622598570467902E-2</v>
      </c>
      <c r="M137" s="62">
        <f>IF(OR(
Belgium51!H137   ="",Belgium51!H136   ="",
Belgium51!D137   ="",Belgium51!D136   ="",
Belgium51!B137   ="",Belgium51!B136   ="",
Belgium51!Q137   ="",Belgium51!Q136   ="",
Denmark52!H137      ="",Denmark52!H136      ="",
Denmark52!D137      ="",Denmark52!D136      ="",
Denmark52!B137      ="",Denmark52!B136      ="",
Denmark52!Q137      ="",Denmark52!Q136      ="",
Finland53!H137       ="",Finland53!H136       ="",
Finland53!D137       ="",Finland53!D136       ="",
Finland53!B137       ="",Finland53!B136       ="",
Finland53!Q137       ="",Finland53!Q136       ="",
Italy54!H137      ="",Italy54!H136      ="",
Italy54!D137      ="",Italy54!D136      ="",
Italy54!B137      ="",Italy54!B136      ="",
Italy54!Q137      ="",Italy54!Q136      ="",
Netherlands55!H137 ="",Netherlands55!H136 ="",
Netherlands55!D137 ="",Netherlands55!D136 ="",
Netherlands55!B137 ="",Netherlands55!B136 ="",
Netherlands55!Q137 ="",Netherlands55!Q136 ="",
Portugal56!H137      ="",Portugal56!H136      ="",
Portugal56!D137      ="",Portugal56!D136      ="",
Portugal56!B137      ="",Portugal56!B136      ="",
Portugal56!Q137      ="",Portugal56!Q136      ="",
Spain57!H137      ="",Spain57!H136      ="",
Spain57!D137      ="",Spain57!D136      ="",
Spain57!B137      ="",Spain57!B136      ="",
Spain57!Q137      ="",Spain57!Q136      ="",
Sweden58!H137      ="",Sweden58!H136      ="",
Sweden58!D137      ="",Sweden58!D136      ="",
Sweden58!B137      ="",Sweden58!B136      ="",
Sweden58!Q137      ="",Sweden58!Q136      =""),"",
LN(SQRT(
(Belgium51!D137*Belgium51!H137/Belgium51!B137
 +Denmark52!D137*Denmark52!H137/Denmark52!B137
 +Finland53!D137*Finland53!H137/Finland53!B137
 +Italy54!D137*Italy54!H137/Italy54!B137
 +Netherlands55!D137*Netherlands55!H137/Netherlands55!B137
 +Portugal56!D137*Portugal56!H137/Portugal56!B137
 +Spain57!D137*Spain57!H137/Spain57!B137
 +Sweden58!D137*Sweden58!H137/Sweden58!B137)
/(Belgium51!D137*Belgium51!H137/Belgium51!Q137*Belgium51!Q136/Belgium51!B136
 +Denmark52!D137*Denmark52!H137/Denmark52!Q137*Denmark52!Q136/Denmark52!B136
 +Finland53!D137*Finland53!H137/Finland53!Q137*Finland53!Q136/Finland53!B136
 +Italy54!D137*Italy54!H137/Italy54!Q137*Italy54!Q136/Italy54!B136
 +Netherlands55!D137*Netherlands55!H137/Netherlands55!Q137*Netherlands55!Q136/Netherlands55!B136
 +Portugal56!D137*Portugal56!H137/Portugal56!Q137*Portugal56!Q136/Portugal56!B136
 +Spain57!D137*Spain57!H137/Spain57!Q137*Spain57!Q136/Spain57!B136
 +Sweden58!D137*Sweden58!H137/Sweden58!Q137*Sweden58!Q136/Sweden58!B136)
*(Belgium51!D136*Belgium51!H136/Belgium51!Q136*Belgium51!Q137/Belgium51!B137
 +Denmark52!D136*Denmark52!H136/Denmark52!Q136*Denmark52!Q137/Denmark52!B137
 +Finland53!D136*Finland53!H136/Finland53!Q136*Finland53!Q137/Finland53!B137
 +Italy54!D136*Italy54!H136/Italy54!Q136*Italy54!Q137/Italy54!B137
 +Netherlands55!D136*Netherlands55!H136/Netherlands55!Q136*Netherlands55!Q137/Netherlands55!B137
 +Portugal56!D136*Portugal56!H136/Portugal56!Q136*Portugal56!Q137/Portugal56!B137
 +Spain57!D136*Spain57!H136/Spain57!Q136*Spain57!Q137/Spain57!B137
 +Sweden58!D136*Sweden58!H136/Sweden58!Q136*Sweden58!Q137/Sweden58!B137)
/(Belgium51!D136*Belgium51!H136/Belgium51!B136
 +Denmark52!D136*Denmark52!H136/Denmark52!B136
 +Finland53!D136*Finland53!H136/Finland53!B136
 +Italy54!D136*Italy54!H136/Italy54!B136
 +Netherlands55!D136*Netherlands55!H136/Netherlands55!B136
 +Portugal56!D136*Portugal56!H136/Portugal56!B136
 +Spain57!D136*Spain57!H136/Spain57!B136
 +Sweden58!D136*Sweden58!H136/Sweden58!B136))))</f>
        <v>0.10519681105497429</v>
      </c>
      <c r="N137" s="62">
        <f>IF(OR(
Belgium51!I137   ="",Belgium51!I136   ="",
Belgium51!B137   ="",Belgium51!B136   ="",
Belgium51!R137   ="",Belgium51!R136   ="",
Denmark52!I137      ="",Denmark52!I136      ="",
Denmark52!B137      ="",Denmark52!B136      ="",
Denmark52!R137      ="",Denmark52!R136      ="",
Finland53!I137       ="",Finland53!I136       ="",
Finland53!B137       ="",Finland53!B136       ="",
Finland53!R137       ="",Finland53!R136       ="",
Italy54!I137      ="",Italy54!I136      ="",
Italy54!B137      ="",Italy54!B136      ="",
Italy54!R137      ="",Italy54!R136      ="",
Netherlands55!I137 ="",Netherlands55!I136 ="",
Netherlands55!B137 ="",Netherlands55!B136 ="",
Netherlands55!R137 ="",Netherlands55!R136 ="",
Portugal56!I137      ="",Portugal56!I136      ="",
Portugal56!B137      ="",Portugal56!B136      ="",
Portugal56!R137      ="",Portugal56!R136      ="",
Spain57!I137      ="",Spain57!I136      ="",
Spain57!B137      ="",Spain57!B136      ="",
Spain57!R137      ="",Spain57!R136      ="",
Sweden58!I137      ="",Sweden58!I136      ="",
Sweden58!B137      ="",Sweden58!B136      ="",
Sweden58!R137      ="",Sweden58!R136      =""),"",
LN(SQRT(
(Belgium51!I137/Belgium51!B137
 +Denmark52!I137/Denmark52!B137
 +Finland53!I137/Finland53!B137
 +Italy54!I137/Italy54!B137
 +Netherlands55!I137/Netherlands55!B137
 +Portugal56!I137/Portugal56!B137
 +Spain57!I137/Spain57!B137
 +Sweden58!I137/Sweden58!B137)
/(Belgium51!I137/Belgium51!R137*Belgium51!R136/Belgium51!B136
 +Denmark52!I137/Denmark52!R137*Denmark52!R136/Denmark52!B136
 +Finland53!I137/Finland53!R137*Finland53!R136/Finland53!B136
 +Italy54!I137/Italy54!R137*Italy54!R136/Italy54!B136
 +Netherlands55!I137/Netherlands55!R137*Netherlands55!R136/Netherlands55!B136
 +Portugal56!I137/Portugal56!R137*Portugal56!R136/Portugal56!B136
 +Spain57!I137/Spain57!R137*Spain57!R136/Spain57!B136
 +Sweden58!I137/Sweden58!R137*Sweden58!R136/Sweden58!B136)
*(Belgium51!I136/Belgium51!R136*Belgium51!R137/Belgium51!B137
 +Denmark52!I136/Denmark52!R136*Denmark52!R137/Denmark52!B137
 +Finland53!I136/Finland53!R136*Finland53!R137/Finland53!B137
 +Italy54!I136/Italy54!R136*Italy54!R137/Italy54!B137
 +Netherlands55!I136/Netherlands55!R136*Netherlands55!R137/Netherlands55!B137
 +Portugal56!I136/Portugal56!R136*Portugal56!R137/Portugal56!B137
 +Spain57!I136/Spain57!R136*Spain57!R137/Spain57!B137
 +Sweden58!I136/Sweden58!R136*Sweden58!R137/Sweden58!B137)
/(Belgium51!I136/Belgium51!B136
 +Denmark52!I136/Denmark52!B136
 +Finland53!I136/Finland53!B136
 +Italy54!I136/Italy54!B136
 +Netherlands55!I136/Netherlands55!B136
 +Portugal56!I136/Portugal56!B136
 +Spain57!I136/Spain57!B136
 +Sweden58!I136/Sweden58!B136))))</f>
        <v>0.10836665482297496</v>
      </c>
      <c r="O137" s="62">
        <f>IF(OR(
Belgium51!K137   ="",Belgium51!K136   ="",
Belgium51!B137   ="",Belgium51!B136   ="",
Belgium51!S137   ="",Belgium51!S136   ="",
Denmark52!K137      ="",Denmark52!K136      ="",
Denmark52!B137      ="",Denmark52!B136      ="",
Denmark52!S137      ="",Denmark52!S136      ="",
Finland53!K137       ="",Finland53!K136       ="",
Finland53!B137       ="",Finland53!B136       ="",
Finland53!S137       ="",Finland53!S136       ="",
Italy54!K137      ="",Italy54!K136      ="",
Italy54!B137      ="",Italy54!B136      ="",
Italy54!S137      ="",Italy54!S136      ="",
Netherlands55!K137 ="",Netherlands55!K136 ="",
Netherlands55!B137 ="",Netherlands55!B136 ="",
Netherlands55!S137 ="",Netherlands55!S136 ="",
Portugal56!K137      ="",Portugal56!K136      ="",
Portugal56!B137      ="",Portugal56!B136      ="",
Portugal56!S137      ="",Portugal56!S136      ="",
Spain57!K137      ="",Spain57!K136      ="",
Spain57!B137      ="",Spain57!B136      ="",
Spain57!S137      ="",Spain57!S136      ="",
Sweden58!K137      ="",Sweden58!K136      ="",
Sweden58!B137      ="",Sweden58!B136      ="",
Sweden58!S137      ="",Sweden58!S136      =""),"",
LN(SQRT(
(Belgium51!K137/Belgium51!B137
 +Denmark52!K137/Denmark52!B137
 +Finland53!K137/Finland53!B137
 +Italy54!K137/Italy54!B137
 +Netherlands55!K137/Netherlands55!B137
 +Portugal56!K137/Portugal56!B137
 +Spain57!K137/Spain57!B137
 +Sweden58!K137/Sweden58!B137)
/(Belgium51!K137/Belgium51!S137*Belgium51!S136/Belgium51!B136
 +Denmark52!K137/Denmark52!S137*Denmark52!S136/Denmark52!B136
 +Finland53!K137/Finland53!S137*Finland53!S136/Finland53!B136
 +Italy54!K137/Italy54!S137*Italy54!S136/Italy54!B136
 +Netherlands55!K137/Netherlands55!S137*Netherlands55!S136/Netherlands55!B136
 +Portugal56!K137/Portugal56!S137*Portugal56!S136/Portugal56!B136
 +Spain57!K137/Spain57!S137*Spain57!S136/Spain57!B136
 +Sweden58!K137/Sweden58!S137*Sweden58!S136/Sweden58!B136)
*(Belgium51!K136/Belgium51!S136*Belgium51!S137/Belgium51!B137
 +Denmark52!K136/Denmark52!S136*Denmark52!S137/Denmark52!B137
 +Finland53!K136/Finland53!S136*Finland53!S137/Finland53!B137
 +Italy54!K136/Italy54!S136*Italy54!S137/Italy54!B137
 +Netherlands55!K136/Netherlands55!S136*Netherlands55!S137/Netherlands55!B137
 +Portugal56!K136/Portugal56!S136*Portugal56!S137/Portugal56!B137
 +Spain57!K136/Spain57!S136*Spain57!S137/Spain57!B137
 +Sweden58!K136/Sweden58!S136*Sweden58!S137/Sweden58!B137)
/(Belgium51!K136/Belgium51!B136
 +Denmark52!K136/Denmark52!B136
 +Finland53!K136/Finland53!B136
 +Italy54!K136/Italy54!B136
 +Netherlands55!K136/Netherlands55!B136
 +Portugal56!K136/Portugal56!B136
 +Spain57!K136/Spain57!B136
 +Sweden58!K136/Sweden58!B136))))</f>
        <v>8.9082958770229106E-2</v>
      </c>
      <c r="P137" s="62">
        <f>IF(OR(
Belgium51!L137   ="",Belgium51!L136   ="",
Belgium51!B137   ="",Belgium51!B136   ="",
Belgium51!T137   ="",Belgium51!T136   ="",
Denmark52!L137      ="",Denmark52!L136      ="",
Denmark52!B137      ="",Denmark52!B136      ="",
Denmark52!T137      ="",Denmark52!T136      ="",
Finland53!L137       ="",Finland53!L136       ="",
Finland53!B137       ="",Finland53!B136       ="",
Finland53!T137       ="",Finland53!T136       ="",
Italy54!L137      ="",Italy54!L136      ="",
Italy54!B137      ="",Italy54!B136      ="",
Italy54!T137      ="",Italy54!T136      ="",
Netherlands55!L137 ="",Netherlands55!L136 ="",
Netherlands55!B137 ="",Netherlands55!B136 ="",
Netherlands55!T137 ="",Netherlands55!T136 ="",
Portugal56!L137      ="",Portugal56!L136      ="",
Portugal56!B137      ="",Portugal56!B136      ="",
Portugal56!T137      ="",Portugal56!T136      ="",
Spain57!L137      ="",Spain57!L136      ="",
Spain57!B137      ="",Spain57!B136      ="",
Spain57!T137      ="",Spain57!T136      ="",
Sweden58!L137      ="",Sweden58!L136      ="",
Sweden58!B137      ="",Sweden58!B136      ="",
Sweden58!T137      ="",Sweden58!T136      =""),"",
LN(SQRT(
(Belgium51!L137/Belgium51!B137
 +Denmark52!L137/Denmark52!B137
 +Finland53!L137/Finland53!B137
 +Italy54!L137/Italy54!B137
 +Netherlands55!L137/Netherlands55!B137
 +Portugal56!L137/Portugal56!B137
 +Spain57!L137/Spain57!B137
 +Sweden58!L137/Sweden58!B137)
/(Belgium51!L137/Belgium51!T137*Belgium51!T136/Belgium51!B136
 +Denmark52!L137/Denmark52!T137*Denmark52!T136/Denmark52!B136
 +Finland53!L137/Finland53!T137*Finland53!T136/Finland53!B136
 +Italy54!L137/Italy54!T137*Italy54!T136/Italy54!B136
 +Netherlands55!L137/Netherlands55!T137*Netherlands55!T136/Netherlands55!B136
 +Portugal56!L137/Portugal56!T137*Portugal56!T136/Portugal56!B136
 +Spain57!L137/Spain57!T137*Spain57!T136/Spain57!B136
 +Sweden58!L137/Sweden58!T137*Sweden58!T136/Sweden58!B136)
*(Belgium51!L136/Belgium51!T136*Belgium51!T137/Belgium51!B137
 +Denmark52!L136/Denmark52!T136*Denmark52!T137/Denmark52!B137
 +Finland53!L136/Finland53!T136*Finland53!T137/Finland53!B137
 +Italy54!L136/Italy54!T136*Italy54!T137/Italy54!B137
 +Netherlands55!L136/Netherlands55!T136*Netherlands55!T137/Netherlands55!B137
 +Portugal56!L136/Portugal56!T136*Portugal56!T137/Portugal56!B137
 +Spain57!L136/Spain57!T136*Spain57!T137/Spain57!B137
 +Sweden58!L136/Sweden58!T136*Sweden58!T137/Sweden58!B137)
/(Belgium51!L136/Belgium51!B136
 +Denmark52!L136/Denmark52!B136
 +Finland53!L136/Finland53!B136
 +Italy54!L136/Italy54!B136
 +Netherlands55!L136/Netherlands55!B136
 +Portugal56!L136/Portugal56!B136
 +Spain57!L136/Spain57!B136
 +Sweden58!L136/Sweden58!B136))))</f>
        <v>9.6348062670632076E-2</v>
      </c>
      <c r="Q137" s="61">
        <f t="shared" si="4"/>
        <v>-5.1878123573984025E-3</v>
      </c>
      <c r="R137" s="61">
        <f t="shared" si="8"/>
        <v>3.8640012710798588E-4</v>
      </c>
      <c r="S137" s="61">
        <f t="shared" si="5"/>
        <v>3.5562438951086545E-3</v>
      </c>
      <c r="T137" s="61">
        <f t="shared" si="6"/>
        <v>-1.5727452157637198E-2</v>
      </c>
      <c r="U137" s="61">
        <f t="shared" si="7"/>
        <v>-8.4623482572342285E-3</v>
      </c>
      <c r="V137" s="61">
        <f>IF(OR(
Belgium51!V137   ="",
Belgium51!U137   ="",
Denmark52!V137      ="",
Denmark52!U137      ="",
Finland53!V137       ="",
Finland53!U137       ="",
Italy54!V137      ="",
Italy54!U137      ="",
Netherlands55!V137 ="",
Netherlands55!U137 ="",
Portugal56!V137      ="",
Portugal56!U137      ="",
Spain57!V137      ="",
Spain57!U137      ="",
Sweden58!V137      ="",
Sweden58!U137      =""),"",
LN((Belgium51!V137+Denmark52!V137+Finland53!V137+Italy54!V137+Netherlands55!V137+Portugal56!V137+Spain57!V137+Sweden58!V137)
/(Belgium51!U137+Denmark52!U137+Finland53!U137+Italy54!U137+Netherlands55!U137+Portugal56!U137+Spain57!U137+Sweden58!U137)))</f>
        <v>-0.81283960778278186</v>
      </c>
      <c r="W137" s="61">
        <f>IF(OR(
Belgium51!V137   ="",
Belgium51!W137   ="",
Belgium51!U137   ="",
Denmark52!V137      ="",
Denmark52!W137      ="",
Denmark52!U137      ="",
Finland53!V137       ="",
Finland53!W137       ="",
Finland53!U137       ="",
Italy54!V137      ="",
Italy54!W137      ="",
Italy54!U137      ="",
Netherlands55!V137 ="",
Netherlands55!W137 ="",
Netherlands55!V137 ="",
Portugal56!V137      ="",
Portugal56!W137      ="",
Portugal56!U137      ="",
Spain57!V137      ="",
Spain57!W137      ="",
Spain57!U137      ="",
Sweden58!V137      ="",
Sweden58!W137      ="",
Sweden58!U137      ="",
),"",
LN((Belgium51!V137*Belgium51!W137+Denmark52!V137*Denmark52!W137+Finland53!V137*Finland53!W137+Italy54!V137*Italy54!W137+Netherlands55!V137*Netherlands55!W137+Portugal56!V137*Portugal56!W137+Spain57!V137*Spain57!W137+Sweden58!V137*Sweden58!W137)
/(Belgium51!U137+Denmark52!U137+Finland53!U137+Italy54!U137+Netherlands55!U137+Portugal56!U137+Spain57!U137+Sweden58!U137)))</f>
        <v>6.6333166966424564</v>
      </c>
      <c r="X137" s="61">
        <f>IF(OR(
Belgium51!X137   ="",
Belgium51!D137   ="",
Belgium51!B137   ="",
Denmark52!X137      ="",
Denmark52!D137      ="",
Denmark52!B137      ="",
Finland53!X137       ="",
Finland53!D137       ="",
Finland53!B137       ="",
Italy54!X137      ="",
Italy54!D137      ="",
Italy54!B137      ="",
Netherlands55!X137 ="",
Netherlands55!D137 ="",
Netherlands55!B137 ="",
Portugal56!X137      ="",
Portugal56!D137      ="",
Portugal56!B137      ="",
Spain57!X137      ="",
Spain57!D137      ="",
Spain57!B137      ="",
Sweden58!X137      ="",
Sweden58!D137      ="",
Sweden58!B137      =""),"",
(Belgium51!X137*Belgium51!D137/Belgium51!B137
 +Denmark52!X137*Denmark52!D137/Denmark52!B137
 +Finland53!X137*Finland53!D137/Finland53!B137
 +Italy54!X137*Italy54!D137/Italy54!B137
 +Netherlands55!X137*Netherlands55!D137/Netherlands55!B137
 +Portugal56!X137*Portugal56!D137/Portugal56!B137
 +Spain57!X137*Spain57!D137/Spain57!B137
 +Sweden58!X137*Sweden58!D137/Sweden58!B137)
/(Belgium51!D137/Belgium51!B137
 +Denmark52!D137/Denmark52!B137
 +Finland53!D137/Finland53!B137
 +Italy54!D137/Italy54!B137
 +Netherlands55!D137/Netherlands55!B137
 +Portugal56!D137/Portugal56!B137
 +Spain57!D137/Spain57!B137
 +Sweden58!D137/Sweden58!B137))</f>
        <v>0.57842468362392563</v>
      </c>
      <c r="Y137" s="61">
        <f>IF(OR(
Belgium51!Y137   ="",
Belgium51!D137   ="",
Belgium51!B137   ="",
Denmark52!Y137      ="",
Denmark52!D137      ="",
Denmark52!B137      ="",
Finland53!Y137       ="",
Finland53!D137       ="",
Finland53!B137       ="",
Italy54!Y137      ="",
Italy54!D137      ="",
Italy54!B137      ="",
Netherlands55!Y137 ="",
Netherlands55!D137 ="",
Netherlands55!B137 ="",
Portugal56!Y137      ="",
Portugal56!D137      ="",
Portugal56!B137      ="",
Spain57!Y137      ="",
Spain57!D137      ="",
Spain57!B137      ="",
Sweden58!Y137      ="",
Sweden58!D137      ="",
Sweden58!B137      =""),"",
(Belgium51!Y137/Belgium51!B137
 +Denmark52!Y137/Denmark52!B137
 +Finland53!Y137/Finland53!B137
 +Italy54!Y137/Italy54!B137
 +Netherlands55!Y137/Netherlands55!B137
 +Portugal56!Y137/Portugal56!B137
 +Spain57!Y137/Spain57!B137
 +Sweden58!Y137/Sweden58!B137)
/(Belgium51!D137/Belgium51!B137
 +Denmark52!D137/Denmark52!B137
 +Finland53!D137/Finland53!B137
 +Italy54!D137/Italy54!B137
 +Netherlands55!D137/Netherlands55!B137
 +Portugal56!D137/Portugal56!B137
 +Spain57!D137/Spain57!B137
 +Sweden58!D137/Sweden58!B137))</f>
        <v>0.14290462431801468</v>
      </c>
      <c r="Z137" s="61">
        <v>2.0499999999999998</v>
      </c>
      <c r="AA137" s="62">
        <f t="shared" si="10"/>
        <v>-8.1610410927866306E-2</v>
      </c>
      <c r="AB137" s="75">
        <f>IF(OR(
Belgium51!AB137   ="",
Belgium51!D137   ="",
Belgium51!B137   ="",
Denmark52!AB137      ="",
Denmark52!D137      ="",
Denmark52!B137      ="",
Finland53!AB137       ="",
Finland53!D137       ="",
Finland53!B137       ="",
Italy54!AB137      ="",
Italy54!D137      ="",
Italy54!B137      ="",
Netherlands55!AB137 ="",
Netherlands55!D137 ="",
Netherlands55!B137 ="",
Portugal56!AB137      ="",
Portugal56!D137      ="",
Portugal56!B137      ="",
Spain57!AB137      ="",
Spain57!D137      ="",
Spain57!B137      ="",
Sweden58!AB137      ="",
Sweden58!D137      ="",
Sweden58!B137      =""),"",
(Belgium51!AB137*Belgium51!D137/Belgium51!B137
 +Denmark52!AB137*Denmark52!D137/Denmark52!B137
 +Finland53!AB137*Finland53!D137/Finland53!B137
 +Italy54!AB137*Italy54!D137/Italy54!B137
 +Netherlands55!AB137*Netherlands55!D137/Netherlands55!B137
 +Portugal56!AB137*Portugal56!D137/Portugal56!B137
 +Spain57!AB137*Spain57!D137/Spain57!B137
 +Sweden58!AB137*Sweden58!D137/Sweden58!B137)
/(Belgium51!D137/Belgium51!B137
 +Denmark52!D137/Denmark52!B137
 +Finland53!D137/Finland53!B137
 +Italy54!D137/Italy54!B137
 +Netherlands55!D137/Netherlands55!B137
 +Portugal56!D137/Portugal56!B137
 +Spain57!D137/Spain57!B137
 +Sweden58!D137/Sweden58!B137))</f>
        <v>0.70839428071756794</v>
      </c>
    </row>
    <row r="138" spans="1:28">
      <c r="A138" s="62">
        <v>2005</v>
      </c>
      <c r="B138" s="62">
        <f>IF(OR(
Belgium51!AC138   ="",
Belgium51!D138   ="",
Belgium51!B138   ="",
Denmark52!AC138      ="",
Denmark52!D138      ="",
Denmark52!B138      ="",
Finland53!AC138       ="",
Finland53!D138       ="",
Finland53!B138       ="",
Italy54!AC138      ="",
Italy54!D138      ="",
Italy54!B138      ="",
Netherlands55!AC138 ="",
Netherlands55!D138 ="",
Netherlands55!B138 ="",
Portugal56!AC138 ="",
Portugal56!D138 ="",
Portugal56!B138 ="",
Spain57!AC138       ="",
Spain57!D138       ="",
Spain57!B138       ="",
Sweden58!AC138      ="",
Sweden58!D138      ="",
Sweden58!B138      =""),"",
(Belgium51!AC138*Belgium51!D138/Belgium51!B138
 +Denmark52!AC138*Denmark52!D138/Denmark52!B138
 +Finland53!AC138*Finland53!D138/Finland53!B138
 +Italy54!AC138*Italy54!D138/Italy54!B138
 +Netherlands55!AC138*Netherlands55!D138/Netherlands55!B138
 +Portugal56!AC138*Portugal56!D138/Portugal56!B138
 +Spain57!AC138*Spain57!D138/Spain57!B138
 +Sweden58!AC138*Sweden58!D138/Sweden58!B138)
/(Belgium51!D138/Belgium51!B138
 +Denmark52!D138/Denmark52!B138
 +Finland53!D138/Finland53!B138
 +Italy54!D138/Italy54!B138
 +Netherlands55!D138/Netherlands55!B138
 +Portugal56!D138/Portugal56!B138
 +Spain57!D138/Spain57!B138
 +Sweden58!D138/Sweden58!B138))</f>
        <v>1.5406711414171825E-2</v>
      </c>
      <c r="C138" s="34">
        <f>IF(OR(
Belgium51!F138   ="",
Belgium51!D138   ="",
Belgium51!B138   ="",
Denmark52!F138      ="",
Denmark52!D138      ="",
Denmark52!B138      ="",
Finland53!F138       ="",
Finland53!D138       ="",
Finland53!B138       ="",
Italy54!F138      ="",
Italy54!D138      ="",
Italy54!B138      ="",
Netherlands55!F138 ="",
Netherlands55!D138 ="",
Netherlands55!B138 ="",
Portugal56!F138 ="",
Portugal56!D138 ="",
Portugal56!B138 ="",
Spain57!F138       ="",
Spain57!D138       ="",
Spain57!B138       ="",
Sweden58!F138      ="",
Sweden58!D138      ="",
Sweden58!B138      =""),"",
(Belgium51!F138*Belgium51!D138/Belgium51!B138
 +Denmark52!F138*Denmark52!D138/Denmark52!B138
 +Finland53!F138*Finland53!D138/Finland53!B138
 +Italy54!F138*Italy54!D138/Italy54!B138
 +Netherlands55!F138*Netherlands55!D138/Netherlands55!B138
 +Portugal56!F138*Portugal56!D138/Portugal56!B138
 +Spain57!F138*Spain57!D138/Spain57!B138
 +Sweden58!F138*Sweden58!D138/Sweden58!B138)
/(Belgium51!D138/Belgium51!B138
 +Denmark52!D138/Denmark52!B138
 +Finland53!D138/Finland53!B138
 +Italy54!D138/Italy54!B138
 +Netherlands55!D138/Netherlands55!B138
 +Portugal56!D138/Portugal56!B138
 +Spain57!D138/Spain57!B138
 +Sweden58!D138/Sweden58!B138))</f>
        <v>0.55028255114375024</v>
      </c>
      <c r="D138" s="62" t="str">
        <f>IF(OR(
Belgium51!AE138   ="",
Belgium51!D138   ="",
Belgium51!B138   ="",
Denmark52!AE138      ="",
Denmark52!D138      ="",
Denmark52!B138      ="",
Finland53!AE138       ="",
Finland53!D138       ="",
Finland53!B138       ="",
Italy54!AE138      ="",
Italy54!D138      ="",
Italy54!B138      ="",
Netherlands55!AE138 ="",
Netherlands55!D138 ="",
Netherlands55!B138 ="",
Portugal56!AE138 ="",
Portugal56!D138 ="",
Portugal56!B138 ="",
Spain57!AE138       ="",
Spain57!D138       ="",
Spain57!B138       ="",
Sweden58!AE138      ="",
Sweden58!D138      ="",
Sweden58!B138      =""),"",
(Belgium51!AE138*Belgium51!D138/Belgium51!B138
 +Denmark52!AE138*Denmark52!D138/Denmark52!B138
 +Finland53!AE138*Finland53!D138/Finland53!B138
 +Italy54!AE138*Italy54!D138/Italy54!B138
 +Netherlands55!AE138*Netherlands55!D138/Netherlands55!B138
 +Portugal56!AE138*Portugal56!D138/Portugal56!B138
 +Spain57!AE138*Spain57!D138/Spain57!B138
 +Sweden58!AE138*Sweden58!D138/Sweden58!B138)
/(Belgium51!D138/Belgium51!B138
 +Denmark52!D138/Denmark52!B138
 +Finland53!D138/Finland53!B138
 +Italy54!D138/Italy54!B138
 +Netherlands55!D138/Netherlands55!B138
 +Portugal56!D138/Portugal56!B138
 +Spain57!D138/Spain57!B138
 +Sweden58!D138/Sweden58!B138))</f>
        <v/>
      </c>
      <c r="E138" s="62">
        <f>IF(OR(
Belgium51!H138   ="",
Belgium51!D138   ="",
Belgium51!B138   ="",
Denmark52!H138      ="",
Denmark52!D138      ="",
Denmark52!B138      ="",
Finland53!H138       ="",
Finland53!D138       ="",
Finland53!B138       ="",
Italy54!H138      ="",
Italy54!D138      ="",
Italy54!B138      ="",
Netherlands55!H138 ="",
Netherlands55!D138 ="",
Netherlands55!B138 ="",
Portugal56!H138 ="",
Portugal56!D138 ="",
Portugal56!B138 ="",
Spain57!H138 ="",
Spain57!D138 ="",
Spain57!B138 ="",
Sweden58!H138 ="",
Sweden58!D138 ="",
Sweden58!B138 =""),"",
(Belgium51!H138*Belgium51!D138/Belgium51!B138
 +Denmark52!H138*Denmark52!D138/Denmark52!B138
 +Finland53!H138*Finland53!D138/Finland53!B138
 +Italy54!H138*Italy54!D138/Italy54!B138
 +Netherlands55!H138*Netherlands55!D138/Netherlands55!B138
 +Portugal56!H138*Portugal56!D138/Portugal56!B138
 +Spain57!H138*Spain57!D138/Spain57!B138
 +Sweden58!H138*Sweden58!D138/Sweden58!B138)
/(Belgium51!D138/Belgium51!B138
 +Denmark52!D138/Denmark52!B138
 +Finland53!D138/Finland53!B138
 +Italy54!D138/Italy54!B138
 +Netherlands55!D138/Netherlands55!B138
 +Portugal56!D138/Portugal56!B138
 +Spain57!D138/Spain57!B138
 +Sweden58!D138/Sweden58!B138))</f>
        <v>0.23494082178151068</v>
      </c>
      <c r="F138" s="62">
        <f>IF(OR(
Belgium51!I138   ="",
Belgium51!D138   ="",
Belgium51!B138   ="",
Denmark52!I138      ="",
Denmark52!D138      ="",
Denmark52!B138      ="",
Finland53!I138       ="",
Finland53!D138       ="",
Finland53!B138       ="",
Italy54!I138      ="",
Italy54!D138      ="",
Italy54!B138      ="",
Netherlands55!I138 ="",
Netherlands55!D138 ="",
Netherlands55!B138 ="",
Portugal56!I138      ="",
Portugal56!D138      ="",
Portugal56!B138      ="",
Spain57!I138      ="",
Spain57!D138      ="",
Spain57!B138      ="",
Sweden58!I138      ="",
Sweden58!D138      ="",
Sweden58!B138      =""),"",
(Belgium51!I138/Belgium51!B138
 +Denmark52!I138/Denmark52!B138
 +Finland53!I138/Finland53!B138
 +Italy54!I138/Italy54!B138
 +Netherlands55!I138/Netherlands55!B138
 +Portugal56!I138/Portugal56!B138
 +Spain57!I138/Spain57!B138
 +Sweden58!I138/Sweden58!B138)
/(Belgium51!D138/Belgium51!B138
 +Denmark52!D138/Denmark52!B138
 +Finland53!D138/Finland53!B138
 +Italy54!D138/Italy54!B138
 +Netherlands55!D138/Netherlands55!B138
 +Portugal56!D138/Portugal56!B138
 +Spain57!D138/Spain57!B138
 +Sweden58!D138/Sweden58!B138))</f>
        <v>0.25510013931528108</v>
      </c>
      <c r="G138" s="62">
        <f>IF(OR(
Belgium51!J138   ="",
Belgium51!D138   ="",
Belgium51!B138   ="",
Denmark52!J138      ="",
Denmark52!D138      ="",
Denmark52!B138      ="",
Finland53!J138       ="",
Finland53!D138       ="",
Finland53!B138       ="",
Italy54!J138      ="",
Italy54!D138      ="",
Italy54!B138      ="",
Netherlands55!J138 ="",
Netherlands55!D138 ="",
Netherlands55!B138 ="",
Portugal56!J138      ="",
Portugal56!D138      ="",
Portugal56!B138      ="",
Spain57!J138      ="",
Spain57!D138      ="",
Spain57!B138      ="",
Sweden58!J138      ="",
Sweden58!D138      ="",
Sweden58!B138      =""),"",
(Belgium51!J138/Belgium51!B138
 +Denmark52!J138/Denmark52!B138
 +Finland53!J138/Finland53!B138
 +Italy54!J138/Italy54!B138
 +Netherlands55!J138/Netherlands55!B138
 +Portugal56!J138/Portugal56!B138
 +Spain57!J138/Spain57!B138
 +Sweden58!J138/Sweden58!B138)
/(Belgium51!D138/Belgium51!B138
 +Denmark52!D138/Denmark52!B138
 +Finland53!D138/Finland53!B138
 +Italy54!D138/Italy54!B138
 +Netherlands55!D138/Netherlands55!B138
 +Portugal56!D138/Portugal56!B138
 +Spain57!D138/Spain57!B138
 +Sweden58!D138/Sweden58!B138))</f>
        <v>0.24162924879287725</v>
      </c>
      <c r="H138" s="62">
        <f>IF(OR(
Belgium51!K138   ="",
Belgium51!D138   ="",
Belgium51!B138   ="",
Denmark52!K138      ="",
Denmark52!D138      ="",
Denmark52!B138      ="",
Finland53!K138       ="",
Finland53!D138       ="",
Finland53!B138       ="",
Italy54!K138      ="",
Italy54!D138      ="",
Italy54!B138      ="",
Netherlands55!K138 ="",
Netherlands55!D138 ="",
Netherlands55!B138 ="",
Portugal56!K138      ="",
Portugal56!D138      ="",
Portugal56!B138      ="",
Spain57!K138      ="",
Spain57!D138      ="",
Spain57!B138      ="",
Sweden58!K138      ="",
Sweden58!D138      ="",
Sweden58!B138      =""),"",
(Belgium51!K138/Belgium51!B138
 +Denmark52!K138/Denmark52!B138
 +Finland53!K138/Finland53!B138
 +Italy54!K138/Italy54!B138
 +Netherlands55!K138/Netherlands55!B138
 +Portugal56!K138/Portugal56!B138
 +Spain57!K138/Spain57!B138
 +Sweden58!K138/Sweden58!B138)
/(Belgium51!D138/Belgium51!B138
 +Denmark52!D138/Denmark52!B138
 +Finland53!D138/Finland53!B138
 +Italy54!D138/Italy54!B138
 +Netherlands55!D138/Netherlands55!B138
 +Portugal56!D138/Portugal56!B138
 +Spain57!D138/Spain57!B138
 +Sweden58!D138/Sweden58!B138))</f>
        <v>0.34832561758442193</v>
      </c>
      <c r="I138" s="62">
        <f>IF(OR(
Belgium51!L138   ="",
Belgium51!D138   ="",
Belgium51!B138   ="",
Denmark52!L138      ="",
Denmark52!D138      ="",
Denmark52!B138      ="",
Finland53!L138       ="",
Finland53!D138       ="",
Finland53!B138       ="",
Italy54!L138      ="",
Italy54!D138      ="",
Italy54!B138      ="",
Netherlands55!L138 ="",
Netherlands55!D138 ="",
Netherlands55!B138 ="",
Portugal56!L138      ="",
Portugal56!D138      ="",
Portugal56!B138      ="",
Spain57!L138      ="",
Spain57!D138      ="",
Spain57!B138      ="",
Sweden58!L138      ="",
Sweden58!D138      ="",
Sweden58!B138      =""),"",
(Belgium51!L138/Belgium51!B138
 +Denmark52!L138/Denmark52!B138
 +Finland53!L138/Finland53!B138
 +Italy54!L138/Italy54!B138
 +Netherlands55!L138/Netherlands55!B138
 +Portugal56!L138/Portugal56!B138
 +Spain57!L138/Spain57!B138
 +Sweden58!L138/Sweden58!B138)
/(Belgium51!D138/Belgium51!B138
 +Denmark52!D138/Denmark52!B138
 +Finland53!D138/Finland53!B138
 +Italy54!D138/Italy54!B138
 +Netherlands55!D138/Netherlands55!B138
 +Portugal56!D138/Portugal56!B138
 +Spain57!D138/Spain57!B138
 +Sweden58!D138/Sweden58!B138))</f>
        <v>0.33602501055401574</v>
      </c>
      <c r="J138" s="61">
        <f t="shared" si="9"/>
        <v>1.2300607030406197E-2</v>
      </c>
      <c r="K138" s="61">
        <f>IF(OR(
Belgium51!D138   ="",Belgium51!D137   ="",
Belgium51!B138   ="",Belgium51!B137   ="",
Belgium51!N138   ="",Belgium51!N137   ="",
Denmark52!D138      ="",Denmark52!D137      ="",
Denmark52!B138      ="",Denmark52!B137      ="",
Denmark52!N138      ="",Denmark52!N137      ="",
Finland53!D138       ="",Finland53!D137       ="",
Finland53!B138       ="",Finland53!B137       ="",
Finland53!N138       ="",Finland53!N137       ="",
Italy54!D138      ="",Italy54!D137      ="",
Italy54!B138      ="",Italy54!B137      ="",
Italy54!N138      ="",Italy54!N137      ="",
Netherlands55!D138 ="",Netherlands55!D137 ="",
Netherlands55!B138 ="",Netherlands55!B137 ="",
Netherlands55!N138 ="",Netherlands55!N137 ="",
Portugal56!D138      ="",Portugal56!D137      ="",
Portugal56!B138      ="",Portugal56!B137      ="",
Portugal56!N138      ="",Portugal56!N137      ="",
Spain57!D138      ="",Spain57!D137      ="",
Spain57!B138      ="",Spain57!B137      ="",
Spain57!N138      ="",Spain57!N137      ="",
Sweden58!D138      ="",Sweden58!D137      ="",
Sweden58!B138      ="",Sweden58!B137      ="",
Sweden58!N138      ="",Sweden58!N137      =""),"",
LN(SQRT(
(Belgium51!D138/Belgium51!B138
 +Denmark52!D138/Denmark52!B138
 +Finland53!D138/Finland53!B138
 +Italy54!D138/Italy54!B138
 +Netherlands55!D138/Netherlands55!B138
 +Portugal56!D138/Portugal56!B138
 +Spain57!D138/Spain57!B138
 +Sweden58!D138/Sweden58!B138)
/(Belgium51!D138/Belgium51!N138*Belgium51!N137/Belgium51!B137
 +Denmark52!D138/Denmark52!N138*Denmark52!N137/Denmark52!B137
 +Finland53!D138/Finland53!N138*Finland53!N137/Finland53!B137
 +Italy54!D138/Italy54!N138*Italy54!N137/Italy54!B137
 +Netherlands55!D138/Netherlands55!N138*Netherlands55!N137/Netherlands55!B137
 +Portugal56!D138/Portugal56!N138*Portugal56!N137/Portugal56!B137
 +Spain57!D138/Spain57!N138*Spain57!N137/Spain57!B137
 +Sweden58!D138/Sweden58!N138*Sweden58!N137/Sweden58!B137)
*(Belgium51!D137/Belgium51!N137*Belgium51!N138/Belgium51!B138
 +Denmark52!D137/Denmark52!N137*Denmark52!N138/Denmark52!B138
 +Finland53!D137/Finland53!N137*Finland53!N138/Finland53!B138
 +Italy54!D137/Italy54!N137*Italy54!N138/Italy54!B138
 +Netherlands55!D137/Netherlands55!N137*Netherlands55!N138/Netherlands55!B138
 +Portugal56!D137/Portugal56!N137*Portugal56!N138/Portugal56!B138
 +Spain57!D137/Spain57!N137*Spain57!N138/Spain57!B138
 +Sweden58!D137/Sweden58!N137*Sweden58!N138/Sweden58!B138)
/(Belgium51!D137/Belgium51!B137
 +Denmark52!D137/Denmark52!B137
 +Finland53!D137/Finland53!B137
 +Italy54!D137/Italy54!B137
 +Netherlands55!D137/Netherlands55!B137
 +Portugal56!D137/Portugal56!B137
 +Spain57!D137/Spain57!B137
 +Sweden58!D137/Sweden58!B137))))</f>
        <v>-0.12285976326330443</v>
      </c>
      <c r="L138" s="61">
        <f>IF(OR(
Belgium51!F138   ="",Belgium51!F137   ="",
Belgium51!D138   ="",Belgium51!D137   ="",
Belgium51!B138   ="",Belgium51!B137   ="",
Belgium51!P138   ="",Belgium51!P137   ="",
Denmark52!F138      ="",Denmark52!F137      ="",
Denmark52!D138      ="",Denmark52!D137      ="",
Denmark52!B138      ="",Denmark52!B137      ="",
Denmark52!P138      ="",Denmark52!P137      ="",
Finland53!F138       ="",Finland53!F137       ="",
Finland53!D138       ="",Finland53!D137       ="",
Finland53!B138       ="",Finland53!B137       ="",
Finland53!P138       ="",Finland53!P137       ="",
Italy54!F138      ="",Italy54!F137      ="",
Italy54!D138      ="",Italy54!D137      ="",
Italy54!B138      ="",Italy54!B137      ="",
Italy54!P138      ="",Italy54!P137      ="",
Netherlands55!F138 ="",Netherlands55!F137 ="",
Netherlands55!D138 ="",Netherlands55!D137 ="",
Netherlands55!B138 ="",Netherlands55!B137 ="",
Netherlands55!P138 ="",Netherlands55!P137 ="",
Portugal56!F138      ="",Portugal56!F137      ="",
Portugal56!D138      ="",Portugal56!D137      ="",
Portugal56!B138      ="",Portugal56!B137      ="",
Portugal56!P138      ="",Portugal56!P137      ="",
Spain57!F138      ="",Spain57!F137      ="",
Spain57!D138      ="",Spain57!D137      ="",
Spain57!B138      ="",Spain57!B137      ="",
Spain57!P138      ="",Spain57!P137      ="",
Sweden58!F138      ="",Sweden58!F137      ="",
Sweden58!D138      ="",Sweden58!D137      ="",
Sweden58!B138      ="",Sweden58!B137      ="",
Sweden58!P138      ="",Sweden58!P137      =""),"",
LN(SQRT(
(Belgium51!D138*Belgium51!F138/Belgium51!B138
 +Denmark52!D138*Denmark52!F138/Denmark52!B138
 +Finland53!D138*Finland53!F138/Finland53!B138
 +Italy54!D138*Italy54!F138/Italy54!B138
 +Netherlands55!D138*Netherlands55!F138/Netherlands55!B138
 +Portugal56!D138*Portugal56!F138/Portugal56!B138
 +Spain57!D138*Spain57!F138/Spain57!B138
 +Sweden58!D138*Sweden58!F138/Sweden58!B138)
/(Belgium51!D138*Belgium51!F138/Belgium51!P138*Belgium51!P137/Belgium51!B137
 +Denmark52!D138*Denmark52!F138/Denmark52!P138*Denmark52!P137/Denmark52!B137
 +Finland53!D138*Finland53!F138/Finland53!P138*Finland53!P137/Finland53!B137
 +Italy54!D138*Italy54!F138/Italy54!P138*Italy54!P137/Italy54!B137
 +Netherlands55!D138*Netherlands55!F138/Netherlands55!P138*Netherlands55!P137/Netherlands55!B137
 +Portugal56!D138*Portugal56!F138/Portugal56!P138*Portugal56!P137/Portugal56!B137
 +Spain57!D138*Spain57!F138/Spain57!P138*Spain57!P137/Spain57!B137
 +Sweden58!D138*Sweden58!F138/Sweden58!P138*Sweden58!P137/Sweden58!B137)
*(Belgium51!D137*Belgium51!F137/Belgium51!P137*Belgium51!P138/Belgium51!B138
 +Denmark52!D137*Denmark52!F137/Denmark52!P137*Denmark52!P138/Denmark52!B138
 +Finland53!D137*Finland53!F137/Finland53!P137*Finland53!P138/Finland53!B138
 +Italy54!D137*Italy54!F137/Italy54!P137*Italy54!P138/Italy54!B138
 +Netherlands55!D137*Netherlands55!F137/Netherlands55!P137*Netherlands55!P138/Netherlands55!B138
 +Portugal56!D137*Portugal56!F137/Portugal56!P137*Portugal56!P138/Portugal56!B138
 +Spain57!D137*Spain57!F137/Spain57!P137*Spain57!P138/Spain57!B138
 +Sweden58!D137*Sweden58!F137/Sweden58!P137*Sweden58!P138/Sweden58!B138)
/(Belgium51!D137*Belgium51!F137/Belgium51!B137
 +Denmark52!D137*Denmark52!F137/Denmark52!B137
 +Finland53!D137*Finland53!F137/Finland53!B137
 +Italy54!D137*Italy54!F137/Italy54!B137
 +Netherlands55!D137*Netherlands55!F137/Netherlands55!B137
 +Portugal56!D137*Portugal56!F137/Portugal56!B137
 +Spain57!D137*Spain57!F137/Spain57!B137
 +Sweden58!D137*Sweden58!F137/Sweden58!B137))))</f>
        <v>-0.1234080226895095</v>
      </c>
      <c r="M138" s="62">
        <f>IF(OR(
Belgium51!H138   ="",Belgium51!H137   ="",
Belgium51!D138   ="",Belgium51!D137   ="",
Belgium51!B138   ="",Belgium51!B137   ="",
Belgium51!Q138   ="",Belgium51!Q137   ="",
Denmark52!H138      ="",Denmark52!H137      ="",
Denmark52!D138      ="",Denmark52!D137      ="",
Denmark52!B138      ="",Denmark52!B137      ="",
Denmark52!Q138      ="",Denmark52!Q137      ="",
Finland53!H138       ="",Finland53!H137       ="",
Finland53!D138       ="",Finland53!D137       ="",
Finland53!B138       ="",Finland53!B137       ="",
Finland53!Q138       ="",Finland53!Q137       ="",
Italy54!H138      ="",Italy54!H137      ="",
Italy54!D138      ="",Italy54!D137      ="",
Italy54!B138      ="",Italy54!B137      ="",
Italy54!Q138      ="",Italy54!Q137      ="",
Netherlands55!H138 ="",Netherlands55!H137 ="",
Netherlands55!D138 ="",Netherlands55!D137 ="",
Netherlands55!B138 ="",Netherlands55!B137 ="",
Netherlands55!Q138 ="",Netherlands55!Q137 ="",
Portugal56!H138      ="",Portugal56!H137      ="",
Portugal56!D138      ="",Portugal56!D137      ="",
Portugal56!B138      ="",Portugal56!B137      ="",
Portugal56!Q138      ="",Portugal56!Q137      ="",
Spain57!H138      ="",Spain57!H137      ="",
Spain57!D138      ="",Spain57!D137      ="",
Spain57!B138      ="",Spain57!B137      ="",
Spain57!Q138      ="",Spain57!Q137      ="",
Sweden58!H138      ="",Sweden58!H137      ="",
Sweden58!D138      ="",Sweden58!D137      ="",
Sweden58!B138      ="",Sweden58!B137      ="",
Sweden58!Q138      ="",Sweden58!Q137      =""),"",
LN(SQRT(
(Belgium51!D138*Belgium51!H138/Belgium51!B138
 +Denmark52!D138*Denmark52!H138/Denmark52!B138
 +Finland53!D138*Finland53!H138/Finland53!B138
 +Italy54!D138*Italy54!H138/Italy54!B138
 +Netherlands55!D138*Netherlands55!H138/Netherlands55!B138
 +Portugal56!D138*Portugal56!H138/Portugal56!B138
 +Spain57!D138*Spain57!H138/Spain57!B138
 +Sweden58!D138*Sweden58!H138/Sweden58!B138)
/(Belgium51!D138*Belgium51!H138/Belgium51!Q138*Belgium51!Q137/Belgium51!B137
 +Denmark52!D138*Denmark52!H138/Denmark52!Q138*Denmark52!Q137/Denmark52!B137
 +Finland53!D138*Finland53!H138/Finland53!Q138*Finland53!Q137/Finland53!B137
 +Italy54!D138*Italy54!H138/Italy54!Q138*Italy54!Q137/Italy54!B137
 +Netherlands55!D138*Netherlands55!H138/Netherlands55!Q138*Netherlands55!Q137/Netherlands55!B137
 +Portugal56!D138*Portugal56!H138/Portugal56!Q138*Portugal56!Q137/Portugal56!B137
 +Spain57!D138*Spain57!H138/Spain57!Q138*Spain57!Q137/Spain57!B137
 +Sweden58!D138*Sweden58!H138/Sweden58!Q138*Sweden58!Q137/Sweden58!B137)
*(Belgium51!D137*Belgium51!H137/Belgium51!Q137*Belgium51!Q138/Belgium51!B138
 +Denmark52!D137*Denmark52!H137/Denmark52!Q137*Denmark52!Q138/Denmark52!B138
 +Finland53!D137*Finland53!H137/Finland53!Q137*Finland53!Q138/Finland53!B138
 +Italy54!D137*Italy54!H137/Italy54!Q137*Italy54!Q138/Italy54!B138
 +Netherlands55!D137*Netherlands55!H137/Netherlands55!Q137*Netherlands55!Q138/Netherlands55!B138
 +Portugal56!D137*Portugal56!H137/Portugal56!Q137*Portugal56!Q138/Portugal56!B138
 +Spain57!D137*Spain57!H137/Spain57!Q137*Spain57!Q138/Spain57!B138
 +Sweden58!D137*Sweden58!H137/Sweden58!Q137*Sweden58!Q138/Sweden58!B138)
/(Belgium51!D137*Belgium51!H137/Belgium51!B137
 +Denmark52!D137*Denmark52!H137/Denmark52!B137
 +Finland53!D137*Finland53!H137/Finland53!B137
 +Italy54!D137*Italy54!H137/Italy54!B137
 +Netherlands55!D137*Netherlands55!H137/Netherlands55!B137
 +Portugal56!D137*Portugal56!H137/Portugal56!B137
 +Spain57!D137*Spain57!H137/Spain57!B137
 +Sweden58!D137*Sweden58!H137/Sweden58!B137))))</f>
        <v>-0.11717585325904095</v>
      </c>
      <c r="N138" s="62">
        <f>IF(OR(
Belgium51!I138   ="",Belgium51!I137   ="",
Belgium51!B138   ="",Belgium51!B137   ="",
Belgium51!R138   ="",Belgium51!R137   ="",
Denmark52!I138      ="",Denmark52!I137      ="",
Denmark52!B138      ="",Denmark52!B137      ="",
Denmark52!R138      ="",Denmark52!R137      ="",
Finland53!I138       ="",Finland53!I137       ="",
Finland53!B138       ="",Finland53!B137       ="",
Finland53!R138       ="",Finland53!R137       ="",
Italy54!I138      ="",Italy54!I137      ="",
Italy54!B138      ="",Italy54!B137      ="",
Italy54!R138      ="",Italy54!R137      ="",
Netherlands55!I138 ="",Netherlands55!I137 ="",
Netherlands55!B138 ="",Netherlands55!B137 ="",
Netherlands55!R138 ="",Netherlands55!R137 ="",
Portugal56!I138      ="",Portugal56!I137      ="",
Portugal56!B138      ="",Portugal56!B137      ="",
Portugal56!R138      ="",Portugal56!R137      ="",
Spain57!I138      ="",Spain57!I137      ="",
Spain57!B138      ="",Spain57!B137      ="",
Spain57!R138      ="",Spain57!R137      ="",
Sweden58!I138      ="",Sweden58!I137      ="",
Sweden58!B138      ="",Sweden58!B137      ="",
Sweden58!R138      ="",Sweden58!R137      =""),"",
LN(SQRT(
(Belgium51!I138/Belgium51!B138
 +Denmark52!I138/Denmark52!B138
 +Finland53!I138/Finland53!B138
 +Italy54!I138/Italy54!B138
 +Netherlands55!I138/Netherlands55!B138
 +Portugal56!I138/Portugal56!B138
 +Spain57!I138/Spain57!B138
 +Sweden58!I138/Sweden58!B138)
/(Belgium51!I138/Belgium51!R138*Belgium51!R137/Belgium51!B137
 +Denmark52!I138/Denmark52!R138*Denmark52!R137/Denmark52!B137
 +Finland53!I138/Finland53!R138*Finland53!R137/Finland53!B137
 +Italy54!I138/Italy54!R138*Italy54!R137/Italy54!B137
 +Netherlands55!I138/Netherlands55!R138*Netherlands55!R137/Netherlands55!B137
 +Portugal56!I138/Portugal56!R138*Portugal56!R137/Portugal56!B137
 +Spain57!I138/Spain57!R138*Spain57!R137/Spain57!B137
 +Sweden58!I138/Sweden58!R138*Sweden58!R137/Sweden58!B137)
*(Belgium51!I137/Belgium51!R137*Belgium51!R138/Belgium51!B138
 +Denmark52!I137/Denmark52!R137*Denmark52!R138/Denmark52!B138
 +Finland53!I137/Finland53!R137*Finland53!R138/Finland53!B138
 +Italy54!I137/Italy54!R137*Italy54!R138/Italy54!B138
 +Netherlands55!I137/Netherlands55!R137*Netherlands55!R138/Netherlands55!B138
 +Portugal56!I137/Portugal56!R137*Portugal56!R138/Portugal56!B138
 +Spain57!I137/Spain57!R137*Spain57!R138/Spain57!B138
 +Sweden58!I137/Sweden58!R137*Sweden58!R138/Sweden58!B138)
/(Belgium51!I137/Belgium51!B137
 +Denmark52!I137/Denmark52!B137
 +Finland53!I137/Finland53!B137
 +Italy54!I137/Italy54!B137
 +Netherlands55!I137/Netherlands55!B137
 +Portugal56!I137/Portugal56!B137
 +Spain57!I137/Spain57!B137
 +Sweden58!I137/Sweden58!B137))))</f>
        <v>-0.11390584622984708</v>
      </c>
      <c r="O138" s="62">
        <f>IF(OR(
Belgium51!K138   ="",Belgium51!K137   ="",
Belgium51!B138   ="",Belgium51!B137   ="",
Belgium51!S138   ="",Belgium51!S137   ="",
Denmark52!K138      ="",Denmark52!K137      ="",
Denmark52!B138      ="",Denmark52!B137      ="",
Denmark52!S138      ="",Denmark52!S137      ="",
Finland53!K138       ="",Finland53!K137       ="",
Finland53!B138       ="",Finland53!B137       ="",
Finland53!S138       ="",Finland53!S137       ="",
Italy54!K138      ="",Italy54!K137      ="",
Italy54!B138      ="",Italy54!B137      ="",
Italy54!S138      ="",Italy54!S137      ="",
Netherlands55!K138 ="",Netherlands55!K137 ="",
Netherlands55!B138 ="",Netherlands55!B137 ="",
Netherlands55!S138 ="",Netherlands55!S137 ="",
Portugal56!K138      ="",Portugal56!K137      ="",
Portugal56!B138      ="",Portugal56!B137      ="",
Portugal56!S138      ="",Portugal56!S137      ="",
Spain57!K138      ="",Spain57!K137      ="",
Spain57!B138      ="",Spain57!B137      ="",
Spain57!S138      ="",Spain57!S137      ="",
Sweden58!K138      ="",Sweden58!K137      ="",
Sweden58!B138      ="",Sweden58!B137      ="",
Sweden58!S138      ="",Sweden58!S137      =""),"",
LN(SQRT(
(Belgium51!K138/Belgium51!B138
 +Denmark52!K138/Denmark52!B138
 +Finland53!K138/Finland53!B138
 +Italy54!K138/Italy54!B138
 +Netherlands55!K138/Netherlands55!B138
 +Portugal56!K138/Portugal56!B138
 +Spain57!K138/Spain57!B138
 +Sweden58!K138/Sweden58!B138)
/(Belgium51!K138/Belgium51!S138*Belgium51!S137/Belgium51!B137
 +Denmark52!K138/Denmark52!S138*Denmark52!S137/Denmark52!B137
 +Finland53!K138/Finland53!S138*Finland53!S137/Finland53!B137
 +Italy54!K138/Italy54!S138*Italy54!S137/Italy54!B137
 +Netherlands55!K138/Netherlands55!S138*Netherlands55!S137/Netherlands55!B137
 +Portugal56!K138/Portugal56!S138*Portugal56!S137/Portugal56!B137
 +Spain57!K138/Spain57!S138*Spain57!S137/Spain57!B137
 +Sweden58!K138/Sweden58!S138*Sweden58!S137/Sweden58!B137)
*(Belgium51!K137/Belgium51!S137*Belgium51!S138/Belgium51!B138
 +Denmark52!K137/Denmark52!S137*Denmark52!S138/Denmark52!B138
 +Finland53!K137/Finland53!S137*Finland53!S138/Finland53!B138
 +Italy54!K137/Italy54!S137*Italy54!S138/Italy54!B138
 +Netherlands55!K137/Netherlands55!S137*Netherlands55!S138/Netherlands55!B138
 +Portugal56!K137/Portugal56!S137*Portugal56!S138/Portugal56!B138
 +Spain57!K137/Spain57!S137*Spain57!S138/Spain57!B138
 +Sweden58!K137/Sweden58!S137*Sweden58!S138/Sweden58!B138)
/(Belgium51!K137/Belgium51!B137
 +Denmark52!K137/Denmark52!B137
 +Finland53!K137/Finland53!B137
 +Italy54!K137/Italy54!B137
 +Netherlands55!K137/Netherlands55!B137
 +Portugal56!K137/Portugal56!B137
 +Spain57!K137/Spain57!B137
 +Sweden58!K137/Sweden58!B137))))</f>
        <v>-0.11675563160319226</v>
      </c>
      <c r="P138" s="62">
        <f>IF(OR(
Belgium51!L138   ="",Belgium51!L137   ="",
Belgium51!B138   ="",Belgium51!B137   ="",
Belgium51!T138   ="",Belgium51!T137   ="",
Denmark52!L138      ="",Denmark52!L137      ="",
Denmark52!B138      ="",Denmark52!B137      ="",
Denmark52!T138      ="",Denmark52!T137      ="",
Finland53!L138       ="",Finland53!L137       ="",
Finland53!B138       ="",Finland53!B137       ="",
Finland53!T138       ="",Finland53!T137       ="",
Italy54!L138      ="",Italy54!L137      ="",
Italy54!B138      ="",Italy54!B137      ="",
Italy54!T138      ="",Italy54!T137      ="",
Netherlands55!L138 ="",Netherlands55!L137 ="",
Netherlands55!B138 ="",Netherlands55!B137 ="",
Netherlands55!T138 ="",Netherlands55!T137 ="",
Portugal56!L138      ="",Portugal56!L137      ="",
Portugal56!B138      ="",Portugal56!B137      ="",
Portugal56!T138      ="",Portugal56!T137      ="",
Spain57!L138      ="",Spain57!L137      ="",
Spain57!B138      ="",Spain57!B137      ="",
Spain57!T138      ="",Spain57!T137      ="",
Sweden58!L138      ="",Sweden58!L137      ="",
Sweden58!B138      ="",Sweden58!B137      ="",
Sweden58!T138      ="",Sweden58!T137      =""),"",
LN(SQRT(
(Belgium51!L138/Belgium51!B138
 +Denmark52!L138/Denmark52!B138
 +Finland53!L138/Finland53!B138
 +Italy54!L138/Italy54!B138
 +Netherlands55!L138/Netherlands55!B138
 +Portugal56!L138/Portugal56!B138
 +Spain57!L138/Spain57!B138
 +Sweden58!L138/Sweden58!B138)
/(Belgium51!L138/Belgium51!T138*Belgium51!T137/Belgium51!B137
 +Denmark52!L138/Denmark52!T138*Denmark52!T137/Denmark52!B137
 +Finland53!L138/Finland53!T138*Finland53!T137/Finland53!B137
 +Italy54!L138/Italy54!T138*Italy54!T137/Italy54!B137
 +Netherlands55!L138/Netherlands55!T138*Netherlands55!T137/Netherlands55!B137
 +Portugal56!L138/Portugal56!T138*Portugal56!T137/Portugal56!B137
 +Spain57!L138/Spain57!T138*Spain57!T137/Spain57!B137
 +Sweden58!L138/Sweden58!T138*Sweden58!T137/Sweden58!B137)
*(Belgium51!L137/Belgium51!T137*Belgium51!T138/Belgium51!B138
 +Denmark52!L137/Denmark52!T137*Denmark52!T138/Denmark52!B138
 +Finland53!L137/Finland53!T137*Finland53!T138/Finland53!B138
 +Italy54!L137/Italy54!T137*Italy54!T138/Italy54!B138
 +Netherlands55!L137/Netherlands55!T137*Netherlands55!T138/Netherlands55!B138
 +Portugal56!L137/Portugal56!T137*Portugal56!T138/Portugal56!B138
 +Spain57!L137/Spain57!T137*Spain57!T138/Spain57!B138
 +Sweden58!L137/Sweden58!T137*Sweden58!T138/Sweden58!B138)
/(Belgium51!L137/Belgium51!B137
 +Denmark52!L137/Denmark52!B137
 +Finland53!L137/Finland53!B137
 +Italy54!L137/Italy54!B137
 +Netherlands55!L137/Netherlands55!B137
 +Portugal56!L137/Portugal56!B137
 +Spain57!L137/Spain57!B137
 +Sweden58!L137/Sweden58!B137))))</f>
        <v>-0.10671735320609678</v>
      </c>
      <c r="Q138" s="61">
        <f t="shared" si="4"/>
        <v>-5.4825942620506662E-4</v>
      </c>
      <c r="R138" s="61">
        <f t="shared" si="8"/>
        <v>5.6839100042634788E-3</v>
      </c>
      <c r="S138" s="61">
        <f t="shared" si="5"/>
        <v>8.9539170334573537E-3</v>
      </c>
      <c r="T138" s="61">
        <f t="shared" si="6"/>
        <v>6.104131660112172E-3</v>
      </c>
      <c r="U138" s="61">
        <f t="shared" si="7"/>
        <v>1.6142410057207651E-2</v>
      </c>
      <c r="V138" s="61">
        <f>IF(OR(
Belgium51!V138   ="",
Belgium51!U138   ="",
Denmark52!V138      ="",
Denmark52!U138      ="",
Finland53!V138       ="",
Finland53!U138       ="",
Italy54!V138      ="",
Italy54!U138      ="",
Netherlands55!V138 ="",
Netherlands55!U138 ="",
Portugal56!V138      ="",
Portugal56!U138      ="",
Spain57!V138      ="",
Spain57!U138      ="",
Sweden58!V138      ="",
Sweden58!U138      =""),"",
LN((Belgium51!V138+Denmark52!V138+Finland53!V138+Italy54!V138+Netherlands55!V138+Portugal56!V138+Spain57!V138+Sweden58!V138)
/(Belgium51!U138+Denmark52!U138+Finland53!U138+Italy54!U138+Netherlands55!U138+Portugal56!U138+Spain57!U138+Sweden58!U138)))</f>
        <v>-0.8042433484841699</v>
      </c>
      <c r="W138" s="61">
        <f>IF(OR(
Belgium51!V138   ="",
Belgium51!W138   ="",
Belgium51!U138   ="",
Denmark52!V138      ="",
Denmark52!W138      ="",
Denmark52!U138      ="",
Finland53!V138       ="",
Finland53!W138       ="",
Finland53!U138       ="",
Italy54!V138      ="",
Italy54!W138      ="",
Italy54!U138      ="",
Netherlands55!V138 ="",
Netherlands55!W138 ="",
Netherlands55!V138 ="",
Portugal56!V138      ="",
Portugal56!W138      ="",
Portugal56!U138      ="",
Spain57!V138      ="",
Spain57!W138      ="",
Spain57!U138      ="",
Sweden58!V138      ="",
Sweden58!W138      ="",
Sweden58!U138      ="",
),"",
LN((Belgium51!V138*Belgium51!W138+Denmark52!V138*Denmark52!W138+Finland53!V138*Finland53!W138+Italy54!V138*Italy54!W138+Netherlands55!V138*Netherlands55!W138+Portugal56!V138*Portugal56!W138+Spain57!V138*Spain57!W138+Sweden58!V138*Sweden58!W138)
/(Belgium51!U138+Denmark52!U138+Finland53!U138+Italy54!U138+Netherlands55!U138+Portugal56!U138+Spain57!U138+Sweden58!U138)))</f>
        <v>6.6370499021805056</v>
      </c>
      <c r="X138" s="61">
        <f>IF(OR(
Belgium51!X138   ="",
Belgium51!D138   ="",
Belgium51!B138   ="",
Denmark52!X138      ="",
Denmark52!D138      ="",
Denmark52!B138      ="",
Finland53!X138       ="",
Finland53!D138       ="",
Finland53!B138       ="",
Italy54!X138      ="",
Italy54!D138      ="",
Italy54!B138      ="",
Netherlands55!X138 ="",
Netherlands55!D138 ="",
Netherlands55!B138 ="",
Portugal56!X138      ="",
Portugal56!D138      ="",
Portugal56!B138      ="",
Spain57!X138      ="",
Spain57!D138      ="",
Spain57!B138      ="",
Sweden58!X138      ="",
Sweden58!D138      ="",
Sweden58!B138      =""),"",
(Belgium51!X138*Belgium51!D138/Belgium51!B138
 +Denmark52!X138*Denmark52!D138/Denmark52!B138
 +Finland53!X138*Finland53!D138/Finland53!B138
 +Italy54!X138*Italy54!D138/Italy54!B138
 +Netherlands55!X138*Netherlands55!D138/Netherlands55!B138
 +Portugal56!X138*Portugal56!D138/Portugal56!B138
 +Spain57!X138*Spain57!D138/Spain57!B138
 +Sweden58!X138*Sweden58!D138/Sweden58!B138)
/(Belgium51!D138/Belgium51!B138
 +Denmark52!D138/Denmark52!B138
 +Finland53!D138/Finland53!B138
 +Italy54!D138/Italy54!B138
 +Netherlands55!D138/Netherlands55!B138
 +Portugal56!D138/Portugal56!B138
 +Spain57!D138/Spain57!B138
 +Sweden58!D138/Sweden58!B138))</f>
        <v>0.57819352218624698</v>
      </c>
      <c r="Y138" s="61">
        <f>IF(OR(
Belgium51!Y138   ="",
Belgium51!D138   ="",
Belgium51!B138   ="",
Denmark52!Y138      ="",
Denmark52!D138      ="",
Denmark52!B138      ="",
Finland53!Y138       ="",
Finland53!D138       ="",
Finland53!B138       ="",
Italy54!Y138      ="",
Italy54!D138      ="",
Italy54!B138      ="",
Netherlands55!Y138 ="",
Netherlands55!D138 ="",
Netherlands55!B138 ="",
Portugal56!Y138      ="",
Portugal56!D138      ="",
Portugal56!B138      ="",
Spain57!Y138      ="",
Spain57!D138      ="",
Spain57!B138      ="",
Sweden58!Y138      ="",
Sweden58!D138      ="",
Sweden58!B138      =""),"",
(Belgium51!Y138/Belgium51!B138
 +Denmark52!Y138/Denmark52!B138
 +Finland53!Y138/Finland53!B138
 +Italy54!Y138/Italy54!B138
 +Netherlands55!Y138/Netherlands55!B138
 +Portugal56!Y138/Portugal56!B138
 +Spain57!Y138/Spain57!B138
 +Sweden58!Y138/Sweden58!B138)
/(Belgium51!D138/Belgium51!B138
 +Denmark52!D138/Denmark52!B138
 +Finland53!D138/Finland53!B138
 +Italy54!D138/Italy54!B138
 +Netherlands55!D138/Netherlands55!B138
 +Portugal56!D138/Portugal56!B138
 +Spain57!D138/Spain57!B138
 +Sweden58!D138/Sweden58!B138))</f>
        <v>0.14362942818633154</v>
      </c>
      <c r="Z138" s="61">
        <v>2.09</v>
      </c>
      <c r="AA138" s="62">
        <f t="shared" si="10"/>
        <v>0.14335976326330443</v>
      </c>
      <c r="AB138" s="75">
        <f>IF(OR(
Belgium51!AB138   ="",
Belgium51!D138   ="",
Belgium51!B138   ="",
Denmark52!AB138      ="",
Denmark52!D138      ="",
Denmark52!B138      ="",
Finland53!AB138       ="",
Finland53!D138       ="",
Finland53!B138       ="",
Italy54!AB138      ="",
Italy54!D138      ="",
Italy54!B138      ="",
Netherlands55!AB138 ="",
Netherlands55!D138 ="",
Netherlands55!B138 ="",
Portugal56!AB138      ="",
Portugal56!D138      ="",
Portugal56!B138      ="",
Spain57!AB138      ="",
Spain57!D138      ="",
Spain57!B138      ="",
Sweden58!AB138      ="",
Sweden58!D138      ="",
Sweden58!B138      =""),"",
(Belgium51!AB138*Belgium51!D138/Belgium51!B138
 +Denmark52!AB138*Denmark52!D138/Denmark52!B138
 +Finland53!AB138*Finland53!D138/Finland53!B138
 +Italy54!AB138*Italy54!D138/Italy54!B138
 +Netherlands55!AB138*Netherlands55!D138/Netherlands55!B138
 +Portugal56!AB138*Portugal56!D138/Portugal56!B138
 +Spain57!AB138*Spain57!D138/Spain57!B138
 +Sweden58!AB138*Sweden58!D138/Sweden58!B138)
/(Belgium51!D138/Belgium51!B138
 +Denmark52!D138/Denmark52!B138
 +Finland53!D138/Finland53!B138
 +Italy54!D138/Italy54!B138
 +Netherlands55!D138/Netherlands55!B138
 +Portugal56!D138/Portugal56!B138
 +Spain57!D138/Spain57!B138
 +Sweden58!D138/Sweden58!B138))</f>
        <v>0.69998864353486545</v>
      </c>
    </row>
    <row r="139" spans="1:28">
      <c r="A139" s="62">
        <v>2006</v>
      </c>
      <c r="B139" s="62">
        <f>IF(OR(
Belgium51!AC139   ="",
Belgium51!D139   ="",
Belgium51!B139   ="",
Denmark52!AC139      ="",
Denmark52!D139      ="",
Denmark52!B139      ="",
Finland53!AC139       ="",
Finland53!D139       ="",
Finland53!B139       ="",
Italy54!AC139      ="",
Italy54!D139      ="",
Italy54!B139      ="",
Netherlands55!AC139 ="",
Netherlands55!D139 ="",
Netherlands55!B139 ="",
Portugal56!AC139 ="",
Portugal56!D139 ="",
Portugal56!B139 ="",
Spain57!AC139       ="",
Spain57!D139       ="",
Spain57!B139       ="",
Sweden58!AC139      ="",
Sweden58!D139      ="",
Sweden58!B139      =""),"",
(Belgium51!AC139*Belgium51!D139/Belgium51!B139
 +Denmark52!AC139*Denmark52!D139/Denmark52!B139
 +Finland53!AC139*Finland53!D139/Finland53!B139
 +Italy54!AC139*Italy54!D139/Italy54!B139
 +Netherlands55!AC139*Netherlands55!D139/Netherlands55!B139
 +Portugal56!AC139*Portugal56!D139/Portugal56!B139
 +Spain57!AC139*Spain57!D139/Spain57!B139
 +Sweden58!AC139*Sweden58!D139/Sweden58!B139)
/(Belgium51!D139/Belgium51!B139
 +Denmark52!D139/Denmark52!B139
 +Finland53!D139/Finland53!B139
 +Italy54!D139/Italy54!B139
 +Netherlands55!D139/Netherlands55!B139
 +Portugal56!D139/Portugal56!B139
 +Spain57!D139/Spain57!B139
 +Sweden58!D139/Sweden58!B139))</f>
        <v>1.5938078135491199E-2</v>
      </c>
      <c r="C139" s="34">
        <f>IF(OR(
Belgium51!F139   ="",
Belgium51!D139   ="",
Belgium51!B139   ="",
Denmark52!F139      ="",
Denmark52!D139      ="",
Denmark52!B139      ="",
Finland53!F139       ="",
Finland53!D139       ="",
Finland53!B139       ="",
Italy54!F139      ="",
Italy54!D139      ="",
Italy54!B139      ="",
Netherlands55!F139 ="",
Netherlands55!D139 ="",
Netherlands55!B139 ="",
Portugal56!F139 ="",
Portugal56!D139 ="",
Portugal56!B139 ="",
Spain57!F139       ="",
Spain57!D139       ="",
Spain57!B139       ="",
Sweden58!F139      ="",
Sweden58!D139      ="",
Sweden58!B139      =""),"",
(Belgium51!F139*Belgium51!D139/Belgium51!B139
 +Denmark52!F139*Denmark52!D139/Denmark52!B139
 +Finland53!F139*Finland53!D139/Finland53!B139
 +Italy54!F139*Italy54!D139/Italy54!B139
 +Netherlands55!F139*Netherlands55!D139/Netherlands55!B139
 +Portugal56!F139*Portugal56!D139/Portugal56!B139
 +Spain57!F139*Spain57!D139/Spain57!B139
 +Sweden58!F139*Sweden58!D139/Sweden58!B139)
/(Belgium51!D139/Belgium51!B139
 +Denmark52!D139/Denmark52!B139
 +Finland53!D139/Finland53!B139
 +Italy54!D139/Italy54!B139
 +Netherlands55!D139/Netherlands55!B139
 +Portugal56!D139/Portugal56!B139
 +Spain57!D139/Spain57!B139
 +Sweden58!D139/Sweden58!B139))</f>
        <v>0.54572801823859929</v>
      </c>
      <c r="D139" s="62" t="str">
        <f>IF(OR(
Belgium51!AE139   ="",
Belgium51!D139   ="",
Belgium51!B139   ="",
Denmark52!AE139      ="",
Denmark52!D139      ="",
Denmark52!B139      ="",
Finland53!AE139       ="",
Finland53!D139       ="",
Finland53!B139       ="",
Italy54!AE139      ="",
Italy54!D139      ="",
Italy54!B139      ="",
Netherlands55!AE139 ="",
Netherlands55!D139 ="",
Netherlands55!B139 ="",
Portugal56!AE139 ="",
Portugal56!D139 ="",
Portugal56!B139 ="",
Spain57!AE139       ="",
Spain57!D139       ="",
Spain57!B139       ="",
Sweden58!AE139      ="",
Sweden58!D139      ="",
Sweden58!B139      =""),"",
(Belgium51!AE139*Belgium51!D139/Belgium51!B139
 +Denmark52!AE139*Denmark52!D139/Denmark52!B139
 +Finland53!AE139*Finland53!D139/Finland53!B139
 +Italy54!AE139*Italy54!D139/Italy54!B139
 +Netherlands55!AE139*Netherlands55!D139/Netherlands55!B139
 +Portugal56!AE139*Portugal56!D139/Portugal56!B139
 +Spain57!AE139*Spain57!D139/Spain57!B139
 +Sweden58!AE139*Sweden58!D139/Sweden58!B139)
/(Belgium51!D139/Belgium51!B139
 +Denmark52!D139/Denmark52!B139
 +Finland53!D139/Finland53!B139
 +Italy54!D139/Italy54!B139
 +Netherlands55!D139/Netherlands55!B139
 +Portugal56!D139/Portugal56!B139
 +Spain57!D139/Spain57!B139
 +Sweden58!D139/Sweden58!B139))</f>
        <v/>
      </c>
      <c r="E139" s="62">
        <f>IF(OR(
Belgium51!H139   ="",
Belgium51!D139   ="",
Belgium51!B139   ="",
Denmark52!H139      ="",
Denmark52!D139      ="",
Denmark52!B139      ="",
Finland53!H139       ="",
Finland53!D139       ="",
Finland53!B139       ="",
Italy54!H139      ="",
Italy54!D139      ="",
Italy54!B139      ="",
Netherlands55!H139 ="",
Netherlands55!D139 ="",
Netherlands55!B139 ="",
Portugal56!H139 ="",
Portugal56!D139 ="",
Portugal56!B139 ="",
Spain57!H139 ="",
Spain57!D139 ="",
Spain57!B139 ="",
Sweden58!H139 ="",
Sweden58!D139 ="",
Sweden58!B139 =""),"",
(Belgium51!H139*Belgium51!D139/Belgium51!B139
 +Denmark52!H139*Denmark52!D139/Denmark52!B139
 +Finland53!H139*Finland53!D139/Finland53!B139
 +Italy54!H139*Italy54!D139/Italy54!B139
 +Netherlands55!H139*Netherlands55!D139/Netherlands55!B139
 +Portugal56!H139*Portugal56!D139/Portugal56!B139
 +Spain57!H139*Spain57!D139/Spain57!B139
 +Sweden58!H139*Sweden58!D139/Sweden58!B139)
/(Belgium51!D139/Belgium51!B139
 +Denmark52!D139/Denmark52!B139
 +Finland53!D139/Finland53!B139
 +Italy54!D139/Italy54!B139
 +Netherlands55!D139/Netherlands55!B139
 +Portugal56!D139/Portugal56!B139
 +Spain57!D139/Spain57!B139
 +Sweden58!D139/Sweden58!B139))</f>
        <v>0.24163821194776633</v>
      </c>
      <c r="F139" s="62">
        <f>IF(OR(
Belgium51!I139   ="",
Belgium51!D139   ="",
Belgium51!B139   ="",
Denmark52!I139      ="",
Denmark52!D139      ="",
Denmark52!B139      ="",
Finland53!I139       ="",
Finland53!D139       ="",
Finland53!B139       ="",
Italy54!I139      ="",
Italy54!D139      ="",
Italy54!B139      ="",
Netherlands55!I139 ="",
Netherlands55!D139 ="",
Netherlands55!B139 ="",
Portugal56!I139      ="",
Portugal56!D139      ="",
Portugal56!B139      ="",
Spain57!I139      ="",
Spain57!D139      ="",
Spain57!B139      ="",
Sweden58!I139      ="",
Sweden58!D139      ="",
Sweden58!B139      =""),"",
(Belgium51!I139/Belgium51!B139
 +Denmark52!I139/Denmark52!B139
 +Finland53!I139/Finland53!B139
 +Italy54!I139/Italy54!B139
 +Netherlands55!I139/Netherlands55!B139
 +Portugal56!I139/Portugal56!B139
 +Spain57!I139/Spain57!B139
 +Sweden58!I139/Sweden58!B139)
/(Belgium51!D139/Belgium51!B139
 +Denmark52!D139/Denmark52!B139
 +Finland53!D139/Finland53!B139
 +Italy54!D139/Italy54!B139
 +Netherlands55!D139/Netherlands55!B139
 +Portugal56!D139/Portugal56!B139
 +Spain57!D139/Spain57!B139
 +Sweden58!D139/Sweden58!B139))</f>
        <v>0.25301370882978302</v>
      </c>
      <c r="G139" s="62">
        <f>IF(OR(
Belgium51!J139   ="",
Belgium51!D139   ="",
Belgium51!B139   ="",
Denmark52!J139      ="",
Denmark52!D139      ="",
Denmark52!B139      ="",
Finland53!J139       ="",
Finland53!D139       ="",
Finland53!B139       ="",
Italy54!J139      ="",
Italy54!D139      ="",
Italy54!B139      ="",
Netherlands55!J139 ="",
Netherlands55!D139 ="",
Netherlands55!B139 ="",
Portugal56!J139      ="",
Portugal56!D139      ="",
Portugal56!B139      ="",
Spain57!J139      ="",
Spain57!D139      ="",
Spain57!B139      ="",
Sweden58!J139      ="",
Sweden58!D139      ="",
Sweden58!B139      =""),"",
(Belgium51!J139/Belgium51!B139
 +Denmark52!J139/Denmark52!B139
 +Finland53!J139/Finland53!B139
 +Italy54!J139/Italy54!B139
 +Netherlands55!J139/Netherlands55!B139
 +Portugal56!J139/Portugal56!B139
 +Spain57!J139/Spain57!B139
 +Sweden58!J139/Sweden58!B139)
/(Belgium51!D139/Belgium51!B139
 +Denmark52!D139/Denmark52!B139
 +Finland53!D139/Finland53!B139
 +Italy54!D139/Italy54!B139
 +Netherlands55!D139/Netherlands55!B139
 +Portugal56!D139/Portugal56!B139
 +Spain57!D139/Spain57!B139
 +Sweden58!D139/Sweden58!B139))</f>
        <v>0.24822294918107474</v>
      </c>
      <c r="H139" s="62">
        <f>IF(OR(
Belgium51!K139   ="",
Belgium51!D139   ="",
Belgium51!B139   ="",
Denmark52!K139      ="",
Denmark52!D139      ="",
Denmark52!B139      ="",
Finland53!K139       ="",
Finland53!D139       ="",
Finland53!B139       ="",
Italy54!K139      ="",
Italy54!D139      ="",
Italy54!B139      ="",
Netherlands55!K139 ="",
Netherlands55!D139 ="",
Netherlands55!B139 ="",
Portugal56!K139      ="",
Portugal56!D139      ="",
Portugal56!B139      ="",
Spain57!K139      ="",
Spain57!D139      ="",
Spain57!B139      ="",
Sweden58!K139      ="",
Sweden58!D139      ="",
Sweden58!B139      =""),"",
(Belgium51!K139/Belgium51!B139
 +Denmark52!K139/Denmark52!B139
 +Finland53!K139/Finland53!B139
 +Italy54!K139/Italy54!B139
 +Netherlands55!K139/Netherlands55!B139
 +Portugal56!K139/Portugal56!B139
 +Spain57!K139/Spain57!B139
 +Sweden58!K139/Sweden58!B139)
/(Belgium51!D139/Belgium51!B139
 +Denmark52!D139/Denmark52!B139
 +Finland53!D139/Finland53!B139
 +Italy54!D139/Italy54!B139
 +Netherlands55!D139/Netherlands55!B139
 +Portugal56!D139/Portugal56!B139
 +Spain57!D139/Spain57!B139
 +Sweden58!D139/Sweden58!B139))</f>
        <v>0.36556902414889336</v>
      </c>
      <c r="I139" s="62">
        <f>IF(OR(
Belgium51!L139   ="",
Belgium51!D139   ="",
Belgium51!B139   ="",
Denmark52!L139      ="",
Denmark52!D139      ="",
Denmark52!B139      ="",
Finland53!L139       ="",
Finland53!D139       ="",
Finland53!B139       ="",
Italy54!L139      ="",
Italy54!D139      ="",
Italy54!B139      ="",
Netherlands55!L139 ="",
Netherlands55!D139 ="",
Netherlands55!B139 ="",
Portugal56!L139      ="",
Portugal56!D139      ="",
Portugal56!B139      ="",
Spain57!L139      ="",
Spain57!D139      ="",
Spain57!B139      ="",
Sweden58!L139      ="",
Sweden58!D139      ="",
Sweden58!B139      =""),"",
(Belgium51!L139/Belgium51!B139
 +Denmark52!L139/Denmark52!B139
 +Finland53!L139/Finland53!B139
 +Italy54!L139/Italy54!B139
 +Netherlands55!L139/Netherlands55!B139
 +Portugal56!L139/Portugal56!B139
 +Spain57!L139/Spain57!B139
 +Sweden58!L139/Sweden58!B139)
/(Belgium51!D139/Belgium51!B139
 +Denmark52!D139/Denmark52!B139
 +Finland53!D139/Finland53!B139
 +Italy54!D139/Italy54!B139
 +Netherlands55!D139/Netherlands55!B139
 +Portugal56!D139/Portugal56!B139
 +Spain57!D139/Spain57!B139
 +Sweden58!D139/Sweden58!B139))</f>
        <v>0.35811904343446493</v>
      </c>
      <c r="J139" s="61">
        <f t="shared" si="9"/>
        <v>7.449980714428428E-3</v>
      </c>
      <c r="K139" s="61">
        <f>IF(OR(
Belgium51!D139   ="",Belgium51!D138   ="",
Belgium51!B139   ="",Belgium51!B138   ="",
Belgium51!N139   ="",Belgium51!N138   ="",
Denmark52!D139      ="",Denmark52!D138      ="",
Denmark52!B139      ="",Denmark52!B138      ="",
Denmark52!N139      ="",Denmark52!N138      ="",
Finland53!D139       ="",Finland53!D138       ="",
Finland53!B139       ="",Finland53!B138       ="",
Finland53!N139       ="",Finland53!N138       ="",
Italy54!D139      ="",Italy54!D138      ="",
Italy54!B139      ="",Italy54!B138      ="",
Italy54!N139      ="",Italy54!N138      ="",
Netherlands55!D139 ="",Netherlands55!D138 ="",
Netherlands55!B139 ="",Netherlands55!B138 ="",
Netherlands55!N139 ="",Netherlands55!N138 ="",
Portugal56!D139      ="",Portugal56!D138      ="",
Portugal56!B139      ="",Portugal56!B138      ="",
Portugal56!N139      ="",Portugal56!N138      ="",
Spain57!D139      ="",Spain57!D138      ="",
Spain57!B139      ="",Spain57!B138      ="",
Spain57!N139      ="",Spain57!N138      ="",
Sweden58!D139      ="",Sweden58!D138      ="",
Sweden58!B139      ="",Sweden58!B138      ="",
Sweden58!N139      ="",Sweden58!N138      =""),"",
LN(SQRT(
(Belgium51!D139/Belgium51!B139
 +Denmark52!D139/Denmark52!B139
 +Finland53!D139/Finland53!B139
 +Italy54!D139/Italy54!B139
 +Netherlands55!D139/Netherlands55!B139
 +Portugal56!D139/Portugal56!B139
 +Spain57!D139/Spain57!B139
 +Sweden58!D139/Sweden58!B139)
/(Belgium51!D139/Belgium51!N139*Belgium51!N138/Belgium51!B138
 +Denmark52!D139/Denmark52!N139*Denmark52!N138/Denmark52!B138
 +Finland53!D139/Finland53!N139*Finland53!N138/Finland53!B138
 +Italy54!D139/Italy54!N139*Italy54!N138/Italy54!B138
 +Netherlands55!D139/Netherlands55!N139*Netherlands55!N138/Netherlands55!B138
 +Portugal56!D139/Portugal56!N139*Portugal56!N138/Portugal56!B138
 +Spain57!D139/Spain57!N139*Spain57!N138/Spain57!B138
 +Sweden58!D139/Sweden58!N139*Sweden58!N138/Sweden58!B138)
*(Belgium51!D138/Belgium51!N138*Belgium51!N139/Belgium51!B139
 +Denmark52!D138/Denmark52!N138*Denmark52!N139/Denmark52!B139
 +Finland53!D138/Finland53!N138*Finland53!N139/Finland53!B139
 +Italy54!D138/Italy54!N138*Italy54!N139/Italy54!B139
 +Netherlands55!D138/Netherlands55!N138*Netherlands55!N139/Netherlands55!B139
 +Portugal56!D138/Portugal56!N138*Portugal56!N139/Portugal56!B139
 +Spain57!D138/Spain57!N138*Spain57!N139/Spain57!B139
 +Sweden58!D138/Sweden58!N138*Sweden58!N139/Sweden58!B139)
/(Belgium51!D138/Belgium51!B138
 +Denmark52!D138/Denmark52!B138
 +Finland53!D138/Finland53!B138
 +Italy54!D138/Italy54!B138
 +Netherlands55!D138/Netherlands55!B138
 +Portugal56!D138/Portugal56!B138
 +Spain57!D138/Spain57!B138
 +Sweden58!D138/Sweden58!B138))))</f>
        <v>0.13803180705919932</v>
      </c>
      <c r="L139" s="61">
        <f>IF(OR(
Belgium51!F139   ="",Belgium51!F138   ="",
Belgium51!D139   ="",Belgium51!D138   ="",
Belgium51!B139   ="",Belgium51!B138   ="",
Belgium51!P139   ="",Belgium51!P138   ="",
Denmark52!F139      ="",Denmark52!F138      ="",
Denmark52!D139      ="",Denmark52!D138      ="",
Denmark52!B139      ="",Denmark52!B138      ="",
Denmark52!P139      ="",Denmark52!P138      ="",
Finland53!F139       ="",Finland53!F138       ="",
Finland53!D139       ="",Finland53!D138       ="",
Finland53!B139       ="",Finland53!B138       ="",
Finland53!P139       ="",Finland53!P138       ="",
Italy54!F139      ="",Italy54!F138      ="",
Italy54!D139      ="",Italy54!D138      ="",
Italy54!B139      ="",Italy54!B138      ="",
Italy54!P139      ="",Italy54!P138      ="",
Netherlands55!F139 ="",Netherlands55!F138 ="",
Netherlands55!D139 ="",Netherlands55!D138 ="",
Netherlands55!B139 ="",Netherlands55!B138 ="",
Netherlands55!P139 ="",Netherlands55!P138 ="",
Portugal56!F139      ="",Portugal56!F138      ="",
Portugal56!D139      ="",Portugal56!D138      ="",
Portugal56!B139      ="",Portugal56!B138      ="",
Portugal56!P139      ="",Portugal56!P138      ="",
Spain57!F139      ="",Spain57!F138      ="",
Spain57!D139      ="",Spain57!D138      ="",
Spain57!B139      ="",Spain57!B138      ="",
Spain57!P139      ="",Spain57!P138      ="",
Sweden58!F139      ="",Sweden58!F138      ="",
Sweden58!D139      ="",Sweden58!D138      ="",
Sweden58!B139      ="",Sweden58!B138      ="",
Sweden58!P139      ="",Sweden58!P138      =""),"",
LN(SQRT(
(Belgium51!D139*Belgium51!F139/Belgium51!B139
 +Denmark52!D139*Denmark52!F139/Denmark52!B139
 +Finland53!D139*Finland53!F139/Finland53!B139
 +Italy54!D139*Italy54!F139/Italy54!B139
 +Netherlands55!D139*Netherlands55!F139/Netherlands55!B139
 +Portugal56!D139*Portugal56!F139/Portugal56!B139
 +Spain57!D139*Spain57!F139/Spain57!B139
 +Sweden58!D139*Sweden58!F139/Sweden58!B139)
/(Belgium51!D139*Belgium51!F139/Belgium51!P139*Belgium51!P138/Belgium51!B138
 +Denmark52!D139*Denmark52!F139/Denmark52!P139*Denmark52!P138/Denmark52!B138
 +Finland53!D139*Finland53!F139/Finland53!P139*Finland53!P138/Finland53!B138
 +Italy54!D139*Italy54!F139/Italy54!P139*Italy54!P138/Italy54!B138
 +Netherlands55!D139*Netherlands55!F139/Netherlands55!P139*Netherlands55!P138/Netherlands55!B138
 +Portugal56!D139*Portugal56!F139/Portugal56!P139*Portugal56!P138/Portugal56!B138
 +Spain57!D139*Spain57!F139/Spain57!P139*Spain57!P138/Spain57!B138
 +Sweden58!D139*Sweden58!F139/Sweden58!P139*Sweden58!P138/Sweden58!B138)
*(Belgium51!D138*Belgium51!F138/Belgium51!P138*Belgium51!P139/Belgium51!B139
 +Denmark52!D138*Denmark52!F138/Denmark52!P138*Denmark52!P139/Denmark52!B139
 +Finland53!D138*Finland53!F138/Finland53!P138*Finland53!P139/Finland53!B139
 +Italy54!D138*Italy54!F138/Italy54!P138*Italy54!P139/Italy54!B139
 +Netherlands55!D138*Netherlands55!F138/Netherlands55!P138*Netherlands55!P139/Netherlands55!B139
 +Portugal56!D138*Portugal56!F138/Portugal56!P138*Portugal56!P139/Portugal56!B139
 +Spain57!D138*Spain57!F138/Spain57!P138*Spain57!P139/Spain57!B139
 +Sweden58!D138*Sweden58!F138/Sweden58!P138*Sweden58!P139/Sweden58!B139)
/(Belgium51!D138*Belgium51!F138/Belgium51!B138
 +Denmark52!D138*Denmark52!F138/Denmark52!B138
 +Finland53!D138*Finland53!F138/Finland53!B138
 +Italy54!D138*Italy54!F138/Italy54!B138
 +Netherlands55!D138*Netherlands55!F138/Netherlands55!B138
 +Portugal56!D138*Portugal56!F138/Portugal56!B138
 +Spain57!D138*Spain57!F138/Spain57!B138
 +Sweden58!D138*Sweden58!F138/Sweden58!B138))))</f>
        <v>0.13991041349029207</v>
      </c>
      <c r="M139" s="62">
        <f>IF(OR(
Belgium51!H139   ="",Belgium51!H138   ="",
Belgium51!D139   ="",Belgium51!D138   ="",
Belgium51!B139   ="",Belgium51!B138   ="",
Belgium51!Q139   ="",Belgium51!Q138   ="",
Denmark52!H139      ="",Denmark52!H138      ="",
Denmark52!D139      ="",Denmark52!D138      ="",
Denmark52!B139      ="",Denmark52!B138      ="",
Denmark52!Q139      ="",Denmark52!Q138      ="",
Finland53!H139       ="",Finland53!H138       ="",
Finland53!D139       ="",Finland53!D138       ="",
Finland53!B139       ="",Finland53!B138       ="",
Finland53!Q139       ="",Finland53!Q138       ="",
Italy54!H139      ="",Italy54!H138      ="",
Italy54!D139      ="",Italy54!D138      ="",
Italy54!B139      ="",Italy54!B138      ="",
Italy54!Q139      ="",Italy54!Q138      ="",
Netherlands55!H139 ="",Netherlands55!H138 ="",
Netherlands55!D139 ="",Netherlands55!D138 ="",
Netherlands55!B139 ="",Netherlands55!B138 ="",
Netherlands55!Q139 ="",Netherlands55!Q138 ="",
Portugal56!H139      ="",Portugal56!H138      ="",
Portugal56!D139      ="",Portugal56!D138      ="",
Portugal56!B139      ="",Portugal56!B138      ="",
Portugal56!Q139      ="",Portugal56!Q138      ="",
Spain57!H139      ="",Spain57!H138      ="",
Spain57!D139      ="",Spain57!D138      ="",
Spain57!B139      ="",Spain57!B138      ="",
Spain57!Q139      ="",Spain57!Q138      ="",
Sweden58!H139      ="",Sweden58!H138      ="",
Sweden58!D139      ="",Sweden58!D138      ="",
Sweden58!B139      ="",Sweden58!B138      ="",
Sweden58!Q139      ="",Sweden58!Q138      =""),"",
LN(SQRT(
(Belgium51!D139*Belgium51!H139/Belgium51!B139
 +Denmark52!D139*Denmark52!H139/Denmark52!B139
 +Finland53!D139*Finland53!H139/Finland53!B139
 +Italy54!D139*Italy54!H139/Italy54!B139
 +Netherlands55!D139*Netherlands55!H139/Netherlands55!B139
 +Portugal56!D139*Portugal56!H139/Portugal56!B139
 +Spain57!D139*Spain57!H139/Spain57!B139
 +Sweden58!D139*Sweden58!H139/Sweden58!B139)
/(Belgium51!D139*Belgium51!H139/Belgium51!Q139*Belgium51!Q138/Belgium51!B138
 +Denmark52!D139*Denmark52!H139/Denmark52!Q139*Denmark52!Q138/Denmark52!B138
 +Finland53!D139*Finland53!H139/Finland53!Q139*Finland53!Q138/Finland53!B138
 +Italy54!D139*Italy54!H139/Italy54!Q139*Italy54!Q138/Italy54!B138
 +Netherlands55!D139*Netherlands55!H139/Netherlands55!Q139*Netherlands55!Q138/Netherlands55!B138
 +Portugal56!D139*Portugal56!H139/Portugal56!Q139*Portugal56!Q138/Portugal56!B138
 +Spain57!D139*Spain57!H139/Spain57!Q139*Spain57!Q138/Spain57!B138
 +Sweden58!D139*Sweden58!H139/Sweden58!Q139*Sweden58!Q138/Sweden58!B138)
*(Belgium51!D138*Belgium51!H138/Belgium51!Q138*Belgium51!Q139/Belgium51!B139
 +Denmark52!D138*Denmark52!H138/Denmark52!Q138*Denmark52!Q139/Denmark52!B139
 +Finland53!D138*Finland53!H138/Finland53!Q138*Finland53!Q139/Finland53!B139
 +Italy54!D138*Italy54!H138/Italy54!Q138*Italy54!Q139/Italy54!B139
 +Netherlands55!D138*Netherlands55!H138/Netherlands55!Q138*Netherlands55!Q139/Netherlands55!B139
 +Portugal56!D138*Portugal56!H138/Portugal56!Q138*Portugal56!Q139/Portugal56!B139
 +Spain57!D138*Spain57!H138/Spain57!Q138*Spain57!Q139/Spain57!B139
 +Sweden58!D138*Sweden58!H138/Sweden58!Q138*Sweden58!Q139/Sweden58!B139)
/(Belgium51!D138*Belgium51!H138/Belgium51!B138
 +Denmark52!D138*Denmark52!H138/Denmark52!B138
 +Finland53!D138*Finland53!H138/Finland53!B138
 +Italy54!D138*Italy54!H138/Italy54!B138
 +Netherlands55!D138*Netherlands55!H138/Netherlands55!B138
 +Portugal56!D138*Portugal56!H138/Portugal56!B138
 +Spain57!D138*Spain57!H138/Spain57!B138
 +Sweden58!D138*Sweden58!H138/Sweden58!B138))))</f>
        <v>0.14283803513026455</v>
      </c>
      <c r="N139" s="62">
        <f>IF(OR(
Belgium51!I139   ="",Belgium51!I138   ="",
Belgium51!B139   ="",Belgium51!B138   ="",
Belgium51!R139   ="",Belgium51!R138   ="",
Denmark52!I139      ="",Denmark52!I138      ="",
Denmark52!B139      ="",Denmark52!B138      ="",
Denmark52!R139      ="",Denmark52!R138      ="",
Finland53!I139       ="",Finland53!I138       ="",
Finland53!B139       ="",Finland53!B138       ="",
Finland53!R139       ="",Finland53!R138       ="",
Italy54!I139      ="",Italy54!I138      ="",
Italy54!B139      ="",Italy54!B138      ="",
Italy54!R139      ="",Italy54!R138      ="",
Netherlands55!I139 ="",Netherlands55!I138 ="",
Netherlands55!B139 ="",Netherlands55!B138 ="",
Netherlands55!R139 ="",Netherlands55!R138 ="",
Portugal56!I139      ="",Portugal56!I138      ="",
Portugal56!B139      ="",Portugal56!B138      ="",
Portugal56!R139      ="",Portugal56!R138      ="",
Spain57!I139      ="",Spain57!I138      ="",
Spain57!B139      ="",Spain57!B138      ="",
Spain57!R139      ="",Spain57!R138      ="",
Sweden58!I139      ="",Sweden58!I138      ="",
Sweden58!B139      ="",Sweden58!B138      ="",
Sweden58!R139      ="",Sweden58!R138      =""),"",
LN(SQRT(
(Belgium51!I139/Belgium51!B139
 +Denmark52!I139/Denmark52!B139
 +Finland53!I139/Finland53!B139
 +Italy54!I139/Italy54!B139
 +Netherlands55!I139/Netherlands55!B139
 +Portugal56!I139/Portugal56!B139
 +Spain57!I139/Spain57!B139
 +Sweden58!I139/Sweden58!B139)
/(Belgium51!I139/Belgium51!R139*Belgium51!R138/Belgium51!B138
 +Denmark52!I139/Denmark52!R139*Denmark52!R138/Denmark52!B138
 +Finland53!I139/Finland53!R139*Finland53!R138/Finland53!B138
 +Italy54!I139/Italy54!R139*Italy54!R138/Italy54!B138
 +Netherlands55!I139/Netherlands55!R139*Netherlands55!R138/Netherlands55!B138
 +Portugal56!I139/Portugal56!R139*Portugal56!R138/Portugal56!B138
 +Spain57!I139/Spain57!R139*Spain57!R138/Spain57!B138
 +Sweden58!I139/Sweden58!R139*Sweden58!R138/Sweden58!B138)
*(Belgium51!I138/Belgium51!R138*Belgium51!R139/Belgium51!B139
 +Denmark52!I138/Denmark52!R138*Denmark52!R139/Denmark52!B139
 +Finland53!I138/Finland53!R138*Finland53!R139/Finland53!B139
 +Italy54!I138/Italy54!R138*Italy54!R139/Italy54!B139
 +Netherlands55!I138/Netherlands55!R138*Netherlands55!R139/Netherlands55!B139
 +Portugal56!I138/Portugal56!R138*Portugal56!R139/Portugal56!B139
 +Spain57!I138/Spain57!R138*Spain57!R139/Spain57!B139
 +Sweden58!I138/Sweden58!R138*Sweden58!R139/Sweden58!B139)
/(Belgium51!I138/Belgium51!B138
 +Denmark52!I138/Denmark52!B138
 +Finland53!I138/Finland53!B138
 +Italy54!I138/Italy54!B138
 +Netherlands55!I138/Netherlands55!B138
 +Portugal56!I138/Portugal56!B138
 +Spain57!I138/Spain57!B138
 +Sweden58!I138/Sweden58!B138))))</f>
        <v>0.1443355905630507</v>
      </c>
      <c r="O139" s="62">
        <f>IF(OR(
Belgium51!K139   ="",Belgium51!K138   ="",
Belgium51!B139   ="",Belgium51!B138   ="",
Belgium51!S139   ="",Belgium51!S138   ="",
Denmark52!K139      ="",Denmark52!K138      ="",
Denmark52!B139      ="",Denmark52!B138      ="",
Denmark52!S139      ="",Denmark52!S138      ="",
Finland53!K139       ="",Finland53!K138       ="",
Finland53!B139       ="",Finland53!B138       ="",
Finland53!S139       ="",Finland53!S138       ="",
Italy54!K139      ="",Italy54!K138      ="",
Italy54!B139      ="",Italy54!B138      ="",
Italy54!S139      ="",Italy54!S138      ="",
Netherlands55!K139 ="",Netherlands55!K138 ="",
Netherlands55!B139 ="",Netherlands55!B138 ="",
Netherlands55!S139 ="",Netherlands55!S138 ="",
Portugal56!K139      ="",Portugal56!K138      ="",
Portugal56!B139      ="",Portugal56!B138      ="",
Portugal56!S139      ="",Portugal56!S138      ="",
Spain57!K139      ="",Spain57!K138      ="",
Spain57!B139      ="",Spain57!B138      ="",
Spain57!S139      ="",Spain57!S138      ="",
Sweden58!K139      ="",Sweden58!K138      ="",
Sweden58!B139      ="",Sweden58!B138      ="",
Sweden58!S139      ="",Sweden58!S138      =""),"",
LN(SQRT(
(Belgium51!K139/Belgium51!B139
 +Denmark52!K139/Denmark52!B139
 +Finland53!K139/Finland53!B139
 +Italy54!K139/Italy54!B139
 +Netherlands55!K139/Netherlands55!B139
 +Portugal56!K139/Portugal56!B139
 +Spain57!K139/Spain57!B139
 +Sweden58!K139/Sweden58!B139)
/(Belgium51!K139/Belgium51!S139*Belgium51!S138/Belgium51!B138
 +Denmark52!K139/Denmark52!S139*Denmark52!S138/Denmark52!B138
 +Finland53!K139/Finland53!S139*Finland53!S138/Finland53!B138
 +Italy54!K139/Italy54!S139*Italy54!S138/Italy54!B138
 +Netherlands55!K139/Netherlands55!S139*Netherlands55!S138/Netherlands55!B138
 +Portugal56!K139/Portugal56!S139*Portugal56!S138/Portugal56!B138
 +Spain57!K139/Spain57!S139*Spain57!S138/Spain57!B138
 +Sweden58!K139/Sweden58!S139*Sweden58!S138/Sweden58!B138)
*(Belgium51!K138/Belgium51!S138*Belgium51!S139/Belgium51!B139
 +Denmark52!K138/Denmark52!S138*Denmark52!S139/Denmark52!B139
 +Finland53!K138/Finland53!S138*Finland53!S139/Finland53!B139
 +Italy54!K138/Italy54!S138*Italy54!S139/Italy54!B139
 +Netherlands55!K138/Netherlands55!S138*Netherlands55!S139/Netherlands55!B139
 +Portugal56!K138/Portugal56!S138*Portugal56!S139/Portugal56!B139
 +Spain57!K138/Spain57!S138*Spain57!S139/Spain57!B139
 +Sweden58!K138/Sweden58!S138*Sweden58!S139/Sweden58!B139)
/(Belgium51!K138/Belgium51!B138
 +Denmark52!K138/Denmark52!B138
 +Finland53!K138/Finland53!B138
 +Italy54!K138/Italy54!B138
 +Netherlands55!K138/Netherlands55!B138
 +Portugal56!K138/Portugal56!B138
 +Spain57!K138/Spain57!B138
 +Sweden58!K138/Sweden58!B138))))</f>
        <v>0.14182091844769132</v>
      </c>
      <c r="P139" s="62">
        <f>IF(OR(
Belgium51!L139   ="",Belgium51!L138   ="",
Belgium51!B139   ="",Belgium51!B138   ="",
Belgium51!T139   ="",Belgium51!T138   ="",
Denmark52!L139      ="",Denmark52!L138      ="",
Denmark52!B139      ="",Denmark52!B138      ="",
Denmark52!T139      ="",Denmark52!T138      ="",
Finland53!L139       ="",Finland53!L138       ="",
Finland53!B139       ="",Finland53!B138       ="",
Finland53!T139       ="",Finland53!T138       ="",
Italy54!L139      ="",Italy54!L138      ="",
Italy54!B139      ="",Italy54!B138      ="",
Italy54!T139      ="",Italy54!T138      ="",
Netherlands55!L139 ="",Netherlands55!L138 ="",
Netherlands55!B139 ="",Netherlands55!B138 ="",
Netherlands55!T139 ="",Netherlands55!T138 ="",
Portugal56!L139      ="",Portugal56!L138      ="",
Portugal56!B139      ="",Portugal56!B138      ="",
Portugal56!T139      ="",Portugal56!T138      ="",
Spain57!L139      ="",Spain57!L138      ="",
Spain57!B139      ="",Spain57!B138      ="",
Spain57!T139      ="",Spain57!T138      ="",
Sweden58!L139      ="",Sweden58!L138      ="",
Sweden58!B139      ="",Sweden58!B138      ="",
Sweden58!T139      ="",Sweden58!T138      =""),"",
LN(SQRT(
(Belgium51!L139/Belgium51!B139
 +Denmark52!L139/Denmark52!B139
 +Finland53!L139/Finland53!B139
 +Italy54!L139/Italy54!B139
 +Netherlands55!L139/Netherlands55!B139
 +Portugal56!L139/Portugal56!B139
 +Spain57!L139/Spain57!B139
 +Sweden58!L139/Sweden58!B139)
/(Belgium51!L139/Belgium51!T139*Belgium51!T138/Belgium51!B138
 +Denmark52!L139/Denmark52!T139*Denmark52!T138/Denmark52!B138
 +Finland53!L139/Finland53!T139*Finland53!T138/Finland53!B138
 +Italy54!L139/Italy54!T139*Italy54!T138/Italy54!B138
 +Netherlands55!L139/Netherlands55!T139*Netherlands55!T138/Netherlands55!B138
 +Portugal56!L139/Portugal56!T139*Portugal56!T138/Portugal56!B138
 +Spain57!L139/Spain57!T139*Spain57!T138/Spain57!B138
 +Sweden58!L139/Sweden58!T139*Sweden58!T138/Sweden58!B138)
*(Belgium51!L138/Belgium51!T138*Belgium51!T139/Belgium51!B139
 +Denmark52!L138/Denmark52!T138*Denmark52!T139/Denmark52!B139
 +Finland53!L138/Finland53!T138*Finland53!T139/Finland53!B139
 +Italy54!L138/Italy54!T138*Italy54!T139/Italy54!B139
 +Netherlands55!L138/Netherlands55!T138*Netherlands55!T139/Netherlands55!B139
 +Portugal56!L138/Portugal56!T138*Portugal56!T139/Portugal56!B139
 +Spain57!L138/Spain57!T138*Spain57!T139/Spain57!B139
 +Sweden58!L138/Sweden58!T138*Sweden58!T139/Sweden58!B139)
/(Belgium51!L138/Belgium51!B138
 +Denmark52!L138/Denmark52!B138
 +Finland53!L138/Finland53!B138
 +Italy54!L138/Italy54!B138
 +Netherlands55!L138/Netherlands55!B138
 +Portugal56!L138/Portugal56!B138
 +Spain57!L138/Spain57!B138
 +Sweden58!L138/Sweden58!B138))))</f>
        <v>0.15221996942671773</v>
      </c>
      <c r="Q139" s="61">
        <f t="shared" si="4"/>
        <v>1.8786064310927497E-3</v>
      </c>
      <c r="R139" s="61">
        <f t="shared" si="8"/>
        <v>4.8062280710652328E-3</v>
      </c>
      <c r="S139" s="61">
        <f t="shared" si="5"/>
        <v>6.3037835038513845E-3</v>
      </c>
      <c r="T139" s="61">
        <f t="shared" si="6"/>
        <v>3.7891113884920002E-3</v>
      </c>
      <c r="U139" s="61">
        <f t="shared" si="7"/>
        <v>1.4188162367518409E-2</v>
      </c>
      <c r="V139" s="61">
        <f>IF(OR(
Belgium51!V139   ="",
Belgium51!U139   ="",
Denmark52!V139      ="",
Denmark52!U139      ="",
Finland53!V139       ="",
Finland53!U139       ="",
Italy54!V139      ="",
Italy54!U139      ="",
Netherlands55!V139 ="",
Netherlands55!U139 ="",
Portugal56!V139      ="",
Portugal56!U139      ="",
Spain57!V139      ="",
Spain57!U139      ="",
Sweden58!V139      ="",
Sweden58!U139      =""),"",
LN((Belgium51!V139+Denmark52!V139+Finland53!V139+Italy54!V139+Netherlands55!V139+Portugal56!V139+Spain57!V139+Sweden58!V139)
/(Belgium51!U139+Denmark52!U139+Finland53!U139+Italy54!U139+Netherlands55!U139+Portugal56!U139+Spain57!U139+Sweden58!U139)))</f>
        <v>-0.78722688877460156</v>
      </c>
      <c r="W139" s="61">
        <f>IF(OR(
Belgium51!V139   ="",
Belgium51!W139   ="",
Belgium51!U139   ="",
Denmark52!V139      ="",
Denmark52!W139      ="",
Denmark52!U139      ="",
Finland53!V139       ="",
Finland53!W139       ="",
Finland53!U139       ="",
Italy54!V139      ="",
Italy54!W139      ="",
Italy54!U139      ="",
Netherlands55!V139 ="",
Netherlands55!W139 ="",
Netherlands55!V139 ="",
Portugal56!V139      ="",
Portugal56!W139      ="",
Portugal56!U139      ="",
Spain57!V139      ="",
Spain57!W139      ="",
Spain57!U139      ="",
Sweden58!V139      ="",
Sweden58!W139      ="",
Sweden58!U139      ="",
),"",
LN((Belgium51!V139*Belgium51!W139+Denmark52!V139*Denmark52!W139+Finland53!V139*Finland53!W139+Italy54!V139*Italy54!W139+Netherlands55!V139*Netherlands55!W139+Portugal56!V139*Portugal56!W139+Spain57!V139*Spain57!W139+Sweden58!V139*Sweden58!W139)
/(Belgium51!U139+Denmark52!U139+Finland53!U139+Italy54!U139+Netherlands55!U139+Portugal56!U139+Spain57!U139+Sweden58!U139)))</f>
        <v>6.651856745989182</v>
      </c>
      <c r="X139" s="61">
        <f>IF(OR(
Belgium51!X139   ="",
Belgium51!D139   ="",
Belgium51!B139   ="",
Denmark52!X139      ="",
Denmark52!D139      ="",
Denmark52!B139      ="",
Finland53!X139       ="",
Finland53!D139       ="",
Finland53!B139       ="",
Italy54!X139      ="",
Italy54!D139      ="",
Italy54!B139      ="",
Netherlands55!X139 ="",
Netherlands55!D139 ="",
Netherlands55!B139 ="",
Portugal56!X139      ="",
Portugal56!D139      ="",
Portugal56!B139      ="",
Spain57!X139      ="",
Spain57!D139      ="",
Spain57!B139      ="",
Sweden58!X139      ="",
Sweden58!D139      ="",
Sweden58!B139      =""),"",
(Belgium51!X139*Belgium51!D139/Belgium51!B139
 +Denmark52!X139*Denmark52!D139/Denmark52!B139
 +Finland53!X139*Finland53!D139/Finland53!B139
 +Italy54!X139*Italy54!D139/Italy54!B139
 +Netherlands55!X139*Netherlands55!D139/Netherlands55!B139
 +Portugal56!X139*Portugal56!D139/Portugal56!B139
 +Spain57!X139*Spain57!D139/Spain57!B139
 +Sweden58!X139*Sweden58!D139/Sweden58!B139)
/(Belgium51!D139/Belgium51!B139
 +Denmark52!D139/Denmark52!B139
 +Finland53!D139/Finland53!B139
 +Italy54!D139/Italy54!B139
 +Netherlands55!D139/Netherlands55!B139
 +Portugal56!D139/Portugal56!B139
 +Spain57!D139/Spain57!B139
 +Sweden58!D139/Sweden58!B139))</f>
        <v>0.57627884638561599</v>
      </c>
      <c r="Y139" s="61">
        <f>IF(OR(
Belgium51!Y139   ="",
Belgium51!D139   ="",
Belgium51!B139   ="",
Denmark52!Y139      ="",
Denmark52!D139      ="",
Denmark52!B139      ="",
Finland53!Y139       ="",
Finland53!D139       ="",
Finland53!B139       ="",
Italy54!Y139      ="",
Italy54!D139      ="",
Italy54!B139      ="",
Netherlands55!Y139 ="",
Netherlands55!D139 ="",
Netherlands55!B139 ="",
Portugal56!Y139      ="",
Portugal56!D139      ="",
Portugal56!B139      ="",
Spain57!Y139      ="",
Spain57!D139      ="",
Spain57!B139      ="",
Sweden58!Y139      ="",
Sweden58!D139      ="",
Sweden58!B139      =""),"",
(Belgium51!Y139/Belgium51!B139
 +Denmark52!Y139/Denmark52!B139
 +Finland53!Y139/Finland53!B139
 +Italy54!Y139/Italy54!B139
 +Netherlands55!Y139/Netherlands55!B139
 +Portugal56!Y139/Portugal56!B139
 +Spain57!Y139/Spain57!B139
 +Sweden58!Y139/Sweden58!B139)
/(Belgium51!D139/Belgium51!B139
 +Denmark52!D139/Denmark52!B139
 +Finland53!D139/Finland53!B139
 +Italy54!D139/Italy54!B139
 +Netherlands55!D139/Netherlands55!B139
 +Portugal56!D139/Portugal56!B139
 +Spain57!D139/Spain57!B139
 +Sweden58!D139/Sweden58!B139))</f>
        <v>0.14382875205196693</v>
      </c>
      <c r="Z139" s="61">
        <v>2.84</v>
      </c>
      <c r="AA139" s="62">
        <f t="shared" si="10"/>
        <v>-0.11713180705919932</v>
      </c>
      <c r="AB139" s="75">
        <f>IF(OR(
Belgium51!AB139   ="",
Belgium51!D139   ="",
Belgium51!B139   ="",
Denmark52!AB139      ="",
Denmark52!D139      ="",
Denmark52!B139      ="",
Finland53!AB139       ="",
Finland53!D139       ="",
Finland53!B139       ="",
Italy54!AB139      ="",
Italy54!D139      ="",
Italy54!B139      ="",
Netherlands55!AB139 ="",
Netherlands55!D139 ="",
Netherlands55!B139 ="",
Portugal56!AB139      ="",
Portugal56!D139      ="",
Portugal56!B139      ="",
Spain57!AB139      ="",
Spain57!D139      ="",
Spain57!B139      ="",
Sweden58!AB139      ="",
Sweden58!D139      ="",
Sweden58!B139      =""),"",
(Belgium51!AB139*Belgium51!D139/Belgium51!B139
 +Denmark52!AB139*Denmark52!D139/Denmark52!B139
 +Finland53!AB139*Finland53!D139/Finland53!B139
 +Italy54!AB139*Italy54!D139/Italy54!B139
 +Netherlands55!AB139*Netherlands55!D139/Netherlands55!B139
 +Portugal56!AB139*Portugal56!D139/Portugal56!B139
 +Spain57!AB139*Spain57!D139/Spain57!B139
 +Sweden58!AB139*Sweden58!D139/Sweden58!B139)
/(Belgium51!D139/Belgium51!B139
 +Denmark52!D139/Denmark52!B139
 +Finland53!D139/Finland53!B139
 +Italy54!D139/Italy54!B139
 +Netherlands55!D139/Netherlands55!B139
 +Portugal56!D139/Portugal56!B139
 +Spain57!D139/Spain57!B139
 +Sweden58!D139/Sweden58!B139))</f>
        <v>0.67448536586875818</v>
      </c>
    </row>
    <row r="140" spans="1:28">
      <c r="A140" s="62">
        <v>2007</v>
      </c>
      <c r="B140" s="62">
        <f>IF(OR(
Belgium51!AC140   ="",
Belgium51!D140   ="",
Belgium51!B140   ="",
Denmark52!AC140      ="",
Denmark52!D140      ="",
Denmark52!B140      ="",
Finland53!AC140       ="",
Finland53!D140       ="",
Finland53!B140       ="",
Italy54!AC140      ="",
Italy54!D140      ="",
Italy54!B140      ="",
Netherlands55!AC140 ="",
Netherlands55!D140 ="",
Netherlands55!B140 ="",
Portugal56!AC140 ="",
Portugal56!D140 ="",
Portugal56!B140 ="",
Spain57!AC140       ="",
Spain57!D140       ="",
Spain57!B140       ="",
Sweden58!AC140      ="",
Sweden58!D140      ="",
Sweden58!B140      =""),"",
(Belgium51!AC140*Belgium51!D140/Belgium51!B140
 +Denmark52!AC140*Denmark52!D140/Denmark52!B140
 +Finland53!AC140*Finland53!D140/Finland53!B140
 +Italy54!AC140*Italy54!D140/Italy54!B140
 +Netherlands55!AC140*Netherlands55!D140/Netherlands55!B140
 +Portugal56!AC140*Portugal56!D140/Portugal56!B140
 +Spain57!AC140*Spain57!D140/Spain57!B140
 +Sweden58!AC140*Sweden58!D140/Sweden58!B140)
/(Belgium51!D140/Belgium51!B140
 +Denmark52!D140/Denmark52!B140
 +Finland53!D140/Finland53!B140
 +Italy54!D140/Italy54!B140
 +Netherlands55!D140/Netherlands55!B140
 +Portugal56!D140/Portugal56!B140
 +Spain57!D140/Spain57!B140
 +Sweden58!D140/Sweden58!B140))</f>
        <v>1.6049881639700867E-2</v>
      </c>
      <c r="C140" s="34">
        <f>IF(OR(
Belgium51!F140   ="",
Belgium51!D140   ="",
Belgium51!B140   ="",
Denmark52!F140      ="",
Denmark52!D140      ="",
Denmark52!B140      ="",
Finland53!F140       ="",
Finland53!D140       ="",
Finland53!B140       ="",
Italy54!F140      ="",
Italy54!D140      ="",
Italy54!B140      ="",
Netherlands55!F140 ="",
Netherlands55!D140 ="",
Netherlands55!B140 ="",
Portugal56!F140 ="",
Portugal56!D140 ="",
Portugal56!B140 ="",
Spain57!F140       ="",
Spain57!D140       ="",
Spain57!B140       ="",
Sweden58!F140      ="",
Sweden58!D140      ="",
Sweden58!B140      =""),"",
(Belgium51!F140*Belgium51!D140/Belgium51!B140
 +Denmark52!F140*Denmark52!D140/Denmark52!B140
 +Finland53!F140*Finland53!D140/Finland53!B140
 +Italy54!F140*Italy54!D140/Italy54!B140
 +Netherlands55!F140*Netherlands55!D140/Netherlands55!B140
 +Portugal56!F140*Portugal56!D140/Portugal56!B140
 +Spain57!F140*Spain57!D140/Spain57!B140
 +Sweden58!F140*Sweden58!D140/Sweden58!B140)
/(Belgium51!D140/Belgium51!B140
 +Denmark52!D140/Denmark52!B140
 +Finland53!D140/Finland53!B140
 +Italy54!D140/Italy54!B140
 +Netherlands55!D140/Netherlands55!B140
 +Portugal56!D140/Portugal56!B140
 +Spain57!D140/Spain57!B140
 +Sweden58!D140/Sweden58!B140))</f>
        <v>0.54228919859950986</v>
      </c>
      <c r="D140" s="62" t="str">
        <f>IF(OR(
Belgium51!AE140   ="",
Belgium51!D140   ="",
Belgium51!B140   ="",
Denmark52!AE140      ="",
Denmark52!D140      ="",
Denmark52!B140      ="",
Finland53!AE140       ="",
Finland53!D140       ="",
Finland53!B140       ="",
Italy54!AE140      ="",
Italy54!D140      ="",
Italy54!B140      ="",
Netherlands55!AE140 ="",
Netherlands55!D140 ="",
Netherlands55!B140 ="",
Portugal56!AE140 ="",
Portugal56!D140 ="",
Portugal56!B140 ="",
Spain57!AE140       ="",
Spain57!D140       ="",
Spain57!B140       ="",
Sweden58!AE140      ="",
Sweden58!D140      ="",
Sweden58!B140      =""),"",
(Belgium51!AE140*Belgium51!D140/Belgium51!B140
 +Denmark52!AE140*Denmark52!D140/Denmark52!B140
 +Finland53!AE140*Finland53!D140/Finland53!B140
 +Italy54!AE140*Italy54!D140/Italy54!B140
 +Netherlands55!AE140*Netherlands55!D140/Netherlands55!B140
 +Portugal56!AE140*Portugal56!D140/Portugal56!B140
 +Spain57!AE140*Spain57!D140/Spain57!B140
 +Sweden58!AE140*Sweden58!D140/Sweden58!B140)
/(Belgium51!D140/Belgium51!B140
 +Denmark52!D140/Denmark52!B140
 +Finland53!D140/Finland53!B140
 +Italy54!D140/Italy54!B140
 +Netherlands55!D140/Netherlands55!B140
 +Portugal56!D140/Portugal56!B140
 +Spain57!D140/Spain57!B140
 +Sweden58!D140/Sweden58!B140))</f>
        <v/>
      </c>
      <c r="E140" s="62">
        <f>IF(OR(
Belgium51!H140   ="",
Belgium51!D140   ="",
Belgium51!B140   ="",
Denmark52!H140      ="",
Denmark52!D140      ="",
Denmark52!B140      ="",
Finland53!H140       ="",
Finland53!D140       ="",
Finland53!B140       ="",
Italy54!H140      ="",
Italy54!D140      ="",
Italy54!B140      ="",
Netherlands55!H140 ="",
Netherlands55!D140 ="",
Netherlands55!B140 ="",
Portugal56!H140 ="",
Portugal56!D140 ="",
Portugal56!B140 ="",
Spain57!H140 ="",
Spain57!D140 ="",
Spain57!B140 ="",
Sweden58!H140 ="",
Sweden58!D140 ="",
Sweden58!B140 =""),"",
(Belgium51!H140*Belgium51!D140/Belgium51!B140
 +Denmark52!H140*Denmark52!D140/Denmark52!B140
 +Finland53!H140*Finland53!D140/Finland53!B140
 +Italy54!H140*Italy54!D140/Italy54!B140
 +Netherlands55!H140*Netherlands55!D140/Netherlands55!B140
 +Portugal56!H140*Portugal56!D140/Portugal56!B140
 +Spain57!H140*Spain57!D140/Spain57!B140
 +Sweden58!H140*Sweden58!D140/Sweden58!B140)
/(Belgium51!D140/Belgium51!B140
 +Denmark52!D140/Denmark52!B140
 +Finland53!D140/Finland53!B140
 +Italy54!D140/Italy54!B140
 +Netherlands55!D140/Netherlands55!B140
 +Portugal56!D140/Portugal56!B140
 +Spain57!D140/Spain57!B140
 +Sweden58!D140/Sweden58!B140))</f>
        <v>0.24484560023625859</v>
      </c>
      <c r="F140" s="62">
        <f>IF(OR(
Belgium51!I140   ="",
Belgium51!D140   ="",
Belgium51!B140   ="",
Denmark52!I140      ="",
Denmark52!D140      ="",
Denmark52!B140      ="",
Finland53!I140       ="",
Finland53!D140       ="",
Finland53!B140       ="",
Italy54!I140      ="",
Italy54!D140      ="",
Italy54!B140      ="",
Netherlands55!I140 ="",
Netherlands55!D140 ="",
Netherlands55!B140 ="",
Portugal56!I140      ="",
Portugal56!D140      ="",
Portugal56!B140      ="",
Spain57!I140      ="",
Spain57!D140      ="",
Spain57!B140      ="",
Sweden58!I140      ="",
Sweden58!D140      ="",
Sweden58!B140      =""),"",
(Belgium51!I140/Belgium51!B140
 +Denmark52!I140/Denmark52!B140
 +Finland53!I140/Finland53!B140
 +Italy54!I140/Italy54!B140
 +Netherlands55!I140/Netherlands55!B140
 +Portugal56!I140/Portugal56!B140
 +Spain57!I140/Spain57!B140
 +Sweden58!I140/Sweden58!B140)
/(Belgium51!D140/Belgium51!B140
 +Denmark52!D140/Denmark52!B140
 +Finland53!D140/Finland53!B140
 +Italy54!D140/Italy54!B140
 +Netherlands55!D140/Netherlands55!B140
 +Portugal56!D140/Portugal56!B140
 +Spain57!D140/Spain57!B140
 +Sweden58!D140/Sweden58!B140))</f>
        <v>0.25272725625212616</v>
      </c>
      <c r="G140" s="62">
        <f>IF(OR(
Belgium51!J140   ="",
Belgium51!D140   ="",
Belgium51!B140   ="",
Denmark52!J140      ="",
Denmark52!D140      ="",
Denmark52!B140      ="",
Finland53!J140       ="",
Finland53!D140       ="",
Finland53!B140       ="",
Italy54!J140      ="",
Italy54!D140      ="",
Italy54!B140      ="",
Netherlands55!J140 ="",
Netherlands55!D140 ="",
Netherlands55!B140 ="",
Portugal56!J140      ="",
Portugal56!D140      ="",
Portugal56!B140      ="",
Spain57!J140      ="",
Spain57!D140      ="",
Spain57!B140      ="",
Sweden58!J140      ="",
Sweden58!D140      ="",
Sweden58!B140      =""),"",
(Belgium51!J140/Belgium51!B140
 +Denmark52!J140/Denmark52!B140
 +Finland53!J140/Finland53!B140
 +Italy54!J140/Italy54!B140
 +Netherlands55!J140/Netherlands55!B140
 +Portugal56!J140/Portugal56!B140
 +Spain57!J140/Spain57!B140
 +Sweden58!J140/Sweden58!B140)
/(Belgium51!D140/Belgium51!B140
 +Denmark52!D140/Denmark52!B140
 +Finland53!D140/Finland53!B140
 +Italy54!D140/Italy54!B140
 +Netherlands55!D140/Netherlands55!B140
 +Portugal56!D140/Portugal56!B140
 +Spain57!D140/Spain57!B140
 +Sweden58!D140/Sweden58!B140))</f>
        <v>0.25194051634858899</v>
      </c>
      <c r="H140" s="62">
        <f>IF(OR(
Belgium51!K140   ="",
Belgium51!D140   ="",
Belgium51!B140   ="",
Denmark52!K140      ="",
Denmark52!D140      ="",
Denmark52!B140      ="",
Finland53!K140       ="",
Finland53!D140       ="",
Finland53!B140       ="",
Italy54!K140      ="",
Italy54!D140      ="",
Italy54!B140      ="",
Netherlands55!K140 ="",
Netherlands55!D140 ="",
Netherlands55!B140 ="",
Portugal56!K140      ="",
Portugal56!D140      ="",
Portugal56!B140      ="",
Spain57!K140      ="",
Spain57!D140      ="",
Spain57!B140      ="",
Sweden58!K140      ="",
Sweden58!D140      ="",
Sweden58!B140      =""),"",
(Belgium51!K140/Belgium51!B140
 +Denmark52!K140/Denmark52!B140
 +Finland53!K140/Finland53!B140
 +Italy54!K140/Italy54!B140
 +Netherlands55!K140/Netherlands55!B140
 +Portugal56!K140/Portugal56!B140
 +Spain57!K140/Spain57!B140
 +Sweden58!K140/Sweden58!B140)
/(Belgium51!D140/Belgium51!B140
 +Denmark52!D140/Denmark52!B140
 +Finland53!D140/Finland53!B140
 +Italy54!D140/Italy54!B140
 +Netherlands55!D140/Netherlands55!B140
 +Portugal56!D140/Portugal56!B140
 +Spain57!D140/Spain57!B140
 +Sweden58!D140/Sweden58!B140))</f>
        <v>0.37490842594964408</v>
      </c>
      <c r="I140" s="62">
        <f>IF(OR(
Belgium51!L140   ="",
Belgium51!D140   ="",
Belgium51!B140   ="",
Denmark52!L140      ="",
Denmark52!D140      ="",
Denmark52!B140      ="",
Finland53!L140       ="",
Finland53!D140       ="",
Finland53!B140       ="",
Italy54!L140      ="",
Italy54!D140      ="",
Italy54!B140      ="",
Netherlands55!L140 ="",
Netherlands55!D140 ="",
Netherlands55!B140 ="",
Portugal56!L140      ="",
Portugal56!D140      ="",
Portugal56!B140      ="",
Spain57!L140      ="",
Spain57!D140      ="",
Spain57!B140      ="",
Sweden58!L140      ="",
Sweden58!D140      ="",
Sweden58!B140      =""),"",
(Belgium51!L140/Belgium51!B140
 +Denmark52!L140/Denmark52!B140
 +Finland53!L140/Finland53!B140
 +Italy54!L140/Italy54!B140
 +Netherlands55!L140/Netherlands55!B140
 +Portugal56!L140/Portugal56!B140
 +Spain57!L140/Spain57!B140
 +Sweden58!L140/Sweden58!B140)
/(Belgium51!D140/Belgium51!B140
 +Denmark52!D140/Denmark52!B140
 +Finland53!D140/Finland53!B140
 +Italy54!D140/Italy54!B140
 +Netherlands55!D140/Netherlands55!B140
 +Portugal56!D140/Portugal56!B140
 +Spain57!D140/Spain57!B140
 +Sweden58!D140/Sweden58!B140))</f>
        <v>0.36681743636780761</v>
      </c>
      <c r="J140" s="61">
        <f t="shared" si="9"/>
        <v>8.0909895818364608E-3</v>
      </c>
      <c r="K140" s="61">
        <f>IF(OR(
Belgium51!D140   ="",Belgium51!D139   ="",
Belgium51!B140   ="",Belgium51!B139   ="",
Belgium51!N140   ="",Belgium51!N139   ="",
Denmark52!D140      ="",Denmark52!D139      ="",
Denmark52!B140      ="",Denmark52!B139      ="",
Denmark52!N140      ="",Denmark52!N139      ="",
Finland53!D140       ="",Finland53!D139       ="",
Finland53!B140       ="",Finland53!B139       ="",
Finland53!N140       ="",Finland53!N139       ="",
Italy54!D140      ="",Italy54!D139      ="",
Italy54!B140      ="",Italy54!B139      ="",
Italy54!N140      ="",Italy54!N139      ="",
Netherlands55!D140 ="",Netherlands55!D139 ="",
Netherlands55!B140 ="",Netherlands55!B139 ="",
Netherlands55!N140 ="",Netherlands55!N139 ="",
Portugal56!D140      ="",Portugal56!D139      ="",
Portugal56!B140      ="",Portugal56!B139      ="",
Portugal56!N140      ="",Portugal56!N139      ="",
Spain57!D140      ="",Spain57!D139      ="",
Spain57!B140      ="",Spain57!B139      ="",
Spain57!N140      ="",Spain57!N139      ="",
Sweden58!D140      ="",Sweden58!D139      ="",
Sweden58!B140      ="",Sweden58!B139      ="",
Sweden58!N140      ="",Sweden58!N139      =""),"",
LN(SQRT(
(Belgium51!D140/Belgium51!B140
 +Denmark52!D140/Denmark52!B140
 +Finland53!D140/Finland53!B140
 +Italy54!D140/Italy54!B140
 +Netherlands55!D140/Netherlands55!B140
 +Portugal56!D140/Portugal56!B140
 +Spain57!D140/Spain57!B140
 +Sweden58!D140/Sweden58!B140)
/(Belgium51!D140/Belgium51!N140*Belgium51!N139/Belgium51!B139
 +Denmark52!D140/Denmark52!N140*Denmark52!N139/Denmark52!B139
 +Finland53!D140/Finland53!N140*Finland53!N139/Finland53!B139
 +Italy54!D140/Italy54!N140*Italy54!N139/Italy54!B139
 +Netherlands55!D140/Netherlands55!N140*Netherlands55!N139/Netherlands55!B139
 +Portugal56!D140/Portugal56!N140*Portugal56!N139/Portugal56!B139
 +Spain57!D140/Spain57!N140*Spain57!N139/Spain57!B139
 +Sweden58!D140/Sweden58!N140*Sweden58!N139/Sweden58!B139)
*(Belgium51!D139/Belgium51!N139*Belgium51!N140/Belgium51!B140
 +Denmark52!D139/Denmark52!N139*Denmark52!N140/Denmark52!B140
 +Finland53!D139/Finland53!N139*Finland53!N140/Finland53!B140
 +Italy54!D139/Italy54!N139*Italy54!N140/Italy54!B140
 +Netherlands55!D139/Netherlands55!N139*Netherlands55!N140/Netherlands55!B140
 +Portugal56!D139/Portugal56!N139*Portugal56!N140/Portugal56!B140
 +Spain57!D139/Spain57!N139*Spain57!N140/Spain57!B140
 +Sweden58!D139/Sweden58!N139*Sweden58!N140/Sweden58!B140)
/(Belgium51!D139/Belgium51!B139
 +Denmark52!D139/Denmark52!B139
 +Finland53!D139/Finland53!B139
 +Italy54!D139/Italy54!B139
 +Netherlands55!D139/Netherlands55!B139
 +Portugal56!D139/Portugal56!B139
 +Spain57!D139/Spain57!B139
 +Sweden58!D139/Sweden58!B139))))</f>
        <v>0.13412459025072257</v>
      </c>
      <c r="L140" s="61">
        <f>IF(OR(
Belgium51!F140   ="",Belgium51!F139   ="",
Belgium51!D140   ="",Belgium51!D139   ="",
Belgium51!B140   ="",Belgium51!B139   ="",
Belgium51!P140   ="",Belgium51!P139   ="",
Denmark52!F140      ="",Denmark52!F139      ="",
Denmark52!D140      ="",Denmark52!D139      ="",
Denmark52!B140      ="",Denmark52!B139      ="",
Denmark52!P140      ="",Denmark52!P139      ="",
Finland53!F140       ="",Finland53!F139       ="",
Finland53!D140       ="",Finland53!D139       ="",
Finland53!B140       ="",Finland53!B139       ="",
Finland53!P140       ="",Finland53!P139       ="",
Italy54!F140      ="",Italy54!F139      ="",
Italy54!D140      ="",Italy54!D139      ="",
Italy54!B140      ="",Italy54!B139      ="",
Italy54!P140      ="",Italy54!P139      ="",
Netherlands55!F140 ="",Netherlands55!F139 ="",
Netherlands55!D140 ="",Netherlands55!D139 ="",
Netherlands55!B140 ="",Netherlands55!B139 ="",
Netherlands55!P140 ="",Netherlands55!P139 ="",
Portugal56!F140      ="",Portugal56!F139      ="",
Portugal56!D140      ="",Portugal56!D139      ="",
Portugal56!B140      ="",Portugal56!B139      ="",
Portugal56!P140      ="",Portugal56!P139      ="",
Spain57!F140      ="",Spain57!F139      ="",
Spain57!D140      ="",Spain57!D139      ="",
Spain57!B140      ="",Spain57!B139      ="",
Spain57!P140      ="",Spain57!P139      ="",
Sweden58!F140      ="",Sweden58!F139      ="",
Sweden58!D140      ="",Sweden58!D139      ="",
Sweden58!B140      ="",Sweden58!B139      ="",
Sweden58!P140      ="",Sweden58!P139      =""),"",
LN(SQRT(
(Belgium51!D140*Belgium51!F140/Belgium51!B140
 +Denmark52!D140*Denmark52!F140/Denmark52!B140
 +Finland53!D140*Finland53!F140/Finland53!B140
 +Italy54!D140*Italy54!F140/Italy54!B140
 +Netherlands55!D140*Netherlands55!F140/Netherlands55!B140
 +Portugal56!D140*Portugal56!F140/Portugal56!B140
 +Spain57!D140*Spain57!F140/Spain57!B140
 +Sweden58!D140*Sweden58!F140/Sweden58!B140)
/(Belgium51!D140*Belgium51!F140/Belgium51!P140*Belgium51!P139/Belgium51!B139
 +Denmark52!D140*Denmark52!F140/Denmark52!P140*Denmark52!P139/Denmark52!B139
 +Finland53!D140*Finland53!F140/Finland53!P140*Finland53!P139/Finland53!B139
 +Italy54!D140*Italy54!F140/Italy54!P140*Italy54!P139/Italy54!B139
 +Netherlands55!D140*Netherlands55!F140/Netherlands55!P140*Netherlands55!P139/Netherlands55!B139
 +Portugal56!D140*Portugal56!F140/Portugal56!P140*Portugal56!P139/Portugal56!B139
 +Spain57!D140*Spain57!F140/Spain57!P140*Spain57!P139/Spain57!B139
 +Sweden58!D140*Sweden58!F140/Sweden58!P140*Sweden58!P139/Sweden58!B139)
*(Belgium51!D139*Belgium51!F139/Belgium51!P139*Belgium51!P140/Belgium51!B140
 +Denmark52!D139*Denmark52!F139/Denmark52!P139*Denmark52!P140/Denmark52!B140
 +Finland53!D139*Finland53!F139/Finland53!P139*Finland53!P140/Finland53!B140
 +Italy54!D139*Italy54!F139/Italy54!P139*Italy54!P140/Italy54!B140
 +Netherlands55!D139*Netherlands55!F139/Netherlands55!P139*Netherlands55!P140/Netherlands55!B140
 +Portugal56!D139*Portugal56!F139/Portugal56!P139*Portugal56!P140/Portugal56!B140
 +Spain57!D139*Spain57!F139/Spain57!P139*Spain57!P140/Spain57!B140
 +Sweden58!D139*Sweden58!F139/Sweden58!P139*Sweden58!P140/Sweden58!B140)
/(Belgium51!D139*Belgium51!F139/Belgium51!B139
 +Denmark52!D139*Denmark52!F139/Denmark52!B139
 +Finland53!D139*Finland53!F139/Finland53!B139
 +Italy54!D139*Italy54!F139/Italy54!B139
 +Netherlands55!D139*Netherlands55!F139/Netherlands55!B139
 +Portugal56!D139*Portugal56!F139/Portugal56!B139
 +Spain57!D139*Spain57!F139/Spain57!B139
 +Sweden58!D139*Sweden58!F139/Sweden58!B139))))</f>
        <v>0.13353116181119304</v>
      </c>
      <c r="M140" s="62">
        <f>IF(OR(
Belgium51!H140   ="",Belgium51!H139   ="",
Belgium51!D140   ="",Belgium51!D139   ="",
Belgium51!B140   ="",Belgium51!B139   ="",
Belgium51!Q140   ="",Belgium51!Q139   ="",
Denmark52!H140      ="",Denmark52!H139      ="",
Denmark52!D140      ="",Denmark52!D139      ="",
Denmark52!B140      ="",Denmark52!B139      ="",
Denmark52!Q140      ="",Denmark52!Q139      ="",
Finland53!H140       ="",Finland53!H139       ="",
Finland53!D140       ="",Finland53!D139       ="",
Finland53!B140       ="",Finland53!B139       ="",
Finland53!Q140       ="",Finland53!Q139       ="",
Italy54!H140      ="",Italy54!H139      ="",
Italy54!D140      ="",Italy54!D139      ="",
Italy54!B140      ="",Italy54!B139      ="",
Italy54!Q140      ="",Italy54!Q139      ="",
Netherlands55!H140 ="",Netherlands55!H139 ="",
Netherlands55!D140 ="",Netherlands55!D139 ="",
Netherlands55!B140 ="",Netherlands55!B139 ="",
Netherlands55!Q140 ="",Netherlands55!Q139 ="",
Portugal56!H140      ="",Portugal56!H139      ="",
Portugal56!D140      ="",Portugal56!D139      ="",
Portugal56!B140      ="",Portugal56!B139      ="",
Portugal56!Q140      ="",Portugal56!Q139      ="",
Spain57!H140      ="",Spain57!H139      ="",
Spain57!D140      ="",Spain57!D139      ="",
Spain57!B140      ="",Spain57!B139      ="",
Spain57!Q140      ="",Spain57!Q139      ="",
Sweden58!H140      ="",Sweden58!H139      ="",
Sweden58!D140      ="",Sweden58!D139      ="",
Sweden58!B140      ="",Sweden58!B139      ="",
Sweden58!Q140      ="",Sweden58!Q139      =""),"",
LN(SQRT(
(Belgium51!D140*Belgium51!H140/Belgium51!B140
 +Denmark52!D140*Denmark52!H140/Denmark52!B140
 +Finland53!D140*Finland53!H140/Finland53!B140
 +Italy54!D140*Italy54!H140/Italy54!B140
 +Netherlands55!D140*Netherlands55!H140/Netherlands55!B140
 +Portugal56!D140*Portugal56!H140/Portugal56!B140
 +Spain57!D140*Spain57!H140/Spain57!B140
 +Sweden58!D140*Sweden58!H140/Sweden58!B140)
/(Belgium51!D140*Belgium51!H140/Belgium51!Q140*Belgium51!Q139/Belgium51!B139
 +Denmark52!D140*Denmark52!H140/Denmark52!Q140*Denmark52!Q139/Denmark52!B139
 +Finland53!D140*Finland53!H140/Finland53!Q140*Finland53!Q139/Finland53!B139
 +Italy54!D140*Italy54!H140/Italy54!Q140*Italy54!Q139/Italy54!B139
 +Netherlands55!D140*Netherlands55!H140/Netherlands55!Q140*Netherlands55!Q139/Netherlands55!B139
 +Portugal56!D140*Portugal56!H140/Portugal56!Q140*Portugal56!Q139/Portugal56!B139
 +Spain57!D140*Spain57!H140/Spain57!Q140*Spain57!Q139/Spain57!B139
 +Sweden58!D140*Sweden58!H140/Sweden58!Q140*Sweden58!Q139/Sweden58!B139)
*(Belgium51!D139*Belgium51!H139/Belgium51!Q139*Belgium51!Q140/Belgium51!B140
 +Denmark52!D139*Denmark52!H139/Denmark52!Q139*Denmark52!Q140/Denmark52!B140
 +Finland53!D139*Finland53!H139/Finland53!Q139*Finland53!Q140/Finland53!B140
 +Italy54!D139*Italy54!H139/Italy54!Q139*Italy54!Q140/Italy54!B140
 +Netherlands55!D139*Netherlands55!H139/Netherlands55!Q139*Netherlands55!Q140/Netherlands55!B140
 +Portugal56!D139*Portugal56!H139/Portugal56!Q139*Portugal56!Q140/Portugal56!B140
 +Spain57!D139*Spain57!H139/Spain57!Q139*Spain57!Q140/Spain57!B140
 +Sweden58!D139*Sweden58!H139/Sweden58!Q139*Sweden58!Q140/Sweden58!B140)
/(Belgium51!D139*Belgium51!H139/Belgium51!B139
 +Denmark52!D139*Denmark52!H139/Denmark52!B139
 +Finland53!D139*Finland53!H139/Finland53!B139
 +Italy54!D139*Italy54!H139/Italy54!B139
 +Netherlands55!D139*Netherlands55!H139/Netherlands55!B139
 +Portugal56!D139*Portugal56!H139/Portugal56!B139
 +Spain57!D139*Spain57!H139/Spain57!B139
 +Sweden58!D139*Sweden58!H139/Sweden58!B139))))</f>
        <v>0.13333136148234967</v>
      </c>
      <c r="N140" s="62">
        <f>IF(OR(
Belgium51!I140   ="",Belgium51!I139   ="",
Belgium51!B140   ="",Belgium51!B139   ="",
Belgium51!R140   ="",Belgium51!R139   ="",
Denmark52!I140      ="",Denmark52!I139      ="",
Denmark52!B140      ="",Denmark52!B139      ="",
Denmark52!R140      ="",Denmark52!R139      ="",
Finland53!I140       ="",Finland53!I139       ="",
Finland53!B140       ="",Finland53!B139       ="",
Finland53!R140       ="",Finland53!R139       ="",
Italy54!I140      ="",Italy54!I139      ="",
Italy54!B140      ="",Italy54!B139      ="",
Italy54!R140      ="",Italy54!R139      ="",
Netherlands55!I140 ="",Netherlands55!I139 ="",
Netherlands55!B140 ="",Netherlands55!B139 ="",
Netherlands55!R140 ="",Netherlands55!R139 ="",
Portugal56!I140      ="",Portugal56!I139      ="",
Portugal56!B140      ="",Portugal56!B139      ="",
Portugal56!R140      ="",Portugal56!R139      ="",
Spain57!I140      ="",Spain57!I139      ="",
Spain57!B140      ="",Spain57!B139      ="",
Spain57!R140      ="",Spain57!R139      ="",
Sweden58!I140      ="",Sweden58!I139      ="",
Sweden58!B140      ="",Sweden58!B139      ="",
Sweden58!R140      ="",Sweden58!R139      =""),"",
LN(SQRT(
(Belgium51!I140/Belgium51!B140
 +Denmark52!I140/Denmark52!B140
 +Finland53!I140/Finland53!B140
 +Italy54!I140/Italy54!B140
 +Netherlands55!I140/Netherlands55!B140
 +Portugal56!I140/Portugal56!B140
 +Spain57!I140/Spain57!B140
 +Sweden58!I140/Sweden58!B140)
/(Belgium51!I140/Belgium51!R140*Belgium51!R139/Belgium51!B139
 +Denmark52!I140/Denmark52!R140*Denmark52!R139/Denmark52!B139
 +Finland53!I140/Finland53!R140*Finland53!R139/Finland53!B139
 +Italy54!I140/Italy54!R140*Italy54!R139/Italy54!B139
 +Netherlands55!I140/Netherlands55!R140*Netherlands55!R139/Netherlands55!B139
 +Portugal56!I140/Portugal56!R140*Portugal56!R139/Portugal56!B139
 +Spain57!I140/Spain57!R140*Spain57!R139/Spain57!B139
 +Sweden58!I140/Sweden58!R140*Sweden58!R139/Sweden58!B139)
*(Belgium51!I139/Belgium51!R139*Belgium51!R140/Belgium51!B140
 +Denmark52!I139/Denmark52!R139*Denmark52!R140/Denmark52!B140
 +Finland53!I139/Finland53!R139*Finland53!R140/Finland53!B140
 +Italy54!I139/Italy54!R139*Italy54!R140/Italy54!B140
 +Netherlands55!I139/Netherlands55!R139*Netherlands55!R140/Netherlands55!B140
 +Portugal56!I139/Portugal56!R139*Portugal56!R140/Portugal56!B140
 +Spain57!I139/Spain57!R139*Spain57!R140/Spain57!B140
 +Sweden58!I139/Sweden58!R139*Sweden58!R140/Sweden58!B140)
/(Belgium51!I139/Belgium51!B139
 +Denmark52!I139/Denmark52!B139
 +Finland53!I139/Finland53!B139
 +Italy54!I139/Italy54!B139
 +Netherlands55!I139/Netherlands55!B139
 +Portugal56!I139/Portugal56!B139
 +Spain57!I139/Spain57!B139
 +Sweden58!I139/Sweden58!B139))))</f>
        <v>0.12720804594014057</v>
      </c>
      <c r="O140" s="62">
        <f>IF(OR(
Belgium51!K140   ="",Belgium51!K139   ="",
Belgium51!B140   ="",Belgium51!B139   ="",
Belgium51!S140   ="",Belgium51!S139   ="",
Denmark52!K140      ="",Denmark52!K139      ="",
Denmark52!B140      ="",Denmark52!B139      ="",
Denmark52!S140      ="",Denmark52!S139      ="",
Finland53!K140       ="",Finland53!K139       ="",
Finland53!B140       ="",Finland53!B139       ="",
Finland53!S140       ="",Finland53!S139       ="",
Italy54!K140      ="",Italy54!K139      ="",
Italy54!B140      ="",Italy54!B139      ="",
Italy54!S140      ="",Italy54!S139      ="",
Netherlands55!K140 ="",Netherlands55!K139 ="",
Netherlands55!B140 ="",Netherlands55!B139 ="",
Netherlands55!S140 ="",Netherlands55!S139 ="",
Portugal56!K140      ="",Portugal56!K139      ="",
Portugal56!B140      ="",Portugal56!B139      ="",
Portugal56!S140      ="",Portugal56!S139      ="",
Spain57!K140      ="",Spain57!K139      ="",
Spain57!B140      ="",Spain57!B139      ="",
Spain57!S140      ="",Spain57!S139      ="",
Sweden58!K140      ="",Sweden58!K139      ="",
Sweden58!B140      ="",Sweden58!B139      ="",
Sweden58!S140      ="",Sweden58!S139      =""),"",
LN(SQRT(
(Belgium51!K140/Belgium51!B140
 +Denmark52!K140/Denmark52!B140
 +Finland53!K140/Finland53!B140
 +Italy54!K140/Italy54!B140
 +Netherlands55!K140/Netherlands55!B140
 +Portugal56!K140/Portugal56!B140
 +Spain57!K140/Spain57!B140
 +Sweden58!K140/Sweden58!B140)
/(Belgium51!K140/Belgium51!S140*Belgium51!S139/Belgium51!B139
 +Denmark52!K140/Denmark52!S140*Denmark52!S139/Denmark52!B139
 +Finland53!K140/Finland53!S140*Finland53!S139/Finland53!B139
 +Italy54!K140/Italy54!S140*Italy54!S139/Italy54!B139
 +Netherlands55!K140/Netherlands55!S140*Netherlands55!S139/Netherlands55!B139
 +Portugal56!K140/Portugal56!S140*Portugal56!S139/Portugal56!B139
 +Spain57!K140/Spain57!S140*Spain57!S139/Spain57!B139
 +Sweden58!K140/Sweden58!S140*Sweden58!S139/Sweden58!B139)
*(Belgium51!K139/Belgium51!S139*Belgium51!S140/Belgium51!B140
 +Denmark52!K139/Denmark52!S139*Denmark52!S140/Denmark52!B140
 +Finland53!K139/Finland53!S139*Finland53!S140/Finland53!B140
 +Italy54!K139/Italy54!S139*Italy54!S140/Italy54!B140
 +Netherlands55!K139/Netherlands55!S139*Netherlands55!S140/Netherlands55!B140
 +Portugal56!K139/Portugal56!S139*Portugal56!S140/Portugal56!B140
 +Spain57!K139/Spain57!S139*Spain57!S140/Spain57!B140
 +Sweden58!K139/Sweden58!S139*Sweden58!S140/Sweden58!B140)
/(Belgium51!K139/Belgium51!B139
 +Denmark52!K139/Denmark52!B139
 +Finland53!K139/Finland53!B139
 +Italy54!K139/Italy54!B139
 +Netherlands55!K139/Netherlands55!B139
 +Portugal56!K139/Portugal56!B139
 +Spain57!K139/Spain57!B139
 +Sweden58!K139/Sweden58!B139))))</f>
        <v>0.12839000111602408</v>
      </c>
      <c r="P140" s="62">
        <f>IF(OR(
Belgium51!L140   ="",Belgium51!L139   ="",
Belgium51!B140   ="",Belgium51!B139   ="",
Belgium51!T140   ="",Belgium51!T139   ="",
Denmark52!L140      ="",Denmark52!L139      ="",
Denmark52!B140      ="",Denmark52!B139      ="",
Denmark52!T140      ="",Denmark52!T139      ="",
Finland53!L140       ="",Finland53!L139       ="",
Finland53!B140       ="",Finland53!B139       ="",
Finland53!T140       ="",Finland53!T139       ="",
Italy54!L140      ="",Italy54!L139      ="",
Italy54!B140      ="",Italy54!B139      ="",
Italy54!T140      ="",Italy54!T139      ="",
Netherlands55!L140 ="",Netherlands55!L139 ="",
Netherlands55!B140 ="",Netherlands55!B139 ="",
Netherlands55!T140 ="",Netherlands55!T139 ="",
Portugal56!L140      ="",Portugal56!L139      ="",
Portugal56!B140      ="",Portugal56!B139      ="",
Portugal56!T140      ="",Portugal56!T139      ="",
Spain57!L140      ="",Spain57!L139      ="",
Spain57!B140      ="",Spain57!B139      ="",
Spain57!T140      ="",Spain57!T139      ="",
Sweden58!L140      ="",Sweden58!L139      ="",
Sweden58!B140      ="",Sweden58!B139      ="",
Sweden58!T140      ="",Sweden58!T139      =""),"",
LN(SQRT(
(Belgium51!L140/Belgium51!B140
 +Denmark52!L140/Denmark52!B140
 +Finland53!L140/Finland53!B140
 +Italy54!L140/Italy54!B140
 +Netherlands55!L140/Netherlands55!B140
 +Portugal56!L140/Portugal56!B140
 +Spain57!L140/Spain57!B140
 +Sweden58!L140/Sweden58!B140)
/(Belgium51!L140/Belgium51!T140*Belgium51!T139/Belgium51!B139
 +Denmark52!L140/Denmark52!T140*Denmark52!T139/Denmark52!B139
 +Finland53!L140/Finland53!T140*Finland53!T139/Finland53!B139
 +Italy54!L140/Italy54!T140*Italy54!T139/Italy54!B139
 +Netherlands55!L140/Netherlands55!T140*Netherlands55!T139/Netherlands55!B139
 +Portugal56!L140/Portugal56!T140*Portugal56!T139/Portugal56!B139
 +Spain57!L140/Spain57!T140*Spain57!T139/Spain57!B139
 +Sweden58!L140/Sweden58!T140*Sweden58!T139/Sweden58!B139)
*(Belgium51!L139/Belgium51!T139*Belgium51!T140/Belgium51!B140
 +Denmark52!L139/Denmark52!T139*Denmark52!T140/Denmark52!B140
 +Finland53!L139/Finland53!T139*Finland53!T140/Finland53!B140
 +Italy54!L139/Italy54!T139*Italy54!T140/Italy54!B140
 +Netherlands55!L139/Netherlands55!T139*Netherlands55!T140/Netherlands55!B140
 +Portugal56!L139/Portugal56!T139*Portugal56!T140/Portugal56!B140
 +Spain57!L139/Spain57!T139*Spain57!T140/Spain57!B140
 +Sweden58!L139/Sweden58!T139*Sweden58!T140/Sweden58!B140)
/(Belgium51!L139/Belgium51!B139
 +Denmark52!L139/Denmark52!B139
 +Finland53!L139/Finland53!B139
 +Italy54!L139/Italy54!B139
 +Netherlands55!L139/Netherlands55!B139
 +Portugal56!L139/Portugal56!B139
 +Spain57!L139/Spain57!B139
 +Sweden58!L139/Sweden58!B139))))</f>
        <v>0.12361929162451329</v>
      </c>
      <c r="Q140" s="61">
        <f t="shared" si="4"/>
        <v>-5.9342843952953084E-4</v>
      </c>
      <c r="R140" s="61">
        <f t="shared" si="8"/>
        <v>-7.9322876837290002E-4</v>
      </c>
      <c r="S140" s="61">
        <f t="shared" si="5"/>
        <v>-6.9165443105820013E-3</v>
      </c>
      <c r="T140" s="61">
        <f t="shared" si="6"/>
        <v>-5.7345891346984867E-3</v>
      </c>
      <c r="U140" s="61">
        <f t="shared" si="7"/>
        <v>-1.0505298626209275E-2</v>
      </c>
      <c r="V140" s="61">
        <f>IF(OR(
Belgium51!V140   ="",
Belgium51!U140   ="",
Denmark52!V140      ="",
Denmark52!U140      ="",
Finland53!V140       ="",
Finland53!U140       ="",
Italy54!V140      ="",
Italy54!U140      ="",
Netherlands55!V140 ="",
Netherlands55!U140 ="",
Portugal56!V140      ="",
Portugal56!U140      ="",
Spain57!V140      ="",
Spain57!U140      ="",
Sweden58!V140      ="",
Sweden58!U140      =""),"",
LN((Belgium51!V140+Denmark52!V140+Finland53!V140+Italy54!V140+Netherlands55!V140+Portugal56!V140+Spain57!V140+Sweden58!V140)
/(Belgium51!U140+Denmark52!U140+Finland53!U140+Italy54!U140+Netherlands55!U140+Portugal56!U140+Spain57!U140+Sweden58!U140)))</f>
        <v>-0.77454947249899753</v>
      </c>
      <c r="W140" s="61">
        <f>IF(OR(
Belgium51!V140   ="",
Belgium51!W140   ="",
Belgium51!U140   ="",
Denmark52!V140      ="",
Denmark52!W140      ="",
Denmark52!U140      ="",
Finland53!V140       ="",
Finland53!W140       ="",
Finland53!U140       ="",
Italy54!V140      ="",
Italy54!W140      ="",
Italy54!U140      ="",
Netherlands55!V140 ="",
Netherlands55!W140 ="",
Netherlands55!V140 ="",
Portugal56!V140      ="",
Portugal56!W140      ="",
Portugal56!U140      ="",
Spain57!V140      ="",
Spain57!W140      ="",
Spain57!U140      ="",
Sweden58!V140      ="",
Sweden58!W140      ="",
Sweden58!U140      ="",
),"",
LN((Belgium51!V140*Belgium51!W140+Denmark52!V140*Denmark52!W140+Finland53!V140*Finland53!W140+Italy54!V140*Italy54!W140+Netherlands55!V140*Netherlands55!W140+Portugal56!V140*Portugal56!W140+Spain57!V140*Spain57!W140+Sweden58!V140*Sweden58!W140)
/(Belgium51!U140+Denmark52!U140+Finland53!U140+Italy54!U140+Netherlands55!U140+Portugal56!U140+Spain57!U140+Sweden58!U140)))</f>
        <v>6.6636803377120746</v>
      </c>
      <c r="X140" s="61">
        <f>IF(OR(
Belgium51!X140   ="",
Belgium51!D140   ="",
Belgium51!B140   ="",
Denmark52!X140      ="",
Denmark52!D140      ="",
Denmark52!B140      ="",
Finland53!X140       ="",
Finland53!D140       ="",
Finland53!B140       ="",
Italy54!X140      ="",
Italy54!D140      ="",
Italy54!B140      ="",
Netherlands55!X140 ="",
Netherlands55!D140 ="",
Netherlands55!B140 ="",
Portugal56!X140      ="",
Portugal56!D140      ="",
Portugal56!B140      ="",
Spain57!X140      ="",
Spain57!D140      ="",
Spain57!B140      ="",
Sweden58!X140      ="",
Sweden58!D140      ="",
Sweden58!B140      =""),"",
(Belgium51!X140*Belgium51!D140/Belgium51!B140
 +Denmark52!X140*Denmark52!D140/Denmark52!B140
 +Finland53!X140*Finland53!D140/Finland53!B140
 +Italy54!X140*Italy54!D140/Italy54!B140
 +Netherlands55!X140*Netherlands55!D140/Netherlands55!B140
 +Portugal56!X140*Portugal56!D140/Portugal56!B140
 +Spain57!X140*Spain57!D140/Spain57!B140
 +Sweden58!X140*Sweden58!D140/Sweden58!B140)
/(Belgium51!D140/Belgium51!B140
 +Denmark52!D140/Denmark52!B140
 +Finland53!D140/Finland53!B140
 +Italy54!D140/Italy54!B140
 +Netherlands55!D140/Netherlands55!B140
 +Portugal56!D140/Portugal56!B140
 +Spain57!D140/Spain57!B140
 +Sweden58!D140/Sweden58!B140))</f>
        <v>0.57208822838175621</v>
      </c>
      <c r="Y140" s="61">
        <f>IF(OR(
Belgium51!Y140   ="",
Belgium51!D140   ="",
Belgium51!B140   ="",
Denmark52!Y140      ="",
Denmark52!D140      ="",
Denmark52!B140      ="",
Finland53!Y140       ="",
Finland53!D140       ="",
Finland53!B140       ="",
Italy54!Y140      ="",
Italy54!D140      ="",
Italy54!B140      ="",
Netherlands55!Y140 ="",
Netherlands55!D140 ="",
Netherlands55!B140 ="",
Portugal56!Y140      ="",
Portugal56!D140      ="",
Portugal56!B140      ="",
Spain57!Y140      ="",
Spain57!D140      ="",
Spain57!B140      ="",
Sweden58!Y140      ="",
Sweden58!D140      ="",
Sweden58!B140      =""),"",
(Belgium51!Y140/Belgium51!B140
 +Denmark52!Y140/Denmark52!B140
 +Finland53!Y140/Finland53!B140
 +Italy54!Y140/Italy54!B140
 +Netherlands55!Y140/Netherlands55!B140
 +Portugal56!Y140/Portugal56!B140
 +Spain57!Y140/Spain57!B140
 +Sweden58!Y140/Sweden58!B140)
/(Belgium51!D140/Belgium51!B140
 +Denmark52!D140/Denmark52!B140
 +Finland53!D140/Finland53!B140
 +Italy54!D140/Italy54!B140
 +Netherlands55!D140/Netherlands55!B140
 +Portugal56!D140/Portugal56!B140
 +Spain57!D140/Spain57!B140
 +Sweden58!D140/Sweden58!B140))</f>
        <v>0.14485181527397473</v>
      </c>
      <c r="Z140" s="61">
        <v>3.86</v>
      </c>
      <c r="AA140" s="62">
        <f t="shared" si="10"/>
        <v>-0.10572459025072257</v>
      </c>
      <c r="AB140" s="75">
        <f>IF(OR(
Belgium51!AB140   ="",
Belgium51!D140   ="",
Belgium51!B140   ="",
Denmark52!AB140      ="",
Denmark52!D140      ="",
Denmark52!B140      ="",
Finland53!AB140       ="",
Finland53!D140       ="",
Finland53!B140       ="",
Italy54!AB140      ="",
Italy54!D140      ="",
Italy54!B140      ="",
Netherlands55!AB140 ="",
Netherlands55!D140 ="",
Netherlands55!B140 ="",
Portugal56!AB140      ="",
Portugal56!D140      ="",
Portugal56!B140      ="",
Spain57!AB140      ="",
Spain57!D140      ="",
Spain57!B140      ="",
Sweden58!AB140      ="",
Sweden58!D140      ="",
Sweden58!B140      =""),"",
(Belgium51!AB140*Belgium51!D140/Belgium51!B140
 +Denmark52!AB140*Denmark52!D140/Denmark52!B140
 +Finland53!AB140*Finland53!D140/Finland53!B140
 +Italy54!AB140*Italy54!D140/Italy54!B140
 +Netherlands55!AB140*Netherlands55!D140/Netherlands55!B140
 +Portugal56!AB140*Portugal56!D140/Portugal56!B140
 +Spain57!AB140*Spain57!D140/Spain57!B140
 +Sweden58!AB140*Sweden58!D140/Sweden58!B140)
/(Belgium51!D140/Belgium51!B140
 +Denmark52!D140/Denmark52!B140
 +Finland53!D140/Finland53!B140
 +Italy54!D140/Italy54!B140
 +Netherlands55!D140/Netherlands55!B140
 +Portugal56!D140/Portugal56!B140
 +Spain57!D140/Spain57!B140
 +Sweden58!D140/Sweden58!B140))</f>
        <v>0.6394096696355277</v>
      </c>
    </row>
    <row r="141" spans="1:28">
      <c r="A141" s="62">
        <v>2008</v>
      </c>
      <c r="B141" s="62">
        <f>IF(OR(
Belgium51!AC141   ="",
Belgium51!D141   ="",
Belgium51!B141   ="",
Denmark52!AC141      ="",
Denmark52!D141      ="",
Denmark52!B141      ="",
Finland53!AC141       ="",
Finland53!D141       ="",
Finland53!B141       ="",
Italy54!AC141      ="",
Italy54!D141      ="",
Italy54!B141      ="",
Netherlands55!AC141 ="",
Netherlands55!D141 ="",
Netherlands55!B141 ="",
Portugal56!AC141 ="",
Portugal56!D141 ="",
Portugal56!B141 ="",
Spain57!AC141       ="",
Spain57!D141       ="",
Spain57!B141       ="",
Sweden58!AC141      ="",
Sweden58!D141      ="",
Sweden58!B141      =""),"",
(Belgium51!AC141*Belgium51!D141/Belgium51!B141
 +Denmark52!AC141*Denmark52!D141/Denmark52!B141
 +Finland53!AC141*Finland53!D141/Finland53!B141
 +Italy54!AC141*Italy54!D141/Italy54!B141
 +Netherlands55!AC141*Netherlands55!D141/Netherlands55!B141
 +Portugal56!AC141*Portugal56!D141/Portugal56!B141
 +Spain57!AC141*Spain57!D141/Spain57!B141
 +Sweden58!AC141*Sweden58!D141/Sweden58!B141)
/(Belgium51!D141/Belgium51!B141
 +Denmark52!D141/Denmark52!B141
 +Finland53!D141/Finland53!B141
 +Italy54!D141/Italy54!B141
 +Netherlands55!D141/Netherlands55!B141
 +Portugal56!D141/Portugal56!B141
 +Spain57!D141/Spain57!B141
 +Sweden58!D141/Sweden58!B141))</f>
        <v>1.6737011379795847E-2</v>
      </c>
      <c r="C141" s="34">
        <f>IF(OR(
Belgium51!F141   ="",
Belgium51!D141   ="",
Belgium51!B141   ="",
Denmark52!F141      ="",
Denmark52!D141      ="",
Denmark52!B141      ="",
Finland53!F141       ="",
Finland53!D141       ="",
Finland53!B141       ="",
Italy54!F141      ="",
Italy54!D141      ="",
Italy54!B141      ="",
Netherlands55!F141 ="",
Netherlands55!D141 ="",
Netherlands55!B141 ="",
Portugal56!F141 ="",
Portugal56!D141 ="",
Portugal56!B141 ="",
Spain57!F141       ="",
Spain57!D141       ="",
Spain57!B141       ="",
Sweden58!F141      ="",
Sweden58!D141      ="",
Sweden58!B141      =""),"",
(Belgium51!F141*Belgium51!D141/Belgium51!B141
 +Denmark52!F141*Denmark52!D141/Denmark52!B141
 +Finland53!F141*Finland53!D141/Finland53!B141
 +Italy54!F141*Italy54!D141/Italy54!B141
 +Netherlands55!F141*Netherlands55!D141/Netherlands55!B141
 +Portugal56!F141*Portugal56!D141/Portugal56!B141
 +Spain57!F141*Spain57!D141/Spain57!B141
 +Sweden58!F141*Sweden58!D141/Sweden58!B141)
/(Belgium51!D141/Belgium51!B141
 +Denmark52!D141/Denmark52!B141
 +Finland53!D141/Finland53!B141
 +Italy54!D141/Italy54!B141
 +Netherlands55!D141/Netherlands55!B141
 +Portugal56!D141/Portugal56!B141
 +Spain57!D141/Spain57!B141
 +Sweden58!D141/Sweden58!B141))</f>
        <v>0.54464367130010816</v>
      </c>
      <c r="D141" s="62" t="str">
        <f>IF(OR(
Belgium51!AE141   ="",
Belgium51!D141   ="",
Belgium51!B141   ="",
Denmark52!AE141      ="",
Denmark52!D141      ="",
Denmark52!B141      ="",
Finland53!AE141       ="",
Finland53!D141       ="",
Finland53!B141       ="",
Italy54!AE141      ="",
Italy54!D141      ="",
Italy54!B141      ="",
Netherlands55!AE141 ="",
Netherlands55!D141 ="",
Netherlands55!B141 ="",
Portugal56!AE141 ="",
Portugal56!D141 ="",
Portugal56!B141 ="",
Spain57!AE141       ="",
Spain57!D141       ="",
Spain57!B141       ="",
Sweden58!AE141      ="",
Sweden58!D141      ="",
Sweden58!B141      =""),"",
(Belgium51!AE141*Belgium51!D141/Belgium51!B141
 +Denmark52!AE141*Denmark52!D141/Denmark52!B141
 +Finland53!AE141*Finland53!D141/Finland53!B141
 +Italy54!AE141*Italy54!D141/Italy54!B141
 +Netherlands55!AE141*Netherlands55!D141/Netherlands55!B141
 +Portugal56!AE141*Portugal56!D141/Portugal56!B141
 +Spain57!AE141*Spain57!D141/Spain57!B141
 +Sweden58!AE141*Sweden58!D141/Sweden58!B141)
/(Belgium51!D141/Belgium51!B141
 +Denmark52!D141/Denmark52!B141
 +Finland53!D141/Finland53!B141
 +Italy54!D141/Italy54!B141
 +Netherlands55!D141/Netherlands55!B141
 +Portugal56!D141/Portugal56!B141
 +Spain57!D141/Spain57!B141
 +Sweden58!D141/Sweden58!B141))</f>
        <v/>
      </c>
      <c r="E141" s="62">
        <f>IF(OR(
Belgium51!H141   ="",
Belgium51!D141   ="",
Belgium51!B141   ="",
Denmark52!H141      ="",
Denmark52!D141      ="",
Denmark52!B141      ="",
Finland53!H141       ="",
Finland53!D141       ="",
Finland53!B141       ="",
Italy54!H141      ="",
Italy54!D141      ="",
Italy54!B141      ="",
Netherlands55!H141 ="",
Netherlands55!D141 ="",
Netherlands55!B141 ="",
Portugal56!H141 ="",
Portugal56!D141 ="",
Portugal56!B141 ="",
Spain57!H141 ="",
Spain57!D141 ="",
Spain57!B141 ="",
Sweden58!H141 ="",
Sweden58!D141 ="",
Sweden58!B141 =""),"",
(Belgium51!H141*Belgium51!D141/Belgium51!B141
 +Denmark52!H141*Denmark52!D141/Denmark52!B141
 +Finland53!H141*Finland53!D141/Finland53!B141
 +Italy54!H141*Italy54!D141/Italy54!B141
 +Netherlands55!H141*Netherlands55!D141/Netherlands55!B141
 +Portugal56!H141*Portugal56!D141/Portugal56!B141
 +Spain57!H141*Spain57!D141/Spain57!B141
 +Sweden58!H141*Sweden58!D141/Sweden58!B141)
/(Belgium51!D141/Belgium51!B141
 +Denmark52!D141/Denmark52!B141
 +Finland53!D141/Finland53!B141
 +Italy54!D141/Italy54!B141
 +Netherlands55!D141/Netherlands55!B141
 +Portugal56!D141/Portugal56!B141
 +Spain57!D141/Spain57!B141
 +Sweden58!D141/Sweden58!B141))</f>
        <v>0.24142925406411841</v>
      </c>
      <c r="F141" s="62">
        <f>IF(OR(
Belgium51!I141   ="",
Belgium51!D141   ="",
Belgium51!B141   ="",
Denmark52!I141      ="",
Denmark52!D141      ="",
Denmark52!B141      ="",
Finland53!I141       ="",
Finland53!D141       ="",
Finland53!B141       ="",
Italy54!I141      ="",
Italy54!D141      ="",
Italy54!B141      ="",
Netherlands55!I141 ="",
Netherlands55!D141 ="",
Netherlands55!B141 ="",
Portugal56!I141      ="",
Portugal56!D141      ="",
Portugal56!B141      ="",
Spain57!I141      ="",
Spain57!D141      ="",
Spain57!B141      ="",
Sweden58!I141      ="",
Sweden58!D141      ="",
Sweden58!B141      =""),"",
(Belgium51!I141/Belgium51!B141
 +Denmark52!I141/Denmark52!B141
 +Finland53!I141/Finland53!B141
 +Italy54!I141/Italy54!B141
 +Netherlands55!I141/Netherlands55!B141
 +Portugal56!I141/Portugal56!B141
 +Spain57!I141/Spain57!B141
 +Sweden58!I141/Sweden58!B141)
/(Belgium51!D141/Belgium51!B141
 +Denmark52!D141/Denmark52!B141
 +Finland53!D141/Finland53!B141
 +Italy54!D141/Italy54!B141
 +Netherlands55!D141/Netherlands55!B141
 +Portugal56!D141/Portugal56!B141
 +Spain57!D141/Spain57!B141
 +Sweden58!D141/Sweden58!B141))</f>
        <v>0.25630678968339438</v>
      </c>
      <c r="G141" s="62">
        <f>IF(OR(
Belgium51!J141   ="",
Belgium51!D141   ="",
Belgium51!B141   ="",
Denmark52!J141      ="",
Denmark52!D141      ="",
Denmark52!B141      ="",
Finland53!J141       ="",
Finland53!D141       ="",
Finland53!B141       ="",
Italy54!J141      ="",
Italy54!D141      ="",
Italy54!B141      ="",
Netherlands55!J141 ="",
Netherlands55!D141 ="",
Netherlands55!B141 ="",
Portugal56!J141      ="",
Portugal56!D141      ="",
Portugal56!B141      ="",
Spain57!J141      ="",
Spain57!D141      ="",
Spain57!B141      ="",
Sweden58!J141      ="",
Sweden58!D141      ="",
Sweden58!B141      =""),"",
(Belgium51!J141/Belgium51!B141
 +Denmark52!J141/Denmark52!B141
 +Finland53!J141/Finland53!B141
 +Italy54!J141/Italy54!B141
 +Netherlands55!J141/Netherlands55!B141
 +Portugal56!J141/Portugal56!B141
 +Spain57!J141/Spain57!B141
 +Sweden58!J141/Sweden58!B141)
/(Belgium51!D141/Belgium51!B141
 +Denmark52!D141/Denmark52!B141
 +Finland53!D141/Finland53!B141
 +Italy54!D141/Italy54!B141
 +Netherlands55!D141/Netherlands55!B141
 +Portugal56!D141/Portugal56!B141
 +Spain57!D141/Spain57!B141
 +Sweden58!D141/Sweden58!B141))</f>
        <v>0.24140964544181931</v>
      </c>
      <c r="H141" s="62">
        <f>IF(OR(
Belgium51!K141   ="",
Belgium51!D141   ="",
Belgium51!B141   ="",
Denmark52!K141      ="",
Denmark52!D141      ="",
Denmark52!B141      ="",
Finland53!K141       ="",
Finland53!D141       ="",
Finland53!B141       ="",
Italy54!K141      ="",
Italy54!D141      ="",
Italy54!B141      ="",
Netherlands55!K141 ="",
Netherlands55!D141 ="",
Netherlands55!B141 ="",
Portugal56!K141      ="",
Portugal56!D141      ="",
Portugal56!B141      ="",
Spain57!K141      ="",
Spain57!D141      ="",
Spain57!B141      ="",
Sweden58!K141      ="",
Sweden58!D141      ="",
Sweden58!B141      =""),"",
(Belgium51!K141/Belgium51!B141
 +Denmark52!K141/Denmark52!B141
 +Finland53!K141/Finland53!B141
 +Italy54!K141/Italy54!B141
 +Netherlands55!K141/Netherlands55!B141
 +Portugal56!K141/Portugal56!B141
 +Spain57!K141/Spain57!B141
 +Sweden58!K141/Sweden58!B141)
/(Belgium51!D141/Belgium51!B141
 +Denmark52!D141/Denmark52!B141
 +Finland53!D141/Finland53!B141
 +Italy54!D141/Italy54!B141
 +Netherlands55!D141/Netherlands55!B141
 +Portugal56!D141/Portugal56!B141
 +Spain57!D141/Spain57!B141
 +Sweden58!D141/Sweden58!B141))</f>
        <v>0.37536231082183924</v>
      </c>
      <c r="I141" s="62">
        <f>IF(OR(
Belgium51!L141   ="",
Belgium51!D141   ="",
Belgium51!B141   ="",
Denmark52!L141      ="",
Denmark52!D141      ="",
Denmark52!B141      ="",
Finland53!L141       ="",
Finland53!D141       ="",
Finland53!B141       ="",
Italy54!L141      ="",
Italy54!D141      ="",
Italy54!B141      ="",
Netherlands55!L141 ="",
Netherlands55!D141 ="",
Netherlands55!B141 ="",
Portugal56!L141      ="",
Portugal56!D141      ="",
Portugal56!B141      ="",
Spain57!L141      ="",
Spain57!D141      ="",
Spain57!B141      ="",
Sweden58!L141      ="",
Sweden58!D141      ="",
Sweden58!B141      =""),"",
(Belgium51!L141/Belgium51!B141
 +Denmark52!L141/Denmark52!B141
 +Finland53!L141/Finland53!B141
 +Italy54!L141/Italy54!B141
 +Netherlands55!L141/Netherlands55!B141
 +Portugal56!L141/Portugal56!B141
 +Spain57!L141/Spain57!B141
 +Sweden58!L141/Sweden58!B141)
/(Belgium51!D141/Belgium51!B141
 +Denmark52!D141/Denmark52!B141
 +Finland53!D141/Finland53!B141
 +Italy54!D141/Italy54!B141
 +Netherlands55!D141/Netherlands55!B141
 +Portugal56!D141/Portugal56!B141
 +Spain57!D141/Spain57!B141
 +Sweden58!D141/Sweden58!B141))</f>
        <v>0.37475882436543101</v>
      </c>
      <c r="J141" s="61">
        <f t="shared" si="9"/>
        <v>6.0348645640823095E-4</v>
      </c>
      <c r="K141" s="61">
        <f>IF(OR(
Belgium51!D141   ="",Belgium51!D140   ="",
Belgium51!B141   ="",Belgium51!B140   ="",
Belgium51!N141   ="",Belgium51!N140   ="",
Denmark52!D141      ="",Denmark52!D140      ="",
Denmark52!B141      ="",Denmark52!B140      ="",
Denmark52!N141      ="",Denmark52!N140      ="",
Finland53!D141       ="",Finland53!D140       ="",
Finland53!B141       ="",Finland53!B140       ="",
Finland53!N141       ="",Finland53!N140       ="",
Italy54!D141      ="",Italy54!D140      ="",
Italy54!B141      ="",Italy54!B140      ="",
Italy54!N141      ="",Italy54!N140      ="",
Netherlands55!D141 ="",Netherlands55!D140 ="",
Netherlands55!B141 ="",Netherlands55!B140 ="",
Netherlands55!N141 ="",Netherlands55!N140 ="",
Portugal56!D141      ="",Portugal56!D140      ="",
Portugal56!B141      ="",Portugal56!B140      ="",
Portugal56!N141      ="",Portugal56!N140      ="",
Spain57!D141      ="",Spain57!D140      ="",
Spain57!B141      ="",Spain57!B140      ="",
Spain57!N141      ="",Spain57!N140      ="",
Sweden58!D141      ="",Sweden58!D140      ="",
Sweden58!B141      ="",Sweden58!B140      ="",
Sweden58!N141      ="",Sweden58!N140      =""),"",
LN(SQRT(
(Belgium51!D141/Belgium51!B141
 +Denmark52!D141/Denmark52!B141
 +Finland53!D141/Finland53!B141
 +Italy54!D141/Italy54!B141
 +Netherlands55!D141/Netherlands55!B141
 +Portugal56!D141/Portugal56!B141
 +Spain57!D141/Spain57!B141
 +Sweden58!D141/Sweden58!B141)
/(Belgium51!D141/Belgium51!N141*Belgium51!N140/Belgium51!B140
 +Denmark52!D141/Denmark52!N141*Denmark52!N140/Denmark52!B140
 +Finland53!D141/Finland53!N141*Finland53!N140/Finland53!B140
 +Italy54!D141/Italy54!N141*Italy54!N140/Italy54!B140
 +Netherlands55!D141/Netherlands55!N141*Netherlands55!N140/Netherlands55!B140
 +Portugal56!D141/Portugal56!N141*Portugal56!N140/Portugal56!B140
 +Spain57!D141/Spain57!N141*Spain57!N140/Spain57!B140
 +Sweden58!D141/Sweden58!N141*Sweden58!N140/Sweden58!B140)
*(Belgium51!D140/Belgium51!N140*Belgium51!N141/Belgium51!B141
 +Denmark52!D140/Denmark52!N140*Denmark52!N141/Denmark52!B141
 +Finland53!D140/Finland53!N140*Finland53!N141/Finland53!B141
 +Italy54!D140/Italy54!N140*Italy54!N141/Italy54!B141
 +Netherlands55!D140/Netherlands55!N140*Netherlands55!N141/Netherlands55!B141
 +Portugal56!D140/Portugal56!N140*Portugal56!N141/Portugal56!B141
 +Spain57!D140/Spain57!N140*Spain57!N141/Spain57!B141
 +Sweden58!D140/Sweden58!N140*Sweden58!N141/Sweden58!B141)
/(Belgium51!D140/Belgium51!B140
 +Denmark52!D140/Denmark52!B140
 +Finland53!D140/Finland53!B140
 +Italy54!D140/Italy54!B140
 +Netherlands55!D140/Netherlands55!B140
 +Portugal56!D140/Portugal56!B140
 +Spain57!D140/Spain57!B140
 +Sweden58!D140/Sweden58!B140))))</f>
        <v>-4.0524535306278163E-2</v>
      </c>
      <c r="L141" s="61">
        <f>IF(OR(
Belgium51!F141   ="",Belgium51!F140   ="",
Belgium51!D141   ="",Belgium51!D140   ="",
Belgium51!B141   ="",Belgium51!B140   ="",
Belgium51!P141   ="",Belgium51!P140   ="",
Denmark52!F141      ="",Denmark52!F140      ="",
Denmark52!D141      ="",Denmark52!D140      ="",
Denmark52!B141      ="",Denmark52!B140      ="",
Denmark52!P141      ="",Denmark52!P140      ="",
Finland53!F141       ="",Finland53!F140       ="",
Finland53!D141       ="",Finland53!D140       ="",
Finland53!B141       ="",Finland53!B140       ="",
Finland53!P141       ="",Finland53!P140       ="",
Italy54!F141      ="",Italy54!F140      ="",
Italy54!D141      ="",Italy54!D140      ="",
Italy54!B141      ="",Italy54!B140      ="",
Italy54!P141      ="",Italy54!P140      ="",
Netherlands55!F141 ="",Netherlands55!F140 ="",
Netherlands55!D141 ="",Netherlands55!D140 ="",
Netherlands55!B141 ="",Netherlands55!B140 ="",
Netherlands55!P141 ="",Netherlands55!P140 ="",
Portugal56!F141      ="",Portugal56!F140      ="",
Portugal56!D141      ="",Portugal56!D140      ="",
Portugal56!B141      ="",Portugal56!B140      ="",
Portugal56!P141      ="",Portugal56!P140      ="",
Spain57!F141      ="",Spain57!F140      ="",
Spain57!D141      ="",Spain57!D140      ="",
Spain57!B141      ="",Spain57!B140      ="",
Spain57!P141      ="",Spain57!P140      ="",
Sweden58!F141      ="",Sweden58!F140      ="",
Sweden58!D141      ="",Sweden58!D140      ="",
Sweden58!B141      ="",Sweden58!B140      ="",
Sweden58!P141      ="",Sweden58!P140      =""),"",
LN(SQRT(
(Belgium51!D141*Belgium51!F141/Belgium51!B141
 +Denmark52!D141*Denmark52!F141/Denmark52!B141
 +Finland53!D141*Finland53!F141/Finland53!B141
 +Italy54!D141*Italy54!F141/Italy54!B141
 +Netherlands55!D141*Netherlands55!F141/Netherlands55!B141
 +Portugal56!D141*Portugal56!F141/Portugal56!B141
 +Spain57!D141*Spain57!F141/Spain57!B141
 +Sweden58!D141*Sweden58!F141/Sweden58!B141)
/(Belgium51!D141*Belgium51!F141/Belgium51!P141*Belgium51!P140/Belgium51!B140
 +Denmark52!D141*Denmark52!F141/Denmark52!P141*Denmark52!P140/Denmark52!B140
 +Finland53!D141*Finland53!F141/Finland53!P141*Finland53!P140/Finland53!B140
 +Italy54!D141*Italy54!F141/Italy54!P141*Italy54!P140/Italy54!B140
 +Netherlands55!D141*Netherlands55!F141/Netherlands55!P141*Netherlands55!P140/Netherlands55!B140
 +Portugal56!D141*Portugal56!F141/Portugal56!P141*Portugal56!P140/Portugal56!B140
 +Spain57!D141*Spain57!F141/Spain57!P141*Spain57!P140/Spain57!B140
 +Sweden58!D141*Sweden58!F141/Sweden58!P141*Sweden58!P140/Sweden58!B140)
*(Belgium51!D140*Belgium51!F140/Belgium51!P140*Belgium51!P141/Belgium51!B141
 +Denmark52!D140*Denmark52!F140/Denmark52!P140*Denmark52!P141/Denmark52!B141
 +Finland53!D140*Finland53!F140/Finland53!P140*Finland53!P141/Finland53!B141
 +Italy54!D140*Italy54!F140/Italy54!P140*Italy54!P141/Italy54!B141
 +Netherlands55!D140*Netherlands55!F140/Netherlands55!P140*Netherlands55!P141/Netherlands55!B141
 +Portugal56!D140*Portugal56!F140/Portugal56!P140*Portugal56!P141/Portugal56!B141
 +Spain57!D140*Spain57!F140/Spain57!P140*Spain57!P141/Spain57!B141
 +Sweden58!D140*Sweden58!F140/Sweden58!P140*Sweden58!P141/Sweden58!B141)
/(Belgium51!D140*Belgium51!F140/Belgium51!B140
 +Denmark52!D140*Denmark52!F140/Denmark52!B140
 +Finland53!D140*Finland53!F140/Finland53!B140
 +Italy54!D140*Italy54!F140/Italy54!B140
 +Netherlands55!D140*Netherlands55!F140/Netherlands55!B140
 +Portugal56!D140*Portugal56!F140/Portugal56!B140
 +Spain57!D140*Spain57!F140/Spain57!B140
 +Sweden58!D140*Sweden58!F140/Sweden58!B140))))</f>
        <v>-3.3258967358045677E-2</v>
      </c>
      <c r="M141" s="62">
        <f>IF(OR(
Belgium51!H141   ="",Belgium51!H140   ="",
Belgium51!D141   ="",Belgium51!D140   ="",
Belgium51!B141   ="",Belgium51!B140   ="",
Belgium51!Q141   ="",Belgium51!Q140   ="",
Denmark52!H141      ="",Denmark52!H140      ="",
Denmark52!D141      ="",Denmark52!D140      ="",
Denmark52!B141      ="",Denmark52!B140      ="",
Denmark52!Q141      ="",Denmark52!Q140      ="",
Finland53!H141       ="",Finland53!H140       ="",
Finland53!D141       ="",Finland53!D140       ="",
Finland53!B141       ="",Finland53!B140       ="",
Finland53!Q141       ="",Finland53!Q140       ="",
Italy54!H141      ="",Italy54!H140      ="",
Italy54!D141      ="",Italy54!D140      ="",
Italy54!B141      ="",Italy54!B140      ="",
Italy54!Q141      ="",Italy54!Q140      ="",
Netherlands55!H141 ="",Netherlands55!H140 ="",
Netherlands55!D141 ="",Netherlands55!D140 ="",
Netherlands55!B141 ="",Netherlands55!B140 ="",
Netherlands55!Q141 ="",Netherlands55!Q140 ="",
Portugal56!H141      ="",Portugal56!H140      ="",
Portugal56!D141      ="",Portugal56!D140      ="",
Portugal56!B141      ="",Portugal56!B140      ="",
Portugal56!Q141      ="",Portugal56!Q140      ="",
Spain57!H141      ="",Spain57!H140      ="",
Spain57!D141      ="",Spain57!D140      ="",
Spain57!B141      ="",Spain57!B140      ="",
Spain57!Q141      ="",Spain57!Q140      ="",
Sweden58!H141      ="",Sweden58!H140      ="",
Sweden58!D141      ="",Sweden58!D140      ="",
Sweden58!B141      ="",Sweden58!B140      ="",
Sweden58!Q141      ="",Sweden58!Q140      =""),"",
LN(SQRT(
(Belgium51!D141*Belgium51!H141/Belgium51!B141
 +Denmark52!D141*Denmark52!H141/Denmark52!B141
 +Finland53!D141*Finland53!H141/Finland53!B141
 +Italy54!D141*Italy54!H141/Italy54!B141
 +Netherlands55!D141*Netherlands55!H141/Netherlands55!B141
 +Portugal56!D141*Portugal56!H141/Portugal56!B141
 +Spain57!D141*Spain57!H141/Spain57!B141
 +Sweden58!D141*Sweden58!H141/Sweden58!B141)
/(Belgium51!D141*Belgium51!H141/Belgium51!Q141*Belgium51!Q140/Belgium51!B140
 +Denmark52!D141*Denmark52!H141/Denmark52!Q141*Denmark52!Q140/Denmark52!B140
 +Finland53!D141*Finland53!H141/Finland53!Q141*Finland53!Q140/Finland53!B140
 +Italy54!D141*Italy54!H141/Italy54!Q141*Italy54!Q140/Italy54!B140
 +Netherlands55!D141*Netherlands55!H141/Netherlands55!Q141*Netherlands55!Q140/Netherlands55!B140
 +Portugal56!D141*Portugal56!H141/Portugal56!Q141*Portugal56!Q140/Portugal56!B140
 +Spain57!D141*Spain57!H141/Spain57!Q141*Spain57!Q140/Spain57!B140
 +Sweden58!D141*Sweden58!H141/Sweden58!Q141*Sweden58!Q140/Sweden58!B140)
*(Belgium51!D140*Belgium51!H140/Belgium51!Q140*Belgium51!Q141/Belgium51!B141
 +Denmark52!D140*Denmark52!H140/Denmark52!Q140*Denmark52!Q141/Denmark52!B141
 +Finland53!D140*Finland53!H140/Finland53!Q140*Finland53!Q141/Finland53!B141
 +Italy54!D140*Italy54!H140/Italy54!Q140*Italy54!Q141/Italy54!B141
 +Netherlands55!D140*Netherlands55!H140/Netherlands55!Q140*Netherlands55!Q141/Netherlands55!B141
 +Portugal56!D140*Portugal56!H140/Portugal56!Q140*Portugal56!Q141/Portugal56!B141
 +Spain57!D140*Spain57!H140/Spain57!Q140*Spain57!Q141/Spain57!B141
 +Sweden58!D140*Sweden58!H140/Sweden58!Q140*Sweden58!Q141/Sweden58!B141)
/(Belgium51!D140*Belgium51!H140/Belgium51!B140
 +Denmark52!D140*Denmark52!H140/Denmark52!B140
 +Finland53!D140*Finland53!H140/Finland53!B140
 +Italy54!D140*Italy54!H140/Italy54!B140
 +Netherlands55!D140*Netherlands55!H140/Netherlands55!B140
 +Portugal56!D140*Portugal56!H140/Portugal56!B140
 +Spain57!D140*Spain57!H140/Spain57!B140
 +Sweden58!D140*Sweden58!H140/Sweden58!B140))))</f>
        <v>-3.8838939349286263E-2</v>
      </c>
      <c r="N141" s="62">
        <f>IF(OR(
Belgium51!I141   ="",Belgium51!I140   ="",
Belgium51!B141   ="",Belgium51!B140   ="",
Belgium51!R141   ="",Belgium51!R140   ="",
Denmark52!I141      ="",Denmark52!I140      ="",
Denmark52!B141      ="",Denmark52!B140      ="",
Denmark52!R141      ="",Denmark52!R140      ="",
Finland53!I141       ="",Finland53!I140       ="",
Finland53!B141       ="",Finland53!B140       ="",
Finland53!R141       ="",Finland53!R140       ="",
Italy54!I141      ="",Italy54!I140      ="",
Italy54!B141      ="",Italy54!B140      ="",
Italy54!R141      ="",Italy54!R140      ="",
Netherlands55!I141 ="",Netherlands55!I140 ="",
Netherlands55!B141 ="",Netherlands55!B140 ="",
Netherlands55!R141 ="",Netherlands55!R140 ="",
Portugal56!I141      ="",Portugal56!I140      ="",
Portugal56!B141      ="",Portugal56!B140      ="",
Portugal56!R141      ="",Portugal56!R140      ="",
Spain57!I141      ="",Spain57!I140      ="",
Spain57!B141      ="",Spain57!B140      ="",
Spain57!R141      ="",Spain57!R140      ="",
Sweden58!I141      ="",Sweden58!I140      ="",
Sweden58!B141      ="",Sweden58!B140      ="",
Sweden58!R141      ="",Sweden58!R140      =""),"",
LN(SQRT(
(Belgium51!I141/Belgium51!B141
 +Denmark52!I141/Denmark52!B141
 +Finland53!I141/Finland53!B141
 +Italy54!I141/Italy54!B141
 +Netherlands55!I141/Netherlands55!B141
 +Portugal56!I141/Portugal56!B141
 +Spain57!I141/Spain57!B141
 +Sweden58!I141/Sweden58!B141)
/(Belgium51!I141/Belgium51!R141*Belgium51!R140/Belgium51!B140
 +Denmark52!I141/Denmark52!R141*Denmark52!R140/Denmark52!B140
 +Finland53!I141/Finland53!R141*Finland53!R140/Finland53!B140
 +Italy54!I141/Italy54!R141*Italy54!R140/Italy54!B140
 +Netherlands55!I141/Netherlands55!R141*Netherlands55!R140/Netherlands55!B140
 +Portugal56!I141/Portugal56!R141*Portugal56!R140/Portugal56!B140
 +Spain57!I141/Spain57!R141*Spain57!R140/Spain57!B140
 +Sweden58!I141/Sweden58!R141*Sweden58!R140/Sweden58!B140)
*(Belgium51!I140/Belgium51!R140*Belgium51!R141/Belgium51!B141
 +Denmark52!I140/Denmark52!R140*Denmark52!R141/Denmark52!B141
 +Finland53!I140/Finland53!R140*Finland53!R141/Finland53!B141
 +Italy54!I140/Italy54!R140*Italy54!R141/Italy54!B141
 +Netherlands55!I140/Netherlands55!R140*Netherlands55!R141/Netherlands55!B141
 +Portugal56!I140/Portugal56!R140*Portugal56!R141/Portugal56!B141
 +Spain57!I140/Spain57!R140*Spain57!R141/Spain57!B141
 +Sweden58!I140/Sweden58!R140*Sweden58!R141/Sweden58!B141)
/(Belgium51!I140/Belgium51!B140
 +Denmark52!I140/Denmark52!B140
 +Finland53!I140/Finland53!B140
 +Italy54!I140/Italy54!B140
 +Netherlands55!I140/Netherlands55!B140
 +Portugal56!I140/Portugal56!B140
 +Spain57!I140/Spain57!B140
 +Sweden58!I140/Sweden58!B140))))</f>
        <v>-3.2837167553313583E-2</v>
      </c>
      <c r="O141" s="62">
        <f>IF(OR(
Belgium51!K141   ="",Belgium51!K140   ="",
Belgium51!B141   ="",Belgium51!B140   ="",
Belgium51!S141   ="",Belgium51!S140   ="",
Denmark52!K141      ="",Denmark52!K140      ="",
Denmark52!B141      ="",Denmark52!B140      ="",
Denmark52!S141      ="",Denmark52!S140      ="",
Finland53!K141       ="",Finland53!K140       ="",
Finland53!B141       ="",Finland53!B140       ="",
Finland53!S141       ="",Finland53!S140       ="",
Italy54!K141      ="",Italy54!K140      ="",
Italy54!B141      ="",Italy54!B140      ="",
Italy54!S141      ="",Italy54!S140      ="",
Netherlands55!K141 ="",Netherlands55!K140 ="",
Netherlands55!B141 ="",Netherlands55!B140 ="",
Netherlands55!S141 ="",Netherlands55!S140 ="",
Portugal56!K141      ="",Portugal56!K140      ="",
Portugal56!B141      ="",Portugal56!B140      ="",
Portugal56!S141      ="",Portugal56!S140      ="",
Spain57!K141      ="",Spain57!K140      ="",
Spain57!B141      ="",Spain57!B140      ="",
Spain57!S141      ="",Spain57!S140      ="",
Sweden58!K141      ="",Sweden58!K140      ="",
Sweden58!B141      ="",Sweden58!B140      ="",
Sweden58!S141      ="",Sweden58!S140      =""),"",
LN(SQRT(
(Belgium51!K141/Belgium51!B141
 +Denmark52!K141/Denmark52!B141
 +Finland53!K141/Finland53!B141
 +Italy54!K141/Italy54!B141
 +Netherlands55!K141/Netherlands55!B141
 +Portugal56!K141/Portugal56!B141
 +Spain57!K141/Spain57!B141
 +Sweden58!K141/Sweden58!B141)
/(Belgium51!K141/Belgium51!S141*Belgium51!S140/Belgium51!B140
 +Denmark52!K141/Denmark52!S141*Denmark52!S140/Denmark52!B140
 +Finland53!K141/Finland53!S141*Finland53!S140/Finland53!B140
 +Italy54!K141/Italy54!S141*Italy54!S140/Italy54!B140
 +Netherlands55!K141/Netherlands55!S141*Netherlands55!S140/Netherlands55!B140
 +Portugal56!K141/Portugal56!S141*Portugal56!S140/Portugal56!B140
 +Spain57!K141/Spain57!S141*Spain57!S140/Spain57!B140
 +Sweden58!K141/Sweden58!S141*Sweden58!S140/Sweden58!B140)
*(Belgium51!K140/Belgium51!S140*Belgium51!S141/Belgium51!B141
 +Denmark52!K140/Denmark52!S140*Denmark52!S141/Denmark52!B141
 +Finland53!K140/Finland53!S140*Finland53!S141/Finland53!B141
 +Italy54!K140/Italy54!S140*Italy54!S141/Italy54!B141
 +Netherlands55!K140/Netherlands55!S140*Netherlands55!S141/Netherlands55!B141
 +Portugal56!K140/Portugal56!S140*Portugal56!S141/Portugal56!B141
 +Spain57!K140/Spain57!S140*Spain57!S141/Spain57!B141
 +Sweden58!K140/Sweden58!S140*Sweden58!S141/Sweden58!B141)
/(Belgium51!K140/Belgium51!B140
 +Denmark52!K140/Denmark52!B140
 +Finland53!K140/Finland53!B140
 +Italy54!K140/Italy54!B140
 +Netherlands55!K140/Netherlands55!B140
 +Portugal56!K140/Portugal56!B140
 +Spain57!K140/Spain57!B140
 +Sweden58!K140/Sweden58!B140))))</f>
        <v>-3.1925946086155843E-2</v>
      </c>
      <c r="P141" s="62">
        <f>IF(OR(
Belgium51!L141   ="",Belgium51!L140   ="",
Belgium51!B141   ="",Belgium51!B140   ="",
Belgium51!T141   ="",Belgium51!T140   ="",
Denmark52!L141      ="",Denmark52!L140      ="",
Denmark52!B141      ="",Denmark52!B140      ="",
Denmark52!T141      ="",Denmark52!T140      ="",
Finland53!L141       ="",Finland53!L140       ="",
Finland53!B141       ="",Finland53!B140       ="",
Finland53!T141       ="",Finland53!T140       ="",
Italy54!L141      ="",Italy54!L140      ="",
Italy54!B141      ="",Italy54!B140      ="",
Italy54!T141      ="",Italy54!T140      ="",
Netherlands55!L141 ="",Netherlands55!L140 ="",
Netherlands55!B141 ="",Netherlands55!B140 ="",
Netherlands55!T141 ="",Netherlands55!T140 ="",
Portugal56!L141      ="",Portugal56!L140      ="",
Portugal56!B141      ="",Portugal56!B140      ="",
Portugal56!T141      ="",Portugal56!T140      ="",
Spain57!L141      ="",Spain57!L140      ="",
Spain57!B141      ="",Spain57!B140      ="",
Spain57!T141      ="",Spain57!T140      ="",
Sweden58!L141      ="",Sweden58!L140      ="",
Sweden58!B141      ="",Sweden58!B140      ="",
Sweden58!T141      ="",Sweden58!T140      =""),"",
LN(SQRT(
(Belgium51!L141/Belgium51!B141
 +Denmark52!L141/Denmark52!B141
 +Finland53!L141/Finland53!B141
 +Italy54!L141/Italy54!B141
 +Netherlands55!L141/Netherlands55!B141
 +Portugal56!L141/Portugal56!B141
 +Spain57!L141/Spain57!B141
 +Sweden58!L141/Sweden58!B141)
/(Belgium51!L141/Belgium51!T141*Belgium51!T140/Belgium51!B140
 +Denmark52!L141/Denmark52!T141*Denmark52!T140/Denmark52!B140
 +Finland53!L141/Finland53!T141*Finland53!T140/Finland53!B140
 +Italy54!L141/Italy54!T141*Italy54!T140/Italy54!B140
 +Netherlands55!L141/Netherlands55!T141*Netherlands55!T140/Netherlands55!B140
 +Portugal56!L141/Portugal56!T141*Portugal56!T140/Portugal56!B140
 +Spain57!L141/Spain57!T141*Spain57!T140/Spain57!B140
 +Sweden58!L141/Sweden58!T141*Sweden58!T140/Sweden58!B140)
*(Belgium51!L140/Belgium51!T140*Belgium51!T141/Belgium51!B141
 +Denmark52!L140/Denmark52!T140*Denmark52!T141/Denmark52!B141
 +Finland53!L140/Finland53!T140*Finland53!T141/Finland53!B141
 +Italy54!L140/Italy54!T140*Italy54!T141/Italy54!B141
 +Netherlands55!L140/Netherlands55!T140*Netherlands55!T141/Netherlands55!B141
 +Portugal56!L140/Portugal56!T140*Portugal56!T141/Portugal56!B141
 +Spain57!L140/Spain57!T140*Spain57!T141/Spain57!B141
 +Sweden58!L140/Sweden58!T140*Sweden58!T141/Sweden58!B141)
/(Belgium51!L140/Belgium51!B140
 +Denmark52!L140/Denmark52!B140
 +Finland53!L140/Finland53!B140
 +Italy54!L140/Italy54!B140
 +Netherlands55!L140/Netherlands55!B140
 +Portugal56!L140/Portugal56!B140
 +Spain57!L140/Spain57!B140
 +Sweden58!L140/Sweden58!B140))))</f>
        <v>-1.5390426769889849E-2</v>
      </c>
      <c r="Q141" s="61">
        <f t="shared" si="4"/>
        <v>7.2655679482324861E-3</v>
      </c>
      <c r="R141" s="61">
        <f t="shared" si="8"/>
        <v>1.6855959569919005E-3</v>
      </c>
      <c r="S141" s="61">
        <f t="shared" si="5"/>
        <v>7.6873677529645801E-3</v>
      </c>
      <c r="T141" s="61">
        <f t="shared" si="6"/>
        <v>8.5985892201223199E-3</v>
      </c>
      <c r="U141" s="61">
        <f t="shared" si="7"/>
        <v>2.5134108536388314E-2</v>
      </c>
      <c r="V141" s="61">
        <f>IF(OR(
Belgium51!V141   ="",
Belgium51!U141   ="",
Denmark52!V141      ="",
Denmark52!U141      ="",
Finland53!V141       ="",
Finland53!U141       ="",
Italy54!V141      ="",
Italy54!U141      ="",
Netherlands55!V141 ="",
Netherlands55!U141 ="",
Portugal56!V141      ="",
Portugal56!U141      ="",
Spain57!V141      ="",
Spain57!U141      ="",
Sweden58!V141      ="",
Sweden58!U141      =""),"",
LN((Belgium51!V141+Denmark52!V141+Finland53!V141+Italy54!V141+Netherlands55!V141+Portugal56!V141+Spain57!V141+Sweden58!V141)
/(Belgium51!U141+Denmark52!U141+Finland53!U141+Italy54!U141+Netherlands55!U141+Portugal56!U141+Spain57!U141+Sweden58!U141)))</f>
        <v>-0.77654146651990041</v>
      </c>
      <c r="W141" s="61">
        <f>IF(OR(
Belgium51!V141   ="",
Belgium51!W141   ="",
Belgium51!U141   ="",
Denmark52!V141      ="",
Denmark52!W141      ="",
Denmark52!U141      ="",
Finland53!V141       ="",
Finland53!W141       ="",
Finland53!U141       ="",
Italy54!V141      ="",
Italy54!W141      ="",
Italy54!U141      ="",
Netherlands55!V141 ="",
Netherlands55!W141 ="",
Netherlands55!V141 ="",
Portugal56!V141      ="",
Portugal56!W141      ="",
Portugal56!U141      ="",
Spain57!V141      ="",
Spain57!W141      ="",
Spain57!U141      ="",
Sweden58!V141      ="",
Sweden58!W141      ="",
Sweden58!U141      ="",
),"",
LN((Belgium51!V141*Belgium51!W141+Denmark52!V141*Denmark52!W141+Finland53!V141*Finland53!W141+Italy54!V141*Italy54!W141+Netherlands55!V141*Netherlands55!W141+Portugal56!V141*Portugal56!W141+Spain57!V141*Spain57!W141+Sweden58!V141*Sweden58!W141)
/(Belgium51!U141+Denmark52!U141+Finland53!U141+Italy54!U141+Netherlands55!U141+Portugal56!U141+Spain57!U141+Sweden58!U141)))</f>
        <v>6.659656474635737</v>
      </c>
      <c r="X141" s="61">
        <f>IF(OR(
Belgium51!X141   ="",
Belgium51!D141   ="",
Belgium51!B141   ="",
Denmark52!X141      ="",
Denmark52!D141      ="",
Denmark52!B141      ="",
Finland53!X141       ="",
Finland53!D141       ="",
Finland53!B141       ="",
Italy54!X141      ="",
Italy54!D141      ="",
Italy54!B141      ="",
Netherlands55!X141 ="",
Netherlands55!D141 ="",
Netherlands55!B141 ="",
Portugal56!X141      ="",
Portugal56!D141      ="",
Portugal56!B141      ="",
Spain57!X141      ="",
Spain57!D141      ="",
Spain57!B141      ="",
Sweden58!X141      ="",
Sweden58!D141      ="",
Sweden58!B141      =""),"",
(Belgium51!X141*Belgium51!D141/Belgium51!B141
 +Denmark52!X141*Denmark52!D141/Denmark52!B141
 +Finland53!X141*Finland53!D141/Finland53!B141
 +Italy54!X141*Italy54!D141/Italy54!B141
 +Netherlands55!X141*Netherlands55!D141/Netherlands55!B141
 +Portugal56!X141*Portugal56!D141/Portugal56!B141
 +Spain57!X141*Spain57!D141/Spain57!B141
 +Sweden58!X141*Sweden58!D141/Sweden58!B141)
/(Belgium51!D141/Belgium51!B141
 +Denmark52!D141/Denmark52!B141
 +Finland53!D141/Finland53!B141
 +Italy54!D141/Italy54!B141
 +Netherlands55!D141/Netherlands55!B141
 +Portugal56!D141/Portugal56!B141
 +Spain57!D141/Spain57!B141
 +Sweden58!D141/Sweden58!B141))</f>
        <v>0.57615940048996872</v>
      </c>
      <c r="Y141" s="61">
        <f>IF(OR(
Belgium51!Y141   ="",
Belgium51!D141   ="",
Belgium51!B141   ="",
Denmark52!Y141      ="",
Denmark52!D141      ="",
Denmark52!B141      ="",
Finland53!Y141       ="",
Finland53!D141       ="",
Finland53!B141       ="",
Italy54!Y141      ="",
Italy54!D141      ="",
Italy54!B141      ="",
Netherlands55!Y141 ="",
Netherlands55!D141 ="",
Netherlands55!B141 ="",
Portugal56!Y141      ="",
Portugal56!D141      ="",
Portugal56!B141      ="",
Spain57!Y141      ="",
Spain57!D141      ="",
Spain57!B141      ="",
Sweden58!Y141      ="",
Sweden58!D141      ="",
Sweden58!B141      =""),"",
(Belgium51!Y141/Belgium51!B141
 +Denmark52!Y141/Denmark52!B141
 +Finland53!Y141/Finland53!B141
 +Italy54!Y141/Italy54!B141
 +Netherlands55!Y141/Netherlands55!B141
 +Portugal56!Y141/Portugal56!B141
 +Spain57!Y141/Spain57!B141
 +Sweden58!Y141/Sweden58!B141)
/(Belgium51!D141/Belgium51!B141
 +Denmark52!D141/Denmark52!B141
 +Finland53!D141/Finland53!B141
 +Italy54!D141/Italy54!B141
 +Netherlands55!D141/Netherlands55!B141
 +Portugal56!D141/Portugal56!B141
 +Spain57!D141/Spain57!B141
 +Sweden58!D141/Sweden58!B141))</f>
        <v>0.1490185182375299</v>
      </c>
      <c r="Z141" s="61">
        <v>3.86</v>
      </c>
      <c r="AA141" s="62">
        <f t="shared" si="10"/>
        <v>7.9124535306278165E-2</v>
      </c>
      <c r="AB141" s="75">
        <f>IF(OR(
Belgium51!AB141   ="",
Belgium51!D141   ="",
Belgium51!B141   ="",
Denmark52!AB141      ="",
Denmark52!D141      ="",
Denmark52!B141      ="",
Finland53!AB141       ="",
Finland53!D141       ="",
Finland53!B141       ="",
Italy54!AB141      ="",
Italy54!D141      ="",
Italy54!B141      ="",
Netherlands55!AB141 ="",
Netherlands55!D141 ="",
Netherlands55!B141 ="",
Portugal56!AB141      ="",
Portugal56!D141      ="",
Portugal56!B141      ="",
Spain57!AB141      ="",
Spain57!D141      ="",
Spain57!B141      ="",
Sweden58!AB141      ="",
Sweden58!D141      ="",
Sweden58!B141      =""),"",
(Belgium51!AB141*Belgium51!D141/Belgium51!B141
 +Denmark52!AB141*Denmark52!D141/Denmark52!B141
 +Finland53!AB141*Finland53!D141/Finland53!B141
 +Italy54!AB141*Italy54!D141/Italy54!B141
 +Netherlands55!AB141*Netherlands55!D141/Netherlands55!B141
 +Portugal56!AB141*Portugal56!D141/Portugal56!B141
 +Spain57!AB141*Spain57!D141/Spain57!B141
 +Sweden58!AB141*Sweden58!D141/Sweden58!B141)
/(Belgium51!D141/Belgium51!B141
 +Denmark52!D141/Denmark52!B141
 +Finland53!D141/Finland53!B141
 +Italy54!D141/Italy54!B141
 +Netherlands55!D141/Netherlands55!B141
 +Portugal56!D141/Portugal56!B141
 +Spain57!D141/Spain57!B141
 +Sweden58!D141/Sweden58!B141))</f>
        <v>0.68412528610336254</v>
      </c>
    </row>
    <row r="142" spans="1:28">
      <c r="A142" s="62">
        <v>2009</v>
      </c>
      <c r="B142" s="62">
        <f>IF(OR(
Belgium51!AC142   ="",
Belgium51!D142   ="",
Belgium51!B142   ="",
Denmark52!AC142      ="",
Denmark52!D142      ="",
Denmark52!B142      ="",
Finland53!AC142       ="",
Finland53!D142       ="",
Finland53!B142       ="",
Italy54!AC142      ="",
Italy54!D142      ="",
Italy54!B142      ="",
Netherlands55!AC142 ="",
Netherlands55!D142 ="",
Netherlands55!B142 ="",
Portugal56!AC142 ="",
Portugal56!D142 ="",
Portugal56!B142 ="",
Spain57!AC142       ="",
Spain57!D142       ="",
Spain57!B142       ="",
Sweden58!AC142      ="",
Sweden58!D142      ="",
Sweden58!B142      =""),"",
(Belgium51!AC142*Belgium51!D142/Belgium51!B142
 +Denmark52!AC142*Denmark52!D142/Denmark52!B142
 +Finland53!AC142*Finland53!D142/Finland53!B142
 +Italy54!AC142*Italy54!D142/Italy54!B142
 +Netherlands55!AC142*Netherlands55!D142/Netherlands55!B142
 +Portugal56!AC142*Portugal56!D142/Portugal56!B142
 +Spain57!AC142*Spain57!D142/Spain57!B142
 +Sweden58!AC142*Sweden58!D142/Sweden58!B142)
/(Belgium51!D142/Belgium51!B142
 +Denmark52!D142/Denmark52!B142
 +Finland53!D142/Finland53!B142
 +Italy54!D142/Italy54!B142
 +Netherlands55!D142/Netherlands55!B142
 +Portugal56!D142/Portugal56!B142
 +Spain57!D142/Spain57!B142
 +Sweden58!D142/Sweden58!B142))</f>
        <v>1.7431209966140938E-2</v>
      </c>
      <c r="C142" s="34">
        <f>IF(OR(
Belgium51!F142   ="",
Belgium51!D142   ="",
Belgium51!B142   ="",
Denmark52!F142      ="",
Denmark52!D142      ="",
Denmark52!B142      ="",
Finland53!F142       ="",
Finland53!D142       ="",
Finland53!B142       ="",
Italy54!F142      ="",
Italy54!D142      ="",
Italy54!B142      ="",
Netherlands55!F142 ="",
Netherlands55!D142 ="",
Netherlands55!B142 ="",
Portugal56!F142 ="",
Portugal56!D142 ="",
Portugal56!B142 ="",
Spain57!F142       ="",
Spain57!D142       ="",
Spain57!B142       ="",
Sweden58!F142      ="",
Sweden58!D142      ="",
Sweden58!B142      =""),"",
(Belgium51!F142*Belgium51!D142/Belgium51!B142
 +Denmark52!F142*Denmark52!D142/Denmark52!B142
 +Finland53!F142*Finland53!D142/Finland53!B142
 +Italy54!F142*Italy54!D142/Italy54!B142
 +Netherlands55!F142*Netherlands55!D142/Netherlands55!B142
 +Portugal56!F142*Portugal56!D142/Portugal56!B142
 +Spain57!F142*Spain57!D142/Spain57!B142
 +Sweden58!F142*Sweden58!D142/Sweden58!B142)
/(Belgium51!D142/Belgium51!B142
 +Denmark52!D142/Denmark52!B142
 +Finland53!D142/Finland53!B142
 +Italy54!D142/Italy54!B142
 +Netherlands55!D142/Netherlands55!B142
 +Portugal56!D142/Portugal56!B142
 +Spain57!D142/Spain57!B142
 +Sweden58!D142/Sweden58!B142))</f>
        <v>0.5502528140620927</v>
      </c>
      <c r="D142" s="62" t="str">
        <f>IF(OR(
Belgium51!AE142   ="",
Belgium51!D142   ="",
Belgium51!B142   ="",
Denmark52!AE142      ="",
Denmark52!D142      ="",
Denmark52!B142      ="",
Finland53!AE142       ="",
Finland53!D142       ="",
Finland53!B142       ="",
Italy54!AE142      ="",
Italy54!D142      ="",
Italy54!B142      ="",
Netherlands55!AE142 ="",
Netherlands55!D142 ="",
Netherlands55!B142 ="",
Portugal56!AE142 ="",
Portugal56!D142 ="",
Portugal56!B142 ="",
Spain57!AE142       ="",
Spain57!D142       ="",
Spain57!B142       ="",
Sweden58!AE142      ="",
Sweden58!D142      ="",
Sweden58!B142      =""),"",
(Belgium51!AE142*Belgium51!D142/Belgium51!B142
 +Denmark52!AE142*Denmark52!D142/Denmark52!B142
 +Finland53!AE142*Finland53!D142/Finland53!B142
 +Italy54!AE142*Italy54!D142/Italy54!B142
 +Netherlands55!AE142*Netherlands55!D142/Netherlands55!B142
 +Portugal56!AE142*Portugal56!D142/Portugal56!B142
 +Spain57!AE142*Spain57!D142/Spain57!B142
 +Sweden58!AE142*Sweden58!D142/Sweden58!B142)
/(Belgium51!D142/Belgium51!B142
 +Denmark52!D142/Denmark52!B142
 +Finland53!D142/Finland53!B142
 +Italy54!D142/Italy54!B142
 +Netherlands55!D142/Netherlands55!B142
 +Portugal56!D142/Portugal56!B142
 +Spain57!D142/Spain57!B142
 +Sweden58!D142/Sweden58!B142))</f>
        <v/>
      </c>
      <c r="E142" s="62">
        <f>IF(OR(
Belgium51!H142   ="",
Belgium51!D142   ="",
Belgium51!B142   ="",
Denmark52!H142      ="",
Denmark52!D142      ="",
Denmark52!B142      ="",
Finland53!H142       ="",
Finland53!D142       ="",
Finland53!B142       ="",
Italy54!H142      ="",
Italy54!D142      ="",
Italy54!B142      ="",
Netherlands55!H142 ="",
Netherlands55!D142 ="",
Netherlands55!B142 ="",
Portugal56!H142 ="",
Portugal56!D142 ="",
Portugal56!B142 ="",
Spain57!H142 ="",
Spain57!D142 ="",
Spain57!B142 ="",
Sweden58!H142 ="",
Sweden58!D142 ="",
Sweden58!B142 =""),"",
(Belgium51!H142*Belgium51!D142/Belgium51!B142
 +Denmark52!H142*Denmark52!D142/Denmark52!B142
 +Finland53!H142*Finland53!D142/Finland53!B142
 +Italy54!H142*Italy54!D142/Italy54!B142
 +Netherlands55!H142*Netherlands55!D142/Netherlands55!B142
 +Portugal56!H142*Portugal56!D142/Portugal56!B142
 +Spain57!H142*Spain57!D142/Spain57!B142
 +Sweden58!H142*Sweden58!D142/Sweden58!B142)
/(Belgium51!D142/Belgium51!B142
 +Denmark52!D142/Denmark52!B142
 +Finland53!D142/Finland53!B142
 +Italy54!D142/Italy54!B142
 +Netherlands55!D142/Netherlands55!B142
 +Portugal56!D142/Portugal56!B142
 +Spain57!D142/Spain57!B142
 +Sweden58!D142/Sweden58!B142))</f>
        <v>0.21677420799862573</v>
      </c>
      <c r="F142" s="62">
        <f>IF(OR(
Belgium51!I142   ="",
Belgium51!D142   ="",
Belgium51!B142   ="",
Denmark52!I142      ="",
Denmark52!D142      ="",
Denmark52!B142      ="",
Finland53!I142       ="",
Finland53!D142       ="",
Finland53!B142       ="",
Italy54!I142      ="",
Italy54!D142      ="",
Italy54!B142      ="",
Netherlands55!I142 ="",
Netherlands55!D142 ="",
Netherlands55!B142 ="",
Portugal56!I142      ="",
Portugal56!D142      ="",
Portugal56!B142      ="",
Spain57!I142      ="",
Spain57!D142      ="",
Spain57!B142      ="",
Sweden58!I142      ="",
Sweden58!D142      ="",
Sweden58!B142      =""),"",
(Belgium51!I142/Belgium51!B142
 +Denmark52!I142/Denmark52!B142
 +Finland53!I142/Finland53!B142
 +Italy54!I142/Italy54!B142
 +Netherlands55!I142/Netherlands55!B142
 +Portugal56!I142/Portugal56!B142
 +Spain57!I142/Spain57!B142
 +Sweden58!I142/Sweden58!B142)
/(Belgium51!D142/Belgium51!B142
 +Denmark52!D142/Denmark52!B142
 +Finland53!D142/Finland53!B142
 +Italy54!D142/Italy54!B142
 +Netherlands55!D142/Netherlands55!B142
 +Portugal56!D142/Portugal56!B142
 +Spain57!D142/Spain57!B142
 +Sweden58!D142/Sweden58!B142))</f>
        <v>0.28793911608480988</v>
      </c>
      <c r="G142" s="62">
        <f>IF(OR(
Belgium51!J142   ="",
Belgium51!D142   ="",
Belgium51!B142   ="",
Denmark52!J142      ="",
Denmark52!D142      ="",
Denmark52!B142      ="",
Finland53!J142       ="",
Finland53!D142       ="",
Finland53!B142       ="",
Italy54!J142      ="",
Italy54!D142      ="",
Italy54!B142      ="",
Netherlands55!J142 ="",
Netherlands55!D142 ="",
Netherlands55!B142 ="",
Portugal56!J142      ="",
Portugal56!D142      ="",
Portugal56!B142      ="",
Spain57!J142      ="",
Spain57!D142      ="",
Spain57!B142      ="",
Sweden58!J142      ="",
Sweden58!D142      ="",
Sweden58!B142      =""),"",
(Belgium51!J142/Belgium51!B142
 +Denmark52!J142/Denmark52!B142
 +Finland53!J142/Finland53!B142
 +Italy54!J142/Italy54!B142
 +Netherlands55!J142/Netherlands55!B142
 +Portugal56!J142/Portugal56!B142
 +Spain57!J142/Spain57!B142
 +Sweden58!J142/Sweden58!B142)
/(Belgium51!D142/Belgium51!B142
 +Denmark52!D142/Denmark52!B142
 +Finland53!D142/Finland53!B142
 +Italy54!D142/Italy54!B142
 +Netherlands55!D142/Netherlands55!B142
 +Portugal56!D142/Portugal56!B142
 +Spain57!D142/Spain57!B142
 +Sweden58!D142/Sweden58!B142))</f>
        <v>0.23592077935165226</v>
      </c>
      <c r="H142" s="62">
        <f>IF(OR(
Belgium51!K142   ="",
Belgium51!D142   ="",
Belgium51!B142   ="",
Denmark52!K142      ="",
Denmark52!D142      ="",
Denmark52!B142      ="",
Finland53!K142       ="",
Finland53!D142       ="",
Finland53!B142       ="",
Italy54!K142      ="",
Italy54!D142      ="",
Italy54!B142      ="",
Netherlands55!K142 ="",
Netherlands55!D142 ="",
Netherlands55!B142 ="",
Portugal56!K142      ="",
Portugal56!D142      ="",
Portugal56!B142      ="",
Spain57!K142      ="",
Spain57!D142      ="",
Spain57!B142      ="",
Sweden58!K142      ="",
Sweden58!D142      ="",
Sweden58!B142      =""),"",
(Belgium51!K142/Belgium51!B142
 +Denmark52!K142/Denmark52!B142
 +Finland53!K142/Finland53!B142
 +Italy54!K142/Italy54!B142
 +Netherlands55!K142/Netherlands55!B142
 +Portugal56!K142/Portugal56!B142
 +Spain57!K142/Spain57!B142
 +Sweden58!K142/Sweden58!B142)
/(Belgium51!D142/Belgium51!B142
 +Denmark52!D142/Denmark52!B142
 +Finland53!D142/Finland53!B142
 +Italy54!D142/Italy54!B142
 +Netherlands55!D142/Netherlands55!B142
 +Portugal56!D142/Portugal56!B142
 +Spain57!D142/Spain57!B142
 +Sweden58!D142/Sweden58!B142))</f>
        <v>0.32129880255712967</v>
      </c>
      <c r="I142" s="62">
        <f>IF(OR(
Belgium51!L142   ="",
Belgium51!D142   ="",
Belgium51!B142   ="",
Denmark52!L142      ="",
Denmark52!D142      ="",
Denmark52!B142      ="",
Finland53!L142       ="",
Finland53!D142       ="",
Finland53!B142       ="",
Italy54!L142      ="",
Italy54!D142      ="",
Italy54!B142      ="",
Netherlands55!L142 ="",
Netherlands55!D142 ="",
Netherlands55!B142 ="",
Portugal56!L142      ="",
Portugal56!D142      ="",
Portugal56!B142      ="",
Spain57!L142      ="",
Spain57!D142      ="",
Spain57!B142      ="",
Sweden58!L142      ="",
Sweden58!D142      ="",
Sweden58!B142      =""),"",
(Belgium51!L142/Belgium51!B142
 +Denmark52!L142/Denmark52!B142
 +Finland53!L142/Finland53!B142
 +Italy54!L142/Italy54!B142
 +Netherlands55!L142/Netherlands55!B142
 +Portugal56!L142/Portugal56!B142
 +Spain57!L142/Spain57!B142
 +Sweden58!L142/Sweden58!B142)
/(Belgium51!D142/Belgium51!B142
 +Denmark52!D142/Denmark52!B142
 +Finland53!D142/Finland53!B142
 +Italy54!D142/Italy54!B142
 +Netherlands55!D142/Netherlands55!B142
 +Portugal56!D142/Portugal56!B142
 +Spain57!D142/Spain57!B142
 +Sweden58!D142/Sweden58!B142))</f>
        <v>0.30949550069721571</v>
      </c>
      <c r="J142" s="61">
        <f t="shared" si="9"/>
        <v>1.1803301859913962E-2</v>
      </c>
      <c r="K142" s="61">
        <f>IF(OR(
Belgium51!D142   ="",Belgium51!D141   ="",
Belgium51!B142   ="",Belgium51!B141   ="",
Belgium51!N142   ="",Belgium51!N141   ="",
Denmark52!D142      ="",Denmark52!D141      ="",
Denmark52!B142      ="",Denmark52!B141      ="",
Denmark52!N142      ="",Denmark52!N141      ="",
Finland53!D142       ="",Finland53!D141       ="",
Finland53!B142       ="",Finland53!B141       ="",
Finland53!N142       ="",Finland53!N141       ="",
Italy54!D142      ="",Italy54!D141      ="",
Italy54!B142      ="",Italy54!B141      ="",
Italy54!N142      ="",Italy54!N141      ="",
Netherlands55!D142 ="",Netherlands55!D141 ="",
Netherlands55!B142 ="",Netherlands55!B141 ="",
Netherlands55!N142 ="",Netherlands55!N141 ="",
Portugal56!D142      ="",Portugal56!D141      ="",
Portugal56!B142      ="",Portugal56!B141      ="",
Portugal56!N142      ="",Portugal56!N141      ="",
Spain57!D142      ="",Spain57!D141      ="",
Spain57!B142      ="",Spain57!B141      ="",
Spain57!N142      ="",Spain57!N141      ="",
Sweden58!D142      ="",Sweden58!D141      ="",
Sweden58!B142      ="",Sweden58!B141      ="",
Sweden58!N142      ="",Sweden58!N141      =""),"",
LN(SQRT(
(Belgium51!D142/Belgium51!B142
 +Denmark52!D142/Denmark52!B142
 +Finland53!D142/Finland53!B142
 +Italy54!D142/Italy54!B142
 +Netherlands55!D142/Netherlands55!B142
 +Portugal56!D142/Portugal56!B142
 +Spain57!D142/Spain57!B142
 +Sweden58!D142/Sweden58!B142)
/(Belgium51!D142/Belgium51!N142*Belgium51!N141/Belgium51!B141
 +Denmark52!D142/Denmark52!N142*Denmark52!N141/Denmark52!B141
 +Finland53!D142/Finland53!N142*Finland53!N141/Finland53!B141
 +Italy54!D142/Italy54!N142*Italy54!N141/Italy54!B141
 +Netherlands55!D142/Netherlands55!N142*Netherlands55!N141/Netherlands55!B141
 +Portugal56!D142/Portugal56!N142*Portugal56!N141/Portugal56!B141
 +Spain57!D142/Spain57!N142*Spain57!N141/Spain57!B141
 +Sweden58!D142/Sweden58!N142*Sweden58!N141/Sweden58!B141)
*(Belgium51!D141/Belgium51!N141*Belgium51!N142/Belgium51!B142
 +Denmark52!D141/Denmark52!N141*Denmark52!N142/Denmark52!B142
 +Finland53!D141/Finland53!N141*Finland53!N142/Finland53!B142
 +Italy54!D141/Italy54!N141*Italy54!N142/Italy54!B142
 +Netherlands55!D141/Netherlands55!N141*Netherlands55!N142/Netherlands55!B142
 +Portugal56!D141/Portugal56!N141*Portugal56!N142/Portugal56!B142
 +Spain57!D141/Spain57!N141*Spain57!N142/Spain57!B142
 +Sweden58!D141/Sweden58!N141*Sweden58!N142/Sweden58!B142)
/(Belgium51!D141/Belgium51!B141
 +Denmark52!D141/Denmark52!B141
 +Finland53!D141/Finland53!B141
 +Italy54!D141/Italy54!B141
 +Netherlands55!D141/Netherlands55!B141
 +Portugal56!D141/Portugal56!B141
 +Spain57!D141/Spain57!B141
 +Sweden58!D141/Sweden58!B141))))</f>
        <v>4.8987264663258756E-2</v>
      </c>
      <c r="L142" s="61">
        <f>IF(OR(
Belgium51!F142   ="",Belgium51!F141   ="",
Belgium51!D142   ="",Belgium51!D141   ="",
Belgium51!B142   ="",Belgium51!B141   ="",
Belgium51!P142   ="",Belgium51!P141   ="",
Denmark52!F142      ="",Denmark52!F141      ="",
Denmark52!D142      ="",Denmark52!D141      ="",
Denmark52!B142      ="",Denmark52!B141      ="",
Denmark52!P142      ="",Denmark52!P141      ="",
Finland53!F142       ="",Finland53!F141       ="",
Finland53!D142       ="",Finland53!D141       ="",
Finland53!B142       ="",Finland53!B141       ="",
Finland53!P142       ="",Finland53!P141       ="",
Italy54!F142      ="",Italy54!F141      ="",
Italy54!D142      ="",Italy54!D141      ="",
Italy54!B142      ="",Italy54!B141      ="",
Italy54!P142      ="",Italy54!P141      ="",
Netherlands55!F142 ="",Netherlands55!F141 ="",
Netherlands55!D142 ="",Netherlands55!D141 ="",
Netherlands55!B142 ="",Netherlands55!B141 ="",
Netherlands55!P142 ="",Netherlands55!P141 ="",
Portugal56!F142      ="",Portugal56!F141      ="",
Portugal56!D142      ="",Portugal56!D141      ="",
Portugal56!B142      ="",Portugal56!B141      ="",
Portugal56!P142      ="",Portugal56!P141      ="",
Spain57!F142      ="",Spain57!F141      ="",
Spain57!D142      ="",Spain57!D141      ="",
Spain57!B142      ="",Spain57!B141      ="",
Spain57!P142      ="",Spain57!P141      ="",
Sweden58!F142      ="",Sweden58!F141      ="",
Sweden58!D142      ="",Sweden58!D141      ="",
Sweden58!B142      ="",Sweden58!B141      ="",
Sweden58!P142      ="",Sweden58!P141      =""),"",
LN(SQRT(
(Belgium51!D142*Belgium51!F142/Belgium51!B142
 +Denmark52!D142*Denmark52!F142/Denmark52!B142
 +Finland53!D142*Finland53!F142/Finland53!B142
 +Italy54!D142*Italy54!F142/Italy54!B142
 +Netherlands55!D142*Netherlands55!F142/Netherlands55!B142
 +Portugal56!D142*Portugal56!F142/Portugal56!B142
 +Spain57!D142*Spain57!F142/Spain57!B142
 +Sweden58!D142*Sweden58!F142/Sweden58!B142)
/(Belgium51!D142*Belgium51!F142/Belgium51!P142*Belgium51!P141/Belgium51!B141
 +Denmark52!D142*Denmark52!F142/Denmark52!P142*Denmark52!P141/Denmark52!B141
 +Finland53!D142*Finland53!F142/Finland53!P142*Finland53!P141/Finland53!B141
 +Italy54!D142*Italy54!F142/Italy54!P142*Italy54!P141/Italy54!B141
 +Netherlands55!D142*Netherlands55!F142/Netherlands55!P142*Netherlands55!P141/Netherlands55!B141
 +Portugal56!D142*Portugal56!F142/Portugal56!P142*Portugal56!P141/Portugal56!B141
 +Spain57!D142*Spain57!F142/Spain57!P142*Spain57!P141/Spain57!B141
 +Sweden58!D142*Sweden58!F142/Sweden58!P142*Sweden58!P141/Sweden58!B141)
*(Belgium51!D141*Belgium51!F141/Belgium51!P141*Belgium51!P142/Belgium51!B142
 +Denmark52!D141*Denmark52!F141/Denmark52!P141*Denmark52!P142/Denmark52!B142
 +Finland53!D141*Finland53!F141/Finland53!P141*Finland53!P142/Finland53!B142
 +Italy54!D141*Italy54!F141/Italy54!P141*Italy54!P142/Italy54!B142
 +Netherlands55!D141*Netherlands55!F141/Netherlands55!P141*Netherlands55!P142/Netherlands55!B142
 +Portugal56!D141*Portugal56!F141/Portugal56!P141*Portugal56!P142/Portugal56!B142
 +Spain57!D141*Spain57!F141/Spain57!P141*Spain57!P142/Spain57!B142
 +Sweden58!D141*Sweden58!F141/Sweden58!P141*Sweden58!P142/Sweden58!B142)
/(Belgium51!D141*Belgium51!F141/Belgium51!B141
 +Denmark52!D141*Denmark52!F141/Denmark52!B141
 +Finland53!D141*Finland53!F141/Finland53!B141
 +Italy54!D141*Italy54!F141/Italy54!B141
 +Netherlands55!D141*Netherlands55!F141/Netherlands55!B141
 +Portugal56!D141*Portugal56!F141/Portugal56!B141
 +Spain57!D141*Spain57!F141/Spain57!B141
 +Sweden58!D141*Sweden58!F141/Sweden58!B141))))</f>
        <v>3.3836334732191796E-2</v>
      </c>
      <c r="M142" s="62">
        <f>IF(OR(
Belgium51!H142   ="",Belgium51!H141   ="",
Belgium51!D142   ="",Belgium51!D141   ="",
Belgium51!B142   ="",Belgium51!B141   ="",
Belgium51!Q142   ="",Belgium51!Q141   ="",
Denmark52!H142      ="",Denmark52!H141      ="",
Denmark52!D142      ="",Denmark52!D141      ="",
Denmark52!B142      ="",Denmark52!B141      ="",
Denmark52!Q142      ="",Denmark52!Q141      ="",
Finland53!H142       ="",Finland53!H141       ="",
Finland53!D142       ="",Finland53!D141       ="",
Finland53!B142       ="",Finland53!B141       ="",
Finland53!Q142       ="",Finland53!Q141       ="",
Italy54!H142      ="",Italy54!H141      ="",
Italy54!D142      ="",Italy54!D141      ="",
Italy54!B142      ="",Italy54!B141      ="",
Italy54!Q142      ="",Italy54!Q141      ="",
Netherlands55!H142 ="",Netherlands55!H141 ="",
Netherlands55!D142 ="",Netherlands55!D141 ="",
Netherlands55!B142 ="",Netherlands55!B141 ="",
Netherlands55!Q142 ="",Netherlands55!Q141 ="",
Portugal56!H142      ="",Portugal56!H141      ="",
Portugal56!D142      ="",Portugal56!D141      ="",
Portugal56!B142      ="",Portugal56!B141      ="",
Portugal56!Q142      ="",Portugal56!Q141      ="",
Spain57!H142      ="",Spain57!H141      ="",
Spain57!D142      ="",Spain57!D141      ="",
Spain57!B142      ="",Spain57!B141      ="",
Spain57!Q142      ="",Spain57!Q141      ="",
Sweden58!H142      ="",Sweden58!H141      ="",
Sweden58!D142      ="",Sweden58!D141      ="",
Sweden58!B142      ="",Sweden58!B141      ="",
Sweden58!Q142      ="",Sweden58!Q141      =""),"",
LN(SQRT(
(Belgium51!D142*Belgium51!H142/Belgium51!B142
 +Denmark52!D142*Denmark52!H142/Denmark52!B142
 +Finland53!D142*Finland53!H142/Finland53!B142
 +Italy54!D142*Italy54!H142/Italy54!B142
 +Netherlands55!D142*Netherlands55!H142/Netherlands55!B142
 +Portugal56!D142*Portugal56!H142/Portugal56!B142
 +Spain57!D142*Spain57!H142/Spain57!B142
 +Sweden58!D142*Sweden58!H142/Sweden58!B142)
/(Belgium51!D142*Belgium51!H142/Belgium51!Q142*Belgium51!Q141/Belgium51!B141
 +Denmark52!D142*Denmark52!H142/Denmark52!Q142*Denmark52!Q141/Denmark52!B141
 +Finland53!D142*Finland53!H142/Finland53!Q142*Finland53!Q141/Finland53!B141
 +Italy54!D142*Italy54!H142/Italy54!Q142*Italy54!Q141/Italy54!B141
 +Netherlands55!D142*Netherlands55!H142/Netherlands55!Q142*Netherlands55!Q141/Netherlands55!B141
 +Portugal56!D142*Portugal56!H142/Portugal56!Q142*Portugal56!Q141/Portugal56!B141
 +Spain57!D142*Spain57!H142/Spain57!Q142*Spain57!Q141/Spain57!B141
 +Sweden58!D142*Sweden58!H142/Sweden58!Q142*Sweden58!Q141/Sweden58!B141)
*(Belgium51!D141*Belgium51!H141/Belgium51!Q141*Belgium51!Q142/Belgium51!B142
 +Denmark52!D141*Denmark52!H141/Denmark52!Q141*Denmark52!Q142/Denmark52!B142
 +Finland53!D141*Finland53!H141/Finland53!Q141*Finland53!Q142/Finland53!B142
 +Italy54!D141*Italy54!H141/Italy54!Q141*Italy54!Q142/Italy54!B142
 +Netherlands55!D141*Netherlands55!H141/Netherlands55!Q141*Netherlands55!Q142/Netherlands55!B142
 +Portugal56!D141*Portugal56!H141/Portugal56!Q141*Portugal56!Q142/Portugal56!B142
 +Spain57!D141*Spain57!H141/Spain57!Q141*Spain57!Q142/Spain57!B142
 +Sweden58!D141*Sweden58!H141/Sweden58!Q141*Sweden58!Q142/Sweden58!B142)
/(Belgium51!D141*Belgium51!H141/Belgium51!B141
 +Denmark52!D141*Denmark52!H141/Denmark52!B141
 +Finland53!D141*Finland53!H141/Finland53!B141
 +Italy54!D141*Italy54!H141/Italy54!B141
 +Netherlands55!D141*Netherlands55!H141/Netherlands55!B141
 +Portugal56!D141*Portugal56!H141/Portugal56!B141
 +Spain57!D141*Spain57!H141/Spain57!B141
 +Sweden58!D141*Sweden58!H141/Sweden58!B141))))</f>
        <v>2.7861090262516357E-2</v>
      </c>
      <c r="N142" s="62">
        <f>IF(OR(
Belgium51!I142   ="",Belgium51!I141   ="",
Belgium51!B142   ="",Belgium51!B141   ="",
Belgium51!R142   ="",Belgium51!R141   ="",
Denmark52!I142      ="",Denmark52!I141      ="",
Denmark52!B142      ="",Denmark52!B141      ="",
Denmark52!R142      ="",Denmark52!R141      ="",
Finland53!I142       ="",Finland53!I141       ="",
Finland53!B142       ="",Finland53!B141       ="",
Finland53!R142       ="",Finland53!R141       ="",
Italy54!I142      ="",Italy54!I141      ="",
Italy54!B142      ="",Italy54!B141      ="",
Italy54!R142      ="",Italy54!R141      ="",
Netherlands55!I142 ="",Netherlands55!I141 ="",
Netherlands55!B142 ="",Netherlands55!B141 ="",
Netherlands55!R142 ="",Netherlands55!R141 ="",
Portugal56!I142      ="",Portugal56!I141      ="",
Portugal56!B142      ="",Portugal56!B141      ="",
Portugal56!R142      ="",Portugal56!R141      ="",
Spain57!I142      ="",Spain57!I141      ="",
Spain57!B142      ="",Spain57!B141      ="",
Spain57!R142      ="",Spain57!R141      ="",
Sweden58!I142      ="",Sweden58!I141      ="",
Sweden58!B142      ="",Sweden58!B141      ="",
Sweden58!R142      ="",Sweden58!R141      =""),"",
LN(SQRT(
(Belgium51!I142/Belgium51!B142
 +Denmark52!I142/Denmark52!B142
 +Finland53!I142/Finland53!B142
 +Italy54!I142/Italy54!B142
 +Netherlands55!I142/Netherlands55!B142
 +Portugal56!I142/Portugal56!B142
 +Spain57!I142/Spain57!B142
 +Sweden58!I142/Sweden58!B142)
/(Belgium51!I142/Belgium51!R142*Belgium51!R141/Belgium51!B141
 +Denmark52!I142/Denmark52!R142*Denmark52!R141/Denmark52!B141
 +Finland53!I142/Finland53!R142*Finland53!R141/Finland53!B141
 +Italy54!I142/Italy54!R142*Italy54!R141/Italy54!B141
 +Netherlands55!I142/Netherlands55!R142*Netherlands55!R141/Netherlands55!B141
 +Portugal56!I142/Portugal56!R142*Portugal56!R141/Portugal56!B141
 +Spain57!I142/Spain57!R142*Spain57!R141/Spain57!B141
 +Sweden58!I142/Sweden58!R142*Sweden58!R141/Sweden58!B141)
*(Belgium51!I141/Belgium51!R141*Belgium51!R142/Belgium51!B142
 +Denmark52!I141/Denmark52!R141*Denmark52!R142/Denmark52!B142
 +Finland53!I141/Finland53!R141*Finland53!R142/Finland53!B142
 +Italy54!I141/Italy54!R141*Italy54!R142/Italy54!B142
 +Netherlands55!I141/Netherlands55!R141*Netherlands55!R142/Netherlands55!B142
 +Portugal56!I141/Portugal56!R141*Portugal56!R142/Portugal56!B142
 +Spain57!I141/Spain57!R141*Spain57!R142/Spain57!B142
 +Sweden58!I141/Sweden58!R141*Sweden58!R142/Sweden58!B142)
/(Belgium51!I141/Belgium51!B141
 +Denmark52!I141/Denmark52!B141
 +Finland53!I141/Finland53!B141
 +Italy54!I141/Italy54!B141
 +Netherlands55!I141/Netherlands55!B141
 +Portugal56!I141/Portugal56!B141
 +Spain57!I141/Spain57!B141
 +Sweden58!I141/Sweden58!B141))))</f>
        <v>5.8685525466236496E-2</v>
      </c>
      <c r="O142" s="62">
        <f>IF(OR(
Belgium51!K142   ="",Belgium51!K141   ="",
Belgium51!B142   ="",Belgium51!B141   ="",
Belgium51!S142   ="",Belgium51!S141   ="",
Denmark52!K142      ="",Denmark52!K141      ="",
Denmark52!B142      ="",Denmark52!B141      ="",
Denmark52!S142      ="",Denmark52!S141      ="",
Finland53!K142       ="",Finland53!K141       ="",
Finland53!B142       ="",Finland53!B141       ="",
Finland53!S142       ="",Finland53!S141       ="",
Italy54!K142      ="",Italy54!K141      ="",
Italy54!B142      ="",Italy54!B141      ="",
Italy54!S142      ="",Italy54!S141      ="",
Netherlands55!K142 ="",Netherlands55!K141 ="",
Netherlands55!B142 ="",Netherlands55!B141 ="",
Netherlands55!S142 ="",Netherlands55!S141 ="",
Portugal56!K142      ="",Portugal56!K141      ="",
Portugal56!B142      ="",Portugal56!B141      ="",
Portugal56!S142      ="",Portugal56!S141      ="",
Spain57!K142      ="",Spain57!K141      ="",
Spain57!B142      ="",Spain57!B141      ="",
Spain57!S142      ="",Spain57!S141      ="",
Sweden58!K142      ="",Sweden58!K141      ="",
Sweden58!B142      ="",Sweden58!B141      ="",
Sweden58!S142      ="",Sweden58!S141      =""),"",
LN(SQRT(
(Belgium51!K142/Belgium51!B142
 +Denmark52!K142/Denmark52!B142
 +Finland53!K142/Finland53!B142
 +Italy54!K142/Italy54!B142
 +Netherlands55!K142/Netherlands55!B142
 +Portugal56!K142/Portugal56!B142
 +Spain57!K142/Spain57!B142
 +Sweden58!K142/Sweden58!B142)
/(Belgium51!K142/Belgium51!S142*Belgium51!S141/Belgium51!B141
 +Denmark52!K142/Denmark52!S142*Denmark52!S141/Denmark52!B141
 +Finland53!K142/Finland53!S142*Finland53!S141/Finland53!B141
 +Italy54!K142/Italy54!S142*Italy54!S141/Italy54!B141
 +Netherlands55!K142/Netherlands55!S142*Netherlands55!S141/Netherlands55!B141
 +Portugal56!K142/Portugal56!S142*Portugal56!S141/Portugal56!B141
 +Spain57!K142/Spain57!S142*Spain57!S141/Spain57!B141
 +Sweden58!K142/Sweden58!S142*Sweden58!S141/Sweden58!B141)
*(Belgium51!K141/Belgium51!S141*Belgium51!S142/Belgium51!B142
 +Denmark52!K141/Denmark52!S141*Denmark52!S142/Denmark52!B142
 +Finland53!K141/Finland53!S141*Finland53!S142/Finland53!B142
 +Italy54!K141/Italy54!S141*Italy54!S142/Italy54!B142
 +Netherlands55!K141/Netherlands55!S141*Netherlands55!S142/Netherlands55!B142
 +Portugal56!K141/Portugal56!S141*Portugal56!S142/Portugal56!B142
 +Spain57!K141/Spain57!S141*Spain57!S142/Spain57!B142
 +Sweden58!K141/Sweden58!S141*Sweden58!S142/Sweden58!B142)
/(Belgium51!K141/Belgium51!B141
 +Denmark52!K141/Denmark52!B141
 +Finland53!K141/Finland53!B141
 +Italy54!K141/Italy54!B141
 +Netherlands55!K141/Netherlands55!B141
 +Portugal56!K141/Portugal56!B141
 +Spain57!K141/Spain57!B141
 +Sweden58!K141/Sweden58!B141))))</f>
        <v>-3.8009053868304113E-3</v>
      </c>
      <c r="P142" s="62">
        <f>IF(OR(
Belgium51!L142   ="",Belgium51!L141   ="",
Belgium51!B142   ="",Belgium51!B141   ="",
Belgium51!T142   ="",Belgium51!T141   ="",
Denmark52!L142      ="",Denmark52!L141      ="",
Denmark52!B142      ="",Denmark52!B141      ="",
Denmark52!T142      ="",Denmark52!T141      ="",
Finland53!L142       ="",Finland53!L141       ="",
Finland53!B142       ="",Finland53!B141       ="",
Finland53!T142       ="",Finland53!T141       ="",
Italy54!L142      ="",Italy54!L141      ="",
Italy54!B142      ="",Italy54!B141      ="",
Italy54!T142      ="",Italy54!T141      ="",
Netherlands55!L142 ="",Netherlands55!L141 ="",
Netherlands55!B142 ="",Netherlands55!B141 ="",
Netherlands55!T142 ="",Netherlands55!T141 ="",
Portugal56!L142      ="",Portugal56!L141      ="",
Portugal56!B142      ="",Portugal56!B141      ="",
Portugal56!T142      ="",Portugal56!T141      ="",
Spain57!L142      ="",Spain57!L141      ="",
Spain57!B142      ="",Spain57!B141      ="",
Spain57!T142      ="",Spain57!T141      ="",
Sweden58!L142      ="",Sweden58!L141      ="",
Sweden58!B142      ="",Sweden58!B141      ="",
Sweden58!T142      ="",Sweden58!T141      =""),"",
LN(SQRT(
(Belgium51!L142/Belgium51!B142
 +Denmark52!L142/Denmark52!B142
 +Finland53!L142/Finland53!B142
 +Italy54!L142/Italy54!B142
 +Netherlands55!L142/Netherlands55!B142
 +Portugal56!L142/Portugal56!B142
 +Spain57!L142/Spain57!B142
 +Sweden58!L142/Sweden58!B142)
/(Belgium51!L142/Belgium51!T142*Belgium51!T141/Belgium51!B141
 +Denmark52!L142/Denmark52!T142*Denmark52!T141/Denmark52!B141
 +Finland53!L142/Finland53!T142*Finland53!T141/Finland53!B141
 +Italy54!L142/Italy54!T142*Italy54!T141/Italy54!B141
 +Netherlands55!L142/Netherlands55!T142*Netherlands55!T141/Netherlands55!B141
 +Portugal56!L142/Portugal56!T142*Portugal56!T141/Portugal56!B141
 +Spain57!L142/Spain57!T142*Spain57!T141/Spain57!B141
 +Sweden58!L142/Sweden58!T142*Sweden58!T141/Sweden58!B141)
*(Belgium51!L141/Belgium51!T141*Belgium51!T142/Belgium51!B142
 +Denmark52!L141/Denmark52!T141*Denmark52!T142/Denmark52!B142
 +Finland53!L141/Finland53!T141*Finland53!T142/Finland53!B142
 +Italy54!L141/Italy54!T141*Italy54!T142/Italy54!B142
 +Netherlands55!L141/Netherlands55!T141*Netherlands55!T142/Netherlands55!B142
 +Portugal56!L141/Portugal56!T141*Portugal56!T142/Portugal56!B142
 +Spain57!L141/Spain57!T141*Spain57!T142/Spain57!B142
 +Sweden58!L141/Sweden58!T141*Sweden58!T142/Sweden58!B142)
/(Belgium51!L141/Belgium51!B141
 +Denmark52!L141/Denmark52!B141
 +Finland53!L141/Finland53!B141
 +Italy54!L141/Italy54!B141
 +Netherlands55!L141/Netherlands55!B141
 +Portugal56!L141/Portugal56!B141
 +Spain57!L141/Spain57!B141
 +Sweden58!L141/Sweden58!B141))))</f>
        <v>-3.8301938968216487E-2</v>
      </c>
      <c r="Q142" s="61">
        <f t="shared" si="4"/>
        <v>-1.515092993106696E-2</v>
      </c>
      <c r="R142" s="61">
        <f t="shared" si="8"/>
        <v>-2.1126174400742399E-2</v>
      </c>
      <c r="S142" s="61">
        <f t="shared" si="5"/>
        <v>9.6982608029777401E-3</v>
      </c>
      <c r="T142" s="61">
        <f t="shared" si="6"/>
        <v>-5.2788170050089164E-2</v>
      </c>
      <c r="U142" s="61">
        <f t="shared" si="7"/>
        <v>-8.7289203631475243E-2</v>
      </c>
      <c r="V142" s="61">
        <f>IF(OR(
Belgium51!V142   ="",
Belgium51!U142   ="",
Denmark52!V142      ="",
Denmark52!U142      ="",
Finland53!V142       ="",
Finland53!U142       ="",
Italy54!V142      ="",
Italy54!U142      ="",
Netherlands55!V142 ="",
Netherlands55!U142 ="",
Portugal56!V142      ="",
Portugal56!U142      ="",
Spain57!V142      ="",
Spain57!U142      ="",
Sweden58!V142      ="",
Sweden58!U142      =""),"",
LN((Belgium51!V142+Denmark52!V142+Finland53!V142+Italy54!V142+Netherlands55!V142+Portugal56!V142+Spain57!V142+Sweden58!V142)
/(Belgium51!U142+Denmark52!U142+Finland53!U142+Italy54!U142+Netherlands55!U142+Portugal56!U142+Spain57!U142+Sweden58!U142)))</f>
        <v>-0.81270289024152942</v>
      </c>
      <c r="W142" s="61">
        <f>IF(OR(
Belgium51!V142   ="",
Belgium51!W142   ="",
Belgium51!U142   ="",
Denmark52!V142      ="",
Denmark52!W142      ="",
Denmark52!U142      ="",
Finland53!V142       ="",
Finland53!W142       ="",
Finland53!U142       ="",
Italy54!V142      ="",
Italy54!W142      ="",
Italy54!U142      ="",
Netherlands55!V142 ="",
Netherlands55!W142 ="",
Netherlands55!V142 ="",
Portugal56!V142      ="",
Portugal56!W142      ="",
Portugal56!U142      ="",
Spain57!V142      ="",
Spain57!W142      ="",
Spain57!U142      ="",
Sweden58!V142      ="",
Sweden58!W142      ="",
Sweden58!U142      ="",
),"",
LN((Belgium51!V142*Belgium51!W142+Denmark52!V142*Denmark52!W142+Finland53!V142*Finland53!W142+Italy54!V142*Italy54!W142+Netherlands55!V142*Netherlands55!W142+Portugal56!V142*Portugal56!W142+Spain57!V142*Spain57!W142+Sweden58!V142*Sweden58!W142)
/(Belgium51!U142+Denmark52!U142+Finland53!U142+Italy54!U142+Netherlands55!U142+Portugal56!U142+Spain57!U142+Sweden58!U142)))</f>
        <v>6.6158508593966783</v>
      </c>
      <c r="X142" s="61">
        <f>IF(OR(
Belgium51!X142   ="",
Belgium51!D142   ="",
Belgium51!B142   ="",
Denmark52!X142      ="",
Denmark52!D142      ="",
Denmark52!B142      ="",
Finland53!X142       ="",
Finland53!D142       ="",
Finland53!B142       ="",
Italy54!X142      ="",
Italy54!D142      ="",
Italy54!B142      ="",
Netherlands55!X142 ="",
Netherlands55!D142 ="",
Netherlands55!B142 ="",
Portugal56!X142      ="",
Portugal56!D142      ="",
Portugal56!B142      ="",
Spain57!X142      ="",
Spain57!D142      ="",
Spain57!B142      ="",
Sweden58!X142      ="",
Sweden58!D142      ="",
Sweden58!B142      =""),"",
(Belgium51!X142*Belgium51!D142/Belgium51!B142
 +Denmark52!X142*Denmark52!D142/Denmark52!B142
 +Finland53!X142*Finland53!D142/Finland53!B142
 +Italy54!X142*Italy54!D142/Italy54!B142
 +Netherlands55!X142*Netherlands55!D142/Netherlands55!B142
 +Portugal56!X142*Portugal56!D142/Portugal56!B142
 +Spain57!X142*Spain57!D142/Spain57!B142
 +Sweden58!X142*Sweden58!D142/Sweden58!B142)
/(Belgium51!D142/Belgium51!B142
 +Denmark52!D142/Denmark52!B142
 +Finland53!D142/Finland53!B142
 +Italy54!D142/Italy54!B142
 +Netherlands55!D142/Netherlands55!B142
 +Portugal56!D142/Portugal56!B142
 +Spain57!D142/Spain57!B142
 +Sweden58!D142/Sweden58!B142))</f>
        <v>0.59139463639684087</v>
      </c>
      <c r="Y142" s="61">
        <f>IF(OR(
Belgium51!Y142   ="",
Belgium51!D142   ="",
Belgium51!B142   ="",
Denmark52!Y142      ="",
Denmark52!D142      ="",
Denmark52!B142      ="",
Finland53!Y142       ="",
Finland53!D142       ="",
Finland53!B142       ="",
Italy54!Y142      ="",
Italy54!D142      ="",
Italy54!B142      ="",
Netherlands55!Y142 ="",
Netherlands55!D142 ="",
Netherlands55!B142 ="",
Portugal56!Y142      ="",
Portugal56!D142      ="",
Portugal56!B142      ="",
Spain57!Y142      ="",
Spain57!D142      ="",
Spain57!B142      ="",
Sweden58!Y142      ="",
Sweden58!D142      ="",
Sweden58!B142      =""),"",
(Belgium51!Y142/Belgium51!B142
 +Denmark52!Y142/Denmark52!B142
 +Finland53!Y142/Finland53!B142
 +Italy54!Y142/Italy54!B142
 +Netherlands55!Y142/Netherlands55!B142
 +Portugal56!Y142/Portugal56!B142
 +Spain57!Y142/Spain57!B142
 +Sweden58!Y142/Sweden58!B142)
/(Belgium51!D142/Belgium51!B142
 +Denmark52!D142/Denmark52!B142
 +Finland53!D142/Finland53!B142
 +Italy54!D142/Italy54!B142
 +Netherlands55!D142/Netherlands55!B142
 +Portugal56!D142/Portugal56!B142
 +Spain57!D142/Spain57!B142
 +Sweden58!D142/Sweden58!B142))</f>
        <v>0.15564124389196712</v>
      </c>
      <c r="Z142" s="61">
        <v>0.72</v>
      </c>
      <c r="AA142" s="62">
        <f t="shared" si="10"/>
        <v>-1.0387264663258761E-2</v>
      </c>
      <c r="AB142" s="75">
        <f>IF(OR(
Belgium51!AB142   ="",
Belgium51!D142   ="",
Belgium51!B142   ="",
Denmark52!AB142      ="",
Denmark52!D142      ="",
Denmark52!B142      ="",
Finland53!AB142       ="",
Finland53!D142       ="",
Finland53!B142       ="",
Italy54!AB142      ="",
Italy54!D142      ="",
Italy54!B142      ="",
Netherlands55!AB142 ="",
Netherlands55!D142 ="",
Netherlands55!B142 ="",
Portugal56!AB142      ="",
Portugal56!D142      ="",
Portugal56!B142      ="",
Spain57!AB142      ="",
Spain57!D142      ="",
Spain57!B142      ="",
Sweden58!AB142      ="",
Sweden58!D142      ="",
Sweden58!B142      =""),"",
(Belgium51!AB142*Belgium51!D142/Belgium51!B142
 +Denmark52!AB142*Denmark52!D142/Denmark52!B142
 +Finland53!AB142*Finland53!D142/Finland53!B142
 +Italy54!AB142*Italy54!D142/Italy54!B142
 +Netherlands55!AB142*Netherlands55!D142/Netherlands55!B142
 +Portugal56!AB142*Portugal56!D142/Portugal56!B142
 +Spain57!AB142*Spain57!D142/Spain57!B142
 +Sweden58!AB142*Sweden58!D142/Sweden58!B142)
/(Belgium51!D142/Belgium51!B142
 +Denmark52!D142/Denmark52!B142
 +Finland53!D142/Finland53!B142
 +Italy54!D142/Italy54!B142
 +Netherlands55!D142/Netherlands55!B142
 +Portugal56!D142/Portugal56!B142
 +Spain57!D142/Spain57!B142
 +Sweden58!D142/Sweden58!B142))</f>
        <v>0.77093331157661849</v>
      </c>
    </row>
    <row r="143" spans="1:28">
      <c r="A143" s="62">
        <v>2010</v>
      </c>
      <c r="B143" s="62">
        <f>IF(OR(
Belgium51!AC143   ="",
Belgium51!D143   ="",
Belgium51!B143   ="",
Denmark52!AC143      ="",
Denmark52!D143      ="",
Denmark52!B143      ="",
Finland53!AC143       ="",
Finland53!D143       ="",
Finland53!B143       ="",
Italy54!AC143      ="",
Italy54!D143      ="",
Italy54!B143      ="",
Netherlands55!AC143 ="",
Netherlands55!D143 ="",
Netherlands55!B143 ="",
Portugal56!AC143 ="",
Portugal56!D143 ="",
Portugal56!B143 ="",
Spain57!AC143       ="",
Spain57!D143       ="",
Spain57!B143       ="",
Sweden58!AC143      ="",
Sweden58!D143      ="",
Sweden58!B143      =""),"",
(Belgium51!AC143*Belgium51!D143/Belgium51!B143
 +Denmark52!AC143*Denmark52!D143/Denmark52!B143
 +Finland53!AC143*Finland53!D143/Finland53!B143
 +Italy54!AC143*Italy54!D143/Italy54!B143
 +Netherlands55!AC143*Netherlands55!D143/Netherlands55!B143
 +Portugal56!AC143*Portugal56!D143/Portugal56!B143
 +Spain57!AC143*Spain57!D143/Spain57!B143
 +Sweden58!AC143*Sweden58!D143/Sweden58!B143)
/(Belgium51!D143/Belgium51!B143
 +Denmark52!D143/Denmark52!B143
 +Finland53!D143/Finland53!B143
 +Italy54!D143/Italy54!B143
 +Netherlands55!D143/Netherlands55!B143
 +Portugal56!D143/Portugal56!B143
 +Spain57!D143/Spain57!B143
 +Sweden58!D143/Sweden58!B143))</f>
        <v>1.7461687928404874E-2</v>
      </c>
      <c r="C143" s="34">
        <f>IF(OR(
Belgium51!F143   ="",
Belgium51!D143   ="",
Belgium51!B143   ="",
Denmark52!F143      ="",
Denmark52!D143      ="",
Denmark52!B143      ="",
Finland53!F143       ="",
Finland53!D143       ="",
Finland53!B143       ="",
Italy54!F143      ="",
Italy54!D143      ="",
Italy54!B143      ="",
Netherlands55!F143 ="",
Netherlands55!D143 ="",
Netherlands55!B143 ="",
Portugal56!F143 ="",
Portugal56!D143 ="",
Portugal56!B143 ="",
Spain57!F143       ="",
Spain57!D143       ="",
Spain57!B143       ="",
Sweden58!F143      ="",
Sweden58!D143      ="",
Sweden58!B143      =""),"",
(Belgium51!F143*Belgium51!D143/Belgium51!B143
 +Denmark52!F143*Denmark52!D143/Denmark52!B143
 +Finland53!F143*Finland53!D143/Finland53!B143
 +Italy54!F143*Italy54!D143/Italy54!B143
 +Netherlands55!F143*Netherlands55!D143/Netherlands55!B143
 +Portugal56!F143*Portugal56!D143/Portugal56!B143
 +Spain57!F143*Spain57!D143/Spain57!B143
 +Sweden58!F143*Sweden58!D143/Sweden58!B143)
/(Belgium51!D143/Belgium51!B143
 +Denmark52!D143/Denmark52!B143
 +Finland53!D143/Finland53!B143
 +Italy54!D143/Italy54!B143
 +Netherlands55!D143/Netherlands55!B143
 +Portugal56!D143/Portugal56!B143
 +Spain57!D143/Spain57!B143
 +Sweden58!D143/Sweden58!B143))</f>
        <v>0.55190781169705139</v>
      </c>
      <c r="D143" s="62" t="str">
        <f>IF(OR(
Belgium51!AE143   ="",
Belgium51!D143   ="",
Belgium51!B143   ="",
Denmark52!AE143      ="",
Denmark52!D143      ="",
Denmark52!B143      ="",
Finland53!AE143       ="",
Finland53!D143       ="",
Finland53!B143       ="",
Italy54!AE143      ="",
Italy54!D143      ="",
Italy54!B143      ="",
Netherlands55!AE143 ="",
Netherlands55!D143 ="",
Netherlands55!B143 ="",
Portugal56!AE143 ="",
Portugal56!D143 ="",
Portugal56!B143 ="",
Spain57!AE143       ="",
Spain57!D143       ="",
Spain57!B143       ="",
Sweden58!AE143      ="",
Sweden58!D143      ="",
Sweden58!B143      =""),"",
(Belgium51!AE143*Belgium51!D143/Belgium51!B143
 +Denmark52!AE143*Denmark52!D143/Denmark52!B143
 +Finland53!AE143*Finland53!D143/Finland53!B143
 +Italy54!AE143*Italy54!D143/Italy54!B143
 +Netherlands55!AE143*Netherlands55!D143/Netherlands55!B143
 +Portugal56!AE143*Portugal56!D143/Portugal56!B143
 +Spain57!AE143*Spain57!D143/Spain57!B143
 +Sweden58!AE143*Sweden58!D143/Sweden58!B143)
/(Belgium51!D143/Belgium51!B143
 +Denmark52!D143/Denmark52!B143
 +Finland53!D143/Finland53!B143
 +Italy54!D143/Italy54!B143
 +Netherlands55!D143/Netherlands55!B143
 +Portugal56!D143/Portugal56!B143
 +Spain57!D143/Spain57!B143
 +Sweden58!D143/Sweden58!B143))</f>
        <v/>
      </c>
      <c r="E143" s="62">
        <f>IF(OR(
Belgium51!H143   ="",
Belgium51!D143   ="",
Belgium51!B143   ="",
Denmark52!H143      ="",
Denmark52!D143      ="",
Denmark52!B143      ="",
Finland53!H143       ="",
Finland53!D143       ="",
Finland53!B143       ="",
Italy54!H143      ="",
Italy54!D143      ="",
Italy54!B143      ="",
Netherlands55!H143 ="",
Netherlands55!D143 ="",
Netherlands55!B143 ="",
Portugal56!H143 ="",
Portugal56!D143 ="",
Portugal56!B143 ="",
Spain57!H143 ="",
Spain57!D143 ="",
Spain57!B143 ="",
Sweden58!H143 ="",
Sweden58!D143 ="",
Sweden58!B143 =""),"",
(Belgium51!H143*Belgium51!D143/Belgium51!B143
 +Denmark52!H143*Denmark52!D143/Denmark52!B143
 +Finland53!H143*Finland53!D143/Finland53!B143
 +Italy54!H143*Italy54!D143/Italy54!B143
 +Netherlands55!H143*Netherlands55!D143/Netherlands55!B143
 +Portugal56!H143*Portugal56!D143/Portugal56!B143
 +Spain57!H143*Spain57!D143/Spain57!B143
 +Sweden58!H143*Sweden58!D143/Sweden58!B143)
/(Belgium51!D143/Belgium51!B143
 +Denmark52!D143/Denmark52!B143
 +Finland53!D143/Finland53!B143
 +Italy54!D143/Italy54!B143
 +Netherlands55!D143/Netherlands55!B143
 +Portugal56!D143/Portugal56!B143
 +Spain57!D143/Spain57!B143
 +Sweden58!D143/Sweden58!B143))</f>
        <v>0.21132252946378544</v>
      </c>
      <c r="F143" s="62">
        <f>IF(OR(
Belgium51!I143   ="",
Belgium51!D143   ="",
Belgium51!B143   ="",
Denmark52!I143      ="",
Denmark52!D143      ="",
Denmark52!B143      ="",
Finland53!I143       ="",
Finland53!D143       ="",
Finland53!B143       ="",
Italy54!I143      ="",
Italy54!D143      ="",
Italy54!B143      ="",
Netherlands55!I143 ="",
Netherlands55!D143 ="",
Netherlands55!B143 ="",
Portugal56!I143      ="",
Portugal56!D143      ="",
Portugal56!B143      ="",
Spain57!I143      ="",
Spain57!D143      ="",
Spain57!B143      ="",
Sweden58!I143      ="",
Sweden58!D143      ="",
Sweden58!B143      =""),"",
(Belgium51!I143/Belgium51!B143
 +Denmark52!I143/Denmark52!B143
 +Finland53!I143/Finland53!B143
 +Italy54!I143/Italy54!B143
 +Netherlands55!I143/Netherlands55!B143
 +Portugal56!I143/Portugal56!B143
 +Spain57!I143/Spain57!B143
 +Sweden58!I143/Sweden58!B143)
/(Belgium51!D143/Belgium51!B143
 +Denmark52!D143/Denmark52!B143
 +Finland53!D143/Finland53!B143
 +Italy54!D143/Italy54!B143
 +Netherlands55!D143/Netherlands55!B143
 +Portugal56!D143/Portugal56!B143
 +Spain57!D143/Spain57!B143
 +Sweden58!D143/Sweden58!B143))</f>
        <v>0.27960047953549849</v>
      </c>
      <c r="G143" s="62">
        <f>IF(OR(
Belgium51!J143   ="",
Belgium51!D143   ="",
Belgium51!B143   ="",
Denmark52!J143      ="",
Denmark52!D143      ="",
Denmark52!B143      ="",
Finland53!J143       ="",
Finland53!D143       ="",
Finland53!B143       ="",
Italy54!J143      ="",
Italy54!D143      ="",
Italy54!B143      ="",
Netherlands55!J143 ="",
Netherlands55!D143 ="",
Netherlands55!B143 ="",
Portugal56!J143      ="",
Portugal56!D143      ="",
Portugal56!B143      ="",
Spain57!J143      ="",
Spain57!D143      ="",
Spain57!B143      ="",
Sweden58!J143      ="",
Sweden58!D143      ="",
Sweden58!B143      =""),"",
(Belgium51!J143/Belgium51!B143
 +Denmark52!J143/Denmark52!B143
 +Finland53!J143/Finland53!B143
 +Italy54!J143/Italy54!B143
 +Netherlands55!J143/Netherlands55!B143
 +Portugal56!J143/Portugal56!B143
 +Spain57!J143/Spain57!B143
 +Sweden58!J143/Sweden58!B143)
/(Belgium51!D143/Belgium51!B143
 +Denmark52!D143/Denmark52!B143
 +Finland53!D143/Finland53!B143
 +Italy54!D143/Italy54!B143
 +Netherlands55!D143/Netherlands55!B143
 +Portugal56!D143/Portugal56!B143
 +Spain57!D143/Spain57!B143
 +Sweden58!D143/Sweden58!B143))</f>
        <v>0.24039002436659118</v>
      </c>
      <c r="H143" s="62">
        <f>IF(OR(
Belgium51!K143   ="",
Belgium51!D143   ="",
Belgium51!B143   ="",
Denmark52!K143      ="",
Denmark52!D143      ="",
Denmark52!B143      ="",
Finland53!K143       ="",
Finland53!D143       ="",
Finland53!B143       ="",
Italy54!K143      ="",
Italy54!D143      ="",
Italy54!B143      ="",
Netherlands55!K143 ="",
Netherlands55!D143 ="",
Netherlands55!B143 ="",
Portugal56!K143      ="",
Portugal56!D143      ="",
Portugal56!B143      ="",
Spain57!K143      ="",
Spain57!D143      ="",
Spain57!B143      ="",
Sweden58!K143      ="",
Sweden58!D143      ="",
Sweden58!B143      =""),"",
(Belgium51!K143/Belgium51!B143
 +Denmark52!K143/Denmark52!B143
 +Finland53!K143/Finland53!B143
 +Italy54!K143/Italy54!B143
 +Netherlands55!K143/Netherlands55!B143
 +Portugal56!K143/Portugal56!B143
 +Spain57!K143/Spain57!B143
 +Sweden58!K143/Sweden58!B143)
/(Belgium51!D143/Belgium51!B143
 +Denmark52!D143/Denmark52!B143
 +Finland53!D143/Finland53!B143
 +Italy54!D143/Italy54!B143
 +Netherlands55!D143/Netherlands55!B143
 +Portugal56!D143/Portugal56!B143
 +Spain57!D143/Spain57!B143
 +Sweden58!D143/Sweden58!B143))</f>
        <v>0.35650461160775038</v>
      </c>
      <c r="I143" s="62">
        <f>IF(OR(
Belgium51!L143   ="",
Belgium51!D143   ="",
Belgium51!B143   ="",
Denmark52!L143      ="",
Denmark52!D143      ="",
Denmark52!B143      ="",
Finland53!L143       ="",
Finland53!D143       ="",
Finland53!B143       ="",
Italy54!L143      ="",
Italy54!D143      ="",
Italy54!B143      ="",
Netherlands55!L143 ="",
Netherlands55!D143 ="",
Netherlands55!B143 ="",
Portugal56!L143      ="",
Portugal56!D143      ="",
Portugal56!B143      ="",
Spain57!L143      ="",
Spain57!D143      ="",
Spain57!B143      ="",
Sweden58!L143      ="",
Sweden58!D143      ="",
Sweden58!B143      =""),"",
(Belgium51!L143/Belgium51!B143
 +Denmark52!L143/Denmark52!B143
 +Finland53!L143/Finland53!B143
 +Italy54!L143/Italy54!B143
 +Netherlands55!L143/Netherlands55!B143
 +Portugal56!L143/Portugal56!B143
 +Spain57!L143/Spain57!B143
 +Sweden58!L143/Sweden58!B143)
/(Belgium51!D143/Belgium51!B143
 +Denmark52!D143/Denmark52!B143
 +Finland53!D143/Finland53!B143
 +Italy54!D143/Italy54!B143
 +Netherlands55!D143/Netherlands55!B143
 +Portugal56!D143/Portugal56!B143
 +Spain57!D143/Spain57!B143
 +Sweden58!D143/Sweden58!B143))</f>
        <v>0.34928830444352765</v>
      </c>
      <c r="J143" s="61">
        <f t="shared" si="9"/>
        <v>7.2163071642227239E-3</v>
      </c>
      <c r="K143" s="61">
        <f>IF(OR(
Belgium51!D143   ="",Belgium51!D142   ="",
Belgium51!B143   ="",Belgium51!B142   ="",
Belgium51!N143   ="",Belgium51!N142   ="",
Denmark52!D143      ="",Denmark52!D142      ="",
Denmark52!B143      ="",Denmark52!B142      ="",
Denmark52!N143      ="",Denmark52!N142      ="",
Finland53!D143       ="",Finland53!D142       ="",
Finland53!B143       ="",Finland53!B142       ="",
Finland53!N143       ="",Finland53!N142       ="",
Italy54!D143      ="",Italy54!D142      ="",
Italy54!B143      ="",Italy54!B142      ="",
Italy54!N143      ="",Italy54!N142      ="",
Netherlands55!D143 ="",Netherlands55!D142 ="",
Netherlands55!B143 ="",Netherlands55!B142 ="",
Netherlands55!N143 ="",Netherlands55!N142 ="",
Portugal56!D143      ="",Portugal56!D142      ="",
Portugal56!B143      ="",Portugal56!B142      ="",
Portugal56!N143      ="",Portugal56!N142      ="",
Spain57!D143      ="",Spain57!D142      ="",
Spain57!B143      ="",Spain57!B142      ="",
Spain57!N143      ="",Spain57!N142      ="",
Sweden58!D143      ="",Sweden58!D142      ="",
Sweden58!B143      ="",Sweden58!B142      ="",
Sweden58!N143      ="",Sweden58!N142      =""),"",
LN(SQRT(
(Belgium51!D143/Belgium51!B143
 +Denmark52!D143/Denmark52!B143
 +Finland53!D143/Finland53!B143
 +Italy54!D143/Italy54!B143
 +Netherlands55!D143/Netherlands55!B143
 +Portugal56!D143/Portugal56!B143
 +Spain57!D143/Spain57!B143
 +Sweden58!D143/Sweden58!B143)
/(Belgium51!D143/Belgium51!N143*Belgium51!N142/Belgium51!B142
 +Denmark52!D143/Denmark52!N143*Denmark52!N142/Denmark52!B142
 +Finland53!D143/Finland53!N143*Finland53!N142/Finland53!B142
 +Italy54!D143/Italy54!N143*Italy54!N142/Italy54!B142
 +Netherlands55!D143/Netherlands55!N143*Netherlands55!N142/Netherlands55!B142
 +Portugal56!D143/Portugal56!N143*Portugal56!N142/Portugal56!B142
 +Spain57!D143/Spain57!N143*Spain57!N142/Spain57!B142
 +Sweden58!D143/Sweden58!N143*Sweden58!N142/Sweden58!B142)
*(Belgium51!D142/Belgium51!N142*Belgium51!N143/Belgium51!B143
 +Denmark52!D142/Denmark52!N142*Denmark52!N143/Denmark52!B143
 +Finland53!D142/Finland53!N142*Finland53!N143/Finland53!B143
 +Italy54!D142/Italy54!N142*Italy54!N143/Italy54!B143
 +Netherlands55!D142/Netherlands55!N142*Netherlands55!N143/Netherlands55!B143
 +Portugal56!D142/Portugal56!N142*Portugal56!N143/Portugal56!B143
 +Spain57!D142/Spain57!N142*Spain57!N143/Spain57!B143
 +Sweden58!D142/Sweden58!N142*Sweden58!N143/Sweden58!B143)
/(Belgium51!D142/Belgium51!B142
 +Denmark52!D142/Denmark52!B142
 +Finland53!D142/Finland53!B142
 +Italy54!D142/Italy54!B142
 +Netherlands55!D142/Netherlands55!B142
 +Portugal56!D142/Portugal56!B142
 +Spain57!D142/Spain57!B142
 +Sweden58!D142/Sweden58!B142))))</f>
        <v>-4.4284343541158733E-2</v>
      </c>
      <c r="L143" s="61">
        <f>IF(OR(
Belgium51!F143   ="",Belgium51!F142   ="",
Belgium51!D143   ="",Belgium51!D142   ="",
Belgium51!B143   ="",Belgium51!B142   ="",
Belgium51!P143   ="",Belgium51!P142   ="",
Denmark52!F143      ="",Denmark52!F142      ="",
Denmark52!D143      ="",Denmark52!D142      ="",
Denmark52!B143      ="",Denmark52!B142      ="",
Denmark52!P143      ="",Denmark52!P142      ="",
Finland53!F143       ="",Finland53!F142       ="",
Finland53!D143       ="",Finland53!D142       ="",
Finland53!B143       ="",Finland53!B142       ="",
Finland53!P143       ="",Finland53!P142       ="",
Italy54!F143      ="",Italy54!F142      ="",
Italy54!D143      ="",Italy54!D142      ="",
Italy54!B143      ="",Italy54!B142      ="",
Italy54!P143      ="",Italy54!P142      ="",
Netherlands55!F143 ="",Netherlands55!F142 ="",
Netherlands55!D143 ="",Netherlands55!D142 ="",
Netherlands55!B143 ="",Netherlands55!B142 ="",
Netherlands55!P143 ="",Netherlands55!P142 ="",
Portugal56!F143      ="",Portugal56!F142      ="",
Portugal56!D143      ="",Portugal56!D142      ="",
Portugal56!B143      ="",Portugal56!B142      ="",
Portugal56!P143      ="",Portugal56!P142      ="",
Spain57!F143      ="",Spain57!F142      ="",
Spain57!D143      ="",Spain57!D142      ="",
Spain57!B143      ="",Spain57!B142      ="",
Spain57!P143      ="",Spain57!P142      ="",
Sweden58!F143      ="",Sweden58!F142      ="",
Sweden58!D143      ="",Sweden58!D142      ="",
Sweden58!B143      ="",Sweden58!B142      ="",
Sweden58!P143      ="",Sweden58!P142      =""),"",
LN(SQRT(
(Belgium51!D143*Belgium51!F143/Belgium51!B143
 +Denmark52!D143*Denmark52!F143/Denmark52!B143
 +Finland53!D143*Finland53!F143/Finland53!B143
 +Italy54!D143*Italy54!F143/Italy54!B143
 +Netherlands55!D143*Netherlands55!F143/Netherlands55!B143
 +Portugal56!D143*Portugal56!F143/Portugal56!B143
 +Spain57!D143*Spain57!F143/Spain57!B143
 +Sweden58!D143*Sweden58!F143/Sweden58!B143)
/(Belgium51!D143*Belgium51!F143/Belgium51!P143*Belgium51!P142/Belgium51!B142
 +Denmark52!D143*Denmark52!F143/Denmark52!P143*Denmark52!P142/Denmark52!B142
 +Finland53!D143*Finland53!F143/Finland53!P143*Finland53!P142/Finland53!B142
 +Italy54!D143*Italy54!F143/Italy54!P143*Italy54!P142/Italy54!B142
 +Netherlands55!D143*Netherlands55!F143/Netherlands55!P143*Netherlands55!P142/Netherlands55!B142
 +Portugal56!D143*Portugal56!F143/Portugal56!P143*Portugal56!P142/Portugal56!B142
 +Spain57!D143*Spain57!F143/Spain57!P143*Spain57!P142/Spain57!B142
 +Sweden58!D143*Sweden58!F143/Sweden58!P143*Sweden58!P142/Sweden58!B142)
*(Belgium51!D142*Belgium51!F142/Belgium51!P142*Belgium51!P143/Belgium51!B143
 +Denmark52!D142*Denmark52!F142/Denmark52!P142*Denmark52!P143/Denmark52!B143
 +Finland53!D142*Finland53!F142/Finland53!P142*Finland53!P143/Finland53!B143
 +Italy54!D142*Italy54!F142/Italy54!P142*Italy54!P143/Italy54!B143
 +Netherlands55!D142*Netherlands55!F142/Netherlands55!P142*Netherlands55!P143/Netherlands55!B143
 +Portugal56!D142*Portugal56!F142/Portugal56!P142*Portugal56!P143/Portugal56!B143
 +Spain57!D142*Spain57!F142/Spain57!P142*Spain57!P143/Spain57!B143
 +Sweden58!D142*Sweden58!F142/Sweden58!P142*Sweden58!P143/Sweden58!B143)
/(Belgium51!D142*Belgium51!F142/Belgium51!B142
 +Denmark52!D142*Denmark52!F142/Denmark52!B142
 +Finland53!D142*Finland53!F142/Finland53!B142
 +Italy54!D142*Italy54!F142/Italy54!B142
 +Netherlands55!D142*Netherlands55!F142/Netherlands55!B142
 +Portugal56!D142*Portugal56!F142/Portugal56!B142
 +Spain57!D142*Spain57!F142/Spain57!B142
 +Sweden58!D142*Sweden58!F142/Sweden58!B142))))</f>
        <v>-5.0660989327327176E-2</v>
      </c>
      <c r="M143" s="62">
        <f>IF(OR(
Belgium51!H143   ="",Belgium51!H142   ="",
Belgium51!D143   ="",Belgium51!D142   ="",
Belgium51!B143   ="",Belgium51!B142   ="",
Belgium51!Q143   ="",Belgium51!Q142   ="",
Denmark52!H143      ="",Denmark52!H142      ="",
Denmark52!D143      ="",Denmark52!D142      ="",
Denmark52!B143      ="",Denmark52!B142      ="",
Denmark52!Q143      ="",Denmark52!Q142      ="",
Finland53!H143       ="",Finland53!H142       ="",
Finland53!D143       ="",Finland53!D142       ="",
Finland53!B143       ="",Finland53!B142       ="",
Finland53!Q143       ="",Finland53!Q142       ="",
Italy54!H143      ="",Italy54!H142      ="",
Italy54!D143      ="",Italy54!D142      ="",
Italy54!B143      ="",Italy54!B142      ="",
Italy54!Q143      ="",Italy54!Q142      ="",
Netherlands55!H143 ="",Netherlands55!H142 ="",
Netherlands55!D143 ="",Netherlands55!D142 ="",
Netherlands55!B143 ="",Netherlands55!B142 ="",
Netherlands55!Q143 ="",Netherlands55!Q142 ="",
Portugal56!H143      ="",Portugal56!H142      ="",
Portugal56!D143      ="",Portugal56!D142      ="",
Portugal56!B143      ="",Portugal56!B142      ="",
Portugal56!Q143      ="",Portugal56!Q142      ="",
Spain57!H143      ="",Spain57!H142      ="",
Spain57!D143      ="",Spain57!D142      ="",
Spain57!B143      ="",Spain57!B142      ="",
Spain57!Q143      ="",Spain57!Q142      ="",
Sweden58!H143      ="",Sweden58!H142      ="",
Sweden58!D143      ="",Sweden58!D142      ="",
Sweden58!B143      ="",Sweden58!B142      ="",
Sweden58!Q143      ="",Sweden58!Q142      =""),"",
LN(SQRT(
(Belgium51!D143*Belgium51!H143/Belgium51!B143
 +Denmark52!D143*Denmark52!H143/Denmark52!B143
 +Finland53!D143*Finland53!H143/Finland53!B143
 +Italy54!D143*Italy54!H143/Italy54!B143
 +Netherlands55!D143*Netherlands55!H143/Netherlands55!B143
 +Portugal56!D143*Portugal56!H143/Portugal56!B143
 +Spain57!D143*Spain57!H143/Spain57!B143
 +Sweden58!D143*Sweden58!H143/Sweden58!B143)
/(Belgium51!D143*Belgium51!H143/Belgium51!Q143*Belgium51!Q142/Belgium51!B142
 +Denmark52!D143*Denmark52!H143/Denmark52!Q143*Denmark52!Q142/Denmark52!B142
 +Finland53!D143*Finland53!H143/Finland53!Q143*Finland53!Q142/Finland53!B142
 +Italy54!D143*Italy54!H143/Italy54!Q143*Italy54!Q142/Italy54!B142
 +Netherlands55!D143*Netherlands55!H143/Netherlands55!Q143*Netherlands55!Q142/Netherlands55!B142
 +Portugal56!D143*Portugal56!H143/Portugal56!Q143*Portugal56!Q142/Portugal56!B142
 +Spain57!D143*Spain57!H143/Spain57!Q143*Spain57!Q142/Spain57!B142
 +Sweden58!D143*Sweden58!H143/Sweden58!Q143*Sweden58!Q142/Sweden58!B142)
*(Belgium51!D142*Belgium51!H142/Belgium51!Q142*Belgium51!Q143/Belgium51!B143
 +Denmark52!D142*Denmark52!H142/Denmark52!Q142*Denmark52!Q143/Denmark52!B143
 +Finland53!D142*Finland53!H142/Finland53!Q142*Finland53!Q143/Finland53!B143
 +Italy54!D142*Italy54!H142/Italy54!Q142*Italy54!Q143/Italy54!B143
 +Netherlands55!D142*Netherlands55!H142/Netherlands55!Q142*Netherlands55!Q143/Netherlands55!B143
 +Portugal56!D142*Portugal56!H142/Portugal56!Q142*Portugal56!Q143/Portugal56!B143
 +Spain57!D142*Spain57!H142/Spain57!Q142*Spain57!Q143/Spain57!B143
 +Sweden58!D142*Sweden58!H142/Sweden58!Q142*Sweden58!Q143/Sweden58!B143)
/(Belgium51!D142*Belgium51!H142/Belgium51!B142
 +Denmark52!D142*Denmark52!H142/Denmark52!B142
 +Finland53!D142*Finland53!H142/Finland53!B142
 +Italy54!D142*Italy54!H142/Italy54!B142
 +Netherlands55!D142*Netherlands55!H142/Netherlands55!B142
 +Portugal56!D142*Portugal56!H142/Portugal56!B142
 +Spain57!D142*Spain57!H142/Spain57!B142
 +Sweden58!D142*Sweden58!H142/Sweden58!B142))))</f>
        <v>-4.9529749709066519E-2</v>
      </c>
      <c r="N143" s="62">
        <f>IF(OR(
Belgium51!I143   ="",Belgium51!I142   ="",
Belgium51!B143   ="",Belgium51!B142   ="",
Belgium51!R143   ="",Belgium51!R142   ="",
Denmark52!I143      ="",Denmark52!I142      ="",
Denmark52!B143      ="",Denmark52!B142      ="",
Denmark52!R143      ="",Denmark52!R142      ="",
Finland53!I143       ="",Finland53!I142       ="",
Finland53!B143       ="",Finland53!B142       ="",
Finland53!R143       ="",Finland53!R142       ="",
Italy54!I143      ="",Italy54!I142      ="",
Italy54!B143      ="",Italy54!B142      ="",
Italy54!R143      ="",Italy54!R142      ="",
Netherlands55!I143 ="",Netherlands55!I142 ="",
Netherlands55!B143 ="",Netherlands55!B142 ="",
Netherlands55!R143 ="",Netherlands55!R142 ="",
Portugal56!I143      ="",Portugal56!I142      ="",
Portugal56!B143      ="",Portugal56!B142      ="",
Portugal56!R143      ="",Portugal56!R142      ="",
Spain57!I143      ="",Spain57!I142      ="",
Spain57!B143      ="",Spain57!B142      ="",
Spain57!R143      ="",Spain57!R142      ="",
Sweden58!I143      ="",Sweden58!I142      ="",
Sweden58!B143      ="",Sweden58!B142      ="",
Sweden58!R143      ="",Sweden58!R142      =""),"",
LN(SQRT(
(Belgium51!I143/Belgium51!B143
 +Denmark52!I143/Denmark52!B143
 +Finland53!I143/Finland53!B143
 +Italy54!I143/Italy54!B143
 +Netherlands55!I143/Netherlands55!B143
 +Portugal56!I143/Portugal56!B143
 +Spain57!I143/Spain57!B143
 +Sweden58!I143/Sweden58!B143)
/(Belgium51!I143/Belgium51!R143*Belgium51!R142/Belgium51!B142
 +Denmark52!I143/Denmark52!R143*Denmark52!R142/Denmark52!B142
 +Finland53!I143/Finland53!R143*Finland53!R142/Finland53!B142
 +Italy54!I143/Italy54!R143*Italy54!R142/Italy54!B142
 +Netherlands55!I143/Netherlands55!R143*Netherlands55!R142/Netherlands55!B142
 +Portugal56!I143/Portugal56!R143*Portugal56!R142/Portugal56!B142
 +Spain57!I143/Spain57!R143*Spain57!R142/Spain57!B142
 +Sweden58!I143/Sweden58!R143*Sweden58!R142/Sweden58!B142)
*(Belgium51!I142/Belgium51!R142*Belgium51!R143/Belgium51!B143
 +Denmark52!I142/Denmark52!R142*Denmark52!R143/Denmark52!B143
 +Finland53!I142/Finland53!R142*Finland53!R143/Finland53!B143
 +Italy54!I142/Italy54!R142*Italy54!R143/Italy54!B143
 +Netherlands55!I142/Netherlands55!R142*Netherlands55!R143/Netherlands55!B143
 +Portugal56!I142/Portugal56!R142*Portugal56!R143/Portugal56!B143
 +Spain57!I142/Spain57!R142*Spain57!R143/Spain57!B143
 +Sweden58!I142/Sweden58!R142*Sweden58!R143/Sweden58!B143)
/(Belgium51!I142/Belgium51!B142
 +Denmark52!I142/Denmark52!B142
 +Finland53!I142/Finland53!B142
 +Italy54!I142/Italy54!B142
 +Netherlands55!I142/Netherlands55!B142
 +Portugal56!I142/Portugal56!B142
 +Spain57!I142/Spain57!B142
 +Sweden58!I142/Sweden58!B142))))</f>
        <v>-5.7763787033987386E-2</v>
      </c>
      <c r="O143" s="62">
        <f>IF(OR(
Belgium51!K143   ="",Belgium51!K142   ="",
Belgium51!B143   ="",Belgium51!B142   ="",
Belgium51!S143   ="",Belgium51!S142   ="",
Denmark52!K143      ="",Denmark52!K142      ="",
Denmark52!B143      ="",Denmark52!B142      ="",
Denmark52!S143      ="",Denmark52!S142      ="",
Finland53!K143       ="",Finland53!K142       ="",
Finland53!B143       ="",Finland53!B142       ="",
Finland53!S143       ="",Finland53!S142       ="",
Italy54!K143      ="",Italy54!K142      ="",
Italy54!B143      ="",Italy54!B142      ="",
Italy54!S143      ="",Italy54!S142      ="",
Netherlands55!K143 ="",Netherlands55!K142 ="",
Netherlands55!B143 ="",Netherlands55!B142 ="",
Netherlands55!S143 ="",Netherlands55!S142 ="",
Portugal56!K143      ="",Portugal56!K142      ="",
Portugal56!B143      ="",Portugal56!B142      ="",
Portugal56!S143      ="",Portugal56!S142      ="",
Spain57!K143      ="",Spain57!K142      ="",
Spain57!B143      ="",Spain57!B142      ="",
Spain57!S143      ="",Spain57!S142      ="",
Sweden58!K143      ="",Sweden58!K142      ="",
Sweden58!B143      ="",Sweden58!B142      ="",
Sweden58!S143      ="",Sweden58!S142      =""),"",
LN(SQRT(
(Belgium51!K143/Belgium51!B143
 +Denmark52!K143/Denmark52!B143
 +Finland53!K143/Finland53!B143
 +Italy54!K143/Italy54!B143
 +Netherlands55!K143/Netherlands55!B143
 +Portugal56!K143/Portugal56!B143
 +Spain57!K143/Spain57!B143
 +Sweden58!K143/Sweden58!B143)
/(Belgium51!K143/Belgium51!S143*Belgium51!S142/Belgium51!B142
 +Denmark52!K143/Denmark52!S143*Denmark52!S142/Denmark52!B142
 +Finland53!K143/Finland53!S143*Finland53!S142/Finland53!B142
 +Italy54!K143/Italy54!S143*Italy54!S142/Italy54!B142
 +Netherlands55!K143/Netherlands55!S143*Netherlands55!S142/Netherlands55!B142
 +Portugal56!K143/Portugal56!S143*Portugal56!S142/Portugal56!B142
 +Spain57!K143/Spain57!S143*Spain57!S142/Spain57!B142
 +Sweden58!K143/Sweden58!S143*Sweden58!S142/Sweden58!B142)
*(Belgium51!K142/Belgium51!S142*Belgium51!S143/Belgium51!B143
 +Denmark52!K142/Denmark52!S142*Denmark52!S143/Denmark52!B143
 +Finland53!K142/Finland53!S142*Finland53!S143/Finland53!B143
 +Italy54!K142/Italy54!S142*Italy54!S143/Italy54!B143
 +Netherlands55!K142/Netherlands55!S142*Netherlands55!S143/Netherlands55!B143
 +Portugal56!K142/Portugal56!S142*Portugal56!S143/Portugal56!B143
 +Spain57!K142/Spain57!S142*Spain57!S143/Spain57!B143
 +Sweden58!K142/Sweden58!S142*Sweden58!S143/Sweden58!B143)
/(Belgium51!K142/Belgium51!B142
 +Denmark52!K142/Denmark52!B142
 +Finland53!K142/Finland53!B142
 +Italy54!K142/Italy54!B142
 +Netherlands55!K142/Netherlands55!B142
 +Portugal56!K142/Portugal56!B142
 +Spain57!K142/Spain57!B142
 +Sweden58!K142/Sweden58!B142))))</f>
        <v>-2.9460190527248617E-2</v>
      </c>
      <c r="P143" s="62">
        <f>IF(OR(
Belgium51!L143   ="",Belgium51!L142   ="",
Belgium51!B143   ="",Belgium51!B142   ="",
Belgium51!T143   ="",Belgium51!T142   ="",
Denmark52!L143      ="",Denmark52!L142      ="",
Denmark52!B143      ="",Denmark52!B142      ="",
Denmark52!T143      ="",Denmark52!T142      ="",
Finland53!L143       ="",Finland53!L142       ="",
Finland53!B143       ="",Finland53!B142       ="",
Finland53!T143       ="",Finland53!T142       ="",
Italy54!L143      ="",Italy54!L142      ="",
Italy54!B143      ="",Italy54!B142      ="",
Italy54!T143      ="",Italy54!T142      ="",
Netherlands55!L143 ="",Netherlands55!L142 ="",
Netherlands55!B143 ="",Netherlands55!B142 ="",
Netherlands55!T143 ="",Netherlands55!T142 ="",
Portugal56!L143      ="",Portugal56!L142      ="",
Portugal56!B143      ="",Portugal56!B142      ="",
Portugal56!T143      ="",Portugal56!T142      ="",
Spain57!L143      ="",Spain57!L142      ="",
Spain57!B143      ="",Spain57!B142      ="",
Spain57!T143      ="",Spain57!T142      ="",
Sweden58!L143      ="",Sweden58!L142      ="",
Sweden58!B143      ="",Sweden58!B142      ="",
Sweden58!T143      ="",Sweden58!T142      =""),"",
LN(SQRT(
(Belgium51!L143/Belgium51!B143
 +Denmark52!L143/Denmark52!B143
 +Finland53!L143/Finland53!B143
 +Italy54!L143/Italy54!B143
 +Netherlands55!L143/Netherlands55!B143
 +Portugal56!L143/Portugal56!B143
 +Spain57!L143/Spain57!B143
 +Sweden58!L143/Sweden58!B143)
/(Belgium51!L143/Belgium51!T143*Belgium51!T142/Belgium51!B142
 +Denmark52!L143/Denmark52!T143*Denmark52!T142/Denmark52!B142
 +Finland53!L143/Finland53!T143*Finland53!T142/Finland53!B142
 +Italy54!L143/Italy54!T143*Italy54!T142/Italy54!B142
 +Netherlands55!L143/Netherlands55!T143*Netherlands55!T142/Netherlands55!B142
 +Portugal56!L143/Portugal56!T143*Portugal56!T142/Portugal56!B142
 +Spain57!L143/Spain57!T143*Spain57!T142/Spain57!B142
 +Sweden58!L143/Sweden58!T143*Sweden58!T142/Sweden58!B142)
*(Belgium51!L142/Belgium51!T142*Belgium51!T143/Belgium51!B143
 +Denmark52!L142/Denmark52!T142*Denmark52!T143/Denmark52!B143
 +Finland53!L142/Finland53!T142*Finland53!T143/Finland53!B143
 +Italy54!L142/Italy54!T142*Italy54!T143/Italy54!B143
 +Netherlands55!L142/Netherlands55!T142*Netherlands55!T143/Netherlands55!B143
 +Portugal56!L142/Portugal56!T142*Portugal56!T143/Portugal56!B143
 +Spain57!L142/Spain57!T142*Spain57!T143/Spain57!B143
 +Sweden58!L142/Sweden58!T142*Sweden58!T143/Sweden58!B143)
/(Belgium51!L142/Belgium51!B142
 +Denmark52!L142/Denmark52!B142
 +Finland53!L142/Finland53!B142
 +Italy54!L142/Italy54!B142
 +Netherlands55!L142/Netherlands55!B142
 +Portugal56!L142/Portugal56!B142
 +Spain57!L142/Spain57!B142
 +Sweden58!L142/Sweden58!B142))))</f>
        <v>-1.0034377992019072E-2</v>
      </c>
      <c r="Q143" s="61">
        <f t="shared" si="4"/>
        <v>-6.3766457861684431E-3</v>
      </c>
      <c r="R143" s="61">
        <f t="shared" si="8"/>
        <v>-5.245406167907786E-3</v>
      </c>
      <c r="S143" s="61">
        <f t="shared" si="5"/>
        <v>-1.3479443492828654E-2</v>
      </c>
      <c r="T143" s="61">
        <f t="shared" si="6"/>
        <v>1.4824153013910116E-2</v>
      </c>
      <c r="U143" s="61">
        <f t="shared" si="7"/>
        <v>3.4249965549139658E-2</v>
      </c>
      <c r="V143" s="61">
        <f>IF(OR(
Belgium51!V143   ="",
Belgium51!U143   ="",
Denmark52!V143      ="",
Denmark52!U143      ="",
Finland53!V143       ="",
Finland53!U143       ="",
Italy54!V143      ="",
Italy54!U143      ="",
Netherlands55!V143 ="",
Netherlands55!U143 ="",
Portugal56!V143      ="",
Portugal56!U143      ="",
Spain57!V143      ="",
Spain57!U143      ="",
Sweden58!V143      ="",
Sweden58!U143      =""),"",
LN((Belgium51!V143+Denmark52!V143+Finland53!V143+Italy54!V143+Netherlands55!V143+Portugal56!V143+Spain57!V143+Sweden58!V143)
/(Belgium51!U143+Denmark52!U143+Finland53!U143+Italy54!U143+Netherlands55!U143+Portugal56!U143+Spain57!U143+Sweden58!U143)))</f>
        <v>-0.82590473415953447</v>
      </c>
      <c r="W143" s="61">
        <f>IF(OR(
Belgium51!V143   ="",
Belgium51!W143   ="",
Belgium51!U143   ="",
Denmark52!V143      ="",
Denmark52!W143      ="",
Denmark52!U143      ="",
Finland53!V143       ="",
Finland53!W143       ="",
Finland53!U143       ="",
Italy54!V143      ="",
Italy54!W143      ="",
Italy54!U143      ="",
Netherlands55!V143 ="",
Netherlands55!W143 ="",
Netherlands55!V143 ="",
Portugal56!V143      ="",
Portugal56!W143      ="",
Portugal56!U143      ="",
Spain57!V143      ="",
Spain57!W143      ="",
Spain57!U143      ="",
Sweden58!V143      ="",
Sweden58!W143      ="",
Sweden58!U143      ="",
),"",
LN((Belgium51!V143*Belgium51!W143+Denmark52!V143*Denmark52!W143+Finland53!V143*Finland53!W143+Italy54!V143*Italy54!W143+Netherlands55!V143*Netherlands55!W143+Portugal56!V143*Portugal56!W143+Spain57!V143*Spain57!W143+Sweden58!V143*Sweden58!W143)
/(Belgium51!U143+Denmark52!U143+Finland53!U143+Italy54!U143+Netherlands55!U143+Portugal56!U143+Spain57!U143+Sweden58!U143)))</f>
        <v>6.602398377117952</v>
      </c>
      <c r="X143" s="61">
        <f>IF(OR(
Belgium51!X143   ="",
Belgium51!D143   ="",
Belgium51!B143   ="",
Denmark52!X143      ="",
Denmark52!D143      ="",
Denmark52!B143      ="",
Finland53!X143       ="",
Finland53!D143       ="",
Finland53!B143       ="",
Italy54!X143      ="",
Italy54!D143      ="",
Italy54!B143      ="",
Netherlands55!X143 ="",
Netherlands55!D143 ="",
Netherlands55!B143 ="",
Portugal56!X143      ="",
Portugal56!D143      ="",
Portugal56!B143      ="",
Spain57!X143      ="",
Spain57!D143      ="",
Spain57!B143      ="",
Sweden58!X143      ="",
Sweden58!D143      ="",
Sweden58!B143      =""),"",
(Belgium51!X143*Belgium51!D143/Belgium51!B143
 +Denmark52!X143*Denmark52!D143/Denmark52!B143
 +Finland53!X143*Finland53!D143/Finland53!B143
 +Italy54!X143*Italy54!D143/Italy54!B143
 +Netherlands55!X143*Netherlands55!D143/Netherlands55!B143
 +Portugal56!X143*Portugal56!D143/Portugal56!B143
 +Spain57!X143*Spain57!D143/Spain57!B143
 +Sweden58!X143*Sweden58!D143/Sweden58!B143)
/(Belgium51!D143/Belgium51!B143
 +Denmark52!D143/Denmark52!B143
 +Finland53!D143/Finland53!B143
 +Italy54!D143/Italy54!B143
 +Netherlands55!D143/Netherlands55!B143
 +Portugal56!D143/Portugal56!B143
 +Spain57!D143/Spain57!B143
 +Sweden58!D143/Sweden58!B143))</f>
        <v>0.58055951293310226</v>
      </c>
      <c r="Y143" s="61">
        <f>IF(OR(
Belgium51!Y143   ="",
Belgium51!D143   ="",
Belgium51!B143   ="",
Denmark52!Y143      ="",
Denmark52!D143      ="",
Denmark52!B143      ="",
Finland53!Y143       ="",
Finland53!D143       ="",
Finland53!B143       ="",
Italy54!Y143      ="",
Italy54!D143      ="",
Italy54!B143      ="",
Netherlands55!Y143 ="",
Netherlands55!D143 ="",
Netherlands55!B143 ="",
Portugal56!Y143      ="",
Portugal56!D143      ="",
Portugal56!B143      ="",
Spain57!Y143      ="",
Spain57!D143      ="",
Spain57!B143      ="",
Sweden58!Y143      ="",
Sweden58!D143      ="",
Sweden58!B143      =""),"",
(Belgium51!Y143/Belgium51!B143
 +Denmark52!Y143/Denmark52!B143
 +Finland53!Y143/Finland53!B143
 +Italy54!Y143/Italy54!B143
 +Netherlands55!Y143/Netherlands55!B143
 +Portugal56!Y143/Portugal56!B143
 +Spain57!Y143/Spain57!B143
 +Sweden58!Y143/Sweden58!B143)
/(Belgium51!D143/Belgium51!B143
 +Denmark52!D143/Denmark52!B143
 +Finland53!D143/Finland53!B143
 +Italy54!D143/Italy54!B143
 +Netherlands55!D143/Netherlands55!B143
 +Portugal56!D143/Portugal56!B143
 +Spain57!D143/Spain57!B143
 +Sweden58!D143/Sweden58!B143))</f>
        <v>0.1538047823933657</v>
      </c>
      <c r="Z143" s="61">
        <v>0.44</v>
      </c>
      <c r="AA143" s="62">
        <f t="shared" si="10"/>
        <v>5.1484343541158731E-2</v>
      </c>
      <c r="AB143" s="75">
        <f>IF(OR(
Belgium51!AB143   ="",
Belgium51!D143   ="",
Belgium51!B143   ="",
Denmark52!AB143      ="",
Denmark52!D143      ="",
Denmark52!B143      ="",
Finland53!AB143       ="",
Finland53!D143       ="",
Finland53!B143       ="",
Italy54!AB143      ="",
Italy54!D143      ="",
Italy54!B143      ="",
Netherlands55!AB143 ="",
Netherlands55!D143 ="",
Netherlands55!B143 ="",
Portugal56!AB143      ="",
Portugal56!D143      ="",
Portugal56!B143      ="",
Spain57!AB143      ="",
Spain57!D143      ="",
Spain57!B143      ="",
Sweden58!AB143      ="",
Sweden58!D143      ="",
Sweden58!B143      =""),"",
(Belgium51!AB143*Belgium51!D143/Belgium51!B143
 +Denmark52!AB143*Denmark52!D143/Denmark52!B143
 +Finland53!AB143*Finland53!D143/Finland53!B143
 +Italy54!AB143*Italy54!D143/Italy54!B143
 +Netherlands55!AB143*Netherlands55!D143/Netherlands55!B143
 +Portugal56!AB143*Portugal56!D143/Portugal56!B143
 +Spain57!AB143*Spain57!D143/Spain57!B143
 +Sweden58!AB143*Sweden58!D143/Sweden58!B143)
/(Belgium51!D143/Belgium51!B143
 +Denmark52!D143/Denmark52!B143
 +Finland53!D143/Finland53!B143
 +Italy54!D143/Italy54!B143
 +Netherlands55!D143/Netherlands55!B143
 +Portugal56!D143/Portugal56!B143
 +Spain57!D143/Spain57!B143
 +Sweden58!D143/Sweden58!B143))</f>
        <v>0.80576679439456222</v>
      </c>
    </row>
    <row r="144" spans="1:28">
      <c r="A144" s="62">
        <v>2011</v>
      </c>
      <c r="B144" s="62">
        <f>IF(OR(
Belgium51!AC144   ="",
Belgium51!D144   ="",
Belgium51!B144   ="",
Denmark52!AC144      ="",
Denmark52!D144      ="",
Denmark52!B144      ="",
Finland53!AC144       ="",
Finland53!D144       ="",
Finland53!B144       ="",
Italy54!AC144      ="",
Italy54!D144      ="",
Italy54!B144      ="",
Netherlands55!AC144 ="",
Netherlands55!D144 ="",
Netherlands55!B144 ="",
Portugal56!AC144 ="",
Portugal56!D144 ="",
Portugal56!B144 ="",
Spain57!AC144       ="",
Spain57!D144       ="",
Spain57!B144       ="",
Sweden58!AC144      ="",
Sweden58!D144      ="",
Sweden58!B144      =""),"",
(Belgium51!AC144*Belgium51!D144/Belgium51!B144
 +Denmark52!AC144*Denmark52!D144/Denmark52!B144
 +Finland53!AC144*Finland53!D144/Finland53!B144
 +Italy54!AC144*Italy54!D144/Italy54!B144
 +Netherlands55!AC144*Netherlands55!D144/Netherlands55!B144
 +Portugal56!AC144*Portugal56!D144/Portugal56!B144
 +Spain57!AC144*Spain57!D144/Spain57!B144
 +Sweden58!AC144*Sweden58!D144/Sweden58!B144)
/(Belgium51!D144/Belgium51!B144
 +Denmark52!D144/Denmark52!B144
 +Finland53!D144/Finland53!B144
 +Italy54!D144/Italy54!B144
 +Netherlands55!D144/Netherlands55!B144
 +Portugal56!D144/Portugal56!B144
 +Spain57!D144/Spain57!B144
 +Sweden58!D144/Sweden58!B144))</f>
        <v>1.779395356330021E-2</v>
      </c>
      <c r="C144" s="34">
        <f>IF(OR(
Belgium51!F144   ="",
Belgium51!D144   ="",
Belgium51!B144   ="",
Denmark52!F144      ="",
Denmark52!D144      ="",
Denmark52!B144      ="",
Finland53!F144       ="",
Finland53!D144       ="",
Finland53!B144       ="",
Italy54!F144      ="",
Italy54!D144      ="",
Italy54!B144      ="",
Netherlands55!F144 ="",
Netherlands55!D144 ="",
Netherlands55!B144 ="",
Portugal56!F144 ="",
Portugal56!D144 ="",
Portugal56!B144 ="",
Spain57!F144       ="",
Spain57!D144       ="",
Spain57!B144       ="",
Sweden58!F144      ="",
Sweden58!D144      ="",
Sweden58!B144      =""),"",
(Belgium51!F144*Belgium51!D144/Belgium51!B144
 +Denmark52!F144*Denmark52!D144/Denmark52!B144
 +Finland53!F144*Finland53!D144/Finland53!B144
 +Italy54!F144*Italy54!D144/Italy54!B144
 +Netherlands55!F144*Netherlands55!D144/Netherlands55!B144
 +Portugal56!F144*Portugal56!D144/Portugal56!B144
 +Spain57!F144*Spain57!D144/Spain57!B144
 +Sweden58!F144*Sweden58!D144/Sweden58!B144)
/(Belgium51!D144/Belgium51!B144
 +Denmark52!D144/Denmark52!B144
 +Finland53!D144/Finland53!B144
 +Italy54!D144/Italy54!B144
 +Netherlands55!D144/Netherlands55!B144
 +Portugal56!D144/Portugal56!B144
 +Spain57!D144/Spain57!B144
 +Sweden58!D144/Sweden58!B144))</f>
        <v>0.55486404009798596</v>
      </c>
      <c r="D144" s="62" t="str">
        <f>IF(OR(
Belgium51!AE144   ="",
Belgium51!D144   ="",
Belgium51!B144   ="",
Denmark52!AE144      ="",
Denmark52!D144      ="",
Denmark52!B144      ="",
Finland53!AE144       ="",
Finland53!D144       ="",
Finland53!B144       ="",
Italy54!AE144      ="",
Italy54!D144      ="",
Italy54!B144      ="",
Netherlands55!AE144 ="",
Netherlands55!D144 ="",
Netherlands55!B144 ="",
Portugal56!AE144 ="",
Portugal56!D144 ="",
Portugal56!B144 ="",
Spain57!AE144       ="",
Spain57!D144       ="",
Spain57!B144       ="",
Sweden58!AE144      ="",
Sweden58!D144      ="",
Sweden58!B144      =""),"",
(Belgium51!AE144*Belgium51!D144/Belgium51!B144
 +Denmark52!AE144*Denmark52!D144/Denmark52!B144
 +Finland53!AE144*Finland53!D144/Finland53!B144
 +Italy54!AE144*Italy54!D144/Italy54!B144
 +Netherlands55!AE144*Netherlands55!D144/Netherlands55!B144
 +Portugal56!AE144*Portugal56!D144/Portugal56!B144
 +Spain57!AE144*Spain57!D144/Spain57!B144
 +Sweden58!AE144*Sweden58!D144/Sweden58!B144)
/(Belgium51!D144/Belgium51!B144
 +Denmark52!D144/Denmark52!B144
 +Finland53!D144/Finland53!B144
 +Italy54!D144/Italy54!B144
 +Netherlands55!D144/Netherlands55!B144
 +Portugal56!D144/Portugal56!B144
 +Spain57!D144/Spain57!B144
 +Sweden58!D144/Sweden58!B144))</f>
        <v/>
      </c>
      <c r="E144" s="62">
        <f>IF(OR(
Belgium51!H144   ="",
Belgium51!D144   ="",
Belgium51!B144   ="",
Denmark52!H144      ="",
Denmark52!D144      ="",
Denmark52!B144      ="",
Finland53!H144       ="",
Finland53!D144       ="",
Finland53!B144       ="",
Italy54!H144      ="",
Italy54!D144      ="",
Italy54!B144      ="",
Netherlands55!H144 ="",
Netherlands55!D144 ="",
Netherlands55!B144 ="",
Portugal56!H144 ="",
Portugal56!D144 ="",
Portugal56!B144 ="",
Spain57!H144 ="",
Spain57!D144 ="",
Spain57!B144 ="",
Sweden58!H144 ="",
Sweden58!D144 ="",
Sweden58!B144 =""),"",
(Belgium51!H144*Belgium51!D144/Belgium51!B144
 +Denmark52!H144*Denmark52!D144/Denmark52!B144
 +Finland53!H144*Finland53!D144/Finland53!B144
 +Italy54!H144*Italy54!D144/Italy54!B144
 +Netherlands55!H144*Netherlands55!D144/Netherlands55!B144
 +Portugal56!H144*Portugal56!D144/Portugal56!B144
 +Spain57!H144*Spain57!D144/Spain57!B144
 +Sweden58!H144*Sweden58!D144/Sweden58!B144)
/(Belgium51!D144/Belgium51!B144
 +Denmark52!D144/Denmark52!B144
 +Finland53!D144/Finland53!B144
 +Italy54!D144/Italy54!B144
 +Netherlands55!D144/Netherlands55!B144
 +Portugal56!D144/Portugal56!B144
 +Spain57!D144/Spain57!B144
 +Sweden58!D144/Sweden58!B144))</f>
        <v>0.20763098760826842</v>
      </c>
      <c r="F144" s="62">
        <f>IF(OR(
Belgium51!I144   ="",
Belgium51!D144   ="",
Belgium51!B144   ="",
Denmark52!I144      ="",
Denmark52!D144      ="",
Denmark52!B144      ="",
Finland53!I144       ="",
Finland53!D144       ="",
Finland53!B144       ="",
Italy54!I144      ="",
Italy54!D144      ="",
Italy54!B144      ="",
Netherlands55!I144 ="",
Netherlands55!D144 ="",
Netherlands55!B144 ="",
Portugal56!I144      ="",
Portugal56!D144      ="",
Portugal56!B144      ="",
Spain57!I144      ="",
Spain57!D144      ="",
Spain57!B144      ="",
Sweden58!I144      ="",
Sweden58!D144      ="",
Sweden58!B144      =""),"",
(Belgium51!I144/Belgium51!B144
 +Denmark52!I144/Denmark52!B144
 +Finland53!I144/Finland53!B144
 +Italy54!I144/Italy54!B144
 +Netherlands55!I144/Netherlands55!B144
 +Portugal56!I144/Portugal56!B144
 +Spain57!I144/Spain57!B144
 +Sweden58!I144/Sweden58!B144)
/(Belgium51!D144/Belgium51!B144
 +Denmark52!D144/Denmark52!B144
 +Finland53!D144/Finland53!B144
 +Italy54!D144/Italy54!B144
 +Netherlands55!D144/Netherlands55!B144
 +Portugal56!D144/Portugal56!B144
 +Spain57!D144/Spain57!B144
 +Sweden58!D144/Sweden58!B144))</f>
        <v>0.27534353274620871</v>
      </c>
      <c r="G144" s="62">
        <f>IF(OR(
Belgium51!J144   ="",
Belgium51!D144   ="",
Belgium51!B144   ="",
Denmark52!J144      ="",
Denmark52!D144      ="",
Denmark52!B144      ="",
Finland53!J144       ="",
Finland53!D144       ="",
Finland53!B144       ="",
Italy54!J144      ="",
Italy54!D144      ="",
Italy54!B144      ="",
Netherlands55!J144 ="",
Netherlands55!D144 ="",
Netherlands55!B144 ="",
Portugal56!J144      ="",
Portugal56!D144      ="",
Portugal56!B144      ="",
Spain57!J144      ="",
Spain57!D144      ="",
Spain57!B144      ="",
Sweden58!J144      ="",
Sweden58!D144      ="",
Sweden58!B144      =""),"",
(Belgium51!J144/Belgium51!B144
 +Denmark52!J144/Denmark52!B144
 +Finland53!J144/Finland53!B144
 +Italy54!J144/Italy54!B144
 +Netherlands55!J144/Netherlands55!B144
 +Portugal56!J144/Portugal56!B144
 +Spain57!J144/Spain57!B144
 +Sweden58!J144/Sweden58!B144)
/(Belgium51!D144/Belgium51!B144
 +Denmark52!D144/Denmark52!B144
 +Finland53!D144/Finland53!B144
 +Italy54!D144/Italy54!B144
 +Netherlands55!D144/Netherlands55!B144
 +Portugal56!D144/Portugal56!B144
 +Spain57!D144/Spain57!B144
 +Sweden58!D144/Sweden58!B144))</f>
        <v>0.24356703886611294</v>
      </c>
      <c r="H144" s="62">
        <f>IF(OR(
Belgium51!K144   ="",
Belgium51!D144   ="",
Belgium51!B144   ="",
Denmark52!K144      ="",
Denmark52!D144      ="",
Denmark52!B144      ="",
Finland53!K144       ="",
Finland53!D144       ="",
Finland53!B144       ="",
Italy54!K144      ="",
Italy54!D144      ="",
Italy54!B144      ="",
Netherlands55!K144 ="",
Netherlands55!D144 ="",
Netherlands55!B144 ="",
Portugal56!K144      ="",
Portugal56!D144      ="",
Portugal56!B144      ="",
Spain57!K144      ="",
Spain57!D144      ="",
Spain57!B144      ="",
Sweden58!K144      ="",
Sweden58!D144      ="",
Sweden58!B144      =""),"",
(Belgium51!K144/Belgium51!B144
 +Denmark52!K144/Denmark52!B144
 +Finland53!K144/Finland53!B144
 +Italy54!K144/Italy54!B144
 +Netherlands55!K144/Netherlands55!B144
 +Portugal56!K144/Portugal56!B144
 +Spain57!K144/Spain57!B144
 +Sweden58!K144/Sweden58!B144)
/(Belgium51!D144/Belgium51!B144
 +Denmark52!D144/Denmark52!B144
 +Finland53!D144/Finland53!B144
 +Italy54!D144/Italy54!B144
 +Netherlands55!D144/Netherlands55!B144
 +Portugal56!D144/Portugal56!B144
 +Spain57!D144/Spain57!B144
 +Sweden58!D144/Sweden58!B144))</f>
        <v>0.37948512988000926</v>
      </c>
      <c r="I144" s="62">
        <f>IF(OR(
Belgium51!L144   ="",
Belgium51!D144   ="",
Belgium51!B144   ="",
Denmark52!L144      ="",
Denmark52!D144      ="",
Denmark52!B144      ="",
Finland53!L144       ="",
Finland53!D144       ="",
Finland53!B144       ="",
Italy54!L144      ="",
Italy54!D144      ="",
Italy54!B144      ="",
Netherlands55!L144 ="",
Netherlands55!D144 ="",
Netherlands55!B144 ="",
Portugal56!L144      ="",
Portugal56!D144      ="",
Portugal56!B144      ="",
Spain57!L144      ="",
Spain57!D144      ="",
Spain57!B144      ="",
Sweden58!L144      ="",
Sweden58!D144      ="",
Sweden58!B144      =""),"",
(Belgium51!L144/Belgium51!B144
 +Denmark52!L144/Denmark52!B144
 +Finland53!L144/Finland53!B144
 +Italy54!L144/Italy54!B144
 +Netherlands55!L144/Netherlands55!B144
 +Portugal56!L144/Portugal56!B144
 +Spain57!L144/Spain57!B144
 +Sweden58!L144/Sweden58!B144)
/(Belgium51!D144/Belgium51!B144
 +Denmark52!D144/Denmark52!B144
 +Finland53!D144/Finland53!B144
 +Italy54!D144/Italy54!B144
 +Netherlands55!D144/Netherlands55!B144
 +Portugal56!D144/Portugal56!B144
 +Spain57!D144/Spain57!B144
 +Sweden58!D144/Sweden58!B144))</f>
        <v>0.37379532475052113</v>
      </c>
      <c r="J144" s="61">
        <f t="shared" si="9"/>
        <v>5.6898051294881347E-3</v>
      </c>
      <c r="K144" s="61">
        <f>IF(OR(
Belgium51!D144   ="",Belgium51!D143   ="",
Belgium51!B144   ="",Belgium51!B143   ="",
Belgium51!N144   ="",Belgium51!N143   ="",
Denmark52!D144      ="",Denmark52!D143      ="",
Denmark52!B144      ="",Denmark52!B143      ="",
Denmark52!N144      ="",Denmark52!N143      ="",
Finland53!D144       ="",Finland53!D143       ="",
Finland53!B144       ="",Finland53!B143       ="",
Finland53!N144       ="",Finland53!N143       ="",
Italy54!D144      ="",Italy54!D143      ="",
Italy54!B144      ="",Italy54!B143      ="",
Italy54!N144      ="",Italy54!N143      ="",
Netherlands55!D144 ="",Netherlands55!D143 ="",
Netherlands55!B144 ="",Netherlands55!B143 ="",
Netherlands55!N144 ="",Netherlands55!N143 ="",
Portugal56!D144      ="",Portugal56!D143      ="",
Portugal56!B144      ="",Portugal56!B143      ="",
Portugal56!N144      ="",Portugal56!N143      ="",
Spain57!D144      ="",Spain57!D143      ="",
Spain57!B144      ="",Spain57!B143      ="",
Spain57!N144      ="",Spain57!N143      ="",
Sweden58!D144      ="",Sweden58!D143      ="",
Sweden58!B144      ="",Sweden58!B143      ="",
Sweden58!N144      ="",Sweden58!N143      =""),"",
LN(SQRT(
(Belgium51!D144/Belgium51!B144
 +Denmark52!D144/Denmark52!B144
 +Finland53!D144/Finland53!B144
 +Italy54!D144/Italy54!B144
 +Netherlands55!D144/Netherlands55!B144
 +Portugal56!D144/Portugal56!B144
 +Spain57!D144/Spain57!B144
 +Sweden58!D144/Sweden58!B144)
/(Belgium51!D144/Belgium51!N144*Belgium51!N143/Belgium51!B143
 +Denmark52!D144/Denmark52!N144*Denmark52!N143/Denmark52!B143
 +Finland53!D144/Finland53!N144*Finland53!N143/Finland53!B143
 +Italy54!D144/Italy54!N144*Italy54!N143/Italy54!B143
 +Netherlands55!D144/Netherlands55!N144*Netherlands55!N143/Netherlands55!B143
 +Portugal56!D144/Portugal56!N144*Portugal56!N143/Portugal56!B143
 +Spain57!D144/Spain57!N144*Spain57!N143/Spain57!B143
 +Sweden58!D144/Sweden58!N144*Sweden58!N143/Sweden58!B143)
*(Belgium51!D143/Belgium51!N143*Belgium51!N144/Belgium51!B144
 +Denmark52!D143/Denmark52!N143*Denmark52!N144/Denmark52!B144
 +Finland53!D143/Finland53!N143*Finland53!N144/Finland53!B144
 +Italy54!D143/Italy54!N143*Italy54!N144/Italy54!B144
 +Netherlands55!D143/Netherlands55!N143*Netherlands55!N144/Netherlands55!B144
 +Portugal56!D143/Portugal56!N143*Portugal56!N144/Portugal56!B144
 +Spain57!D143/Spain57!N143*Spain57!N144/Spain57!B144
 +Sweden58!D143/Sweden58!N143*Sweden58!N144/Sweden58!B144)
/(Belgium51!D143/Belgium51!B143
 +Denmark52!D143/Denmark52!B143
 +Finland53!D143/Finland53!B143
 +Italy54!D143/Italy54!B143
 +Netherlands55!D143/Netherlands55!B143
 +Portugal56!D143/Portugal56!B143
 +Spain57!D143/Spain57!B143
 +Sweden58!D143/Sweden58!B143))))</f>
        <v>-2.4498727473215728E-2</v>
      </c>
      <c r="L144" s="61">
        <f>IF(OR(
Belgium51!F144   ="",Belgium51!F143   ="",
Belgium51!D144   ="",Belgium51!D143   ="",
Belgium51!B144   ="",Belgium51!B143   ="",
Belgium51!P144   ="",Belgium51!P143   ="",
Denmark52!F144      ="",Denmark52!F143      ="",
Denmark52!D144      ="",Denmark52!D143      ="",
Denmark52!B144      ="",Denmark52!B143      ="",
Denmark52!P144      ="",Denmark52!P143      ="",
Finland53!F144       ="",Finland53!F143       ="",
Finland53!D144       ="",Finland53!D143       ="",
Finland53!B144       ="",Finland53!B143       ="",
Finland53!P144       ="",Finland53!P143       ="",
Italy54!F144      ="",Italy54!F143      ="",
Italy54!D144      ="",Italy54!D143      ="",
Italy54!B144      ="",Italy54!B143      ="",
Italy54!P144      ="",Italy54!P143      ="",
Netherlands55!F144 ="",Netherlands55!F143 ="",
Netherlands55!D144 ="",Netherlands55!D143 ="",
Netherlands55!B144 ="",Netherlands55!B143 ="",
Netherlands55!P144 ="",Netherlands55!P143 ="",
Portugal56!F144      ="",Portugal56!F143      ="",
Portugal56!D144      ="",Portugal56!D143      ="",
Portugal56!B144      ="",Portugal56!B143      ="",
Portugal56!P144      ="",Portugal56!P143      ="",
Spain57!F144      ="",Spain57!F143      ="",
Spain57!D144      ="",Spain57!D143      ="",
Spain57!B144      ="",Spain57!B143      ="",
Spain57!P144      ="",Spain57!P143      ="",
Sweden58!F144      ="",Sweden58!F143      ="",
Sweden58!D144      ="",Sweden58!D143      ="",
Sweden58!B144      ="",Sweden58!B143      ="",
Sweden58!P144      ="",Sweden58!P143      =""),"",
LN(SQRT(
(Belgium51!D144*Belgium51!F144/Belgium51!B144
 +Denmark52!D144*Denmark52!F144/Denmark52!B144
 +Finland53!D144*Finland53!F144/Finland53!B144
 +Italy54!D144*Italy54!F144/Italy54!B144
 +Netherlands55!D144*Netherlands55!F144/Netherlands55!B144
 +Portugal56!D144*Portugal56!F144/Portugal56!B144
 +Spain57!D144*Spain57!F144/Spain57!B144
 +Sweden58!D144*Sweden58!F144/Sweden58!B144)
/(Belgium51!D144*Belgium51!F144/Belgium51!P144*Belgium51!P143/Belgium51!B143
 +Denmark52!D144*Denmark52!F144/Denmark52!P144*Denmark52!P143/Denmark52!B143
 +Finland53!D144*Finland53!F144/Finland53!P144*Finland53!P143/Finland53!B143
 +Italy54!D144*Italy54!F144/Italy54!P144*Italy54!P143/Italy54!B143
 +Netherlands55!D144*Netherlands55!F144/Netherlands55!P144*Netherlands55!P143/Netherlands55!B143
 +Portugal56!D144*Portugal56!F144/Portugal56!P144*Portugal56!P143/Portugal56!B143
 +Spain57!D144*Spain57!F144/Spain57!P144*Spain57!P143/Spain57!B143
 +Sweden58!D144*Sweden58!F144/Sweden58!P144*Sweden58!P143/Sweden58!B143)
*(Belgium51!D143*Belgium51!F143/Belgium51!P143*Belgium51!P144/Belgium51!B144
 +Denmark52!D143*Denmark52!F143/Denmark52!P143*Denmark52!P144/Denmark52!B144
 +Finland53!D143*Finland53!F143/Finland53!P143*Finland53!P144/Finland53!B144
 +Italy54!D143*Italy54!F143/Italy54!P143*Italy54!P144/Italy54!B144
 +Netherlands55!D143*Netherlands55!F143/Netherlands55!P143*Netherlands55!P144/Netherlands55!B144
 +Portugal56!D143*Portugal56!F143/Portugal56!P143*Portugal56!P144/Portugal56!B144
 +Spain57!D143*Spain57!F143/Spain57!P143*Spain57!P144/Spain57!B144
 +Sweden58!D143*Sweden58!F143/Sweden58!P143*Sweden58!P144/Sweden58!B144)
/(Belgium51!D143*Belgium51!F143/Belgium51!B143
 +Denmark52!D143*Denmark52!F143/Denmark52!B143
 +Finland53!D143*Finland53!F143/Finland53!B143
 +Italy54!D143*Italy54!F143/Italy54!B143
 +Netherlands55!D143*Netherlands55!F143/Netherlands55!B143
 +Portugal56!D143*Portugal56!F143/Portugal56!B143
 +Spain57!D143*Spain57!F143/Spain57!B143
 +Sweden58!D143*Sweden58!F143/Sweden58!B143))))</f>
        <v>-6.1114216053958356E-3</v>
      </c>
      <c r="M144" s="62">
        <f>IF(OR(
Belgium51!H144   ="",Belgium51!H143   ="",
Belgium51!D144   ="",Belgium51!D143   ="",
Belgium51!B144   ="",Belgium51!B143   ="",
Belgium51!Q144   ="",Belgium51!Q143   ="",
Denmark52!H144      ="",Denmark52!H143      ="",
Denmark52!D144      ="",Denmark52!D143      ="",
Denmark52!B144      ="",Denmark52!B143      ="",
Denmark52!Q144      ="",Denmark52!Q143      ="",
Finland53!H144       ="",Finland53!H143       ="",
Finland53!D144       ="",Finland53!D143       ="",
Finland53!B144       ="",Finland53!B143       ="",
Finland53!Q144       ="",Finland53!Q143       ="",
Italy54!H144      ="",Italy54!H143      ="",
Italy54!D144      ="",Italy54!D143      ="",
Italy54!B144      ="",Italy54!B143      ="",
Italy54!Q144      ="",Italy54!Q143      ="",
Netherlands55!H144 ="",Netherlands55!H143 ="",
Netherlands55!D144 ="",Netherlands55!D143 ="",
Netherlands55!B144 ="",Netherlands55!B143 ="",
Netherlands55!Q144 ="",Netherlands55!Q143 ="",
Portugal56!H144      ="",Portugal56!H143      ="",
Portugal56!D144      ="",Portugal56!D143      ="",
Portugal56!B144      ="",Portugal56!B143      ="",
Portugal56!Q144      ="",Portugal56!Q143      ="",
Spain57!H144      ="",Spain57!H143      ="",
Spain57!D144      ="",Spain57!D143      ="",
Spain57!B144      ="",Spain57!B143      ="",
Spain57!Q144      ="",Spain57!Q143      ="",
Sweden58!H144      ="",Sweden58!H143      ="",
Sweden58!D144      ="",Sweden58!D143      ="",
Sweden58!B144      ="",Sweden58!B143      ="",
Sweden58!Q144      ="",Sweden58!Q143      =""),"",
LN(SQRT(
(Belgium51!D144*Belgium51!H144/Belgium51!B144
 +Denmark52!D144*Denmark52!H144/Denmark52!B144
 +Finland53!D144*Finland53!H144/Finland53!B144
 +Italy54!D144*Italy54!H144/Italy54!B144
 +Netherlands55!D144*Netherlands55!H144/Netherlands55!B144
 +Portugal56!D144*Portugal56!H144/Portugal56!B144
 +Spain57!D144*Spain57!H144/Spain57!B144
 +Sweden58!D144*Sweden58!H144/Sweden58!B144)
/(Belgium51!D144*Belgium51!H144/Belgium51!Q144*Belgium51!Q143/Belgium51!B143
 +Denmark52!D144*Denmark52!H144/Denmark52!Q144*Denmark52!Q143/Denmark52!B143
 +Finland53!D144*Finland53!H144/Finland53!Q144*Finland53!Q143/Finland53!B143
 +Italy54!D144*Italy54!H144/Italy54!Q144*Italy54!Q143/Italy54!B143
 +Netherlands55!D144*Netherlands55!H144/Netherlands55!Q144*Netherlands55!Q143/Netherlands55!B143
 +Portugal56!D144*Portugal56!H144/Portugal56!Q144*Portugal56!Q143/Portugal56!B143
 +Spain57!D144*Spain57!H144/Spain57!Q144*Spain57!Q143/Spain57!B143
 +Sweden58!D144*Sweden58!H144/Sweden58!Q144*Sweden58!Q143/Sweden58!B143)
*(Belgium51!D143*Belgium51!H143/Belgium51!Q143*Belgium51!Q144/Belgium51!B144
 +Denmark52!D143*Denmark52!H143/Denmark52!Q143*Denmark52!Q144/Denmark52!B144
 +Finland53!D143*Finland53!H143/Finland53!Q143*Finland53!Q144/Finland53!B144
 +Italy54!D143*Italy54!H143/Italy54!Q143*Italy54!Q144/Italy54!B144
 +Netherlands55!D143*Netherlands55!H143/Netherlands55!Q143*Netherlands55!Q144/Netherlands55!B144
 +Portugal56!D143*Portugal56!H143/Portugal56!Q143*Portugal56!Q144/Portugal56!B144
 +Spain57!D143*Spain57!H143/Spain57!Q143*Spain57!Q144/Spain57!B144
 +Sweden58!D143*Sweden58!H143/Sweden58!Q143*Sweden58!Q144/Sweden58!B144)
/(Belgium51!D143*Belgium51!H143/Belgium51!B143
 +Denmark52!D143*Denmark52!H143/Denmark52!B143
 +Finland53!D143*Finland53!H143/Finland53!B143
 +Italy54!D143*Italy54!H143/Italy54!B143
 +Netherlands55!D143*Netherlands55!H143/Netherlands55!B143
 +Portugal56!D143*Portugal56!H143/Portugal56!B143
 +Spain57!D143*Spain57!H143/Spain57!B143
 +Sweden58!D143*Sweden58!H143/Sweden58!B143))))</f>
        <v>-2.0978515695177846E-2</v>
      </c>
      <c r="N144" s="62">
        <f>IF(OR(
Belgium51!I144   ="",Belgium51!I143   ="",
Belgium51!B144   ="",Belgium51!B143   ="",
Belgium51!R144   ="",Belgium51!R143   ="",
Denmark52!I144      ="",Denmark52!I143      ="",
Denmark52!B144      ="",Denmark52!B143      ="",
Denmark52!R144      ="",Denmark52!R143      ="",
Finland53!I144       ="",Finland53!I143       ="",
Finland53!B144       ="",Finland53!B143       ="",
Finland53!R144       ="",Finland53!R143       ="",
Italy54!I144      ="",Italy54!I143      ="",
Italy54!B144      ="",Italy54!B143      ="",
Italy54!R144      ="",Italy54!R143      ="",
Netherlands55!I144 ="",Netherlands55!I143 ="",
Netherlands55!B144 ="",Netherlands55!B143 ="",
Netherlands55!R144 ="",Netherlands55!R143 ="",
Portugal56!I144      ="",Portugal56!I143      ="",
Portugal56!B144      ="",Portugal56!B143      ="",
Portugal56!R144      ="",Portugal56!R143      ="",
Spain57!I144      ="",Spain57!I143      ="",
Spain57!B144      ="",Spain57!B143      ="",
Spain57!R144      ="",Spain57!R143      ="",
Sweden58!I144      ="",Sweden58!I143      ="",
Sweden58!B144      ="",Sweden58!B143      ="",
Sweden58!R144      ="",Sweden58!R143      =""),"",
LN(SQRT(
(Belgium51!I144/Belgium51!B144
 +Denmark52!I144/Denmark52!B144
 +Finland53!I144/Finland53!B144
 +Italy54!I144/Italy54!B144
 +Netherlands55!I144/Netherlands55!B144
 +Portugal56!I144/Portugal56!B144
 +Spain57!I144/Spain57!B144
 +Sweden58!I144/Sweden58!B144)
/(Belgium51!I144/Belgium51!R144*Belgium51!R143/Belgium51!B143
 +Denmark52!I144/Denmark52!R144*Denmark52!R143/Denmark52!B143
 +Finland53!I144/Finland53!R144*Finland53!R143/Finland53!B143
 +Italy54!I144/Italy54!R144*Italy54!R143/Italy54!B143
 +Netherlands55!I144/Netherlands55!R144*Netherlands55!R143/Netherlands55!B143
 +Portugal56!I144/Portugal56!R144*Portugal56!R143/Portugal56!B143
 +Spain57!I144/Spain57!R144*Spain57!R143/Spain57!B143
 +Sweden58!I144/Sweden58!R144*Sweden58!R143/Sweden58!B143)
*(Belgium51!I143/Belgium51!R143*Belgium51!R144/Belgium51!B144
 +Denmark52!I143/Denmark52!R143*Denmark52!R144/Denmark52!B144
 +Finland53!I143/Finland53!R143*Finland53!R144/Finland53!B144
 +Italy54!I143/Italy54!R143*Italy54!R144/Italy54!B144
 +Netherlands55!I143/Netherlands55!R143*Netherlands55!R144/Netherlands55!B144
 +Portugal56!I143/Portugal56!R143*Portugal56!R144/Portugal56!B144
 +Spain57!I143/Spain57!R143*Spain57!R144/Spain57!B144
 +Sweden58!I143/Sweden58!R143*Sweden58!R144/Sweden58!B144)
/(Belgium51!I143/Belgium51!B143
 +Denmark52!I143/Denmark52!B143
 +Finland53!I143/Finland53!B143
 +Italy54!I143/Italy54!B143
 +Netherlands55!I143/Netherlands55!B143
 +Portugal56!I143/Portugal56!B143
 +Spain57!I143/Spain57!B143
 +Sweden58!I143/Sweden58!B143))))</f>
        <v>-2.5751285635734457E-2</v>
      </c>
      <c r="O144" s="62">
        <f>IF(OR(
Belgium51!K144   ="",Belgium51!K143   ="",
Belgium51!B144   ="",Belgium51!B143   ="",
Belgium51!S144   ="",Belgium51!S143   ="",
Denmark52!K144      ="",Denmark52!K143      ="",
Denmark52!B144      ="",Denmark52!B143      ="",
Denmark52!S144      ="",Denmark52!S143      ="",
Finland53!K144       ="",Finland53!K143       ="",
Finland53!B144       ="",Finland53!B143       ="",
Finland53!S144       ="",Finland53!S143       ="",
Italy54!K144      ="",Italy54!K143      ="",
Italy54!B144      ="",Italy54!B143      ="",
Italy54!S144      ="",Italy54!S143      ="",
Netherlands55!K144 ="",Netherlands55!K143 ="",
Netherlands55!B144 ="",Netherlands55!B143 ="",
Netherlands55!S144 ="",Netherlands55!S143 ="",
Portugal56!K144      ="",Portugal56!K143      ="",
Portugal56!B144      ="",Portugal56!B143      ="",
Portugal56!S144      ="",Portugal56!S143      ="",
Spain57!K144      ="",Spain57!K143      ="",
Spain57!B144      ="",Spain57!B143      ="",
Spain57!S144      ="",Spain57!S143      ="",
Sweden58!K144      ="",Sweden58!K143      ="",
Sweden58!B144      ="",Sweden58!B143      ="",
Sweden58!S144      ="",Sweden58!S143      =""),"",
LN(SQRT(
(Belgium51!K144/Belgium51!B144
 +Denmark52!K144/Denmark52!B144
 +Finland53!K144/Finland53!B144
 +Italy54!K144/Italy54!B144
 +Netherlands55!K144/Netherlands55!B144
 +Portugal56!K144/Portugal56!B144
 +Spain57!K144/Spain57!B144
 +Sweden58!K144/Sweden58!B144)
/(Belgium51!K144/Belgium51!S144*Belgium51!S143/Belgium51!B143
 +Denmark52!K144/Denmark52!S144*Denmark52!S143/Denmark52!B143
 +Finland53!K144/Finland53!S144*Finland53!S143/Finland53!B143
 +Italy54!K144/Italy54!S144*Italy54!S143/Italy54!B143
 +Netherlands55!K144/Netherlands55!S144*Netherlands55!S143/Netherlands55!B143
 +Portugal56!K144/Portugal56!S144*Portugal56!S143/Portugal56!B143
 +Spain57!K144/Spain57!S144*Spain57!S143/Spain57!B143
 +Sweden58!K144/Sweden58!S144*Sweden58!S143/Sweden58!B143)
*(Belgium51!K143/Belgium51!S143*Belgium51!S144/Belgium51!B144
 +Denmark52!K143/Denmark52!S143*Denmark52!S144/Denmark52!B144
 +Finland53!K143/Finland53!S143*Finland53!S144/Finland53!B144
 +Italy54!K143/Italy54!S143*Italy54!S144/Italy54!B144
 +Netherlands55!K143/Netherlands55!S143*Netherlands55!S144/Netherlands55!B144
 +Portugal56!K143/Portugal56!S143*Portugal56!S144/Portugal56!B144
 +Spain57!K143/Spain57!S143*Spain57!S144/Spain57!B144
 +Sweden58!K143/Sweden58!S143*Sweden58!S144/Sweden58!B144)
/(Belgium51!K143/Belgium51!B143
 +Denmark52!K143/Denmark52!B143
 +Finland53!K143/Finland53!B143
 +Italy54!K143/Italy54!B143
 +Netherlands55!K143/Netherlands55!B143
 +Portugal56!K143/Portugal56!B143
 +Spain57!K143/Spain57!B143
 +Sweden58!K143/Sweden58!B143))))</f>
        <v>5.8611013622180521E-3</v>
      </c>
      <c r="P144" s="62">
        <f>IF(OR(
Belgium51!L144   ="",Belgium51!L143   ="",
Belgium51!B144   ="",Belgium51!B143   ="",
Belgium51!T144   ="",Belgium51!T143   ="",
Denmark52!L144      ="",Denmark52!L143      ="",
Denmark52!B144      ="",Denmark52!B143      ="",
Denmark52!T144      ="",Denmark52!T143      ="",
Finland53!L144       ="",Finland53!L143       ="",
Finland53!B144       ="",Finland53!B143       ="",
Finland53!T144       ="",Finland53!T143       ="",
Italy54!L144      ="",Italy54!L143      ="",
Italy54!B144      ="",Italy54!B143      ="",
Italy54!T144      ="",Italy54!T143      ="",
Netherlands55!L144 ="",Netherlands55!L143 ="",
Netherlands55!B144 ="",Netherlands55!B143 ="",
Netherlands55!T144 ="",Netherlands55!T143 ="",
Portugal56!L144      ="",Portugal56!L143      ="",
Portugal56!B144      ="",Portugal56!B143      ="",
Portugal56!T144      ="",Portugal56!T143      ="",
Spain57!L144      ="",Spain57!L143      ="",
Spain57!B144      ="",Spain57!B143      ="",
Spain57!T144      ="",Spain57!T143      ="",
Sweden58!L144      ="",Sweden58!L143      ="",
Sweden58!B144      ="",Sweden58!B143      ="",
Sweden58!T144      ="",Sweden58!T143      =""),"",
LN(SQRT(
(Belgium51!L144/Belgium51!B144
 +Denmark52!L144/Denmark52!B144
 +Finland53!L144/Finland53!B144
 +Italy54!L144/Italy54!B144
 +Netherlands55!L144/Netherlands55!B144
 +Portugal56!L144/Portugal56!B144
 +Spain57!L144/Spain57!B144
 +Sweden58!L144/Sweden58!B144)
/(Belgium51!L144/Belgium51!T144*Belgium51!T143/Belgium51!B143
 +Denmark52!L144/Denmark52!T144*Denmark52!T143/Denmark52!B143
 +Finland53!L144/Finland53!T144*Finland53!T143/Finland53!B143
 +Italy54!L144/Italy54!T144*Italy54!T143/Italy54!B143
 +Netherlands55!L144/Netherlands55!T144*Netherlands55!T143/Netherlands55!B143
 +Portugal56!L144/Portugal56!T144*Portugal56!T143/Portugal56!B143
 +Spain57!L144/Spain57!T144*Spain57!T143/Spain57!B143
 +Sweden58!L144/Sweden58!T144*Sweden58!T143/Sweden58!B143)
*(Belgium51!L143/Belgium51!T143*Belgium51!T144/Belgium51!B144
 +Denmark52!L143/Denmark52!T143*Denmark52!T144/Denmark52!B144
 +Finland53!L143/Finland53!T143*Finland53!T144/Finland53!B144
 +Italy54!L143/Italy54!T143*Italy54!T144/Italy54!B144
 +Netherlands55!L143/Netherlands55!T143*Netherlands55!T144/Netherlands55!B144
 +Portugal56!L143/Portugal56!T143*Portugal56!T144/Portugal56!B144
 +Spain57!L143/Spain57!T143*Spain57!T144/Spain57!B144
 +Sweden58!L143/Sweden58!T143*Sweden58!T144/Sweden58!B144)
/(Belgium51!L143/Belgium51!B143
 +Denmark52!L143/Denmark52!B143
 +Finland53!L143/Finland53!B143
 +Italy54!L143/Italy54!B143
 +Netherlands55!L143/Netherlands55!B143
 +Portugal56!L143/Portugal56!B143
 +Spain57!L143/Spain57!B143
 +Sweden58!L143/Sweden58!B143))))</f>
        <v>2.7767745970243979E-2</v>
      </c>
      <c r="Q144" s="61">
        <f t="shared" si="4"/>
        <v>1.8387305867819892E-2</v>
      </c>
      <c r="R144" s="61">
        <f t="shared" si="8"/>
        <v>3.5202117780378829E-3</v>
      </c>
      <c r="S144" s="61">
        <f t="shared" si="5"/>
        <v>-1.2525581625187285E-3</v>
      </c>
      <c r="T144" s="61">
        <f t="shared" si="6"/>
        <v>3.035982883543378E-2</v>
      </c>
      <c r="U144" s="61">
        <f t="shared" si="7"/>
        <v>5.2266473443459707E-2</v>
      </c>
      <c r="V144" s="61">
        <f>IF(OR(
Belgium51!V144   ="",
Belgium51!U144   ="",
Denmark52!V144      ="",
Denmark52!U144      ="",
Finland53!V144       ="",
Finland53!U144       ="",
Italy54!V144      ="",
Italy54!U144      ="",
Netherlands55!V144 ="",
Netherlands55!U144 ="",
Portugal56!V144      ="",
Portugal56!U144      ="",
Spain57!V144      ="",
Spain57!U144      ="",
Sweden58!V144      ="",
Sweden58!U144      =""),"",
LN((Belgium51!V144+Denmark52!V144+Finland53!V144+Italy54!V144+Netherlands55!V144+Portugal56!V144+Spain57!V144+Sweden58!V144)
/(Belgium51!U144+Denmark52!U144+Finland53!U144+Italy54!U144+Netherlands55!U144+Portugal56!U144+Spain57!U144+Sweden58!U144)))</f>
        <v>-0.83357928775066026</v>
      </c>
      <c r="W144" s="61">
        <f>IF(OR(
Belgium51!V144   ="",
Belgium51!W144   ="",
Belgium51!U144   ="",
Denmark52!V144      ="",
Denmark52!W144      ="",
Denmark52!U144      ="",
Finland53!V144       ="",
Finland53!W144       ="",
Finland53!U144       ="",
Italy54!V144      ="",
Italy54!W144      ="",
Italy54!U144      ="",
Netherlands55!V144 ="",
Netherlands55!W144 ="",
Netherlands55!V144 ="",
Portugal56!V144      ="",
Portugal56!W144      ="",
Portugal56!U144      ="",
Spain57!V144      ="",
Spain57!W144      ="",
Spain57!U144      ="",
Sweden58!V144      ="",
Sweden58!W144      ="",
Sweden58!U144      ="",
),"",
LN((Belgium51!V144*Belgium51!W144+Denmark52!V144*Denmark52!W144+Finland53!V144*Finland53!W144+Italy54!V144*Italy54!W144+Netherlands55!V144*Netherlands55!W144+Portugal56!V144*Portugal56!W144+Spain57!V144*Spain57!W144+Sweden58!V144*Sweden58!W144)
/(Belgium51!U144+Denmark52!U144+Finland53!U144+Italy54!U144+Netherlands55!U144+Portugal56!U144+Spain57!U144+Sweden58!U144)))</f>
        <v>6.5941876918521771</v>
      </c>
      <c r="X144" s="61">
        <f>IF(OR(
Belgium51!X144   ="",
Belgium51!D144   ="",
Belgium51!B144   ="",
Denmark52!X144      ="",
Denmark52!D144      ="",
Denmark52!B144      ="",
Finland53!X144       ="",
Finland53!D144       ="",
Finland53!B144       ="",
Italy54!X144      ="",
Italy54!D144      ="",
Italy54!B144      ="",
Netherlands55!X144 ="",
Netherlands55!D144 ="",
Netherlands55!B144 ="",
Portugal56!X144      ="",
Portugal56!D144      ="",
Portugal56!B144      ="",
Spain57!X144      ="",
Spain57!D144      ="",
Spain57!B144      ="",
Sweden58!X144      ="",
Sweden58!D144      ="",
Sweden58!B144      =""),"",
(Belgium51!X144*Belgium51!D144/Belgium51!B144
 +Denmark52!X144*Denmark52!D144/Denmark52!B144
 +Finland53!X144*Finland53!D144/Finland53!B144
 +Italy54!X144*Italy54!D144/Italy54!B144
 +Netherlands55!X144*Netherlands55!D144/Netherlands55!B144
 +Portugal56!X144*Portugal56!D144/Portugal56!B144
 +Spain57!X144*Spain57!D144/Spain57!B144
 +Sweden58!X144*Sweden58!D144/Sweden58!B144)
/(Belgium51!D144/Belgium51!B144
 +Denmark52!D144/Denmark52!B144
 +Finland53!D144/Finland53!B144
 +Italy54!D144/Italy54!B144
 +Netherlands55!D144/Netherlands55!B144
 +Portugal56!D144/Portugal56!B144
 +Spain57!D144/Spain57!B144
 +Sweden58!D144/Sweden58!B144))</f>
        <v>0.57964008494522912</v>
      </c>
      <c r="Y144" s="61">
        <f>IF(OR(
Belgium51!Y144   ="",
Belgium51!D144   ="",
Belgium51!B144   ="",
Denmark52!Y144      ="",
Denmark52!D144      ="",
Denmark52!B144      ="",
Finland53!Y144       ="",
Finland53!D144       ="",
Finland53!B144       ="",
Italy54!Y144      ="",
Italy54!D144      ="",
Italy54!B144      ="",
Netherlands55!Y144 ="",
Netherlands55!D144 ="",
Netherlands55!B144 ="",
Portugal56!Y144      ="",
Portugal56!D144      ="",
Portugal56!B144      ="",
Spain57!Y144      ="",
Spain57!D144      ="",
Spain57!B144      ="",
Sweden58!Y144      ="",
Sweden58!D144      ="",
Sweden58!B144      =""),"",
(Belgium51!Y144/Belgium51!B144
 +Denmark52!Y144/Denmark52!B144
 +Finland53!Y144/Finland53!B144
 +Italy54!Y144/Italy54!B144
 +Netherlands55!Y144/Netherlands55!B144
 +Portugal56!Y144/Portugal56!B144
 +Spain57!Y144/Spain57!B144
 +Sweden58!Y144/Sweden58!B144)
/(Belgium51!D144/Belgium51!B144
 +Denmark52!D144/Denmark52!B144
 +Finland53!D144/Finland53!B144
 +Italy54!D144/Italy54!B144
 +Netherlands55!D144/Netherlands55!B144
 +Portugal56!D144/Portugal56!B144
 +Spain57!D144/Spain57!B144
 +Sweden58!D144/Sweden58!B144))</f>
        <v>0.15552330325315455</v>
      </c>
      <c r="Z144" s="61">
        <v>0.87</v>
      </c>
      <c r="AA144" s="62">
        <f t="shared" si="10"/>
        <v>2.889872747321573E-2</v>
      </c>
      <c r="AB144" s="75">
        <f>IF(OR(
Belgium51!AB144   ="",
Belgium51!D144   ="",
Belgium51!B144   ="",
Denmark52!AB144      ="",
Denmark52!D144      ="",
Denmark52!B144      ="",
Finland53!AB144       ="",
Finland53!D144       ="",
Finland53!B144       ="",
Italy54!AB144      ="",
Italy54!D144      ="",
Italy54!B144      ="",
Netherlands55!AB144 ="",
Netherlands55!D144 ="",
Netherlands55!B144 ="",
Portugal56!AB144      ="",
Portugal56!D144      ="",
Portugal56!B144      ="",
Spain57!AB144      ="",
Spain57!D144      ="",
Spain57!B144      ="",
Sweden58!AB144      ="",
Sweden58!D144      ="",
Sweden58!B144      =""),"",
(Belgium51!AB144*Belgium51!D144/Belgium51!B144
 +Denmark52!AB144*Denmark52!D144/Denmark52!B144
 +Finland53!AB144*Finland53!D144/Finland53!B144
 +Italy54!AB144*Italy54!D144/Italy54!B144
 +Netherlands55!AB144*Netherlands55!D144/Netherlands55!B144
 +Portugal56!AB144*Portugal56!D144/Portugal56!B144
 +Spain57!AB144*Spain57!D144/Spain57!B144
 +Sweden58!AB144*Sweden58!D144/Sweden58!B144)
/(Belgium51!D144/Belgium51!B144
 +Denmark52!D144/Denmark52!B144
 +Finland53!D144/Finland53!B144
 +Italy54!D144/Italy54!B144
 +Netherlands55!D144/Netherlands55!B144
 +Portugal56!D144/Portugal56!B144
 +Spain57!D144/Spain57!B144
 +Sweden58!D144/Sweden58!B144))</f>
        <v>0.84294433370080168</v>
      </c>
    </row>
    <row r="145" spans="1:28">
      <c r="A145" s="62">
        <v>2012</v>
      </c>
      <c r="B145" s="62">
        <f>IF(OR(
Belgium51!AC145   ="",
Belgium51!D145   ="",
Belgium51!B145   ="",
Denmark52!AC145      ="",
Denmark52!D145      ="",
Denmark52!B145      ="",
Finland53!AC145       ="",
Finland53!D145       ="",
Finland53!B145       ="",
Italy54!AC145      ="",
Italy54!D145      ="",
Italy54!B145      ="",
Netherlands55!AC145 ="",
Netherlands55!D145 ="",
Netherlands55!B145 ="",
Portugal56!AC145 ="",
Portugal56!D145 ="",
Portugal56!B145 ="",
Spain57!AC145       ="",
Spain57!D145       ="",
Spain57!B145       ="",
Sweden58!AC145      ="",
Sweden58!D145      ="",
Sweden58!B145      =""),"",
(Belgium51!AC145*Belgium51!D145/Belgium51!B145
 +Denmark52!AC145*Denmark52!D145/Denmark52!B145
 +Finland53!AC145*Finland53!D145/Finland53!B145
 +Italy54!AC145*Italy54!D145/Italy54!B145
 +Netherlands55!AC145*Netherlands55!D145/Netherlands55!B145
 +Portugal56!AC145*Portugal56!D145/Portugal56!B145
 +Spain57!AC145*Spain57!D145/Spain57!B145
 +Sweden58!AC145*Sweden58!D145/Sweden58!B145)
/(Belgium51!D145/Belgium51!B145
 +Denmark52!D145/Denmark52!B145
 +Finland53!D145/Finland53!B145
 +Italy54!D145/Italy54!B145
 +Netherlands55!D145/Netherlands55!B145
 +Portugal56!D145/Portugal56!B145
 +Spain57!D145/Spain57!B145
 +Sweden58!D145/Sweden58!B145))</f>
        <v>1.8131062416242585E-2</v>
      </c>
      <c r="C145" s="34">
        <f>IF(OR(
Belgium51!F145   ="",
Belgium51!D145   ="",
Belgium51!B145   ="",
Denmark52!F145      ="",
Denmark52!D145      ="",
Denmark52!B145      ="",
Finland53!F145       ="",
Finland53!D145       ="",
Finland53!B145       ="",
Italy54!F145      ="",
Italy54!D145      ="",
Italy54!B145      ="",
Netherlands55!F145 ="",
Netherlands55!D145 ="",
Netherlands55!B145 ="",
Portugal56!F145 ="",
Portugal56!D145 ="",
Portugal56!B145 ="",
Spain57!F145       ="",
Spain57!D145       ="",
Spain57!B145       ="",
Sweden58!F145      ="",
Sweden58!D145      ="",
Sweden58!B145      =""),"",
(Belgium51!F145*Belgium51!D145/Belgium51!B145
 +Denmark52!F145*Denmark52!D145/Denmark52!B145
 +Finland53!F145*Finland53!D145/Finland53!B145
 +Italy54!F145*Italy54!D145/Italy54!B145
 +Netherlands55!F145*Netherlands55!D145/Netherlands55!B145
 +Portugal56!F145*Portugal56!D145/Portugal56!B145
 +Spain57!F145*Spain57!D145/Spain57!B145
 +Sweden58!F145*Sweden58!D145/Sweden58!B145)
/(Belgium51!D145/Belgium51!B145
 +Denmark52!D145/Denmark52!B145
 +Finland53!D145/Finland53!B145
 +Italy54!D145/Italy54!B145
 +Netherlands55!D145/Netherlands55!B145
 +Portugal56!D145/Portugal56!B145
 +Spain57!D145/Spain57!B145
 +Sweden58!D145/Sweden58!B145))</f>
        <v>0.55672824784213226</v>
      </c>
      <c r="D145" s="62">
        <f>IF(OR(
Belgium51!AE145   ="",
Belgium51!D145   ="",
Belgium51!B145   ="",
Denmark52!AE145      ="",
Denmark52!D145      ="",
Denmark52!B145      ="",
Finland53!AE145       ="",
Finland53!D145       ="",
Finland53!B145       ="",
Italy54!AE145      ="",
Italy54!D145      ="",
Italy54!B145      ="",
Netherlands55!AE145 ="",
Netherlands55!D145 ="",
Netherlands55!B145 ="",
Portugal56!AE145 ="",
Portugal56!D145 ="",
Portugal56!B145 ="",
Spain57!AE145       ="",
Spain57!D145       ="",
Spain57!B145       ="",
Sweden58!AE145      ="",
Sweden58!D145      ="",
Sweden58!B145      =""),"",
(Belgium51!AE145*Belgium51!D145/Belgium51!B145
 +Denmark52!AE145*Denmark52!D145/Denmark52!B145
 +Finland53!AE145*Finland53!D145/Finland53!B145
 +Italy54!AE145*Italy54!D145/Italy54!B145
 +Netherlands55!AE145*Netherlands55!D145/Netherlands55!B145
 +Portugal56!AE145*Portugal56!D145/Portugal56!B145
 +Spain57!AE145*Spain57!D145/Spain57!B145
 +Sweden58!AE145*Sweden58!D145/Sweden58!B145)
/(Belgium51!D145/Belgium51!B145
 +Denmark52!D145/Denmark52!B145
 +Finland53!D145/Finland53!B145
 +Italy54!D145/Italy54!B145
 +Netherlands55!D145/Netherlands55!B145
 +Portugal56!D145/Portugal56!B145
 +Spain57!D145/Spain57!B145
 +Sweden58!D145/Sweden58!B145))</f>
        <v>2.5316025283552011E-2</v>
      </c>
      <c r="E145" s="62">
        <f>IF(OR(
Belgium51!H145   ="",
Belgium51!D145   ="",
Belgium51!B145   ="",
Denmark52!H145      ="",
Denmark52!D145      ="",
Denmark52!B145      ="",
Finland53!H145       ="",
Finland53!D145       ="",
Finland53!B145       ="",
Italy54!H145      ="",
Italy54!D145      ="",
Italy54!B145      ="",
Netherlands55!H145 ="",
Netherlands55!D145 ="",
Netherlands55!B145 ="",
Portugal56!H145 ="",
Portugal56!D145 ="",
Portugal56!B145 ="",
Spain57!H145 ="",
Spain57!D145 ="",
Spain57!B145 ="",
Sweden58!H145 ="",
Sweden58!D145 ="",
Sweden58!B145 =""),"",
(Belgium51!H145*Belgium51!D145/Belgium51!B145
 +Denmark52!H145*Denmark52!D145/Denmark52!B145
 +Finland53!H145*Finland53!D145/Finland53!B145
 +Italy54!H145*Italy54!D145/Italy54!B145
 +Netherlands55!H145*Netherlands55!D145/Netherlands55!B145
 +Portugal56!H145*Portugal56!D145/Portugal56!B145
 +Spain57!H145*Spain57!D145/Spain57!B145
 +Sweden58!H145*Sweden58!D145/Sweden58!B145)
/(Belgium51!D145/Belgium51!B145
 +Denmark52!D145/Denmark52!B145
 +Finland53!D145/Finland53!B145
 +Italy54!D145/Italy54!B145
 +Netherlands55!D145/Netherlands55!B145
 +Portugal56!D145/Portugal56!B145
 +Spain57!D145/Spain57!B145
 +Sweden58!D145/Sweden58!B145))</f>
        <v>0.19672532777263238</v>
      </c>
      <c r="F145" s="62">
        <f>IF(OR(
Belgium51!I145   ="",
Belgium51!D145   ="",
Belgium51!B145   ="",
Denmark52!I145      ="",
Denmark52!D145      ="",
Denmark52!B145      ="",
Finland53!I145       ="",
Finland53!D145       ="",
Finland53!B145       ="",
Italy54!I145      ="",
Italy54!D145      ="",
Italy54!B145      ="",
Netherlands55!I145 ="",
Netherlands55!D145 ="",
Netherlands55!B145 ="",
Portugal56!I145      ="",
Portugal56!D145      ="",
Portugal56!B145      ="",
Spain57!I145      ="",
Spain57!D145      ="",
Spain57!B145      ="",
Sweden58!I145      ="",
Sweden58!D145      ="",
Sweden58!B145      =""),"",
(Belgium51!I145/Belgium51!B145
 +Denmark52!I145/Denmark52!B145
 +Finland53!I145/Finland53!B145
 +Italy54!I145/Italy54!B145
 +Netherlands55!I145/Netherlands55!B145
 +Portugal56!I145/Portugal56!B145
 +Spain57!I145/Spain57!B145
 +Sweden58!I145/Sweden58!B145)
/(Belgium51!D145/Belgium51!B145
 +Denmark52!D145/Denmark52!B145
 +Finland53!D145/Finland53!B145
 +Italy54!D145/Italy54!B145
 +Netherlands55!D145/Netherlands55!B145
 +Portugal56!D145/Portugal56!B145
 +Spain57!D145/Spain57!B145
 +Sweden58!D145/Sweden58!B145))</f>
        <v>0.29234055195612257</v>
      </c>
      <c r="G145" s="62">
        <f>IF(OR(
Belgium51!J145   ="",
Belgium51!D145   ="",
Belgium51!B145   ="",
Denmark52!J145      ="",
Denmark52!D145      ="",
Denmark52!B145      ="",
Finland53!J145       ="",
Finland53!D145       ="",
Finland53!B145       ="",
Italy54!J145      ="",
Italy54!D145      ="",
Italy54!B145      ="",
Netherlands55!J145 ="",
Netherlands55!D145 ="",
Netherlands55!B145 ="",
Portugal56!J145      ="",
Portugal56!D145      ="",
Portugal56!B145      ="",
Spain57!J145      ="",
Spain57!D145      ="",
Spain57!B145      ="",
Sweden58!J145      ="",
Sweden58!D145      ="",
Sweden58!B145      =""),"",
(Belgium51!J145/Belgium51!B145
 +Denmark52!J145/Denmark52!B145
 +Finland53!J145/Finland53!B145
 +Italy54!J145/Italy54!B145
 +Netherlands55!J145/Netherlands55!B145
 +Portugal56!J145/Portugal56!B145
 +Spain57!J145/Spain57!B145
 +Sweden58!J145/Sweden58!B145)
/(Belgium51!D145/Belgium51!B145
 +Denmark52!D145/Denmark52!B145
 +Finland53!D145/Finland53!B145
 +Italy54!D145/Italy54!B145
 +Netherlands55!D145/Netherlands55!B145
 +Portugal56!D145/Portugal56!B145
 +Spain57!D145/Spain57!B145
 +Sweden58!D145/Sweden58!B145))</f>
        <v>0.25082660953529573</v>
      </c>
      <c r="H145" s="62">
        <f>IF(OR(
Belgium51!K145   ="",
Belgium51!D145   ="",
Belgium51!B145   ="",
Denmark52!K145      ="",
Denmark52!D145      ="",
Denmark52!B145      ="",
Finland53!K145       ="",
Finland53!D145       ="",
Finland53!B145       ="",
Italy54!K145      ="",
Italy54!D145      ="",
Italy54!B145      ="",
Netherlands55!K145 ="",
Netherlands55!D145 ="",
Netherlands55!B145 ="",
Portugal56!K145      ="",
Portugal56!D145      ="",
Portugal56!B145      ="",
Spain57!K145      ="",
Spain57!D145      ="",
Spain57!B145      ="",
Sweden58!K145      ="",
Sweden58!D145      ="",
Sweden58!B145      =""),"",
(Belgium51!K145/Belgium51!B145
 +Denmark52!K145/Denmark52!B145
 +Finland53!K145/Finland53!B145
 +Italy54!K145/Italy54!B145
 +Netherlands55!K145/Netherlands55!B145
 +Portugal56!K145/Portugal56!B145
 +Spain57!K145/Spain57!B145
 +Sweden58!K145/Sweden58!B145)
/(Belgium51!D145/Belgium51!B145
 +Denmark52!D145/Denmark52!B145
 +Finland53!D145/Finland53!B145
 +Italy54!D145/Italy54!B145
 +Netherlands55!D145/Netherlands55!B145
 +Portugal56!D145/Portugal56!B145
 +Spain57!D145/Spain57!B145
 +Sweden58!D145/Sweden58!B145))</f>
        <v>0.39392708432011647</v>
      </c>
      <c r="I145" s="62">
        <f>IF(OR(
Belgium51!L145   ="",
Belgium51!D145   ="",
Belgium51!B145   ="",
Denmark52!L145      ="",
Denmark52!D145      ="",
Denmark52!B145      ="",
Finland53!L145       ="",
Finland53!D145       ="",
Finland53!B145       ="",
Italy54!L145      ="",
Italy54!D145      ="",
Italy54!B145      ="",
Netherlands55!L145 ="",
Netherlands55!D145 ="",
Netherlands55!B145 ="",
Portugal56!L145      ="",
Portugal56!D145      ="",
Portugal56!B145      ="",
Spain57!L145      ="",
Spain57!D145      ="",
Spain57!B145      ="",
Sweden58!L145      ="",
Sweden58!D145      ="",
Sweden58!B145      =""),"",
(Belgium51!L145/Belgium51!B145
 +Denmark52!L145/Denmark52!B145
 +Finland53!L145/Finland53!B145
 +Italy54!L145/Italy54!B145
 +Netherlands55!L145/Netherlands55!B145
 +Portugal56!L145/Portugal56!B145
 +Spain57!L145/Spain57!B145
 +Sweden58!L145/Sweden58!B145)
/(Belgium51!D145/Belgium51!B145
 +Denmark52!D145/Denmark52!B145
 +Finland53!D145/Finland53!B145
 +Italy54!D145/Italy54!B145
 +Netherlands55!D145/Netherlands55!B145
 +Portugal56!D145/Portugal56!B145
 +Spain57!D145/Spain57!B145
 +Sweden58!D145/Sweden58!B145))</f>
        <v>0.36986707443849387</v>
      </c>
      <c r="J145" s="61">
        <f t="shared" si="9"/>
        <v>2.4060009881622602E-2</v>
      </c>
      <c r="K145" s="61">
        <f>IF(OR(
Belgium51!D145   ="",Belgium51!D144   ="",
Belgium51!B145   ="",Belgium51!B144   ="",
Belgium51!N145   ="",Belgium51!N144   ="",
Denmark52!D145      ="",Denmark52!D144      ="",
Denmark52!B145      ="",Denmark52!B144      ="",
Denmark52!N145      ="",Denmark52!N144      ="",
Finland53!D145       ="",Finland53!D144       ="",
Finland53!B145       ="",Finland53!B144       ="",
Finland53!N145       ="",Finland53!N144       ="",
Italy54!D145      ="",Italy54!D144      ="",
Italy54!B145      ="",Italy54!B144      ="",
Italy54!N145      ="",Italy54!N144      ="",
Netherlands55!D145 ="",Netherlands55!D144 ="",
Netherlands55!B145 ="",Netherlands55!B144 ="",
Netherlands55!N145 ="",Netherlands55!N144 ="",
Portugal56!D145      ="",Portugal56!D144      ="",
Portugal56!B145      ="",Portugal56!B144      ="",
Portugal56!N145      ="",Portugal56!N144      ="",
Spain57!D145      ="",Spain57!D144      ="",
Spain57!B145      ="",Spain57!B144      ="",
Spain57!N145      ="",Spain57!N144      ="",
Sweden58!D145      ="",Sweden58!D144      ="",
Sweden58!B145      ="",Sweden58!B144      ="",
Sweden58!N145      ="",Sweden58!N144      =""),"",
LN(SQRT(
(Belgium51!D145/Belgium51!B145
 +Denmark52!D145/Denmark52!B145
 +Finland53!D145/Finland53!B145
 +Italy54!D145/Italy54!B145
 +Netherlands55!D145/Netherlands55!B145
 +Portugal56!D145/Portugal56!B145
 +Spain57!D145/Spain57!B145
 +Sweden58!D145/Sweden58!B145)
/(Belgium51!D145/Belgium51!N145*Belgium51!N144/Belgium51!B144
 +Denmark52!D145/Denmark52!N145*Denmark52!N144/Denmark52!B144
 +Finland53!D145/Finland53!N145*Finland53!N144/Finland53!B144
 +Italy54!D145/Italy54!N145*Italy54!N144/Italy54!B144
 +Netherlands55!D145/Netherlands55!N145*Netherlands55!N144/Netherlands55!B144
 +Portugal56!D145/Portugal56!N145*Portugal56!N144/Portugal56!B144
 +Spain57!D145/Spain57!N145*Spain57!N144/Spain57!B144
 +Sweden58!D145/Sweden58!N145*Sweden58!N144/Sweden58!B144)
*(Belgium51!D144/Belgium51!N144*Belgium51!N145/Belgium51!B145
 +Denmark52!D144/Denmark52!N144*Denmark52!N145/Denmark52!B145
 +Finland53!D144/Finland53!N144*Finland53!N145/Finland53!B145
 +Italy54!D144/Italy54!N144*Italy54!N145/Italy54!B145
 +Netherlands55!D144/Netherlands55!N144*Netherlands55!N145/Netherlands55!B145
 +Portugal56!D144/Portugal56!N144*Portugal56!N145/Portugal56!B145
 +Spain57!D144/Spain57!N144*Spain57!N145/Spain57!B145
 +Sweden58!D144/Sweden58!N144*Sweden58!N145/Sweden58!B145)
/(Belgium51!D144/Belgium51!B144
 +Denmark52!D144/Denmark52!B144
 +Finland53!D144/Finland53!B144
 +Italy54!D144/Italy54!B144
 +Netherlands55!D144/Netherlands55!B144
 +Portugal56!D144/Portugal56!B144
 +Spain57!D144/Spain57!B144
 +Sweden58!D144/Sweden58!B144))))</f>
        <v>3.7684310547334607E-2</v>
      </c>
      <c r="L145" s="61">
        <f>IF(OR(
Belgium51!F145   ="",Belgium51!F144   ="",
Belgium51!D145   ="",Belgium51!D144   ="",
Belgium51!B145   ="",Belgium51!B144   ="",
Belgium51!P145   ="",Belgium51!P144   ="",
Denmark52!F145      ="",Denmark52!F144      ="",
Denmark52!D145      ="",Denmark52!D144      ="",
Denmark52!B145      ="",Denmark52!B144      ="",
Denmark52!P145      ="",Denmark52!P144      ="",
Finland53!F145       ="",Finland53!F144       ="",
Finland53!D145       ="",Finland53!D144       ="",
Finland53!B145       ="",Finland53!B144       ="",
Finland53!P145       ="",Finland53!P144       ="",
Italy54!F145      ="",Italy54!F144      ="",
Italy54!D145      ="",Italy54!D144      ="",
Italy54!B145      ="",Italy54!B144      ="",
Italy54!P145      ="",Italy54!P144      ="",
Netherlands55!F145 ="",Netherlands55!F144 ="",
Netherlands55!D145 ="",Netherlands55!D144 ="",
Netherlands55!B145 ="",Netherlands55!B144 ="",
Netherlands55!P145 ="",Netherlands55!P144 ="",
Portugal56!F145      ="",Portugal56!F144      ="",
Portugal56!D145      ="",Portugal56!D144      ="",
Portugal56!B145      ="",Portugal56!B144      ="",
Portugal56!P145      ="",Portugal56!P144      ="",
Spain57!F145      ="",Spain57!F144      ="",
Spain57!D145      ="",Spain57!D144      ="",
Spain57!B145      ="",Spain57!B144      ="",
Spain57!P145      ="",Spain57!P144      ="",
Sweden58!F145      ="",Sweden58!F144      ="",
Sweden58!D145      ="",Sweden58!D144      ="",
Sweden58!B145      ="",Sweden58!B144      ="",
Sweden58!P145      ="",Sweden58!P144      =""),"",
LN(SQRT(
(Belgium51!D145*Belgium51!F145/Belgium51!B145
 +Denmark52!D145*Denmark52!F145/Denmark52!B145
 +Finland53!D145*Finland53!F145/Finland53!B145
 +Italy54!D145*Italy54!F145/Italy54!B145
 +Netherlands55!D145*Netherlands55!F145/Netherlands55!B145
 +Portugal56!D145*Portugal56!F145/Portugal56!B145
 +Spain57!D145*Spain57!F145/Spain57!B145
 +Sweden58!D145*Sweden58!F145/Sweden58!B145)
/(Belgium51!D145*Belgium51!F145/Belgium51!P145*Belgium51!P144/Belgium51!B144
 +Denmark52!D145*Denmark52!F145/Denmark52!P145*Denmark52!P144/Denmark52!B144
 +Finland53!D145*Finland53!F145/Finland53!P145*Finland53!P144/Finland53!B144
 +Italy54!D145*Italy54!F145/Italy54!P145*Italy54!P144/Italy54!B144
 +Netherlands55!D145*Netherlands55!F145/Netherlands55!P145*Netherlands55!P144/Netherlands55!B144
 +Portugal56!D145*Portugal56!F145/Portugal56!P145*Portugal56!P144/Portugal56!B144
 +Spain57!D145*Spain57!F145/Spain57!P145*Spain57!P144/Spain57!B144
 +Sweden58!D145*Sweden58!F145/Sweden58!P145*Sweden58!P144/Sweden58!B144)
*(Belgium51!D144*Belgium51!F144/Belgium51!P144*Belgium51!P145/Belgium51!B145
 +Denmark52!D144*Denmark52!F144/Denmark52!P144*Denmark52!P145/Denmark52!B145
 +Finland53!D144*Finland53!F144/Finland53!P144*Finland53!P145/Finland53!B145
 +Italy54!D144*Italy54!F144/Italy54!P144*Italy54!P145/Italy54!B145
 +Netherlands55!D144*Netherlands55!F144/Netherlands55!P144*Netherlands55!P145/Netherlands55!B145
 +Portugal56!D144*Portugal56!F144/Portugal56!P144*Portugal56!P145/Portugal56!B145
 +Spain57!D144*Spain57!F144/Spain57!P144*Spain57!P145/Spain57!B145
 +Sweden58!D144*Sweden58!F144/Sweden58!P144*Sweden58!P145/Sweden58!B145)
/(Belgium51!D144*Belgium51!F144/Belgium51!B144
 +Denmark52!D144*Denmark52!F144/Denmark52!B144
 +Finland53!D144*Finland53!F144/Finland53!B144
 +Italy54!D144*Italy54!F144/Italy54!B144
 +Netherlands55!D144*Netherlands55!F144/Netherlands55!B144
 +Portugal56!D144*Portugal56!F144/Portugal56!B144
 +Spain57!D144*Spain57!F144/Spain57!B144
 +Sweden58!D144*Sweden58!F144/Sweden58!B144))))</f>
        <v>4.4191928804790885E-2</v>
      </c>
      <c r="M145" s="62">
        <f>IF(OR(
Belgium51!H145   ="",Belgium51!H144   ="",
Belgium51!D145   ="",Belgium51!D144   ="",
Belgium51!B145   ="",Belgium51!B144   ="",
Belgium51!Q145   ="",Belgium51!Q144   ="",
Denmark52!H145      ="",Denmark52!H144      ="",
Denmark52!D145      ="",Denmark52!D144      ="",
Denmark52!B145      ="",Denmark52!B144      ="",
Denmark52!Q145      ="",Denmark52!Q144      ="",
Finland53!H145       ="",Finland53!H144       ="",
Finland53!D145       ="",Finland53!D144       ="",
Finland53!B145       ="",Finland53!B144       ="",
Finland53!Q145       ="",Finland53!Q144       ="",
Italy54!H145      ="",Italy54!H144      ="",
Italy54!D145      ="",Italy54!D144      ="",
Italy54!B145      ="",Italy54!B144      ="",
Italy54!Q145      ="",Italy54!Q144      ="",
Netherlands55!H145 ="",Netherlands55!H144 ="",
Netherlands55!D145 ="",Netherlands55!D144 ="",
Netherlands55!B145 ="",Netherlands55!B144 ="",
Netherlands55!Q145 ="",Netherlands55!Q144 ="",
Portugal56!H145      ="",Portugal56!H144      ="",
Portugal56!D145      ="",Portugal56!D144      ="",
Portugal56!B145      ="",Portugal56!B144      ="",
Portugal56!Q145      ="",Portugal56!Q144      ="",
Spain57!H145      ="",Spain57!H144      ="",
Spain57!D145      ="",Spain57!D144      ="",
Spain57!B145      ="",Spain57!B144      ="",
Spain57!Q145      ="",Spain57!Q144      ="",
Sweden58!H145      ="",Sweden58!H144      ="",
Sweden58!D145      ="",Sweden58!D144      ="",
Sweden58!B145      ="",Sweden58!B144      ="",
Sweden58!Q145      ="",Sweden58!Q144      =""),"",
LN(SQRT(
(Belgium51!D145*Belgium51!H145/Belgium51!B145
 +Denmark52!D145*Denmark52!H145/Denmark52!B145
 +Finland53!D145*Finland53!H145/Finland53!B145
 +Italy54!D145*Italy54!H145/Italy54!B145
 +Netherlands55!D145*Netherlands55!H145/Netherlands55!B145
 +Portugal56!D145*Portugal56!H145/Portugal56!B145
 +Spain57!D145*Spain57!H145/Spain57!B145
 +Sweden58!D145*Sweden58!H145/Sweden58!B145)
/(Belgium51!D145*Belgium51!H145/Belgium51!Q145*Belgium51!Q144/Belgium51!B144
 +Denmark52!D145*Denmark52!H145/Denmark52!Q145*Denmark52!Q144/Denmark52!B144
 +Finland53!D145*Finland53!H145/Finland53!Q145*Finland53!Q144/Finland53!B144
 +Italy54!D145*Italy54!H145/Italy54!Q145*Italy54!Q144/Italy54!B144
 +Netherlands55!D145*Netherlands55!H145/Netherlands55!Q145*Netherlands55!Q144/Netherlands55!B144
 +Portugal56!D145*Portugal56!H145/Portugal56!Q145*Portugal56!Q144/Portugal56!B144
 +Spain57!D145*Spain57!H145/Spain57!Q145*Spain57!Q144/Spain57!B144
 +Sweden58!D145*Sweden58!H145/Sweden58!Q145*Sweden58!Q144/Sweden58!B144)
*(Belgium51!D144*Belgium51!H144/Belgium51!Q144*Belgium51!Q145/Belgium51!B145
 +Denmark52!D144*Denmark52!H144/Denmark52!Q144*Denmark52!Q145/Denmark52!B145
 +Finland53!D144*Finland53!H144/Finland53!Q144*Finland53!Q145/Finland53!B145
 +Italy54!D144*Italy54!H144/Italy54!Q144*Italy54!Q145/Italy54!B145
 +Netherlands55!D144*Netherlands55!H144/Netherlands55!Q144*Netherlands55!Q145/Netherlands55!B145
 +Portugal56!D144*Portugal56!H144/Portugal56!Q144*Portugal56!Q145/Portugal56!B145
 +Spain57!D144*Spain57!H144/Spain57!Q144*Spain57!Q145/Spain57!B145
 +Sweden58!D144*Sweden58!H144/Sweden58!Q144*Sweden58!Q145/Sweden58!B145)
/(Belgium51!D144*Belgium51!H144/Belgium51!B144
 +Denmark52!D144*Denmark52!H144/Denmark52!B144
 +Finland53!D144*Finland53!H144/Finland53!B144
 +Italy54!D144*Italy54!H144/Italy54!B144
 +Netherlands55!D144*Netherlands55!H144/Netherlands55!B144
 +Portugal56!D144*Portugal56!H144/Portugal56!B144
 +Spain57!D144*Spain57!H144/Spain57!B144
 +Sweden58!D144*Sweden58!H144/Sweden58!B144))))</f>
        <v>2.6802679404738572E-2</v>
      </c>
      <c r="N145" s="62">
        <f>IF(OR(
Belgium51!I145   ="",Belgium51!I144   ="",
Belgium51!B145   ="",Belgium51!B144   ="",
Belgium51!R145   ="",Belgium51!R144   ="",
Denmark52!I145      ="",Denmark52!I144      ="",
Denmark52!B145      ="",Denmark52!B144      ="",
Denmark52!R145      ="",Denmark52!R144      ="",
Finland53!I145       ="",Finland53!I144       ="",
Finland53!B145       ="",Finland53!B144       ="",
Finland53!R145       ="",Finland53!R144       ="",
Italy54!I145      ="",Italy54!I144      ="",
Italy54!B145      ="",Italy54!B144      ="",
Italy54!R145      ="",Italy54!R144      ="",
Netherlands55!I145 ="",Netherlands55!I144 ="",
Netherlands55!B145 ="",Netherlands55!B144 ="",
Netherlands55!R145 ="",Netherlands55!R144 ="",
Portugal56!I145      ="",Portugal56!I144      ="",
Portugal56!B145      ="",Portugal56!B144      ="",
Portugal56!R145      ="",Portugal56!R144      ="",
Spain57!I145      ="",Spain57!I144      ="",
Spain57!B145      ="",Spain57!B144      ="",
Spain57!R145      ="",Spain57!R144      ="",
Sweden58!I145      ="",Sweden58!I144      ="",
Sweden58!B145      ="",Sweden58!B144      ="",
Sweden58!R145      ="",Sweden58!R144      =""),"",
LN(SQRT(
(Belgium51!I145/Belgium51!B145
 +Denmark52!I145/Denmark52!B145
 +Finland53!I145/Finland53!B145
 +Italy54!I145/Italy54!B145
 +Netherlands55!I145/Netherlands55!B145
 +Portugal56!I145/Portugal56!B145
 +Spain57!I145/Spain57!B145
 +Sweden58!I145/Sweden58!B145)
/(Belgium51!I145/Belgium51!R145*Belgium51!R144/Belgium51!B144
 +Denmark52!I145/Denmark52!R145*Denmark52!R144/Denmark52!B144
 +Finland53!I145/Finland53!R145*Finland53!R144/Finland53!B144
 +Italy54!I145/Italy54!R145*Italy54!R144/Italy54!B144
 +Netherlands55!I145/Netherlands55!R145*Netherlands55!R144/Netherlands55!B144
 +Portugal56!I145/Portugal56!R145*Portugal56!R144/Portugal56!B144
 +Spain57!I145/Spain57!R145*Spain57!R144/Spain57!B144
 +Sweden58!I145/Sweden58!R145*Sweden58!R144/Sweden58!B144)
*(Belgium51!I144/Belgium51!R144*Belgium51!R145/Belgium51!B145
 +Denmark52!I144/Denmark52!R144*Denmark52!R145/Denmark52!B145
 +Finland53!I144/Finland53!R144*Finland53!R145/Finland53!B145
 +Italy54!I144/Italy54!R144*Italy54!R145/Italy54!B145
 +Netherlands55!I144/Netherlands55!R144*Netherlands55!R145/Netherlands55!B145
 +Portugal56!I144/Portugal56!R144*Portugal56!R145/Portugal56!B145
 +Spain57!I144/Spain57!R144*Spain57!R145/Spain57!B145
 +Sweden58!I144/Sweden58!R144*Sweden58!R145/Sweden58!B145)
/(Belgium51!I144/Belgium51!B144
 +Denmark52!I144/Denmark52!B144
 +Finland53!I144/Finland53!B144
 +Italy54!I144/Italy54!B144
 +Netherlands55!I144/Netherlands55!B144
 +Portugal56!I144/Portugal56!B144
 +Spain57!I144/Spain57!B144
 +Sweden58!I144/Sweden58!B144))))</f>
        <v>2.6843560754570384E-2</v>
      </c>
      <c r="O145" s="62">
        <f>IF(OR(
Belgium51!K145   ="",Belgium51!K144   ="",
Belgium51!B145   ="",Belgium51!B144   ="",
Belgium51!S145   ="",Belgium51!S144   ="",
Denmark52!K145      ="",Denmark52!K144      ="",
Denmark52!B145      ="",Denmark52!B144      ="",
Denmark52!S145      ="",Denmark52!S144      ="",
Finland53!K145       ="",Finland53!K144       ="",
Finland53!B145       ="",Finland53!B144       ="",
Finland53!S145       ="",Finland53!S144       ="",
Italy54!K145      ="",Italy54!K144      ="",
Italy54!B145      ="",Italy54!B144      ="",
Italy54!S145      ="",Italy54!S144      ="",
Netherlands55!K145 ="",Netherlands55!K144 ="",
Netherlands55!B145 ="",Netherlands55!B144 ="",
Netherlands55!S145 ="",Netherlands55!S144 ="",
Portugal56!K145      ="",Portugal56!K144      ="",
Portugal56!B145      ="",Portugal56!B144      ="",
Portugal56!S145      ="",Portugal56!S144      ="",
Spain57!K145      ="",Spain57!K144      ="",
Spain57!B145      ="",Spain57!B144      ="",
Spain57!S145      ="",Spain57!S144      ="",
Sweden58!K145      ="",Sweden58!K144      ="",
Sweden58!B145      ="",Sweden58!B144      ="",
Sweden58!S145      ="",Sweden58!S144      =""),"",
LN(SQRT(
(Belgium51!K145/Belgium51!B145
 +Denmark52!K145/Denmark52!B145
 +Finland53!K145/Finland53!B145
 +Italy54!K145/Italy54!B145
 +Netherlands55!K145/Netherlands55!B145
 +Portugal56!K145/Portugal56!B145
 +Spain57!K145/Spain57!B145
 +Sweden58!K145/Sweden58!B145)
/(Belgium51!K145/Belgium51!S145*Belgium51!S144/Belgium51!B144
 +Denmark52!K145/Denmark52!S145*Denmark52!S144/Denmark52!B144
 +Finland53!K145/Finland53!S145*Finland53!S144/Finland53!B144
 +Italy54!K145/Italy54!S145*Italy54!S144/Italy54!B144
 +Netherlands55!K145/Netherlands55!S145*Netherlands55!S144/Netherlands55!B144
 +Portugal56!K145/Portugal56!S145*Portugal56!S144/Portugal56!B144
 +Spain57!K145/Spain57!S145*Spain57!S144/Spain57!B144
 +Sweden58!K145/Sweden58!S145*Sweden58!S144/Sweden58!B144)
*(Belgium51!K144/Belgium51!S144*Belgium51!S145/Belgium51!B145
 +Denmark52!K144/Denmark52!S144*Denmark52!S145/Denmark52!B145
 +Finland53!K144/Finland53!S144*Finland53!S145/Finland53!B145
 +Italy54!K144/Italy54!S144*Italy54!S145/Italy54!B145
 +Netherlands55!K144/Netherlands55!S144*Netherlands55!S145/Netherlands55!B145
 +Portugal56!K144/Portugal56!S144*Portugal56!S145/Portugal56!B145
 +Spain57!K144/Spain57!S144*Spain57!S145/Spain57!B145
 +Sweden58!K144/Sweden58!S144*Sweden58!S145/Sweden58!B145)
/(Belgium51!K144/Belgium51!B144
 +Denmark52!K144/Denmark52!B144
 +Finland53!K144/Finland53!B144
 +Italy54!K144/Italy54!B144
 +Netherlands55!K144/Netherlands55!B144
 +Portugal56!K144/Portugal56!B144
 +Spain57!K144/Spain57!B144
 +Sweden58!K144/Sweden58!B144))))</f>
        <v>3.9376046399598318E-2</v>
      </c>
      <c r="P145" s="62">
        <f>IF(OR(
Belgium51!L145   ="",Belgium51!L144   ="",
Belgium51!B145   ="",Belgium51!B144   ="",
Belgium51!T145   ="",Belgium51!T144   ="",
Denmark52!L145      ="",Denmark52!L144      ="",
Denmark52!B145      ="",Denmark52!B144      ="",
Denmark52!T145      ="",Denmark52!T144      ="",
Finland53!L145       ="",Finland53!L144       ="",
Finland53!B145       ="",Finland53!B144       ="",
Finland53!T145       ="",Finland53!T144       ="",
Italy54!L145      ="",Italy54!L144      ="",
Italy54!B145      ="",Italy54!B144      ="",
Italy54!T145      ="",Italy54!T144      ="",
Netherlands55!L145 ="",Netherlands55!L144 ="",
Netherlands55!B145 ="",Netherlands55!B144 ="",
Netherlands55!T145 ="",Netherlands55!T144 ="",
Portugal56!L145      ="",Portugal56!L144      ="",
Portugal56!B145      ="",Portugal56!B144      ="",
Portugal56!T145      ="",Portugal56!T144      ="",
Spain57!L145      ="",Spain57!L144      ="",
Spain57!B145      ="",Spain57!B144      ="",
Spain57!T145      ="",Spain57!T144      ="",
Sweden58!L145      ="",Sweden58!L144      ="",
Sweden58!B145      ="",Sweden58!B144      ="",
Sweden58!T145      ="",Sweden58!T144      =""),"",
LN(SQRT(
(Belgium51!L145/Belgium51!B145
 +Denmark52!L145/Denmark52!B145
 +Finland53!L145/Finland53!B145
 +Italy54!L145/Italy54!B145
 +Netherlands55!L145/Netherlands55!B145
 +Portugal56!L145/Portugal56!B145
 +Spain57!L145/Spain57!B145
 +Sweden58!L145/Sweden58!B145)
/(Belgium51!L145/Belgium51!T145*Belgium51!T144/Belgium51!B144
 +Denmark52!L145/Denmark52!T145*Denmark52!T144/Denmark52!B144
 +Finland53!L145/Finland53!T145*Finland53!T144/Finland53!B144
 +Italy54!L145/Italy54!T145*Italy54!T144/Italy54!B144
 +Netherlands55!L145/Netherlands55!T145*Netherlands55!T144/Netherlands55!B144
 +Portugal56!L145/Portugal56!T145*Portugal56!T144/Portugal56!B144
 +Spain57!L145/Spain57!T145*Spain57!T144/Spain57!B144
 +Sweden58!L145/Sweden58!T145*Sweden58!T144/Sweden58!B144)
*(Belgium51!L144/Belgium51!T144*Belgium51!T145/Belgium51!B145
 +Denmark52!L144/Denmark52!T144*Denmark52!T145/Denmark52!B145
 +Finland53!L144/Finland53!T144*Finland53!T145/Finland53!B145
 +Italy54!L144/Italy54!T144*Italy54!T145/Italy54!B145
 +Netherlands55!L144/Netherlands55!T144*Netherlands55!T145/Netherlands55!B145
 +Portugal56!L144/Portugal56!T144*Portugal56!T145/Portugal56!B145
 +Spain57!L144/Spain57!T144*Spain57!T145/Spain57!B145
 +Sweden58!L144/Sweden58!T144*Sweden58!T145/Sweden58!B145)
/(Belgium51!L144/Belgium51!B144
 +Denmark52!L144/Denmark52!B144
 +Finland53!L144/Finland53!B144
 +Italy54!L144/Italy54!B144
 +Netherlands55!L144/Netherlands55!B144
 +Portugal56!L144/Portugal56!B144
 +Spain57!L144/Spain57!B144
 +Sweden58!L144/Sweden58!B144))))</f>
        <v>4.6888920209707703E-2</v>
      </c>
      <c r="Q145" s="61">
        <f t="shared" si="4"/>
        <v>6.5076182574562783E-3</v>
      </c>
      <c r="R145" s="61">
        <f t="shared" si="8"/>
        <v>-1.0881631142596035E-2</v>
      </c>
      <c r="S145" s="61">
        <f t="shared" si="5"/>
        <v>-1.0840749792764223E-2</v>
      </c>
      <c r="T145" s="61">
        <f t="shared" si="6"/>
        <v>1.6917358522637108E-3</v>
      </c>
      <c r="U145" s="61">
        <f t="shared" si="7"/>
        <v>9.2046096623730964E-3</v>
      </c>
      <c r="V145" s="61">
        <f>IF(OR(
Belgium51!V145   ="",
Belgium51!U145   ="",
Denmark52!V145      ="",
Denmark52!U145      ="",
Finland53!V145       ="",
Finland53!U145       ="",
Italy54!V145      ="",
Italy54!U145      ="",
Netherlands55!V145 ="",
Netherlands55!U145 ="",
Portugal56!V145      ="",
Portugal56!U145      ="",
Spain57!V145      ="",
Spain57!U145      ="",
Sweden58!V145      ="",
Sweden58!U145      =""),"",
LN((Belgium51!V145+Denmark52!V145+Finland53!V145+Italy54!V145+Netherlands55!V145+Portugal56!V145+Spain57!V145+Sweden58!V145)
/(Belgium51!U145+Denmark52!U145+Finland53!U145+Italy54!U145+Netherlands55!U145+Portugal56!U145+Spain57!U145+Sweden58!U145)))</f>
        <v>-0.85076173798147725</v>
      </c>
      <c r="W145" s="61">
        <f>IF(OR(
Belgium51!V145   ="",
Belgium51!W145   ="",
Belgium51!U145   ="",
Denmark52!V145      ="",
Denmark52!W145      ="",
Denmark52!U145      ="",
Finland53!V145       ="",
Finland53!W145       ="",
Finland53!U145       ="",
Italy54!V145      ="",
Italy54!W145      ="",
Italy54!U145      ="",
Netherlands55!V145 ="",
Netherlands55!W145 ="",
Netherlands55!V145 ="",
Portugal56!V145      ="",
Portugal56!W145      ="",
Portugal56!U145      ="",
Spain57!V145      ="",
Spain57!W145      ="",
Spain57!U145      ="",
Sweden58!V145      ="",
Sweden58!W145      ="",
Sweden58!U145      ="",
),"",
LN((Belgium51!V145*Belgium51!W145+Denmark52!V145*Denmark52!W145+Finland53!V145*Finland53!W145+Italy54!V145*Italy54!W145+Netherlands55!V145*Netherlands55!W145+Portugal56!V145*Portugal56!W145+Spain57!V145*Spain57!W145+Sweden58!V145*Sweden58!W145)
/(Belgium51!U145+Denmark52!U145+Finland53!U145+Italy54!U145+Netherlands55!U145+Portugal56!U145+Spain57!U145+Sweden58!U145)))</f>
        <v>6.5638796104992529</v>
      </c>
      <c r="X145" s="61">
        <f>IF(OR(
Belgium51!X145   ="",
Belgium51!D145   ="",
Belgium51!B145   ="",
Denmark52!X145      ="",
Denmark52!D145      ="",
Denmark52!B145      ="",
Finland53!X145       ="",
Finland53!D145       ="",
Finland53!B145       ="",
Italy54!X145      ="",
Italy54!D145      ="",
Italy54!B145      ="",
Netherlands55!X145 ="",
Netherlands55!D145 ="",
Netherlands55!B145 ="",
Portugal56!X145      ="",
Portugal56!D145      ="",
Portugal56!B145      ="",
Spain57!X145      ="",
Spain57!D145      ="",
Spain57!B145      ="",
Sweden58!X145      ="",
Sweden58!D145      ="",
Sweden58!B145      =""),"",
(Belgium51!X145*Belgium51!D145/Belgium51!B145
 +Denmark52!X145*Denmark52!D145/Denmark52!B145
 +Finland53!X145*Finland53!D145/Finland53!B145
 +Italy54!X145*Italy54!D145/Italy54!B145
 +Netherlands55!X145*Netherlands55!D145/Netherlands55!B145
 +Portugal56!X145*Portugal56!D145/Portugal56!B145
 +Spain57!X145*Spain57!D145/Spain57!B145
 +Sweden58!X145*Sweden58!D145/Sweden58!B145)
/(Belgium51!D145/Belgium51!B145
 +Denmark52!D145/Denmark52!B145
 +Finland53!D145/Finland53!B145
 +Italy54!D145/Italy54!B145
 +Netherlands55!D145/Netherlands55!B145
 +Portugal56!D145/Portugal56!B145
 +Spain57!D145/Spain57!B145
 +Sweden58!D145/Sweden58!B145))</f>
        <v>0.57790959678692222</v>
      </c>
      <c r="Y145" s="61">
        <f>IF(OR(
Belgium51!Y145   ="",
Belgium51!D145   ="",
Belgium51!B145   ="",
Denmark52!Y145      ="",
Denmark52!D145      ="",
Denmark52!B145      ="",
Finland53!Y145       ="",
Finland53!D145       ="",
Finland53!B145       ="",
Italy54!Y145      ="",
Italy54!D145      ="",
Italy54!B145      ="",
Netherlands55!Y145 ="",
Netherlands55!D145 ="",
Netherlands55!B145 ="",
Portugal56!Y145      ="",
Portugal56!D145      ="",
Portugal56!B145      ="",
Spain57!Y145      ="",
Spain57!D145      ="",
Spain57!B145      ="",
Sweden58!Y145      ="",
Sweden58!D145      ="",
Sweden58!B145      =""),"",
(Belgium51!Y145/Belgium51!B145
 +Denmark52!Y145/Denmark52!B145
 +Finland53!Y145/Finland53!B145
 +Italy54!Y145/Italy54!B145
 +Netherlands55!Y145/Netherlands55!B145
 +Portugal56!Y145/Portugal56!B145
 +Spain57!Y145/Spain57!B145
 +Sweden58!Y145/Sweden58!B145)
/(Belgium51!D145/Belgium51!B145
 +Denmark52!D145/Denmark52!B145
 +Finland53!D145/Finland53!B145
 +Italy54!D145/Italy54!B145
 +Netherlands55!D145/Netherlands55!B145
 +Portugal56!D145/Portugal56!B145
 +Spain57!D145/Spain57!B145
 +Sweden58!D145/Sweden58!B145))</f>
        <v>0.15820403886609025</v>
      </c>
      <c r="Z145" s="61">
        <v>0.23</v>
      </c>
      <c r="AA145" s="62">
        <f t="shared" si="10"/>
        <v>-2.8984310547334607E-2</v>
      </c>
      <c r="AB145" s="75">
        <f>IF(OR(
Belgium51!AB145   ="",
Belgium51!D145   ="",
Belgium51!B145   ="",
Denmark52!AB145      ="",
Denmark52!D145      ="",
Denmark52!B145      ="",
Finland53!AB145       ="",
Finland53!D145       ="",
Finland53!B145       ="",
Italy54!AB145      ="",
Italy54!D145      ="",
Italy54!B145      ="",
Netherlands55!AB145 ="",
Netherlands55!D145 ="",
Netherlands55!B145 ="",
Portugal56!AB145      ="",
Portugal56!D145      ="",
Portugal56!B145      ="",
Spain57!AB145      ="",
Spain57!D145      ="",
Spain57!B145      ="",
Sweden58!AB145      ="",
Sweden58!D145      ="",
Sweden58!B145      =""),"",
(Belgium51!AB145*Belgium51!D145/Belgium51!B145
 +Denmark52!AB145*Denmark52!D145/Denmark52!B145
 +Finland53!AB145*Finland53!D145/Finland53!B145
 +Italy54!AB145*Italy54!D145/Italy54!B145
 +Netherlands55!AB145*Netherlands55!D145/Netherlands55!B145
 +Portugal56!AB145*Portugal56!D145/Portugal56!B145
 +Spain57!AB145*Spain57!D145/Spain57!B145
 +Sweden58!AB145*Sweden58!D145/Sweden58!B145)
/(Belgium51!D145/Belgium51!B145
 +Denmark52!D145/Denmark52!B145
 +Finland53!D145/Finland53!B145
 +Italy54!D145/Italy54!B145
 +Netherlands55!D145/Netherlands55!B145
 +Portugal56!D145/Portugal56!B145
 +Spain57!D145/Spain57!B145
 +Sweden58!D145/Sweden58!B145))</f>
        <v>0.91213792979637232</v>
      </c>
    </row>
    <row r="146" spans="1:28">
      <c r="A146" s="62">
        <v>2013</v>
      </c>
      <c r="B146" s="62">
        <f>IF(OR(
Belgium51!AC146   ="",
Belgium51!D146   ="",
Belgium51!B146   ="",
Denmark52!AC146      ="",
Denmark52!D146      ="",
Denmark52!B146      ="",
Finland53!AC146       ="",
Finland53!D146       ="",
Finland53!B146       ="",
Italy54!AC146      ="",
Italy54!D146      ="",
Italy54!B146      ="",
Netherlands55!AC146 ="",
Netherlands55!D146 ="",
Netherlands55!B146 ="",
Portugal56!AC146 ="",
Portugal56!D146 ="",
Portugal56!B146 ="",
Spain57!AC146       ="",
Spain57!D146       ="",
Spain57!B146       ="",
Sweden58!AC146      ="",
Sweden58!D146      ="",
Sweden58!B146      =""),"",
(Belgium51!AC146*Belgium51!D146/Belgium51!B146
 +Denmark52!AC146*Denmark52!D146/Denmark52!B146
 +Finland53!AC146*Finland53!D146/Finland53!B146
 +Italy54!AC146*Italy54!D146/Italy54!B146
 +Netherlands55!AC146*Netherlands55!D146/Netherlands55!B146
 +Portugal56!AC146*Portugal56!D146/Portugal56!B146
 +Spain57!AC146*Spain57!D146/Spain57!B146
 +Sweden58!AC146*Sweden58!D146/Sweden58!B146)
/(Belgium51!D146/Belgium51!B146
 +Denmark52!D146/Denmark52!B146
 +Finland53!D146/Finland53!B146
 +Italy54!D146/Italy54!B146
 +Netherlands55!D146/Netherlands55!B146
 +Portugal56!D146/Portugal56!B146
 +Spain57!D146/Spain57!B146
 +Sweden58!D146/Sweden58!B146))</f>
        <v>1.8266869322032454E-2</v>
      </c>
      <c r="C146" s="34">
        <f>IF(OR(
Belgium51!F146   ="",
Belgium51!D146   ="",
Belgium51!B146   ="",
Denmark52!F146      ="",
Denmark52!D146      ="",
Denmark52!B146      ="",
Finland53!F146       ="",
Finland53!D146       ="",
Finland53!B146       ="",
Italy54!F146      ="",
Italy54!D146      ="",
Italy54!B146      ="",
Netherlands55!F146 ="",
Netherlands55!D146 ="",
Netherlands55!B146 ="",
Portugal56!F146 ="",
Portugal56!D146 ="",
Portugal56!B146 ="",
Spain57!F146       ="",
Spain57!D146       ="",
Spain57!B146       ="",
Sweden58!F146      ="",
Sweden58!D146      ="",
Sweden58!B146      =""),"",
(Belgium51!F146*Belgium51!D146/Belgium51!B146
 +Denmark52!F146*Denmark52!D146/Denmark52!B146
 +Finland53!F146*Finland53!D146/Finland53!B146
 +Italy54!F146*Italy54!D146/Italy54!B146
 +Netherlands55!F146*Netherlands55!D146/Netherlands55!B146
 +Portugal56!F146*Portugal56!D146/Portugal56!B146
 +Spain57!F146*Spain57!D146/Spain57!B146
 +Sweden58!F146*Sweden58!D146/Sweden58!B146)
/(Belgium51!D146/Belgium51!B146
 +Denmark52!D146/Denmark52!B146
 +Finland53!D146/Finland53!B146
 +Italy54!D146/Italy54!B146
 +Netherlands55!D146/Netherlands55!B146
 +Portugal56!D146/Portugal56!B146
 +Spain57!D146/Spain57!B146
 +Sweden58!D146/Sweden58!B146))</f>
        <v>0.55270709887315994</v>
      </c>
      <c r="D146" s="62">
        <f>IF(OR(
Belgium51!AE146   ="",
Belgium51!D146   ="",
Belgium51!B146   ="",
Denmark52!AE146      ="",
Denmark52!D146      ="",
Denmark52!B146      ="",
Finland53!AE146       ="",
Finland53!D146       ="",
Finland53!B146       ="",
Italy54!AE146      ="",
Italy54!D146      ="",
Italy54!B146      ="",
Netherlands55!AE146 ="",
Netherlands55!D146 ="",
Netherlands55!B146 ="",
Portugal56!AE146 ="",
Portugal56!D146 ="",
Portugal56!B146 ="",
Spain57!AE146       ="",
Spain57!D146       ="",
Spain57!B146       ="",
Sweden58!AE146      ="",
Sweden58!D146      ="",
Sweden58!B146      =""),"",
(Belgium51!AE146*Belgium51!D146/Belgium51!B146
 +Denmark52!AE146*Denmark52!D146/Denmark52!B146
 +Finland53!AE146*Finland53!D146/Finland53!B146
 +Italy54!AE146*Italy54!D146/Italy54!B146
 +Netherlands55!AE146*Netherlands55!D146/Netherlands55!B146
 +Portugal56!AE146*Portugal56!D146/Portugal56!B146
 +Spain57!AE146*Spain57!D146/Spain57!B146
 +Sweden58!AE146*Sweden58!D146/Sweden58!B146)
/(Belgium51!D146/Belgium51!B146
 +Denmark52!D146/Denmark52!B146
 +Finland53!D146/Finland53!B146
 +Italy54!D146/Italy54!B146
 +Netherlands55!D146/Netherlands55!B146
 +Portugal56!D146/Portugal56!B146
 +Spain57!D146/Spain57!B146
 +Sweden58!D146/Sweden58!B146))</f>
        <v>2.5622636278823715E-2</v>
      </c>
      <c r="E146" s="62">
        <f>IF(OR(
Belgium51!H146   ="",
Belgium51!D146   ="",
Belgium51!B146   ="",
Denmark52!H146      ="",
Denmark52!D146      ="",
Denmark52!B146      ="",
Finland53!H146       ="",
Finland53!D146       ="",
Finland53!B146       ="",
Italy54!H146      ="",
Italy54!D146      ="",
Italy54!B146      ="",
Netherlands55!H146 ="",
Netherlands55!D146 ="",
Netherlands55!B146 ="",
Portugal56!H146 ="",
Portugal56!D146 ="",
Portugal56!B146 ="",
Spain57!H146 ="",
Spain57!D146 ="",
Spain57!B146 ="",
Sweden58!H146 ="",
Sweden58!D146 ="",
Sweden58!B146 =""),"",
(Belgium51!H146*Belgium51!D146/Belgium51!B146
 +Denmark52!H146*Denmark52!D146/Denmark52!B146
 +Finland53!H146*Finland53!D146/Finland53!B146
 +Italy54!H146*Italy54!D146/Italy54!B146
 +Netherlands55!H146*Netherlands55!D146/Netherlands55!B146
 +Portugal56!H146*Portugal56!D146/Portugal56!B146
 +Spain57!H146*Spain57!D146/Spain57!B146
 +Sweden58!H146*Sweden58!D146/Sweden58!B146)
/(Belgium51!D146/Belgium51!B146
 +Denmark52!D146/Denmark52!B146
 +Finland53!D146/Finland53!B146
 +Italy54!D146/Italy54!B146
 +Netherlands55!D146/Netherlands55!B146
 +Portugal56!D146/Portugal56!B146
 +Spain57!D146/Spain57!B146
 +Sweden58!D146/Sweden58!B146))</f>
        <v>0.18746510085687834</v>
      </c>
      <c r="F146" s="62">
        <f>IF(OR(
Belgium51!I146   ="",
Belgium51!D146   ="",
Belgium51!B146   ="",
Denmark52!I146      ="",
Denmark52!D146      ="",
Denmark52!B146      ="",
Finland53!I146       ="",
Finland53!D146       ="",
Finland53!B146       ="",
Italy54!I146      ="",
Italy54!D146      ="",
Italy54!B146      ="",
Netherlands55!I146 ="",
Netherlands55!D146 ="",
Netherlands55!B146 ="",
Portugal56!I146      ="",
Portugal56!D146      ="",
Portugal56!B146      ="",
Spain57!I146      ="",
Spain57!D146      ="",
Spain57!B146      ="",
Sweden58!I146      ="",
Sweden58!D146      ="",
Sweden58!B146      =""),"",
(Belgium51!I146/Belgium51!B146
 +Denmark52!I146/Denmark52!B146
 +Finland53!I146/Finland53!B146
 +Italy54!I146/Italy54!B146
 +Netherlands55!I146/Netherlands55!B146
 +Portugal56!I146/Portugal56!B146
 +Spain57!I146/Spain57!B146
 +Sweden58!I146/Sweden58!B146)
/(Belgium51!D146/Belgium51!B146
 +Denmark52!D146/Denmark52!B146
 +Finland53!D146/Finland53!B146
 +Italy54!D146/Italy54!B146
 +Netherlands55!D146/Netherlands55!B146
 +Portugal56!D146/Portugal56!B146
 +Spain57!D146/Spain57!B146
 +Sweden58!D146/Sweden58!B146))</f>
        <v>0.28262006835950471</v>
      </c>
      <c r="G146" s="62">
        <f>IF(OR(
Belgium51!J146   ="",
Belgium51!D146   ="",
Belgium51!B146   ="",
Denmark52!J146      ="",
Denmark52!D146      ="",
Denmark52!B146      ="",
Finland53!J146       ="",
Finland53!D146       ="",
Finland53!B146       ="",
Italy54!J146      ="",
Italy54!D146      ="",
Italy54!B146      ="",
Netherlands55!J146 ="",
Netherlands55!D146 ="",
Netherlands55!B146 ="",
Portugal56!J146      ="",
Portugal56!D146      ="",
Portugal56!B146      ="",
Spain57!J146      ="",
Spain57!D146      ="",
Spain57!B146      ="",
Sweden58!J146      ="",
Sweden58!D146      ="",
Sweden58!B146      =""),"",
(Belgium51!J146/Belgium51!B146
 +Denmark52!J146/Denmark52!B146
 +Finland53!J146/Finland53!B146
 +Italy54!J146/Italy54!B146
 +Netherlands55!J146/Netherlands55!B146
 +Portugal56!J146/Portugal56!B146
 +Spain57!J146/Spain57!B146
 +Sweden58!J146/Sweden58!B146)
/(Belgium51!D146/Belgium51!B146
 +Denmark52!D146/Denmark52!B146
 +Finland53!D146/Finland53!B146
 +Italy54!D146/Italy54!B146
 +Netherlands55!D146/Netherlands55!B146
 +Portugal56!D146/Portugal56!B146
 +Spain57!D146/Spain57!B146
 +Sweden58!D146/Sweden58!B146))</f>
        <v>0.2537159298056107</v>
      </c>
      <c r="H146" s="62">
        <f>IF(OR(
Belgium51!K146   ="",
Belgium51!D146   ="",
Belgium51!B146   ="",
Denmark52!K146      ="",
Denmark52!D146      ="",
Denmark52!B146      ="",
Finland53!K146       ="",
Finland53!D146       ="",
Finland53!B146       ="",
Italy54!K146      ="",
Italy54!D146      ="",
Italy54!B146      ="",
Netherlands55!K146 ="",
Netherlands55!D146 ="",
Netherlands55!B146 ="",
Portugal56!K146      ="",
Portugal56!D146      ="",
Portugal56!B146      ="",
Spain57!K146      ="",
Spain57!D146      ="",
Spain57!B146      ="",
Sweden58!K146      ="",
Sweden58!D146      ="",
Sweden58!B146      =""),"",
(Belgium51!K146/Belgium51!B146
 +Denmark52!K146/Denmark52!B146
 +Finland53!K146/Finland53!B146
 +Italy54!K146/Italy54!B146
 +Netherlands55!K146/Netherlands55!B146
 +Portugal56!K146/Portugal56!B146
 +Spain57!K146/Spain57!B146
 +Sweden58!K146/Sweden58!B146)
/(Belgium51!D146/Belgium51!B146
 +Denmark52!D146/Denmark52!B146
 +Finland53!D146/Finland53!B146
 +Italy54!D146/Italy54!B146
 +Netherlands55!D146/Netherlands55!B146
 +Portugal56!D146/Portugal56!B146
 +Spain57!D146/Spain57!B146
 +Sweden58!D146/Sweden58!B146))</f>
        <v>0.39438559046243188</v>
      </c>
      <c r="I146" s="62">
        <f>IF(OR(
Belgium51!L146   ="",
Belgium51!D146   ="",
Belgium51!B146   ="",
Denmark52!L146      ="",
Denmark52!D146      ="",
Denmark52!B146      ="",
Finland53!L146       ="",
Finland53!D146       ="",
Finland53!B146       ="",
Italy54!L146      ="",
Italy54!D146      ="",
Italy54!B146      ="",
Netherlands55!L146 ="",
Netherlands55!D146 ="",
Netherlands55!B146 ="",
Portugal56!L146      ="",
Portugal56!D146      ="",
Portugal56!B146      ="",
Spain57!L146      ="",
Spain57!D146      ="",
Spain57!B146      ="",
Sweden58!L146      ="",
Sweden58!D146      ="",
Sweden58!B146      =""),"",
(Belgium51!L146/Belgium51!B146
 +Denmark52!L146/Denmark52!B146
 +Finland53!L146/Finland53!B146
 +Italy54!L146/Italy54!B146
 +Netherlands55!L146/Netherlands55!B146
 +Portugal56!L146/Portugal56!B146
 +Spain57!L146/Spain57!B146
 +Sweden58!L146/Sweden58!B146)
/(Belgium51!D146/Belgium51!B146
 +Denmark52!D146/Denmark52!B146
 +Finland53!D146/Finland53!B146
 +Italy54!D146/Italy54!B146
 +Netherlands55!D146/Netherlands55!B146
 +Portugal56!D146/Portugal56!B146
 +Spain57!D146/Spain57!B146
 +Sweden58!D146/Sweden58!B146))</f>
        <v>0.36761342189582225</v>
      </c>
      <c r="J146" s="61">
        <f t="shared" si="9"/>
        <v>2.6772168566609633E-2</v>
      </c>
      <c r="K146" s="61">
        <f>IF(OR(
Belgium51!D146   ="",Belgium51!D145   ="",
Belgium51!B146   ="",Belgium51!B145   ="",
Belgium51!N146   ="",Belgium51!N145   ="",
Denmark52!D146      ="",Denmark52!D145      ="",
Denmark52!B146      ="",Denmark52!B145      ="",
Denmark52!N146      ="",Denmark52!N145      ="",
Finland53!D146       ="",Finland53!D145       ="",
Finland53!B146       ="",Finland53!B145       ="",
Finland53!N146       ="",Finland53!N145       ="",
Italy54!D146      ="",Italy54!D145      ="",
Italy54!B146      ="",Italy54!B145      ="",
Italy54!N146      ="",Italy54!N145      ="",
Netherlands55!D146 ="",Netherlands55!D145 ="",
Netherlands55!B146 ="",Netherlands55!B145 ="",
Netherlands55!N146 ="",Netherlands55!N145 ="",
Portugal56!D146      ="",Portugal56!D145      ="",
Portugal56!B146      ="",Portugal56!B145      ="",
Portugal56!N146      ="",Portugal56!N145      ="",
Spain57!D146      ="",Spain57!D145      ="",
Spain57!B146      ="",Spain57!B145      ="",
Spain57!N146      ="",Spain57!N145      ="",
Sweden58!D146      ="",Sweden58!D145      ="",
Sweden58!B146      ="",Sweden58!B145      ="",
Sweden58!N146      ="",Sweden58!N145      =""),"",
LN(SQRT(
(Belgium51!D146/Belgium51!B146
 +Denmark52!D146/Denmark52!B146
 +Finland53!D146/Finland53!B146
 +Italy54!D146/Italy54!B146
 +Netherlands55!D146/Netherlands55!B146
 +Portugal56!D146/Portugal56!B146
 +Spain57!D146/Spain57!B146
 +Sweden58!D146/Sweden58!B146)
/(Belgium51!D146/Belgium51!N146*Belgium51!N145/Belgium51!B145
 +Denmark52!D146/Denmark52!N146*Denmark52!N145/Denmark52!B145
 +Finland53!D146/Finland53!N146*Finland53!N145/Finland53!B145
 +Italy54!D146/Italy54!N146*Italy54!N145/Italy54!B145
 +Netherlands55!D146/Netherlands55!N146*Netherlands55!N145/Netherlands55!B145
 +Portugal56!D146/Portugal56!N146*Portugal56!N145/Portugal56!B145
 +Spain57!D146/Spain57!N146*Spain57!N145/Spain57!B145
 +Sweden58!D146/Sweden58!N146*Sweden58!N145/Sweden58!B145)
*(Belgium51!D145/Belgium51!N145*Belgium51!N146/Belgium51!B146
 +Denmark52!D145/Denmark52!N145*Denmark52!N146/Denmark52!B146
 +Finland53!D145/Finland53!N145*Finland53!N146/Finland53!B146
 +Italy54!D145/Italy54!N145*Italy54!N146/Italy54!B146
 +Netherlands55!D145/Netherlands55!N145*Netherlands55!N146/Netherlands55!B146
 +Portugal56!D145/Portugal56!N145*Portugal56!N146/Portugal56!B146
 +Spain57!D145/Spain57!N145*Spain57!N146/Spain57!B146
 +Sweden58!D145/Sweden58!N145*Sweden58!N146/Sweden58!B146)
/(Belgium51!D145/Belgium51!B145
 +Denmark52!D145/Denmark52!B145
 +Finland53!D145/Finland53!B145
 +Italy54!D145/Italy54!B145
 +Netherlands55!D145/Netherlands55!B145
 +Portugal56!D145/Portugal56!B145
 +Spain57!D145/Spain57!B145
 +Sweden58!D145/Sweden58!B145))))</f>
        <v>5.3194625938514498E-2</v>
      </c>
      <c r="L146" s="61">
        <f>IF(OR(
Belgium51!F146   ="",Belgium51!F145   ="",
Belgium51!D146   ="",Belgium51!D145   ="",
Belgium51!B146   ="",Belgium51!B145   ="",
Belgium51!P146   ="",Belgium51!P145   ="",
Denmark52!F146      ="",Denmark52!F145      ="",
Denmark52!D146      ="",Denmark52!D145      ="",
Denmark52!B146      ="",Denmark52!B145      ="",
Denmark52!P146      ="",Denmark52!P145      ="",
Finland53!F146       ="",Finland53!F145       ="",
Finland53!D146       ="",Finland53!D145       ="",
Finland53!B146       ="",Finland53!B145       ="",
Finland53!P146       ="",Finland53!P145       ="",
Italy54!F146      ="",Italy54!F145      ="",
Italy54!D146      ="",Italy54!D145      ="",
Italy54!B146      ="",Italy54!B145      ="",
Italy54!P146      ="",Italy54!P145      ="",
Netherlands55!F146 ="",Netherlands55!F145 ="",
Netherlands55!D146 ="",Netherlands55!D145 ="",
Netherlands55!B146 ="",Netherlands55!B145 ="",
Netherlands55!P146 ="",Netherlands55!P145 ="",
Portugal56!F146      ="",Portugal56!F145      ="",
Portugal56!D146      ="",Portugal56!D145      ="",
Portugal56!B146      ="",Portugal56!B145      ="",
Portugal56!P146      ="",Portugal56!P145      ="",
Spain57!F146      ="",Spain57!F145      ="",
Spain57!D146      ="",Spain57!D145      ="",
Spain57!B146      ="",Spain57!B145      ="",
Spain57!P146      ="",Spain57!P145      ="",
Sweden58!F146      ="",Sweden58!F145      ="",
Sweden58!D146      ="",Sweden58!D145      ="",
Sweden58!B146      ="",Sweden58!B145      ="",
Sweden58!P146      ="",Sweden58!P145      =""),"",
LN(SQRT(
(Belgium51!D146*Belgium51!F146/Belgium51!B146
 +Denmark52!D146*Denmark52!F146/Denmark52!B146
 +Finland53!D146*Finland53!F146/Finland53!B146
 +Italy54!D146*Italy54!F146/Italy54!B146
 +Netherlands55!D146*Netherlands55!F146/Netherlands55!B146
 +Portugal56!D146*Portugal56!F146/Portugal56!B146
 +Spain57!D146*Spain57!F146/Spain57!B146
 +Sweden58!D146*Sweden58!F146/Sweden58!B146)
/(Belgium51!D146*Belgium51!F146/Belgium51!P146*Belgium51!P145/Belgium51!B145
 +Denmark52!D146*Denmark52!F146/Denmark52!P146*Denmark52!P145/Denmark52!B145
 +Finland53!D146*Finland53!F146/Finland53!P146*Finland53!P145/Finland53!B145
 +Italy54!D146*Italy54!F146/Italy54!P146*Italy54!P145/Italy54!B145
 +Netherlands55!D146*Netherlands55!F146/Netherlands55!P146*Netherlands55!P145/Netherlands55!B145
 +Portugal56!D146*Portugal56!F146/Portugal56!P146*Portugal56!P145/Portugal56!B145
 +Spain57!D146*Spain57!F146/Spain57!P146*Spain57!P145/Spain57!B145
 +Sweden58!D146*Sweden58!F146/Sweden58!P146*Sweden58!P145/Sweden58!B145)
*(Belgium51!D145*Belgium51!F145/Belgium51!P145*Belgium51!P146/Belgium51!B146
 +Denmark52!D145*Denmark52!F145/Denmark52!P145*Denmark52!P146/Denmark52!B146
 +Finland53!D145*Finland53!F145/Finland53!P145*Finland53!P146/Finland53!B146
 +Italy54!D145*Italy54!F145/Italy54!P145*Italy54!P146/Italy54!B146
 +Netherlands55!D145*Netherlands55!F145/Netherlands55!P145*Netherlands55!P146/Netherlands55!B146
 +Portugal56!D145*Portugal56!F145/Portugal56!P145*Portugal56!P146/Portugal56!B146
 +Spain57!D145*Spain57!F145/Spain57!P145*Spain57!P146/Spain57!B146
 +Sweden58!D145*Sweden58!F145/Sweden58!P145*Sweden58!P146/Sweden58!B146)
/(Belgium51!D145*Belgium51!F145/Belgium51!B145
 +Denmark52!D145*Denmark52!F145/Denmark52!B145
 +Finland53!D145*Finland53!F145/Finland53!B145
 +Italy54!D145*Italy54!F145/Italy54!B145
 +Netherlands55!D145*Netherlands55!F145/Netherlands55!B145
 +Portugal56!D145*Portugal56!F145/Portugal56!B145
 +Spain57!D145*Spain57!F145/Spain57!B145
 +Sweden58!D145*Sweden58!F145/Sweden58!B145))))</f>
        <v>5.399217480872967E-2</v>
      </c>
      <c r="M146" s="62">
        <f>IF(OR(
Belgium51!H146   ="",Belgium51!H145   ="",
Belgium51!D146   ="",Belgium51!D145   ="",
Belgium51!B146   ="",Belgium51!B145   ="",
Belgium51!Q146   ="",Belgium51!Q145   ="",
Denmark52!H146      ="",Denmark52!H145      ="",
Denmark52!D146      ="",Denmark52!D145      ="",
Denmark52!B146      ="",Denmark52!B145      ="",
Denmark52!Q146      ="",Denmark52!Q145      ="",
Finland53!H146       ="",Finland53!H145       ="",
Finland53!D146       ="",Finland53!D145       ="",
Finland53!B146       ="",Finland53!B145       ="",
Finland53!Q146       ="",Finland53!Q145       ="",
Italy54!H146      ="",Italy54!H145      ="",
Italy54!D146      ="",Italy54!D145      ="",
Italy54!B146      ="",Italy54!B145      ="",
Italy54!Q146      ="",Italy54!Q145      ="",
Netherlands55!H146 ="",Netherlands55!H145 ="",
Netherlands55!D146 ="",Netherlands55!D145 ="",
Netherlands55!B146 ="",Netherlands55!B145 ="",
Netherlands55!Q146 ="",Netherlands55!Q145 ="",
Portugal56!H146      ="",Portugal56!H145      ="",
Portugal56!D146      ="",Portugal56!D145      ="",
Portugal56!B146      ="",Portugal56!B145      ="",
Portugal56!Q146      ="",Portugal56!Q145      ="",
Spain57!H146      ="",Spain57!H145      ="",
Spain57!D146      ="",Spain57!D145      ="",
Spain57!B146      ="",Spain57!B145      ="",
Spain57!Q146      ="",Spain57!Q145      ="",
Sweden58!H146      ="",Sweden58!H145      ="",
Sweden58!D146      ="",Sweden58!D145      ="",
Sweden58!B146      ="",Sweden58!B145      ="",
Sweden58!Q146      ="",Sweden58!Q145      =""),"",
LN(SQRT(
(Belgium51!D146*Belgium51!H146/Belgium51!B146
 +Denmark52!D146*Denmark52!H146/Denmark52!B146
 +Finland53!D146*Finland53!H146/Finland53!B146
 +Italy54!D146*Italy54!H146/Italy54!B146
 +Netherlands55!D146*Netherlands55!H146/Netherlands55!B146
 +Portugal56!D146*Portugal56!H146/Portugal56!B146
 +Spain57!D146*Spain57!H146/Spain57!B146
 +Sweden58!D146*Sweden58!H146/Sweden58!B146)
/(Belgium51!D146*Belgium51!H146/Belgium51!Q146*Belgium51!Q145/Belgium51!B145
 +Denmark52!D146*Denmark52!H146/Denmark52!Q146*Denmark52!Q145/Denmark52!B145
 +Finland53!D146*Finland53!H146/Finland53!Q146*Finland53!Q145/Finland53!B145
 +Italy54!D146*Italy54!H146/Italy54!Q146*Italy54!Q145/Italy54!B145
 +Netherlands55!D146*Netherlands55!H146/Netherlands55!Q146*Netherlands55!Q145/Netherlands55!B145
 +Portugal56!D146*Portugal56!H146/Portugal56!Q146*Portugal56!Q145/Portugal56!B145
 +Spain57!D146*Spain57!H146/Spain57!Q146*Spain57!Q145/Spain57!B145
 +Sweden58!D146*Sweden58!H146/Sweden58!Q146*Sweden58!Q145/Sweden58!B145)
*(Belgium51!D145*Belgium51!H145/Belgium51!Q145*Belgium51!Q146/Belgium51!B146
 +Denmark52!D145*Denmark52!H145/Denmark52!Q145*Denmark52!Q146/Denmark52!B146
 +Finland53!D145*Finland53!H145/Finland53!Q145*Finland53!Q146/Finland53!B146
 +Italy54!D145*Italy54!H145/Italy54!Q145*Italy54!Q146/Italy54!B146
 +Netherlands55!D145*Netherlands55!H145/Netherlands55!Q145*Netherlands55!Q146/Netherlands55!B146
 +Portugal56!D145*Portugal56!H145/Portugal56!Q145*Portugal56!Q146/Portugal56!B146
 +Spain57!D145*Spain57!H145/Spain57!Q145*Spain57!Q146/Spain57!B146
 +Sweden58!D145*Sweden58!H145/Sweden58!Q145*Sweden58!Q146/Sweden58!B146)
/(Belgium51!D145*Belgium51!H145/Belgium51!B145
 +Denmark52!D145*Denmark52!H145/Denmark52!B145
 +Finland53!D145*Finland53!H145/Finland53!B145
 +Italy54!D145*Italy54!H145/Italy54!B145
 +Netherlands55!D145*Netherlands55!H145/Netherlands55!B145
 +Portugal56!D145*Portugal56!H145/Portugal56!B145
 +Spain57!D145*Spain57!H145/Spain57!B145
 +Sweden58!D145*Sweden58!H145/Sweden58!B145))))</f>
        <v>3.8320619562951561E-2</v>
      </c>
      <c r="N146" s="62">
        <f>IF(OR(
Belgium51!I146   ="",Belgium51!I145   ="",
Belgium51!B146   ="",Belgium51!B145   ="",
Belgium51!R146   ="",Belgium51!R145   ="",
Denmark52!I146      ="",Denmark52!I145      ="",
Denmark52!B146      ="",Denmark52!B145      ="",
Denmark52!R146      ="",Denmark52!R145      ="",
Finland53!I146       ="",Finland53!I145       ="",
Finland53!B146       ="",Finland53!B145       ="",
Finland53!R146       ="",Finland53!R145       ="",
Italy54!I146      ="",Italy54!I145      ="",
Italy54!B146      ="",Italy54!B145      ="",
Italy54!R146      ="",Italy54!R145      ="",
Netherlands55!I146 ="",Netherlands55!I145 ="",
Netherlands55!B146 ="",Netherlands55!B145 ="",
Netherlands55!R146 ="",Netherlands55!R145 ="",
Portugal56!I146      ="",Portugal56!I145      ="",
Portugal56!B146      ="",Portugal56!B145      ="",
Portugal56!R146      ="",Portugal56!R145      ="",
Spain57!I146      ="",Spain57!I145      ="",
Spain57!B146      ="",Spain57!B145      ="",
Spain57!R146      ="",Spain57!R145      ="",
Sweden58!I146      ="",Sweden58!I145      ="",
Sweden58!B146      ="",Sweden58!B145      ="",
Sweden58!R146      ="",Sweden58!R145      =""),"",
LN(SQRT(
(Belgium51!I146/Belgium51!B146
 +Denmark52!I146/Denmark52!B146
 +Finland53!I146/Finland53!B146
 +Italy54!I146/Italy54!B146
 +Netherlands55!I146/Netherlands55!B146
 +Portugal56!I146/Portugal56!B146
 +Spain57!I146/Spain57!B146
 +Sweden58!I146/Sweden58!B146)
/(Belgium51!I146/Belgium51!R146*Belgium51!R145/Belgium51!B145
 +Denmark52!I146/Denmark52!R146*Denmark52!R145/Denmark52!B145
 +Finland53!I146/Finland53!R146*Finland53!R145/Finland53!B145
 +Italy54!I146/Italy54!R146*Italy54!R145/Italy54!B145
 +Netherlands55!I146/Netherlands55!R146*Netherlands55!R145/Netherlands55!B145
 +Portugal56!I146/Portugal56!R146*Portugal56!R145/Portugal56!B145
 +Spain57!I146/Spain57!R146*Spain57!R145/Spain57!B145
 +Sweden58!I146/Sweden58!R146*Sweden58!R145/Sweden58!B145)
*(Belgium51!I145/Belgium51!R145*Belgium51!R146/Belgium51!B146
 +Denmark52!I145/Denmark52!R145*Denmark52!R146/Denmark52!B146
 +Finland53!I145/Finland53!R145*Finland53!R146/Finland53!B146
 +Italy54!I145/Italy54!R145*Italy54!R146/Italy54!B146
 +Netherlands55!I145/Netherlands55!R145*Netherlands55!R146/Netherlands55!B146
 +Portugal56!I145/Portugal56!R145*Portugal56!R146/Portugal56!B146
 +Spain57!I145/Spain57!R145*Spain57!R146/Spain57!B146
 +Sweden58!I145/Sweden58!R145*Sweden58!R146/Sweden58!B146)
/(Belgium51!I145/Belgium51!B145
 +Denmark52!I145/Denmark52!B145
 +Finland53!I145/Finland53!B145
 +Italy54!I145/Italy54!B145
 +Netherlands55!I145/Netherlands55!B145
 +Portugal56!I145/Portugal56!B145
 +Spain57!I145/Spain57!B145
 +Sweden58!I145/Sweden58!B145))))</f>
        <v>5.2933622726385375E-2</v>
      </c>
      <c r="O146" s="62">
        <f>IF(OR(
Belgium51!K146   ="",Belgium51!K145   ="",
Belgium51!B146   ="",Belgium51!B145   ="",
Belgium51!S146   ="",Belgium51!S145   ="",
Denmark52!K146      ="",Denmark52!K145      ="",
Denmark52!B146      ="",Denmark52!B145      ="",
Denmark52!S146      ="",Denmark52!S145      ="",
Finland53!K146       ="",Finland53!K145       ="",
Finland53!B146       ="",Finland53!B145       ="",
Finland53!S146       ="",Finland53!S145       ="",
Italy54!K146      ="",Italy54!K145      ="",
Italy54!B146      ="",Italy54!B145      ="",
Italy54!S146      ="",Italy54!S145      ="",
Netherlands55!K146 ="",Netherlands55!K145 ="",
Netherlands55!B146 ="",Netherlands55!B145 ="",
Netherlands55!S146 ="",Netherlands55!S145 ="",
Portugal56!K146      ="",Portugal56!K145      ="",
Portugal56!B146      ="",Portugal56!B145      ="",
Portugal56!S146      ="",Portugal56!S145      ="",
Spain57!K146      ="",Spain57!K145      ="",
Spain57!B146      ="",Spain57!B145      ="",
Spain57!S146      ="",Spain57!S145      ="",
Sweden58!K146      ="",Sweden58!K145      ="",
Sweden58!B146      ="",Sweden58!B145      ="",
Sweden58!S146      ="",Sweden58!S145      =""),"",
LN(SQRT(
(Belgium51!K146/Belgium51!B146
 +Denmark52!K146/Denmark52!B146
 +Finland53!K146/Finland53!B146
 +Italy54!K146/Italy54!B146
 +Netherlands55!K146/Netherlands55!B146
 +Portugal56!K146/Portugal56!B146
 +Spain57!K146/Spain57!B146
 +Sweden58!K146/Sweden58!B146)
/(Belgium51!K146/Belgium51!S146*Belgium51!S145/Belgium51!B145
 +Denmark52!K146/Denmark52!S146*Denmark52!S145/Denmark52!B145
 +Finland53!K146/Finland53!S146*Finland53!S145/Finland53!B145
 +Italy54!K146/Italy54!S146*Italy54!S145/Italy54!B145
 +Netherlands55!K146/Netherlands55!S146*Netherlands55!S145/Netherlands55!B145
 +Portugal56!K146/Portugal56!S146*Portugal56!S145/Portugal56!B145
 +Spain57!K146/Spain57!S146*Spain57!S145/Spain57!B145
 +Sweden58!K146/Sweden58!S146*Sweden58!S145/Sweden58!B145)
*(Belgium51!K145/Belgium51!S145*Belgium51!S146/Belgium51!B146
 +Denmark52!K145/Denmark52!S145*Denmark52!S146/Denmark52!B146
 +Finland53!K145/Finland53!S145*Finland53!S146/Finland53!B146
 +Italy54!K145/Italy54!S145*Italy54!S146/Italy54!B146
 +Netherlands55!K145/Netherlands55!S145*Netherlands55!S146/Netherlands55!B146
 +Portugal56!K145/Portugal56!S145*Portugal56!S146/Portugal56!B146
 +Spain57!K145/Spain57!S145*Spain57!S146/Spain57!B146
 +Sweden58!K145/Sweden58!S145*Sweden58!S146/Sweden58!B146)
/(Belgium51!K145/Belgium51!B145
 +Denmark52!K145/Denmark52!B145
 +Finland53!K145/Finland53!B145
 +Italy54!K145/Italy54!B145
 +Netherlands55!K145/Netherlands55!B145
 +Portugal56!K145/Portugal56!B145
 +Spain57!K145/Spain57!B145
 +Sweden58!K145/Sweden58!B145))))</f>
        <v>3.610090065522157E-2</v>
      </c>
      <c r="P146" s="62">
        <f>IF(OR(
Belgium51!L146   ="",Belgium51!L145   ="",
Belgium51!B146   ="",Belgium51!B145   ="",
Belgium51!T146   ="",Belgium51!T145   ="",
Denmark52!L146      ="",Denmark52!L145      ="",
Denmark52!B146      ="",Denmark52!B145      ="",
Denmark52!T146      ="",Denmark52!T145      ="",
Finland53!L146       ="",Finland53!L145       ="",
Finland53!B146       ="",Finland53!B145       ="",
Finland53!T146       ="",Finland53!T145       ="",
Italy54!L146      ="",Italy54!L145      ="",
Italy54!B146      ="",Italy54!B145      ="",
Italy54!T146      ="",Italy54!T145      ="",
Netherlands55!L146 ="",Netherlands55!L145 ="",
Netherlands55!B146 ="",Netherlands55!B145 ="",
Netherlands55!T146 ="",Netherlands55!T145 ="",
Portugal56!L146      ="",Portugal56!L145      ="",
Portugal56!B146      ="",Portugal56!B145      ="",
Portugal56!T146      ="",Portugal56!T145      ="",
Spain57!L146      ="",Spain57!L145      ="",
Spain57!B146      ="",Spain57!B145      ="",
Spain57!T146      ="",Spain57!T145      ="",
Sweden58!L146      ="",Sweden58!L145      ="",
Sweden58!B146      ="",Sweden58!B145      ="",
Sweden58!T146      ="",Sweden58!T145      =""),"",
LN(SQRT(
(Belgium51!L146/Belgium51!B146
 +Denmark52!L146/Denmark52!B146
 +Finland53!L146/Finland53!B146
 +Italy54!L146/Italy54!B146
 +Netherlands55!L146/Netherlands55!B146
 +Portugal56!L146/Portugal56!B146
 +Spain57!L146/Spain57!B146
 +Sweden58!L146/Sweden58!B146)
/(Belgium51!L146/Belgium51!T146*Belgium51!T145/Belgium51!B145
 +Denmark52!L146/Denmark52!T146*Denmark52!T145/Denmark52!B145
 +Finland53!L146/Finland53!T146*Finland53!T145/Finland53!B145
 +Italy54!L146/Italy54!T146*Italy54!T145/Italy54!B145
 +Netherlands55!L146/Netherlands55!T146*Netherlands55!T145/Netherlands55!B145
 +Portugal56!L146/Portugal56!T146*Portugal56!T145/Portugal56!B145
 +Spain57!L146/Spain57!T146*Spain57!T145/Spain57!B145
 +Sweden58!L146/Sweden58!T146*Sweden58!T145/Sweden58!B145)
*(Belgium51!L145/Belgium51!T145*Belgium51!T146/Belgium51!B146
 +Denmark52!L145/Denmark52!T145*Denmark52!T146/Denmark52!B146
 +Finland53!L145/Finland53!T145*Finland53!T146/Finland53!B146
 +Italy54!L145/Italy54!T145*Italy54!T146/Italy54!B146
 +Netherlands55!L145/Netherlands55!T145*Netherlands55!T146/Netherlands55!B146
 +Portugal56!L145/Portugal56!T145*Portugal56!T146/Portugal56!B146
 +Spain57!L145/Spain57!T145*Spain57!T146/Spain57!B146
 +Sweden58!L145/Sweden58!T145*Sweden58!T146/Sweden58!B146)
/(Belgium51!L145/Belgium51!B145
 +Denmark52!L145/Denmark52!B145
 +Finland53!L145/Finland53!B145
 +Italy54!L145/Italy54!B145
 +Netherlands55!L145/Netherlands55!B145
 +Portugal56!L145/Portugal56!B145
 +Spain57!L145/Spain57!B145
 +Sweden58!L145/Sweden58!B145))))</f>
        <v>2.7334447021373463E-2</v>
      </c>
      <c r="Q146" s="61">
        <f t="shared" si="4"/>
        <v>7.9754887021517284E-4</v>
      </c>
      <c r="R146" s="61">
        <f t="shared" si="8"/>
        <v>-1.4874006375562937E-2</v>
      </c>
      <c r="S146" s="61">
        <f t="shared" si="5"/>
        <v>-2.6100321212912253E-4</v>
      </c>
      <c r="T146" s="61">
        <f t="shared" si="6"/>
        <v>-1.7093725283292928E-2</v>
      </c>
      <c r="U146" s="61">
        <f t="shared" si="7"/>
        <v>-2.5860178917141034E-2</v>
      </c>
      <c r="V146" s="61">
        <f>IF(OR(
Belgium51!V146   ="",
Belgium51!U146   ="",
Denmark52!V146      ="",
Denmark52!U146      ="",
Finland53!V146       ="",
Finland53!U146       ="",
Italy54!V146      ="",
Italy54!U146      ="",
Netherlands55!V146 ="",
Netherlands55!U146 ="",
Portugal56!V146      ="",
Portugal56!U146      ="",
Spain57!V146      ="",
Spain57!U146      ="",
Sweden58!V146      ="",
Sweden58!U146      =""),"",
LN((Belgium51!V146+Denmark52!V146+Finland53!V146+Italy54!V146+Netherlands55!V146+Portugal56!V146+Spain57!V146+Sweden58!V146)
/(Belgium51!U146+Denmark52!U146+Finland53!U146+Italy54!U146+Netherlands55!U146+Portugal56!U146+Spain57!U146+Sweden58!U146)))</f>
        <v>-0.87050956043681571</v>
      </c>
      <c r="W146" s="61">
        <f>IF(OR(
Belgium51!V146   ="",
Belgium51!W146   ="",
Belgium51!U146   ="",
Denmark52!V146      ="",
Denmark52!W146      ="",
Denmark52!U146      ="",
Finland53!V146       ="",
Finland53!W146       ="",
Finland53!U146       ="",
Italy54!V146      ="",
Italy54!W146      ="",
Italy54!U146      ="",
Netherlands55!V146 ="",
Netherlands55!W146 ="",
Netherlands55!V146 ="",
Portugal56!V146      ="",
Portugal56!W146      ="",
Portugal56!U146      ="",
Spain57!V146      ="",
Spain57!W146      ="",
Spain57!U146      ="",
Sweden58!V146      ="",
Sweden58!W146      ="",
Sweden58!U146      ="",
),"",
LN((Belgium51!V146*Belgium51!W146+Denmark52!V146*Denmark52!W146+Finland53!V146*Finland53!W146+Italy54!V146*Italy54!W146+Netherlands55!V146*Netherlands55!W146+Portugal56!V146*Portugal56!W146+Spain57!V146*Spain57!W146+Sweden58!V146*Sweden58!W146)
/(Belgium51!U146+Denmark52!U146+Finland53!U146+Italy54!U146+Netherlands55!U146+Portugal56!U146+Spain57!U146+Sweden58!U146)))</f>
        <v>6.5419822647583699</v>
      </c>
      <c r="X146" s="61">
        <f>IF(OR(
Belgium51!X146   ="",
Belgium51!D146   ="",
Belgium51!B146   ="",
Denmark52!X146      ="",
Denmark52!D146      ="",
Denmark52!B146      ="",
Finland53!X146       ="",
Finland53!D146       ="",
Finland53!B146       ="",
Italy54!X146      ="",
Italy54!D146      ="",
Italy54!B146      ="",
Netherlands55!X146 ="",
Netherlands55!D146 ="",
Netherlands55!B146 ="",
Portugal56!X146      ="",
Portugal56!D146      ="",
Portugal56!B146      ="",
Spain57!X146      ="",
Spain57!D146      ="",
Spain57!B146      ="",
Sweden58!X146      ="",
Sweden58!D146      ="",
Sweden58!B146      =""),"",
(Belgium51!X146*Belgium51!D146/Belgium51!B146
 +Denmark52!X146*Denmark52!D146/Denmark52!B146
 +Finland53!X146*Finland53!D146/Finland53!B146
 +Italy54!X146*Italy54!D146/Italy54!B146
 +Netherlands55!X146*Netherlands55!D146/Netherlands55!B146
 +Portugal56!X146*Portugal56!D146/Portugal56!B146
 +Spain57!X146*Spain57!D146/Spain57!B146
 +Sweden58!X146*Sweden58!D146/Sweden58!B146)
/(Belgium51!D146/Belgium51!B146
 +Denmark52!D146/Denmark52!B146
 +Finland53!D146/Finland53!B146
 +Italy54!D146/Italy54!B146
 +Netherlands55!D146/Netherlands55!B146
 +Portugal56!D146/Portugal56!B146
 +Spain57!D146/Spain57!B146
 +Sweden58!D146/Sweden58!B146))</f>
        <v>0.575171843833721</v>
      </c>
      <c r="Y146" s="61">
        <f>IF(OR(
Belgium51!Y146   ="",
Belgium51!D146   ="",
Belgium51!B146   ="",
Denmark52!Y146      ="",
Denmark52!D146      ="",
Denmark52!B146      ="",
Finland53!Y146       ="",
Finland53!D146       ="",
Finland53!B146       ="",
Italy54!Y146      ="",
Italy54!D146      ="",
Italy54!B146      ="",
Netherlands55!Y146 ="",
Netherlands55!D146 ="",
Netherlands55!B146 ="",
Portugal56!Y146      ="",
Portugal56!D146      ="",
Portugal56!B146      ="",
Spain57!Y146      ="",
Spain57!D146      ="",
Spain57!B146      ="",
Sweden58!Y146      ="",
Sweden58!D146      ="",
Sweden58!B146      =""),"",
(Belgium51!Y146/Belgium51!B146
 +Denmark52!Y146/Denmark52!B146
 +Finland53!Y146/Finland53!B146
 +Italy54!Y146/Italy54!B146
 +Netherlands55!Y146/Netherlands55!B146
 +Portugal56!Y146/Portugal56!B146
 +Spain57!Y146/Spain57!B146
 +Sweden58!Y146/Sweden58!B146)
/(Belgium51!D146/Belgium51!B146
 +Denmark52!D146/Denmark52!B146
 +Finland53!D146/Finland53!B146
 +Italy54!D146/Italy54!B146
 +Netherlands55!D146/Netherlands55!B146
 +Portugal56!D146/Portugal56!B146
 +Spain57!D146/Spain57!B146
 +Sweden58!D146/Sweden58!B146))</f>
        <v>0.15774596720479184</v>
      </c>
      <c r="Z146" s="61">
        <v>0.09</v>
      </c>
      <c r="AA146" s="62">
        <f t="shared" si="10"/>
        <v>-5.0894625938514501E-2</v>
      </c>
      <c r="AB146" s="75">
        <f>IF(OR(
Belgium51!AB146   ="",
Belgium51!D146   ="",
Belgium51!B146   ="",
Denmark52!AB146      ="",
Denmark52!D146      ="",
Denmark52!B146      ="",
Finland53!AB146       ="",
Finland53!D146       ="",
Finland53!B146       ="",
Italy54!AB146      ="",
Italy54!D146      ="",
Italy54!B146      ="",
Netherlands55!AB146 ="",
Netherlands55!D146 ="",
Netherlands55!B146 ="",
Portugal56!AB146      ="",
Portugal56!D146      ="",
Portugal56!B146      ="",
Spain57!AB146      ="",
Spain57!D146      ="",
Spain57!B146      ="",
Sweden58!AB146      ="",
Sweden58!D146      ="",
Sweden58!B146      =""),"",
(Belgium51!AB146*Belgium51!D146/Belgium51!B146
 +Denmark52!AB146*Denmark52!D146/Denmark52!B146
 +Finland53!AB146*Finland53!D146/Finland53!B146
 +Italy54!AB146*Italy54!D146/Italy54!B146
 +Netherlands55!AB146*Netherlands55!D146/Netherlands55!B146
 +Portugal56!AB146*Portugal56!D146/Portugal56!B146
 +Spain57!AB146*Spain57!D146/Spain57!B146
 +Sweden58!AB146*Sweden58!D146/Sweden58!B146)
/(Belgium51!D146/Belgium51!B146
 +Denmark52!D146/Denmark52!B146
 +Finland53!D146/Finland53!B146
 +Italy54!D146/Italy54!B146
 +Netherlands55!D146/Netherlands55!B146
 +Portugal56!D146/Portugal56!B146
 +Spain57!D146/Spain57!B146
 +Sweden58!D146/Sweden58!B146))</f>
        <v>0.95232544740916625</v>
      </c>
    </row>
    <row r="147" spans="1:28">
      <c r="A147" s="62">
        <v>2014</v>
      </c>
      <c r="B147" s="62">
        <f>IF(OR(
Belgium51!AC147   ="",
Belgium51!D147   ="",
Belgium51!B147   ="",
Denmark52!AC147      ="",
Denmark52!D147      ="",
Denmark52!B147      ="",
Finland53!AC147       ="",
Finland53!D147       ="",
Finland53!B147       ="",
Italy54!AC147      ="",
Italy54!D147      ="",
Italy54!B147      ="",
Netherlands55!AC147 ="",
Netherlands55!D147 ="",
Netherlands55!B147 ="",
Portugal56!AC147 ="",
Portugal56!D147 ="",
Portugal56!B147 ="",
Spain57!AC147       ="",
Spain57!D147       ="",
Spain57!B147       ="",
Sweden58!AC147      ="",
Sweden58!D147      ="",
Sweden58!B147      =""),"",
(Belgium51!AC147*Belgium51!D147/Belgium51!B147
 +Denmark52!AC147*Denmark52!D147/Denmark52!B147
 +Finland53!AC147*Finland53!D147/Finland53!B147
 +Italy54!AC147*Italy54!D147/Italy54!B147
 +Netherlands55!AC147*Netherlands55!D147/Netherlands55!B147
 +Portugal56!AC147*Portugal56!D147/Portugal56!B147
 +Spain57!AC147*Spain57!D147/Spain57!B147
 +Sweden58!AC147*Sweden58!D147/Sweden58!B147)
/(Belgium51!D147/Belgium51!B147
 +Denmark52!D147/Denmark52!B147
 +Finland53!D147/Finland53!B147
 +Italy54!D147/Italy54!B147
 +Netherlands55!D147/Netherlands55!B147
 +Portugal56!D147/Portugal56!B147
 +Spain57!D147/Spain57!B147
 +Sweden58!D147/Sweden58!B147))</f>
        <v>1.8164707268953941E-2</v>
      </c>
      <c r="C147" s="34">
        <f>IF(OR(
Belgium51!F147   ="",
Belgium51!D147   ="",
Belgium51!B147   ="",
Denmark52!F147      ="",
Denmark52!D147      ="",
Denmark52!B147      ="",
Finland53!F147       ="",
Finland53!D147       ="",
Finland53!B147       ="",
Italy54!F147      ="",
Italy54!D147      ="",
Italy54!B147      ="",
Netherlands55!F147 ="",
Netherlands55!D147 ="",
Netherlands55!B147 ="",
Portugal56!F147 ="",
Portugal56!D147 ="",
Portugal56!B147 ="",
Spain57!F147       ="",
Spain57!D147       ="",
Spain57!B147       ="",
Sweden58!F147      ="",
Sweden58!D147      ="",
Sweden58!B147      =""),"",
(Belgium51!F147*Belgium51!D147/Belgium51!B147
 +Denmark52!F147*Denmark52!D147/Denmark52!B147
 +Finland53!F147*Finland53!D147/Finland53!B147
 +Italy54!F147*Italy54!D147/Italy54!B147
 +Netherlands55!F147*Netherlands55!D147/Netherlands55!B147
 +Portugal56!F147*Portugal56!D147/Portugal56!B147
 +Spain57!F147*Spain57!D147/Spain57!B147
 +Sweden58!F147*Sweden58!D147/Sweden58!B147)
/(Belgium51!D147/Belgium51!B147
 +Denmark52!D147/Denmark52!B147
 +Finland53!D147/Finland53!B147
 +Italy54!D147/Italy54!B147
 +Netherlands55!D147/Netherlands55!B147
 +Portugal56!D147/Portugal56!B147
 +Spain57!D147/Spain57!B147
 +Sweden58!D147/Sweden58!B147))</f>
        <v>0.55278000110698078</v>
      </c>
      <c r="D147" s="62">
        <f>IF(OR(
Belgium51!AE147   ="",
Belgium51!D147   ="",
Belgium51!B147   ="",
Denmark52!AE147      ="",
Denmark52!D147      ="",
Denmark52!B147      ="",
Finland53!AE147       ="",
Finland53!D147       ="",
Finland53!B147       ="",
Italy54!AE147      ="",
Italy54!D147      ="",
Italy54!B147      ="",
Netherlands55!AE147 ="",
Netherlands55!D147 ="",
Netherlands55!B147 ="",
Portugal56!AE147 ="",
Portugal56!D147 ="",
Portugal56!B147 ="",
Spain57!AE147       ="",
Spain57!D147       ="",
Spain57!B147       ="",
Sweden58!AE147      ="",
Sweden58!D147      ="",
Sweden58!B147      =""),"",
(Belgium51!AE147*Belgium51!D147/Belgium51!B147
 +Denmark52!AE147*Denmark52!D147/Denmark52!B147
 +Finland53!AE147*Finland53!D147/Finland53!B147
 +Italy54!AE147*Italy54!D147/Italy54!B147
 +Netherlands55!AE147*Netherlands55!D147/Netherlands55!B147
 +Portugal56!AE147*Portugal56!D147/Portugal56!B147
 +Spain57!AE147*Spain57!D147/Spain57!B147
 +Sweden58!AE147*Sweden58!D147/Sweden58!B147)
/(Belgium51!D147/Belgium51!B147
 +Denmark52!D147/Denmark52!B147
 +Finland53!D147/Finland53!B147
 +Italy54!D147/Italy54!B147
 +Netherlands55!D147/Netherlands55!B147
 +Portugal56!D147/Portugal56!B147
 +Spain57!D147/Spain57!B147
 +Sweden58!D147/Sweden58!B147))</f>
        <v>2.5369641363337553E-2</v>
      </c>
      <c r="E147" s="62">
        <f>IF(OR(
Belgium51!H147   ="",
Belgium51!D147   ="",
Belgium51!B147   ="",
Denmark52!H147      ="",
Denmark52!D147      ="",
Denmark52!B147      ="",
Finland53!H147       ="",
Finland53!D147       ="",
Finland53!B147       ="",
Italy54!H147      ="",
Italy54!D147      ="",
Italy54!B147      ="",
Netherlands55!H147 ="",
Netherlands55!D147 ="",
Netherlands55!B147 ="",
Portugal56!H147 ="",
Portugal56!D147 ="",
Portugal56!B147 ="",
Spain57!H147 ="",
Spain57!D147 ="",
Spain57!B147 ="",
Sweden58!H147 ="",
Sweden58!D147 ="",
Sweden58!B147 =""),"",
(Belgium51!H147*Belgium51!D147/Belgium51!B147
 +Denmark52!H147*Denmark52!D147/Denmark52!B147
 +Finland53!H147*Finland53!D147/Finland53!B147
 +Italy54!H147*Italy54!D147/Italy54!B147
 +Netherlands55!H147*Netherlands55!D147/Netherlands55!B147
 +Portugal56!H147*Portugal56!D147/Portugal56!B147
 +Spain57!H147*Spain57!D147/Spain57!B147
 +Sweden58!H147*Sweden58!D147/Sweden58!B147)
/(Belgium51!D147/Belgium51!B147
 +Denmark52!D147/Denmark52!B147
 +Finland53!D147/Finland53!B147
 +Italy54!D147/Italy54!B147
 +Netherlands55!D147/Netherlands55!B147
 +Portugal56!D147/Portugal56!B147
 +Spain57!D147/Spain57!B147
 +Sweden58!D147/Sweden58!B147))</f>
        <v>0.18830864314001242</v>
      </c>
      <c r="F147" s="62">
        <f>IF(OR(
Belgium51!I147   ="",
Belgium51!D147   ="",
Belgium51!B147   ="",
Denmark52!I147      ="",
Denmark52!D147      ="",
Denmark52!B147      ="",
Finland53!I147       ="",
Finland53!D147       ="",
Finland53!B147       ="",
Italy54!I147      ="",
Italy54!D147      ="",
Italy54!B147      ="",
Netherlands55!I147 ="",
Netherlands55!D147 ="",
Netherlands55!B147 ="",
Portugal56!I147      ="",
Portugal56!D147      ="",
Portugal56!B147      ="",
Spain57!I147      ="",
Spain57!D147      ="",
Spain57!B147      ="",
Sweden58!I147      ="",
Sweden58!D147      ="",
Sweden58!B147      =""),"",
(Belgium51!I147/Belgium51!B147
 +Denmark52!I147/Denmark52!B147
 +Finland53!I147/Finland53!B147
 +Italy54!I147/Italy54!B147
 +Netherlands55!I147/Netherlands55!B147
 +Portugal56!I147/Portugal56!B147
 +Spain57!I147/Spain57!B147
 +Sweden58!I147/Sweden58!B147)
/(Belgium51!D147/Belgium51!B147
 +Denmark52!D147/Denmark52!B147
 +Finland53!D147/Finland53!B147
 +Italy54!D147/Italy54!B147
 +Netherlands55!D147/Netherlands55!B147
 +Portugal56!D147/Portugal56!B147
 +Spain57!D147/Spain57!B147
 +Sweden58!D147/Sweden58!B147))</f>
        <v>0.2803555330531472</v>
      </c>
      <c r="G147" s="62">
        <f>IF(OR(
Belgium51!J147   ="",
Belgium51!D147   ="",
Belgium51!B147   ="",
Denmark52!J147      ="",
Denmark52!D147      ="",
Denmark52!B147      ="",
Finland53!J147       ="",
Finland53!D147       ="",
Finland53!B147       ="",
Italy54!J147      ="",
Italy54!D147      ="",
Italy54!B147      ="",
Netherlands55!J147 ="",
Netherlands55!D147 ="",
Netherlands55!B147 ="",
Portugal56!J147      ="",
Portugal56!D147      ="",
Portugal56!B147      ="",
Spain57!J147      ="",
Spain57!D147      ="",
Spain57!B147      ="",
Sweden58!J147      ="",
Sweden58!D147      ="",
Sweden58!B147      =""),"",
(Belgium51!J147/Belgium51!B147
 +Denmark52!J147/Denmark52!B147
 +Finland53!J147/Finland53!B147
 +Italy54!J147/Italy54!B147
 +Netherlands55!J147/Netherlands55!B147
 +Portugal56!J147/Portugal56!B147
 +Spain57!J147/Spain57!B147
 +Sweden58!J147/Sweden58!B147)
/(Belgium51!D147/Belgium51!B147
 +Denmark52!D147/Denmark52!B147
 +Finland53!D147/Finland53!B147
 +Italy54!D147/Italy54!B147
 +Netherlands55!D147/Netherlands55!B147
 +Portugal56!D147/Portugal56!B147
 +Spain57!D147/Spain57!B147
 +Sweden58!D147/Sweden58!B147))</f>
        <v>0.25406322691780975</v>
      </c>
      <c r="H147" s="62">
        <f>IF(OR(
Belgium51!K147   ="",
Belgium51!D147   ="",
Belgium51!B147   ="",
Denmark52!K147      ="",
Denmark52!D147      ="",
Denmark52!B147      ="",
Finland53!K147       ="",
Finland53!D147       ="",
Finland53!B147       ="",
Italy54!K147      ="",
Italy54!D147      ="",
Italy54!B147      ="",
Netherlands55!K147 ="",
Netherlands55!D147 ="",
Netherlands55!B147 ="",
Portugal56!K147      ="",
Portugal56!D147      ="",
Portugal56!B147      ="",
Spain57!K147      ="",
Spain57!D147      ="",
Spain57!B147      ="",
Sweden58!K147      ="",
Sweden58!D147      ="",
Sweden58!B147      =""),"",
(Belgium51!K147/Belgium51!B147
 +Denmark52!K147/Denmark52!B147
 +Finland53!K147/Finland53!B147
 +Italy54!K147/Italy54!B147
 +Netherlands55!K147/Netherlands55!B147
 +Portugal56!K147/Portugal56!B147
 +Spain57!K147/Spain57!B147
 +Sweden58!K147/Sweden58!B147)
/(Belgium51!D147/Belgium51!B147
 +Denmark52!D147/Denmark52!B147
 +Finland53!D147/Finland53!B147
 +Italy54!D147/Italy54!B147
 +Netherlands55!D147/Netherlands55!B147
 +Portugal56!D147/Portugal56!B147
 +Spain57!D147/Spain57!B147
 +Sweden58!D147/Sweden58!B147))</f>
        <v>0.39624587284761759</v>
      </c>
      <c r="I147" s="62">
        <f>IF(OR(
Belgium51!L147   ="",
Belgium51!D147   ="",
Belgium51!B147   ="",
Denmark52!L147      ="",
Denmark52!D147      ="",
Denmark52!B147      ="",
Finland53!L147       ="",
Finland53!D147       ="",
Finland53!B147       ="",
Italy54!L147      ="",
Italy54!D147      ="",
Italy54!B147      ="",
Netherlands55!L147 ="",
Netherlands55!D147 ="",
Netherlands55!B147 ="",
Portugal56!L147      ="",
Portugal56!D147      ="",
Portugal56!B147      ="",
Spain57!L147      ="",
Spain57!D147      ="",
Spain57!B147      ="",
Sweden58!L147      ="",
Sweden58!D147      ="",
Sweden58!B147      =""),"",
(Belgium51!L147/Belgium51!B147
 +Denmark52!L147/Denmark52!B147
 +Finland53!L147/Finland53!B147
 +Italy54!L147/Italy54!B147
 +Netherlands55!L147/Netherlands55!B147
 +Portugal56!L147/Portugal56!B147
 +Spain57!L147/Spain57!B147
 +Sweden58!L147/Sweden58!B147)
/(Belgium51!D147/Belgium51!B147
 +Denmark52!D147/Denmark52!B147
 +Finland53!D147/Finland53!B147
 +Italy54!D147/Italy54!B147
 +Netherlands55!D147/Netherlands55!B147
 +Portugal56!D147/Portugal56!B147
 +Spain57!D147/Spain57!B147
 +Sweden58!D147/Sweden58!B147))</f>
        <v>0.36916842759877433</v>
      </c>
      <c r="J147" s="61">
        <f t="shared" ref="J147:J150" si="11">IF(OR(H147="",I147=""),"",H147-I147)</f>
        <v>2.7077445248843257E-2</v>
      </c>
      <c r="K147" s="61">
        <f>IF(OR(
Belgium51!D147   ="",Belgium51!D146   ="",
Belgium51!B147   ="",Belgium51!B146   ="",
Belgium51!N147   ="",Belgium51!N146   ="",
Denmark52!D147      ="",Denmark52!D146      ="",
Denmark52!B147      ="",Denmark52!B146      ="",
Denmark52!N147      ="",Denmark52!N146      ="",
Finland53!D147       ="",Finland53!D146       ="",
Finland53!B147       ="",Finland53!B146       ="",
Finland53!N147       ="",Finland53!N146       ="",
Italy54!D147      ="",Italy54!D146      ="",
Italy54!B147      ="",Italy54!B146      ="",
Italy54!N147      ="",Italy54!N146      ="",
Netherlands55!D147 ="",Netherlands55!D146 ="",
Netherlands55!B147 ="",Netherlands55!B146 ="",
Netherlands55!N147 ="",Netherlands55!N146 ="",
Portugal56!D147      ="",Portugal56!D146      ="",
Portugal56!B147      ="",Portugal56!B146      ="",
Portugal56!N147      ="",Portugal56!N146      ="",
Spain57!D147      ="",Spain57!D146      ="",
Spain57!B147      ="",Spain57!B146      ="",
Spain57!N147      ="",Spain57!N146      ="",
Sweden58!D147      ="",Sweden58!D146      ="",
Sweden58!B147      ="",Sweden58!B146      ="",
Sweden58!N147      ="",Sweden58!N146      =""),"",
LN(SQRT(
(Belgium51!D147/Belgium51!B147
 +Denmark52!D147/Denmark52!B147
 +Finland53!D147/Finland53!B147
 +Italy54!D147/Italy54!B147
 +Netherlands55!D147/Netherlands55!B147
 +Portugal56!D147/Portugal56!B147
 +Spain57!D147/Spain57!B147
 +Sweden58!D147/Sweden58!B147)
/(Belgium51!D147/Belgium51!N147*Belgium51!N146/Belgium51!B146
 +Denmark52!D147/Denmark52!N147*Denmark52!N146/Denmark52!B146
 +Finland53!D147/Finland53!N147*Finland53!N146/Finland53!B146
 +Italy54!D147/Italy54!N147*Italy54!N146/Italy54!B146
 +Netherlands55!D147/Netherlands55!N147*Netherlands55!N146/Netherlands55!B146
 +Portugal56!D147/Portugal56!N147*Portugal56!N146/Portugal56!B146
 +Spain57!D147/Spain57!N147*Spain57!N146/Spain57!B146
 +Sweden58!D147/Sweden58!N147*Sweden58!N146/Sweden58!B146)
*(Belgium51!D146/Belgium51!N146*Belgium51!N147/Belgium51!B147
 +Denmark52!D146/Denmark52!N146*Denmark52!N147/Denmark52!B147
 +Finland53!D146/Finland53!N146*Finland53!N147/Finland53!B147
 +Italy54!D146/Italy54!N146*Italy54!N147/Italy54!B147
 +Netherlands55!D146/Netherlands55!N146*Netherlands55!N147/Netherlands55!B147
 +Portugal56!D146/Portugal56!N146*Portugal56!N147/Portugal56!B147
 +Spain57!D146/Spain57!N146*Spain57!N147/Spain57!B147
 +Sweden58!D146/Sweden58!N146*Sweden58!N147/Sweden58!B147)
/(Belgium51!D146/Belgium51!B146
 +Denmark52!D146/Denmark52!B146
 +Finland53!D146/Finland53!B146
 +Italy54!D146/Italy54!B146
 +Netherlands55!D146/Netherlands55!B146
 +Portugal56!D146/Portugal56!B146
 +Spain57!D146/Spain57!B146
 +Sweden58!D146/Sweden58!B146))))</f>
        <v>-0.12314242988262522</v>
      </c>
      <c r="L147" s="61">
        <f>IF(OR(
Belgium51!F147   ="",Belgium51!F146   ="",
Belgium51!D147   ="",Belgium51!D146   ="",
Belgium51!B147   ="",Belgium51!B146   ="",
Belgium51!P147   ="",Belgium51!P146   ="",
Denmark52!F147      ="",Denmark52!F146      ="",
Denmark52!D147      ="",Denmark52!D146      ="",
Denmark52!B147      ="",Denmark52!B146      ="",
Denmark52!P147      ="",Denmark52!P146      ="",
Finland53!F147       ="",Finland53!F146       ="",
Finland53!D147       ="",Finland53!D146       ="",
Finland53!B147       ="",Finland53!B146       ="",
Finland53!P147       ="",Finland53!P146       ="",
Italy54!F147      ="",Italy54!F146      ="",
Italy54!D147      ="",Italy54!D146      ="",
Italy54!B147      ="",Italy54!B146      ="",
Italy54!P147      ="",Italy54!P146      ="",
Netherlands55!F147 ="",Netherlands55!F146 ="",
Netherlands55!D147 ="",Netherlands55!D146 ="",
Netherlands55!B147 ="",Netherlands55!B146 ="",
Netherlands55!P147 ="",Netherlands55!P146 ="",
Portugal56!F147      ="",Portugal56!F146      ="",
Portugal56!D147      ="",Portugal56!D146      ="",
Portugal56!B147      ="",Portugal56!B146      ="",
Portugal56!P147      ="",Portugal56!P146      ="",
Spain57!F147      ="",Spain57!F146      ="",
Spain57!D147      ="",Spain57!D146      ="",
Spain57!B147      ="",Spain57!B146      ="",
Spain57!P147      ="",Spain57!P146      ="",
Sweden58!F147      ="",Sweden58!F146      ="",
Sweden58!D147      ="",Sweden58!D146      ="",
Sweden58!B147      ="",Sweden58!B146      ="",
Sweden58!P147      ="",Sweden58!P146      =""),"",
LN(SQRT(
(Belgium51!D147*Belgium51!F147/Belgium51!B147
 +Denmark52!D147*Denmark52!F147/Denmark52!B147
 +Finland53!D147*Finland53!F147/Finland53!B147
 +Italy54!D147*Italy54!F147/Italy54!B147
 +Netherlands55!D147*Netherlands55!F147/Netherlands55!B147
 +Portugal56!D147*Portugal56!F147/Portugal56!B147
 +Spain57!D147*Spain57!F147/Spain57!B147
 +Sweden58!D147*Sweden58!F147/Sweden58!B147)
/(Belgium51!D147*Belgium51!F147/Belgium51!P147*Belgium51!P146/Belgium51!B146
 +Denmark52!D147*Denmark52!F147/Denmark52!P147*Denmark52!P146/Denmark52!B146
 +Finland53!D147*Finland53!F147/Finland53!P147*Finland53!P146/Finland53!B146
 +Italy54!D147*Italy54!F147/Italy54!P147*Italy54!P146/Italy54!B146
 +Netherlands55!D147*Netherlands55!F147/Netherlands55!P147*Netherlands55!P146/Netherlands55!B146
 +Portugal56!D147*Portugal56!F147/Portugal56!P147*Portugal56!P146/Portugal56!B146
 +Spain57!D147*Spain57!F147/Spain57!P147*Spain57!P146/Spain57!B146
 +Sweden58!D147*Sweden58!F147/Sweden58!P147*Sweden58!P146/Sweden58!B146)
*(Belgium51!D146*Belgium51!F146/Belgium51!P146*Belgium51!P147/Belgium51!B147
 +Denmark52!D146*Denmark52!F146/Denmark52!P146*Denmark52!P147/Denmark52!B147
 +Finland53!D146*Finland53!F146/Finland53!P146*Finland53!P147/Finland53!B147
 +Italy54!D146*Italy54!F146/Italy54!P146*Italy54!P147/Italy54!B147
 +Netherlands55!D146*Netherlands55!F146/Netherlands55!P146*Netherlands55!P147/Netherlands55!B147
 +Portugal56!D146*Portugal56!F146/Portugal56!P146*Portugal56!P147/Portugal56!B147
 +Spain57!D146*Spain57!F146/Spain57!P146*Spain57!P147/Spain57!B147
 +Sweden58!D146*Sweden58!F146/Sweden58!P146*Sweden58!P147/Sweden58!B147)
/(Belgium51!D146*Belgium51!F146/Belgium51!B146
 +Denmark52!D146*Denmark52!F146/Denmark52!B146
 +Finland53!D146*Finland53!F146/Finland53!B146
 +Italy54!D146*Italy54!F146/Italy54!B146
 +Netherlands55!D146*Netherlands55!F146/Netherlands55!B146
 +Portugal56!D146*Portugal56!F146/Portugal56!B146
 +Spain57!D146*Spain57!F146/Spain57!B146
 +Sweden58!D146*Sweden58!F146/Sweden58!B146))))</f>
        <v>-0.12619702538332991</v>
      </c>
      <c r="M147" s="62">
        <f>IF(OR(
Belgium51!H147   ="",Belgium51!H146   ="",
Belgium51!D147   ="",Belgium51!D146   ="",
Belgium51!B147   ="",Belgium51!B146   ="",
Belgium51!Q147   ="",Belgium51!Q146   ="",
Denmark52!H147      ="",Denmark52!H146      ="",
Denmark52!D147      ="",Denmark52!D146      ="",
Denmark52!B147      ="",Denmark52!B146      ="",
Denmark52!Q147      ="",Denmark52!Q146      ="",
Finland53!H147       ="",Finland53!H146       ="",
Finland53!D147       ="",Finland53!D146       ="",
Finland53!B147       ="",Finland53!B146       ="",
Finland53!Q147       ="",Finland53!Q146       ="",
Italy54!H147      ="",Italy54!H146      ="",
Italy54!D147      ="",Italy54!D146      ="",
Italy54!B147      ="",Italy54!B146      ="",
Italy54!Q147      ="",Italy54!Q146      ="",
Netherlands55!H147 ="",Netherlands55!H146 ="",
Netherlands55!D147 ="",Netherlands55!D146 ="",
Netherlands55!B147 ="",Netherlands55!B146 ="",
Netherlands55!Q147 ="",Netherlands55!Q146 ="",
Portugal56!H147      ="",Portugal56!H146      ="",
Portugal56!D147      ="",Portugal56!D146      ="",
Portugal56!B147      ="",Portugal56!B146      ="",
Portugal56!Q147      ="",Portugal56!Q146      ="",
Spain57!H147      ="",Spain57!H146      ="",
Spain57!D147      ="",Spain57!D146      ="",
Spain57!B147      ="",Spain57!B146      ="",
Spain57!Q147      ="",Spain57!Q146      ="",
Sweden58!H147      ="",Sweden58!H146      ="",
Sweden58!D147      ="",Sweden58!D146      ="",
Sweden58!B147      ="",Sweden58!B146      ="",
Sweden58!Q147      ="",Sweden58!Q146      =""),"",
LN(SQRT(
(Belgium51!D147*Belgium51!H147/Belgium51!B147
 +Denmark52!D147*Denmark52!H147/Denmark52!B147
 +Finland53!D147*Finland53!H147/Finland53!B147
 +Italy54!D147*Italy54!H147/Italy54!B147
 +Netherlands55!D147*Netherlands55!H147/Netherlands55!B147
 +Portugal56!D147*Portugal56!H147/Portugal56!B147
 +Spain57!D147*Spain57!H147/Spain57!B147
 +Sweden58!D147*Sweden58!H147/Sweden58!B147)
/(Belgium51!D147*Belgium51!H147/Belgium51!Q147*Belgium51!Q146/Belgium51!B146
 +Denmark52!D147*Denmark52!H147/Denmark52!Q147*Denmark52!Q146/Denmark52!B146
 +Finland53!D147*Finland53!H147/Finland53!Q147*Finland53!Q146/Finland53!B146
 +Italy54!D147*Italy54!H147/Italy54!Q147*Italy54!Q146/Italy54!B146
 +Netherlands55!D147*Netherlands55!H147/Netherlands55!Q147*Netherlands55!Q146/Netherlands55!B146
 +Portugal56!D147*Portugal56!H147/Portugal56!Q147*Portugal56!Q146/Portugal56!B146
 +Spain57!D147*Spain57!H147/Spain57!Q147*Spain57!Q146/Spain57!B146
 +Sweden58!D147*Sweden58!H147/Sweden58!Q147*Sweden58!Q146/Sweden58!B146)
*(Belgium51!D146*Belgium51!H146/Belgium51!Q146*Belgium51!Q147/Belgium51!B147
 +Denmark52!D146*Denmark52!H146/Denmark52!Q146*Denmark52!Q147/Denmark52!B147
 +Finland53!D146*Finland53!H146/Finland53!Q146*Finland53!Q147/Finland53!B147
 +Italy54!D146*Italy54!H146/Italy54!Q146*Italy54!Q147/Italy54!B147
 +Netherlands55!D146*Netherlands55!H146/Netherlands55!Q146*Netherlands55!Q147/Netherlands55!B147
 +Portugal56!D146*Portugal56!H146/Portugal56!Q146*Portugal56!Q147/Portugal56!B147
 +Spain57!D146*Spain57!H146/Spain57!Q146*Spain57!Q147/Spain57!B147
 +Sweden58!D146*Sweden58!H146/Sweden58!Q146*Sweden58!Q147/Sweden58!B147)
/(Belgium51!D146*Belgium51!H146/Belgium51!B146
 +Denmark52!D146*Denmark52!H146/Denmark52!B146
 +Finland53!D146*Finland53!H146/Finland53!B146
 +Italy54!D146*Italy54!H146/Italy54!B146
 +Netherlands55!D146*Netherlands55!H146/Netherlands55!B146
 +Portugal56!D146*Portugal56!H146/Portugal56!B146
 +Spain57!D146*Spain57!H146/Spain57!B146
 +Sweden58!D146*Sweden58!H146/Sweden58!B146))))</f>
        <v>-0.13243629446054192</v>
      </c>
      <c r="N147" s="62">
        <f>IF(OR(
Belgium51!I147   ="",Belgium51!I146   ="",
Belgium51!B147   ="",Belgium51!B146   ="",
Belgium51!R147   ="",Belgium51!R146   ="",
Denmark52!I147      ="",Denmark52!I146      ="",
Denmark52!B147      ="",Denmark52!B146      ="",
Denmark52!R147      ="",Denmark52!R146      ="",
Finland53!I147       ="",Finland53!I146       ="",
Finland53!B147       ="",Finland53!B146       ="",
Finland53!R147       ="",Finland53!R146       ="",
Italy54!I147      ="",Italy54!I146      ="",
Italy54!B147      ="",Italy54!B146      ="",
Italy54!R147      ="",Italy54!R146      ="",
Netherlands55!I147 ="",Netherlands55!I146 ="",
Netherlands55!B147 ="",Netherlands55!B146 ="",
Netherlands55!R147 ="",Netherlands55!R146 ="",
Portugal56!I147      ="",Portugal56!I146      ="",
Portugal56!B147      ="",Portugal56!B146      ="",
Portugal56!R147      ="",Portugal56!R146      ="",
Spain57!I147      ="",Spain57!I146      ="",
Spain57!B147      ="",Spain57!B146      ="",
Spain57!R147      ="",Spain57!R146      ="",
Sweden58!I147      ="",Sweden58!I146      ="",
Sweden58!B147      ="",Sweden58!B146      ="",
Sweden58!R147      ="",Sweden58!R146      =""),"",
LN(SQRT(
(Belgium51!I147/Belgium51!B147
 +Denmark52!I147/Denmark52!B147
 +Finland53!I147/Finland53!B147
 +Italy54!I147/Italy54!B147
 +Netherlands55!I147/Netherlands55!B147
 +Portugal56!I147/Portugal56!B147
 +Spain57!I147/Spain57!B147
 +Sweden58!I147/Sweden58!B147)
/(Belgium51!I147/Belgium51!R147*Belgium51!R146/Belgium51!B146
 +Denmark52!I147/Denmark52!R147*Denmark52!R146/Denmark52!B146
 +Finland53!I147/Finland53!R147*Finland53!R146/Finland53!B146
 +Italy54!I147/Italy54!R147*Italy54!R146/Italy54!B146
 +Netherlands55!I147/Netherlands55!R147*Netherlands55!R146/Netherlands55!B146
 +Portugal56!I147/Portugal56!R147*Portugal56!R146/Portugal56!B146
 +Spain57!I147/Spain57!R147*Spain57!R146/Spain57!B146
 +Sweden58!I147/Sweden58!R147*Sweden58!R146/Sweden58!B146)
*(Belgium51!I146/Belgium51!R146*Belgium51!R147/Belgium51!B147
 +Denmark52!I146/Denmark52!R146*Denmark52!R147/Denmark52!B147
 +Finland53!I146/Finland53!R146*Finland53!R147/Finland53!B147
 +Italy54!I146/Italy54!R146*Italy54!R147/Italy54!B147
 +Netherlands55!I146/Netherlands55!R146*Netherlands55!R147/Netherlands55!B147
 +Portugal56!I146/Portugal56!R146*Portugal56!R147/Portugal56!B147
 +Spain57!I146/Spain57!R146*Spain57!R147/Spain57!B147
 +Sweden58!I146/Sweden58!R146*Sweden58!R147/Sweden58!B147)
/(Belgium51!I146/Belgium51!B146
 +Denmark52!I146/Denmark52!B146
 +Finland53!I146/Finland53!B146
 +Italy54!I146/Italy54!B146
 +Netherlands55!I146/Netherlands55!B146
 +Portugal56!I146/Portugal56!B146
 +Spain57!I146/Spain57!B146
 +Sweden58!I146/Sweden58!B146))))</f>
        <v>-0.12478318613371615</v>
      </c>
      <c r="O147" s="62">
        <f>IF(OR(
Belgium51!K147   ="",Belgium51!K146   ="",
Belgium51!B147   ="",Belgium51!B146   ="",
Belgium51!S147   ="",Belgium51!S146   ="",
Denmark52!K147      ="",Denmark52!K146      ="",
Denmark52!B147      ="",Denmark52!B146      ="",
Denmark52!S147      ="",Denmark52!S146      ="",
Finland53!K147       ="",Finland53!K146       ="",
Finland53!B147       ="",Finland53!B146       ="",
Finland53!S147       ="",Finland53!S146       ="",
Italy54!K147      ="",Italy54!K146      ="",
Italy54!B147      ="",Italy54!B146      ="",
Italy54!S147      ="",Italy54!S146      ="",
Netherlands55!K147 ="",Netherlands55!K146 ="",
Netherlands55!B147 ="",Netherlands55!B146 ="",
Netherlands55!S147 ="",Netherlands55!S146 ="",
Portugal56!K147      ="",Portugal56!K146      ="",
Portugal56!B147      ="",Portugal56!B146      ="",
Portugal56!S147      ="",Portugal56!S146      ="",
Spain57!K147      ="",Spain57!K146      ="",
Spain57!B147      ="",Spain57!B146      ="",
Spain57!S147      ="",Spain57!S146      ="",
Sweden58!K147      ="",Sweden58!K146      ="",
Sweden58!B147      ="",Sweden58!B146      ="",
Sweden58!S147      ="",Sweden58!S146      =""),"",
LN(SQRT(
(Belgium51!K147/Belgium51!B147
 +Denmark52!K147/Denmark52!B147
 +Finland53!K147/Finland53!B147
 +Italy54!K147/Italy54!B147
 +Netherlands55!K147/Netherlands55!B147
 +Portugal56!K147/Portugal56!B147
 +Spain57!K147/Spain57!B147
 +Sweden58!K147/Sweden58!B147)
/(Belgium51!K147/Belgium51!S147*Belgium51!S146/Belgium51!B146
 +Denmark52!K147/Denmark52!S147*Denmark52!S146/Denmark52!B146
 +Finland53!K147/Finland53!S147*Finland53!S146/Finland53!B146
 +Italy54!K147/Italy54!S147*Italy54!S146/Italy54!B146
 +Netherlands55!K147/Netherlands55!S147*Netherlands55!S146/Netherlands55!B146
 +Portugal56!K147/Portugal56!S147*Portugal56!S146/Portugal56!B146
 +Spain57!K147/Spain57!S147*Spain57!S146/Spain57!B146
 +Sweden58!K147/Sweden58!S147*Sweden58!S146/Sweden58!B146)
*(Belgium51!K146/Belgium51!S146*Belgium51!S147/Belgium51!B147
 +Denmark52!K146/Denmark52!S146*Denmark52!S147/Denmark52!B147
 +Finland53!K146/Finland53!S146*Finland53!S147/Finland53!B147
 +Italy54!K146/Italy54!S146*Italy54!S147/Italy54!B147
 +Netherlands55!K146/Netherlands55!S146*Netherlands55!S147/Netherlands55!B147
 +Portugal56!K146/Portugal56!S146*Portugal56!S147/Portugal56!B147
 +Spain57!K146/Spain57!S146*Spain57!S147/Spain57!B147
 +Sweden58!K146/Sweden58!S146*Sweden58!S147/Sweden58!B147)
/(Belgium51!K146/Belgium51!B146
 +Denmark52!K146/Denmark52!B146
 +Finland53!K146/Finland53!B146
 +Italy54!K146/Italy54!B146
 +Netherlands55!K146/Netherlands55!B146
 +Portugal56!K146/Portugal56!B146
 +Spain57!K146/Spain57!B146
 +Sweden58!K146/Sweden58!B146))))</f>
        <v>-0.14146314386308551</v>
      </c>
      <c r="P147" s="62">
        <f>IF(OR(
Belgium51!L147   ="",Belgium51!L146   ="",
Belgium51!B147   ="",Belgium51!B146   ="",
Belgium51!T147   ="",Belgium51!T146   ="",
Denmark52!L147      ="",Denmark52!L146      ="",
Denmark52!B147      ="",Denmark52!B146      ="",
Denmark52!T147      ="",Denmark52!T146      ="",
Finland53!L147       ="",Finland53!L146       ="",
Finland53!B147       ="",Finland53!B146       ="",
Finland53!T147       ="",Finland53!T146       ="",
Italy54!L147      ="",Italy54!L146      ="",
Italy54!B147      ="",Italy54!B146      ="",
Italy54!T147      ="",Italy54!T146      ="",
Netherlands55!L147 ="",Netherlands55!L146 ="",
Netherlands55!B147 ="",Netherlands55!B146 ="",
Netherlands55!T147 ="",Netherlands55!T146 ="",
Portugal56!L147      ="",Portugal56!L146      ="",
Portugal56!B147      ="",Portugal56!B146      ="",
Portugal56!T147      ="",Portugal56!T146      ="",
Spain57!L147      ="",Spain57!L146      ="",
Spain57!B147      ="",Spain57!B146      ="",
Spain57!T147      ="",Spain57!T146      ="",
Sweden58!L147      ="",Sweden58!L146      ="",
Sweden58!B147      ="",Sweden58!B146      ="",
Sweden58!T147      ="",Sweden58!T146      =""),"",
LN(SQRT(
(Belgium51!L147/Belgium51!B147
 +Denmark52!L147/Denmark52!B147
 +Finland53!L147/Finland53!B147
 +Italy54!L147/Italy54!B147
 +Netherlands55!L147/Netherlands55!B147
 +Portugal56!L147/Portugal56!B147
 +Spain57!L147/Spain57!B147
 +Sweden58!L147/Sweden58!B147)
/(Belgium51!L147/Belgium51!T147*Belgium51!T146/Belgium51!B146
 +Denmark52!L147/Denmark52!T147*Denmark52!T146/Denmark52!B146
 +Finland53!L147/Finland53!T147*Finland53!T146/Finland53!B146
 +Italy54!L147/Italy54!T147*Italy54!T146/Italy54!B146
 +Netherlands55!L147/Netherlands55!T147*Netherlands55!T146/Netherlands55!B146
 +Portugal56!L147/Portugal56!T147*Portugal56!T146/Portugal56!B146
 +Spain57!L147/Spain57!T147*Spain57!T146/Spain57!B146
 +Sweden58!L147/Sweden58!T147*Sweden58!T146/Sweden58!B146)
*(Belgium51!L146/Belgium51!T146*Belgium51!T147/Belgium51!B147
 +Denmark52!L146/Denmark52!T146*Denmark52!T147/Denmark52!B147
 +Finland53!L146/Finland53!T146*Finland53!T147/Finland53!B147
 +Italy54!L146/Italy54!T146*Italy54!T147/Italy54!B147
 +Netherlands55!L146/Netherlands55!T146*Netherlands55!T147/Netherlands55!B147
 +Portugal56!L146/Portugal56!T146*Portugal56!T147/Portugal56!B147
 +Spain57!L146/Spain57!T146*Spain57!T147/Spain57!B147
 +Sweden58!L146/Sweden58!T146*Sweden58!T147/Sweden58!B147)
/(Belgium51!L146/Belgium51!B146
 +Denmark52!L146/Denmark52!B146
 +Finland53!L146/Finland53!B146
 +Italy54!L146/Italy54!B146
 +Netherlands55!L146/Netherlands55!B146
 +Portugal56!L146/Portugal56!B146
 +Spain57!L146/Spain57!B146
 +Sweden58!L146/Sweden58!B146))))</f>
        <v>-0.14665069930988975</v>
      </c>
      <c r="Q147" s="61">
        <f t="shared" ref="Q147" si="12">L147-K147</f>
        <v>-3.0545955007046932E-3</v>
      </c>
      <c r="R147" s="61">
        <f t="shared" ref="R147" si="13">M147-K147</f>
        <v>-9.2938645779166995E-3</v>
      </c>
      <c r="S147" s="61">
        <f t="shared" ref="S147" si="14">N147-K147</f>
        <v>-1.6407562510909329E-3</v>
      </c>
      <c r="T147" s="61">
        <f t="shared" ref="T147" si="15">O147-K147</f>
        <v>-1.8320713980460285E-2</v>
      </c>
      <c r="U147" s="61">
        <f t="shared" ref="U147" si="16">P147-K147</f>
        <v>-2.3508269427264528E-2</v>
      </c>
      <c r="V147" s="61">
        <f>IF(OR(
Belgium51!V147   ="",
Belgium51!U147   ="",
Denmark52!V147      ="",
Denmark52!U147      ="",
Finland53!V147       ="",
Finland53!U147       ="",
Italy54!V147      ="",
Italy54!U147      ="",
Netherlands55!V147 ="",
Netherlands55!U147 ="",
Portugal56!V147      ="",
Portugal56!U147      ="",
Spain57!V147      ="",
Spain57!U147      ="",
Sweden58!V147      ="",
Sweden58!U147      =""),"",
LN((Belgium51!V147+Denmark52!V147+Finland53!V147+Italy54!V147+Netherlands55!V147+Portugal56!V147+Spain57!V147+Sweden58!V147)
/(Belgium51!U147+Denmark52!U147+Finland53!U147+Italy54!U147+Netherlands55!U147+Portugal56!U147+Spain57!U147+Sweden58!U147)))</f>
        <v>-0.86923373268984783</v>
      </c>
      <c r="W147" s="61">
        <f>IF(OR(
Belgium51!V147   ="",
Belgium51!W147   ="",
Belgium51!U147   ="",
Denmark52!V147      ="",
Denmark52!W147      ="",
Denmark52!U147      ="",
Finland53!V147       ="",
Finland53!W147       ="",
Finland53!U147       ="",
Italy54!V147      ="",
Italy54!W147      ="",
Italy54!U147      ="",
Netherlands55!V147 ="",
Netherlands55!W147 ="",
Netherlands55!V147 ="",
Portugal56!V147      ="",
Portugal56!W147      ="",
Portugal56!U147      ="",
Spain57!V147      ="",
Spain57!W147      ="",
Spain57!U147      ="",
Sweden58!V147      ="",
Sweden58!W147      ="",
Sweden58!U147      ="",
),"",
LN((Belgium51!V147*Belgium51!W147+Denmark52!V147*Denmark52!W147+Finland53!V147*Finland53!W147+Italy54!V147*Italy54!W147+Netherlands55!V147*Netherlands55!W147+Portugal56!V147*Portugal56!W147+Spain57!V147*Spain57!W147+Sweden58!V147*Sweden58!W147)
/(Belgium51!U147+Denmark52!U147+Finland53!U147+Italy54!U147+Netherlands55!U147+Portugal56!U147+Spain57!U147+Sweden58!U147)))</f>
        <v>6.5425227060146947</v>
      </c>
      <c r="X147" s="61">
        <f>IF(OR(
Belgium51!X147   ="",
Belgium51!D147   ="",
Belgium51!B147   ="",
Denmark52!X147      ="",
Denmark52!D147      ="",
Denmark52!B147      ="",
Finland53!X147       ="",
Finland53!D147       ="",
Finland53!B147       ="",
Italy54!X147      ="",
Italy54!D147      ="",
Italy54!B147      ="",
Netherlands55!X147 ="",
Netherlands55!D147 ="",
Netherlands55!B147 ="",
Portugal56!X147      ="",
Portugal56!D147      ="",
Portugal56!B147      ="",
Spain57!X147      ="",
Spain57!D147      ="",
Spain57!B147      ="",
Sweden58!X147      ="",
Sweden58!D147      ="",
Sweden58!B147      =""),"",
(Belgium51!X147*Belgium51!D147/Belgium51!B147
 +Denmark52!X147*Denmark52!D147/Denmark52!B147
 +Finland53!X147*Finland53!D147/Finland53!B147
 +Italy54!X147*Italy54!D147/Italy54!B147
 +Netherlands55!X147*Netherlands55!D147/Netherlands55!B147
 +Portugal56!X147*Portugal56!D147/Portugal56!B147
 +Spain57!X147*Spain57!D147/Spain57!B147
 +Sweden58!X147*Sweden58!D147/Sweden58!B147)
/(Belgium51!D147/Belgium51!B147
 +Denmark52!D147/Denmark52!B147
 +Finland53!D147/Finland53!B147
 +Italy54!D147/Italy54!B147
 +Netherlands55!D147/Netherlands55!B147
 +Portugal56!D147/Portugal56!B147
 +Spain57!D147/Spain57!B147
 +Sweden58!D147/Sweden58!B147))</f>
        <v>0.57609426206551206</v>
      </c>
      <c r="Y147" s="61">
        <f>IF(OR(
Belgium51!Y147   ="",
Belgium51!D147   ="",
Belgium51!B147   ="",
Denmark52!Y147      ="",
Denmark52!D147      ="",
Denmark52!B147      ="",
Finland53!Y147       ="",
Finland53!D147       ="",
Finland53!B147       ="",
Italy54!Y147      ="",
Italy54!D147      ="",
Italy54!B147      ="",
Netherlands55!Y147 ="",
Netherlands55!D147 ="",
Netherlands55!B147 ="",
Portugal56!Y147      ="",
Portugal56!D147      ="",
Portugal56!B147      ="",
Spain57!Y147      ="",
Spain57!D147      ="",
Spain57!B147      ="",
Sweden58!Y147      ="",
Sweden58!D147      ="",
Sweden58!B147      =""),"",
(Belgium51!Y147/Belgium51!B147
 +Denmark52!Y147/Denmark52!B147
 +Finland53!Y147/Finland53!B147
 +Italy54!Y147/Italy54!B147
 +Netherlands55!Y147/Netherlands55!B147
 +Portugal56!Y147/Portugal56!B147
 +Spain57!Y147/Spain57!B147
 +Sweden58!Y147/Sweden58!B147)
/(Belgium51!D147/Belgium51!B147
 +Denmark52!D147/Denmark52!B147
 +Finland53!D147/Finland53!B147
 +Italy54!D147/Italy54!B147
 +Netherlands55!D147/Netherlands55!B147
 +Portugal56!D147/Portugal56!B147
 +Spain57!D147/Spain57!B147
 +Sweden58!D147/Sweden58!B147))</f>
        <v>0.15533096734925148</v>
      </c>
      <c r="Z147" s="61">
        <v>0.1</v>
      </c>
      <c r="AA147" s="62">
        <f t="shared" ref="AA147:AA150" si="17">IF(OR(Z146="",K147=""),"",Z146/100-K147)</f>
        <v>0.12404242988262522</v>
      </c>
      <c r="AB147" s="75">
        <f>IF(OR(
Belgium51!AB147   ="",
Belgium51!D147   ="",
Belgium51!B147   ="",
Denmark52!AB147      ="",
Denmark52!D147      ="",
Denmark52!B147      ="",
Finland53!AB147       ="",
Finland53!D147       ="",
Finland53!B147       ="",
Italy54!AB147      ="",
Italy54!D147      ="",
Italy54!B147      ="",
Netherlands55!AB147 ="",
Netherlands55!D147 ="",
Netherlands55!B147 ="",
Portugal56!AB147      ="",
Portugal56!D147      ="",
Portugal56!B147      ="",
Spain57!AB147      ="",
Spain57!D147      ="",
Spain57!B147      ="",
Sweden58!AB147      ="",
Sweden58!D147      ="",
Sweden58!B147      =""),"",
(Belgium51!AB147*Belgium51!D147/Belgium51!B147
 +Denmark52!AB147*Denmark52!D147/Denmark52!B147
 +Finland53!AB147*Finland53!D147/Finland53!B147
 +Italy54!AB147*Italy54!D147/Italy54!B147
 +Netherlands55!AB147*Netherlands55!D147/Netherlands55!B147
 +Portugal56!AB147*Portugal56!D147/Portugal56!B147
 +Spain57!AB147*Spain57!D147/Spain57!B147
 +Sweden58!AB147*Sweden58!D147/Sweden58!B147)
/(Belgium51!D147/Belgium51!B147
 +Denmark52!D147/Denmark52!B147
 +Finland53!D147/Finland53!B147
 +Italy54!D147/Italy54!B147
 +Netherlands55!D147/Netherlands55!B147
 +Portugal56!D147/Portugal56!B147
 +Spain57!D147/Spain57!B147
 +Sweden58!D147/Sweden58!B147))</f>
        <v>0.98163798154673143</v>
      </c>
    </row>
    <row r="148" spans="1:28">
      <c r="A148" s="62">
        <v>2015</v>
      </c>
      <c r="B148" s="62">
        <f>IF(OR(
Belgium51!AC148   ="",
Belgium51!D148   ="",
Belgium51!B148   ="",
Denmark52!AC148      ="",
Denmark52!D148      ="",
Denmark52!B148      ="",
Finland53!AC148       ="",
Finland53!D148       ="",
Finland53!B148       ="",
Italy54!AC148      ="",
Italy54!D148      ="",
Italy54!B148      ="",
Netherlands55!AC148 ="",
Netherlands55!D148 ="",
Netherlands55!B148 ="",
Portugal56!AC148 ="",
Portugal56!D148 ="",
Portugal56!B148 ="",
Spain57!AC148       ="",
Spain57!D148       ="",
Spain57!B148       ="",
Sweden58!AC148      ="",
Sweden58!D148      ="",
Sweden58!B148      =""),"",
(Belgium51!AC148*Belgium51!D148/Belgium51!B148
 +Denmark52!AC148*Denmark52!D148/Denmark52!B148
 +Finland53!AC148*Finland53!D148/Finland53!B148
 +Italy54!AC148*Italy54!D148/Italy54!B148
 +Netherlands55!AC148*Netherlands55!D148/Netherlands55!B148
 +Portugal56!AC148*Portugal56!D148/Portugal56!B148
 +Spain57!AC148*Spain57!D148/Spain57!B148
 +Sweden58!AC148*Sweden58!D148/Sweden58!B148)
/(Belgium51!D148/Belgium51!B148
 +Denmark52!D148/Denmark52!B148
 +Finland53!D148/Finland53!B148
 +Italy54!D148/Italy54!B148
 +Netherlands55!D148/Netherlands55!B148
 +Portugal56!D148/Portugal56!B148
 +Spain57!D148/Spain57!B148
 +Sweden58!D148/Sweden58!B148))</f>
        <v>1.8298995826397661E-2</v>
      </c>
      <c r="C148" s="34" t="str">
        <f>IF(OR(
Belgium51!F148   ="",
Belgium51!D148   ="",
Belgium51!B148   ="",
Denmark52!F148      ="",
Denmark52!D148      ="",
Denmark52!B148      ="",
Finland53!F148       ="",
Finland53!D148       ="",
Finland53!B148       ="",
Italy54!F148      ="",
Italy54!D148      ="",
Italy54!B148      ="",
Netherlands55!F148 ="",
Netherlands55!D148 ="",
Netherlands55!B148 ="",
Portugal56!F148 ="",
Portugal56!D148 ="",
Portugal56!B148 ="",
Spain57!F148       ="",
Spain57!D148       ="",
Spain57!B148       ="",
Sweden58!F148      ="",
Sweden58!D148      ="",
Sweden58!B148      =""),"",
(Belgium51!F148*Belgium51!D148/Belgium51!B148
 +Denmark52!F148*Denmark52!D148/Denmark52!B148
 +Finland53!F148*Finland53!D148/Finland53!B148
 +Italy54!F148*Italy54!D148/Italy54!B148
 +Netherlands55!F148*Netherlands55!D148/Netherlands55!B148
 +Portugal56!F148*Portugal56!D148/Portugal56!B148
 +Spain57!F148*Spain57!D148/Spain57!B148
 +Sweden58!F148*Sweden58!D148/Sweden58!B148)
/(Belgium51!D148/Belgium51!B148
 +Denmark52!D148/Denmark52!B148
 +Finland53!D148/Finland53!B148
 +Italy54!D148/Italy54!B148
 +Netherlands55!D148/Netherlands55!B148
 +Portugal56!D148/Portugal56!B148
 +Spain57!D148/Spain57!B148
 +Sweden58!D148/Sweden58!B148))</f>
        <v/>
      </c>
      <c r="D148" s="62">
        <f>IF(OR(
Belgium51!AE148   ="",
Belgium51!D148   ="",
Belgium51!B148   ="",
Denmark52!AE148      ="",
Denmark52!D148      ="",
Denmark52!B148      ="",
Finland53!AE148       ="",
Finland53!D148       ="",
Finland53!B148       ="",
Italy54!AE148      ="",
Italy54!D148      ="",
Italy54!B148      ="",
Netherlands55!AE148 ="",
Netherlands55!D148 ="",
Netherlands55!B148 ="",
Portugal56!AE148 ="",
Portugal56!D148 ="",
Portugal56!B148 ="",
Spain57!AE148       ="",
Spain57!D148       ="",
Spain57!B148       ="",
Sweden58!AE148      ="",
Sweden58!D148      ="",
Sweden58!B148      =""),"",
(Belgium51!AE148*Belgium51!D148/Belgium51!B148
 +Denmark52!AE148*Denmark52!D148/Denmark52!B148
 +Finland53!AE148*Finland53!D148/Finland53!B148
 +Italy54!AE148*Italy54!D148/Italy54!B148
 +Netherlands55!AE148*Netherlands55!D148/Netherlands55!B148
 +Portugal56!AE148*Portugal56!D148/Portugal56!B148
 +Spain57!AE148*Spain57!D148/Spain57!B148
 +Sweden58!AE148*Sweden58!D148/Sweden58!B148)
/(Belgium51!D148/Belgium51!B148
 +Denmark52!D148/Denmark52!B148
 +Finland53!D148/Finland53!B148
 +Italy54!D148/Italy54!B148
 +Netherlands55!D148/Netherlands55!B148
 +Portugal56!D148/Portugal56!B148
 +Spain57!D148/Spain57!B148
 +Sweden58!D148/Sweden58!B148))</f>
        <v>2.5021456204185159E-2</v>
      </c>
      <c r="E148" s="62">
        <f>IF(OR(
Belgium51!H148   ="",
Belgium51!D148   ="",
Belgium51!B148   ="",
Denmark52!H148      ="",
Denmark52!D148      ="",
Denmark52!B148      ="",
Finland53!H148       ="",
Finland53!D148       ="",
Finland53!B148       ="",
Italy54!H148      ="",
Italy54!D148      ="",
Italy54!B148      ="",
Netherlands55!H148 ="",
Netherlands55!D148 ="",
Netherlands55!B148 ="",
Portugal56!H148 ="",
Portugal56!D148 ="",
Portugal56!B148 ="",
Spain57!H148 ="",
Spain57!D148 ="",
Spain57!B148 ="",
Sweden58!H148 ="",
Sweden58!D148 ="",
Sweden58!B148 =""),"",
(Belgium51!H148*Belgium51!D148/Belgium51!B148
 +Denmark52!H148*Denmark52!D148/Denmark52!B148
 +Finland53!H148*Finland53!D148/Finland53!B148
 +Italy54!H148*Italy54!D148/Italy54!B148
 +Netherlands55!H148*Netherlands55!D148/Netherlands55!B148
 +Portugal56!H148*Portugal56!D148/Portugal56!B148
 +Spain57!H148*Spain57!D148/Spain57!B148
 +Sweden58!H148*Sweden58!D148/Sweden58!B148)
/(Belgium51!D148/Belgium51!B148
 +Denmark52!D148/Denmark52!B148
 +Finland53!D148/Finland53!B148
 +Italy54!D148/Italy54!B148
 +Netherlands55!D148/Netherlands55!B148
 +Portugal56!D148/Portugal56!B148
 +Spain57!D148/Spain57!B148
 +Sweden58!D148/Sweden58!B148))</f>
        <v>0.19304555926601394</v>
      </c>
      <c r="F148" s="62">
        <f>IF(OR(
Belgium51!I148   ="",
Belgium51!D148   ="",
Belgium51!B148   ="",
Denmark52!I148      ="",
Denmark52!D148      ="",
Denmark52!B148      ="",
Finland53!I148       ="",
Finland53!D148       ="",
Finland53!B148       ="",
Italy54!I148      ="",
Italy54!D148      ="",
Italy54!B148      ="",
Netherlands55!I148 ="",
Netherlands55!D148 ="",
Netherlands55!B148 ="",
Portugal56!I148      ="",
Portugal56!D148      ="",
Portugal56!B148      ="",
Spain57!I148      ="",
Spain57!D148      ="",
Spain57!B148      ="",
Sweden58!I148      ="",
Sweden58!D148      ="",
Sweden58!B148      =""),"",
(Belgium51!I148/Belgium51!B148
 +Denmark52!I148/Denmark52!B148
 +Finland53!I148/Finland53!B148
 +Italy54!I148/Italy54!B148
 +Netherlands55!I148/Netherlands55!B148
 +Portugal56!I148/Portugal56!B148
 +Spain57!I148/Spain57!B148
 +Sweden58!I148/Sweden58!B148)
/(Belgium51!D148/Belgium51!B148
 +Denmark52!D148/Denmark52!B148
 +Finland53!D148/Finland53!B148
 +Italy54!D148/Italy54!B148
 +Netherlands55!D148/Netherlands55!B148
 +Portugal56!D148/Portugal56!B148
 +Spain57!D148/Spain57!B148
 +Sweden58!D148/Sweden58!B148))</f>
        <v>0.27279796259504058</v>
      </c>
      <c r="G148" s="62">
        <f>IF(OR(
Belgium51!J148   ="",
Belgium51!D148   ="",
Belgium51!B148   ="",
Denmark52!J148      ="",
Denmark52!D148      ="",
Denmark52!B148      ="",
Finland53!J148       ="",
Finland53!D148       ="",
Finland53!B148       ="",
Italy54!J148      ="",
Italy54!D148      ="",
Italy54!B148      ="",
Netherlands55!J148 ="",
Netherlands55!D148 ="",
Netherlands55!B148 ="",
Portugal56!J148      ="",
Portugal56!D148      ="",
Portugal56!B148      ="",
Spain57!J148      ="",
Spain57!D148      ="",
Spain57!B148      ="",
Sweden58!J148      ="",
Sweden58!D148      ="",
Sweden58!B148      =""),"",
(Belgium51!J148/Belgium51!B148
 +Denmark52!J148/Denmark52!B148
 +Finland53!J148/Finland53!B148
 +Italy54!J148/Italy54!B148
 +Netherlands55!J148/Netherlands55!B148
 +Portugal56!J148/Portugal56!B148
 +Spain57!J148/Spain57!B148
 +Sweden58!J148/Sweden58!B148)
/(Belgium51!D148/Belgium51!B148
 +Denmark52!D148/Denmark52!B148
 +Finland53!D148/Finland53!B148
 +Italy54!D148/Italy54!B148
 +Netherlands55!D148/Netherlands55!B148
 +Portugal56!D148/Portugal56!B148
 +Spain57!D148/Spain57!B148
 +Sweden58!D148/Sweden58!B148))</f>
        <v>0.25055346175614457</v>
      </c>
      <c r="H148" s="62">
        <f>IF(OR(
Belgium51!K148   ="",
Belgium51!D148   ="",
Belgium51!B148   ="",
Denmark52!K148      ="",
Denmark52!D148      ="",
Denmark52!B148      ="",
Finland53!K148       ="",
Finland53!D148       ="",
Finland53!B148       ="",
Italy54!K148      ="",
Italy54!D148      ="",
Italy54!B148      ="",
Netherlands55!K148 ="",
Netherlands55!D148 ="",
Netherlands55!B148 ="",
Portugal56!K148      ="",
Portugal56!D148      ="",
Portugal56!B148      ="",
Spain57!K148      ="",
Spain57!D148      ="",
Spain57!B148      ="",
Sweden58!K148      ="",
Sweden58!D148      ="",
Sweden58!B148      =""),"",
(Belgium51!K148/Belgium51!B148
 +Denmark52!K148/Denmark52!B148
 +Finland53!K148/Finland53!B148
 +Italy54!K148/Italy54!B148
 +Netherlands55!K148/Netherlands55!B148
 +Portugal56!K148/Portugal56!B148
 +Spain57!K148/Spain57!B148
 +Sweden58!K148/Sweden58!B148)
/(Belgium51!D148/Belgium51!B148
 +Denmark52!D148/Denmark52!B148
 +Finland53!D148/Finland53!B148
 +Italy54!D148/Italy54!B148
 +Netherlands55!D148/Netherlands55!B148
 +Portugal56!D148/Portugal56!B148
 +Spain57!D148/Spain57!B148
 +Sweden58!D148/Sweden58!B148))</f>
        <v>0.39341372159594695</v>
      </c>
      <c r="I148" s="62">
        <f>IF(OR(
Belgium51!L148   ="",
Belgium51!D148   ="",
Belgium51!B148   ="",
Denmark52!L148      ="",
Denmark52!D148      ="",
Denmark52!B148      ="",
Finland53!L148       ="",
Finland53!D148       ="",
Finland53!B148       ="",
Italy54!L148      ="",
Italy54!D148      ="",
Italy54!B148      ="",
Netherlands55!L148 ="",
Netherlands55!D148 ="",
Netherlands55!B148 ="",
Portugal56!L148      ="",
Portugal56!D148      ="",
Portugal56!B148      ="",
Spain57!L148      ="",
Spain57!D148      ="",
Spain57!B148      ="",
Sweden58!L148      ="",
Sweden58!D148      ="",
Sweden58!B148      =""),"",
(Belgium51!L148/Belgium51!B148
 +Denmark52!L148/Denmark52!B148
 +Finland53!L148/Finland53!B148
 +Italy54!L148/Italy54!B148
 +Netherlands55!L148/Netherlands55!B148
 +Portugal56!L148/Portugal56!B148
 +Spain57!L148/Spain57!B148
 +Sweden58!L148/Sweden58!B148)
/(Belgium51!D148/Belgium51!B148
 +Denmark52!D148/Denmark52!B148
 +Finland53!D148/Finland53!B148
 +Italy54!D148/Italy54!B148
 +Netherlands55!D148/Netherlands55!B148
 +Portugal56!D148/Portugal56!B148
 +Spain57!D148/Spain57!B148
 +Sweden58!D148/Sweden58!B148))</f>
        <v>0.36677614878225401</v>
      </c>
      <c r="J148" s="61">
        <f t="shared" si="11"/>
        <v>2.6637572813692945E-2</v>
      </c>
      <c r="K148" s="61">
        <f>IF(OR(
Belgium51!D148   ="",Belgium51!D147   ="",
Belgium51!B148   ="",Belgium51!B147   ="",
Belgium51!N148   ="",Belgium51!N147   ="",
Denmark52!D148      ="",Denmark52!D147      ="",
Denmark52!B148      ="",Denmark52!B147      ="",
Denmark52!N148      ="",Denmark52!N147      ="",
Finland53!D148       ="",Finland53!D147       ="",
Finland53!B148       ="",Finland53!B147       ="",
Finland53!N148       ="",Finland53!N147       ="",
Italy54!D148      ="",Italy54!D147      ="",
Italy54!B148      ="",Italy54!B147      ="",
Italy54!N148      ="",Italy54!N147      ="",
Netherlands55!D148 ="",Netherlands55!D147 ="",
Netherlands55!B148 ="",Netherlands55!B147 ="",
Netherlands55!N148 ="",Netherlands55!N147 ="",
Portugal56!D148      ="",Portugal56!D147      ="",
Portugal56!B148      ="",Portugal56!B147      ="",
Portugal56!N148      ="",Portugal56!N147      ="",
Spain57!D148      ="",Spain57!D147      ="",
Spain57!B148      ="",Spain57!B147      ="",
Spain57!N148      ="",Spain57!N147      ="",
Sweden58!D148      ="",Sweden58!D147      ="",
Sweden58!B148      ="",Sweden58!B147      ="",
Sweden58!N148      ="",Sweden58!N147      =""),"",
LN(SQRT(
(Belgium51!D148/Belgium51!B148
 +Denmark52!D148/Denmark52!B148
 +Finland53!D148/Finland53!B148
 +Italy54!D148/Italy54!B148
 +Netherlands55!D148/Netherlands55!B148
 +Portugal56!D148/Portugal56!B148
 +Spain57!D148/Spain57!B148
 +Sweden58!D148/Sweden58!B148)
/(Belgium51!D148/Belgium51!N148*Belgium51!N147/Belgium51!B147
 +Denmark52!D148/Denmark52!N148*Denmark52!N147/Denmark52!B147
 +Finland53!D148/Finland53!N148*Finland53!N147/Finland53!B147
 +Italy54!D148/Italy54!N148*Italy54!N147/Italy54!B147
 +Netherlands55!D148/Netherlands55!N148*Netherlands55!N147/Netherlands55!B147
 +Portugal56!D148/Portugal56!N148*Portugal56!N147/Portugal56!B147
 +Spain57!D148/Spain57!N148*Spain57!N147/Spain57!B147
 +Sweden58!D148/Sweden58!N148*Sweden58!N147/Sweden58!B147)
*(Belgium51!D147/Belgium51!N147*Belgium51!N148/Belgium51!B148
 +Denmark52!D147/Denmark52!N147*Denmark52!N148/Denmark52!B148
 +Finland53!D147/Finland53!N147*Finland53!N148/Finland53!B148
 +Italy54!D147/Italy54!N147*Italy54!N148/Italy54!B148
 +Netherlands55!D147/Netherlands55!N147*Netherlands55!N148/Netherlands55!B148
 +Portugal56!D147/Portugal56!N147*Portugal56!N148/Portugal56!B148
 +Spain57!D147/Spain57!N147*Spain57!N148/Spain57!B148
 +Sweden58!D147/Sweden58!N147*Sweden58!N148/Sweden58!B148)
/(Belgium51!D147/Belgium51!B147
 +Denmark52!D147/Denmark52!B147
 +Finland53!D147/Finland53!B147
 +Italy54!D147/Italy54!B147
 +Netherlands55!D147/Netherlands55!B147
 +Portugal56!D147/Portugal56!B147
 +Spain57!D147/Spain57!B147
 +Sweden58!D147/Sweden58!B147))))</f>
        <v>-9.8051955787123279E-2</v>
      </c>
      <c r="L148" s="61" t="str">
        <f>IF(OR(
Belgium51!F148   ="",Belgium51!F147   ="",
Belgium51!D148   ="",Belgium51!D147   ="",
Belgium51!B148   ="",Belgium51!B147   ="",
Belgium51!P148   ="",Belgium51!P147   ="",
Denmark52!F148      ="",Denmark52!F147      ="",
Denmark52!D148      ="",Denmark52!D147      ="",
Denmark52!B148      ="",Denmark52!B147      ="",
Denmark52!P148      ="",Denmark52!P147      ="",
Finland53!F148       ="",Finland53!F147       ="",
Finland53!D148       ="",Finland53!D147       ="",
Finland53!B148       ="",Finland53!B147       ="",
Finland53!P148       ="",Finland53!P147       ="",
Italy54!F148      ="",Italy54!F147      ="",
Italy54!D148      ="",Italy54!D147      ="",
Italy54!B148      ="",Italy54!B147      ="",
Italy54!P148      ="",Italy54!P147      ="",
Netherlands55!F148 ="",Netherlands55!F147 ="",
Netherlands55!D148 ="",Netherlands55!D147 ="",
Netherlands55!B148 ="",Netherlands55!B147 ="",
Netherlands55!P148 ="",Netherlands55!P147 ="",
Portugal56!F148      ="",Portugal56!F147      ="",
Portugal56!D148      ="",Portugal56!D147      ="",
Portugal56!B148      ="",Portugal56!B147      ="",
Portugal56!P148      ="",Portugal56!P147      ="",
Spain57!F148      ="",Spain57!F147      ="",
Spain57!D148      ="",Spain57!D147      ="",
Spain57!B148      ="",Spain57!B147      ="",
Spain57!P148      ="",Spain57!P147      ="",
Sweden58!F148      ="",Sweden58!F147      ="",
Sweden58!D148      ="",Sweden58!D147      ="",
Sweden58!B148      ="",Sweden58!B147      ="",
Sweden58!P148      ="",Sweden58!P147      =""),"",
LN(SQRT(
(Belgium51!D148*Belgium51!F148/Belgium51!B148
 +Denmark52!D148*Denmark52!F148/Denmark52!B148
 +Finland53!D148*Finland53!F148/Finland53!B148
 +Italy54!D148*Italy54!F148/Italy54!B148
 +Netherlands55!D148*Netherlands55!F148/Netherlands55!B148
 +Portugal56!D148*Portugal56!F148/Portugal56!B148
 +Spain57!D148*Spain57!F148/Spain57!B148
 +Sweden58!D148*Sweden58!F148/Sweden58!B148)
/(Belgium51!D148*Belgium51!F148/Belgium51!P148*Belgium51!P147/Belgium51!B147
 +Denmark52!D148*Denmark52!F148/Denmark52!P148*Denmark52!P147/Denmark52!B147
 +Finland53!D148*Finland53!F148/Finland53!P148*Finland53!P147/Finland53!B147
 +Italy54!D148*Italy54!F148/Italy54!P148*Italy54!P147/Italy54!B147
 +Netherlands55!D148*Netherlands55!F148/Netherlands55!P148*Netherlands55!P147/Netherlands55!B147
 +Portugal56!D148*Portugal56!F148/Portugal56!P148*Portugal56!P147/Portugal56!B147
 +Spain57!D148*Spain57!F148/Spain57!P148*Spain57!P147/Spain57!B147
 +Sweden58!D148*Sweden58!F148/Sweden58!P148*Sweden58!P147/Sweden58!B147)
*(Belgium51!D147*Belgium51!F147/Belgium51!P147*Belgium51!P148/Belgium51!B148
 +Denmark52!D147*Denmark52!F147/Denmark52!P147*Denmark52!P148/Denmark52!B148
 +Finland53!D147*Finland53!F147/Finland53!P147*Finland53!P148/Finland53!B148
 +Italy54!D147*Italy54!F147/Italy54!P147*Italy54!P148/Italy54!B148
 +Netherlands55!D147*Netherlands55!F147/Netherlands55!P147*Netherlands55!P148/Netherlands55!B148
 +Portugal56!D147*Portugal56!F147/Portugal56!P147*Portugal56!P148/Portugal56!B148
 +Spain57!D147*Spain57!F147/Spain57!P147*Spain57!P148/Spain57!B148
 +Sweden58!D147*Sweden58!F147/Sweden58!P147*Sweden58!P148/Sweden58!B148)
/(Belgium51!D147*Belgium51!F147/Belgium51!B147
 +Denmark52!D147*Denmark52!F147/Denmark52!B147
 +Finland53!D147*Finland53!F147/Finland53!B147
 +Italy54!D147*Italy54!F147/Italy54!B147
 +Netherlands55!D147*Netherlands55!F147/Netherlands55!B147
 +Portugal56!D147*Portugal56!F147/Portugal56!B147
 +Spain57!D147*Spain57!F147/Spain57!B147
 +Sweden58!D147*Sweden58!F147/Sweden58!B147))))</f>
        <v/>
      </c>
      <c r="M148" s="62" t="str">
        <f>IF(OR(
Belgium51!H148   ="",Belgium51!H147   ="",
Belgium51!D148   ="",Belgium51!D147   ="",
Belgium51!B148   ="",Belgium51!B147   ="",
Belgium51!Q148   ="",Belgium51!Q147   ="",
Denmark52!H148      ="",Denmark52!H147      ="",
Denmark52!D148      ="",Denmark52!D147      ="",
Denmark52!B148      ="",Denmark52!B147      ="",
Denmark52!Q148      ="",Denmark52!Q147      ="",
Finland53!H148       ="",Finland53!H147       ="",
Finland53!D148       ="",Finland53!D147       ="",
Finland53!B148       ="",Finland53!B147       ="",
Finland53!Q148       ="",Finland53!Q147       ="",
Italy54!H148      ="",Italy54!H147      ="",
Italy54!D148      ="",Italy54!D147      ="",
Italy54!B148      ="",Italy54!B147      ="",
Italy54!Q148      ="",Italy54!Q147      ="",
Netherlands55!H148 ="",Netherlands55!H147 ="",
Netherlands55!D148 ="",Netherlands55!D147 ="",
Netherlands55!B148 ="",Netherlands55!B147 ="",
Netherlands55!Q148 ="",Netherlands55!Q147 ="",
Portugal56!H148      ="",Portugal56!H147      ="",
Portugal56!D148      ="",Portugal56!D147      ="",
Portugal56!B148      ="",Portugal56!B147      ="",
Portugal56!Q148      ="",Portugal56!Q147      ="",
Spain57!H148      ="",Spain57!H147      ="",
Spain57!D148      ="",Spain57!D147      ="",
Spain57!B148      ="",Spain57!B147      ="",
Spain57!Q148      ="",Spain57!Q147      ="",
Sweden58!H148      ="",Sweden58!H147      ="",
Sweden58!D148      ="",Sweden58!D147      ="",
Sweden58!B148      ="",Sweden58!B147      ="",
Sweden58!Q148      ="",Sweden58!Q147      =""),"",
LN(SQRT(
(Belgium51!D148*Belgium51!H148/Belgium51!B148
 +Denmark52!D148*Denmark52!H148/Denmark52!B148
 +Finland53!D148*Finland53!H148/Finland53!B148
 +Italy54!D148*Italy54!H148/Italy54!B148
 +Netherlands55!D148*Netherlands55!H148/Netherlands55!B148
 +Portugal56!D148*Portugal56!H148/Portugal56!B148
 +Spain57!D148*Spain57!H148/Spain57!B148
 +Sweden58!D148*Sweden58!H148/Sweden58!B148)
/(Belgium51!D148*Belgium51!H148/Belgium51!Q148*Belgium51!Q147/Belgium51!B147
 +Denmark52!D148*Denmark52!H148/Denmark52!Q148*Denmark52!Q147/Denmark52!B147
 +Finland53!D148*Finland53!H148/Finland53!Q148*Finland53!Q147/Finland53!B147
 +Italy54!D148*Italy54!H148/Italy54!Q148*Italy54!Q147/Italy54!B147
 +Netherlands55!D148*Netherlands55!H148/Netherlands55!Q148*Netherlands55!Q147/Netherlands55!B147
 +Portugal56!D148*Portugal56!H148/Portugal56!Q148*Portugal56!Q147/Portugal56!B147
 +Spain57!D148*Spain57!H148/Spain57!Q148*Spain57!Q147/Spain57!B147
 +Sweden58!D148*Sweden58!H148/Sweden58!Q148*Sweden58!Q147/Sweden58!B147)
*(Belgium51!D147*Belgium51!H147/Belgium51!Q147*Belgium51!Q148/Belgium51!B148
 +Denmark52!D147*Denmark52!H147/Denmark52!Q147*Denmark52!Q148/Denmark52!B148
 +Finland53!D147*Finland53!H147/Finland53!Q147*Finland53!Q148/Finland53!B148
 +Italy54!D147*Italy54!H147/Italy54!Q147*Italy54!Q148/Italy54!B148
 +Netherlands55!D147*Netherlands55!H147/Netherlands55!Q147*Netherlands55!Q148/Netherlands55!B148
 +Portugal56!D147*Portugal56!H147/Portugal56!Q147*Portugal56!Q148/Portugal56!B148
 +Spain57!D147*Spain57!H147/Spain57!Q147*Spain57!Q148/Spain57!B148
 +Sweden58!D147*Sweden58!H147/Sweden58!Q147*Sweden58!Q148/Sweden58!B148)
/(Belgium51!D147*Belgium51!H147/Belgium51!B147
 +Denmark52!D147*Denmark52!H147/Denmark52!B147
 +Finland53!D147*Finland53!H147/Finland53!B147
 +Italy54!D147*Italy54!H147/Italy54!B147
 +Netherlands55!D147*Netherlands55!H147/Netherlands55!B147
 +Portugal56!D147*Portugal56!H147/Portugal56!B147
 +Spain57!D147*Spain57!H147/Spain57!B147
 +Sweden58!D147*Sweden58!H147/Sweden58!B147))))</f>
        <v/>
      </c>
      <c r="N148" s="62" t="str">
        <f>IF(OR(
Belgium51!I148   ="",Belgium51!I147   ="",
Belgium51!B148   ="",Belgium51!B147   ="",
Belgium51!R148   ="",Belgium51!R147   ="",
Denmark52!I148      ="",Denmark52!I147      ="",
Denmark52!B148      ="",Denmark52!B147      ="",
Denmark52!R148      ="",Denmark52!R147      ="",
Finland53!I148       ="",Finland53!I147       ="",
Finland53!B148       ="",Finland53!B147       ="",
Finland53!R148       ="",Finland53!R147       ="",
Italy54!I148      ="",Italy54!I147      ="",
Italy54!B148      ="",Italy54!B147      ="",
Italy54!R148      ="",Italy54!R147      ="",
Netherlands55!I148 ="",Netherlands55!I147 ="",
Netherlands55!B148 ="",Netherlands55!B147 ="",
Netherlands55!R148 ="",Netherlands55!R147 ="",
Portugal56!I148      ="",Portugal56!I147      ="",
Portugal56!B148      ="",Portugal56!B147      ="",
Portugal56!R148      ="",Portugal56!R147      ="",
Spain57!I148      ="",Spain57!I147      ="",
Spain57!B148      ="",Spain57!B147      ="",
Spain57!R148      ="",Spain57!R147      ="",
Sweden58!I148      ="",Sweden58!I147      ="",
Sweden58!B148      ="",Sweden58!B147      ="",
Sweden58!R148      ="",Sweden58!R147      =""),"",
LN(SQRT(
(Belgium51!I148/Belgium51!B148
 +Denmark52!I148/Denmark52!B148
 +Finland53!I148/Finland53!B148
 +Italy54!I148/Italy54!B148
 +Netherlands55!I148/Netherlands55!B148
 +Portugal56!I148/Portugal56!B148
 +Spain57!I148/Spain57!B148
 +Sweden58!I148/Sweden58!B148)
/(Belgium51!I148/Belgium51!R148*Belgium51!R147/Belgium51!B147
 +Denmark52!I148/Denmark52!R148*Denmark52!R147/Denmark52!B147
 +Finland53!I148/Finland53!R148*Finland53!R147/Finland53!B147
 +Italy54!I148/Italy54!R148*Italy54!R147/Italy54!B147
 +Netherlands55!I148/Netherlands55!R148*Netherlands55!R147/Netherlands55!B147
 +Portugal56!I148/Portugal56!R148*Portugal56!R147/Portugal56!B147
 +Spain57!I148/Spain57!R148*Spain57!R147/Spain57!B147
 +Sweden58!I148/Sweden58!R148*Sweden58!R147/Sweden58!B147)
*(Belgium51!I147/Belgium51!R147*Belgium51!R148/Belgium51!B148
 +Denmark52!I147/Denmark52!R147*Denmark52!R148/Denmark52!B148
 +Finland53!I147/Finland53!R147*Finland53!R148/Finland53!B148
 +Italy54!I147/Italy54!R147*Italy54!R148/Italy54!B148
 +Netherlands55!I147/Netherlands55!R147*Netherlands55!R148/Netherlands55!B148
 +Portugal56!I147/Portugal56!R147*Portugal56!R148/Portugal56!B148
 +Spain57!I147/Spain57!R147*Spain57!R148/Spain57!B148
 +Sweden58!I147/Sweden58!R147*Sweden58!R148/Sweden58!B148)
/(Belgium51!I147/Belgium51!B147
 +Denmark52!I147/Denmark52!B147
 +Finland53!I147/Finland53!B147
 +Italy54!I147/Italy54!B147
 +Netherlands55!I147/Netherlands55!B147
 +Portugal56!I147/Portugal56!B147
 +Spain57!I147/Spain57!B147
 +Sweden58!I147/Sweden58!B147))))</f>
        <v/>
      </c>
      <c r="O148" s="62" t="str">
        <f>IF(OR(
Belgium51!K148   ="",Belgium51!K147   ="",
Belgium51!B148   ="",Belgium51!B147   ="",
Belgium51!S148   ="",Belgium51!S147   ="",
Denmark52!K148      ="",Denmark52!K147      ="",
Denmark52!B148      ="",Denmark52!B147      ="",
Denmark52!S148      ="",Denmark52!S147      ="",
Finland53!K148       ="",Finland53!K147       ="",
Finland53!B148       ="",Finland53!B147       ="",
Finland53!S148       ="",Finland53!S147       ="",
Italy54!K148      ="",Italy54!K147      ="",
Italy54!B148      ="",Italy54!B147      ="",
Italy54!S148      ="",Italy54!S147      ="",
Netherlands55!K148 ="",Netherlands55!K147 ="",
Netherlands55!B148 ="",Netherlands55!B147 ="",
Netherlands55!S148 ="",Netherlands55!S147 ="",
Portugal56!K148      ="",Portugal56!K147      ="",
Portugal56!B148      ="",Portugal56!B147      ="",
Portugal56!S148      ="",Portugal56!S147      ="",
Spain57!K148      ="",Spain57!K147      ="",
Spain57!B148      ="",Spain57!B147      ="",
Spain57!S148      ="",Spain57!S147      ="",
Sweden58!K148      ="",Sweden58!K147      ="",
Sweden58!B148      ="",Sweden58!B147      ="",
Sweden58!S148      ="",Sweden58!S147      =""),"",
LN(SQRT(
(Belgium51!K148/Belgium51!B148
 +Denmark52!K148/Denmark52!B148
 +Finland53!K148/Finland53!B148
 +Italy54!K148/Italy54!B148
 +Netherlands55!K148/Netherlands55!B148
 +Portugal56!K148/Portugal56!B148
 +Spain57!K148/Spain57!B148
 +Sweden58!K148/Sweden58!B148)
/(Belgium51!K148/Belgium51!S148*Belgium51!S147/Belgium51!B147
 +Denmark52!K148/Denmark52!S148*Denmark52!S147/Denmark52!B147
 +Finland53!K148/Finland53!S148*Finland53!S147/Finland53!B147
 +Italy54!K148/Italy54!S148*Italy54!S147/Italy54!B147
 +Netherlands55!K148/Netherlands55!S148*Netherlands55!S147/Netherlands55!B147
 +Portugal56!K148/Portugal56!S148*Portugal56!S147/Portugal56!B147
 +Spain57!K148/Spain57!S148*Spain57!S147/Spain57!B147
 +Sweden58!K148/Sweden58!S148*Sweden58!S147/Sweden58!B147)
*(Belgium51!K147/Belgium51!S147*Belgium51!S148/Belgium51!B148
 +Denmark52!K147/Denmark52!S147*Denmark52!S148/Denmark52!B148
 +Finland53!K147/Finland53!S147*Finland53!S148/Finland53!B148
 +Italy54!K147/Italy54!S147*Italy54!S148/Italy54!B148
 +Netherlands55!K147/Netherlands55!S147*Netherlands55!S148/Netherlands55!B148
 +Portugal56!K147/Portugal56!S147*Portugal56!S148/Portugal56!B148
 +Spain57!K147/Spain57!S147*Spain57!S148/Spain57!B148
 +Sweden58!K147/Sweden58!S147*Sweden58!S148/Sweden58!B148)
/(Belgium51!K147/Belgium51!B147
 +Denmark52!K147/Denmark52!B147
 +Finland53!K147/Finland53!B147
 +Italy54!K147/Italy54!B147
 +Netherlands55!K147/Netherlands55!B147
 +Portugal56!K147/Portugal56!B147
 +Spain57!K147/Spain57!B147
 +Sweden58!K147/Sweden58!B147))))</f>
        <v/>
      </c>
      <c r="P148" s="62" t="str">
        <f>IF(OR(
Belgium51!L148   ="",Belgium51!L147   ="",
Belgium51!B148   ="",Belgium51!B147   ="",
Belgium51!T148   ="",Belgium51!T147   ="",
Denmark52!L148      ="",Denmark52!L147      ="",
Denmark52!B148      ="",Denmark52!B147      ="",
Denmark52!T148      ="",Denmark52!T147      ="",
Finland53!L148       ="",Finland53!L147       ="",
Finland53!B148       ="",Finland53!B147       ="",
Finland53!T148       ="",Finland53!T147       ="",
Italy54!L148      ="",Italy54!L147      ="",
Italy54!B148      ="",Italy54!B147      ="",
Italy54!T148      ="",Italy54!T147      ="",
Netherlands55!L148 ="",Netherlands55!L147 ="",
Netherlands55!B148 ="",Netherlands55!B147 ="",
Netherlands55!T148 ="",Netherlands55!T147 ="",
Portugal56!L148      ="",Portugal56!L147      ="",
Portugal56!B148      ="",Portugal56!B147      ="",
Portugal56!T148      ="",Portugal56!T147      ="",
Spain57!L148      ="",Spain57!L147      ="",
Spain57!B148      ="",Spain57!B147      ="",
Spain57!T148      ="",Spain57!T147      ="",
Sweden58!L148      ="",Sweden58!L147      ="",
Sweden58!B148      ="",Sweden58!B147      ="",
Sweden58!T148      ="",Sweden58!T147      =""),"",
LN(SQRT(
(Belgium51!L148/Belgium51!B148
 +Denmark52!L148/Denmark52!B148
 +Finland53!L148/Finland53!B148
 +Italy54!L148/Italy54!B148
 +Netherlands55!L148/Netherlands55!B148
 +Portugal56!L148/Portugal56!B148
 +Spain57!L148/Spain57!B148
 +Sweden58!L148/Sweden58!B148)
/(Belgium51!L148/Belgium51!T148*Belgium51!T147/Belgium51!B147
 +Denmark52!L148/Denmark52!T148*Denmark52!T147/Denmark52!B147
 +Finland53!L148/Finland53!T148*Finland53!T147/Finland53!B147
 +Italy54!L148/Italy54!T148*Italy54!T147/Italy54!B147
 +Netherlands55!L148/Netherlands55!T148*Netherlands55!T147/Netherlands55!B147
 +Portugal56!L148/Portugal56!T148*Portugal56!T147/Portugal56!B147
 +Spain57!L148/Spain57!T148*Spain57!T147/Spain57!B147
 +Sweden58!L148/Sweden58!T148*Sweden58!T147/Sweden58!B147)
*(Belgium51!L147/Belgium51!T147*Belgium51!T148/Belgium51!B148
 +Denmark52!L147/Denmark52!T147*Denmark52!T148/Denmark52!B148
 +Finland53!L147/Finland53!T147*Finland53!T148/Finland53!B148
 +Italy54!L147/Italy54!T147*Italy54!T148/Italy54!B148
 +Netherlands55!L147/Netherlands55!T147*Netherlands55!T148/Netherlands55!B148
 +Portugal56!L147/Portugal56!T147*Portugal56!T148/Portugal56!B148
 +Spain57!L147/Spain57!T147*Spain57!T148/Spain57!B148
 +Sweden58!L147/Sweden58!T147*Sweden58!T148/Sweden58!B148)
/(Belgium51!L147/Belgium51!B147
 +Denmark52!L147/Denmark52!B147
 +Finland53!L147/Finland53!B147
 +Italy54!L147/Italy54!B147
 +Netherlands55!L147/Netherlands55!B147
 +Portugal56!L147/Portugal56!B147
 +Spain57!L147/Spain57!B147
 +Sweden58!L147/Sweden58!B147))))</f>
        <v/>
      </c>
      <c r="Q148" s="61"/>
      <c r="R148" s="61"/>
      <c r="S148" s="61"/>
      <c r="T148" s="61"/>
      <c r="U148" s="61"/>
      <c r="V148" s="61" t="str">
        <f>IF(OR(
Belgium51!V148   ="",
Belgium51!U148   ="",
Denmark52!V148      ="",
Denmark52!U148      ="",
Finland53!V148       ="",
Finland53!U148       ="",
Italy54!V148      ="",
Italy54!U148      ="",
Netherlands55!V148 ="",
Netherlands55!U148 ="",
Portugal56!V148      ="",
Portugal56!U148      ="",
Spain57!V148      ="",
Spain57!U148      ="",
Sweden58!V148      ="",
Sweden58!U148      =""),"",
LN((Belgium51!V148+Denmark52!V148+Finland53!V148+Italy54!V148+Netherlands55!V148+Portugal56!V148+Spain57!V148+Sweden58!V148)
/(Belgium51!U148+Denmark52!U148+Finland53!U148+Italy54!U148+Netherlands55!U148+Portugal56!U148+Spain57!U148+Sweden58!U148)))</f>
        <v/>
      </c>
      <c r="W148" s="61" t="str">
        <f>IF(OR(
Belgium51!V148   ="",
Belgium51!W148   ="",
Belgium51!U148   ="",
Denmark52!V148      ="",
Denmark52!W148      ="",
Denmark52!U148      ="",
Finland53!V148       ="",
Finland53!W148       ="",
Finland53!U148       ="",
Italy54!V148      ="",
Italy54!W148      ="",
Italy54!U148      ="",
Netherlands55!V148 ="",
Netherlands55!W148 ="",
Netherlands55!V148 ="",
Portugal56!V148      ="",
Portugal56!W148      ="",
Portugal56!U148      ="",
Spain57!V148      ="",
Spain57!W148      ="",
Spain57!U148      ="",
Sweden58!V148      ="",
Sweden58!W148      ="",
Sweden58!U148      ="",
),"",
LN((Belgium51!V148*Belgium51!W148+Denmark52!V148*Denmark52!W148+Finland53!V148*Finland53!W148+Italy54!V148*Italy54!W148+Netherlands55!V148*Netherlands55!W148+Portugal56!V148*Portugal56!W148+Spain57!V148*Spain57!W148+Sweden58!V148*Sweden58!W148)
/(Belgium51!U148+Denmark52!U148+Finland53!U148+Italy54!U148+Netherlands55!U148+Portugal56!U148+Spain57!U148+Sweden58!U148)))</f>
        <v/>
      </c>
      <c r="X148" s="61" t="str">
        <f>IF(OR(
Belgium51!X148   ="",
Belgium51!D148   ="",
Belgium51!B148   ="",
Denmark52!X148      ="",
Denmark52!D148      ="",
Denmark52!B148      ="",
Finland53!X148       ="",
Finland53!D148       ="",
Finland53!B148       ="",
Italy54!X148      ="",
Italy54!D148      ="",
Italy54!B148      ="",
Netherlands55!X148 ="",
Netherlands55!D148 ="",
Netherlands55!B148 ="",
Portugal56!X148      ="",
Portugal56!D148      ="",
Portugal56!B148      ="",
Spain57!X148      ="",
Spain57!D148      ="",
Spain57!B148      ="",
Sweden58!X148      ="",
Sweden58!D148      ="",
Sweden58!B148      =""),"",
(Belgium51!X148*Belgium51!D148/Belgium51!B148
 +Denmark52!X148*Denmark52!D148/Denmark52!B148
 +Finland53!X148*Finland53!D148/Finland53!B148
 +Italy54!X148*Italy54!D148/Italy54!B148
 +Netherlands55!X148*Netherlands55!D148/Netherlands55!B148
 +Portugal56!X148*Portugal56!D148/Portugal56!B148
 +Spain57!X148*Spain57!D148/Spain57!B148
 +Sweden58!X148*Sweden58!D148/Sweden58!B148)
/(Belgium51!D148/Belgium51!B148
 +Denmark52!D148/Denmark52!B148
 +Finland53!D148/Finland53!B148
 +Italy54!D148/Italy54!B148
 +Netherlands55!D148/Netherlands55!B148
 +Portugal56!D148/Portugal56!B148
 +Spain57!D148/Spain57!B148
 +Sweden58!D148/Sweden58!B148))</f>
        <v/>
      </c>
      <c r="Y148" s="61" t="str">
        <f>IF(OR(
Belgium51!Y148   ="",
Belgium51!D148   ="",
Belgium51!B148   ="",
Denmark52!Y148      ="",
Denmark52!D148      ="",
Denmark52!B148      ="",
Finland53!Y148       ="",
Finland53!D148       ="",
Finland53!B148       ="",
Italy54!Y148      ="",
Italy54!D148      ="",
Italy54!B148      ="",
Netherlands55!Y148 ="",
Netherlands55!D148 ="",
Netherlands55!B148 ="",
Portugal56!Y148      ="",
Portugal56!D148      ="",
Portugal56!B148      ="",
Spain57!Y148      ="",
Spain57!D148      ="",
Spain57!B148      ="",
Sweden58!Y148      ="",
Sweden58!D148      ="",
Sweden58!B148      =""),"",
(Belgium51!Y148/Belgium51!B148
 +Denmark52!Y148/Denmark52!B148
 +Finland53!Y148/Finland53!B148
 +Italy54!Y148/Italy54!B148
 +Netherlands55!Y148/Netherlands55!B148
 +Portugal56!Y148/Portugal56!B148
 +Spain57!Y148/Spain57!B148
 +Sweden58!Y148/Sweden58!B148)
/(Belgium51!D148/Belgium51!B148
 +Denmark52!D148/Denmark52!B148
 +Finland53!D148/Finland53!B148
 +Italy54!D148/Italy54!B148
 +Netherlands55!D148/Netherlands55!B148
 +Portugal56!D148/Portugal56!B148
 +Spain57!D148/Spain57!B148
 +Sweden58!D148/Sweden58!B148))</f>
        <v/>
      </c>
      <c r="Z148" s="61">
        <v>-0.11</v>
      </c>
      <c r="AA148" s="62">
        <f t="shared" si="17"/>
        <v>9.905195578712328E-2</v>
      </c>
      <c r="AB148" s="75">
        <f>IF(OR(
Belgium51!AB148   ="",
Belgium51!D148   ="",
Belgium51!B148   ="",
Denmark52!AB148      ="",
Denmark52!D148      ="",
Denmark52!B148      ="",
Finland53!AB148       ="",
Finland53!D148       ="",
Finland53!B148       ="",
Italy54!AB148      ="",
Italy54!D148      ="",
Italy54!B148      ="",
Netherlands55!AB148 ="",
Netherlands55!D148 ="",
Netherlands55!B148 ="",
Portugal56!AB148      ="",
Portugal56!D148      ="",
Portugal56!B148      ="",
Spain57!AB148      ="",
Spain57!D148      ="",
Spain57!B148      ="",
Sweden58!AB148      ="",
Sweden58!D148      ="",
Sweden58!B148      =""),"",
(Belgium51!AB148*Belgium51!D148/Belgium51!B148
 +Denmark52!AB148*Denmark52!D148/Denmark52!B148
 +Finland53!AB148*Finland53!D148/Finland53!B148
 +Italy54!AB148*Italy54!D148/Italy54!B148
 +Netherlands55!AB148*Netherlands55!D148/Netherlands55!B148
 +Portugal56!AB148*Portugal56!D148/Portugal56!B148
 +Spain57!AB148*Spain57!D148/Spain57!B148
 +Sweden58!AB148*Sweden58!D148/Sweden58!B148)
/(Belgium51!D148/Belgium51!B148
 +Denmark52!D148/Denmark52!B148
 +Finland53!D148/Finland53!B148
 +Italy54!D148/Italy54!B148
 +Netherlands55!D148/Netherlands55!B148
 +Portugal56!D148/Portugal56!B148
 +Spain57!D148/Spain57!B148
 +Sweden58!D148/Sweden58!B148))</f>
        <v>0.97370931212862943</v>
      </c>
    </row>
    <row r="149" spans="1:28">
      <c r="A149" s="62">
        <v>2016</v>
      </c>
      <c r="B149" s="62">
        <f>IF(OR(
Belgium51!AC149   ="",
Belgium51!D149   ="",
Belgium51!B149   ="",
Denmark52!AC149      ="",
Denmark52!D149      ="",
Denmark52!B149      ="",
Finland53!AC149       ="",
Finland53!D149       ="",
Finland53!B149       ="",
Italy54!AC149      ="",
Italy54!D149      ="",
Italy54!B149      ="",
Netherlands55!AC149 ="",
Netherlands55!D149 ="",
Netherlands55!B149 ="",
Portugal56!AC149 ="",
Portugal56!D149 ="",
Portugal56!B149 ="",
Spain57!AC149       ="",
Spain57!D149       ="",
Spain57!B149       ="",
Sweden58!AC149      ="",
Sweden58!D149      ="",
Sweden58!B149      =""),"",
(Belgium51!AC149*Belgium51!D149/Belgium51!B149
 +Denmark52!AC149*Denmark52!D149/Denmark52!B149
 +Finland53!AC149*Finland53!D149/Finland53!B149
 +Italy54!AC149*Italy54!D149/Italy54!B149
 +Netherlands55!AC149*Netherlands55!D149/Netherlands55!B149
 +Portugal56!AC149*Portugal56!D149/Portugal56!B149
 +Spain57!AC149*Spain57!D149/Spain57!B149
 +Sweden58!AC149*Sweden58!D149/Sweden58!B149)
/(Belgium51!D149/Belgium51!B149
 +Denmark52!D149/Denmark52!B149
 +Finland53!D149/Finland53!B149
 +Italy54!D149/Italy54!B149
 +Netherlands55!D149/Netherlands55!B149
 +Portugal56!D149/Portugal56!B149
 +Spain57!D149/Spain57!B149
 +Sweden58!D149/Sweden58!B149))</f>
        <v>1.8412094505053263E-2</v>
      </c>
      <c r="C149" s="34" t="str">
        <f>IF(OR(
Belgium51!F149   ="",
Belgium51!D149   ="",
Belgium51!B149   ="",
Denmark52!F149      ="",
Denmark52!D149      ="",
Denmark52!B149      ="",
Finland53!F149       ="",
Finland53!D149       ="",
Finland53!B149       ="",
Italy54!F149      ="",
Italy54!D149      ="",
Italy54!B149      ="",
Netherlands55!F149 ="",
Netherlands55!D149 ="",
Netherlands55!B149 ="",
Portugal56!F149 ="",
Portugal56!D149 ="",
Portugal56!B149 ="",
Spain57!F149       ="",
Spain57!D149       ="",
Spain57!B149       ="",
Sweden58!F149      ="",
Sweden58!D149      ="",
Sweden58!B149      =""),"",
(Belgium51!F149*Belgium51!D149/Belgium51!B149
 +Denmark52!F149*Denmark52!D149/Denmark52!B149
 +Finland53!F149*Finland53!D149/Finland53!B149
 +Italy54!F149*Italy54!D149/Italy54!B149
 +Netherlands55!F149*Netherlands55!D149/Netherlands55!B149
 +Portugal56!F149*Portugal56!D149/Portugal56!B149
 +Spain57!F149*Spain57!D149/Spain57!B149
 +Sweden58!F149*Sweden58!D149/Sweden58!B149)
/(Belgium51!D149/Belgium51!B149
 +Denmark52!D149/Denmark52!B149
 +Finland53!D149/Finland53!B149
 +Italy54!D149/Italy54!B149
 +Netherlands55!D149/Netherlands55!B149
 +Portugal56!D149/Portugal56!B149
 +Spain57!D149/Spain57!B149
 +Sweden58!D149/Sweden58!B149))</f>
        <v/>
      </c>
      <c r="D149" s="62" t="str">
        <f>IF(OR(
Belgium51!AE149   ="",
Belgium51!D149   ="",
Belgium51!B149   ="",
Denmark52!AE149      ="",
Denmark52!D149      ="",
Denmark52!B149      ="",
Finland53!AE149       ="",
Finland53!D149       ="",
Finland53!B149       ="",
Italy54!AE149      ="",
Italy54!D149      ="",
Italy54!B149      ="",
Netherlands55!AE149 ="",
Netherlands55!D149 ="",
Netherlands55!B149 ="",
Portugal56!AE149 ="",
Portugal56!D149 ="",
Portugal56!B149 ="",
Spain57!AE149       ="",
Spain57!D149       ="",
Spain57!B149       ="",
Sweden58!AE149      ="",
Sweden58!D149      ="",
Sweden58!B149      =""),"",
(Belgium51!AE149*Belgium51!D149/Belgium51!B149
 +Denmark52!AE149*Denmark52!D149/Denmark52!B149
 +Finland53!AE149*Finland53!D149/Finland53!B149
 +Italy54!AE149*Italy54!D149/Italy54!B149
 +Netherlands55!AE149*Netherlands55!D149/Netherlands55!B149
 +Portugal56!AE149*Portugal56!D149/Portugal56!B149
 +Spain57!AE149*Spain57!D149/Spain57!B149
 +Sweden58!AE149*Sweden58!D149/Sweden58!B149)
/(Belgium51!D149/Belgium51!B149
 +Denmark52!D149/Denmark52!B149
 +Finland53!D149/Finland53!B149
 +Italy54!D149/Italy54!B149
 +Netherlands55!D149/Netherlands55!B149
 +Portugal56!D149/Portugal56!B149
 +Spain57!D149/Spain57!B149
 +Sweden58!D149/Sweden58!B149))</f>
        <v/>
      </c>
      <c r="E149" s="62">
        <f>IF(OR(
Belgium51!H149   ="",
Belgium51!D149   ="",
Belgium51!B149   ="",
Denmark52!H149      ="",
Denmark52!D149      ="",
Denmark52!B149      ="",
Finland53!H149       ="",
Finland53!D149       ="",
Finland53!B149       ="",
Italy54!H149      ="",
Italy54!D149      ="",
Italy54!B149      ="",
Netherlands55!H149 ="",
Netherlands55!D149 ="",
Netherlands55!B149 ="",
Portugal56!H149 ="",
Portugal56!D149 ="",
Portugal56!B149 ="",
Spain57!H149 ="",
Spain57!D149 ="",
Spain57!B149 ="",
Sweden58!H149 ="",
Sweden58!D149 ="",
Sweden58!B149 =""),"",
(Belgium51!H149*Belgium51!D149/Belgium51!B149
 +Denmark52!H149*Denmark52!D149/Denmark52!B149
 +Finland53!H149*Finland53!D149/Finland53!B149
 +Italy54!H149*Italy54!D149/Italy54!B149
 +Netherlands55!H149*Netherlands55!D149/Netherlands55!B149
 +Portugal56!H149*Portugal56!D149/Portugal56!B149
 +Spain57!H149*Spain57!D149/Spain57!B149
 +Sweden58!H149*Sweden58!D149/Sweden58!B149)
/(Belgium51!D149/Belgium51!B149
 +Denmark52!D149/Denmark52!B149
 +Finland53!D149/Finland53!B149
 +Italy54!D149/Italy54!B149
 +Netherlands55!D149/Netherlands55!B149
 +Portugal56!D149/Portugal56!B149
 +Spain57!D149/Spain57!B149
 +Sweden58!D149/Sweden58!B149))</f>
        <v>0.1957274772824435</v>
      </c>
      <c r="F149" s="62">
        <f>IF(OR(
Belgium51!I149   ="",
Belgium51!D149   ="",
Belgium51!B149   ="",
Denmark52!I149      ="",
Denmark52!D149      ="",
Denmark52!B149      ="",
Finland53!I149       ="",
Finland53!D149       ="",
Finland53!B149       ="",
Italy54!I149      ="",
Italy54!D149      ="",
Italy54!B149      ="",
Netherlands55!I149 ="",
Netherlands55!D149 ="",
Netherlands55!B149 ="",
Portugal56!I149      ="",
Portugal56!D149      ="",
Portugal56!B149      ="",
Spain57!I149      ="",
Spain57!D149      ="",
Spain57!B149      ="",
Sweden58!I149      ="",
Sweden58!D149      ="",
Sweden58!B149      =""),"",
(Belgium51!I149/Belgium51!B149
 +Denmark52!I149/Denmark52!B149
 +Finland53!I149/Finland53!B149
 +Italy54!I149/Italy54!B149
 +Netherlands55!I149/Netherlands55!B149
 +Portugal56!I149/Portugal56!B149
 +Spain57!I149/Spain57!B149
 +Sweden58!I149/Sweden58!B149)
/(Belgium51!D149/Belgium51!B149
 +Denmark52!D149/Denmark52!B149
 +Finland53!D149/Finland53!B149
 +Italy54!D149/Italy54!B149
 +Netherlands55!D149/Netherlands55!B149
 +Portugal56!D149/Portugal56!B149
 +Spain57!D149/Spain57!B149
 +Sweden58!D149/Sweden58!B149))</f>
        <v>0.26810813332853684</v>
      </c>
      <c r="G149" s="62">
        <f>IF(OR(
Belgium51!J149   ="",
Belgium51!D149   ="",
Belgium51!B149   ="",
Denmark52!J149      ="",
Denmark52!D149      ="",
Denmark52!B149      ="",
Finland53!J149       ="",
Finland53!D149       ="",
Finland53!B149       ="",
Italy54!J149      ="",
Italy54!D149      ="",
Italy54!B149      ="",
Netherlands55!J149 ="",
Netherlands55!D149 ="",
Netherlands55!B149 ="",
Portugal56!J149      ="",
Portugal56!D149      ="",
Portugal56!B149      ="",
Spain57!J149      ="",
Spain57!D149      ="",
Spain57!B149      ="",
Sweden58!J149      ="",
Sweden58!D149      ="",
Sweden58!B149      =""),"",
(Belgium51!J149/Belgium51!B149
 +Denmark52!J149/Denmark52!B149
 +Finland53!J149/Finland53!B149
 +Italy54!J149/Italy54!B149
 +Netherlands55!J149/Netherlands55!B149
 +Portugal56!J149/Portugal56!B149
 +Spain57!J149/Spain57!B149
 +Sweden58!J149/Sweden58!B149)
/(Belgium51!D149/Belgium51!B149
 +Denmark52!D149/Denmark52!B149
 +Finland53!D149/Finland53!B149
 +Italy54!D149/Italy54!B149
 +Netherlands55!D149/Netherlands55!B149
 +Portugal56!D149/Portugal56!B149
 +Spain57!D149/Spain57!B149
 +Sweden58!D149/Sweden58!B149))</f>
        <v>0.24935750971287474</v>
      </c>
      <c r="H149" s="62">
        <f>IF(OR(
Belgium51!K149   ="",
Belgium51!D149   ="",
Belgium51!B149   ="",
Denmark52!K149      ="",
Denmark52!D149      ="",
Denmark52!B149      ="",
Finland53!K149       ="",
Finland53!D149       ="",
Finland53!B149       ="",
Italy54!K149      ="",
Italy54!D149      ="",
Italy54!B149      ="",
Netherlands55!K149 ="",
Netherlands55!D149 ="",
Netherlands55!B149 ="",
Portugal56!K149      ="",
Portugal56!D149      ="",
Portugal56!B149      ="",
Spain57!K149      ="",
Spain57!D149      ="",
Spain57!B149      ="",
Sweden58!K149      ="",
Sweden58!D149      ="",
Sweden58!B149      =""),"",
(Belgium51!K149/Belgium51!B149
 +Denmark52!K149/Denmark52!B149
 +Finland53!K149/Finland53!B149
 +Italy54!K149/Italy54!B149
 +Netherlands55!K149/Netherlands55!B149
 +Portugal56!K149/Portugal56!B149
 +Spain57!K149/Spain57!B149
 +Sweden58!K149/Sweden58!B149)
/(Belgium51!D149/Belgium51!B149
 +Denmark52!D149/Denmark52!B149
 +Finland53!D149/Finland53!B149
 +Italy54!D149/Italy54!B149
 +Netherlands55!D149/Netherlands55!B149
 +Portugal56!D149/Portugal56!B149
 +Spain57!D149/Spain57!B149
 +Sweden58!D149/Sweden58!B149))</f>
        <v>0.39765939370389097</v>
      </c>
      <c r="I149" s="62">
        <f>IF(OR(
Belgium51!L149   ="",
Belgium51!D149   ="",
Belgium51!B149   ="",
Denmark52!L149      ="",
Denmark52!D149      ="",
Denmark52!B149      ="",
Finland53!L149       ="",
Finland53!D149       ="",
Finland53!B149       ="",
Italy54!L149      ="",
Italy54!D149      ="",
Italy54!B149      ="",
Netherlands55!L149 ="",
Netherlands55!D149 ="",
Netherlands55!B149 ="",
Portugal56!L149      ="",
Portugal56!D149      ="",
Portugal56!B149      ="",
Spain57!L149      ="",
Spain57!D149      ="",
Spain57!B149      ="",
Sweden58!L149      ="",
Sweden58!D149      ="",
Sweden58!B149      =""),"",
(Belgium51!L149/Belgium51!B149
 +Denmark52!L149/Denmark52!B149
 +Finland53!L149/Finland53!B149
 +Italy54!L149/Italy54!B149
 +Netherlands55!L149/Netherlands55!B149
 +Portugal56!L149/Portugal56!B149
 +Spain57!L149/Spain57!B149
 +Sweden58!L149/Sweden58!B149)
/(Belgium51!D149/Belgium51!B149
 +Denmark52!D149/Denmark52!B149
 +Finland53!D149/Finland53!B149
 +Italy54!D149/Italy54!B149
 +Netherlands55!D149/Netherlands55!B149
 +Portugal56!D149/Portugal56!B149
 +Spain57!D149/Spain57!B149
 +Sweden58!D149/Sweden58!B149))</f>
        <v>0.35963724874865466</v>
      </c>
      <c r="J149" s="61">
        <f t="shared" si="11"/>
        <v>3.8022144955236314E-2</v>
      </c>
      <c r="K149" s="61">
        <f>IF(OR(
Belgium51!D149   ="",Belgium51!D148   ="",
Belgium51!B149   ="",Belgium51!B148   ="",
Belgium51!N149   ="",Belgium51!N148   ="",
Denmark52!D149      ="",Denmark52!D148      ="",
Denmark52!B149      ="",Denmark52!B148      ="",
Denmark52!N149      ="",Denmark52!N148      ="",
Finland53!D149       ="",Finland53!D148       ="",
Finland53!B149       ="",Finland53!B148       ="",
Finland53!N149       ="",Finland53!N148       ="",
Italy54!D149      ="",Italy54!D148      ="",
Italy54!B149      ="",Italy54!B148      ="",
Italy54!N149      ="",Italy54!N148      ="",
Netherlands55!D149 ="",Netherlands55!D148 ="",
Netherlands55!B149 ="",Netherlands55!B148 ="",
Netherlands55!N149 ="",Netherlands55!N148 ="",
Portugal56!D149      ="",Portugal56!D148      ="",
Portugal56!B149      ="",Portugal56!B148      ="",
Portugal56!N149      ="",Portugal56!N148      ="",
Spain57!D149      ="",Spain57!D148      ="",
Spain57!B149      ="",Spain57!B148      ="",
Spain57!N149      ="",Spain57!N148      ="",
Sweden58!D149      ="",Sweden58!D148      ="",
Sweden58!B149      ="",Sweden58!B148      ="",
Sweden58!N149      ="",Sweden58!N148      =""),"",
LN(SQRT(
(Belgium51!D149/Belgium51!B149
 +Denmark52!D149/Denmark52!B149
 +Finland53!D149/Finland53!B149
 +Italy54!D149/Italy54!B149
 +Netherlands55!D149/Netherlands55!B149
 +Portugal56!D149/Portugal56!B149
 +Spain57!D149/Spain57!B149
 +Sweden58!D149/Sweden58!B149)
/(Belgium51!D149/Belgium51!N149*Belgium51!N148/Belgium51!B148
 +Denmark52!D149/Denmark52!N149*Denmark52!N148/Denmark52!B148
 +Finland53!D149/Finland53!N149*Finland53!N148/Finland53!B148
 +Italy54!D149/Italy54!N149*Italy54!N148/Italy54!B148
 +Netherlands55!D149/Netherlands55!N149*Netherlands55!N148/Netherlands55!B148
 +Portugal56!D149/Portugal56!N149*Portugal56!N148/Portugal56!B148
 +Spain57!D149/Spain57!N149*Spain57!N148/Spain57!B148
 +Sweden58!D149/Sweden58!N149*Sweden58!N148/Sweden58!B148)
*(Belgium51!D148/Belgium51!N148*Belgium51!N149/Belgium51!B149
 +Denmark52!D148/Denmark52!N148*Denmark52!N149/Denmark52!B149
 +Finland53!D148/Finland53!N148*Finland53!N149/Finland53!B149
 +Italy54!D148/Italy54!N148*Italy54!N149/Italy54!B149
 +Netherlands55!D148/Netherlands55!N148*Netherlands55!N149/Netherlands55!B149
 +Portugal56!D148/Portugal56!N148*Portugal56!N149/Portugal56!B149
 +Spain57!D148/Spain57!N148*Spain57!N149/Spain57!B149
 +Sweden58!D148/Sweden58!N148*Sweden58!N149/Sweden58!B149)
/(Belgium51!D148/Belgium51!B148
 +Denmark52!D148/Denmark52!B148
 +Finland53!D148/Finland53!B148
 +Italy54!D148/Italy54!B148
 +Netherlands55!D148/Netherlands55!B148
 +Portugal56!D148/Portugal56!B148
 +Spain57!D148/Spain57!B148
 +Sweden58!D148/Sweden58!B148))))</f>
        <v>-2.7794925952731666E-2</v>
      </c>
      <c r="L149" s="61" t="str">
        <f>IF(OR(
Belgium51!F149   ="",Belgium51!F148   ="",
Belgium51!D149   ="",Belgium51!D148   ="",
Belgium51!B149   ="",Belgium51!B148   ="",
Belgium51!P149   ="",Belgium51!P148   ="",
Denmark52!F149      ="",Denmark52!F148      ="",
Denmark52!D149      ="",Denmark52!D148      ="",
Denmark52!B149      ="",Denmark52!B148      ="",
Denmark52!P149      ="",Denmark52!P148      ="",
Finland53!F149       ="",Finland53!F148       ="",
Finland53!D149       ="",Finland53!D148       ="",
Finland53!B149       ="",Finland53!B148       ="",
Finland53!P149       ="",Finland53!P148       ="",
Italy54!F149      ="",Italy54!F148      ="",
Italy54!D149      ="",Italy54!D148      ="",
Italy54!B149      ="",Italy54!B148      ="",
Italy54!P149      ="",Italy54!P148      ="",
Netherlands55!F149 ="",Netherlands55!F148 ="",
Netherlands55!D149 ="",Netherlands55!D148 ="",
Netherlands55!B149 ="",Netherlands55!B148 ="",
Netherlands55!P149 ="",Netherlands55!P148 ="",
Portugal56!F149      ="",Portugal56!F148      ="",
Portugal56!D149      ="",Portugal56!D148      ="",
Portugal56!B149      ="",Portugal56!B148      ="",
Portugal56!P149      ="",Portugal56!P148      ="",
Spain57!F149      ="",Spain57!F148      ="",
Spain57!D149      ="",Spain57!D148      ="",
Spain57!B149      ="",Spain57!B148      ="",
Spain57!P149      ="",Spain57!P148      ="",
Sweden58!F149      ="",Sweden58!F148      ="",
Sweden58!D149      ="",Sweden58!D148      ="",
Sweden58!B149      ="",Sweden58!B148      ="",
Sweden58!P149      ="",Sweden58!P148      =""),"",
LN(SQRT(
(Belgium51!D149*Belgium51!F149/Belgium51!B149
 +Denmark52!D149*Denmark52!F149/Denmark52!B149
 +Finland53!D149*Finland53!F149/Finland53!B149
 +Italy54!D149*Italy54!F149/Italy54!B149
 +Netherlands55!D149*Netherlands55!F149/Netherlands55!B149
 +Portugal56!D149*Portugal56!F149/Portugal56!B149
 +Spain57!D149*Spain57!F149/Spain57!B149
 +Sweden58!D149*Sweden58!F149/Sweden58!B149)
/(Belgium51!D149*Belgium51!F149/Belgium51!P149*Belgium51!P148/Belgium51!B148
 +Denmark52!D149*Denmark52!F149/Denmark52!P149*Denmark52!P148/Denmark52!B148
 +Finland53!D149*Finland53!F149/Finland53!P149*Finland53!P148/Finland53!B148
 +Italy54!D149*Italy54!F149/Italy54!P149*Italy54!P148/Italy54!B148
 +Netherlands55!D149*Netherlands55!F149/Netherlands55!P149*Netherlands55!P148/Netherlands55!B148
 +Portugal56!D149*Portugal56!F149/Portugal56!P149*Portugal56!P148/Portugal56!B148
 +Spain57!D149*Spain57!F149/Spain57!P149*Spain57!P148/Spain57!B148
 +Sweden58!D149*Sweden58!F149/Sweden58!P149*Sweden58!P148/Sweden58!B148)
*(Belgium51!D148*Belgium51!F148/Belgium51!P148*Belgium51!P149/Belgium51!B149
 +Denmark52!D148*Denmark52!F148/Denmark52!P148*Denmark52!P149/Denmark52!B149
 +Finland53!D148*Finland53!F148/Finland53!P148*Finland53!P149/Finland53!B149
 +Italy54!D148*Italy54!F148/Italy54!P148*Italy54!P149/Italy54!B149
 +Netherlands55!D148*Netherlands55!F148/Netherlands55!P148*Netherlands55!P149/Netherlands55!B149
 +Portugal56!D148*Portugal56!F148/Portugal56!P148*Portugal56!P149/Portugal56!B149
 +Spain57!D148*Spain57!F148/Spain57!P148*Spain57!P149/Spain57!B149
 +Sweden58!D148*Sweden58!F148/Sweden58!P148*Sweden58!P149/Sweden58!B149)
/(Belgium51!D148*Belgium51!F148/Belgium51!B148
 +Denmark52!D148*Denmark52!F148/Denmark52!B148
 +Finland53!D148*Finland53!F148/Finland53!B148
 +Italy54!D148*Italy54!F148/Italy54!B148
 +Netherlands55!D148*Netherlands55!F148/Netherlands55!B148
 +Portugal56!D148*Portugal56!F148/Portugal56!B148
 +Spain57!D148*Spain57!F148/Spain57!B148
 +Sweden58!D148*Sweden58!F148/Sweden58!B148))))</f>
        <v/>
      </c>
      <c r="M149" s="62" t="str">
        <f>IF(OR(
Belgium51!H149   ="",Belgium51!H148   ="",
Belgium51!D149   ="",Belgium51!D148   ="",
Belgium51!B149   ="",Belgium51!B148   ="",
Belgium51!Q149   ="",Belgium51!Q148   ="",
Denmark52!H149      ="",Denmark52!H148      ="",
Denmark52!D149      ="",Denmark52!D148      ="",
Denmark52!B149      ="",Denmark52!B148      ="",
Denmark52!Q149      ="",Denmark52!Q148      ="",
Finland53!H149       ="",Finland53!H148       ="",
Finland53!D149       ="",Finland53!D148       ="",
Finland53!B149       ="",Finland53!B148       ="",
Finland53!Q149       ="",Finland53!Q148       ="",
Italy54!H149      ="",Italy54!H148      ="",
Italy54!D149      ="",Italy54!D148      ="",
Italy54!B149      ="",Italy54!B148      ="",
Italy54!Q149      ="",Italy54!Q148      ="",
Netherlands55!H149 ="",Netherlands55!H148 ="",
Netherlands55!D149 ="",Netherlands55!D148 ="",
Netherlands55!B149 ="",Netherlands55!B148 ="",
Netherlands55!Q149 ="",Netherlands55!Q148 ="",
Portugal56!H149      ="",Portugal56!H148      ="",
Portugal56!D149      ="",Portugal56!D148      ="",
Portugal56!B149      ="",Portugal56!B148      ="",
Portugal56!Q149      ="",Portugal56!Q148      ="",
Spain57!H149      ="",Spain57!H148      ="",
Spain57!D149      ="",Spain57!D148      ="",
Spain57!B149      ="",Spain57!B148      ="",
Spain57!Q149      ="",Spain57!Q148      ="",
Sweden58!H149      ="",Sweden58!H148      ="",
Sweden58!D149      ="",Sweden58!D148      ="",
Sweden58!B149      ="",Sweden58!B148      ="",
Sweden58!Q149      ="",Sweden58!Q148      =""),"",
LN(SQRT(
(Belgium51!D149*Belgium51!H149/Belgium51!B149
 +Denmark52!D149*Denmark52!H149/Denmark52!B149
 +Finland53!D149*Finland53!H149/Finland53!B149
 +Italy54!D149*Italy54!H149/Italy54!B149
 +Netherlands55!D149*Netherlands55!H149/Netherlands55!B149
 +Portugal56!D149*Portugal56!H149/Portugal56!B149
 +Spain57!D149*Spain57!H149/Spain57!B149
 +Sweden58!D149*Sweden58!H149/Sweden58!B149)
/(Belgium51!D149*Belgium51!H149/Belgium51!Q149*Belgium51!Q148/Belgium51!B148
 +Denmark52!D149*Denmark52!H149/Denmark52!Q149*Denmark52!Q148/Denmark52!B148
 +Finland53!D149*Finland53!H149/Finland53!Q149*Finland53!Q148/Finland53!B148
 +Italy54!D149*Italy54!H149/Italy54!Q149*Italy54!Q148/Italy54!B148
 +Netherlands55!D149*Netherlands55!H149/Netherlands55!Q149*Netherlands55!Q148/Netherlands55!B148
 +Portugal56!D149*Portugal56!H149/Portugal56!Q149*Portugal56!Q148/Portugal56!B148
 +Spain57!D149*Spain57!H149/Spain57!Q149*Spain57!Q148/Spain57!B148
 +Sweden58!D149*Sweden58!H149/Sweden58!Q149*Sweden58!Q148/Sweden58!B148)
*(Belgium51!D148*Belgium51!H148/Belgium51!Q148*Belgium51!Q149/Belgium51!B149
 +Denmark52!D148*Denmark52!H148/Denmark52!Q148*Denmark52!Q149/Denmark52!B149
 +Finland53!D148*Finland53!H148/Finland53!Q148*Finland53!Q149/Finland53!B149
 +Italy54!D148*Italy54!H148/Italy54!Q148*Italy54!Q149/Italy54!B149
 +Netherlands55!D148*Netherlands55!H148/Netherlands55!Q148*Netherlands55!Q149/Netherlands55!B149
 +Portugal56!D148*Portugal56!H148/Portugal56!Q148*Portugal56!Q149/Portugal56!B149
 +Spain57!D148*Spain57!H148/Spain57!Q148*Spain57!Q149/Spain57!B149
 +Sweden58!D148*Sweden58!H148/Sweden58!Q148*Sweden58!Q149/Sweden58!B149)
/(Belgium51!D148*Belgium51!H148/Belgium51!B148
 +Denmark52!D148*Denmark52!H148/Denmark52!B148
 +Finland53!D148*Finland53!H148/Finland53!B148
 +Italy54!D148*Italy54!H148/Italy54!B148
 +Netherlands55!D148*Netherlands55!H148/Netherlands55!B148
 +Portugal56!D148*Portugal56!H148/Portugal56!B148
 +Spain57!D148*Spain57!H148/Spain57!B148
 +Sweden58!D148*Sweden58!H148/Sweden58!B148))))</f>
        <v/>
      </c>
      <c r="N149" s="62" t="str">
        <f>IF(OR(
Belgium51!I149   ="",Belgium51!I148   ="",
Belgium51!B149   ="",Belgium51!B148   ="",
Belgium51!R149   ="",Belgium51!R148   ="",
Denmark52!I149      ="",Denmark52!I148      ="",
Denmark52!B149      ="",Denmark52!B148      ="",
Denmark52!R149      ="",Denmark52!R148      ="",
Finland53!I149       ="",Finland53!I148       ="",
Finland53!B149       ="",Finland53!B148       ="",
Finland53!R149       ="",Finland53!R148       ="",
Italy54!I149      ="",Italy54!I148      ="",
Italy54!B149      ="",Italy54!B148      ="",
Italy54!R149      ="",Italy54!R148      ="",
Netherlands55!I149 ="",Netherlands55!I148 ="",
Netherlands55!B149 ="",Netherlands55!B148 ="",
Netherlands55!R149 ="",Netherlands55!R148 ="",
Portugal56!I149      ="",Portugal56!I148      ="",
Portugal56!B149      ="",Portugal56!B148      ="",
Portugal56!R149      ="",Portugal56!R148      ="",
Spain57!I149      ="",Spain57!I148      ="",
Spain57!B149      ="",Spain57!B148      ="",
Spain57!R149      ="",Spain57!R148      ="",
Sweden58!I149      ="",Sweden58!I148      ="",
Sweden58!B149      ="",Sweden58!B148      ="",
Sweden58!R149      ="",Sweden58!R148      =""),"",
LN(SQRT(
(Belgium51!I149/Belgium51!B149
 +Denmark52!I149/Denmark52!B149
 +Finland53!I149/Finland53!B149
 +Italy54!I149/Italy54!B149
 +Netherlands55!I149/Netherlands55!B149
 +Portugal56!I149/Portugal56!B149
 +Spain57!I149/Spain57!B149
 +Sweden58!I149/Sweden58!B149)
/(Belgium51!I149/Belgium51!R149*Belgium51!R148/Belgium51!B148
 +Denmark52!I149/Denmark52!R149*Denmark52!R148/Denmark52!B148
 +Finland53!I149/Finland53!R149*Finland53!R148/Finland53!B148
 +Italy54!I149/Italy54!R149*Italy54!R148/Italy54!B148
 +Netherlands55!I149/Netherlands55!R149*Netherlands55!R148/Netherlands55!B148
 +Portugal56!I149/Portugal56!R149*Portugal56!R148/Portugal56!B148
 +Spain57!I149/Spain57!R149*Spain57!R148/Spain57!B148
 +Sweden58!I149/Sweden58!R149*Sweden58!R148/Sweden58!B148)
*(Belgium51!I148/Belgium51!R148*Belgium51!R149/Belgium51!B149
 +Denmark52!I148/Denmark52!R148*Denmark52!R149/Denmark52!B149
 +Finland53!I148/Finland53!R148*Finland53!R149/Finland53!B149
 +Italy54!I148/Italy54!R148*Italy54!R149/Italy54!B149
 +Netherlands55!I148/Netherlands55!R148*Netherlands55!R149/Netherlands55!B149
 +Portugal56!I148/Portugal56!R148*Portugal56!R149/Portugal56!B149
 +Spain57!I148/Spain57!R148*Spain57!R149/Spain57!B149
 +Sweden58!I148/Sweden58!R148*Sweden58!R149/Sweden58!B149)
/(Belgium51!I148/Belgium51!B148
 +Denmark52!I148/Denmark52!B148
 +Finland53!I148/Finland53!B148
 +Italy54!I148/Italy54!B148
 +Netherlands55!I148/Netherlands55!B148
 +Portugal56!I148/Portugal56!B148
 +Spain57!I148/Spain57!B148
 +Sweden58!I148/Sweden58!B148))))</f>
        <v/>
      </c>
      <c r="O149" s="62" t="str">
        <f>IF(OR(
Belgium51!K149   ="",Belgium51!K148   ="",
Belgium51!B149   ="",Belgium51!B148   ="",
Belgium51!S149   ="",Belgium51!S148   ="",
Denmark52!K149      ="",Denmark52!K148      ="",
Denmark52!B149      ="",Denmark52!B148      ="",
Denmark52!S149      ="",Denmark52!S148      ="",
Finland53!K149       ="",Finland53!K148       ="",
Finland53!B149       ="",Finland53!B148       ="",
Finland53!S149       ="",Finland53!S148       ="",
Italy54!K149      ="",Italy54!K148      ="",
Italy54!B149      ="",Italy54!B148      ="",
Italy54!S149      ="",Italy54!S148      ="",
Netherlands55!K149 ="",Netherlands55!K148 ="",
Netherlands55!B149 ="",Netherlands55!B148 ="",
Netherlands55!S149 ="",Netherlands55!S148 ="",
Portugal56!K149      ="",Portugal56!K148      ="",
Portugal56!B149      ="",Portugal56!B148      ="",
Portugal56!S149      ="",Portugal56!S148      ="",
Spain57!K149      ="",Spain57!K148      ="",
Spain57!B149      ="",Spain57!B148      ="",
Spain57!S149      ="",Spain57!S148      ="",
Sweden58!K149      ="",Sweden58!K148      ="",
Sweden58!B149      ="",Sweden58!B148      ="",
Sweden58!S149      ="",Sweden58!S148      =""),"",
LN(SQRT(
(Belgium51!K149/Belgium51!B149
 +Denmark52!K149/Denmark52!B149
 +Finland53!K149/Finland53!B149
 +Italy54!K149/Italy54!B149
 +Netherlands55!K149/Netherlands55!B149
 +Portugal56!K149/Portugal56!B149
 +Spain57!K149/Spain57!B149
 +Sweden58!K149/Sweden58!B149)
/(Belgium51!K149/Belgium51!S149*Belgium51!S148/Belgium51!B148
 +Denmark52!K149/Denmark52!S149*Denmark52!S148/Denmark52!B148
 +Finland53!K149/Finland53!S149*Finland53!S148/Finland53!B148
 +Italy54!K149/Italy54!S149*Italy54!S148/Italy54!B148
 +Netherlands55!K149/Netherlands55!S149*Netherlands55!S148/Netherlands55!B148
 +Portugal56!K149/Portugal56!S149*Portugal56!S148/Portugal56!B148
 +Spain57!K149/Spain57!S149*Spain57!S148/Spain57!B148
 +Sweden58!K149/Sweden58!S149*Sweden58!S148/Sweden58!B148)
*(Belgium51!K148/Belgium51!S148*Belgium51!S149/Belgium51!B149
 +Denmark52!K148/Denmark52!S148*Denmark52!S149/Denmark52!B149
 +Finland53!K148/Finland53!S148*Finland53!S149/Finland53!B149
 +Italy54!K148/Italy54!S148*Italy54!S149/Italy54!B149
 +Netherlands55!K148/Netherlands55!S148*Netherlands55!S149/Netherlands55!B149
 +Portugal56!K148/Portugal56!S148*Portugal56!S149/Portugal56!B149
 +Spain57!K148/Spain57!S148*Spain57!S149/Spain57!B149
 +Sweden58!K148/Sweden58!S148*Sweden58!S149/Sweden58!B149)
/(Belgium51!K148/Belgium51!B148
 +Denmark52!K148/Denmark52!B148
 +Finland53!K148/Finland53!B148
 +Italy54!K148/Italy54!B148
 +Netherlands55!K148/Netherlands55!B148
 +Portugal56!K148/Portugal56!B148
 +Spain57!K148/Spain57!B148
 +Sweden58!K148/Sweden58!B148))))</f>
        <v/>
      </c>
      <c r="P149" s="62" t="str">
        <f>IF(OR(
Belgium51!L149   ="",Belgium51!L148   ="",
Belgium51!B149   ="",Belgium51!B148   ="",
Belgium51!T149   ="",Belgium51!T148   ="",
Denmark52!L149      ="",Denmark52!L148      ="",
Denmark52!B149      ="",Denmark52!B148      ="",
Denmark52!T149      ="",Denmark52!T148      ="",
Finland53!L149       ="",Finland53!L148       ="",
Finland53!B149       ="",Finland53!B148       ="",
Finland53!T149       ="",Finland53!T148       ="",
Italy54!L149      ="",Italy54!L148      ="",
Italy54!B149      ="",Italy54!B148      ="",
Italy54!T149      ="",Italy54!T148      ="",
Netherlands55!L149 ="",Netherlands55!L148 ="",
Netherlands55!B149 ="",Netherlands55!B148 ="",
Netherlands55!T149 ="",Netherlands55!T148 ="",
Portugal56!L149      ="",Portugal56!L148      ="",
Portugal56!B149      ="",Portugal56!B148      ="",
Portugal56!T149      ="",Portugal56!T148      ="",
Spain57!L149      ="",Spain57!L148      ="",
Spain57!B149      ="",Spain57!B148      ="",
Spain57!T149      ="",Spain57!T148      ="",
Sweden58!L149      ="",Sweden58!L148      ="",
Sweden58!B149      ="",Sweden58!B148      ="",
Sweden58!T149      ="",Sweden58!T148      =""),"",
LN(SQRT(
(Belgium51!L149/Belgium51!B149
 +Denmark52!L149/Denmark52!B149
 +Finland53!L149/Finland53!B149
 +Italy54!L149/Italy54!B149
 +Netherlands55!L149/Netherlands55!B149
 +Portugal56!L149/Portugal56!B149
 +Spain57!L149/Spain57!B149
 +Sweden58!L149/Sweden58!B149)
/(Belgium51!L149/Belgium51!T149*Belgium51!T148/Belgium51!B148
 +Denmark52!L149/Denmark52!T149*Denmark52!T148/Denmark52!B148
 +Finland53!L149/Finland53!T149*Finland53!T148/Finland53!B148
 +Italy54!L149/Italy54!T149*Italy54!T148/Italy54!B148
 +Netherlands55!L149/Netherlands55!T149*Netherlands55!T148/Netherlands55!B148
 +Portugal56!L149/Portugal56!T149*Portugal56!T148/Portugal56!B148
 +Spain57!L149/Spain57!T149*Spain57!T148/Spain57!B148
 +Sweden58!L149/Sweden58!T149*Sweden58!T148/Sweden58!B148)
*(Belgium51!L148/Belgium51!T148*Belgium51!T149/Belgium51!B149
 +Denmark52!L148/Denmark52!T148*Denmark52!T149/Denmark52!B149
 +Finland53!L148/Finland53!T148*Finland53!T149/Finland53!B149
 +Italy54!L148/Italy54!T148*Italy54!T149/Italy54!B149
 +Netherlands55!L148/Netherlands55!T148*Netherlands55!T149/Netherlands55!B149
 +Portugal56!L148/Portugal56!T148*Portugal56!T149/Portugal56!B149
 +Spain57!L148/Spain57!T148*Spain57!T149/Spain57!B149
 +Sweden58!L148/Sweden58!T148*Sweden58!T149/Sweden58!B149)
/(Belgium51!L148/Belgium51!B148
 +Denmark52!L148/Denmark52!B148
 +Finland53!L148/Finland53!B148
 +Italy54!L148/Italy54!B148
 +Netherlands55!L148/Netherlands55!B148
 +Portugal56!L148/Portugal56!B148
 +Spain57!L148/Spain57!B148
 +Sweden58!L148/Sweden58!B148))))</f>
        <v/>
      </c>
      <c r="Q149" s="61"/>
      <c r="R149" s="61"/>
      <c r="S149" s="61"/>
      <c r="T149" s="61"/>
      <c r="U149" s="61"/>
      <c r="V149" s="61" t="str">
        <f>IF(OR(
Belgium51!V149   ="",
Belgium51!U149   ="",
Denmark52!V149      ="",
Denmark52!U149      ="",
Finland53!V149       ="",
Finland53!U149       ="",
Italy54!V149      ="",
Italy54!U149      ="",
Netherlands55!V149 ="",
Netherlands55!U149 ="",
Portugal56!V149      ="",
Portugal56!U149      ="",
Spain57!V149      ="",
Spain57!U149      ="",
Sweden58!V149      ="",
Sweden58!U149      =""),"",
LN((Belgium51!V149+Denmark52!V149+Finland53!V149+Italy54!V149+Netherlands55!V149+Portugal56!V149+Spain57!V149+Sweden58!V149)
/(Belgium51!U149+Denmark52!U149+Finland53!U149+Italy54!U149+Netherlands55!U149+Portugal56!U149+Spain57!U149+Sweden58!U149)))</f>
        <v/>
      </c>
      <c r="W149" s="61" t="str">
        <f>IF(OR(
Belgium51!V149   ="",
Belgium51!W149   ="",
Belgium51!U149   ="",
Denmark52!V149      ="",
Denmark52!W149      ="",
Denmark52!U149      ="",
Finland53!V149       ="",
Finland53!W149       ="",
Finland53!U149       ="",
Italy54!V149      ="",
Italy54!W149      ="",
Italy54!U149      ="",
Netherlands55!V149 ="",
Netherlands55!W149 ="",
Netherlands55!V149 ="",
Portugal56!V149      ="",
Portugal56!W149      ="",
Portugal56!U149      ="",
Spain57!V149      ="",
Spain57!W149      ="",
Spain57!U149      ="",
Sweden58!V149      ="",
Sweden58!W149      ="",
Sweden58!U149      ="",
),"",
LN((Belgium51!V149*Belgium51!W149+Denmark52!V149*Denmark52!W149+Finland53!V149*Finland53!W149+Italy54!V149*Italy54!W149+Netherlands55!V149*Netherlands55!W149+Portugal56!V149*Portugal56!W149+Spain57!V149*Spain57!W149+Sweden58!V149*Sweden58!W149)
/(Belgium51!U149+Denmark52!U149+Finland53!U149+Italy54!U149+Netherlands55!U149+Portugal56!U149+Spain57!U149+Sweden58!U149)))</f>
        <v/>
      </c>
      <c r="X149" s="61" t="str">
        <f>IF(OR(
Belgium51!X149   ="",
Belgium51!D149   ="",
Belgium51!B149   ="",
Denmark52!X149      ="",
Denmark52!D149      ="",
Denmark52!B149      ="",
Finland53!X149       ="",
Finland53!D149       ="",
Finland53!B149       ="",
Italy54!X149      ="",
Italy54!D149      ="",
Italy54!B149      ="",
Netherlands55!X149 ="",
Netherlands55!D149 ="",
Netherlands55!B149 ="",
Portugal56!X149      ="",
Portugal56!D149      ="",
Portugal56!B149      ="",
Spain57!X149      ="",
Spain57!D149      ="",
Spain57!B149      ="",
Sweden58!X149      ="",
Sweden58!D149      ="",
Sweden58!B149      =""),"",
(Belgium51!X149*Belgium51!D149/Belgium51!B149
 +Denmark52!X149*Denmark52!D149/Denmark52!B149
 +Finland53!X149*Finland53!D149/Finland53!B149
 +Italy54!X149*Italy54!D149/Italy54!B149
 +Netherlands55!X149*Netherlands55!D149/Netherlands55!B149
 +Portugal56!X149*Portugal56!D149/Portugal56!B149
 +Spain57!X149*Spain57!D149/Spain57!B149
 +Sweden58!X149*Sweden58!D149/Sweden58!B149)
/(Belgium51!D149/Belgium51!B149
 +Denmark52!D149/Denmark52!B149
 +Finland53!D149/Finland53!B149
 +Italy54!D149/Italy54!B149
 +Netherlands55!D149/Netherlands55!B149
 +Portugal56!D149/Portugal56!B149
 +Spain57!D149/Spain57!B149
 +Sweden58!D149/Sweden58!B149))</f>
        <v/>
      </c>
      <c r="Y149" s="61" t="str">
        <f>IF(OR(
Belgium51!Y149   ="",
Belgium51!D149   ="",
Belgium51!B149   ="",
Denmark52!Y149      ="",
Denmark52!D149      ="",
Denmark52!B149      ="",
Finland53!Y149       ="",
Finland53!D149       ="",
Finland53!B149       ="",
Italy54!Y149      ="",
Italy54!D149      ="",
Italy54!B149      ="",
Netherlands55!Y149 ="",
Netherlands55!D149 ="",
Netherlands55!B149 ="",
Portugal56!Y149      ="",
Portugal56!D149      ="",
Portugal56!B149      ="",
Spain57!Y149      ="",
Spain57!D149      ="",
Spain57!B149      ="",
Sweden58!Y149      ="",
Sweden58!D149      ="",
Sweden58!B149      =""),"",
(Belgium51!Y149/Belgium51!B149
 +Denmark52!Y149/Denmark52!B149
 +Finland53!Y149/Finland53!B149
 +Italy54!Y149/Italy54!B149
 +Netherlands55!Y149/Netherlands55!B149
 +Portugal56!Y149/Portugal56!B149
 +Spain57!Y149/Spain57!B149
 +Sweden58!Y149/Sweden58!B149)
/(Belgium51!D149/Belgium51!B149
 +Denmark52!D149/Denmark52!B149
 +Finland53!D149/Finland53!B149
 +Italy54!D149/Italy54!B149
 +Netherlands55!D149/Netherlands55!B149
 +Portugal56!D149/Portugal56!B149
 +Spain57!D149/Spain57!B149
 +Sweden58!D149/Sweden58!B149))</f>
        <v/>
      </c>
      <c r="Z149" s="61">
        <v>-0.32</v>
      </c>
      <c r="AA149" s="62">
        <f t="shared" si="17"/>
        <v>2.6694925952731666E-2</v>
      </c>
      <c r="AB149" s="75">
        <f>IF(OR(
Belgium51!AB149   ="",
Belgium51!D149   ="",
Belgium51!B149   ="",
Denmark52!AB149      ="",
Denmark52!D149      ="",
Denmark52!B149      ="",
Finland53!AB149       ="",
Finland53!D149       ="",
Finland53!B149       ="",
Italy54!AB149      ="",
Italy54!D149      ="",
Italy54!B149      ="",
Netherlands55!AB149 ="",
Netherlands55!D149 ="",
Netherlands55!B149 ="",
Portugal56!AB149      ="",
Portugal56!D149      ="",
Portugal56!B149      ="",
Spain57!AB149      ="",
Spain57!D149      ="",
Spain57!B149      ="",
Sweden58!AB149      ="",
Sweden58!D149      ="",
Sweden58!B149      =""),"",
(Belgium51!AB149*Belgium51!D149/Belgium51!B149
 +Denmark52!AB149*Denmark52!D149/Denmark52!B149
 +Finland53!AB149*Finland53!D149/Finland53!B149
 +Italy54!AB149*Italy54!D149/Italy54!B149
 +Netherlands55!AB149*Netherlands55!D149/Netherlands55!B149
 +Portugal56!AB149*Portugal56!D149/Portugal56!B149
 +Spain57!AB149*Spain57!D149/Spain57!B149
 +Sweden58!AB149*Sweden58!D149/Sweden58!B149)
/(Belgium51!D149/Belgium51!B149
 +Denmark52!D149/Denmark52!B149
 +Finland53!D149/Finland53!B149
 +Italy54!D149/Italy54!B149
 +Netherlands55!D149/Netherlands55!B149
 +Portugal56!D149/Portugal56!B149
 +Spain57!D149/Spain57!B149
 +Sweden58!D149/Sweden58!B149))</f>
        <v>0.96035225519452727</v>
      </c>
    </row>
    <row r="150" spans="1:28">
      <c r="A150" s="62">
        <v>2017</v>
      </c>
      <c r="B150" s="62" t="str">
        <f>IF(OR(
Belgium51!AC150   ="",
Belgium51!D150   ="",
Belgium51!B150   ="",
Denmark52!AC150      ="",
Denmark52!D150      ="",
Denmark52!B150      ="",
Finland53!AC150       ="",
Finland53!D150       ="",
Finland53!B150       ="",
Italy54!AC150      ="",
Italy54!D150      ="",
Italy54!B150      ="",
Netherlands55!AC150 ="",
Netherlands55!D150 ="",
Netherlands55!B150 ="",
Portugal56!AC150 ="",
Portugal56!D150 ="",
Portugal56!B150 ="",
Spain57!AC150       ="",
Spain57!D150       ="",
Spain57!B150       ="",
Sweden58!AC150      ="",
Sweden58!D150      ="",
Sweden58!B150      =""),"",
(Belgium51!AC150*Belgium51!D150/Belgium51!B150
 +Denmark52!AC150*Denmark52!D150/Denmark52!B150
 +Finland53!AC150*Finland53!D150/Finland53!B150
 +Italy54!AC150*Italy54!D150/Italy54!B150
 +Netherlands55!AC150*Netherlands55!D150/Netherlands55!B150
 +Portugal56!AC150*Portugal56!D150/Portugal56!B150
 +Spain57!AC150*Spain57!D150/Spain57!B150
 +Sweden58!AC150*Sweden58!D150/Sweden58!B150)
/(Belgium51!D150/Belgium51!B150
 +Denmark52!D150/Denmark52!B150
 +Finland53!D150/Finland53!B150
 +Italy54!D150/Italy54!B150
 +Netherlands55!D150/Netherlands55!B150
 +Portugal56!D150/Portugal56!B150
 +Spain57!D150/Spain57!B150
 +Sweden58!D150/Sweden58!B150))</f>
        <v/>
      </c>
      <c r="C150" s="34" t="str">
        <f>IF(OR(
Belgium51!F150   ="",
Belgium51!D150   ="",
Belgium51!B150   ="",
Denmark52!F150      ="",
Denmark52!D150      ="",
Denmark52!B150      ="",
Finland53!F150       ="",
Finland53!D150       ="",
Finland53!B150       ="",
Italy54!F150      ="",
Italy54!D150      ="",
Italy54!B150      ="",
Netherlands55!F150 ="",
Netherlands55!D150 ="",
Netherlands55!B150 ="",
Portugal56!F150 ="",
Portugal56!D150 ="",
Portugal56!B150 ="",
Spain57!F150       ="",
Spain57!D150       ="",
Spain57!B150       ="",
Sweden58!F150      ="",
Sweden58!D150      ="",
Sweden58!B150      =""),"",
(Belgium51!F150*Belgium51!D150/Belgium51!B150
 +Denmark52!F150*Denmark52!D150/Denmark52!B150
 +Finland53!F150*Finland53!D150/Finland53!B150
 +Italy54!F150*Italy54!D150/Italy54!B150
 +Netherlands55!F150*Netherlands55!D150/Netherlands55!B150
 +Portugal56!F150*Portugal56!D150/Portugal56!B150
 +Spain57!F150*Spain57!D150/Spain57!B150
 +Sweden58!F150*Sweden58!D150/Sweden58!B150)
/(Belgium51!D150/Belgium51!B150
 +Denmark52!D150/Denmark52!B150
 +Finland53!D150/Finland53!B150
 +Italy54!D150/Italy54!B150
 +Netherlands55!D150/Netherlands55!B150
 +Portugal56!D150/Portugal56!B150
 +Spain57!D150/Spain57!B150
 +Sweden58!D150/Sweden58!B150))</f>
        <v/>
      </c>
      <c r="D150" s="62" t="str">
        <f>IF(OR(
Belgium51!AE150   ="",
Belgium51!D150   ="",
Belgium51!B150   ="",
Denmark52!AE150      ="",
Denmark52!D150      ="",
Denmark52!B150      ="",
Finland53!AE150       ="",
Finland53!D150       ="",
Finland53!B150       ="",
Italy54!AE150      ="",
Italy54!D150      ="",
Italy54!B150      ="",
Netherlands55!AE150 ="",
Netherlands55!D150 ="",
Netherlands55!B150 ="",
Portugal56!AE150 ="",
Portugal56!D150 ="",
Portugal56!B150 ="",
Spain57!AE150       ="",
Spain57!D150       ="",
Spain57!B150       ="",
Sweden58!AE150      ="",
Sweden58!D150      ="",
Sweden58!B150      =""),"",
(Belgium51!AE150*Belgium51!D150/Belgium51!B150
 +Denmark52!AE150*Denmark52!D150/Denmark52!B150
 +Finland53!AE150*Finland53!D150/Finland53!B150
 +Italy54!AE150*Italy54!D150/Italy54!B150
 +Netherlands55!AE150*Netherlands55!D150/Netherlands55!B150
 +Portugal56!AE150*Portugal56!D150/Portugal56!B150
 +Spain57!AE150*Spain57!D150/Spain57!B150
 +Sweden58!AE150*Sweden58!D150/Sweden58!B150)
/(Belgium51!D150/Belgium51!B150
 +Denmark52!D150/Denmark52!B150
 +Finland53!D150/Finland53!B150
 +Italy54!D150/Italy54!B150
 +Netherlands55!D150/Netherlands55!B150
 +Portugal56!D150/Portugal56!B150
 +Spain57!D150/Spain57!B150
 +Sweden58!D150/Sweden58!B150))</f>
        <v/>
      </c>
      <c r="E150" s="62" t="str">
        <f>IF(OR(
Belgium51!H150   ="",
Belgium51!D150   ="",
Belgium51!B150   ="",
Denmark52!H150      ="",
Denmark52!D150      ="",
Denmark52!B150      ="",
Finland53!H150       ="",
Finland53!D150       ="",
Finland53!B150       ="",
Italy54!H150      ="",
Italy54!D150      ="",
Italy54!B150      ="",
Netherlands55!H150 ="",
Netherlands55!D150 ="",
Netherlands55!B150 ="",
Portugal56!H150 ="",
Portugal56!D150 ="",
Portugal56!B150 ="",
Spain57!H150 ="",
Spain57!D150 ="",
Spain57!B150 ="",
Sweden58!H150 ="",
Sweden58!D150 ="",
Sweden58!B150 =""),"",
(Belgium51!H150*Belgium51!D150/Belgium51!B150
 +Denmark52!H150*Denmark52!D150/Denmark52!B150
 +Finland53!H150*Finland53!D150/Finland53!B150
 +Italy54!H150*Italy54!D150/Italy54!B150
 +Netherlands55!H150*Netherlands55!D150/Netherlands55!B150
 +Portugal56!H150*Portugal56!D150/Portugal56!B150
 +Spain57!H150*Spain57!D150/Spain57!B150
 +Sweden58!H150*Sweden58!D150/Sweden58!B150)
/(Belgium51!D150/Belgium51!B150
 +Denmark52!D150/Denmark52!B150
 +Finland53!D150/Finland53!B150
 +Italy54!D150/Italy54!B150
 +Netherlands55!D150/Netherlands55!B150
 +Portugal56!D150/Portugal56!B150
 +Spain57!D150/Spain57!B150
 +Sweden58!D150/Sweden58!B150))</f>
        <v/>
      </c>
      <c r="F150" s="62" t="str">
        <f>IF(OR(
Belgium51!I150   ="",
Belgium51!D150   ="",
Belgium51!B150   ="",
Denmark52!I150      ="",
Denmark52!D150      ="",
Denmark52!B150      ="",
Finland53!I150       ="",
Finland53!D150       ="",
Finland53!B150       ="",
Italy54!I150      ="",
Italy54!D150      ="",
Italy54!B150      ="",
Netherlands55!I150 ="",
Netherlands55!D150 ="",
Netherlands55!B150 ="",
Portugal56!I150      ="",
Portugal56!D150      ="",
Portugal56!B150      ="",
Spain57!I150      ="",
Spain57!D150      ="",
Spain57!B150      ="",
Sweden58!I150      ="",
Sweden58!D150      ="",
Sweden58!B150      =""),"",
(Belgium51!I150/Belgium51!B150
 +Denmark52!I150/Denmark52!B150
 +Finland53!I150/Finland53!B150
 +Italy54!I150/Italy54!B150
 +Netherlands55!I150/Netherlands55!B150
 +Portugal56!I150/Portugal56!B150
 +Spain57!I150/Spain57!B150
 +Sweden58!I150/Sweden58!B150)
/(Belgium51!D150/Belgium51!B150
 +Denmark52!D150/Denmark52!B150
 +Finland53!D150/Finland53!B150
 +Italy54!D150/Italy54!B150
 +Netherlands55!D150/Netherlands55!B150
 +Portugal56!D150/Portugal56!B150
 +Spain57!D150/Spain57!B150
 +Sweden58!D150/Sweden58!B150))</f>
        <v/>
      </c>
      <c r="G150" s="62" t="str">
        <f>IF(OR(
Belgium51!J150   ="",
Belgium51!D150   ="",
Belgium51!B150   ="",
Denmark52!J150      ="",
Denmark52!D150      ="",
Denmark52!B150      ="",
Finland53!J150       ="",
Finland53!D150       ="",
Finland53!B150       ="",
Italy54!J150      ="",
Italy54!D150      ="",
Italy54!B150      ="",
Netherlands55!J150 ="",
Netherlands55!D150 ="",
Netherlands55!B150 ="",
Portugal56!J150      ="",
Portugal56!D150      ="",
Portugal56!B150      ="",
Spain57!J150      ="",
Spain57!D150      ="",
Spain57!B150      ="",
Sweden58!J150      ="",
Sweden58!D150      ="",
Sweden58!B150      =""),"",
(Belgium51!J150/Belgium51!B150
 +Denmark52!J150/Denmark52!B150
 +Finland53!J150/Finland53!B150
 +Italy54!J150/Italy54!B150
 +Netherlands55!J150/Netherlands55!B150
 +Portugal56!J150/Portugal56!B150
 +Spain57!J150/Spain57!B150
 +Sweden58!J150/Sweden58!B150)
/(Belgium51!D150/Belgium51!B150
 +Denmark52!D150/Denmark52!B150
 +Finland53!D150/Finland53!B150
 +Italy54!D150/Italy54!B150
 +Netherlands55!D150/Netherlands55!B150
 +Portugal56!D150/Portugal56!B150
 +Spain57!D150/Spain57!B150
 +Sweden58!D150/Sweden58!B150))</f>
        <v/>
      </c>
      <c r="H150" s="62" t="str">
        <f>IF(OR(
Belgium51!K150   ="",
Belgium51!D150   ="",
Belgium51!B150   ="",
Denmark52!K150      ="",
Denmark52!D150      ="",
Denmark52!B150      ="",
Finland53!K150       ="",
Finland53!D150       ="",
Finland53!B150       ="",
Italy54!K150      ="",
Italy54!D150      ="",
Italy54!B150      ="",
Netherlands55!K150 ="",
Netherlands55!D150 ="",
Netherlands55!B150 ="",
Portugal56!K150      ="",
Portugal56!D150      ="",
Portugal56!B150      ="",
Spain57!K150      ="",
Spain57!D150      ="",
Spain57!B150      ="",
Sweden58!K150      ="",
Sweden58!D150      ="",
Sweden58!B150      =""),"",
(Belgium51!K150/Belgium51!B150
 +Denmark52!K150/Denmark52!B150
 +Finland53!K150/Finland53!B150
 +Italy54!K150/Italy54!B150
 +Netherlands55!K150/Netherlands55!B150
 +Portugal56!K150/Portugal56!B150
 +Spain57!K150/Spain57!B150
 +Sweden58!K150/Sweden58!B150)
/(Belgium51!D150/Belgium51!B150
 +Denmark52!D150/Denmark52!B150
 +Finland53!D150/Finland53!B150
 +Italy54!D150/Italy54!B150
 +Netherlands55!D150/Netherlands55!B150
 +Portugal56!D150/Portugal56!B150
 +Spain57!D150/Spain57!B150
 +Sweden58!D150/Sweden58!B150))</f>
        <v/>
      </c>
      <c r="I150" s="62" t="str">
        <f>IF(OR(
Belgium51!L150   ="",
Belgium51!D150   ="",
Belgium51!B150   ="",
Denmark52!L150      ="",
Denmark52!D150      ="",
Denmark52!B150      ="",
Finland53!L150       ="",
Finland53!D150       ="",
Finland53!B150       ="",
Italy54!L150      ="",
Italy54!D150      ="",
Italy54!B150      ="",
Netherlands55!L150 ="",
Netherlands55!D150 ="",
Netherlands55!B150 ="",
Portugal56!L150      ="",
Portugal56!D150      ="",
Portugal56!B150      ="",
Spain57!L150      ="",
Spain57!D150      ="",
Spain57!B150      ="",
Sweden58!L150      ="",
Sweden58!D150      ="",
Sweden58!B150      =""),"",
(Belgium51!L150/Belgium51!B150
 +Denmark52!L150/Denmark52!B150
 +Finland53!L150/Finland53!B150
 +Italy54!L150/Italy54!B150
 +Netherlands55!L150/Netherlands55!B150
 +Portugal56!L150/Portugal56!B150
 +Spain57!L150/Spain57!B150
 +Sweden58!L150/Sweden58!B150)
/(Belgium51!D150/Belgium51!B150
 +Denmark52!D150/Denmark52!B150
 +Finland53!D150/Finland53!B150
 +Italy54!D150/Italy54!B150
 +Netherlands55!D150/Netherlands55!B150
 +Portugal56!D150/Portugal56!B150
 +Spain57!D150/Spain57!B150
 +Sweden58!D150/Sweden58!B150))</f>
        <v/>
      </c>
      <c r="J150" s="61" t="str">
        <f t="shared" si="11"/>
        <v/>
      </c>
      <c r="K150" s="61" t="str">
        <f>IF(OR(
Belgium51!D150   ="",Belgium51!D149   ="",
Belgium51!B150   ="",Belgium51!B149   ="",
Belgium51!N150   ="",Belgium51!N149   ="",
Denmark52!D150      ="",Denmark52!D149      ="",
Denmark52!B150      ="",Denmark52!B149      ="",
Denmark52!N150      ="",Denmark52!N149      ="",
Finland53!D150       ="",Finland53!D149       ="",
Finland53!B150       ="",Finland53!B149       ="",
Finland53!N150       ="",Finland53!N149       ="",
Italy54!D150      ="",Italy54!D149      ="",
Italy54!B150      ="",Italy54!B149      ="",
Italy54!N150      ="",Italy54!N149      ="",
Netherlands55!D150 ="",Netherlands55!D149 ="",
Netherlands55!B150 ="",Netherlands55!B149 ="",
Netherlands55!N150 ="",Netherlands55!N149 ="",
Portugal56!D150      ="",Portugal56!D149      ="",
Portugal56!B150      ="",Portugal56!B149      ="",
Portugal56!N150      ="",Portugal56!N149      ="",
Spain57!D150      ="",Spain57!D149      ="",
Spain57!B150      ="",Spain57!B149      ="",
Spain57!N150      ="",Spain57!N149      ="",
Sweden58!D150      ="",Sweden58!D149      ="",
Sweden58!B150      ="",Sweden58!B149      ="",
Sweden58!N150      ="",Sweden58!N149      =""),"",
LN(SQRT(
(Belgium51!D150/Belgium51!B150
 +Denmark52!D150/Denmark52!B150
 +Finland53!D150/Finland53!B150
 +Italy54!D150/Italy54!B150
 +Netherlands55!D150/Netherlands55!B150
 +Portugal56!D150/Portugal56!B150
 +Spain57!D150/Spain57!B150
 +Sweden58!D150/Sweden58!B150)
/(Belgium51!D150/Belgium51!N150*Belgium51!N149/Belgium51!B149
 +Denmark52!D150/Denmark52!N150*Denmark52!N149/Denmark52!B149
 +Finland53!D150/Finland53!N150*Finland53!N149/Finland53!B149
 +Italy54!D150/Italy54!N150*Italy54!N149/Italy54!B149
 +Netherlands55!D150/Netherlands55!N150*Netherlands55!N149/Netherlands55!B149
 +Portugal56!D150/Portugal56!N150*Portugal56!N149/Portugal56!B149
 +Spain57!D150/Spain57!N150*Spain57!N149/Spain57!B149
 +Sweden58!D150/Sweden58!N150*Sweden58!N149/Sweden58!B149)
*(Belgium51!D149/Belgium51!N149*Belgium51!N150/Belgium51!B150
 +Denmark52!D149/Denmark52!N149*Denmark52!N150/Denmark52!B150
 +Finland53!D149/Finland53!N149*Finland53!N150/Finland53!B150
 +Italy54!D149/Italy54!N149*Italy54!N150/Italy54!B150
 +Netherlands55!D149/Netherlands55!N149*Netherlands55!N150/Netherlands55!B150
 +Portugal56!D149/Portugal56!N149*Portugal56!N150/Portugal56!B150
 +Spain57!D149/Spain57!N149*Spain57!N150/Spain57!B150
 +Sweden58!D149/Sweden58!N149*Sweden58!N150/Sweden58!B150)
/(Belgium51!D149/Belgium51!B149
 +Denmark52!D149/Denmark52!B149
 +Finland53!D149/Finland53!B149
 +Italy54!D149/Italy54!B149
 +Netherlands55!D149/Netherlands55!B149
 +Portugal56!D149/Portugal56!B149
 +Spain57!D149/Spain57!B149
 +Sweden58!D149/Sweden58!B149))))</f>
        <v/>
      </c>
      <c r="L150" s="61" t="str">
        <f>IF(OR(
Belgium51!F150   ="",Belgium51!F149   ="",
Belgium51!D150   ="",Belgium51!D149   ="",
Belgium51!B150   ="",Belgium51!B149   ="",
Belgium51!P150   ="",Belgium51!P149   ="",
Denmark52!F150      ="",Denmark52!F149      ="",
Denmark52!D150      ="",Denmark52!D149      ="",
Denmark52!B150      ="",Denmark52!B149      ="",
Denmark52!P150      ="",Denmark52!P149      ="",
Finland53!F150       ="",Finland53!F149       ="",
Finland53!D150       ="",Finland53!D149       ="",
Finland53!B150       ="",Finland53!B149       ="",
Finland53!P150       ="",Finland53!P149       ="",
Italy54!F150      ="",Italy54!F149      ="",
Italy54!D150      ="",Italy54!D149      ="",
Italy54!B150      ="",Italy54!B149      ="",
Italy54!P150      ="",Italy54!P149      ="",
Netherlands55!F150 ="",Netherlands55!F149 ="",
Netherlands55!D150 ="",Netherlands55!D149 ="",
Netherlands55!B150 ="",Netherlands55!B149 ="",
Netherlands55!P150 ="",Netherlands55!P149 ="",
Portugal56!F150      ="",Portugal56!F149      ="",
Portugal56!D150      ="",Portugal56!D149      ="",
Portugal56!B150      ="",Portugal56!B149      ="",
Portugal56!P150      ="",Portugal56!P149      ="",
Spain57!F150      ="",Spain57!F149      ="",
Spain57!D150      ="",Spain57!D149      ="",
Spain57!B150      ="",Spain57!B149      ="",
Spain57!P150      ="",Spain57!P149      ="",
Sweden58!F150      ="",Sweden58!F149      ="",
Sweden58!D150      ="",Sweden58!D149      ="",
Sweden58!B150      ="",Sweden58!B149      ="",
Sweden58!P150      ="",Sweden58!P149      =""),"",
LN(SQRT(
(Belgium51!D150*Belgium51!F150/Belgium51!B150
 +Denmark52!D150*Denmark52!F150/Denmark52!B150
 +Finland53!D150*Finland53!F150/Finland53!B150
 +Italy54!D150*Italy54!F150/Italy54!B150
 +Netherlands55!D150*Netherlands55!F150/Netherlands55!B150
 +Portugal56!D150*Portugal56!F150/Portugal56!B150
 +Spain57!D150*Spain57!F150/Spain57!B150
 +Sweden58!D150*Sweden58!F150/Sweden58!B150)
/(Belgium51!D150*Belgium51!F150/Belgium51!P150*Belgium51!P149/Belgium51!B149
 +Denmark52!D150*Denmark52!F150/Denmark52!P150*Denmark52!P149/Denmark52!B149
 +Finland53!D150*Finland53!F150/Finland53!P150*Finland53!P149/Finland53!B149
 +Italy54!D150*Italy54!F150/Italy54!P150*Italy54!P149/Italy54!B149
 +Netherlands55!D150*Netherlands55!F150/Netherlands55!P150*Netherlands55!P149/Netherlands55!B149
 +Portugal56!D150*Portugal56!F150/Portugal56!P150*Portugal56!P149/Portugal56!B149
 +Spain57!D150*Spain57!F150/Spain57!P150*Spain57!P149/Spain57!B149
 +Sweden58!D150*Sweden58!F150/Sweden58!P150*Sweden58!P149/Sweden58!B149)
*(Belgium51!D149*Belgium51!F149/Belgium51!P149*Belgium51!P150/Belgium51!B150
 +Denmark52!D149*Denmark52!F149/Denmark52!P149*Denmark52!P150/Denmark52!B150
 +Finland53!D149*Finland53!F149/Finland53!P149*Finland53!P150/Finland53!B150
 +Italy54!D149*Italy54!F149/Italy54!P149*Italy54!P150/Italy54!B150
 +Netherlands55!D149*Netherlands55!F149/Netherlands55!P149*Netherlands55!P150/Netherlands55!B150
 +Portugal56!D149*Portugal56!F149/Portugal56!P149*Portugal56!P150/Portugal56!B150
 +Spain57!D149*Spain57!F149/Spain57!P149*Spain57!P150/Spain57!B150
 +Sweden58!D149*Sweden58!F149/Sweden58!P149*Sweden58!P150/Sweden58!B150)
/(Belgium51!D149*Belgium51!F149/Belgium51!B149
 +Denmark52!D149*Denmark52!F149/Denmark52!B149
 +Finland53!D149*Finland53!F149/Finland53!B149
 +Italy54!D149*Italy54!F149/Italy54!B149
 +Netherlands55!D149*Netherlands55!F149/Netherlands55!B149
 +Portugal56!D149*Portugal56!F149/Portugal56!B149
 +Spain57!D149*Spain57!F149/Spain57!B149
 +Sweden58!D149*Sweden58!F149/Sweden58!B149))))</f>
        <v/>
      </c>
      <c r="M150" s="62" t="str">
        <f>IF(OR(
Belgium51!H150   ="",Belgium51!H149   ="",
Belgium51!D150   ="",Belgium51!D149   ="",
Belgium51!B150   ="",Belgium51!B149   ="",
Belgium51!Q150   ="",Belgium51!Q149   ="",
Denmark52!H150      ="",Denmark52!H149      ="",
Denmark52!D150      ="",Denmark52!D149      ="",
Denmark52!B150      ="",Denmark52!B149      ="",
Denmark52!Q150      ="",Denmark52!Q149      ="",
Finland53!H150       ="",Finland53!H149       ="",
Finland53!D150       ="",Finland53!D149       ="",
Finland53!B150       ="",Finland53!B149       ="",
Finland53!Q150       ="",Finland53!Q149       ="",
Italy54!H150      ="",Italy54!H149      ="",
Italy54!D150      ="",Italy54!D149      ="",
Italy54!B150      ="",Italy54!B149      ="",
Italy54!Q150      ="",Italy54!Q149      ="",
Netherlands55!H150 ="",Netherlands55!H149 ="",
Netherlands55!D150 ="",Netherlands55!D149 ="",
Netherlands55!B150 ="",Netherlands55!B149 ="",
Netherlands55!Q150 ="",Netherlands55!Q149 ="",
Portugal56!H150      ="",Portugal56!H149      ="",
Portugal56!D150      ="",Portugal56!D149      ="",
Portugal56!B150      ="",Portugal56!B149      ="",
Portugal56!Q150      ="",Portugal56!Q149      ="",
Spain57!H150      ="",Spain57!H149      ="",
Spain57!D150      ="",Spain57!D149      ="",
Spain57!B150      ="",Spain57!B149      ="",
Spain57!Q150      ="",Spain57!Q149      ="",
Sweden58!H150      ="",Sweden58!H149      ="",
Sweden58!D150      ="",Sweden58!D149      ="",
Sweden58!B150      ="",Sweden58!B149      ="",
Sweden58!Q150      ="",Sweden58!Q149      =""),"",
LN(SQRT(
(Belgium51!D150*Belgium51!H150/Belgium51!B150
 +Denmark52!D150*Denmark52!H150/Denmark52!B150
 +Finland53!D150*Finland53!H150/Finland53!B150
 +Italy54!D150*Italy54!H150/Italy54!B150
 +Netherlands55!D150*Netherlands55!H150/Netherlands55!B150
 +Portugal56!D150*Portugal56!H150/Portugal56!B150
 +Spain57!D150*Spain57!H150/Spain57!B150
 +Sweden58!D150*Sweden58!H150/Sweden58!B150)
/(Belgium51!D150*Belgium51!H150/Belgium51!Q150*Belgium51!Q149/Belgium51!B149
 +Denmark52!D150*Denmark52!H150/Denmark52!Q150*Denmark52!Q149/Denmark52!B149
 +Finland53!D150*Finland53!H150/Finland53!Q150*Finland53!Q149/Finland53!B149
 +Italy54!D150*Italy54!H150/Italy54!Q150*Italy54!Q149/Italy54!B149
 +Netherlands55!D150*Netherlands55!H150/Netherlands55!Q150*Netherlands55!Q149/Netherlands55!B149
 +Portugal56!D150*Portugal56!H150/Portugal56!Q150*Portugal56!Q149/Portugal56!B149
 +Spain57!D150*Spain57!H150/Spain57!Q150*Spain57!Q149/Spain57!B149
 +Sweden58!D150*Sweden58!H150/Sweden58!Q150*Sweden58!Q149/Sweden58!B149)
*(Belgium51!D149*Belgium51!H149/Belgium51!Q149*Belgium51!Q150/Belgium51!B150
 +Denmark52!D149*Denmark52!H149/Denmark52!Q149*Denmark52!Q150/Denmark52!B150
 +Finland53!D149*Finland53!H149/Finland53!Q149*Finland53!Q150/Finland53!B150
 +Italy54!D149*Italy54!H149/Italy54!Q149*Italy54!Q150/Italy54!B150
 +Netherlands55!D149*Netherlands55!H149/Netherlands55!Q149*Netherlands55!Q150/Netherlands55!B150
 +Portugal56!D149*Portugal56!H149/Portugal56!Q149*Portugal56!Q150/Portugal56!B150
 +Spain57!D149*Spain57!H149/Spain57!Q149*Spain57!Q150/Spain57!B150
 +Sweden58!D149*Sweden58!H149/Sweden58!Q149*Sweden58!Q150/Sweden58!B150)
/(Belgium51!D149*Belgium51!H149/Belgium51!B149
 +Denmark52!D149*Denmark52!H149/Denmark52!B149
 +Finland53!D149*Finland53!H149/Finland53!B149
 +Italy54!D149*Italy54!H149/Italy54!B149
 +Netherlands55!D149*Netherlands55!H149/Netherlands55!B149
 +Portugal56!D149*Portugal56!H149/Portugal56!B149
 +Spain57!D149*Spain57!H149/Spain57!B149
 +Sweden58!D149*Sweden58!H149/Sweden58!B149))))</f>
        <v/>
      </c>
      <c r="N150" s="62" t="str">
        <f>IF(OR(
Belgium51!I150   ="",Belgium51!I149   ="",
Belgium51!B150   ="",Belgium51!B149   ="",
Belgium51!R150   ="",Belgium51!R149   ="",
Denmark52!I150      ="",Denmark52!I149      ="",
Denmark52!B150      ="",Denmark52!B149      ="",
Denmark52!R150      ="",Denmark52!R149      ="",
Finland53!I150       ="",Finland53!I149       ="",
Finland53!B150       ="",Finland53!B149       ="",
Finland53!R150       ="",Finland53!R149       ="",
Italy54!I150      ="",Italy54!I149      ="",
Italy54!B150      ="",Italy54!B149      ="",
Italy54!R150      ="",Italy54!R149      ="",
Netherlands55!I150 ="",Netherlands55!I149 ="",
Netherlands55!B150 ="",Netherlands55!B149 ="",
Netherlands55!R150 ="",Netherlands55!R149 ="",
Portugal56!I150      ="",Portugal56!I149      ="",
Portugal56!B150      ="",Portugal56!B149      ="",
Portugal56!R150      ="",Portugal56!R149      ="",
Spain57!I150      ="",Spain57!I149      ="",
Spain57!B150      ="",Spain57!B149      ="",
Spain57!R150      ="",Spain57!R149      ="",
Sweden58!I150      ="",Sweden58!I149      ="",
Sweden58!B150      ="",Sweden58!B149      ="",
Sweden58!R150      ="",Sweden58!R149      =""),"",
LN(SQRT(
(Belgium51!I150/Belgium51!B150
 +Denmark52!I150/Denmark52!B150
 +Finland53!I150/Finland53!B150
 +Italy54!I150/Italy54!B150
 +Netherlands55!I150/Netherlands55!B150
 +Portugal56!I150/Portugal56!B150
 +Spain57!I150/Spain57!B150
 +Sweden58!I150/Sweden58!B150)
/(Belgium51!I150/Belgium51!R150*Belgium51!R149/Belgium51!B149
 +Denmark52!I150/Denmark52!R150*Denmark52!R149/Denmark52!B149
 +Finland53!I150/Finland53!R150*Finland53!R149/Finland53!B149
 +Italy54!I150/Italy54!R150*Italy54!R149/Italy54!B149
 +Netherlands55!I150/Netherlands55!R150*Netherlands55!R149/Netherlands55!B149
 +Portugal56!I150/Portugal56!R150*Portugal56!R149/Portugal56!B149
 +Spain57!I150/Spain57!R150*Spain57!R149/Spain57!B149
 +Sweden58!I150/Sweden58!R150*Sweden58!R149/Sweden58!B149)
*(Belgium51!I149/Belgium51!R149*Belgium51!R150/Belgium51!B150
 +Denmark52!I149/Denmark52!R149*Denmark52!R150/Denmark52!B150
 +Finland53!I149/Finland53!R149*Finland53!R150/Finland53!B150
 +Italy54!I149/Italy54!R149*Italy54!R150/Italy54!B150
 +Netherlands55!I149/Netherlands55!R149*Netherlands55!R150/Netherlands55!B150
 +Portugal56!I149/Portugal56!R149*Portugal56!R150/Portugal56!B150
 +Spain57!I149/Spain57!R149*Spain57!R150/Spain57!B150
 +Sweden58!I149/Sweden58!R149*Sweden58!R150/Sweden58!B150)
/(Belgium51!I149/Belgium51!B149
 +Denmark52!I149/Denmark52!B149
 +Finland53!I149/Finland53!B149
 +Italy54!I149/Italy54!B149
 +Netherlands55!I149/Netherlands55!B149
 +Portugal56!I149/Portugal56!B149
 +Spain57!I149/Spain57!B149
 +Sweden58!I149/Sweden58!B149))))</f>
        <v/>
      </c>
      <c r="O150" s="62" t="str">
        <f>IF(OR(
Belgium51!K150   ="",Belgium51!K149   ="",
Belgium51!B150   ="",Belgium51!B149   ="",
Belgium51!S150   ="",Belgium51!S149   ="",
Denmark52!K150      ="",Denmark52!K149      ="",
Denmark52!B150      ="",Denmark52!B149      ="",
Denmark52!S150      ="",Denmark52!S149      ="",
Finland53!K150       ="",Finland53!K149       ="",
Finland53!B150       ="",Finland53!B149       ="",
Finland53!S150       ="",Finland53!S149       ="",
Italy54!K150      ="",Italy54!K149      ="",
Italy54!B150      ="",Italy54!B149      ="",
Italy54!S150      ="",Italy54!S149      ="",
Netherlands55!K150 ="",Netherlands55!K149 ="",
Netherlands55!B150 ="",Netherlands55!B149 ="",
Netherlands55!S150 ="",Netherlands55!S149 ="",
Portugal56!K150      ="",Portugal56!K149      ="",
Portugal56!B150      ="",Portugal56!B149      ="",
Portugal56!S150      ="",Portugal56!S149      ="",
Spain57!K150      ="",Spain57!K149      ="",
Spain57!B150      ="",Spain57!B149      ="",
Spain57!S150      ="",Spain57!S149      ="",
Sweden58!K150      ="",Sweden58!K149      ="",
Sweden58!B150      ="",Sweden58!B149      ="",
Sweden58!S150      ="",Sweden58!S149      =""),"",
LN(SQRT(
(Belgium51!K150/Belgium51!B150
 +Denmark52!K150/Denmark52!B150
 +Finland53!K150/Finland53!B150
 +Italy54!K150/Italy54!B150
 +Netherlands55!K150/Netherlands55!B150
 +Portugal56!K150/Portugal56!B150
 +Spain57!K150/Spain57!B150
 +Sweden58!K150/Sweden58!B150)
/(Belgium51!K150/Belgium51!S150*Belgium51!S149/Belgium51!B149
 +Denmark52!K150/Denmark52!S150*Denmark52!S149/Denmark52!B149
 +Finland53!K150/Finland53!S150*Finland53!S149/Finland53!B149
 +Italy54!K150/Italy54!S150*Italy54!S149/Italy54!B149
 +Netherlands55!K150/Netherlands55!S150*Netherlands55!S149/Netherlands55!B149
 +Portugal56!K150/Portugal56!S150*Portugal56!S149/Portugal56!B149
 +Spain57!K150/Spain57!S150*Spain57!S149/Spain57!B149
 +Sweden58!K150/Sweden58!S150*Sweden58!S149/Sweden58!B149)
*(Belgium51!K149/Belgium51!S149*Belgium51!S150/Belgium51!B150
 +Denmark52!K149/Denmark52!S149*Denmark52!S150/Denmark52!B150
 +Finland53!K149/Finland53!S149*Finland53!S150/Finland53!B150
 +Italy54!K149/Italy54!S149*Italy54!S150/Italy54!B150
 +Netherlands55!K149/Netherlands55!S149*Netherlands55!S150/Netherlands55!B150
 +Portugal56!K149/Portugal56!S149*Portugal56!S150/Portugal56!B150
 +Spain57!K149/Spain57!S149*Spain57!S150/Spain57!B150
 +Sweden58!K149/Sweden58!S149*Sweden58!S150/Sweden58!B150)
/(Belgium51!K149/Belgium51!B149
 +Denmark52!K149/Denmark52!B149
 +Finland53!K149/Finland53!B149
 +Italy54!K149/Italy54!B149
 +Netherlands55!K149/Netherlands55!B149
 +Portugal56!K149/Portugal56!B149
 +Spain57!K149/Spain57!B149
 +Sweden58!K149/Sweden58!B149))))</f>
        <v/>
      </c>
      <c r="P150" s="62" t="str">
        <f>IF(OR(
Belgium51!L150   ="",Belgium51!L149   ="",
Belgium51!B150   ="",Belgium51!B149   ="",
Belgium51!T150   ="",Belgium51!T149   ="",
Denmark52!L150      ="",Denmark52!L149      ="",
Denmark52!B150      ="",Denmark52!B149      ="",
Denmark52!T150      ="",Denmark52!T149      ="",
Finland53!L150       ="",Finland53!L149       ="",
Finland53!B150       ="",Finland53!B149       ="",
Finland53!T150       ="",Finland53!T149       ="",
Italy54!L150      ="",Italy54!L149      ="",
Italy54!B150      ="",Italy54!B149      ="",
Italy54!T150      ="",Italy54!T149      ="",
Netherlands55!L150 ="",Netherlands55!L149 ="",
Netherlands55!B150 ="",Netherlands55!B149 ="",
Netherlands55!T150 ="",Netherlands55!T149 ="",
Portugal56!L150      ="",Portugal56!L149      ="",
Portugal56!B150      ="",Portugal56!B149      ="",
Portugal56!T150      ="",Portugal56!T149      ="",
Spain57!L150      ="",Spain57!L149      ="",
Spain57!B150      ="",Spain57!B149      ="",
Spain57!T150      ="",Spain57!T149      ="",
Sweden58!L150      ="",Sweden58!L149      ="",
Sweden58!B150      ="",Sweden58!B149      ="",
Sweden58!T150      ="",Sweden58!T149      =""),"",
LN(SQRT(
(Belgium51!L150/Belgium51!B150
 +Denmark52!L150/Denmark52!B150
 +Finland53!L150/Finland53!B150
 +Italy54!L150/Italy54!B150
 +Netherlands55!L150/Netherlands55!B150
 +Portugal56!L150/Portugal56!B150
 +Spain57!L150/Spain57!B150
 +Sweden58!L150/Sweden58!B150)
/(Belgium51!L150/Belgium51!T150*Belgium51!T149/Belgium51!B149
 +Denmark52!L150/Denmark52!T150*Denmark52!T149/Denmark52!B149
 +Finland53!L150/Finland53!T150*Finland53!T149/Finland53!B149
 +Italy54!L150/Italy54!T150*Italy54!T149/Italy54!B149
 +Netherlands55!L150/Netherlands55!T150*Netherlands55!T149/Netherlands55!B149
 +Portugal56!L150/Portugal56!T150*Portugal56!T149/Portugal56!B149
 +Spain57!L150/Spain57!T150*Spain57!T149/Spain57!B149
 +Sweden58!L150/Sweden58!T150*Sweden58!T149/Sweden58!B149)
*(Belgium51!L149/Belgium51!T149*Belgium51!T150/Belgium51!B150
 +Denmark52!L149/Denmark52!T149*Denmark52!T150/Denmark52!B150
 +Finland53!L149/Finland53!T149*Finland53!T150/Finland53!B150
 +Italy54!L149/Italy54!T149*Italy54!T150/Italy54!B150
 +Netherlands55!L149/Netherlands55!T149*Netherlands55!T150/Netherlands55!B150
 +Portugal56!L149/Portugal56!T149*Portugal56!T150/Portugal56!B150
 +Spain57!L149/Spain57!T149*Spain57!T150/Spain57!B150
 +Sweden58!L149/Sweden58!T149*Sweden58!T150/Sweden58!B150)
/(Belgium51!L149/Belgium51!B149
 +Denmark52!L149/Denmark52!B149
 +Finland53!L149/Finland53!B149
 +Italy54!L149/Italy54!B149
 +Netherlands55!L149/Netherlands55!B149
 +Portugal56!L149/Portugal56!B149
 +Spain57!L149/Spain57!B149
 +Sweden58!L149/Sweden58!B149))))</f>
        <v/>
      </c>
      <c r="Q150" s="61"/>
      <c r="R150" s="61"/>
      <c r="S150" s="61"/>
      <c r="T150" s="61"/>
      <c r="U150" s="61"/>
      <c r="V150" s="61" t="str">
        <f>IF(OR(
Belgium51!V150   ="",
Belgium51!U150   ="",
Denmark52!V150      ="",
Denmark52!U150      ="",
Finland53!V150       ="",
Finland53!U150       ="",
Italy54!V150      ="",
Italy54!U150      ="",
Netherlands55!V150 ="",
Netherlands55!U150 ="",
Portugal56!V150      ="",
Portugal56!U150      ="",
Spain57!V150      ="",
Spain57!U150      ="",
Sweden58!V150      ="",
Sweden58!U150      =""),"",
LN((Belgium51!V150+Denmark52!V150+Finland53!V150+Italy54!V150+Netherlands55!V150+Portugal56!V150+Spain57!V150+Sweden58!V150)
/(Belgium51!U150+Denmark52!U150+Finland53!U150+Italy54!U150+Netherlands55!U150+Portugal56!U150+Spain57!U150+Sweden58!U150)))</f>
        <v/>
      </c>
      <c r="W150" s="61" t="str">
        <f>IF(OR(
Belgium51!V150   ="",
Belgium51!W150   ="",
Belgium51!U150   ="",
Denmark52!V150      ="",
Denmark52!W150      ="",
Denmark52!U150      ="",
Finland53!V150       ="",
Finland53!W150       ="",
Finland53!U150       ="",
Italy54!V150      ="",
Italy54!W150      ="",
Italy54!U150      ="",
Netherlands55!V150 ="",
Netherlands55!W150 ="",
Netherlands55!V150 ="",
Portugal56!V150      ="",
Portugal56!W150      ="",
Portugal56!U150      ="",
Spain57!V150      ="",
Spain57!W150      ="",
Spain57!U150      ="",
Sweden58!V150      ="",
Sweden58!W150      ="",
Sweden58!U150      ="",
),"",
LN((Belgium51!V150*Belgium51!W150+Denmark52!V150*Denmark52!W150+Finland53!V150*Finland53!W150+Italy54!V150*Italy54!W150+Netherlands55!V150*Netherlands55!W150+Portugal56!V150*Portugal56!W150+Spain57!V150*Spain57!W150+Sweden58!V150*Sweden58!W150)
/(Belgium51!U150+Denmark52!U150+Finland53!U150+Italy54!U150+Netherlands55!U150+Portugal56!U150+Spain57!U150+Sweden58!U150)))</f>
        <v/>
      </c>
      <c r="X150" s="61" t="str">
        <f>IF(OR(
Belgium51!X150   ="",
Belgium51!D150   ="",
Belgium51!B150   ="",
Denmark52!X150      ="",
Denmark52!D150      ="",
Denmark52!B150      ="",
Finland53!X150       ="",
Finland53!D150       ="",
Finland53!B150       ="",
Italy54!X150      ="",
Italy54!D150      ="",
Italy54!B150      ="",
Netherlands55!X150 ="",
Netherlands55!D150 ="",
Netherlands55!B150 ="",
Portugal56!X150      ="",
Portugal56!D150      ="",
Portugal56!B150      ="",
Spain57!X150      ="",
Spain57!D150      ="",
Spain57!B150      ="",
Sweden58!X150      ="",
Sweden58!D150      ="",
Sweden58!B150      =""),"",
(Belgium51!X150*Belgium51!D150/Belgium51!B150
 +Denmark52!X150*Denmark52!D150/Denmark52!B150
 +Finland53!X150*Finland53!D150/Finland53!B150
 +Italy54!X150*Italy54!D150/Italy54!B150
 +Netherlands55!X150*Netherlands55!D150/Netherlands55!B150
 +Portugal56!X150*Portugal56!D150/Portugal56!B150
 +Spain57!X150*Spain57!D150/Spain57!B150
 +Sweden58!X150*Sweden58!D150/Sweden58!B150)
/(Belgium51!D150/Belgium51!B150
 +Denmark52!D150/Denmark52!B150
 +Finland53!D150/Finland53!B150
 +Italy54!D150/Italy54!B150
 +Netherlands55!D150/Netherlands55!B150
 +Portugal56!D150/Portugal56!B150
 +Spain57!D150/Spain57!B150
 +Sweden58!D150/Sweden58!B150))</f>
        <v/>
      </c>
      <c r="Y150" s="61" t="str">
        <f>IF(OR(
Belgium51!Y150   ="",
Belgium51!D150   ="",
Belgium51!B150   ="",
Denmark52!Y150      ="",
Denmark52!D150      ="",
Denmark52!B150      ="",
Finland53!Y150       ="",
Finland53!D150       ="",
Finland53!B150       ="",
Italy54!Y150      ="",
Italy54!D150      ="",
Italy54!B150      ="",
Netherlands55!Y150 ="",
Netherlands55!D150 ="",
Netherlands55!B150 ="",
Portugal56!Y150      ="",
Portugal56!D150      ="",
Portugal56!B150      ="",
Spain57!Y150      ="",
Spain57!D150      ="",
Spain57!B150      ="",
Sweden58!Y150      ="",
Sweden58!D150      ="",
Sweden58!B150      =""),"",
(Belgium51!Y150/Belgium51!B150
 +Denmark52!Y150/Denmark52!B150
 +Finland53!Y150/Finland53!B150
 +Italy54!Y150/Italy54!B150
 +Netherlands55!Y150/Netherlands55!B150
 +Portugal56!Y150/Portugal56!B150
 +Spain57!Y150/Spain57!B150
 +Sweden58!Y150/Sweden58!B150)
/(Belgium51!D150/Belgium51!B150
 +Denmark52!D150/Denmark52!B150
 +Finland53!D150/Finland53!B150
 +Italy54!D150/Italy54!B150
 +Netherlands55!D150/Netherlands55!B150
 +Portugal56!D150/Portugal56!B150
 +Spain57!D150/Spain57!B150
 +Sweden58!D150/Sweden58!B150))</f>
        <v/>
      </c>
      <c r="Z150" s="61">
        <v>-0.36</v>
      </c>
      <c r="AA150" s="62" t="str">
        <f t="shared" si="17"/>
        <v/>
      </c>
      <c r="AB150" s="75" t="str">
        <f>IF(OR(
Belgium51!AB150   ="",
Belgium51!D150   ="",
Belgium51!B150   ="",
Denmark52!AB150      ="",
Denmark52!D150      ="",
Denmark52!B150      ="",
Finland53!AB150       ="",
Finland53!D150       ="",
Finland53!B150       ="",
Italy54!AB150      ="",
Italy54!D150      ="",
Italy54!B150      ="",
Netherlands55!AB150 ="",
Netherlands55!D150 ="",
Netherlands55!B150 ="",
Portugal56!AB150      ="",
Portugal56!D150      ="",
Portugal56!B150      ="",
Spain57!AB150      ="",
Spain57!D150      ="",
Spain57!B150      ="",
Sweden58!AB150      ="",
Sweden58!D150      ="",
Sweden58!B150      =""),"",
(Belgium51!AB150*Belgium51!D150/Belgium51!B150
 +Denmark52!AB150*Denmark52!D150/Denmark52!B150
 +Finland53!AB150*Finland53!D150/Finland53!B150
 +Italy54!AB150*Italy54!D150/Italy54!B150
 +Netherlands55!AB150*Netherlands55!D150/Netherlands55!B150
 +Portugal56!AB150*Portugal56!D150/Portugal56!B150
 +Spain57!AB150*Spain57!D150/Spain57!B150
 +Sweden58!AB150*Sweden58!D150/Sweden58!B150)
/(Belgium51!D150/Belgium51!B150
 +Denmark52!D150/Denmark52!B150
 +Finland53!D150/Finland53!B150
 +Italy54!D150/Italy54!B150
 +Netherlands55!D150/Netherlands55!B150
 +Portugal56!D150/Portugal56!B150
 +Spain57!D150/Spain57!B150
 +Sweden58!D150/Sweden58!B150))</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74A8D-0D0E-45EE-BC29-4DDDCF7842E1}">
  <dimension ref="A1:AB150"/>
  <sheetViews>
    <sheetView workbookViewId="0">
      <pane ySplit="1" topLeftCell="A2" activePane="bottomLeft" state="frozen"/>
      <selection pane="bottomLeft" activeCell="D4" sqref="D4"/>
    </sheetView>
  </sheetViews>
  <sheetFormatPr defaultRowHeight="14.4"/>
  <cols>
    <col min="1" max="1" width="8.62890625" style="61"/>
    <col min="2" max="2" width="8.734375" style="61"/>
    <col min="4" max="4" width="8.83984375" style="61"/>
    <col min="7" max="7" width="8.7890625" style="61"/>
    <col min="11" max="11" width="8.62890625" style="61"/>
    <col min="12" max="16" width="8.7890625" style="61"/>
    <col min="26" max="26" width="8.7890625" style="62"/>
    <col min="27" max="27" width="8.62890625" style="62"/>
  </cols>
  <sheetData>
    <row r="1" spans="1:28">
      <c r="A1" s="34" t="s">
        <v>66</v>
      </c>
      <c r="B1" s="1" t="s">
        <v>953</v>
      </c>
      <c r="C1" t="s">
        <v>754</v>
      </c>
      <c r="D1" s="3" t="s">
        <v>969</v>
      </c>
      <c r="E1" t="s">
        <v>755</v>
      </c>
      <c r="F1" t="s">
        <v>756</v>
      </c>
      <c r="G1" s="61" t="s">
        <v>933</v>
      </c>
      <c r="H1" t="s">
        <v>757</v>
      </c>
      <c r="I1" t="s">
        <v>758</v>
      </c>
      <c r="J1" t="s">
        <v>759</v>
      </c>
      <c r="K1" s="3" t="s">
        <v>797</v>
      </c>
      <c r="L1" s="61" t="s">
        <v>788</v>
      </c>
      <c r="M1" s="61" t="s">
        <v>789</v>
      </c>
      <c r="N1" s="61" t="s">
        <v>790</v>
      </c>
      <c r="O1" s="61" t="s">
        <v>791</v>
      </c>
      <c r="P1" s="61" t="s">
        <v>792</v>
      </c>
      <c r="Q1" t="s">
        <v>760</v>
      </c>
      <c r="R1" t="s">
        <v>761</v>
      </c>
      <c r="S1" t="s">
        <v>762</v>
      </c>
      <c r="T1" t="s">
        <v>763</v>
      </c>
      <c r="U1" t="s">
        <v>764</v>
      </c>
      <c r="V1" t="s">
        <v>765</v>
      </c>
      <c r="W1" t="s">
        <v>766</v>
      </c>
      <c r="X1" t="s">
        <v>767</v>
      </c>
      <c r="Y1" s="61" t="s">
        <v>805</v>
      </c>
      <c r="Z1" s="3" t="s">
        <v>842</v>
      </c>
      <c r="AA1" s="61" t="s">
        <v>768</v>
      </c>
      <c r="AB1" t="s">
        <v>769</v>
      </c>
    </row>
    <row r="2" spans="1:28">
      <c r="A2" s="34" t="s">
        <v>0</v>
      </c>
      <c r="B2" s="75" t="s">
        <v>961</v>
      </c>
      <c r="C2" t="s">
        <v>243</v>
      </c>
      <c r="D2" s="61" t="s">
        <v>960</v>
      </c>
      <c r="E2" t="s">
        <v>197</v>
      </c>
      <c r="F2" t="s">
        <v>216</v>
      </c>
      <c r="G2" s="61" t="s">
        <v>895</v>
      </c>
      <c r="H2" t="s">
        <v>198</v>
      </c>
      <c r="I2" t="s">
        <v>199</v>
      </c>
      <c r="J2" t="s">
        <v>200</v>
      </c>
      <c r="K2" s="62" t="s">
        <v>786</v>
      </c>
      <c r="L2" s="61" t="s">
        <v>787</v>
      </c>
      <c r="M2" s="61" t="s">
        <v>793</v>
      </c>
      <c r="N2" s="61" t="s">
        <v>794</v>
      </c>
      <c r="O2" s="61" t="s">
        <v>795</v>
      </c>
      <c r="P2" s="61" t="s">
        <v>796</v>
      </c>
      <c r="Q2" t="s">
        <v>239</v>
      </c>
      <c r="R2" t="s">
        <v>244</v>
      </c>
      <c r="S2" t="s">
        <v>192</v>
      </c>
      <c r="T2" t="s">
        <v>193</v>
      </c>
      <c r="U2" t="s">
        <v>194</v>
      </c>
      <c r="V2" t="s">
        <v>248</v>
      </c>
      <c r="W2" t="s">
        <v>204</v>
      </c>
      <c r="X2" t="s">
        <v>195</v>
      </c>
      <c r="Y2" s="61" t="s">
        <v>196</v>
      </c>
      <c r="Z2" s="34" t="s">
        <v>863</v>
      </c>
      <c r="AA2" s="61" t="s">
        <v>186</v>
      </c>
      <c r="AB2" t="s">
        <v>201</v>
      </c>
    </row>
    <row r="3" spans="1:28">
      <c r="A3" s="62">
        <v>1870</v>
      </c>
      <c r="B3" s="62" t="str">
        <f>IF(OR(
Australia61!AC3   ="",
Australia61!D3   ="",
Australia61!B3   ="",
Canada62!AC3      ="",
Canada62!D3      ="",
Canada62!B3      ="",
Japan63!AC3       ="",
Japan63!D3       ="",
Japan63!B3       ="",
Norway64!AC3      ="",
Norway64!D3      ="",
Norway64!B3      ="",
Switzerland65!AC3 ="",
Switzerland65!D3 ="",
Switzerland65!B3 =""),"",
(Australia61!AC3*Australia61!D3/Australia61!B3
 +Canada62!AC3*Canada62!D3/Canada62!B3
 +Japan63!AC3*Japan63!D3/Japan63!B3
 +Norway64!AC3*Norway64!D3/Norway64!B3
 +Switzerland65!AC3*Switzerland65!D3/Switzerland65!B3)
/(Australia61!D3/Australia61!B3
 +Canada62!D3/Canada62!B3
 +Japan63!D3/Japan63!B3
 +Norway64!D3/Norway64!B3
 +Switzerland65!D3/Switzerland65!B3))</f>
        <v/>
      </c>
      <c r="C3" t="str">
        <f>IF(OR(
Australia61!F3   ="",
Australia61!D3   ="",
Australia61!B3   ="",
Canada62!F3      ="",
Canada62!D3      ="",
Canada62!B3      ="",
Japan63!F3       ="",
Japan63!D3       ="",
Japan63!B3       ="",
Norway64!F3      ="",
Norway64!D3      ="",
Norway64!B3      ="",
Switzerland65!F3 ="",
Switzerland65!D3 ="",
Switzerland65!B3 =""),"",
(Australia61!F3*Australia61!D3/Australia61!B3
 +Canada62!F3*Canada62!D3/Canada62!B3
 +Japan63!F3*Japan63!D3/Japan63!B3
 +Norway64!F3*Norway64!D3/Norway64!B3
 +Switzerland65!F3*Switzerland65!D3/Switzerland65!B3)
/(Australia61!D3/Australia61!B3
 +Canada62!D3/Canada62!B3
 +Japan63!D3/Japan63!B3
 +Norway64!D3/Norway64!B3
 +Switzerland65!D3/Switzerland65!B3))</f>
        <v/>
      </c>
      <c r="D3" s="61" t="str">
        <f>IF(OR(
Australia61!AE3   ="",
Australia61!D3   ="",
Australia61!B3   ="",
Canada62!AE3      ="",
Canada62!D3      ="",
Canada62!B3      ="",
Japan63!AE3       ="",
Japan63!D3       ="",
Japan63!B3       ="",
Norway64!AE3      ="",
Norway64!D3      ="",
Norway64!B3      ="",
Switzerland65!AE3 ="",
Switzerland65!D3 ="",
Switzerland65!B3 =""),"",
(Australia61!AE3*Australia61!D3/Australia61!B3
 +Canada62!AE3*Canada62!D3/Canada62!B3
 +Japan63!AE3*Japan63!D3/Japan63!B3
 +Norway64!AE3*Norway64!D3/Norway64!B3
 +Switzerland65!AE3*Switzerland65!D3/Switzerland65!B3)
/(Australia61!D3/Australia61!B3
 +Canada62!D3/Canada62!B3
 +Japan63!D3/Japan63!B3
 +Norway64!D3/Norway64!B3
 +Switzerland65!D3/Switzerland65!B3))</f>
        <v/>
      </c>
      <c r="E3" t="str">
        <f>IF(OR(
Australia61!H3   ="",
Australia61!D3   ="",
Australia61!B3   ="",
Canada62!H3      ="",
Canada62!D3      ="",
Canada62!B3      ="",
Japan63!H3       ="",
Japan63!D3       ="",
Japan63!B3       ="",
Norway64!H3      ="",
Norway64!D3      ="",
Norway64!B3      ="",
Switzerland65!H3 ="",
Switzerland65!D3 ="",
Switzerland65!B3 =""),"",
(Australia61!H3*Australia61!D3/Australia61!B3
 +Canada62!H3*Canada62!D3/Canada62!B3
 +Japan63!H3*Japan63!D3/Japan63!B3
 +Norway64!H3*Norway64!D3/Norway64!B3
 +Switzerland65!H3*Switzerland65!D3/Switzerland65!B3)
/(Australia61!D3/Australia61!B3
 +Canada62!D3/Canada62!B3
 +Japan63!D3/Japan63!B3
 +Norway64!D3/Norway64!B3
 +Switzerland65!D3/Switzerland65!B3))</f>
        <v/>
      </c>
      <c r="F3" t="str">
        <f>IF(OR(
Australia61!I3   ="",
Australia61!D3   ="",
Australia61!B3   ="",
Canada62!I3      ="",
Canada62!D3      ="",
Canada62!B3      ="",
Japan63!I3       ="",
Japan63!D3       ="",
Japan63!B3       ="",
Norway64!I3      ="",
Norway64!D3      ="",
Norway64!B3      ="",
Switzerland65!I3 ="",
Switzerland65!D3 ="",
Switzerland65!B3 =""),"",
(Australia61!I3/Australia61!B3
 +Canada62!I3/Canada62!B3
 +Japan63!I3/Japan63!B3
 +Norway64!I3/Norway64!B3
 +Switzerland65!I3/Switzerland65!B3)
/(Australia61!D3/Australia61!B3
 +Canada62!D3/Canada62!B3
 +Japan63!D3/Japan63!B3
 +Norway64!D3/Norway64!B3
 +Switzerland65!D3/Switzerland65!B3))</f>
        <v/>
      </c>
      <c r="G3" s="61" t="str">
        <f>IF(OR(
Australia61!J3   ="",
Australia61!D3   ="",
Australia61!B3   ="",
Canada62!J3      ="",
Canada62!D3      ="",
Canada62!B3      ="",
Japan63!J3       ="",
Japan63!D3       ="",
Japan63!B3       ="",
Norway64!J3      ="",
Norway64!D3      ="",
Norway64!B3      ="",
Switzerland65!J3 ="",
Switzerland65!D3 ="",
Switzerland65!B3 =""),"",
(Australia61!J3/Australia61!B3
 +Canada62!J3/Canada62!B3
 +Japan63!J3/Japan63!B3
 +Norway64!J3/Norway64!B3
 +Switzerland65!J3/Switzerland65!B3)
/(Australia61!D3/Australia61!B3
 +Canada62!D3/Canada62!B3
 +Japan63!D3/Japan63!B3
 +Norway64!D3/Norway64!B3
 +Switzerland65!D3/Switzerland65!B3))</f>
        <v/>
      </c>
      <c r="H3" t="str">
        <f>IF(OR(
Australia61!K3   ="",
Australia61!D3   ="",
Australia61!B3   ="",
Canada62!K3      ="",
Canada62!D3      ="",
Canada62!B3      ="",
Japan63!K3       ="",
Japan63!D3       ="",
Japan63!B3       ="",
Norway64!K3      ="",
Norway64!D3      ="",
Norway64!B3      ="",
Switzerland65!K3 ="",
Switzerland65!D3 ="",
Switzerland65!B3 =""),"",
(Australia61!K3/Australia61!B3
 +Canada62!K3/Canada62!B3
 +Japan63!K3/Japan63!B3
 +Norway64!K3/Norway64!B3
 +Switzerland65!K3/Switzerland65!B3)
/(Australia61!D3/Australia61!B3
 +Canada62!D3/Canada62!B3
 +Japan63!D3/Japan63!B3
 +Norway64!D3/Norway64!B3
 +Switzerland65!D3/Switzerland65!B3))</f>
        <v/>
      </c>
      <c r="I3" t="str">
        <f>IF(OR(
Australia61!L3   ="",
Australia61!D3   ="",
Australia61!B3   ="",
Canada62!L3      ="",
Canada62!D3      ="",
Canada62!B3      ="",
Japan63!L3       ="",
Japan63!D3       ="",
Japan63!B3       ="",
Norway64!L3      ="",
Norway64!D3      ="",
Norway64!B3      ="",
Switzerland65!L3 ="",
Switzerland65!D3 ="",
Switzerland65!B3 =""),"",
(Australia61!L3/Australia61!B3
 +Canada62!L3/Canada62!B3
 +Japan63!L3/Japan63!B3
 +Norway64!L3/Norway64!B3
 +Switzerland65!L3/Switzerland65!B3)
/(Australia61!D3/Australia61!B3
 +Canada62!D3/Canada62!B3
 +Japan63!D3/Japan63!B3
 +Norway64!D3/Norway64!B3
 +Switzerland65!D3/Switzerland65!B3))</f>
        <v/>
      </c>
      <c r="J3" s="61" t="str">
        <f>IF(OR(H3="",I3=""),"",H3-I3)</f>
        <v/>
      </c>
      <c r="K3" s="62"/>
      <c r="L3" s="62"/>
      <c r="M3" s="62"/>
      <c r="N3" s="62"/>
      <c r="O3" s="62"/>
      <c r="P3" s="62"/>
      <c r="V3" t="str">
        <f>IF(OR(
Australia61!V3   ="",
Australia61!U3   ="",
Canada62!V3      ="",
Canada62!U3      ="",
Japan63!V3       ="",
Japan63!U3       ="",
Norway64!V3      ="",
Norway64!U3      ="",
Switzerland65!V3 ="",
Switzerland65!U3 =""),"",
LN((Australia61!V3+Canada62!V3+Japan63!V3+Norway64!V3+Switzerland65!V3)
/(Australia61!U3+Canada62!U3+Japan63!U3+Norway64!U3+Switzerland65!U3)))</f>
        <v/>
      </c>
      <c r="W3" t="str">
        <f>IF(OR(
Australia61!V3   ="",
Australia61!W3   ="",
Australia61!U3   ="",
Canada62!V3      ="",
Canada62!W3      ="",
Canada62!U3      ="",
Japan63!V3       ="",
Japan63!W3       ="",
Japan63!U3       ="",
Norway64!V3      ="",
Norway64!W3      ="",
Norway64!U3      ="",
Switzerland65!V3 ="",
Switzerland65!W3 ="",
Switzerland65!V3 =""),"",
LN((Australia61!V3*Australia61!W3+Canada62!V3*Canada62!W3+Japan63!V3*Japan63!W3+Norway64!V3*Norway64!W3+Switzerland65!V3*Switzerland65!W3)
/(Australia61!U3+Canada62!U3+Japan63!U3+Norway64!U3+Switzerland65!U3)))</f>
        <v/>
      </c>
      <c r="X3" t="str">
        <f>IF(OR(
Australia61!X3   ="",
Australia61!D3   ="",
Australia61!B3   ="",
Canada62!X3      ="",
Canada62!D3      ="",
Canada62!B3      ="",
Japan63!X3       ="",
Japan63!D3       ="",
Japan63!B3       ="",
Norway64!X3      ="",
Norway64!D3      ="",
Norway64!B3      ="",
Switzerland65!X3 ="",
Switzerland65!D3 ="",
Switzerland65!B3 =""),"",
(Australia61!X3*Australia61!D3/Australia61!B3
 +Canada62!X3*Canada62!D3/Canada62!B3
 +Japan63!X3*Japan63!D3/Japan63!B3
 +Norway64!X3*Norway64!D3/Norway64!B3
 +Switzerland65!X3*Switzerland65!D3/Switzerland65!B3)
/(Australia61!D3/Australia61!B3
 +Canada62!D3/Canada62!B3
 +Japan63!D3/Japan63!B3
 +Norway64!D3/Norway64!B3
 +Switzerland65!D3/Switzerland65!B3))</f>
        <v/>
      </c>
      <c r="Y3" t="str">
        <f>IF(OR(
Australia61!Y3   ="",
Australia61!D3   ="",
Australia61!B3   ="",
Canada62!Y3      ="",
Canada62!D3      ="",
Canada62!B3      ="",
Japan63!Y3       ="",
Japan63!D3       ="",
Japan63!B3       ="",
Norway64!Y3      ="",
Norway64!D3      ="",
Norway64!B3      ="",
Switzerland65!Y3 ="",
Switzerland65!D3 ="",
Switzerland65!B3 =""),"",
(Australia61!Y3/Australia61!B3
 +Canada62!Y3/Canada62!B3
 +Japan63!Y3/Japan63!B3
 +Norway64!Y3/Norway64!B3
 +Switzerland65!Y3/Switzerland65!B3)
/(Australia61!D3/Australia61!B3
 +Canada62!D3/Canada62!B3
 +Japan63!D3/Japan63!B3
 +Norway64!D3/Norway64!B3
 +Switzerland65!D3/Switzerland65!B3))</f>
        <v/>
      </c>
      <c r="Z3" s="61">
        <v>5.72</v>
      </c>
      <c r="AB3" t="str">
        <f>IF(OR(
Australia61!AB3   ="",
Australia61!D3   ="",
Australia61!B3   ="",
Canada62!AB3      ="",
Canada62!D3      ="",
Canada62!B3      ="",
Japan63!AB3       ="",
Japan63!D3       ="",
Japan63!B3       ="",
Norway64!AB3      ="",
Norway64!D3      ="",
Norway64!B3      ="",
Switzerland65!AB3 ="",
Switzerland65!D3 ="",
Switzerland65!B3 =""),"",
(Australia61!AB3*Australia61!D3/Australia61!B3
 +Canada62!AB3*Canada62!D3/Canada62!B3
 +Japan63!AB3*Japan63!D3/Japan63!B3
 +Norway64!AB3*Norway64!D3/Norway64!B3
 +Switzerland65!AB3*Switzerland65!D3/Switzerland65!B3)
/(Australia61!D3/Australia61!B3
 +Canada62!D3/Canada62!B3
 +Japan63!D3/Japan63!B3
 +Norway64!D3/Norway64!B3
 +Switzerland65!D3/Switzerland65!B3))</f>
        <v/>
      </c>
    </row>
    <row r="4" spans="1:28">
      <c r="A4" s="62">
        <v>1871</v>
      </c>
      <c r="B4" s="62" t="str">
        <f>IF(OR(
Australia61!AC4   ="",
Australia61!D4   ="",
Australia61!B4   ="",
Canada62!AC4      ="",
Canada62!D4      ="",
Canada62!B4      ="",
Japan63!AC4       ="",
Japan63!D4       ="",
Japan63!B4       ="",
Norway64!AC4      ="",
Norway64!D4      ="",
Norway64!B4      ="",
Switzerland65!AC4 ="",
Switzerland65!D4 ="",
Switzerland65!B4 =""),"",
(Australia61!AC4*Australia61!D4/Australia61!B4
 +Canada62!AC4*Canada62!D4/Canada62!B4
 +Japan63!AC4*Japan63!D4/Japan63!B4
 +Norway64!AC4*Norway64!D4/Norway64!B4
 +Switzerland65!AC4*Switzerland65!D4/Switzerland65!B4)
/(Australia61!D4/Australia61!B4
 +Canada62!D4/Canada62!B4
 +Japan63!D4/Japan63!B4
 +Norway64!D4/Norway64!B4
 +Switzerland65!D4/Switzerland65!B4))</f>
        <v/>
      </c>
      <c r="C4" s="61" t="str">
        <f>IF(OR(
Australia61!F4   ="",
Australia61!D4   ="",
Australia61!B4   ="",
Canada62!F4      ="",
Canada62!D4      ="",
Canada62!B4      ="",
Japan63!F4       ="",
Japan63!D4       ="",
Japan63!B4       ="",
Norway64!F4      ="",
Norway64!D4      ="",
Norway64!B4      ="",
Switzerland65!F4 ="",
Switzerland65!D4 ="",
Switzerland65!B4 =""),"",
(Australia61!F4*Australia61!D4/Australia61!B4
 +Canada62!F4*Canada62!D4/Canada62!B4
 +Japan63!F4*Japan63!D4/Japan63!B4
 +Norway64!F4*Norway64!D4/Norway64!B4
 +Switzerland65!F4*Switzerland65!D4/Switzerland65!B4)
/(Australia61!D4/Australia61!B4
 +Canada62!D4/Canada62!B4
 +Japan63!D4/Japan63!B4
 +Norway64!D4/Norway64!B4
 +Switzerland65!D4/Switzerland65!B4))</f>
        <v/>
      </c>
      <c r="D4" s="61" t="str">
        <f>IF(OR(
Australia61!AE4   ="",
Australia61!D4   ="",
Australia61!B4   ="",
Canada62!AE4      ="",
Canada62!D4      ="",
Canada62!B4      ="",
Japan63!AE4       ="",
Japan63!D4       ="",
Japan63!B4       ="",
Norway64!AE4      ="",
Norway64!D4      ="",
Norway64!B4      ="",
Switzerland65!AE4 ="",
Switzerland65!D4 ="",
Switzerland65!B4 =""),"",
(Australia61!AE4*Australia61!D4/Australia61!B4
 +Canada62!AE4*Canada62!D4/Canada62!B4
 +Japan63!AE4*Japan63!D4/Japan63!B4
 +Norway64!AE4*Norway64!D4/Norway64!B4
 +Switzerland65!AE4*Switzerland65!D4/Switzerland65!B4)
/(Australia61!D4/Australia61!B4
 +Canada62!D4/Canada62!B4
 +Japan63!D4/Japan63!B4
 +Norway64!D4/Norway64!B4
 +Switzerland65!D4/Switzerland65!B4))</f>
        <v/>
      </c>
      <c r="E4" s="61" t="str">
        <f>IF(OR(
Australia61!H4   ="",
Australia61!D4   ="",
Australia61!B4   ="",
Canada62!H4      ="",
Canada62!D4      ="",
Canada62!B4      ="",
Japan63!H4       ="",
Japan63!D4       ="",
Japan63!B4       ="",
Norway64!H4      ="",
Norway64!D4      ="",
Norway64!B4      ="",
Switzerland65!H4 ="",
Switzerland65!D4 ="",
Switzerland65!B4 =""),"",
(Australia61!H4*Australia61!D4/Australia61!B4
 +Canada62!H4*Canada62!D4/Canada62!B4
 +Japan63!H4*Japan63!D4/Japan63!B4
 +Norway64!H4*Norway64!D4/Norway64!B4
 +Switzerland65!H4*Switzerland65!D4/Switzerland65!B4)
/(Australia61!D4/Australia61!B4
 +Canada62!D4/Canada62!B4
 +Japan63!D4/Japan63!B4
 +Norway64!D4/Norway64!B4
 +Switzerland65!D4/Switzerland65!B4))</f>
        <v/>
      </c>
      <c r="F4" s="61" t="str">
        <f>IF(OR(
Australia61!I4   ="",
Australia61!D4   ="",
Australia61!B4   ="",
Canada62!I4      ="",
Canada62!D4      ="",
Canada62!B4      ="",
Japan63!I4       ="",
Japan63!D4       ="",
Japan63!B4       ="",
Norway64!I4      ="",
Norway64!D4      ="",
Norway64!B4      ="",
Switzerland65!I4 ="",
Switzerland65!D4 ="",
Switzerland65!B4 =""),"",
(Australia61!I4/Australia61!B4
 +Canada62!I4/Canada62!B4
 +Japan63!I4/Japan63!B4
 +Norway64!I4/Norway64!B4
 +Switzerland65!I4/Switzerland65!B4)
/(Australia61!D4/Australia61!B4
 +Canada62!D4/Canada62!B4
 +Japan63!D4/Japan63!B4
 +Norway64!D4/Norway64!B4
 +Switzerland65!D4/Switzerland65!B4))</f>
        <v/>
      </c>
      <c r="G4" s="61" t="str">
        <f>IF(OR(
Australia61!J4   ="",
Australia61!D4   ="",
Australia61!B4   ="",
Canada62!J4      ="",
Canada62!D4      ="",
Canada62!B4      ="",
Japan63!J4       ="",
Japan63!D4       ="",
Japan63!B4       ="",
Norway64!J4      ="",
Norway64!D4      ="",
Norway64!B4      ="",
Switzerland65!J4 ="",
Switzerland65!D4 ="",
Switzerland65!B4 =""),"",
(Australia61!J4/Australia61!B4
 +Canada62!J4/Canada62!B4
 +Japan63!J4/Japan63!B4
 +Norway64!J4/Norway64!B4
 +Switzerland65!J4/Switzerland65!B4)
/(Australia61!D4/Australia61!B4
 +Canada62!D4/Canada62!B4
 +Japan63!D4/Japan63!B4
 +Norway64!D4/Norway64!B4
 +Switzerland65!D4/Switzerland65!B4))</f>
        <v/>
      </c>
      <c r="H4" s="61" t="str">
        <f>IF(OR(
Australia61!K4   ="",
Australia61!D4   ="",
Australia61!B4   ="",
Canada62!K4      ="",
Canada62!D4      ="",
Canada62!B4      ="",
Japan63!K4       ="",
Japan63!D4       ="",
Japan63!B4       ="",
Norway64!K4      ="",
Norway64!D4      ="",
Norway64!B4      ="",
Switzerland65!K4 ="",
Switzerland65!D4 ="",
Switzerland65!B4 =""),"",
(Australia61!K4/Australia61!B4
 +Canada62!K4/Canada62!B4
 +Japan63!K4/Japan63!B4
 +Norway64!K4/Norway64!B4
 +Switzerland65!K4/Switzerland65!B4)
/(Australia61!D4/Australia61!B4
 +Canada62!D4/Canada62!B4
 +Japan63!D4/Japan63!B4
 +Norway64!D4/Norway64!B4
 +Switzerland65!D4/Switzerland65!B4))</f>
        <v/>
      </c>
      <c r="I4" s="61" t="str">
        <f>IF(OR(
Australia61!L4   ="",
Australia61!D4   ="",
Australia61!B4   ="",
Canada62!L4      ="",
Canada62!D4      ="",
Canada62!B4      ="",
Japan63!L4       ="",
Japan63!D4       ="",
Japan63!B4       ="",
Norway64!L4      ="",
Norway64!D4      ="",
Norway64!B4      ="",
Switzerland65!L4 ="",
Switzerland65!D4 ="",
Switzerland65!B4 =""),"",
(Australia61!L4/Australia61!B4
 +Canada62!L4/Canada62!B4
 +Japan63!L4/Japan63!B4
 +Norway64!L4/Norway64!B4
 +Switzerland65!L4/Switzerland65!B4)
/(Australia61!D4/Australia61!B4
 +Canada62!D4/Canada62!B4
 +Japan63!D4/Japan63!B4
 +Norway64!D4/Norway64!B4
 +Switzerland65!D4/Switzerland65!B4))</f>
        <v/>
      </c>
      <c r="J4" s="61" t="str">
        <f t="shared" ref="J4:J67" si="0">IF(OR(H4="",I4=""),"",H4-I4)</f>
        <v/>
      </c>
      <c r="K4" s="62" t="str">
        <f>IF(OR(
Australia61!D4   ="",Australia61!D3   ="",
Australia61!B4   ="",Australia61!B3   ="",
Australia61!N4   ="",Australia61!N3   ="",
Canada62!D4      ="",Canada62!D3      ="",
Canada62!B4      ="",Canada62!B3      ="",
Canada62!N4      ="",Canada62!N3      ="",
Japan63!D4       ="",Japan63!D3       ="",
Japan63!B4       ="",Japan63!B3       ="",
Japan63!N4       ="",Japan63!N3       ="",
Norway64!D4      ="",Norway64!D3      ="",
Norway64!B4      ="",Norway64!B3      ="",
Norway64!N4      ="",Norway64!N3      ="",
Switzerland65!D4 ="",Switzerland65!D3 ="",
Switzerland65!B4 ="",Switzerland65!B3 ="",
Switzerland65!N4 ="",Switzerland65!N3 =""),"",
LN(SQRT(
(Australia61!D4/Australia61!B4
 +Canada62!D4/Canada62!B4
 +Japan63!D4/Japan63!B4
 +Norway64!D4/Norway64!B4
 +Switzerland65!D4/Switzerland65!B4)
/(Australia61!D4/Australia61!N4*Australia61!N3/Australia61!B3
 +Canada62!D4/Canada62!N4*Canada62!N3/Canada62!B3
 +Japan63!D4/Japan63!N4*Japan63!N3/Japan63!B3
 +Norway64!D4/Norway64!N4*Norway64!N3/Norway64!B3
 +Switzerland65!D4/Switzerland65!N4*Switzerland65!N3/Switzerland65!B3)
*(Australia61!D3/Australia61!N3*Australia61!N4/Australia61!B4
 +Canada62!D3/Canada62!N3*Canada62!N4/Canada62!B4
 +Japan63!D3/Japan63!N3*Japan63!N4/Japan63!B4
 +Norway64!D3/Norway64!N3*Norway64!N4/Norway64!B4
 +Switzerland65!D3/Switzerland65!N3*Switzerland65!N4/Switzerland65!B4)
/(Australia61!D3/Australia61!B3
 +Canada62!D3/Canada62!B3
 +Japan63!D3/Japan63!B3
 +Norway64!D3/Norway64!B3
 +Switzerland65!D3/Switzerland65!B3))))</f>
        <v/>
      </c>
      <c r="L4" s="62" t="str">
        <f>IF(OR(
Australia61!F4   ="",Australia61!F3   ="",
Australia61!D4   ="",Australia61!D3   ="",
Australia61!B4   ="",Australia61!B3   ="",
Australia61!P4   ="",Australia61!P3   ="",
Canada62!F4      ="",Canada62!F3      ="",
Canada62!D4      ="",Canada62!D3      ="",
Canada62!B4      ="",Canada62!B3      ="",
Canada62!P4      ="",Canada62!P3      ="",
Japan63!F4       ="",Japan63!F3       ="",
Japan63!D4       ="",Japan63!D3       ="",
Japan63!B4       ="",Japan63!B3       ="",
Japan63!P4       ="",Japan63!P3       ="",
Norway64!F4      ="",Norway64!F3      ="",
Norway64!D4      ="",Norway64!D3      ="",
Norway64!B4      ="",Norway64!B3      ="",
Norway64!P4      ="",Norway64!P3      ="",
Switzerland65!F4 ="",Switzerland65!F3 ="",
Switzerland65!D4 ="",Switzerland65!D3 ="",
Switzerland65!B4 ="",Switzerland65!B3 ="",
Switzerland65!P4 ="",Switzerland65!P3 =""),"",
LN(SQRT(
(Australia61!D4*Australia61!F4/Australia61!B4
 +Canada62!D4*Canada62!F4/Canada62!B4
 +Japan63!D4*Japan63!F4/Japan63!B4
 +Norway64!D4*Norway64!F4/Norway64!B4
 +Switzerland65!D4*Switzerland65!F4/Switzerland65!B4)
/(Australia61!D4*Australia61!F4/Australia61!P4*Australia61!P3/Australia61!B3
 +Canada62!D4*Canada62!F4/Canada62!P4*Canada62!P3/Canada62!B3
 +Japan63!D4*Japan63!F4/Japan63!P4*Japan63!P3/Japan63!B3
 +Norway64!D4*Norway64!F4/Norway64!P4*Norway64!P3/Norway64!B3
 +Switzerland65!D4*Switzerland65!F4/Switzerland65!P4*Switzerland65!P3/Switzerland65!B3)
*(Australia61!D3*Australia61!F3/Australia61!P3*Australia61!P4/Australia61!B4
 +Canada62!D3*Canada62!F3/Canada62!P3*Canada62!P4/Canada62!B4
 +Japan63!D3*Japan63!F3/Japan63!P3*Japan63!P4/Japan63!B4
 +Norway64!D3*Norway64!F3/Norway64!P3*Norway64!P4/Norway64!B4
 +Switzerland65!D3*Switzerland65!F3/Switzerland65!P3*Switzerland65!P4/Switzerland65!B4)
/(Australia61!D3*Australia61!F3/Australia61!B3
 +Canada62!D3*Canada62!F3/Canada62!B3
 +Japan63!D3*Japan63!F3/Japan63!B3
 +Norway64!D3*Norway64!F3/Norway64!B3
 +Switzerland65!D3*Switzerland65!F3/Switzerland65!B3))))</f>
        <v/>
      </c>
      <c r="M4" s="62" t="str">
        <f>IF(OR(
Australia61!H4   ="",Australia61!H3   ="",
Australia61!D4   ="",Australia61!D3   ="",
Australia61!B4   ="",Australia61!B3   ="",
Australia61!Q4   ="",Australia61!Q3   ="",
Canada62!H4      ="",Canada62!H3      ="",
Canada62!D4      ="",Canada62!D3      ="",
Canada62!B4      ="",Canada62!B3      ="",
Canada62!Q4      ="",Canada62!Q3      ="",
Japan63!H4       ="",Japan63!H3       ="",
Japan63!D4       ="",Japan63!D3       ="",
Japan63!B4       ="",Japan63!B3       ="",
Japan63!Q4       ="",Japan63!Q3       ="",
Norway64!H4      ="",Norway64!H3      ="",
Norway64!D4      ="",Norway64!D3      ="",
Norway64!B4      ="",Norway64!B3      ="",
Norway64!Q4      ="",Norway64!Q3      ="",
Switzerland65!H4 ="",Switzerland65!H3 ="",
Switzerland65!D4 ="",Switzerland65!D3 ="",
Switzerland65!B4 ="",Switzerland65!B3 ="",
Switzerland65!Q4 ="",Switzerland65!Q3 =""),"",
LN(SQRT(
(Australia61!D4*Australia61!H4/Australia61!B4
 +Canada62!D4*Canada62!H4/Canada62!B4
 +Japan63!D4*Japan63!H4/Japan63!B4
 +Norway64!D4*Norway64!H4/Norway64!B4
 +Switzerland65!D4*Switzerland65!H4/Switzerland65!B4)
/(Australia61!D4*Australia61!H4/Australia61!Q4*Australia61!Q3/Australia61!B3
 +Canada62!D4*Canada62!H4/Canada62!Q4*Canada62!Q3/Canada62!B3
 +Japan63!D4*Japan63!H4/Japan63!Q4*Japan63!Q3/Japan63!B3
 +Norway64!D4*Norway64!H4/Norway64!Q4*Norway64!Q3/Norway64!B3
 +Switzerland65!D4*Switzerland65!H4/Switzerland65!Q4*Switzerland65!Q3/Switzerland65!B3)
*(Australia61!D3*Australia61!H3/Australia61!Q3*Australia61!Q4/Australia61!B4
 +Canada62!D3*Canada62!H3/Canada62!Q3*Canada62!Q4/Canada62!B4
 +Japan63!D3*Japan63!H3/Japan63!Q3*Japan63!Q4/Japan63!B4
 +Norway64!D3*Norway64!H3/Norway64!Q3*Norway64!Q4/Norway64!B4
 +Switzerland65!D3*Switzerland65!H3/Switzerland65!Q3*Switzerland65!Q4/Switzerland65!B4)
/(Australia61!D3*Australia61!H3/Australia61!B3
 +Canada62!D3*Canada62!H3/Canada62!B3
 +Japan63!D3*Japan63!H3/Japan63!B3
 +Norway64!D3*Norway64!H3/Norway64!B3
 +Switzerland65!D3*Switzerland65!H3/Switzerland65!B3))))</f>
        <v/>
      </c>
      <c r="N4" s="62" t="str">
        <f>IF(OR(
Australia61!I4   ="",Australia61!I3   ="",
Australia61!B4   ="",Australia61!B3   ="",
Australia61!R4   ="",Australia61!R3   ="",
Canada62!I4      ="",Canada62!I3      ="",
Canada62!B4      ="",Canada62!B3      ="",
Canada62!R4      ="",Canada62!R3      ="",
Japan63!I4       ="",Japan63!I3       ="",
Japan63!B4       ="",Japan63!B3       ="",
Japan63!R4       ="",Japan63!R3       ="",
Norway64!I4      ="",Norway64!I3      ="",
Norway64!B4      ="",Norway64!B3      ="",
Norway64!R4      ="",Norway64!R3      ="",
Switzerland65!I4 ="",Switzerland65!I3 ="",
Switzerland65!B4 ="",Switzerland65!B3 ="",
Switzerland65!R4 ="",Switzerland65!R3 =""),"",
LN(SQRT(
(Australia61!I4/Australia61!B4
 +Canada62!I4/Canada62!B4
 +Japan63!I4/Japan63!B4
 +Norway64!I4/Norway64!B4
 +Switzerland65!I4/Switzerland65!B4)
/(Australia61!I4/Australia61!R4*Australia61!R3/Australia61!B3
 +Canada62!I4/Canada62!R4*Canada62!R3/Canada62!B3
 +Japan63!I4/Japan63!R4*Japan63!R3/Japan63!B3
 +Norway64!I4/Norway64!R4*Norway64!R3/Norway64!B3
 +Switzerland65!I4/Switzerland65!R4*Switzerland65!R3/Switzerland65!B3)
*(Australia61!I3/Australia61!R3*Australia61!R4/Australia61!B4
 +Canada62!I3/Canada62!R3*Canada62!R4/Canada62!B4
 +Japan63!I3/Japan63!R3*Japan63!R4/Japan63!B4
 +Norway64!I3/Norway64!R3*Norway64!R4/Norway64!B4
 +Switzerland65!I3/Switzerland65!R3*Switzerland65!R4/Switzerland65!B4)
/(Australia61!I3/Australia61!B3
 +Canada62!I3/Canada62!B3
 +Japan63!I3/Japan63!B3
 +Norway64!I3/Norway64!B3
 +Switzerland65!I3/Switzerland65!B3))))</f>
        <v/>
      </c>
      <c r="O4" s="62" t="str">
        <f>IF(OR(
Australia61!K4   ="",Australia61!K3   ="",
Australia61!B4   ="",Australia61!B3   ="",
Australia61!S4   ="",Australia61!S3   ="",
Canada62!K4      ="",Canada62!K3      ="",
Canada62!B4      ="",Canada62!B3      ="",
Canada62!S4      ="",Canada62!S3      ="",
Japan63!K4       ="",Japan63!K3       ="",
Japan63!B4       ="",Japan63!B3       ="",
Japan63!S4       ="",Japan63!S3       ="",
Norway64!K4      ="",Norway64!K3      ="",
Norway64!B4      ="",Norway64!B3      ="",
Norway64!S4      ="",Norway64!S3      ="",
Switzerland65!K4 ="",Switzerland65!K3 ="",
Switzerland65!B4 ="",Switzerland65!B3 ="",
Switzerland65!S4 ="",Switzerland65!S3 =""),"",
LN(SQRT(
(Australia61!K4/Australia61!B4
 +Canada62!K4/Canada62!B4
 +Japan63!K4/Japan63!B4
 +Norway64!K4/Norway64!B4
 +Switzerland65!K4/Switzerland65!B4)
/(Australia61!K4/Australia61!S4*Australia61!S3/Australia61!B3
 +Canada62!K4/Canada62!S4*Canada62!S3/Canada62!B3
 +Japan63!K4/Japan63!S4*Japan63!S3/Japan63!B3
 +Norway64!K4/Norway64!S4*Norway64!S3/Norway64!B3
 +Switzerland65!K4/Switzerland65!S4*Switzerland65!S3/Switzerland65!B3)
*(Australia61!K3/Australia61!S3*Australia61!S4/Australia61!B4
 +Canada62!K3/Canada62!S3*Canada62!S4/Canada62!B4
 +Japan63!K3/Japan63!S3*Japan63!S4/Japan63!B4
 +Norway64!K3/Norway64!S3*Norway64!S4/Norway64!B4
 +Switzerland65!K3/Switzerland65!S3*Switzerland65!S4/Switzerland65!B4)
/(Australia61!K3/Australia61!B3
 +Canada62!K3/Canada62!B3
 +Japan63!K3/Japan63!B3
 +Norway64!K3/Norway64!B3
 +Switzerland65!K3/Switzerland65!B3))))</f>
        <v/>
      </c>
      <c r="P4" s="62" t="str">
        <f>IF(OR(
Australia61!L4   ="",Australia61!L3   ="",
Australia61!B4   ="",Australia61!B3   ="",
Australia61!T4   ="",Australia61!T3   ="",
Canada62!L4      ="",Canada62!L3      ="",
Canada62!B4      ="",Canada62!B3      ="",
Canada62!T4      ="",Canada62!T3      ="",
Japan63!L4       ="",Japan63!L3       ="",
Japan63!B4       ="",Japan63!B3       ="",
Japan63!T4       ="",Japan63!T3       ="",
Norway64!L4      ="",Norway64!L3      ="",
Norway64!B4      ="",Norway64!B3      ="",
Norway64!T4      ="",Norway64!T3      ="",
Switzerland65!L4 ="",Switzerland65!L3 ="",
Switzerland65!B4 ="",Switzerland65!B3 ="",
Switzerland65!T4 ="",Switzerland65!T3 =""),"",
LN(SQRT(
(Australia61!L4/Australia61!B4
 +Canada62!L4/Canada62!B4
 +Japan63!L4/Japan63!B4
 +Norway64!L4/Norway64!B4
 +Switzerland65!L4/Switzerland65!B4)
/(Australia61!L4/Australia61!T4*Australia61!T3/Australia61!B3
 +Canada62!L4/Canada62!T4*Canada62!T3/Canada62!B3
 +Japan63!L4/Japan63!T4*Japan63!T3/Japan63!B3
 +Norway64!L4/Norway64!T4*Norway64!T3/Norway64!B3
 +Switzerland65!L4/Switzerland65!T4*Switzerland65!T3/Switzerland65!B3)
*(Australia61!L3/Australia61!T3*Australia61!T4/Australia61!B4
 +Canada62!L3/Canada62!T3*Canada62!T4/Canada62!B4
 +Japan63!L3/Japan63!T3*Japan63!T4/Japan63!B4
 +Norway64!L3/Norway64!T3*Norway64!T4/Norway64!B4
 +Switzerland65!L3/Switzerland65!T3*Switzerland65!T4/Switzerland65!B4)
/(Australia61!L3/Australia61!B3
 +Canada62!L3/Canada62!B3
 +Japan63!L3/Japan63!B3
 +Norway64!L3/Norway64!B3
 +Switzerland65!L3/Switzerland65!B3))))</f>
        <v/>
      </c>
      <c r="V4" s="61" t="str">
        <f>IF(OR(
Australia61!V4   ="",
Australia61!U4   ="",
Canada62!V4      ="",
Canada62!U4      ="",
Japan63!V4       ="",
Japan63!U4       ="",
Norway64!V4      ="",
Norway64!U4      ="",
Switzerland65!V4 ="",
Switzerland65!U4 =""),"",
LN((Australia61!V4+Canada62!V4+Japan63!V4+Norway64!V4+Switzerland65!V4)
/(Australia61!U4+Canada62!U4+Japan63!U4+Norway64!U4+Switzerland65!U4)))</f>
        <v/>
      </c>
      <c r="W4" s="61" t="str">
        <f>IF(OR(
Australia61!V4   ="",
Australia61!W4   ="",
Australia61!U4   ="",
Canada62!V4      ="",
Canada62!W4      ="",
Canada62!U4      ="",
Japan63!V4       ="",
Japan63!W4       ="",
Japan63!U4       ="",
Norway64!V4      ="",
Norway64!W4      ="",
Norway64!U4      ="",
Switzerland65!V4 ="",
Switzerland65!W4 ="",
Switzerland65!V4 =""),"",
LN((Australia61!V4*Australia61!W4+Canada62!V4*Canada62!W4+Japan63!V4*Japan63!W4+Norway64!V4*Norway64!W4+Switzerland65!V4*Switzerland65!W4)
/(Australia61!U4+Canada62!U4+Japan63!U4+Norway64!U4+Switzerland65!U4)))</f>
        <v/>
      </c>
      <c r="X4" s="61" t="str">
        <f>IF(OR(
Australia61!X4   ="",
Australia61!D4   ="",
Australia61!B4   ="",
Canada62!X4      ="",
Canada62!D4      ="",
Canada62!B4      ="",
Japan63!X4       ="",
Japan63!D4       ="",
Japan63!B4       ="",
Norway64!X4      ="",
Norway64!D4      ="",
Norway64!B4      ="",
Switzerland65!X4 ="",
Switzerland65!D4 ="",
Switzerland65!B4 =""),"",
(Australia61!X4*Australia61!D4/Australia61!B4
 +Canada62!X4*Canada62!D4/Canada62!B4
 +Japan63!X4*Japan63!D4/Japan63!B4
 +Norway64!X4*Norway64!D4/Norway64!B4
 +Switzerland65!X4*Switzerland65!D4/Switzerland65!B4)
/(Australia61!D4/Australia61!B4
 +Canada62!D4/Canada62!B4
 +Japan63!D4/Japan63!B4
 +Norway64!D4/Norway64!B4
 +Switzerland65!D4/Switzerland65!B4))</f>
        <v/>
      </c>
      <c r="Y4" s="61" t="str">
        <f>IF(OR(
Australia61!Y4   ="",
Australia61!D4   ="",
Australia61!B4   ="",
Canada62!Y4      ="",
Canada62!D4      ="",
Canada62!B4      ="",
Japan63!Y4       ="",
Japan63!D4       ="",
Japan63!B4       ="",
Norway64!Y4      ="",
Norway64!D4      ="",
Norway64!B4      ="",
Switzerland65!Y4 ="",
Switzerland65!D4 ="",
Switzerland65!B4 =""),"",
(Australia61!Y4/Australia61!B4
 +Canada62!Y4/Canada62!B4
 +Japan63!Y4/Japan63!B4
 +Norway64!Y4/Norway64!B4
 +Switzerland65!Y4/Switzerland65!B4)
/(Australia61!D4/Australia61!B4
 +Canada62!D4/Canada62!B4
 +Japan63!D4/Japan63!B4
 +Norway64!D4/Norway64!B4
 +Switzerland65!D4/Switzerland65!B4))</f>
        <v/>
      </c>
      <c r="Z4" s="61">
        <v>5.56</v>
      </c>
      <c r="AA4" s="62" t="str">
        <f>IF(OR(Z3="",K4=""),"",Z3/100-K4)</f>
        <v/>
      </c>
      <c r="AB4" s="61" t="str">
        <f>IF(OR(
Australia61!AB4   ="",
Australia61!D4   ="",
Australia61!B4   ="",
Canada62!AB4      ="",
Canada62!D4      ="",
Canada62!B4      ="",
Japan63!AB4       ="",
Japan63!D4       ="",
Japan63!B4       ="",
Norway64!AB4      ="",
Norway64!D4      ="",
Norway64!B4      ="",
Switzerland65!AB4 ="",
Switzerland65!D4 ="",
Switzerland65!B4 =""),"",
(Australia61!AB4*Australia61!D4/Australia61!B4
 +Canada62!AB4*Canada62!D4/Canada62!B4
 +Japan63!AB4*Japan63!D4/Japan63!B4
 +Norway64!AB4*Norway64!D4/Norway64!B4
 +Switzerland65!AB4*Switzerland65!D4/Switzerland65!B4)
/(Australia61!D4/Australia61!B4
 +Canada62!D4/Canada62!B4
 +Japan63!D4/Japan63!B4
 +Norway64!D4/Norway64!B4
 +Switzerland65!D4/Switzerland65!B4))</f>
        <v/>
      </c>
    </row>
    <row r="5" spans="1:28">
      <c r="A5" s="62">
        <v>1872</v>
      </c>
      <c r="B5" s="62" t="str">
        <f>IF(OR(
Australia61!AC5   ="",
Australia61!D5   ="",
Australia61!B5   ="",
Canada62!AC5      ="",
Canada62!D5      ="",
Canada62!B5      ="",
Japan63!AC5       ="",
Japan63!D5       ="",
Japan63!B5       ="",
Norway64!AC5      ="",
Norway64!D5      ="",
Norway64!B5      ="",
Switzerland65!AC5 ="",
Switzerland65!D5 ="",
Switzerland65!B5 =""),"",
(Australia61!AC5*Australia61!D5/Australia61!B5
 +Canada62!AC5*Canada62!D5/Canada62!B5
 +Japan63!AC5*Japan63!D5/Japan63!B5
 +Norway64!AC5*Norway64!D5/Norway64!B5
 +Switzerland65!AC5*Switzerland65!D5/Switzerland65!B5)
/(Australia61!D5/Australia61!B5
 +Canada62!D5/Canada62!B5
 +Japan63!D5/Japan63!B5
 +Norway64!D5/Norway64!B5
 +Switzerland65!D5/Switzerland65!B5))</f>
        <v/>
      </c>
      <c r="C5" s="61" t="str">
        <f>IF(OR(
Australia61!F5   ="",
Australia61!D5   ="",
Australia61!B5   ="",
Canada62!F5      ="",
Canada62!D5      ="",
Canada62!B5      ="",
Japan63!F5       ="",
Japan63!D5       ="",
Japan63!B5       ="",
Norway64!F5      ="",
Norway64!D5      ="",
Norway64!B5      ="",
Switzerland65!F5 ="",
Switzerland65!D5 ="",
Switzerland65!B5 =""),"",
(Australia61!F5*Australia61!D5/Australia61!B5
 +Canada62!F5*Canada62!D5/Canada62!B5
 +Japan63!F5*Japan63!D5/Japan63!B5
 +Norway64!F5*Norway64!D5/Norway64!B5
 +Switzerland65!F5*Switzerland65!D5/Switzerland65!B5)
/(Australia61!D5/Australia61!B5
 +Canada62!D5/Canada62!B5
 +Japan63!D5/Japan63!B5
 +Norway64!D5/Norway64!B5
 +Switzerland65!D5/Switzerland65!B5))</f>
        <v/>
      </c>
      <c r="D5" s="61" t="str">
        <f>IF(OR(
Australia61!AE5   ="",
Australia61!D5   ="",
Australia61!B5   ="",
Canada62!AE5      ="",
Canada62!D5      ="",
Canada62!B5      ="",
Japan63!AE5       ="",
Japan63!D5       ="",
Japan63!B5       ="",
Norway64!AE5      ="",
Norway64!D5      ="",
Norway64!B5      ="",
Switzerland65!AE5 ="",
Switzerland65!D5 ="",
Switzerland65!B5 =""),"",
(Australia61!AE5*Australia61!D5/Australia61!B5
 +Canada62!AE5*Canada62!D5/Canada62!B5
 +Japan63!AE5*Japan63!D5/Japan63!B5
 +Norway64!AE5*Norway64!D5/Norway64!B5
 +Switzerland65!AE5*Switzerland65!D5/Switzerland65!B5)
/(Australia61!D5/Australia61!B5
 +Canada62!D5/Canada62!B5
 +Japan63!D5/Japan63!B5
 +Norway64!D5/Norway64!B5
 +Switzerland65!D5/Switzerland65!B5))</f>
        <v/>
      </c>
      <c r="E5" s="61" t="str">
        <f>IF(OR(
Australia61!H5   ="",
Australia61!D5   ="",
Australia61!B5   ="",
Canada62!H5      ="",
Canada62!D5      ="",
Canada62!B5      ="",
Japan63!H5       ="",
Japan63!D5       ="",
Japan63!B5       ="",
Norway64!H5      ="",
Norway64!D5      ="",
Norway64!B5      ="",
Switzerland65!H5 ="",
Switzerland65!D5 ="",
Switzerland65!B5 =""),"",
(Australia61!H5*Australia61!D5/Australia61!B5
 +Canada62!H5*Canada62!D5/Canada62!B5
 +Japan63!H5*Japan63!D5/Japan63!B5
 +Norway64!H5*Norway64!D5/Norway64!B5
 +Switzerland65!H5*Switzerland65!D5/Switzerland65!B5)
/(Australia61!D5/Australia61!B5
 +Canada62!D5/Canada62!B5
 +Japan63!D5/Japan63!B5
 +Norway64!D5/Norway64!B5
 +Switzerland65!D5/Switzerland65!B5))</f>
        <v/>
      </c>
      <c r="F5" s="61" t="str">
        <f>IF(OR(
Australia61!I5   ="",
Australia61!D5   ="",
Australia61!B5   ="",
Canada62!I5      ="",
Canada62!D5      ="",
Canada62!B5      ="",
Japan63!I5       ="",
Japan63!D5       ="",
Japan63!B5       ="",
Norway64!I5      ="",
Norway64!D5      ="",
Norway64!B5      ="",
Switzerland65!I5 ="",
Switzerland65!D5 ="",
Switzerland65!B5 =""),"",
(Australia61!I5/Australia61!B5
 +Canada62!I5/Canada62!B5
 +Japan63!I5/Japan63!B5
 +Norway64!I5/Norway64!B5
 +Switzerland65!I5/Switzerland65!B5)
/(Australia61!D5/Australia61!B5
 +Canada62!D5/Canada62!B5
 +Japan63!D5/Japan63!B5
 +Norway64!D5/Norway64!B5
 +Switzerland65!D5/Switzerland65!B5))</f>
        <v/>
      </c>
      <c r="G5" s="61" t="str">
        <f>IF(OR(
Australia61!J5   ="",
Australia61!D5   ="",
Australia61!B5   ="",
Canada62!J5      ="",
Canada62!D5      ="",
Canada62!B5      ="",
Japan63!J5       ="",
Japan63!D5       ="",
Japan63!B5       ="",
Norway64!J5      ="",
Norway64!D5      ="",
Norway64!B5      ="",
Switzerland65!J5 ="",
Switzerland65!D5 ="",
Switzerland65!B5 =""),"",
(Australia61!J5/Australia61!B5
 +Canada62!J5/Canada62!B5
 +Japan63!J5/Japan63!B5
 +Norway64!J5/Norway64!B5
 +Switzerland65!J5/Switzerland65!B5)
/(Australia61!D5/Australia61!B5
 +Canada62!D5/Canada62!B5
 +Japan63!D5/Japan63!B5
 +Norway64!D5/Norway64!B5
 +Switzerland65!D5/Switzerland65!B5))</f>
        <v/>
      </c>
      <c r="H5" s="61" t="str">
        <f>IF(OR(
Australia61!K5   ="",
Australia61!D5   ="",
Australia61!B5   ="",
Canada62!K5      ="",
Canada62!D5      ="",
Canada62!B5      ="",
Japan63!K5       ="",
Japan63!D5       ="",
Japan63!B5       ="",
Norway64!K5      ="",
Norway64!D5      ="",
Norway64!B5      ="",
Switzerland65!K5 ="",
Switzerland65!D5 ="",
Switzerland65!B5 =""),"",
(Australia61!K5/Australia61!B5
 +Canada62!K5/Canada62!B5
 +Japan63!K5/Japan63!B5
 +Norway64!K5/Norway64!B5
 +Switzerland65!K5/Switzerland65!B5)
/(Australia61!D5/Australia61!B5
 +Canada62!D5/Canada62!B5
 +Japan63!D5/Japan63!B5
 +Norway64!D5/Norway64!B5
 +Switzerland65!D5/Switzerland65!B5))</f>
        <v/>
      </c>
      <c r="I5" s="61" t="str">
        <f>IF(OR(
Australia61!L5   ="",
Australia61!D5   ="",
Australia61!B5   ="",
Canada62!L5      ="",
Canada62!D5      ="",
Canada62!B5      ="",
Japan63!L5       ="",
Japan63!D5       ="",
Japan63!B5       ="",
Norway64!L5      ="",
Norway64!D5      ="",
Norway64!B5      ="",
Switzerland65!L5 ="",
Switzerland65!D5 ="",
Switzerland65!B5 =""),"",
(Australia61!L5/Australia61!B5
 +Canada62!L5/Canada62!B5
 +Japan63!L5/Japan63!B5
 +Norway64!L5/Norway64!B5
 +Switzerland65!L5/Switzerland65!B5)
/(Australia61!D5/Australia61!B5
 +Canada62!D5/Canada62!B5
 +Japan63!D5/Japan63!B5
 +Norway64!D5/Norway64!B5
 +Switzerland65!D5/Switzerland65!B5))</f>
        <v/>
      </c>
      <c r="J5" s="61" t="str">
        <f t="shared" si="0"/>
        <v/>
      </c>
      <c r="K5" s="62" t="str">
        <f>IF(OR(
Australia61!D5   ="",Australia61!D4   ="",
Australia61!B5   ="",Australia61!B4   ="",
Australia61!N5   ="",Australia61!N4   ="",
Canada62!D5      ="",Canada62!D4      ="",
Canada62!B5      ="",Canada62!B4      ="",
Canada62!N5      ="",Canada62!N4      ="",
Japan63!D5       ="",Japan63!D4       ="",
Japan63!B5       ="",Japan63!B4       ="",
Japan63!N5       ="",Japan63!N4       ="",
Norway64!D5      ="",Norway64!D4      ="",
Norway64!B5      ="",Norway64!B4      ="",
Norway64!N5      ="",Norway64!N4      ="",
Switzerland65!D5 ="",Switzerland65!D4 ="",
Switzerland65!B5 ="",Switzerland65!B4 ="",
Switzerland65!N5 ="",Switzerland65!N4 =""),"",
LN(SQRT(
(Australia61!D5/Australia61!B5
 +Canada62!D5/Canada62!B5
 +Japan63!D5/Japan63!B5
 +Norway64!D5/Norway64!B5
 +Switzerland65!D5/Switzerland65!B5)
/(Australia61!D5/Australia61!N5*Australia61!N4/Australia61!B4
 +Canada62!D5/Canada62!N5*Canada62!N4/Canada62!B4
 +Japan63!D5/Japan63!N5*Japan63!N4/Japan63!B4
 +Norway64!D5/Norway64!N5*Norway64!N4/Norway64!B4
 +Switzerland65!D5/Switzerland65!N5*Switzerland65!N4/Switzerland65!B4)
*(Australia61!D4/Australia61!N4*Australia61!N5/Australia61!B5
 +Canada62!D4/Canada62!N4*Canada62!N5/Canada62!B5
 +Japan63!D4/Japan63!N4*Japan63!N5/Japan63!B5
 +Norway64!D4/Norway64!N4*Norway64!N5/Norway64!B5
 +Switzerland65!D4/Switzerland65!N4*Switzerland65!N5/Switzerland65!B5)
/(Australia61!D4/Australia61!B4
 +Canada62!D4/Canada62!B4
 +Japan63!D4/Japan63!B4
 +Norway64!D4/Norway64!B4
 +Switzerland65!D4/Switzerland65!B4))))</f>
        <v/>
      </c>
      <c r="L5" s="62" t="str">
        <f>IF(OR(
Australia61!F5   ="",Australia61!F4   ="",
Australia61!D5   ="",Australia61!D4   ="",
Australia61!B5   ="",Australia61!B4   ="",
Australia61!P5   ="",Australia61!P4   ="",
Canada62!F5      ="",Canada62!F4      ="",
Canada62!D5      ="",Canada62!D4      ="",
Canada62!B5      ="",Canada62!B4      ="",
Canada62!P5      ="",Canada62!P4      ="",
Japan63!F5       ="",Japan63!F4       ="",
Japan63!D5       ="",Japan63!D4       ="",
Japan63!B5       ="",Japan63!B4       ="",
Japan63!P5       ="",Japan63!P4       ="",
Norway64!F5      ="",Norway64!F4      ="",
Norway64!D5      ="",Norway64!D4      ="",
Norway64!B5      ="",Norway64!B4      ="",
Norway64!P5      ="",Norway64!P4      ="",
Switzerland65!F5 ="",Switzerland65!F4 ="",
Switzerland65!D5 ="",Switzerland65!D4 ="",
Switzerland65!B5 ="",Switzerland65!B4 ="",
Switzerland65!P5 ="",Switzerland65!P4 =""),"",
LN(SQRT(
(Australia61!D5*Australia61!F5/Australia61!B5
 +Canada62!D5*Canada62!F5/Canada62!B5
 +Japan63!D5*Japan63!F5/Japan63!B5
 +Norway64!D5*Norway64!F5/Norway64!B5
 +Switzerland65!D5*Switzerland65!F5/Switzerland65!B5)
/(Australia61!D5*Australia61!F5/Australia61!P5*Australia61!P4/Australia61!B4
 +Canada62!D5*Canada62!F5/Canada62!P5*Canada62!P4/Canada62!B4
 +Japan63!D5*Japan63!F5/Japan63!P5*Japan63!P4/Japan63!B4
 +Norway64!D5*Norway64!F5/Norway64!P5*Norway64!P4/Norway64!B4
 +Switzerland65!D5*Switzerland65!F5/Switzerland65!P5*Switzerland65!P4/Switzerland65!B4)
*(Australia61!D4*Australia61!F4/Australia61!P4*Australia61!P5/Australia61!B5
 +Canada62!D4*Canada62!F4/Canada62!P4*Canada62!P5/Canada62!B5
 +Japan63!D4*Japan63!F4/Japan63!P4*Japan63!P5/Japan63!B5
 +Norway64!D4*Norway64!F4/Norway64!P4*Norway64!P5/Norway64!B5
 +Switzerland65!D4*Switzerland65!F4/Switzerland65!P4*Switzerland65!P5/Switzerland65!B5)
/(Australia61!D4*Australia61!F4/Australia61!B4
 +Canada62!D4*Canada62!F4/Canada62!B4
 +Japan63!D4*Japan63!F4/Japan63!B4
 +Norway64!D4*Norway64!F4/Norway64!B4
 +Switzerland65!D4*Switzerland65!F4/Switzerland65!B4))))</f>
        <v/>
      </c>
      <c r="M5" s="62" t="str">
        <f>IF(OR(
Australia61!H5   ="",Australia61!H4   ="",
Australia61!D5   ="",Australia61!D4   ="",
Australia61!B5   ="",Australia61!B4   ="",
Australia61!Q5   ="",Australia61!Q4   ="",
Canada62!H5      ="",Canada62!H4      ="",
Canada62!D5      ="",Canada62!D4      ="",
Canada62!B5      ="",Canada62!B4      ="",
Canada62!Q5      ="",Canada62!Q4      ="",
Japan63!H5       ="",Japan63!H4       ="",
Japan63!D5       ="",Japan63!D4       ="",
Japan63!B5       ="",Japan63!B4       ="",
Japan63!Q5       ="",Japan63!Q4       ="",
Norway64!H5      ="",Norway64!H4      ="",
Norway64!D5      ="",Norway64!D4      ="",
Norway64!B5      ="",Norway64!B4      ="",
Norway64!Q5      ="",Norway64!Q4      ="",
Switzerland65!H5 ="",Switzerland65!H4 ="",
Switzerland65!D5 ="",Switzerland65!D4 ="",
Switzerland65!B5 ="",Switzerland65!B4 ="",
Switzerland65!Q5 ="",Switzerland65!Q4 =""),"",
LN(SQRT(
(Australia61!D5*Australia61!H5/Australia61!B5
 +Canada62!D5*Canada62!H5/Canada62!B5
 +Japan63!D5*Japan63!H5/Japan63!B5
 +Norway64!D5*Norway64!H5/Norway64!B5
 +Switzerland65!D5*Switzerland65!H5/Switzerland65!B5)
/(Australia61!D5*Australia61!H5/Australia61!Q5*Australia61!Q4/Australia61!B4
 +Canada62!D5*Canada62!H5/Canada62!Q5*Canada62!Q4/Canada62!B4
 +Japan63!D5*Japan63!H5/Japan63!Q5*Japan63!Q4/Japan63!B4
 +Norway64!D5*Norway64!H5/Norway64!Q5*Norway64!Q4/Norway64!B4
 +Switzerland65!D5*Switzerland65!H5/Switzerland65!Q5*Switzerland65!Q4/Switzerland65!B4)
*(Australia61!D4*Australia61!H4/Australia61!Q4*Australia61!Q5/Australia61!B5
 +Canada62!D4*Canada62!H4/Canada62!Q4*Canada62!Q5/Canada62!B5
 +Japan63!D4*Japan63!H4/Japan63!Q4*Japan63!Q5/Japan63!B5
 +Norway64!D4*Norway64!H4/Norway64!Q4*Norway64!Q5/Norway64!B5
 +Switzerland65!D4*Switzerland65!H4/Switzerland65!Q4*Switzerland65!Q5/Switzerland65!B5)
/(Australia61!D4*Australia61!H4/Australia61!B4
 +Canada62!D4*Canada62!H4/Canada62!B4
 +Japan63!D4*Japan63!H4/Japan63!B4
 +Norway64!D4*Norway64!H4/Norway64!B4
 +Switzerland65!D4*Switzerland65!H4/Switzerland65!B4))))</f>
        <v/>
      </c>
      <c r="N5" s="62" t="str">
        <f>IF(OR(
Australia61!I5   ="",Australia61!I4   ="",
Australia61!B5   ="",Australia61!B4   ="",
Australia61!R5   ="",Australia61!R4   ="",
Canada62!I5      ="",Canada62!I4      ="",
Canada62!B5      ="",Canada62!B4      ="",
Canada62!R5      ="",Canada62!R4      ="",
Japan63!I5       ="",Japan63!I4       ="",
Japan63!B5       ="",Japan63!B4       ="",
Japan63!R5       ="",Japan63!R4       ="",
Norway64!I5      ="",Norway64!I4      ="",
Norway64!B5      ="",Norway64!B4      ="",
Norway64!R5      ="",Norway64!R4      ="",
Switzerland65!I5 ="",Switzerland65!I4 ="",
Switzerland65!B5 ="",Switzerland65!B4 ="",
Switzerland65!R5 ="",Switzerland65!R4 =""),"",
LN(SQRT(
(Australia61!I5/Australia61!B5
 +Canada62!I5/Canada62!B5
 +Japan63!I5/Japan63!B5
 +Norway64!I5/Norway64!B5
 +Switzerland65!I5/Switzerland65!B5)
/(Australia61!I5/Australia61!R5*Australia61!R4/Australia61!B4
 +Canada62!I5/Canada62!R5*Canada62!R4/Canada62!B4
 +Japan63!I5/Japan63!R5*Japan63!R4/Japan63!B4
 +Norway64!I5/Norway64!R5*Norway64!R4/Norway64!B4
 +Switzerland65!I5/Switzerland65!R5*Switzerland65!R4/Switzerland65!B4)
*(Australia61!I4/Australia61!R4*Australia61!R5/Australia61!B5
 +Canada62!I4/Canada62!R4*Canada62!R5/Canada62!B5
 +Japan63!I4/Japan63!R4*Japan63!R5/Japan63!B5
 +Norway64!I4/Norway64!R4*Norway64!R5/Norway64!B5
 +Switzerland65!I4/Switzerland65!R4*Switzerland65!R5/Switzerland65!B5)
/(Australia61!I4/Australia61!B4
 +Canada62!I4/Canada62!B4
 +Japan63!I4/Japan63!B4
 +Norway64!I4/Norway64!B4
 +Switzerland65!I4/Switzerland65!B4))))</f>
        <v/>
      </c>
      <c r="O5" s="62" t="str">
        <f>IF(OR(
Australia61!K5   ="",Australia61!K4   ="",
Australia61!B5   ="",Australia61!B4   ="",
Australia61!S5   ="",Australia61!S4   ="",
Canada62!K5      ="",Canada62!K4      ="",
Canada62!B5      ="",Canada62!B4      ="",
Canada62!S5      ="",Canada62!S4      ="",
Japan63!K5       ="",Japan63!K4       ="",
Japan63!B5       ="",Japan63!B4       ="",
Japan63!S5       ="",Japan63!S4       ="",
Norway64!K5      ="",Norway64!K4      ="",
Norway64!B5      ="",Norway64!B4      ="",
Norway64!S5      ="",Norway64!S4      ="",
Switzerland65!K5 ="",Switzerland65!K4 ="",
Switzerland65!B5 ="",Switzerland65!B4 ="",
Switzerland65!S5 ="",Switzerland65!S4 =""),"",
LN(SQRT(
(Australia61!K5/Australia61!B5
 +Canada62!K5/Canada62!B5
 +Japan63!K5/Japan63!B5
 +Norway64!K5/Norway64!B5
 +Switzerland65!K5/Switzerland65!B5)
/(Australia61!K5/Australia61!S5*Australia61!S4/Australia61!B4
 +Canada62!K5/Canada62!S5*Canada62!S4/Canada62!B4
 +Japan63!K5/Japan63!S5*Japan63!S4/Japan63!B4
 +Norway64!K5/Norway64!S5*Norway64!S4/Norway64!B4
 +Switzerland65!K5/Switzerland65!S5*Switzerland65!S4/Switzerland65!B4)
*(Australia61!K4/Australia61!S4*Australia61!S5/Australia61!B5
 +Canada62!K4/Canada62!S4*Canada62!S5/Canada62!B5
 +Japan63!K4/Japan63!S4*Japan63!S5/Japan63!B5
 +Norway64!K4/Norway64!S4*Norway64!S5/Norway64!B5
 +Switzerland65!K4/Switzerland65!S4*Switzerland65!S5/Switzerland65!B5)
/(Australia61!K4/Australia61!B4
 +Canada62!K4/Canada62!B4
 +Japan63!K4/Japan63!B4
 +Norway64!K4/Norway64!B4
 +Switzerland65!K4/Switzerland65!B4))))</f>
        <v/>
      </c>
      <c r="P5" s="62" t="str">
        <f>IF(OR(
Australia61!L5   ="",Australia61!L4   ="",
Australia61!B5   ="",Australia61!B4   ="",
Australia61!T5   ="",Australia61!T4   ="",
Canada62!L5      ="",Canada62!L4      ="",
Canada62!B5      ="",Canada62!B4      ="",
Canada62!T5      ="",Canada62!T4      ="",
Japan63!L5       ="",Japan63!L4       ="",
Japan63!B5       ="",Japan63!B4       ="",
Japan63!T5       ="",Japan63!T4       ="",
Norway64!L5      ="",Norway64!L4      ="",
Norway64!B5      ="",Norway64!B4      ="",
Norway64!T5      ="",Norway64!T4      ="",
Switzerland65!L5 ="",Switzerland65!L4 ="",
Switzerland65!B5 ="",Switzerland65!B4 ="",
Switzerland65!T5 ="",Switzerland65!T4 =""),"",
LN(SQRT(
(Australia61!L5/Australia61!B5
 +Canada62!L5/Canada62!B5
 +Japan63!L5/Japan63!B5
 +Norway64!L5/Norway64!B5
 +Switzerland65!L5/Switzerland65!B5)
/(Australia61!L5/Australia61!T5*Australia61!T4/Australia61!B4
 +Canada62!L5/Canada62!T5*Canada62!T4/Canada62!B4
 +Japan63!L5/Japan63!T5*Japan63!T4/Japan63!B4
 +Norway64!L5/Norway64!T5*Norway64!T4/Norway64!B4
 +Switzerland65!L5/Switzerland65!T5*Switzerland65!T4/Switzerland65!B4)
*(Australia61!L4/Australia61!T4*Australia61!T5/Australia61!B5
 +Canada62!L4/Canada62!T4*Canada62!T5/Canada62!B5
 +Japan63!L4/Japan63!T4*Japan63!T5/Japan63!B5
 +Norway64!L4/Norway64!T4*Norway64!T5/Norway64!B5
 +Switzerland65!L4/Switzerland65!T4*Switzerland65!T5/Switzerland65!B5)
/(Australia61!L4/Australia61!B4
 +Canada62!L4/Canada62!B4
 +Japan63!L4/Japan63!B4
 +Norway64!L4/Norway64!B4
 +Switzerland65!L4/Switzerland65!B4))))</f>
        <v/>
      </c>
      <c r="V5" s="61" t="str">
        <f>IF(OR(
Australia61!V5   ="",
Australia61!U5   ="",
Canada62!V5      ="",
Canada62!U5      ="",
Japan63!V5       ="",
Japan63!U5       ="",
Norway64!V5      ="",
Norway64!U5      ="",
Switzerland65!V5 ="",
Switzerland65!U5 =""),"",
LN((Australia61!V5+Canada62!V5+Japan63!V5+Norway64!V5+Switzerland65!V5)
/(Australia61!U5+Canada62!U5+Japan63!U5+Norway64!U5+Switzerland65!U5)))</f>
        <v/>
      </c>
      <c r="W5" s="61" t="str">
        <f>IF(OR(
Australia61!V5   ="",
Australia61!W5   ="",
Australia61!U5   ="",
Canada62!V5      ="",
Canada62!W5      ="",
Canada62!U5      ="",
Japan63!V5       ="",
Japan63!W5       ="",
Japan63!U5       ="",
Norway64!V5      ="",
Norway64!W5      ="",
Norway64!U5      ="",
Switzerland65!V5 ="",
Switzerland65!W5 ="",
Switzerland65!V5 =""),"",
LN((Australia61!V5*Australia61!W5+Canada62!V5*Canada62!W5+Japan63!V5*Japan63!W5+Norway64!V5*Norway64!W5+Switzerland65!V5*Switzerland65!W5)
/(Australia61!U5+Canada62!U5+Japan63!U5+Norway64!U5+Switzerland65!U5)))</f>
        <v/>
      </c>
      <c r="X5" s="61" t="str">
        <f>IF(OR(
Australia61!X5   ="",
Australia61!D5   ="",
Australia61!B5   ="",
Canada62!X5      ="",
Canada62!D5      ="",
Canada62!B5      ="",
Japan63!X5       ="",
Japan63!D5       ="",
Japan63!B5       ="",
Norway64!X5      ="",
Norway64!D5      ="",
Norway64!B5      ="",
Switzerland65!X5 ="",
Switzerland65!D5 ="",
Switzerland65!B5 =""),"",
(Australia61!X5*Australia61!D5/Australia61!B5
 +Canada62!X5*Canada62!D5/Canada62!B5
 +Japan63!X5*Japan63!D5/Japan63!B5
 +Norway64!X5*Norway64!D5/Norway64!B5
 +Switzerland65!X5*Switzerland65!D5/Switzerland65!B5)
/(Australia61!D5/Australia61!B5
 +Canada62!D5/Canada62!B5
 +Japan63!D5/Japan63!B5
 +Norway64!D5/Norway64!B5
 +Switzerland65!D5/Switzerland65!B5))</f>
        <v/>
      </c>
      <c r="Y5" s="61" t="str">
        <f>IF(OR(
Australia61!Y5   ="",
Australia61!D5   ="",
Australia61!B5   ="",
Canada62!Y5      ="",
Canada62!D5      ="",
Canada62!B5      ="",
Japan63!Y5       ="",
Japan63!D5       ="",
Japan63!B5       ="",
Norway64!Y5      ="",
Norway64!D5      ="",
Norway64!B5      ="",
Switzerland65!Y5 ="",
Switzerland65!D5 ="",
Switzerland65!B5 =""),"",
(Australia61!Y5/Australia61!B5
 +Canada62!Y5/Canada62!B5
 +Japan63!Y5/Japan63!B5
 +Norway64!Y5/Norway64!B5
 +Switzerland65!Y5/Switzerland65!B5)
/(Australia61!D5/Australia61!B5
 +Canada62!D5/Canada62!B5
 +Japan63!D5/Japan63!B5
 +Norway64!D5/Norway64!B5
 +Switzerland65!D5/Switzerland65!B5))</f>
        <v/>
      </c>
      <c r="Z5" s="61">
        <v>8.3800000000000008</v>
      </c>
      <c r="AA5" s="62" t="str">
        <f t="shared" ref="AA5:AA68" si="1">IF(OR(Z4="",K5=""),"",Z4/100-K5)</f>
        <v/>
      </c>
      <c r="AB5" s="61" t="str">
        <f>IF(OR(
Australia61!AB5   ="",
Australia61!D5   ="",
Australia61!B5   ="",
Canada62!AB5      ="",
Canada62!D5      ="",
Canada62!B5      ="",
Japan63!AB5       ="",
Japan63!D5       ="",
Japan63!B5       ="",
Norway64!AB5      ="",
Norway64!D5      ="",
Norway64!B5      ="",
Switzerland65!AB5 ="",
Switzerland65!D5 ="",
Switzerland65!B5 =""),"",
(Australia61!AB5*Australia61!D5/Australia61!B5
 +Canada62!AB5*Canada62!D5/Canada62!B5
 +Japan63!AB5*Japan63!D5/Japan63!B5
 +Norway64!AB5*Norway64!D5/Norway64!B5
 +Switzerland65!AB5*Switzerland65!D5/Switzerland65!B5)
/(Australia61!D5/Australia61!B5
 +Canada62!D5/Canada62!B5
 +Japan63!D5/Japan63!B5
 +Norway64!D5/Norway64!B5
 +Switzerland65!D5/Switzerland65!B5))</f>
        <v/>
      </c>
    </row>
    <row r="6" spans="1:28">
      <c r="A6" s="62">
        <v>1873</v>
      </c>
      <c r="B6" s="62" t="str">
        <f>IF(OR(
Australia61!AC6   ="",
Australia61!D6   ="",
Australia61!B6   ="",
Canada62!AC6      ="",
Canada62!D6      ="",
Canada62!B6      ="",
Japan63!AC6       ="",
Japan63!D6       ="",
Japan63!B6       ="",
Norway64!AC6      ="",
Norway64!D6      ="",
Norway64!B6      ="",
Switzerland65!AC6 ="",
Switzerland65!D6 ="",
Switzerland65!B6 =""),"",
(Australia61!AC6*Australia61!D6/Australia61!B6
 +Canada62!AC6*Canada62!D6/Canada62!B6
 +Japan63!AC6*Japan63!D6/Japan63!B6
 +Norway64!AC6*Norway64!D6/Norway64!B6
 +Switzerland65!AC6*Switzerland65!D6/Switzerland65!B6)
/(Australia61!D6/Australia61!B6
 +Canada62!D6/Canada62!B6
 +Japan63!D6/Japan63!B6
 +Norway64!D6/Norway64!B6
 +Switzerland65!D6/Switzerland65!B6))</f>
        <v/>
      </c>
      <c r="C6" s="61" t="str">
        <f>IF(OR(
Australia61!F6   ="",
Australia61!D6   ="",
Australia61!B6   ="",
Canada62!F6      ="",
Canada62!D6      ="",
Canada62!B6      ="",
Japan63!F6       ="",
Japan63!D6       ="",
Japan63!B6       ="",
Norway64!F6      ="",
Norway64!D6      ="",
Norway64!B6      ="",
Switzerland65!F6 ="",
Switzerland65!D6 ="",
Switzerland65!B6 =""),"",
(Australia61!F6*Australia61!D6/Australia61!B6
 +Canada62!F6*Canada62!D6/Canada62!B6
 +Japan63!F6*Japan63!D6/Japan63!B6
 +Norway64!F6*Norway64!D6/Norway64!B6
 +Switzerland65!F6*Switzerland65!D6/Switzerland65!B6)
/(Australia61!D6/Australia61!B6
 +Canada62!D6/Canada62!B6
 +Japan63!D6/Japan63!B6
 +Norway64!D6/Norway64!B6
 +Switzerland65!D6/Switzerland65!B6))</f>
        <v/>
      </c>
      <c r="D6" s="61" t="str">
        <f>IF(OR(
Australia61!AE6   ="",
Australia61!D6   ="",
Australia61!B6   ="",
Canada62!AE6      ="",
Canada62!D6      ="",
Canada62!B6      ="",
Japan63!AE6       ="",
Japan63!D6       ="",
Japan63!B6       ="",
Norway64!AE6      ="",
Norway64!D6      ="",
Norway64!B6      ="",
Switzerland65!AE6 ="",
Switzerland65!D6 ="",
Switzerland65!B6 =""),"",
(Australia61!AE6*Australia61!D6/Australia61!B6
 +Canada62!AE6*Canada62!D6/Canada62!B6
 +Japan63!AE6*Japan63!D6/Japan63!B6
 +Norway64!AE6*Norway64!D6/Norway64!B6
 +Switzerland65!AE6*Switzerland65!D6/Switzerland65!B6)
/(Australia61!D6/Australia61!B6
 +Canada62!D6/Canada62!B6
 +Japan63!D6/Japan63!B6
 +Norway64!D6/Norway64!B6
 +Switzerland65!D6/Switzerland65!B6))</f>
        <v/>
      </c>
      <c r="E6" s="61" t="str">
        <f>IF(OR(
Australia61!H6   ="",
Australia61!D6   ="",
Australia61!B6   ="",
Canada62!H6      ="",
Canada62!D6      ="",
Canada62!B6      ="",
Japan63!H6       ="",
Japan63!D6       ="",
Japan63!B6       ="",
Norway64!H6      ="",
Norway64!D6      ="",
Norway64!B6      ="",
Switzerland65!H6 ="",
Switzerland65!D6 ="",
Switzerland65!B6 =""),"",
(Australia61!H6*Australia61!D6/Australia61!B6
 +Canada62!H6*Canada62!D6/Canada62!B6
 +Japan63!H6*Japan63!D6/Japan63!B6
 +Norway64!H6*Norway64!D6/Norway64!B6
 +Switzerland65!H6*Switzerland65!D6/Switzerland65!B6)
/(Australia61!D6/Australia61!B6
 +Canada62!D6/Canada62!B6
 +Japan63!D6/Japan63!B6
 +Norway64!D6/Norway64!B6
 +Switzerland65!D6/Switzerland65!B6))</f>
        <v/>
      </c>
      <c r="F6" s="61" t="str">
        <f>IF(OR(
Australia61!I6   ="",
Australia61!D6   ="",
Australia61!B6   ="",
Canada62!I6      ="",
Canada62!D6      ="",
Canada62!B6      ="",
Japan63!I6       ="",
Japan63!D6       ="",
Japan63!B6       ="",
Norway64!I6      ="",
Norway64!D6      ="",
Norway64!B6      ="",
Switzerland65!I6 ="",
Switzerland65!D6 ="",
Switzerland65!B6 =""),"",
(Australia61!I6/Australia61!B6
 +Canada62!I6/Canada62!B6
 +Japan63!I6/Japan63!B6
 +Norway64!I6/Norway64!B6
 +Switzerland65!I6/Switzerland65!B6)
/(Australia61!D6/Australia61!B6
 +Canada62!D6/Canada62!B6
 +Japan63!D6/Japan63!B6
 +Norway64!D6/Norway64!B6
 +Switzerland65!D6/Switzerland65!B6))</f>
        <v/>
      </c>
      <c r="G6" s="61" t="str">
        <f>IF(OR(
Australia61!J6   ="",
Australia61!D6   ="",
Australia61!B6   ="",
Canada62!J6      ="",
Canada62!D6      ="",
Canada62!B6      ="",
Japan63!J6       ="",
Japan63!D6       ="",
Japan63!B6       ="",
Norway64!J6      ="",
Norway64!D6      ="",
Norway64!B6      ="",
Switzerland65!J6 ="",
Switzerland65!D6 ="",
Switzerland65!B6 =""),"",
(Australia61!J6/Australia61!B6
 +Canada62!J6/Canada62!B6
 +Japan63!J6/Japan63!B6
 +Norway64!J6/Norway64!B6
 +Switzerland65!J6/Switzerland65!B6)
/(Australia61!D6/Australia61!B6
 +Canada62!D6/Canada62!B6
 +Japan63!D6/Japan63!B6
 +Norway64!D6/Norway64!B6
 +Switzerland65!D6/Switzerland65!B6))</f>
        <v/>
      </c>
      <c r="H6" s="61" t="str">
        <f>IF(OR(
Australia61!K6   ="",
Australia61!D6   ="",
Australia61!B6   ="",
Canada62!K6      ="",
Canada62!D6      ="",
Canada62!B6      ="",
Japan63!K6       ="",
Japan63!D6       ="",
Japan63!B6       ="",
Norway64!K6      ="",
Norway64!D6      ="",
Norway64!B6      ="",
Switzerland65!K6 ="",
Switzerland65!D6 ="",
Switzerland65!B6 =""),"",
(Australia61!K6/Australia61!B6
 +Canada62!K6/Canada62!B6
 +Japan63!K6/Japan63!B6
 +Norway64!K6/Norway64!B6
 +Switzerland65!K6/Switzerland65!B6)
/(Australia61!D6/Australia61!B6
 +Canada62!D6/Canada62!B6
 +Japan63!D6/Japan63!B6
 +Norway64!D6/Norway64!B6
 +Switzerland65!D6/Switzerland65!B6))</f>
        <v/>
      </c>
      <c r="I6" s="61" t="str">
        <f>IF(OR(
Australia61!L6   ="",
Australia61!D6   ="",
Australia61!B6   ="",
Canada62!L6      ="",
Canada62!D6      ="",
Canada62!B6      ="",
Japan63!L6       ="",
Japan63!D6       ="",
Japan63!B6       ="",
Norway64!L6      ="",
Norway64!D6      ="",
Norway64!B6      ="",
Switzerland65!L6 ="",
Switzerland65!D6 ="",
Switzerland65!B6 =""),"",
(Australia61!L6/Australia61!B6
 +Canada62!L6/Canada62!B6
 +Japan63!L6/Japan63!B6
 +Norway64!L6/Norway64!B6
 +Switzerland65!L6/Switzerland65!B6)
/(Australia61!D6/Australia61!B6
 +Canada62!D6/Canada62!B6
 +Japan63!D6/Japan63!B6
 +Norway64!D6/Norway64!B6
 +Switzerland65!D6/Switzerland65!B6))</f>
        <v/>
      </c>
      <c r="J6" s="61" t="str">
        <f t="shared" si="0"/>
        <v/>
      </c>
      <c r="K6" s="62" t="str">
        <f>IF(OR(
Australia61!D6   ="",Australia61!D5   ="",
Australia61!B6   ="",Australia61!B5   ="",
Australia61!N6   ="",Australia61!N5   ="",
Canada62!D6      ="",Canada62!D5      ="",
Canada62!B6      ="",Canada62!B5      ="",
Canada62!N6      ="",Canada62!N5      ="",
Japan63!D6       ="",Japan63!D5       ="",
Japan63!B6       ="",Japan63!B5       ="",
Japan63!N6       ="",Japan63!N5       ="",
Norway64!D6      ="",Norway64!D5      ="",
Norway64!B6      ="",Norway64!B5      ="",
Norway64!N6      ="",Norway64!N5      ="",
Switzerland65!D6 ="",Switzerland65!D5 ="",
Switzerland65!B6 ="",Switzerland65!B5 ="",
Switzerland65!N6 ="",Switzerland65!N5 =""),"",
LN(SQRT(
(Australia61!D6/Australia61!B6
 +Canada62!D6/Canada62!B6
 +Japan63!D6/Japan63!B6
 +Norway64!D6/Norway64!B6
 +Switzerland65!D6/Switzerland65!B6)
/(Australia61!D6/Australia61!N6*Australia61!N5/Australia61!B5
 +Canada62!D6/Canada62!N6*Canada62!N5/Canada62!B5
 +Japan63!D6/Japan63!N6*Japan63!N5/Japan63!B5
 +Norway64!D6/Norway64!N6*Norway64!N5/Norway64!B5
 +Switzerland65!D6/Switzerland65!N6*Switzerland65!N5/Switzerland65!B5)
*(Australia61!D5/Australia61!N5*Australia61!N6/Australia61!B6
 +Canada62!D5/Canada62!N5*Canada62!N6/Canada62!B6
 +Japan63!D5/Japan63!N5*Japan63!N6/Japan63!B6
 +Norway64!D5/Norway64!N5*Norway64!N6/Norway64!B6
 +Switzerland65!D5/Switzerland65!N5*Switzerland65!N6/Switzerland65!B6)
/(Australia61!D5/Australia61!B5
 +Canada62!D5/Canada62!B5
 +Japan63!D5/Japan63!B5
 +Norway64!D5/Norway64!B5
 +Switzerland65!D5/Switzerland65!B5))))</f>
        <v/>
      </c>
      <c r="L6" s="62" t="str">
        <f>IF(OR(
Australia61!F6   ="",Australia61!F5   ="",
Australia61!D6   ="",Australia61!D5   ="",
Australia61!B6   ="",Australia61!B5   ="",
Australia61!P6   ="",Australia61!P5   ="",
Canada62!F6      ="",Canada62!F5      ="",
Canada62!D6      ="",Canada62!D5      ="",
Canada62!B6      ="",Canada62!B5      ="",
Canada62!P6      ="",Canada62!P5      ="",
Japan63!F6       ="",Japan63!F5       ="",
Japan63!D6       ="",Japan63!D5       ="",
Japan63!B6       ="",Japan63!B5       ="",
Japan63!P6       ="",Japan63!P5       ="",
Norway64!F6      ="",Norway64!F5      ="",
Norway64!D6      ="",Norway64!D5      ="",
Norway64!B6      ="",Norway64!B5      ="",
Norway64!P6      ="",Norway64!P5      ="",
Switzerland65!F6 ="",Switzerland65!F5 ="",
Switzerland65!D6 ="",Switzerland65!D5 ="",
Switzerland65!B6 ="",Switzerland65!B5 ="",
Switzerland65!P6 ="",Switzerland65!P5 =""),"",
LN(SQRT(
(Australia61!D6*Australia61!F6/Australia61!B6
 +Canada62!D6*Canada62!F6/Canada62!B6
 +Japan63!D6*Japan63!F6/Japan63!B6
 +Norway64!D6*Norway64!F6/Norway64!B6
 +Switzerland65!D6*Switzerland65!F6/Switzerland65!B6)
/(Australia61!D6*Australia61!F6/Australia61!P6*Australia61!P5/Australia61!B5
 +Canada62!D6*Canada62!F6/Canada62!P6*Canada62!P5/Canada62!B5
 +Japan63!D6*Japan63!F6/Japan63!P6*Japan63!P5/Japan63!B5
 +Norway64!D6*Norway64!F6/Norway64!P6*Norway64!P5/Norway64!B5
 +Switzerland65!D6*Switzerland65!F6/Switzerland65!P6*Switzerland65!P5/Switzerland65!B5)
*(Australia61!D5*Australia61!F5/Australia61!P5*Australia61!P6/Australia61!B6
 +Canada62!D5*Canada62!F5/Canada62!P5*Canada62!P6/Canada62!B6
 +Japan63!D5*Japan63!F5/Japan63!P5*Japan63!P6/Japan63!B6
 +Norway64!D5*Norway64!F5/Norway64!P5*Norway64!P6/Norway64!B6
 +Switzerland65!D5*Switzerland65!F5/Switzerland65!P5*Switzerland65!P6/Switzerland65!B6)
/(Australia61!D5*Australia61!F5/Australia61!B5
 +Canada62!D5*Canada62!F5/Canada62!B5
 +Japan63!D5*Japan63!F5/Japan63!B5
 +Norway64!D5*Norway64!F5/Norway64!B5
 +Switzerland65!D5*Switzerland65!F5/Switzerland65!B5))))</f>
        <v/>
      </c>
      <c r="M6" s="62" t="str">
        <f>IF(OR(
Australia61!H6   ="",Australia61!H5   ="",
Australia61!D6   ="",Australia61!D5   ="",
Australia61!B6   ="",Australia61!B5   ="",
Australia61!Q6   ="",Australia61!Q5   ="",
Canada62!H6      ="",Canada62!H5      ="",
Canada62!D6      ="",Canada62!D5      ="",
Canada62!B6      ="",Canada62!B5      ="",
Canada62!Q6      ="",Canada62!Q5      ="",
Japan63!H6       ="",Japan63!H5       ="",
Japan63!D6       ="",Japan63!D5       ="",
Japan63!B6       ="",Japan63!B5       ="",
Japan63!Q6       ="",Japan63!Q5       ="",
Norway64!H6      ="",Norway64!H5      ="",
Norway64!D6      ="",Norway64!D5      ="",
Norway64!B6      ="",Norway64!B5      ="",
Norway64!Q6      ="",Norway64!Q5      ="",
Switzerland65!H6 ="",Switzerland65!H5 ="",
Switzerland65!D6 ="",Switzerland65!D5 ="",
Switzerland65!B6 ="",Switzerland65!B5 ="",
Switzerland65!Q6 ="",Switzerland65!Q5 =""),"",
LN(SQRT(
(Australia61!D6*Australia61!H6/Australia61!B6
 +Canada62!D6*Canada62!H6/Canada62!B6
 +Japan63!D6*Japan63!H6/Japan63!B6
 +Norway64!D6*Norway64!H6/Norway64!B6
 +Switzerland65!D6*Switzerland65!H6/Switzerland65!B6)
/(Australia61!D6*Australia61!H6/Australia61!Q6*Australia61!Q5/Australia61!B5
 +Canada62!D6*Canada62!H6/Canada62!Q6*Canada62!Q5/Canada62!B5
 +Japan63!D6*Japan63!H6/Japan63!Q6*Japan63!Q5/Japan63!B5
 +Norway64!D6*Norway64!H6/Norway64!Q6*Norway64!Q5/Norway64!B5
 +Switzerland65!D6*Switzerland65!H6/Switzerland65!Q6*Switzerland65!Q5/Switzerland65!B5)
*(Australia61!D5*Australia61!H5/Australia61!Q5*Australia61!Q6/Australia61!B6
 +Canada62!D5*Canada62!H5/Canada62!Q5*Canada62!Q6/Canada62!B6
 +Japan63!D5*Japan63!H5/Japan63!Q5*Japan63!Q6/Japan63!B6
 +Norway64!D5*Norway64!H5/Norway64!Q5*Norway64!Q6/Norway64!B6
 +Switzerland65!D5*Switzerland65!H5/Switzerland65!Q5*Switzerland65!Q6/Switzerland65!B6)
/(Australia61!D5*Australia61!H5/Australia61!B5
 +Canada62!D5*Canada62!H5/Canada62!B5
 +Japan63!D5*Japan63!H5/Japan63!B5
 +Norway64!D5*Norway64!H5/Norway64!B5
 +Switzerland65!D5*Switzerland65!H5/Switzerland65!B5))))</f>
        <v/>
      </c>
      <c r="N6" s="62" t="str">
        <f>IF(OR(
Australia61!I6   ="",Australia61!I5   ="",
Australia61!B6   ="",Australia61!B5   ="",
Australia61!R6   ="",Australia61!R5   ="",
Canada62!I6      ="",Canada62!I5      ="",
Canada62!B6      ="",Canada62!B5      ="",
Canada62!R6      ="",Canada62!R5      ="",
Japan63!I6       ="",Japan63!I5       ="",
Japan63!B6       ="",Japan63!B5       ="",
Japan63!R6       ="",Japan63!R5       ="",
Norway64!I6      ="",Norway64!I5      ="",
Norway64!B6      ="",Norway64!B5      ="",
Norway64!R6      ="",Norway64!R5      ="",
Switzerland65!I6 ="",Switzerland65!I5 ="",
Switzerland65!B6 ="",Switzerland65!B5 ="",
Switzerland65!R6 ="",Switzerland65!R5 =""),"",
LN(SQRT(
(Australia61!I6/Australia61!B6
 +Canada62!I6/Canada62!B6
 +Japan63!I6/Japan63!B6
 +Norway64!I6/Norway64!B6
 +Switzerland65!I6/Switzerland65!B6)
/(Australia61!I6/Australia61!R6*Australia61!R5/Australia61!B5
 +Canada62!I6/Canada62!R6*Canada62!R5/Canada62!B5
 +Japan63!I6/Japan63!R6*Japan63!R5/Japan63!B5
 +Norway64!I6/Norway64!R6*Norway64!R5/Norway64!B5
 +Switzerland65!I6/Switzerland65!R6*Switzerland65!R5/Switzerland65!B5)
*(Australia61!I5/Australia61!R5*Australia61!R6/Australia61!B6
 +Canada62!I5/Canada62!R5*Canada62!R6/Canada62!B6
 +Japan63!I5/Japan63!R5*Japan63!R6/Japan63!B6
 +Norway64!I5/Norway64!R5*Norway64!R6/Norway64!B6
 +Switzerland65!I5/Switzerland65!R5*Switzerland65!R6/Switzerland65!B6)
/(Australia61!I5/Australia61!B5
 +Canada62!I5/Canada62!B5
 +Japan63!I5/Japan63!B5
 +Norway64!I5/Norway64!B5
 +Switzerland65!I5/Switzerland65!B5))))</f>
        <v/>
      </c>
      <c r="O6" s="62" t="str">
        <f>IF(OR(
Australia61!K6   ="",Australia61!K5   ="",
Australia61!B6   ="",Australia61!B5   ="",
Australia61!S6   ="",Australia61!S5   ="",
Canada62!K6      ="",Canada62!K5      ="",
Canada62!B6      ="",Canada62!B5      ="",
Canada62!S6      ="",Canada62!S5      ="",
Japan63!K6       ="",Japan63!K5       ="",
Japan63!B6       ="",Japan63!B5       ="",
Japan63!S6       ="",Japan63!S5       ="",
Norway64!K6      ="",Norway64!K5      ="",
Norway64!B6      ="",Norway64!B5      ="",
Norway64!S6      ="",Norway64!S5      ="",
Switzerland65!K6 ="",Switzerland65!K5 ="",
Switzerland65!B6 ="",Switzerland65!B5 ="",
Switzerland65!S6 ="",Switzerland65!S5 =""),"",
LN(SQRT(
(Australia61!K6/Australia61!B6
 +Canada62!K6/Canada62!B6
 +Japan63!K6/Japan63!B6
 +Norway64!K6/Norway64!B6
 +Switzerland65!K6/Switzerland65!B6)
/(Australia61!K6/Australia61!S6*Australia61!S5/Australia61!B5
 +Canada62!K6/Canada62!S6*Canada62!S5/Canada62!B5
 +Japan63!K6/Japan63!S6*Japan63!S5/Japan63!B5
 +Norway64!K6/Norway64!S6*Norway64!S5/Norway64!B5
 +Switzerland65!K6/Switzerland65!S6*Switzerland65!S5/Switzerland65!B5)
*(Australia61!K5/Australia61!S5*Australia61!S6/Australia61!B6
 +Canada62!K5/Canada62!S5*Canada62!S6/Canada62!B6
 +Japan63!K5/Japan63!S5*Japan63!S6/Japan63!B6
 +Norway64!K5/Norway64!S5*Norway64!S6/Norway64!B6
 +Switzerland65!K5/Switzerland65!S5*Switzerland65!S6/Switzerland65!B6)
/(Australia61!K5/Australia61!B5
 +Canada62!K5/Canada62!B5
 +Japan63!K5/Japan63!B5
 +Norway64!K5/Norway64!B5
 +Switzerland65!K5/Switzerland65!B5))))</f>
        <v/>
      </c>
      <c r="P6" s="62" t="str">
        <f>IF(OR(
Australia61!L6   ="",Australia61!L5   ="",
Australia61!B6   ="",Australia61!B5   ="",
Australia61!T6   ="",Australia61!T5   ="",
Canada62!L6      ="",Canada62!L5      ="",
Canada62!B6      ="",Canada62!B5      ="",
Canada62!T6      ="",Canada62!T5      ="",
Japan63!L6       ="",Japan63!L5       ="",
Japan63!B6       ="",Japan63!B5       ="",
Japan63!T6       ="",Japan63!T5       ="",
Norway64!L6      ="",Norway64!L5      ="",
Norway64!B6      ="",Norway64!B5      ="",
Norway64!T6      ="",Norway64!T5      ="",
Switzerland65!L6 ="",Switzerland65!L5 ="",
Switzerland65!B6 ="",Switzerland65!B5 ="",
Switzerland65!T6 ="",Switzerland65!T5 =""),"",
LN(SQRT(
(Australia61!L6/Australia61!B6
 +Canada62!L6/Canada62!B6
 +Japan63!L6/Japan63!B6
 +Norway64!L6/Norway64!B6
 +Switzerland65!L6/Switzerland65!B6)
/(Australia61!L6/Australia61!T6*Australia61!T5/Australia61!B5
 +Canada62!L6/Canada62!T6*Canada62!T5/Canada62!B5
 +Japan63!L6/Japan63!T6*Japan63!T5/Japan63!B5
 +Norway64!L6/Norway64!T6*Norway64!T5/Norway64!B5
 +Switzerland65!L6/Switzerland65!T6*Switzerland65!T5/Switzerland65!B5)
*(Australia61!L5/Australia61!T5*Australia61!T6/Australia61!B6
 +Canada62!L5/Canada62!T5*Canada62!T6/Canada62!B6
 +Japan63!L5/Japan63!T5*Japan63!T6/Japan63!B6
 +Norway64!L5/Norway64!T5*Norway64!T6/Norway64!B6
 +Switzerland65!L5/Switzerland65!T5*Switzerland65!T6/Switzerland65!B6)
/(Australia61!L5/Australia61!B5
 +Canada62!L5/Canada62!B5
 +Japan63!L5/Japan63!B5
 +Norway64!L5/Norway64!B5
 +Switzerland65!L5/Switzerland65!B5))))</f>
        <v/>
      </c>
      <c r="V6" s="61" t="str">
        <f>IF(OR(
Australia61!V6   ="",
Australia61!U6   ="",
Canada62!V6      ="",
Canada62!U6      ="",
Japan63!V6       ="",
Japan63!U6       ="",
Norway64!V6      ="",
Norway64!U6      ="",
Switzerland65!V6 ="",
Switzerland65!U6 =""),"",
LN((Australia61!V6+Canada62!V6+Japan63!V6+Norway64!V6+Switzerland65!V6)
/(Australia61!U6+Canada62!U6+Japan63!U6+Norway64!U6+Switzerland65!U6)))</f>
        <v/>
      </c>
      <c r="W6" s="61" t="str">
        <f>IF(OR(
Australia61!V6   ="",
Australia61!W6   ="",
Australia61!U6   ="",
Canada62!V6      ="",
Canada62!W6      ="",
Canada62!U6      ="",
Japan63!V6       ="",
Japan63!W6       ="",
Japan63!U6       ="",
Norway64!V6      ="",
Norway64!W6      ="",
Norway64!U6      ="",
Switzerland65!V6 ="",
Switzerland65!W6 ="",
Switzerland65!V6 =""),"",
LN((Australia61!V6*Australia61!W6+Canada62!V6*Canada62!W6+Japan63!V6*Japan63!W6+Norway64!V6*Norway64!W6+Switzerland65!V6*Switzerland65!W6)
/(Australia61!U6+Canada62!U6+Japan63!U6+Norway64!U6+Switzerland65!U6)))</f>
        <v/>
      </c>
      <c r="X6" s="61" t="str">
        <f>IF(OR(
Australia61!X6   ="",
Australia61!D6   ="",
Australia61!B6   ="",
Canada62!X6      ="",
Canada62!D6      ="",
Canada62!B6      ="",
Japan63!X6       ="",
Japan63!D6       ="",
Japan63!B6       ="",
Norway64!X6      ="",
Norway64!D6      ="",
Norway64!B6      ="",
Switzerland65!X6 ="",
Switzerland65!D6 ="",
Switzerland65!B6 =""),"",
(Australia61!X6*Australia61!D6/Australia61!B6
 +Canada62!X6*Canada62!D6/Canada62!B6
 +Japan63!X6*Japan63!D6/Japan63!B6
 +Norway64!X6*Norway64!D6/Norway64!B6
 +Switzerland65!X6*Switzerland65!D6/Switzerland65!B6)
/(Australia61!D6/Australia61!B6
 +Canada62!D6/Canada62!B6
 +Japan63!D6/Japan63!B6
 +Norway64!D6/Norway64!B6
 +Switzerland65!D6/Switzerland65!B6))</f>
        <v/>
      </c>
      <c r="Y6" s="61" t="str">
        <f>IF(OR(
Australia61!Y6   ="",
Australia61!D6   ="",
Australia61!B6   ="",
Canada62!Y6      ="",
Canada62!D6      ="",
Canada62!B6      ="",
Japan63!Y6       ="",
Japan63!D6       ="",
Japan63!B6       ="",
Norway64!Y6      ="",
Norway64!D6      ="",
Norway64!B6      ="",
Switzerland65!Y6 ="",
Switzerland65!D6 ="",
Switzerland65!B6 =""),"",
(Australia61!Y6/Australia61!B6
 +Canada62!Y6/Canada62!B6
 +Japan63!Y6/Japan63!B6
 +Norway64!Y6/Norway64!B6
 +Switzerland65!Y6/Switzerland65!B6)
/(Australia61!D6/Australia61!B6
 +Canada62!D6/Canada62!B6
 +Japan63!D6/Japan63!B6
 +Norway64!D6/Norway64!B6
 +Switzerland65!D6/Switzerland65!B6))</f>
        <v/>
      </c>
      <c r="Z6" s="61">
        <v>14.24</v>
      </c>
      <c r="AA6" s="62" t="str">
        <f t="shared" si="1"/>
        <v/>
      </c>
      <c r="AB6" s="61" t="str">
        <f>IF(OR(
Australia61!AB6   ="",
Australia61!D6   ="",
Australia61!B6   ="",
Canada62!AB6      ="",
Canada62!D6      ="",
Canada62!B6      ="",
Japan63!AB6       ="",
Japan63!D6       ="",
Japan63!B6       ="",
Norway64!AB6      ="",
Norway64!D6      ="",
Norway64!B6      ="",
Switzerland65!AB6 ="",
Switzerland65!D6 ="",
Switzerland65!B6 =""),"",
(Australia61!AB6*Australia61!D6/Australia61!B6
 +Canada62!AB6*Canada62!D6/Canada62!B6
 +Japan63!AB6*Japan63!D6/Japan63!B6
 +Norway64!AB6*Norway64!D6/Norway64!B6
 +Switzerland65!AB6*Switzerland65!D6/Switzerland65!B6)
/(Australia61!D6/Australia61!B6
 +Canada62!D6/Canada62!B6
 +Japan63!D6/Japan63!B6
 +Norway64!D6/Norway64!B6
 +Switzerland65!D6/Switzerland65!B6))</f>
        <v/>
      </c>
    </row>
    <row r="7" spans="1:28">
      <c r="A7" s="62">
        <v>1874</v>
      </c>
      <c r="B7" s="62" t="str">
        <f>IF(OR(
Australia61!AC7   ="",
Australia61!D7   ="",
Australia61!B7   ="",
Canada62!AC7      ="",
Canada62!D7      ="",
Canada62!B7      ="",
Japan63!AC7       ="",
Japan63!D7       ="",
Japan63!B7       ="",
Norway64!AC7      ="",
Norway64!D7      ="",
Norway64!B7      ="",
Switzerland65!AC7 ="",
Switzerland65!D7 ="",
Switzerland65!B7 =""),"",
(Australia61!AC7*Australia61!D7/Australia61!B7
 +Canada62!AC7*Canada62!D7/Canada62!B7
 +Japan63!AC7*Japan63!D7/Japan63!B7
 +Norway64!AC7*Norway64!D7/Norway64!B7
 +Switzerland65!AC7*Switzerland65!D7/Switzerland65!B7)
/(Australia61!D7/Australia61!B7
 +Canada62!D7/Canada62!B7
 +Japan63!D7/Japan63!B7
 +Norway64!D7/Norway64!B7
 +Switzerland65!D7/Switzerland65!B7))</f>
        <v/>
      </c>
      <c r="C7" s="61" t="str">
        <f>IF(OR(
Australia61!F7   ="",
Australia61!D7   ="",
Australia61!B7   ="",
Canada62!F7      ="",
Canada62!D7      ="",
Canada62!B7      ="",
Japan63!F7       ="",
Japan63!D7       ="",
Japan63!B7       ="",
Norway64!F7      ="",
Norway64!D7      ="",
Norway64!B7      ="",
Switzerland65!F7 ="",
Switzerland65!D7 ="",
Switzerland65!B7 =""),"",
(Australia61!F7*Australia61!D7/Australia61!B7
 +Canada62!F7*Canada62!D7/Canada62!B7
 +Japan63!F7*Japan63!D7/Japan63!B7
 +Norway64!F7*Norway64!D7/Norway64!B7
 +Switzerland65!F7*Switzerland65!D7/Switzerland65!B7)
/(Australia61!D7/Australia61!B7
 +Canada62!D7/Canada62!B7
 +Japan63!D7/Japan63!B7
 +Norway64!D7/Norway64!B7
 +Switzerland65!D7/Switzerland65!B7))</f>
        <v/>
      </c>
      <c r="D7" s="61" t="str">
        <f>IF(OR(
Australia61!AE7   ="",
Australia61!D7   ="",
Australia61!B7   ="",
Canada62!AE7      ="",
Canada62!D7      ="",
Canada62!B7      ="",
Japan63!AE7       ="",
Japan63!D7       ="",
Japan63!B7       ="",
Norway64!AE7      ="",
Norway64!D7      ="",
Norway64!B7      ="",
Switzerland65!AE7 ="",
Switzerland65!D7 ="",
Switzerland65!B7 =""),"",
(Australia61!AE7*Australia61!D7/Australia61!B7
 +Canada62!AE7*Canada62!D7/Canada62!B7
 +Japan63!AE7*Japan63!D7/Japan63!B7
 +Norway64!AE7*Norway64!D7/Norway64!B7
 +Switzerland65!AE7*Switzerland65!D7/Switzerland65!B7)
/(Australia61!D7/Australia61!B7
 +Canada62!D7/Canada62!B7
 +Japan63!D7/Japan63!B7
 +Norway64!D7/Norway64!B7
 +Switzerland65!D7/Switzerland65!B7))</f>
        <v/>
      </c>
      <c r="E7" s="61" t="str">
        <f>IF(OR(
Australia61!H7   ="",
Australia61!D7   ="",
Australia61!B7   ="",
Canada62!H7      ="",
Canada62!D7      ="",
Canada62!B7      ="",
Japan63!H7       ="",
Japan63!D7       ="",
Japan63!B7       ="",
Norway64!H7      ="",
Norway64!D7      ="",
Norway64!B7      ="",
Switzerland65!H7 ="",
Switzerland65!D7 ="",
Switzerland65!B7 =""),"",
(Australia61!H7*Australia61!D7/Australia61!B7
 +Canada62!H7*Canada62!D7/Canada62!B7
 +Japan63!H7*Japan63!D7/Japan63!B7
 +Norway64!H7*Norway64!D7/Norway64!B7
 +Switzerland65!H7*Switzerland65!D7/Switzerland65!B7)
/(Australia61!D7/Australia61!B7
 +Canada62!D7/Canada62!B7
 +Japan63!D7/Japan63!B7
 +Norway64!D7/Norway64!B7
 +Switzerland65!D7/Switzerland65!B7))</f>
        <v/>
      </c>
      <c r="F7" s="61" t="str">
        <f>IF(OR(
Australia61!I7   ="",
Australia61!D7   ="",
Australia61!B7   ="",
Canada62!I7      ="",
Canada62!D7      ="",
Canada62!B7      ="",
Japan63!I7       ="",
Japan63!D7       ="",
Japan63!B7       ="",
Norway64!I7      ="",
Norway64!D7      ="",
Norway64!B7      ="",
Switzerland65!I7 ="",
Switzerland65!D7 ="",
Switzerland65!B7 =""),"",
(Australia61!I7/Australia61!B7
 +Canada62!I7/Canada62!B7
 +Japan63!I7/Japan63!B7
 +Norway64!I7/Norway64!B7
 +Switzerland65!I7/Switzerland65!B7)
/(Australia61!D7/Australia61!B7
 +Canada62!D7/Canada62!B7
 +Japan63!D7/Japan63!B7
 +Norway64!D7/Norway64!B7
 +Switzerland65!D7/Switzerland65!B7))</f>
        <v/>
      </c>
      <c r="G7" s="61" t="str">
        <f>IF(OR(
Australia61!J7   ="",
Australia61!D7   ="",
Australia61!B7   ="",
Canada62!J7      ="",
Canada62!D7      ="",
Canada62!B7      ="",
Japan63!J7       ="",
Japan63!D7       ="",
Japan63!B7       ="",
Norway64!J7      ="",
Norway64!D7      ="",
Norway64!B7      ="",
Switzerland65!J7 ="",
Switzerland65!D7 ="",
Switzerland65!B7 =""),"",
(Australia61!J7/Australia61!B7
 +Canada62!J7/Canada62!B7
 +Japan63!J7/Japan63!B7
 +Norway64!J7/Norway64!B7
 +Switzerland65!J7/Switzerland65!B7)
/(Australia61!D7/Australia61!B7
 +Canada62!D7/Canada62!B7
 +Japan63!D7/Japan63!B7
 +Norway64!D7/Norway64!B7
 +Switzerland65!D7/Switzerland65!B7))</f>
        <v/>
      </c>
      <c r="H7" s="61" t="str">
        <f>IF(OR(
Australia61!K7   ="",
Australia61!D7   ="",
Australia61!B7   ="",
Canada62!K7      ="",
Canada62!D7      ="",
Canada62!B7      ="",
Japan63!K7       ="",
Japan63!D7       ="",
Japan63!B7       ="",
Norway64!K7      ="",
Norway64!D7      ="",
Norway64!B7      ="",
Switzerland65!K7 ="",
Switzerland65!D7 ="",
Switzerland65!B7 =""),"",
(Australia61!K7/Australia61!B7
 +Canada62!K7/Canada62!B7
 +Japan63!K7/Japan63!B7
 +Norway64!K7/Norway64!B7
 +Switzerland65!K7/Switzerland65!B7)
/(Australia61!D7/Australia61!B7
 +Canada62!D7/Canada62!B7
 +Japan63!D7/Japan63!B7
 +Norway64!D7/Norway64!B7
 +Switzerland65!D7/Switzerland65!B7))</f>
        <v/>
      </c>
      <c r="I7" s="61" t="str">
        <f>IF(OR(
Australia61!L7   ="",
Australia61!D7   ="",
Australia61!B7   ="",
Canada62!L7      ="",
Canada62!D7      ="",
Canada62!B7      ="",
Japan63!L7       ="",
Japan63!D7       ="",
Japan63!B7       ="",
Norway64!L7      ="",
Norway64!D7      ="",
Norway64!B7      ="",
Switzerland65!L7 ="",
Switzerland65!D7 ="",
Switzerland65!B7 =""),"",
(Australia61!L7/Australia61!B7
 +Canada62!L7/Canada62!B7
 +Japan63!L7/Japan63!B7
 +Norway64!L7/Norway64!B7
 +Switzerland65!L7/Switzerland65!B7)
/(Australia61!D7/Australia61!B7
 +Canada62!D7/Canada62!B7
 +Japan63!D7/Japan63!B7
 +Norway64!D7/Norway64!B7
 +Switzerland65!D7/Switzerland65!B7))</f>
        <v/>
      </c>
      <c r="J7" s="61" t="str">
        <f t="shared" si="0"/>
        <v/>
      </c>
      <c r="K7" s="62" t="str">
        <f>IF(OR(
Australia61!D7   ="",Australia61!D6   ="",
Australia61!B7   ="",Australia61!B6   ="",
Australia61!N7   ="",Australia61!N6   ="",
Canada62!D7      ="",Canada62!D6      ="",
Canada62!B7      ="",Canada62!B6      ="",
Canada62!N7      ="",Canada62!N6      ="",
Japan63!D7       ="",Japan63!D6       ="",
Japan63!B7       ="",Japan63!B6       ="",
Japan63!N7       ="",Japan63!N6       ="",
Norway64!D7      ="",Norway64!D6      ="",
Norway64!B7      ="",Norway64!B6      ="",
Norway64!N7      ="",Norway64!N6      ="",
Switzerland65!D7 ="",Switzerland65!D6 ="",
Switzerland65!B7 ="",Switzerland65!B6 ="",
Switzerland65!N7 ="",Switzerland65!N6 =""),"",
LN(SQRT(
(Australia61!D7/Australia61!B7
 +Canada62!D7/Canada62!B7
 +Japan63!D7/Japan63!B7
 +Norway64!D7/Norway64!B7
 +Switzerland65!D7/Switzerland65!B7)
/(Australia61!D7/Australia61!N7*Australia61!N6/Australia61!B6
 +Canada62!D7/Canada62!N7*Canada62!N6/Canada62!B6
 +Japan63!D7/Japan63!N7*Japan63!N6/Japan63!B6
 +Norway64!D7/Norway64!N7*Norway64!N6/Norway64!B6
 +Switzerland65!D7/Switzerland65!N7*Switzerland65!N6/Switzerland65!B6)
*(Australia61!D6/Australia61!N6*Australia61!N7/Australia61!B7
 +Canada62!D6/Canada62!N6*Canada62!N7/Canada62!B7
 +Japan63!D6/Japan63!N6*Japan63!N7/Japan63!B7
 +Norway64!D6/Norway64!N6*Norway64!N7/Norway64!B7
 +Switzerland65!D6/Switzerland65!N6*Switzerland65!N7/Switzerland65!B7)
/(Australia61!D6/Australia61!B6
 +Canada62!D6/Canada62!B6
 +Japan63!D6/Japan63!B6
 +Norway64!D6/Norway64!B6
 +Switzerland65!D6/Switzerland65!B6))))</f>
        <v/>
      </c>
      <c r="L7" s="62" t="str">
        <f>IF(OR(
Australia61!F7   ="",Australia61!F6   ="",
Australia61!D7   ="",Australia61!D6   ="",
Australia61!B7   ="",Australia61!B6   ="",
Australia61!P7   ="",Australia61!P6   ="",
Canada62!F7      ="",Canada62!F6      ="",
Canada62!D7      ="",Canada62!D6      ="",
Canada62!B7      ="",Canada62!B6      ="",
Canada62!P7      ="",Canada62!P6      ="",
Japan63!F7       ="",Japan63!F6       ="",
Japan63!D7       ="",Japan63!D6       ="",
Japan63!B7       ="",Japan63!B6       ="",
Japan63!P7       ="",Japan63!P6       ="",
Norway64!F7      ="",Norway64!F6      ="",
Norway64!D7      ="",Norway64!D6      ="",
Norway64!B7      ="",Norway64!B6      ="",
Norway64!P7      ="",Norway64!P6      ="",
Switzerland65!F7 ="",Switzerland65!F6 ="",
Switzerland65!D7 ="",Switzerland65!D6 ="",
Switzerland65!B7 ="",Switzerland65!B6 ="",
Switzerland65!P7 ="",Switzerland65!P6 =""),"",
LN(SQRT(
(Australia61!D7*Australia61!F7/Australia61!B7
 +Canada62!D7*Canada62!F7/Canada62!B7
 +Japan63!D7*Japan63!F7/Japan63!B7
 +Norway64!D7*Norway64!F7/Norway64!B7
 +Switzerland65!D7*Switzerland65!F7/Switzerland65!B7)
/(Australia61!D7*Australia61!F7/Australia61!P7*Australia61!P6/Australia61!B6
 +Canada62!D7*Canada62!F7/Canada62!P7*Canada62!P6/Canada62!B6
 +Japan63!D7*Japan63!F7/Japan63!P7*Japan63!P6/Japan63!B6
 +Norway64!D7*Norway64!F7/Norway64!P7*Norway64!P6/Norway64!B6
 +Switzerland65!D7*Switzerland65!F7/Switzerland65!P7*Switzerland65!P6/Switzerland65!B6)
*(Australia61!D6*Australia61!F6/Australia61!P6*Australia61!P7/Australia61!B7
 +Canada62!D6*Canada62!F6/Canada62!P6*Canada62!P7/Canada62!B7
 +Japan63!D6*Japan63!F6/Japan63!P6*Japan63!P7/Japan63!B7
 +Norway64!D6*Norway64!F6/Norway64!P6*Norway64!P7/Norway64!B7
 +Switzerland65!D6*Switzerland65!F6/Switzerland65!P6*Switzerland65!P7/Switzerland65!B7)
/(Australia61!D6*Australia61!F6/Australia61!B6
 +Canada62!D6*Canada62!F6/Canada62!B6
 +Japan63!D6*Japan63!F6/Japan63!B6
 +Norway64!D6*Norway64!F6/Norway64!B6
 +Switzerland65!D6*Switzerland65!F6/Switzerland65!B6))))</f>
        <v/>
      </c>
      <c r="M7" s="62" t="str">
        <f>IF(OR(
Australia61!H7   ="",Australia61!H6   ="",
Australia61!D7   ="",Australia61!D6   ="",
Australia61!B7   ="",Australia61!B6   ="",
Australia61!Q7   ="",Australia61!Q6   ="",
Canada62!H7      ="",Canada62!H6      ="",
Canada62!D7      ="",Canada62!D6      ="",
Canada62!B7      ="",Canada62!B6      ="",
Canada62!Q7      ="",Canada62!Q6      ="",
Japan63!H7       ="",Japan63!H6       ="",
Japan63!D7       ="",Japan63!D6       ="",
Japan63!B7       ="",Japan63!B6       ="",
Japan63!Q7       ="",Japan63!Q6       ="",
Norway64!H7      ="",Norway64!H6      ="",
Norway64!D7      ="",Norway64!D6      ="",
Norway64!B7      ="",Norway64!B6      ="",
Norway64!Q7      ="",Norway64!Q6      ="",
Switzerland65!H7 ="",Switzerland65!H6 ="",
Switzerland65!D7 ="",Switzerland65!D6 ="",
Switzerland65!B7 ="",Switzerland65!B6 ="",
Switzerland65!Q7 ="",Switzerland65!Q6 =""),"",
LN(SQRT(
(Australia61!D7*Australia61!H7/Australia61!B7
 +Canada62!D7*Canada62!H7/Canada62!B7
 +Japan63!D7*Japan63!H7/Japan63!B7
 +Norway64!D7*Norway64!H7/Norway64!B7
 +Switzerland65!D7*Switzerland65!H7/Switzerland65!B7)
/(Australia61!D7*Australia61!H7/Australia61!Q7*Australia61!Q6/Australia61!B6
 +Canada62!D7*Canada62!H7/Canada62!Q7*Canada62!Q6/Canada62!B6
 +Japan63!D7*Japan63!H7/Japan63!Q7*Japan63!Q6/Japan63!B6
 +Norway64!D7*Norway64!H7/Norway64!Q7*Norway64!Q6/Norway64!B6
 +Switzerland65!D7*Switzerland65!H7/Switzerland65!Q7*Switzerland65!Q6/Switzerland65!B6)
*(Australia61!D6*Australia61!H6/Australia61!Q6*Australia61!Q7/Australia61!B7
 +Canada62!D6*Canada62!H6/Canada62!Q6*Canada62!Q7/Canada62!B7
 +Japan63!D6*Japan63!H6/Japan63!Q6*Japan63!Q7/Japan63!B7
 +Norway64!D6*Norway64!H6/Norway64!Q6*Norway64!Q7/Norway64!B7
 +Switzerland65!D6*Switzerland65!H6/Switzerland65!Q6*Switzerland65!Q7/Switzerland65!B7)
/(Australia61!D6*Australia61!H6/Australia61!B6
 +Canada62!D6*Canada62!H6/Canada62!B6
 +Japan63!D6*Japan63!H6/Japan63!B6
 +Norway64!D6*Norway64!H6/Norway64!B6
 +Switzerland65!D6*Switzerland65!H6/Switzerland65!B6))))</f>
        <v/>
      </c>
      <c r="N7" s="62" t="str">
        <f>IF(OR(
Australia61!I7   ="",Australia61!I6   ="",
Australia61!B7   ="",Australia61!B6   ="",
Australia61!R7   ="",Australia61!R6   ="",
Canada62!I7      ="",Canada62!I6      ="",
Canada62!B7      ="",Canada62!B6      ="",
Canada62!R7      ="",Canada62!R6      ="",
Japan63!I7       ="",Japan63!I6       ="",
Japan63!B7       ="",Japan63!B6       ="",
Japan63!R7       ="",Japan63!R6       ="",
Norway64!I7      ="",Norway64!I6      ="",
Norway64!B7      ="",Norway64!B6      ="",
Norway64!R7      ="",Norway64!R6      ="",
Switzerland65!I7 ="",Switzerland65!I6 ="",
Switzerland65!B7 ="",Switzerland65!B6 ="",
Switzerland65!R7 ="",Switzerland65!R6 =""),"",
LN(SQRT(
(Australia61!I7/Australia61!B7
 +Canada62!I7/Canada62!B7
 +Japan63!I7/Japan63!B7
 +Norway64!I7/Norway64!B7
 +Switzerland65!I7/Switzerland65!B7)
/(Australia61!I7/Australia61!R7*Australia61!R6/Australia61!B6
 +Canada62!I7/Canada62!R7*Canada62!R6/Canada62!B6
 +Japan63!I7/Japan63!R7*Japan63!R6/Japan63!B6
 +Norway64!I7/Norway64!R7*Norway64!R6/Norway64!B6
 +Switzerland65!I7/Switzerland65!R7*Switzerland65!R6/Switzerland65!B6)
*(Australia61!I6/Australia61!R6*Australia61!R7/Australia61!B7
 +Canada62!I6/Canada62!R6*Canada62!R7/Canada62!B7
 +Japan63!I6/Japan63!R6*Japan63!R7/Japan63!B7
 +Norway64!I6/Norway64!R6*Norway64!R7/Norway64!B7
 +Switzerland65!I6/Switzerland65!R6*Switzerland65!R7/Switzerland65!B7)
/(Australia61!I6/Australia61!B6
 +Canada62!I6/Canada62!B6
 +Japan63!I6/Japan63!B6
 +Norway64!I6/Norway64!B6
 +Switzerland65!I6/Switzerland65!B6))))</f>
        <v/>
      </c>
      <c r="O7" s="62" t="str">
        <f>IF(OR(
Australia61!K7   ="",Australia61!K6   ="",
Australia61!B7   ="",Australia61!B6   ="",
Australia61!S7   ="",Australia61!S6   ="",
Canada62!K7      ="",Canada62!K6      ="",
Canada62!B7      ="",Canada62!B6      ="",
Canada62!S7      ="",Canada62!S6      ="",
Japan63!K7       ="",Japan63!K6       ="",
Japan63!B7       ="",Japan63!B6       ="",
Japan63!S7       ="",Japan63!S6       ="",
Norway64!K7      ="",Norway64!K6      ="",
Norway64!B7      ="",Norway64!B6      ="",
Norway64!S7      ="",Norway64!S6      ="",
Switzerland65!K7 ="",Switzerland65!K6 ="",
Switzerland65!B7 ="",Switzerland65!B6 ="",
Switzerland65!S7 ="",Switzerland65!S6 =""),"",
LN(SQRT(
(Australia61!K7/Australia61!B7
 +Canada62!K7/Canada62!B7
 +Japan63!K7/Japan63!B7
 +Norway64!K7/Norway64!B7
 +Switzerland65!K7/Switzerland65!B7)
/(Australia61!K7/Australia61!S7*Australia61!S6/Australia61!B6
 +Canada62!K7/Canada62!S7*Canada62!S6/Canada62!B6
 +Japan63!K7/Japan63!S7*Japan63!S6/Japan63!B6
 +Norway64!K7/Norway64!S7*Norway64!S6/Norway64!B6
 +Switzerland65!K7/Switzerland65!S7*Switzerland65!S6/Switzerland65!B6)
*(Australia61!K6/Australia61!S6*Australia61!S7/Australia61!B7
 +Canada62!K6/Canada62!S6*Canada62!S7/Canada62!B7
 +Japan63!K6/Japan63!S6*Japan63!S7/Japan63!B7
 +Norway64!K6/Norway64!S6*Norway64!S7/Norway64!B7
 +Switzerland65!K6/Switzerland65!S6*Switzerland65!S7/Switzerland65!B7)
/(Australia61!K6/Australia61!B6
 +Canada62!K6/Canada62!B6
 +Japan63!K6/Japan63!B6
 +Norway64!K6/Norway64!B6
 +Switzerland65!K6/Switzerland65!B6))))</f>
        <v/>
      </c>
      <c r="P7" s="62" t="str">
        <f>IF(OR(
Australia61!L7   ="",Australia61!L6   ="",
Australia61!B7   ="",Australia61!B6   ="",
Australia61!T7   ="",Australia61!T6   ="",
Canada62!L7      ="",Canada62!L6      ="",
Canada62!B7      ="",Canada62!B6      ="",
Canada62!T7      ="",Canada62!T6      ="",
Japan63!L7       ="",Japan63!L6       ="",
Japan63!B7       ="",Japan63!B6       ="",
Japan63!T7       ="",Japan63!T6       ="",
Norway64!L7      ="",Norway64!L6      ="",
Norway64!B7      ="",Norway64!B6      ="",
Norway64!T7      ="",Norway64!T6      ="",
Switzerland65!L7 ="",Switzerland65!L6 ="",
Switzerland65!B7 ="",Switzerland65!B6 ="",
Switzerland65!T7 ="",Switzerland65!T6 =""),"",
LN(SQRT(
(Australia61!L7/Australia61!B7
 +Canada62!L7/Canada62!B7
 +Japan63!L7/Japan63!B7
 +Norway64!L7/Norway64!B7
 +Switzerland65!L7/Switzerland65!B7)
/(Australia61!L7/Australia61!T7*Australia61!T6/Australia61!B6
 +Canada62!L7/Canada62!T7*Canada62!T6/Canada62!B6
 +Japan63!L7/Japan63!T7*Japan63!T6/Japan63!B6
 +Norway64!L7/Norway64!T7*Norway64!T6/Norway64!B6
 +Switzerland65!L7/Switzerland65!T7*Switzerland65!T6/Switzerland65!B6)
*(Australia61!L6/Australia61!T6*Australia61!T7/Australia61!B7
 +Canada62!L6/Canada62!T6*Canada62!T7/Canada62!B7
 +Japan63!L6/Japan63!T6*Japan63!T7/Japan63!B7
 +Norway64!L6/Norway64!T6*Norway64!T7/Norway64!B7
 +Switzerland65!L6/Switzerland65!T6*Switzerland65!T7/Switzerland65!B7)
/(Australia61!L6/Australia61!B6
 +Canada62!L6/Canada62!B6
 +Japan63!L6/Japan63!B6
 +Norway64!L6/Norway64!B6
 +Switzerland65!L6/Switzerland65!B6))))</f>
        <v/>
      </c>
      <c r="V7" s="61" t="str">
        <f>IF(OR(
Australia61!V7   ="",
Australia61!U7   ="",
Canada62!V7      ="",
Canada62!U7      ="",
Japan63!V7       ="",
Japan63!U7       ="",
Norway64!V7      ="",
Norway64!U7      ="",
Switzerland65!V7 ="",
Switzerland65!U7 =""),"",
LN((Australia61!V7+Canada62!V7+Japan63!V7+Norway64!V7+Switzerland65!V7)
/(Australia61!U7+Canada62!U7+Japan63!U7+Norway64!U7+Switzerland65!U7)))</f>
        <v/>
      </c>
      <c r="W7" s="61" t="str">
        <f>IF(OR(
Australia61!V7   ="",
Australia61!W7   ="",
Australia61!U7   ="",
Canada62!V7      ="",
Canada62!W7      ="",
Canada62!U7      ="",
Japan63!V7       ="",
Japan63!W7       ="",
Japan63!U7       ="",
Norway64!V7      ="",
Norway64!W7      ="",
Norway64!U7      ="",
Switzerland65!V7 ="",
Switzerland65!W7 ="",
Switzerland65!V7 =""),"",
LN((Australia61!V7*Australia61!W7+Canada62!V7*Canada62!W7+Japan63!V7*Japan63!W7+Norway64!V7*Norway64!W7+Switzerland65!V7*Switzerland65!W7)
/(Australia61!U7+Canada62!U7+Japan63!U7+Norway64!U7+Switzerland65!U7)))</f>
        <v/>
      </c>
      <c r="X7" s="61" t="str">
        <f>IF(OR(
Australia61!X7   ="",
Australia61!D7   ="",
Australia61!B7   ="",
Canada62!X7      ="",
Canada62!D7      ="",
Canada62!B7      ="",
Japan63!X7       ="",
Japan63!D7       ="",
Japan63!B7       ="",
Norway64!X7      ="",
Norway64!D7      ="",
Norway64!B7      ="",
Switzerland65!X7 ="",
Switzerland65!D7 ="",
Switzerland65!B7 =""),"",
(Australia61!X7*Australia61!D7/Australia61!B7
 +Canada62!X7*Canada62!D7/Canada62!B7
 +Japan63!X7*Japan63!D7/Japan63!B7
 +Norway64!X7*Norway64!D7/Norway64!B7
 +Switzerland65!X7*Switzerland65!D7/Switzerland65!B7)
/(Australia61!D7/Australia61!B7
 +Canada62!D7/Canada62!B7
 +Japan63!D7/Japan63!B7
 +Norway64!D7/Norway64!B7
 +Switzerland65!D7/Switzerland65!B7))</f>
        <v/>
      </c>
      <c r="Y7" s="61" t="str">
        <f>IF(OR(
Australia61!Y7   ="",
Australia61!D7   ="",
Australia61!B7   ="",
Canada62!Y7      ="",
Canada62!D7      ="",
Canada62!B7      ="",
Japan63!Y7       ="",
Japan63!D7       ="",
Japan63!B7       ="",
Norway64!Y7      ="",
Norway64!D7      ="",
Norway64!B7      ="",
Switzerland65!Y7 ="",
Switzerland65!D7 ="",
Switzerland65!B7 =""),"",
(Australia61!Y7/Australia61!B7
 +Canada62!Y7/Canada62!B7
 +Japan63!Y7/Japan63!B7
 +Norway64!Y7/Norway64!B7
 +Switzerland65!Y7/Switzerland65!B7)
/(Australia61!D7/Australia61!B7
 +Canada62!D7/Canada62!B7
 +Japan63!D7/Japan63!B7
 +Norway64!D7/Norway64!B7
 +Switzerland65!D7/Switzerland65!B7))</f>
        <v/>
      </c>
      <c r="Z7" s="61">
        <v>3.43</v>
      </c>
      <c r="AA7" s="62" t="str">
        <f t="shared" si="1"/>
        <v/>
      </c>
      <c r="AB7" s="61" t="str">
        <f>IF(OR(
Australia61!AB7   ="",
Australia61!D7   ="",
Australia61!B7   ="",
Canada62!AB7      ="",
Canada62!D7      ="",
Canada62!B7      ="",
Japan63!AB7       ="",
Japan63!D7       ="",
Japan63!B7       ="",
Norway64!AB7      ="",
Norway64!D7      ="",
Norway64!B7      ="",
Switzerland65!AB7 ="",
Switzerland65!D7 ="",
Switzerland65!B7 =""),"",
(Australia61!AB7*Australia61!D7/Australia61!B7
 +Canada62!AB7*Canada62!D7/Canada62!B7
 +Japan63!AB7*Japan63!D7/Japan63!B7
 +Norway64!AB7*Norway64!D7/Norway64!B7
 +Switzerland65!AB7*Switzerland65!D7/Switzerland65!B7)
/(Australia61!D7/Australia61!B7
 +Canada62!D7/Canada62!B7
 +Japan63!D7/Japan63!B7
 +Norway64!D7/Norway64!B7
 +Switzerland65!D7/Switzerland65!B7))</f>
        <v/>
      </c>
    </row>
    <row r="8" spans="1:28">
      <c r="A8" s="62">
        <v>1875</v>
      </c>
      <c r="B8" s="62" t="str">
        <f>IF(OR(
Australia61!AC8   ="",
Australia61!D8   ="",
Australia61!B8   ="",
Canada62!AC8      ="",
Canada62!D8      ="",
Canada62!B8      ="",
Japan63!AC8       ="",
Japan63!D8       ="",
Japan63!B8       ="",
Norway64!AC8      ="",
Norway64!D8      ="",
Norway64!B8      ="",
Switzerland65!AC8 ="",
Switzerland65!D8 ="",
Switzerland65!B8 =""),"",
(Australia61!AC8*Australia61!D8/Australia61!B8
 +Canada62!AC8*Canada62!D8/Canada62!B8
 +Japan63!AC8*Japan63!D8/Japan63!B8
 +Norway64!AC8*Norway64!D8/Norway64!B8
 +Switzerland65!AC8*Switzerland65!D8/Switzerland65!B8)
/(Australia61!D8/Australia61!B8
 +Canada62!D8/Canada62!B8
 +Japan63!D8/Japan63!B8
 +Norway64!D8/Norway64!B8
 +Switzerland65!D8/Switzerland65!B8))</f>
        <v/>
      </c>
      <c r="C8" s="61" t="str">
        <f>IF(OR(
Australia61!F8   ="",
Australia61!D8   ="",
Australia61!B8   ="",
Canada62!F8      ="",
Canada62!D8      ="",
Canada62!B8      ="",
Japan63!F8       ="",
Japan63!D8       ="",
Japan63!B8       ="",
Norway64!F8      ="",
Norway64!D8      ="",
Norway64!B8      ="",
Switzerland65!F8 ="",
Switzerland65!D8 ="",
Switzerland65!B8 =""),"",
(Australia61!F8*Australia61!D8/Australia61!B8
 +Canada62!F8*Canada62!D8/Canada62!B8
 +Japan63!F8*Japan63!D8/Japan63!B8
 +Norway64!F8*Norway64!D8/Norway64!B8
 +Switzerland65!F8*Switzerland65!D8/Switzerland65!B8)
/(Australia61!D8/Australia61!B8
 +Canada62!D8/Canada62!B8
 +Japan63!D8/Japan63!B8
 +Norway64!D8/Norway64!B8
 +Switzerland65!D8/Switzerland65!B8))</f>
        <v/>
      </c>
      <c r="D8" s="61" t="str">
        <f>IF(OR(
Australia61!AE8   ="",
Australia61!D8   ="",
Australia61!B8   ="",
Canada62!AE8      ="",
Canada62!D8      ="",
Canada62!B8      ="",
Japan63!AE8       ="",
Japan63!D8       ="",
Japan63!B8       ="",
Norway64!AE8      ="",
Norway64!D8      ="",
Norway64!B8      ="",
Switzerland65!AE8 ="",
Switzerland65!D8 ="",
Switzerland65!B8 =""),"",
(Australia61!AE8*Australia61!D8/Australia61!B8
 +Canada62!AE8*Canada62!D8/Canada62!B8
 +Japan63!AE8*Japan63!D8/Japan63!B8
 +Norway64!AE8*Norway64!D8/Norway64!B8
 +Switzerland65!AE8*Switzerland65!D8/Switzerland65!B8)
/(Australia61!D8/Australia61!B8
 +Canada62!D8/Canada62!B8
 +Japan63!D8/Japan63!B8
 +Norway64!D8/Norway64!B8
 +Switzerland65!D8/Switzerland65!B8))</f>
        <v/>
      </c>
      <c r="E8" s="61" t="str">
        <f>IF(OR(
Australia61!H8   ="",
Australia61!D8   ="",
Australia61!B8   ="",
Canada62!H8      ="",
Canada62!D8      ="",
Canada62!B8      ="",
Japan63!H8       ="",
Japan63!D8       ="",
Japan63!B8       ="",
Norway64!H8      ="",
Norway64!D8      ="",
Norway64!B8      ="",
Switzerland65!H8 ="",
Switzerland65!D8 ="",
Switzerland65!B8 =""),"",
(Australia61!H8*Australia61!D8/Australia61!B8
 +Canada62!H8*Canada62!D8/Canada62!B8
 +Japan63!H8*Japan63!D8/Japan63!B8
 +Norway64!H8*Norway64!D8/Norway64!B8
 +Switzerland65!H8*Switzerland65!D8/Switzerland65!B8)
/(Australia61!D8/Australia61!B8
 +Canada62!D8/Canada62!B8
 +Japan63!D8/Japan63!B8
 +Norway64!D8/Norway64!B8
 +Switzerland65!D8/Switzerland65!B8))</f>
        <v/>
      </c>
      <c r="F8" s="61" t="str">
        <f>IF(OR(
Australia61!I8   ="",
Australia61!D8   ="",
Australia61!B8   ="",
Canada62!I8      ="",
Canada62!D8      ="",
Canada62!B8      ="",
Japan63!I8       ="",
Japan63!D8       ="",
Japan63!B8       ="",
Norway64!I8      ="",
Norway64!D8      ="",
Norway64!B8      ="",
Switzerland65!I8 ="",
Switzerland65!D8 ="",
Switzerland65!B8 =""),"",
(Australia61!I8/Australia61!B8
 +Canada62!I8/Canada62!B8
 +Japan63!I8/Japan63!B8
 +Norway64!I8/Norway64!B8
 +Switzerland65!I8/Switzerland65!B8)
/(Australia61!D8/Australia61!B8
 +Canada62!D8/Canada62!B8
 +Japan63!D8/Japan63!B8
 +Norway64!D8/Norway64!B8
 +Switzerland65!D8/Switzerland65!B8))</f>
        <v/>
      </c>
      <c r="G8" s="61" t="str">
        <f>IF(OR(
Australia61!J8   ="",
Australia61!D8   ="",
Australia61!B8   ="",
Canada62!J8      ="",
Canada62!D8      ="",
Canada62!B8      ="",
Japan63!J8       ="",
Japan63!D8       ="",
Japan63!B8       ="",
Norway64!J8      ="",
Norway64!D8      ="",
Norway64!B8      ="",
Switzerland65!J8 ="",
Switzerland65!D8 ="",
Switzerland65!B8 =""),"",
(Australia61!J8/Australia61!B8
 +Canada62!J8/Canada62!B8
 +Japan63!J8/Japan63!B8
 +Norway64!J8/Norway64!B8
 +Switzerland65!J8/Switzerland65!B8)
/(Australia61!D8/Australia61!B8
 +Canada62!D8/Canada62!B8
 +Japan63!D8/Japan63!B8
 +Norway64!D8/Norway64!B8
 +Switzerland65!D8/Switzerland65!B8))</f>
        <v/>
      </c>
      <c r="H8" s="61" t="str">
        <f>IF(OR(
Australia61!K8   ="",
Australia61!D8   ="",
Australia61!B8   ="",
Canada62!K8      ="",
Canada62!D8      ="",
Canada62!B8      ="",
Japan63!K8       ="",
Japan63!D8       ="",
Japan63!B8       ="",
Norway64!K8      ="",
Norway64!D8      ="",
Norway64!B8      ="",
Switzerland65!K8 ="",
Switzerland65!D8 ="",
Switzerland65!B8 =""),"",
(Australia61!K8/Australia61!B8
 +Canada62!K8/Canada62!B8
 +Japan63!K8/Japan63!B8
 +Norway64!K8/Norway64!B8
 +Switzerland65!K8/Switzerland65!B8)
/(Australia61!D8/Australia61!B8
 +Canada62!D8/Canada62!B8
 +Japan63!D8/Japan63!B8
 +Norway64!D8/Norway64!B8
 +Switzerland65!D8/Switzerland65!B8))</f>
        <v/>
      </c>
      <c r="I8" s="61" t="str">
        <f>IF(OR(
Australia61!L8   ="",
Australia61!D8   ="",
Australia61!B8   ="",
Canada62!L8      ="",
Canada62!D8      ="",
Canada62!B8      ="",
Japan63!L8       ="",
Japan63!D8       ="",
Japan63!B8       ="",
Norway64!L8      ="",
Norway64!D8      ="",
Norway64!B8      ="",
Switzerland65!L8 ="",
Switzerland65!D8 ="",
Switzerland65!B8 =""),"",
(Australia61!L8/Australia61!B8
 +Canada62!L8/Canada62!B8
 +Japan63!L8/Japan63!B8
 +Norway64!L8/Norway64!B8
 +Switzerland65!L8/Switzerland65!B8)
/(Australia61!D8/Australia61!B8
 +Canada62!D8/Canada62!B8
 +Japan63!D8/Japan63!B8
 +Norway64!D8/Norway64!B8
 +Switzerland65!D8/Switzerland65!B8))</f>
        <v/>
      </c>
      <c r="J8" s="61" t="str">
        <f t="shared" si="0"/>
        <v/>
      </c>
      <c r="K8" s="62" t="str">
        <f>IF(OR(
Australia61!D8   ="",Australia61!D7   ="",
Australia61!B8   ="",Australia61!B7   ="",
Australia61!N8   ="",Australia61!N7   ="",
Canada62!D8      ="",Canada62!D7      ="",
Canada62!B8      ="",Canada62!B7      ="",
Canada62!N8      ="",Canada62!N7      ="",
Japan63!D8       ="",Japan63!D7       ="",
Japan63!B8       ="",Japan63!B7       ="",
Japan63!N8       ="",Japan63!N7       ="",
Norway64!D8      ="",Norway64!D7      ="",
Norway64!B8      ="",Norway64!B7      ="",
Norway64!N8      ="",Norway64!N7      ="",
Switzerland65!D8 ="",Switzerland65!D7 ="",
Switzerland65!B8 ="",Switzerland65!B7 ="",
Switzerland65!N8 ="",Switzerland65!N7 =""),"",
LN(SQRT(
(Australia61!D8/Australia61!B8
 +Canada62!D8/Canada62!B8
 +Japan63!D8/Japan63!B8
 +Norway64!D8/Norway64!B8
 +Switzerland65!D8/Switzerland65!B8)
/(Australia61!D8/Australia61!N8*Australia61!N7/Australia61!B7
 +Canada62!D8/Canada62!N8*Canada62!N7/Canada62!B7
 +Japan63!D8/Japan63!N8*Japan63!N7/Japan63!B7
 +Norway64!D8/Norway64!N8*Norway64!N7/Norway64!B7
 +Switzerland65!D8/Switzerland65!N8*Switzerland65!N7/Switzerland65!B7)
*(Australia61!D7/Australia61!N7*Australia61!N8/Australia61!B8
 +Canada62!D7/Canada62!N7*Canada62!N8/Canada62!B8
 +Japan63!D7/Japan63!N7*Japan63!N8/Japan63!B8
 +Norway64!D7/Norway64!N7*Norway64!N8/Norway64!B8
 +Switzerland65!D7/Switzerland65!N7*Switzerland65!N8/Switzerland65!B8)
/(Australia61!D7/Australia61!B7
 +Canada62!D7/Canada62!B7
 +Japan63!D7/Japan63!B7
 +Norway64!D7/Norway64!B7
 +Switzerland65!D7/Switzerland65!B7))))</f>
        <v/>
      </c>
      <c r="L8" s="62" t="str">
        <f>IF(OR(
Australia61!F8   ="",Australia61!F7   ="",
Australia61!D8   ="",Australia61!D7   ="",
Australia61!B8   ="",Australia61!B7   ="",
Australia61!P8   ="",Australia61!P7   ="",
Canada62!F8      ="",Canada62!F7      ="",
Canada62!D8      ="",Canada62!D7      ="",
Canada62!B8      ="",Canada62!B7      ="",
Canada62!P8      ="",Canada62!P7      ="",
Japan63!F8       ="",Japan63!F7       ="",
Japan63!D8       ="",Japan63!D7       ="",
Japan63!B8       ="",Japan63!B7       ="",
Japan63!P8       ="",Japan63!P7       ="",
Norway64!F8      ="",Norway64!F7      ="",
Norway64!D8      ="",Norway64!D7      ="",
Norway64!B8      ="",Norway64!B7      ="",
Norway64!P8      ="",Norway64!P7      ="",
Switzerland65!F8 ="",Switzerland65!F7 ="",
Switzerland65!D8 ="",Switzerland65!D7 ="",
Switzerland65!B8 ="",Switzerland65!B7 ="",
Switzerland65!P8 ="",Switzerland65!P7 =""),"",
LN(SQRT(
(Australia61!D8*Australia61!F8/Australia61!B8
 +Canada62!D8*Canada62!F8/Canada62!B8
 +Japan63!D8*Japan63!F8/Japan63!B8
 +Norway64!D8*Norway64!F8/Norway64!B8
 +Switzerland65!D8*Switzerland65!F8/Switzerland65!B8)
/(Australia61!D8*Australia61!F8/Australia61!P8*Australia61!P7/Australia61!B7
 +Canada62!D8*Canada62!F8/Canada62!P8*Canada62!P7/Canada62!B7
 +Japan63!D8*Japan63!F8/Japan63!P8*Japan63!P7/Japan63!B7
 +Norway64!D8*Norway64!F8/Norway64!P8*Norway64!P7/Norway64!B7
 +Switzerland65!D8*Switzerland65!F8/Switzerland65!P8*Switzerland65!P7/Switzerland65!B7)
*(Australia61!D7*Australia61!F7/Australia61!P7*Australia61!P8/Australia61!B8
 +Canada62!D7*Canada62!F7/Canada62!P7*Canada62!P8/Canada62!B8
 +Japan63!D7*Japan63!F7/Japan63!P7*Japan63!P8/Japan63!B8
 +Norway64!D7*Norway64!F7/Norway64!P7*Norway64!P8/Norway64!B8
 +Switzerland65!D7*Switzerland65!F7/Switzerland65!P7*Switzerland65!P8/Switzerland65!B8)
/(Australia61!D7*Australia61!F7/Australia61!B7
 +Canada62!D7*Canada62!F7/Canada62!B7
 +Japan63!D7*Japan63!F7/Japan63!B7
 +Norway64!D7*Norway64!F7/Norway64!B7
 +Switzerland65!D7*Switzerland65!F7/Switzerland65!B7))))</f>
        <v/>
      </c>
      <c r="M8" s="62" t="str">
        <f>IF(OR(
Australia61!H8   ="",Australia61!H7   ="",
Australia61!D8   ="",Australia61!D7   ="",
Australia61!B8   ="",Australia61!B7   ="",
Australia61!Q8   ="",Australia61!Q7   ="",
Canada62!H8      ="",Canada62!H7      ="",
Canada62!D8      ="",Canada62!D7      ="",
Canada62!B8      ="",Canada62!B7      ="",
Canada62!Q8      ="",Canada62!Q7      ="",
Japan63!H8       ="",Japan63!H7       ="",
Japan63!D8       ="",Japan63!D7       ="",
Japan63!B8       ="",Japan63!B7       ="",
Japan63!Q8       ="",Japan63!Q7       ="",
Norway64!H8      ="",Norway64!H7      ="",
Norway64!D8      ="",Norway64!D7      ="",
Norway64!B8      ="",Norway64!B7      ="",
Norway64!Q8      ="",Norway64!Q7      ="",
Switzerland65!H8 ="",Switzerland65!H7 ="",
Switzerland65!D8 ="",Switzerland65!D7 ="",
Switzerland65!B8 ="",Switzerland65!B7 ="",
Switzerland65!Q8 ="",Switzerland65!Q7 =""),"",
LN(SQRT(
(Australia61!D8*Australia61!H8/Australia61!B8
 +Canada62!D8*Canada62!H8/Canada62!B8
 +Japan63!D8*Japan63!H8/Japan63!B8
 +Norway64!D8*Norway64!H8/Norway64!B8
 +Switzerland65!D8*Switzerland65!H8/Switzerland65!B8)
/(Australia61!D8*Australia61!H8/Australia61!Q8*Australia61!Q7/Australia61!B7
 +Canada62!D8*Canada62!H8/Canada62!Q8*Canada62!Q7/Canada62!B7
 +Japan63!D8*Japan63!H8/Japan63!Q8*Japan63!Q7/Japan63!B7
 +Norway64!D8*Norway64!H8/Norway64!Q8*Norway64!Q7/Norway64!B7
 +Switzerland65!D8*Switzerland65!H8/Switzerland65!Q8*Switzerland65!Q7/Switzerland65!B7)
*(Australia61!D7*Australia61!H7/Australia61!Q7*Australia61!Q8/Australia61!B8
 +Canada62!D7*Canada62!H7/Canada62!Q7*Canada62!Q8/Canada62!B8
 +Japan63!D7*Japan63!H7/Japan63!Q7*Japan63!Q8/Japan63!B8
 +Norway64!D7*Norway64!H7/Norway64!Q7*Norway64!Q8/Norway64!B8
 +Switzerland65!D7*Switzerland65!H7/Switzerland65!Q7*Switzerland65!Q8/Switzerland65!B8)
/(Australia61!D7*Australia61!H7/Australia61!B7
 +Canada62!D7*Canada62!H7/Canada62!B7
 +Japan63!D7*Japan63!H7/Japan63!B7
 +Norway64!D7*Norway64!H7/Norway64!B7
 +Switzerland65!D7*Switzerland65!H7/Switzerland65!B7))))</f>
        <v/>
      </c>
      <c r="N8" s="62" t="str">
        <f>IF(OR(
Australia61!I8   ="",Australia61!I7   ="",
Australia61!B8   ="",Australia61!B7   ="",
Australia61!R8   ="",Australia61!R7   ="",
Canada62!I8      ="",Canada62!I7      ="",
Canada62!B8      ="",Canada62!B7      ="",
Canada62!R8      ="",Canada62!R7      ="",
Japan63!I8       ="",Japan63!I7       ="",
Japan63!B8       ="",Japan63!B7       ="",
Japan63!R8       ="",Japan63!R7       ="",
Norway64!I8      ="",Norway64!I7      ="",
Norway64!B8      ="",Norway64!B7      ="",
Norway64!R8      ="",Norway64!R7      ="",
Switzerland65!I8 ="",Switzerland65!I7 ="",
Switzerland65!B8 ="",Switzerland65!B7 ="",
Switzerland65!R8 ="",Switzerland65!R7 =""),"",
LN(SQRT(
(Australia61!I8/Australia61!B8
 +Canada62!I8/Canada62!B8
 +Japan63!I8/Japan63!B8
 +Norway64!I8/Norway64!B8
 +Switzerland65!I8/Switzerland65!B8)
/(Australia61!I8/Australia61!R8*Australia61!R7/Australia61!B7
 +Canada62!I8/Canada62!R8*Canada62!R7/Canada62!B7
 +Japan63!I8/Japan63!R8*Japan63!R7/Japan63!B7
 +Norway64!I8/Norway64!R8*Norway64!R7/Norway64!B7
 +Switzerland65!I8/Switzerland65!R8*Switzerland65!R7/Switzerland65!B7)
*(Australia61!I7/Australia61!R7*Australia61!R8/Australia61!B8
 +Canada62!I7/Canada62!R7*Canada62!R8/Canada62!B8
 +Japan63!I7/Japan63!R7*Japan63!R8/Japan63!B8
 +Norway64!I7/Norway64!R7*Norway64!R8/Norway64!B8
 +Switzerland65!I7/Switzerland65!R7*Switzerland65!R8/Switzerland65!B8)
/(Australia61!I7/Australia61!B7
 +Canada62!I7/Canada62!B7
 +Japan63!I7/Japan63!B7
 +Norway64!I7/Norway64!B7
 +Switzerland65!I7/Switzerland65!B7))))</f>
        <v/>
      </c>
      <c r="O8" s="62" t="str">
        <f>IF(OR(
Australia61!K8   ="",Australia61!K7   ="",
Australia61!B8   ="",Australia61!B7   ="",
Australia61!S8   ="",Australia61!S7   ="",
Canada62!K8      ="",Canada62!K7      ="",
Canada62!B8      ="",Canada62!B7      ="",
Canada62!S8      ="",Canada62!S7      ="",
Japan63!K8       ="",Japan63!K7       ="",
Japan63!B8       ="",Japan63!B7       ="",
Japan63!S8       ="",Japan63!S7       ="",
Norway64!K8      ="",Norway64!K7      ="",
Norway64!B8      ="",Norway64!B7      ="",
Norway64!S8      ="",Norway64!S7      ="",
Switzerland65!K8 ="",Switzerland65!K7 ="",
Switzerland65!B8 ="",Switzerland65!B7 ="",
Switzerland65!S8 ="",Switzerland65!S7 =""),"",
LN(SQRT(
(Australia61!K8/Australia61!B8
 +Canada62!K8/Canada62!B8
 +Japan63!K8/Japan63!B8
 +Norway64!K8/Norway64!B8
 +Switzerland65!K8/Switzerland65!B8)
/(Australia61!K8/Australia61!S8*Australia61!S7/Australia61!B7
 +Canada62!K8/Canada62!S8*Canada62!S7/Canada62!B7
 +Japan63!K8/Japan63!S8*Japan63!S7/Japan63!B7
 +Norway64!K8/Norway64!S8*Norway64!S7/Norway64!B7
 +Switzerland65!K8/Switzerland65!S8*Switzerland65!S7/Switzerland65!B7)
*(Australia61!K7/Australia61!S7*Australia61!S8/Australia61!B8
 +Canada62!K7/Canada62!S7*Canada62!S8/Canada62!B8
 +Japan63!K7/Japan63!S7*Japan63!S8/Japan63!B8
 +Norway64!K7/Norway64!S7*Norway64!S8/Norway64!B8
 +Switzerland65!K7/Switzerland65!S7*Switzerland65!S8/Switzerland65!B8)
/(Australia61!K7/Australia61!B7
 +Canada62!K7/Canada62!B7
 +Japan63!K7/Japan63!B7
 +Norway64!K7/Norway64!B7
 +Switzerland65!K7/Switzerland65!B7))))</f>
        <v/>
      </c>
      <c r="P8" s="62" t="str">
        <f>IF(OR(
Australia61!L8   ="",Australia61!L7   ="",
Australia61!B8   ="",Australia61!B7   ="",
Australia61!T8   ="",Australia61!T7   ="",
Canada62!L8      ="",Canada62!L7      ="",
Canada62!B8      ="",Canada62!B7      ="",
Canada62!T8      ="",Canada62!T7      ="",
Japan63!L8       ="",Japan63!L7       ="",
Japan63!B8       ="",Japan63!B7       ="",
Japan63!T8       ="",Japan63!T7       ="",
Norway64!L8      ="",Norway64!L7      ="",
Norway64!B8      ="",Norway64!B7      ="",
Norway64!T8      ="",Norway64!T7      ="",
Switzerland65!L8 ="",Switzerland65!L7 ="",
Switzerland65!B8 ="",Switzerland65!B7 ="",
Switzerland65!T8 ="",Switzerland65!T7 =""),"",
LN(SQRT(
(Australia61!L8/Australia61!B8
 +Canada62!L8/Canada62!B8
 +Japan63!L8/Japan63!B8
 +Norway64!L8/Norway64!B8
 +Switzerland65!L8/Switzerland65!B8)
/(Australia61!L8/Australia61!T8*Australia61!T7/Australia61!B7
 +Canada62!L8/Canada62!T8*Canada62!T7/Canada62!B7
 +Japan63!L8/Japan63!T8*Japan63!T7/Japan63!B7
 +Norway64!L8/Norway64!T8*Norway64!T7/Norway64!B7
 +Switzerland65!L8/Switzerland65!T8*Switzerland65!T7/Switzerland65!B7)
*(Australia61!L7/Australia61!T7*Australia61!T8/Australia61!B8
 +Canada62!L7/Canada62!T7*Canada62!T8/Canada62!B8
 +Japan63!L7/Japan63!T7*Japan63!T8/Japan63!B8
 +Norway64!L7/Norway64!T7*Norway64!T8/Norway64!B8
 +Switzerland65!L7/Switzerland65!T7*Switzerland65!T8/Switzerland65!B8)
/(Australia61!L7/Australia61!B7
 +Canada62!L7/Canada62!B7
 +Japan63!L7/Japan63!B7
 +Norway64!L7/Norway64!B7
 +Switzerland65!L7/Switzerland65!B7))))</f>
        <v/>
      </c>
      <c r="V8" s="61" t="str">
        <f>IF(OR(
Australia61!V8   ="",
Australia61!U8   ="",
Canada62!V8      ="",
Canada62!U8      ="",
Japan63!V8       ="",
Japan63!U8       ="",
Norway64!V8      ="",
Norway64!U8      ="",
Switzerland65!V8 ="",
Switzerland65!U8 =""),"",
LN((Australia61!V8+Canada62!V8+Japan63!V8+Norway64!V8+Switzerland65!V8)
/(Australia61!U8+Canada62!U8+Japan63!U8+Norway64!U8+Switzerland65!U8)))</f>
        <v/>
      </c>
      <c r="W8" s="61" t="str">
        <f>IF(OR(
Australia61!V8   ="",
Australia61!W8   ="",
Australia61!U8   ="",
Canada62!V8      ="",
Canada62!W8      ="",
Canada62!U8      ="",
Japan63!V8       ="",
Japan63!W8       ="",
Japan63!U8       ="",
Norway64!V8      ="",
Norway64!W8      ="",
Norway64!U8      ="",
Switzerland65!V8 ="",
Switzerland65!W8 ="",
Switzerland65!V8 =""),"",
LN((Australia61!V8*Australia61!W8+Canada62!V8*Canada62!W8+Japan63!V8*Japan63!W8+Norway64!V8*Norway64!W8+Switzerland65!V8*Switzerland65!W8)
/(Australia61!U8+Canada62!U8+Japan63!U8+Norway64!U8+Switzerland65!U8)))</f>
        <v/>
      </c>
      <c r="X8" s="61" t="str">
        <f>IF(OR(
Australia61!X8   ="",
Australia61!D8   ="",
Australia61!B8   ="",
Canada62!X8      ="",
Canada62!D8      ="",
Canada62!B8      ="",
Japan63!X8       ="",
Japan63!D8       ="",
Japan63!B8       ="",
Norway64!X8      ="",
Norway64!D8      ="",
Norway64!B8      ="",
Switzerland65!X8 ="",
Switzerland65!D8 ="",
Switzerland65!B8 =""),"",
(Australia61!X8*Australia61!D8/Australia61!B8
 +Canada62!X8*Canada62!D8/Canada62!B8
 +Japan63!X8*Japan63!D8/Japan63!B8
 +Norway64!X8*Norway64!D8/Norway64!B8
 +Switzerland65!X8*Switzerland65!D8/Switzerland65!B8)
/(Australia61!D8/Australia61!B8
 +Canada62!D8/Canada62!B8
 +Japan63!D8/Japan63!B8
 +Norway64!D8/Norway64!B8
 +Switzerland65!D8/Switzerland65!B8))</f>
        <v/>
      </c>
      <c r="Y8" s="61" t="str">
        <f>IF(OR(
Australia61!Y8   ="",
Australia61!D8   ="",
Australia61!B8   ="",
Canada62!Y8      ="",
Canada62!D8      ="",
Canada62!B8      ="",
Japan63!Y8       ="",
Japan63!D8       ="",
Japan63!B8       ="",
Norway64!Y8      ="",
Norway64!D8      ="",
Norway64!B8      ="",
Switzerland65!Y8 ="",
Switzerland65!D8 ="",
Switzerland65!B8 =""),"",
(Australia61!Y8/Australia61!B8
 +Canada62!Y8/Canada62!B8
 +Japan63!Y8/Japan63!B8
 +Norway64!Y8/Norway64!B8
 +Switzerland65!Y8/Switzerland65!B8)
/(Australia61!D8/Australia61!B8
 +Canada62!D8/Canada62!B8
 +Japan63!D8/Japan63!B8
 +Norway64!D8/Norway64!B8
 +Switzerland65!D8/Switzerland65!B8))</f>
        <v/>
      </c>
      <c r="Z8" s="61">
        <v>3.11</v>
      </c>
      <c r="AA8" s="62" t="str">
        <f t="shared" si="1"/>
        <v/>
      </c>
      <c r="AB8" s="61" t="str">
        <f>IF(OR(
Australia61!AB8   ="",
Australia61!D8   ="",
Australia61!B8   ="",
Canada62!AB8      ="",
Canada62!D8      ="",
Canada62!B8      ="",
Japan63!AB8       ="",
Japan63!D8       ="",
Japan63!B8       ="",
Norway64!AB8      ="",
Norway64!D8      ="",
Norway64!B8      ="",
Switzerland65!AB8 ="",
Switzerland65!D8 ="",
Switzerland65!B8 =""),"",
(Australia61!AB8*Australia61!D8/Australia61!B8
 +Canada62!AB8*Canada62!D8/Canada62!B8
 +Japan63!AB8*Japan63!D8/Japan63!B8
 +Norway64!AB8*Norway64!D8/Norway64!B8
 +Switzerland65!AB8*Switzerland65!D8/Switzerland65!B8)
/(Australia61!D8/Australia61!B8
 +Canada62!D8/Canada62!B8
 +Japan63!D8/Japan63!B8
 +Norway64!D8/Norway64!B8
 +Switzerland65!D8/Switzerland65!B8))</f>
        <v/>
      </c>
    </row>
    <row r="9" spans="1:28">
      <c r="A9" s="62">
        <v>1876</v>
      </c>
      <c r="B9" s="62" t="str">
        <f>IF(OR(
Australia61!AC9   ="",
Australia61!D9   ="",
Australia61!B9   ="",
Canada62!AC9      ="",
Canada62!D9      ="",
Canada62!B9      ="",
Japan63!AC9       ="",
Japan63!D9       ="",
Japan63!B9       ="",
Norway64!AC9      ="",
Norway64!D9      ="",
Norway64!B9      ="",
Switzerland65!AC9 ="",
Switzerland65!D9 ="",
Switzerland65!B9 =""),"",
(Australia61!AC9*Australia61!D9/Australia61!B9
 +Canada62!AC9*Canada62!D9/Canada62!B9
 +Japan63!AC9*Japan63!D9/Japan63!B9
 +Norway64!AC9*Norway64!D9/Norway64!B9
 +Switzerland65!AC9*Switzerland65!D9/Switzerland65!B9)
/(Australia61!D9/Australia61!B9
 +Canada62!D9/Canada62!B9
 +Japan63!D9/Japan63!B9
 +Norway64!D9/Norway64!B9
 +Switzerland65!D9/Switzerland65!B9))</f>
        <v/>
      </c>
      <c r="C9" s="61" t="str">
        <f>IF(OR(
Australia61!F9   ="",
Australia61!D9   ="",
Australia61!B9   ="",
Canada62!F9      ="",
Canada62!D9      ="",
Canada62!B9      ="",
Japan63!F9       ="",
Japan63!D9       ="",
Japan63!B9       ="",
Norway64!F9      ="",
Norway64!D9      ="",
Norway64!B9      ="",
Switzerland65!F9 ="",
Switzerland65!D9 ="",
Switzerland65!B9 =""),"",
(Australia61!F9*Australia61!D9/Australia61!B9
 +Canada62!F9*Canada62!D9/Canada62!B9
 +Japan63!F9*Japan63!D9/Japan63!B9
 +Norway64!F9*Norway64!D9/Norway64!B9
 +Switzerland65!F9*Switzerland65!D9/Switzerland65!B9)
/(Australia61!D9/Australia61!B9
 +Canada62!D9/Canada62!B9
 +Japan63!D9/Japan63!B9
 +Norway64!D9/Norway64!B9
 +Switzerland65!D9/Switzerland65!B9))</f>
        <v/>
      </c>
      <c r="D9" s="61" t="str">
        <f>IF(OR(
Australia61!AE9   ="",
Australia61!D9   ="",
Australia61!B9   ="",
Canada62!AE9      ="",
Canada62!D9      ="",
Canada62!B9      ="",
Japan63!AE9       ="",
Japan63!D9       ="",
Japan63!B9       ="",
Norway64!AE9      ="",
Norway64!D9      ="",
Norway64!B9      ="",
Switzerland65!AE9 ="",
Switzerland65!D9 ="",
Switzerland65!B9 =""),"",
(Australia61!AE9*Australia61!D9/Australia61!B9
 +Canada62!AE9*Canada62!D9/Canada62!B9
 +Japan63!AE9*Japan63!D9/Japan63!B9
 +Norway64!AE9*Norway64!D9/Norway64!B9
 +Switzerland65!AE9*Switzerland65!D9/Switzerland65!B9)
/(Australia61!D9/Australia61!B9
 +Canada62!D9/Canada62!B9
 +Japan63!D9/Japan63!B9
 +Norway64!D9/Norway64!B9
 +Switzerland65!D9/Switzerland65!B9))</f>
        <v/>
      </c>
      <c r="E9" s="61" t="str">
        <f>IF(OR(
Australia61!H9   ="",
Australia61!D9   ="",
Australia61!B9   ="",
Canada62!H9      ="",
Canada62!D9      ="",
Canada62!B9      ="",
Japan63!H9       ="",
Japan63!D9       ="",
Japan63!B9       ="",
Norway64!H9      ="",
Norway64!D9      ="",
Norway64!B9      ="",
Switzerland65!H9 ="",
Switzerland65!D9 ="",
Switzerland65!B9 =""),"",
(Australia61!H9*Australia61!D9/Australia61!B9
 +Canada62!H9*Canada62!D9/Canada62!B9
 +Japan63!H9*Japan63!D9/Japan63!B9
 +Norway64!H9*Norway64!D9/Norway64!B9
 +Switzerland65!H9*Switzerland65!D9/Switzerland65!B9)
/(Australia61!D9/Australia61!B9
 +Canada62!D9/Canada62!B9
 +Japan63!D9/Japan63!B9
 +Norway64!D9/Norway64!B9
 +Switzerland65!D9/Switzerland65!B9))</f>
        <v/>
      </c>
      <c r="F9" s="61" t="str">
        <f>IF(OR(
Australia61!I9   ="",
Australia61!D9   ="",
Australia61!B9   ="",
Canada62!I9      ="",
Canada62!D9      ="",
Canada62!B9      ="",
Japan63!I9       ="",
Japan63!D9       ="",
Japan63!B9       ="",
Norway64!I9      ="",
Norway64!D9      ="",
Norway64!B9      ="",
Switzerland65!I9 ="",
Switzerland65!D9 ="",
Switzerland65!B9 =""),"",
(Australia61!I9/Australia61!B9
 +Canada62!I9/Canada62!B9
 +Japan63!I9/Japan63!B9
 +Norway64!I9/Norway64!B9
 +Switzerland65!I9/Switzerland65!B9)
/(Australia61!D9/Australia61!B9
 +Canada62!D9/Canada62!B9
 +Japan63!D9/Japan63!B9
 +Norway64!D9/Norway64!B9
 +Switzerland65!D9/Switzerland65!B9))</f>
        <v/>
      </c>
      <c r="G9" s="61" t="str">
        <f>IF(OR(
Australia61!J9   ="",
Australia61!D9   ="",
Australia61!B9   ="",
Canada62!J9      ="",
Canada62!D9      ="",
Canada62!B9      ="",
Japan63!J9       ="",
Japan63!D9       ="",
Japan63!B9       ="",
Norway64!J9      ="",
Norway64!D9      ="",
Norway64!B9      ="",
Switzerland65!J9 ="",
Switzerland65!D9 ="",
Switzerland65!B9 =""),"",
(Australia61!J9/Australia61!B9
 +Canada62!J9/Canada62!B9
 +Japan63!J9/Japan63!B9
 +Norway64!J9/Norway64!B9
 +Switzerland65!J9/Switzerland65!B9)
/(Australia61!D9/Australia61!B9
 +Canada62!D9/Canada62!B9
 +Japan63!D9/Japan63!B9
 +Norway64!D9/Norway64!B9
 +Switzerland65!D9/Switzerland65!B9))</f>
        <v/>
      </c>
      <c r="H9" s="61" t="str">
        <f>IF(OR(
Australia61!K9   ="",
Australia61!D9   ="",
Australia61!B9   ="",
Canada62!K9      ="",
Canada62!D9      ="",
Canada62!B9      ="",
Japan63!K9       ="",
Japan63!D9       ="",
Japan63!B9       ="",
Norway64!K9      ="",
Norway64!D9      ="",
Norway64!B9      ="",
Switzerland65!K9 ="",
Switzerland65!D9 ="",
Switzerland65!B9 =""),"",
(Australia61!K9/Australia61!B9
 +Canada62!K9/Canada62!B9
 +Japan63!K9/Japan63!B9
 +Norway64!K9/Norway64!B9
 +Switzerland65!K9/Switzerland65!B9)
/(Australia61!D9/Australia61!B9
 +Canada62!D9/Canada62!B9
 +Japan63!D9/Japan63!B9
 +Norway64!D9/Norway64!B9
 +Switzerland65!D9/Switzerland65!B9))</f>
        <v/>
      </c>
      <c r="I9" s="61" t="str">
        <f>IF(OR(
Australia61!L9   ="",
Australia61!D9   ="",
Australia61!B9   ="",
Canada62!L9      ="",
Canada62!D9      ="",
Canada62!B9      ="",
Japan63!L9       ="",
Japan63!D9       ="",
Japan63!B9       ="",
Norway64!L9      ="",
Norway64!D9      ="",
Norway64!B9      ="",
Switzerland65!L9 ="",
Switzerland65!D9 ="",
Switzerland65!B9 =""),"",
(Australia61!L9/Australia61!B9
 +Canada62!L9/Canada62!B9
 +Japan63!L9/Japan63!B9
 +Norway64!L9/Norway64!B9
 +Switzerland65!L9/Switzerland65!B9)
/(Australia61!D9/Australia61!B9
 +Canada62!D9/Canada62!B9
 +Japan63!D9/Japan63!B9
 +Norway64!D9/Norway64!B9
 +Switzerland65!D9/Switzerland65!B9))</f>
        <v/>
      </c>
      <c r="J9" s="61" t="str">
        <f t="shared" si="0"/>
        <v/>
      </c>
      <c r="K9" s="62">
        <f>IF(OR(
Australia61!D9   ="",Australia61!D8   ="",
Australia61!B9   ="",Australia61!B8   ="",
Australia61!N9   ="",Australia61!N8   ="",
Canada62!D9      ="",Canada62!D8      ="",
Canada62!B9      ="",Canada62!B8      ="",
Canada62!N9      ="",Canada62!N8      ="",
Japan63!D9       ="",Japan63!D8       ="",
Japan63!B9       ="",Japan63!B8       ="",
Japan63!N9       ="",Japan63!N8       ="",
Norway64!D9      ="",Norway64!D8      ="",
Norway64!B9      ="",Norway64!B8      ="",
Norway64!N9      ="",Norway64!N8      ="",
Switzerland65!D9 ="",Switzerland65!D8 ="",
Switzerland65!B9 ="",Switzerland65!B8 ="",
Switzerland65!N9 ="",Switzerland65!N8 =""),"",
LN(SQRT(
(Australia61!D9/Australia61!B9
 +Canada62!D9/Canada62!B9
 +Japan63!D9/Japan63!B9
 +Norway64!D9/Norway64!B9
 +Switzerland65!D9/Switzerland65!B9)
/(Australia61!D9/Australia61!N9*Australia61!N8/Australia61!B8
 +Canada62!D9/Canada62!N9*Canada62!N8/Canada62!B8
 +Japan63!D9/Japan63!N9*Japan63!N8/Japan63!B8
 +Norway64!D9/Norway64!N9*Norway64!N8/Norway64!B8
 +Switzerland65!D9/Switzerland65!N9*Switzerland65!N8/Switzerland65!B8)
*(Australia61!D8/Australia61!N8*Australia61!N9/Australia61!B9
 +Canada62!D8/Canada62!N8*Canada62!N9/Canada62!B9
 +Japan63!D8/Japan63!N8*Japan63!N9/Japan63!B9
 +Norway64!D8/Norway64!N8*Norway64!N9/Norway64!B9
 +Switzerland65!D8/Switzerland65!N8*Switzerland65!N9/Switzerland65!B9)
/(Australia61!D8/Australia61!B8
 +Canada62!D8/Canada62!B8
 +Japan63!D8/Japan63!B8
 +Norway64!D8/Norway64!B8
 +Switzerland65!D8/Switzerland65!B8))))</f>
        <v>-1.2504582639342079E-2</v>
      </c>
      <c r="L9" s="62" t="str">
        <f>IF(OR(
Australia61!F9   ="",Australia61!F8   ="",
Australia61!D9   ="",Australia61!D8   ="",
Australia61!B9   ="",Australia61!B8   ="",
Australia61!P9   ="",Australia61!P8   ="",
Canada62!F9      ="",Canada62!F8      ="",
Canada62!D9      ="",Canada62!D8      ="",
Canada62!B9      ="",Canada62!B8      ="",
Canada62!P9      ="",Canada62!P8      ="",
Japan63!F9       ="",Japan63!F8       ="",
Japan63!D9       ="",Japan63!D8       ="",
Japan63!B9       ="",Japan63!B8       ="",
Japan63!P9       ="",Japan63!P8       ="",
Norway64!F9      ="",Norway64!F8      ="",
Norway64!D9      ="",Norway64!D8      ="",
Norway64!B9      ="",Norway64!B8      ="",
Norway64!P9      ="",Norway64!P8      ="",
Switzerland65!F9 ="",Switzerland65!F8 ="",
Switzerland65!D9 ="",Switzerland65!D8 ="",
Switzerland65!B9 ="",Switzerland65!B8 ="",
Switzerland65!P9 ="",Switzerland65!P8 =""),"",
LN(SQRT(
(Australia61!D9*Australia61!F9/Australia61!B9
 +Canada62!D9*Canada62!F9/Canada62!B9
 +Japan63!D9*Japan63!F9/Japan63!B9
 +Norway64!D9*Norway64!F9/Norway64!B9
 +Switzerland65!D9*Switzerland65!F9/Switzerland65!B9)
/(Australia61!D9*Australia61!F9/Australia61!P9*Australia61!P8/Australia61!B8
 +Canada62!D9*Canada62!F9/Canada62!P9*Canada62!P8/Canada62!B8
 +Japan63!D9*Japan63!F9/Japan63!P9*Japan63!P8/Japan63!B8
 +Norway64!D9*Norway64!F9/Norway64!P9*Norway64!P8/Norway64!B8
 +Switzerland65!D9*Switzerland65!F9/Switzerland65!P9*Switzerland65!P8/Switzerland65!B8)
*(Australia61!D8*Australia61!F8/Australia61!P8*Australia61!P9/Australia61!B9
 +Canada62!D8*Canada62!F8/Canada62!P8*Canada62!P9/Canada62!B9
 +Japan63!D8*Japan63!F8/Japan63!P8*Japan63!P9/Japan63!B9
 +Norway64!D8*Norway64!F8/Norway64!P8*Norway64!P9/Norway64!B9
 +Switzerland65!D8*Switzerland65!F8/Switzerland65!P8*Switzerland65!P9/Switzerland65!B9)
/(Australia61!D8*Australia61!F8/Australia61!B8
 +Canada62!D8*Canada62!F8/Canada62!B8
 +Japan63!D8*Japan63!F8/Japan63!B8
 +Norway64!D8*Norway64!F8/Norway64!B8
 +Switzerland65!D8*Switzerland65!F8/Switzerland65!B8))))</f>
        <v/>
      </c>
      <c r="M9" s="62" t="str">
        <f>IF(OR(
Australia61!H9   ="",Australia61!H8   ="",
Australia61!D9   ="",Australia61!D8   ="",
Australia61!B9   ="",Australia61!B8   ="",
Australia61!Q9   ="",Australia61!Q8   ="",
Canada62!H9      ="",Canada62!H8      ="",
Canada62!D9      ="",Canada62!D8      ="",
Canada62!B9      ="",Canada62!B8      ="",
Canada62!Q9      ="",Canada62!Q8      ="",
Japan63!H9       ="",Japan63!H8       ="",
Japan63!D9       ="",Japan63!D8       ="",
Japan63!B9       ="",Japan63!B8       ="",
Japan63!Q9       ="",Japan63!Q8       ="",
Norway64!H9      ="",Norway64!H8      ="",
Norway64!D9      ="",Norway64!D8      ="",
Norway64!B9      ="",Norway64!B8      ="",
Norway64!Q9      ="",Norway64!Q8      ="",
Switzerland65!H9 ="",Switzerland65!H8 ="",
Switzerland65!D9 ="",Switzerland65!D8 ="",
Switzerland65!B9 ="",Switzerland65!B8 ="",
Switzerland65!Q9 ="",Switzerland65!Q8 =""),"",
LN(SQRT(
(Australia61!D9*Australia61!H9/Australia61!B9
 +Canada62!D9*Canada62!H9/Canada62!B9
 +Japan63!D9*Japan63!H9/Japan63!B9
 +Norway64!D9*Norway64!H9/Norway64!B9
 +Switzerland65!D9*Switzerland65!H9/Switzerland65!B9)
/(Australia61!D9*Australia61!H9/Australia61!Q9*Australia61!Q8/Australia61!B8
 +Canada62!D9*Canada62!H9/Canada62!Q9*Canada62!Q8/Canada62!B8
 +Japan63!D9*Japan63!H9/Japan63!Q9*Japan63!Q8/Japan63!B8
 +Norway64!D9*Norway64!H9/Norway64!Q9*Norway64!Q8/Norway64!B8
 +Switzerland65!D9*Switzerland65!H9/Switzerland65!Q9*Switzerland65!Q8/Switzerland65!B8)
*(Australia61!D8*Australia61!H8/Australia61!Q8*Australia61!Q9/Australia61!B9
 +Canada62!D8*Canada62!H8/Canada62!Q8*Canada62!Q9/Canada62!B9
 +Japan63!D8*Japan63!H8/Japan63!Q8*Japan63!Q9/Japan63!B9
 +Norway64!D8*Norway64!H8/Norway64!Q8*Norway64!Q9/Norway64!B9
 +Switzerland65!D8*Switzerland65!H8/Switzerland65!Q8*Switzerland65!Q9/Switzerland65!B9)
/(Australia61!D8*Australia61!H8/Australia61!B8
 +Canada62!D8*Canada62!H8/Canada62!B8
 +Japan63!D8*Japan63!H8/Japan63!B8
 +Norway64!D8*Norway64!H8/Norway64!B8
 +Switzerland65!D8*Switzerland65!H8/Switzerland65!B8))))</f>
        <v/>
      </c>
      <c r="N9" s="62" t="str">
        <f>IF(OR(
Australia61!I9   ="",Australia61!I8   ="",
Australia61!B9   ="",Australia61!B8   ="",
Australia61!R9   ="",Australia61!R8   ="",
Canada62!I9      ="",Canada62!I8      ="",
Canada62!B9      ="",Canada62!B8      ="",
Canada62!R9      ="",Canada62!R8      ="",
Japan63!I9       ="",Japan63!I8       ="",
Japan63!B9       ="",Japan63!B8       ="",
Japan63!R9       ="",Japan63!R8       ="",
Norway64!I9      ="",Norway64!I8      ="",
Norway64!B9      ="",Norway64!B8      ="",
Norway64!R9      ="",Norway64!R8      ="",
Switzerland65!I9 ="",Switzerland65!I8 ="",
Switzerland65!B9 ="",Switzerland65!B8 ="",
Switzerland65!R9 ="",Switzerland65!R8 =""),"",
LN(SQRT(
(Australia61!I9/Australia61!B9
 +Canada62!I9/Canada62!B9
 +Japan63!I9/Japan63!B9
 +Norway64!I9/Norway64!B9
 +Switzerland65!I9/Switzerland65!B9)
/(Australia61!I9/Australia61!R9*Australia61!R8/Australia61!B8
 +Canada62!I9/Canada62!R9*Canada62!R8/Canada62!B8
 +Japan63!I9/Japan63!R9*Japan63!R8/Japan63!B8
 +Norway64!I9/Norway64!R9*Norway64!R8/Norway64!B8
 +Switzerland65!I9/Switzerland65!R9*Switzerland65!R8/Switzerland65!B8)
*(Australia61!I8/Australia61!R8*Australia61!R9/Australia61!B9
 +Canada62!I8/Canada62!R8*Canada62!R9/Canada62!B9
 +Japan63!I8/Japan63!R8*Japan63!R9/Japan63!B9
 +Norway64!I8/Norway64!R8*Norway64!R9/Norway64!B9
 +Switzerland65!I8/Switzerland65!R8*Switzerland65!R9/Switzerland65!B9)
/(Australia61!I8/Australia61!B8
 +Canada62!I8/Canada62!B8
 +Japan63!I8/Japan63!B8
 +Norway64!I8/Norway64!B8
 +Switzerland65!I8/Switzerland65!B8))))</f>
        <v/>
      </c>
      <c r="O9" s="62" t="str">
        <f>IF(OR(
Australia61!K9   ="",Australia61!K8   ="",
Australia61!B9   ="",Australia61!B8   ="",
Australia61!S9   ="",Australia61!S8   ="",
Canada62!K9      ="",Canada62!K8      ="",
Canada62!B9      ="",Canada62!B8      ="",
Canada62!S9      ="",Canada62!S8      ="",
Japan63!K9       ="",Japan63!K8       ="",
Japan63!B9       ="",Japan63!B8       ="",
Japan63!S9       ="",Japan63!S8       ="",
Norway64!K9      ="",Norway64!K8      ="",
Norway64!B9      ="",Norway64!B8      ="",
Norway64!S9      ="",Norway64!S8      ="",
Switzerland65!K9 ="",Switzerland65!K8 ="",
Switzerland65!B9 ="",Switzerland65!B8 ="",
Switzerland65!S9 ="",Switzerland65!S8 =""),"",
LN(SQRT(
(Australia61!K9/Australia61!B9
 +Canada62!K9/Canada62!B9
 +Japan63!K9/Japan63!B9
 +Norway64!K9/Norway64!B9
 +Switzerland65!K9/Switzerland65!B9)
/(Australia61!K9/Australia61!S9*Australia61!S8/Australia61!B8
 +Canada62!K9/Canada62!S9*Canada62!S8/Canada62!B8
 +Japan63!K9/Japan63!S9*Japan63!S8/Japan63!B8
 +Norway64!K9/Norway64!S9*Norway64!S8/Norway64!B8
 +Switzerland65!K9/Switzerland65!S9*Switzerland65!S8/Switzerland65!B8)
*(Australia61!K8/Australia61!S8*Australia61!S9/Australia61!B9
 +Canada62!K8/Canada62!S8*Canada62!S9/Canada62!B9
 +Japan63!K8/Japan63!S8*Japan63!S9/Japan63!B9
 +Norway64!K8/Norway64!S8*Norway64!S9/Norway64!B9
 +Switzerland65!K8/Switzerland65!S8*Switzerland65!S9/Switzerland65!B9)
/(Australia61!K8/Australia61!B8
 +Canada62!K8/Canada62!B8
 +Japan63!K8/Japan63!B8
 +Norway64!K8/Norway64!B8
 +Switzerland65!K8/Switzerland65!B8))))</f>
        <v/>
      </c>
      <c r="P9" s="62" t="str">
        <f>IF(OR(
Australia61!L9   ="",Australia61!L8   ="",
Australia61!B9   ="",Australia61!B8   ="",
Australia61!T9   ="",Australia61!T8   ="",
Canada62!L9      ="",Canada62!L8      ="",
Canada62!B9      ="",Canada62!B8      ="",
Canada62!T9      ="",Canada62!T8      ="",
Japan63!L9       ="",Japan63!L8       ="",
Japan63!B9       ="",Japan63!B8       ="",
Japan63!T9       ="",Japan63!T8       ="",
Norway64!L9      ="",Norway64!L8      ="",
Norway64!B9      ="",Norway64!B8      ="",
Norway64!T9      ="",Norway64!T8      ="",
Switzerland65!L9 ="",Switzerland65!L8 ="",
Switzerland65!B9 ="",Switzerland65!B8 ="",
Switzerland65!T9 ="",Switzerland65!T8 =""),"",
LN(SQRT(
(Australia61!L9/Australia61!B9
 +Canada62!L9/Canada62!B9
 +Japan63!L9/Japan63!B9
 +Norway64!L9/Norway64!B9
 +Switzerland65!L9/Switzerland65!B9)
/(Australia61!L9/Australia61!T9*Australia61!T8/Australia61!B8
 +Canada62!L9/Canada62!T9*Canada62!T8/Canada62!B8
 +Japan63!L9/Japan63!T9*Japan63!T8/Japan63!B8
 +Norway64!L9/Norway64!T9*Norway64!T8/Norway64!B8
 +Switzerland65!L9/Switzerland65!T9*Switzerland65!T8/Switzerland65!B8)
*(Australia61!L8/Australia61!T8*Australia61!T9/Australia61!B9
 +Canada62!L8/Canada62!T8*Canada62!T9/Canada62!B9
 +Japan63!L8/Japan63!T8*Japan63!T9/Japan63!B9
 +Norway64!L8/Norway64!T8*Norway64!T9/Norway64!B9
 +Switzerland65!L8/Switzerland65!T8*Switzerland65!T9/Switzerland65!B9)
/(Australia61!L8/Australia61!B8
 +Canada62!L8/Canada62!B8
 +Japan63!L8/Japan63!B8
 +Norway64!L8/Norway64!B8
 +Switzerland65!L8/Switzerland65!B8))))</f>
        <v/>
      </c>
      <c r="V9" s="61" t="str">
        <f>IF(OR(
Australia61!V9   ="",
Australia61!U9   ="",
Canada62!V9      ="",
Canada62!U9      ="",
Japan63!V9       ="",
Japan63!U9       ="",
Norway64!V9      ="",
Norway64!U9      ="",
Switzerland65!V9 ="",
Switzerland65!U9 =""),"",
LN((Australia61!V9+Canada62!V9+Japan63!V9+Norway64!V9+Switzerland65!V9)
/(Australia61!U9+Canada62!U9+Japan63!U9+Norway64!U9+Switzerland65!U9)))</f>
        <v/>
      </c>
      <c r="W9" s="61" t="str">
        <f>IF(OR(
Australia61!V9   ="",
Australia61!W9   ="",
Australia61!U9   ="",
Canada62!V9      ="",
Canada62!W9      ="",
Canada62!U9      ="",
Japan63!V9       ="",
Japan63!W9       ="",
Japan63!U9       ="",
Norway64!V9      ="",
Norway64!W9      ="",
Norway64!U9      ="",
Switzerland65!V9 ="",
Switzerland65!W9 ="",
Switzerland65!V9 =""),"",
LN((Australia61!V9*Australia61!W9+Canada62!V9*Canada62!W9+Japan63!V9*Japan63!W9+Norway64!V9*Norway64!W9+Switzerland65!V9*Switzerland65!W9)
/(Australia61!U9+Canada62!U9+Japan63!U9+Norway64!U9+Switzerland65!U9)))</f>
        <v/>
      </c>
      <c r="X9" s="61" t="str">
        <f>IF(OR(
Australia61!X9   ="",
Australia61!D9   ="",
Australia61!B9   ="",
Canada62!X9      ="",
Canada62!D9      ="",
Canada62!B9      ="",
Japan63!X9       ="",
Japan63!D9       ="",
Japan63!B9       ="",
Norway64!X9      ="",
Norway64!D9      ="",
Norway64!B9      ="",
Switzerland65!X9 ="",
Switzerland65!D9 ="",
Switzerland65!B9 =""),"",
(Australia61!X9*Australia61!D9/Australia61!B9
 +Canada62!X9*Canada62!D9/Canada62!B9
 +Japan63!X9*Japan63!D9/Japan63!B9
 +Norway64!X9*Norway64!D9/Norway64!B9
 +Switzerland65!X9*Switzerland65!D9/Switzerland65!B9)
/(Australia61!D9/Australia61!B9
 +Canada62!D9/Canada62!B9
 +Japan63!D9/Japan63!B9
 +Norway64!D9/Norway64!B9
 +Switzerland65!D9/Switzerland65!B9))</f>
        <v/>
      </c>
      <c r="Y9" s="61" t="str">
        <f>IF(OR(
Australia61!Y9   ="",
Australia61!D9   ="",
Australia61!B9   ="",
Canada62!Y9      ="",
Canada62!D9      ="",
Canada62!B9      ="",
Japan63!Y9       ="",
Japan63!D9       ="",
Japan63!B9       ="",
Norway64!Y9      ="",
Norway64!D9      ="",
Norway64!B9      ="",
Switzerland65!Y9 ="",
Switzerland65!D9 ="",
Switzerland65!B9 =""),"",
(Australia61!Y9/Australia61!B9
 +Canada62!Y9/Canada62!B9
 +Japan63!Y9/Japan63!B9
 +Norway64!Y9/Norway64!B9
 +Switzerland65!Y9/Switzerland65!B9)
/(Australia61!D9/Australia61!B9
 +Canada62!D9/Canada62!B9
 +Japan63!D9/Japan63!B9
 +Norway64!D9/Norway64!B9
 +Switzerland65!D9/Switzerland65!B9))</f>
        <v/>
      </c>
      <c r="Z9" s="61">
        <v>3.35</v>
      </c>
      <c r="AA9" s="62">
        <f t="shared" si="1"/>
        <v>4.3604582639342082E-2</v>
      </c>
      <c r="AB9" s="61" t="str">
        <f>IF(OR(
Australia61!AB9   ="",
Australia61!D9   ="",
Australia61!B9   ="",
Canada62!AB9      ="",
Canada62!D9      ="",
Canada62!B9      ="",
Japan63!AB9       ="",
Japan63!D9       ="",
Japan63!B9       ="",
Norway64!AB9      ="",
Norway64!D9      ="",
Norway64!B9      ="",
Switzerland65!AB9 ="",
Switzerland65!D9 ="",
Switzerland65!B9 =""),"",
(Australia61!AB9*Australia61!D9/Australia61!B9
 +Canada62!AB9*Canada62!D9/Canada62!B9
 +Japan63!AB9*Japan63!D9/Japan63!B9
 +Norway64!AB9*Norway64!D9/Norway64!B9
 +Switzerland65!AB9*Switzerland65!D9/Switzerland65!B9)
/(Australia61!D9/Australia61!B9
 +Canada62!D9/Canada62!B9
 +Japan63!D9/Japan63!B9
 +Norway64!D9/Norway64!B9
 +Switzerland65!D9/Switzerland65!B9))</f>
        <v/>
      </c>
    </row>
    <row r="10" spans="1:28">
      <c r="A10" s="62">
        <v>1877</v>
      </c>
      <c r="B10" s="62" t="str">
        <f>IF(OR(
Australia61!AC10   ="",
Australia61!D10   ="",
Australia61!B10   ="",
Canada62!AC10      ="",
Canada62!D10      ="",
Canada62!B10      ="",
Japan63!AC10       ="",
Japan63!D10       ="",
Japan63!B10       ="",
Norway64!AC10      ="",
Norway64!D10      ="",
Norway64!B10      ="",
Switzerland65!AC10 ="",
Switzerland65!D10 ="",
Switzerland65!B10 =""),"",
(Australia61!AC10*Australia61!D10/Australia61!B10
 +Canada62!AC10*Canada62!D10/Canada62!B10
 +Japan63!AC10*Japan63!D10/Japan63!B10
 +Norway64!AC10*Norway64!D10/Norway64!B10
 +Switzerland65!AC10*Switzerland65!D10/Switzerland65!B10)
/(Australia61!D10/Australia61!B10
 +Canada62!D10/Canada62!B10
 +Japan63!D10/Japan63!B10
 +Norway64!D10/Norway64!B10
 +Switzerland65!D10/Switzerland65!B10))</f>
        <v/>
      </c>
      <c r="C10" s="61" t="str">
        <f>IF(OR(
Australia61!F10   ="",
Australia61!D10   ="",
Australia61!B10   ="",
Canada62!F10      ="",
Canada62!D10      ="",
Canada62!B10      ="",
Japan63!F10       ="",
Japan63!D10       ="",
Japan63!B10       ="",
Norway64!F10      ="",
Norway64!D10      ="",
Norway64!B10      ="",
Switzerland65!F10 ="",
Switzerland65!D10 ="",
Switzerland65!B10 =""),"",
(Australia61!F10*Australia61!D10/Australia61!B10
 +Canada62!F10*Canada62!D10/Canada62!B10
 +Japan63!F10*Japan63!D10/Japan63!B10
 +Norway64!F10*Norway64!D10/Norway64!B10
 +Switzerland65!F10*Switzerland65!D10/Switzerland65!B10)
/(Australia61!D10/Australia61!B10
 +Canada62!D10/Canada62!B10
 +Japan63!D10/Japan63!B10
 +Norway64!D10/Norway64!B10
 +Switzerland65!D10/Switzerland65!B10))</f>
        <v/>
      </c>
      <c r="D10" s="61" t="str">
        <f>IF(OR(
Australia61!AE10   ="",
Australia61!D10   ="",
Australia61!B10   ="",
Canada62!AE10      ="",
Canada62!D10      ="",
Canada62!B10      ="",
Japan63!AE10       ="",
Japan63!D10       ="",
Japan63!B10       ="",
Norway64!AE10      ="",
Norway64!D10      ="",
Norway64!B10      ="",
Switzerland65!AE10 ="",
Switzerland65!D10 ="",
Switzerland65!B10 =""),"",
(Australia61!AE10*Australia61!D10/Australia61!B10
 +Canada62!AE10*Canada62!D10/Canada62!B10
 +Japan63!AE10*Japan63!D10/Japan63!B10
 +Norway64!AE10*Norway64!D10/Norway64!B10
 +Switzerland65!AE10*Switzerland65!D10/Switzerland65!B10)
/(Australia61!D10/Australia61!B10
 +Canada62!D10/Canada62!B10
 +Japan63!D10/Japan63!B10
 +Norway64!D10/Norway64!B10
 +Switzerland65!D10/Switzerland65!B10))</f>
        <v/>
      </c>
      <c r="E10" s="61" t="str">
        <f>IF(OR(
Australia61!H10   ="",
Australia61!D10   ="",
Australia61!B10   ="",
Canada62!H10      ="",
Canada62!D10      ="",
Canada62!B10      ="",
Japan63!H10       ="",
Japan63!D10       ="",
Japan63!B10       ="",
Norway64!H10      ="",
Norway64!D10      ="",
Norway64!B10      ="",
Switzerland65!H10 ="",
Switzerland65!D10 ="",
Switzerland65!B10 =""),"",
(Australia61!H10*Australia61!D10/Australia61!B10
 +Canada62!H10*Canada62!D10/Canada62!B10
 +Japan63!H10*Japan63!D10/Japan63!B10
 +Norway64!H10*Norway64!D10/Norway64!B10
 +Switzerland65!H10*Switzerland65!D10/Switzerland65!B10)
/(Australia61!D10/Australia61!B10
 +Canada62!D10/Canada62!B10
 +Japan63!D10/Japan63!B10
 +Norway64!D10/Norway64!B10
 +Switzerland65!D10/Switzerland65!B10))</f>
        <v/>
      </c>
      <c r="F10" s="61" t="str">
        <f>IF(OR(
Australia61!I10   ="",
Australia61!D10   ="",
Australia61!B10   ="",
Canada62!I10      ="",
Canada62!D10      ="",
Canada62!B10      ="",
Japan63!I10       ="",
Japan63!D10       ="",
Japan63!B10       ="",
Norway64!I10      ="",
Norway64!D10      ="",
Norway64!B10      ="",
Switzerland65!I10 ="",
Switzerland65!D10 ="",
Switzerland65!B10 =""),"",
(Australia61!I10/Australia61!B10
 +Canada62!I10/Canada62!B10
 +Japan63!I10/Japan63!B10
 +Norway64!I10/Norway64!B10
 +Switzerland65!I10/Switzerland65!B10)
/(Australia61!D10/Australia61!B10
 +Canada62!D10/Canada62!B10
 +Japan63!D10/Japan63!B10
 +Norway64!D10/Norway64!B10
 +Switzerland65!D10/Switzerland65!B10))</f>
        <v/>
      </c>
      <c r="G10" s="61" t="str">
        <f>IF(OR(
Australia61!J10   ="",
Australia61!D10   ="",
Australia61!B10   ="",
Canada62!J10      ="",
Canada62!D10      ="",
Canada62!B10      ="",
Japan63!J10       ="",
Japan63!D10       ="",
Japan63!B10       ="",
Norway64!J10      ="",
Norway64!D10      ="",
Norway64!B10      ="",
Switzerland65!J10 ="",
Switzerland65!D10 ="",
Switzerland65!B10 =""),"",
(Australia61!J10/Australia61!B10
 +Canada62!J10/Canada62!B10
 +Japan63!J10/Japan63!B10
 +Norway64!J10/Norway64!B10
 +Switzerland65!J10/Switzerland65!B10)
/(Australia61!D10/Australia61!B10
 +Canada62!D10/Canada62!B10
 +Japan63!D10/Japan63!B10
 +Norway64!D10/Norway64!B10
 +Switzerland65!D10/Switzerland65!B10))</f>
        <v/>
      </c>
      <c r="H10" s="61" t="str">
        <f>IF(OR(
Australia61!K10   ="",
Australia61!D10   ="",
Australia61!B10   ="",
Canada62!K10      ="",
Canada62!D10      ="",
Canada62!B10      ="",
Japan63!K10       ="",
Japan63!D10       ="",
Japan63!B10       ="",
Norway64!K10      ="",
Norway64!D10      ="",
Norway64!B10      ="",
Switzerland65!K10 ="",
Switzerland65!D10 ="",
Switzerland65!B10 =""),"",
(Australia61!K10/Australia61!B10
 +Canada62!K10/Canada62!B10
 +Japan63!K10/Japan63!B10
 +Norway64!K10/Norway64!B10
 +Switzerland65!K10/Switzerland65!B10)
/(Australia61!D10/Australia61!B10
 +Canada62!D10/Canada62!B10
 +Japan63!D10/Japan63!B10
 +Norway64!D10/Norway64!B10
 +Switzerland65!D10/Switzerland65!B10))</f>
        <v/>
      </c>
      <c r="I10" s="61" t="str">
        <f>IF(OR(
Australia61!L10   ="",
Australia61!D10   ="",
Australia61!B10   ="",
Canada62!L10      ="",
Canada62!D10      ="",
Canada62!B10      ="",
Japan63!L10       ="",
Japan63!D10       ="",
Japan63!B10       ="",
Norway64!L10      ="",
Norway64!D10      ="",
Norway64!B10      ="",
Switzerland65!L10 ="",
Switzerland65!D10 ="",
Switzerland65!B10 =""),"",
(Australia61!L10/Australia61!B10
 +Canada62!L10/Canada62!B10
 +Japan63!L10/Japan63!B10
 +Norway64!L10/Norway64!B10
 +Switzerland65!L10/Switzerland65!B10)
/(Australia61!D10/Australia61!B10
 +Canada62!D10/Canada62!B10
 +Japan63!D10/Japan63!B10
 +Norway64!D10/Norway64!B10
 +Switzerland65!D10/Switzerland65!B10))</f>
        <v/>
      </c>
      <c r="J10" s="61" t="str">
        <f t="shared" si="0"/>
        <v/>
      </c>
      <c r="K10" s="62">
        <f>IF(OR(
Australia61!D10   ="",Australia61!D9   ="",
Australia61!B10   ="",Australia61!B9   ="",
Australia61!N10   ="",Australia61!N9   ="",
Canada62!D10      ="",Canada62!D9      ="",
Canada62!B10      ="",Canada62!B9      ="",
Canada62!N10      ="",Canada62!N9      ="",
Japan63!D10       ="",Japan63!D9       ="",
Japan63!B10       ="",Japan63!B9       ="",
Japan63!N10       ="",Japan63!N9       ="",
Norway64!D10      ="",Norway64!D9      ="",
Norway64!B10      ="",Norway64!B9      ="",
Norway64!N10      ="",Norway64!N9      ="",
Switzerland65!D10 ="",Switzerland65!D9 ="",
Switzerland65!B10 ="",Switzerland65!B9 ="",
Switzerland65!N10 ="",Switzerland65!N9 =""),"",
LN(SQRT(
(Australia61!D10/Australia61!B10
 +Canada62!D10/Canada62!B10
 +Japan63!D10/Japan63!B10
 +Norway64!D10/Norway64!B10
 +Switzerland65!D10/Switzerland65!B10)
/(Australia61!D10/Australia61!N10*Australia61!N9/Australia61!B9
 +Canada62!D10/Canada62!N10*Canada62!N9/Canada62!B9
 +Japan63!D10/Japan63!N10*Japan63!N9/Japan63!B9
 +Norway64!D10/Norway64!N10*Norway64!N9/Norway64!B9
 +Switzerland65!D10/Switzerland65!N10*Switzerland65!N9/Switzerland65!B9)
*(Australia61!D9/Australia61!N9*Australia61!N10/Australia61!B10
 +Canada62!D9/Canada62!N9*Canada62!N10/Canada62!B10
 +Japan63!D9/Japan63!N9*Japan63!N10/Japan63!B10
 +Norway64!D9/Norway64!N9*Norway64!N10/Norway64!B10
 +Switzerland65!D9/Switzerland65!N9*Switzerland65!N10/Switzerland65!B10)
/(Australia61!D9/Australia61!B9
 +Canada62!D9/Canada62!B9
 +Japan63!D9/Japan63!B9
 +Norway64!D9/Norway64!B9
 +Switzerland65!D9/Switzerland65!B9))))</f>
        <v>-8.0244336422516341E-2</v>
      </c>
      <c r="L10" s="62" t="str">
        <f>IF(OR(
Australia61!F10   ="",Australia61!F9   ="",
Australia61!D10   ="",Australia61!D9   ="",
Australia61!B10   ="",Australia61!B9   ="",
Australia61!P10   ="",Australia61!P9   ="",
Canada62!F10      ="",Canada62!F9      ="",
Canada62!D10      ="",Canada62!D9      ="",
Canada62!B10      ="",Canada62!B9      ="",
Canada62!P10      ="",Canada62!P9      ="",
Japan63!F10       ="",Japan63!F9       ="",
Japan63!D10       ="",Japan63!D9       ="",
Japan63!B10       ="",Japan63!B9       ="",
Japan63!P10       ="",Japan63!P9       ="",
Norway64!F10      ="",Norway64!F9      ="",
Norway64!D10      ="",Norway64!D9      ="",
Norway64!B10      ="",Norway64!B9      ="",
Norway64!P10      ="",Norway64!P9      ="",
Switzerland65!F10 ="",Switzerland65!F9 ="",
Switzerland65!D10 ="",Switzerland65!D9 ="",
Switzerland65!B10 ="",Switzerland65!B9 ="",
Switzerland65!P10 ="",Switzerland65!P9 =""),"",
LN(SQRT(
(Australia61!D10*Australia61!F10/Australia61!B10
 +Canada62!D10*Canada62!F10/Canada62!B10
 +Japan63!D10*Japan63!F10/Japan63!B10
 +Norway64!D10*Norway64!F10/Norway64!B10
 +Switzerland65!D10*Switzerland65!F10/Switzerland65!B10)
/(Australia61!D10*Australia61!F10/Australia61!P10*Australia61!P9/Australia61!B9
 +Canada62!D10*Canada62!F10/Canada62!P10*Canada62!P9/Canada62!B9
 +Japan63!D10*Japan63!F10/Japan63!P10*Japan63!P9/Japan63!B9
 +Norway64!D10*Norway64!F10/Norway64!P10*Norway64!P9/Norway64!B9
 +Switzerland65!D10*Switzerland65!F10/Switzerland65!P10*Switzerland65!P9/Switzerland65!B9)
*(Australia61!D9*Australia61!F9/Australia61!P9*Australia61!P10/Australia61!B10
 +Canada62!D9*Canada62!F9/Canada62!P9*Canada62!P10/Canada62!B10
 +Japan63!D9*Japan63!F9/Japan63!P9*Japan63!P10/Japan63!B10
 +Norway64!D9*Norway64!F9/Norway64!P9*Norway64!P10/Norway64!B10
 +Switzerland65!D9*Switzerland65!F9/Switzerland65!P9*Switzerland65!P10/Switzerland65!B10)
/(Australia61!D9*Australia61!F9/Australia61!B9
 +Canada62!D9*Canada62!F9/Canada62!B9
 +Japan63!D9*Japan63!F9/Japan63!B9
 +Norway64!D9*Norway64!F9/Norway64!B9
 +Switzerland65!D9*Switzerland65!F9/Switzerland65!B9))))</f>
        <v/>
      </c>
      <c r="M10" s="62" t="str">
        <f>IF(OR(
Australia61!H10   ="",Australia61!H9   ="",
Australia61!D10   ="",Australia61!D9   ="",
Australia61!B10   ="",Australia61!B9   ="",
Australia61!Q10   ="",Australia61!Q9   ="",
Canada62!H10      ="",Canada62!H9      ="",
Canada62!D10      ="",Canada62!D9      ="",
Canada62!B10      ="",Canada62!B9      ="",
Canada62!Q10      ="",Canada62!Q9      ="",
Japan63!H10       ="",Japan63!H9       ="",
Japan63!D10       ="",Japan63!D9       ="",
Japan63!B10       ="",Japan63!B9       ="",
Japan63!Q10       ="",Japan63!Q9       ="",
Norway64!H10      ="",Norway64!H9      ="",
Norway64!D10      ="",Norway64!D9      ="",
Norway64!B10      ="",Norway64!B9      ="",
Norway64!Q10      ="",Norway64!Q9      ="",
Switzerland65!H10 ="",Switzerland65!H9 ="",
Switzerland65!D10 ="",Switzerland65!D9 ="",
Switzerland65!B10 ="",Switzerland65!B9 ="",
Switzerland65!Q10 ="",Switzerland65!Q9 =""),"",
LN(SQRT(
(Australia61!D10*Australia61!H10/Australia61!B10
 +Canada62!D10*Canada62!H10/Canada62!B10
 +Japan63!D10*Japan63!H10/Japan63!B10
 +Norway64!D10*Norway64!H10/Norway64!B10
 +Switzerland65!D10*Switzerland65!H10/Switzerland65!B10)
/(Australia61!D10*Australia61!H10/Australia61!Q10*Australia61!Q9/Australia61!B9
 +Canada62!D10*Canada62!H10/Canada62!Q10*Canada62!Q9/Canada62!B9
 +Japan63!D10*Japan63!H10/Japan63!Q10*Japan63!Q9/Japan63!B9
 +Norway64!D10*Norway64!H10/Norway64!Q10*Norway64!Q9/Norway64!B9
 +Switzerland65!D10*Switzerland65!H10/Switzerland65!Q10*Switzerland65!Q9/Switzerland65!B9)
*(Australia61!D9*Australia61!H9/Australia61!Q9*Australia61!Q10/Australia61!B10
 +Canada62!D9*Canada62!H9/Canada62!Q9*Canada62!Q10/Canada62!B10
 +Japan63!D9*Japan63!H9/Japan63!Q9*Japan63!Q10/Japan63!B10
 +Norway64!D9*Norway64!H9/Norway64!Q9*Norway64!Q10/Norway64!B10
 +Switzerland65!D9*Switzerland65!H9/Switzerland65!Q9*Switzerland65!Q10/Switzerland65!B10)
/(Australia61!D9*Australia61!H9/Australia61!B9
 +Canada62!D9*Canada62!H9/Canada62!B9
 +Japan63!D9*Japan63!H9/Japan63!B9
 +Norway64!D9*Norway64!H9/Norway64!B9
 +Switzerland65!D9*Switzerland65!H9/Switzerland65!B9))))</f>
        <v/>
      </c>
      <c r="N10" s="62" t="str">
        <f>IF(OR(
Australia61!I10   ="",Australia61!I9   ="",
Australia61!B10   ="",Australia61!B9   ="",
Australia61!R10   ="",Australia61!R9   ="",
Canada62!I10      ="",Canada62!I9      ="",
Canada62!B10      ="",Canada62!B9      ="",
Canada62!R10      ="",Canada62!R9      ="",
Japan63!I10       ="",Japan63!I9       ="",
Japan63!B10       ="",Japan63!B9       ="",
Japan63!R10       ="",Japan63!R9       ="",
Norway64!I10      ="",Norway64!I9      ="",
Norway64!B10      ="",Norway64!B9      ="",
Norway64!R10      ="",Norway64!R9      ="",
Switzerland65!I10 ="",Switzerland65!I9 ="",
Switzerland65!B10 ="",Switzerland65!B9 ="",
Switzerland65!R10 ="",Switzerland65!R9 =""),"",
LN(SQRT(
(Australia61!I10/Australia61!B10
 +Canada62!I10/Canada62!B10
 +Japan63!I10/Japan63!B10
 +Norway64!I10/Norway64!B10
 +Switzerland65!I10/Switzerland65!B10)
/(Australia61!I10/Australia61!R10*Australia61!R9/Australia61!B9
 +Canada62!I10/Canada62!R10*Canada62!R9/Canada62!B9
 +Japan63!I10/Japan63!R10*Japan63!R9/Japan63!B9
 +Norway64!I10/Norway64!R10*Norway64!R9/Norway64!B9
 +Switzerland65!I10/Switzerland65!R10*Switzerland65!R9/Switzerland65!B9)
*(Australia61!I9/Australia61!R9*Australia61!R10/Australia61!B10
 +Canada62!I9/Canada62!R9*Canada62!R10/Canada62!B10
 +Japan63!I9/Japan63!R9*Japan63!R10/Japan63!B10
 +Norway64!I9/Norway64!R9*Norway64!R10/Norway64!B10
 +Switzerland65!I9/Switzerland65!R9*Switzerland65!R10/Switzerland65!B10)
/(Australia61!I9/Australia61!B9
 +Canada62!I9/Canada62!B9
 +Japan63!I9/Japan63!B9
 +Norway64!I9/Norway64!B9
 +Switzerland65!I9/Switzerland65!B9))))</f>
        <v/>
      </c>
      <c r="O10" s="62" t="str">
        <f>IF(OR(
Australia61!K10   ="",Australia61!K9   ="",
Australia61!B10   ="",Australia61!B9   ="",
Australia61!S10   ="",Australia61!S9   ="",
Canada62!K10      ="",Canada62!K9      ="",
Canada62!B10      ="",Canada62!B9      ="",
Canada62!S10      ="",Canada62!S9      ="",
Japan63!K10       ="",Japan63!K9       ="",
Japan63!B10       ="",Japan63!B9       ="",
Japan63!S10       ="",Japan63!S9       ="",
Norway64!K10      ="",Norway64!K9      ="",
Norway64!B10      ="",Norway64!B9      ="",
Norway64!S10      ="",Norway64!S9      ="",
Switzerland65!K10 ="",Switzerland65!K9 ="",
Switzerland65!B10 ="",Switzerland65!B9 ="",
Switzerland65!S10 ="",Switzerland65!S9 =""),"",
LN(SQRT(
(Australia61!K10/Australia61!B10
 +Canada62!K10/Canada62!B10
 +Japan63!K10/Japan63!B10
 +Norway64!K10/Norway64!B10
 +Switzerland65!K10/Switzerland65!B10)
/(Australia61!K10/Australia61!S10*Australia61!S9/Australia61!B9
 +Canada62!K10/Canada62!S10*Canada62!S9/Canada62!B9
 +Japan63!K10/Japan63!S10*Japan63!S9/Japan63!B9
 +Norway64!K10/Norway64!S10*Norway64!S9/Norway64!B9
 +Switzerland65!K10/Switzerland65!S10*Switzerland65!S9/Switzerland65!B9)
*(Australia61!K9/Australia61!S9*Australia61!S10/Australia61!B10
 +Canada62!K9/Canada62!S9*Canada62!S10/Canada62!B10
 +Japan63!K9/Japan63!S9*Japan63!S10/Japan63!B10
 +Norway64!K9/Norway64!S9*Norway64!S10/Norway64!B10
 +Switzerland65!K9/Switzerland65!S9*Switzerland65!S10/Switzerland65!B10)
/(Australia61!K9/Australia61!B9
 +Canada62!K9/Canada62!B9
 +Japan63!K9/Japan63!B9
 +Norway64!K9/Norway64!B9
 +Switzerland65!K9/Switzerland65!B9))))</f>
        <v/>
      </c>
      <c r="P10" s="62" t="str">
        <f>IF(OR(
Australia61!L10   ="",Australia61!L9   ="",
Australia61!B10   ="",Australia61!B9   ="",
Australia61!T10   ="",Australia61!T9   ="",
Canada62!L10      ="",Canada62!L9      ="",
Canada62!B10      ="",Canada62!B9      ="",
Canada62!T10      ="",Canada62!T9      ="",
Japan63!L10       ="",Japan63!L9       ="",
Japan63!B10       ="",Japan63!B9       ="",
Japan63!T10       ="",Japan63!T9       ="",
Norway64!L10      ="",Norway64!L9      ="",
Norway64!B10      ="",Norway64!B9      ="",
Norway64!T10      ="",Norway64!T9      ="",
Switzerland65!L10 ="",Switzerland65!L9 ="",
Switzerland65!B10 ="",Switzerland65!B9 ="",
Switzerland65!T10 ="",Switzerland65!T9 =""),"",
LN(SQRT(
(Australia61!L10/Australia61!B10
 +Canada62!L10/Canada62!B10
 +Japan63!L10/Japan63!B10
 +Norway64!L10/Norway64!B10
 +Switzerland65!L10/Switzerland65!B10)
/(Australia61!L10/Australia61!T10*Australia61!T9/Australia61!B9
 +Canada62!L10/Canada62!T10*Canada62!T9/Canada62!B9
 +Japan63!L10/Japan63!T10*Japan63!T9/Japan63!B9
 +Norway64!L10/Norway64!T10*Norway64!T9/Norway64!B9
 +Switzerland65!L10/Switzerland65!T10*Switzerland65!T9/Switzerland65!B9)
*(Australia61!L9/Australia61!T9*Australia61!T10/Australia61!B10
 +Canada62!L9/Canada62!T9*Canada62!T10/Canada62!B10
 +Japan63!L9/Japan63!T9*Japan63!T10/Japan63!B10
 +Norway64!L9/Norway64!T9*Norway64!T10/Norway64!B10
 +Switzerland65!L9/Switzerland65!T9*Switzerland65!T10/Switzerland65!B10)
/(Australia61!L9/Australia61!B9
 +Canada62!L9/Canada62!B9
 +Japan63!L9/Japan63!B9
 +Norway64!L9/Norway64!B9
 +Switzerland65!L9/Switzerland65!B9))))</f>
        <v/>
      </c>
      <c r="V10" s="61" t="str">
        <f>IF(OR(
Australia61!V10   ="",
Australia61!U10   ="",
Canada62!V10      ="",
Canada62!U10      ="",
Japan63!V10       ="",
Japan63!U10       ="",
Norway64!V10      ="",
Norway64!U10      ="",
Switzerland65!V10 ="",
Switzerland65!U10 =""),"",
LN((Australia61!V10+Canada62!V10+Japan63!V10+Norway64!V10+Switzerland65!V10)
/(Australia61!U10+Canada62!U10+Japan63!U10+Norway64!U10+Switzerland65!U10)))</f>
        <v/>
      </c>
      <c r="W10" s="61" t="str">
        <f>IF(OR(
Australia61!V10   ="",
Australia61!W10   ="",
Australia61!U10   ="",
Canada62!V10      ="",
Canada62!W10      ="",
Canada62!U10      ="",
Japan63!V10       ="",
Japan63!W10       ="",
Japan63!U10       ="",
Norway64!V10      ="",
Norway64!W10      ="",
Norway64!U10      ="",
Switzerland65!V10 ="",
Switzerland65!W10 ="",
Switzerland65!V10 =""),"",
LN((Australia61!V10*Australia61!W10+Canada62!V10*Canada62!W10+Japan63!V10*Japan63!W10+Norway64!V10*Norway64!W10+Switzerland65!V10*Switzerland65!W10)
/(Australia61!U10+Canada62!U10+Japan63!U10+Norway64!U10+Switzerland65!U10)))</f>
        <v/>
      </c>
      <c r="X10" s="61" t="str">
        <f>IF(OR(
Australia61!X10   ="",
Australia61!D10   ="",
Australia61!B10   ="",
Canada62!X10      ="",
Canada62!D10      ="",
Canada62!B10      ="",
Japan63!X10       ="",
Japan63!D10       ="",
Japan63!B10       ="",
Norway64!X10      ="",
Norway64!D10      ="",
Norway64!B10      ="",
Switzerland65!X10 ="",
Switzerland65!D10 ="",
Switzerland65!B10 =""),"",
(Australia61!X10*Australia61!D10/Australia61!B10
 +Canada62!X10*Canada62!D10/Canada62!B10
 +Japan63!X10*Japan63!D10/Japan63!B10
 +Norway64!X10*Norway64!D10/Norway64!B10
 +Switzerland65!X10*Switzerland65!D10/Switzerland65!B10)
/(Australia61!D10/Australia61!B10
 +Canada62!D10/Canada62!B10
 +Japan63!D10/Japan63!B10
 +Norway64!D10/Norway64!B10
 +Switzerland65!D10/Switzerland65!B10))</f>
        <v/>
      </c>
      <c r="Y10" s="61" t="str">
        <f>IF(OR(
Australia61!Y10   ="",
Australia61!D10   ="",
Australia61!B10   ="",
Canada62!Y10      ="",
Canada62!D10      ="",
Canada62!B10      ="",
Japan63!Y10       ="",
Japan63!D10       ="",
Japan63!B10       ="",
Norway64!Y10      ="",
Norway64!D10      ="",
Norway64!B10      ="",
Switzerland65!Y10 ="",
Switzerland65!D10 ="",
Switzerland65!B10 =""),"",
(Australia61!Y10/Australia61!B10
 +Canada62!Y10/Canada62!B10
 +Japan63!Y10/Japan63!B10
 +Norway64!Y10/Norway64!B10
 +Switzerland65!Y10/Switzerland65!B10)
/(Australia61!D10/Australia61!B10
 +Canada62!D10/Canada62!B10
 +Japan63!D10/Japan63!B10
 +Norway64!D10/Norway64!B10
 +Switzerland65!D10/Switzerland65!B10))</f>
        <v/>
      </c>
      <c r="Z10" s="61">
        <v>3.87</v>
      </c>
      <c r="AA10" s="62">
        <f t="shared" si="1"/>
        <v>0.11374433642251634</v>
      </c>
      <c r="AB10" s="61" t="str">
        <f>IF(OR(
Australia61!AB10   ="",
Australia61!D10   ="",
Australia61!B10   ="",
Canada62!AB10      ="",
Canada62!D10      ="",
Canada62!B10      ="",
Japan63!AB10       ="",
Japan63!D10       ="",
Japan63!B10       ="",
Norway64!AB10      ="",
Norway64!D10      ="",
Norway64!B10      ="",
Switzerland65!AB10 ="",
Switzerland65!D10 ="",
Switzerland65!B10 =""),"",
(Australia61!AB10*Australia61!D10/Australia61!B10
 +Canada62!AB10*Canada62!D10/Canada62!B10
 +Japan63!AB10*Japan63!D10/Japan63!B10
 +Norway64!AB10*Norway64!D10/Norway64!B10
 +Switzerland65!AB10*Switzerland65!D10/Switzerland65!B10)
/(Australia61!D10/Australia61!B10
 +Canada62!D10/Canada62!B10
 +Japan63!D10/Japan63!B10
 +Norway64!D10/Norway64!B10
 +Switzerland65!D10/Switzerland65!B10))</f>
        <v/>
      </c>
    </row>
    <row r="11" spans="1:28">
      <c r="A11" s="62">
        <v>1878</v>
      </c>
      <c r="B11" s="62" t="str">
        <f>IF(OR(
Australia61!AC11   ="",
Australia61!D11   ="",
Australia61!B11   ="",
Canada62!AC11      ="",
Canada62!D11      ="",
Canada62!B11      ="",
Japan63!AC11       ="",
Japan63!D11       ="",
Japan63!B11       ="",
Norway64!AC11      ="",
Norway64!D11      ="",
Norway64!B11      ="",
Switzerland65!AC11 ="",
Switzerland65!D11 ="",
Switzerland65!B11 =""),"",
(Australia61!AC11*Australia61!D11/Australia61!B11
 +Canada62!AC11*Canada62!D11/Canada62!B11
 +Japan63!AC11*Japan63!D11/Japan63!B11
 +Norway64!AC11*Norway64!D11/Norway64!B11
 +Switzerland65!AC11*Switzerland65!D11/Switzerland65!B11)
/(Australia61!D11/Australia61!B11
 +Canada62!D11/Canada62!B11
 +Japan63!D11/Japan63!B11
 +Norway64!D11/Norway64!B11
 +Switzerland65!D11/Switzerland65!B11))</f>
        <v/>
      </c>
      <c r="C11" s="61" t="str">
        <f>IF(OR(
Australia61!F11   ="",
Australia61!D11   ="",
Australia61!B11   ="",
Canada62!F11      ="",
Canada62!D11      ="",
Canada62!B11      ="",
Japan63!F11       ="",
Japan63!D11       ="",
Japan63!B11       ="",
Norway64!F11      ="",
Norway64!D11      ="",
Norway64!B11      ="",
Switzerland65!F11 ="",
Switzerland65!D11 ="",
Switzerland65!B11 =""),"",
(Australia61!F11*Australia61!D11/Australia61!B11
 +Canada62!F11*Canada62!D11/Canada62!B11
 +Japan63!F11*Japan63!D11/Japan63!B11
 +Norway64!F11*Norway64!D11/Norway64!B11
 +Switzerland65!F11*Switzerland65!D11/Switzerland65!B11)
/(Australia61!D11/Australia61!B11
 +Canada62!D11/Canada62!B11
 +Japan63!D11/Japan63!B11
 +Norway64!D11/Norway64!B11
 +Switzerland65!D11/Switzerland65!B11))</f>
        <v/>
      </c>
      <c r="D11" s="61" t="str">
        <f>IF(OR(
Australia61!AE11   ="",
Australia61!D11   ="",
Australia61!B11   ="",
Canada62!AE11      ="",
Canada62!D11      ="",
Canada62!B11      ="",
Japan63!AE11       ="",
Japan63!D11       ="",
Japan63!B11       ="",
Norway64!AE11      ="",
Norway64!D11      ="",
Norway64!B11      ="",
Switzerland65!AE11 ="",
Switzerland65!D11 ="",
Switzerland65!B11 =""),"",
(Australia61!AE11*Australia61!D11/Australia61!B11
 +Canada62!AE11*Canada62!D11/Canada62!B11
 +Japan63!AE11*Japan63!D11/Japan63!B11
 +Norway64!AE11*Norway64!D11/Norway64!B11
 +Switzerland65!AE11*Switzerland65!D11/Switzerland65!B11)
/(Australia61!D11/Australia61!B11
 +Canada62!D11/Canada62!B11
 +Japan63!D11/Japan63!B11
 +Norway64!D11/Norway64!B11
 +Switzerland65!D11/Switzerland65!B11))</f>
        <v/>
      </c>
      <c r="E11" s="61" t="str">
        <f>IF(OR(
Australia61!H11   ="",
Australia61!D11   ="",
Australia61!B11   ="",
Canada62!H11      ="",
Canada62!D11      ="",
Canada62!B11      ="",
Japan63!H11       ="",
Japan63!D11       ="",
Japan63!B11       ="",
Norway64!H11      ="",
Norway64!D11      ="",
Norway64!B11      ="",
Switzerland65!H11 ="",
Switzerland65!D11 ="",
Switzerland65!B11 =""),"",
(Australia61!H11*Australia61!D11/Australia61!B11
 +Canada62!H11*Canada62!D11/Canada62!B11
 +Japan63!H11*Japan63!D11/Japan63!B11
 +Norway64!H11*Norway64!D11/Norway64!B11
 +Switzerland65!H11*Switzerland65!D11/Switzerland65!B11)
/(Australia61!D11/Australia61!B11
 +Canada62!D11/Canada62!B11
 +Japan63!D11/Japan63!B11
 +Norway64!D11/Norway64!B11
 +Switzerland65!D11/Switzerland65!B11))</f>
        <v/>
      </c>
      <c r="F11" s="61" t="str">
        <f>IF(OR(
Australia61!I11   ="",
Australia61!D11   ="",
Australia61!B11   ="",
Canada62!I11      ="",
Canada62!D11      ="",
Canada62!B11      ="",
Japan63!I11       ="",
Japan63!D11       ="",
Japan63!B11       ="",
Norway64!I11      ="",
Norway64!D11      ="",
Norway64!B11      ="",
Switzerland65!I11 ="",
Switzerland65!D11 ="",
Switzerland65!B11 =""),"",
(Australia61!I11/Australia61!B11
 +Canada62!I11/Canada62!B11
 +Japan63!I11/Japan63!B11
 +Norway64!I11/Norway64!B11
 +Switzerland65!I11/Switzerland65!B11)
/(Australia61!D11/Australia61!B11
 +Canada62!D11/Canada62!B11
 +Japan63!D11/Japan63!B11
 +Norway64!D11/Norway64!B11
 +Switzerland65!D11/Switzerland65!B11))</f>
        <v/>
      </c>
      <c r="G11" s="61" t="str">
        <f>IF(OR(
Australia61!J11   ="",
Australia61!D11   ="",
Australia61!B11   ="",
Canada62!J11      ="",
Canada62!D11      ="",
Canada62!B11      ="",
Japan63!J11       ="",
Japan63!D11       ="",
Japan63!B11       ="",
Norway64!J11      ="",
Norway64!D11      ="",
Norway64!B11      ="",
Switzerland65!J11 ="",
Switzerland65!D11 ="",
Switzerland65!B11 =""),"",
(Australia61!J11/Australia61!B11
 +Canada62!J11/Canada62!B11
 +Japan63!J11/Japan63!B11
 +Norway64!J11/Norway64!B11
 +Switzerland65!J11/Switzerland65!B11)
/(Australia61!D11/Australia61!B11
 +Canada62!D11/Canada62!B11
 +Japan63!D11/Japan63!B11
 +Norway64!D11/Norway64!B11
 +Switzerland65!D11/Switzerland65!B11))</f>
        <v/>
      </c>
      <c r="H11" s="61" t="str">
        <f>IF(OR(
Australia61!K11   ="",
Australia61!D11   ="",
Australia61!B11   ="",
Canada62!K11      ="",
Canada62!D11      ="",
Canada62!B11      ="",
Japan63!K11       ="",
Japan63!D11       ="",
Japan63!B11       ="",
Norway64!K11      ="",
Norway64!D11      ="",
Norway64!B11      ="",
Switzerland65!K11 ="",
Switzerland65!D11 ="",
Switzerland65!B11 =""),"",
(Australia61!K11/Australia61!B11
 +Canada62!K11/Canada62!B11
 +Japan63!K11/Japan63!B11
 +Norway64!K11/Norway64!B11
 +Switzerland65!K11/Switzerland65!B11)
/(Australia61!D11/Australia61!B11
 +Canada62!D11/Canada62!B11
 +Japan63!D11/Japan63!B11
 +Norway64!D11/Norway64!B11
 +Switzerland65!D11/Switzerland65!B11))</f>
        <v/>
      </c>
      <c r="I11" s="61" t="str">
        <f>IF(OR(
Australia61!L11   ="",
Australia61!D11   ="",
Australia61!B11   ="",
Canada62!L11      ="",
Canada62!D11      ="",
Canada62!B11      ="",
Japan63!L11       ="",
Japan63!D11       ="",
Japan63!B11       ="",
Norway64!L11      ="",
Norway64!D11      ="",
Norway64!B11      ="",
Switzerland65!L11 ="",
Switzerland65!D11 ="",
Switzerland65!B11 =""),"",
(Australia61!L11/Australia61!B11
 +Canada62!L11/Canada62!B11
 +Japan63!L11/Japan63!B11
 +Norway64!L11/Norway64!B11
 +Switzerland65!L11/Switzerland65!B11)
/(Australia61!D11/Australia61!B11
 +Canada62!D11/Canada62!B11
 +Japan63!D11/Japan63!B11
 +Norway64!D11/Norway64!B11
 +Switzerland65!D11/Switzerland65!B11))</f>
        <v/>
      </c>
      <c r="J11" s="61" t="str">
        <f t="shared" si="0"/>
        <v/>
      </c>
      <c r="K11" s="62">
        <f>IF(OR(
Australia61!D11   ="",Australia61!D10   ="",
Australia61!B11   ="",Australia61!B10   ="",
Australia61!N11   ="",Australia61!N10   ="",
Canada62!D11      ="",Canada62!D10      ="",
Canada62!B11      ="",Canada62!B10      ="",
Canada62!N11      ="",Canada62!N10      ="",
Japan63!D11       ="",Japan63!D10       ="",
Japan63!B11       ="",Japan63!B10       ="",
Japan63!N11       ="",Japan63!N10       ="",
Norway64!D11      ="",Norway64!D10      ="",
Norway64!B11      ="",Norway64!B10      ="",
Norway64!N11      ="",Norway64!N10      ="",
Switzerland65!D11 ="",Switzerland65!D10 ="",
Switzerland65!B11 ="",Switzerland65!B10 ="",
Switzerland65!N11 ="",Switzerland65!N10 =""),"",
LN(SQRT(
(Australia61!D11/Australia61!B11
 +Canada62!D11/Canada62!B11
 +Japan63!D11/Japan63!B11
 +Norway64!D11/Norway64!B11
 +Switzerland65!D11/Switzerland65!B11)
/(Australia61!D11/Australia61!N11*Australia61!N10/Australia61!B10
 +Canada62!D11/Canada62!N11*Canada62!N10/Canada62!B10
 +Japan63!D11/Japan63!N11*Japan63!N10/Japan63!B10
 +Norway64!D11/Norway64!N11*Norway64!N10/Norway64!B10
 +Switzerland65!D11/Switzerland65!N11*Switzerland65!N10/Switzerland65!B10)
*(Australia61!D10/Australia61!N10*Australia61!N11/Australia61!B11
 +Canada62!D10/Canada62!N10*Canada62!N11/Canada62!B11
 +Japan63!D10/Japan63!N10*Japan63!N11/Japan63!B11
 +Norway64!D10/Norway64!N10*Norway64!N11/Norway64!B11
 +Switzerland65!D10/Switzerland65!N10*Switzerland65!N11/Switzerland65!B11)
/(Australia61!D10/Australia61!B10
 +Canada62!D10/Canada62!B10
 +Japan63!D10/Japan63!B10
 +Norway64!D10/Norway64!B10
 +Switzerland65!D10/Switzerland65!B10))))</f>
        <v>-3.9336647036394966E-2</v>
      </c>
      <c r="L11" s="62" t="str">
        <f>IF(OR(
Australia61!F11   ="",Australia61!F10   ="",
Australia61!D11   ="",Australia61!D10   ="",
Australia61!B11   ="",Australia61!B10   ="",
Australia61!P11   ="",Australia61!P10   ="",
Canada62!F11      ="",Canada62!F10      ="",
Canada62!D11      ="",Canada62!D10      ="",
Canada62!B11      ="",Canada62!B10      ="",
Canada62!P11      ="",Canada62!P10      ="",
Japan63!F11       ="",Japan63!F10       ="",
Japan63!D11       ="",Japan63!D10       ="",
Japan63!B11       ="",Japan63!B10       ="",
Japan63!P11       ="",Japan63!P10       ="",
Norway64!F11      ="",Norway64!F10      ="",
Norway64!D11      ="",Norway64!D10      ="",
Norway64!B11      ="",Norway64!B10      ="",
Norway64!P11      ="",Norway64!P10      ="",
Switzerland65!F11 ="",Switzerland65!F10 ="",
Switzerland65!D11 ="",Switzerland65!D10 ="",
Switzerland65!B11 ="",Switzerland65!B10 ="",
Switzerland65!P11 ="",Switzerland65!P10 =""),"",
LN(SQRT(
(Australia61!D11*Australia61!F11/Australia61!B11
 +Canada62!D11*Canada62!F11/Canada62!B11
 +Japan63!D11*Japan63!F11/Japan63!B11
 +Norway64!D11*Norway64!F11/Norway64!B11
 +Switzerland65!D11*Switzerland65!F11/Switzerland65!B11)
/(Australia61!D11*Australia61!F11/Australia61!P11*Australia61!P10/Australia61!B10
 +Canada62!D11*Canada62!F11/Canada62!P11*Canada62!P10/Canada62!B10
 +Japan63!D11*Japan63!F11/Japan63!P11*Japan63!P10/Japan63!B10
 +Norway64!D11*Norway64!F11/Norway64!P11*Norway64!P10/Norway64!B10
 +Switzerland65!D11*Switzerland65!F11/Switzerland65!P11*Switzerland65!P10/Switzerland65!B10)
*(Australia61!D10*Australia61!F10/Australia61!P10*Australia61!P11/Australia61!B11
 +Canada62!D10*Canada62!F10/Canada62!P10*Canada62!P11/Canada62!B11
 +Japan63!D10*Japan63!F10/Japan63!P10*Japan63!P11/Japan63!B11
 +Norway64!D10*Norway64!F10/Norway64!P10*Norway64!P11/Norway64!B11
 +Switzerland65!D10*Switzerland65!F10/Switzerland65!P10*Switzerland65!P11/Switzerland65!B11)
/(Australia61!D10*Australia61!F10/Australia61!B10
 +Canada62!D10*Canada62!F10/Canada62!B10
 +Japan63!D10*Japan63!F10/Japan63!B10
 +Norway64!D10*Norway64!F10/Norway64!B10
 +Switzerland65!D10*Switzerland65!F10/Switzerland65!B10))))</f>
        <v/>
      </c>
      <c r="M11" s="62" t="str">
        <f>IF(OR(
Australia61!H11   ="",Australia61!H10   ="",
Australia61!D11   ="",Australia61!D10   ="",
Australia61!B11   ="",Australia61!B10   ="",
Australia61!Q11   ="",Australia61!Q10   ="",
Canada62!H11      ="",Canada62!H10      ="",
Canada62!D11      ="",Canada62!D10      ="",
Canada62!B11      ="",Canada62!B10      ="",
Canada62!Q11      ="",Canada62!Q10      ="",
Japan63!H11       ="",Japan63!H10       ="",
Japan63!D11       ="",Japan63!D10       ="",
Japan63!B11       ="",Japan63!B10       ="",
Japan63!Q11       ="",Japan63!Q10       ="",
Norway64!H11      ="",Norway64!H10      ="",
Norway64!D11      ="",Norway64!D10      ="",
Norway64!B11      ="",Norway64!B10      ="",
Norway64!Q11      ="",Norway64!Q10      ="",
Switzerland65!H11 ="",Switzerland65!H10 ="",
Switzerland65!D11 ="",Switzerland65!D10 ="",
Switzerland65!B11 ="",Switzerland65!B10 ="",
Switzerland65!Q11 ="",Switzerland65!Q10 =""),"",
LN(SQRT(
(Australia61!D11*Australia61!H11/Australia61!B11
 +Canada62!D11*Canada62!H11/Canada62!B11
 +Japan63!D11*Japan63!H11/Japan63!B11
 +Norway64!D11*Norway64!H11/Norway64!B11
 +Switzerland65!D11*Switzerland65!H11/Switzerland65!B11)
/(Australia61!D11*Australia61!H11/Australia61!Q11*Australia61!Q10/Australia61!B10
 +Canada62!D11*Canada62!H11/Canada62!Q11*Canada62!Q10/Canada62!B10
 +Japan63!D11*Japan63!H11/Japan63!Q11*Japan63!Q10/Japan63!B10
 +Norway64!D11*Norway64!H11/Norway64!Q11*Norway64!Q10/Norway64!B10
 +Switzerland65!D11*Switzerland65!H11/Switzerland65!Q11*Switzerland65!Q10/Switzerland65!B10)
*(Australia61!D10*Australia61!H10/Australia61!Q10*Australia61!Q11/Australia61!B11
 +Canada62!D10*Canada62!H10/Canada62!Q10*Canada62!Q11/Canada62!B11
 +Japan63!D10*Japan63!H10/Japan63!Q10*Japan63!Q11/Japan63!B11
 +Norway64!D10*Norway64!H10/Norway64!Q10*Norway64!Q11/Norway64!B11
 +Switzerland65!D10*Switzerland65!H10/Switzerland65!Q10*Switzerland65!Q11/Switzerland65!B11)
/(Australia61!D10*Australia61!H10/Australia61!B10
 +Canada62!D10*Canada62!H10/Canada62!B10
 +Japan63!D10*Japan63!H10/Japan63!B10
 +Norway64!D10*Norway64!H10/Norway64!B10
 +Switzerland65!D10*Switzerland65!H10/Switzerland65!B10))))</f>
        <v/>
      </c>
      <c r="N11" s="62" t="str">
        <f>IF(OR(
Australia61!I11   ="",Australia61!I10   ="",
Australia61!B11   ="",Australia61!B10   ="",
Australia61!R11   ="",Australia61!R10   ="",
Canada62!I11      ="",Canada62!I10      ="",
Canada62!B11      ="",Canada62!B10      ="",
Canada62!R11      ="",Canada62!R10      ="",
Japan63!I11       ="",Japan63!I10       ="",
Japan63!B11       ="",Japan63!B10       ="",
Japan63!R11       ="",Japan63!R10       ="",
Norway64!I11      ="",Norway64!I10      ="",
Norway64!B11      ="",Norway64!B10      ="",
Norway64!R11      ="",Norway64!R10      ="",
Switzerland65!I11 ="",Switzerland65!I10 ="",
Switzerland65!B11 ="",Switzerland65!B10 ="",
Switzerland65!R11 ="",Switzerland65!R10 =""),"",
LN(SQRT(
(Australia61!I11/Australia61!B11
 +Canada62!I11/Canada62!B11
 +Japan63!I11/Japan63!B11
 +Norway64!I11/Norway64!B11
 +Switzerland65!I11/Switzerland65!B11)
/(Australia61!I11/Australia61!R11*Australia61!R10/Australia61!B10
 +Canada62!I11/Canada62!R11*Canada62!R10/Canada62!B10
 +Japan63!I11/Japan63!R11*Japan63!R10/Japan63!B10
 +Norway64!I11/Norway64!R11*Norway64!R10/Norway64!B10
 +Switzerland65!I11/Switzerland65!R11*Switzerland65!R10/Switzerland65!B10)
*(Australia61!I10/Australia61!R10*Australia61!R11/Australia61!B11
 +Canada62!I10/Canada62!R10*Canada62!R11/Canada62!B11
 +Japan63!I10/Japan63!R10*Japan63!R11/Japan63!B11
 +Norway64!I10/Norway64!R10*Norway64!R11/Norway64!B11
 +Switzerland65!I10/Switzerland65!R10*Switzerland65!R11/Switzerland65!B11)
/(Australia61!I10/Australia61!B10
 +Canada62!I10/Canada62!B10
 +Japan63!I10/Japan63!B10
 +Norway64!I10/Norway64!B10
 +Switzerland65!I10/Switzerland65!B10))))</f>
        <v/>
      </c>
      <c r="O11" s="62" t="str">
        <f>IF(OR(
Australia61!K11   ="",Australia61!K10   ="",
Australia61!B11   ="",Australia61!B10   ="",
Australia61!S11   ="",Australia61!S10   ="",
Canada62!K11      ="",Canada62!K10      ="",
Canada62!B11      ="",Canada62!B10      ="",
Canada62!S11      ="",Canada62!S10      ="",
Japan63!K11       ="",Japan63!K10       ="",
Japan63!B11       ="",Japan63!B10       ="",
Japan63!S11       ="",Japan63!S10       ="",
Norway64!K11      ="",Norway64!K10      ="",
Norway64!B11      ="",Norway64!B10      ="",
Norway64!S11      ="",Norway64!S10      ="",
Switzerland65!K11 ="",Switzerland65!K10 ="",
Switzerland65!B11 ="",Switzerland65!B10 ="",
Switzerland65!S11 ="",Switzerland65!S10 =""),"",
LN(SQRT(
(Australia61!K11/Australia61!B11
 +Canada62!K11/Canada62!B11
 +Japan63!K11/Japan63!B11
 +Norway64!K11/Norway64!B11
 +Switzerland65!K11/Switzerland65!B11)
/(Australia61!K11/Australia61!S11*Australia61!S10/Australia61!B10
 +Canada62!K11/Canada62!S11*Canada62!S10/Canada62!B10
 +Japan63!K11/Japan63!S11*Japan63!S10/Japan63!B10
 +Norway64!K11/Norway64!S11*Norway64!S10/Norway64!B10
 +Switzerland65!K11/Switzerland65!S11*Switzerland65!S10/Switzerland65!B10)
*(Australia61!K10/Australia61!S10*Australia61!S11/Australia61!B11
 +Canada62!K10/Canada62!S10*Canada62!S11/Canada62!B11
 +Japan63!K10/Japan63!S10*Japan63!S11/Japan63!B11
 +Norway64!K10/Norway64!S10*Norway64!S11/Norway64!B11
 +Switzerland65!K10/Switzerland65!S10*Switzerland65!S11/Switzerland65!B11)
/(Australia61!K10/Australia61!B10
 +Canada62!K10/Canada62!B10
 +Japan63!K10/Japan63!B10
 +Norway64!K10/Norway64!B10
 +Switzerland65!K10/Switzerland65!B10))))</f>
        <v/>
      </c>
      <c r="P11" s="62" t="str">
        <f>IF(OR(
Australia61!L11   ="",Australia61!L10   ="",
Australia61!B11   ="",Australia61!B10   ="",
Australia61!T11   ="",Australia61!T10   ="",
Canada62!L11      ="",Canada62!L10      ="",
Canada62!B11      ="",Canada62!B10      ="",
Canada62!T11      ="",Canada62!T10      ="",
Japan63!L11       ="",Japan63!L10       ="",
Japan63!B11       ="",Japan63!B10       ="",
Japan63!T11       ="",Japan63!T10       ="",
Norway64!L11      ="",Norway64!L10      ="",
Norway64!B11      ="",Norway64!B10      ="",
Norway64!T11      ="",Norway64!T10      ="",
Switzerland65!L11 ="",Switzerland65!L10 ="",
Switzerland65!B11 ="",Switzerland65!B10 ="",
Switzerland65!T11 ="",Switzerland65!T10 =""),"",
LN(SQRT(
(Australia61!L11/Australia61!B11
 +Canada62!L11/Canada62!B11
 +Japan63!L11/Japan63!B11
 +Norway64!L11/Norway64!B11
 +Switzerland65!L11/Switzerland65!B11)
/(Australia61!L11/Australia61!T11*Australia61!T10/Australia61!B10
 +Canada62!L11/Canada62!T11*Canada62!T10/Canada62!B10
 +Japan63!L11/Japan63!T11*Japan63!T10/Japan63!B10
 +Norway64!L11/Norway64!T11*Norway64!T10/Norway64!B10
 +Switzerland65!L11/Switzerland65!T11*Switzerland65!T10/Switzerland65!B10)
*(Australia61!L10/Australia61!T10*Australia61!T11/Australia61!B11
 +Canada62!L10/Canada62!T10*Canada62!T11/Canada62!B11
 +Japan63!L10/Japan63!T10*Japan63!T11/Japan63!B11
 +Norway64!L10/Norway64!T10*Norway64!T11/Norway64!B11
 +Switzerland65!L10/Switzerland65!T10*Switzerland65!T11/Switzerland65!B11)
/(Australia61!L10/Australia61!B10
 +Canada62!L10/Canada62!B10
 +Japan63!L10/Japan63!B10
 +Norway64!L10/Norway64!B10
 +Switzerland65!L10/Switzerland65!B10))))</f>
        <v/>
      </c>
      <c r="V11" s="61" t="str">
        <f>IF(OR(
Australia61!V11   ="",
Australia61!U11   ="",
Canada62!V11      ="",
Canada62!U11      ="",
Japan63!V11       ="",
Japan63!U11       ="",
Norway64!V11      ="",
Norway64!U11      ="",
Switzerland65!V11 ="",
Switzerland65!U11 =""),"",
LN((Australia61!V11+Canada62!V11+Japan63!V11+Norway64!V11+Switzerland65!V11)
/(Australia61!U11+Canada62!U11+Japan63!U11+Norway64!U11+Switzerland65!U11)))</f>
        <v/>
      </c>
      <c r="W11" s="61" t="str">
        <f>IF(OR(
Australia61!V11   ="",
Australia61!W11   ="",
Australia61!U11   ="",
Canada62!V11      ="",
Canada62!W11      ="",
Canada62!U11      ="",
Japan63!V11       ="",
Japan63!W11       ="",
Japan63!U11       ="",
Norway64!V11      ="",
Norway64!W11      ="",
Norway64!U11      ="",
Switzerland65!V11 ="",
Switzerland65!W11 ="",
Switzerland65!V11 =""),"",
LN((Australia61!V11*Australia61!W11+Canada62!V11*Canada62!W11+Japan63!V11*Japan63!W11+Norway64!V11*Norway64!W11+Switzerland65!V11*Switzerland65!W11)
/(Australia61!U11+Canada62!U11+Japan63!U11+Norway64!U11+Switzerland65!U11)))</f>
        <v/>
      </c>
      <c r="X11" s="61" t="str">
        <f>IF(OR(
Australia61!X11   ="",
Australia61!D11   ="",
Australia61!B11   ="",
Canada62!X11      ="",
Canada62!D11      ="",
Canada62!B11      ="",
Japan63!X11       ="",
Japan63!D11       ="",
Japan63!B11       ="",
Norway64!X11      ="",
Norway64!D11      ="",
Norway64!B11      ="",
Switzerland65!X11 ="",
Switzerland65!D11 ="",
Switzerland65!B11 =""),"",
(Australia61!X11*Australia61!D11/Australia61!B11
 +Canada62!X11*Canada62!D11/Canada62!B11
 +Japan63!X11*Japan63!D11/Japan63!B11
 +Norway64!X11*Norway64!D11/Norway64!B11
 +Switzerland65!X11*Switzerland65!D11/Switzerland65!B11)
/(Australia61!D11/Australia61!B11
 +Canada62!D11/Canada62!B11
 +Japan63!D11/Japan63!B11
 +Norway64!D11/Norway64!B11
 +Switzerland65!D11/Switzerland65!B11))</f>
        <v/>
      </c>
      <c r="Y11" s="61" t="str">
        <f>IF(OR(
Australia61!Y11   ="",
Australia61!D11   ="",
Australia61!B11   ="",
Canada62!Y11      ="",
Canada62!D11      ="",
Canada62!B11      ="",
Japan63!Y11       ="",
Japan63!D11       ="",
Japan63!B11       ="",
Norway64!Y11      ="",
Norway64!D11      ="",
Norway64!B11      ="",
Switzerland65!Y11 ="",
Switzerland65!D11 ="",
Switzerland65!B11 =""),"",
(Australia61!Y11/Australia61!B11
 +Canada62!Y11/Canada62!B11
 +Japan63!Y11/Japan63!B11
 +Norway64!Y11/Norway64!B11
 +Switzerland65!Y11/Switzerland65!B11)
/(Australia61!D11/Australia61!B11
 +Canada62!D11/Canada62!B11
 +Japan63!D11/Japan63!B11
 +Norway64!D11/Norway64!B11
 +Switzerland65!D11/Switzerland65!B11))</f>
        <v/>
      </c>
      <c r="Z11" s="61">
        <v>4.22</v>
      </c>
      <c r="AA11" s="62">
        <f t="shared" si="1"/>
        <v>7.8036647036394957E-2</v>
      </c>
      <c r="AB11" s="61" t="str">
        <f>IF(OR(
Australia61!AB11   ="",
Australia61!D11   ="",
Australia61!B11   ="",
Canada62!AB11      ="",
Canada62!D11      ="",
Canada62!B11      ="",
Japan63!AB11       ="",
Japan63!D11       ="",
Japan63!B11       ="",
Norway64!AB11      ="",
Norway64!D11      ="",
Norway64!B11      ="",
Switzerland65!AB11 ="",
Switzerland65!D11 ="",
Switzerland65!B11 =""),"",
(Australia61!AB11*Australia61!D11/Australia61!B11
 +Canada62!AB11*Canada62!D11/Canada62!B11
 +Japan63!AB11*Japan63!D11/Japan63!B11
 +Norway64!AB11*Norway64!D11/Norway64!B11
 +Switzerland65!AB11*Switzerland65!D11/Switzerland65!B11)
/(Australia61!D11/Australia61!B11
 +Canada62!D11/Canada62!B11
 +Japan63!D11/Japan63!B11
 +Norway64!D11/Norway64!B11
 +Switzerland65!D11/Switzerland65!B11))</f>
        <v/>
      </c>
    </row>
    <row r="12" spans="1:28">
      <c r="A12" s="62">
        <v>1879</v>
      </c>
      <c r="B12" s="62" t="str">
        <f>IF(OR(
Australia61!AC12   ="",
Australia61!D12   ="",
Australia61!B12   ="",
Canada62!AC12      ="",
Canada62!D12      ="",
Canada62!B12      ="",
Japan63!AC12       ="",
Japan63!D12       ="",
Japan63!B12       ="",
Norway64!AC12      ="",
Norway64!D12      ="",
Norway64!B12      ="",
Switzerland65!AC12 ="",
Switzerland65!D12 ="",
Switzerland65!B12 =""),"",
(Australia61!AC12*Australia61!D12/Australia61!B12
 +Canada62!AC12*Canada62!D12/Canada62!B12
 +Japan63!AC12*Japan63!D12/Japan63!B12
 +Norway64!AC12*Norway64!D12/Norway64!B12
 +Switzerland65!AC12*Switzerland65!D12/Switzerland65!B12)
/(Australia61!D12/Australia61!B12
 +Canada62!D12/Canada62!B12
 +Japan63!D12/Japan63!B12
 +Norway64!D12/Norway64!B12
 +Switzerland65!D12/Switzerland65!B12))</f>
        <v/>
      </c>
      <c r="C12" s="61" t="str">
        <f>IF(OR(
Australia61!F12   ="",
Australia61!D12   ="",
Australia61!B12   ="",
Canada62!F12      ="",
Canada62!D12      ="",
Canada62!B12      ="",
Japan63!F12       ="",
Japan63!D12       ="",
Japan63!B12       ="",
Norway64!F12      ="",
Norway64!D12      ="",
Norway64!B12      ="",
Switzerland65!F12 ="",
Switzerland65!D12 ="",
Switzerland65!B12 =""),"",
(Australia61!F12*Australia61!D12/Australia61!B12
 +Canada62!F12*Canada62!D12/Canada62!B12
 +Japan63!F12*Japan63!D12/Japan63!B12
 +Norway64!F12*Norway64!D12/Norway64!B12
 +Switzerland65!F12*Switzerland65!D12/Switzerland65!B12)
/(Australia61!D12/Australia61!B12
 +Canada62!D12/Canada62!B12
 +Japan63!D12/Japan63!B12
 +Norway64!D12/Norway64!B12
 +Switzerland65!D12/Switzerland65!B12))</f>
        <v/>
      </c>
      <c r="D12" s="61" t="str">
        <f>IF(OR(
Australia61!AE12   ="",
Australia61!D12   ="",
Australia61!B12   ="",
Canada62!AE12      ="",
Canada62!D12      ="",
Canada62!B12      ="",
Japan63!AE12       ="",
Japan63!D12       ="",
Japan63!B12       ="",
Norway64!AE12      ="",
Norway64!D12      ="",
Norway64!B12      ="",
Switzerland65!AE12 ="",
Switzerland65!D12 ="",
Switzerland65!B12 =""),"",
(Australia61!AE12*Australia61!D12/Australia61!B12
 +Canada62!AE12*Canada62!D12/Canada62!B12
 +Japan63!AE12*Japan63!D12/Japan63!B12
 +Norway64!AE12*Norway64!D12/Norway64!B12
 +Switzerland65!AE12*Switzerland65!D12/Switzerland65!B12)
/(Australia61!D12/Australia61!B12
 +Canada62!D12/Canada62!B12
 +Japan63!D12/Japan63!B12
 +Norway64!D12/Norway64!B12
 +Switzerland65!D12/Switzerland65!B12))</f>
        <v/>
      </c>
      <c r="E12" s="61" t="str">
        <f>IF(OR(
Australia61!H12   ="",
Australia61!D12   ="",
Australia61!B12   ="",
Canada62!H12      ="",
Canada62!D12      ="",
Canada62!B12      ="",
Japan63!H12       ="",
Japan63!D12       ="",
Japan63!B12       ="",
Norway64!H12      ="",
Norway64!D12      ="",
Norway64!B12      ="",
Switzerland65!H12 ="",
Switzerland65!D12 ="",
Switzerland65!B12 =""),"",
(Australia61!H12*Australia61!D12/Australia61!B12
 +Canada62!H12*Canada62!D12/Canada62!B12
 +Japan63!H12*Japan63!D12/Japan63!B12
 +Norway64!H12*Norway64!D12/Norway64!B12
 +Switzerland65!H12*Switzerland65!D12/Switzerland65!B12)
/(Australia61!D12/Australia61!B12
 +Canada62!D12/Canada62!B12
 +Japan63!D12/Japan63!B12
 +Norway64!D12/Norway64!B12
 +Switzerland65!D12/Switzerland65!B12))</f>
        <v/>
      </c>
      <c r="F12" s="61" t="str">
        <f>IF(OR(
Australia61!I12   ="",
Australia61!D12   ="",
Australia61!B12   ="",
Canada62!I12      ="",
Canada62!D12      ="",
Canada62!B12      ="",
Japan63!I12       ="",
Japan63!D12       ="",
Japan63!B12       ="",
Norway64!I12      ="",
Norway64!D12      ="",
Norway64!B12      ="",
Switzerland65!I12 ="",
Switzerland65!D12 ="",
Switzerland65!B12 =""),"",
(Australia61!I12/Australia61!B12
 +Canada62!I12/Canada62!B12
 +Japan63!I12/Japan63!B12
 +Norway64!I12/Norway64!B12
 +Switzerland65!I12/Switzerland65!B12)
/(Australia61!D12/Australia61!B12
 +Canada62!D12/Canada62!B12
 +Japan63!D12/Japan63!B12
 +Norway64!D12/Norway64!B12
 +Switzerland65!D12/Switzerland65!B12))</f>
        <v/>
      </c>
      <c r="G12" s="61" t="str">
        <f>IF(OR(
Australia61!J12   ="",
Australia61!D12   ="",
Australia61!B12   ="",
Canada62!J12      ="",
Canada62!D12      ="",
Canada62!B12      ="",
Japan63!J12       ="",
Japan63!D12       ="",
Japan63!B12       ="",
Norway64!J12      ="",
Norway64!D12      ="",
Norway64!B12      ="",
Switzerland65!J12 ="",
Switzerland65!D12 ="",
Switzerland65!B12 =""),"",
(Australia61!J12/Australia61!B12
 +Canada62!J12/Canada62!B12
 +Japan63!J12/Japan63!B12
 +Norway64!J12/Norway64!B12
 +Switzerland65!J12/Switzerland65!B12)
/(Australia61!D12/Australia61!B12
 +Canada62!D12/Canada62!B12
 +Japan63!D12/Japan63!B12
 +Norway64!D12/Norway64!B12
 +Switzerland65!D12/Switzerland65!B12))</f>
        <v/>
      </c>
      <c r="H12" s="61" t="str">
        <f>IF(OR(
Australia61!K12   ="",
Australia61!D12   ="",
Australia61!B12   ="",
Canada62!K12      ="",
Canada62!D12      ="",
Canada62!B12      ="",
Japan63!K12       ="",
Japan63!D12       ="",
Japan63!B12       ="",
Norway64!K12      ="",
Norway64!D12      ="",
Norway64!B12      ="",
Switzerland65!K12 ="",
Switzerland65!D12 ="",
Switzerland65!B12 =""),"",
(Australia61!K12/Australia61!B12
 +Canada62!K12/Canada62!B12
 +Japan63!K12/Japan63!B12
 +Norway64!K12/Norway64!B12
 +Switzerland65!K12/Switzerland65!B12)
/(Australia61!D12/Australia61!B12
 +Canada62!D12/Canada62!B12
 +Japan63!D12/Japan63!B12
 +Norway64!D12/Norway64!B12
 +Switzerland65!D12/Switzerland65!B12))</f>
        <v/>
      </c>
      <c r="I12" s="61" t="str">
        <f>IF(OR(
Australia61!L12   ="",
Australia61!D12   ="",
Australia61!B12   ="",
Canada62!L12      ="",
Canada62!D12      ="",
Canada62!B12      ="",
Japan63!L12       ="",
Japan63!D12       ="",
Japan63!B12       ="",
Norway64!L12      ="",
Norway64!D12      ="",
Norway64!B12      ="",
Switzerland65!L12 ="",
Switzerland65!D12 ="",
Switzerland65!B12 =""),"",
(Australia61!L12/Australia61!B12
 +Canada62!L12/Canada62!B12
 +Japan63!L12/Japan63!B12
 +Norway64!L12/Norway64!B12
 +Switzerland65!L12/Switzerland65!B12)
/(Australia61!D12/Australia61!B12
 +Canada62!D12/Canada62!B12
 +Japan63!D12/Japan63!B12
 +Norway64!D12/Norway64!B12
 +Switzerland65!D12/Switzerland65!B12))</f>
        <v/>
      </c>
      <c r="J12" s="61" t="str">
        <f t="shared" si="0"/>
        <v/>
      </c>
      <c r="K12" s="62">
        <f>IF(OR(
Australia61!D12   ="",Australia61!D11   ="",
Australia61!B12   ="",Australia61!B11   ="",
Australia61!N12   ="",Australia61!N11   ="",
Canada62!D12      ="",Canada62!D11      ="",
Canada62!B12      ="",Canada62!B11      ="",
Canada62!N12      ="",Canada62!N11      ="",
Japan63!D12       ="",Japan63!D11       ="",
Japan63!B12       ="",Japan63!B11       ="",
Japan63!N12       ="",Japan63!N11       ="",
Norway64!D12      ="",Norway64!D11      ="",
Norway64!B12      ="",Norway64!B11      ="",
Norway64!N12      ="",Norway64!N11      ="",
Switzerland65!D12 ="",Switzerland65!D11 ="",
Switzerland65!B12 ="",Switzerland65!B11 ="",
Switzerland65!N12 ="",Switzerland65!N11 =""),"",
LN(SQRT(
(Australia61!D12/Australia61!B12
 +Canada62!D12/Canada62!B12
 +Japan63!D12/Japan63!B12
 +Norway64!D12/Norway64!B12
 +Switzerland65!D12/Switzerland65!B12)
/(Australia61!D12/Australia61!N12*Australia61!N11/Australia61!B11
 +Canada62!D12/Canada62!N12*Canada62!N11/Canada62!B11
 +Japan63!D12/Japan63!N12*Japan63!N11/Japan63!B11
 +Norway64!D12/Norway64!N12*Norway64!N11/Norway64!B11
 +Switzerland65!D12/Switzerland65!N12*Switzerland65!N11/Switzerland65!B11)
*(Australia61!D11/Australia61!N11*Australia61!N12/Australia61!B12
 +Canada62!D11/Canada62!N11*Canada62!N12/Canada62!B12
 +Japan63!D11/Japan63!N11*Japan63!N12/Japan63!B12
 +Norway64!D11/Norway64!N11*Norway64!N12/Norway64!B12
 +Switzerland65!D11/Switzerland65!N11*Switzerland65!N12/Switzerland65!B12)
/(Australia61!D11/Australia61!B11
 +Canada62!D11/Canada62!B11
 +Japan63!D11/Japan63!B11
 +Norway64!D11/Norway64!B11
 +Switzerland65!D11/Switzerland65!B11))))</f>
        <v>3.3862260878781802E-2</v>
      </c>
      <c r="L12" s="62" t="str">
        <f>IF(OR(
Australia61!F12   ="",Australia61!F11   ="",
Australia61!D12   ="",Australia61!D11   ="",
Australia61!B12   ="",Australia61!B11   ="",
Australia61!P12   ="",Australia61!P11   ="",
Canada62!F12      ="",Canada62!F11      ="",
Canada62!D12      ="",Canada62!D11      ="",
Canada62!B12      ="",Canada62!B11      ="",
Canada62!P12      ="",Canada62!P11      ="",
Japan63!F12       ="",Japan63!F11       ="",
Japan63!D12       ="",Japan63!D11       ="",
Japan63!B12       ="",Japan63!B11       ="",
Japan63!P12       ="",Japan63!P11       ="",
Norway64!F12      ="",Norway64!F11      ="",
Norway64!D12      ="",Norway64!D11      ="",
Norway64!B12      ="",Norway64!B11      ="",
Norway64!P12      ="",Norway64!P11      ="",
Switzerland65!F12 ="",Switzerland65!F11 ="",
Switzerland65!D12 ="",Switzerland65!D11 ="",
Switzerland65!B12 ="",Switzerland65!B11 ="",
Switzerland65!P12 ="",Switzerland65!P11 =""),"",
LN(SQRT(
(Australia61!D12*Australia61!F12/Australia61!B12
 +Canada62!D12*Canada62!F12/Canada62!B12
 +Japan63!D12*Japan63!F12/Japan63!B12
 +Norway64!D12*Norway64!F12/Norway64!B12
 +Switzerland65!D12*Switzerland65!F12/Switzerland65!B12)
/(Australia61!D12*Australia61!F12/Australia61!P12*Australia61!P11/Australia61!B11
 +Canada62!D12*Canada62!F12/Canada62!P12*Canada62!P11/Canada62!B11
 +Japan63!D12*Japan63!F12/Japan63!P12*Japan63!P11/Japan63!B11
 +Norway64!D12*Norway64!F12/Norway64!P12*Norway64!P11/Norway64!B11
 +Switzerland65!D12*Switzerland65!F12/Switzerland65!P12*Switzerland65!P11/Switzerland65!B11)
*(Australia61!D11*Australia61!F11/Australia61!P11*Australia61!P12/Australia61!B12
 +Canada62!D11*Canada62!F11/Canada62!P11*Canada62!P12/Canada62!B12
 +Japan63!D11*Japan63!F11/Japan63!P11*Japan63!P12/Japan63!B12
 +Norway64!D11*Norway64!F11/Norway64!P11*Norway64!P12/Norway64!B12
 +Switzerland65!D11*Switzerland65!F11/Switzerland65!P11*Switzerland65!P12/Switzerland65!B12)
/(Australia61!D11*Australia61!F11/Australia61!B11
 +Canada62!D11*Canada62!F11/Canada62!B11
 +Japan63!D11*Japan63!F11/Japan63!B11
 +Norway64!D11*Norway64!F11/Norway64!B11
 +Switzerland65!D11*Switzerland65!F11/Switzerland65!B11))))</f>
        <v/>
      </c>
      <c r="M12" s="62" t="str">
        <f>IF(OR(
Australia61!H12   ="",Australia61!H11   ="",
Australia61!D12   ="",Australia61!D11   ="",
Australia61!B12   ="",Australia61!B11   ="",
Australia61!Q12   ="",Australia61!Q11   ="",
Canada62!H12      ="",Canada62!H11      ="",
Canada62!D12      ="",Canada62!D11      ="",
Canada62!B12      ="",Canada62!B11      ="",
Canada62!Q12      ="",Canada62!Q11      ="",
Japan63!H12       ="",Japan63!H11       ="",
Japan63!D12       ="",Japan63!D11       ="",
Japan63!B12       ="",Japan63!B11       ="",
Japan63!Q12       ="",Japan63!Q11       ="",
Norway64!H12      ="",Norway64!H11      ="",
Norway64!D12      ="",Norway64!D11      ="",
Norway64!B12      ="",Norway64!B11      ="",
Norway64!Q12      ="",Norway64!Q11      ="",
Switzerland65!H12 ="",Switzerland65!H11 ="",
Switzerland65!D12 ="",Switzerland65!D11 ="",
Switzerland65!B12 ="",Switzerland65!B11 ="",
Switzerland65!Q12 ="",Switzerland65!Q11 =""),"",
LN(SQRT(
(Australia61!D12*Australia61!H12/Australia61!B12
 +Canada62!D12*Canada62!H12/Canada62!B12
 +Japan63!D12*Japan63!H12/Japan63!B12
 +Norway64!D12*Norway64!H12/Norway64!B12
 +Switzerland65!D12*Switzerland65!H12/Switzerland65!B12)
/(Australia61!D12*Australia61!H12/Australia61!Q12*Australia61!Q11/Australia61!B11
 +Canada62!D12*Canada62!H12/Canada62!Q12*Canada62!Q11/Canada62!B11
 +Japan63!D12*Japan63!H12/Japan63!Q12*Japan63!Q11/Japan63!B11
 +Norway64!D12*Norway64!H12/Norway64!Q12*Norway64!Q11/Norway64!B11
 +Switzerland65!D12*Switzerland65!H12/Switzerland65!Q12*Switzerland65!Q11/Switzerland65!B11)
*(Australia61!D11*Australia61!H11/Australia61!Q11*Australia61!Q12/Australia61!B12
 +Canada62!D11*Canada62!H11/Canada62!Q11*Canada62!Q12/Canada62!B12
 +Japan63!D11*Japan63!H11/Japan63!Q11*Japan63!Q12/Japan63!B12
 +Norway64!D11*Norway64!H11/Norway64!Q11*Norway64!Q12/Norway64!B12
 +Switzerland65!D11*Switzerland65!H11/Switzerland65!Q11*Switzerland65!Q12/Switzerland65!B12)
/(Australia61!D11*Australia61!H11/Australia61!B11
 +Canada62!D11*Canada62!H11/Canada62!B11
 +Japan63!D11*Japan63!H11/Japan63!B11
 +Norway64!D11*Norway64!H11/Norway64!B11
 +Switzerland65!D11*Switzerland65!H11/Switzerland65!B11))))</f>
        <v/>
      </c>
      <c r="N12" s="62" t="str">
        <f>IF(OR(
Australia61!I12   ="",Australia61!I11   ="",
Australia61!B12   ="",Australia61!B11   ="",
Australia61!R12   ="",Australia61!R11   ="",
Canada62!I12      ="",Canada62!I11      ="",
Canada62!B12      ="",Canada62!B11      ="",
Canada62!R12      ="",Canada62!R11      ="",
Japan63!I12       ="",Japan63!I11       ="",
Japan63!B12       ="",Japan63!B11       ="",
Japan63!R12       ="",Japan63!R11       ="",
Norway64!I12      ="",Norway64!I11      ="",
Norway64!B12      ="",Norway64!B11      ="",
Norway64!R12      ="",Norway64!R11      ="",
Switzerland65!I12 ="",Switzerland65!I11 ="",
Switzerland65!B12 ="",Switzerland65!B11 ="",
Switzerland65!R12 ="",Switzerland65!R11 =""),"",
LN(SQRT(
(Australia61!I12/Australia61!B12
 +Canada62!I12/Canada62!B12
 +Japan63!I12/Japan63!B12
 +Norway64!I12/Norway64!B12
 +Switzerland65!I12/Switzerland65!B12)
/(Australia61!I12/Australia61!R12*Australia61!R11/Australia61!B11
 +Canada62!I12/Canada62!R12*Canada62!R11/Canada62!B11
 +Japan63!I12/Japan63!R12*Japan63!R11/Japan63!B11
 +Norway64!I12/Norway64!R12*Norway64!R11/Norway64!B11
 +Switzerland65!I12/Switzerland65!R12*Switzerland65!R11/Switzerland65!B11)
*(Australia61!I11/Australia61!R11*Australia61!R12/Australia61!B12
 +Canada62!I11/Canada62!R11*Canada62!R12/Canada62!B12
 +Japan63!I11/Japan63!R11*Japan63!R12/Japan63!B12
 +Norway64!I11/Norway64!R11*Norway64!R12/Norway64!B12
 +Switzerland65!I11/Switzerland65!R11*Switzerland65!R12/Switzerland65!B12)
/(Australia61!I11/Australia61!B11
 +Canada62!I11/Canada62!B11
 +Japan63!I11/Japan63!B11
 +Norway64!I11/Norway64!B11
 +Switzerland65!I11/Switzerland65!B11))))</f>
        <v/>
      </c>
      <c r="O12" s="62" t="str">
        <f>IF(OR(
Australia61!K12   ="",Australia61!K11   ="",
Australia61!B12   ="",Australia61!B11   ="",
Australia61!S12   ="",Australia61!S11   ="",
Canada62!K12      ="",Canada62!K11      ="",
Canada62!B12      ="",Canada62!B11      ="",
Canada62!S12      ="",Canada62!S11      ="",
Japan63!K12       ="",Japan63!K11       ="",
Japan63!B12       ="",Japan63!B11       ="",
Japan63!S12       ="",Japan63!S11       ="",
Norway64!K12      ="",Norway64!K11      ="",
Norway64!B12      ="",Norway64!B11      ="",
Norway64!S12      ="",Norway64!S11      ="",
Switzerland65!K12 ="",Switzerland65!K11 ="",
Switzerland65!B12 ="",Switzerland65!B11 ="",
Switzerland65!S12 ="",Switzerland65!S11 =""),"",
LN(SQRT(
(Australia61!K12/Australia61!B12
 +Canada62!K12/Canada62!B12
 +Japan63!K12/Japan63!B12
 +Norway64!K12/Norway64!B12
 +Switzerland65!K12/Switzerland65!B12)
/(Australia61!K12/Australia61!S12*Australia61!S11/Australia61!B11
 +Canada62!K12/Canada62!S12*Canada62!S11/Canada62!B11
 +Japan63!K12/Japan63!S12*Japan63!S11/Japan63!B11
 +Norway64!K12/Norway64!S12*Norway64!S11/Norway64!B11
 +Switzerland65!K12/Switzerland65!S12*Switzerland65!S11/Switzerland65!B11)
*(Australia61!K11/Australia61!S11*Australia61!S12/Australia61!B12
 +Canada62!K11/Canada62!S11*Canada62!S12/Canada62!B12
 +Japan63!K11/Japan63!S11*Japan63!S12/Japan63!B12
 +Norway64!K11/Norway64!S11*Norway64!S12/Norway64!B12
 +Switzerland65!K11/Switzerland65!S11*Switzerland65!S12/Switzerland65!B12)
/(Australia61!K11/Australia61!B11
 +Canada62!K11/Canada62!B11
 +Japan63!K11/Japan63!B11
 +Norway64!K11/Norway64!B11
 +Switzerland65!K11/Switzerland65!B11))))</f>
        <v/>
      </c>
      <c r="P12" s="62" t="str">
        <f>IF(OR(
Australia61!L12   ="",Australia61!L11   ="",
Australia61!B12   ="",Australia61!B11   ="",
Australia61!T12   ="",Australia61!T11   ="",
Canada62!L12      ="",Canada62!L11      ="",
Canada62!B12      ="",Canada62!B11      ="",
Canada62!T12      ="",Canada62!T11      ="",
Japan63!L12       ="",Japan63!L11       ="",
Japan63!B12       ="",Japan63!B11       ="",
Japan63!T12       ="",Japan63!T11       ="",
Norway64!L12      ="",Norway64!L11      ="",
Norway64!B12      ="",Norway64!B11      ="",
Norway64!T12      ="",Norway64!T11      ="",
Switzerland65!L12 ="",Switzerland65!L11 ="",
Switzerland65!B12 ="",Switzerland65!B11 ="",
Switzerland65!T12 ="",Switzerland65!T11 =""),"",
LN(SQRT(
(Australia61!L12/Australia61!B12
 +Canada62!L12/Canada62!B12
 +Japan63!L12/Japan63!B12
 +Norway64!L12/Norway64!B12
 +Switzerland65!L12/Switzerland65!B12)
/(Australia61!L12/Australia61!T12*Australia61!T11/Australia61!B11
 +Canada62!L12/Canada62!T12*Canada62!T11/Canada62!B11
 +Japan63!L12/Japan63!T12*Japan63!T11/Japan63!B11
 +Norway64!L12/Norway64!T12*Norway64!T11/Norway64!B11
 +Switzerland65!L12/Switzerland65!T12*Switzerland65!T11/Switzerland65!B11)
*(Australia61!L11/Australia61!T11*Australia61!T12/Australia61!B12
 +Canada62!L11/Canada62!T11*Canada62!T12/Canada62!B12
 +Japan63!L11/Japan63!T11*Japan63!T12/Japan63!B12
 +Norway64!L11/Norway64!T11*Norway64!T12/Norway64!B12
 +Switzerland65!L11/Switzerland65!T11*Switzerland65!T12/Switzerland65!B12)
/(Australia61!L11/Australia61!B11
 +Canada62!L11/Canada62!B11
 +Japan63!L11/Japan63!B11
 +Norway64!L11/Norway64!B11
 +Switzerland65!L11/Switzerland65!B11))))</f>
        <v/>
      </c>
      <c r="V12" s="61" t="str">
        <f>IF(OR(
Australia61!V12   ="",
Australia61!U12   ="",
Canada62!V12      ="",
Canada62!U12      ="",
Japan63!V12       ="",
Japan63!U12       ="",
Norway64!V12      ="",
Norway64!U12      ="",
Switzerland65!V12 ="",
Switzerland65!U12 =""),"",
LN((Australia61!V12+Canada62!V12+Japan63!V12+Norway64!V12+Switzerland65!V12)
/(Australia61!U12+Canada62!U12+Japan63!U12+Norway64!U12+Switzerland65!U12)))</f>
        <v/>
      </c>
      <c r="W12" s="61" t="str">
        <f>IF(OR(
Australia61!V12   ="",
Australia61!W12   ="",
Australia61!U12   ="",
Canada62!V12      ="",
Canada62!W12      ="",
Canada62!U12      ="",
Japan63!V12       ="",
Japan63!W12       ="",
Japan63!U12       ="",
Norway64!V12      ="",
Norway64!W12      ="",
Norway64!U12      ="",
Switzerland65!V12 ="",
Switzerland65!W12 ="",
Switzerland65!V12 =""),"",
LN((Australia61!V12*Australia61!W12+Canada62!V12*Canada62!W12+Japan63!V12*Japan63!W12+Norway64!V12*Norway64!W12+Switzerland65!V12*Switzerland65!W12)
/(Australia61!U12+Canada62!U12+Japan63!U12+Norway64!U12+Switzerland65!U12)))</f>
        <v/>
      </c>
      <c r="X12" s="61" t="str">
        <f>IF(OR(
Australia61!X12   ="",
Australia61!D12   ="",
Australia61!B12   ="",
Canada62!X12      ="",
Canada62!D12      ="",
Canada62!B12      ="",
Japan63!X12       ="",
Japan63!D12       ="",
Japan63!B12       ="",
Norway64!X12      ="",
Norway64!D12      ="",
Norway64!B12      ="",
Switzerland65!X12 ="",
Switzerland65!D12 ="",
Switzerland65!B12 =""),"",
(Australia61!X12*Australia61!D12/Australia61!B12
 +Canada62!X12*Canada62!D12/Canada62!B12
 +Japan63!X12*Japan63!D12/Japan63!B12
 +Norway64!X12*Norway64!D12/Norway64!B12
 +Switzerland65!X12*Switzerland65!D12/Switzerland65!B12)
/(Australia61!D12/Australia61!B12
 +Canada62!D12/Canada62!B12
 +Japan63!D12/Japan63!B12
 +Norway64!D12/Norway64!B12
 +Switzerland65!D12/Switzerland65!B12))</f>
        <v/>
      </c>
      <c r="Y12" s="61" t="str">
        <f>IF(OR(
Australia61!Y12   ="",
Australia61!D12   ="",
Australia61!B12   ="",
Canada62!Y12      ="",
Canada62!D12      ="",
Canada62!B12      ="",
Japan63!Y12       ="",
Japan63!D12       ="",
Japan63!B12       ="",
Norway64!Y12      ="",
Norway64!D12      ="",
Norway64!B12      ="",
Switzerland65!Y12 ="",
Switzerland65!D12 ="",
Switzerland65!B12 =""),"",
(Australia61!Y12/Australia61!B12
 +Canada62!Y12/Canada62!B12
 +Japan63!Y12/Japan63!B12
 +Norway64!Y12/Norway64!B12
 +Switzerland65!Y12/Switzerland65!B12)
/(Australia61!D12/Australia61!B12
 +Canada62!D12/Canada62!B12
 +Japan63!D12/Japan63!B12
 +Norway64!D12/Norway64!B12
 +Switzerland65!D12/Switzerland65!B12))</f>
        <v/>
      </c>
      <c r="Z12" s="61">
        <v>5.44</v>
      </c>
      <c r="AA12" s="62">
        <f t="shared" si="1"/>
        <v>8.337739121218192E-3</v>
      </c>
      <c r="AB12" s="61" t="str">
        <f>IF(OR(
Australia61!AB12   ="",
Australia61!D12   ="",
Australia61!B12   ="",
Canada62!AB12      ="",
Canada62!D12      ="",
Canada62!B12      ="",
Japan63!AB12       ="",
Japan63!D12       ="",
Japan63!B12       ="",
Norway64!AB12      ="",
Norway64!D12      ="",
Norway64!B12      ="",
Switzerland65!AB12 ="",
Switzerland65!D12 ="",
Switzerland65!B12 =""),"",
(Australia61!AB12*Australia61!D12/Australia61!B12
 +Canada62!AB12*Canada62!D12/Canada62!B12
 +Japan63!AB12*Japan63!D12/Japan63!B12
 +Norway64!AB12*Norway64!D12/Norway64!B12
 +Switzerland65!AB12*Switzerland65!D12/Switzerland65!B12)
/(Australia61!D12/Australia61!B12
 +Canada62!D12/Canada62!B12
 +Japan63!D12/Japan63!B12
 +Norway64!D12/Norway64!B12
 +Switzerland65!D12/Switzerland65!B12))</f>
        <v/>
      </c>
    </row>
    <row r="13" spans="1:28">
      <c r="A13" s="62">
        <v>1880</v>
      </c>
      <c r="B13" s="62" t="str">
        <f>IF(OR(
Australia61!AC13   ="",
Australia61!D13   ="",
Australia61!B13   ="",
Canada62!AC13      ="",
Canada62!D13      ="",
Canada62!B13      ="",
Japan63!AC13       ="",
Japan63!D13       ="",
Japan63!B13       ="",
Norway64!AC13      ="",
Norway64!D13      ="",
Norway64!B13      ="",
Switzerland65!AC13 ="",
Switzerland65!D13 ="",
Switzerland65!B13 =""),"",
(Australia61!AC13*Australia61!D13/Australia61!B13
 +Canada62!AC13*Canada62!D13/Canada62!B13
 +Japan63!AC13*Japan63!D13/Japan63!B13
 +Norway64!AC13*Norway64!D13/Norway64!B13
 +Switzerland65!AC13*Switzerland65!D13/Switzerland65!B13)
/(Australia61!D13/Australia61!B13
 +Canada62!D13/Canada62!B13
 +Japan63!D13/Japan63!B13
 +Norway64!D13/Norway64!B13
 +Switzerland65!D13/Switzerland65!B13))</f>
        <v/>
      </c>
      <c r="C13" s="61" t="str">
        <f>IF(OR(
Australia61!F13   ="",
Australia61!D13   ="",
Australia61!B13   ="",
Canada62!F13      ="",
Canada62!D13      ="",
Canada62!B13      ="",
Japan63!F13       ="",
Japan63!D13       ="",
Japan63!B13       ="",
Norway64!F13      ="",
Norway64!D13      ="",
Norway64!B13      ="",
Switzerland65!F13 ="",
Switzerland65!D13 ="",
Switzerland65!B13 =""),"",
(Australia61!F13*Australia61!D13/Australia61!B13
 +Canada62!F13*Canada62!D13/Canada62!B13
 +Japan63!F13*Japan63!D13/Japan63!B13
 +Norway64!F13*Norway64!D13/Norway64!B13
 +Switzerland65!F13*Switzerland65!D13/Switzerland65!B13)
/(Australia61!D13/Australia61!B13
 +Canada62!D13/Canada62!B13
 +Japan63!D13/Japan63!B13
 +Norway64!D13/Norway64!B13
 +Switzerland65!D13/Switzerland65!B13))</f>
        <v/>
      </c>
      <c r="D13" s="61" t="str">
        <f>IF(OR(
Australia61!AE13   ="",
Australia61!D13   ="",
Australia61!B13   ="",
Canada62!AE13      ="",
Canada62!D13      ="",
Canada62!B13      ="",
Japan63!AE13       ="",
Japan63!D13       ="",
Japan63!B13       ="",
Norway64!AE13      ="",
Norway64!D13      ="",
Norway64!B13      ="",
Switzerland65!AE13 ="",
Switzerland65!D13 ="",
Switzerland65!B13 =""),"",
(Australia61!AE13*Australia61!D13/Australia61!B13
 +Canada62!AE13*Canada62!D13/Canada62!B13
 +Japan63!AE13*Japan63!D13/Japan63!B13
 +Norway64!AE13*Norway64!D13/Norway64!B13
 +Switzerland65!AE13*Switzerland65!D13/Switzerland65!B13)
/(Australia61!D13/Australia61!B13
 +Canada62!D13/Canada62!B13
 +Japan63!D13/Japan63!B13
 +Norway64!D13/Norway64!B13
 +Switzerland65!D13/Switzerland65!B13))</f>
        <v/>
      </c>
      <c r="E13" s="61" t="str">
        <f>IF(OR(
Australia61!H13   ="",
Australia61!D13   ="",
Australia61!B13   ="",
Canada62!H13      ="",
Canada62!D13      ="",
Canada62!B13      ="",
Japan63!H13       ="",
Japan63!D13       ="",
Japan63!B13       ="",
Norway64!H13      ="",
Norway64!D13      ="",
Norway64!B13      ="",
Switzerland65!H13 ="",
Switzerland65!D13 ="",
Switzerland65!B13 =""),"",
(Australia61!H13*Australia61!D13/Australia61!B13
 +Canada62!H13*Canada62!D13/Canada62!B13
 +Japan63!H13*Japan63!D13/Japan63!B13
 +Norway64!H13*Norway64!D13/Norway64!B13
 +Switzerland65!H13*Switzerland65!D13/Switzerland65!B13)
/(Australia61!D13/Australia61!B13
 +Canada62!D13/Canada62!B13
 +Japan63!D13/Japan63!B13
 +Norway64!D13/Norway64!B13
 +Switzerland65!D13/Switzerland65!B13))</f>
        <v/>
      </c>
      <c r="F13" s="61" t="str">
        <f>IF(OR(
Australia61!I13   ="",
Australia61!D13   ="",
Australia61!B13   ="",
Canada62!I13      ="",
Canada62!D13      ="",
Canada62!B13      ="",
Japan63!I13       ="",
Japan63!D13       ="",
Japan63!B13       ="",
Norway64!I13      ="",
Norway64!D13      ="",
Norway64!B13      ="",
Switzerland65!I13 ="",
Switzerland65!D13 ="",
Switzerland65!B13 =""),"",
(Australia61!I13/Australia61!B13
 +Canada62!I13/Canada62!B13
 +Japan63!I13/Japan63!B13
 +Norway64!I13/Norway64!B13
 +Switzerland65!I13/Switzerland65!B13)
/(Australia61!D13/Australia61!B13
 +Canada62!D13/Canada62!B13
 +Japan63!D13/Japan63!B13
 +Norway64!D13/Norway64!B13
 +Switzerland65!D13/Switzerland65!B13))</f>
        <v/>
      </c>
      <c r="G13" s="61" t="str">
        <f>IF(OR(
Australia61!J13   ="",
Australia61!D13   ="",
Australia61!B13   ="",
Canada62!J13      ="",
Canada62!D13      ="",
Canada62!B13      ="",
Japan63!J13       ="",
Japan63!D13       ="",
Japan63!B13       ="",
Norway64!J13      ="",
Norway64!D13      ="",
Norway64!B13      ="",
Switzerland65!J13 ="",
Switzerland65!D13 ="",
Switzerland65!B13 =""),"",
(Australia61!J13/Australia61!B13
 +Canada62!J13/Canada62!B13
 +Japan63!J13/Japan63!B13
 +Norway64!J13/Norway64!B13
 +Switzerland65!J13/Switzerland65!B13)
/(Australia61!D13/Australia61!B13
 +Canada62!D13/Canada62!B13
 +Japan63!D13/Japan63!B13
 +Norway64!D13/Norway64!B13
 +Switzerland65!D13/Switzerland65!B13))</f>
        <v/>
      </c>
      <c r="H13" s="61" t="str">
        <f>IF(OR(
Australia61!K13   ="",
Australia61!D13   ="",
Australia61!B13   ="",
Canada62!K13      ="",
Canada62!D13      ="",
Canada62!B13      ="",
Japan63!K13       ="",
Japan63!D13       ="",
Japan63!B13       ="",
Norway64!K13      ="",
Norway64!D13      ="",
Norway64!B13      ="",
Switzerland65!K13 ="",
Switzerland65!D13 ="",
Switzerland65!B13 =""),"",
(Australia61!K13/Australia61!B13
 +Canada62!K13/Canada62!B13
 +Japan63!K13/Japan63!B13
 +Norway64!K13/Norway64!B13
 +Switzerland65!K13/Switzerland65!B13)
/(Australia61!D13/Australia61!B13
 +Canada62!D13/Canada62!B13
 +Japan63!D13/Japan63!B13
 +Norway64!D13/Norway64!B13
 +Switzerland65!D13/Switzerland65!B13))</f>
        <v/>
      </c>
      <c r="I13" s="61" t="str">
        <f>IF(OR(
Australia61!L13   ="",
Australia61!D13   ="",
Australia61!B13   ="",
Canada62!L13      ="",
Canada62!D13      ="",
Canada62!B13      ="",
Japan63!L13       ="",
Japan63!D13       ="",
Japan63!B13       ="",
Norway64!L13      ="",
Norway64!D13      ="",
Norway64!B13      ="",
Switzerland65!L13 ="",
Switzerland65!D13 ="",
Switzerland65!B13 =""),"",
(Australia61!L13/Australia61!B13
 +Canada62!L13/Canada62!B13
 +Japan63!L13/Japan63!B13
 +Norway64!L13/Norway64!B13
 +Switzerland65!L13/Switzerland65!B13)
/(Australia61!D13/Australia61!B13
 +Canada62!D13/Canada62!B13
 +Japan63!D13/Japan63!B13
 +Norway64!D13/Norway64!B13
 +Switzerland65!D13/Switzerland65!B13))</f>
        <v/>
      </c>
      <c r="J13" s="61" t="str">
        <f t="shared" si="0"/>
        <v/>
      </c>
      <c r="K13" s="62">
        <f>IF(OR(
Australia61!D13   ="",Australia61!D12   ="",
Australia61!B13   ="",Australia61!B12   ="",
Australia61!N13   ="",Australia61!N12   ="",
Canada62!D13      ="",Canada62!D12      ="",
Canada62!B13      ="",Canada62!B12      ="",
Canada62!N13      ="",Canada62!N12      ="",
Japan63!D13       ="",Japan63!D12       ="",
Japan63!B13       ="",Japan63!B12       ="",
Japan63!N13       ="",Japan63!N12       ="",
Norway64!D13      ="",Norway64!D12      ="",
Norway64!B13      ="",Norway64!B12      ="",
Norway64!N13      ="",Norway64!N12      ="",
Switzerland65!D13 ="",Switzerland65!D12 ="",
Switzerland65!B13 ="",Switzerland65!B12 ="",
Switzerland65!N13 ="",Switzerland65!N12 =""),"",
LN(SQRT(
(Australia61!D13/Australia61!B13
 +Canada62!D13/Canada62!B13
 +Japan63!D13/Japan63!B13
 +Norway64!D13/Norway64!B13
 +Switzerland65!D13/Switzerland65!B13)
/(Australia61!D13/Australia61!N13*Australia61!N12/Australia61!B12
 +Canada62!D13/Canada62!N13*Canada62!N12/Canada62!B12
 +Japan63!D13/Japan63!N13*Japan63!N12/Japan63!B12
 +Norway64!D13/Norway64!N13*Norway64!N12/Norway64!B12
 +Switzerland65!D13/Switzerland65!N13*Switzerland65!N12/Switzerland65!B12)
*(Australia61!D12/Australia61!N12*Australia61!N13/Australia61!B13
 +Canada62!D12/Canada62!N12*Canada62!N13/Canada62!B13
 +Japan63!D12/Japan63!N12*Japan63!N13/Japan63!B13
 +Norway64!D12/Norway64!N12*Norway64!N13/Norway64!B13
 +Switzerland65!D12/Switzerland65!N12*Switzerland65!N13/Switzerland65!B13)
/(Australia61!D12/Australia61!B12
 +Canada62!D12/Canada62!B12
 +Japan63!D12/Japan63!B12
 +Norway64!D12/Norway64!B12
 +Switzerland65!D12/Switzerland65!B12))))</f>
        <v>-1.6446316981523323E-2</v>
      </c>
      <c r="L13" s="62" t="str">
        <f>IF(OR(
Australia61!F13   ="",Australia61!F12   ="",
Australia61!D13   ="",Australia61!D12   ="",
Australia61!B13   ="",Australia61!B12   ="",
Australia61!P13   ="",Australia61!P12   ="",
Canada62!F13      ="",Canada62!F12      ="",
Canada62!D13      ="",Canada62!D12      ="",
Canada62!B13      ="",Canada62!B12      ="",
Canada62!P13      ="",Canada62!P12      ="",
Japan63!F13       ="",Japan63!F12       ="",
Japan63!D13       ="",Japan63!D12       ="",
Japan63!B13       ="",Japan63!B12       ="",
Japan63!P13       ="",Japan63!P12       ="",
Norway64!F13      ="",Norway64!F12      ="",
Norway64!D13      ="",Norway64!D12      ="",
Norway64!B13      ="",Norway64!B12      ="",
Norway64!P13      ="",Norway64!P12      ="",
Switzerland65!F13 ="",Switzerland65!F12 ="",
Switzerland65!D13 ="",Switzerland65!D12 ="",
Switzerland65!B13 ="",Switzerland65!B12 ="",
Switzerland65!P13 ="",Switzerland65!P12 =""),"",
LN(SQRT(
(Australia61!D13*Australia61!F13/Australia61!B13
 +Canada62!D13*Canada62!F13/Canada62!B13
 +Japan63!D13*Japan63!F13/Japan63!B13
 +Norway64!D13*Norway64!F13/Norway64!B13
 +Switzerland65!D13*Switzerland65!F13/Switzerland65!B13)
/(Australia61!D13*Australia61!F13/Australia61!P13*Australia61!P12/Australia61!B12
 +Canada62!D13*Canada62!F13/Canada62!P13*Canada62!P12/Canada62!B12
 +Japan63!D13*Japan63!F13/Japan63!P13*Japan63!P12/Japan63!B12
 +Norway64!D13*Norway64!F13/Norway64!P13*Norway64!P12/Norway64!B12
 +Switzerland65!D13*Switzerland65!F13/Switzerland65!P13*Switzerland65!P12/Switzerland65!B12)
*(Australia61!D12*Australia61!F12/Australia61!P12*Australia61!P13/Australia61!B13
 +Canada62!D12*Canada62!F12/Canada62!P12*Canada62!P13/Canada62!B13
 +Japan63!D12*Japan63!F12/Japan63!P12*Japan63!P13/Japan63!B13
 +Norway64!D12*Norway64!F12/Norway64!P12*Norway64!P13/Norway64!B13
 +Switzerland65!D12*Switzerland65!F12/Switzerland65!P12*Switzerland65!P13/Switzerland65!B13)
/(Australia61!D12*Australia61!F12/Australia61!B12
 +Canada62!D12*Canada62!F12/Canada62!B12
 +Japan63!D12*Japan63!F12/Japan63!B12
 +Norway64!D12*Norway64!F12/Norway64!B12
 +Switzerland65!D12*Switzerland65!F12/Switzerland65!B12))))</f>
        <v/>
      </c>
      <c r="M13" s="62" t="str">
        <f>IF(OR(
Australia61!H13   ="",Australia61!H12   ="",
Australia61!D13   ="",Australia61!D12   ="",
Australia61!B13   ="",Australia61!B12   ="",
Australia61!Q13   ="",Australia61!Q12   ="",
Canada62!H13      ="",Canada62!H12      ="",
Canada62!D13      ="",Canada62!D12      ="",
Canada62!B13      ="",Canada62!B12      ="",
Canada62!Q13      ="",Canada62!Q12      ="",
Japan63!H13       ="",Japan63!H12       ="",
Japan63!D13       ="",Japan63!D12       ="",
Japan63!B13       ="",Japan63!B12       ="",
Japan63!Q13       ="",Japan63!Q12       ="",
Norway64!H13      ="",Norway64!H12      ="",
Norway64!D13      ="",Norway64!D12      ="",
Norway64!B13      ="",Norway64!B12      ="",
Norway64!Q13      ="",Norway64!Q12      ="",
Switzerland65!H13 ="",Switzerland65!H12 ="",
Switzerland65!D13 ="",Switzerland65!D12 ="",
Switzerland65!B13 ="",Switzerland65!B12 ="",
Switzerland65!Q13 ="",Switzerland65!Q12 =""),"",
LN(SQRT(
(Australia61!D13*Australia61!H13/Australia61!B13
 +Canada62!D13*Canada62!H13/Canada62!B13
 +Japan63!D13*Japan63!H13/Japan63!B13
 +Norway64!D13*Norway64!H13/Norway64!B13
 +Switzerland65!D13*Switzerland65!H13/Switzerland65!B13)
/(Australia61!D13*Australia61!H13/Australia61!Q13*Australia61!Q12/Australia61!B12
 +Canada62!D13*Canada62!H13/Canada62!Q13*Canada62!Q12/Canada62!B12
 +Japan63!D13*Japan63!H13/Japan63!Q13*Japan63!Q12/Japan63!B12
 +Norway64!D13*Norway64!H13/Norway64!Q13*Norway64!Q12/Norway64!B12
 +Switzerland65!D13*Switzerland65!H13/Switzerland65!Q13*Switzerland65!Q12/Switzerland65!B12)
*(Australia61!D12*Australia61!H12/Australia61!Q12*Australia61!Q13/Australia61!B13
 +Canada62!D12*Canada62!H12/Canada62!Q12*Canada62!Q13/Canada62!B13
 +Japan63!D12*Japan63!H12/Japan63!Q12*Japan63!Q13/Japan63!B13
 +Norway64!D12*Norway64!H12/Norway64!Q12*Norway64!Q13/Norway64!B13
 +Switzerland65!D12*Switzerland65!H12/Switzerland65!Q12*Switzerland65!Q13/Switzerland65!B13)
/(Australia61!D12*Australia61!H12/Australia61!B12
 +Canada62!D12*Canada62!H12/Canada62!B12
 +Japan63!D12*Japan63!H12/Japan63!B12
 +Norway64!D12*Norway64!H12/Norway64!B12
 +Switzerland65!D12*Switzerland65!H12/Switzerland65!B12))))</f>
        <v/>
      </c>
      <c r="N13" s="62" t="str">
        <f>IF(OR(
Australia61!I13   ="",Australia61!I12   ="",
Australia61!B13   ="",Australia61!B12   ="",
Australia61!R13   ="",Australia61!R12   ="",
Canada62!I13      ="",Canada62!I12      ="",
Canada62!B13      ="",Canada62!B12      ="",
Canada62!R13      ="",Canada62!R12      ="",
Japan63!I13       ="",Japan63!I12       ="",
Japan63!B13       ="",Japan63!B12       ="",
Japan63!R13       ="",Japan63!R12       ="",
Norway64!I13      ="",Norway64!I12      ="",
Norway64!B13      ="",Norway64!B12      ="",
Norway64!R13      ="",Norway64!R12      ="",
Switzerland65!I13 ="",Switzerland65!I12 ="",
Switzerland65!B13 ="",Switzerland65!B12 ="",
Switzerland65!R13 ="",Switzerland65!R12 =""),"",
LN(SQRT(
(Australia61!I13/Australia61!B13
 +Canada62!I13/Canada62!B13
 +Japan63!I13/Japan63!B13
 +Norway64!I13/Norway64!B13
 +Switzerland65!I13/Switzerland65!B13)
/(Australia61!I13/Australia61!R13*Australia61!R12/Australia61!B12
 +Canada62!I13/Canada62!R13*Canada62!R12/Canada62!B12
 +Japan63!I13/Japan63!R13*Japan63!R12/Japan63!B12
 +Norway64!I13/Norway64!R13*Norway64!R12/Norway64!B12
 +Switzerland65!I13/Switzerland65!R13*Switzerland65!R12/Switzerland65!B12)
*(Australia61!I12/Australia61!R12*Australia61!R13/Australia61!B13
 +Canada62!I12/Canada62!R12*Canada62!R13/Canada62!B13
 +Japan63!I12/Japan63!R12*Japan63!R13/Japan63!B13
 +Norway64!I12/Norway64!R12*Norway64!R13/Norway64!B13
 +Switzerland65!I12/Switzerland65!R12*Switzerland65!R13/Switzerland65!B13)
/(Australia61!I12/Australia61!B12
 +Canada62!I12/Canada62!B12
 +Japan63!I12/Japan63!B12
 +Norway64!I12/Norway64!B12
 +Switzerland65!I12/Switzerland65!B12))))</f>
        <v/>
      </c>
      <c r="O13" s="62" t="str">
        <f>IF(OR(
Australia61!K13   ="",Australia61!K12   ="",
Australia61!B13   ="",Australia61!B12   ="",
Australia61!S13   ="",Australia61!S12   ="",
Canada62!K13      ="",Canada62!K12      ="",
Canada62!B13      ="",Canada62!B12      ="",
Canada62!S13      ="",Canada62!S12      ="",
Japan63!K13       ="",Japan63!K12       ="",
Japan63!B13       ="",Japan63!B12       ="",
Japan63!S13       ="",Japan63!S12       ="",
Norway64!K13      ="",Norway64!K12      ="",
Norway64!B13      ="",Norway64!B12      ="",
Norway64!S13      ="",Norway64!S12      ="",
Switzerland65!K13 ="",Switzerland65!K12 ="",
Switzerland65!B13 ="",Switzerland65!B12 ="",
Switzerland65!S13 ="",Switzerland65!S12 =""),"",
LN(SQRT(
(Australia61!K13/Australia61!B13
 +Canada62!K13/Canada62!B13
 +Japan63!K13/Japan63!B13
 +Norway64!K13/Norway64!B13
 +Switzerland65!K13/Switzerland65!B13)
/(Australia61!K13/Australia61!S13*Australia61!S12/Australia61!B12
 +Canada62!K13/Canada62!S13*Canada62!S12/Canada62!B12
 +Japan63!K13/Japan63!S13*Japan63!S12/Japan63!B12
 +Norway64!K13/Norway64!S13*Norway64!S12/Norway64!B12
 +Switzerland65!K13/Switzerland65!S13*Switzerland65!S12/Switzerland65!B12)
*(Australia61!K12/Australia61!S12*Australia61!S13/Australia61!B13
 +Canada62!K12/Canada62!S12*Canada62!S13/Canada62!B13
 +Japan63!K12/Japan63!S12*Japan63!S13/Japan63!B13
 +Norway64!K12/Norway64!S12*Norway64!S13/Norway64!B13
 +Switzerland65!K12/Switzerland65!S12*Switzerland65!S13/Switzerland65!B13)
/(Australia61!K12/Australia61!B12
 +Canada62!K12/Canada62!B12
 +Japan63!K12/Japan63!B12
 +Norway64!K12/Norway64!B12
 +Switzerland65!K12/Switzerland65!B12))))</f>
        <v/>
      </c>
      <c r="P13" s="62" t="str">
        <f>IF(OR(
Australia61!L13   ="",Australia61!L12   ="",
Australia61!B13   ="",Australia61!B12   ="",
Australia61!T13   ="",Australia61!T12   ="",
Canada62!L13      ="",Canada62!L12      ="",
Canada62!B13      ="",Canada62!B12      ="",
Canada62!T13      ="",Canada62!T12      ="",
Japan63!L13       ="",Japan63!L12       ="",
Japan63!B13       ="",Japan63!B12       ="",
Japan63!T13       ="",Japan63!T12       ="",
Norway64!L13      ="",Norway64!L12      ="",
Norway64!B13      ="",Norway64!B12      ="",
Norway64!T13      ="",Norway64!T12      ="",
Switzerland65!L13 ="",Switzerland65!L12 ="",
Switzerland65!B13 ="",Switzerland65!B12 ="",
Switzerland65!T13 ="",Switzerland65!T12 =""),"",
LN(SQRT(
(Australia61!L13/Australia61!B13
 +Canada62!L13/Canada62!B13
 +Japan63!L13/Japan63!B13
 +Norway64!L13/Norway64!B13
 +Switzerland65!L13/Switzerland65!B13)
/(Australia61!L13/Australia61!T13*Australia61!T12/Australia61!B12
 +Canada62!L13/Canada62!T13*Canada62!T12/Canada62!B12
 +Japan63!L13/Japan63!T13*Japan63!T12/Japan63!B12
 +Norway64!L13/Norway64!T13*Norway64!T12/Norway64!B12
 +Switzerland65!L13/Switzerland65!T13*Switzerland65!T12/Switzerland65!B12)
*(Australia61!L12/Australia61!T12*Australia61!T13/Australia61!B13
 +Canada62!L12/Canada62!T12*Canada62!T13/Canada62!B13
 +Japan63!L12/Japan63!T12*Japan63!T13/Japan63!B13
 +Norway64!L12/Norway64!T12*Norway64!T13/Norway64!B13
 +Switzerland65!L12/Switzerland65!T12*Switzerland65!T13/Switzerland65!B13)
/(Australia61!L12/Australia61!B12
 +Canada62!L12/Canada62!B12
 +Japan63!L12/Japan63!B12
 +Norway64!L12/Norway64!B12
 +Switzerland65!L12/Switzerland65!B12))))</f>
        <v/>
      </c>
      <c r="V13" s="61" t="str">
        <f>IF(OR(
Australia61!V13   ="",
Australia61!U13   ="",
Canada62!V13      ="",
Canada62!U13      ="",
Japan63!V13       ="",
Japan63!U13       ="",
Norway64!V13      ="",
Norway64!U13      ="",
Switzerland65!V13 ="",
Switzerland65!U13 =""),"",
LN((Australia61!V13+Canada62!V13+Japan63!V13+Norway64!V13+Switzerland65!V13)
/(Australia61!U13+Canada62!U13+Japan63!U13+Norway64!U13+Switzerland65!U13)))</f>
        <v/>
      </c>
      <c r="W13" s="61" t="str">
        <f>IF(OR(
Australia61!V13   ="",
Australia61!W13   ="",
Australia61!U13   ="",
Canada62!V13      ="",
Canada62!W13      ="",
Canada62!U13      ="",
Japan63!V13       ="",
Japan63!W13       ="",
Japan63!U13       ="",
Norway64!V13      ="",
Norway64!W13      ="",
Norway64!U13      ="",
Switzerland65!V13 ="",
Switzerland65!W13 ="",
Switzerland65!V13 =""),"",
LN((Australia61!V13*Australia61!W13+Canada62!V13*Canada62!W13+Japan63!V13*Japan63!W13+Norway64!V13*Norway64!W13+Switzerland65!V13*Switzerland65!W13)
/(Australia61!U13+Canada62!U13+Japan63!U13+Norway64!U13+Switzerland65!U13)))</f>
        <v/>
      </c>
      <c r="X13" s="61" t="str">
        <f>IF(OR(
Australia61!X13   ="",
Australia61!D13   ="",
Australia61!B13   ="",
Canada62!X13      ="",
Canada62!D13      ="",
Canada62!B13      ="",
Japan63!X13       ="",
Japan63!D13       ="",
Japan63!B13       ="",
Norway64!X13      ="",
Norway64!D13      ="",
Norway64!B13      ="",
Switzerland65!X13 ="",
Switzerland65!D13 ="",
Switzerland65!B13 =""),"",
(Australia61!X13*Australia61!D13/Australia61!B13
 +Canada62!X13*Canada62!D13/Canada62!B13
 +Japan63!X13*Japan63!D13/Japan63!B13
 +Norway64!X13*Norway64!D13/Norway64!B13
 +Switzerland65!X13*Switzerland65!D13/Switzerland65!B13)
/(Australia61!D13/Australia61!B13
 +Canada62!D13/Canada62!B13
 +Japan63!D13/Japan63!B13
 +Norway64!D13/Norway64!B13
 +Switzerland65!D13/Switzerland65!B13))</f>
        <v/>
      </c>
      <c r="Y13" s="61" t="str">
        <f>IF(OR(
Australia61!Y13   ="",
Australia61!D13   ="",
Australia61!B13   ="",
Canada62!Y13      ="",
Canada62!D13      ="",
Canada62!B13      ="",
Japan63!Y13       ="",
Japan63!D13       ="",
Japan63!B13       ="",
Norway64!Y13      ="",
Norway64!D13      ="",
Norway64!B13      ="",
Switzerland65!Y13 ="",
Switzerland65!D13 ="",
Switzerland65!B13 =""),"",
(Australia61!Y13/Australia61!B13
 +Canada62!Y13/Canada62!B13
 +Japan63!Y13/Japan63!B13
 +Norway64!Y13/Norway64!B13
 +Switzerland65!Y13/Switzerland65!B13)
/(Australia61!D13/Australia61!B13
 +Canada62!D13/Canada62!B13
 +Japan63!D13/Japan63!B13
 +Norway64!D13/Norway64!B13
 +Switzerland65!D13/Switzerland65!B13))</f>
        <v/>
      </c>
      <c r="Z13" s="61">
        <v>4.8600000000000003</v>
      </c>
      <c r="AA13" s="62">
        <f t="shared" si="1"/>
        <v>7.0846316981523327E-2</v>
      </c>
      <c r="AB13" s="61">
        <f>IF(OR(
Australia61!AB13   ="",
Australia61!D13   ="",
Australia61!B13   ="",
Canada62!AB13      ="",
Canada62!D13      ="",
Canada62!B13      ="",
Japan63!AB13       ="",
Japan63!D13       ="",
Japan63!B13       ="",
Norway64!AB13      ="",
Norway64!D13      ="",
Norway64!B13      ="",
Switzerland65!AB13 ="",
Switzerland65!D13 ="",
Switzerland65!B13 =""),"",
(Australia61!AB13*Australia61!D13/Australia61!B13
 +Canada62!AB13*Canada62!D13/Canada62!B13
 +Japan63!AB13*Japan63!D13/Japan63!B13
 +Norway64!AB13*Norway64!D13/Norway64!B13
 +Switzerland65!AB13*Switzerland65!D13/Switzerland65!B13)
/(Australia61!D13/Australia61!B13
 +Canada62!D13/Canada62!B13
 +Japan63!D13/Japan63!B13
 +Norway64!D13/Norway64!B13
 +Switzerland65!D13/Switzerland65!B13))</f>
        <v>0.25241001570778576</v>
      </c>
    </row>
    <row r="14" spans="1:28">
      <c r="A14" s="62">
        <v>1881</v>
      </c>
      <c r="B14" s="62" t="str">
        <f>IF(OR(
Australia61!AC14   ="",
Australia61!D14   ="",
Australia61!B14   ="",
Canada62!AC14      ="",
Canada62!D14      ="",
Canada62!B14      ="",
Japan63!AC14       ="",
Japan63!D14       ="",
Japan63!B14       ="",
Norway64!AC14      ="",
Norway64!D14      ="",
Norway64!B14      ="",
Switzerland65!AC14 ="",
Switzerland65!D14 ="",
Switzerland65!B14 =""),"",
(Australia61!AC14*Australia61!D14/Australia61!B14
 +Canada62!AC14*Canada62!D14/Canada62!B14
 +Japan63!AC14*Japan63!D14/Japan63!B14
 +Norway64!AC14*Norway64!D14/Norway64!B14
 +Switzerland65!AC14*Switzerland65!D14/Switzerland65!B14)
/(Australia61!D14/Australia61!B14
 +Canada62!D14/Canada62!B14
 +Japan63!D14/Japan63!B14
 +Norway64!D14/Norway64!B14
 +Switzerland65!D14/Switzerland65!B14))</f>
        <v/>
      </c>
      <c r="C14" s="61" t="str">
        <f>IF(OR(
Australia61!F14   ="",
Australia61!D14   ="",
Australia61!B14   ="",
Canada62!F14      ="",
Canada62!D14      ="",
Canada62!B14      ="",
Japan63!F14       ="",
Japan63!D14       ="",
Japan63!B14       ="",
Norway64!F14      ="",
Norway64!D14      ="",
Norway64!B14      ="",
Switzerland65!F14 ="",
Switzerland65!D14 ="",
Switzerland65!B14 =""),"",
(Australia61!F14*Australia61!D14/Australia61!B14
 +Canada62!F14*Canada62!D14/Canada62!B14
 +Japan63!F14*Japan63!D14/Japan63!B14
 +Norway64!F14*Norway64!D14/Norway64!B14
 +Switzerland65!F14*Switzerland65!D14/Switzerland65!B14)
/(Australia61!D14/Australia61!B14
 +Canada62!D14/Canada62!B14
 +Japan63!D14/Japan63!B14
 +Norway64!D14/Norway64!B14
 +Switzerland65!D14/Switzerland65!B14))</f>
        <v/>
      </c>
      <c r="D14" s="61" t="str">
        <f>IF(OR(
Australia61!AE14   ="",
Australia61!D14   ="",
Australia61!B14   ="",
Canada62!AE14      ="",
Canada62!D14      ="",
Canada62!B14      ="",
Japan63!AE14       ="",
Japan63!D14       ="",
Japan63!B14       ="",
Norway64!AE14      ="",
Norway64!D14      ="",
Norway64!B14      ="",
Switzerland65!AE14 ="",
Switzerland65!D14 ="",
Switzerland65!B14 =""),"",
(Australia61!AE14*Australia61!D14/Australia61!B14
 +Canada62!AE14*Canada62!D14/Canada62!B14
 +Japan63!AE14*Japan63!D14/Japan63!B14
 +Norway64!AE14*Norway64!D14/Norway64!B14
 +Switzerland65!AE14*Switzerland65!D14/Switzerland65!B14)
/(Australia61!D14/Australia61!B14
 +Canada62!D14/Canada62!B14
 +Japan63!D14/Japan63!B14
 +Norway64!D14/Norway64!B14
 +Switzerland65!D14/Switzerland65!B14))</f>
        <v/>
      </c>
      <c r="E14" s="61" t="str">
        <f>IF(OR(
Australia61!H14   ="",
Australia61!D14   ="",
Australia61!B14   ="",
Canada62!H14      ="",
Canada62!D14      ="",
Canada62!B14      ="",
Japan63!H14       ="",
Japan63!D14       ="",
Japan63!B14       ="",
Norway64!H14      ="",
Norway64!D14      ="",
Norway64!B14      ="",
Switzerland65!H14 ="",
Switzerland65!D14 ="",
Switzerland65!B14 =""),"",
(Australia61!H14*Australia61!D14/Australia61!B14
 +Canada62!H14*Canada62!D14/Canada62!B14
 +Japan63!H14*Japan63!D14/Japan63!B14
 +Norway64!H14*Norway64!D14/Norway64!B14
 +Switzerland65!H14*Switzerland65!D14/Switzerland65!B14)
/(Australia61!D14/Australia61!B14
 +Canada62!D14/Canada62!B14
 +Japan63!D14/Japan63!B14
 +Norway64!D14/Norway64!B14
 +Switzerland65!D14/Switzerland65!B14))</f>
        <v/>
      </c>
      <c r="F14" s="61" t="str">
        <f>IF(OR(
Australia61!I14   ="",
Australia61!D14   ="",
Australia61!B14   ="",
Canada62!I14      ="",
Canada62!D14      ="",
Canada62!B14      ="",
Japan63!I14       ="",
Japan63!D14       ="",
Japan63!B14       ="",
Norway64!I14      ="",
Norway64!D14      ="",
Norway64!B14      ="",
Switzerland65!I14 ="",
Switzerland65!D14 ="",
Switzerland65!B14 =""),"",
(Australia61!I14/Australia61!B14
 +Canada62!I14/Canada62!B14
 +Japan63!I14/Japan63!B14
 +Norway64!I14/Norway64!B14
 +Switzerland65!I14/Switzerland65!B14)
/(Australia61!D14/Australia61!B14
 +Canada62!D14/Canada62!B14
 +Japan63!D14/Japan63!B14
 +Norway64!D14/Norway64!B14
 +Switzerland65!D14/Switzerland65!B14))</f>
        <v/>
      </c>
      <c r="G14" s="61" t="str">
        <f>IF(OR(
Australia61!J14   ="",
Australia61!D14   ="",
Australia61!B14   ="",
Canada62!J14      ="",
Canada62!D14      ="",
Canada62!B14      ="",
Japan63!J14       ="",
Japan63!D14       ="",
Japan63!B14       ="",
Norway64!J14      ="",
Norway64!D14      ="",
Norway64!B14      ="",
Switzerland65!J14 ="",
Switzerland65!D14 ="",
Switzerland65!B14 =""),"",
(Australia61!J14/Australia61!B14
 +Canada62!J14/Canada62!B14
 +Japan63!J14/Japan63!B14
 +Norway64!J14/Norway64!B14
 +Switzerland65!J14/Switzerland65!B14)
/(Australia61!D14/Australia61!B14
 +Canada62!D14/Canada62!B14
 +Japan63!D14/Japan63!B14
 +Norway64!D14/Norway64!B14
 +Switzerland65!D14/Switzerland65!B14))</f>
        <v/>
      </c>
      <c r="H14" s="61" t="str">
        <f>IF(OR(
Australia61!K14   ="",
Australia61!D14   ="",
Australia61!B14   ="",
Canada62!K14      ="",
Canada62!D14      ="",
Canada62!B14      ="",
Japan63!K14       ="",
Japan63!D14       ="",
Japan63!B14       ="",
Norway64!K14      ="",
Norway64!D14      ="",
Norway64!B14      ="",
Switzerland65!K14 ="",
Switzerland65!D14 ="",
Switzerland65!B14 =""),"",
(Australia61!K14/Australia61!B14
 +Canada62!K14/Canada62!B14
 +Japan63!K14/Japan63!B14
 +Norway64!K14/Norway64!B14
 +Switzerland65!K14/Switzerland65!B14)
/(Australia61!D14/Australia61!B14
 +Canada62!D14/Canada62!B14
 +Japan63!D14/Japan63!B14
 +Norway64!D14/Norway64!B14
 +Switzerland65!D14/Switzerland65!B14))</f>
        <v/>
      </c>
      <c r="I14" s="61" t="str">
        <f>IF(OR(
Australia61!L14   ="",
Australia61!D14   ="",
Australia61!B14   ="",
Canada62!L14      ="",
Canada62!D14      ="",
Canada62!B14      ="",
Japan63!L14       ="",
Japan63!D14       ="",
Japan63!B14       ="",
Norway64!L14      ="",
Norway64!D14      ="",
Norway64!B14      ="",
Switzerland65!L14 ="",
Switzerland65!D14 ="",
Switzerland65!B14 =""),"",
(Australia61!L14/Australia61!B14
 +Canada62!L14/Canada62!B14
 +Japan63!L14/Japan63!B14
 +Norway64!L14/Norway64!B14
 +Switzerland65!L14/Switzerland65!B14)
/(Australia61!D14/Australia61!B14
 +Canada62!D14/Canada62!B14
 +Japan63!D14/Japan63!B14
 +Norway64!D14/Norway64!B14
 +Switzerland65!D14/Switzerland65!B14))</f>
        <v/>
      </c>
      <c r="J14" s="61" t="str">
        <f t="shared" si="0"/>
        <v/>
      </c>
      <c r="K14" s="62">
        <f>IF(OR(
Australia61!D14   ="",Australia61!D13   ="",
Australia61!B14   ="",Australia61!B13   ="",
Australia61!N14   ="",Australia61!N13   ="",
Canada62!D14      ="",Canada62!D13      ="",
Canada62!B14      ="",Canada62!B13      ="",
Canada62!N14      ="",Canada62!N13      ="",
Japan63!D14       ="",Japan63!D13       ="",
Japan63!B14       ="",Japan63!B13       ="",
Japan63!N14       ="",Japan63!N13       ="",
Norway64!D14      ="",Norway64!D13      ="",
Norway64!B14      ="",Norway64!B13      ="",
Norway64!N14      ="",Norway64!N13      ="",
Switzerland65!D14 ="",Switzerland65!D13 ="",
Switzerland65!B14 ="",Switzerland65!B13 ="",
Switzerland65!N14 ="",Switzerland65!N13 =""),"",
LN(SQRT(
(Australia61!D14/Australia61!B14
 +Canada62!D14/Canada62!B14
 +Japan63!D14/Japan63!B14
 +Norway64!D14/Norway64!B14
 +Switzerland65!D14/Switzerland65!B14)
/(Australia61!D14/Australia61!N14*Australia61!N13/Australia61!B13
 +Canada62!D14/Canada62!N14*Canada62!N13/Canada62!B13
 +Japan63!D14/Japan63!N14*Japan63!N13/Japan63!B13
 +Norway64!D14/Norway64!N14*Norway64!N13/Norway64!B13
 +Switzerland65!D14/Switzerland65!N14*Switzerland65!N13/Switzerland65!B13)
*(Australia61!D13/Australia61!N13*Australia61!N14/Australia61!B14
 +Canada62!D13/Canada62!N13*Canada62!N14/Canada62!B14
 +Japan63!D13/Japan63!N13*Japan63!N14/Japan63!B14
 +Norway64!D13/Norway64!N13*Norway64!N14/Norway64!B14
 +Switzerland65!D13/Switzerland65!N13*Switzerland65!N14/Switzerland65!B14)
/(Australia61!D13/Australia61!B13
 +Canada62!D13/Canada62!B13
 +Japan63!D13/Japan63!B13
 +Norway64!D13/Norway64!B13
 +Switzerland65!D13/Switzerland65!B13))))</f>
        <v>2.0399060781504271E-2</v>
      </c>
      <c r="L14" s="62" t="str">
        <f>IF(OR(
Australia61!F14   ="",Australia61!F13   ="",
Australia61!D14   ="",Australia61!D13   ="",
Australia61!B14   ="",Australia61!B13   ="",
Australia61!P14   ="",Australia61!P13   ="",
Canada62!F14      ="",Canada62!F13      ="",
Canada62!D14      ="",Canada62!D13      ="",
Canada62!B14      ="",Canada62!B13      ="",
Canada62!P14      ="",Canada62!P13      ="",
Japan63!F14       ="",Japan63!F13       ="",
Japan63!D14       ="",Japan63!D13       ="",
Japan63!B14       ="",Japan63!B13       ="",
Japan63!P14       ="",Japan63!P13       ="",
Norway64!F14      ="",Norway64!F13      ="",
Norway64!D14      ="",Norway64!D13      ="",
Norway64!B14      ="",Norway64!B13      ="",
Norway64!P14      ="",Norway64!P13      ="",
Switzerland65!F14 ="",Switzerland65!F13 ="",
Switzerland65!D14 ="",Switzerland65!D13 ="",
Switzerland65!B14 ="",Switzerland65!B13 ="",
Switzerland65!P14 ="",Switzerland65!P13 =""),"",
LN(SQRT(
(Australia61!D14*Australia61!F14/Australia61!B14
 +Canada62!D14*Canada62!F14/Canada62!B14
 +Japan63!D14*Japan63!F14/Japan63!B14
 +Norway64!D14*Norway64!F14/Norway64!B14
 +Switzerland65!D14*Switzerland65!F14/Switzerland65!B14)
/(Australia61!D14*Australia61!F14/Australia61!P14*Australia61!P13/Australia61!B13
 +Canada62!D14*Canada62!F14/Canada62!P14*Canada62!P13/Canada62!B13
 +Japan63!D14*Japan63!F14/Japan63!P14*Japan63!P13/Japan63!B13
 +Norway64!D14*Norway64!F14/Norway64!P14*Norway64!P13/Norway64!B13
 +Switzerland65!D14*Switzerland65!F14/Switzerland65!P14*Switzerland65!P13/Switzerland65!B13)
*(Australia61!D13*Australia61!F13/Australia61!P13*Australia61!P14/Australia61!B14
 +Canada62!D13*Canada62!F13/Canada62!P13*Canada62!P14/Canada62!B14
 +Japan63!D13*Japan63!F13/Japan63!P13*Japan63!P14/Japan63!B14
 +Norway64!D13*Norway64!F13/Norway64!P13*Norway64!P14/Norway64!B14
 +Switzerland65!D13*Switzerland65!F13/Switzerland65!P13*Switzerland65!P14/Switzerland65!B14)
/(Australia61!D13*Australia61!F13/Australia61!B13
 +Canada62!D13*Canada62!F13/Canada62!B13
 +Japan63!D13*Japan63!F13/Japan63!B13
 +Norway64!D13*Norway64!F13/Norway64!B13
 +Switzerland65!D13*Switzerland65!F13/Switzerland65!B13))))</f>
        <v/>
      </c>
      <c r="M14" s="62" t="str">
        <f>IF(OR(
Australia61!H14   ="",Australia61!H13   ="",
Australia61!D14   ="",Australia61!D13   ="",
Australia61!B14   ="",Australia61!B13   ="",
Australia61!Q14   ="",Australia61!Q13   ="",
Canada62!H14      ="",Canada62!H13      ="",
Canada62!D14      ="",Canada62!D13      ="",
Canada62!B14      ="",Canada62!B13      ="",
Canada62!Q14      ="",Canada62!Q13      ="",
Japan63!H14       ="",Japan63!H13       ="",
Japan63!D14       ="",Japan63!D13       ="",
Japan63!B14       ="",Japan63!B13       ="",
Japan63!Q14       ="",Japan63!Q13       ="",
Norway64!H14      ="",Norway64!H13      ="",
Norway64!D14      ="",Norway64!D13      ="",
Norway64!B14      ="",Norway64!B13      ="",
Norway64!Q14      ="",Norway64!Q13      ="",
Switzerland65!H14 ="",Switzerland65!H13 ="",
Switzerland65!D14 ="",Switzerland65!D13 ="",
Switzerland65!B14 ="",Switzerland65!B13 ="",
Switzerland65!Q14 ="",Switzerland65!Q13 =""),"",
LN(SQRT(
(Australia61!D14*Australia61!H14/Australia61!B14
 +Canada62!D14*Canada62!H14/Canada62!B14
 +Japan63!D14*Japan63!H14/Japan63!B14
 +Norway64!D14*Norway64!H14/Norway64!B14
 +Switzerland65!D14*Switzerland65!H14/Switzerland65!B14)
/(Australia61!D14*Australia61!H14/Australia61!Q14*Australia61!Q13/Australia61!B13
 +Canada62!D14*Canada62!H14/Canada62!Q14*Canada62!Q13/Canada62!B13
 +Japan63!D14*Japan63!H14/Japan63!Q14*Japan63!Q13/Japan63!B13
 +Norway64!D14*Norway64!H14/Norway64!Q14*Norway64!Q13/Norway64!B13
 +Switzerland65!D14*Switzerland65!H14/Switzerland65!Q14*Switzerland65!Q13/Switzerland65!B13)
*(Australia61!D13*Australia61!H13/Australia61!Q13*Australia61!Q14/Australia61!B14
 +Canada62!D13*Canada62!H13/Canada62!Q13*Canada62!Q14/Canada62!B14
 +Japan63!D13*Japan63!H13/Japan63!Q13*Japan63!Q14/Japan63!B14
 +Norway64!D13*Norway64!H13/Norway64!Q13*Norway64!Q14/Norway64!B14
 +Switzerland65!D13*Switzerland65!H13/Switzerland65!Q13*Switzerland65!Q14/Switzerland65!B14)
/(Australia61!D13*Australia61!H13/Australia61!B13
 +Canada62!D13*Canada62!H13/Canada62!B13
 +Japan63!D13*Japan63!H13/Japan63!B13
 +Norway64!D13*Norway64!H13/Norway64!B13
 +Switzerland65!D13*Switzerland65!H13/Switzerland65!B13))))</f>
        <v/>
      </c>
      <c r="N14" s="62" t="str">
        <f>IF(OR(
Australia61!I14   ="",Australia61!I13   ="",
Australia61!B14   ="",Australia61!B13   ="",
Australia61!R14   ="",Australia61!R13   ="",
Canada62!I14      ="",Canada62!I13      ="",
Canada62!B14      ="",Canada62!B13      ="",
Canada62!R14      ="",Canada62!R13      ="",
Japan63!I14       ="",Japan63!I13       ="",
Japan63!B14       ="",Japan63!B13       ="",
Japan63!R14       ="",Japan63!R13       ="",
Norway64!I14      ="",Norway64!I13      ="",
Norway64!B14      ="",Norway64!B13      ="",
Norway64!R14      ="",Norway64!R13      ="",
Switzerland65!I14 ="",Switzerland65!I13 ="",
Switzerland65!B14 ="",Switzerland65!B13 ="",
Switzerland65!R14 ="",Switzerland65!R13 =""),"",
LN(SQRT(
(Australia61!I14/Australia61!B14
 +Canada62!I14/Canada62!B14
 +Japan63!I14/Japan63!B14
 +Norway64!I14/Norway64!B14
 +Switzerland65!I14/Switzerland65!B14)
/(Australia61!I14/Australia61!R14*Australia61!R13/Australia61!B13
 +Canada62!I14/Canada62!R14*Canada62!R13/Canada62!B13
 +Japan63!I14/Japan63!R14*Japan63!R13/Japan63!B13
 +Norway64!I14/Norway64!R14*Norway64!R13/Norway64!B13
 +Switzerland65!I14/Switzerland65!R14*Switzerland65!R13/Switzerland65!B13)
*(Australia61!I13/Australia61!R13*Australia61!R14/Australia61!B14
 +Canada62!I13/Canada62!R13*Canada62!R14/Canada62!B14
 +Japan63!I13/Japan63!R13*Japan63!R14/Japan63!B14
 +Norway64!I13/Norway64!R13*Norway64!R14/Norway64!B14
 +Switzerland65!I13/Switzerland65!R13*Switzerland65!R14/Switzerland65!B14)
/(Australia61!I13/Australia61!B13
 +Canada62!I13/Canada62!B13
 +Japan63!I13/Japan63!B13
 +Norway64!I13/Norway64!B13
 +Switzerland65!I13/Switzerland65!B13))))</f>
        <v/>
      </c>
      <c r="O14" s="62" t="str">
        <f>IF(OR(
Australia61!K14   ="",Australia61!K13   ="",
Australia61!B14   ="",Australia61!B13   ="",
Australia61!S14   ="",Australia61!S13   ="",
Canada62!K14      ="",Canada62!K13      ="",
Canada62!B14      ="",Canada62!B13      ="",
Canada62!S14      ="",Canada62!S13      ="",
Japan63!K14       ="",Japan63!K13       ="",
Japan63!B14       ="",Japan63!B13       ="",
Japan63!S14       ="",Japan63!S13       ="",
Norway64!K14      ="",Norway64!K13      ="",
Norway64!B14      ="",Norway64!B13      ="",
Norway64!S14      ="",Norway64!S13      ="",
Switzerland65!K14 ="",Switzerland65!K13 ="",
Switzerland65!B14 ="",Switzerland65!B13 ="",
Switzerland65!S14 ="",Switzerland65!S13 =""),"",
LN(SQRT(
(Australia61!K14/Australia61!B14
 +Canada62!K14/Canada62!B14
 +Japan63!K14/Japan63!B14
 +Norway64!K14/Norway64!B14
 +Switzerland65!K14/Switzerland65!B14)
/(Australia61!K14/Australia61!S14*Australia61!S13/Australia61!B13
 +Canada62!K14/Canada62!S14*Canada62!S13/Canada62!B13
 +Japan63!K14/Japan63!S14*Japan63!S13/Japan63!B13
 +Norway64!K14/Norway64!S14*Norway64!S13/Norway64!B13
 +Switzerland65!K14/Switzerland65!S14*Switzerland65!S13/Switzerland65!B13)
*(Australia61!K13/Australia61!S13*Australia61!S14/Australia61!B14
 +Canada62!K13/Canada62!S13*Canada62!S14/Canada62!B14
 +Japan63!K13/Japan63!S13*Japan63!S14/Japan63!B14
 +Norway64!K13/Norway64!S13*Norway64!S14/Norway64!B14
 +Switzerland65!K13/Switzerland65!S13*Switzerland65!S14/Switzerland65!B14)
/(Australia61!K13/Australia61!B13
 +Canada62!K13/Canada62!B13
 +Japan63!K13/Japan63!B13
 +Norway64!K13/Norway64!B13
 +Switzerland65!K13/Switzerland65!B13))))</f>
        <v/>
      </c>
      <c r="P14" s="62" t="str">
        <f>IF(OR(
Australia61!L14   ="",Australia61!L13   ="",
Australia61!B14   ="",Australia61!B13   ="",
Australia61!T14   ="",Australia61!T13   ="",
Canada62!L14      ="",Canada62!L13      ="",
Canada62!B14      ="",Canada62!B13      ="",
Canada62!T14      ="",Canada62!T13      ="",
Japan63!L14       ="",Japan63!L13       ="",
Japan63!B14       ="",Japan63!B13       ="",
Japan63!T14       ="",Japan63!T13       ="",
Norway64!L14      ="",Norway64!L13      ="",
Norway64!B14      ="",Norway64!B13      ="",
Norway64!T14      ="",Norway64!T13      ="",
Switzerland65!L14 ="",Switzerland65!L13 ="",
Switzerland65!B14 ="",Switzerland65!B13 ="",
Switzerland65!T14 ="",Switzerland65!T13 =""),"",
LN(SQRT(
(Australia61!L14/Australia61!B14
 +Canada62!L14/Canada62!B14
 +Japan63!L14/Japan63!B14
 +Norway64!L14/Norway64!B14
 +Switzerland65!L14/Switzerland65!B14)
/(Australia61!L14/Australia61!T14*Australia61!T13/Australia61!B13
 +Canada62!L14/Canada62!T14*Canada62!T13/Canada62!B13
 +Japan63!L14/Japan63!T14*Japan63!T13/Japan63!B13
 +Norway64!L14/Norway64!T14*Norway64!T13/Norway64!B13
 +Switzerland65!L14/Switzerland65!T14*Switzerland65!T13/Switzerland65!B13)
*(Australia61!L13/Australia61!T13*Australia61!T14/Australia61!B14
 +Canada62!L13/Canada62!T13*Canada62!T14/Canada62!B14
 +Japan63!L13/Japan63!T13*Japan63!T14/Japan63!B14
 +Norway64!L13/Norway64!T13*Norway64!T14/Norway64!B14
 +Switzerland65!L13/Switzerland65!T13*Switzerland65!T14/Switzerland65!B14)
/(Australia61!L13/Australia61!B13
 +Canada62!L13/Canada62!B13
 +Japan63!L13/Japan63!B13
 +Norway64!L13/Norway64!B13
 +Switzerland65!L13/Switzerland65!B13))))</f>
        <v/>
      </c>
      <c r="V14" s="61" t="str">
        <f>IF(OR(
Australia61!V14   ="",
Australia61!U14   ="",
Canada62!V14      ="",
Canada62!U14      ="",
Japan63!V14       ="",
Japan63!U14       ="",
Norway64!V14      ="",
Norway64!U14      ="",
Switzerland65!V14 ="",
Switzerland65!U14 =""),"",
LN((Australia61!V14+Canada62!V14+Japan63!V14+Norway64!V14+Switzerland65!V14)
/(Australia61!U14+Canada62!U14+Japan63!U14+Norway64!U14+Switzerland65!U14)))</f>
        <v/>
      </c>
      <c r="W14" s="61" t="str">
        <f>IF(OR(
Australia61!V14   ="",
Australia61!W14   ="",
Australia61!U14   ="",
Canada62!V14      ="",
Canada62!W14      ="",
Canada62!U14      ="",
Japan63!V14       ="",
Japan63!W14       ="",
Japan63!U14       ="",
Norway64!V14      ="",
Norway64!W14      ="",
Norway64!U14      ="",
Switzerland65!V14 ="",
Switzerland65!W14 ="",
Switzerland65!V14 =""),"",
LN((Australia61!V14*Australia61!W14+Canada62!V14*Canada62!W14+Japan63!V14*Japan63!W14+Norway64!V14*Norway64!W14+Switzerland65!V14*Switzerland65!W14)
/(Australia61!U14+Canada62!U14+Japan63!U14+Norway64!U14+Switzerland65!U14)))</f>
        <v/>
      </c>
      <c r="X14" s="61" t="str">
        <f>IF(OR(
Australia61!X14   ="",
Australia61!D14   ="",
Australia61!B14   ="",
Canada62!X14      ="",
Canada62!D14      ="",
Canada62!B14      ="",
Japan63!X14       ="",
Japan63!D14       ="",
Japan63!B14       ="",
Norway64!X14      ="",
Norway64!D14      ="",
Norway64!B14      ="",
Switzerland65!X14 ="",
Switzerland65!D14 ="",
Switzerland65!B14 =""),"",
(Australia61!X14*Australia61!D14/Australia61!B14
 +Canada62!X14*Canada62!D14/Canada62!B14
 +Japan63!X14*Japan63!D14/Japan63!B14
 +Norway64!X14*Norway64!D14/Norway64!B14
 +Switzerland65!X14*Switzerland65!D14/Switzerland65!B14)
/(Australia61!D14/Australia61!B14
 +Canada62!D14/Canada62!B14
 +Japan63!D14/Japan63!B14
 +Norway64!D14/Norway64!B14
 +Switzerland65!D14/Switzerland65!B14))</f>
        <v/>
      </c>
      <c r="Y14" s="61" t="str">
        <f>IF(OR(
Australia61!Y14   ="",
Australia61!D14   ="",
Australia61!B14   ="",
Canada62!Y14      ="",
Canada62!D14      ="",
Canada62!B14      ="",
Japan63!Y14       ="",
Japan63!D14       ="",
Japan63!B14       ="",
Norway64!Y14      ="",
Norway64!D14      ="",
Norway64!B14      ="",
Switzerland65!Y14 ="",
Switzerland65!D14 ="",
Switzerland65!B14 =""),"",
(Australia61!Y14/Australia61!B14
 +Canada62!Y14/Canada62!B14
 +Japan63!Y14/Japan63!B14
 +Norway64!Y14/Norway64!B14
 +Switzerland65!Y14/Switzerland65!B14)
/(Australia61!D14/Australia61!B14
 +Canada62!D14/Canada62!B14
 +Japan63!D14/Japan63!B14
 +Norway64!D14/Norway64!B14
 +Switzerland65!D14/Switzerland65!B14))</f>
        <v/>
      </c>
      <c r="Z14" s="61">
        <v>5.76</v>
      </c>
      <c r="AA14" s="62">
        <f t="shared" si="1"/>
        <v>2.8200939218495733E-2</v>
      </c>
      <c r="AB14" s="61">
        <f>IF(OR(
Australia61!AB14   ="",
Australia61!D14   ="",
Australia61!B14   ="",
Canada62!AB14      ="",
Canada62!D14      ="",
Canada62!B14      ="",
Japan63!AB14       ="",
Japan63!D14       ="",
Japan63!B14       ="",
Norway64!AB14      ="",
Norway64!D14      ="",
Norway64!B14      ="",
Switzerland65!AB14 ="",
Switzerland65!D14 ="",
Switzerland65!B14 =""),"",
(Australia61!AB14*Australia61!D14/Australia61!B14
 +Canada62!AB14*Canada62!D14/Canada62!B14
 +Japan63!AB14*Japan63!D14/Japan63!B14
 +Norway64!AB14*Norway64!D14/Norway64!B14
 +Switzerland65!AB14*Switzerland65!D14/Switzerland65!B14)
/(Australia61!D14/Australia61!B14
 +Canada62!D14/Canada62!B14
 +Japan63!D14/Japan63!B14
 +Norway64!D14/Norway64!B14
 +Switzerland65!D14/Switzerland65!B14))</f>
        <v>0.24178508737742166</v>
      </c>
    </row>
    <row r="15" spans="1:28">
      <c r="A15" s="62">
        <v>1882</v>
      </c>
      <c r="B15" s="62" t="str">
        <f>IF(OR(
Australia61!AC15   ="",
Australia61!D15   ="",
Australia61!B15   ="",
Canada62!AC15      ="",
Canada62!D15      ="",
Canada62!B15      ="",
Japan63!AC15       ="",
Japan63!D15       ="",
Japan63!B15       ="",
Norway64!AC15      ="",
Norway64!D15      ="",
Norway64!B15      ="",
Switzerland65!AC15 ="",
Switzerland65!D15 ="",
Switzerland65!B15 =""),"",
(Australia61!AC15*Australia61!D15/Australia61!B15
 +Canada62!AC15*Canada62!D15/Canada62!B15
 +Japan63!AC15*Japan63!D15/Japan63!B15
 +Norway64!AC15*Norway64!D15/Norway64!B15
 +Switzerland65!AC15*Switzerland65!D15/Switzerland65!B15)
/(Australia61!D15/Australia61!B15
 +Canada62!D15/Canada62!B15
 +Japan63!D15/Japan63!B15
 +Norway64!D15/Norway64!B15
 +Switzerland65!D15/Switzerland65!B15))</f>
        <v/>
      </c>
      <c r="C15" s="61" t="str">
        <f>IF(OR(
Australia61!F15   ="",
Australia61!D15   ="",
Australia61!B15   ="",
Canada62!F15      ="",
Canada62!D15      ="",
Canada62!B15      ="",
Japan63!F15       ="",
Japan63!D15       ="",
Japan63!B15       ="",
Norway64!F15      ="",
Norway64!D15      ="",
Norway64!B15      ="",
Switzerland65!F15 ="",
Switzerland65!D15 ="",
Switzerland65!B15 =""),"",
(Australia61!F15*Australia61!D15/Australia61!B15
 +Canada62!F15*Canada62!D15/Canada62!B15
 +Japan63!F15*Japan63!D15/Japan63!B15
 +Norway64!F15*Norway64!D15/Norway64!B15
 +Switzerland65!F15*Switzerland65!D15/Switzerland65!B15)
/(Australia61!D15/Australia61!B15
 +Canada62!D15/Canada62!B15
 +Japan63!D15/Japan63!B15
 +Norway64!D15/Norway64!B15
 +Switzerland65!D15/Switzerland65!B15))</f>
        <v/>
      </c>
      <c r="D15" s="61" t="str">
        <f>IF(OR(
Australia61!AE15   ="",
Australia61!D15   ="",
Australia61!B15   ="",
Canada62!AE15      ="",
Canada62!D15      ="",
Canada62!B15      ="",
Japan63!AE15       ="",
Japan63!D15       ="",
Japan63!B15       ="",
Norway64!AE15      ="",
Norway64!D15      ="",
Norway64!B15      ="",
Switzerland65!AE15 ="",
Switzerland65!D15 ="",
Switzerland65!B15 =""),"",
(Australia61!AE15*Australia61!D15/Australia61!B15
 +Canada62!AE15*Canada62!D15/Canada62!B15
 +Japan63!AE15*Japan63!D15/Japan63!B15
 +Norway64!AE15*Norway64!D15/Norway64!B15
 +Switzerland65!AE15*Switzerland65!D15/Switzerland65!B15)
/(Australia61!D15/Australia61!B15
 +Canada62!D15/Canada62!B15
 +Japan63!D15/Japan63!B15
 +Norway64!D15/Norway64!B15
 +Switzerland65!D15/Switzerland65!B15))</f>
        <v/>
      </c>
      <c r="E15" s="61" t="str">
        <f>IF(OR(
Australia61!H15   ="",
Australia61!D15   ="",
Australia61!B15   ="",
Canada62!H15      ="",
Canada62!D15      ="",
Canada62!B15      ="",
Japan63!H15       ="",
Japan63!D15       ="",
Japan63!B15       ="",
Norway64!H15      ="",
Norway64!D15      ="",
Norway64!B15      ="",
Switzerland65!H15 ="",
Switzerland65!D15 ="",
Switzerland65!B15 =""),"",
(Australia61!H15*Australia61!D15/Australia61!B15
 +Canada62!H15*Canada62!D15/Canada62!B15
 +Japan63!H15*Japan63!D15/Japan63!B15
 +Norway64!H15*Norway64!D15/Norway64!B15
 +Switzerland65!H15*Switzerland65!D15/Switzerland65!B15)
/(Australia61!D15/Australia61!B15
 +Canada62!D15/Canada62!B15
 +Japan63!D15/Japan63!B15
 +Norway64!D15/Norway64!B15
 +Switzerland65!D15/Switzerland65!B15))</f>
        <v/>
      </c>
      <c r="F15" s="61" t="str">
        <f>IF(OR(
Australia61!I15   ="",
Australia61!D15   ="",
Australia61!B15   ="",
Canada62!I15      ="",
Canada62!D15      ="",
Canada62!B15      ="",
Japan63!I15       ="",
Japan63!D15       ="",
Japan63!B15       ="",
Norway64!I15      ="",
Norway64!D15      ="",
Norway64!B15      ="",
Switzerland65!I15 ="",
Switzerland65!D15 ="",
Switzerland65!B15 =""),"",
(Australia61!I15/Australia61!B15
 +Canada62!I15/Canada62!B15
 +Japan63!I15/Japan63!B15
 +Norway64!I15/Norway64!B15
 +Switzerland65!I15/Switzerland65!B15)
/(Australia61!D15/Australia61!B15
 +Canada62!D15/Canada62!B15
 +Japan63!D15/Japan63!B15
 +Norway64!D15/Norway64!B15
 +Switzerland65!D15/Switzerland65!B15))</f>
        <v/>
      </c>
      <c r="G15" s="61" t="str">
        <f>IF(OR(
Australia61!J15   ="",
Australia61!D15   ="",
Australia61!B15   ="",
Canada62!J15      ="",
Canada62!D15      ="",
Canada62!B15      ="",
Japan63!J15       ="",
Japan63!D15       ="",
Japan63!B15       ="",
Norway64!J15      ="",
Norway64!D15      ="",
Norway64!B15      ="",
Switzerland65!J15 ="",
Switzerland65!D15 ="",
Switzerland65!B15 =""),"",
(Australia61!J15/Australia61!B15
 +Canada62!J15/Canada62!B15
 +Japan63!J15/Japan63!B15
 +Norway64!J15/Norway64!B15
 +Switzerland65!J15/Switzerland65!B15)
/(Australia61!D15/Australia61!B15
 +Canada62!D15/Canada62!B15
 +Japan63!D15/Japan63!B15
 +Norway64!D15/Norway64!B15
 +Switzerland65!D15/Switzerland65!B15))</f>
        <v/>
      </c>
      <c r="H15" s="61" t="str">
        <f>IF(OR(
Australia61!K15   ="",
Australia61!D15   ="",
Australia61!B15   ="",
Canada62!K15      ="",
Canada62!D15      ="",
Canada62!B15      ="",
Japan63!K15       ="",
Japan63!D15       ="",
Japan63!B15       ="",
Norway64!K15      ="",
Norway64!D15      ="",
Norway64!B15      ="",
Switzerland65!K15 ="",
Switzerland65!D15 ="",
Switzerland65!B15 =""),"",
(Australia61!K15/Australia61!B15
 +Canada62!K15/Canada62!B15
 +Japan63!K15/Japan63!B15
 +Norway64!K15/Norway64!B15
 +Switzerland65!K15/Switzerland65!B15)
/(Australia61!D15/Australia61!B15
 +Canada62!D15/Canada62!B15
 +Japan63!D15/Japan63!B15
 +Norway64!D15/Norway64!B15
 +Switzerland65!D15/Switzerland65!B15))</f>
        <v/>
      </c>
      <c r="I15" s="61" t="str">
        <f>IF(OR(
Australia61!L15   ="",
Australia61!D15   ="",
Australia61!B15   ="",
Canada62!L15      ="",
Canada62!D15      ="",
Canada62!B15      ="",
Japan63!L15       ="",
Japan63!D15       ="",
Japan63!B15       ="",
Norway64!L15      ="",
Norway64!D15      ="",
Norway64!B15      ="",
Switzerland65!L15 ="",
Switzerland65!D15 ="",
Switzerland65!B15 =""),"",
(Australia61!L15/Australia61!B15
 +Canada62!L15/Canada62!B15
 +Japan63!L15/Japan63!B15
 +Norway64!L15/Norway64!B15
 +Switzerland65!L15/Switzerland65!B15)
/(Australia61!D15/Australia61!B15
 +Canada62!D15/Canada62!B15
 +Japan63!D15/Japan63!B15
 +Norway64!D15/Norway64!B15
 +Switzerland65!D15/Switzerland65!B15))</f>
        <v/>
      </c>
      <c r="J15" s="61" t="str">
        <f t="shared" si="0"/>
        <v/>
      </c>
      <c r="K15" s="62">
        <f>IF(OR(
Australia61!D15   ="",Australia61!D14   ="",
Australia61!B15   ="",Australia61!B14   ="",
Australia61!N15   ="",Australia61!N14   ="",
Canada62!D15      ="",Canada62!D14      ="",
Canada62!B15      ="",Canada62!B14      ="",
Canada62!N15      ="",Canada62!N14      ="",
Japan63!D15       ="",Japan63!D14       ="",
Japan63!B15       ="",Japan63!B14       ="",
Japan63!N15       ="",Japan63!N14       ="",
Norway64!D15      ="",Norway64!D14      ="",
Norway64!B15      ="",Norway64!B14      ="",
Norway64!N15      ="",Norway64!N14      ="",
Switzerland65!D15 ="",Switzerland65!D14 ="",
Switzerland65!B15 ="",Switzerland65!B14 ="",
Switzerland65!N15 ="",Switzerland65!N14 =""),"",
LN(SQRT(
(Australia61!D15/Australia61!B15
 +Canada62!D15/Canada62!B15
 +Japan63!D15/Japan63!B15
 +Norway64!D15/Norway64!B15
 +Switzerland65!D15/Switzerland65!B15)
/(Australia61!D15/Australia61!N15*Australia61!N14/Australia61!B14
 +Canada62!D15/Canada62!N15*Canada62!N14/Canada62!B14
 +Japan63!D15/Japan63!N15*Japan63!N14/Japan63!B14
 +Norway64!D15/Norway64!N15*Norway64!N14/Norway64!B14
 +Switzerland65!D15/Switzerland65!N15*Switzerland65!N14/Switzerland65!B14)
*(Australia61!D14/Australia61!N14*Australia61!N15/Australia61!B15
 +Canada62!D14/Canada62!N14*Canada62!N15/Canada62!B15
 +Japan63!D14/Japan63!N14*Japan63!N15/Japan63!B15
 +Norway64!D14/Norway64!N14*Norway64!N15/Norway64!B15
 +Switzerland65!D14/Switzerland65!N14*Switzerland65!N15/Switzerland65!B15)
/(Australia61!D14/Australia61!B14
 +Canada62!D14/Canada62!B14
 +Japan63!D14/Japan63!B14
 +Norway64!D14/Norway64!B14
 +Switzerland65!D14/Switzerland65!B14))))</f>
        <v>2.8656017915855182E-2</v>
      </c>
      <c r="L15" s="62" t="str">
        <f>IF(OR(
Australia61!F15   ="",Australia61!F14   ="",
Australia61!D15   ="",Australia61!D14   ="",
Australia61!B15   ="",Australia61!B14   ="",
Australia61!P15   ="",Australia61!P14   ="",
Canada62!F15      ="",Canada62!F14      ="",
Canada62!D15      ="",Canada62!D14      ="",
Canada62!B15      ="",Canada62!B14      ="",
Canada62!P15      ="",Canada62!P14      ="",
Japan63!F15       ="",Japan63!F14       ="",
Japan63!D15       ="",Japan63!D14       ="",
Japan63!B15       ="",Japan63!B14       ="",
Japan63!P15       ="",Japan63!P14       ="",
Norway64!F15      ="",Norway64!F14      ="",
Norway64!D15      ="",Norway64!D14      ="",
Norway64!B15      ="",Norway64!B14      ="",
Norway64!P15      ="",Norway64!P14      ="",
Switzerland65!F15 ="",Switzerland65!F14 ="",
Switzerland65!D15 ="",Switzerland65!D14 ="",
Switzerland65!B15 ="",Switzerland65!B14 ="",
Switzerland65!P15 ="",Switzerland65!P14 =""),"",
LN(SQRT(
(Australia61!D15*Australia61!F15/Australia61!B15
 +Canada62!D15*Canada62!F15/Canada62!B15
 +Japan63!D15*Japan63!F15/Japan63!B15
 +Norway64!D15*Norway64!F15/Norway64!B15
 +Switzerland65!D15*Switzerland65!F15/Switzerland65!B15)
/(Australia61!D15*Australia61!F15/Australia61!P15*Australia61!P14/Australia61!B14
 +Canada62!D15*Canada62!F15/Canada62!P15*Canada62!P14/Canada62!B14
 +Japan63!D15*Japan63!F15/Japan63!P15*Japan63!P14/Japan63!B14
 +Norway64!D15*Norway64!F15/Norway64!P15*Norway64!P14/Norway64!B14
 +Switzerland65!D15*Switzerland65!F15/Switzerland65!P15*Switzerland65!P14/Switzerland65!B14)
*(Australia61!D14*Australia61!F14/Australia61!P14*Australia61!P15/Australia61!B15
 +Canada62!D14*Canada62!F14/Canada62!P14*Canada62!P15/Canada62!B15
 +Japan63!D14*Japan63!F14/Japan63!P14*Japan63!P15/Japan63!B15
 +Norway64!D14*Norway64!F14/Norway64!P14*Norway64!P15/Norway64!B15
 +Switzerland65!D14*Switzerland65!F14/Switzerland65!P14*Switzerland65!P15/Switzerland65!B15)
/(Australia61!D14*Australia61!F14/Australia61!B14
 +Canada62!D14*Canada62!F14/Canada62!B14
 +Japan63!D14*Japan63!F14/Japan63!B14
 +Norway64!D14*Norway64!F14/Norway64!B14
 +Switzerland65!D14*Switzerland65!F14/Switzerland65!B14))))</f>
        <v/>
      </c>
      <c r="M15" s="62" t="str">
        <f>IF(OR(
Australia61!H15   ="",Australia61!H14   ="",
Australia61!D15   ="",Australia61!D14   ="",
Australia61!B15   ="",Australia61!B14   ="",
Australia61!Q15   ="",Australia61!Q14   ="",
Canada62!H15      ="",Canada62!H14      ="",
Canada62!D15      ="",Canada62!D14      ="",
Canada62!B15      ="",Canada62!B14      ="",
Canada62!Q15      ="",Canada62!Q14      ="",
Japan63!H15       ="",Japan63!H14       ="",
Japan63!D15       ="",Japan63!D14       ="",
Japan63!B15       ="",Japan63!B14       ="",
Japan63!Q15       ="",Japan63!Q14       ="",
Norway64!H15      ="",Norway64!H14      ="",
Norway64!D15      ="",Norway64!D14      ="",
Norway64!B15      ="",Norway64!B14      ="",
Norway64!Q15      ="",Norway64!Q14      ="",
Switzerland65!H15 ="",Switzerland65!H14 ="",
Switzerland65!D15 ="",Switzerland65!D14 ="",
Switzerland65!B15 ="",Switzerland65!B14 ="",
Switzerland65!Q15 ="",Switzerland65!Q14 =""),"",
LN(SQRT(
(Australia61!D15*Australia61!H15/Australia61!B15
 +Canada62!D15*Canada62!H15/Canada62!B15
 +Japan63!D15*Japan63!H15/Japan63!B15
 +Norway64!D15*Norway64!H15/Norway64!B15
 +Switzerland65!D15*Switzerland65!H15/Switzerland65!B15)
/(Australia61!D15*Australia61!H15/Australia61!Q15*Australia61!Q14/Australia61!B14
 +Canada62!D15*Canada62!H15/Canada62!Q15*Canada62!Q14/Canada62!B14
 +Japan63!D15*Japan63!H15/Japan63!Q15*Japan63!Q14/Japan63!B14
 +Norway64!D15*Norway64!H15/Norway64!Q15*Norway64!Q14/Norway64!B14
 +Switzerland65!D15*Switzerland65!H15/Switzerland65!Q15*Switzerland65!Q14/Switzerland65!B14)
*(Australia61!D14*Australia61!H14/Australia61!Q14*Australia61!Q15/Australia61!B15
 +Canada62!D14*Canada62!H14/Canada62!Q14*Canada62!Q15/Canada62!B15
 +Japan63!D14*Japan63!H14/Japan63!Q14*Japan63!Q15/Japan63!B15
 +Norway64!D14*Norway64!H14/Norway64!Q14*Norway64!Q15/Norway64!B15
 +Switzerland65!D14*Switzerland65!H14/Switzerland65!Q14*Switzerland65!Q15/Switzerland65!B15)
/(Australia61!D14*Australia61!H14/Australia61!B14
 +Canada62!D14*Canada62!H14/Canada62!B14
 +Japan63!D14*Japan63!H14/Japan63!B14
 +Norway64!D14*Norway64!H14/Norway64!B14
 +Switzerland65!D14*Switzerland65!H14/Switzerland65!B14))))</f>
        <v/>
      </c>
      <c r="N15" s="62" t="str">
        <f>IF(OR(
Australia61!I15   ="",Australia61!I14   ="",
Australia61!B15   ="",Australia61!B14   ="",
Australia61!R15   ="",Australia61!R14   ="",
Canada62!I15      ="",Canada62!I14      ="",
Canada62!B15      ="",Canada62!B14      ="",
Canada62!R15      ="",Canada62!R14      ="",
Japan63!I15       ="",Japan63!I14       ="",
Japan63!B15       ="",Japan63!B14       ="",
Japan63!R15       ="",Japan63!R14       ="",
Norway64!I15      ="",Norway64!I14      ="",
Norway64!B15      ="",Norway64!B14      ="",
Norway64!R15      ="",Norway64!R14      ="",
Switzerland65!I15 ="",Switzerland65!I14 ="",
Switzerland65!B15 ="",Switzerland65!B14 ="",
Switzerland65!R15 ="",Switzerland65!R14 =""),"",
LN(SQRT(
(Australia61!I15/Australia61!B15
 +Canada62!I15/Canada62!B15
 +Japan63!I15/Japan63!B15
 +Norway64!I15/Norway64!B15
 +Switzerland65!I15/Switzerland65!B15)
/(Australia61!I15/Australia61!R15*Australia61!R14/Australia61!B14
 +Canada62!I15/Canada62!R15*Canada62!R14/Canada62!B14
 +Japan63!I15/Japan63!R15*Japan63!R14/Japan63!B14
 +Norway64!I15/Norway64!R15*Norway64!R14/Norway64!B14
 +Switzerland65!I15/Switzerland65!R15*Switzerland65!R14/Switzerland65!B14)
*(Australia61!I14/Australia61!R14*Australia61!R15/Australia61!B15
 +Canada62!I14/Canada62!R14*Canada62!R15/Canada62!B15
 +Japan63!I14/Japan63!R14*Japan63!R15/Japan63!B15
 +Norway64!I14/Norway64!R14*Norway64!R15/Norway64!B15
 +Switzerland65!I14/Switzerland65!R14*Switzerland65!R15/Switzerland65!B15)
/(Australia61!I14/Australia61!B14
 +Canada62!I14/Canada62!B14
 +Japan63!I14/Japan63!B14
 +Norway64!I14/Norway64!B14
 +Switzerland65!I14/Switzerland65!B14))))</f>
        <v/>
      </c>
      <c r="O15" s="62" t="str">
        <f>IF(OR(
Australia61!K15   ="",Australia61!K14   ="",
Australia61!B15   ="",Australia61!B14   ="",
Australia61!S15   ="",Australia61!S14   ="",
Canada62!K15      ="",Canada62!K14      ="",
Canada62!B15      ="",Canada62!B14      ="",
Canada62!S15      ="",Canada62!S14      ="",
Japan63!K15       ="",Japan63!K14       ="",
Japan63!B15       ="",Japan63!B14       ="",
Japan63!S15       ="",Japan63!S14       ="",
Norway64!K15      ="",Norway64!K14      ="",
Norway64!B15      ="",Norway64!B14      ="",
Norway64!S15      ="",Norway64!S14      ="",
Switzerland65!K15 ="",Switzerland65!K14 ="",
Switzerland65!B15 ="",Switzerland65!B14 ="",
Switzerland65!S15 ="",Switzerland65!S14 =""),"",
LN(SQRT(
(Australia61!K15/Australia61!B15
 +Canada62!K15/Canada62!B15
 +Japan63!K15/Japan63!B15
 +Norway64!K15/Norway64!B15
 +Switzerland65!K15/Switzerland65!B15)
/(Australia61!K15/Australia61!S15*Australia61!S14/Australia61!B14
 +Canada62!K15/Canada62!S15*Canada62!S14/Canada62!B14
 +Japan63!K15/Japan63!S15*Japan63!S14/Japan63!B14
 +Norway64!K15/Norway64!S15*Norway64!S14/Norway64!B14
 +Switzerland65!K15/Switzerland65!S15*Switzerland65!S14/Switzerland65!B14)
*(Australia61!K14/Australia61!S14*Australia61!S15/Australia61!B15
 +Canada62!K14/Canada62!S14*Canada62!S15/Canada62!B15
 +Japan63!K14/Japan63!S14*Japan63!S15/Japan63!B15
 +Norway64!K14/Norway64!S14*Norway64!S15/Norway64!B15
 +Switzerland65!K14/Switzerland65!S14*Switzerland65!S15/Switzerland65!B15)
/(Australia61!K14/Australia61!B14
 +Canada62!K14/Canada62!B14
 +Japan63!K14/Japan63!B14
 +Norway64!K14/Norway64!B14
 +Switzerland65!K14/Switzerland65!B14))))</f>
        <v/>
      </c>
      <c r="P15" s="62" t="str">
        <f>IF(OR(
Australia61!L15   ="",Australia61!L14   ="",
Australia61!B15   ="",Australia61!B14   ="",
Australia61!T15   ="",Australia61!T14   ="",
Canada62!L15      ="",Canada62!L14      ="",
Canada62!B15      ="",Canada62!B14      ="",
Canada62!T15      ="",Canada62!T14      ="",
Japan63!L15       ="",Japan63!L14       ="",
Japan63!B15       ="",Japan63!B14       ="",
Japan63!T15       ="",Japan63!T14       ="",
Norway64!L15      ="",Norway64!L14      ="",
Norway64!B15      ="",Norway64!B14      ="",
Norway64!T15      ="",Norway64!T14      ="",
Switzerland65!L15 ="",Switzerland65!L14 ="",
Switzerland65!B15 ="",Switzerland65!B14 ="",
Switzerland65!T15 ="",Switzerland65!T14 =""),"",
LN(SQRT(
(Australia61!L15/Australia61!B15
 +Canada62!L15/Canada62!B15
 +Japan63!L15/Japan63!B15
 +Norway64!L15/Norway64!B15
 +Switzerland65!L15/Switzerland65!B15)
/(Australia61!L15/Australia61!T15*Australia61!T14/Australia61!B14
 +Canada62!L15/Canada62!T15*Canada62!T14/Canada62!B14
 +Japan63!L15/Japan63!T15*Japan63!T14/Japan63!B14
 +Norway64!L15/Norway64!T15*Norway64!T14/Norway64!B14
 +Switzerland65!L15/Switzerland65!T15*Switzerland65!T14/Switzerland65!B14)
*(Australia61!L14/Australia61!T14*Australia61!T15/Australia61!B15
 +Canada62!L14/Canada62!T14*Canada62!T15/Canada62!B15
 +Japan63!L14/Japan63!T14*Japan63!T15/Japan63!B15
 +Norway64!L14/Norway64!T14*Norway64!T15/Norway64!B15
 +Switzerland65!L14/Switzerland65!T14*Switzerland65!T15/Switzerland65!B15)
/(Australia61!L14/Australia61!B14
 +Canada62!L14/Canada62!B14
 +Japan63!L14/Japan63!B14
 +Norway64!L14/Norway64!B14
 +Switzerland65!L14/Switzerland65!B14))))</f>
        <v/>
      </c>
      <c r="V15" s="61" t="str">
        <f>IF(OR(
Australia61!V15   ="",
Australia61!U15   ="",
Canada62!V15      ="",
Canada62!U15      ="",
Japan63!V15       ="",
Japan63!U15       ="",
Norway64!V15      ="",
Norway64!U15      ="",
Switzerland65!V15 ="",
Switzerland65!U15 =""),"",
LN((Australia61!V15+Canada62!V15+Japan63!V15+Norway64!V15+Switzerland65!V15)
/(Australia61!U15+Canada62!U15+Japan63!U15+Norway64!U15+Switzerland65!U15)))</f>
        <v/>
      </c>
      <c r="W15" s="61" t="str">
        <f>IF(OR(
Australia61!V15   ="",
Australia61!W15   ="",
Australia61!U15   ="",
Canada62!V15      ="",
Canada62!W15      ="",
Canada62!U15      ="",
Japan63!V15       ="",
Japan63!W15       ="",
Japan63!U15       ="",
Norway64!V15      ="",
Norway64!W15      ="",
Norway64!U15      ="",
Switzerland65!V15 ="",
Switzerland65!W15 ="",
Switzerland65!V15 =""),"",
LN((Australia61!V15*Australia61!W15+Canada62!V15*Canada62!W15+Japan63!V15*Japan63!W15+Norway64!V15*Norway64!W15+Switzerland65!V15*Switzerland65!W15)
/(Australia61!U15+Canada62!U15+Japan63!U15+Norway64!U15+Switzerland65!U15)))</f>
        <v/>
      </c>
      <c r="X15" s="61" t="str">
        <f>IF(OR(
Australia61!X15   ="",
Australia61!D15   ="",
Australia61!B15   ="",
Canada62!X15      ="",
Canada62!D15      ="",
Canada62!B15      ="",
Japan63!X15       ="",
Japan63!D15       ="",
Japan63!B15       ="",
Norway64!X15      ="",
Norway64!D15      ="",
Norway64!B15      ="",
Switzerland65!X15 ="",
Switzerland65!D15 ="",
Switzerland65!B15 =""),"",
(Australia61!X15*Australia61!D15/Australia61!B15
 +Canada62!X15*Canada62!D15/Canada62!B15
 +Japan63!X15*Japan63!D15/Japan63!B15
 +Norway64!X15*Norway64!D15/Norway64!B15
 +Switzerland65!X15*Switzerland65!D15/Switzerland65!B15)
/(Australia61!D15/Australia61!B15
 +Canada62!D15/Canada62!B15
 +Japan63!D15/Japan63!B15
 +Norway64!D15/Norway64!B15
 +Switzerland65!D15/Switzerland65!B15))</f>
        <v/>
      </c>
      <c r="Y15" s="61" t="str">
        <f>IF(OR(
Australia61!Y15   ="",
Australia61!D15   ="",
Australia61!B15   ="",
Canada62!Y15      ="",
Canada62!D15      ="",
Canada62!B15      ="",
Japan63!Y15       ="",
Japan63!D15       ="",
Japan63!B15       ="",
Norway64!Y15      ="",
Norway64!D15      ="",
Norway64!B15      ="",
Switzerland65!Y15 ="",
Switzerland65!D15 ="",
Switzerland65!B15 =""),"",
(Australia61!Y15/Australia61!B15
 +Canada62!Y15/Canada62!B15
 +Japan63!Y15/Japan63!B15
 +Norway64!Y15/Norway64!B15
 +Switzerland65!Y15/Switzerland65!B15)
/(Australia61!D15/Australia61!B15
 +Canada62!D15/Canada62!B15
 +Japan63!D15/Japan63!B15
 +Norway64!D15/Norway64!B15
 +Switzerland65!D15/Switzerland65!B15))</f>
        <v/>
      </c>
      <c r="Z15" s="61">
        <v>4.78</v>
      </c>
      <c r="AA15" s="62">
        <f t="shared" si="1"/>
        <v>2.8943982084144816E-2</v>
      </c>
      <c r="AB15" s="61">
        <f>IF(OR(
Australia61!AB15   ="",
Australia61!D15   ="",
Australia61!B15   ="",
Canada62!AB15      ="",
Canada62!D15      ="",
Canada62!B15      ="",
Japan63!AB15       ="",
Japan63!D15       ="",
Japan63!B15       ="",
Norway64!AB15      ="",
Norway64!D15      ="",
Norway64!B15      ="",
Switzerland65!AB15 ="",
Switzerland65!D15 ="",
Switzerland65!B15 =""),"",
(Australia61!AB15*Australia61!D15/Australia61!B15
 +Canada62!AB15*Canada62!D15/Canada62!B15
 +Japan63!AB15*Japan63!D15/Japan63!B15
 +Norway64!AB15*Norway64!D15/Norway64!B15
 +Switzerland65!AB15*Switzerland65!D15/Switzerland65!B15)
/(Australia61!D15/Australia61!B15
 +Canada62!D15/Canada62!B15
 +Japan63!D15/Japan63!B15
 +Norway64!D15/Norway64!B15
 +Switzerland65!D15/Switzerland65!B15))</f>
        <v>0.23824912971872295</v>
      </c>
    </row>
    <row r="16" spans="1:28">
      <c r="A16" s="62">
        <v>1883</v>
      </c>
      <c r="B16" s="62" t="str">
        <f>IF(OR(
Australia61!AC16   ="",
Australia61!D16   ="",
Australia61!B16   ="",
Canada62!AC16      ="",
Canada62!D16      ="",
Canada62!B16      ="",
Japan63!AC16       ="",
Japan63!D16       ="",
Japan63!B16       ="",
Norway64!AC16      ="",
Norway64!D16      ="",
Norway64!B16      ="",
Switzerland65!AC16 ="",
Switzerland65!D16 ="",
Switzerland65!B16 =""),"",
(Australia61!AC16*Australia61!D16/Australia61!B16
 +Canada62!AC16*Canada62!D16/Canada62!B16
 +Japan63!AC16*Japan63!D16/Japan63!B16
 +Norway64!AC16*Norway64!D16/Norway64!B16
 +Switzerland65!AC16*Switzerland65!D16/Switzerland65!B16)
/(Australia61!D16/Australia61!B16
 +Canada62!D16/Canada62!B16
 +Japan63!D16/Japan63!B16
 +Norway64!D16/Norway64!B16
 +Switzerland65!D16/Switzerland65!B16))</f>
        <v/>
      </c>
      <c r="C16" s="61" t="str">
        <f>IF(OR(
Australia61!F16   ="",
Australia61!D16   ="",
Australia61!B16   ="",
Canada62!F16      ="",
Canada62!D16      ="",
Canada62!B16      ="",
Japan63!F16       ="",
Japan63!D16       ="",
Japan63!B16       ="",
Norway64!F16      ="",
Norway64!D16      ="",
Norway64!B16      ="",
Switzerland65!F16 ="",
Switzerland65!D16 ="",
Switzerland65!B16 =""),"",
(Australia61!F16*Australia61!D16/Australia61!B16
 +Canada62!F16*Canada62!D16/Canada62!B16
 +Japan63!F16*Japan63!D16/Japan63!B16
 +Norway64!F16*Norway64!D16/Norway64!B16
 +Switzerland65!F16*Switzerland65!D16/Switzerland65!B16)
/(Australia61!D16/Australia61!B16
 +Canada62!D16/Canada62!B16
 +Japan63!D16/Japan63!B16
 +Norway64!D16/Norway64!B16
 +Switzerland65!D16/Switzerland65!B16))</f>
        <v/>
      </c>
      <c r="D16" s="61" t="str">
        <f>IF(OR(
Australia61!AE16   ="",
Australia61!D16   ="",
Australia61!B16   ="",
Canada62!AE16      ="",
Canada62!D16      ="",
Canada62!B16      ="",
Japan63!AE16       ="",
Japan63!D16       ="",
Japan63!B16       ="",
Norway64!AE16      ="",
Norway64!D16      ="",
Norway64!B16      ="",
Switzerland65!AE16 ="",
Switzerland65!D16 ="",
Switzerland65!B16 =""),"",
(Australia61!AE16*Australia61!D16/Australia61!B16
 +Canada62!AE16*Canada62!D16/Canada62!B16
 +Japan63!AE16*Japan63!D16/Japan63!B16
 +Norway64!AE16*Norway64!D16/Norway64!B16
 +Switzerland65!AE16*Switzerland65!D16/Switzerland65!B16)
/(Australia61!D16/Australia61!B16
 +Canada62!D16/Canada62!B16
 +Japan63!D16/Japan63!B16
 +Norway64!D16/Norway64!B16
 +Switzerland65!D16/Switzerland65!B16))</f>
        <v/>
      </c>
      <c r="E16" s="61" t="str">
        <f>IF(OR(
Australia61!H16   ="",
Australia61!D16   ="",
Australia61!B16   ="",
Canada62!H16      ="",
Canada62!D16      ="",
Canada62!B16      ="",
Japan63!H16       ="",
Japan63!D16       ="",
Japan63!B16       ="",
Norway64!H16      ="",
Norway64!D16      ="",
Norway64!B16      ="",
Switzerland65!H16 ="",
Switzerland65!D16 ="",
Switzerland65!B16 =""),"",
(Australia61!H16*Australia61!D16/Australia61!B16
 +Canada62!H16*Canada62!D16/Canada62!B16
 +Japan63!H16*Japan63!D16/Japan63!B16
 +Norway64!H16*Norway64!D16/Norway64!B16
 +Switzerland65!H16*Switzerland65!D16/Switzerland65!B16)
/(Australia61!D16/Australia61!B16
 +Canada62!D16/Canada62!B16
 +Japan63!D16/Japan63!B16
 +Norway64!D16/Norway64!B16
 +Switzerland65!D16/Switzerland65!B16))</f>
        <v/>
      </c>
      <c r="F16" s="61" t="str">
        <f>IF(OR(
Australia61!I16   ="",
Australia61!D16   ="",
Australia61!B16   ="",
Canada62!I16      ="",
Canada62!D16      ="",
Canada62!B16      ="",
Japan63!I16       ="",
Japan63!D16       ="",
Japan63!B16       ="",
Norway64!I16      ="",
Norway64!D16      ="",
Norway64!B16      ="",
Switzerland65!I16 ="",
Switzerland65!D16 ="",
Switzerland65!B16 =""),"",
(Australia61!I16/Australia61!B16
 +Canada62!I16/Canada62!B16
 +Japan63!I16/Japan63!B16
 +Norway64!I16/Norway64!B16
 +Switzerland65!I16/Switzerland65!B16)
/(Australia61!D16/Australia61!B16
 +Canada62!D16/Canada62!B16
 +Japan63!D16/Japan63!B16
 +Norway64!D16/Norway64!B16
 +Switzerland65!D16/Switzerland65!B16))</f>
        <v/>
      </c>
      <c r="G16" s="61" t="str">
        <f>IF(OR(
Australia61!J16   ="",
Australia61!D16   ="",
Australia61!B16   ="",
Canada62!J16      ="",
Canada62!D16      ="",
Canada62!B16      ="",
Japan63!J16       ="",
Japan63!D16       ="",
Japan63!B16       ="",
Norway64!J16      ="",
Norway64!D16      ="",
Norway64!B16      ="",
Switzerland65!J16 ="",
Switzerland65!D16 ="",
Switzerland65!B16 =""),"",
(Australia61!J16/Australia61!B16
 +Canada62!J16/Canada62!B16
 +Japan63!J16/Japan63!B16
 +Norway64!J16/Norway64!B16
 +Switzerland65!J16/Switzerland65!B16)
/(Australia61!D16/Australia61!B16
 +Canada62!D16/Canada62!B16
 +Japan63!D16/Japan63!B16
 +Norway64!D16/Norway64!B16
 +Switzerland65!D16/Switzerland65!B16))</f>
        <v/>
      </c>
      <c r="H16" s="61" t="str">
        <f>IF(OR(
Australia61!K16   ="",
Australia61!D16   ="",
Australia61!B16   ="",
Canada62!K16      ="",
Canada62!D16      ="",
Canada62!B16      ="",
Japan63!K16       ="",
Japan63!D16       ="",
Japan63!B16       ="",
Norway64!K16      ="",
Norway64!D16      ="",
Norway64!B16      ="",
Switzerland65!K16 ="",
Switzerland65!D16 ="",
Switzerland65!B16 =""),"",
(Australia61!K16/Australia61!B16
 +Canada62!K16/Canada62!B16
 +Japan63!K16/Japan63!B16
 +Norway64!K16/Norway64!B16
 +Switzerland65!K16/Switzerland65!B16)
/(Australia61!D16/Australia61!B16
 +Canada62!D16/Canada62!B16
 +Japan63!D16/Japan63!B16
 +Norway64!D16/Norway64!B16
 +Switzerland65!D16/Switzerland65!B16))</f>
        <v/>
      </c>
      <c r="I16" s="61" t="str">
        <f>IF(OR(
Australia61!L16   ="",
Australia61!D16   ="",
Australia61!B16   ="",
Canada62!L16      ="",
Canada62!D16      ="",
Canada62!B16      ="",
Japan63!L16       ="",
Japan63!D16       ="",
Japan63!B16       ="",
Norway64!L16      ="",
Norway64!D16      ="",
Norway64!B16      ="",
Switzerland65!L16 ="",
Switzerland65!D16 ="",
Switzerland65!B16 =""),"",
(Australia61!L16/Australia61!B16
 +Canada62!L16/Canada62!B16
 +Japan63!L16/Japan63!B16
 +Norway64!L16/Norway64!B16
 +Switzerland65!L16/Switzerland65!B16)
/(Australia61!D16/Australia61!B16
 +Canada62!D16/Canada62!B16
 +Japan63!D16/Japan63!B16
 +Norway64!D16/Norway64!B16
 +Switzerland65!D16/Switzerland65!B16))</f>
        <v/>
      </c>
      <c r="J16" s="61" t="str">
        <f t="shared" si="0"/>
        <v/>
      </c>
      <c r="K16" s="62">
        <f>IF(OR(
Australia61!D16   ="",Australia61!D15   ="",
Australia61!B16   ="",Australia61!B15   ="",
Australia61!N16   ="",Australia61!N15   ="",
Canada62!D16      ="",Canada62!D15      ="",
Canada62!B16      ="",Canada62!B15      ="",
Canada62!N16      ="",Canada62!N15      ="",
Japan63!D16       ="",Japan63!D15       ="",
Japan63!B16       ="",Japan63!B15       ="",
Japan63!N16       ="",Japan63!N15       ="",
Norway64!D16      ="",Norway64!D15      ="",
Norway64!B16      ="",Norway64!B15      ="",
Norway64!N16      ="",Norway64!N15      ="",
Switzerland65!D16 ="",Switzerland65!D15 ="",
Switzerland65!B16 ="",Switzerland65!B15 ="",
Switzerland65!N16 ="",Switzerland65!N15 =""),"",
LN(SQRT(
(Australia61!D16/Australia61!B16
 +Canada62!D16/Canada62!B16
 +Japan63!D16/Japan63!B16
 +Norway64!D16/Norway64!B16
 +Switzerland65!D16/Switzerland65!B16)
/(Australia61!D16/Australia61!N16*Australia61!N15/Australia61!B15
 +Canada62!D16/Canada62!N16*Canada62!N15/Canada62!B15
 +Japan63!D16/Japan63!N16*Japan63!N15/Japan63!B15
 +Norway64!D16/Norway64!N16*Norway64!N15/Norway64!B15
 +Switzerland65!D16/Switzerland65!N16*Switzerland65!N15/Switzerland65!B15)
*(Australia61!D15/Australia61!N15*Australia61!N16/Australia61!B16
 +Canada62!D15/Canada62!N15*Canada62!N16/Canada62!B16
 +Japan63!D15/Japan63!N15*Japan63!N16/Japan63!B16
 +Norway64!D15/Norway64!N15*Norway64!N16/Norway64!B16
 +Switzerland65!D15/Switzerland65!N15*Switzerland65!N16/Switzerland65!B16)
/(Australia61!D15/Australia61!B15
 +Canada62!D15/Canada62!B15
 +Japan63!D15/Japan63!B15
 +Norway64!D15/Norway64!B15
 +Switzerland65!D15/Switzerland65!B15))))</f>
        <v>-4.0549726175788045E-2</v>
      </c>
      <c r="L16" s="62" t="str">
        <f>IF(OR(
Australia61!F16   ="",Australia61!F15   ="",
Australia61!D16   ="",Australia61!D15   ="",
Australia61!B16   ="",Australia61!B15   ="",
Australia61!P16   ="",Australia61!P15   ="",
Canada62!F16      ="",Canada62!F15      ="",
Canada62!D16      ="",Canada62!D15      ="",
Canada62!B16      ="",Canada62!B15      ="",
Canada62!P16      ="",Canada62!P15      ="",
Japan63!F16       ="",Japan63!F15       ="",
Japan63!D16       ="",Japan63!D15       ="",
Japan63!B16       ="",Japan63!B15       ="",
Japan63!P16       ="",Japan63!P15       ="",
Norway64!F16      ="",Norway64!F15      ="",
Norway64!D16      ="",Norway64!D15      ="",
Norway64!B16      ="",Norway64!B15      ="",
Norway64!P16      ="",Norway64!P15      ="",
Switzerland65!F16 ="",Switzerland65!F15 ="",
Switzerland65!D16 ="",Switzerland65!D15 ="",
Switzerland65!B16 ="",Switzerland65!B15 ="",
Switzerland65!P16 ="",Switzerland65!P15 =""),"",
LN(SQRT(
(Australia61!D16*Australia61!F16/Australia61!B16
 +Canada62!D16*Canada62!F16/Canada62!B16
 +Japan63!D16*Japan63!F16/Japan63!B16
 +Norway64!D16*Norway64!F16/Norway64!B16
 +Switzerland65!D16*Switzerland65!F16/Switzerland65!B16)
/(Australia61!D16*Australia61!F16/Australia61!P16*Australia61!P15/Australia61!B15
 +Canada62!D16*Canada62!F16/Canada62!P16*Canada62!P15/Canada62!B15
 +Japan63!D16*Japan63!F16/Japan63!P16*Japan63!P15/Japan63!B15
 +Norway64!D16*Norway64!F16/Norway64!P16*Norway64!P15/Norway64!B15
 +Switzerland65!D16*Switzerland65!F16/Switzerland65!P16*Switzerland65!P15/Switzerland65!B15)
*(Australia61!D15*Australia61!F15/Australia61!P15*Australia61!P16/Australia61!B16
 +Canada62!D15*Canada62!F15/Canada62!P15*Canada62!P16/Canada62!B16
 +Japan63!D15*Japan63!F15/Japan63!P15*Japan63!P16/Japan63!B16
 +Norway64!D15*Norway64!F15/Norway64!P15*Norway64!P16/Norway64!B16
 +Switzerland65!D15*Switzerland65!F15/Switzerland65!P15*Switzerland65!P16/Switzerland65!B16)
/(Australia61!D15*Australia61!F15/Australia61!B15
 +Canada62!D15*Canada62!F15/Canada62!B15
 +Japan63!D15*Japan63!F15/Japan63!B15
 +Norway64!D15*Norway64!F15/Norway64!B15
 +Switzerland65!D15*Switzerland65!F15/Switzerland65!B15))))</f>
        <v/>
      </c>
      <c r="M16" s="62" t="str">
        <f>IF(OR(
Australia61!H16   ="",Australia61!H15   ="",
Australia61!D16   ="",Australia61!D15   ="",
Australia61!B16   ="",Australia61!B15   ="",
Australia61!Q16   ="",Australia61!Q15   ="",
Canada62!H16      ="",Canada62!H15      ="",
Canada62!D16      ="",Canada62!D15      ="",
Canada62!B16      ="",Canada62!B15      ="",
Canada62!Q16      ="",Canada62!Q15      ="",
Japan63!H16       ="",Japan63!H15       ="",
Japan63!D16       ="",Japan63!D15       ="",
Japan63!B16       ="",Japan63!B15       ="",
Japan63!Q16       ="",Japan63!Q15       ="",
Norway64!H16      ="",Norway64!H15      ="",
Norway64!D16      ="",Norway64!D15      ="",
Norway64!B16      ="",Norway64!B15      ="",
Norway64!Q16      ="",Norway64!Q15      ="",
Switzerland65!H16 ="",Switzerland65!H15 ="",
Switzerland65!D16 ="",Switzerland65!D15 ="",
Switzerland65!B16 ="",Switzerland65!B15 ="",
Switzerland65!Q16 ="",Switzerland65!Q15 =""),"",
LN(SQRT(
(Australia61!D16*Australia61!H16/Australia61!B16
 +Canada62!D16*Canada62!H16/Canada62!B16
 +Japan63!D16*Japan63!H16/Japan63!B16
 +Norway64!D16*Norway64!H16/Norway64!B16
 +Switzerland65!D16*Switzerland65!H16/Switzerland65!B16)
/(Australia61!D16*Australia61!H16/Australia61!Q16*Australia61!Q15/Australia61!B15
 +Canada62!D16*Canada62!H16/Canada62!Q16*Canada62!Q15/Canada62!B15
 +Japan63!D16*Japan63!H16/Japan63!Q16*Japan63!Q15/Japan63!B15
 +Norway64!D16*Norway64!H16/Norway64!Q16*Norway64!Q15/Norway64!B15
 +Switzerland65!D16*Switzerland65!H16/Switzerland65!Q16*Switzerland65!Q15/Switzerland65!B15)
*(Australia61!D15*Australia61!H15/Australia61!Q15*Australia61!Q16/Australia61!B16
 +Canada62!D15*Canada62!H15/Canada62!Q15*Canada62!Q16/Canada62!B16
 +Japan63!D15*Japan63!H15/Japan63!Q15*Japan63!Q16/Japan63!B16
 +Norway64!D15*Norway64!H15/Norway64!Q15*Norway64!Q16/Norway64!B16
 +Switzerland65!D15*Switzerland65!H15/Switzerland65!Q15*Switzerland65!Q16/Switzerland65!B16)
/(Australia61!D15*Australia61!H15/Australia61!B15
 +Canada62!D15*Canada62!H15/Canada62!B15
 +Japan63!D15*Japan63!H15/Japan63!B15
 +Norway64!D15*Norway64!H15/Norway64!B15
 +Switzerland65!D15*Switzerland65!H15/Switzerland65!B15))))</f>
        <v/>
      </c>
      <c r="N16" s="62" t="str">
        <f>IF(OR(
Australia61!I16   ="",Australia61!I15   ="",
Australia61!B16   ="",Australia61!B15   ="",
Australia61!R16   ="",Australia61!R15   ="",
Canada62!I16      ="",Canada62!I15      ="",
Canada62!B16      ="",Canada62!B15      ="",
Canada62!R16      ="",Canada62!R15      ="",
Japan63!I16       ="",Japan63!I15       ="",
Japan63!B16       ="",Japan63!B15       ="",
Japan63!R16       ="",Japan63!R15       ="",
Norway64!I16      ="",Norway64!I15      ="",
Norway64!B16      ="",Norway64!B15      ="",
Norway64!R16      ="",Norway64!R15      ="",
Switzerland65!I16 ="",Switzerland65!I15 ="",
Switzerland65!B16 ="",Switzerland65!B15 ="",
Switzerland65!R16 ="",Switzerland65!R15 =""),"",
LN(SQRT(
(Australia61!I16/Australia61!B16
 +Canada62!I16/Canada62!B16
 +Japan63!I16/Japan63!B16
 +Norway64!I16/Norway64!B16
 +Switzerland65!I16/Switzerland65!B16)
/(Australia61!I16/Australia61!R16*Australia61!R15/Australia61!B15
 +Canada62!I16/Canada62!R16*Canada62!R15/Canada62!B15
 +Japan63!I16/Japan63!R16*Japan63!R15/Japan63!B15
 +Norway64!I16/Norway64!R16*Norway64!R15/Norway64!B15
 +Switzerland65!I16/Switzerland65!R16*Switzerland65!R15/Switzerland65!B15)
*(Australia61!I15/Australia61!R15*Australia61!R16/Australia61!B16
 +Canada62!I15/Canada62!R15*Canada62!R16/Canada62!B16
 +Japan63!I15/Japan63!R15*Japan63!R16/Japan63!B16
 +Norway64!I15/Norway64!R15*Norway64!R16/Norway64!B16
 +Switzerland65!I15/Switzerland65!R15*Switzerland65!R16/Switzerland65!B16)
/(Australia61!I15/Australia61!B15
 +Canada62!I15/Canada62!B15
 +Japan63!I15/Japan63!B15
 +Norway64!I15/Norway64!B15
 +Switzerland65!I15/Switzerland65!B15))))</f>
        <v/>
      </c>
      <c r="O16" s="62" t="str">
        <f>IF(OR(
Australia61!K16   ="",Australia61!K15   ="",
Australia61!B16   ="",Australia61!B15   ="",
Australia61!S16   ="",Australia61!S15   ="",
Canada62!K16      ="",Canada62!K15      ="",
Canada62!B16      ="",Canada62!B15      ="",
Canada62!S16      ="",Canada62!S15      ="",
Japan63!K16       ="",Japan63!K15       ="",
Japan63!B16       ="",Japan63!B15       ="",
Japan63!S16       ="",Japan63!S15       ="",
Norway64!K16      ="",Norway64!K15      ="",
Norway64!B16      ="",Norway64!B15      ="",
Norway64!S16      ="",Norway64!S15      ="",
Switzerland65!K16 ="",Switzerland65!K15 ="",
Switzerland65!B16 ="",Switzerland65!B15 ="",
Switzerland65!S16 ="",Switzerland65!S15 =""),"",
LN(SQRT(
(Australia61!K16/Australia61!B16
 +Canada62!K16/Canada62!B16
 +Japan63!K16/Japan63!B16
 +Norway64!K16/Norway64!B16
 +Switzerland65!K16/Switzerland65!B16)
/(Australia61!K16/Australia61!S16*Australia61!S15/Australia61!B15
 +Canada62!K16/Canada62!S16*Canada62!S15/Canada62!B15
 +Japan63!K16/Japan63!S16*Japan63!S15/Japan63!B15
 +Norway64!K16/Norway64!S16*Norway64!S15/Norway64!B15
 +Switzerland65!K16/Switzerland65!S16*Switzerland65!S15/Switzerland65!B15)
*(Australia61!K15/Australia61!S15*Australia61!S16/Australia61!B16
 +Canada62!K15/Canada62!S15*Canada62!S16/Canada62!B16
 +Japan63!K15/Japan63!S15*Japan63!S16/Japan63!B16
 +Norway64!K15/Norway64!S15*Norway64!S16/Norway64!B16
 +Switzerland65!K15/Switzerland65!S15*Switzerland65!S16/Switzerland65!B16)
/(Australia61!K15/Australia61!B15
 +Canada62!K15/Canada62!B15
 +Japan63!K15/Japan63!B15
 +Norway64!K15/Norway64!B15
 +Switzerland65!K15/Switzerland65!B15))))</f>
        <v/>
      </c>
      <c r="P16" s="62" t="str">
        <f>IF(OR(
Australia61!L16   ="",Australia61!L15   ="",
Australia61!B16   ="",Australia61!B15   ="",
Australia61!T16   ="",Australia61!T15   ="",
Canada62!L16      ="",Canada62!L15      ="",
Canada62!B16      ="",Canada62!B15      ="",
Canada62!T16      ="",Canada62!T15      ="",
Japan63!L16       ="",Japan63!L15       ="",
Japan63!B16       ="",Japan63!B15       ="",
Japan63!T16       ="",Japan63!T15       ="",
Norway64!L16      ="",Norway64!L15      ="",
Norway64!B16      ="",Norway64!B15      ="",
Norway64!T16      ="",Norway64!T15      ="",
Switzerland65!L16 ="",Switzerland65!L15 ="",
Switzerland65!B16 ="",Switzerland65!B15 ="",
Switzerland65!T16 ="",Switzerland65!T15 =""),"",
LN(SQRT(
(Australia61!L16/Australia61!B16
 +Canada62!L16/Canada62!B16
 +Japan63!L16/Japan63!B16
 +Norway64!L16/Norway64!B16
 +Switzerland65!L16/Switzerland65!B16)
/(Australia61!L16/Australia61!T16*Australia61!T15/Australia61!B15
 +Canada62!L16/Canada62!T16*Canada62!T15/Canada62!B15
 +Japan63!L16/Japan63!T16*Japan63!T15/Japan63!B15
 +Norway64!L16/Norway64!T16*Norway64!T15/Norway64!B15
 +Switzerland65!L16/Switzerland65!T16*Switzerland65!T15/Switzerland65!B15)
*(Australia61!L15/Australia61!T15*Australia61!T16/Australia61!B16
 +Canada62!L15/Canada62!T15*Canada62!T16/Canada62!B16
 +Japan63!L15/Japan63!T15*Japan63!T16/Japan63!B16
 +Norway64!L15/Norway64!T15*Norway64!T16/Norway64!B16
 +Switzerland65!L15/Switzerland65!T15*Switzerland65!T16/Switzerland65!B16)
/(Australia61!L15/Australia61!B15
 +Canada62!L15/Canada62!B15
 +Japan63!L15/Japan63!B15
 +Norway64!L15/Norway64!B15
 +Switzerland65!L15/Switzerland65!B15))))</f>
        <v/>
      </c>
      <c r="V16" s="61" t="str">
        <f>IF(OR(
Australia61!V16   ="",
Australia61!U16   ="",
Canada62!V16      ="",
Canada62!U16      ="",
Japan63!V16       ="",
Japan63!U16       ="",
Norway64!V16      ="",
Norway64!U16      ="",
Switzerland65!V16 ="",
Switzerland65!U16 =""),"",
LN((Australia61!V16+Canada62!V16+Japan63!V16+Norway64!V16+Switzerland65!V16)
/(Australia61!U16+Canada62!U16+Japan63!U16+Norway64!U16+Switzerland65!U16)))</f>
        <v/>
      </c>
      <c r="W16" s="61" t="str">
        <f>IF(OR(
Australia61!V16   ="",
Australia61!W16   ="",
Australia61!U16   ="",
Canada62!V16      ="",
Canada62!W16      ="",
Canada62!U16      ="",
Japan63!V16       ="",
Japan63!W16       ="",
Japan63!U16       ="",
Norway64!V16      ="",
Norway64!W16      ="",
Norway64!U16      ="",
Switzerland65!V16 ="",
Switzerland65!W16 ="",
Switzerland65!V16 =""),"",
LN((Australia61!V16*Australia61!W16+Canada62!V16*Canada62!W16+Japan63!V16*Japan63!W16+Norway64!V16*Norway64!W16+Switzerland65!V16*Switzerland65!W16)
/(Australia61!U16+Canada62!U16+Japan63!U16+Norway64!U16+Switzerland65!U16)))</f>
        <v/>
      </c>
      <c r="X16" s="61" t="str">
        <f>IF(OR(
Australia61!X16   ="",
Australia61!D16   ="",
Australia61!B16   ="",
Canada62!X16      ="",
Canada62!D16      ="",
Canada62!B16      ="",
Japan63!X16       ="",
Japan63!D16       ="",
Japan63!B16       ="",
Norway64!X16      ="",
Norway64!D16      ="",
Norway64!B16      ="",
Switzerland65!X16 ="",
Switzerland65!D16 ="",
Switzerland65!B16 =""),"",
(Australia61!X16*Australia61!D16/Australia61!B16
 +Canada62!X16*Canada62!D16/Canada62!B16
 +Japan63!X16*Japan63!D16/Japan63!B16
 +Norway64!X16*Norway64!D16/Norway64!B16
 +Switzerland65!X16*Switzerland65!D16/Switzerland65!B16)
/(Australia61!D16/Australia61!B16
 +Canada62!D16/Canada62!B16
 +Japan63!D16/Japan63!B16
 +Norway64!D16/Norway64!B16
 +Switzerland65!D16/Switzerland65!B16))</f>
        <v/>
      </c>
      <c r="Y16" s="61" t="str">
        <f>IF(OR(
Australia61!Y16   ="",
Australia61!D16   ="",
Australia61!B16   ="",
Canada62!Y16      ="",
Canada62!D16      ="",
Canada62!B16      ="",
Japan63!Y16       ="",
Japan63!D16       ="",
Japan63!B16       ="",
Norway64!Y16      ="",
Norway64!D16      ="",
Norway64!B16      ="",
Switzerland65!Y16 ="",
Switzerland65!D16 ="",
Switzerland65!B16 =""),"",
(Australia61!Y16/Australia61!B16
 +Canada62!Y16/Canada62!B16
 +Japan63!Y16/Japan63!B16
 +Norway64!Y16/Norway64!B16
 +Switzerland65!Y16/Switzerland65!B16)
/(Australia61!D16/Australia61!B16
 +Canada62!D16/Canada62!B16
 +Japan63!D16/Japan63!B16
 +Norway64!D16/Norway64!B16
 +Switzerland65!D16/Switzerland65!B16))</f>
        <v/>
      </c>
      <c r="Z16" s="61">
        <v>3.71</v>
      </c>
      <c r="AA16" s="62">
        <f t="shared" si="1"/>
        <v>8.834972617578804E-2</v>
      </c>
      <c r="AB16" s="61">
        <f>IF(OR(
Australia61!AB16   ="",
Australia61!D16   ="",
Australia61!B16   ="",
Canada62!AB16      ="",
Canada62!D16      ="",
Canada62!B16      ="",
Japan63!AB16       ="",
Japan63!D16       ="",
Japan63!B16       ="",
Norway64!AB16      ="",
Norway64!D16      ="",
Norway64!B16      ="",
Switzerland65!AB16 ="",
Switzerland65!D16 ="",
Switzerland65!B16 =""),"",
(Australia61!AB16*Australia61!D16/Australia61!B16
 +Canada62!AB16*Canada62!D16/Canada62!B16
 +Japan63!AB16*Japan63!D16/Japan63!B16
 +Norway64!AB16*Norway64!D16/Norway64!B16
 +Switzerland65!AB16*Switzerland65!D16/Switzerland65!B16)
/(Australia61!D16/Australia61!B16
 +Canada62!D16/Canada62!B16
 +Japan63!D16/Japan63!B16
 +Norway64!D16/Norway64!B16
 +Switzerland65!D16/Switzerland65!B16))</f>
        <v>0.25462752378960196</v>
      </c>
    </row>
    <row r="17" spans="1:28">
      <c r="A17" s="62">
        <v>1884</v>
      </c>
      <c r="B17" s="62" t="str">
        <f>IF(OR(
Australia61!AC17   ="",
Australia61!D17   ="",
Australia61!B17   ="",
Canada62!AC17      ="",
Canada62!D17      ="",
Canada62!B17      ="",
Japan63!AC17       ="",
Japan63!D17       ="",
Japan63!B17       ="",
Norway64!AC17      ="",
Norway64!D17      ="",
Norway64!B17      ="",
Switzerland65!AC17 ="",
Switzerland65!D17 ="",
Switzerland65!B17 =""),"",
(Australia61!AC17*Australia61!D17/Australia61!B17
 +Canada62!AC17*Canada62!D17/Canada62!B17
 +Japan63!AC17*Japan63!D17/Japan63!B17
 +Norway64!AC17*Norway64!D17/Norway64!B17
 +Switzerland65!AC17*Switzerland65!D17/Switzerland65!B17)
/(Australia61!D17/Australia61!B17
 +Canada62!D17/Canada62!B17
 +Japan63!D17/Japan63!B17
 +Norway64!D17/Norway64!B17
 +Switzerland65!D17/Switzerland65!B17))</f>
        <v/>
      </c>
      <c r="C17" s="61" t="str">
        <f>IF(OR(
Australia61!F17   ="",
Australia61!D17   ="",
Australia61!B17   ="",
Canada62!F17      ="",
Canada62!D17      ="",
Canada62!B17      ="",
Japan63!F17       ="",
Japan63!D17       ="",
Japan63!B17       ="",
Norway64!F17      ="",
Norway64!D17      ="",
Norway64!B17      ="",
Switzerland65!F17 ="",
Switzerland65!D17 ="",
Switzerland65!B17 =""),"",
(Australia61!F17*Australia61!D17/Australia61!B17
 +Canada62!F17*Canada62!D17/Canada62!B17
 +Japan63!F17*Japan63!D17/Japan63!B17
 +Norway64!F17*Norway64!D17/Norway64!B17
 +Switzerland65!F17*Switzerland65!D17/Switzerland65!B17)
/(Australia61!D17/Australia61!B17
 +Canada62!D17/Canada62!B17
 +Japan63!D17/Japan63!B17
 +Norway64!D17/Norway64!B17
 +Switzerland65!D17/Switzerland65!B17))</f>
        <v/>
      </c>
      <c r="D17" s="61" t="str">
        <f>IF(OR(
Australia61!AE17   ="",
Australia61!D17   ="",
Australia61!B17   ="",
Canada62!AE17      ="",
Canada62!D17      ="",
Canada62!B17      ="",
Japan63!AE17       ="",
Japan63!D17       ="",
Japan63!B17       ="",
Norway64!AE17      ="",
Norway64!D17      ="",
Norway64!B17      ="",
Switzerland65!AE17 ="",
Switzerland65!D17 ="",
Switzerland65!B17 =""),"",
(Australia61!AE17*Australia61!D17/Australia61!B17
 +Canada62!AE17*Canada62!D17/Canada62!B17
 +Japan63!AE17*Japan63!D17/Japan63!B17
 +Norway64!AE17*Norway64!D17/Norway64!B17
 +Switzerland65!AE17*Switzerland65!D17/Switzerland65!B17)
/(Australia61!D17/Australia61!B17
 +Canada62!D17/Canada62!B17
 +Japan63!D17/Japan63!B17
 +Norway64!D17/Norway64!B17
 +Switzerland65!D17/Switzerland65!B17))</f>
        <v/>
      </c>
      <c r="E17" s="61" t="str">
        <f>IF(OR(
Australia61!H17   ="",
Australia61!D17   ="",
Australia61!B17   ="",
Canada62!H17      ="",
Canada62!D17      ="",
Canada62!B17      ="",
Japan63!H17       ="",
Japan63!D17       ="",
Japan63!B17       ="",
Norway64!H17      ="",
Norway64!D17      ="",
Norway64!B17      ="",
Switzerland65!H17 ="",
Switzerland65!D17 ="",
Switzerland65!B17 =""),"",
(Australia61!H17*Australia61!D17/Australia61!B17
 +Canada62!H17*Canada62!D17/Canada62!B17
 +Japan63!H17*Japan63!D17/Japan63!B17
 +Norway64!H17*Norway64!D17/Norway64!B17
 +Switzerland65!H17*Switzerland65!D17/Switzerland65!B17)
/(Australia61!D17/Australia61!B17
 +Canada62!D17/Canada62!B17
 +Japan63!D17/Japan63!B17
 +Norway64!D17/Norway64!B17
 +Switzerland65!D17/Switzerland65!B17))</f>
        <v/>
      </c>
      <c r="F17" s="61" t="str">
        <f>IF(OR(
Australia61!I17   ="",
Australia61!D17   ="",
Australia61!B17   ="",
Canada62!I17      ="",
Canada62!D17      ="",
Canada62!B17      ="",
Japan63!I17       ="",
Japan63!D17       ="",
Japan63!B17       ="",
Norway64!I17      ="",
Norway64!D17      ="",
Norway64!B17      ="",
Switzerland65!I17 ="",
Switzerland65!D17 ="",
Switzerland65!B17 =""),"",
(Australia61!I17/Australia61!B17
 +Canada62!I17/Canada62!B17
 +Japan63!I17/Japan63!B17
 +Norway64!I17/Norway64!B17
 +Switzerland65!I17/Switzerland65!B17)
/(Australia61!D17/Australia61!B17
 +Canada62!D17/Canada62!B17
 +Japan63!D17/Japan63!B17
 +Norway64!D17/Norway64!B17
 +Switzerland65!D17/Switzerland65!B17))</f>
        <v/>
      </c>
      <c r="G17" s="61" t="str">
        <f>IF(OR(
Australia61!J17   ="",
Australia61!D17   ="",
Australia61!B17   ="",
Canada62!J17      ="",
Canada62!D17      ="",
Canada62!B17      ="",
Japan63!J17       ="",
Japan63!D17       ="",
Japan63!B17       ="",
Norway64!J17      ="",
Norway64!D17      ="",
Norway64!B17      ="",
Switzerland65!J17 ="",
Switzerland65!D17 ="",
Switzerland65!B17 =""),"",
(Australia61!J17/Australia61!B17
 +Canada62!J17/Canada62!B17
 +Japan63!J17/Japan63!B17
 +Norway64!J17/Norway64!B17
 +Switzerland65!J17/Switzerland65!B17)
/(Australia61!D17/Australia61!B17
 +Canada62!D17/Canada62!B17
 +Japan63!D17/Japan63!B17
 +Norway64!D17/Norway64!B17
 +Switzerland65!D17/Switzerland65!B17))</f>
        <v/>
      </c>
      <c r="H17" s="61" t="str">
        <f>IF(OR(
Australia61!K17   ="",
Australia61!D17   ="",
Australia61!B17   ="",
Canada62!K17      ="",
Canada62!D17      ="",
Canada62!B17      ="",
Japan63!K17       ="",
Japan63!D17       ="",
Japan63!B17       ="",
Norway64!K17      ="",
Norway64!D17      ="",
Norway64!B17      ="",
Switzerland65!K17 ="",
Switzerland65!D17 ="",
Switzerland65!B17 =""),"",
(Australia61!K17/Australia61!B17
 +Canada62!K17/Canada62!B17
 +Japan63!K17/Japan63!B17
 +Norway64!K17/Norway64!B17
 +Switzerland65!K17/Switzerland65!B17)
/(Australia61!D17/Australia61!B17
 +Canada62!D17/Canada62!B17
 +Japan63!D17/Japan63!B17
 +Norway64!D17/Norway64!B17
 +Switzerland65!D17/Switzerland65!B17))</f>
        <v/>
      </c>
      <c r="I17" s="61" t="str">
        <f>IF(OR(
Australia61!L17   ="",
Australia61!D17   ="",
Australia61!B17   ="",
Canada62!L17      ="",
Canada62!D17      ="",
Canada62!B17      ="",
Japan63!L17       ="",
Japan63!D17       ="",
Japan63!B17       ="",
Norway64!L17      ="",
Norway64!D17      ="",
Norway64!B17      ="",
Switzerland65!L17 ="",
Switzerland65!D17 ="",
Switzerland65!B17 =""),"",
(Australia61!L17/Australia61!B17
 +Canada62!L17/Canada62!B17
 +Japan63!L17/Japan63!B17
 +Norway64!L17/Norway64!B17
 +Switzerland65!L17/Switzerland65!B17)
/(Australia61!D17/Australia61!B17
 +Canada62!D17/Canada62!B17
 +Japan63!D17/Japan63!B17
 +Norway64!D17/Norway64!B17
 +Switzerland65!D17/Switzerland65!B17))</f>
        <v/>
      </c>
      <c r="J17" s="61" t="str">
        <f t="shared" si="0"/>
        <v/>
      </c>
      <c r="K17" s="62">
        <f>IF(OR(
Australia61!D17   ="",Australia61!D16   ="",
Australia61!B17   ="",Australia61!B16   ="",
Australia61!N17   ="",Australia61!N16   ="",
Canada62!D17      ="",Canada62!D16      ="",
Canada62!B17      ="",Canada62!B16      ="",
Canada62!N17      ="",Canada62!N16      ="",
Japan63!D17       ="",Japan63!D16       ="",
Japan63!B17       ="",Japan63!B16       ="",
Japan63!N17       ="",Japan63!N16       ="",
Norway64!D17      ="",Norway64!D16      ="",
Norway64!B17      ="",Norway64!B16      ="",
Norway64!N17      ="",Norway64!N16      ="",
Switzerland65!D17 ="",Switzerland65!D16 ="",
Switzerland65!B17 ="",Switzerland65!B16 ="",
Switzerland65!N17 ="",Switzerland65!N16 =""),"",
LN(SQRT(
(Australia61!D17/Australia61!B17
 +Canada62!D17/Canada62!B17
 +Japan63!D17/Japan63!B17
 +Norway64!D17/Norway64!B17
 +Switzerland65!D17/Switzerland65!B17)
/(Australia61!D17/Australia61!N17*Australia61!N16/Australia61!B16
 +Canada62!D17/Canada62!N17*Canada62!N16/Canada62!B16
 +Japan63!D17/Japan63!N17*Japan63!N16/Japan63!B16
 +Norway64!D17/Norway64!N17*Norway64!N16/Norway64!B16
 +Switzerland65!D17/Switzerland65!N17*Switzerland65!N16/Switzerland65!B16)
*(Australia61!D16/Australia61!N16*Australia61!N17/Australia61!B17
 +Canada62!D16/Canada62!N16*Canada62!N17/Canada62!B17
 +Japan63!D16/Japan63!N16*Japan63!N17/Japan63!B17
 +Norway64!D16/Norway64!N16*Norway64!N17/Norway64!B17
 +Switzerland65!D16/Switzerland65!N16*Switzerland65!N17/Switzerland65!B17)
/(Australia61!D16/Australia61!B16
 +Canada62!D16/Canada62!B16
 +Japan63!D16/Japan63!B16
 +Norway64!D16/Norway64!B16
 +Switzerland65!D16/Switzerland65!B16))))</f>
        <v>-1.806146486321299E-2</v>
      </c>
      <c r="L17" s="62" t="str">
        <f>IF(OR(
Australia61!F17   ="",Australia61!F16   ="",
Australia61!D17   ="",Australia61!D16   ="",
Australia61!B17   ="",Australia61!B16   ="",
Australia61!P17   ="",Australia61!P16   ="",
Canada62!F17      ="",Canada62!F16      ="",
Canada62!D17      ="",Canada62!D16      ="",
Canada62!B17      ="",Canada62!B16      ="",
Canada62!P17      ="",Canada62!P16      ="",
Japan63!F17       ="",Japan63!F16       ="",
Japan63!D17       ="",Japan63!D16       ="",
Japan63!B17       ="",Japan63!B16       ="",
Japan63!P17       ="",Japan63!P16       ="",
Norway64!F17      ="",Norway64!F16      ="",
Norway64!D17      ="",Norway64!D16      ="",
Norway64!B17      ="",Norway64!B16      ="",
Norway64!P17      ="",Norway64!P16      ="",
Switzerland65!F17 ="",Switzerland65!F16 ="",
Switzerland65!D17 ="",Switzerland65!D16 ="",
Switzerland65!B17 ="",Switzerland65!B16 ="",
Switzerland65!P17 ="",Switzerland65!P16 =""),"",
LN(SQRT(
(Australia61!D17*Australia61!F17/Australia61!B17
 +Canada62!D17*Canada62!F17/Canada62!B17
 +Japan63!D17*Japan63!F17/Japan63!B17
 +Norway64!D17*Norway64!F17/Norway64!B17
 +Switzerland65!D17*Switzerland65!F17/Switzerland65!B17)
/(Australia61!D17*Australia61!F17/Australia61!P17*Australia61!P16/Australia61!B16
 +Canada62!D17*Canada62!F17/Canada62!P17*Canada62!P16/Canada62!B16
 +Japan63!D17*Japan63!F17/Japan63!P17*Japan63!P16/Japan63!B16
 +Norway64!D17*Norway64!F17/Norway64!P17*Norway64!P16/Norway64!B16
 +Switzerland65!D17*Switzerland65!F17/Switzerland65!P17*Switzerland65!P16/Switzerland65!B16)
*(Australia61!D16*Australia61!F16/Australia61!P16*Australia61!P17/Australia61!B17
 +Canada62!D16*Canada62!F16/Canada62!P16*Canada62!P17/Canada62!B17
 +Japan63!D16*Japan63!F16/Japan63!P16*Japan63!P17/Japan63!B17
 +Norway64!D16*Norway64!F16/Norway64!P16*Norway64!P17/Norway64!B17
 +Switzerland65!D16*Switzerland65!F16/Switzerland65!P16*Switzerland65!P17/Switzerland65!B17)
/(Australia61!D16*Australia61!F16/Australia61!B16
 +Canada62!D16*Canada62!F16/Canada62!B16
 +Japan63!D16*Japan63!F16/Japan63!B16
 +Norway64!D16*Norway64!F16/Norway64!B16
 +Switzerland65!D16*Switzerland65!F16/Switzerland65!B16))))</f>
        <v/>
      </c>
      <c r="M17" s="62" t="str">
        <f>IF(OR(
Australia61!H17   ="",Australia61!H16   ="",
Australia61!D17   ="",Australia61!D16   ="",
Australia61!B17   ="",Australia61!B16   ="",
Australia61!Q17   ="",Australia61!Q16   ="",
Canada62!H17      ="",Canada62!H16      ="",
Canada62!D17      ="",Canada62!D16      ="",
Canada62!B17      ="",Canada62!B16      ="",
Canada62!Q17      ="",Canada62!Q16      ="",
Japan63!H17       ="",Japan63!H16       ="",
Japan63!D17       ="",Japan63!D16       ="",
Japan63!B17       ="",Japan63!B16       ="",
Japan63!Q17       ="",Japan63!Q16       ="",
Norway64!H17      ="",Norway64!H16      ="",
Norway64!D17      ="",Norway64!D16      ="",
Norway64!B17      ="",Norway64!B16      ="",
Norway64!Q17      ="",Norway64!Q16      ="",
Switzerland65!H17 ="",Switzerland65!H16 ="",
Switzerland65!D17 ="",Switzerland65!D16 ="",
Switzerland65!B17 ="",Switzerland65!B16 ="",
Switzerland65!Q17 ="",Switzerland65!Q16 =""),"",
LN(SQRT(
(Australia61!D17*Australia61!H17/Australia61!B17
 +Canada62!D17*Canada62!H17/Canada62!B17
 +Japan63!D17*Japan63!H17/Japan63!B17
 +Norway64!D17*Norway64!H17/Norway64!B17
 +Switzerland65!D17*Switzerland65!H17/Switzerland65!B17)
/(Australia61!D17*Australia61!H17/Australia61!Q17*Australia61!Q16/Australia61!B16
 +Canada62!D17*Canada62!H17/Canada62!Q17*Canada62!Q16/Canada62!B16
 +Japan63!D17*Japan63!H17/Japan63!Q17*Japan63!Q16/Japan63!B16
 +Norway64!D17*Norway64!H17/Norway64!Q17*Norway64!Q16/Norway64!B16
 +Switzerland65!D17*Switzerland65!H17/Switzerland65!Q17*Switzerland65!Q16/Switzerland65!B16)
*(Australia61!D16*Australia61!H16/Australia61!Q16*Australia61!Q17/Australia61!B17
 +Canada62!D16*Canada62!H16/Canada62!Q16*Canada62!Q17/Canada62!B17
 +Japan63!D16*Japan63!H16/Japan63!Q16*Japan63!Q17/Japan63!B17
 +Norway64!D16*Norway64!H16/Norway64!Q16*Norway64!Q17/Norway64!B17
 +Switzerland65!D16*Switzerland65!H16/Switzerland65!Q16*Switzerland65!Q17/Switzerland65!B17)
/(Australia61!D16*Australia61!H16/Australia61!B16
 +Canada62!D16*Canada62!H16/Canada62!B16
 +Japan63!D16*Japan63!H16/Japan63!B16
 +Norway64!D16*Norway64!H16/Norway64!B16
 +Switzerland65!D16*Switzerland65!H16/Switzerland65!B16))))</f>
        <v/>
      </c>
      <c r="N17" s="62" t="str">
        <f>IF(OR(
Australia61!I17   ="",Australia61!I16   ="",
Australia61!B17   ="",Australia61!B16   ="",
Australia61!R17   ="",Australia61!R16   ="",
Canada62!I17      ="",Canada62!I16      ="",
Canada62!B17      ="",Canada62!B16      ="",
Canada62!R17      ="",Canada62!R16      ="",
Japan63!I17       ="",Japan63!I16       ="",
Japan63!B17       ="",Japan63!B16       ="",
Japan63!R17       ="",Japan63!R16       ="",
Norway64!I17      ="",Norway64!I16      ="",
Norway64!B17      ="",Norway64!B16      ="",
Norway64!R17      ="",Norway64!R16      ="",
Switzerland65!I17 ="",Switzerland65!I16 ="",
Switzerland65!B17 ="",Switzerland65!B16 ="",
Switzerland65!R17 ="",Switzerland65!R16 =""),"",
LN(SQRT(
(Australia61!I17/Australia61!B17
 +Canada62!I17/Canada62!B17
 +Japan63!I17/Japan63!B17
 +Norway64!I17/Norway64!B17
 +Switzerland65!I17/Switzerland65!B17)
/(Australia61!I17/Australia61!R17*Australia61!R16/Australia61!B16
 +Canada62!I17/Canada62!R17*Canada62!R16/Canada62!B16
 +Japan63!I17/Japan63!R17*Japan63!R16/Japan63!B16
 +Norway64!I17/Norway64!R17*Norway64!R16/Norway64!B16
 +Switzerland65!I17/Switzerland65!R17*Switzerland65!R16/Switzerland65!B16)
*(Australia61!I16/Australia61!R16*Australia61!R17/Australia61!B17
 +Canada62!I16/Canada62!R16*Canada62!R17/Canada62!B17
 +Japan63!I16/Japan63!R16*Japan63!R17/Japan63!B17
 +Norway64!I16/Norway64!R16*Norway64!R17/Norway64!B17
 +Switzerland65!I16/Switzerland65!R16*Switzerland65!R17/Switzerland65!B17)
/(Australia61!I16/Australia61!B16
 +Canada62!I16/Canada62!B16
 +Japan63!I16/Japan63!B16
 +Norway64!I16/Norway64!B16
 +Switzerland65!I16/Switzerland65!B16))))</f>
        <v/>
      </c>
      <c r="O17" s="62" t="str">
        <f>IF(OR(
Australia61!K17   ="",Australia61!K16   ="",
Australia61!B17   ="",Australia61!B16   ="",
Australia61!S17   ="",Australia61!S16   ="",
Canada62!K17      ="",Canada62!K16      ="",
Canada62!B17      ="",Canada62!B16      ="",
Canada62!S17      ="",Canada62!S16      ="",
Japan63!K17       ="",Japan63!K16       ="",
Japan63!B17       ="",Japan63!B16       ="",
Japan63!S17       ="",Japan63!S16       ="",
Norway64!K17      ="",Norway64!K16      ="",
Norway64!B17      ="",Norway64!B16      ="",
Norway64!S17      ="",Norway64!S16      ="",
Switzerland65!K17 ="",Switzerland65!K16 ="",
Switzerland65!B17 ="",Switzerland65!B16 ="",
Switzerland65!S17 ="",Switzerland65!S16 =""),"",
LN(SQRT(
(Australia61!K17/Australia61!B17
 +Canada62!K17/Canada62!B17
 +Japan63!K17/Japan63!B17
 +Norway64!K17/Norway64!B17
 +Switzerland65!K17/Switzerland65!B17)
/(Australia61!K17/Australia61!S17*Australia61!S16/Australia61!B16
 +Canada62!K17/Canada62!S17*Canada62!S16/Canada62!B16
 +Japan63!K17/Japan63!S17*Japan63!S16/Japan63!B16
 +Norway64!K17/Norway64!S17*Norway64!S16/Norway64!B16
 +Switzerland65!K17/Switzerland65!S17*Switzerland65!S16/Switzerland65!B16)
*(Australia61!K16/Australia61!S16*Australia61!S17/Australia61!B17
 +Canada62!K16/Canada62!S16*Canada62!S17/Canada62!B17
 +Japan63!K16/Japan63!S16*Japan63!S17/Japan63!B17
 +Norway64!K16/Norway64!S16*Norway64!S17/Norway64!B17
 +Switzerland65!K16/Switzerland65!S16*Switzerland65!S17/Switzerland65!B17)
/(Australia61!K16/Australia61!B16
 +Canada62!K16/Canada62!B16
 +Japan63!K16/Japan63!B16
 +Norway64!K16/Norway64!B16
 +Switzerland65!K16/Switzerland65!B16))))</f>
        <v/>
      </c>
      <c r="P17" s="62" t="str">
        <f>IF(OR(
Australia61!L17   ="",Australia61!L16   ="",
Australia61!B17   ="",Australia61!B16   ="",
Australia61!T17   ="",Australia61!T16   ="",
Canada62!L17      ="",Canada62!L16      ="",
Canada62!B17      ="",Canada62!B16      ="",
Canada62!T17      ="",Canada62!T16      ="",
Japan63!L17       ="",Japan63!L16       ="",
Japan63!B17       ="",Japan63!B16       ="",
Japan63!T17       ="",Japan63!T16       ="",
Norway64!L17      ="",Norway64!L16      ="",
Norway64!B17      ="",Norway64!B16      ="",
Norway64!T17      ="",Norway64!T16      ="",
Switzerland65!L17 ="",Switzerland65!L16 ="",
Switzerland65!B17 ="",Switzerland65!B16 ="",
Switzerland65!T17 ="",Switzerland65!T16 =""),"",
LN(SQRT(
(Australia61!L17/Australia61!B17
 +Canada62!L17/Canada62!B17
 +Japan63!L17/Japan63!B17
 +Norway64!L17/Norway64!B17
 +Switzerland65!L17/Switzerland65!B17)
/(Australia61!L17/Australia61!T17*Australia61!T16/Australia61!B16
 +Canada62!L17/Canada62!T17*Canada62!T16/Canada62!B16
 +Japan63!L17/Japan63!T17*Japan63!T16/Japan63!B16
 +Norway64!L17/Norway64!T17*Norway64!T16/Norway64!B16
 +Switzerland65!L17/Switzerland65!T17*Switzerland65!T16/Switzerland65!B16)
*(Australia61!L16/Australia61!T16*Australia61!T17/Australia61!B17
 +Canada62!L16/Canada62!T16*Canada62!T17/Canada62!B17
 +Japan63!L16/Japan63!T16*Japan63!T17/Japan63!B17
 +Norway64!L16/Norway64!T16*Norway64!T17/Norway64!B17
 +Switzerland65!L16/Switzerland65!T16*Switzerland65!T17/Switzerland65!B17)
/(Australia61!L16/Australia61!B16
 +Canada62!L16/Canada62!B16
 +Japan63!L16/Japan63!B16
 +Norway64!L16/Norway64!B16
 +Switzerland65!L16/Switzerland65!B16))))</f>
        <v/>
      </c>
      <c r="V17" s="61" t="str">
        <f>IF(OR(
Australia61!V17   ="",
Australia61!U17   ="",
Canada62!V17      ="",
Canada62!U17      ="",
Japan63!V17       ="",
Japan63!U17       ="",
Norway64!V17      ="",
Norway64!U17      ="",
Switzerland65!V17 ="",
Switzerland65!U17 =""),"",
LN((Australia61!V17+Canada62!V17+Japan63!V17+Norway64!V17+Switzerland65!V17)
/(Australia61!U17+Canada62!U17+Japan63!U17+Norway64!U17+Switzerland65!U17)))</f>
        <v/>
      </c>
      <c r="W17" s="61" t="str">
        <f>IF(OR(
Australia61!V17   ="",
Australia61!W17   ="",
Australia61!U17   ="",
Canada62!V17      ="",
Canada62!W17      ="",
Canada62!U17      ="",
Japan63!V17       ="",
Japan63!W17       ="",
Japan63!U17       ="",
Norway64!V17      ="",
Norway64!W17      ="",
Norway64!U17      ="",
Switzerland65!V17 ="",
Switzerland65!W17 ="",
Switzerland65!V17 =""),"",
LN((Australia61!V17*Australia61!W17+Canada62!V17*Canada62!W17+Japan63!V17*Japan63!W17+Norway64!V17*Norway64!W17+Switzerland65!V17*Switzerland65!W17)
/(Australia61!U17+Canada62!U17+Japan63!U17+Norway64!U17+Switzerland65!U17)))</f>
        <v/>
      </c>
      <c r="X17" s="61" t="str">
        <f>IF(OR(
Australia61!X17   ="",
Australia61!D17   ="",
Australia61!B17   ="",
Canada62!X17      ="",
Canada62!D17      ="",
Canada62!B17      ="",
Japan63!X17       ="",
Japan63!D17       ="",
Japan63!B17       ="",
Norway64!X17      ="",
Norway64!D17      ="",
Norway64!B17      ="",
Switzerland65!X17 ="",
Switzerland65!D17 ="",
Switzerland65!B17 =""),"",
(Australia61!X17*Australia61!D17/Australia61!B17
 +Canada62!X17*Canada62!D17/Canada62!B17
 +Japan63!X17*Japan63!D17/Japan63!B17
 +Norway64!X17*Norway64!D17/Norway64!B17
 +Switzerland65!X17*Switzerland65!D17/Switzerland65!B17)
/(Australia61!D17/Australia61!B17
 +Canada62!D17/Canada62!B17
 +Japan63!D17/Japan63!B17
 +Norway64!D17/Norway64!B17
 +Switzerland65!D17/Switzerland65!B17))</f>
        <v/>
      </c>
      <c r="Y17" s="61" t="str">
        <f>IF(OR(
Australia61!Y17   ="",
Australia61!D17   ="",
Australia61!B17   ="",
Canada62!Y17      ="",
Canada62!D17      ="",
Canada62!B17      ="",
Japan63!Y17       ="",
Japan63!D17       ="",
Japan63!B17       ="",
Norway64!Y17      ="",
Norway64!D17      ="",
Norway64!B17      ="",
Switzerland65!Y17 ="",
Switzerland65!D17 ="",
Switzerland65!B17 =""),"",
(Australia61!Y17/Australia61!B17
 +Canada62!Y17/Canada62!B17
 +Japan63!Y17/Japan63!B17
 +Norway64!Y17/Norway64!B17
 +Switzerland65!Y17/Switzerland65!B17)
/(Australia61!D17/Australia61!B17
 +Canada62!D17/Canada62!B17
 +Japan63!D17/Japan63!B17
 +Norway64!D17/Norway64!B17
 +Switzerland65!D17/Switzerland65!B17))</f>
        <v/>
      </c>
      <c r="Z17" s="61">
        <v>3.03</v>
      </c>
      <c r="AA17" s="62">
        <f t="shared" si="1"/>
        <v>5.5161464863212994E-2</v>
      </c>
      <c r="AB17" s="61">
        <f>IF(OR(
Australia61!AB17   ="",
Australia61!D17   ="",
Australia61!B17   ="",
Canada62!AB17      ="",
Canada62!D17      ="",
Canada62!B17      ="",
Japan63!AB17       ="",
Japan63!D17       ="",
Japan63!B17       ="",
Norway64!AB17      ="",
Norway64!D17      ="",
Norway64!B17      ="",
Switzerland65!AB17 ="",
Switzerland65!D17 ="",
Switzerland65!B17 =""),"",
(Australia61!AB17*Australia61!D17/Australia61!B17
 +Canada62!AB17*Canada62!D17/Canada62!B17
 +Japan63!AB17*Japan63!D17/Japan63!B17
 +Norway64!AB17*Norway64!D17/Norway64!B17
 +Switzerland65!AB17*Switzerland65!D17/Switzerland65!B17)
/(Australia61!D17/Australia61!B17
 +Canada62!D17/Canada62!B17
 +Japan63!D17/Japan63!B17
 +Norway64!D17/Norway64!B17
 +Switzerland65!D17/Switzerland65!B17))</f>
        <v>0.28477911128349148</v>
      </c>
    </row>
    <row r="18" spans="1:28">
      <c r="A18" s="62">
        <v>1885</v>
      </c>
      <c r="B18" s="62" t="str">
        <f>IF(OR(
Australia61!AC18   ="",
Australia61!D18   ="",
Australia61!B18   ="",
Canada62!AC18      ="",
Canada62!D18      ="",
Canada62!B18      ="",
Japan63!AC18       ="",
Japan63!D18       ="",
Japan63!B18       ="",
Norway64!AC18      ="",
Norway64!D18      ="",
Norway64!B18      ="",
Switzerland65!AC18 ="",
Switzerland65!D18 ="",
Switzerland65!B18 =""),"",
(Australia61!AC18*Australia61!D18/Australia61!B18
 +Canada62!AC18*Canada62!D18/Canada62!B18
 +Japan63!AC18*Japan63!D18/Japan63!B18
 +Norway64!AC18*Norway64!D18/Norway64!B18
 +Switzerland65!AC18*Switzerland65!D18/Switzerland65!B18)
/(Australia61!D18/Australia61!B18
 +Canada62!D18/Canada62!B18
 +Japan63!D18/Japan63!B18
 +Norway64!D18/Norway64!B18
 +Switzerland65!D18/Switzerland65!B18))</f>
        <v/>
      </c>
      <c r="C18" s="61" t="str">
        <f>IF(OR(
Australia61!F18   ="",
Australia61!D18   ="",
Australia61!B18   ="",
Canada62!F18      ="",
Canada62!D18      ="",
Canada62!B18      ="",
Japan63!F18       ="",
Japan63!D18       ="",
Japan63!B18       ="",
Norway64!F18      ="",
Norway64!D18      ="",
Norway64!B18      ="",
Switzerland65!F18 ="",
Switzerland65!D18 ="",
Switzerland65!B18 =""),"",
(Australia61!F18*Australia61!D18/Australia61!B18
 +Canada62!F18*Canada62!D18/Canada62!B18
 +Japan63!F18*Japan63!D18/Japan63!B18
 +Norway64!F18*Norway64!D18/Norway64!B18
 +Switzerland65!F18*Switzerland65!D18/Switzerland65!B18)
/(Australia61!D18/Australia61!B18
 +Canada62!D18/Canada62!B18
 +Japan63!D18/Japan63!B18
 +Norway64!D18/Norway64!B18
 +Switzerland65!D18/Switzerland65!B18))</f>
        <v/>
      </c>
      <c r="D18" s="61" t="str">
        <f>IF(OR(
Australia61!AE18   ="",
Australia61!D18   ="",
Australia61!B18   ="",
Canada62!AE18      ="",
Canada62!D18      ="",
Canada62!B18      ="",
Japan63!AE18       ="",
Japan63!D18       ="",
Japan63!B18       ="",
Norway64!AE18      ="",
Norway64!D18      ="",
Norway64!B18      ="",
Switzerland65!AE18 ="",
Switzerland65!D18 ="",
Switzerland65!B18 =""),"",
(Australia61!AE18*Australia61!D18/Australia61!B18
 +Canada62!AE18*Canada62!D18/Canada62!B18
 +Japan63!AE18*Japan63!D18/Japan63!B18
 +Norway64!AE18*Norway64!D18/Norway64!B18
 +Switzerland65!AE18*Switzerland65!D18/Switzerland65!B18)
/(Australia61!D18/Australia61!B18
 +Canada62!D18/Canada62!B18
 +Japan63!D18/Japan63!B18
 +Norway64!D18/Norway64!B18
 +Switzerland65!D18/Switzerland65!B18))</f>
        <v/>
      </c>
      <c r="E18" s="61">
        <f>IF(OR(
Australia61!H18   ="",
Australia61!D18   ="",
Australia61!B18   ="",
Canada62!H18      ="",
Canada62!D18      ="",
Canada62!B18      ="",
Japan63!H18       ="",
Japan63!D18       ="",
Japan63!B18       ="",
Norway64!H18      ="",
Norway64!D18      ="",
Norway64!B18      ="",
Switzerland65!H18 ="",
Switzerland65!D18 ="",
Switzerland65!B18 =""),"",
(Australia61!H18*Australia61!D18/Australia61!B18
 +Canada62!H18*Canada62!D18/Canada62!B18
 +Japan63!H18*Japan63!D18/Japan63!B18
 +Norway64!H18*Norway64!D18/Norway64!B18
 +Switzerland65!H18*Switzerland65!D18/Switzerland65!B18)
/(Australia61!D18/Australia61!B18
 +Canada62!D18/Canada62!B18
 +Japan63!D18/Japan63!B18
 +Norway64!D18/Norway64!B18
 +Switzerland65!D18/Switzerland65!B18))</f>
        <v>0.13521312985259348</v>
      </c>
      <c r="F18" s="61" t="str">
        <f>IF(OR(
Australia61!I18   ="",
Australia61!D18   ="",
Australia61!B18   ="",
Canada62!I18      ="",
Canada62!D18      ="",
Canada62!B18      ="",
Japan63!I18       ="",
Japan63!D18       ="",
Japan63!B18       ="",
Norway64!I18      ="",
Norway64!D18      ="",
Norway64!B18      ="",
Switzerland65!I18 ="",
Switzerland65!D18 ="",
Switzerland65!B18 =""),"",
(Australia61!I18/Australia61!B18
 +Canada62!I18/Canada62!B18
 +Japan63!I18/Japan63!B18
 +Norway64!I18/Norway64!B18
 +Switzerland65!I18/Switzerland65!B18)
/(Australia61!D18/Australia61!B18
 +Canada62!D18/Canada62!B18
 +Japan63!D18/Japan63!B18
 +Norway64!D18/Norway64!B18
 +Switzerland65!D18/Switzerland65!B18))</f>
        <v/>
      </c>
      <c r="G18" s="61" t="str">
        <f>IF(OR(
Australia61!J18   ="",
Australia61!D18   ="",
Australia61!B18   ="",
Canada62!J18      ="",
Canada62!D18      ="",
Canada62!B18      ="",
Japan63!J18       ="",
Japan63!D18       ="",
Japan63!B18       ="",
Norway64!J18      ="",
Norway64!D18      ="",
Norway64!B18      ="",
Switzerland65!J18 ="",
Switzerland65!D18 ="",
Switzerland65!B18 =""),"",
(Australia61!J18/Australia61!B18
 +Canada62!J18/Canada62!B18
 +Japan63!J18/Japan63!B18
 +Norway64!J18/Norway64!B18
 +Switzerland65!J18/Switzerland65!B18)
/(Australia61!D18/Australia61!B18
 +Canada62!D18/Canada62!B18
 +Japan63!D18/Japan63!B18
 +Norway64!D18/Norway64!B18
 +Switzerland65!D18/Switzerland65!B18))</f>
        <v/>
      </c>
      <c r="H18" s="61">
        <f>IF(OR(
Australia61!K18   ="",
Australia61!D18   ="",
Australia61!B18   ="",
Canada62!K18      ="",
Canada62!D18      ="",
Canada62!B18      ="",
Japan63!K18       ="",
Japan63!D18       ="",
Japan63!B18       ="",
Norway64!K18      ="",
Norway64!D18      ="",
Norway64!B18      ="",
Switzerland65!K18 ="",
Switzerland65!D18 ="",
Switzerland65!B18 =""),"",
(Australia61!K18/Australia61!B18
 +Canada62!K18/Canada62!B18
 +Japan63!K18/Japan63!B18
 +Norway64!K18/Norway64!B18
 +Switzerland65!K18/Switzerland65!B18)
/(Australia61!D18/Australia61!B18
 +Canada62!D18/Canada62!B18
 +Japan63!D18/Japan63!B18
 +Norway64!D18/Norway64!B18
 +Switzerland65!D18/Switzerland65!B18))</f>
        <v>0.13957080154014376</v>
      </c>
      <c r="I18" s="61">
        <f>IF(OR(
Australia61!L18   ="",
Australia61!D18   ="",
Australia61!B18   ="",
Canada62!L18      ="",
Canada62!D18      ="",
Canada62!B18      ="",
Japan63!L18       ="",
Japan63!D18       ="",
Japan63!B18       ="",
Norway64!L18      ="",
Norway64!D18      ="",
Norway64!B18      ="",
Switzerland65!L18 ="",
Switzerland65!D18 ="",
Switzerland65!B18 =""),"",
(Australia61!L18/Australia61!B18
 +Canada62!L18/Canada62!B18
 +Japan63!L18/Japan63!B18
 +Norway64!L18/Norway64!B18
 +Switzerland65!L18/Switzerland65!B18)
/(Australia61!D18/Australia61!B18
 +Canada62!D18/Canada62!B18
 +Japan63!D18/Japan63!B18
 +Norway64!D18/Norway64!B18
 +Switzerland65!D18/Switzerland65!B18))</f>
        <v>0.17421985204279455</v>
      </c>
      <c r="J18" s="61">
        <f t="shared" si="0"/>
        <v>-3.4649050502650797E-2</v>
      </c>
      <c r="K18" s="62">
        <f>IF(OR(
Australia61!D18   ="",Australia61!D17   ="",
Australia61!B18   ="",Australia61!B17   ="",
Australia61!N18   ="",Australia61!N17   ="",
Canada62!D18      ="",Canada62!D17      ="",
Canada62!B18      ="",Canada62!B17      ="",
Canada62!N18      ="",Canada62!N17      ="",
Japan63!D18       ="",Japan63!D17       ="",
Japan63!B18       ="",Japan63!B17       ="",
Japan63!N18       ="",Japan63!N17       ="",
Norway64!D18      ="",Norway64!D17      ="",
Norway64!B18      ="",Norway64!B17      ="",
Norway64!N18      ="",Norway64!N17      ="",
Switzerland65!D18 ="",Switzerland65!D17 ="",
Switzerland65!B18 ="",Switzerland65!B17 ="",
Switzerland65!N18 ="",Switzerland65!N17 =""),"",
LN(SQRT(
(Australia61!D18/Australia61!B18
 +Canada62!D18/Canada62!B18
 +Japan63!D18/Japan63!B18
 +Norway64!D18/Norway64!B18
 +Switzerland65!D18/Switzerland65!B18)
/(Australia61!D18/Australia61!N18*Australia61!N17/Australia61!B17
 +Canada62!D18/Canada62!N18*Canada62!N17/Canada62!B17
 +Japan63!D18/Japan63!N18*Japan63!N17/Japan63!B17
 +Norway64!D18/Norway64!N18*Norway64!N17/Norway64!B17
 +Switzerland65!D18/Switzerland65!N18*Switzerland65!N17/Switzerland65!B17)
*(Australia61!D17/Australia61!N17*Australia61!N18/Australia61!B18
 +Canada62!D17/Canada62!N17*Canada62!N18/Canada62!B18
 +Japan63!D17/Japan63!N17*Japan63!N18/Japan63!B18
 +Norway64!D17/Norway64!N17*Norway64!N18/Norway64!B18
 +Switzerland65!D17/Switzerland65!N17*Switzerland65!N18/Switzerland65!B18)
/(Australia61!D17/Australia61!B17
 +Canada62!D17/Canada62!B17
 +Japan63!D17/Japan63!B17
 +Norway64!D17/Norway64!B17
 +Switzerland65!D17/Switzerland65!B17))))</f>
        <v>-1.7612582136652566E-2</v>
      </c>
      <c r="L18" s="62" t="str">
        <f>IF(OR(
Australia61!F18   ="",Australia61!F17   ="",
Australia61!D18   ="",Australia61!D17   ="",
Australia61!B18   ="",Australia61!B17   ="",
Australia61!P18   ="",Australia61!P17   ="",
Canada62!F18      ="",Canada62!F17      ="",
Canada62!D18      ="",Canada62!D17      ="",
Canada62!B18      ="",Canada62!B17      ="",
Canada62!P18      ="",Canada62!P17      ="",
Japan63!F18       ="",Japan63!F17       ="",
Japan63!D18       ="",Japan63!D17       ="",
Japan63!B18       ="",Japan63!B17       ="",
Japan63!P18       ="",Japan63!P17       ="",
Norway64!F18      ="",Norway64!F17      ="",
Norway64!D18      ="",Norway64!D17      ="",
Norway64!B18      ="",Norway64!B17      ="",
Norway64!P18      ="",Norway64!P17      ="",
Switzerland65!F18 ="",Switzerland65!F17 ="",
Switzerland65!D18 ="",Switzerland65!D17 ="",
Switzerland65!B18 ="",Switzerland65!B17 ="",
Switzerland65!P18 ="",Switzerland65!P17 =""),"",
LN(SQRT(
(Australia61!D18*Australia61!F18/Australia61!B18
 +Canada62!D18*Canada62!F18/Canada62!B18
 +Japan63!D18*Japan63!F18/Japan63!B18
 +Norway64!D18*Norway64!F18/Norway64!B18
 +Switzerland65!D18*Switzerland65!F18/Switzerland65!B18)
/(Australia61!D18*Australia61!F18/Australia61!P18*Australia61!P17/Australia61!B17
 +Canada62!D18*Canada62!F18/Canada62!P18*Canada62!P17/Canada62!B17
 +Japan63!D18*Japan63!F18/Japan63!P18*Japan63!P17/Japan63!B17
 +Norway64!D18*Norway64!F18/Norway64!P18*Norway64!P17/Norway64!B17
 +Switzerland65!D18*Switzerland65!F18/Switzerland65!P18*Switzerland65!P17/Switzerland65!B17)
*(Australia61!D17*Australia61!F17/Australia61!P17*Australia61!P18/Australia61!B18
 +Canada62!D17*Canada62!F17/Canada62!P17*Canada62!P18/Canada62!B18
 +Japan63!D17*Japan63!F17/Japan63!P17*Japan63!P18/Japan63!B18
 +Norway64!D17*Norway64!F17/Norway64!P17*Norway64!P18/Norway64!B18
 +Switzerland65!D17*Switzerland65!F17/Switzerland65!P17*Switzerland65!P18/Switzerland65!B18)
/(Australia61!D17*Australia61!F17/Australia61!B17
 +Canada62!D17*Canada62!F17/Canada62!B17
 +Japan63!D17*Japan63!F17/Japan63!B17
 +Norway64!D17*Norway64!F17/Norway64!B17
 +Switzerland65!D17*Switzerland65!F17/Switzerland65!B17))))</f>
        <v/>
      </c>
      <c r="M18" s="62" t="str">
        <f>IF(OR(
Australia61!H18   ="",Australia61!H17   ="",
Australia61!D18   ="",Australia61!D17   ="",
Australia61!B18   ="",Australia61!B17   ="",
Australia61!Q18   ="",Australia61!Q17   ="",
Canada62!H18      ="",Canada62!H17      ="",
Canada62!D18      ="",Canada62!D17      ="",
Canada62!B18      ="",Canada62!B17      ="",
Canada62!Q18      ="",Canada62!Q17      ="",
Japan63!H18       ="",Japan63!H17       ="",
Japan63!D18       ="",Japan63!D17       ="",
Japan63!B18       ="",Japan63!B17       ="",
Japan63!Q18       ="",Japan63!Q17       ="",
Norway64!H18      ="",Norway64!H17      ="",
Norway64!D18      ="",Norway64!D17      ="",
Norway64!B18      ="",Norway64!B17      ="",
Norway64!Q18      ="",Norway64!Q17      ="",
Switzerland65!H18 ="",Switzerland65!H17 ="",
Switzerland65!D18 ="",Switzerland65!D17 ="",
Switzerland65!B18 ="",Switzerland65!B17 ="",
Switzerland65!Q18 ="",Switzerland65!Q17 =""),"",
LN(SQRT(
(Australia61!D18*Australia61!H18/Australia61!B18
 +Canada62!D18*Canada62!H18/Canada62!B18
 +Japan63!D18*Japan63!H18/Japan63!B18
 +Norway64!D18*Norway64!H18/Norway64!B18
 +Switzerland65!D18*Switzerland65!H18/Switzerland65!B18)
/(Australia61!D18*Australia61!H18/Australia61!Q18*Australia61!Q17/Australia61!B17
 +Canada62!D18*Canada62!H18/Canada62!Q18*Canada62!Q17/Canada62!B17
 +Japan63!D18*Japan63!H18/Japan63!Q18*Japan63!Q17/Japan63!B17
 +Norway64!D18*Norway64!H18/Norway64!Q18*Norway64!Q17/Norway64!B17
 +Switzerland65!D18*Switzerland65!H18/Switzerland65!Q18*Switzerland65!Q17/Switzerland65!B17)
*(Australia61!D17*Australia61!H17/Australia61!Q17*Australia61!Q18/Australia61!B18
 +Canada62!D17*Canada62!H17/Canada62!Q17*Canada62!Q18/Canada62!B18
 +Japan63!D17*Japan63!H17/Japan63!Q17*Japan63!Q18/Japan63!B18
 +Norway64!D17*Norway64!H17/Norway64!Q17*Norway64!Q18/Norway64!B18
 +Switzerland65!D17*Switzerland65!H17/Switzerland65!Q17*Switzerland65!Q18/Switzerland65!B18)
/(Australia61!D17*Australia61!H17/Australia61!B17
 +Canada62!D17*Canada62!H17/Canada62!B17
 +Japan63!D17*Japan63!H17/Japan63!B17
 +Norway64!D17*Norway64!H17/Norway64!B17
 +Switzerland65!D17*Switzerland65!H17/Switzerland65!B17))))</f>
        <v/>
      </c>
      <c r="N18" s="62" t="str">
        <f>IF(OR(
Australia61!I18   ="",Australia61!I17   ="",
Australia61!B18   ="",Australia61!B17   ="",
Australia61!R18   ="",Australia61!R17   ="",
Canada62!I18      ="",Canada62!I17      ="",
Canada62!B18      ="",Canada62!B17      ="",
Canada62!R18      ="",Canada62!R17      ="",
Japan63!I18       ="",Japan63!I17       ="",
Japan63!B18       ="",Japan63!B17       ="",
Japan63!R18       ="",Japan63!R17       ="",
Norway64!I18      ="",Norway64!I17      ="",
Norway64!B18      ="",Norway64!B17      ="",
Norway64!R18      ="",Norway64!R17      ="",
Switzerland65!I18 ="",Switzerland65!I17 ="",
Switzerland65!B18 ="",Switzerland65!B17 ="",
Switzerland65!R18 ="",Switzerland65!R17 =""),"",
LN(SQRT(
(Australia61!I18/Australia61!B18
 +Canada62!I18/Canada62!B18
 +Japan63!I18/Japan63!B18
 +Norway64!I18/Norway64!B18
 +Switzerland65!I18/Switzerland65!B18)
/(Australia61!I18/Australia61!R18*Australia61!R17/Australia61!B17
 +Canada62!I18/Canada62!R18*Canada62!R17/Canada62!B17
 +Japan63!I18/Japan63!R18*Japan63!R17/Japan63!B17
 +Norway64!I18/Norway64!R18*Norway64!R17/Norway64!B17
 +Switzerland65!I18/Switzerland65!R18*Switzerland65!R17/Switzerland65!B17)
*(Australia61!I17/Australia61!R17*Australia61!R18/Australia61!B18
 +Canada62!I17/Canada62!R17*Canada62!R18/Canada62!B18
 +Japan63!I17/Japan63!R17*Japan63!R18/Japan63!B18
 +Norway64!I17/Norway64!R17*Norway64!R18/Norway64!B18
 +Switzerland65!I17/Switzerland65!R17*Switzerland65!R18/Switzerland65!B18)
/(Australia61!I17/Australia61!B17
 +Canada62!I17/Canada62!B17
 +Japan63!I17/Japan63!B17
 +Norway64!I17/Norway64!B17
 +Switzerland65!I17/Switzerland65!B17))))</f>
        <v/>
      </c>
      <c r="O18" s="62" t="str">
        <f>IF(OR(
Australia61!K18   ="",Australia61!K17   ="",
Australia61!B18   ="",Australia61!B17   ="",
Australia61!S18   ="",Australia61!S17   ="",
Canada62!K18      ="",Canada62!K17      ="",
Canada62!B18      ="",Canada62!B17      ="",
Canada62!S18      ="",Canada62!S17      ="",
Japan63!K18       ="",Japan63!K17       ="",
Japan63!B18       ="",Japan63!B17       ="",
Japan63!S18       ="",Japan63!S17       ="",
Norway64!K18      ="",Norway64!K17      ="",
Norway64!B18      ="",Norway64!B17      ="",
Norway64!S18      ="",Norway64!S17      ="",
Switzerland65!K18 ="",Switzerland65!K17 ="",
Switzerland65!B18 ="",Switzerland65!B17 ="",
Switzerland65!S18 ="",Switzerland65!S17 =""),"",
LN(SQRT(
(Australia61!K18/Australia61!B18
 +Canada62!K18/Canada62!B18
 +Japan63!K18/Japan63!B18
 +Norway64!K18/Norway64!B18
 +Switzerland65!K18/Switzerland65!B18)
/(Australia61!K18/Australia61!S18*Australia61!S17/Australia61!B17
 +Canada62!K18/Canada62!S18*Canada62!S17/Canada62!B17
 +Japan63!K18/Japan63!S18*Japan63!S17/Japan63!B17
 +Norway64!K18/Norway64!S18*Norway64!S17/Norway64!B17
 +Switzerland65!K18/Switzerland65!S18*Switzerland65!S17/Switzerland65!B17)
*(Australia61!K17/Australia61!S17*Australia61!S18/Australia61!B18
 +Canada62!K17/Canada62!S17*Canada62!S18/Canada62!B18
 +Japan63!K17/Japan63!S17*Japan63!S18/Japan63!B18
 +Norway64!K17/Norway64!S17*Norway64!S18/Norway64!B18
 +Switzerland65!K17/Switzerland65!S17*Switzerland65!S18/Switzerland65!B18)
/(Australia61!K17/Australia61!B17
 +Canada62!K17/Canada62!B17
 +Japan63!K17/Japan63!B17
 +Norway64!K17/Norway64!B17
 +Switzerland65!K17/Switzerland65!B17))))</f>
        <v/>
      </c>
      <c r="P18" s="62" t="str">
        <f>IF(OR(
Australia61!L18   ="",Australia61!L17   ="",
Australia61!B18   ="",Australia61!B17   ="",
Australia61!T18   ="",Australia61!T17   ="",
Canada62!L18      ="",Canada62!L17      ="",
Canada62!B18      ="",Canada62!B17      ="",
Canada62!T18      ="",Canada62!T17      ="",
Japan63!L18       ="",Japan63!L17       ="",
Japan63!B18       ="",Japan63!B17       ="",
Japan63!T18       ="",Japan63!T17       ="",
Norway64!L18      ="",Norway64!L17      ="",
Norway64!B18      ="",Norway64!B17      ="",
Norway64!T18      ="",Norway64!T17      ="",
Switzerland65!L18 ="",Switzerland65!L17 ="",
Switzerland65!B18 ="",Switzerland65!B17 ="",
Switzerland65!T18 ="",Switzerland65!T17 =""),"",
LN(SQRT(
(Australia61!L18/Australia61!B18
 +Canada62!L18/Canada62!B18
 +Japan63!L18/Japan63!B18
 +Norway64!L18/Norway64!B18
 +Switzerland65!L18/Switzerland65!B18)
/(Australia61!L18/Australia61!T18*Australia61!T17/Australia61!B17
 +Canada62!L18/Canada62!T18*Canada62!T17/Canada62!B17
 +Japan63!L18/Japan63!T18*Japan63!T17/Japan63!B17
 +Norway64!L18/Norway64!T18*Norway64!T17/Norway64!B17
 +Switzerland65!L18/Switzerland65!T18*Switzerland65!T17/Switzerland65!B17)
*(Australia61!L17/Australia61!T17*Australia61!T18/Australia61!B18
 +Canada62!L17/Canada62!T17*Canada62!T18/Canada62!B18
 +Japan63!L17/Japan63!T17*Japan63!T18/Japan63!B18
 +Norway64!L17/Norway64!T17*Norway64!T18/Norway64!B18
 +Switzerland65!L17/Switzerland65!T17*Switzerland65!T18/Switzerland65!B18)
/(Australia61!L17/Australia61!B17
 +Canada62!L17/Canada62!B17
 +Japan63!L17/Japan63!B17
 +Norway64!L17/Norway64!B17
 +Switzerland65!L17/Switzerland65!B17))))</f>
        <v/>
      </c>
      <c r="V18" s="61" t="str">
        <f>IF(OR(
Australia61!V18   ="",
Australia61!U18   ="",
Canada62!V18      ="",
Canada62!U18      ="",
Japan63!V18       ="",
Japan63!U18       ="",
Norway64!V18      ="",
Norway64!U18      ="",
Switzerland65!V18 ="",
Switzerland65!U18 =""),"",
LN((Australia61!V18+Canada62!V18+Japan63!V18+Norway64!V18+Switzerland65!V18)
/(Australia61!U18+Canada62!U18+Japan63!U18+Norway64!U18+Switzerland65!U18)))</f>
        <v/>
      </c>
      <c r="W18" s="61" t="str">
        <f>IF(OR(
Australia61!V18   ="",
Australia61!W18   ="",
Australia61!U18   ="",
Canada62!V18      ="",
Canada62!W18      ="",
Canada62!U18      ="",
Japan63!V18       ="",
Japan63!W18       ="",
Japan63!U18       ="",
Norway64!V18      ="",
Norway64!W18      ="",
Norway64!U18      ="",
Switzerland65!V18 ="",
Switzerland65!W18 ="",
Switzerland65!V18 =""),"",
LN((Australia61!V18*Australia61!W18+Canada62!V18*Canada62!W18+Japan63!V18*Japan63!W18+Norway64!V18*Norway64!W18+Switzerland65!V18*Switzerland65!W18)
/(Australia61!U18+Canada62!U18+Japan63!U18+Norway64!U18+Switzerland65!U18)))</f>
        <v/>
      </c>
      <c r="X18" s="61" t="str">
        <f>IF(OR(
Australia61!X18   ="",
Australia61!D18   ="",
Australia61!B18   ="",
Canada62!X18      ="",
Canada62!D18      ="",
Canada62!B18      ="",
Japan63!X18       ="",
Japan63!D18       ="",
Japan63!B18       ="",
Norway64!X18      ="",
Norway64!D18      ="",
Norway64!B18      ="",
Switzerland65!X18 ="",
Switzerland65!D18 ="",
Switzerland65!B18 =""),"",
(Australia61!X18*Australia61!D18/Australia61!B18
 +Canada62!X18*Canada62!D18/Canada62!B18
 +Japan63!X18*Japan63!D18/Japan63!B18
 +Norway64!X18*Norway64!D18/Norway64!B18
 +Switzerland65!X18*Switzerland65!D18/Switzerland65!B18)
/(Australia61!D18/Australia61!B18
 +Canada62!D18/Canada62!B18
 +Japan63!D18/Japan63!B18
 +Norway64!D18/Norway64!B18
 +Switzerland65!D18/Switzerland65!B18))</f>
        <v/>
      </c>
      <c r="Y18" s="61" t="str">
        <f>IF(OR(
Australia61!Y18   ="",
Australia61!D18   ="",
Australia61!B18   ="",
Canada62!Y18      ="",
Canada62!D18      ="",
Canada62!B18      ="",
Japan63!Y18       ="",
Japan63!D18       ="",
Japan63!B18       ="",
Norway64!Y18      ="",
Norway64!D18      ="",
Norway64!B18      ="",
Switzerland65!Y18 ="",
Switzerland65!D18 ="",
Switzerland65!B18 =""),"",
(Australia61!Y18/Australia61!B18
 +Canada62!Y18/Canada62!B18
 +Japan63!Y18/Japan63!B18
 +Norway64!Y18/Norway64!B18
 +Switzerland65!Y18/Switzerland65!B18)
/(Australia61!D18/Australia61!B18
 +Canada62!D18/Canada62!B18
 +Japan63!D18/Japan63!B18
 +Norway64!D18/Norway64!B18
 +Switzerland65!D18/Switzerland65!B18))</f>
        <v/>
      </c>
      <c r="Z18" s="61">
        <v>1.66</v>
      </c>
      <c r="AA18" s="62">
        <f t="shared" si="1"/>
        <v>4.7912582136652559E-2</v>
      </c>
      <c r="AB18" s="61">
        <f>IF(OR(
Australia61!AB18   ="",
Australia61!D18   ="",
Australia61!B18   ="",
Canada62!AB18      ="",
Canada62!D18      ="",
Canada62!B18      ="",
Japan63!AB18       ="",
Japan63!D18       ="",
Japan63!B18       ="",
Norway64!AB18      ="",
Norway64!D18      ="",
Norway64!B18      ="",
Switzerland65!AB18 ="",
Switzerland65!D18 ="",
Switzerland65!B18 =""),"",
(Australia61!AB18*Australia61!D18/Australia61!B18
 +Canada62!AB18*Canada62!D18/Canada62!B18
 +Japan63!AB18*Japan63!D18/Japan63!B18
 +Norway64!AB18*Norway64!D18/Norway64!B18
 +Switzerland65!AB18*Switzerland65!D18/Switzerland65!B18)
/(Australia61!D18/Australia61!B18
 +Canada62!D18/Canada62!B18
 +Japan63!D18/Japan63!B18
 +Norway64!D18/Norway64!B18
 +Switzerland65!D18/Switzerland65!B18))</f>
        <v>0.29431503039288398</v>
      </c>
    </row>
    <row r="19" spans="1:28">
      <c r="A19" s="62">
        <v>1886</v>
      </c>
      <c r="B19" s="62" t="str">
        <f>IF(OR(
Australia61!AC19   ="",
Australia61!D19   ="",
Australia61!B19   ="",
Canada62!AC19      ="",
Canada62!D19      ="",
Canada62!B19      ="",
Japan63!AC19       ="",
Japan63!D19       ="",
Japan63!B19       ="",
Norway64!AC19      ="",
Norway64!D19      ="",
Norway64!B19      ="",
Switzerland65!AC19 ="",
Switzerland65!D19 ="",
Switzerland65!B19 =""),"",
(Australia61!AC19*Australia61!D19/Australia61!B19
 +Canada62!AC19*Canada62!D19/Canada62!B19
 +Japan63!AC19*Japan63!D19/Japan63!B19
 +Norway64!AC19*Norway64!D19/Norway64!B19
 +Switzerland65!AC19*Switzerland65!D19/Switzerland65!B19)
/(Australia61!D19/Australia61!B19
 +Canada62!D19/Canada62!B19
 +Japan63!D19/Japan63!B19
 +Norway64!D19/Norway64!B19
 +Switzerland65!D19/Switzerland65!B19))</f>
        <v/>
      </c>
      <c r="C19" s="61" t="str">
        <f>IF(OR(
Australia61!F19   ="",
Australia61!D19   ="",
Australia61!B19   ="",
Canada62!F19      ="",
Canada62!D19      ="",
Canada62!B19      ="",
Japan63!F19       ="",
Japan63!D19       ="",
Japan63!B19       ="",
Norway64!F19      ="",
Norway64!D19      ="",
Norway64!B19      ="",
Switzerland65!F19 ="",
Switzerland65!D19 ="",
Switzerland65!B19 =""),"",
(Australia61!F19*Australia61!D19/Australia61!B19
 +Canada62!F19*Canada62!D19/Canada62!B19
 +Japan63!F19*Japan63!D19/Japan63!B19
 +Norway64!F19*Norway64!D19/Norway64!B19
 +Switzerland65!F19*Switzerland65!D19/Switzerland65!B19)
/(Australia61!D19/Australia61!B19
 +Canada62!D19/Canada62!B19
 +Japan63!D19/Japan63!B19
 +Norway64!D19/Norway64!B19
 +Switzerland65!D19/Switzerland65!B19))</f>
        <v/>
      </c>
      <c r="D19" s="61" t="str">
        <f>IF(OR(
Australia61!AE19   ="",
Australia61!D19   ="",
Australia61!B19   ="",
Canada62!AE19      ="",
Canada62!D19      ="",
Canada62!B19      ="",
Japan63!AE19       ="",
Japan63!D19       ="",
Japan63!B19       ="",
Norway64!AE19      ="",
Norway64!D19      ="",
Norway64!B19      ="",
Switzerland65!AE19 ="",
Switzerland65!D19 ="",
Switzerland65!B19 =""),"",
(Australia61!AE19*Australia61!D19/Australia61!B19
 +Canada62!AE19*Canada62!D19/Canada62!B19
 +Japan63!AE19*Japan63!D19/Japan63!B19
 +Norway64!AE19*Norway64!D19/Norway64!B19
 +Switzerland65!AE19*Switzerland65!D19/Switzerland65!B19)
/(Australia61!D19/Australia61!B19
 +Canada62!D19/Canada62!B19
 +Japan63!D19/Japan63!B19
 +Norway64!D19/Norway64!B19
 +Switzerland65!D19/Switzerland65!B19))</f>
        <v/>
      </c>
      <c r="E19" s="61">
        <f>IF(OR(
Australia61!H19   ="",
Australia61!D19   ="",
Australia61!B19   ="",
Canada62!H19      ="",
Canada62!D19      ="",
Canada62!B19      ="",
Japan63!H19       ="",
Japan63!D19       ="",
Japan63!B19       ="",
Norway64!H19      ="",
Norway64!D19      ="",
Norway64!B19      ="",
Switzerland65!H19 ="",
Switzerland65!D19 ="",
Switzerland65!B19 =""),"",
(Australia61!H19*Australia61!D19/Australia61!B19
 +Canada62!H19*Canada62!D19/Canada62!B19
 +Japan63!H19*Japan63!D19/Japan63!B19
 +Norway64!H19*Norway64!D19/Norway64!B19
 +Switzerland65!H19*Switzerland65!D19/Switzerland65!B19)
/(Australia61!D19/Australia61!B19
 +Canada62!D19/Canada62!B19
 +Japan63!D19/Japan63!B19
 +Norway64!D19/Norway64!B19
 +Switzerland65!D19/Switzerland65!B19))</f>
        <v>0.16299993509789024</v>
      </c>
      <c r="F19" s="61" t="str">
        <f>IF(OR(
Australia61!I19   ="",
Australia61!D19   ="",
Australia61!B19   ="",
Canada62!I19      ="",
Canada62!D19      ="",
Canada62!B19      ="",
Japan63!I19       ="",
Japan63!D19       ="",
Japan63!B19       ="",
Norway64!I19      ="",
Norway64!D19      ="",
Norway64!B19      ="",
Switzerland65!I19 ="",
Switzerland65!D19 ="",
Switzerland65!B19 =""),"",
(Australia61!I19/Australia61!B19
 +Canada62!I19/Canada62!B19
 +Japan63!I19/Japan63!B19
 +Norway64!I19/Norway64!B19
 +Switzerland65!I19/Switzerland65!B19)
/(Australia61!D19/Australia61!B19
 +Canada62!D19/Canada62!B19
 +Japan63!D19/Japan63!B19
 +Norway64!D19/Norway64!B19
 +Switzerland65!D19/Switzerland65!B19))</f>
        <v/>
      </c>
      <c r="G19" s="61" t="str">
        <f>IF(OR(
Australia61!J19   ="",
Australia61!D19   ="",
Australia61!B19   ="",
Canada62!J19      ="",
Canada62!D19      ="",
Canada62!B19      ="",
Japan63!J19       ="",
Japan63!D19       ="",
Japan63!B19       ="",
Norway64!J19      ="",
Norway64!D19      ="",
Norway64!B19      ="",
Switzerland65!J19 ="",
Switzerland65!D19 ="",
Switzerland65!B19 =""),"",
(Australia61!J19/Australia61!B19
 +Canada62!J19/Canada62!B19
 +Japan63!J19/Japan63!B19
 +Norway64!J19/Norway64!B19
 +Switzerland65!J19/Switzerland65!B19)
/(Australia61!D19/Australia61!B19
 +Canada62!D19/Canada62!B19
 +Japan63!D19/Japan63!B19
 +Norway64!D19/Norway64!B19
 +Switzerland65!D19/Switzerland65!B19))</f>
        <v/>
      </c>
      <c r="H19" s="61">
        <f>IF(OR(
Australia61!K19   ="",
Australia61!D19   ="",
Australia61!B19   ="",
Canada62!K19      ="",
Canada62!D19      ="",
Canada62!B19      ="",
Japan63!K19       ="",
Japan63!D19       ="",
Japan63!B19       ="",
Norway64!K19      ="",
Norway64!D19      ="",
Norway64!B19      ="",
Switzerland65!K19 ="",
Switzerland65!D19 ="",
Switzerland65!B19 =""),"",
(Australia61!K19/Australia61!B19
 +Canada62!K19/Canada62!B19
 +Japan63!K19/Japan63!B19
 +Norway64!K19/Norway64!B19
 +Switzerland65!K19/Switzerland65!B19)
/(Australia61!D19/Australia61!B19
 +Canada62!D19/Canada62!B19
 +Japan63!D19/Japan63!B19
 +Norway64!D19/Norway64!B19
 +Switzerland65!D19/Switzerland65!B19))</f>
        <v>0.13629996868853481</v>
      </c>
      <c r="I19" s="61">
        <f>IF(OR(
Australia61!L19   ="",
Australia61!D19   ="",
Australia61!B19   ="",
Canada62!L19      ="",
Canada62!D19      ="",
Canada62!B19      ="",
Japan63!L19       ="",
Japan63!D19       ="",
Japan63!B19       ="",
Norway64!L19      ="",
Norway64!D19      ="",
Norway64!B19      ="",
Switzerland65!L19 ="",
Switzerland65!D19 ="",
Switzerland65!B19 =""),"",
(Australia61!L19/Australia61!B19
 +Canada62!L19/Canada62!B19
 +Japan63!L19/Japan63!B19
 +Norway64!L19/Norway64!B19
 +Switzerland65!L19/Switzerland65!B19)
/(Australia61!D19/Australia61!B19
 +Canada62!D19/Canada62!B19
 +Japan63!D19/Japan63!B19
 +Norway64!D19/Norway64!B19
 +Switzerland65!D19/Switzerland65!B19))</f>
        <v>0.17180921923720266</v>
      </c>
      <c r="J19" s="61">
        <f t="shared" si="0"/>
        <v>-3.5509250548667853E-2</v>
      </c>
      <c r="K19" s="62">
        <f>IF(OR(
Australia61!D19   ="",Australia61!D18   ="",
Australia61!B19   ="",Australia61!B18   ="",
Australia61!N19   ="",Australia61!N18   ="",
Canada62!D19      ="",Canada62!D18      ="",
Canada62!B19      ="",Canada62!B18      ="",
Canada62!N19      ="",Canada62!N18      ="",
Japan63!D19       ="",Japan63!D18       ="",
Japan63!B19       ="",Japan63!B18       ="",
Japan63!N19       ="",Japan63!N18       ="",
Norway64!D19      ="",Norway64!D18      ="",
Norway64!B19      ="",Norway64!B18      ="",
Norway64!N19      ="",Norway64!N18      ="",
Switzerland65!D19 ="",Switzerland65!D18 ="",
Switzerland65!B19 ="",Switzerland65!B18 ="",
Switzerland65!N19 ="",Switzerland65!N18 =""),"",
LN(SQRT(
(Australia61!D19/Australia61!B19
 +Canada62!D19/Canada62!B19
 +Japan63!D19/Japan63!B19
 +Norway64!D19/Norway64!B19
 +Switzerland65!D19/Switzerland65!B19)
/(Australia61!D19/Australia61!N19*Australia61!N18/Australia61!B18
 +Canada62!D19/Canada62!N19*Canada62!N18/Canada62!B18
 +Japan63!D19/Japan63!N19*Japan63!N18/Japan63!B18
 +Norway64!D19/Norway64!N19*Norway64!N18/Norway64!B18
 +Switzerland65!D19/Switzerland65!N19*Switzerland65!N18/Switzerland65!B18)
*(Australia61!D18/Australia61!N18*Australia61!N19/Australia61!B19
 +Canada62!D18/Canada62!N18*Canada62!N19/Canada62!B19
 +Japan63!D18/Japan63!N18*Japan63!N19/Japan63!B19
 +Norway64!D18/Norway64!N18*Norway64!N19/Norway64!B19
 +Switzerland65!D18/Switzerland65!N18*Switzerland65!N19/Switzerland65!B19)
/(Australia61!D18/Australia61!B18
 +Canada62!D18/Canada62!B18
 +Japan63!D18/Japan63!B18
 +Norway64!D18/Norway64!B18
 +Switzerland65!D18/Switzerland65!B18))))</f>
        <v>-4.6394752662215592E-2</v>
      </c>
      <c r="L19" s="62" t="str">
        <f>IF(OR(
Australia61!F19   ="",Australia61!F18   ="",
Australia61!D19   ="",Australia61!D18   ="",
Australia61!B19   ="",Australia61!B18   ="",
Australia61!P19   ="",Australia61!P18   ="",
Canada62!F19      ="",Canada62!F18      ="",
Canada62!D19      ="",Canada62!D18      ="",
Canada62!B19      ="",Canada62!B18      ="",
Canada62!P19      ="",Canada62!P18      ="",
Japan63!F19       ="",Japan63!F18       ="",
Japan63!D19       ="",Japan63!D18       ="",
Japan63!B19       ="",Japan63!B18       ="",
Japan63!P19       ="",Japan63!P18       ="",
Norway64!F19      ="",Norway64!F18      ="",
Norway64!D19      ="",Norway64!D18      ="",
Norway64!B19      ="",Norway64!B18      ="",
Norway64!P19      ="",Norway64!P18      ="",
Switzerland65!F19 ="",Switzerland65!F18 ="",
Switzerland65!D19 ="",Switzerland65!D18 ="",
Switzerland65!B19 ="",Switzerland65!B18 ="",
Switzerland65!P19 ="",Switzerland65!P18 =""),"",
LN(SQRT(
(Australia61!D19*Australia61!F19/Australia61!B19
 +Canada62!D19*Canada62!F19/Canada62!B19
 +Japan63!D19*Japan63!F19/Japan63!B19
 +Norway64!D19*Norway64!F19/Norway64!B19
 +Switzerland65!D19*Switzerland65!F19/Switzerland65!B19)
/(Australia61!D19*Australia61!F19/Australia61!P19*Australia61!P18/Australia61!B18
 +Canada62!D19*Canada62!F19/Canada62!P19*Canada62!P18/Canada62!B18
 +Japan63!D19*Japan63!F19/Japan63!P19*Japan63!P18/Japan63!B18
 +Norway64!D19*Norway64!F19/Norway64!P19*Norway64!P18/Norway64!B18
 +Switzerland65!D19*Switzerland65!F19/Switzerland65!P19*Switzerland65!P18/Switzerland65!B18)
*(Australia61!D18*Australia61!F18/Australia61!P18*Australia61!P19/Australia61!B19
 +Canada62!D18*Canada62!F18/Canada62!P18*Canada62!P19/Canada62!B19
 +Japan63!D18*Japan63!F18/Japan63!P18*Japan63!P19/Japan63!B19
 +Norway64!D18*Norway64!F18/Norway64!P18*Norway64!P19/Norway64!B19
 +Switzerland65!D18*Switzerland65!F18/Switzerland65!P18*Switzerland65!P19/Switzerland65!B19)
/(Australia61!D18*Australia61!F18/Australia61!B18
 +Canada62!D18*Canada62!F18/Canada62!B18
 +Japan63!D18*Japan63!F18/Japan63!B18
 +Norway64!D18*Norway64!F18/Norway64!B18
 +Switzerland65!D18*Switzerland65!F18/Switzerland65!B18))))</f>
        <v/>
      </c>
      <c r="M19" s="62" t="str">
        <f>IF(OR(
Australia61!H19   ="",Australia61!H18   ="",
Australia61!D19   ="",Australia61!D18   ="",
Australia61!B19   ="",Australia61!B18   ="",
Australia61!Q19   ="",Australia61!Q18   ="",
Canada62!H19      ="",Canada62!H18      ="",
Canada62!D19      ="",Canada62!D18      ="",
Canada62!B19      ="",Canada62!B18      ="",
Canada62!Q19      ="",Canada62!Q18      ="",
Japan63!H19       ="",Japan63!H18       ="",
Japan63!D19       ="",Japan63!D18       ="",
Japan63!B19       ="",Japan63!B18       ="",
Japan63!Q19       ="",Japan63!Q18       ="",
Norway64!H19      ="",Norway64!H18      ="",
Norway64!D19      ="",Norway64!D18      ="",
Norway64!B19      ="",Norway64!B18      ="",
Norway64!Q19      ="",Norway64!Q18      ="",
Switzerland65!H19 ="",Switzerland65!H18 ="",
Switzerland65!D19 ="",Switzerland65!D18 ="",
Switzerland65!B19 ="",Switzerland65!B18 ="",
Switzerland65!Q19 ="",Switzerland65!Q18 =""),"",
LN(SQRT(
(Australia61!D19*Australia61!H19/Australia61!B19
 +Canada62!D19*Canada62!H19/Canada62!B19
 +Japan63!D19*Japan63!H19/Japan63!B19
 +Norway64!D19*Norway64!H19/Norway64!B19
 +Switzerland65!D19*Switzerland65!H19/Switzerland65!B19)
/(Australia61!D19*Australia61!H19/Australia61!Q19*Australia61!Q18/Australia61!B18
 +Canada62!D19*Canada62!H19/Canada62!Q19*Canada62!Q18/Canada62!B18
 +Japan63!D19*Japan63!H19/Japan63!Q19*Japan63!Q18/Japan63!B18
 +Norway64!D19*Norway64!H19/Norway64!Q19*Norway64!Q18/Norway64!B18
 +Switzerland65!D19*Switzerland65!H19/Switzerland65!Q19*Switzerland65!Q18/Switzerland65!B18)
*(Australia61!D18*Australia61!H18/Australia61!Q18*Australia61!Q19/Australia61!B19
 +Canada62!D18*Canada62!H18/Canada62!Q18*Canada62!Q19/Canada62!B19
 +Japan63!D18*Japan63!H18/Japan63!Q18*Japan63!Q19/Japan63!B19
 +Norway64!D18*Norway64!H18/Norway64!Q18*Norway64!Q19/Norway64!B19
 +Switzerland65!D18*Switzerland65!H18/Switzerland65!Q18*Switzerland65!Q19/Switzerland65!B19)
/(Australia61!D18*Australia61!H18/Australia61!B18
 +Canada62!D18*Canada62!H18/Canada62!B18
 +Japan63!D18*Japan63!H18/Japan63!B18
 +Norway64!D18*Norway64!H18/Norway64!B18
 +Switzerland65!D18*Switzerland65!H18/Switzerland65!B18))))</f>
        <v/>
      </c>
      <c r="N19" s="62" t="str">
        <f>IF(OR(
Australia61!I19   ="",Australia61!I18   ="",
Australia61!B19   ="",Australia61!B18   ="",
Australia61!R19   ="",Australia61!R18   ="",
Canada62!I19      ="",Canada62!I18      ="",
Canada62!B19      ="",Canada62!B18      ="",
Canada62!R19      ="",Canada62!R18      ="",
Japan63!I19       ="",Japan63!I18       ="",
Japan63!B19       ="",Japan63!B18       ="",
Japan63!R19       ="",Japan63!R18       ="",
Norway64!I19      ="",Norway64!I18      ="",
Norway64!B19      ="",Norway64!B18      ="",
Norway64!R19      ="",Norway64!R18      ="",
Switzerland65!I19 ="",Switzerland65!I18 ="",
Switzerland65!B19 ="",Switzerland65!B18 ="",
Switzerland65!R19 ="",Switzerland65!R18 =""),"",
LN(SQRT(
(Australia61!I19/Australia61!B19
 +Canada62!I19/Canada62!B19
 +Japan63!I19/Japan63!B19
 +Norway64!I19/Norway64!B19
 +Switzerland65!I19/Switzerland65!B19)
/(Australia61!I19/Australia61!R19*Australia61!R18/Australia61!B18
 +Canada62!I19/Canada62!R19*Canada62!R18/Canada62!B18
 +Japan63!I19/Japan63!R19*Japan63!R18/Japan63!B18
 +Norway64!I19/Norway64!R19*Norway64!R18/Norway64!B18
 +Switzerland65!I19/Switzerland65!R19*Switzerland65!R18/Switzerland65!B18)
*(Australia61!I18/Australia61!R18*Australia61!R19/Australia61!B19
 +Canada62!I18/Canada62!R18*Canada62!R19/Canada62!B19
 +Japan63!I18/Japan63!R18*Japan63!R19/Japan63!B19
 +Norway64!I18/Norway64!R18*Norway64!R19/Norway64!B19
 +Switzerland65!I18/Switzerland65!R18*Switzerland65!R19/Switzerland65!B19)
/(Australia61!I18/Australia61!B18
 +Canada62!I18/Canada62!B18
 +Japan63!I18/Japan63!B18
 +Norway64!I18/Norway64!B18
 +Switzerland65!I18/Switzerland65!B18))))</f>
        <v/>
      </c>
      <c r="O19" s="62" t="str">
        <f>IF(OR(
Australia61!K19   ="",Australia61!K18   ="",
Australia61!B19   ="",Australia61!B18   ="",
Australia61!S19   ="",Australia61!S18   ="",
Canada62!K19      ="",Canada62!K18      ="",
Canada62!B19      ="",Canada62!B18      ="",
Canada62!S19      ="",Canada62!S18      ="",
Japan63!K19       ="",Japan63!K18       ="",
Japan63!B19       ="",Japan63!B18       ="",
Japan63!S19       ="",Japan63!S18       ="",
Norway64!K19      ="",Norway64!K18      ="",
Norway64!B19      ="",Norway64!B18      ="",
Norway64!S19      ="",Norway64!S18      ="",
Switzerland65!K19 ="",Switzerland65!K18 ="",
Switzerland65!B19 ="",Switzerland65!B18 ="",
Switzerland65!S19 ="",Switzerland65!S18 =""),"",
LN(SQRT(
(Australia61!K19/Australia61!B19
 +Canada62!K19/Canada62!B19
 +Japan63!K19/Japan63!B19
 +Norway64!K19/Norway64!B19
 +Switzerland65!K19/Switzerland65!B19)
/(Australia61!K19/Australia61!S19*Australia61!S18/Australia61!B18
 +Canada62!K19/Canada62!S19*Canada62!S18/Canada62!B18
 +Japan63!K19/Japan63!S19*Japan63!S18/Japan63!B18
 +Norway64!K19/Norway64!S19*Norway64!S18/Norway64!B18
 +Switzerland65!K19/Switzerland65!S19*Switzerland65!S18/Switzerland65!B18)
*(Australia61!K18/Australia61!S18*Australia61!S19/Australia61!B19
 +Canada62!K18/Canada62!S18*Canada62!S19/Canada62!B19
 +Japan63!K18/Japan63!S18*Japan63!S19/Japan63!B19
 +Norway64!K18/Norway64!S18*Norway64!S19/Norway64!B19
 +Switzerland65!K18/Switzerland65!S18*Switzerland65!S19/Switzerland65!B19)
/(Australia61!K18/Australia61!B18
 +Canada62!K18/Canada62!B18
 +Japan63!K18/Japan63!B18
 +Norway64!K18/Norway64!B18
 +Switzerland65!K18/Switzerland65!B18))))</f>
        <v/>
      </c>
      <c r="P19" s="62" t="str">
        <f>IF(OR(
Australia61!L19   ="",Australia61!L18   ="",
Australia61!B19   ="",Australia61!B18   ="",
Australia61!T19   ="",Australia61!T18   ="",
Canada62!L19      ="",Canada62!L18      ="",
Canada62!B19      ="",Canada62!B18      ="",
Canada62!T19      ="",Canada62!T18      ="",
Japan63!L19       ="",Japan63!L18       ="",
Japan63!B19       ="",Japan63!B18       ="",
Japan63!T19       ="",Japan63!T18       ="",
Norway64!L19      ="",Norway64!L18      ="",
Norway64!B19      ="",Norway64!B18      ="",
Norway64!T19      ="",Norway64!T18      ="",
Switzerland65!L19 ="",Switzerland65!L18 ="",
Switzerland65!B19 ="",Switzerland65!B18 ="",
Switzerland65!T19 ="",Switzerland65!T18 =""),"",
LN(SQRT(
(Australia61!L19/Australia61!B19
 +Canada62!L19/Canada62!B19
 +Japan63!L19/Japan63!B19
 +Norway64!L19/Norway64!B19
 +Switzerland65!L19/Switzerland65!B19)
/(Australia61!L19/Australia61!T19*Australia61!T18/Australia61!B18
 +Canada62!L19/Canada62!T19*Canada62!T18/Canada62!B18
 +Japan63!L19/Japan63!T19*Japan63!T18/Japan63!B18
 +Norway64!L19/Norway64!T19*Norway64!T18/Norway64!B18
 +Switzerland65!L19/Switzerland65!T19*Switzerland65!T18/Switzerland65!B18)
*(Australia61!L18/Australia61!T18*Australia61!T19/Australia61!B19
 +Canada62!L18/Canada62!T18*Canada62!T19/Canada62!B19
 +Japan63!L18/Japan63!T18*Japan63!T19/Japan63!B19
 +Norway64!L18/Norway64!T18*Norway64!T19/Norway64!B19
 +Switzerland65!L18/Switzerland65!T18*Switzerland65!T19/Switzerland65!B19)
/(Australia61!L18/Australia61!B18
 +Canada62!L18/Canada62!B18
 +Japan63!L18/Japan63!B18
 +Norway64!L18/Norway64!B18
 +Switzerland65!L18/Switzerland65!B18))))</f>
        <v/>
      </c>
      <c r="V19" s="61" t="str">
        <f>IF(OR(
Australia61!V19   ="",
Australia61!U19   ="",
Canada62!V19      ="",
Canada62!U19      ="",
Japan63!V19       ="",
Japan63!U19       ="",
Norway64!V19      ="",
Norway64!U19      ="",
Switzerland65!V19 ="",
Switzerland65!U19 =""),"",
LN((Australia61!V19+Canada62!V19+Japan63!V19+Norway64!V19+Switzerland65!V19)
/(Australia61!U19+Canada62!U19+Japan63!U19+Norway64!U19+Switzerland65!U19)))</f>
        <v/>
      </c>
      <c r="W19" s="61" t="str">
        <f>IF(OR(
Australia61!V19   ="",
Australia61!W19   ="",
Australia61!U19   ="",
Canada62!V19      ="",
Canada62!W19      ="",
Canada62!U19      ="",
Japan63!V19       ="",
Japan63!W19       ="",
Japan63!U19       ="",
Norway64!V19      ="",
Norway64!W19      ="",
Norway64!U19      ="",
Switzerland65!V19 ="",
Switzerland65!W19 ="",
Switzerland65!V19 =""),"",
LN((Australia61!V19*Australia61!W19+Canada62!V19*Canada62!W19+Japan63!V19*Japan63!W19+Norway64!V19*Norway64!W19+Switzerland65!V19*Switzerland65!W19)
/(Australia61!U19+Canada62!U19+Japan63!U19+Norway64!U19+Switzerland65!U19)))</f>
        <v/>
      </c>
      <c r="X19" s="61" t="str">
        <f>IF(OR(
Australia61!X19   ="",
Australia61!D19   ="",
Australia61!B19   ="",
Canada62!X19      ="",
Canada62!D19      ="",
Canada62!B19      ="",
Japan63!X19       ="",
Japan63!D19       ="",
Japan63!B19       ="",
Norway64!X19      ="",
Norway64!D19      ="",
Norway64!B19      ="",
Switzerland65!X19 ="",
Switzerland65!D19 ="",
Switzerland65!B19 =""),"",
(Australia61!X19*Australia61!D19/Australia61!B19
 +Canada62!X19*Canada62!D19/Canada62!B19
 +Japan63!X19*Japan63!D19/Japan63!B19
 +Norway64!X19*Norway64!D19/Norway64!B19
 +Switzerland65!X19*Switzerland65!D19/Switzerland65!B19)
/(Australia61!D19/Australia61!B19
 +Canada62!D19/Canada62!B19
 +Japan63!D19/Japan63!B19
 +Norway64!D19/Norway64!B19
 +Switzerland65!D19/Switzerland65!B19))</f>
        <v/>
      </c>
      <c r="Y19" s="61" t="str">
        <f>IF(OR(
Australia61!Y19   ="",
Australia61!D19   ="",
Australia61!B19   ="",
Canada62!Y19      ="",
Canada62!D19      ="",
Canada62!B19      ="",
Japan63!Y19       ="",
Japan63!D19       ="",
Japan63!B19       ="",
Norway64!Y19      ="",
Norway64!D19      ="",
Norway64!B19      ="",
Switzerland65!Y19 ="",
Switzerland65!D19 ="",
Switzerland65!B19 =""),"",
(Australia61!Y19/Australia61!B19
 +Canada62!Y19/Canada62!B19
 +Japan63!Y19/Japan63!B19
 +Norway64!Y19/Norway64!B19
 +Switzerland65!Y19/Switzerland65!B19)
/(Australia61!D19/Australia61!B19
 +Canada62!D19/Canada62!B19
 +Japan63!D19/Japan63!B19
 +Norway64!D19/Norway64!B19
 +Switzerland65!D19/Switzerland65!B19))</f>
        <v/>
      </c>
      <c r="Z19" s="61">
        <v>4.03</v>
      </c>
      <c r="AA19" s="62">
        <f t="shared" si="1"/>
        <v>6.2994752662215589E-2</v>
      </c>
      <c r="AB19" s="61">
        <f>IF(OR(
Australia61!AB19   ="",
Australia61!D19   ="",
Australia61!B19   ="",
Canada62!AB19      ="",
Canada62!D19      ="",
Canada62!B19      ="",
Japan63!AB19       ="",
Japan63!D19       ="",
Japan63!B19       ="",
Norway64!AB19      ="",
Norway64!D19      ="",
Norway64!B19      ="",
Switzerland65!AB19 ="",
Switzerland65!D19 ="",
Switzerland65!B19 =""),"",
(Australia61!AB19*Australia61!D19/Australia61!B19
 +Canada62!AB19*Canada62!D19/Canada62!B19
 +Japan63!AB19*Japan63!D19/Japan63!B19
 +Norway64!AB19*Norway64!D19/Norway64!B19
 +Switzerland65!AB19*Switzerland65!D19/Switzerland65!B19)
/(Australia61!D19/Australia61!B19
 +Canada62!D19/Canada62!B19
 +Japan63!D19/Japan63!B19
 +Norway64!D19/Norway64!B19
 +Switzerland65!D19/Switzerland65!B19))</f>
        <v>0.3068403815109001</v>
      </c>
    </row>
    <row r="20" spans="1:28">
      <c r="A20" s="62">
        <v>1887</v>
      </c>
      <c r="B20" s="62" t="str">
        <f>IF(OR(
Australia61!AC20   ="",
Australia61!D20   ="",
Australia61!B20   ="",
Canada62!AC20      ="",
Canada62!D20      ="",
Canada62!B20      ="",
Japan63!AC20       ="",
Japan63!D20       ="",
Japan63!B20       ="",
Norway64!AC20      ="",
Norway64!D20      ="",
Norway64!B20      ="",
Switzerland65!AC20 ="",
Switzerland65!D20 ="",
Switzerland65!B20 =""),"",
(Australia61!AC20*Australia61!D20/Australia61!B20
 +Canada62!AC20*Canada62!D20/Canada62!B20
 +Japan63!AC20*Japan63!D20/Japan63!B20
 +Norway64!AC20*Norway64!D20/Norway64!B20
 +Switzerland65!AC20*Switzerland65!D20/Switzerland65!B20)
/(Australia61!D20/Australia61!B20
 +Canada62!D20/Canada62!B20
 +Japan63!D20/Japan63!B20
 +Norway64!D20/Norway64!B20
 +Switzerland65!D20/Switzerland65!B20))</f>
        <v/>
      </c>
      <c r="C20" s="61" t="str">
        <f>IF(OR(
Australia61!F20   ="",
Australia61!D20   ="",
Australia61!B20   ="",
Canada62!F20      ="",
Canada62!D20      ="",
Canada62!B20      ="",
Japan63!F20       ="",
Japan63!D20       ="",
Japan63!B20       ="",
Norway64!F20      ="",
Norway64!D20      ="",
Norway64!B20      ="",
Switzerland65!F20 ="",
Switzerland65!D20 ="",
Switzerland65!B20 =""),"",
(Australia61!F20*Australia61!D20/Australia61!B20
 +Canada62!F20*Canada62!D20/Canada62!B20
 +Japan63!F20*Japan63!D20/Japan63!B20
 +Norway64!F20*Norway64!D20/Norway64!B20
 +Switzerland65!F20*Switzerland65!D20/Switzerland65!B20)
/(Australia61!D20/Australia61!B20
 +Canada62!D20/Canada62!B20
 +Japan63!D20/Japan63!B20
 +Norway64!D20/Norway64!B20
 +Switzerland65!D20/Switzerland65!B20))</f>
        <v/>
      </c>
      <c r="D20" s="61" t="str">
        <f>IF(OR(
Australia61!AE20   ="",
Australia61!D20   ="",
Australia61!B20   ="",
Canada62!AE20      ="",
Canada62!D20      ="",
Canada62!B20      ="",
Japan63!AE20       ="",
Japan63!D20       ="",
Japan63!B20       ="",
Norway64!AE20      ="",
Norway64!D20      ="",
Norway64!B20      ="",
Switzerland65!AE20 ="",
Switzerland65!D20 ="",
Switzerland65!B20 =""),"",
(Australia61!AE20*Australia61!D20/Australia61!B20
 +Canada62!AE20*Canada62!D20/Canada62!B20
 +Japan63!AE20*Japan63!D20/Japan63!B20
 +Norway64!AE20*Norway64!D20/Norway64!B20
 +Switzerland65!AE20*Switzerland65!D20/Switzerland65!B20)
/(Australia61!D20/Australia61!B20
 +Canada62!D20/Canada62!B20
 +Japan63!D20/Japan63!B20
 +Norway64!D20/Norway64!B20
 +Switzerland65!D20/Switzerland65!B20))</f>
        <v/>
      </c>
      <c r="E20" s="61">
        <f>IF(OR(
Australia61!H20   ="",
Australia61!D20   ="",
Australia61!B20   ="",
Canada62!H20      ="",
Canada62!D20      ="",
Canada62!B20      ="",
Japan63!H20       ="",
Japan63!D20       ="",
Japan63!B20       ="",
Norway64!H20      ="",
Norway64!D20      ="",
Norway64!B20      ="",
Switzerland65!H20 ="",
Switzerland65!D20 ="",
Switzerland65!B20 =""),"",
(Australia61!H20*Australia61!D20/Australia61!B20
 +Canada62!H20*Canada62!D20/Canada62!B20
 +Japan63!H20*Japan63!D20/Japan63!B20
 +Norway64!H20*Norway64!D20/Norway64!B20
 +Switzerland65!H20*Switzerland65!D20/Switzerland65!B20)
/(Australia61!D20/Australia61!B20
 +Canada62!D20/Canada62!B20
 +Japan63!D20/Japan63!B20
 +Norway64!D20/Norway64!B20
 +Switzerland65!D20/Switzerland65!B20))</f>
        <v>0.15782906021120197</v>
      </c>
      <c r="F20" s="61" t="str">
        <f>IF(OR(
Australia61!I20   ="",
Australia61!D20   ="",
Australia61!B20   ="",
Canada62!I20      ="",
Canada62!D20      ="",
Canada62!B20      ="",
Japan63!I20       ="",
Japan63!D20       ="",
Japan63!B20       ="",
Norway64!I20      ="",
Norway64!D20      ="",
Norway64!B20      ="",
Switzerland65!I20 ="",
Switzerland65!D20 ="",
Switzerland65!B20 =""),"",
(Australia61!I20/Australia61!B20
 +Canada62!I20/Canada62!B20
 +Japan63!I20/Japan63!B20
 +Norway64!I20/Norway64!B20
 +Switzerland65!I20/Switzerland65!B20)
/(Australia61!D20/Australia61!B20
 +Canada62!D20/Canada62!B20
 +Japan63!D20/Japan63!B20
 +Norway64!D20/Norway64!B20
 +Switzerland65!D20/Switzerland65!B20))</f>
        <v/>
      </c>
      <c r="G20" s="61" t="str">
        <f>IF(OR(
Australia61!J20   ="",
Australia61!D20   ="",
Australia61!B20   ="",
Canada62!J20      ="",
Canada62!D20      ="",
Canada62!B20      ="",
Japan63!J20       ="",
Japan63!D20       ="",
Japan63!B20       ="",
Norway64!J20      ="",
Norway64!D20      ="",
Norway64!B20      ="",
Switzerland65!J20 ="",
Switzerland65!D20 ="",
Switzerland65!B20 =""),"",
(Australia61!J20/Australia61!B20
 +Canada62!J20/Canada62!B20
 +Japan63!J20/Japan63!B20
 +Norway64!J20/Norway64!B20
 +Switzerland65!J20/Switzerland65!B20)
/(Australia61!D20/Australia61!B20
 +Canada62!D20/Canada62!B20
 +Japan63!D20/Japan63!B20
 +Norway64!D20/Norway64!B20
 +Switzerland65!D20/Switzerland65!B20))</f>
        <v/>
      </c>
      <c r="H20" s="61">
        <f>IF(OR(
Australia61!K20   ="",
Australia61!D20   ="",
Australia61!B20   ="",
Canada62!K20      ="",
Canada62!D20      ="",
Canada62!B20      ="",
Japan63!K20       ="",
Japan63!D20       ="",
Japan63!B20       ="",
Norway64!K20      ="",
Norway64!D20      ="",
Norway64!B20      ="",
Switzerland65!K20 ="",
Switzerland65!D20 ="",
Switzerland65!B20 =""),"",
(Australia61!K20/Australia61!B20
 +Canada62!K20/Canada62!B20
 +Japan63!K20/Japan63!B20
 +Norway64!K20/Norway64!B20
 +Switzerland65!K20/Switzerland65!B20)
/(Australia61!D20/Australia61!B20
 +Canada62!D20/Canada62!B20
 +Japan63!D20/Japan63!B20
 +Norway64!D20/Norway64!B20
 +Switzerland65!D20/Switzerland65!B20))</f>
        <v>0.13775819534378828</v>
      </c>
      <c r="I20" s="61">
        <f>IF(OR(
Australia61!L20   ="",
Australia61!D20   ="",
Australia61!B20   ="",
Canada62!L20      ="",
Canada62!D20      ="",
Canada62!B20      ="",
Japan63!L20       ="",
Japan63!D20       ="",
Japan63!B20       ="",
Norway64!L20      ="",
Norway64!D20      ="",
Norway64!B20      ="",
Switzerland65!L20 ="",
Switzerland65!D20 ="",
Switzerland65!B20 =""),"",
(Australia61!L20/Australia61!B20
 +Canada62!L20/Canada62!B20
 +Japan63!L20/Japan63!B20
 +Norway64!L20/Norway64!B20
 +Switzerland65!L20/Switzerland65!B20)
/(Australia61!D20/Australia61!B20
 +Canada62!D20/Canada62!B20
 +Japan63!D20/Japan63!B20
 +Norway64!D20/Norway64!B20
 +Switzerland65!D20/Switzerland65!B20))</f>
        <v>0.1620063321329534</v>
      </c>
      <c r="J20" s="61">
        <f t="shared" si="0"/>
        <v>-2.4248136789165126E-2</v>
      </c>
      <c r="K20" s="62">
        <f>IF(OR(
Australia61!D20   ="",Australia61!D19   ="",
Australia61!B20   ="",Australia61!B19   ="",
Australia61!N20   ="",Australia61!N19   ="",
Canada62!D20      ="",Canada62!D19      ="",
Canada62!B20      ="",Canada62!B19      ="",
Canada62!N20      ="",Canada62!N19      ="",
Japan63!D20       ="",Japan63!D19       ="",
Japan63!B20       ="",Japan63!B19       ="",
Japan63!N20       ="",Japan63!N19       ="",
Norway64!D20      ="",Norway64!D19      ="",
Norway64!B20      ="",Norway64!B19      ="",
Norway64!N20      ="",Norway64!N19      ="",
Switzerland65!D20 ="",Switzerland65!D19 ="",
Switzerland65!B20 ="",Switzerland65!B19 ="",
Switzerland65!N20 ="",Switzerland65!N19 =""),"",
LN(SQRT(
(Australia61!D20/Australia61!B20
 +Canada62!D20/Canada62!B20
 +Japan63!D20/Japan63!B20
 +Norway64!D20/Norway64!B20
 +Switzerland65!D20/Switzerland65!B20)
/(Australia61!D20/Australia61!N20*Australia61!N19/Australia61!B19
 +Canada62!D20/Canada62!N20*Canada62!N19/Canada62!B19
 +Japan63!D20/Japan63!N20*Japan63!N19/Japan63!B19
 +Norway64!D20/Norway64!N20*Norway64!N19/Norway64!B19
 +Switzerland65!D20/Switzerland65!N20*Switzerland65!N19/Switzerland65!B19)
*(Australia61!D19/Australia61!N19*Australia61!N20/Australia61!B20
 +Canada62!D19/Canada62!N19*Canada62!N20/Canada62!B20
 +Japan63!D19/Japan63!N19*Japan63!N20/Japan63!B20
 +Norway64!D19/Norway64!N19*Norway64!N20/Norway64!B20
 +Switzerland65!D19/Switzerland65!N19*Switzerland65!N20/Switzerland65!B20)
/(Australia61!D19/Australia61!B19
 +Canada62!D19/Canada62!B19
 +Japan63!D19/Japan63!B19
 +Norway64!D19/Norway64!B19
 +Switzerland65!D19/Switzerland65!B19))))</f>
        <v>-2.1793346972091437E-2</v>
      </c>
      <c r="L20" s="62" t="str">
        <f>IF(OR(
Australia61!F20   ="",Australia61!F19   ="",
Australia61!D20   ="",Australia61!D19   ="",
Australia61!B20   ="",Australia61!B19   ="",
Australia61!P20   ="",Australia61!P19   ="",
Canada62!F20      ="",Canada62!F19      ="",
Canada62!D20      ="",Canada62!D19      ="",
Canada62!B20      ="",Canada62!B19      ="",
Canada62!P20      ="",Canada62!P19      ="",
Japan63!F20       ="",Japan63!F19       ="",
Japan63!D20       ="",Japan63!D19       ="",
Japan63!B20       ="",Japan63!B19       ="",
Japan63!P20       ="",Japan63!P19       ="",
Norway64!F20      ="",Norway64!F19      ="",
Norway64!D20      ="",Norway64!D19      ="",
Norway64!B20      ="",Norway64!B19      ="",
Norway64!P20      ="",Norway64!P19      ="",
Switzerland65!F20 ="",Switzerland65!F19 ="",
Switzerland65!D20 ="",Switzerland65!D19 ="",
Switzerland65!B20 ="",Switzerland65!B19 ="",
Switzerland65!P20 ="",Switzerland65!P19 =""),"",
LN(SQRT(
(Australia61!D20*Australia61!F20/Australia61!B20
 +Canada62!D20*Canada62!F20/Canada62!B20
 +Japan63!D20*Japan63!F20/Japan63!B20
 +Norway64!D20*Norway64!F20/Norway64!B20
 +Switzerland65!D20*Switzerland65!F20/Switzerland65!B20)
/(Australia61!D20*Australia61!F20/Australia61!P20*Australia61!P19/Australia61!B19
 +Canada62!D20*Canada62!F20/Canada62!P20*Canada62!P19/Canada62!B19
 +Japan63!D20*Japan63!F20/Japan63!P20*Japan63!P19/Japan63!B19
 +Norway64!D20*Norway64!F20/Norway64!P20*Norway64!P19/Norway64!B19
 +Switzerland65!D20*Switzerland65!F20/Switzerland65!P20*Switzerland65!P19/Switzerland65!B19)
*(Australia61!D19*Australia61!F19/Australia61!P19*Australia61!P20/Australia61!B20
 +Canada62!D19*Canada62!F19/Canada62!P19*Canada62!P20/Canada62!B20
 +Japan63!D19*Japan63!F19/Japan63!P19*Japan63!P20/Japan63!B20
 +Norway64!D19*Norway64!F19/Norway64!P19*Norway64!P20/Norway64!B20
 +Switzerland65!D19*Switzerland65!F19/Switzerland65!P19*Switzerland65!P20/Switzerland65!B20)
/(Australia61!D19*Australia61!F19/Australia61!B19
 +Canada62!D19*Canada62!F19/Canada62!B19
 +Japan63!D19*Japan63!F19/Japan63!B19
 +Norway64!D19*Norway64!F19/Norway64!B19
 +Switzerland65!D19*Switzerland65!F19/Switzerland65!B19))))</f>
        <v/>
      </c>
      <c r="M20" s="62" t="str">
        <f>IF(OR(
Australia61!H20   ="",Australia61!H19   ="",
Australia61!D20   ="",Australia61!D19   ="",
Australia61!B20   ="",Australia61!B19   ="",
Australia61!Q20   ="",Australia61!Q19   ="",
Canada62!H20      ="",Canada62!H19      ="",
Canada62!D20      ="",Canada62!D19      ="",
Canada62!B20      ="",Canada62!B19      ="",
Canada62!Q20      ="",Canada62!Q19      ="",
Japan63!H20       ="",Japan63!H19       ="",
Japan63!D20       ="",Japan63!D19       ="",
Japan63!B20       ="",Japan63!B19       ="",
Japan63!Q20       ="",Japan63!Q19       ="",
Norway64!H20      ="",Norway64!H19      ="",
Norway64!D20      ="",Norway64!D19      ="",
Norway64!B20      ="",Norway64!B19      ="",
Norway64!Q20      ="",Norway64!Q19      ="",
Switzerland65!H20 ="",Switzerland65!H19 ="",
Switzerland65!D20 ="",Switzerland65!D19 ="",
Switzerland65!B20 ="",Switzerland65!B19 ="",
Switzerland65!Q20 ="",Switzerland65!Q19 =""),"",
LN(SQRT(
(Australia61!D20*Australia61!H20/Australia61!B20
 +Canada62!D20*Canada62!H20/Canada62!B20
 +Japan63!D20*Japan63!H20/Japan63!B20
 +Norway64!D20*Norway64!H20/Norway64!B20
 +Switzerland65!D20*Switzerland65!H20/Switzerland65!B20)
/(Australia61!D20*Australia61!H20/Australia61!Q20*Australia61!Q19/Australia61!B19
 +Canada62!D20*Canada62!H20/Canada62!Q20*Canada62!Q19/Canada62!B19
 +Japan63!D20*Japan63!H20/Japan63!Q20*Japan63!Q19/Japan63!B19
 +Norway64!D20*Norway64!H20/Norway64!Q20*Norway64!Q19/Norway64!B19
 +Switzerland65!D20*Switzerland65!H20/Switzerland65!Q20*Switzerland65!Q19/Switzerland65!B19)
*(Australia61!D19*Australia61!H19/Australia61!Q19*Australia61!Q20/Australia61!B20
 +Canada62!D19*Canada62!H19/Canada62!Q19*Canada62!Q20/Canada62!B20
 +Japan63!D19*Japan63!H19/Japan63!Q19*Japan63!Q20/Japan63!B20
 +Norway64!D19*Norway64!H19/Norway64!Q19*Norway64!Q20/Norway64!B20
 +Switzerland65!D19*Switzerland65!H19/Switzerland65!Q19*Switzerland65!Q20/Switzerland65!B20)
/(Australia61!D19*Australia61!H19/Australia61!B19
 +Canada62!D19*Canada62!H19/Canada62!B19
 +Japan63!D19*Japan63!H19/Japan63!B19
 +Norway64!D19*Norway64!H19/Norway64!B19
 +Switzerland65!D19*Switzerland65!H19/Switzerland65!B19))))</f>
        <v/>
      </c>
      <c r="N20" s="62" t="str">
        <f>IF(OR(
Australia61!I20   ="",Australia61!I19   ="",
Australia61!B20   ="",Australia61!B19   ="",
Australia61!R20   ="",Australia61!R19   ="",
Canada62!I20      ="",Canada62!I19      ="",
Canada62!B20      ="",Canada62!B19      ="",
Canada62!R20      ="",Canada62!R19      ="",
Japan63!I20       ="",Japan63!I19       ="",
Japan63!B20       ="",Japan63!B19       ="",
Japan63!R20       ="",Japan63!R19       ="",
Norway64!I20      ="",Norway64!I19      ="",
Norway64!B20      ="",Norway64!B19      ="",
Norway64!R20      ="",Norway64!R19      ="",
Switzerland65!I20 ="",Switzerland65!I19 ="",
Switzerland65!B20 ="",Switzerland65!B19 ="",
Switzerland65!R20 ="",Switzerland65!R19 =""),"",
LN(SQRT(
(Australia61!I20/Australia61!B20
 +Canada62!I20/Canada62!B20
 +Japan63!I20/Japan63!B20
 +Norway64!I20/Norway64!B20
 +Switzerland65!I20/Switzerland65!B20)
/(Australia61!I20/Australia61!R20*Australia61!R19/Australia61!B19
 +Canada62!I20/Canada62!R20*Canada62!R19/Canada62!B19
 +Japan63!I20/Japan63!R20*Japan63!R19/Japan63!B19
 +Norway64!I20/Norway64!R20*Norway64!R19/Norway64!B19
 +Switzerland65!I20/Switzerland65!R20*Switzerland65!R19/Switzerland65!B19)
*(Australia61!I19/Australia61!R19*Australia61!R20/Australia61!B20
 +Canada62!I19/Canada62!R19*Canada62!R20/Canada62!B20
 +Japan63!I19/Japan63!R19*Japan63!R20/Japan63!B20
 +Norway64!I19/Norway64!R19*Norway64!R20/Norway64!B20
 +Switzerland65!I19/Switzerland65!R19*Switzerland65!R20/Switzerland65!B20)
/(Australia61!I19/Australia61!B19
 +Canada62!I19/Canada62!B19
 +Japan63!I19/Japan63!B19
 +Norway64!I19/Norway64!B19
 +Switzerland65!I19/Switzerland65!B19))))</f>
        <v/>
      </c>
      <c r="O20" s="62" t="str">
        <f>IF(OR(
Australia61!K20   ="",Australia61!K19   ="",
Australia61!B20   ="",Australia61!B19   ="",
Australia61!S20   ="",Australia61!S19   ="",
Canada62!K20      ="",Canada62!K19      ="",
Canada62!B20      ="",Canada62!B19      ="",
Canada62!S20      ="",Canada62!S19      ="",
Japan63!K20       ="",Japan63!K19       ="",
Japan63!B20       ="",Japan63!B19       ="",
Japan63!S20       ="",Japan63!S19       ="",
Norway64!K20      ="",Norway64!K19      ="",
Norway64!B20      ="",Norway64!B19      ="",
Norway64!S20      ="",Norway64!S19      ="",
Switzerland65!K20 ="",Switzerland65!K19 ="",
Switzerland65!B20 ="",Switzerland65!B19 ="",
Switzerland65!S20 ="",Switzerland65!S19 =""),"",
LN(SQRT(
(Australia61!K20/Australia61!B20
 +Canada62!K20/Canada62!B20
 +Japan63!K20/Japan63!B20
 +Norway64!K20/Norway64!B20
 +Switzerland65!K20/Switzerland65!B20)
/(Australia61!K20/Australia61!S20*Australia61!S19/Australia61!B19
 +Canada62!K20/Canada62!S20*Canada62!S19/Canada62!B19
 +Japan63!K20/Japan63!S20*Japan63!S19/Japan63!B19
 +Norway64!K20/Norway64!S20*Norway64!S19/Norway64!B19
 +Switzerland65!K20/Switzerland65!S20*Switzerland65!S19/Switzerland65!B19)
*(Australia61!K19/Australia61!S19*Australia61!S20/Australia61!B20
 +Canada62!K19/Canada62!S19*Canada62!S20/Canada62!B20
 +Japan63!K19/Japan63!S19*Japan63!S20/Japan63!B20
 +Norway64!K19/Norway64!S19*Norway64!S20/Norway64!B20
 +Switzerland65!K19/Switzerland65!S19*Switzerland65!S20/Switzerland65!B20)
/(Australia61!K19/Australia61!B19
 +Canada62!K19/Canada62!B19
 +Japan63!K19/Japan63!B19
 +Norway64!K19/Norway64!B19
 +Switzerland65!K19/Switzerland65!B19))))</f>
        <v/>
      </c>
      <c r="P20" s="62" t="str">
        <f>IF(OR(
Australia61!L20   ="",Australia61!L19   ="",
Australia61!B20   ="",Australia61!B19   ="",
Australia61!T20   ="",Australia61!T19   ="",
Canada62!L20      ="",Canada62!L19      ="",
Canada62!B20      ="",Canada62!B19      ="",
Canada62!T20      ="",Canada62!T19      ="",
Japan63!L20       ="",Japan63!L19       ="",
Japan63!B20       ="",Japan63!B19       ="",
Japan63!T20       ="",Japan63!T19       ="",
Norway64!L20      ="",Norway64!L19      ="",
Norway64!B20      ="",Norway64!B19      ="",
Norway64!T20      ="",Norway64!T19      ="",
Switzerland65!L20 ="",Switzerland65!L19 ="",
Switzerland65!B20 ="",Switzerland65!B19 ="",
Switzerland65!T20 ="",Switzerland65!T19 =""),"",
LN(SQRT(
(Australia61!L20/Australia61!B20
 +Canada62!L20/Canada62!B20
 +Japan63!L20/Japan63!B20
 +Norway64!L20/Norway64!B20
 +Switzerland65!L20/Switzerland65!B20)
/(Australia61!L20/Australia61!T20*Australia61!T19/Australia61!B19
 +Canada62!L20/Canada62!T20*Canada62!T19/Canada62!B19
 +Japan63!L20/Japan63!T20*Japan63!T19/Japan63!B19
 +Norway64!L20/Norway64!T20*Norway64!T19/Norway64!B19
 +Switzerland65!L20/Switzerland65!T20*Switzerland65!T19/Switzerland65!B19)
*(Australia61!L19/Australia61!T19*Australia61!T20/Australia61!B20
 +Canada62!L19/Canada62!T19*Canada62!T20/Canada62!B20
 +Japan63!L19/Japan63!T19*Japan63!T20/Japan63!B20
 +Norway64!L19/Norway64!T19*Norway64!T20/Norway64!B20
 +Switzerland65!L19/Switzerland65!T19*Switzerland65!T20/Switzerland65!B20)
/(Australia61!L19/Australia61!B19
 +Canada62!L19/Canada62!B19
 +Japan63!L19/Japan63!B19
 +Norway64!L19/Norway64!B19
 +Switzerland65!L19/Switzerland65!B19))))</f>
        <v/>
      </c>
      <c r="V20" s="61" t="str">
        <f>IF(OR(
Australia61!V20   ="",
Australia61!U20   ="",
Canada62!V20      ="",
Canada62!U20      ="",
Japan63!V20       ="",
Japan63!U20       ="",
Norway64!V20      ="",
Norway64!U20      ="",
Switzerland65!V20 ="",
Switzerland65!U20 =""),"",
LN((Australia61!V20+Canada62!V20+Japan63!V20+Norway64!V20+Switzerland65!V20)
/(Australia61!U20+Canada62!U20+Japan63!U20+Norway64!U20+Switzerland65!U20)))</f>
        <v/>
      </c>
      <c r="W20" s="61" t="str">
        <f>IF(OR(
Australia61!V20   ="",
Australia61!W20   ="",
Australia61!U20   ="",
Canada62!V20      ="",
Canada62!W20      ="",
Canada62!U20      ="",
Japan63!V20       ="",
Japan63!W20       ="",
Japan63!U20       ="",
Norway64!V20      ="",
Norway64!W20      ="",
Norway64!U20      ="",
Switzerland65!V20 ="",
Switzerland65!W20 ="",
Switzerland65!V20 =""),"",
LN((Australia61!V20*Australia61!W20+Canada62!V20*Canada62!W20+Japan63!V20*Japan63!W20+Norway64!V20*Norway64!W20+Switzerland65!V20*Switzerland65!W20)
/(Australia61!U20+Canada62!U20+Japan63!U20+Norway64!U20+Switzerland65!U20)))</f>
        <v/>
      </c>
      <c r="X20" s="61" t="str">
        <f>IF(OR(
Australia61!X20   ="",
Australia61!D20   ="",
Australia61!B20   ="",
Canada62!X20      ="",
Canada62!D20      ="",
Canada62!B20      ="",
Japan63!X20       ="",
Japan63!D20       ="",
Japan63!B20       ="",
Norway64!X20      ="",
Norway64!D20      ="",
Norway64!B20      ="",
Switzerland65!X20 ="",
Switzerland65!D20 ="",
Switzerland65!B20 =""),"",
(Australia61!X20*Australia61!D20/Australia61!B20
 +Canada62!X20*Canada62!D20/Canada62!B20
 +Japan63!X20*Japan63!D20/Japan63!B20
 +Norway64!X20*Norway64!D20/Norway64!B20
 +Switzerland65!X20*Switzerland65!D20/Switzerland65!B20)
/(Australia61!D20/Australia61!B20
 +Canada62!D20/Canada62!B20
 +Japan63!D20/Japan63!B20
 +Norway64!D20/Norway64!B20
 +Switzerland65!D20/Switzerland65!B20))</f>
        <v/>
      </c>
      <c r="Y20" s="61" t="str">
        <f>IF(OR(
Australia61!Y20   ="",
Australia61!D20   ="",
Australia61!B20   ="",
Canada62!Y20      ="",
Canada62!D20      ="",
Canada62!B20      ="",
Japan63!Y20       ="",
Japan63!D20       ="",
Japan63!B20       ="",
Norway64!Y20      ="",
Norway64!D20      ="",
Norway64!B20      ="",
Switzerland65!Y20 ="",
Switzerland65!D20 ="",
Switzerland65!B20 =""),"",
(Australia61!Y20/Australia61!B20
 +Canada62!Y20/Canada62!B20
 +Japan63!Y20/Japan63!B20
 +Norway64!Y20/Norway64!B20
 +Switzerland65!Y20/Switzerland65!B20)
/(Australia61!D20/Australia61!B20
 +Canada62!D20/Canada62!B20
 +Japan63!D20/Japan63!B20
 +Norway64!D20/Norway64!B20
 +Switzerland65!D20/Switzerland65!B20))</f>
        <v/>
      </c>
      <c r="Z20" s="61">
        <v>5.01</v>
      </c>
      <c r="AA20" s="62">
        <f t="shared" si="1"/>
        <v>6.2093346972091443E-2</v>
      </c>
      <c r="AB20" s="61">
        <f>IF(OR(
Australia61!AB20   ="",
Australia61!D20   ="",
Australia61!B20   ="",
Canada62!AB20      ="",
Canada62!D20      ="",
Canada62!B20      ="",
Japan63!AB20       ="",
Japan63!D20       ="",
Japan63!B20       ="",
Norway64!AB20      ="",
Norway64!D20      ="",
Norway64!B20      ="",
Switzerland65!AB20 ="",
Switzerland65!D20 ="",
Switzerland65!B20 =""),"",
(Australia61!AB20*Australia61!D20/Australia61!B20
 +Canada62!AB20*Canada62!D20/Canada62!B20
 +Japan63!AB20*Japan63!D20/Japan63!B20
 +Norway64!AB20*Norway64!D20/Norway64!B20
 +Switzerland65!AB20*Switzerland65!D20/Switzerland65!B20)
/(Australia61!D20/Australia61!B20
 +Canada62!D20/Canada62!B20
 +Japan63!D20/Japan63!B20
 +Norway64!D20/Norway64!B20
 +Switzerland65!D20/Switzerland65!B20))</f>
        <v>0.29828000027355678</v>
      </c>
    </row>
    <row r="21" spans="1:28">
      <c r="A21" s="62">
        <v>1888</v>
      </c>
      <c r="B21" s="62" t="str">
        <f>IF(OR(
Australia61!AC21   ="",
Australia61!D21   ="",
Australia61!B21   ="",
Canada62!AC21      ="",
Canada62!D21      ="",
Canada62!B21      ="",
Japan63!AC21       ="",
Japan63!D21       ="",
Japan63!B21       ="",
Norway64!AC21      ="",
Norway64!D21      ="",
Norway64!B21      ="",
Switzerland65!AC21 ="",
Switzerland65!D21 ="",
Switzerland65!B21 =""),"",
(Australia61!AC21*Australia61!D21/Australia61!B21
 +Canada62!AC21*Canada62!D21/Canada62!B21
 +Japan63!AC21*Japan63!D21/Japan63!B21
 +Norway64!AC21*Norway64!D21/Norway64!B21
 +Switzerland65!AC21*Switzerland65!D21/Switzerland65!B21)
/(Australia61!D21/Australia61!B21
 +Canada62!D21/Canada62!B21
 +Japan63!D21/Japan63!B21
 +Norway64!D21/Norway64!B21
 +Switzerland65!D21/Switzerland65!B21))</f>
        <v/>
      </c>
      <c r="C21" s="61" t="str">
        <f>IF(OR(
Australia61!F21   ="",
Australia61!D21   ="",
Australia61!B21   ="",
Canada62!F21      ="",
Canada62!D21      ="",
Canada62!B21      ="",
Japan63!F21       ="",
Japan63!D21       ="",
Japan63!B21       ="",
Norway64!F21      ="",
Norway64!D21      ="",
Norway64!B21      ="",
Switzerland65!F21 ="",
Switzerland65!D21 ="",
Switzerland65!B21 =""),"",
(Australia61!F21*Australia61!D21/Australia61!B21
 +Canada62!F21*Canada62!D21/Canada62!B21
 +Japan63!F21*Japan63!D21/Japan63!B21
 +Norway64!F21*Norway64!D21/Norway64!B21
 +Switzerland65!F21*Switzerland65!D21/Switzerland65!B21)
/(Australia61!D21/Australia61!B21
 +Canada62!D21/Canada62!B21
 +Japan63!D21/Japan63!B21
 +Norway64!D21/Norway64!B21
 +Switzerland65!D21/Switzerland65!B21))</f>
        <v/>
      </c>
      <c r="D21" s="61" t="str">
        <f>IF(OR(
Australia61!AE21   ="",
Australia61!D21   ="",
Australia61!B21   ="",
Canada62!AE21      ="",
Canada62!D21      ="",
Canada62!B21      ="",
Japan63!AE21       ="",
Japan63!D21       ="",
Japan63!B21       ="",
Norway64!AE21      ="",
Norway64!D21      ="",
Norway64!B21      ="",
Switzerland65!AE21 ="",
Switzerland65!D21 ="",
Switzerland65!B21 =""),"",
(Australia61!AE21*Australia61!D21/Australia61!B21
 +Canada62!AE21*Canada62!D21/Canada62!B21
 +Japan63!AE21*Japan63!D21/Japan63!B21
 +Norway64!AE21*Norway64!D21/Norway64!B21
 +Switzerland65!AE21*Switzerland65!D21/Switzerland65!B21)
/(Australia61!D21/Australia61!B21
 +Canada62!D21/Canada62!B21
 +Japan63!D21/Japan63!B21
 +Norway64!D21/Norway64!B21
 +Switzerland65!D21/Switzerland65!B21))</f>
        <v/>
      </c>
      <c r="E21" s="61">
        <f>IF(OR(
Australia61!H21   ="",
Australia61!D21   ="",
Australia61!B21   ="",
Canada62!H21      ="",
Canada62!D21      ="",
Canada62!B21      ="",
Japan63!H21       ="",
Japan63!D21       ="",
Japan63!B21       ="",
Norway64!H21      ="",
Norway64!D21      ="",
Norway64!B21      ="",
Switzerland65!H21 ="",
Switzerland65!D21 ="",
Switzerland65!B21 =""),"",
(Australia61!H21*Australia61!D21/Australia61!B21
 +Canada62!H21*Canada62!D21/Canada62!B21
 +Japan63!H21*Japan63!D21/Japan63!B21
 +Norway64!H21*Norway64!D21/Norway64!B21
 +Switzerland65!H21*Switzerland65!D21/Switzerland65!B21)
/(Australia61!D21/Australia61!B21
 +Canada62!D21/Canada62!B21
 +Japan63!D21/Japan63!B21
 +Norway64!D21/Norway64!B21
 +Switzerland65!D21/Switzerland65!B21))</f>
        <v>0.17254357123997729</v>
      </c>
      <c r="F21" s="61" t="str">
        <f>IF(OR(
Australia61!I21   ="",
Australia61!D21   ="",
Australia61!B21   ="",
Canada62!I21      ="",
Canada62!D21      ="",
Canada62!B21      ="",
Japan63!I21       ="",
Japan63!D21       ="",
Japan63!B21       ="",
Norway64!I21      ="",
Norway64!D21      ="",
Norway64!B21      ="",
Switzerland65!I21 ="",
Switzerland65!D21 ="",
Switzerland65!B21 =""),"",
(Australia61!I21/Australia61!B21
 +Canada62!I21/Canada62!B21
 +Japan63!I21/Japan63!B21
 +Norway64!I21/Norway64!B21
 +Switzerland65!I21/Switzerland65!B21)
/(Australia61!D21/Australia61!B21
 +Canada62!D21/Canada62!B21
 +Japan63!D21/Japan63!B21
 +Norway64!D21/Norway64!B21
 +Switzerland65!D21/Switzerland65!B21))</f>
        <v/>
      </c>
      <c r="G21" s="61" t="str">
        <f>IF(OR(
Australia61!J21   ="",
Australia61!D21   ="",
Australia61!B21   ="",
Canada62!J21      ="",
Canada62!D21      ="",
Canada62!B21      ="",
Japan63!J21       ="",
Japan63!D21       ="",
Japan63!B21       ="",
Norway64!J21      ="",
Norway64!D21      ="",
Norway64!B21      ="",
Switzerland65!J21 ="",
Switzerland65!D21 ="",
Switzerland65!B21 =""),"",
(Australia61!J21/Australia61!B21
 +Canada62!J21/Canada62!B21
 +Japan63!J21/Japan63!B21
 +Norway64!J21/Norway64!B21
 +Switzerland65!J21/Switzerland65!B21)
/(Australia61!D21/Australia61!B21
 +Canada62!D21/Canada62!B21
 +Japan63!D21/Japan63!B21
 +Norway64!D21/Norway64!B21
 +Switzerland65!D21/Switzerland65!B21))</f>
        <v/>
      </c>
      <c r="H21" s="61">
        <f>IF(OR(
Australia61!K21   ="",
Australia61!D21   ="",
Australia61!B21   ="",
Canada62!K21      ="",
Canada62!D21      ="",
Canada62!B21      ="",
Japan63!K21       ="",
Japan63!D21       ="",
Japan63!B21       ="",
Norway64!K21      ="",
Norway64!D21      ="",
Norway64!B21      ="",
Switzerland65!K21 ="",
Switzerland65!D21 ="",
Switzerland65!B21 =""),"",
(Australia61!K21/Australia61!B21
 +Canada62!K21/Canada62!B21
 +Japan63!K21/Japan63!B21
 +Norway64!K21/Norway64!B21
 +Switzerland65!K21/Switzerland65!B21)
/(Australia61!D21/Australia61!B21
 +Canada62!D21/Canada62!B21
 +Japan63!D21/Japan63!B21
 +Norway64!D21/Norway64!B21
 +Switzerland65!D21/Switzerland65!B21))</f>
        <v>0.14482072749804159</v>
      </c>
      <c r="I21" s="61">
        <f>IF(OR(
Australia61!L21   ="",
Australia61!D21   ="",
Australia61!B21   ="",
Canada62!L21      ="",
Canada62!D21      ="",
Canada62!B21      ="",
Japan63!L21       ="",
Japan63!D21       ="",
Japan63!B21       ="",
Norway64!L21      ="",
Norway64!D21      ="",
Norway64!B21      ="",
Switzerland65!L21 ="",
Switzerland65!D21 ="",
Switzerland65!B21 =""),"",
(Australia61!L21/Australia61!B21
 +Canada62!L21/Canada62!B21
 +Japan63!L21/Japan63!B21
 +Norway64!L21/Norway64!B21
 +Switzerland65!L21/Switzerland65!B21)
/(Australia61!D21/Australia61!B21
 +Canada62!D21/Canada62!B21
 +Japan63!D21/Japan63!B21
 +Norway64!D21/Norway64!B21
 +Switzerland65!D21/Switzerland65!B21))</f>
        <v>0.17789010667653091</v>
      </c>
      <c r="J21" s="61">
        <f t="shared" si="0"/>
        <v>-3.3069379178489317E-2</v>
      </c>
      <c r="K21" s="62">
        <f>IF(OR(
Australia61!D21   ="",Australia61!D20   ="",
Australia61!B21   ="",Australia61!B20   ="",
Australia61!N21   ="",Australia61!N20   ="",
Canada62!D21      ="",Canada62!D20      ="",
Canada62!B21      ="",Canada62!B20      ="",
Canada62!N21      ="",Canada62!N20      ="",
Japan63!D21       ="",Japan63!D20       ="",
Japan63!B21       ="",Japan63!B20       ="",
Japan63!N21       ="",Japan63!N20       ="",
Norway64!D21      ="",Norway64!D20      ="",
Norway64!B21      ="",Norway64!B20      ="",
Norway64!N21      ="",Norway64!N20      ="",
Switzerland65!D21 ="",Switzerland65!D20 ="",
Switzerland65!B21 ="",Switzerland65!B20 ="",
Switzerland65!N21 ="",Switzerland65!N20 =""),"",
LN(SQRT(
(Australia61!D21/Australia61!B21
 +Canada62!D21/Canada62!B21
 +Japan63!D21/Japan63!B21
 +Norway64!D21/Norway64!B21
 +Switzerland65!D21/Switzerland65!B21)
/(Australia61!D21/Australia61!N21*Australia61!N20/Australia61!B20
 +Canada62!D21/Canada62!N21*Canada62!N20/Canada62!B20
 +Japan63!D21/Japan63!N21*Japan63!N20/Japan63!B20
 +Norway64!D21/Norway64!N21*Norway64!N20/Norway64!B20
 +Switzerland65!D21/Switzerland65!N21*Switzerland65!N20/Switzerland65!B20)
*(Australia61!D20/Australia61!N20*Australia61!N21/Australia61!B21
 +Canada62!D20/Canada62!N20*Canada62!N21/Canada62!B21
 +Japan63!D20/Japan63!N20*Japan63!N21/Japan63!B21
 +Norway64!D20/Norway64!N20*Norway64!N21/Norway64!B21
 +Switzerland65!D20/Switzerland65!N20*Switzerland65!N21/Switzerland65!B21)
/(Australia61!D20/Australia61!B20
 +Canada62!D20/Canada62!B20
 +Japan63!D20/Japan63!B20
 +Norway64!D20/Norway64!B20
 +Switzerland65!D20/Switzerland65!B20))))</f>
        <v>2.4131611735917137E-2</v>
      </c>
      <c r="L21" s="62" t="str">
        <f>IF(OR(
Australia61!F21   ="",Australia61!F20   ="",
Australia61!D21   ="",Australia61!D20   ="",
Australia61!B21   ="",Australia61!B20   ="",
Australia61!P21   ="",Australia61!P20   ="",
Canada62!F21      ="",Canada62!F20      ="",
Canada62!D21      ="",Canada62!D20      ="",
Canada62!B21      ="",Canada62!B20      ="",
Canada62!P21      ="",Canada62!P20      ="",
Japan63!F21       ="",Japan63!F20       ="",
Japan63!D21       ="",Japan63!D20       ="",
Japan63!B21       ="",Japan63!B20       ="",
Japan63!P21       ="",Japan63!P20       ="",
Norway64!F21      ="",Norway64!F20      ="",
Norway64!D21      ="",Norway64!D20      ="",
Norway64!B21      ="",Norway64!B20      ="",
Norway64!P21      ="",Norway64!P20      ="",
Switzerland65!F21 ="",Switzerland65!F20 ="",
Switzerland65!D21 ="",Switzerland65!D20 ="",
Switzerland65!B21 ="",Switzerland65!B20 ="",
Switzerland65!P21 ="",Switzerland65!P20 =""),"",
LN(SQRT(
(Australia61!D21*Australia61!F21/Australia61!B21
 +Canada62!D21*Canada62!F21/Canada62!B21
 +Japan63!D21*Japan63!F21/Japan63!B21
 +Norway64!D21*Norway64!F21/Norway64!B21
 +Switzerland65!D21*Switzerland65!F21/Switzerland65!B21)
/(Australia61!D21*Australia61!F21/Australia61!P21*Australia61!P20/Australia61!B20
 +Canada62!D21*Canada62!F21/Canada62!P21*Canada62!P20/Canada62!B20
 +Japan63!D21*Japan63!F21/Japan63!P21*Japan63!P20/Japan63!B20
 +Norway64!D21*Norway64!F21/Norway64!P21*Norway64!P20/Norway64!B20
 +Switzerland65!D21*Switzerland65!F21/Switzerland65!P21*Switzerland65!P20/Switzerland65!B20)
*(Australia61!D20*Australia61!F20/Australia61!P20*Australia61!P21/Australia61!B21
 +Canada62!D20*Canada62!F20/Canada62!P20*Canada62!P21/Canada62!B21
 +Japan63!D20*Japan63!F20/Japan63!P20*Japan63!P21/Japan63!B21
 +Norway64!D20*Norway64!F20/Norway64!P20*Norway64!P21/Norway64!B21
 +Switzerland65!D20*Switzerland65!F20/Switzerland65!P20*Switzerland65!P21/Switzerland65!B21)
/(Australia61!D20*Australia61!F20/Australia61!B20
 +Canada62!D20*Canada62!F20/Canada62!B20
 +Japan63!D20*Japan63!F20/Japan63!B20
 +Norway64!D20*Norway64!F20/Norway64!B20
 +Switzerland65!D20*Switzerland65!F20/Switzerland65!B20))))</f>
        <v/>
      </c>
      <c r="M21" s="62" t="str">
        <f>IF(OR(
Australia61!H21   ="",Australia61!H20   ="",
Australia61!D21   ="",Australia61!D20   ="",
Australia61!B21   ="",Australia61!B20   ="",
Australia61!Q21   ="",Australia61!Q20   ="",
Canada62!H21      ="",Canada62!H20      ="",
Canada62!D21      ="",Canada62!D20      ="",
Canada62!B21      ="",Canada62!B20      ="",
Canada62!Q21      ="",Canada62!Q20      ="",
Japan63!H21       ="",Japan63!H20       ="",
Japan63!D21       ="",Japan63!D20       ="",
Japan63!B21       ="",Japan63!B20       ="",
Japan63!Q21       ="",Japan63!Q20       ="",
Norway64!H21      ="",Norway64!H20      ="",
Norway64!D21      ="",Norway64!D20      ="",
Norway64!B21      ="",Norway64!B20      ="",
Norway64!Q21      ="",Norway64!Q20      ="",
Switzerland65!H21 ="",Switzerland65!H20 ="",
Switzerland65!D21 ="",Switzerland65!D20 ="",
Switzerland65!B21 ="",Switzerland65!B20 ="",
Switzerland65!Q21 ="",Switzerland65!Q20 =""),"",
LN(SQRT(
(Australia61!D21*Australia61!H21/Australia61!B21
 +Canada62!D21*Canada62!H21/Canada62!B21
 +Japan63!D21*Japan63!H21/Japan63!B21
 +Norway64!D21*Norway64!H21/Norway64!B21
 +Switzerland65!D21*Switzerland65!H21/Switzerland65!B21)
/(Australia61!D21*Australia61!H21/Australia61!Q21*Australia61!Q20/Australia61!B20
 +Canada62!D21*Canada62!H21/Canada62!Q21*Canada62!Q20/Canada62!B20
 +Japan63!D21*Japan63!H21/Japan63!Q21*Japan63!Q20/Japan63!B20
 +Norway64!D21*Norway64!H21/Norway64!Q21*Norway64!Q20/Norway64!B20
 +Switzerland65!D21*Switzerland65!H21/Switzerland65!Q21*Switzerland65!Q20/Switzerland65!B20)
*(Australia61!D20*Australia61!H20/Australia61!Q20*Australia61!Q21/Australia61!B21
 +Canada62!D20*Canada62!H20/Canada62!Q20*Canada62!Q21/Canada62!B21
 +Japan63!D20*Japan63!H20/Japan63!Q20*Japan63!Q21/Japan63!B21
 +Norway64!D20*Norway64!H20/Norway64!Q20*Norway64!Q21/Norway64!B21
 +Switzerland65!D20*Switzerland65!H20/Switzerland65!Q20*Switzerland65!Q21/Switzerland65!B21)
/(Australia61!D20*Australia61!H20/Australia61!B20
 +Canada62!D20*Canada62!H20/Canada62!B20
 +Japan63!D20*Japan63!H20/Japan63!B20
 +Norway64!D20*Norway64!H20/Norway64!B20
 +Switzerland65!D20*Switzerland65!H20/Switzerland65!B20))))</f>
        <v/>
      </c>
      <c r="N21" s="62" t="str">
        <f>IF(OR(
Australia61!I21   ="",Australia61!I20   ="",
Australia61!B21   ="",Australia61!B20   ="",
Australia61!R21   ="",Australia61!R20   ="",
Canada62!I21      ="",Canada62!I20      ="",
Canada62!B21      ="",Canada62!B20      ="",
Canada62!R21      ="",Canada62!R20      ="",
Japan63!I21       ="",Japan63!I20       ="",
Japan63!B21       ="",Japan63!B20       ="",
Japan63!R21       ="",Japan63!R20       ="",
Norway64!I21      ="",Norway64!I20      ="",
Norway64!B21      ="",Norway64!B20      ="",
Norway64!R21      ="",Norway64!R20      ="",
Switzerland65!I21 ="",Switzerland65!I20 ="",
Switzerland65!B21 ="",Switzerland65!B20 ="",
Switzerland65!R21 ="",Switzerland65!R20 =""),"",
LN(SQRT(
(Australia61!I21/Australia61!B21
 +Canada62!I21/Canada62!B21
 +Japan63!I21/Japan63!B21
 +Norway64!I21/Norway64!B21
 +Switzerland65!I21/Switzerland65!B21)
/(Australia61!I21/Australia61!R21*Australia61!R20/Australia61!B20
 +Canada62!I21/Canada62!R21*Canada62!R20/Canada62!B20
 +Japan63!I21/Japan63!R21*Japan63!R20/Japan63!B20
 +Norway64!I21/Norway64!R21*Norway64!R20/Norway64!B20
 +Switzerland65!I21/Switzerland65!R21*Switzerland65!R20/Switzerland65!B20)
*(Australia61!I20/Australia61!R20*Australia61!R21/Australia61!B21
 +Canada62!I20/Canada62!R20*Canada62!R21/Canada62!B21
 +Japan63!I20/Japan63!R20*Japan63!R21/Japan63!B21
 +Norway64!I20/Norway64!R20*Norway64!R21/Norway64!B21
 +Switzerland65!I20/Switzerland65!R20*Switzerland65!R21/Switzerland65!B21)
/(Australia61!I20/Australia61!B20
 +Canada62!I20/Canada62!B20
 +Japan63!I20/Japan63!B20
 +Norway64!I20/Norway64!B20
 +Switzerland65!I20/Switzerland65!B20))))</f>
        <v/>
      </c>
      <c r="O21" s="62" t="str">
        <f>IF(OR(
Australia61!K21   ="",Australia61!K20   ="",
Australia61!B21   ="",Australia61!B20   ="",
Australia61!S21   ="",Australia61!S20   ="",
Canada62!K21      ="",Canada62!K20      ="",
Canada62!B21      ="",Canada62!B20      ="",
Canada62!S21      ="",Canada62!S20      ="",
Japan63!K21       ="",Japan63!K20       ="",
Japan63!B21       ="",Japan63!B20       ="",
Japan63!S21       ="",Japan63!S20       ="",
Norway64!K21      ="",Norway64!K20      ="",
Norway64!B21      ="",Norway64!B20      ="",
Norway64!S21      ="",Norway64!S20      ="",
Switzerland65!K21 ="",Switzerland65!K20 ="",
Switzerland65!B21 ="",Switzerland65!B20 ="",
Switzerland65!S21 ="",Switzerland65!S20 =""),"",
LN(SQRT(
(Australia61!K21/Australia61!B21
 +Canada62!K21/Canada62!B21
 +Japan63!K21/Japan63!B21
 +Norway64!K21/Norway64!B21
 +Switzerland65!K21/Switzerland65!B21)
/(Australia61!K21/Australia61!S21*Australia61!S20/Australia61!B20
 +Canada62!K21/Canada62!S21*Canada62!S20/Canada62!B20
 +Japan63!K21/Japan63!S21*Japan63!S20/Japan63!B20
 +Norway64!K21/Norway64!S21*Norway64!S20/Norway64!B20
 +Switzerland65!K21/Switzerland65!S21*Switzerland65!S20/Switzerland65!B20)
*(Australia61!K20/Australia61!S20*Australia61!S21/Australia61!B21
 +Canada62!K20/Canada62!S20*Canada62!S21/Canada62!B21
 +Japan63!K20/Japan63!S20*Japan63!S21/Japan63!B21
 +Norway64!K20/Norway64!S20*Norway64!S21/Norway64!B21
 +Switzerland65!K20/Switzerland65!S20*Switzerland65!S21/Switzerland65!B21)
/(Australia61!K20/Australia61!B20
 +Canada62!K20/Canada62!B20
 +Japan63!K20/Japan63!B20
 +Norway64!K20/Norway64!B20
 +Switzerland65!K20/Switzerland65!B20))))</f>
        <v/>
      </c>
      <c r="P21" s="62" t="str">
        <f>IF(OR(
Australia61!L21   ="",Australia61!L20   ="",
Australia61!B21   ="",Australia61!B20   ="",
Australia61!T21   ="",Australia61!T20   ="",
Canada62!L21      ="",Canada62!L20      ="",
Canada62!B21      ="",Canada62!B20      ="",
Canada62!T21      ="",Canada62!T20      ="",
Japan63!L21       ="",Japan63!L20       ="",
Japan63!B21       ="",Japan63!B20       ="",
Japan63!T21       ="",Japan63!T20       ="",
Norway64!L21      ="",Norway64!L20      ="",
Norway64!B21      ="",Norway64!B20      ="",
Norway64!T21      ="",Norway64!T20      ="",
Switzerland65!L21 ="",Switzerland65!L20 ="",
Switzerland65!B21 ="",Switzerland65!B20 ="",
Switzerland65!T21 ="",Switzerland65!T20 =""),"",
LN(SQRT(
(Australia61!L21/Australia61!B21
 +Canada62!L21/Canada62!B21
 +Japan63!L21/Japan63!B21
 +Norway64!L21/Norway64!B21
 +Switzerland65!L21/Switzerland65!B21)
/(Australia61!L21/Australia61!T21*Australia61!T20/Australia61!B20
 +Canada62!L21/Canada62!T21*Canada62!T20/Canada62!B20
 +Japan63!L21/Japan63!T21*Japan63!T20/Japan63!B20
 +Norway64!L21/Norway64!T21*Norway64!T20/Norway64!B20
 +Switzerland65!L21/Switzerland65!T21*Switzerland65!T20/Switzerland65!B20)
*(Australia61!L20/Australia61!T20*Australia61!T21/Australia61!B21
 +Canada62!L20/Canada62!T20*Canada62!T21/Canada62!B21
 +Japan63!L20/Japan63!T20*Japan63!T21/Japan63!B21
 +Norway64!L20/Norway64!T20*Norway64!T21/Norway64!B21
 +Switzerland65!L20/Switzerland65!T20*Switzerland65!T21/Switzerland65!B21)
/(Australia61!L20/Australia61!B20
 +Canada62!L20/Canada62!B20
 +Japan63!L20/Japan63!B20
 +Norway64!L20/Norway64!B20
 +Switzerland65!L20/Switzerland65!B20))))</f>
        <v/>
      </c>
      <c r="V21" s="61" t="str">
        <f>IF(OR(
Australia61!V21   ="",
Australia61!U21   ="",
Canada62!V21      ="",
Canada62!U21      ="",
Japan63!V21       ="",
Japan63!U21       ="",
Norway64!V21      ="",
Norway64!U21      ="",
Switzerland65!V21 ="",
Switzerland65!U21 =""),"",
LN((Australia61!V21+Canada62!V21+Japan63!V21+Norway64!V21+Switzerland65!V21)
/(Australia61!U21+Canada62!U21+Japan63!U21+Norway64!U21+Switzerland65!U21)))</f>
        <v/>
      </c>
      <c r="W21" s="61" t="str">
        <f>IF(OR(
Australia61!V21   ="",
Australia61!W21   ="",
Australia61!U21   ="",
Canada62!V21      ="",
Canada62!W21      ="",
Canada62!U21      ="",
Japan63!V21       ="",
Japan63!W21       ="",
Japan63!U21       ="",
Norway64!V21      ="",
Norway64!W21      ="",
Norway64!U21      ="",
Switzerland65!V21 ="",
Switzerland65!W21 ="",
Switzerland65!V21 =""),"",
LN((Australia61!V21*Australia61!W21+Canada62!V21*Canada62!W21+Japan63!V21*Japan63!W21+Norway64!V21*Norway64!W21+Switzerland65!V21*Switzerland65!W21)
/(Australia61!U21+Canada62!U21+Japan63!U21+Norway64!U21+Switzerland65!U21)))</f>
        <v/>
      </c>
      <c r="X21" s="61" t="str">
        <f>IF(OR(
Australia61!X21   ="",
Australia61!D21   ="",
Australia61!B21   ="",
Canada62!X21      ="",
Canada62!D21      ="",
Canada62!B21      ="",
Japan63!X21       ="",
Japan63!D21       ="",
Japan63!B21       ="",
Norway64!X21      ="",
Norway64!D21      ="",
Norway64!B21      ="",
Switzerland65!X21 ="",
Switzerland65!D21 ="",
Switzerland65!B21 =""),"",
(Australia61!X21*Australia61!D21/Australia61!B21
 +Canada62!X21*Canada62!D21/Canada62!B21
 +Japan63!X21*Japan63!D21/Japan63!B21
 +Norway64!X21*Norway64!D21/Norway64!B21
 +Switzerland65!X21*Switzerland65!D21/Switzerland65!B21)
/(Australia61!D21/Australia61!B21
 +Canada62!D21/Canada62!B21
 +Japan63!D21/Japan63!B21
 +Norway64!D21/Norway64!B21
 +Switzerland65!D21/Switzerland65!B21))</f>
        <v/>
      </c>
      <c r="Y21" s="61" t="str">
        <f>IF(OR(
Australia61!Y21   ="",
Australia61!D21   ="",
Australia61!B21   ="",
Canada62!Y21      ="",
Canada62!D21      ="",
Canada62!B21      ="",
Japan63!Y21       ="",
Japan63!D21       ="",
Japan63!B21       ="",
Norway64!Y21      ="",
Norway64!D21      ="",
Norway64!B21      ="",
Switzerland65!Y21 ="",
Switzerland65!D21 ="",
Switzerland65!B21 =""),"",
(Australia61!Y21/Australia61!B21
 +Canada62!Y21/Canada62!B21
 +Japan63!Y21/Japan63!B21
 +Norway64!Y21/Norway64!B21
 +Switzerland65!Y21/Switzerland65!B21)
/(Australia61!D21/Australia61!B21
 +Canada62!D21/Canada62!B21
 +Japan63!D21/Japan63!B21
 +Norway64!D21/Norway64!B21
 +Switzerland65!D21/Switzerland65!B21))</f>
        <v/>
      </c>
      <c r="Z21" s="61">
        <v>2.5099999999999998</v>
      </c>
      <c r="AA21" s="62">
        <f t="shared" si="1"/>
        <v>2.5968388264082862E-2</v>
      </c>
      <c r="AB21" s="61">
        <f>IF(OR(
Australia61!AB21   ="",
Australia61!D21   ="",
Australia61!B21   ="",
Canada62!AB21      ="",
Canada62!D21      ="",
Canada62!B21      ="",
Japan63!AB21       ="",
Japan63!D21       ="",
Japan63!B21       ="",
Norway64!AB21      ="",
Norway64!D21      ="",
Norway64!B21      ="",
Switzerland65!AB21 ="",
Switzerland65!D21 ="",
Switzerland65!B21 =""),"",
(Australia61!AB21*Australia61!D21/Australia61!B21
 +Canada62!AB21*Canada62!D21/Canada62!B21
 +Japan63!AB21*Japan63!D21/Japan63!B21
 +Norway64!AB21*Norway64!D21/Norway64!B21
 +Switzerland65!AB21*Switzerland65!D21/Switzerland65!B21)
/(Australia61!D21/Australia61!B21
 +Canada62!D21/Canada62!B21
 +Japan63!D21/Japan63!B21
 +Norway64!D21/Norway64!B21
 +Switzerland65!D21/Switzerland65!B21))</f>
        <v>0.29453883342843867</v>
      </c>
    </row>
    <row r="22" spans="1:28">
      <c r="A22" s="62">
        <v>1889</v>
      </c>
      <c r="B22" s="62" t="str">
        <f>IF(OR(
Australia61!AC22   ="",
Australia61!D22   ="",
Australia61!B22   ="",
Canada62!AC22      ="",
Canada62!D22      ="",
Canada62!B22      ="",
Japan63!AC22       ="",
Japan63!D22       ="",
Japan63!B22       ="",
Norway64!AC22      ="",
Norway64!D22      ="",
Norway64!B22      ="",
Switzerland65!AC22 ="",
Switzerland65!D22 ="",
Switzerland65!B22 =""),"",
(Australia61!AC22*Australia61!D22/Australia61!B22
 +Canada62!AC22*Canada62!D22/Canada62!B22
 +Japan63!AC22*Japan63!D22/Japan63!B22
 +Norway64!AC22*Norway64!D22/Norway64!B22
 +Switzerland65!AC22*Switzerland65!D22/Switzerland65!B22)
/(Australia61!D22/Australia61!B22
 +Canada62!D22/Canada62!B22
 +Japan63!D22/Japan63!B22
 +Norway64!D22/Norway64!B22
 +Switzerland65!D22/Switzerland65!B22))</f>
        <v/>
      </c>
      <c r="C22" s="61" t="str">
        <f>IF(OR(
Australia61!F22   ="",
Australia61!D22   ="",
Australia61!B22   ="",
Canada62!F22      ="",
Canada62!D22      ="",
Canada62!B22      ="",
Japan63!F22       ="",
Japan63!D22       ="",
Japan63!B22       ="",
Norway64!F22      ="",
Norway64!D22      ="",
Norway64!B22      ="",
Switzerland65!F22 ="",
Switzerland65!D22 ="",
Switzerland65!B22 =""),"",
(Australia61!F22*Australia61!D22/Australia61!B22
 +Canada62!F22*Canada62!D22/Canada62!B22
 +Japan63!F22*Japan63!D22/Japan63!B22
 +Norway64!F22*Norway64!D22/Norway64!B22
 +Switzerland65!F22*Switzerland65!D22/Switzerland65!B22)
/(Australia61!D22/Australia61!B22
 +Canada62!D22/Canada62!B22
 +Japan63!D22/Japan63!B22
 +Norway64!D22/Norway64!B22
 +Switzerland65!D22/Switzerland65!B22))</f>
        <v/>
      </c>
      <c r="D22" s="61" t="str">
        <f>IF(OR(
Australia61!AE22   ="",
Australia61!D22   ="",
Australia61!B22   ="",
Canada62!AE22      ="",
Canada62!D22      ="",
Canada62!B22      ="",
Japan63!AE22       ="",
Japan63!D22       ="",
Japan63!B22       ="",
Norway64!AE22      ="",
Norway64!D22      ="",
Norway64!B22      ="",
Switzerland65!AE22 ="",
Switzerland65!D22 ="",
Switzerland65!B22 =""),"",
(Australia61!AE22*Australia61!D22/Australia61!B22
 +Canada62!AE22*Canada62!D22/Canada62!B22
 +Japan63!AE22*Japan63!D22/Japan63!B22
 +Norway64!AE22*Norway64!D22/Norway64!B22
 +Switzerland65!AE22*Switzerland65!D22/Switzerland65!B22)
/(Australia61!D22/Australia61!B22
 +Canada62!D22/Canada62!B22
 +Japan63!D22/Japan63!B22
 +Norway64!D22/Norway64!B22
 +Switzerland65!D22/Switzerland65!B22))</f>
        <v/>
      </c>
      <c r="E22" s="61">
        <f>IF(OR(
Australia61!H22   ="",
Australia61!D22   ="",
Australia61!B22   ="",
Canada62!H22      ="",
Canada62!D22      ="",
Canada62!B22      ="",
Japan63!H22       ="",
Japan63!D22       ="",
Japan63!B22       ="",
Norway64!H22      ="",
Norway64!D22      ="",
Norway64!B22      ="",
Switzerland65!H22 ="",
Switzerland65!D22 ="",
Switzerland65!B22 =""),"",
(Australia61!H22*Australia61!D22/Australia61!B22
 +Canada62!H22*Canada62!D22/Canada62!B22
 +Japan63!H22*Japan63!D22/Japan63!B22
 +Norway64!H22*Norway64!D22/Norway64!B22
 +Switzerland65!H22*Switzerland65!D22/Switzerland65!B22)
/(Australia61!D22/Australia61!B22
 +Canada62!D22/Canada62!B22
 +Japan63!D22/Japan63!B22
 +Norway64!D22/Norway64!B22
 +Switzerland65!D22/Switzerland65!B22))</f>
        <v>0.16331556085298435</v>
      </c>
      <c r="F22" s="61" t="str">
        <f>IF(OR(
Australia61!I22   ="",
Australia61!D22   ="",
Australia61!B22   ="",
Canada62!I22      ="",
Canada62!D22      ="",
Canada62!B22      ="",
Japan63!I22       ="",
Japan63!D22       ="",
Japan63!B22       ="",
Norway64!I22      ="",
Norway64!D22      ="",
Norway64!B22      ="",
Switzerland65!I22 ="",
Switzerland65!D22 ="",
Switzerland65!B22 =""),"",
(Australia61!I22/Australia61!B22
 +Canada62!I22/Canada62!B22
 +Japan63!I22/Japan63!B22
 +Norway64!I22/Norway64!B22
 +Switzerland65!I22/Switzerland65!B22)
/(Australia61!D22/Australia61!B22
 +Canada62!D22/Canada62!B22
 +Japan63!D22/Japan63!B22
 +Norway64!D22/Norway64!B22
 +Switzerland65!D22/Switzerland65!B22))</f>
        <v/>
      </c>
      <c r="G22" s="61" t="str">
        <f>IF(OR(
Australia61!J22   ="",
Australia61!D22   ="",
Australia61!B22   ="",
Canada62!J22      ="",
Canada62!D22      ="",
Canada62!B22      ="",
Japan63!J22       ="",
Japan63!D22       ="",
Japan63!B22       ="",
Norway64!J22      ="",
Norway64!D22      ="",
Norway64!B22      ="",
Switzerland65!J22 ="",
Switzerland65!D22 ="",
Switzerland65!B22 =""),"",
(Australia61!J22/Australia61!B22
 +Canada62!J22/Canada62!B22
 +Japan63!J22/Japan63!B22
 +Norway64!J22/Norway64!B22
 +Switzerland65!J22/Switzerland65!B22)
/(Australia61!D22/Australia61!B22
 +Canada62!D22/Canada62!B22
 +Japan63!D22/Japan63!B22
 +Norway64!D22/Norway64!B22
 +Switzerland65!D22/Switzerland65!B22))</f>
        <v/>
      </c>
      <c r="H22" s="61">
        <f>IF(OR(
Australia61!K22   ="",
Australia61!D22   ="",
Australia61!B22   ="",
Canada62!K22      ="",
Canada62!D22      ="",
Canada62!B22      ="",
Japan63!K22       ="",
Japan63!D22       ="",
Japan63!B22       ="",
Norway64!K22      ="",
Norway64!D22      ="",
Norway64!B22      ="",
Switzerland65!K22 ="",
Switzerland65!D22 ="",
Switzerland65!B22 =""),"",
(Australia61!K22/Australia61!B22
 +Canada62!K22/Canada62!B22
 +Japan63!K22/Japan63!B22
 +Norway64!K22/Norway64!B22
 +Switzerland65!K22/Switzerland65!B22)
/(Australia61!D22/Australia61!B22
 +Canada62!D22/Canada62!B22
 +Japan63!D22/Japan63!B22
 +Norway64!D22/Norway64!B22
 +Switzerland65!D22/Switzerland65!B22))</f>
        <v>0.14207573485746158</v>
      </c>
      <c r="I22" s="61">
        <f>IF(OR(
Australia61!L22   ="",
Australia61!D22   ="",
Australia61!B22   ="",
Canada62!L22      ="",
Canada62!D22      ="",
Canada62!B22      ="",
Japan63!L22       ="",
Japan63!D22       ="",
Japan63!B22       ="",
Norway64!L22      ="",
Norway64!D22      ="",
Norway64!B22      ="",
Switzerland65!L22 ="",
Switzerland65!D22 ="",
Switzerland65!B22 =""),"",
(Australia61!L22/Australia61!B22
 +Canada62!L22/Canada62!B22
 +Japan63!L22/Japan63!B22
 +Norway64!L22/Norway64!B22
 +Switzerland65!L22/Switzerland65!B22)
/(Australia61!D22/Australia61!B22
 +Canada62!D22/Canada62!B22
 +Japan63!D22/Japan63!B22
 +Norway64!D22/Norway64!B22
 +Switzerland65!D22/Switzerland65!B22))</f>
        <v>0.17485116824306984</v>
      </c>
      <c r="J22" s="61">
        <f t="shared" si="0"/>
        <v>-3.277543338560826E-2</v>
      </c>
      <c r="K22" s="62">
        <f>IF(OR(
Australia61!D22   ="",Australia61!D21   ="",
Australia61!B22   ="",Australia61!B21   ="",
Australia61!N22   ="",Australia61!N21   ="",
Canada62!D22      ="",Canada62!D21      ="",
Canada62!B22      ="",Canada62!B21      ="",
Canada62!N22      ="",Canada62!N21      ="",
Japan63!D22       ="",Japan63!D21       ="",
Japan63!B22       ="",Japan63!B21       ="",
Japan63!N22       ="",Japan63!N21       ="",
Norway64!D22      ="",Norway64!D21      ="",
Norway64!B22      ="",Norway64!B21      ="",
Norway64!N22      ="",Norway64!N21      ="",
Switzerland65!D22 ="",Switzerland65!D21 ="",
Switzerland65!B22 ="",Switzerland65!B21 ="",
Switzerland65!N22 ="",Switzerland65!N21 =""),"",
LN(SQRT(
(Australia61!D22/Australia61!B22
 +Canada62!D22/Canada62!B22
 +Japan63!D22/Japan63!B22
 +Norway64!D22/Norway64!B22
 +Switzerland65!D22/Switzerland65!B22)
/(Australia61!D22/Australia61!N22*Australia61!N21/Australia61!B21
 +Canada62!D22/Canada62!N22*Canada62!N21/Canada62!B21
 +Japan63!D22/Japan63!N22*Japan63!N21/Japan63!B21
 +Norway64!D22/Norway64!N22*Norway64!N21/Norway64!B21
 +Switzerland65!D22/Switzerland65!N22*Switzerland65!N21/Switzerland65!B21)
*(Australia61!D21/Australia61!N21*Australia61!N22/Australia61!B22
 +Canada62!D21/Canada62!N21*Canada62!N22/Canada62!B22
 +Japan63!D21/Japan63!N21*Japan63!N22/Japan63!B22
 +Norway64!D21/Norway64!N21*Norway64!N22/Norway64!B22
 +Switzerland65!D21/Switzerland65!N21*Switzerland65!N22/Switzerland65!B22)
/(Australia61!D21/Australia61!B21
 +Canada62!D21/Canada62!B21
 +Japan63!D21/Japan63!B21
 +Norway64!D21/Norway64!B21
 +Switzerland65!D21/Switzerland65!B21))))</f>
        <v>1.4402051992232956E-2</v>
      </c>
      <c r="L22" s="62" t="str">
        <f>IF(OR(
Australia61!F22   ="",Australia61!F21   ="",
Australia61!D22   ="",Australia61!D21   ="",
Australia61!B22   ="",Australia61!B21   ="",
Australia61!P22   ="",Australia61!P21   ="",
Canada62!F22      ="",Canada62!F21      ="",
Canada62!D22      ="",Canada62!D21      ="",
Canada62!B22      ="",Canada62!B21      ="",
Canada62!P22      ="",Canada62!P21      ="",
Japan63!F22       ="",Japan63!F21       ="",
Japan63!D22       ="",Japan63!D21       ="",
Japan63!B22       ="",Japan63!B21       ="",
Japan63!P22       ="",Japan63!P21       ="",
Norway64!F22      ="",Norway64!F21      ="",
Norway64!D22      ="",Norway64!D21      ="",
Norway64!B22      ="",Norway64!B21      ="",
Norway64!P22      ="",Norway64!P21      ="",
Switzerland65!F22 ="",Switzerland65!F21 ="",
Switzerland65!D22 ="",Switzerland65!D21 ="",
Switzerland65!B22 ="",Switzerland65!B21 ="",
Switzerland65!P22 ="",Switzerland65!P21 =""),"",
LN(SQRT(
(Australia61!D22*Australia61!F22/Australia61!B22
 +Canada62!D22*Canada62!F22/Canada62!B22
 +Japan63!D22*Japan63!F22/Japan63!B22
 +Norway64!D22*Norway64!F22/Norway64!B22
 +Switzerland65!D22*Switzerland65!F22/Switzerland65!B22)
/(Australia61!D22*Australia61!F22/Australia61!P22*Australia61!P21/Australia61!B21
 +Canada62!D22*Canada62!F22/Canada62!P22*Canada62!P21/Canada62!B21
 +Japan63!D22*Japan63!F22/Japan63!P22*Japan63!P21/Japan63!B21
 +Norway64!D22*Norway64!F22/Norway64!P22*Norway64!P21/Norway64!B21
 +Switzerland65!D22*Switzerland65!F22/Switzerland65!P22*Switzerland65!P21/Switzerland65!B21)
*(Australia61!D21*Australia61!F21/Australia61!P21*Australia61!P22/Australia61!B22
 +Canada62!D21*Canada62!F21/Canada62!P21*Canada62!P22/Canada62!B22
 +Japan63!D21*Japan63!F21/Japan63!P21*Japan63!P22/Japan63!B22
 +Norway64!D21*Norway64!F21/Norway64!P21*Norway64!P22/Norway64!B22
 +Switzerland65!D21*Switzerland65!F21/Switzerland65!P21*Switzerland65!P22/Switzerland65!B22)
/(Australia61!D21*Australia61!F21/Australia61!B21
 +Canada62!D21*Canada62!F21/Canada62!B21
 +Japan63!D21*Japan63!F21/Japan63!B21
 +Norway64!D21*Norway64!F21/Norway64!B21
 +Switzerland65!D21*Switzerland65!F21/Switzerland65!B21))))</f>
        <v/>
      </c>
      <c r="M22" s="62" t="str">
        <f>IF(OR(
Australia61!H22   ="",Australia61!H21   ="",
Australia61!D22   ="",Australia61!D21   ="",
Australia61!B22   ="",Australia61!B21   ="",
Australia61!Q22   ="",Australia61!Q21   ="",
Canada62!H22      ="",Canada62!H21      ="",
Canada62!D22      ="",Canada62!D21      ="",
Canada62!B22      ="",Canada62!B21      ="",
Canada62!Q22      ="",Canada62!Q21      ="",
Japan63!H22       ="",Japan63!H21       ="",
Japan63!D22       ="",Japan63!D21       ="",
Japan63!B22       ="",Japan63!B21       ="",
Japan63!Q22       ="",Japan63!Q21       ="",
Norway64!H22      ="",Norway64!H21      ="",
Norway64!D22      ="",Norway64!D21      ="",
Norway64!B22      ="",Norway64!B21      ="",
Norway64!Q22      ="",Norway64!Q21      ="",
Switzerland65!H22 ="",Switzerland65!H21 ="",
Switzerland65!D22 ="",Switzerland65!D21 ="",
Switzerland65!B22 ="",Switzerland65!B21 ="",
Switzerland65!Q22 ="",Switzerland65!Q21 =""),"",
LN(SQRT(
(Australia61!D22*Australia61!H22/Australia61!B22
 +Canada62!D22*Canada62!H22/Canada62!B22
 +Japan63!D22*Japan63!H22/Japan63!B22
 +Norway64!D22*Norway64!H22/Norway64!B22
 +Switzerland65!D22*Switzerland65!H22/Switzerland65!B22)
/(Australia61!D22*Australia61!H22/Australia61!Q22*Australia61!Q21/Australia61!B21
 +Canada62!D22*Canada62!H22/Canada62!Q22*Canada62!Q21/Canada62!B21
 +Japan63!D22*Japan63!H22/Japan63!Q22*Japan63!Q21/Japan63!B21
 +Norway64!D22*Norway64!H22/Norway64!Q22*Norway64!Q21/Norway64!B21
 +Switzerland65!D22*Switzerland65!H22/Switzerland65!Q22*Switzerland65!Q21/Switzerland65!B21)
*(Australia61!D21*Australia61!H21/Australia61!Q21*Australia61!Q22/Australia61!B22
 +Canada62!D21*Canada62!H21/Canada62!Q21*Canada62!Q22/Canada62!B22
 +Japan63!D21*Japan63!H21/Japan63!Q21*Japan63!Q22/Japan63!B22
 +Norway64!D21*Norway64!H21/Norway64!Q21*Norway64!Q22/Norway64!B22
 +Switzerland65!D21*Switzerland65!H21/Switzerland65!Q21*Switzerland65!Q22/Switzerland65!B22)
/(Australia61!D21*Australia61!H21/Australia61!B21
 +Canada62!D21*Canada62!H21/Canada62!B21
 +Japan63!D21*Japan63!H21/Japan63!B21
 +Norway64!D21*Norway64!H21/Norway64!B21
 +Switzerland65!D21*Switzerland65!H21/Switzerland65!B21))))</f>
        <v/>
      </c>
      <c r="N22" s="62" t="str">
        <f>IF(OR(
Australia61!I22   ="",Australia61!I21   ="",
Australia61!B22   ="",Australia61!B21   ="",
Australia61!R22   ="",Australia61!R21   ="",
Canada62!I22      ="",Canada62!I21      ="",
Canada62!B22      ="",Canada62!B21      ="",
Canada62!R22      ="",Canada62!R21      ="",
Japan63!I22       ="",Japan63!I21       ="",
Japan63!B22       ="",Japan63!B21       ="",
Japan63!R22       ="",Japan63!R21       ="",
Norway64!I22      ="",Norway64!I21      ="",
Norway64!B22      ="",Norway64!B21      ="",
Norway64!R22      ="",Norway64!R21      ="",
Switzerland65!I22 ="",Switzerland65!I21 ="",
Switzerland65!B22 ="",Switzerland65!B21 ="",
Switzerland65!R22 ="",Switzerland65!R21 =""),"",
LN(SQRT(
(Australia61!I22/Australia61!B22
 +Canada62!I22/Canada62!B22
 +Japan63!I22/Japan63!B22
 +Norway64!I22/Norway64!B22
 +Switzerland65!I22/Switzerland65!B22)
/(Australia61!I22/Australia61!R22*Australia61!R21/Australia61!B21
 +Canada62!I22/Canada62!R22*Canada62!R21/Canada62!B21
 +Japan63!I22/Japan63!R22*Japan63!R21/Japan63!B21
 +Norway64!I22/Norway64!R22*Norway64!R21/Norway64!B21
 +Switzerland65!I22/Switzerland65!R22*Switzerland65!R21/Switzerland65!B21)
*(Australia61!I21/Australia61!R21*Australia61!R22/Australia61!B22
 +Canada62!I21/Canada62!R21*Canada62!R22/Canada62!B22
 +Japan63!I21/Japan63!R21*Japan63!R22/Japan63!B22
 +Norway64!I21/Norway64!R21*Norway64!R22/Norway64!B22
 +Switzerland65!I21/Switzerland65!R21*Switzerland65!R22/Switzerland65!B22)
/(Australia61!I21/Australia61!B21
 +Canada62!I21/Canada62!B21
 +Japan63!I21/Japan63!B21
 +Norway64!I21/Norway64!B21
 +Switzerland65!I21/Switzerland65!B21))))</f>
        <v/>
      </c>
      <c r="O22" s="62" t="str">
        <f>IF(OR(
Australia61!K22   ="",Australia61!K21   ="",
Australia61!B22   ="",Australia61!B21   ="",
Australia61!S22   ="",Australia61!S21   ="",
Canada62!K22      ="",Canada62!K21      ="",
Canada62!B22      ="",Canada62!B21      ="",
Canada62!S22      ="",Canada62!S21      ="",
Japan63!K22       ="",Japan63!K21       ="",
Japan63!B22       ="",Japan63!B21       ="",
Japan63!S22       ="",Japan63!S21       ="",
Norway64!K22      ="",Norway64!K21      ="",
Norway64!B22      ="",Norway64!B21      ="",
Norway64!S22      ="",Norway64!S21      ="",
Switzerland65!K22 ="",Switzerland65!K21 ="",
Switzerland65!B22 ="",Switzerland65!B21 ="",
Switzerland65!S22 ="",Switzerland65!S21 =""),"",
LN(SQRT(
(Australia61!K22/Australia61!B22
 +Canada62!K22/Canada62!B22
 +Japan63!K22/Japan63!B22
 +Norway64!K22/Norway64!B22
 +Switzerland65!K22/Switzerland65!B22)
/(Australia61!K22/Australia61!S22*Australia61!S21/Australia61!B21
 +Canada62!K22/Canada62!S22*Canada62!S21/Canada62!B21
 +Japan63!K22/Japan63!S22*Japan63!S21/Japan63!B21
 +Norway64!K22/Norway64!S22*Norway64!S21/Norway64!B21
 +Switzerland65!K22/Switzerland65!S22*Switzerland65!S21/Switzerland65!B21)
*(Australia61!K21/Australia61!S21*Australia61!S22/Australia61!B22
 +Canada62!K21/Canada62!S21*Canada62!S22/Canada62!B22
 +Japan63!K21/Japan63!S21*Japan63!S22/Japan63!B22
 +Norway64!K21/Norway64!S21*Norway64!S22/Norway64!B22
 +Switzerland65!K21/Switzerland65!S21*Switzerland65!S22/Switzerland65!B22)
/(Australia61!K21/Australia61!B21
 +Canada62!K21/Canada62!B21
 +Japan63!K21/Japan63!B21
 +Norway64!K21/Norway64!B21
 +Switzerland65!K21/Switzerland65!B21))))</f>
        <v/>
      </c>
      <c r="P22" s="62" t="str">
        <f>IF(OR(
Australia61!L22   ="",Australia61!L21   ="",
Australia61!B22   ="",Australia61!B21   ="",
Australia61!T22   ="",Australia61!T21   ="",
Canada62!L22      ="",Canada62!L21      ="",
Canada62!B22      ="",Canada62!B21      ="",
Canada62!T22      ="",Canada62!T21      ="",
Japan63!L22       ="",Japan63!L21       ="",
Japan63!B22       ="",Japan63!B21       ="",
Japan63!T22       ="",Japan63!T21       ="",
Norway64!L22      ="",Norway64!L21      ="",
Norway64!B22      ="",Norway64!B21      ="",
Norway64!T22      ="",Norway64!T21      ="",
Switzerland65!L22 ="",Switzerland65!L21 ="",
Switzerland65!B22 ="",Switzerland65!B21 ="",
Switzerland65!T22 ="",Switzerland65!T21 =""),"",
LN(SQRT(
(Australia61!L22/Australia61!B22
 +Canada62!L22/Canada62!B22
 +Japan63!L22/Japan63!B22
 +Norway64!L22/Norway64!B22
 +Switzerland65!L22/Switzerland65!B22)
/(Australia61!L22/Australia61!T22*Australia61!T21/Australia61!B21
 +Canada62!L22/Canada62!T22*Canada62!T21/Canada62!B21
 +Japan63!L22/Japan63!T22*Japan63!T21/Japan63!B21
 +Norway64!L22/Norway64!T22*Norway64!T21/Norway64!B21
 +Switzerland65!L22/Switzerland65!T22*Switzerland65!T21/Switzerland65!B21)
*(Australia61!L21/Australia61!T21*Australia61!T22/Australia61!B22
 +Canada62!L21/Canada62!T21*Canada62!T22/Canada62!B22
 +Japan63!L21/Japan63!T21*Japan63!T22/Japan63!B22
 +Norway64!L21/Norway64!T21*Norway64!T22/Norway64!B22
 +Switzerland65!L21/Switzerland65!T21*Switzerland65!T22/Switzerland65!B22)
/(Australia61!L21/Australia61!B21
 +Canada62!L21/Canada62!B21
 +Japan63!L21/Japan63!B21
 +Norway64!L21/Norway64!B21
 +Switzerland65!L21/Switzerland65!B21))))</f>
        <v/>
      </c>
      <c r="V22" s="61" t="str">
        <f>IF(OR(
Australia61!V22   ="",
Australia61!U22   ="",
Canada62!V22      ="",
Canada62!U22      ="",
Japan63!V22       ="",
Japan63!U22       ="",
Norway64!V22      ="",
Norway64!U22      ="",
Switzerland65!V22 ="",
Switzerland65!U22 =""),"",
LN((Australia61!V22+Canada62!V22+Japan63!V22+Norway64!V22+Switzerland65!V22)
/(Australia61!U22+Canada62!U22+Japan63!U22+Norway64!U22+Switzerland65!U22)))</f>
        <v/>
      </c>
      <c r="W22" s="61" t="str">
        <f>IF(OR(
Australia61!V22   ="",
Australia61!W22   ="",
Australia61!U22   ="",
Canada62!V22      ="",
Canada62!W22      ="",
Canada62!U22      ="",
Japan63!V22       ="",
Japan63!W22       ="",
Japan63!U22       ="",
Norway64!V22      ="",
Norway64!W22      ="",
Norway64!U22      ="",
Switzerland65!V22 ="",
Switzerland65!W22 ="",
Switzerland65!V22 =""),"",
LN((Australia61!V22*Australia61!W22+Canada62!V22*Canada62!W22+Japan63!V22*Japan63!W22+Norway64!V22*Norway64!W22+Switzerland65!V22*Switzerland65!W22)
/(Australia61!U22+Canada62!U22+Japan63!U22+Norway64!U22+Switzerland65!U22)))</f>
        <v/>
      </c>
      <c r="X22" s="61" t="str">
        <f>IF(OR(
Australia61!X22   ="",
Australia61!D22   ="",
Australia61!B22   ="",
Canada62!X22      ="",
Canada62!D22      ="",
Canada62!B22      ="",
Japan63!X22       ="",
Japan63!D22       ="",
Japan63!B22       ="",
Norway64!X22      ="",
Norway64!D22      ="",
Norway64!B22      ="",
Switzerland65!X22 ="",
Switzerland65!D22 ="",
Switzerland65!B22 =""),"",
(Australia61!X22*Australia61!D22/Australia61!B22
 +Canada62!X22*Canada62!D22/Canada62!B22
 +Japan63!X22*Japan63!D22/Japan63!B22
 +Norway64!X22*Norway64!D22/Norway64!B22
 +Switzerland65!X22*Switzerland65!D22/Switzerland65!B22)
/(Australia61!D22/Australia61!B22
 +Canada62!D22/Canada62!B22
 +Japan63!D22/Japan63!B22
 +Norway64!D22/Norway64!B22
 +Switzerland65!D22/Switzerland65!B22))</f>
        <v/>
      </c>
      <c r="Y22" s="61" t="str">
        <f>IF(OR(
Australia61!Y22   ="",
Australia61!D22   ="",
Australia61!B22   ="",
Canada62!Y22      ="",
Canada62!D22      ="",
Canada62!B22      ="",
Japan63!Y22       ="",
Japan63!D22       ="",
Japan63!B22       ="",
Norway64!Y22      ="",
Norway64!D22      ="",
Norway64!B22      ="",
Switzerland65!Y22 ="",
Switzerland65!D22 ="",
Switzerland65!B22 =""),"",
(Australia61!Y22/Australia61!B22
 +Canada62!Y22/Canada62!B22
 +Japan63!Y22/Japan63!B22
 +Norway64!Y22/Norway64!B22
 +Switzerland65!Y22/Switzerland65!B22)
/(Australia61!D22/Australia61!B22
 +Canada62!D22/Canada62!B22
 +Japan63!D22/Japan63!B22
 +Norway64!D22/Norway64!B22
 +Switzerland65!D22/Switzerland65!B22))</f>
        <v/>
      </c>
      <c r="Z22" s="61">
        <v>4.4800000000000004</v>
      </c>
      <c r="AA22" s="62">
        <f t="shared" si="1"/>
        <v>1.0697948007767041E-2</v>
      </c>
      <c r="AB22" s="61">
        <f>IF(OR(
Australia61!AB22   ="",
Australia61!D22   ="",
Australia61!B22   ="",
Canada62!AB22      ="",
Canada62!D22      ="",
Canada62!B22      ="",
Japan63!AB22       ="",
Japan63!D22       ="",
Japan63!B22       ="",
Norway64!AB22      ="",
Norway64!D22      ="",
Norway64!B22      ="",
Switzerland65!AB22 ="",
Switzerland65!D22 ="",
Switzerland65!B22 =""),"",
(Australia61!AB22*Australia61!D22/Australia61!B22
 +Canada62!AB22*Canada62!D22/Canada62!B22
 +Japan63!AB22*Japan63!D22/Japan63!B22
 +Norway64!AB22*Norway64!D22/Norway64!B22
 +Switzerland65!AB22*Switzerland65!D22/Switzerland65!B22)
/(Australia61!D22/Australia61!B22
 +Canada62!D22/Canada62!B22
 +Japan63!D22/Japan63!B22
 +Norway64!D22/Norway64!B22
 +Switzerland65!D22/Switzerland65!B22))</f>
        <v>0.28198474887874703</v>
      </c>
    </row>
    <row r="23" spans="1:28">
      <c r="A23" s="62">
        <v>1890</v>
      </c>
      <c r="B23" s="62" t="str">
        <f>IF(OR(
Australia61!AC23   ="",
Australia61!D23   ="",
Australia61!B23   ="",
Canada62!AC23      ="",
Canada62!D23      ="",
Canada62!B23      ="",
Japan63!AC23       ="",
Japan63!D23       ="",
Japan63!B23       ="",
Norway64!AC23      ="",
Norway64!D23      ="",
Norway64!B23      ="",
Switzerland65!AC23 ="",
Switzerland65!D23 ="",
Switzerland65!B23 =""),"",
(Australia61!AC23*Australia61!D23/Australia61!B23
 +Canada62!AC23*Canada62!D23/Canada62!B23
 +Japan63!AC23*Japan63!D23/Japan63!B23
 +Norway64!AC23*Norway64!D23/Norway64!B23
 +Switzerland65!AC23*Switzerland65!D23/Switzerland65!B23)
/(Australia61!D23/Australia61!B23
 +Canada62!D23/Canada62!B23
 +Japan63!D23/Japan63!B23
 +Norway64!D23/Norway64!B23
 +Switzerland65!D23/Switzerland65!B23))</f>
        <v/>
      </c>
      <c r="C23" s="61" t="str">
        <f>IF(OR(
Australia61!F23   ="",
Australia61!D23   ="",
Australia61!B23   ="",
Canada62!F23      ="",
Canada62!D23      ="",
Canada62!B23      ="",
Japan63!F23       ="",
Japan63!D23       ="",
Japan63!B23       ="",
Norway64!F23      ="",
Norway64!D23      ="",
Norway64!B23      ="",
Switzerland65!F23 ="",
Switzerland65!D23 ="",
Switzerland65!B23 =""),"",
(Australia61!F23*Australia61!D23/Australia61!B23
 +Canada62!F23*Canada62!D23/Canada62!B23
 +Japan63!F23*Japan63!D23/Japan63!B23
 +Norway64!F23*Norway64!D23/Norway64!B23
 +Switzerland65!F23*Switzerland65!D23/Switzerland65!B23)
/(Australia61!D23/Australia61!B23
 +Canada62!D23/Canada62!B23
 +Japan63!D23/Japan63!B23
 +Norway64!D23/Norway64!B23
 +Switzerland65!D23/Switzerland65!B23))</f>
        <v/>
      </c>
      <c r="D23" s="61" t="str">
        <f>IF(OR(
Australia61!AE23   ="",
Australia61!D23   ="",
Australia61!B23   ="",
Canada62!AE23      ="",
Canada62!D23      ="",
Canada62!B23      ="",
Japan63!AE23       ="",
Japan63!D23       ="",
Japan63!B23       ="",
Norway64!AE23      ="",
Norway64!D23      ="",
Norway64!B23      ="",
Switzerland65!AE23 ="",
Switzerland65!D23 ="",
Switzerland65!B23 =""),"",
(Australia61!AE23*Australia61!D23/Australia61!B23
 +Canada62!AE23*Canada62!D23/Canada62!B23
 +Japan63!AE23*Japan63!D23/Japan63!B23
 +Norway64!AE23*Norway64!D23/Norway64!B23
 +Switzerland65!AE23*Switzerland65!D23/Switzerland65!B23)
/(Australia61!D23/Australia61!B23
 +Canada62!D23/Canada62!B23
 +Japan63!D23/Japan63!B23
 +Norway64!D23/Norway64!B23
 +Switzerland65!D23/Switzerland65!B23))</f>
        <v/>
      </c>
      <c r="E23" s="61">
        <f>IF(OR(
Australia61!H23   ="",
Australia61!D23   ="",
Australia61!B23   ="",
Canada62!H23      ="",
Canada62!D23      ="",
Canada62!B23      ="",
Japan63!H23       ="",
Japan63!D23       ="",
Japan63!B23       ="",
Norway64!H23      ="",
Norway64!D23      ="",
Norway64!B23      ="",
Switzerland65!H23 ="",
Switzerland65!D23 ="",
Switzerland65!B23 =""),"",
(Australia61!H23*Australia61!D23/Australia61!B23
 +Canada62!H23*Canada62!D23/Canada62!B23
 +Japan63!H23*Japan63!D23/Japan63!B23
 +Norway64!H23*Norway64!D23/Norway64!B23
 +Switzerland65!H23*Switzerland65!D23/Switzerland65!B23)
/(Australia61!D23/Australia61!B23
 +Canada62!D23/Canada62!B23
 +Japan63!D23/Japan63!B23
 +Norway64!D23/Norway64!B23
 +Switzerland65!D23/Switzerland65!B23))</f>
        <v>0.15309914174925041</v>
      </c>
      <c r="F23" s="61" t="str">
        <f>IF(OR(
Australia61!I23   ="",
Australia61!D23   ="",
Australia61!B23   ="",
Canada62!I23      ="",
Canada62!D23      ="",
Canada62!B23      ="",
Japan63!I23       ="",
Japan63!D23       ="",
Japan63!B23       ="",
Norway64!I23      ="",
Norway64!D23      ="",
Norway64!B23      ="",
Switzerland65!I23 ="",
Switzerland65!D23 ="",
Switzerland65!B23 =""),"",
(Australia61!I23/Australia61!B23
 +Canada62!I23/Canada62!B23
 +Japan63!I23/Japan63!B23
 +Norway64!I23/Norway64!B23
 +Switzerland65!I23/Switzerland65!B23)
/(Australia61!D23/Australia61!B23
 +Canada62!D23/Canada62!B23
 +Japan63!D23/Japan63!B23
 +Norway64!D23/Norway64!B23
 +Switzerland65!D23/Switzerland65!B23))</f>
        <v/>
      </c>
      <c r="G23" s="61" t="str">
        <f>IF(OR(
Australia61!J23   ="",
Australia61!D23   ="",
Australia61!B23   ="",
Canada62!J23      ="",
Canada62!D23      ="",
Canada62!B23      ="",
Japan63!J23       ="",
Japan63!D23       ="",
Japan63!B23       ="",
Norway64!J23      ="",
Norway64!D23      ="",
Norway64!B23      ="",
Switzerland65!J23 ="",
Switzerland65!D23 ="",
Switzerland65!B23 =""),"",
(Australia61!J23/Australia61!B23
 +Canada62!J23/Canada62!B23
 +Japan63!J23/Japan63!B23
 +Norway64!J23/Norway64!B23
 +Switzerland65!J23/Switzerland65!B23)
/(Australia61!D23/Australia61!B23
 +Canada62!D23/Canada62!B23
 +Japan63!D23/Japan63!B23
 +Norway64!D23/Norway64!B23
 +Switzerland65!D23/Switzerland65!B23))</f>
        <v/>
      </c>
      <c r="H23" s="61">
        <f>IF(OR(
Australia61!K23   ="",
Australia61!D23   ="",
Australia61!B23   ="",
Canada62!K23      ="",
Canada62!D23      ="",
Canada62!B23      ="",
Japan63!K23       ="",
Japan63!D23       ="",
Japan63!B23       ="",
Norway64!K23      ="",
Norway64!D23      ="",
Norway64!B23      ="",
Switzerland65!K23 ="",
Switzerland65!D23 ="",
Switzerland65!B23 =""),"",
(Australia61!K23/Australia61!B23
 +Canada62!K23/Canada62!B23
 +Japan63!K23/Japan63!B23
 +Norway64!K23/Norway64!B23
 +Switzerland65!K23/Switzerland65!B23)
/(Australia61!D23/Australia61!B23
 +Canada62!D23/Canada62!B23
 +Japan63!D23/Japan63!B23
 +Norway64!D23/Norway64!B23
 +Switzerland65!D23/Switzerland65!B23))</f>
        <v>0.12646625002574222</v>
      </c>
      <c r="I23" s="61">
        <f>IF(OR(
Australia61!L23   ="",
Australia61!D23   ="",
Australia61!B23   ="",
Canada62!L23      ="",
Canada62!D23      ="",
Canada62!B23      ="",
Japan63!L23       ="",
Japan63!D23       ="",
Japan63!B23       ="",
Norway64!L23      ="",
Norway64!D23      ="",
Norway64!B23      ="",
Switzerland65!L23 ="",
Switzerland65!D23 ="",
Switzerland65!B23 =""),"",
(Australia61!L23/Australia61!B23
 +Canada62!L23/Canada62!B23
 +Japan63!L23/Japan63!B23
 +Norway64!L23/Norway64!B23
 +Switzerland65!L23/Switzerland65!B23)
/(Australia61!D23/Australia61!B23
 +Canada62!D23/Canada62!B23
 +Japan63!D23/Japan63!B23
 +Norway64!D23/Norway64!B23
 +Switzerland65!D23/Switzerland65!B23))</f>
        <v>0.16662130514060991</v>
      </c>
      <c r="J23" s="61">
        <f t="shared" si="0"/>
        <v>-4.0155055114867694E-2</v>
      </c>
      <c r="K23" s="62">
        <f>IF(OR(
Australia61!D23   ="",Australia61!D22   ="",
Australia61!B23   ="",Australia61!B22   ="",
Australia61!N23   ="",Australia61!N22   ="",
Canada62!D23      ="",Canada62!D22      ="",
Canada62!B23      ="",Canada62!B22      ="",
Canada62!N23      ="",Canada62!N22      ="",
Japan63!D23       ="",Japan63!D22       ="",
Japan63!B23       ="",Japan63!B22       ="",
Japan63!N23       ="",Japan63!N22       ="",
Norway64!D23      ="",Norway64!D22      ="",
Norway64!B23      ="",Norway64!B22      ="",
Norway64!N23      ="",Norway64!N22      ="",
Switzerland65!D23 ="",Switzerland65!D22 ="",
Switzerland65!B23 ="",Switzerland65!B22 ="",
Switzerland65!N23 ="",Switzerland65!N22 =""),"",
LN(SQRT(
(Australia61!D23/Australia61!B23
 +Canada62!D23/Canada62!B23
 +Japan63!D23/Japan63!B23
 +Norway64!D23/Norway64!B23
 +Switzerland65!D23/Switzerland65!B23)
/(Australia61!D23/Australia61!N23*Australia61!N22/Australia61!B22
 +Canada62!D23/Canada62!N23*Canada62!N22/Canada62!B22
 +Japan63!D23/Japan63!N23*Japan63!N22/Japan63!B22
 +Norway64!D23/Norway64!N23*Norway64!N22/Norway64!B22
 +Switzerland65!D23/Switzerland65!N23*Switzerland65!N22/Switzerland65!B22)
*(Australia61!D22/Australia61!N22*Australia61!N23/Australia61!B23
 +Canada62!D22/Canada62!N22*Canada62!N23/Canada62!B23
 +Japan63!D22/Japan63!N22*Japan63!N23/Japan63!B23
 +Norway64!D22/Norway64!N22*Norway64!N23/Norway64!B23
 +Switzerland65!D22/Switzerland65!N22*Switzerland65!N23/Switzerland65!B23)
/(Australia61!D22/Australia61!B22
 +Canada62!D22/Canada62!B22
 +Japan63!D22/Japan63!B22
 +Norway64!D22/Norway64!B22
 +Switzerland65!D22/Switzerland65!B22))))</f>
        <v>5.8637850928362149E-2</v>
      </c>
      <c r="L23" s="62" t="str">
        <f>IF(OR(
Australia61!F23   ="",Australia61!F22   ="",
Australia61!D23   ="",Australia61!D22   ="",
Australia61!B23   ="",Australia61!B22   ="",
Australia61!P23   ="",Australia61!P22   ="",
Canada62!F23      ="",Canada62!F22      ="",
Canada62!D23      ="",Canada62!D22      ="",
Canada62!B23      ="",Canada62!B22      ="",
Canada62!P23      ="",Canada62!P22      ="",
Japan63!F23       ="",Japan63!F22       ="",
Japan63!D23       ="",Japan63!D22       ="",
Japan63!B23       ="",Japan63!B22       ="",
Japan63!P23       ="",Japan63!P22       ="",
Norway64!F23      ="",Norway64!F22      ="",
Norway64!D23      ="",Norway64!D22      ="",
Norway64!B23      ="",Norway64!B22      ="",
Norway64!P23      ="",Norway64!P22      ="",
Switzerland65!F23 ="",Switzerland65!F22 ="",
Switzerland65!D23 ="",Switzerland65!D22 ="",
Switzerland65!B23 ="",Switzerland65!B22 ="",
Switzerland65!P23 ="",Switzerland65!P22 =""),"",
LN(SQRT(
(Australia61!D23*Australia61!F23/Australia61!B23
 +Canada62!D23*Canada62!F23/Canada62!B23
 +Japan63!D23*Japan63!F23/Japan63!B23
 +Norway64!D23*Norway64!F23/Norway64!B23
 +Switzerland65!D23*Switzerland65!F23/Switzerland65!B23)
/(Australia61!D23*Australia61!F23/Australia61!P23*Australia61!P22/Australia61!B22
 +Canada62!D23*Canada62!F23/Canada62!P23*Canada62!P22/Canada62!B22
 +Japan63!D23*Japan63!F23/Japan63!P23*Japan63!P22/Japan63!B22
 +Norway64!D23*Norway64!F23/Norway64!P23*Norway64!P22/Norway64!B22
 +Switzerland65!D23*Switzerland65!F23/Switzerland65!P23*Switzerland65!P22/Switzerland65!B22)
*(Australia61!D22*Australia61!F22/Australia61!P22*Australia61!P23/Australia61!B23
 +Canada62!D22*Canada62!F22/Canada62!P22*Canada62!P23/Canada62!B23
 +Japan63!D22*Japan63!F22/Japan63!P22*Japan63!P23/Japan63!B23
 +Norway64!D22*Norway64!F22/Norway64!P22*Norway64!P23/Norway64!B23
 +Switzerland65!D22*Switzerland65!F22/Switzerland65!P22*Switzerland65!P23/Switzerland65!B23)
/(Australia61!D22*Australia61!F22/Australia61!B22
 +Canada62!D22*Canada62!F22/Canada62!B22
 +Japan63!D22*Japan63!F22/Japan63!B22
 +Norway64!D22*Norway64!F22/Norway64!B22
 +Switzerland65!D22*Switzerland65!F22/Switzerland65!B22))))</f>
        <v/>
      </c>
      <c r="M23" s="62" t="str">
        <f>IF(OR(
Australia61!H23   ="",Australia61!H22   ="",
Australia61!D23   ="",Australia61!D22   ="",
Australia61!B23   ="",Australia61!B22   ="",
Australia61!Q23   ="",Australia61!Q22   ="",
Canada62!H23      ="",Canada62!H22      ="",
Canada62!D23      ="",Canada62!D22      ="",
Canada62!B23      ="",Canada62!B22      ="",
Canada62!Q23      ="",Canada62!Q22      ="",
Japan63!H23       ="",Japan63!H22       ="",
Japan63!D23       ="",Japan63!D22       ="",
Japan63!B23       ="",Japan63!B22       ="",
Japan63!Q23       ="",Japan63!Q22       ="",
Norway64!H23      ="",Norway64!H22      ="",
Norway64!D23      ="",Norway64!D22      ="",
Norway64!B23      ="",Norway64!B22      ="",
Norway64!Q23      ="",Norway64!Q22      ="",
Switzerland65!H23 ="",Switzerland65!H22 ="",
Switzerland65!D23 ="",Switzerland65!D22 ="",
Switzerland65!B23 ="",Switzerland65!B22 ="",
Switzerland65!Q23 ="",Switzerland65!Q22 =""),"",
LN(SQRT(
(Australia61!D23*Australia61!H23/Australia61!B23
 +Canada62!D23*Canada62!H23/Canada62!B23
 +Japan63!D23*Japan63!H23/Japan63!B23
 +Norway64!D23*Norway64!H23/Norway64!B23
 +Switzerland65!D23*Switzerland65!H23/Switzerland65!B23)
/(Australia61!D23*Australia61!H23/Australia61!Q23*Australia61!Q22/Australia61!B22
 +Canada62!D23*Canada62!H23/Canada62!Q23*Canada62!Q22/Canada62!B22
 +Japan63!D23*Japan63!H23/Japan63!Q23*Japan63!Q22/Japan63!B22
 +Norway64!D23*Norway64!H23/Norway64!Q23*Norway64!Q22/Norway64!B22
 +Switzerland65!D23*Switzerland65!H23/Switzerland65!Q23*Switzerland65!Q22/Switzerland65!B22)
*(Australia61!D22*Australia61!H22/Australia61!Q22*Australia61!Q23/Australia61!B23
 +Canada62!D22*Canada62!H22/Canada62!Q22*Canada62!Q23/Canada62!B23
 +Japan63!D22*Japan63!H22/Japan63!Q22*Japan63!Q23/Japan63!B23
 +Norway64!D22*Norway64!H22/Norway64!Q22*Norway64!Q23/Norway64!B23
 +Switzerland65!D22*Switzerland65!H22/Switzerland65!Q22*Switzerland65!Q23/Switzerland65!B23)
/(Australia61!D22*Australia61!H22/Australia61!B22
 +Canada62!D22*Canada62!H22/Canada62!B22
 +Japan63!D22*Japan63!H22/Japan63!B22
 +Norway64!D22*Norway64!H22/Norway64!B22
 +Switzerland65!D22*Switzerland65!H22/Switzerland65!B22))))</f>
        <v/>
      </c>
      <c r="N23" s="62" t="str">
        <f>IF(OR(
Australia61!I23   ="",Australia61!I22   ="",
Australia61!B23   ="",Australia61!B22   ="",
Australia61!R23   ="",Australia61!R22   ="",
Canada62!I23      ="",Canada62!I22      ="",
Canada62!B23      ="",Canada62!B22      ="",
Canada62!R23      ="",Canada62!R22      ="",
Japan63!I23       ="",Japan63!I22       ="",
Japan63!B23       ="",Japan63!B22       ="",
Japan63!R23       ="",Japan63!R22       ="",
Norway64!I23      ="",Norway64!I22      ="",
Norway64!B23      ="",Norway64!B22      ="",
Norway64!R23      ="",Norway64!R22      ="",
Switzerland65!I23 ="",Switzerland65!I22 ="",
Switzerland65!B23 ="",Switzerland65!B22 ="",
Switzerland65!R23 ="",Switzerland65!R22 =""),"",
LN(SQRT(
(Australia61!I23/Australia61!B23
 +Canada62!I23/Canada62!B23
 +Japan63!I23/Japan63!B23
 +Norway64!I23/Norway64!B23
 +Switzerland65!I23/Switzerland65!B23)
/(Australia61!I23/Australia61!R23*Australia61!R22/Australia61!B22
 +Canada62!I23/Canada62!R23*Canada62!R22/Canada62!B22
 +Japan63!I23/Japan63!R23*Japan63!R22/Japan63!B22
 +Norway64!I23/Norway64!R23*Norway64!R22/Norway64!B22
 +Switzerland65!I23/Switzerland65!R23*Switzerland65!R22/Switzerland65!B22)
*(Australia61!I22/Australia61!R22*Australia61!R23/Australia61!B23
 +Canada62!I22/Canada62!R22*Canada62!R23/Canada62!B23
 +Japan63!I22/Japan63!R22*Japan63!R23/Japan63!B23
 +Norway64!I22/Norway64!R22*Norway64!R23/Norway64!B23
 +Switzerland65!I22/Switzerland65!R22*Switzerland65!R23/Switzerland65!B23)
/(Australia61!I22/Australia61!B22
 +Canada62!I22/Canada62!B22
 +Japan63!I22/Japan63!B22
 +Norway64!I22/Norway64!B22
 +Switzerland65!I22/Switzerland65!B22))))</f>
        <v/>
      </c>
      <c r="O23" s="62" t="str">
        <f>IF(OR(
Australia61!K23   ="",Australia61!K22   ="",
Australia61!B23   ="",Australia61!B22   ="",
Australia61!S23   ="",Australia61!S22   ="",
Canada62!K23      ="",Canada62!K22      ="",
Canada62!B23      ="",Canada62!B22      ="",
Canada62!S23      ="",Canada62!S22      ="",
Japan63!K23       ="",Japan63!K22       ="",
Japan63!B23       ="",Japan63!B22       ="",
Japan63!S23       ="",Japan63!S22       ="",
Norway64!K23      ="",Norway64!K22      ="",
Norway64!B23      ="",Norway64!B22      ="",
Norway64!S23      ="",Norway64!S22      ="",
Switzerland65!K23 ="",Switzerland65!K22 ="",
Switzerland65!B23 ="",Switzerland65!B22 ="",
Switzerland65!S23 ="",Switzerland65!S22 =""),"",
LN(SQRT(
(Australia61!K23/Australia61!B23
 +Canada62!K23/Canada62!B23
 +Japan63!K23/Japan63!B23
 +Norway64!K23/Norway64!B23
 +Switzerland65!K23/Switzerland65!B23)
/(Australia61!K23/Australia61!S23*Australia61!S22/Australia61!B22
 +Canada62!K23/Canada62!S23*Canada62!S22/Canada62!B22
 +Japan63!K23/Japan63!S23*Japan63!S22/Japan63!B22
 +Norway64!K23/Norway64!S23*Norway64!S22/Norway64!B22
 +Switzerland65!K23/Switzerland65!S23*Switzerland65!S22/Switzerland65!B22)
*(Australia61!K22/Australia61!S22*Australia61!S23/Australia61!B23
 +Canada62!K22/Canada62!S22*Canada62!S23/Canada62!B23
 +Japan63!K22/Japan63!S22*Japan63!S23/Japan63!B23
 +Norway64!K22/Norway64!S22*Norway64!S23/Norway64!B23
 +Switzerland65!K22/Switzerland65!S22*Switzerland65!S23/Switzerland65!B23)
/(Australia61!K22/Australia61!B22
 +Canada62!K22/Canada62!B22
 +Japan63!K22/Japan63!B22
 +Norway64!K22/Norway64!B22
 +Switzerland65!K22/Switzerland65!B22))))</f>
        <v/>
      </c>
      <c r="P23" s="62" t="str">
        <f>IF(OR(
Australia61!L23   ="",Australia61!L22   ="",
Australia61!B23   ="",Australia61!B22   ="",
Australia61!T23   ="",Australia61!T22   ="",
Canada62!L23      ="",Canada62!L22      ="",
Canada62!B23      ="",Canada62!B22      ="",
Canada62!T23      ="",Canada62!T22      ="",
Japan63!L23       ="",Japan63!L22       ="",
Japan63!B23       ="",Japan63!B22       ="",
Japan63!T23       ="",Japan63!T22       ="",
Norway64!L23      ="",Norway64!L22      ="",
Norway64!B23      ="",Norway64!B22      ="",
Norway64!T23      ="",Norway64!T22      ="",
Switzerland65!L23 ="",Switzerland65!L22 ="",
Switzerland65!B23 ="",Switzerland65!B22 ="",
Switzerland65!T23 ="",Switzerland65!T22 =""),"",
LN(SQRT(
(Australia61!L23/Australia61!B23
 +Canada62!L23/Canada62!B23
 +Japan63!L23/Japan63!B23
 +Norway64!L23/Norway64!B23
 +Switzerland65!L23/Switzerland65!B23)
/(Australia61!L23/Australia61!T23*Australia61!T22/Australia61!B22
 +Canada62!L23/Canada62!T23*Canada62!T22/Canada62!B22
 +Japan63!L23/Japan63!T23*Japan63!T22/Japan63!B22
 +Norway64!L23/Norway64!T23*Norway64!T22/Norway64!B22
 +Switzerland65!L23/Switzerland65!T23*Switzerland65!T22/Switzerland65!B22)
*(Australia61!L22/Australia61!T22*Australia61!T23/Australia61!B23
 +Canada62!L22/Canada62!T22*Canada62!T23/Canada62!B23
 +Japan63!L22/Japan63!T22*Japan63!T23/Japan63!B23
 +Norway64!L22/Norway64!T22*Norway64!T23/Norway64!B23
 +Switzerland65!L22/Switzerland65!T22*Switzerland65!T23/Switzerland65!B23)
/(Australia61!L22/Australia61!B22
 +Canada62!L22/Canada62!B22
 +Japan63!L22/Japan63!B22
 +Norway64!L22/Norway64!B22
 +Switzerland65!L22/Switzerland65!B22))))</f>
        <v/>
      </c>
      <c r="V23" s="61" t="str">
        <f>IF(OR(
Australia61!V23   ="",
Australia61!U23   ="",
Canada62!V23      ="",
Canada62!U23      ="",
Japan63!V23       ="",
Japan63!U23       ="",
Norway64!V23      ="",
Norway64!U23      ="",
Switzerland65!V23 ="",
Switzerland65!U23 =""),"",
LN((Australia61!V23+Canada62!V23+Japan63!V23+Norway64!V23+Switzerland65!V23)
/(Australia61!U23+Canada62!U23+Japan63!U23+Norway64!U23+Switzerland65!U23)))</f>
        <v/>
      </c>
      <c r="W23" s="61" t="str">
        <f>IF(OR(
Australia61!V23   ="",
Australia61!W23   ="",
Australia61!U23   ="",
Canada62!V23      ="",
Canada62!W23      ="",
Canada62!U23      ="",
Japan63!V23       ="",
Japan63!W23       ="",
Japan63!U23       ="",
Norway64!V23      ="",
Norway64!W23      ="",
Norway64!U23      ="",
Switzerland65!V23 ="",
Switzerland65!W23 ="",
Switzerland65!V23 =""),"",
LN((Australia61!V23*Australia61!W23+Canada62!V23*Canada62!W23+Japan63!V23*Japan63!W23+Norway64!V23*Norway64!W23+Switzerland65!V23*Switzerland65!W23)
/(Australia61!U23+Canada62!U23+Japan63!U23+Norway64!U23+Switzerland65!U23)))</f>
        <v/>
      </c>
      <c r="X23" s="61" t="str">
        <f>IF(OR(
Australia61!X23   ="",
Australia61!D23   ="",
Australia61!B23   ="",
Canada62!X23      ="",
Canada62!D23      ="",
Canada62!B23      ="",
Japan63!X23       ="",
Japan63!D23       ="",
Japan63!B23       ="",
Norway64!X23      ="",
Norway64!D23      ="",
Norway64!B23      ="",
Switzerland65!X23 ="",
Switzerland65!D23 ="",
Switzerland65!B23 =""),"",
(Australia61!X23*Australia61!D23/Australia61!B23
 +Canada62!X23*Canada62!D23/Canada62!B23
 +Japan63!X23*Japan63!D23/Japan63!B23
 +Norway64!X23*Norway64!D23/Norway64!B23
 +Switzerland65!X23*Switzerland65!D23/Switzerland65!B23)
/(Australia61!D23/Australia61!B23
 +Canada62!D23/Canada62!B23
 +Japan63!D23/Japan63!B23
 +Norway64!D23/Norway64!B23
 +Switzerland65!D23/Switzerland65!B23))</f>
        <v/>
      </c>
      <c r="Y23" s="61" t="str">
        <f>IF(OR(
Australia61!Y23   ="",
Australia61!D23   ="",
Australia61!B23   ="",
Canada62!Y23      ="",
Canada62!D23      ="",
Canada62!B23      ="",
Japan63!Y23       ="",
Japan63!D23       ="",
Japan63!B23       ="",
Norway64!Y23      ="",
Norway64!D23      ="",
Norway64!B23      ="",
Switzerland65!Y23 ="",
Switzerland65!D23 ="",
Switzerland65!B23 =""),"",
(Australia61!Y23/Australia61!B23
 +Canada62!Y23/Canada62!B23
 +Japan63!Y23/Japan63!B23
 +Norway64!Y23/Norway64!B23
 +Switzerland65!Y23/Switzerland65!B23)
/(Australia61!D23/Australia61!B23
 +Canada62!D23/Canada62!B23
 +Japan63!D23/Japan63!B23
 +Norway64!D23/Norway64!B23
 +Switzerland65!D23/Switzerland65!B23))</f>
        <v/>
      </c>
      <c r="Z23" s="61">
        <v>5.84</v>
      </c>
      <c r="AA23" s="62">
        <f t="shared" si="1"/>
        <v>-1.3837850928362143E-2</v>
      </c>
      <c r="AB23" s="61">
        <f>IF(OR(
Australia61!AB23   ="",
Australia61!D23   ="",
Australia61!B23   ="",
Canada62!AB23      ="",
Canada62!D23      ="",
Canada62!B23      ="",
Japan63!AB23       ="",
Japan63!D23       ="",
Japan63!B23       ="",
Norway64!AB23      ="",
Norway64!D23      ="",
Norway64!B23      ="",
Switzerland65!AB23 ="",
Switzerland65!D23 ="",
Switzerland65!B23 =""),"",
(Australia61!AB23*Australia61!D23/Australia61!B23
 +Canada62!AB23*Canada62!D23/Canada62!B23
 +Japan63!AB23*Japan63!D23/Japan63!B23
 +Norway64!AB23*Norway64!D23/Norway64!B23
 +Switzerland65!AB23*Switzerland65!D23/Switzerland65!B23)
/(Australia61!D23/Australia61!B23
 +Canada62!D23/Canada62!B23
 +Japan63!D23/Japan63!B23
 +Norway64!D23/Norway64!B23
 +Switzerland65!D23/Switzerland65!B23))</f>
        <v>0.28471544486726263</v>
      </c>
    </row>
    <row r="24" spans="1:28">
      <c r="A24" s="62">
        <v>1891</v>
      </c>
      <c r="B24" s="62" t="str">
        <f>IF(OR(
Australia61!AC24   ="",
Australia61!D24   ="",
Australia61!B24   ="",
Canada62!AC24      ="",
Canada62!D24      ="",
Canada62!B24      ="",
Japan63!AC24       ="",
Japan63!D24       ="",
Japan63!B24       ="",
Norway64!AC24      ="",
Norway64!D24      ="",
Norway64!B24      ="",
Switzerland65!AC24 ="",
Switzerland65!D24 ="",
Switzerland65!B24 =""),"",
(Australia61!AC24*Australia61!D24/Australia61!B24
 +Canada62!AC24*Canada62!D24/Canada62!B24
 +Japan63!AC24*Japan63!D24/Japan63!B24
 +Norway64!AC24*Norway64!D24/Norway64!B24
 +Switzerland65!AC24*Switzerland65!D24/Switzerland65!B24)
/(Australia61!D24/Australia61!B24
 +Canada62!D24/Canada62!B24
 +Japan63!D24/Japan63!B24
 +Norway64!D24/Norway64!B24
 +Switzerland65!D24/Switzerland65!B24))</f>
        <v/>
      </c>
      <c r="C24" s="61" t="str">
        <f>IF(OR(
Australia61!F24   ="",
Australia61!D24   ="",
Australia61!B24   ="",
Canada62!F24      ="",
Canada62!D24      ="",
Canada62!B24      ="",
Japan63!F24       ="",
Japan63!D24       ="",
Japan63!B24       ="",
Norway64!F24      ="",
Norway64!D24      ="",
Norway64!B24      ="",
Switzerland65!F24 ="",
Switzerland65!D24 ="",
Switzerland65!B24 =""),"",
(Australia61!F24*Australia61!D24/Australia61!B24
 +Canada62!F24*Canada62!D24/Canada62!B24
 +Japan63!F24*Japan63!D24/Japan63!B24
 +Norway64!F24*Norway64!D24/Norway64!B24
 +Switzerland65!F24*Switzerland65!D24/Switzerland65!B24)
/(Australia61!D24/Australia61!B24
 +Canada62!D24/Canada62!B24
 +Japan63!D24/Japan63!B24
 +Norway64!D24/Norway64!B24
 +Switzerland65!D24/Switzerland65!B24))</f>
        <v/>
      </c>
      <c r="D24" s="61" t="str">
        <f>IF(OR(
Australia61!AE24   ="",
Australia61!D24   ="",
Australia61!B24   ="",
Canada62!AE24      ="",
Canada62!D24      ="",
Canada62!B24      ="",
Japan63!AE24       ="",
Japan63!D24       ="",
Japan63!B24       ="",
Norway64!AE24      ="",
Norway64!D24      ="",
Norway64!B24      ="",
Switzerland65!AE24 ="",
Switzerland65!D24 ="",
Switzerland65!B24 =""),"",
(Australia61!AE24*Australia61!D24/Australia61!B24
 +Canada62!AE24*Canada62!D24/Canada62!B24
 +Japan63!AE24*Japan63!D24/Japan63!B24
 +Norway64!AE24*Norway64!D24/Norway64!B24
 +Switzerland65!AE24*Switzerland65!D24/Switzerland65!B24)
/(Australia61!D24/Australia61!B24
 +Canada62!D24/Canada62!B24
 +Japan63!D24/Japan63!B24
 +Norway64!D24/Norway64!B24
 +Switzerland65!D24/Switzerland65!B24))</f>
        <v/>
      </c>
      <c r="E24" s="61">
        <f>IF(OR(
Australia61!H24   ="",
Australia61!D24   ="",
Australia61!B24   ="",
Canada62!H24      ="",
Canada62!D24      ="",
Canada62!B24      ="",
Japan63!H24       ="",
Japan63!D24       ="",
Japan63!B24       ="",
Norway64!H24      ="",
Norway64!D24      ="",
Norway64!B24      ="",
Switzerland65!H24 ="",
Switzerland65!D24 ="",
Switzerland65!B24 =""),"",
(Australia61!H24*Australia61!D24/Australia61!B24
 +Canada62!H24*Canada62!D24/Canada62!B24
 +Japan63!H24*Japan63!D24/Japan63!B24
 +Norway64!H24*Norway64!D24/Norway64!B24
 +Switzerland65!H24*Switzerland65!D24/Switzerland65!B24)
/(Australia61!D24/Australia61!B24
 +Canada62!D24/Canada62!B24
 +Japan63!D24/Japan63!B24
 +Norway64!D24/Norway64!B24
 +Switzerland65!D24/Switzerland65!B24))</f>
        <v>0.16418866464357523</v>
      </c>
      <c r="F24" s="61" t="str">
        <f>IF(OR(
Australia61!I24   ="",
Australia61!D24   ="",
Australia61!B24   ="",
Canada62!I24      ="",
Canada62!D24      ="",
Canada62!B24      ="",
Japan63!I24       ="",
Japan63!D24       ="",
Japan63!B24       ="",
Norway64!I24      ="",
Norway64!D24      ="",
Norway64!B24      ="",
Switzerland65!I24 ="",
Switzerland65!D24 ="",
Switzerland65!B24 =""),"",
(Australia61!I24/Australia61!B24
 +Canada62!I24/Canada62!B24
 +Japan63!I24/Japan63!B24
 +Norway64!I24/Norway64!B24
 +Switzerland65!I24/Switzerland65!B24)
/(Australia61!D24/Australia61!B24
 +Canada62!D24/Canada62!B24
 +Japan63!D24/Japan63!B24
 +Norway64!D24/Norway64!B24
 +Switzerland65!D24/Switzerland65!B24))</f>
        <v/>
      </c>
      <c r="G24" s="61" t="str">
        <f>IF(OR(
Australia61!J24   ="",
Australia61!D24   ="",
Australia61!B24   ="",
Canada62!J24      ="",
Canada62!D24      ="",
Canada62!B24      ="",
Japan63!J24       ="",
Japan63!D24       ="",
Japan63!B24       ="",
Norway64!J24      ="",
Norway64!D24      ="",
Norway64!B24      ="",
Switzerland65!J24 ="",
Switzerland65!D24 ="",
Switzerland65!B24 =""),"",
(Australia61!J24/Australia61!B24
 +Canada62!J24/Canada62!B24
 +Japan63!J24/Japan63!B24
 +Norway64!J24/Norway64!B24
 +Switzerland65!J24/Switzerland65!B24)
/(Australia61!D24/Australia61!B24
 +Canada62!D24/Canada62!B24
 +Japan63!D24/Japan63!B24
 +Norway64!D24/Norway64!B24
 +Switzerland65!D24/Switzerland65!B24))</f>
        <v/>
      </c>
      <c r="H24" s="61">
        <f>IF(OR(
Australia61!K24   ="",
Australia61!D24   ="",
Australia61!B24   ="",
Canada62!K24      ="",
Canada62!D24      ="",
Canada62!B24      ="",
Japan63!K24       ="",
Japan63!D24       ="",
Japan63!B24       ="",
Norway64!K24      ="",
Norway64!D24      ="",
Norway64!B24      ="",
Switzerland65!K24 ="",
Switzerland65!D24 ="",
Switzerland65!B24 =""),"",
(Australia61!K24/Australia61!B24
 +Canada62!K24/Canada62!B24
 +Japan63!K24/Japan63!B24
 +Norway64!K24/Norway64!B24
 +Switzerland65!K24/Switzerland65!B24)
/(Australia61!D24/Australia61!B24
 +Canada62!D24/Canada62!B24
 +Japan63!D24/Japan63!B24
 +Norway64!D24/Norway64!B24
 +Switzerland65!D24/Switzerland65!B24))</f>
        <v>0.15290417387611632</v>
      </c>
      <c r="I24" s="61">
        <f>IF(OR(
Australia61!L24   ="",
Australia61!D24   ="",
Australia61!B24   ="",
Canada62!L24      ="",
Canada62!D24      ="",
Canada62!B24      ="",
Japan63!L24       ="",
Japan63!D24       ="",
Japan63!B24       ="",
Norway64!L24      ="",
Norway64!D24      ="",
Norway64!B24      ="",
Switzerland65!L24 ="",
Switzerland65!D24 ="",
Switzerland65!B24 =""),"",
(Australia61!L24/Australia61!B24
 +Canada62!L24/Canada62!B24
 +Japan63!L24/Japan63!B24
 +Norway64!L24/Norway64!B24
 +Switzerland65!L24/Switzerland65!B24)
/(Australia61!D24/Australia61!B24
 +Canada62!D24/Canada62!B24
 +Japan63!D24/Japan63!B24
 +Norway64!D24/Norway64!B24
 +Switzerland65!D24/Switzerland65!B24))</f>
        <v>0.16896942620292368</v>
      </c>
      <c r="J24" s="61">
        <f t="shared" si="0"/>
        <v>-1.6065252326807361E-2</v>
      </c>
      <c r="K24" s="62">
        <f>IF(OR(
Australia61!D24   ="",Australia61!D23   ="",
Australia61!B24   ="",Australia61!B23   ="",
Australia61!N24   ="",Australia61!N23   ="",
Canada62!D24      ="",Canada62!D23      ="",
Canada62!B24      ="",Canada62!B23      ="",
Canada62!N24      ="",Canada62!N23      ="",
Japan63!D24       ="",Japan63!D23       ="",
Japan63!B24       ="",Japan63!B23       ="",
Japan63!N24       ="",Japan63!N23       ="",
Norway64!D24      ="",Norway64!D23      ="",
Norway64!B24      ="",Norway64!B23      ="",
Norway64!N24      ="",Norway64!N23      ="",
Switzerland65!D24 ="",Switzerland65!D23 ="",
Switzerland65!B24 ="",Switzerland65!B23 ="",
Switzerland65!N24 ="",Switzerland65!N23 =""),"",
LN(SQRT(
(Australia61!D24/Australia61!B24
 +Canada62!D24/Canada62!B24
 +Japan63!D24/Japan63!B24
 +Norway64!D24/Norway64!B24
 +Switzerland65!D24/Switzerland65!B24)
/(Australia61!D24/Australia61!N24*Australia61!N23/Australia61!B23
 +Canada62!D24/Canada62!N24*Canada62!N23/Canada62!B23
 +Japan63!D24/Japan63!N24*Japan63!N23/Japan63!B23
 +Norway64!D24/Norway64!N24*Norway64!N23/Norway64!B23
 +Switzerland65!D24/Switzerland65!N24*Switzerland65!N23/Switzerland65!B23)
*(Australia61!D23/Australia61!N23*Australia61!N24/Australia61!B24
 +Canada62!D23/Canada62!N23*Canada62!N24/Canada62!B24
 +Japan63!D23/Japan63!N23*Japan63!N24/Japan63!B24
 +Norway64!D23/Norway64!N23*Norway64!N24/Norway64!B24
 +Switzerland65!D23/Switzerland65!N23*Switzerland65!N24/Switzerland65!B24)
/(Australia61!D23/Australia61!B23
 +Canada62!D23/Canada62!B23
 +Japan63!D23/Japan63!B23
 +Norway64!D23/Norway64!B23
 +Switzerland65!D23/Switzerland65!B23))))</f>
        <v>-3.6722961939769531E-2</v>
      </c>
      <c r="L24" s="62" t="str">
        <f>IF(OR(
Australia61!F24   ="",Australia61!F23   ="",
Australia61!D24   ="",Australia61!D23   ="",
Australia61!B24   ="",Australia61!B23   ="",
Australia61!P24   ="",Australia61!P23   ="",
Canada62!F24      ="",Canada62!F23      ="",
Canada62!D24      ="",Canada62!D23      ="",
Canada62!B24      ="",Canada62!B23      ="",
Canada62!P24      ="",Canada62!P23      ="",
Japan63!F24       ="",Japan63!F23       ="",
Japan63!D24       ="",Japan63!D23       ="",
Japan63!B24       ="",Japan63!B23       ="",
Japan63!P24       ="",Japan63!P23       ="",
Norway64!F24      ="",Norway64!F23      ="",
Norway64!D24      ="",Norway64!D23      ="",
Norway64!B24      ="",Norway64!B23      ="",
Norway64!P24      ="",Norway64!P23      ="",
Switzerland65!F24 ="",Switzerland65!F23 ="",
Switzerland65!D24 ="",Switzerland65!D23 ="",
Switzerland65!B24 ="",Switzerland65!B23 ="",
Switzerland65!P24 ="",Switzerland65!P23 =""),"",
LN(SQRT(
(Australia61!D24*Australia61!F24/Australia61!B24
 +Canada62!D24*Canada62!F24/Canada62!B24
 +Japan63!D24*Japan63!F24/Japan63!B24
 +Norway64!D24*Norway64!F24/Norway64!B24
 +Switzerland65!D24*Switzerland65!F24/Switzerland65!B24)
/(Australia61!D24*Australia61!F24/Australia61!P24*Australia61!P23/Australia61!B23
 +Canada62!D24*Canada62!F24/Canada62!P24*Canada62!P23/Canada62!B23
 +Japan63!D24*Japan63!F24/Japan63!P24*Japan63!P23/Japan63!B23
 +Norway64!D24*Norway64!F24/Norway64!P24*Norway64!P23/Norway64!B23
 +Switzerland65!D24*Switzerland65!F24/Switzerland65!P24*Switzerland65!P23/Switzerland65!B23)
*(Australia61!D23*Australia61!F23/Australia61!P23*Australia61!P24/Australia61!B24
 +Canada62!D23*Canada62!F23/Canada62!P23*Canada62!P24/Canada62!B24
 +Japan63!D23*Japan63!F23/Japan63!P23*Japan63!P24/Japan63!B24
 +Norway64!D23*Norway64!F23/Norway64!P23*Norway64!P24/Norway64!B24
 +Switzerland65!D23*Switzerland65!F23/Switzerland65!P23*Switzerland65!P24/Switzerland65!B24)
/(Australia61!D23*Australia61!F23/Australia61!B23
 +Canada62!D23*Canada62!F23/Canada62!B23
 +Japan63!D23*Japan63!F23/Japan63!B23
 +Norway64!D23*Norway64!F23/Norway64!B23
 +Switzerland65!D23*Switzerland65!F23/Switzerland65!B23))))</f>
        <v/>
      </c>
      <c r="M24" s="62" t="str">
        <f>IF(OR(
Australia61!H24   ="",Australia61!H23   ="",
Australia61!D24   ="",Australia61!D23   ="",
Australia61!B24   ="",Australia61!B23   ="",
Australia61!Q24   ="",Australia61!Q23   ="",
Canada62!H24      ="",Canada62!H23      ="",
Canada62!D24      ="",Canada62!D23      ="",
Canada62!B24      ="",Canada62!B23      ="",
Canada62!Q24      ="",Canada62!Q23      ="",
Japan63!H24       ="",Japan63!H23       ="",
Japan63!D24       ="",Japan63!D23       ="",
Japan63!B24       ="",Japan63!B23       ="",
Japan63!Q24       ="",Japan63!Q23       ="",
Norway64!H24      ="",Norway64!H23      ="",
Norway64!D24      ="",Norway64!D23      ="",
Norway64!B24      ="",Norway64!B23      ="",
Norway64!Q24      ="",Norway64!Q23      ="",
Switzerland65!H24 ="",Switzerland65!H23 ="",
Switzerland65!D24 ="",Switzerland65!D23 ="",
Switzerland65!B24 ="",Switzerland65!B23 ="",
Switzerland65!Q24 ="",Switzerland65!Q23 =""),"",
LN(SQRT(
(Australia61!D24*Australia61!H24/Australia61!B24
 +Canada62!D24*Canada62!H24/Canada62!B24
 +Japan63!D24*Japan63!H24/Japan63!B24
 +Norway64!D24*Norway64!H24/Norway64!B24
 +Switzerland65!D24*Switzerland65!H24/Switzerland65!B24)
/(Australia61!D24*Australia61!H24/Australia61!Q24*Australia61!Q23/Australia61!B23
 +Canada62!D24*Canada62!H24/Canada62!Q24*Canada62!Q23/Canada62!B23
 +Japan63!D24*Japan63!H24/Japan63!Q24*Japan63!Q23/Japan63!B23
 +Norway64!D24*Norway64!H24/Norway64!Q24*Norway64!Q23/Norway64!B23
 +Switzerland65!D24*Switzerland65!H24/Switzerland65!Q24*Switzerland65!Q23/Switzerland65!B23)
*(Australia61!D23*Australia61!H23/Australia61!Q23*Australia61!Q24/Australia61!B24
 +Canada62!D23*Canada62!H23/Canada62!Q23*Canada62!Q24/Canada62!B24
 +Japan63!D23*Japan63!H23/Japan63!Q23*Japan63!Q24/Japan63!B24
 +Norway64!D23*Norway64!H23/Norway64!Q23*Norway64!Q24/Norway64!B24
 +Switzerland65!D23*Switzerland65!H23/Switzerland65!Q23*Switzerland65!Q24/Switzerland65!B24)
/(Australia61!D23*Australia61!H23/Australia61!B23
 +Canada62!D23*Canada62!H23/Canada62!B23
 +Japan63!D23*Japan63!H23/Japan63!B23
 +Norway64!D23*Norway64!H23/Norway64!B23
 +Switzerland65!D23*Switzerland65!H23/Switzerland65!B23))))</f>
        <v/>
      </c>
      <c r="N24" s="62" t="str">
        <f>IF(OR(
Australia61!I24   ="",Australia61!I23   ="",
Australia61!B24   ="",Australia61!B23   ="",
Australia61!R24   ="",Australia61!R23   ="",
Canada62!I24      ="",Canada62!I23      ="",
Canada62!B24      ="",Canada62!B23      ="",
Canada62!R24      ="",Canada62!R23      ="",
Japan63!I24       ="",Japan63!I23       ="",
Japan63!B24       ="",Japan63!B23       ="",
Japan63!R24       ="",Japan63!R23       ="",
Norway64!I24      ="",Norway64!I23      ="",
Norway64!B24      ="",Norway64!B23      ="",
Norway64!R24      ="",Norway64!R23      ="",
Switzerland65!I24 ="",Switzerland65!I23 ="",
Switzerland65!B24 ="",Switzerland65!B23 ="",
Switzerland65!R24 ="",Switzerland65!R23 =""),"",
LN(SQRT(
(Australia61!I24/Australia61!B24
 +Canada62!I24/Canada62!B24
 +Japan63!I24/Japan63!B24
 +Norway64!I24/Norway64!B24
 +Switzerland65!I24/Switzerland65!B24)
/(Australia61!I24/Australia61!R24*Australia61!R23/Australia61!B23
 +Canada62!I24/Canada62!R24*Canada62!R23/Canada62!B23
 +Japan63!I24/Japan63!R24*Japan63!R23/Japan63!B23
 +Norway64!I24/Norway64!R24*Norway64!R23/Norway64!B23
 +Switzerland65!I24/Switzerland65!R24*Switzerland65!R23/Switzerland65!B23)
*(Australia61!I23/Australia61!R23*Australia61!R24/Australia61!B24
 +Canada62!I23/Canada62!R23*Canada62!R24/Canada62!B24
 +Japan63!I23/Japan63!R23*Japan63!R24/Japan63!B24
 +Norway64!I23/Norway64!R23*Norway64!R24/Norway64!B24
 +Switzerland65!I23/Switzerland65!R23*Switzerland65!R24/Switzerland65!B24)
/(Australia61!I23/Australia61!B23
 +Canada62!I23/Canada62!B23
 +Japan63!I23/Japan63!B23
 +Norway64!I23/Norway64!B23
 +Switzerland65!I23/Switzerland65!B23))))</f>
        <v/>
      </c>
      <c r="O24" s="62" t="str">
        <f>IF(OR(
Australia61!K24   ="",Australia61!K23   ="",
Australia61!B24   ="",Australia61!B23   ="",
Australia61!S24   ="",Australia61!S23   ="",
Canada62!K24      ="",Canada62!K23      ="",
Canada62!B24      ="",Canada62!B23      ="",
Canada62!S24      ="",Canada62!S23      ="",
Japan63!K24       ="",Japan63!K23       ="",
Japan63!B24       ="",Japan63!B23       ="",
Japan63!S24       ="",Japan63!S23       ="",
Norway64!K24      ="",Norway64!K23      ="",
Norway64!B24      ="",Norway64!B23      ="",
Norway64!S24      ="",Norway64!S23      ="",
Switzerland65!K24 ="",Switzerland65!K23 ="",
Switzerland65!B24 ="",Switzerland65!B23 ="",
Switzerland65!S24 ="",Switzerland65!S23 =""),"",
LN(SQRT(
(Australia61!K24/Australia61!B24
 +Canada62!K24/Canada62!B24
 +Japan63!K24/Japan63!B24
 +Norway64!K24/Norway64!B24
 +Switzerland65!K24/Switzerland65!B24)
/(Australia61!K24/Australia61!S24*Australia61!S23/Australia61!B23
 +Canada62!K24/Canada62!S24*Canada62!S23/Canada62!B23
 +Japan63!K24/Japan63!S24*Japan63!S23/Japan63!B23
 +Norway64!K24/Norway64!S24*Norway64!S23/Norway64!B23
 +Switzerland65!K24/Switzerland65!S24*Switzerland65!S23/Switzerland65!B23)
*(Australia61!K23/Australia61!S23*Australia61!S24/Australia61!B24
 +Canada62!K23/Canada62!S23*Canada62!S24/Canada62!B24
 +Japan63!K23/Japan63!S23*Japan63!S24/Japan63!B24
 +Norway64!K23/Norway64!S23*Norway64!S24/Norway64!B24
 +Switzerland65!K23/Switzerland65!S23*Switzerland65!S24/Switzerland65!B24)
/(Australia61!K23/Australia61!B23
 +Canada62!K23/Canada62!B23
 +Japan63!K23/Japan63!B23
 +Norway64!K23/Norway64!B23
 +Switzerland65!K23/Switzerland65!B23))))</f>
        <v/>
      </c>
      <c r="P24" s="62" t="str">
        <f>IF(OR(
Australia61!L24   ="",Australia61!L23   ="",
Australia61!B24   ="",Australia61!B23   ="",
Australia61!T24   ="",Australia61!T23   ="",
Canada62!L24      ="",Canada62!L23      ="",
Canada62!B24      ="",Canada62!B23      ="",
Canada62!T24      ="",Canada62!T23      ="",
Japan63!L24       ="",Japan63!L23       ="",
Japan63!B24       ="",Japan63!B23       ="",
Japan63!T24       ="",Japan63!T23       ="",
Norway64!L24      ="",Norway64!L23      ="",
Norway64!B24      ="",Norway64!B23      ="",
Norway64!T24      ="",Norway64!T23      ="",
Switzerland65!L24 ="",Switzerland65!L23 ="",
Switzerland65!B24 ="",Switzerland65!B23 ="",
Switzerland65!T24 ="",Switzerland65!T23 =""),"",
LN(SQRT(
(Australia61!L24/Australia61!B24
 +Canada62!L24/Canada62!B24
 +Japan63!L24/Japan63!B24
 +Norway64!L24/Norway64!B24
 +Switzerland65!L24/Switzerland65!B24)
/(Australia61!L24/Australia61!T24*Australia61!T23/Australia61!B23
 +Canada62!L24/Canada62!T24*Canada62!T23/Canada62!B23
 +Japan63!L24/Japan63!T24*Japan63!T23/Japan63!B23
 +Norway64!L24/Norway64!T24*Norway64!T23/Norway64!B23
 +Switzerland65!L24/Switzerland65!T24*Switzerland65!T23/Switzerland65!B23)
*(Australia61!L23/Australia61!T23*Australia61!T24/Australia61!B24
 +Canada62!L23/Canada62!T23*Canada62!T24/Canada62!B24
 +Japan63!L23/Japan63!T23*Japan63!T24/Japan63!B24
 +Norway64!L23/Norway64!T23*Norway64!T24/Norway64!B24
 +Switzerland65!L23/Switzerland65!T23*Switzerland65!T24/Switzerland65!B24)
/(Australia61!L23/Australia61!B23
 +Canada62!L23/Canada62!B23
 +Japan63!L23/Japan63!B23
 +Norway64!L23/Norway64!B23
 +Switzerland65!L23/Switzerland65!B23))))</f>
        <v/>
      </c>
      <c r="V24" s="61" t="str">
        <f>IF(OR(
Australia61!V24   ="",
Australia61!U24   ="",
Canada62!V24      ="",
Canada62!U24      ="",
Japan63!V24       ="",
Japan63!U24       ="",
Norway64!V24      ="",
Norway64!U24      ="",
Switzerland65!V24 ="",
Switzerland65!U24 =""),"",
LN((Australia61!V24+Canada62!V24+Japan63!V24+Norway64!V24+Switzerland65!V24)
/(Australia61!U24+Canada62!U24+Japan63!U24+Norway64!U24+Switzerland65!U24)))</f>
        <v/>
      </c>
      <c r="W24" s="61" t="str">
        <f>IF(OR(
Australia61!V24   ="",
Australia61!W24   ="",
Australia61!U24   ="",
Canada62!V24      ="",
Canada62!W24      ="",
Canada62!U24      ="",
Japan63!V24       ="",
Japan63!W24       ="",
Japan63!U24       ="",
Norway64!V24      ="",
Norway64!W24      ="",
Norway64!U24      ="",
Switzerland65!V24 ="",
Switzerland65!W24 ="",
Switzerland65!V24 =""),"",
LN((Australia61!V24*Australia61!W24+Canada62!V24*Canada62!W24+Japan63!V24*Japan63!W24+Norway64!V24*Norway64!W24+Switzerland65!V24*Switzerland65!W24)
/(Australia61!U24+Canada62!U24+Japan63!U24+Norway64!U24+Switzerland65!U24)))</f>
        <v/>
      </c>
      <c r="X24" s="61" t="str">
        <f>IF(OR(
Australia61!X24   ="",
Australia61!D24   ="",
Australia61!B24   ="",
Canada62!X24      ="",
Canada62!D24      ="",
Canada62!B24      ="",
Japan63!X24       ="",
Japan63!D24       ="",
Japan63!B24       ="",
Norway64!X24      ="",
Norway64!D24      ="",
Norway64!B24      ="",
Switzerland65!X24 ="",
Switzerland65!D24 ="",
Switzerland65!B24 =""),"",
(Australia61!X24*Australia61!D24/Australia61!B24
 +Canada62!X24*Canada62!D24/Canada62!B24
 +Japan63!X24*Japan63!D24/Japan63!B24
 +Norway64!X24*Norway64!D24/Norway64!B24
 +Switzerland65!X24*Switzerland65!D24/Switzerland65!B24)
/(Australia61!D24/Australia61!B24
 +Canada62!D24/Canada62!B24
 +Japan63!D24/Japan63!B24
 +Norway64!D24/Norway64!B24
 +Switzerland65!D24/Switzerland65!B24))</f>
        <v/>
      </c>
      <c r="Y24" s="61" t="str">
        <f>IF(OR(
Australia61!Y24   ="",
Australia61!D24   ="",
Australia61!B24   ="",
Canada62!Y24      ="",
Canada62!D24      ="",
Canada62!B24      ="",
Japan63!Y24       ="",
Japan63!D24       ="",
Japan63!B24       ="",
Norway64!Y24      ="",
Norway64!D24      ="",
Norway64!B24      ="",
Switzerland65!Y24 ="",
Switzerland65!D24 ="",
Switzerland65!B24 =""),"",
(Australia61!Y24/Australia61!B24
 +Canada62!Y24/Canada62!B24
 +Japan63!Y24/Japan63!B24
 +Norway64!Y24/Norway64!B24
 +Switzerland65!Y24/Switzerland65!B24)
/(Australia61!D24/Australia61!B24
 +Canada62!D24/Canada62!B24
 +Japan63!D24/Japan63!B24
 +Norway64!D24/Norway64!B24
 +Switzerland65!D24/Switzerland65!B24))</f>
        <v/>
      </c>
      <c r="Z24" s="61">
        <v>3.42</v>
      </c>
      <c r="AA24" s="62">
        <f t="shared" si="1"/>
        <v>9.5122961939769532E-2</v>
      </c>
      <c r="AB24" s="61">
        <f>IF(OR(
Australia61!AB24   ="",
Australia61!D24   ="",
Australia61!B24   ="",
Canada62!AB24      ="",
Canada62!D24      ="",
Canada62!B24      ="",
Japan63!AB24       ="",
Japan63!D24       ="",
Japan63!B24       ="",
Norway64!AB24      ="",
Norway64!D24      ="",
Norway64!B24      ="",
Switzerland65!AB24 ="",
Switzerland65!D24 ="",
Switzerland65!B24 =""),"",
(Australia61!AB24*Australia61!D24/Australia61!B24
 +Canada62!AB24*Canada62!D24/Canada62!B24
 +Japan63!AB24*Japan63!D24/Japan63!B24
 +Norway64!AB24*Norway64!D24/Norway64!B24
 +Switzerland65!AB24*Switzerland65!D24/Switzerland65!B24)
/(Australia61!D24/Australia61!B24
 +Canada62!D24/Canada62!B24
 +Japan63!D24/Japan63!B24
 +Norway64!D24/Norway64!B24
 +Switzerland65!D24/Switzerland65!B24))</f>
        <v>0.28891263086706981</v>
      </c>
    </row>
    <row r="25" spans="1:28">
      <c r="A25" s="62">
        <v>1892</v>
      </c>
      <c r="B25" s="62" t="str">
        <f>IF(OR(
Australia61!AC25   ="",
Australia61!D25   ="",
Australia61!B25   ="",
Canada62!AC25      ="",
Canada62!D25      ="",
Canada62!B25      ="",
Japan63!AC25       ="",
Japan63!D25       ="",
Japan63!B25       ="",
Norway64!AC25      ="",
Norway64!D25      ="",
Norway64!B25      ="",
Switzerland65!AC25 ="",
Switzerland65!D25 ="",
Switzerland65!B25 =""),"",
(Australia61!AC25*Australia61!D25/Australia61!B25
 +Canada62!AC25*Canada62!D25/Canada62!B25
 +Japan63!AC25*Japan63!D25/Japan63!B25
 +Norway64!AC25*Norway64!D25/Norway64!B25
 +Switzerland65!AC25*Switzerland65!D25/Switzerland65!B25)
/(Australia61!D25/Australia61!B25
 +Canada62!D25/Canada62!B25
 +Japan63!D25/Japan63!B25
 +Norway64!D25/Norway64!B25
 +Switzerland65!D25/Switzerland65!B25))</f>
        <v/>
      </c>
      <c r="C25" s="61" t="str">
        <f>IF(OR(
Australia61!F25   ="",
Australia61!D25   ="",
Australia61!B25   ="",
Canada62!F25      ="",
Canada62!D25      ="",
Canada62!B25      ="",
Japan63!F25       ="",
Japan63!D25       ="",
Japan63!B25       ="",
Norway64!F25      ="",
Norway64!D25      ="",
Norway64!B25      ="",
Switzerland65!F25 ="",
Switzerland65!D25 ="",
Switzerland65!B25 =""),"",
(Australia61!F25*Australia61!D25/Australia61!B25
 +Canada62!F25*Canada62!D25/Canada62!B25
 +Japan63!F25*Japan63!D25/Japan63!B25
 +Norway64!F25*Norway64!D25/Norway64!B25
 +Switzerland65!F25*Switzerland65!D25/Switzerland65!B25)
/(Australia61!D25/Australia61!B25
 +Canada62!D25/Canada62!B25
 +Japan63!D25/Japan63!B25
 +Norway64!D25/Norway64!B25
 +Switzerland65!D25/Switzerland65!B25))</f>
        <v/>
      </c>
      <c r="D25" s="61" t="str">
        <f>IF(OR(
Australia61!AE25   ="",
Australia61!D25   ="",
Australia61!B25   ="",
Canada62!AE25      ="",
Canada62!D25      ="",
Canada62!B25      ="",
Japan63!AE25       ="",
Japan63!D25       ="",
Japan63!B25       ="",
Norway64!AE25      ="",
Norway64!D25      ="",
Norway64!B25      ="",
Switzerland65!AE25 ="",
Switzerland65!D25 ="",
Switzerland65!B25 =""),"",
(Australia61!AE25*Australia61!D25/Australia61!B25
 +Canada62!AE25*Canada62!D25/Canada62!B25
 +Japan63!AE25*Japan63!D25/Japan63!B25
 +Norway64!AE25*Norway64!D25/Norway64!B25
 +Switzerland65!AE25*Switzerland65!D25/Switzerland65!B25)
/(Australia61!D25/Australia61!B25
 +Canada62!D25/Canada62!B25
 +Japan63!D25/Japan63!B25
 +Norway64!D25/Norway64!B25
 +Switzerland65!D25/Switzerland65!B25))</f>
        <v/>
      </c>
      <c r="E25" s="61">
        <f>IF(OR(
Australia61!H25   ="",
Australia61!D25   ="",
Australia61!B25   ="",
Canada62!H25      ="",
Canada62!D25      ="",
Canada62!B25      ="",
Japan63!H25       ="",
Japan63!D25       ="",
Japan63!B25       ="",
Norway64!H25      ="",
Norway64!D25      ="",
Norway64!B25      ="",
Switzerland65!H25 ="",
Switzerland65!D25 ="",
Switzerland65!B25 =""),"",
(Australia61!H25*Australia61!D25/Australia61!B25
 +Canada62!H25*Canada62!D25/Canada62!B25
 +Japan63!H25*Japan63!D25/Japan63!B25
 +Norway64!H25*Norway64!D25/Norway64!B25
 +Switzerland65!H25*Switzerland65!D25/Switzerland65!B25)
/(Australia61!D25/Australia61!B25
 +Canada62!D25/Canada62!B25
 +Japan63!D25/Japan63!B25
 +Norway64!D25/Norway64!B25
 +Switzerland65!D25/Switzerland65!B25))</f>
        <v>0.13647485423034139</v>
      </c>
      <c r="F25" s="61" t="str">
        <f>IF(OR(
Australia61!I25   ="",
Australia61!D25   ="",
Australia61!B25   ="",
Canada62!I25      ="",
Canada62!D25      ="",
Canada62!B25      ="",
Japan63!I25       ="",
Japan63!D25       ="",
Japan63!B25       ="",
Norway64!I25      ="",
Norway64!D25      ="",
Norway64!B25      ="",
Switzerland65!I25 ="",
Switzerland65!D25 ="",
Switzerland65!B25 =""),"",
(Australia61!I25/Australia61!B25
 +Canada62!I25/Canada62!B25
 +Japan63!I25/Japan63!B25
 +Norway64!I25/Norway64!B25
 +Switzerland65!I25/Switzerland65!B25)
/(Australia61!D25/Australia61!B25
 +Canada62!D25/Canada62!B25
 +Japan63!D25/Japan63!B25
 +Norway64!D25/Norway64!B25
 +Switzerland65!D25/Switzerland65!B25))</f>
        <v/>
      </c>
      <c r="G25" s="61" t="str">
        <f>IF(OR(
Australia61!J25   ="",
Australia61!D25   ="",
Australia61!B25   ="",
Canada62!J25      ="",
Canada62!D25      ="",
Canada62!B25      ="",
Japan63!J25       ="",
Japan63!D25       ="",
Japan63!B25       ="",
Norway64!J25      ="",
Norway64!D25      ="",
Norway64!B25      ="",
Switzerland65!J25 ="",
Switzerland65!D25 ="",
Switzerland65!B25 =""),"",
(Australia61!J25/Australia61!B25
 +Canada62!J25/Canada62!B25
 +Japan63!J25/Japan63!B25
 +Norway64!J25/Norway64!B25
 +Switzerland65!J25/Switzerland65!B25)
/(Australia61!D25/Australia61!B25
 +Canada62!D25/Canada62!B25
 +Japan63!D25/Japan63!B25
 +Norway64!D25/Norway64!B25
 +Switzerland65!D25/Switzerland65!B25))</f>
        <v/>
      </c>
      <c r="H25" s="61">
        <f>IF(OR(
Australia61!K25   ="",
Australia61!D25   ="",
Australia61!B25   ="",
Canada62!K25      ="",
Canada62!D25      ="",
Canada62!B25      ="",
Japan63!K25       ="",
Japan63!D25       ="",
Japan63!B25       ="",
Norway64!K25      ="",
Norway64!D25      ="",
Norway64!B25      ="",
Switzerland65!K25 ="",
Switzerland65!D25 ="",
Switzerland65!B25 =""),"",
(Australia61!K25/Australia61!B25
 +Canada62!K25/Canada62!B25
 +Japan63!K25/Japan63!B25
 +Norway64!K25/Norway64!B25
 +Switzerland65!K25/Switzerland65!B25)
/(Australia61!D25/Australia61!B25
 +Canada62!D25/Canada62!B25
 +Japan63!D25/Japan63!B25
 +Norway64!D25/Norway64!B25
 +Switzerland65!D25/Switzerland65!B25))</f>
        <v>0.1518935605312062</v>
      </c>
      <c r="I25" s="61">
        <f>IF(OR(
Australia61!L25   ="",
Australia61!D25   ="",
Australia61!B25   ="",
Canada62!L25      ="",
Canada62!D25      ="",
Canada62!B25      ="",
Japan63!L25       ="",
Japan63!D25       ="",
Japan63!B25       ="",
Norway64!L25      ="",
Norway64!D25      ="",
Norway64!B25      ="",
Switzerland65!L25 ="",
Switzerland65!D25 ="",
Switzerland65!B25 =""),"",
(Australia61!L25/Australia61!B25
 +Canada62!L25/Canada62!B25
 +Japan63!L25/Japan63!B25
 +Norway64!L25/Norway64!B25
 +Switzerland65!L25/Switzerland65!B25)
/(Australia61!D25/Australia61!B25
 +Canada62!D25/Canada62!B25
 +Japan63!D25/Japan63!B25
 +Norway64!D25/Norway64!B25
 +Switzerland65!D25/Switzerland65!B25))</f>
        <v>0.15998269456336711</v>
      </c>
      <c r="J25" s="61">
        <f t="shared" si="0"/>
        <v>-8.0891340321609106E-3</v>
      </c>
      <c r="K25" s="62">
        <f>IF(OR(
Australia61!D25   ="",Australia61!D24   ="",
Australia61!B25   ="",Australia61!B24   ="",
Australia61!N25   ="",Australia61!N24   ="",
Canada62!D25      ="",Canada62!D24      ="",
Canada62!B25      ="",Canada62!B24      ="",
Canada62!N25      ="",Canada62!N24      ="",
Japan63!D25       ="",Japan63!D24       ="",
Japan63!B25       ="",Japan63!B24       ="",
Japan63!N25       ="",Japan63!N24       ="",
Norway64!D25      ="",Norway64!D24      ="",
Norway64!B25      ="",Norway64!B24      ="",
Norway64!N25      ="",Norway64!N24      ="",
Switzerland65!D25 ="",Switzerland65!D24 ="",
Switzerland65!B25 ="",Switzerland65!B24 ="",
Switzerland65!N25 ="",Switzerland65!N24 =""),"",
LN(SQRT(
(Australia61!D25/Australia61!B25
 +Canada62!D25/Canada62!B25
 +Japan63!D25/Japan63!B25
 +Norway64!D25/Norway64!B25
 +Switzerland65!D25/Switzerland65!B25)
/(Australia61!D25/Australia61!N25*Australia61!N24/Australia61!B24
 +Canada62!D25/Canada62!N25*Canada62!N24/Canada62!B24
 +Japan63!D25/Japan63!N25*Japan63!N24/Japan63!B24
 +Norway64!D25/Norway64!N25*Norway64!N24/Norway64!B24
 +Switzerland65!D25/Switzerland65!N25*Switzerland65!N24/Switzerland65!B24)
*(Australia61!D24/Australia61!N24*Australia61!N25/Australia61!B25
 +Canada62!D24/Canada62!N24*Canada62!N25/Canada62!B25
 +Japan63!D24/Japan63!N24*Japan63!N25/Japan63!B25
 +Norway64!D24/Norway64!N24*Norway64!N25/Norway64!B25
 +Switzerland65!D24/Switzerland65!N24*Switzerland65!N25/Switzerland65!B25)
/(Australia61!D24/Australia61!B24
 +Canada62!D24/Canada62!B24
 +Japan63!D24/Japan63!B24
 +Norway64!D24/Norway64!B24
 +Switzerland65!D24/Switzerland65!B24))))</f>
        <v>-1.7497430886758706E-2</v>
      </c>
      <c r="L25" s="62" t="str">
        <f>IF(OR(
Australia61!F25   ="",Australia61!F24   ="",
Australia61!D25   ="",Australia61!D24   ="",
Australia61!B25   ="",Australia61!B24   ="",
Australia61!P25   ="",Australia61!P24   ="",
Canada62!F25      ="",Canada62!F24      ="",
Canada62!D25      ="",Canada62!D24      ="",
Canada62!B25      ="",Canada62!B24      ="",
Canada62!P25      ="",Canada62!P24      ="",
Japan63!F25       ="",Japan63!F24       ="",
Japan63!D25       ="",Japan63!D24       ="",
Japan63!B25       ="",Japan63!B24       ="",
Japan63!P25       ="",Japan63!P24       ="",
Norway64!F25      ="",Norway64!F24      ="",
Norway64!D25      ="",Norway64!D24      ="",
Norway64!B25      ="",Norway64!B24      ="",
Norway64!P25      ="",Norway64!P24      ="",
Switzerland65!F25 ="",Switzerland65!F24 ="",
Switzerland65!D25 ="",Switzerland65!D24 ="",
Switzerland65!B25 ="",Switzerland65!B24 ="",
Switzerland65!P25 ="",Switzerland65!P24 =""),"",
LN(SQRT(
(Australia61!D25*Australia61!F25/Australia61!B25
 +Canada62!D25*Canada62!F25/Canada62!B25
 +Japan63!D25*Japan63!F25/Japan63!B25
 +Norway64!D25*Norway64!F25/Norway64!B25
 +Switzerland65!D25*Switzerland65!F25/Switzerland65!B25)
/(Australia61!D25*Australia61!F25/Australia61!P25*Australia61!P24/Australia61!B24
 +Canada62!D25*Canada62!F25/Canada62!P25*Canada62!P24/Canada62!B24
 +Japan63!D25*Japan63!F25/Japan63!P25*Japan63!P24/Japan63!B24
 +Norway64!D25*Norway64!F25/Norway64!P25*Norway64!P24/Norway64!B24
 +Switzerland65!D25*Switzerland65!F25/Switzerland65!P25*Switzerland65!P24/Switzerland65!B24)
*(Australia61!D24*Australia61!F24/Australia61!P24*Australia61!P25/Australia61!B25
 +Canada62!D24*Canada62!F24/Canada62!P24*Canada62!P25/Canada62!B25
 +Japan63!D24*Japan63!F24/Japan63!P24*Japan63!P25/Japan63!B25
 +Norway64!D24*Norway64!F24/Norway64!P24*Norway64!P25/Norway64!B25
 +Switzerland65!D24*Switzerland65!F24/Switzerland65!P24*Switzerland65!P25/Switzerland65!B25)
/(Australia61!D24*Australia61!F24/Australia61!B24
 +Canada62!D24*Canada62!F24/Canada62!B24
 +Japan63!D24*Japan63!F24/Japan63!B24
 +Norway64!D24*Norway64!F24/Norway64!B24
 +Switzerland65!D24*Switzerland65!F24/Switzerland65!B24))))</f>
        <v/>
      </c>
      <c r="M25" s="62" t="str">
        <f>IF(OR(
Australia61!H25   ="",Australia61!H24   ="",
Australia61!D25   ="",Australia61!D24   ="",
Australia61!B25   ="",Australia61!B24   ="",
Australia61!Q25   ="",Australia61!Q24   ="",
Canada62!H25      ="",Canada62!H24      ="",
Canada62!D25      ="",Canada62!D24      ="",
Canada62!B25      ="",Canada62!B24      ="",
Canada62!Q25      ="",Canada62!Q24      ="",
Japan63!H25       ="",Japan63!H24       ="",
Japan63!D25       ="",Japan63!D24       ="",
Japan63!B25       ="",Japan63!B24       ="",
Japan63!Q25       ="",Japan63!Q24       ="",
Norway64!H25      ="",Norway64!H24      ="",
Norway64!D25      ="",Norway64!D24      ="",
Norway64!B25      ="",Norway64!B24      ="",
Norway64!Q25      ="",Norway64!Q24      ="",
Switzerland65!H25 ="",Switzerland65!H24 ="",
Switzerland65!D25 ="",Switzerland65!D24 ="",
Switzerland65!B25 ="",Switzerland65!B24 ="",
Switzerland65!Q25 ="",Switzerland65!Q24 =""),"",
LN(SQRT(
(Australia61!D25*Australia61!H25/Australia61!B25
 +Canada62!D25*Canada62!H25/Canada62!B25
 +Japan63!D25*Japan63!H25/Japan63!B25
 +Norway64!D25*Norway64!H25/Norway64!B25
 +Switzerland65!D25*Switzerland65!H25/Switzerland65!B25)
/(Australia61!D25*Australia61!H25/Australia61!Q25*Australia61!Q24/Australia61!B24
 +Canada62!D25*Canada62!H25/Canada62!Q25*Canada62!Q24/Canada62!B24
 +Japan63!D25*Japan63!H25/Japan63!Q25*Japan63!Q24/Japan63!B24
 +Norway64!D25*Norway64!H25/Norway64!Q25*Norway64!Q24/Norway64!B24
 +Switzerland65!D25*Switzerland65!H25/Switzerland65!Q25*Switzerland65!Q24/Switzerland65!B24)
*(Australia61!D24*Australia61!H24/Australia61!Q24*Australia61!Q25/Australia61!B25
 +Canada62!D24*Canada62!H24/Canada62!Q24*Canada62!Q25/Canada62!B25
 +Japan63!D24*Japan63!H24/Japan63!Q24*Japan63!Q25/Japan63!B25
 +Norway64!D24*Norway64!H24/Norway64!Q24*Norway64!Q25/Norway64!B25
 +Switzerland65!D24*Switzerland65!H24/Switzerland65!Q24*Switzerland65!Q25/Switzerland65!B25)
/(Australia61!D24*Australia61!H24/Australia61!B24
 +Canada62!D24*Canada62!H24/Canada62!B24
 +Japan63!D24*Japan63!H24/Japan63!B24
 +Norway64!D24*Norway64!H24/Norway64!B24
 +Switzerland65!D24*Switzerland65!H24/Switzerland65!B24))))</f>
        <v/>
      </c>
      <c r="N25" s="62" t="str">
        <f>IF(OR(
Australia61!I25   ="",Australia61!I24   ="",
Australia61!B25   ="",Australia61!B24   ="",
Australia61!R25   ="",Australia61!R24   ="",
Canada62!I25      ="",Canada62!I24      ="",
Canada62!B25      ="",Canada62!B24      ="",
Canada62!R25      ="",Canada62!R24      ="",
Japan63!I25       ="",Japan63!I24       ="",
Japan63!B25       ="",Japan63!B24       ="",
Japan63!R25       ="",Japan63!R24       ="",
Norway64!I25      ="",Norway64!I24      ="",
Norway64!B25      ="",Norway64!B24      ="",
Norway64!R25      ="",Norway64!R24      ="",
Switzerland65!I25 ="",Switzerland65!I24 ="",
Switzerland65!B25 ="",Switzerland65!B24 ="",
Switzerland65!R25 ="",Switzerland65!R24 =""),"",
LN(SQRT(
(Australia61!I25/Australia61!B25
 +Canada62!I25/Canada62!B25
 +Japan63!I25/Japan63!B25
 +Norway64!I25/Norway64!B25
 +Switzerland65!I25/Switzerland65!B25)
/(Australia61!I25/Australia61!R25*Australia61!R24/Australia61!B24
 +Canada62!I25/Canada62!R25*Canada62!R24/Canada62!B24
 +Japan63!I25/Japan63!R25*Japan63!R24/Japan63!B24
 +Norway64!I25/Norway64!R25*Norway64!R24/Norway64!B24
 +Switzerland65!I25/Switzerland65!R25*Switzerland65!R24/Switzerland65!B24)
*(Australia61!I24/Australia61!R24*Australia61!R25/Australia61!B25
 +Canada62!I24/Canada62!R24*Canada62!R25/Canada62!B25
 +Japan63!I24/Japan63!R24*Japan63!R25/Japan63!B25
 +Norway64!I24/Norway64!R24*Norway64!R25/Norway64!B25
 +Switzerland65!I24/Switzerland65!R24*Switzerland65!R25/Switzerland65!B25)
/(Australia61!I24/Australia61!B24
 +Canada62!I24/Canada62!B24
 +Japan63!I24/Japan63!B24
 +Norway64!I24/Norway64!B24
 +Switzerland65!I24/Switzerland65!B24))))</f>
        <v/>
      </c>
      <c r="O25" s="62" t="str">
        <f>IF(OR(
Australia61!K25   ="",Australia61!K24   ="",
Australia61!B25   ="",Australia61!B24   ="",
Australia61!S25   ="",Australia61!S24   ="",
Canada62!K25      ="",Canada62!K24      ="",
Canada62!B25      ="",Canada62!B24      ="",
Canada62!S25      ="",Canada62!S24      ="",
Japan63!K25       ="",Japan63!K24       ="",
Japan63!B25       ="",Japan63!B24       ="",
Japan63!S25       ="",Japan63!S24       ="",
Norway64!K25      ="",Norway64!K24      ="",
Norway64!B25      ="",Norway64!B24      ="",
Norway64!S25      ="",Norway64!S24      ="",
Switzerland65!K25 ="",Switzerland65!K24 ="",
Switzerland65!B25 ="",Switzerland65!B24 ="",
Switzerland65!S25 ="",Switzerland65!S24 =""),"",
LN(SQRT(
(Australia61!K25/Australia61!B25
 +Canada62!K25/Canada62!B25
 +Japan63!K25/Japan63!B25
 +Norway64!K25/Norway64!B25
 +Switzerland65!K25/Switzerland65!B25)
/(Australia61!K25/Australia61!S25*Australia61!S24/Australia61!B24
 +Canada62!K25/Canada62!S25*Canada62!S24/Canada62!B24
 +Japan63!K25/Japan63!S25*Japan63!S24/Japan63!B24
 +Norway64!K25/Norway64!S25*Norway64!S24/Norway64!B24
 +Switzerland65!K25/Switzerland65!S25*Switzerland65!S24/Switzerland65!B24)
*(Australia61!K24/Australia61!S24*Australia61!S25/Australia61!B25
 +Canada62!K24/Canada62!S24*Canada62!S25/Canada62!B25
 +Japan63!K24/Japan63!S24*Japan63!S25/Japan63!B25
 +Norway64!K24/Norway64!S24*Norway64!S25/Norway64!B25
 +Switzerland65!K24/Switzerland65!S24*Switzerland65!S25/Switzerland65!B25)
/(Australia61!K24/Australia61!B24
 +Canada62!K24/Canada62!B24
 +Japan63!K24/Japan63!B24
 +Norway64!K24/Norway64!B24
 +Switzerland65!K24/Switzerland65!B24))))</f>
        <v/>
      </c>
      <c r="P25" s="62" t="str">
        <f>IF(OR(
Australia61!L25   ="",Australia61!L24   ="",
Australia61!B25   ="",Australia61!B24   ="",
Australia61!T25   ="",Australia61!T24   ="",
Canada62!L25      ="",Canada62!L24      ="",
Canada62!B25      ="",Canada62!B24      ="",
Canada62!T25      ="",Canada62!T24      ="",
Japan63!L25       ="",Japan63!L24       ="",
Japan63!B25       ="",Japan63!B24       ="",
Japan63!T25       ="",Japan63!T24       ="",
Norway64!L25      ="",Norway64!L24      ="",
Norway64!B25      ="",Norway64!B24      ="",
Norway64!T25      ="",Norway64!T24      ="",
Switzerland65!L25 ="",Switzerland65!L24 ="",
Switzerland65!B25 ="",Switzerland65!B24 ="",
Switzerland65!T25 ="",Switzerland65!T24 =""),"",
LN(SQRT(
(Australia61!L25/Australia61!B25
 +Canada62!L25/Canada62!B25
 +Japan63!L25/Japan63!B25
 +Norway64!L25/Norway64!B25
 +Switzerland65!L25/Switzerland65!B25)
/(Australia61!L25/Australia61!T25*Australia61!T24/Australia61!B24
 +Canada62!L25/Canada62!T25*Canada62!T24/Canada62!B24
 +Japan63!L25/Japan63!T25*Japan63!T24/Japan63!B24
 +Norway64!L25/Norway64!T25*Norway64!T24/Norway64!B24
 +Switzerland65!L25/Switzerland65!T25*Switzerland65!T24/Switzerland65!B24)
*(Australia61!L24/Australia61!T24*Australia61!T25/Australia61!B25
 +Canada62!L24/Canada62!T24*Canada62!T25/Canada62!B25
 +Japan63!L24/Japan63!T24*Japan63!T25/Japan63!B25
 +Norway64!L24/Norway64!T24*Norway64!T25/Norway64!B25
 +Switzerland65!L24/Switzerland65!T24*Switzerland65!T25/Switzerland65!B25)
/(Australia61!L24/Australia61!B24
 +Canada62!L24/Canada62!B24
 +Japan63!L24/Japan63!B24
 +Norway64!L24/Norway64!B24
 +Switzerland65!L24/Switzerland65!B24))))</f>
        <v/>
      </c>
      <c r="V25" s="61" t="str">
        <f>IF(OR(
Australia61!V25   ="",
Australia61!U25   ="",
Canada62!V25      ="",
Canada62!U25      ="",
Japan63!V25       ="",
Japan63!U25       ="",
Norway64!V25      ="",
Norway64!U25      ="",
Switzerland65!V25 ="",
Switzerland65!U25 =""),"",
LN((Australia61!V25+Canada62!V25+Japan63!V25+Norway64!V25+Switzerland65!V25)
/(Australia61!U25+Canada62!U25+Japan63!U25+Norway64!U25+Switzerland65!U25)))</f>
        <v/>
      </c>
      <c r="W25" s="61" t="str">
        <f>IF(OR(
Australia61!V25   ="",
Australia61!W25   ="",
Australia61!U25   ="",
Canada62!V25      ="",
Canada62!W25      ="",
Canada62!U25      ="",
Japan63!V25       ="",
Japan63!W25       ="",
Japan63!U25       ="",
Norway64!V25      ="",
Norway64!W25      ="",
Norway64!U25      ="",
Switzerland65!V25 ="",
Switzerland65!W25 ="",
Switzerland65!V25 =""),"",
LN((Australia61!V25*Australia61!W25+Canada62!V25*Canada62!W25+Japan63!V25*Japan63!W25+Norway64!V25*Norway64!W25+Switzerland65!V25*Switzerland65!W25)
/(Australia61!U25+Canada62!U25+Japan63!U25+Norway64!U25+Switzerland65!U25)))</f>
        <v/>
      </c>
      <c r="X25" s="61" t="str">
        <f>IF(OR(
Australia61!X25   ="",
Australia61!D25   ="",
Australia61!B25   ="",
Canada62!X25      ="",
Canada62!D25      ="",
Canada62!B25      ="",
Japan63!X25       ="",
Japan63!D25       ="",
Japan63!B25       ="",
Norway64!X25      ="",
Norway64!D25      ="",
Norway64!B25      ="",
Switzerland65!X25 ="",
Switzerland65!D25 ="",
Switzerland65!B25 =""),"",
(Australia61!X25*Australia61!D25/Australia61!B25
 +Canada62!X25*Canada62!D25/Canada62!B25
 +Japan63!X25*Japan63!D25/Japan63!B25
 +Norway64!X25*Norway64!D25/Norway64!B25
 +Switzerland65!X25*Switzerland65!D25/Switzerland65!B25)
/(Australia61!D25/Australia61!B25
 +Canada62!D25/Canada62!B25
 +Japan63!D25/Japan63!B25
 +Norway64!D25/Norway64!B25
 +Switzerland65!D25/Switzerland65!B25))</f>
        <v/>
      </c>
      <c r="Y25" s="61" t="str">
        <f>IF(OR(
Australia61!Y25   ="",
Australia61!D25   ="",
Australia61!B25   ="",
Canada62!Y25      ="",
Canada62!D25      ="",
Canada62!B25      ="",
Japan63!Y25       ="",
Japan63!D25       ="",
Japan63!B25       ="",
Norway64!Y25      ="",
Norway64!D25      ="",
Norway64!B25      ="",
Switzerland65!Y25 ="",
Switzerland65!D25 ="",
Switzerland65!B25 =""),"",
(Australia61!Y25/Australia61!B25
 +Canada62!Y25/Canada62!B25
 +Japan63!Y25/Japan63!B25
 +Norway64!Y25/Norway64!B25
 +Switzerland65!Y25/Switzerland65!B25)
/(Australia61!D25/Australia61!B25
 +Canada62!D25/Canada62!B25
 +Japan63!D25/Japan63!B25
 +Norway64!D25/Norway64!B25
 +Switzerland65!D25/Switzerland65!B25))</f>
        <v/>
      </c>
      <c r="Z25" s="61">
        <v>3.08</v>
      </c>
      <c r="AA25" s="62">
        <f t="shared" si="1"/>
        <v>5.1697430886758711E-2</v>
      </c>
      <c r="AB25" s="61">
        <f>IF(OR(
Australia61!AB25   ="",
Australia61!D25   ="",
Australia61!B25   ="",
Canada62!AB25      ="",
Canada62!D25      ="",
Canada62!B25      ="",
Japan63!AB25       ="",
Japan63!D25       ="",
Japan63!B25       ="",
Norway64!AB25      ="",
Norway64!D25      ="",
Norway64!B25      ="",
Switzerland65!AB25 ="",
Switzerland65!D25 ="",
Switzerland65!B25 =""),"",
(Australia61!AB25*Australia61!D25/Australia61!B25
 +Canada62!AB25*Canada62!D25/Canada62!B25
 +Japan63!AB25*Japan63!D25/Japan63!B25
 +Norway64!AB25*Norway64!D25/Norway64!B25
 +Switzerland65!AB25*Switzerland65!D25/Switzerland65!B25)
/(Australia61!D25/Australia61!B25
 +Canada62!D25/Canada62!B25
 +Japan63!D25/Japan63!B25
 +Norway64!D25/Norway64!B25
 +Switzerland65!D25/Switzerland65!B25))</f>
        <v>0.31147879783716925</v>
      </c>
    </row>
    <row r="26" spans="1:28">
      <c r="A26" s="62">
        <v>1893</v>
      </c>
      <c r="B26" s="62" t="str">
        <f>IF(OR(
Australia61!AC26   ="",
Australia61!D26   ="",
Australia61!B26   ="",
Canada62!AC26      ="",
Canada62!D26      ="",
Canada62!B26      ="",
Japan63!AC26       ="",
Japan63!D26       ="",
Japan63!B26       ="",
Norway64!AC26      ="",
Norway64!D26      ="",
Norway64!B26      ="",
Switzerland65!AC26 ="",
Switzerland65!D26 ="",
Switzerland65!B26 =""),"",
(Australia61!AC26*Australia61!D26/Australia61!B26
 +Canada62!AC26*Canada62!D26/Canada62!B26
 +Japan63!AC26*Japan63!D26/Japan63!B26
 +Norway64!AC26*Norway64!D26/Norway64!B26
 +Switzerland65!AC26*Switzerland65!D26/Switzerland65!B26)
/(Australia61!D26/Australia61!B26
 +Canada62!D26/Canada62!B26
 +Japan63!D26/Japan63!B26
 +Norway64!D26/Norway64!B26
 +Switzerland65!D26/Switzerland65!B26))</f>
        <v/>
      </c>
      <c r="C26" s="61" t="str">
        <f>IF(OR(
Australia61!F26   ="",
Australia61!D26   ="",
Australia61!B26   ="",
Canada62!F26      ="",
Canada62!D26      ="",
Canada62!B26      ="",
Japan63!F26       ="",
Japan63!D26       ="",
Japan63!B26       ="",
Norway64!F26      ="",
Norway64!D26      ="",
Norway64!B26      ="",
Switzerland65!F26 ="",
Switzerland65!D26 ="",
Switzerland65!B26 =""),"",
(Australia61!F26*Australia61!D26/Australia61!B26
 +Canada62!F26*Canada62!D26/Canada62!B26
 +Japan63!F26*Japan63!D26/Japan63!B26
 +Norway64!F26*Norway64!D26/Norway64!B26
 +Switzerland65!F26*Switzerland65!D26/Switzerland65!B26)
/(Australia61!D26/Australia61!B26
 +Canada62!D26/Canada62!B26
 +Japan63!D26/Japan63!B26
 +Norway64!D26/Norway64!B26
 +Switzerland65!D26/Switzerland65!B26))</f>
        <v/>
      </c>
      <c r="D26" s="61" t="str">
        <f>IF(OR(
Australia61!AE26   ="",
Australia61!D26   ="",
Australia61!B26   ="",
Canada62!AE26      ="",
Canada62!D26      ="",
Canada62!B26      ="",
Japan63!AE26       ="",
Japan63!D26       ="",
Japan63!B26       ="",
Norway64!AE26      ="",
Norway64!D26      ="",
Norway64!B26      ="",
Switzerland65!AE26 ="",
Switzerland65!D26 ="",
Switzerland65!B26 =""),"",
(Australia61!AE26*Australia61!D26/Australia61!B26
 +Canada62!AE26*Canada62!D26/Canada62!B26
 +Japan63!AE26*Japan63!D26/Japan63!B26
 +Norway64!AE26*Norway64!D26/Norway64!B26
 +Switzerland65!AE26*Switzerland65!D26/Switzerland65!B26)
/(Australia61!D26/Australia61!B26
 +Canada62!D26/Canada62!B26
 +Japan63!D26/Japan63!B26
 +Norway64!D26/Norway64!B26
 +Switzerland65!D26/Switzerland65!B26))</f>
        <v/>
      </c>
      <c r="E26" s="61">
        <f>IF(OR(
Australia61!H26   ="",
Australia61!D26   ="",
Australia61!B26   ="",
Canada62!H26      ="",
Canada62!D26      ="",
Canada62!B26      ="",
Japan63!H26       ="",
Japan63!D26       ="",
Japan63!B26       ="",
Norway64!H26      ="",
Norway64!D26      ="",
Norway64!B26      ="",
Switzerland65!H26 ="",
Switzerland65!D26 ="",
Switzerland65!B26 =""),"",
(Australia61!H26*Australia61!D26/Australia61!B26
 +Canada62!H26*Canada62!D26/Canada62!B26
 +Japan63!H26*Japan63!D26/Japan63!B26
 +Norway64!H26*Norway64!D26/Norway64!B26
 +Switzerland65!H26*Switzerland65!D26/Switzerland65!B26)
/(Australia61!D26/Australia61!B26
 +Canada62!D26/Canada62!B26
 +Japan63!D26/Japan63!B26
 +Norway64!D26/Norway64!B26
 +Switzerland65!D26/Switzerland65!B26))</f>
        <v>0.12855058859743801</v>
      </c>
      <c r="F26" s="61" t="str">
        <f>IF(OR(
Australia61!I26   ="",
Australia61!D26   ="",
Australia61!B26   ="",
Canada62!I26      ="",
Canada62!D26      ="",
Canada62!B26      ="",
Japan63!I26       ="",
Japan63!D26       ="",
Japan63!B26       ="",
Norway64!I26      ="",
Norway64!D26      ="",
Norway64!B26      ="",
Switzerland65!I26 ="",
Switzerland65!D26 ="",
Switzerland65!B26 =""),"",
(Australia61!I26/Australia61!B26
 +Canada62!I26/Canada62!B26
 +Japan63!I26/Japan63!B26
 +Norway64!I26/Norway64!B26
 +Switzerland65!I26/Switzerland65!B26)
/(Australia61!D26/Australia61!B26
 +Canada62!D26/Canada62!B26
 +Japan63!D26/Japan63!B26
 +Norway64!D26/Norway64!B26
 +Switzerland65!D26/Switzerland65!B26))</f>
        <v/>
      </c>
      <c r="G26" s="61" t="str">
        <f>IF(OR(
Australia61!J26   ="",
Australia61!D26   ="",
Australia61!B26   ="",
Canada62!J26      ="",
Canada62!D26      ="",
Canada62!B26      ="",
Japan63!J26       ="",
Japan63!D26       ="",
Japan63!B26       ="",
Norway64!J26      ="",
Norway64!D26      ="",
Norway64!B26      ="",
Switzerland65!J26 ="",
Switzerland65!D26 ="",
Switzerland65!B26 =""),"",
(Australia61!J26/Australia61!B26
 +Canada62!J26/Canada62!B26
 +Japan63!J26/Japan63!B26
 +Norway64!J26/Norway64!B26
 +Switzerland65!J26/Switzerland65!B26)
/(Australia61!D26/Australia61!B26
 +Canada62!D26/Canada62!B26
 +Japan63!D26/Japan63!B26
 +Norway64!D26/Norway64!B26
 +Switzerland65!D26/Switzerland65!B26))</f>
        <v/>
      </c>
      <c r="H26" s="61">
        <f>IF(OR(
Australia61!K26   ="",
Australia61!D26   ="",
Australia61!B26   ="",
Canada62!K26      ="",
Canada62!D26      ="",
Canada62!B26      ="",
Japan63!K26       ="",
Japan63!D26       ="",
Japan63!B26       ="",
Norway64!K26      ="",
Norway64!D26      ="",
Norway64!B26      ="",
Switzerland65!K26 ="",
Switzerland65!D26 ="",
Switzerland65!B26 =""),"",
(Australia61!K26/Australia61!B26
 +Canada62!K26/Canada62!B26
 +Japan63!K26/Japan63!B26
 +Norway64!K26/Norway64!B26
 +Switzerland65!K26/Switzerland65!B26)
/(Australia61!D26/Australia61!B26
 +Canada62!D26/Canada62!B26
 +Japan63!D26/Japan63!B26
 +Norway64!D26/Norway64!B26
 +Switzerland65!D26/Switzerland65!B26))</f>
        <v>0.16562004019139964</v>
      </c>
      <c r="I26" s="61">
        <f>IF(OR(
Australia61!L26   ="",
Australia61!D26   ="",
Australia61!B26   ="",
Canada62!L26      ="",
Canada62!D26      ="",
Canada62!B26      ="",
Japan63!L26       ="",
Japan63!D26       ="",
Japan63!B26       ="",
Norway64!L26      ="",
Norway64!D26      ="",
Norway64!B26      ="",
Switzerland65!L26 ="",
Switzerland65!D26 ="",
Switzerland65!B26 =""),"",
(Australia61!L26/Australia61!B26
 +Canada62!L26/Canada62!B26
 +Japan63!L26/Japan63!B26
 +Norway64!L26/Norway64!B26
 +Switzerland65!L26/Switzerland65!B26)
/(Australia61!D26/Australia61!B26
 +Canada62!D26/Canada62!B26
 +Japan63!D26/Japan63!B26
 +Norway64!D26/Norway64!B26
 +Switzerland65!D26/Switzerland65!B26))</f>
        <v>0.16143878479936757</v>
      </c>
      <c r="J26" s="61">
        <f t="shared" si="0"/>
        <v>4.1812553920320683E-3</v>
      </c>
      <c r="K26" s="62">
        <f>IF(OR(
Australia61!D26   ="",Australia61!D25   ="",
Australia61!B26   ="",Australia61!B25   ="",
Australia61!N26   ="",Australia61!N25   ="",
Canada62!D26      ="",Canada62!D25      ="",
Canada62!B26      ="",Canada62!B25      ="",
Canada62!N26      ="",Canada62!N25      ="",
Japan63!D26       ="",Japan63!D25       ="",
Japan63!B26       ="",Japan63!B25       ="",
Japan63!N26       ="",Japan63!N25       ="",
Norway64!D26      ="",Norway64!D25      ="",
Norway64!B26      ="",Norway64!B25      ="",
Norway64!N26      ="",Norway64!N25      ="",
Switzerland65!D26 ="",Switzerland65!D25 ="",
Switzerland65!B26 ="",Switzerland65!B25 ="",
Switzerland65!N26 ="",Switzerland65!N25 =""),"",
LN(SQRT(
(Australia61!D26/Australia61!B26
 +Canada62!D26/Canada62!B26
 +Japan63!D26/Japan63!B26
 +Norway64!D26/Norway64!B26
 +Switzerland65!D26/Switzerland65!B26)
/(Australia61!D26/Australia61!N26*Australia61!N25/Australia61!B25
 +Canada62!D26/Canada62!N26*Canada62!N25/Canada62!B25
 +Japan63!D26/Japan63!N26*Japan63!N25/Japan63!B25
 +Norway64!D26/Norway64!N26*Norway64!N25/Norway64!B25
 +Switzerland65!D26/Switzerland65!N26*Switzerland65!N25/Switzerland65!B25)
*(Australia61!D25/Australia61!N25*Australia61!N26/Australia61!B26
 +Canada62!D25/Canada62!N25*Canada62!N26/Canada62!B26
 +Japan63!D25/Japan63!N25*Japan63!N26/Japan63!B26
 +Norway64!D25/Norway64!N25*Norway64!N26/Norway64!B26
 +Switzerland65!D25/Switzerland65!N25*Switzerland65!N26/Switzerland65!B26)
/(Australia61!D25/Australia61!B25
 +Canada62!D25/Canada62!B25
 +Japan63!D25/Japan63!B25
 +Norway64!D25/Norway64!B25
 +Switzerland65!D25/Switzerland65!B25))))</f>
        <v>-7.6368194812082318E-2</v>
      </c>
      <c r="L26" s="62" t="str">
        <f>IF(OR(
Australia61!F26   ="",Australia61!F25   ="",
Australia61!D26   ="",Australia61!D25   ="",
Australia61!B26   ="",Australia61!B25   ="",
Australia61!P26   ="",Australia61!P25   ="",
Canada62!F26      ="",Canada62!F25      ="",
Canada62!D26      ="",Canada62!D25      ="",
Canada62!B26      ="",Canada62!B25      ="",
Canada62!P26      ="",Canada62!P25      ="",
Japan63!F26       ="",Japan63!F25       ="",
Japan63!D26       ="",Japan63!D25       ="",
Japan63!B26       ="",Japan63!B25       ="",
Japan63!P26       ="",Japan63!P25       ="",
Norway64!F26      ="",Norway64!F25      ="",
Norway64!D26      ="",Norway64!D25      ="",
Norway64!B26      ="",Norway64!B25      ="",
Norway64!P26      ="",Norway64!P25      ="",
Switzerland65!F26 ="",Switzerland65!F25 ="",
Switzerland65!D26 ="",Switzerland65!D25 ="",
Switzerland65!B26 ="",Switzerland65!B25 ="",
Switzerland65!P26 ="",Switzerland65!P25 =""),"",
LN(SQRT(
(Australia61!D26*Australia61!F26/Australia61!B26
 +Canada62!D26*Canada62!F26/Canada62!B26
 +Japan63!D26*Japan63!F26/Japan63!B26
 +Norway64!D26*Norway64!F26/Norway64!B26
 +Switzerland65!D26*Switzerland65!F26/Switzerland65!B26)
/(Australia61!D26*Australia61!F26/Australia61!P26*Australia61!P25/Australia61!B25
 +Canada62!D26*Canada62!F26/Canada62!P26*Canada62!P25/Canada62!B25
 +Japan63!D26*Japan63!F26/Japan63!P26*Japan63!P25/Japan63!B25
 +Norway64!D26*Norway64!F26/Norway64!P26*Norway64!P25/Norway64!B25
 +Switzerland65!D26*Switzerland65!F26/Switzerland65!P26*Switzerland65!P25/Switzerland65!B25)
*(Australia61!D25*Australia61!F25/Australia61!P25*Australia61!P26/Australia61!B26
 +Canada62!D25*Canada62!F25/Canada62!P25*Canada62!P26/Canada62!B26
 +Japan63!D25*Japan63!F25/Japan63!P25*Japan63!P26/Japan63!B26
 +Norway64!D25*Norway64!F25/Norway64!P25*Norway64!P26/Norway64!B26
 +Switzerland65!D25*Switzerland65!F25/Switzerland65!P25*Switzerland65!P26/Switzerland65!B26)
/(Australia61!D25*Australia61!F25/Australia61!B25
 +Canada62!D25*Canada62!F25/Canada62!B25
 +Japan63!D25*Japan63!F25/Japan63!B25
 +Norway64!D25*Norway64!F25/Norway64!B25
 +Switzerland65!D25*Switzerland65!F25/Switzerland65!B25))))</f>
        <v/>
      </c>
      <c r="M26" s="62" t="str">
        <f>IF(OR(
Australia61!H26   ="",Australia61!H25   ="",
Australia61!D26   ="",Australia61!D25   ="",
Australia61!B26   ="",Australia61!B25   ="",
Australia61!Q26   ="",Australia61!Q25   ="",
Canada62!H26      ="",Canada62!H25      ="",
Canada62!D26      ="",Canada62!D25      ="",
Canada62!B26      ="",Canada62!B25      ="",
Canada62!Q26      ="",Canada62!Q25      ="",
Japan63!H26       ="",Japan63!H25       ="",
Japan63!D26       ="",Japan63!D25       ="",
Japan63!B26       ="",Japan63!B25       ="",
Japan63!Q26       ="",Japan63!Q25       ="",
Norway64!H26      ="",Norway64!H25      ="",
Norway64!D26      ="",Norway64!D25      ="",
Norway64!B26      ="",Norway64!B25      ="",
Norway64!Q26      ="",Norway64!Q25      ="",
Switzerland65!H26 ="",Switzerland65!H25 ="",
Switzerland65!D26 ="",Switzerland65!D25 ="",
Switzerland65!B26 ="",Switzerland65!B25 ="",
Switzerland65!Q26 ="",Switzerland65!Q25 =""),"",
LN(SQRT(
(Australia61!D26*Australia61!H26/Australia61!B26
 +Canada62!D26*Canada62!H26/Canada62!B26
 +Japan63!D26*Japan63!H26/Japan63!B26
 +Norway64!D26*Norway64!H26/Norway64!B26
 +Switzerland65!D26*Switzerland65!H26/Switzerland65!B26)
/(Australia61!D26*Australia61!H26/Australia61!Q26*Australia61!Q25/Australia61!B25
 +Canada62!D26*Canada62!H26/Canada62!Q26*Canada62!Q25/Canada62!B25
 +Japan63!D26*Japan63!H26/Japan63!Q26*Japan63!Q25/Japan63!B25
 +Norway64!D26*Norway64!H26/Norway64!Q26*Norway64!Q25/Norway64!B25
 +Switzerland65!D26*Switzerland65!H26/Switzerland65!Q26*Switzerland65!Q25/Switzerland65!B25)
*(Australia61!D25*Australia61!H25/Australia61!Q25*Australia61!Q26/Australia61!B26
 +Canada62!D25*Canada62!H25/Canada62!Q25*Canada62!Q26/Canada62!B26
 +Japan63!D25*Japan63!H25/Japan63!Q25*Japan63!Q26/Japan63!B26
 +Norway64!D25*Norway64!H25/Norway64!Q25*Norway64!Q26/Norway64!B26
 +Switzerland65!D25*Switzerland65!H25/Switzerland65!Q25*Switzerland65!Q26/Switzerland65!B26)
/(Australia61!D25*Australia61!H25/Australia61!B25
 +Canada62!D25*Canada62!H25/Canada62!B25
 +Japan63!D25*Japan63!H25/Japan63!B25
 +Norway64!D25*Norway64!H25/Norway64!B25
 +Switzerland65!D25*Switzerland65!H25/Switzerland65!B25))))</f>
        <v/>
      </c>
      <c r="N26" s="62" t="str">
        <f>IF(OR(
Australia61!I26   ="",Australia61!I25   ="",
Australia61!B26   ="",Australia61!B25   ="",
Australia61!R26   ="",Australia61!R25   ="",
Canada62!I26      ="",Canada62!I25      ="",
Canada62!B26      ="",Canada62!B25      ="",
Canada62!R26      ="",Canada62!R25      ="",
Japan63!I26       ="",Japan63!I25       ="",
Japan63!B26       ="",Japan63!B25       ="",
Japan63!R26       ="",Japan63!R25       ="",
Norway64!I26      ="",Norway64!I25      ="",
Norway64!B26      ="",Norway64!B25      ="",
Norway64!R26      ="",Norway64!R25      ="",
Switzerland65!I26 ="",Switzerland65!I25 ="",
Switzerland65!B26 ="",Switzerland65!B25 ="",
Switzerland65!R26 ="",Switzerland65!R25 =""),"",
LN(SQRT(
(Australia61!I26/Australia61!B26
 +Canada62!I26/Canada62!B26
 +Japan63!I26/Japan63!B26
 +Norway64!I26/Norway64!B26
 +Switzerland65!I26/Switzerland65!B26)
/(Australia61!I26/Australia61!R26*Australia61!R25/Australia61!B25
 +Canada62!I26/Canada62!R26*Canada62!R25/Canada62!B25
 +Japan63!I26/Japan63!R26*Japan63!R25/Japan63!B25
 +Norway64!I26/Norway64!R26*Norway64!R25/Norway64!B25
 +Switzerland65!I26/Switzerland65!R26*Switzerland65!R25/Switzerland65!B25)
*(Australia61!I25/Australia61!R25*Australia61!R26/Australia61!B26
 +Canada62!I25/Canada62!R25*Canada62!R26/Canada62!B26
 +Japan63!I25/Japan63!R25*Japan63!R26/Japan63!B26
 +Norway64!I25/Norway64!R25*Norway64!R26/Norway64!B26
 +Switzerland65!I25/Switzerland65!R25*Switzerland65!R26/Switzerland65!B26)
/(Australia61!I25/Australia61!B25
 +Canada62!I25/Canada62!B25
 +Japan63!I25/Japan63!B25
 +Norway64!I25/Norway64!B25
 +Switzerland65!I25/Switzerland65!B25))))</f>
        <v/>
      </c>
      <c r="O26" s="62" t="str">
        <f>IF(OR(
Australia61!K26   ="",Australia61!K25   ="",
Australia61!B26   ="",Australia61!B25   ="",
Australia61!S26   ="",Australia61!S25   ="",
Canada62!K26      ="",Canada62!K25      ="",
Canada62!B26      ="",Canada62!B25      ="",
Canada62!S26      ="",Canada62!S25      ="",
Japan63!K26       ="",Japan63!K25       ="",
Japan63!B26       ="",Japan63!B25       ="",
Japan63!S26       ="",Japan63!S25       ="",
Norway64!K26      ="",Norway64!K25      ="",
Norway64!B26      ="",Norway64!B25      ="",
Norway64!S26      ="",Norway64!S25      ="",
Switzerland65!K26 ="",Switzerland65!K25 ="",
Switzerland65!B26 ="",Switzerland65!B25 ="",
Switzerland65!S26 ="",Switzerland65!S25 =""),"",
LN(SQRT(
(Australia61!K26/Australia61!B26
 +Canada62!K26/Canada62!B26
 +Japan63!K26/Japan63!B26
 +Norway64!K26/Norway64!B26
 +Switzerland65!K26/Switzerland65!B26)
/(Australia61!K26/Australia61!S26*Australia61!S25/Australia61!B25
 +Canada62!K26/Canada62!S26*Canada62!S25/Canada62!B25
 +Japan63!K26/Japan63!S26*Japan63!S25/Japan63!B25
 +Norway64!K26/Norway64!S26*Norway64!S25/Norway64!B25
 +Switzerland65!K26/Switzerland65!S26*Switzerland65!S25/Switzerland65!B25)
*(Australia61!K25/Australia61!S25*Australia61!S26/Australia61!B26
 +Canada62!K25/Canada62!S25*Canada62!S26/Canada62!B26
 +Japan63!K25/Japan63!S25*Japan63!S26/Japan63!B26
 +Norway64!K25/Norway64!S25*Norway64!S26/Norway64!B26
 +Switzerland65!K25/Switzerland65!S25*Switzerland65!S26/Switzerland65!B26)
/(Australia61!K25/Australia61!B25
 +Canada62!K25/Canada62!B25
 +Japan63!K25/Japan63!B25
 +Norway64!K25/Norway64!B25
 +Switzerland65!K25/Switzerland65!B25))))</f>
        <v/>
      </c>
      <c r="P26" s="62" t="str">
        <f>IF(OR(
Australia61!L26   ="",Australia61!L25   ="",
Australia61!B26   ="",Australia61!B25   ="",
Australia61!T26   ="",Australia61!T25   ="",
Canada62!L26      ="",Canada62!L25      ="",
Canada62!B26      ="",Canada62!B25      ="",
Canada62!T26      ="",Canada62!T25      ="",
Japan63!L26       ="",Japan63!L25       ="",
Japan63!B26       ="",Japan63!B25       ="",
Japan63!T26       ="",Japan63!T25       ="",
Norway64!L26      ="",Norway64!L25      ="",
Norway64!B26      ="",Norway64!B25      ="",
Norway64!T26      ="",Norway64!T25      ="",
Switzerland65!L26 ="",Switzerland65!L25 ="",
Switzerland65!B26 ="",Switzerland65!B25 ="",
Switzerland65!T26 ="",Switzerland65!T25 =""),"",
LN(SQRT(
(Australia61!L26/Australia61!B26
 +Canada62!L26/Canada62!B26
 +Japan63!L26/Japan63!B26
 +Norway64!L26/Norway64!B26
 +Switzerland65!L26/Switzerland65!B26)
/(Australia61!L26/Australia61!T26*Australia61!T25/Australia61!B25
 +Canada62!L26/Canada62!T26*Canada62!T25/Canada62!B25
 +Japan63!L26/Japan63!T26*Japan63!T25/Japan63!B25
 +Norway64!L26/Norway64!T26*Norway64!T25/Norway64!B25
 +Switzerland65!L26/Switzerland65!T26*Switzerland65!T25/Switzerland65!B25)
*(Australia61!L25/Australia61!T25*Australia61!T26/Australia61!B26
 +Canada62!L25/Canada62!T25*Canada62!T26/Canada62!B26
 +Japan63!L25/Japan63!T25*Japan63!T26/Japan63!B26
 +Norway64!L25/Norway64!T25*Norway64!T26/Norway64!B26
 +Switzerland65!L25/Switzerland65!T25*Switzerland65!T26/Switzerland65!B26)
/(Australia61!L25/Australia61!B25
 +Canada62!L25/Canada62!B25
 +Japan63!L25/Japan63!B25
 +Norway64!L25/Norway64!B25
 +Switzerland65!L25/Switzerland65!B25))))</f>
        <v/>
      </c>
      <c r="V26" s="61" t="str">
        <f>IF(OR(
Australia61!V26   ="",
Australia61!U26   ="",
Canada62!V26      ="",
Canada62!U26      ="",
Japan63!V26       ="",
Japan63!U26       ="",
Norway64!V26      ="",
Norway64!U26      ="",
Switzerland65!V26 ="",
Switzerland65!U26 =""),"",
LN((Australia61!V26+Canada62!V26+Japan63!V26+Norway64!V26+Switzerland65!V26)
/(Australia61!U26+Canada62!U26+Japan63!U26+Norway64!U26+Switzerland65!U26)))</f>
        <v/>
      </c>
      <c r="W26" s="61" t="str">
        <f>IF(OR(
Australia61!V26   ="",
Australia61!W26   ="",
Australia61!U26   ="",
Canada62!V26      ="",
Canada62!W26      ="",
Canada62!U26      ="",
Japan63!V26       ="",
Japan63!W26       ="",
Japan63!U26       ="",
Norway64!V26      ="",
Norway64!W26      ="",
Norway64!U26      ="",
Switzerland65!V26 ="",
Switzerland65!W26 ="",
Switzerland65!V26 =""),"",
LN((Australia61!V26*Australia61!W26+Canada62!V26*Canada62!W26+Japan63!V26*Japan63!W26+Norway64!V26*Norway64!W26+Switzerland65!V26*Switzerland65!W26)
/(Australia61!U26+Canada62!U26+Japan63!U26+Norway64!U26+Switzerland65!U26)))</f>
        <v/>
      </c>
      <c r="X26" s="61" t="str">
        <f>IF(OR(
Australia61!X26   ="",
Australia61!D26   ="",
Australia61!B26   ="",
Canada62!X26      ="",
Canada62!D26      ="",
Canada62!B26      ="",
Japan63!X26       ="",
Japan63!D26       ="",
Japan63!B26       ="",
Norway64!X26      ="",
Norway64!D26      ="",
Norway64!B26      ="",
Switzerland65!X26 ="",
Switzerland65!D26 ="",
Switzerland65!B26 =""),"",
(Australia61!X26*Australia61!D26/Australia61!B26
 +Canada62!X26*Canada62!D26/Canada62!B26
 +Japan63!X26*Japan63!D26/Japan63!B26
 +Norway64!X26*Norway64!D26/Norway64!B26
 +Switzerland65!X26*Switzerland65!D26/Switzerland65!B26)
/(Australia61!D26/Australia61!B26
 +Canada62!D26/Canada62!B26
 +Japan63!D26/Japan63!B26
 +Norway64!D26/Norway64!B26
 +Switzerland65!D26/Switzerland65!B26))</f>
        <v/>
      </c>
      <c r="Y26" s="61" t="str">
        <f>IF(OR(
Australia61!Y26   ="",
Australia61!D26   ="",
Australia61!B26   ="",
Canada62!Y26      ="",
Canada62!D26      ="",
Canada62!B26      ="",
Japan63!Y26       ="",
Japan63!D26       ="",
Japan63!B26       ="",
Norway64!Y26      ="",
Norway64!D26      ="",
Norway64!B26      ="",
Switzerland65!Y26 ="",
Switzerland65!D26 ="",
Switzerland65!B26 =""),"",
(Australia61!Y26/Australia61!B26
 +Canada62!Y26/Canada62!B26
 +Japan63!Y26/Japan63!B26
 +Norway64!Y26/Norway64!B26
 +Switzerland65!Y26/Switzerland65!B26)
/(Australia61!D26/Australia61!B26
 +Canada62!D26/Canada62!B26
 +Japan63!D26/Japan63!B26
 +Norway64!D26/Norway64!B26
 +Switzerland65!D26/Switzerland65!B26))</f>
        <v/>
      </c>
      <c r="Z26" s="61">
        <v>4.57</v>
      </c>
      <c r="AA26" s="62">
        <f t="shared" si="1"/>
        <v>0.10716819481208231</v>
      </c>
      <c r="AB26" s="61">
        <f>IF(OR(
Australia61!AB26   ="",
Australia61!D26   ="",
Australia61!B26   ="",
Canada62!AB26      ="",
Canada62!D26      ="",
Canada62!B26      ="",
Japan63!AB26       ="",
Japan63!D26       ="",
Japan63!B26       ="",
Norway64!AB26      ="",
Norway64!D26      ="",
Norway64!B26      ="",
Switzerland65!AB26 ="",
Switzerland65!D26 ="",
Switzerland65!B26 =""),"",
(Australia61!AB26*Australia61!D26/Australia61!B26
 +Canada62!AB26*Canada62!D26/Canada62!B26
 +Japan63!AB26*Japan63!D26/Japan63!B26
 +Norway64!AB26*Norway64!D26/Norway64!B26
 +Switzerland65!AB26*Switzerland65!D26/Switzerland65!B26)
/(Australia61!D26/Australia61!B26
 +Canada62!D26/Canada62!B26
 +Japan63!D26/Japan63!B26
 +Norway64!D26/Norway64!B26
 +Switzerland65!D26/Switzerland65!B26))</f>
        <v>0.33474270779872606</v>
      </c>
    </row>
    <row r="27" spans="1:28">
      <c r="A27" s="62">
        <v>1894</v>
      </c>
      <c r="B27" s="62" t="str">
        <f>IF(OR(
Australia61!AC27   ="",
Australia61!D27   ="",
Australia61!B27   ="",
Canada62!AC27      ="",
Canada62!D27      ="",
Canada62!B27      ="",
Japan63!AC27       ="",
Japan63!D27       ="",
Japan63!B27       ="",
Norway64!AC27      ="",
Norway64!D27      ="",
Norway64!B27      ="",
Switzerland65!AC27 ="",
Switzerland65!D27 ="",
Switzerland65!B27 =""),"",
(Australia61!AC27*Australia61!D27/Australia61!B27
 +Canada62!AC27*Canada62!D27/Canada62!B27
 +Japan63!AC27*Japan63!D27/Japan63!B27
 +Norway64!AC27*Norway64!D27/Norway64!B27
 +Switzerland65!AC27*Switzerland65!D27/Switzerland65!B27)
/(Australia61!D27/Australia61!B27
 +Canada62!D27/Canada62!B27
 +Japan63!D27/Japan63!B27
 +Norway64!D27/Norway64!B27
 +Switzerland65!D27/Switzerland65!B27))</f>
        <v/>
      </c>
      <c r="C27" s="61" t="str">
        <f>IF(OR(
Australia61!F27   ="",
Australia61!D27   ="",
Australia61!B27   ="",
Canada62!F27      ="",
Canada62!D27      ="",
Canada62!B27      ="",
Japan63!F27       ="",
Japan63!D27       ="",
Japan63!B27       ="",
Norway64!F27      ="",
Norway64!D27      ="",
Norway64!B27      ="",
Switzerland65!F27 ="",
Switzerland65!D27 ="",
Switzerland65!B27 =""),"",
(Australia61!F27*Australia61!D27/Australia61!B27
 +Canada62!F27*Canada62!D27/Canada62!B27
 +Japan63!F27*Japan63!D27/Japan63!B27
 +Norway64!F27*Norway64!D27/Norway64!B27
 +Switzerland65!F27*Switzerland65!D27/Switzerland65!B27)
/(Australia61!D27/Australia61!B27
 +Canada62!D27/Canada62!B27
 +Japan63!D27/Japan63!B27
 +Norway64!D27/Norway64!B27
 +Switzerland65!D27/Switzerland65!B27))</f>
        <v/>
      </c>
      <c r="D27" s="61" t="str">
        <f>IF(OR(
Australia61!AE27   ="",
Australia61!D27   ="",
Australia61!B27   ="",
Canada62!AE27      ="",
Canada62!D27      ="",
Canada62!B27      ="",
Japan63!AE27       ="",
Japan63!D27       ="",
Japan63!B27       ="",
Norway64!AE27      ="",
Norway64!D27      ="",
Norway64!B27      ="",
Switzerland65!AE27 ="",
Switzerland65!D27 ="",
Switzerland65!B27 =""),"",
(Australia61!AE27*Australia61!D27/Australia61!B27
 +Canada62!AE27*Canada62!D27/Canada62!B27
 +Japan63!AE27*Japan63!D27/Japan63!B27
 +Norway64!AE27*Norway64!D27/Norway64!B27
 +Switzerland65!AE27*Switzerland65!D27/Switzerland65!B27)
/(Australia61!D27/Australia61!B27
 +Canada62!D27/Canada62!B27
 +Japan63!D27/Japan63!B27
 +Norway64!D27/Norway64!B27
 +Switzerland65!D27/Switzerland65!B27))</f>
        <v/>
      </c>
      <c r="E27" s="61">
        <f>IF(OR(
Australia61!H27   ="",
Australia61!D27   ="",
Australia61!B27   ="",
Canada62!H27      ="",
Canada62!D27      ="",
Canada62!B27      ="",
Japan63!H27       ="",
Japan63!D27       ="",
Japan63!B27       ="",
Norway64!H27      ="",
Norway64!D27      ="",
Norway64!B27      ="",
Switzerland65!H27 ="",
Switzerland65!D27 ="",
Switzerland65!B27 =""),"",
(Australia61!H27*Australia61!D27/Australia61!B27
 +Canada62!H27*Canada62!D27/Canada62!B27
 +Japan63!H27*Japan63!D27/Japan63!B27
 +Norway64!H27*Norway64!D27/Norway64!B27
 +Switzerland65!H27*Switzerland65!D27/Switzerland65!B27)
/(Australia61!D27/Australia61!B27
 +Canada62!D27/Canada62!B27
 +Japan63!D27/Japan63!B27
 +Norway64!D27/Norway64!B27
 +Switzerland65!D27/Switzerland65!B27))</f>
        <v>0.13520303955442647</v>
      </c>
      <c r="F27" s="61" t="str">
        <f>IF(OR(
Australia61!I27   ="",
Australia61!D27   ="",
Australia61!B27   ="",
Canada62!I27      ="",
Canada62!D27      ="",
Canada62!B27      ="",
Japan63!I27       ="",
Japan63!D27       ="",
Japan63!B27       ="",
Norway64!I27      ="",
Norway64!D27      ="",
Norway64!B27      ="",
Switzerland65!I27 ="",
Switzerland65!D27 ="",
Switzerland65!B27 =""),"",
(Australia61!I27/Australia61!B27
 +Canada62!I27/Canada62!B27
 +Japan63!I27/Japan63!B27
 +Norway64!I27/Norway64!B27
 +Switzerland65!I27/Switzerland65!B27)
/(Australia61!D27/Australia61!B27
 +Canada62!D27/Canada62!B27
 +Japan63!D27/Japan63!B27
 +Norway64!D27/Norway64!B27
 +Switzerland65!D27/Switzerland65!B27))</f>
        <v/>
      </c>
      <c r="G27" s="61" t="str">
        <f>IF(OR(
Australia61!J27   ="",
Australia61!D27   ="",
Australia61!B27   ="",
Canada62!J27      ="",
Canada62!D27      ="",
Canada62!B27      ="",
Japan63!J27       ="",
Japan63!D27       ="",
Japan63!B27       ="",
Norway64!J27      ="",
Norway64!D27      ="",
Norway64!B27      ="",
Switzerland65!J27 ="",
Switzerland65!D27 ="",
Switzerland65!B27 =""),"",
(Australia61!J27/Australia61!B27
 +Canada62!J27/Canada62!B27
 +Japan63!J27/Japan63!B27
 +Norway64!J27/Norway64!B27
 +Switzerland65!J27/Switzerland65!B27)
/(Australia61!D27/Australia61!B27
 +Canada62!D27/Canada62!B27
 +Japan63!D27/Japan63!B27
 +Norway64!D27/Norway64!B27
 +Switzerland65!D27/Switzerland65!B27))</f>
        <v/>
      </c>
      <c r="H27" s="61">
        <f>IF(OR(
Australia61!K27   ="",
Australia61!D27   ="",
Australia61!B27   ="",
Canada62!K27      ="",
Canada62!D27      ="",
Canada62!B27      ="",
Japan63!K27       ="",
Japan63!D27       ="",
Japan63!B27       ="",
Norway64!K27      ="",
Norway64!D27      ="",
Norway64!B27      ="",
Switzerland65!K27 ="",
Switzerland65!D27 ="",
Switzerland65!B27 =""),"",
(Australia61!K27/Australia61!B27
 +Canada62!K27/Canada62!B27
 +Japan63!K27/Japan63!B27
 +Norway64!K27/Norway64!B27
 +Switzerland65!K27/Switzerland65!B27)
/(Australia61!D27/Australia61!B27
 +Canada62!D27/Canada62!B27
 +Japan63!D27/Japan63!B27
 +Norway64!D27/Norway64!B27
 +Switzerland65!D27/Switzerland65!B27))</f>
        <v>0.16119108189476286</v>
      </c>
      <c r="I27" s="61">
        <f>IF(OR(
Australia61!L27   ="",
Australia61!D27   ="",
Australia61!B27   ="",
Canada62!L27      ="",
Canada62!D27      ="",
Canada62!B27      ="",
Japan63!L27       ="",
Japan63!D27       ="",
Japan63!B27       ="",
Norway64!L27      ="",
Norway64!D27      ="",
Norway64!B27      ="",
Switzerland65!L27 ="",
Switzerland65!D27 ="",
Switzerland65!B27 =""),"",
(Australia61!L27/Australia61!B27
 +Canada62!L27/Canada62!B27
 +Japan63!L27/Japan63!B27
 +Norway64!L27/Norway64!B27
 +Switzerland65!L27/Switzerland65!B27)
/(Australia61!D27/Australia61!B27
 +Canada62!D27/Canada62!B27
 +Japan63!D27/Japan63!B27
 +Norway64!D27/Norway64!B27
 +Switzerland65!D27/Switzerland65!B27))</f>
        <v>0.16057494726943347</v>
      </c>
      <c r="J27" s="61">
        <f t="shared" si="0"/>
        <v>6.1613462532938978E-4</v>
      </c>
      <c r="K27" s="62">
        <f>IF(OR(
Australia61!D27   ="",Australia61!D26   ="",
Australia61!B27   ="",Australia61!B26   ="",
Australia61!N27   ="",Australia61!N26   ="",
Canada62!D27      ="",Canada62!D26      ="",
Canada62!B27      ="",Canada62!B26      ="",
Canada62!N27      ="",Canada62!N26      ="",
Japan63!D27       ="",Japan63!D26       ="",
Japan63!B27       ="",Japan63!B26       ="",
Japan63!N27       ="",Japan63!N26       ="",
Norway64!D27      ="",Norway64!D26      ="",
Norway64!B27      ="",Norway64!B26      ="",
Norway64!N27      ="",Norway64!N26      ="",
Switzerland65!D27 ="",Switzerland65!D26 ="",
Switzerland65!B27 ="",Switzerland65!B26 ="",
Switzerland65!N27 ="",Switzerland65!N26 =""),"",
LN(SQRT(
(Australia61!D27/Australia61!B27
 +Canada62!D27/Canada62!B27
 +Japan63!D27/Japan63!B27
 +Norway64!D27/Norway64!B27
 +Switzerland65!D27/Switzerland65!B27)
/(Australia61!D27/Australia61!N27*Australia61!N26/Australia61!B26
 +Canada62!D27/Canada62!N27*Canada62!N26/Canada62!B26
 +Japan63!D27/Japan63!N27*Japan63!N26/Japan63!B26
 +Norway64!D27/Norway64!N27*Norway64!N26/Norway64!B26
 +Switzerland65!D27/Switzerland65!N27*Switzerland65!N26/Switzerland65!B26)
*(Australia61!D26/Australia61!N26*Australia61!N27/Australia61!B27
 +Canada62!D26/Canada62!N26*Canada62!N27/Canada62!B27
 +Japan63!D26/Japan63!N26*Japan63!N27/Japan63!B27
 +Norway64!D26/Norway64!N26*Norway64!N27/Norway64!B27
 +Switzerland65!D26/Switzerland65!N26*Switzerland65!N27/Switzerland65!B27)
/(Australia61!D26/Australia61!B26
 +Canada62!D26/Canada62!B26
 +Japan63!D26/Japan63!B26
 +Norway64!D26/Norway64!B26
 +Switzerland65!D26/Switzerland65!B26))))</f>
        <v>-2.4669998432669021E-2</v>
      </c>
      <c r="L27" s="62" t="str">
        <f>IF(OR(
Australia61!F27   ="",Australia61!F26   ="",
Australia61!D27   ="",Australia61!D26   ="",
Australia61!B27   ="",Australia61!B26   ="",
Australia61!P27   ="",Australia61!P26   ="",
Canada62!F27      ="",Canada62!F26      ="",
Canada62!D27      ="",Canada62!D26      ="",
Canada62!B27      ="",Canada62!B26      ="",
Canada62!P27      ="",Canada62!P26      ="",
Japan63!F27       ="",Japan63!F26       ="",
Japan63!D27       ="",Japan63!D26       ="",
Japan63!B27       ="",Japan63!B26       ="",
Japan63!P27       ="",Japan63!P26       ="",
Norway64!F27      ="",Norway64!F26      ="",
Norway64!D27      ="",Norway64!D26      ="",
Norway64!B27      ="",Norway64!B26      ="",
Norway64!P27      ="",Norway64!P26      ="",
Switzerland65!F27 ="",Switzerland65!F26 ="",
Switzerland65!D27 ="",Switzerland65!D26 ="",
Switzerland65!B27 ="",Switzerland65!B26 ="",
Switzerland65!P27 ="",Switzerland65!P26 =""),"",
LN(SQRT(
(Australia61!D27*Australia61!F27/Australia61!B27
 +Canada62!D27*Canada62!F27/Canada62!B27
 +Japan63!D27*Japan63!F27/Japan63!B27
 +Norway64!D27*Norway64!F27/Norway64!B27
 +Switzerland65!D27*Switzerland65!F27/Switzerland65!B27)
/(Australia61!D27*Australia61!F27/Australia61!P27*Australia61!P26/Australia61!B26
 +Canada62!D27*Canada62!F27/Canada62!P27*Canada62!P26/Canada62!B26
 +Japan63!D27*Japan63!F27/Japan63!P27*Japan63!P26/Japan63!B26
 +Norway64!D27*Norway64!F27/Norway64!P27*Norway64!P26/Norway64!B26
 +Switzerland65!D27*Switzerland65!F27/Switzerland65!P27*Switzerland65!P26/Switzerland65!B26)
*(Australia61!D26*Australia61!F26/Australia61!P26*Australia61!P27/Australia61!B27
 +Canada62!D26*Canada62!F26/Canada62!P26*Canada62!P27/Canada62!B27
 +Japan63!D26*Japan63!F26/Japan63!P26*Japan63!P27/Japan63!B27
 +Norway64!D26*Norway64!F26/Norway64!P26*Norway64!P27/Norway64!B27
 +Switzerland65!D26*Switzerland65!F26/Switzerland65!P26*Switzerland65!P27/Switzerland65!B27)
/(Australia61!D26*Australia61!F26/Australia61!B26
 +Canada62!D26*Canada62!F26/Canada62!B26
 +Japan63!D26*Japan63!F26/Japan63!B26
 +Norway64!D26*Norway64!F26/Norway64!B26
 +Switzerland65!D26*Switzerland65!F26/Switzerland65!B26))))</f>
        <v/>
      </c>
      <c r="M27" s="62" t="str">
        <f>IF(OR(
Australia61!H27   ="",Australia61!H26   ="",
Australia61!D27   ="",Australia61!D26   ="",
Australia61!B27   ="",Australia61!B26   ="",
Australia61!Q27   ="",Australia61!Q26   ="",
Canada62!H27      ="",Canada62!H26      ="",
Canada62!D27      ="",Canada62!D26      ="",
Canada62!B27      ="",Canada62!B26      ="",
Canada62!Q27      ="",Canada62!Q26      ="",
Japan63!H27       ="",Japan63!H26       ="",
Japan63!D27       ="",Japan63!D26       ="",
Japan63!B27       ="",Japan63!B26       ="",
Japan63!Q27       ="",Japan63!Q26       ="",
Norway64!H27      ="",Norway64!H26      ="",
Norway64!D27      ="",Norway64!D26      ="",
Norway64!B27      ="",Norway64!B26      ="",
Norway64!Q27      ="",Norway64!Q26      ="",
Switzerland65!H27 ="",Switzerland65!H26 ="",
Switzerland65!D27 ="",Switzerland65!D26 ="",
Switzerland65!B27 ="",Switzerland65!B26 ="",
Switzerland65!Q27 ="",Switzerland65!Q26 =""),"",
LN(SQRT(
(Australia61!D27*Australia61!H27/Australia61!B27
 +Canada62!D27*Canada62!H27/Canada62!B27
 +Japan63!D27*Japan63!H27/Japan63!B27
 +Norway64!D27*Norway64!H27/Norway64!B27
 +Switzerland65!D27*Switzerland65!H27/Switzerland65!B27)
/(Australia61!D27*Australia61!H27/Australia61!Q27*Australia61!Q26/Australia61!B26
 +Canada62!D27*Canada62!H27/Canada62!Q27*Canada62!Q26/Canada62!B26
 +Japan63!D27*Japan63!H27/Japan63!Q27*Japan63!Q26/Japan63!B26
 +Norway64!D27*Norway64!H27/Norway64!Q27*Norway64!Q26/Norway64!B26
 +Switzerland65!D27*Switzerland65!H27/Switzerland65!Q27*Switzerland65!Q26/Switzerland65!B26)
*(Australia61!D26*Australia61!H26/Australia61!Q26*Australia61!Q27/Australia61!B27
 +Canada62!D26*Canada62!H26/Canada62!Q26*Canada62!Q27/Canada62!B27
 +Japan63!D26*Japan63!H26/Japan63!Q26*Japan63!Q27/Japan63!B27
 +Norway64!D26*Norway64!H26/Norway64!Q26*Norway64!Q27/Norway64!B27
 +Switzerland65!D26*Switzerland65!H26/Switzerland65!Q26*Switzerland65!Q27/Switzerland65!B27)
/(Australia61!D26*Australia61!H26/Australia61!B26
 +Canada62!D26*Canada62!H26/Canada62!B26
 +Japan63!D26*Japan63!H26/Japan63!B26
 +Norway64!D26*Norway64!H26/Norway64!B26
 +Switzerland65!D26*Switzerland65!H26/Switzerland65!B26))))</f>
        <v/>
      </c>
      <c r="N27" s="62" t="str">
        <f>IF(OR(
Australia61!I27   ="",Australia61!I26   ="",
Australia61!B27   ="",Australia61!B26   ="",
Australia61!R27   ="",Australia61!R26   ="",
Canada62!I27      ="",Canada62!I26      ="",
Canada62!B27      ="",Canada62!B26      ="",
Canada62!R27      ="",Canada62!R26      ="",
Japan63!I27       ="",Japan63!I26       ="",
Japan63!B27       ="",Japan63!B26       ="",
Japan63!R27       ="",Japan63!R26       ="",
Norway64!I27      ="",Norway64!I26      ="",
Norway64!B27      ="",Norway64!B26      ="",
Norway64!R27      ="",Norway64!R26      ="",
Switzerland65!I27 ="",Switzerland65!I26 ="",
Switzerland65!B27 ="",Switzerland65!B26 ="",
Switzerland65!R27 ="",Switzerland65!R26 =""),"",
LN(SQRT(
(Australia61!I27/Australia61!B27
 +Canada62!I27/Canada62!B27
 +Japan63!I27/Japan63!B27
 +Norway64!I27/Norway64!B27
 +Switzerland65!I27/Switzerland65!B27)
/(Australia61!I27/Australia61!R27*Australia61!R26/Australia61!B26
 +Canada62!I27/Canada62!R27*Canada62!R26/Canada62!B26
 +Japan63!I27/Japan63!R27*Japan63!R26/Japan63!B26
 +Norway64!I27/Norway64!R27*Norway64!R26/Norway64!B26
 +Switzerland65!I27/Switzerland65!R27*Switzerland65!R26/Switzerland65!B26)
*(Australia61!I26/Australia61!R26*Australia61!R27/Australia61!B27
 +Canada62!I26/Canada62!R26*Canada62!R27/Canada62!B27
 +Japan63!I26/Japan63!R26*Japan63!R27/Japan63!B27
 +Norway64!I26/Norway64!R26*Norway64!R27/Norway64!B27
 +Switzerland65!I26/Switzerland65!R26*Switzerland65!R27/Switzerland65!B27)
/(Australia61!I26/Australia61!B26
 +Canada62!I26/Canada62!B26
 +Japan63!I26/Japan63!B26
 +Norway64!I26/Norway64!B26
 +Switzerland65!I26/Switzerland65!B26))))</f>
        <v/>
      </c>
      <c r="O27" s="62" t="str">
        <f>IF(OR(
Australia61!K27   ="",Australia61!K26   ="",
Australia61!B27   ="",Australia61!B26   ="",
Australia61!S27   ="",Australia61!S26   ="",
Canada62!K27      ="",Canada62!K26      ="",
Canada62!B27      ="",Canada62!B26      ="",
Canada62!S27      ="",Canada62!S26      ="",
Japan63!K27       ="",Japan63!K26       ="",
Japan63!B27       ="",Japan63!B26       ="",
Japan63!S27       ="",Japan63!S26       ="",
Norway64!K27      ="",Norway64!K26      ="",
Norway64!B27      ="",Norway64!B26      ="",
Norway64!S27      ="",Norway64!S26      ="",
Switzerland65!K27 ="",Switzerland65!K26 ="",
Switzerland65!B27 ="",Switzerland65!B26 ="",
Switzerland65!S27 ="",Switzerland65!S26 =""),"",
LN(SQRT(
(Australia61!K27/Australia61!B27
 +Canada62!K27/Canada62!B27
 +Japan63!K27/Japan63!B27
 +Norway64!K27/Norway64!B27
 +Switzerland65!K27/Switzerland65!B27)
/(Australia61!K27/Australia61!S27*Australia61!S26/Australia61!B26
 +Canada62!K27/Canada62!S27*Canada62!S26/Canada62!B26
 +Japan63!K27/Japan63!S27*Japan63!S26/Japan63!B26
 +Norway64!K27/Norway64!S27*Norway64!S26/Norway64!B26
 +Switzerland65!K27/Switzerland65!S27*Switzerland65!S26/Switzerland65!B26)
*(Australia61!K26/Australia61!S26*Australia61!S27/Australia61!B27
 +Canada62!K26/Canada62!S26*Canada62!S27/Canada62!B27
 +Japan63!K26/Japan63!S26*Japan63!S27/Japan63!B27
 +Norway64!K26/Norway64!S26*Norway64!S27/Norway64!B27
 +Switzerland65!K26/Switzerland65!S26*Switzerland65!S27/Switzerland65!B27)
/(Australia61!K26/Australia61!B26
 +Canada62!K26/Canada62!B26
 +Japan63!K26/Japan63!B26
 +Norway64!K26/Norway64!B26
 +Switzerland65!K26/Switzerland65!B26))))</f>
        <v/>
      </c>
      <c r="P27" s="62" t="str">
        <f>IF(OR(
Australia61!L27   ="",Australia61!L26   ="",
Australia61!B27   ="",Australia61!B26   ="",
Australia61!T27   ="",Australia61!T26   ="",
Canada62!L27      ="",Canada62!L26      ="",
Canada62!B27      ="",Canada62!B26      ="",
Canada62!T27      ="",Canada62!T26      ="",
Japan63!L27       ="",Japan63!L26       ="",
Japan63!B27       ="",Japan63!B26       ="",
Japan63!T27       ="",Japan63!T26       ="",
Norway64!L27      ="",Norway64!L26      ="",
Norway64!B27      ="",Norway64!B26      ="",
Norway64!T27      ="",Norway64!T26      ="",
Switzerland65!L27 ="",Switzerland65!L26 ="",
Switzerland65!B27 ="",Switzerland65!B26 ="",
Switzerland65!T27 ="",Switzerland65!T26 =""),"",
LN(SQRT(
(Australia61!L27/Australia61!B27
 +Canada62!L27/Canada62!B27
 +Japan63!L27/Japan63!B27
 +Norway64!L27/Norway64!B27
 +Switzerland65!L27/Switzerland65!B27)
/(Australia61!L27/Australia61!T27*Australia61!T26/Australia61!B26
 +Canada62!L27/Canada62!T27*Canada62!T26/Canada62!B26
 +Japan63!L27/Japan63!T27*Japan63!T26/Japan63!B26
 +Norway64!L27/Norway64!T27*Norway64!T26/Norway64!B26
 +Switzerland65!L27/Switzerland65!T27*Switzerland65!T26/Switzerland65!B26)
*(Australia61!L26/Australia61!T26*Australia61!T27/Australia61!B27
 +Canada62!L26/Canada62!T26*Canada62!T27/Canada62!B27
 +Japan63!L26/Japan63!T26*Japan63!T27/Japan63!B27
 +Norway64!L26/Norway64!T26*Norway64!T27/Norway64!B27
 +Switzerland65!L26/Switzerland65!T26*Switzerland65!T27/Switzerland65!B27)
/(Australia61!L26/Australia61!B26
 +Canada62!L26/Canada62!B26
 +Japan63!L26/Japan63!B26
 +Norway64!L26/Norway64!B26
 +Switzerland65!L26/Switzerland65!B26))))</f>
        <v/>
      </c>
      <c r="V27" s="61" t="str">
        <f>IF(OR(
Australia61!V27   ="",
Australia61!U27   ="",
Canada62!V27      ="",
Canada62!U27      ="",
Japan63!V27       ="",
Japan63!U27       ="",
Norway64!V27      ="",
Norway64!U27      ="",
Switzerland65!V27 ="",
Switzerland65!U27 =""),"",
LN((Australia61!V27+Canada62!V27+Japan63!V27+Norway64!V27+Switzerland65!V27)
/(Australia61!U27+Canada62!U27+Japan63!U27+Norway64!U27+Switzerland65!U27)))</f>
        <v/>
      </c>
      <c r="W27" s="61" t="str">
        <f>IF(OR(
Australia61!V27   ="",
Australia61!W27   ="",
Australia61!U27   ="",
Canada62!V27      ="",
Canada62!W27      ="",
Canada62!U27      ="",
Japan63!V27       ="",
Japan63!W27       ="",
Japan63!U27       ="",
Norway64!V27      ="",
Norway64!W27      ="",
Norway64!U27      ="",
Switzerland65!V27 ="",
Switzerland65!W27 ="",
Switzerland65!V27 =""),"",
LN((Australia61!V27*Australia61!W27+Canada62!V27*Canada62!W27+Japan63!V27*Japan63!W27+Norway64!V27*Norway64!W27+Switzerland65!V27*Switzerland65!W27)
/(Australia61!U27+Canada62!U27+Japan63!U27+Norway64!U27+Switzerland65!U27)))</f>
        <v/>
      </c>
      <c r="X27" s="61" t="str">
        <f>IF(OR(
Australia61!X27   ="",
Australia61!D27   ="",
Australia61!B27   ="",
Canada62!X27      ="",
Canada62!D27      ="",
Canada62!B27      ="",
Japan63!X27       ="",
Japan63!D27       ="",
Japan63!B27       ="",
Norway64!X27      ="",
Norway64!D27      ="",
Norway64!B27      ="",
Switzerland65!X27 ="",
Switzerland65!D27 ="",
Switzerland65!B27 =""),"",
(Australia61!X27*Australia61!D27/Australia61!B27
 +Canada62!X27*Canada62!D27/Canada62!B27
 +Japan63!X27*Japan63!D27/Japan63!B27
 +Norway64!X27*Norway64!D27/Norway64!B27
 +Switzerland65!X27*Switzerland65!D27/Switzerland65!B27)
/(Australia61!D27/Australia61!B27
 +Canada62!D27/Canada62!B27
 +Japan63!D27/Japan63!B27
 +Norway64!D27/Norway64!B27
 +Switzerland65!D27/Switzerland65!B27))</f>
        <v/>
      </c>
      <c r="Y27" s="61" t="str">
        <f>IF(OR(
Australia61!Y27   ="",
Australia61!D27   ="",
Australia61!B27   ="",
Canada62!Y27      ="",
Canada62!D27      ="",
Canada62!B27      ="",
Japan63!Y27       ="",
Japan63!D27       ="",
Japan63!B27       ="",
Norway64!Y27      ="",
Norway64!D27      ="",
Norway64!B27      ="",
Switzerland65!Y27 ="",
Switzerland65!D27 ="",
Switzerland65!B27 =""),"",
(Australia61!Y27/Australia61!B27
 +Canada62!Y27/Canada62!B27
 +Japan63!Y27/Japan63!B27
 +Norway64!Y27/Norway64!B27
 +Switzerland65!Y27/Switzerland65!B27)
/(Australia61!D27/Australia61!B27
 +Canada62!D27/Canada62!B27
 +Japan63!D27/Japan63!B27
 +Norway64!D27/Norway64!B27
 +Switzerland65!D27/Switzerland65!B27))</f>
        <v/>
      </c>
      <c r="Z27" s="61">
        <v>1.07</v>
      </c>
      <c r="AA27" s="62">
        <f t="shared" si="1"/>
        <v>7.0369998432669029E-2</v>
      </c>
      <c r="AB27" s="61">
        <f>IF(OR(
Australia61!AB27   ="",
Australia61!D27   ="",
Australia61!B27   ="",
Canada62!AB27      ="",
Canada62!D27      ="",
Canada62!B27      ="",
Japan63!AB27       ="",
Japan63!D27       ="",
Japan63!B27       ="",
Norway64!AB27      ="",
Norway64!D27      ="",
Norway64!B27      ="",
Switzerland65!AB27 ="",
Switzerland65!D27 ="",
Switzerland65!B27 =""),"",
(Australia61!AB27*Australia61!D27/Australia61!B27
 +Canada62!AB27*Canada62!D27/Canada62!B27
 +Japan63!AB27*Japan63!D27/Japan63!B27
 +Norway64!AB27*Norway64!D27/Norway64!B27
 +Switzerland65!AB27*Switzerland65!D27/Switzerland65!B27)
/(Australia61!D27/Australia61!B27
 +Canada62!D27/Canada62!B27
 +Japan63!D27/Japan63!B27
 +Norway64!D27/Norway64!B27
 +Switzerland65!D27/Switzerland65!B27))</f>
        <v>0.34558430030693665</v>
      </c>
    </row>
    <row r="28" spans="1:28">
      <c r="A28" s="62">
        <v>1895</v>
      </c>
      <c r="B28" s="62" t="str">
        <f>IF(OR(
Australia61!AC28   ="",
Australia61!D28   ="",
Australia61!B28   ="",
Canada62!AC28      ="",
Canada62!D28      ="",
Canada62!B28      ="",
Japan63!AC28       ="",
Japan63!D28       ="",
Japan63!B28       ="",
Norway64!AC28      ="",
Norway64!D28      ="",
Norway64!B28      ="",
Switzerland65!AC28 ="",
Switzerland65!D28 ="",
Switzerland65!B28 =""),"",
(Australia61!AC28*Australia61!D28/Australia61!B28
 +Canada62!AC28*Canada62!D28/Canada62!B28
 +Japan63!AC28*Japan63!D28/Japan63!B28
 +Norway64!AC28*Norway64!D28/Norway64!B28
 +Switzerland65!AC28*Switzerland65!D28/Switzerland65!B28)
/(Australia61!D28/Australia61!B28
 +Canada62!D28/Canada62!B28
 +Japan63!D28/Japan63!B28
 +Norway64!D28/Norway64!B28
 +Switzerland65!D28/Switzerland65!B28))</f>
        <v/>
      </c>
      <c r="C28" s="61" t="str">
        <f>IF(OR(
Australia61!F28   ="",
Australia61!D28   ="",
Australia61!B28   ="",
Canada62!F28      ="",
Canada62!D28      ="",
Canada62!B28      ="",
Japan63!F28       ="",
Japan63!D28       ="",
Japan63!B28       ="",
Norway64!F28      ="",
Norway64!D28      ="",
Norway64!B28      ="",
Switzerland65!F28 ="",
Switzerland65!D28 ="",
Switzerland65!B28 =""),"",
(Australia61!F28*Australia61!D28/Australia61!B28
 +Canada62!F28*Canada62!D28/Canada62!B28
 +Japan63!F28*Japan63!D28/Japan63!B28
 +Norway64!F28*Norway64!D28/Norway64!B28
 +Switzerland65!F28*Switzerland65!D28/Switzerland65!B28)
/(Australia61!D28/Australia61!B28
 +Canada62!D28/Canada62!B28
 +Japan63!D28/Japan63!B28
 +Norway64!D28/Norway64!B28
 +Switzerland65!D28/Switzerland65!B28))</f>
        <v/>
      </c>
      <c r="D28" s="61" t="str">
        <f>IF(OR(
Australia61!AE28   ="",
Australia61!D28   ="",
Australia61!B28   ="",
Canada62!AE28      ="",
Canada62!D28      ="",
Canada62!B28      ="",
Japan63!AE28       ="",
Japan63!D28       ="",
Japan63!B28       ="",
Norway64!AE28      ="",
Norway64!D28      ="",
Norway64!B28      ="",
Switzerland65!AE28 ="",
Switzerland65!D28 ="",
Switzerland65!B28 =""),"",
(Australia61!AE28*Australia61!D28/Australia61!B28
 +Canada62!AE28*Canada62!D28/Canada62!B28
 +Japan63!AE28*Japan63!D28/Japan63!B28
 +Norway64!AE28*Norway64!D28/Norway64!B28
 +Switzerland65!AE28*Switzerland65!D28/Switzerland65!B28)
/(Australia61!D28/Australia61!B28
 +Canada62!D28/Canada62!B28
 +Japan63!D28/Japan63!B28
 +Norway64!D28/Norway64!B28
 +Switzerland65!D28/Switzerland65!B28))</f>
        <v/>
      </c>
      <c r="E28" s="61">
        <f>IF(OR(
Australia61!H28   ="",
Australia61!D28   ="",
Australia61!B28   ="",
Canada62!H28      ="",
Canada62!D28      ="",
Canada62!B28      ="",
Japan63!H28       ="",
Japan63!D28       ="",
Japan63!B28       ="",
Norway64!H28      ="",
Norway64!D28      ="",
Norway64!B28      ="",
Switzerland65!H28 ="",
Switzerland65!D28 ="",
Switzerland65!B28 =""),"",
(Australia61!H28*Australia61!D28/Australia61!B28
 +Canada62!H28*Canada62!D28/Canada62!B28
 +Japan63!H28*Japan63!D28/Japan63!B28
 +Norway64!H28*Norway64!D28/Norway64!B28
 +Switzerland65!H28*Switzerland65!D28/Switzerland65!B28)
/(Australia61!D28/Australia61!B28
 +Canada62!D28/Canada62!B28
 +Japan63!D28/Japan63!B28
 +Norway64!D28/Norway64!B28
 +Switzerland65!D28/Switzerland65!B28))</f>
        <v>0.13490682166865242</v>
      </c>
      <c r="F28" s="61" t="str">
        <f>IF(OR(
Australia61!I28   ="",
Australia61!D28   ="",
Australia61!B28   ="",
Canada62!I28      ="",
Canada62!D28      ="",
Canada62!B28      ="",
Japan63!I28       ="",
Japan63!D28       ="",
Japan63!B28       ="",
Norway64!I28      ="",
Norway64!D28      ="",
Norway64!B28      ="",
Switzerland65!I28 ="",
Switzerland65!D28 ="",
Switzerland65!B28 =""),"",
(Australia61!I28/Australia61!B28
 +Canada62!I28/Canada62!B28
 +Japan63!I28/Japan63!B28
 +Norway64!I28/Norway64!B28
 +Switzerland65!I28/Switzerland65!B28)
/(Australia61!D28/Australia61!B28
 +Canada62!D28/Canada62!B28
 +Japan63!D28/Japan63!B28
 +Norway64!D28/Norway64!B28
 +Switzerland65!D28/Switzerland65!B28))</f>
        <v/>
      </c>
      <c r="G28" s="61" t="str">
        <f>IF(OR(
Australia61!J28   ="",
Australia61!D28   ="",
Australia61!B28   ="",
Canada62!J28      ="",
Canada62!D28      ="",
Canada62!B28      ="",
Japan63!J28       ="",
Japan63!D28       ="",
Japan63!B28       ="",
Norway64!J28      ="",
Norway64!D28      ="",
Norway64!B28      ="",
Switzerland65!J28 ="",
Switzerland65!D28 ="",
Switzerland65!B28 =""),"",
(Australia61!J28/Australia61!B28
 +Canada62!J28/Canada62!B28
 +Japan63!J28/Japan63!B28
 +Norway64!J28/Norway64!B28
 +Switzerland65!J28/Switzerland65!B28)
/(Australia61!D28/Australia61!B28
 +Canada62!D28/Canada62!B28
 +Japan63!D28/Japan63!B28
 +Norway64!D28/Norway64!B28
 +Switzerland65!D28/Switzerland65!B28))</f>
        <v/>
      </c>
      <c r="H28" s="61">
        <f>IF(OR(
Australia61!K28   ="",
Australia61!D28   ="",
Australia61!B28   ="",
Canada62!K28      ="",
Canada62!D28      ="",
Canada62!B28      ="",
Japan63!K28       ="",
Japan63!D28       ="",
Japan63!B28       ="",
Norway64!K28      ="",
Norway64!D28      ="",
Norway64!B28      ="",
Switzerland65!K28 ="",
Switzerland65!D28 ="",
Switzerland65!B28 =""),"",
(Australia61!K28/Australia61!B28
 +Canada62!K28/Canada62!B28
 +Japan63!K28/Japan63!B28
 +Norway64!K28/Norway64!B28
 +Switzerland65!K28/Switzerland65!B28)
/(Australia61!D28/Australia61!B28
 +Canada62!D28/Canada62!B28
 +Japan63!D28/Japan63!B28
 +Norway64!D28/Norway64!B28
 +Switzerland65!D28/Switzerland65!B28))</f>
        <v>0.17477033503441924</v>
      </c>
      <c r="I28" s="61">
        <f>IF(OR(
Australia61!L28   ="",
Australia61!D28   ="",
Australia61!B28   ="",
Canada62!L28      ="",
Canada62!D28      ="",
Canada62!B28      ="",
Japan63!L28       ="",
Japan63!D28       ="",
Japan63!B28       ="",
Norway64!L28      ="",
Norway64!D28      ="",
Norway64!B28      ="",
Switzerland65!L28 ="",
Switzerland65!D28 ="",
Switzerland65!B28 =""),"",
(Australia61!L28/Australia61!B28
 +Canada62!L28/Canada62!B28
 +Japan63!L28/Japan63!B28
 +Norway64!L28/Norway64!B28
 +Switzerland65!L28/Switzerland65!B28)
/(Australia61!D28/Australia61!B28
 +Canada62!D28/Canada62!B28
 +Japan63!D28/Japan63!B28
 +Norway64!D28/Norway64!B28
 +Switzerland65!D28/Switzerland65!B28))</f>
        <v>0.18271139192210709</v>
      </c>
      <c r="J28" s="61">
        <f t="shared" si="0"/>
        <v>-7.9410568876878418E-3</v>
      </c>
      <c r="K28" s="62">
        <f>IF(OR(
Australia61!D28   ="",Australia61!D27   ="",
Australia61!B28   ="",Australia61!B27   ="",
Australia61!N28   ="",Australia61!N27   ="",
Canada62!D28      ="",Canada62!D27      ="",
Canada62!B28      ="",Canada62!B27      ="",
Canada62!N28      ="",Canada62!N27      ="",
Japan63!D28       ="",Japan63!D27       ="",
Japan63!B28       ="",Japan63!B27       ="",
Japan63!N28       ="",Japan63!N27       ="",
Norway64!D28      ="",Norway64!D27      ="",
Norway64!B28      ="",Norway64!B27      ="",
Norway64!N28      ="",Norway64!N27      ="",
Switzerland65!D28 ="",Switzerland65!D27 ="",
Switzerland65!B28 ="",Switzerland65!B27 ="",
Switzerland65!N28 ="",Switzerland65!N27 =""),"",
LN(SQRT(
(Australia61!D28/Australia61!B28
 +Canada62!D28/Canada62!B28
 +Japan63!D28/Japan63!B28
 +Norway64!D28/Norway64!B28
 +Switzerland65!D28/Switzerland65!B28)
/(Australia61!D28/Australia61!N28*Australia61!N27/Australia61!B27
 +Canada62!D28/Canada62!N28*Canada62!N27/Canada62!B27
 +Japan63!D28/Japan63!N28*Japan63!N27/Japan63!B27
 +Norway64!D28/Norway64!N28*Norway64!N27/Norway64!B27
 +Switzerland65!D28/Switzerland65!N28*Switzerland65!N27/Switzerland65!B27)
*(Australia61!D27/Australia61!N27*Australia61!N28/Australia61!B28
 +Canada62!D27/Canada62!N27*Canada62!N28/Canada62!B28
 +Japan63!D27/Japan63!N27*Japan63!N28/Japan63!B28
 +Norway64!D27/Norway64!N27*Norway64!N28/Norway64!B28
 +Switzerland65!D27/Switzerland65!N27*Switzerland65!N28/Switzerland65!B28)
/(Australia61!D27/Australia61!B27
 +Canada62!D27/Canada62!B27
 +Japan63!D27/Japan63!B27
 +Norway64!D27/Norway64!B27
 +Switzerland65!D27/Switzerland65!B27))))</f>
        <v>-2.9927356523111397E-2</v>
      </c>
      <c r="L28" s="62" t="str">
        <f>IF(OR(
Australia61!F28   ="",Australia61!F27   ="",
Australia61!D28   ="",Australia61!D27   ="",
Australia61!B28   ="",Australia61!B27   ="",
Australia61!P28   ="",Australia61!P27   ="",
Canada62!F28      ="",Canada62!F27      ="",
Canada62!D28      ="",Canada62!D27      ="",
Canada62!B28      ="",Canada62!B27      ="",
Canada62!P28      ="",Canada62!P27      ="",
Japan63!F28       ="",Japan63!F27       ="",
Japan63!D28       ="",Japan63!D27       ="",
Japan63!B28       ="",Japan63!B27       ="",
Japan63!P28       ="",Japan63!P27       ="",
Norway64!F28      ="",Norway64!F27      ="",
Norway64!D28      ="",Norway64!D27      ="",
Norway64!B28      ="",Norway64!B27      ="",
Norway64!P28      ="",Norway64!P27      ="",
Switzerland65!F28 ="",Switzerland65!F27 ="",
Switzerland65!D28 ="",Switzerland65!D27 ="",
Switzerland65!B28 ="",Switzerland65!B27 ="",
Switzerland65!P28 ="",Switzerland65!P27 =""),"",
LN(SQRT(
(Australia61!D28*Australia61!F28/Australia61!B28
 +Canada62!D28*Canada62!F28/Canada62!B28
 +Japan63!D28*Japan63!F28/Japan63!B28
 +Norway64!D28*Norway64!F28/Norway64!B28
 +Switzerland65!D28*Switzerland65!F28/Switzerland65!B28)
/(Australia61!D28*Australia61!F28/Australia61!P28*Australia61!P27/Australia61!B27
 +Canada62!D28*Canada62!F28/Canada62!P28*Canada62!P27/Canada62!B27
 +Japan63!D28*Japan63!F28/Japan63!P28*Japan63!P27/Japan63!B27
 +Norway64!D28*Norway64!F28/Norway64!P28*Norway64!P27/Norway64!B27
 +Switzerland65!D28*Switzerland65!F28/Switzerland65!P28*Switzerland65!P27/Switzerland65!B27)
*(Australia61!D27*Australia61!F27/Australia61!P27*Australia61!P28/Australia61!B28
 +Canada62!D27*Canada62!F27/Canada62!P27*Canada62!P28/Canada62!B28
 +Japan63!D27*Japan63!F27/Japan63!P27*Japan63!P28/Japan63!B28
 +Norway64!D27*Norway64!F27/Norway64!P27*Norway64!P28/Norway64!B28
 +Switzerland65!D27*Switzerland65!F27/Switzerland65!P27*Switzerland65!P28/Switzerland65!B28)
/(Australia61!D27*Australia61!F27/Australia61!B27
 +Canada62!D27*Canada62!F27/Canada62!B27
 +Japan63!D27*Japan63!F27/Japan63!B27
 +Norway64!D27*Norway64!F27/Norway64!B27
 +Switzerland65!D27*Switzerland65!F27/Switzerland65!B27))))</f>
        <v/>
      </c>
      <c r="M28" s="62" t="str">
        <f>IF(OR(
Australia61!H28   ="",Australia61!H27   ="",
Australia61!D28   ="",Australia61!D27   ="",
Australia61!B28   ="",Australia61!B27   ="",
Australia61!Q28   ="",Australia61!Q27   ="",
Canada62!H28      ="",Canada62!H27      ="",
Canada62!D28      ="",Canada62!D27      ="",
Canada62!B28      ="",Canada62!B27      ="",
Canada62!Q28      ="",Canada62!Q27      ="",
Japan63!H28       ="",Japan63!H27       ="",
Japan63!D28       ="",Japan63!D27       ="",
Japan63!B28       ="",Japan63!B27       ="",
Japan63!Q28       ="",Japan63!Q27       ="",
Norway64!H28      ="",Norway64!H27      ="",
Norway64!D28      ="",Norway64!D27      ="",
Norway64!B28      ="",Norway64!B27      ="",
Norway64!Q28      ="",Norway64!Q27      ="",
Switzerland65!H28 ="",Switzerland65!H27 ="",
Switzerland65!D28 ="",Switzerland65!D27 ="",
Switzerland65!B28 ="",Switzerland65!B27 ="",
Switzerland65!Q28 ="",Switzerland65!Q27 =""),"",
LN(SQRT(
(Australia61!D28*Australia61!H28/Australia61!B28
 +Canada62!D28*Canada62!H28/Canada62!B28
 +Japan63!D28*Japan63!H28/Japan63!B28
 +Norway64!D28*Norway64!H28/Norway64!B28
 +Switzerland65!D28*Switzerland65!H28/Switzerland65!B28)
/(Australia61!D28*Australia61!H28/Australia61!Q28*Australia61!Q27/Australia61!B27
 +Canada62!D28*Canada62!H28/Canada62!Q28*Canada62!Q27/Canada62!B27
 +Japan63!D28*Japan63!H28/Japan63!Q28*Japan63!Q27/Japan63!B27
 +Norway64!D28*Norway64!H28/Norway64!Q28*Norway64!Q27/Norway64!B27
 +Switzerland65!D28*Switzerland65!H28/Switzerland65!Q28*Switzerland65!Q27/Switzerland65!B27)
*(Australia61!D27*Australia61!H27/Australia61!Q27*Australia61!Q28/Australia61!B28
 +Canada62!D27*Canada62!H27/Canada62!Q27*Canada62!Q28/Canada62!B28
 +Japan63!D27*Japan63!H27/Japan63!Q27*Japan63!Q28/Japan63!B28
 +Norway64!D27*Norway64!H27/Norway64!Q27*Norway64!Q28/Norway64!B28
 +Switzerland65!D27*Switzerland65!H27/Switzerland65!Q27*Switzerland65!Q28/Switzerland65!B28)
/(Australia61!D27*Australia61!H27/Australia61!B27
 +Canada62!D27*Canada62!H27/Canada62!B27
 +Japan63!D27*Japan63!H27/Japan63!B27
 +Norway64!D27*Norway64!H27/Norway64!B27
 +Switzerland65!D27*Switzerland65!H27/Switzerland65!B27))))</f>
        <v/>
      </c>
      <c r="N28" s="62" t="str">
        <f>IF(OR(
Australia61!I28   ="",Australia61!I27   ="",
Australia61!B28   ="",Australia61!B27   ="",
Australia61!R28   ="",Australia61!R27   ="",
Canada62!I28      ="",Canada62!I27      ="",
Canada62!B28      ="",Canada62!B27      ="",
Canada62!R28      ="",Canada62!R27      ="",
Japan63!I28       ="",Japan63!I27       ="",
Japan63!B28       ="",Japan63!B27       ="",
Japan63!R28       ="",Japan63!R27       ="",
Norway64!I28      ="",Norway64!I27      ="",
Norway64!B28      ="",Norway64!B27      ="",
Norway64!R28      ="",Norway64!R27      ="",
Switzerland65!I28 ="",Switzerland65!I27 ="",
Switzerland65!B28 ="",Switzerland65!B27 ="",
Switzerland65!R28 ="",Switzerland65!R27 =""),"",
LN(SQRT(
(Australia61!I28/Australia61!B28
 +Canada62!I28/Canada62!B28
 +Japan63!I28/Japan63!B28
 +Norway64!I28/Norway64!B28
 +Switzerland65!I28/Switzerland65!B28)
/(Australia61!I28/Australia61!R28*Australia61!R27/Australia61!B27
 +Canada62!I28/Canada62!R28*Canada62!R27/Canada62!B27
 +Japan63!I28/Japan63!R28*Japan63!R27/Japan63!B27
 +Norway64!I28/Norway64!R28*Norway64!R27/Norway64!B27
 +Switzerland65!I28/Switzerland65!R28*Switzerland65!R27/Switzerland65!B27)
*(Australia61!I27/Australia61!R27*Australia61!R28/Australia61!B28
 +Canada62!I27/Canada62!R27*Canada62!R28/Canada62!B28
 +Japan63!I27/Japan63!R27*Japan63!R28/Japan63!B28
 +Norway64!I27/Norway64!R27*Norway64!R28/Norway64!B28
 +Switzerland65!I27/Switzerland65!R27*Switzerland65!R28/Switzerland65!B28)
/(Australia61!I27/Australia61!B27
 +Canada62!I27/Canada62!B27
 +Japan63!I27/Japan63!B27
 +Norway64!I27/Norway64!B27
 +Switzerland65!I27/Switzerland65!B27))))</f>
        <v/>
      </c>
      <c r="O28" s="62" t="str">
        <f>IF(OR(
Australia61!K28   ="",Australia61!K27   ="",
Australia61!B28   ="",Australia61!B27   ="",
Australia61!S28   ="",Australia61!S27   ="",
Canada62!K28      ="",Canada62!K27      ="",
Canada62!B28      ="",Canada62!B27      ="",
Canada62!S28      ="",Canada62!S27      ="",
Japan63!K28       ="",Japan63!K27       ="",
Japan63!B28       ="",Japan63!B27       ="",
Japan63!S28       ="",Japan63!S27       ="",
Norway64!K28      ="",Norway64!K27      ="",
Norway64!B28      ="",Norway64!B27      ="",
Norway64!S28      ="",Norway64!S27      ="",
Switzerland65!K28 ="",Switzerland65!K27 ="",
Switzerland65!B28 ="",Switzerland65!B27 ="",
Switzerland65!S28 ="",Switzerland65!S27 =""),"",
LN(SQRT(
(Australia61!K28/Australia61!B28
 +Canada62!K28/Canada62!B28
 +Japan63!K28/Japan63!B28
 +Norway64!K28/Norway64!B28
 +Switzerland65!K28/Switzerland65!B28)
/(Australia61!K28/Australia61!S28*Australia61!S27/Australia61!B27
 +Canada62!K28/Canada62!S28*Canada62!S27/Canada62!B27
 +Japan63!K28/Japan63!S28*Japan63!S27/Japan63!B27
 +Norway64!K28/Norway64!S28*Norway64!S27/Norway64!B27
 +Switzerland65!K28/Switzerland65!S28*Switzerland65!S27/Switzerland65!B27)
*(Australia61!K27/Australia61!S27*Australia61!S28/Australia61!B28
 +Canada62!K27/Canada62!S27*Canada62!S28/Canada62!B28
 +Japan63!K27/Japan63!S27*Japan63!S28/Japan63!B28
 +Norway64!K27/Norway64!S27*Norway64!S28/Norway64!B28
 +Switzerland65!K27/Switzerland65!S27*Switzerland65!S28/Switzerland65!B28)
/(Australia61!K27/Australia61!B27
 +Canada62!K27/Canada62!B27
 +Japan63!K27/Japan63!B27
 +Norway64!K27/Norway64!B27
 +Switzerland65!K27/Switzerland65!B27))))</f>
        <v/>
      </c>
      <c r="P28" s="62" t="str">
        <f>IF(OR(
Australia61!L28   ="",Australia61!L27   ="",
Australia61!B28   ="",Australia61!B27   ="",
Australia61!T28   ="",Australia61!T27   ="",
Canada62!L28      ="",Canada62!L27      ="",
Canada62!B28      ="",Canada62!B27      ="",
Canada62!T28      ="",Canada62!T27      ="",
Japan63!L28       ="",Japan63!L27       ="",
Japan63!B28       ="",Japan63!B27       ="",
Japan63!T28       ="",Japan63!T27       ="",
Norway64!L28      ="",Norway64!L27      ="",
Norway64!B28      ="",Norway64!B27      ="",
Norway64!T28      ="",Norway64!T27      ="",
Switzerland65!L28 ="",Switzerland65!L27 ="",
Switzerland65!B28 ="",Switzerland65!B27 ="",
Switzerland65!T28 ="",Switzerland65!T27 =""),"",
LN(SQRT(
(Australia61!L28/Australia61!B28
 +Canada62!L28/Canada62!B28
 +Japan63!L28/Japan63!B28
 +Norway64!L28/Norway64!B28
 +Switzerland65!L28/Switzerland65!B28)
/(Australia61!L28/Australia61!T28*Australia61!T27/Australia61!B27
 +Canada62!L28/Canada62!T28*Canada62!T27/Canada62!B27
 +Japan63!L28/Japan63!T28*Japan63!T27/Japan63!B27
 +Norway64!L28/Norway64!T28*Norway64!T27/Norway64!B27
 +Switzerland65!L28/Switzerland65!T28*Switzerland65!T27/Switzerland65!B27)
*(Australia61!L27/Australia61!T27*Australia61!T28/Australia61!B28
 +Canada62!L27/Canada62!T27*Canada62!T28/Canada62!B28
 +Japan63!L27/Japan63!T27*Japan63!T28/Japan63!B28
 +Norway64!L27/Norway64!T27*Norway64!T28/Norway64!B28
 +Switzerland65!L27/Switzerland65!T27*Switzerland65!T28/Switzerland65!B28)
/(Australia61!L27/Australia61!B27
 +Canada62!L27/Canada62!B27
 +Japan63!L27/Japan63!B27
 +Norway64!L27/Norway64!B27
 +Switzerland65!L27/Switzerland65!B27))))</f>
        <v/>
      </c>
      <c r="V28" s="61" t="str">
        <f>IF(OR(
Australia61!V28   ="",
Australia61!U28   ="",
Canada62!V28      ="",
Canada62!U28      ="",
Japan63!V28       ="",
Japan63!U28       ="",
Norway64!V28      ="",
Norway64!U28      ="",
Switzerland65!V28 ="",
Switzerland65!U28 =""),"",
LN((Australia61!V28+Canada62!V28+Japan63!V28+Norway64!V28+Switzerland65!V28)
/(Australia61!U28+Canada62!U28+Japan63!U28+Norway64!U28+Switzerland65!U28)))</f>
        <v/>
      </c>
      <c r="W28" s="61" t="str">
        <f>IF(OR(
Australia61!V28   ="",
Australia61!W28   ="",
Australia61!U28   ="",
Canada62!V28      ="",
Canada62!W28      ="",
Canada62!U28      ="",
Japan63!V28       ="",
Japan63!W28       ="",
Japan63!U28       ="",
Norway64!V28      ="",
Norway64!W28      ="",
Norway64!U28      ="",
Switzerland65!V28 ="",
Switzerland65!W28 ="",
Switzerland65!V28 =""),"",
LN((Australia61!V28*Australia61!W28+Canada62!V28*Canada62!W28+Japan63!V28*Japan63!W28+Norway64!V28*Norway64!W28+Switzerland65!V28*Switzerland65!W28)
/(Australia61!U28+Canada62!U28+Japan63!U28+Norway64!U28+Switzerland65!U28)))</f>
        <v/>
      </c>
      <c r="X28" s="61" t="str">
        <f>IF(OR(
Australia61!X28   ="",
Australia61!D28   ="",
Australia61!B28   ="",
Canada62!X28      ="",
Canada62!D28      ="",
Canada62!B28      ="",
Japan63!X28       ="",
Japan63!D28       ="",
Japan63!B28       ="",
Norway64!X28      ="",
Norway64!D28      ="",
Norway64!B28      ="",
Switzerland65!X28 ="",
Switzerland65!D28 ="",
Switzerland65!B28 =""),"",
(Australia61!X28*Australia61!D28/Australia61!B28
 +Canada62!X28*Canada62!D28/Canada62!B28
 +Japan63!X28*Japan63!D28/Japan63!B28
 +Norway64!X28*Norway64!D28/Norway64!B28
 +Switzerland65!X28*Switzerland65!D28/Switzerland65!B28)
/(Australia61!D28/Australia61!B28
 +Canada62!D28/Canada62!B28
 +Japan63!D28/Japan63!B28
 +Norway64!D28/Norway64!B28
 +Switzerland65!D28/Switzerland65!B28))</f>
        <v/>
      </c>
      <c r="Y28" s="61" t="str">
        <f>IF(OR(
Australia61!Y28   ="",
Australia61!D28   ="",
Australia61!B28   ="",
Canada62!Y28      ="",
Canada62!D28      ="",
Canada62!B28      ="",
Japan63!Y28       ="",
Japan63!D28       ="",
Japan63!B28       ="",
Norway64!Y28      ="",
Norway64!D28      ="",
Norway64!B28      ="",
Switzerland65!Y28 ="",
Switzerland65!D28 ="",
Switzerland65!B28 =""),"",
(Australia61!Y28/Australia61!B28
 +Canada62!Y28/Canada62!B28
 +Japan63!Y28/Japan63!B28
 +Norway64!Y28/Norway64!B28
 +Switzerland65!Y28/Switzerland65!B28)
/(Australia61!D28/Australia61!B28
 +Canada62!D28/Canada62!B28
 +Japan63!D28/Japan63!B28
 +Norway64!D28/Norway64!B28
 +Switzerland65!D28/Switzerland65!B28))</f>
        <v/>
      </c>
      <c r="Z28" s="61">
        <v>1.88</v>
      </c>
      <c r="AA28" s="62">
        <f t="shared" si="1"/>
        <v>4.0627356523111398E-2</v>
      </c>
      <c r="AB28" s="61">
        <f>IF(OR(
Australia61!AB28   ="",
Australia61!D28   ="",
Australia61!B28   ="",
Canada62!AB28      ="",
Canada62!D28      ="",
Canada62!B28      ="",
Japan63!AB28       ="",
Japan63!D28       ="",
Japan63!B28       ="",
Norway64!AB28      ="",
Norway64!D28      ="",
Norway64!B28      ="",
Switzerland65!AB28 ="",
Switzerland65!D28 ="",
Switzerland65!B28 =""),"",
(Australia61!AB28*Australia61!D28/Australia61!B28
 +Canada62!AB28*Canada62!D28/Canada62!B28
 +Japan63!AB28*Japan63!D28/Japan63!B28
 +Norway64!AB28*Norway64!D28/Norway64!B28
 +Switzerland65!AB28*Switzerland65!D28/Switzerland65!B28)
/(Australia61!D28/Australia61!B28
 +Canada62!D28/Canada62!B28
 +Japan63!D28/Japan63!B28
 +Norway64!D28/Norway64!B28
 +Switzerland65!D28/Switzerland65!B28))</f>
        <v>0.36738824843473361</v>
      </c>
    </row>
    <row r="29" spans="1:28">
      <c r="A29" s="62">
        <v>1896</v>
      </c>
      <c r="B29" s="62" t="str">
        <f>IF(OR(
Australia61!AC29   ="",
Australia61!D29   ="",
Australia61!B29   ="",
Canada62!AC29      ="",
Canada62!D29      ="",
Canada62!B29      ="",
Japan63!AC29       ="",
Japan63!D29       ="",
Japan63!B29       ="",
Norway64!AC29      ="",
Norway64!D29      ="",
Norway64!B29      ="",
Switzerland65!AC29 ="",
Switzerland65!D29 ="",
Switzerland65!B29 =""),"",
(Australia61!AC29*Australia61!D29/Australia61!B29
 +Canada62!AC29*Canada62!D29/Canada62!B29
 +Japan63!AC29*Japan63!D29/Japan63!B29
 +Norway64!AC29*Norway64!D29/Norway64!B29
 +Switzerland65!AC29*Switzerland65!D29/Switzerland65!B29)
/(Australia61!D29/Australia61!B29
 +Canada62!D29/Canada62!B29
 +Japan63!D29/Japan63!B29
 +Norway64!D29/Norway64!B29
 +Switzerland65!D29/Switzerland65!B29))</f>
        <v/>
      </c>
      <c r="C29" s="61" t="str">
        <f>IF(OR(
Australia61!F29   ="",
Australia61!D29   ="",
Australia61!B29   ="",
Canada62!F29      ="",
Canada62!D29      ="",
Canada62!B29      ="",
Japan63!F29       ="",
Japan63!D29       ="",
Japan63!B29       ="",
Norway64!F29      ="",
Norway64!D29      ="",
Norway64!B29      ="",
Switzerland65!F29 ="",
Switzerland65!D29 ="",
Switzerland65!B29 =""),"",
(Australia61!F29*Australia61!D29/Australia61!B29
 +Canada62!F29*Canada62!D29/Canada62!B29
 +Japan63!F29*Japan63!D29/Japan63!B29
 +Norway64!F29*Norway64!D29/Norway64!B29
 +Switzerland65!F29*Switzerland65!D29/Switzerland65!B29)
/(Australia61!D29/Australia61!B29
 +Canada62!D29/Canada62!B29
 +Japan63!D29/Japan63!B29
 +Norway64!D29/Norway64!B29
 +Switzerland65!D29/Switzerland65!B29))</f>
        <v/>
      </c>
      <c r="D29" s="61" t="str">
        <f>IF(OR(
Australia61!AE29   ="",
Australia61!D29   ="",
Australia61!B29   ="",
Canada62!AE29      ="",
Canada62!D29      ="",
Canada62!B29      ="",
Japan63!AE29       ="",
Japan63!D29       ="",
Japan63!B29       ="",
Norway64!AE29      ="",
Norway64!D29      ="",
Norway64!B29      ="",
Switzerland65!AE29 ="",
Switzerland65!D29 ="",
Switzerland65!B29 =""),"",
(Australia61!AE29*Australia61!D29/Australia61!B29
 +Canada62!AE29*Canada62!D29/Canada62!B29
 +Japan63!AE29*Japan63!D29/Japan63!B29
 +Norway64!AE29*Norway64!D29/Norway64!B29
 +Switzerland65!AE29*Switzerland65!D29/Switzerland65!B29)
/(Australia61!D29/Australia61!B29
 +Canada62!D29/Canada62!B29
 +Japan63!D29/Japan63!B29
 +Norway64!D29/Norway64!B29
 +Switzerland65!D29/Switzerland65!B29))</f>
        <v/>
      </c>
      <c r="E29" s="61">
        <f>IF(OR(
Australia61!H29   ="",
Australia61!D29   ="",
Australia61!B29   ="",
Canada62!H29      ="",
Canada62!D29      ="",
Canada62!B29      ="",
Japan63!H29       ="",
Japan63!D29       ="",
Japan63!B29       ="",
Norway64!H29      ="",
Norway64!D29      ="",
Norway64!B29      ="",
Switzerland65!H29 ="",
Switzerland65!D29 ="",
Switzerland65!B29 =""),"",
(Australia61!H29*Australia61!D29/Australia61!B29
 +Canada62!H29*Canada62!D29/Canada62!B29
 +Japan63!H29*Japan63!D29/Japan63!B29
 +Norway64!H29*Norway64!D29/Norway64!B29
 +Switzerland65!H29*Switzerland65!D29/Switzerland65!B29)
/(Australia61!D29/Australia61!B29
 +Canada62!D29/Canada62!B29
 +Japan63!D29/Japan63!B29
 +Norway64!D29/Norway64!B29
 +Switzerland65!D29/Switzerland65!B29))</f>
        <v>0.14794484783969863</v>
      </c>
      <c r="F29" s="61" t="str">
        <f>IF(OR(
Australia61!I29   ="",
Australia61!D29   ="",
Australia61!B29   ="",
Canada62!I29      ="",
Canada62!D29      ="",
Canada62!B29      ="",
Japan63!I29       ="",
Japan63!D29       ="",
Japan63!B29       ="",
Norway64!I29      ="",
Norway64!D29      ="",
Norway64!B29      ="",
Switzerland65!I29 ="",
Switzerland65!D29 ="",
Switzerland65!B29 =""),"",
(Australia61!I29/Australia61!B29
 +Canada62!I29/Canada62!B29
 +Japan63!I29/Japan63!B29
 +Norway64!I29/Norway64!B29
 +Switzerland65!I29/Switzerland65!B29)
/(Australia61!D29/Australia61!B29
 +Canada62!D29/Canada62!B29
 +Japan63!D29/Japan63!B29
 +Norway64!D29/Norway64!B29
 +Switzerland65!D29/Switzerland65!B29))</f>
        <v/>
      </c>
      <c r="G29" s="61" t="str">
        <f>IF(OR(
Australia61!J29   ="",
Australia61!D29   ="",
Australia61!B29   ="",
Canada62!J29      ="",
Canada62!D29      ="",
Canada62!B29      ="",
Japan63!J29       ="",
Japan63!D29       ="",
Japan63!B29       ="",
Norway64!J29      ="",
Norway64!D29      ="",
Norway64!B29      ="",
Switzerland65!J29 ="",
Switzerland65!D29 ="",
Switzerland65!B29 =""),"",
(Australia61!J29/Australia61!B29
 +Canada62!J29/Canada62!B29
 +Japan63!J29/Japan63!B29
 +Norway64!J29/Norway64!B29
 +Switzerland65!J29/Switzerland65!B29)
/(Australia61!D29/Australia61!B29
 +Canada62!D29/Canada62!B29
 +Japan63!D29/Japan63!B29
 +Norway64!D29/Norway64!B29
 +Switzerland65!D29/Switzerland65!B29))</f>
        <v/>
      </c>
      <c r="H29" s="61">
        <f>IF(OR(
Australia61!K29   ="",
Australia61!D29   ="",
Australia61!B29   ="",
Canada62!K29      ="",
Canada62!D29      ="",
Canada62!B29      ="",
Japan63!K29       ="",
Japan63!D29       ="",
Japan63!B29       ="",
Norway64!K29      ="",
Norway64!D29      ="",
Norway64!B29      ="",
Switzerland65!K29 ="",
Switzerland65!D29 ="",
Switzerland65!B29 =""),"",
(Australia61!K29/Australia61!B29
 +Canada62!K29/Canada62!B29
 +Japan63!K29/Japan63!B29
 +Norway64!K29/Norway64!B29
 +Switzerland65!K29/Switzerland65!B29)
/(Australia61!D29/Australia61!B29
 +Canada62!D29/Canada62!B29
 +Japan63!D29/Japan63!B29
 +Norway64!D29/Norway64!B29
 +Switzerland65!D29/Switzerland65!B29))</f>
        <v>0.17464470800741941</v>
      </c>
      <c r="I29" s="61">
        <f>IF(OR(
Australia61!L29   ="",
Australia61!D29   ="",
Australia61!B29   ="",
Canada62!L29      ="",
Canada62!D29      ="",
Canada62!B29      ="",
Japan63!L29       ="",
Japan63!D29       ="",
Japan63!B29       ="",
Norway64!L29      ="",
Norway64!D29      ="",
Norway64!B29      ="",
Switzerland65!L29 ="",
Switzerland65!D29 ="",
Switzerland65!B29 =""),"",
(Australia61!L29/Australia61!B29
 +Canada62!L29/Canada62!B29
 +Japan63!L29/Japan63!B29
 +Norway64!L29/Norway64!B29
 +Switzerland65!L29/Switzerland65!B29)
/(Australia61!D29/Australia61!B29
 +Canada62!D29/Canada62!B29
 +Japan63!D29/Japan63!B29
 +Norway64!D29/Norway64!B29
 +Switzerland65!D29/Switzerland65!B29))</f>
        <v>0.19190365803857209</v>
      </c>
      <c r="J29" s="61">
        <f t="shared" si="0"/>
        <v>-1.7258950031152687E-2</v>
      </c>
      <c r="K29" s="62">
        <f>IF(OR(
Australia61!D29   ="",Australia61!D28   ="",
Australia61!B29   ="",Australia61!B28   ="",
Australia61!N29   ="",Australia61!N28   ="",
Canada62!D29      ="",Canada62!D28      ="",
Canada62!B29      ="",Canada62!B28      ="",
Canada62!N29      ="",Canada62!N28      ="",
Japan63!D29       ="",Japan63!D28       ="",
Japan63!B29       ="",Japan63!B28       ="",
Japan63!N29       ="",Japan63!N28       ="",
Norway64!D29      ="",Norway64!D28      ="",
Norway64!B29      ="",Norway64!B28      ="",
Norway64!N29      ="",Norway64!N28      ="",
Switzerland65!D29 ="",Switzerland65!D28 ="",
Switzerland65!B29 ="",Switzerland65!B28 ="",
Switzerland65!N29 ="",Switzerland65!N28 =""),"",
LN(SQRT(
(Australia61!D29/Australia61!B29
 +Canada62!D29/Canada62!B29
 +Japan63!D29/Japan63!B29
 +Norway64!D29/Norway64!B29
 +Switzerland65!D29/Switzerland65!B29)
/(Australia61!D29/Australia61!N29*Australia61!N28/Australia61!B28
 +Canada62!D29/Canada62!N29*Canada62!N28/Canada62!B28
 +Japan63!D29/Japan63!N29*Japan63!N28/Japan63!B28
 +Norway64!D29/Norway64!N29*Norway64!N28/Norway64!B28
 +Switzerland65!D29/Switzerland65!N29*Switzerland65!N28/Switzerland65!B28)
*(Australia61!D28/Australia61!N28*Australia61!N29/Australia61!B29
 +Canada62!D28/Canada62!N28*Canada62!N29/Canada62!B29
 +Japan63!D28/Japan63!N28*Japan63!N29/Japan63!B29
 +Norway64!D28/Norway64!N28*Norway64!N29/Norway64!B29
 +Switzerland65!D28/Switzerland65!N28*Switzerland65!N29/Switzerland65!B29)
/(Australia61!D28/Australia61!B28
 +Canada62!D28/Canada62!B28
 +Japan63!D28/Japan63!B28
 +Norway64!D28/Norway64!B28
 +Switzerland65!D28/Switzerland65!B28))))</f>
        <v>4.1748403676062473E-2</v>
      </c>
      <c r="L29" s="62" t="str">
        <f>IF(OR(
Australia61!F29   ="",Australia61!F28   ="",
Australia61!D29   ="",Australia61!D28   ="",
Australia61!B29   ="",Australia61!B28   ="",
Australia61!P29   ="",Australia61!P28   ="",
Canada62!F29      ="",Canada62!F28      ="",
Canada62!D29      ="",Canada62!D28      ="",
Canada62!B29      ="",Canada62!B28      ="",
Canada62!P29      ="",Canada62!P28      ="",
Japan63!F29       ="",Japan63!F28       ="",
Japan63!D29       ="",Japan63!D28       ="",
Japan63!B29       ="",Japan63!B28       ="",
Japan63!P29       ="",Japan63!P28       ="",
Norway64!F29      ="",Norway64!F28      ="",
Norway64!D29      ="",Norway64!D28      ="",
Norway64!B29      ="",Norway64!B28      ="",
Norway64!P29      ="",Norway64!P28      ="",
Switzerland65!F29 ="",Switzerland65!F28 ="",
Switzerland65!D29 ="",Switzerland65!D28 ="",
Switzerland65!B29 ="",Switzerland65!B28 ="",
Switzerland65!P29 ="",Switzerland65!P28 =""),"",
LN(SQRT(
(Australia61!D29*Australia61!F29/Australia61!B29
 +Canada62!D29*Canada62!F29/Canada62!B29
 +Japan63!D29*Japan63!F29/Japan63!B29
 +Norway64!D29*Norway64!F29/Norway64!B29
 +Switzerland65!D29*Switzerland65!F29/Switzerland65!B29)
/(Australia61!D29*Australia61!F29/Australia61!P29*Australia61!P28/Australia61!B28
 +Canada62!D29*Canada62!F29/Canada62!P29*Canada62!P28/Canada62!B28
 +Japan63!D29*Japan63!F29/Japan63!P29*Japan63!P28/Japan63!B28
 +Norway64!D29*Norway64!F29/Norway64!P29*Norway64!P28/Norway64!B28
 +Switzerland65!D29*Switzerland65!F29/Switzerland65!P29*Switzerland65!P28/Switzerland65!B28)
*(Australia61!D28*Australia61!F28/Australia61!P28*Australia61!P29/Australia61!B29
 +Canada62!D28*Canada62!F28/Canada62!P28*Canada62!P29/Canada62!B29
 +Japan63!D28*Japan63!F28/Japan63!P28*Japan63!P29/Japan63!B29
 +Norway64!D28*Norway64!F28/Norway64!P28*Norway64!P29/Norway64!B29
 +Switzerland65!D28*Switzerland65!F28/Switzerland65!P28*Switzerland65!P29/Switzerland65!B29)
/(Australia61!D28*Australia61!F28/Australia61!B28
 +Canada62!D28*Canada62!F28/Canada62!B28
 +Japan63!D28*Japan63!F28/Japan63!B28
 +Norway64!D28*Norway64!F28/Norway64!B28
 +Switzerland65!D28*Switzerland65!F28/Switzerland65!B28))))</f>
        <v/>
      </c>
      <c r="M29" s="62" t="str">
        <f>IF(OR(
Australia61!H29   ="",Australia61!H28   ="",
Australia61!D29   ="",Australia61!D28   ="",
Australia61!B29   ="",Australia61!B28   ="",
Australia61!Q29   ="",Australia61!Q28   ="",
Canada62!H29      ="",Canada62!H28      ="",
Canada62!D29      ="",Canada62!D28      ="",
Canada62!B29      ="",Canada62!B28      ="",
Canada62!Q29      ="",Canada62!Q28      ="",
Japan63!H29       ="",Japan63!H28       ="",
Japan63!D29       ="",Japan63!D28       ="",
Japan63!B29       ="",Japan63!B28       ="",
Japan63!Q29       ="",Japan63!Q28       ="",
Norway64!H29      ="",Norway64!H28      ="",
Norway64!D29      ="",Norway64!D28      ="",
Norway64!B29      ="",Norway64!B28      ="",
Norway64!Q29      ="",Norway64!Q28      ="",
Switzerland65!H29 ="",Switzerland65!H28 ="",
Switzerland65!D29 ="",Switzerland65!D28 ="",
Switzerland65!B29 ="",Switzerland65!B28 ="",
Switzerland65!Q29 ="",Switzerland65!Q28 =""),"",
LN(SQRT(
(Australia61!D29*Australia61!H29/Australia61!B29
 +Canada62!D29*Canada62!H29/Canada62!B29
 +Japan63!D29*Japan63!H29/Japan63!B29
 +Norway64!D29*Norway64!H29/Norway64!B29
 +Switzerland65!D29*Switzerland65!H29/Switzerland65!B29)
/(Australia61!D29*Australia61!H29/Australia61!Q29*Australia61!Q28/Australia61!B28
 +Canada62!D29*Canada62!H29/Canada62!Q29*Canada62!Q28/Canada62!B28
 +Japan63!D29*Japan63!H29/Japan63!Q29*Japan63!Q28/Japan63!B28
 +Norway64!D29*Norway64!H29/Norway64!Q29*Norway64!Q28/Norway64!B28
 +Switzerland65!D29*Switzerland65!H29/Switzerland65!Q29*Switzerland65!Q28/Switzerland65!B28)
*(Australia61!D28*Australia61!H28/Australia61!Q28*Australia61!Q29/Australia61!B29
 +Canada62!D28*Canada62!H28/Canada62!Q28*Canada62!Q29/Canada62!B29
 +Japan63!D28*Japan63!H28/Japan63!Q28*Japan63!Q29/Japan63!B29
 +Norway64!D28*Norway64!H28/Norway64!Q28*Norway64!Q29/Norway64!B29
 +Switzerland65!D28*Switzerland65!H28/Switzerland65!Q28*Switzerland65!Q29/Switzerland65!B29)
/(Australia61!D28*Australia61!H28/Australia61!B28
 +Canada62!D28*Canada62!H28/Canada62!B28
 +Japan63!D28*Japan63!H28/Japan63!B28
 +Norway64!D28*Norway64!H28/Norway64!B28
 +Switzerland65!D28*Switzerland65!H28/Switzerland65!B28))))</f>
        <v/>
      </c>
      <c r="N29" s="62" t="str">
        <f>IF(OR(
Australia61!I29   ="",Australia61!I28   ="",
Australia61!B29   ="",Australia61!B28   ="",
Australia61!R29   ="",Australia61!R28   ="",
Canada62!I29      ="",Canada62!I28      ="",
Canada62!B29      ="",Canada62!B28      ="",
Canada62!R29      ="",Canada62!R28      ="",
Japan63!I29       ="",Japan63!I28       ="",
Japan63!B29       ="",Japan63!B28       ="",
Japan63!R29       ="",Japan63!R28       ="",
Norway64!I29      ="",Norway64!I28      ="",
Norway64!B29      ="",Norway64!B28      ="",
Norway64!R29      ="",Norway64!R28      ="",
Switzerland65!I29 ="",Switzerland65!I28 ="",
Switzerland65!B29 ="",Switzerland65!B28 ="",
Switzerland65!R29 ="",Switzerland65!R28 =""),"",
LN(SQRT(
(Australia61!I29/Australia61!B29
 +Canada62!I29/Canada62!B29
 +Japan63!I29/Japan63!B29
 +Norway64!I29/Norway64!B29
 +Switzerland65!I29/Switzerland65!B29)
/(Australia61!I29/Australia61!R29*Australia61!R28/Australia61!B28
 +Canada62!I29/Canada62!R29*Canada62!R28/Canada62!B28
 +Japan63!I29/Japan63!R29*Japan63!R28/Japan63!B28
 +Norway64!I29/Norway64!R29*Norway64!R28/Norway64!B28
 +Switzerland65!I29/Switzerland65!R29*Switzerland65!R28/Switzerland65!B28)
*(Australia61!I28/Australia61!R28*Australia61!R29/Australia61!B29
 +Canada62!I28/Canada62!R28*Canada62!R29/Canada62!B29
 +Japan63!I28/Japan63!R28*Japan63!R29/Japan63!B29
 +Norway64!I28/Norway64!R28*Norway64!R29/Norway64!B29
 +Switzerland65!I28/Switzerland65!R28*Switzerland65!R29/Switzerland65!B29)
/(Australia61!I28/Australia61!B28
 +Canada62!I28/Canada62!B28
 +Japan63!I28/Japan63!B28
 +Norway64!I28/Norway64!B28
 +Switzerland65!I28/Switzerland65!B28))))</f>
        <v/>
      </c>
      <c r="O29" s="62" t="str">
        <f>IF(OR(
Australia61!K29   ="",Australia61!K28   ="",
Australia61!B29   ="",Australia61!B28   ="",
Australia61!S29   ="",Australia61!S28   ="",
Canada62!K29      ="",Canada62!K28      ="",
Canada62!B29      ="",Canada62!B28      ="",
Canada62!S29      ="",Canada62!S28      ="",
Japan63!K29       ="",Japan63!K28       ="",
Japan63!B29       ="",Japan63!B28       ="",
Japan63!S29       ="",Japan63!S28       ="",
Norway64!K29      ="",Norway64!K28      ="",
Norway64!B29      ="",Norway64!B28      ="",
Norway64!S29      ="",Norway64!S28      ="",
Switzerland65!K29 ="",Switzerland65!K28 ="",
Switzerland65!B29 ="",Switzerland65!B28 ="",
Switzerland65!S29 ="",Switzerland65!S28 =""),"",
LN(SQRT(
(Australia61!K29/Australia61!B29
 +Canada62!K29/Canada62!B29
 +Japan63!K29/Japan63!B29
 +Norway64!K29/Norway64!B29
 +Switzerland65!K29/Switzerland65!B29)
/(Australia61!K29/Australia61!S29*Australia61!S28/Australia61!B28
 +Canada62!K29/Canada62!S29*Canada62!S28/Canada62!B28
 +Japan63!K29/Japan63!S29*Japan63!S28/Japan63!B28
 +Norway64!K29/Norway64!S29*Norway64!S28/Norway64!B28
 +Switzerland65!K29/Switzerland65!S29*Switzerland65!S28/Switzerland65!B28)
*(Australia61!K28/Australia61!S28*Australia61!S29/Australia61!B29
 +Canada62!K28/Canada62!S28*Canada62!S29/Canada62!B29
 +Japan63!K28/Japan63!S28*Japan63!S29/Japan63!B29
 +Norway64!K28/Norway64!S28*Norway64!S29/Norway64!B29
 +Switzerland65!K28/Switzerland65!S28*Switzerland65!S29/Switzerland65!B29)
/(Australia61!K28/Australia61!B28
 +Canada62!K28/Canada62!B28
 +Japan63!K28/Japan63!B28
 +Norway64!K28/Norway64!B28
 +Switzerland65!K28/Switzerland65!B28))))</f>
        <v/>
      </c>
      <c r="P29" s="62" t="str">
        <f>IF(OR(
Australia61!L29   ="",Australia61!L28   ="",
Australia61!B29   ="",Australia61!B28   ="",
Australia61!T29   ="",Australia61!T28   ="",
Canada62!L29      ="",Canada62!L28      ="",
Canada62!B29      ="",Canada62!B28      ="",
Canada62!T29      ="",Canada62!T28      ="",
Japan63!L29       ="",Japan63!L28       ="",
Japan63!B29       ="",Japan63!B28       ="",
Japan63!T29       ="",Japan63!T28       ="",
Norway64!L29      ="",Norway64!L28      ="",
Norway64!B29      ="",Norway64!B28      ="",
Norway64!T29      ="",Norway64!T28      ="",
Switzerland65!L29 ="",Switzerland65!L28 ="",
Switzerland65!B29 ="",Switzerland65!B28 ="",
Switzerland65!T29 ="",Switzerland65!T28 =""),"",
LN(SQRT(
(Australia61!L29/Australia61!B29
 +Canada62!L29/Canada62!B29
 +Japan63!L29/Japan63!B29
 +Norway64!L29/Norway64!B29
 +Switzerland65!L29/Switzerland65!B29)
/(Australia61!L29/Australia61!T29*Australia61!T28/Australia61!B28
 +Canada62!L29/Canada62!T29*Canada62!T28/Canada62!B28
 +Japan63!L29/Japan63!T29*Japan63!T28/Japan63!B28
 +Norway64!L29/Norway64!T29*Norway64!T28/Norway64!B28
 +Switzerland65!L29/Switzerland65!T29*Switzerland65!T28/Switzerland65!B28)
*(Australia61!L28/Australia61!T28*Australia61!T29/Australia61!B29
 +Canada62!L28/Canada62!T28*Canada62!T29/Canada62!B29
 +Japan63!L28/Japan63!T28*Japan63!T29/Japan63!B29
 +Norway64!L28/Norway64!T28*Norway64!T29/Norway64!B29
 +Switzerland65!L28/Switzerland65!T28*Switzerland65!T29/Switzerland65!B29)
/(Australia61!L28/Australia61!B28
 +Canada62!L28/Canada62!B28
 +Japan63!L28/Japan63!B28
 +Norway64!L28/Norway64!B28
 +Switzerland65!L28/Switzerland65!B28))))</f>
        <v/>
      </c>
      <c r="V29" s="61" t="str">
        <f>IF(OR(
Australia61!V29   ="",
Australia61!U29   ="",
Canada62!V29      ="",
Canada62!U29      ="",
Japan63!V29       ="",
Japan63!U29       ="",
Norway64!V29      ="",
Norway64!U29      ="",
Switzerland65!V29 ="",
Switzerland65!U29 =""),"",
LN((Australia61!V29+Canada62!V29+Japan63!V29+Norway64!V29+Switzerland65!V29)
/(Australia61!U29+Canada62!U29+Japan63!U29+Norway64!U29+Switzerland65!U29)))</f>
        <v/>
      </c>
      <c r="W29" s="61" t="str">
        <f>IF(OR(
Australia61!V29   ="",
Australia61!W29   ="",
Australia61!U29   ="",
Canada62!V29      ="",
Canada62!W29      ="",
Canada62!U29      ="",
Japan63!V29       ="",
Japan63!W29       ="",
Japan63!U29       ="",
Norway64!V29      ="",
Norway64!W29      ="",
Norway64!U29      ="",
Switzerland65!V29 ="",
Switzerland65!W29 ="",
Switzerland65!V29 =""),"",
LN((Australia61!V29*Australia61!W29+Canada62!V29*Canada62!W29+Japan63!V29*Japan63!W29+Norway64!V29*Norway64!W29+Switzerland65!V29*Switzerland65!W29)
/(Australia61!U29+Canada62!U29+Japan63!U29+Norway64!U29+Switzerland65!U29)))</f>
        <v/>
      </c>
      <c r="X29" s="61" t="str">
        <f>IF(OR(
Australia61!X29   ="",
Australia61!D29   ="",
Australia61!B29   ="",
Canada62!X29      ="",
Canada62!D29      ="",
Canada62!B29      ="",
Japan63!X29       ="",
Japan63!D29       ="",
Japan63!B29       ="",
Norway64!X29      ="",
Norway64!D29      ="",
Norway64!B29      ="",
Switzerland65!X29 ="",
Switzerland65!D29 ="",
Switzerland65!B29 =""),"",
(Australia61!X29*Australia61!D29/Australia61!B29
 +Canada62!X29*Canada62!D29/Canada62!B29
 +Japan63!X29*Japan63!D29/Japan63!B29
 +Norway64!X29*Norway64!D29/Norway64!B29
 +Switzerland65!X29*Switzerland65!D29/Switzerland65!B29)
/(Australia61!D29/Australia61!B29
 +Canada62!D29/Canada62!B29
 +Japan63!D29/Japan63!B29
 +Norway64!D29/Norway64!B29
 +Switzerland65!D29/Switzerland65!B29))</f>
        <v/>
      </c>
      <c r="Y29" s="61" t="str">
        <f>IF(OR(
Australia61!Y29   ="",
Australia61!D29   ="",
Australia61!B29   ="",
Canada62!Y29      ="",
Canada62!D29      ="",
Canada62!B29      ="",
Japan63!Y29       ="",
Japan63!D29       ="",
Japan63!B29       ="",
Norway64!Y29      ="",
Norway64!D29      ="",
Norway64!B29      ="",
Switzerland65!Y29 ="",
Switzerland65!D29 ="",
Switzerland65!B29 =""),"",
(Australia61!Y29/Australia61!B29
 +Canada62!Y29/Canada62!B29
 +Japan63!Y29/Japan63!B29
 +Norway64!Y29/Norway64!B29
 +Switzerland65!Y29/Switzerland65!B29)
/(Australia61!D29/Australia61!B29
 +Canada62!D29/Canada62!B29
 +Japan63!D29/Japan63!B29
 +Norway64!D29/Norway64!B29
 +Switzerland65!D29/Switzerland65!B29))</f>
        <v/>
      </c>
      <c r="Z29" s="61">
        <v>4.28</v>
      </c>
      <c r="AA29" s="62">
        <f t="shared" si="1"/>
        <v>-2.2948403676062476E-2</v>
      </c>
      <c r="AB29" s="61">
        <f>IF(OR(
Australia61!AB29   ="",
Australia61!D29   ="",
Australia61!B29   ="",
Canada62!AB29      ="",
Canada62!D29      ="",
Canada62!B29      ="",
Japan63!AB29       ="",
Japan63!D29       ="",
Japan63!B29       ="",
Norway64!AB29      ="",
Norway64!D29      ="",
Norway64!B29      ="",
Switzerland65!AB29 ="",
Switzerland65!D29 ="",
Switzerland65!B29 =""),"",
(Australia61!AB29*Australia61!D29/Australia61!B29
 +Canada62!AB29*Canada62!D29/Canada62!B29
 +Japan63!AB29*Japan63!D29/Japan63!B29
 +Norway64!AB29*Norway64!D29/Norway64!B29
 +Switzerland65!AB29*Switzerland65!D29/Switzerland65!B29)
/(Australia61!D29/Australia61!B29
 +Canada62!D29/Canada62!B29
 +Japan63!D29/Japan63!B29
 +Norway64!D29/Norway64!B29
 +Switzerland65!D29/Switzerland65!B29))</f>
        <v>0.33942974667197323</v>
      </c>
    </row>
    <row r="30" spans="1:28">
      <c r="A30" s="62">
        <v>1897</v>
      </c>
      <c r="B30" s="62" t="str">
        <f>IF(OR(
Australia61!AC30   ="",
Australia61!D30   ="",
Australia61!B30   ="",
Canada62!AC30      ="",
Canada62!D30      ="",
Canada62!B30      ="",
Japan63!AC30       ="",
Japan63!D30       ="",
Japan63!B30       ="",
Norway64!AC30      ="",
Norway64!D30      ="",
Norway64!B30      ="",
Switzerland65!AC30 ="",
Switzerland65!D30 ="",
Switzerland65!B30 =""),"",
(Australia61!AC30*Australia61!D30/Australia61!B30
 +Canada62!AC30*Canada62!D30/Canada62!B30
 +Japan63!AC30*Japan63!D30/Japan63!B30
 +Norway64!AC30*Norway64!D30/Norway64!B30
 +Switzerland65!AC30*Switzerland65!D30/Switzerland65!B30)
/(Australia61!D30/Australia61!B30
 +Canada62!D30/Canada62!B30
 +Japan63!D30/Japan63!B30
 +Norway64!D30/Norway64!B30
 +Switzerland65!D30/Switzerland65!B30))</f>
        <v/>
      </c>
      <c r="C30" s="61" t="str">
        <f>IF(OR(
Australia61!F30   ="",
Australia61!D30   ="",
Australia61!B30   ="",
Canada62!F30      ="",
Canada62!D30      ="",
Canada62!B30      ="",
Japan63!F30       ="",
Japan63!D30       ="",
Japan63!B30       ="",
Norway64!F30      ="",
Norway64!D30      ="",
Norway64!B30      ="",
Switzerland65!F30 ="",
Switzerland65!D30 ="",
Switzerland65!B30 =""),"",
(Australia61!F30*Australia61!D30/Australia61!B30
 +Canada62!F30*Canada62!D30/Canada62!B30
 +Japan63!F30*Japan63!D30/Japan63!B30
 +Norway64!F30*Norway64!D30/Norway64!B30
 +Switzerland65!F30*Switzerland65!D30/Switzerland65!B30)
/(Australia61!D30/Australia61!B30
 +Canada62!D30/Canada62!B30
 +Japan63!D30/Japan63!B30
 +Norway64!D30/Norway64!B30
 +Switzerland65!D30/Switzerland65!B30))</f>
        <v/>
      </c>
      <c r="D30" s="61" t="str">
        <f>IF(OR(
Australia61!AE30   ="",
Australia61!D30   ="",
Australia61!B30   ="",
Canada62!AE30      ="",
Canada62!D30      ="",
Canada62!B30      ="",
Japan63!AE30       ="",
Japan63!D30       ="",
Japan63!B30       ="",
Norway64!AE30      ="",
Norway64!D30      ="",
Norway64!B30      ="",
Switzerland65!AE30 ="",
Switzerland65!D30 ="",
Switzerland65!B30 =""),"",
(Australia61!AE30*Australia61!D30/Australia61!B30
 +Canada62!AE30*Canada62!D30/Canada62!B30
 +Japan63!AE30*Japan63!D30/Japan63!B30
 +Norway64!AE30*Norway64!D30/Norway64!B30
 +Switzerland65!AE30*Switzerland65!D30/Switzerland65!B30)
/(Australia61!D30/Australia61!B30
 +Canada62!D30/Canada62!B30
 +Japan63!D30/Japan63!B30
 +Norway64!D30/Norway64!B30
 +Switzerland65!D30/Switzerland65!B30))</f>
        <v/>
      </c>
      <c r="E30" s="61">
        <f>IF(OR(
Australia61!H30   ="",
Australia61!D30   ="",
Australia61!B30   ="",
Canada62!H30      ="",
Canada62!D30      ="",
Canada62!B30      ="",
Japan63!H30       ="",
Japan63!D30       ="",
Japan63!B30       ="",
Norway64!H30      ="",
Norway64!D30      ="",
Norway64!B30      ="",
Switzerland65!H30 ="",
Switzerland65!D30 ="",
Switzerland65!B30 =""),"",
(Australia61!H30*Australia61!D30/Australia61!B30
 +Canada62!H30*Canada62!D30/Canada62!B30
 +Japan63!H30*Japan63!D30/Japan63!B30
 +Norway64!H30*Norway64!D30/Norway64!B30
 +Switzerland65!H30*Switzerland65!D30/Switzerland65!B30)
/(Australia61!D30/Australia61!B30
 +Canada62!D30/Canada62!B30
 +Japan63!D30/Japan63!B30
 +Norway64!D30/Norway64!B30
 +Switzerland65!D30/Switzerland65!B30))</f>
        <v>0.15062931711794444</v>
      </c>
      <c r="F30" s="61" t="str">
        <f>IF(OR(
Australia61!I30   ="",
Australia61!D30   ="",
Australia61!B30   ="",
Canada62!I30      ="",
Canada62!D30      ="",
Canada62!B30      ="",
Japan63!I30       ="",
Japan63!D30       ="",
Japan63!B30       ="",
Norway64!I30      ="",
Norway64!D30      ="",
Norway64!B30      ="",
Switzerland65!I30 ="",
Switzerland65!D30 ="",
Switzerland65!B30 =""),"",
(Australia61!I30/Australia61!B30
 +Canada62!I30/Canada62!B30
 +Japan63!I30/Japan63!B30
 +Norway64!I30/Norway64!B30
 +Switzerland65!I30/Switzerland65!B30)
/(Australia61!D30/Australia61!B30
 +Canada62!D30/Canada62!B30
 +Japan63!D30/Japan63!B30
 +Norway64!D30/Norway64!B30
 +Switzerland65!D30/Switzerland65!B30))</f>
        <v/>
      </c>
      <c r="G30" s="61" t="str">
        <f>IF(OR(
Australia61!J30   ="",
Australia61!D30   ="",
Australia61!B30   ="",
Canada62!J30      ="",
Canada62!D30      ="",
Canada62!B30      ="",
Japan63!J30       ="",
Japan63!D30       ="",
Japan63!B30       ="",
Norway64!J30      ="",
Norway64!D30      ="",
Norway64!B30      ="",
Switzerland65!J30 ="",
Switzerland65!D30 ="",
Switzerland65!B30 =""),"",
(Australia61!J30/Australia61!B30
 +Canada62!J30/Canada62!B30
 +Japan63!J30/Japan63!B30
 +Norway64!J30/Norway64!B30
 +Switzerland65!J30/Switzerland65!B30)
/(Australia61!D30/Australia61!B30
 +Canada62!D30/Canada62!B30
 +Japan63!D30/Japan63!B30
 +Norway64!D30/Norway64!B30
 +Switzerland65!D30/Switzerland65!B30))</f>
        <v/>
      </c>
      <c r="H30" s="61">
        <f>IF(OR(
Australia61!K30   ="",
Australia61!D30   ="",
Australia61!B30   ="",
Canada62!K30      ="",
Canada62!D30      ="",
Canada62!B30      ="",
Japan63!K30       ="",
Japan63!D30       ="",
Japan63!B30       ="",
Norway64!K30      ="",
Norway64!D30      ="",
Norway64!B30      ="",
Switzerland65!K30 ="",
Switzerland65!D30 ="",
Switzerland65!B30 =""),"",
(Australia61!K30/Australia61!B30
 +Canada62!K30/Canada62!B30
 +Japan63!K30/Japan63!B30
 +Norway64!K30/Norway64!B30
 +Switzerland65!K30/Switzerland65!B30)
/(Australia61!D30/Australia61!B30
 +Canada62!D30/Canada62!B30
 +Japan63!D30/Japan63!B30
 +Norway64!D30/Norway64!B30
 +Switzerland65!D30/Switzerland65!B30))</f>
        <v>0.17957388443658448</v>
      </c>
      <c r="I30" s="61">
        <f>IF(OR(
Australia61!L30   ="",
Australia61!D30   ="",
Australia61!B30   ="",
Canada62!L30      ="",
Canada62!D30      ="",
Canada62!B30      ="",
Japan63!L30       ="",
Japan63!D30       ="",
Japan63!B30       ="",
Norway64!L30      ="",
Norway64!D30      ="",
Norway64!B30      ="",
Switzerland65!L30 ="",
Switzerland65!D30 ="",
Switzerland65!B30 =""),"",
(Australia61!L30/Australia61!B30
 +Canada62!L30/Canada62!B30
 +Japan63!L30/Japan63!B30
 +Norway64!L30/Norway64!B30
 +Switzerland65!L30/Switzerland65!B30)
/(Australia61!D30/Australia61!B30
 +Canada62!D30/Canada62!B30
 +Japan63!D30/Japan63!B30
 +Norway64!D30/Norway64!B30
 +Switzerland65!D30/Switzerland65!B30))</f>
        <v>0.18999249405454638</v>
      </c>
      <c r="J30" s="61">
        <f t="shared" si="0"/>
        <v>-1.0418609617961899E-2</v>
      </c>
      <c r="K30" s="62">
        <f>IF(OR(
Australia61!D30   ="",Australia61!D29   ="",
Australia61!B30   ="",Australia61!B29   ="",
Australia61!N30   ="",Australia61!N29   ="",
Canada62!D30      ="",Canada62!D29      ="",
Canada62!B30      ="",Canada62!B29      ="",
Canada62!N30      ="",Canada62!N29      ="",
Japan63!D30       ="",Japan63!D29       ="",
Japan63!B30       ="",Japan63!B29       ="",
Japan63!N30       ="",Japan63!N29       ="",
Norway64!D30      ="",Norway64!D29      ="",
Norway64!B30      ="",Norway64!B29      ="",
Norway64!N30      ="",Norway64!N29      ="",
Switzerland65!D30 ="",Switzerland65!D29 ="",
Switzerland65!B30 ="",Switzerland65!B29 ="",
Switzerland65!N30 ="",Switzerland65!N29 =""),"",
LN(SQRT(
(Australia61!D30/Australia61!B30
 +Canada62!D30/Canada62!B30
 +Japan63!D30/Japan63!B30
 +Norway64!D30/Norway64!B30
 +Switzerland65!D30/Switzerland65!B30)
/(Australia61!D30/Australia61!N30*Australia61!N29/Australia61!B29
 +Canada62!D30/Canada62!N30*Canada62!N29/Canada62!B29
 +Japan63!D30/Japan63!N30*Japan63!N29/Japan63!B29
 +Norway64!D30/Norway64!N30*Norway64!N29/Norway64!B29
 +Switzerland65!D30/Switzerland65!N30*Switzerland65!N29/Switzerland65!B29)
*(Australia61!D29/Australia61!N29*Australia61!N30/Australia61!B30
 +Canada62!D29/Canada62!N29*Canada62!N30/Canada62!B30
 +Japan63!D29/Japan63!N29*Japan63!N30/Japan63!B30
 +Norway64!D29/Norway64!N29*Norway64!N30/Norway64!B30
 +Switzerland65!D29/Switzerland65!N29*Switzerland65!N30/Switzerland65!B30)
/(Australia61!D29/Australia61!B29
 +Canada62!D29/Canada62!B29
 +Japan63!D29/Japan63!B29
 +Norway64!D29/Norway64!B29
 +Switzerland65!D29/Switzerland65!B29))))</f>
        <v>6.9747710204831961E-2</v>
      </c>
      <c r="L30" s="62" t="str">
        <f>IF(OR(
Australia61!F30   ="",Australia61!F29   ="",
Australia61!D30   ="",Australia61!D29   ="",
Australia61!B30   ="",Australia61!B29   ="",
Australia61!P30   ="",Australia61!P29   ="",
Canada62!F30      ="",Canada62!F29      ="",
Canada62!D30      ="",Canada62!D29      ="",
Canada62!B30      ="",Canada62!B29      ="",
Canada62!P30      ="",Canada62!P29      ="",
Japan63!F30       ="",Japan63!F29       ="",
Japan63!D30       ="",Japan63!D29       ="",
Japan63!B30       ="",Japan63!B29       ="",
Japan63!P30       ="",Japan63!P29       ="",
Norway64!F30      ="",Norway64!F29      ="",
Norway64!D30      ="",Norway64!D29      ="",
Norway64!B30      ="",Norway64!B29      ="",
Norway64!P30      ="",Norway64!P29      ="",
Switzerland65!F30 ="",Switzerland65!F29 ="",
Switzerland65!D30 ="",Switzerland65!D29 ="",
Switzerland65!B30 ="",Switzerland65!B29 ="",
Switzerland65!P30 ="",Switzerland65!P29 =""),"",
LN(SQRT(
(Australia61!D30*Australia61!F30/Australia61!B30
 +Canada62!D30*Canada62!F30/Canada62!B30
 +Japan63!D30*Japan63!F30/Japan63!B30
 +Norway64!D30*Norway64!F30/Norway64!B30
 +Switzerland65!D30*Switzerland65!F30/Switzerland65!B30)
/(Australia61!D30*Australia61!F30/Australia61!P30*Australia61!P29/Australia61!B29
 +Canada62!D30*Canada62!F30/Canada62!P30*Canada62!P29/Canada62!B29
 +Japan63!D30*Japan63!F30/Japan63!P30*Japan63!P29/Japan63!B29
 +Norway64!D30*Norway64!F30/Norway64!P30*Norway64!P29/Norway64!B29
 +Switzerland65!D30*Switzerland65!F30/Switzerland65!P30*Switzerland65!P29/Switzerland65!B29)
*(Australia61!D29*Australia61!F29/Australia61!P29*Australia61!P30/Australia61!B30
 +Canada62!D29*Canada62!F29/Canada62!P29*Canada62!P30/Canada62!B30
 +Japan63!D29*Japan63!F29/Japan63!P29*Japan63!P30/Japan63!B30
 +Norway64!D29*Norway64!F29/Norway64!P29*Norway64!P30/Norway64!B30
 +Switzerland65!D29*Switzerland65!F29/Switzerland65!P29*Switzerland65!P30/Switzerland65!B30)
/(Australia61!D29*Australia61!F29/Australia61!B29
 +Canada62!D29*Canada62!F29/Canada62!B29
 +Japan63!D29*Japan63!F29/Japan63!B29
 +Norway64!D29*Norway64!F29/Norway64!B29
 +Switzerland65!D29*Switzerland65!F29/Switzerland65!B29))))</f>
        <v/>
      </c>
      <c r="M30" s="62" t="str">
        <f>IF(OR(
Australia61!H30   ="",Australia61!H29   ="",
Australia61!D30   ="",Australia61!D29   ="",
Australia61!B30   ="",Australia61!B29   ="",
Australia61!Q30   ="",Australia61!Q29   ="",
Canada62!H30      ="",Canada62!H29      ="",
Canada62!D30      ="",Canada62!D29      ="",
Canada62!B30      ="",Canada62!B29      ="",
Canada62!Q30      ="",Canada62!Q29      ="",
Japan63!H30       ="",Japan63!H29       ="",
Japan63!D30       ="",Japan63!D29       ="",
Japan63!B30       ="",Japan63!B29       ="",
Japan63!Q30       ="",Japan63!Q29       ="",
Norway64!H30      ="",Norway64!H29      ="",
Norway64!D30      ="",Norway64!D29      ="",
Norway64!B30      ="",Norway64!B29      ="",
Norway64!Q30      ="",Norway64!Q29      ="",
Switzerland65!H30 ="",Switzerland65!H29 ="",
Switzerland65!D30 ="",Switzerland65!D29 ="",
Switzerland65!B30 ="",Switzerland65!B29 ="",
Switzerland65!Q30 ="",Switzerland65!Q29 =""),"",
LN(SQRT(
(Australia61!D30*Australia61!H30/Australia61!B30
 +Canada62!D30*Canada62!H30/Canada62!B30
 +Japan63!D30*Japan63!H30/Japan63!B30
 +Norway64!D30*Norway64!H30/Norway64!B30
 +Switzerland65!D30*Switzerland65!H30/Switzerland65!B30)
/(Australia61!D30*Australia61!H30/Australia61!Q30*Australia61!Q29/Australia61!B29
 +Canada62!D30*Canada62!H30/Canada62!Q30*Canada62!Q29/Canada62!B29
 +Japan63!D30*Japan63!H30/Japan63!Q30*Japan63!Q29/Japan63!B29
 +Norway64!D30*Norway64!H30/Norway64!Q30*Norway64!Q29/Norway64!B29
 +Switzerland65!D30*Switzerland65!H30/Switzerland65!Q30*Switzerland65!Q29/Switzerland65!B29)
*(Australia61!D29*Australia61!H29/Australia61!Q29*Australia61!Q30/Australia61!B30
 +Canada62!D29*Canada62!H29/Canada62!Q29*Canada62!Q30/Canada62!B30
 +Japan63!D29*Japan63!H29/Japan63!Q29*Japan63!Q30/Japan63!B30
 +Norway64!D29*Norway64!H29/Norway64!Q29*Norway64!Q30/Norway64!B30
 +Switzerland65!D29*Switzerland65!H29/Switzerland65!Q29*Switzerland65!Q30/Switzerland65!B30)
/(Australia61!D29*Australia61!H29/Australia61!B29
 +Canada62!D29*Canada62!H29/Canada62!B29
 +Japan63!D29*Japan63!H29/Japan63!B29
 +Norway64!D29*Norway64!H29/Norway64!B29
 +Switzerland65!D29*Switzerland65!H29/Switzerland65!B29))))</f>
        <v/>
      </c>
      <c r="N30" s="62" t="str">
        <f>IF(OR(
Australia61!I30   ="",Australia61!I29   ="",
Australia61!B30   ="",Australia61!B29   ="",
Australia61!R30   ="",Australia61!R29   ="",
Canada62!I30      ="",Canada62!I29      ="",
Canada62!B30      ="",Canada62!B29      ="",
Canada62!R30      ="",Canada62!R29      ="",
Japan63!I30       ="",Japan63!I29       ="",
Japan63!B30       ="",Japan63!B29       ="",
Japan63!R30       ="",Japan63!R29       ="",
Norway64!I30      ="",Norway64!I29      ="",
Norway64!B30      ="",Norway64!B29      ="",
Norway64!R30      ="",Norway64!R29      ="",
Switzerland65!I30 ="",Switzerland65!I29 ="",
Switzerland65!B30 ="",Switzerland65!B29 ="",
Switzerland65!R30 ="",Switzerland65!R29 =""),"",
LN(SQRT(
(Australia61!I30/Australia61!B30
 +Canada62!I30/Canada62!B30
 +Japan63!I30/Japan63!B30
 +Norway64!I30/Norway64!B30
 +Switzerland65!I30/Switzerland65!B30)
/(Australia61!I30/Australia61!R30*Australia61!R29/Australia61!B29
 +Canada62!I30/Canada62!R30*Canada62!R29/Canada62!B29
 +Japan63!I30/Japan63!R30*Japan63!R29/Japan63!B29
 +Norway64!I30/Norway64!R30*Norway64!R29/Norway64!B29
 +Switzerland65!I30/Switzerland65!R30*Switzerland65!R29/Switzerland65!B29)
*(Australia61!I29/Australia61!R29*Australia61!R30/Australia61!B30
 +Canada62!I29/Canada62!R29*Canada62!R30/Canada62!B30
 +Japan63!I29/Japan63!R29*Japan63!R30/Japan63!B30
 +Norway64!I29/Norway64!R29*Norway64!R30/Norway64!B30
 +Switzerland65!I29/Switzerland65!R29*Switzerland65!R30/Switzerland65!B30)
/(Australia61!I29/Australia61!B29
 +Canada62!I29/Canada62!B29
 +Japan63!I29/Japan63!B29
 +Norway64!I29/Norway64!B29
 +Switzerland65!I29/Switzerland65!B29))))</f>
        <v/>
      </c>
      <c r="O30" s="62" t="str">
        <f>IF(OR(
Australia61!K30   ="",Australia61!K29   ="",
Australia61!B30   ="",Australia61!B29   ="",
Australia61!S30   ="",Australia61!S29   ="",
Canada62!K30      ="",Canada62!K29      ="",
Canada62!B30      ="",Canada62!B29      ="",
Canada62!S30      ="",Canada62!S29      ="",
Japan63!K30       ="",Japan63!K29       ="",
Japan63!B30       ="",Japan63!B29       ="",
Japan63!S30       ="",Japan63!S29       ="",
Norway64!K30      ="",Norway64!K29      ="",
Norway64!B30      ="",Norway64!B29      ="",
Norway64!S30      ="",Norway64!S29      ="",
Switzerland65!K30 ="",Switzerland65!K29 ="",
Switzerland65!B30 ="",Switzerland65!B29 ="",
Switzerland65!S30 ="",Switzerland65!S29 =""),"",
LN(SQRT(
(Australia61!K30/Australia61!B30
 +Canada62!K30/Canada62!B30
 +Japan63!K30/Japan63!B30
 +Norway64!K30/Norway64!B30
 +Switzerland65!K30/Switzerland65!B30)
/(Australia61!K30/Australia61!S30*Australia61!S29/Australia61!B29
 +Canada62!K30/Canada62!S30*Canada62!S29/Canada62!B29
 +Japan63!K30/Japan63!S30*Japan63!S29/Japan63!B29
 +Norway64!K30/Norway64!S30*Norway64!S29/Norway64!B29
 +Switzerland65!K30/Switzerland65!S30*Switzerland65!S29/Switzerland65!B29)
*(Australia61!K29/Australia61!S29*Australia61!S30/Australia61!B30
 +Canada62!K29/Canada62!S29*Canada62!S30/Canada62!B30
 +Japan63!K29/Japan63!S29*Japan63!S30/Japan63!B30
 +Norway64!K29/Norway64!S29*Norway64!S30/Norway64!B30
 +Switzerland65!K29/Switzerland65!S29*Switzerland65!S30/Switzerland65!B30)
/(Australia61!K29/Australia61!B29
 +Canada62!K29/Canada62!B29
 +Japan63!K29/Japan63!B29
 +Norway64!K29/Norway64!B29
 +Switzerland65!K29/Switzerland65!B29))))</f>
        <v/>
      </c>
      <c r="P30" s="62" t="str">
        <f>IF(OR(
Australia61!L30   ="",Australia61!L29   ="",
Australia61!B30   ="",Australia61!B29   ="",
Australia61!T30   ="",Australia61!T29   ="",
Canada62!L30      ="",Canada62!L29      ="",
Canada62!B30      ="",Canada62!B29      ="",
Canada62!T30      ="",Canada62!T29      ="",
Japan63!L30       ="",Japan63!L29       ="",
Japan63!B30       ="",Japan63!B29       ="",
Japan63!T30       ="",Japan63!T29       ="",
Norway64!L30      ="",Norway64!L29      ="",
Norway64!B30      ="",Norway64!B29      ="",
Norway64!T30      ="",Norway64!T29      ="",
Switzerland65!L30 ="",Switzerland65!L29 ="",
Switzerland65!B30 ="",Switzerland65!B29 ="",
Switzerland65!T30 ="",Switzerland65!T29 =""),"",
LN(SQRT(
(Australia61!L30/Australia61!B30
 +Canada62!L30/Canada62!B30
 +Japan63!L30/Japan63!B30
 +Norway64!L30/Norway64!B30
 +Switzerland65!L30/Switzerland65!B30)
/(Australia61!L30/Australia61!T30*Australia61!T29/Australia61!B29
 +Canada62!L30/Canada62!T30*Canada62!T29/Canada62!B29
 +Japan63!L30/Japan63!T30*Japan63!T29/Japan63!B29
 +Norway64!L30/Norway64!T30*Norway64!T29/Norway64!B29
 +Switzerland65!L30/Switzerland65!T30*Switzerland65!T29/Switzerland65!B29)
*(Australia61!L29/Australia61!T29*Australia61!T30/Australia61!B30
 +Canada62!L29/Canada62!T29*Canada62!T30/Canada62!B30
 +Japan63!L29/Japan63!T29*Japan63!T30/Japan63!B30
 +Norway64!L29/Norway64!T29*Norway64!T30/Norway64!B30
 +Switzerland65!L29/Switzerland65!T29*Switzerland65!T30/Switzerland65!B30)
/(Australia61!L29/Australia61!B29
 +Canada62!L29/Canada62!B29
 +Japan63!L29/Japan63!B29
 +Norway64!L29/Norway64!B29
 +Switzerland65!L29/Switzerland65!B29))))</f>
        <v/>
      </c>
      <c r="V30" s="61" t="str">
        <f>IF(OR(
Australia61!V30   ="",
Australia61!U30   ="",
Canada62!V30      ="",
Canada62!U30      ="",
Japan63!V30       ="",
Japan63!U30       ="",
Norway64!V30      ="",
Norway64!U30      ="",
Switzerland65!V30 ="",
Switzerland65!U30 =""),"",
LN((Australia61!V30+Canada62!V30+Japan63!V30+Norway64!V30+Switzerland65!V30)
/(Australia61!U30+Canada62!U30+Japan63!U30+Norway64!U30+Switzerland65!U30)))</f>
        <v/>
      </c>
      <c r="W30" s="61" t="str">
        <f>IF(OR(
Australia61!V30   ="",
Australia61!W30   ="",
Australia61!U30   ="",
Canada62!V30      ="",
Canada62!W30      ="",
Canada62!U30      ="",
Japan63!V30       ="",
Japan63!W30       ="",
Japan63!U30       ="",
Norway64!V30      ="",
Norway64!W30      ="",
Norway64!U30      ="",
Switzerland65!V30 ="",
Switzerland65!W30 ="",
Switzerland65!V30 =""),"",
LN((Australia61!V30*Australia61!W30+Canada62!V30*Canada62!W30+Japan63!V30*Japan63!W30+Norway64!V30*Norway64!W30+Switzerland65!V30*Switzerland65!W30)
/(Australia61!U30+Canada62!U30+Japan63!U30+Norway64!U30+Switzerland65!U30)))</f>
        <v/>
      </c>
      <c r="X30" s="61" t="str">
        <f>IF(OR(
Australia61!X30   ="",
Australia61!D30   ="",
Australia61!B30   ="",
Canada62!X30      ="",
Canada62!D30      ="",
Canada62!B30      ="",
Japan63!X30       ="",
Japan63!D30       ="",
Japan63!B30       ="",
Norway64!X30      ="",
Norway64!D30      ="",
Norway64!B30      ="",
Switzerland65!X30 ="",
Switzerland65!D30 ="",
Switzerland65!B30 =""),"",
(Australia61!X30*Australia61!D30/Australia61!B30
 +Canada62!X30*Canada62!D30/Canada62!B30
 +Japan63!X30*Japan63!D30/Japan63!B30
 +Norway64!X30*Norway64!D30/Norway64!B30
 +Switzerland65!X30*Switzerland65!D30/Switzerland65!B30)
/(Australia61!D30/Australia61!B30
 +Canada62!D30/Canada62!B30
 +Japan63!D30/Japan63!B30
 +Norway64!D30/Norway64!B30
 +Switzerland65!D30/Switzerland65!B30))</f>
        <v/>
      </c>
      <c r="Y30" s="61" t="str">
        <f>IF(OR(
Australia61!Y30   ="",
Australia61!D30   ="",
Australia61!B30   ="",
Canada62!Y30      ="",
Canada62!D30      ="",
Canada62!B30      ="",
Japan63!Y30       ="",
Japan63!D30       ="",
Japan63!B30       ="",
Norway64!Y30      ="",
Norway64!D30      ="",
Norway64!B30      ="",
Switzerland65!Y30 ="",
Switzerland65!D30 ="",
Switzerland65!B30 =""),"",
(Australia61!Y30/Australia61!B30
 +Canada62!Y30/Canada62!B30
 +Japan63!Y30/Japan63!B30
 +Norway64!Y30/Norway64!B30
 +Switzerland65!Y30/Switzerland65!B30)
/(Australia61!D30/Australia61!B30
 +Canada62!D30/Canada62!B30
 +Japan63!D30/Japan63!B30
 +Norway64!D30/Norway64!B30
 +Switzerland65!D30/Switzerland65!B30))</f>
        <v/>
      </c>
      <c r="Z30" s="61">
        <v>1.75</v>
      </c>
      <c r="AA30" s="62">
        <f t="shared" si="1"/>
        <v>-2.6947710204831957E-2</v>
      </c>
      <c r="AB30" s="61">
        <f>IF(OR(
Australia61!AB30   ="",
Australia61!D30   ="",
Australia61!B30   ="",
Canada62!AB30      ="",
Canada62!D30      ="",
Canada62!B30      ="",
Japan63!AB30       ="",
Japan63!D30       ="",
Japan63!B30       ="",
Norway64!AB30      ="",
Norway64!D30      ="",
Norway64!B30      ="",
Switzerland65!AB30 ="",
Switzerland65!D30 ="",
Switzerland65!B30 =""),"",
(Australia61!AB30*Australia61!D30/Australia61!B30
 +Canada62!AB30*Canada62!D30/Canada62!B30
 +Japan63!AB30*Japan63!D30/Japan63!B30
 +Norway64!AB30*Norway64!D30/Norway64!B30
 +Switzerland65!AB30*Switzerland65!D30/Switzerland65!B30)
/(Australia61!D30/Australia61!B30
 +Canada62!D30/Canada62!B30
 +Japan63!D30/Japan63!B30
 +Norway64!D30/Norway64!B30
 +Switzerland65!D30/Switzerland65!B30))</f>
        <v>0.33296826905776244</v>
      </c>
    </row>
    <row r="31" spans="1:28">
      <c r="A31" s="62">
        <v>1898</v>
      </c>
      <c r="B31" s="62" t="str">
        <f>IF(OR(
Australia61!AC31   ="",
Australia61!D31   ="",
Australia61!B31   ="",
Canada62!AC31      ="",
Canada62!D31      ="",
Canada62!B31      ="",
Japan63!AC31       ="",
Japan63!D31       ="",
Japan63!B31       ="",
Norway64!AC31      ="",
Norway64!D31      ="",
Norway64!B31      ="",
Switzerland65!AC31 ="",
Switzerland65!D31 ="",
Switzerland65!B31 =""),"",
(Australia61!AC31*Australia61!D31/Australia61!B31
 +Canada62!AC31*Canada62!D31/Canada62!B31
 +Japan63!AC31*Japan63!D31/Japan63!B31
 +Norway64!AC31*Norway64!D31/Norway64!B31
 +Switzerland65!AC31*Switzerland65!D31/Switzerland65!B31)
/(Australia61!D31/Australia61!B31
 +Canada62!D31/Canada62!B31
 +Japan63!D31/Japan63!B31
 +Norway64!D31/Norway64!B31
 +Switzerland65!D31/Switzerland65!B31))</f>
        <v/>
      </c>
      <c r="C31" s="61" t="str">
        <f>IF(OR(
Australia61!F31   ="",
Australia61!D31   ="",
Australia61!B31   ="",
Canada62!F31      ="",
Canada62!D31      ="",
Canada62!B31      ="",
Japan63!F31       ="",
Japan63!D31       ="",
Japan63!B31       ="",
Norway64!F31      ="",
Norway64!D31      ="",
Norway64!B31      ="",
Switzerland65!F31 ="",
Switzerland65!D31 ="",
Switzerland65!B31 =""),"",
(Australia61!F31*Australia61!D31/Australia61!B31
 +Canada62!F31*Canada62!D31/Canada62!B31
 +Japan63!F31*Japan63!D31/Japan63!B31
 +Norway64!F31*Norway64!D31/Norway64!B31
 +Switzerland65!F31*Switzerland65!D31/Switzerland65!B31)
/(Australia61!D31/Australia61!B31
 +Canada62!D31/Canada62!B31
 +Japan63!D31/Japan63!B31
 +Norway64!D31/Norway64!B31
 +Switzerland65!D31/Switzerland65!B31))</f>
        <v/>
      </c>
      <c r="D31" s="61" t="str">
        <f>IF(OR(
Australia61!AE31   ="",
Australia61!D31   ="",
Australia61!B31   ="",
Canada62!AE31      ="",
Canada62!D31      ="",
Canada62!B31      ="",
Japan63!AE31       ="",
Japan63!D31       ="",
Japan63!B31       ="",
Norway64!AE31      ="",
Norway64!D31      ="",
Norway64!B31      ="",
Switzerland65!AE31 ="",
Switzerland65!D31 ="",
Switzerland65!B31 =""),"",
(Australia61!AE31*Australia61!D31/Australia61!B31
 +Canada62!AE31*Canada62!D31/Canada62!B31
 +Japan63!AE31*Japan63!D31/Japan63!B31
 +Norway64!AE31*Norway64!D31/Norway64!B31
 +Switzerland65!AE31*Switzerland65!D31/Switzerland65!B31)
/(Australia61!D31/Australia61!B31
 +Canada62!D31/Canada62!B31
 +Japan63!D31/Japan63!B31
 +Norway64!D31/Norway64!B31
 +Switzerland65!D31/Switzerland65!B31))</f>
        <v/>
      </c>
      <c r="E31" s="61">
        <f>IF(OR(
Australia61!H31   ="",
Australia61!D31   ="",
Australia61!B31   ="",
Canada62!H31      ="",
Canada62!D31      ="",
Canada62!B31      ="",
Japan63!H31       ="",
Japan63!D31       ="",
Japan63!B31       ="",
Norway64!H31      ="",
Norway64!D31      ="",
Norway64!B31      ="",
Switzerland65!H31 ="",
Switzerland65!D31 ="",
Switzerland65!B31 =""),"",
(Australia61!H31*Australia61!D31/Australia61!B31
 +Canada62!H31*Canada62!D31/Canada62!B31
 +Japan63!H31*Japan63!D31/Japan63!B31
 +Norway64!H31*Norway64!D31/Norway64!B31
 +Switzerland65!H31*Switzerland65!D31/Switzerland65!B31)
/(Australia61!D31/Australia61!B31
 +Canada62!D31/Canada62!B31
 +Japan63!D31/Japan63!B31
 +Norway64!D31/Norway64!B31
 +Switzerland65!D31/Switzerland65!B31))</f>
        <v>0.16501233087701661</v>
      </c>
      <c r="F31" s="61" t="str">
        <f>IF(OR(
Australia61!I31   ="",
Australia61!D31   ="",
Australia61!B31   ="",
Canada62!I31      ="",
Canada62!D31      ="",
Canada62!B31      ="",
Japan63!I31       ="",
Japan63!D31       ="",
Japan63!B31       ="",
Norway64!I31      ="",
Norway64!D31      ="",
Norway64!B31      ="",
Switzerland65!I31 ="",
Switzerland65!D31 ="",
Switzerland65!B31 =""),"",
(Australia61!I31/Australia61!B31
 +Canada62!I31/Canada62!B31
 +Japan63!I31/Japan63!B31
 +Norway64!I31/Norway64!B31
 +Switzerland65!I31/Switzerland65!B31)
/(Australia61!D31/Australia61!B31
 +Canada62!D31/Canada62!B31
 +Japan63!D31/Japan63!B31
 +Norway64!D31/Norway64!B31
 +Switzerland65!D31/Switzerland65!B31))</f>
        <v/>
      </c>
      <c r="G31" s="61" t="str">
        <f>IF(OR(
Australia61!J31   ="",
Australia61!D31   ="",
Australia61!B31   ="",
Canada62!J31      ="",
Canada62!D31      ="",
Canada62!B31      ="",
Japan63!J31       ="",
Japan63!D31       ="",
Japan63!B31       ="",
Norway64!J31      ="",
Norway64!D31      ="",
Norway64!B31      ="",
Switzerland65!J31 ="",
Switzerland65!D31 ="",
Switzerland65!B31 =""),"",
(Australia61!J31/Australia61!B31
 +Canada62!J31/Canada62!B31
 +Japan63!J31/Japan63!B31
 +Norway64!J31/Norway64!B31
 +Switzerland65!J31/Switzerland65!B31)
/(Australia61!D31/Australia61!B31
 +Canada62!D31/Canada62!B31
 +Japan63!D31/Japan63!B31
 +Norway64!D31/Norway64!B31
 +Switzerland65!D31/Switzerland65!B31))</f>
        <v/>
      </c>
      <c r="H31" s="61">
        <f>IF(OR(
Australia61!K31   ="",
Australia61!D31   ="",
Australia61!B31   ="",
Canada62!K31      ="",
Canada62!D31      ="",
Canada62!B31      ="",
Japan63!K31       ="",
Japan63!D31       ="",
Japan63!B31       ="",
Norway64!K31      ="",
Norway64!D31      ="",
Norway64!B31      ="",
Switzerland65!K31 ="",
Switzerland65!D31 ="",
Switzerland65!B31 =""),"",
(Australia61!K31/Australia61!B31
 +Canada62!K31/Canada62!B31
 +Japan63!K31/Japan63!B31
 +Norway64!K31/Norway64!B31
 +Switzerland65!K31/Switzerland65!B31)
/(Australia61!D31/Australia61!B31
 +Canada62!D31/Canada62!B31
 +Japan63!D31/Japan63!B31
 +Norway64!D31/Norway64!B31
 +Switzerland65!D31/Switzerland65!B31))</f>
        <v>0.16429600205891967</v>
      </c>
      <c r="I31" s="61">
        <f>IF(OR(
Australia61!L31   ="",
Australia61!D31   ="",
Australia61!B31   ="",
Canada62!L31      ="",
Canada62!D31      ="",
Canada62!B31      ="",
Japan63!L31       ="",
Japan63!D31       ="",
Japan63!B31       ="",
Norway64!L31      ="",
Norway64!D31      ="",
Norway64!B31      ="",
Switzerland65!L31 ="",
Switzerland65!D31 ="",
Switzerland65!B31 =""),"",
(Australia61!L31/Australia61!B31
 +Canada62!L31/Canada62!B31
 +Japan63!L31/Japan63!B31
 +Norway64!L31/Norway64!B31
 +Switzerland65!L31/Switzerland65!B31)
/(Australia61!D31/Australia61!B31
 +Canada62!D31/Canada62!B31
 +Japan63!D31/Japan63!B31
 +Norway64!D31/Norway64!B31
 +Switzerland65!D31/Switzerland65!B31))</f>
        <v>0.19911873349774709</v>
      </c>
      <c r="J31" s="61">
        <f t="shared" si="0"/>
        <v>-3.4822731438827415E-2</v>
      </c>
      <c r="K31" s="62">
        <f>IF(OR(
Australia61!D31   ="",Australia61!D30   ="",
Australia61!B31   ="",Australia61!B30   ="",
Australia61!N31   ="",Australia61!N30   ="",
Canada62!D31      ="",Canada62!D30      ="",
Canada62!B31      ="",Canada62!B30      ="",
Canada62!N31      ="",Canada62!N30      ="",
Japan63!D31       ="",Japan63!D30       ="",
Japan63!B31       ="",Japan63!B30       ="",
Japan63!N31       ="",Japan63!N30       ="",
Norway64!D31      ="",Norway64!D30      ="",
Norway64!B31      ="",Norway64!B30      ="",
Norway64!N31      ="",Norway64!N30      ="",
Switzerland65!D31 ="",Switzerland65!D30 ="",
Switzerland65!B31 ="",Switzerland65!B30 ="",
Switzerland65!N31 ="",Switzerland65!N30 =""),"",
LN(SQRT(
(Australia61!D31/Australia61!B31
 +Canada62!D31/Canada62!B31
 +Japan63!D31/Japan63!B31
 +Norway64!D31/Norway64!B31
 +Switzerland65!D31/Switzerland65!B31)
/(Australia61!D31/Australia61!N31*Australia61!N30/Australia61!B30
 +Canada62!D31/Canada62!N31*Canada62!N30/Canada62!B30
 +Japan63!D31/Japan63!N31*Japan63!N30/Japan63!B30
 +Norway64!D31/Norway64!N31*Norway64!N30/Norway64!B30
 +Switzerland65!D31/Switzerland65!N31*Switzerland65!N30/Switzerland65!B30)
*(Australia61!D30/Australia61!N30*Australia61!N31/Australia61!B31
 +Canada62!D30/Canada62!N30*Canada62!N31/Canada62!B31
 +Japan63!D30/Japan63!N30*Japan63!N31/Japan63!B31
 +Norway64!D30/Norway64!N30*Norway64!N31/Norway64!B31
 +Switzerland65!D30/Switzerland65!N30*Switzerland65!N31/Switzerland65!B31)
/(Australia61!D30/Australia61!B30
 +Canada62!D30/Canada62!B30
 +Japan63!D30/Japan63!B30
 +Norway64!D30/Norway64!B30
 +Switzerland65!D30/Switzerland65!B30))))</f>
        <v>5.2349252129899127E-3</v>
      </c>
      <c r="L31" s="62" t="str">
        <f>IF(OR(
Australia61!F31   ="",Australia61!F30   ="",
Australia61!D31   ="",Australia61!D30   ="",
Australia61!B31   ="",Australia61!B30   ="",
Australia61!P31   ="",Australia61!P30   ="",
Canada62!F31      ="",Canada62!F30      ="",
Canada62!D31      ="",Canada62!D30      ="",
Canada62!B31      ="",Canada62!B30      ="",
Canada62!P31      ="",Canada62!P30      ="",
Japan63!F31       ="",Japan63!F30       ="",
Japan63!D31       ="",Japan63!D30       ="",
Japan63!B31       ="",Japan63!B30       ="",
Japan63!P31       ="",Japan63!P30       ="",
Norway64!F31      ="",Norway64!F30      ="",
Norway64!D31      ="",Norway64!D30      ="",
Norway64!B31      ="",Norway64!B30      ="",
Norway64!P31      ="",Norway64!P30      ="",
Switzerland65!F31 ="",Switzerland65!F30 ="",
Switzerland65!D31 ="",Switzerland65!D30 ="",
Switzerland65!B31 ="",Switzerland65!B30 ="",
Switzerland65!P31 ="",Switzerland65!P30 =""),"",
LN(SQRT(
(Australia61!D31*Australia61!F31/Australia61!B31
 +Canada62!D31*Canada62!F31/Canada62!B31
 +Japan63!D31*Japan63!F31/Japan63!B31
 +Norway64!D31*Norway64!F31/Norway64!B31
 +Switzerland65!D31*Switzerland65!F31/Switzerland65!B31)
/(Australia61!D31*Australia61!F31/Australia61!P31*Australia61!P30/Australia61!B30
 +Canada62!D31*Canada62!F31/Canada62!P31*Canada62!P30/Canada62!B30
 +Japan63!D31*Japan63!F31/Japan63!P31*Japan63!P30/Japan63!B30
 +Norway64!D31*Norway64!F31/Norway64!P31*Norway64!P30/Norway64!B30
 +Switzerland65!D31*Switzerland65!F31/Switzerland65!P31*Switzerland65!P30/Switzerland65!B30)
*(Australia61!D30*Australia61!F30/Australia61!P30*Australia61!P31/Australia61!B31
 +Canada62!D30*Canada62!F30/Canada62!P30*Canada62!P31/Canada62!B31
 +Japan63!D30*Japan63!F30/Japan63!P30*Japan63!P31/Japan63!B31
 +Norway64!D30*Norway64!F30/Norway64!P30*Norway64!P31/Norway64!B31
 +Switzerland65!D30*Switzerland65!F30/Switzerland65!P30*Switzerland65!P31/Switzerland65!B31)
/(Australia61!D30*Australia61!F30/Australia61!B30
 +Canada62!D30*Canada62!F30/Canada62!B30
 +Japan63!D30*Japan63!F30/Japan63!B30
 +Norway64!D30*Norway64!F30/Norway64!B30
 +Switzerland65!D30*Switzerland65!F30/Switzerland65!B30))))</f>
        <v/>
      </c>
      <c r="M31" s="62" t="str">
        <f>IF(OR(
Australia61!H31   ="",Australia61!H30   ="",
Australia61!D31   ="",Australia61!D30   ="",
Australia61!B31   ="",Australia61!B30   ="",
Australia61!Q31   ="",Australia61!Q30   ="",
Canada62!H31      ="",Canada62!H30      ="",
Canada62!D31      ="",Canada62!D30      ="",
Canada62!B31      ="",Canada62!B30      ="",
Canada62!Q31      ="",Canada62!Q30      ="",
Japan63!H31       ="",Japan63!H30       ="",
Japan63!D31       ="",Japan63!D30       ="",
Japan63!B31       ="",Japan63!B30       ="",
Japan63!Q31       ="",Japan63!Q30       ="",
Norway64!H31      ="",Norway64!H30      ="",
Norway64!D31      ="",Norway64!D30      ="",
Norway64!B31      ="",Norway64!B30      ="",
Norway64!Q31      ="",Norway64!Q30      ="",
Switzerland65!H31 ="",Switzerland65!H30 ="",
Switzerland65!D31 ="",Switzerland65!D30 ="",
Switzerland65!B31 ="",Switzerland65!B30 ="",
Switzerland65!Q31 ="",Switzerland65!Q30 =""),"",
LN(SQRT(
(Australia61!D31*Australia61!H31/Australia61!B31
 +Canada62!D31*Canada62!H31/Canada62!B31
 +Japan63!D31*Japan63!H31/Japan63!B31
 +Norway64!D31*Norway64!H31/Norway64!B31
 +Switzerland65!D31*Switzerland65!H31/Switzerland65!B31)
/(Australia61!D31*Australia61!H31/Australia61!Q31*Australia61!Q30/Australia61!B30
 +Canada62!D31*Canada62!H31/Canada62!Q31*Canada62!Q30/Canada62!B30
 +Japan63!D31*Japan63!H31/Japan63!Q31*Japan63!Q30/Japan63!B30
 +Norway64!D31*Norway64!H31/Norway64!Q31*Norway64!Q30/Norway64!B30
 +Switzerland65!D31*Switzerland65!H31/Switzerland65!Q31*Switzerland65!Q30/Switzerland65!B30)
*(Australia61!D30*Australia61!H30/Australia61!Q30*Australia61!Q31/Australia61!B31
 +Canada62!D30*Canada62!H30/Canada62!Q30*Canada62!Q31/Canada62!B31
 +Japan63!D30*Japan63!H30/Japan63!Q30*Japan63!Q31/Japan63!B31
 +Norway64!D30*Norway64!H30/Norway64!Q30*Norway64!Q31/Norway64!B31
 +Switzerland65!D30*Switzerland65!H30/Switzerland65!Q30*Switzerland65!Q31/Switzerland65!B31)
/(Australia61!D30*Australia61!H30/Australia61!B30
 +Canada62!D30*Canada62!H30/Canada62!B30
 +Japan63!D30*Japan63!H30/Japan63!B30
 +Norway64!D30*Norway64!H30/Norway64!B30
 +Switzerland65!D30*Switzerland65!H30/Switzerland65!B30))))</f>
        <v/>
      </c>
      <c r="N31" s="62" t="str">
        <f>IF(OR(
Australia61!I31   ="",Australia61!I30   ="",
Australia61!B31   ="",Australia61!B30   ="",
Australia61!R31   ="",Australia61!R30   ="",
Canada62!I31      ="",Canada62!I30      ="",
Canada62!B31      ="",Canada62!B30      ="",
Canada62!R31      ="",Canada62!R30      ="",
Japan63!I31       ="",Japan63!I30       ="",
Japan63!B31       ="",Japan63!B30       ="",
Japan63!R31       ="",Japan63!R30       ="",
Norway64!I31      ="",Norway64!I30      ="",
Norway64!B31      ="",Norway64!B30      ="",
Norway64!R31      ="",Norway64!R30      ="",
Switzerland65!I31 ="",Switzerland65!I30 ="",
Switzerland65!B31 ="",Switzerland65!B30 ="",
Switzerland65!R31 ="",Switzerland65!R30 =""),"",
LN(SQRT(
(Australia61!I31/Australia61!B31
 +Canada62!I31/Canada62!B31
 +Japan63!I31/Japan63!B31
 +Norway64!I31/Norway64!B31
 +Switzerland65!I31/Switzerland65!B31)
/(Australia61!I31/Australia61!R31*Australia61!R30/Australia61!B30
 +Canada62!I31/Canada62!R31*Canada62!R30/Canada62!B30
 +Japan63!I31/Japan63!R31*Japan63!R30/Japan63!B30
 +Norway64!I31/Norway64!R31*Norway64!R30/Norway64!B30
 +Switzerland65!I31/Switzerland65!R31*Switzerland65!R30/Switzerland65!B30)
*(Australia61!I30/Australia61!R30*Australia61!R31/Australia61!B31
 +Canada62!I30/Canada62!R30*Canada62!R31/Canada62!B31
 +Japan63!I30/Japan63!R30*Japan63!R31/Japan63!B31
 +Norway64!I30/Norway64!R30*Norway64!R31/Norway64!B31
 +Switzerland65!I30/Switzerland65!R30*Switzerland65!R31/Switzerland65!B31)
/(Australia61!I30/Australia61!B30
 +Canada62!I30/Canada62!B30
 +Japan63!I30/Japan63!B30
 +Norway64!I30/Norway64!B30
 +Switzerland65!I30/Switzerland65!B30))))</f>
        <v/>
      </c>
      <c r="O31" s="62" t="str">
        <f>IF(OR(
Australia61!K31   ="",Australia61!K30   ="",
Australia61!B31   ="",Australia61!B30   ="",
Australia61!S31   ="",Australia61!S30   ="",
Canada62!K31      ="",Canada62!K30      ="",
Canada62!B31      ="",Canada62!B30      ="",
Canada62!S31      ="",Canada62!S30      ="",
Japan63!K31       ="",Japan63!K30       ="",
Japan63!B31       ="",Japan63!B30       ="",
Japan63!S31       ="",Japan63!S30       ="",
Norway64!K31      ="",Norway64!K30      ="",
Norway64!B31      ="",Norway64!B30      ="",
Norway64!S31      ="",Norway64!S30      ="",
Switzerland65!K31 ="",Switzerland65!K30 ="",
Switzerland65!B31 ="",Switzerland65!B30 ="",
Switzerland65!S31 ="",Switzerland65!S30 =""),"",
LN(SQRT(
(Australia61!K31/Australia61!B31
 +Canada62!K31/Canada62!B31
 +Japan63!K31/Japan63!B31
 +Norway64!K31/Norway64!B31
 +Switzerland65!K31/Switzerland65!B31)
/(Australia61!K31/Australia61!S31*Australia61!S30/Australia61!B30
 +Canada62!K31/Canada62!S31*Canada62!S30/Canada62!B30
 +Japan63!K31/Japan63!S31*Japan63!S30/Japan63!B30
 +Norway64!K31/Norway64!S31*Norway64!S30/Norway64!B30
 +Switzerland65!K31/Switzerland65!S31*Switzerland65!S30/Switzerland65!B30)
*(Australia61!K30/Australia61!S30*Australia61!S31/Australia61!B31
 +Canada62!K30/Canada62!S30*Canada62!S31/Canada62!B31
 +Japan63!K30/Japan63!S30*Japan63!S31/Japan63!B31
 +Norway64!K30/Norway64!S30*Norway64!S31/Norway64!B31
 +Switzerland65!K30/Switzerland65!S30*Switzerland65!S31/Switzerland65!B31)
/(Australia61!K30/Australia61!B30
 +Canada62!K30/Canada62!B30
 +Japan63!K30/Japan63!B30
 +Norway64!K30/Norway64!B30
 +Switzerland65!K30/Switzerland65!B30))))</f>
        <v/>
      </c>
      <c r="P31" s="62" t="str">
        <f>IF(OR(
Australia61!L31   ="",Australia61!L30   ="",
Australia61!B31   ="",Australia61!B30   ="",
Australia61!T31   ="",Australia61!T30   ="",
Canada62!L31      ="",Canada62!L30      ="",
Canada62!B31      ="",Canada62!B30      ="",
Canada62!T31      ="",Canada62!T30      ="",
Japan63!L31       ="",Japan63!L30       ="",
Japan63!B31       ="",Japan63!B30       ="",
Japan63!T31       ="",Japan63!T30       ="",
Norway64!L31      ="",Norway64!L30      ="",
Norway64!B31      ="",Norway64!B30      ="",
Norway64!T31      ="",Norway64!T30      ="",
Switzerland65!L31 ="",Switzerland65!L30 ="",
Switzerland65!B31 ="",Switzerland65!B30 ="",
Switzerland65!T31 ="",Switzerland65!T30 =""),"",
LN(SQRT(
(Australia61!L31/Australia61!B31
 +Canada62!L31/Canada62!B31
 +Japan63!L31/Japan63!B31
 +Norway64!L31/Norway64!B31
 +Switzerland65!L31/Switzerland65!B31)
/(Australia61!L31/Australia61!T31*Australia61!T30/Australia61!B30
 +Canada62!L31/Canada62!T31*Canada62!T30/Canada62!B30
 +Japan63!L31/Japan63!T31*Japan63!T30/Japan63!B30
 +Norway64!L31/Norway64!T31*Norway64!T30/Norway64!B30
 +Switzerland65!L31/Switzerland65!T31*Switzerland65!T30/Switzerland65!B30)
*(Australia61!L30/Australia61!T30*Australia61!T31/Australia61!B31
 +Canada62!L30/Canada62!T30*Canada62!T31/Canada62!B31
 +Japan63!L30/Japan63!T30*Japan63!T31/Japan63!B31
 +Norway64!L30/Norway64!T30*Norway64!T31/Norway64!B31
 +Switzerland65!L30/Switzerland65!T30*Switzerland65!T31/Switzerland65!B31)
/(Australia61!L30/Australia61!B30
 +Canada62!L30/Canada62!B30
 +Japan63!L30/Japan63!B30
 +Norway64!L30/Norway64!B30
 +Switzerland65!L30/Switzerland65!B30))))</f>
        <v/>
      </c>
      <c r="V31" s="61" t="str">
        <f>IF(OR(
Australia61!V31   ="",
Australia61!U31   ="",
Canada62!V31      ="",
Canada62!U31      ="",
Japan63!V31       ="",
Japan63!U31       ="",
Norway64!V31      ="",
Norway64!U31      ="",
Switzerland65!V31 ="",
Switzerland65!U31 =""),"",
LN((Australia61!V31+Canada62!V31+Japan63!V31+Norway64!V31+Switzerland65!V31)
/(Australia61!U31+Canada62!U31+Japan63!U31+Norway64!U31+Switzerland65!U31)))</f>
        <v/>
      </c>
      <c r="W31" s="61" t="str">
        <f>IF(OR(
Australia61!V31   ="",
Australia61!W31   ="",
Australia61!U31   ="",
Canada62!V31      ="",
Canada62!W31      ="",
Canada62!U31      ="",
Japan63!V31       ="",
Japan63!W31       ="",
Japan63!U31       ="",
Norway64!V31      ="",
Norway64!W31      ="",
Norway64!U31      ="",
Switzerland65!V31 ="",
Switzerland65!W31 ="",
Switzerland65!V31 =""),"",
LN((Australia61!V31*Australia61!W31+Canada62!V31*Canada62!W31+Japan63!V31*Japan63!W31+Norway64!V31*Norway64!W31+Switzerland65!V31*Switzerland65!W31)
/(Australia61!U31+Canada62!U31+Japan63!U31+Norway64!U31+Switzerland65!U31)))</f>
        <v/>
      </c>
      <c r="X31" s="61" t="str">
        <f>IF(OR(
Australia61!X31   ="",
Australia61!D31   ="",
Australia61!B31   ="",
Canada62!X31      ="",
Canada62!D31      ="",
Canada62!B31      ="",
Japan63!X31       ="",
Japan63!D31       ="",
Japan63!B31       ="",
Norway64!X31      ="",
Norway64!D31      ="",
Norway64!B31      ="",
Switzerland65!X31 ="",
Switzerland65!D31 ="",
Switzerland65!B31 =""),"",
(Australia61!X31*Australia61!D31/Australia61!B31
 +Canada62!X31*Canada62!D31/Canada62!B31
 +Japan63!X31*Japan63!D31/Japan63!B31
 +Norway64!X31*Norway64!D31/Norway64!B31
 +Switzerland65!X31*Switzerland65!D31/Switzerland65!B31)
/(Australia61!D31/Australia61!B31
 +Canada62!D31/Canada62!B31
 +Japan63!D31/Japan63!B31
 +Norway64!D31/Norway64!B31
 +Switzerland65!D31/Switzerland65!B31))</f>
        <v/>
      </c>
      <c r="Y31" s="61" t="str">
        <f>IF(OR(
Australia61!Y31   ="",
Australia61!D31   ="",
Australia61!B31   ="",
Canada62!Y31      ="",
Canada62!D31      ="",
Canada62!B31      ="",
Japan63!Y31       ="",
Japan63!D31       ="",
Japan63!B31       ="",
Norway64!Y31      ="",
Norway64!D31      ="",
Norway64!B31      ="",
Switzerland65!Y31 ="",
Switzerland65!D31 ="",
Switzerland65!B31 =""),"",
(Australia61!Y31/Australia61!B31
 +Canada62!Y31/Canada62!B31
 +Japan63!Y31/Japan63!B31
 +Norway64!Y31/Norway64!B31
 +Switzerland65!Y31/Switzerland65!B31)
/(Australia61!D31/Australia61!B31
 +Canada62!D31/Canada62!B31
 +Japan63!D31/Japan63!B31
 +Norway64!D31/Norway64!B31
 +Switzerland65!D31/Switzerland65!B31))</f>
        <v/>
      </c>
      <c r="Z31" s="61">
        <v>2.1800000000000002</v>
      </c>
      <c r="AA31" s="62">
        <f t="shared" si="1"/>
        <v>1.226507478701009E-2</v>
      </c>
      <c r="AB31" s="61">
        <f>IF(OR(
Australia61!AB31   ="",
Australia61!D31   ="",
Australia61!B31   ="",
Canada62!AB31      ="",
Canada62!D31      ="",
Canada62!B31      ="",
Japan63!AB31       ="",
Japan63!D31       ="",
Japan63!B31       ="",
Norway64!AB31      ="",
Norway64!D31      ="",
Norway64!B31      ="",
Switzerland65!AB31 ="",
Switzerland65!D31 ="",
Switzerland65!B31 =""),"",
(Australia61!AB31*Australia61!D31/Australia61!B31
 +Canada62!AB31*Canada62!D31/Canada62!B31
 +Japan63!AB31*Japan63!D31/Japan63!B31
 +Norway64!AB31*Norway64!D31/Norway64!B31
 +Switzerland65!AB31*Switzerland65!D31/Switzerland65!B31)
/(Australia61!D31/Australia61!B31
 +Canada62!D31/Canada62!B31
 +Japan63!D31/Japan63!B31
 +Norway64!D31/Norway64!B31
 +Switzerland65!D31/Switzerland65!B31))</f>
        <v>0.29469254136972106</v>
      </c>
    </row>
    <row r="32" spans="1:28">
      <c r="A32" s="62">
        <v>1899</v>
      </c>
      <c r="B32" s="62" t="str">
        <f>IF(OR(
Australia61!AC32   ="",
Australia61!D32   ="",
Australia61!B32   ="",
Canada62!AC32      ="",
Canada62!D32      ="",
Canada62!B32      ="",
Japan63!AC32       ="",
Japan63!D32       ="",
Japan63!B32       ="",
Norway64!AC32      ="",
Norway64!D32      ="",
Norway64!B32      ="",
Switzerland65!AC32 ="",
Switzerland65!D32 ="",
Switzerland65!B32 =""),"",
(Australia61!AC32*Australia61!D32/Australia61!B32
 +Canada62!AC32*Canada62!D32/Canada62!B32
 +Japan63!AC32*Japan63!D32/Japan63!B32
 +Norway64!AC32*Norway64!D32/Norway64!B32
 +Switzerland65!AC32*Switzerland65!D32/Switzerland65!B32)
/(Australia61!D32/Australia61!B32
 +Canada62!D32/Canada62!B32
 +Japan63!D32/Japan63!B32
 +Norway64!D32/Norway64!B32
 +Switzerland65!D32/Switzerland65!B32))</f>
        <v/>
      </c>
      <c r="C32" s="61" t="str">
        <f>IF(OR(
Australia61!F32   ="",
Australia61!D32   ="",
Australia61!B32   ="",
Canada62!F32      ="",
Canada62!D32      ="",
Canada62!B32      ="",
Japan63!F32       ="",
Japan63!D32       ="",
Japan63!B32       ="",
Norway64!F32      ="",
Norway64!D32      ="",
Norway64!B32      ="",
Switzerland65!F32 ="",
Switzerland65!D32 ="",
Switzerland65!B32 =""),"",
(Australia61!F32*Australia61!D32/Australia61!B32
 +Canada62!F32*Canada62!D32/Canada62!B32
 +Japan63!F32*Japan63!D32/Japan63!B32
 +Norway64!F32*Norway64!D32/Norway64!B32
 +Switzerland65!F32*Switzerland65!D32/Switzerland65!B32)
/(Australia61!D32/Australia61!B32
 +Canada62!D32/Canada62!B32
 +Japan63!D32/Japan63!B32
 +Norway64!D32/Norway64!B32
 +Switzerland65!D32/Switzerland65!B32))</f>
        <v/>
      </c>
      <c r="D32" s="61" t="str">
        <f>IF(OR(
Australia61!AE32   ="",
Australia61!D32   ="",
Australia61!B32   ="",
Canada62!AE32      ="",
Canada62!D32      ="",
Canada62!B32      ="",
Japan63!AE32       ="",
Japan63!D32       ="",
Japan63!B32       ="",
Norway64!AE32      ="",
Norway64!D32      ="",
Norway64!B32      ="",
Switzerland65!AE32 ="",
Switzerland65!D32 ="",
Switzerland65!B32 =""),"",
(Australia61!AE32*Australia61!D32/Australia61!B32
 +Canada62!AE32*Canada62!D32/Canada62!B32
 +Japan63!AE32*Japan63!D32/Japan63!B32
 +Norway64!AE32*Norway64!D32/Norway64!B32
 +Switzerland65!AE32*Switzerland65!D32/Switzerland65!B32)
/(Australia61!D32/Australia61!B32
 +Canada62!D32/Canada62!B32
 +Japan63!D32/Japan63!B32
 +Norway64!D32/Norway64!B32
 +Switzerland65!D32/Switzerland65!B32))</f>
        <v/>
      </c>
      <c r="E32" s="61">
        <f>IF(OR(
Australia61!H32   ="",
Australia61!D32   ="",
Australia61!B32   ="",
Canada62!H32      ="",
Canada62!D32      ="",
Canada62!B32      ="",
Japan63!H32       ="",
Japan63!D32       ="",
Japan63!B32       ="",
Norway64!H32      ="",
Norway64!D32      ="",
Norway64!B32      ="",
Switzerland65!H32 ="",
Switzerland65!D32 ="",
Switzerland65!B32 =""),"",
(Australia61!H32*Australia61!D32/Australia61!B32
 +Canada62!H32*Canada62!D32/Canada62!B32
 +Japan63!H32*Japan63!D32/Japan63!B32
 +Norway64!H32*Norway64!D32/Norway64!B32
 +Switzerland65!H32*Switzerland65!D32/Switzerland65!B32)
/(Australia61!D32/Australia61!B32
 +Canada62!D32/Canada62!B32
 +Japan63!D32/Japan63!B32
 +Norway64!D32/Norway64!B32
 +Switzerland65!D32/Switzerland65!B32))</f>
        <v>0.15697800273740606</v>
      </c>
      <c r="F32" s="61" t="str">
        <f>IF(OR(
Australia61!I32   ="",
Australia61!D32   ="",
Australia61!B32   ="",
Canada62!I32      ="",
Canada62!D32      ="",
Canada62!B32      ="",
Japan63!I32       ="",
Japan63!D32       ="",
Japan63!B32       ="",
Norway64!I32      ="",
Norway64!D32      ="",
Norway64!B32      ="",
Switzerland65!I32 ="",
Switzerland65!D32 ="",
Switzerland65!B32 =""),"",
(Australia61!I32/Australia61!B32
 +Canada62!I32/Canada62!B32
 +Japan63!I32/Japan63!B32
 +Norway64!I32/Norway64!B32
 +Switzerland65!I32/Switzerland65!B32)
/(Australia61!D32/Australia61!B32
 +Canada62!D32/Canada62!B32
 +Japan63!D32/Japan63!B32
 +Norway64!D32/Norway64!B32
 +Switzerland65!D32/Switzerland65!B32))</f>
        <v/>
      </c>
      <c r="G32" s="61" t="str">
        <f>IF(OR(
Australia61!J32   ="",
Australia61!D32   ="",
Australia61!B32   ="",
Canada62!J32      ="",
Canada62!D32      ="",
Canada62!B32      ="",
Japan63!J32       ="",
Japan63!D32       ="",
Japan63!B32       ="",
Norway64!J32      ="",
Norway64!D32      ="",
Norway64!B32      ="",
Switzerland65!J32 ="",
Switzerland65!D32 ="",
Switzerland65!B32 =""),"",
(Australia61!J32/Australia61!B32
 +Canada62!J32/Canada62!B32
 +Japan63!J32/Japan63!B32
 +Norway64!J32/Norway64!B32
 +Switzerland65!J32/Switzerland65!B32)
/(Australia61!D32/Australia61!B32
 +Canada62!D32/Canada62!B32
 +Japan63!D32/Japan63!B32
 +Norway64!D32/Norway64!B32
 +Switzerland65!D32/Switzerland65!B32))</f>
        <v/>
      </c>
      <c r="H32" s="61">
        <f>IF(OR(
Australia61!K32   ="",
Australia61!D32   ="",
Australia61!B32   ="",
Canada62!K32      ="",
Canada62!D32      ="",
Canada62!B32      ="",
Japan63!K32       ="",
Japan63!D32       ="",
Japan63!B32       ="",
Norway64!K32      ="",
Norway64!D32      ="",
Norway64!B32      ="",
Switzerland65!K32 ="",
Switzerland65!D32 ="",
Switzerland65!B32 =""),"",
(Australia61!K32/Australia61!B32
 +Canada62!K32/Canada62!B32
 +Japan63!K32/Japan63!B32
 +Norway64!K32/Norway64!B32
 +Switzerland65!K32/Switzerland65!B32)
/(Australia61!D32/Australia61!B32
 +Canada62!D32/Canada62!B32
 +Japan63!D32/Japan63!B32
 +Norway64!D32/Norway64!B32
 +Switzerland65!D32/Switzerland65!B32))</f>
        <v>0.18876629084091295</v>
      </c>
      <c r="I32" s="61">
        <f>IF(OR(
Australia61!L32   ="",
Australia61!D32   ="",
Australia61!B32   ="",
Canada62!L32      ="",
Canada62!D32      ="",
Canada62!B32      ="",
Japan63!L32       ="",
Japan63!D32       ="",
Japan63!B32       ="",
Norway64!L32      ="",
Norway64!D32      ="",
Norway64!B32      ="",
Switzerland65!L32 ="",
Switzerland65!D32 ="",
Switzerland65!B32 =""),"",
(Australia61!L32/Australia61!B32
 +Canada62!L32/Canada62!B32
 +Japan63!L32/Japan63!B32
 +Norway64!L32/Norway64!B32
 +Switzerland65!L32/Switzerland65!B32)
/(Australia61!D32/Australia61!B32
 +Canada62!D32/Canada62!B32
 +Japan63!D32/Japan63!B32
 +Norway64!D32/Norway64!B32
 +Switzerland65!D32/Switzerland65!B32))</f>
        <v>0.19288100724032228</v>
      </c>
      <c r="J32" s="61">
        <f t="shared" si="0"/>
        <v>-4.1147163994093294E-3</v>
      </c>
      <c r="K32" s="62">
        <f>IF(OR(
Australia61!D32   ="",Australia61!D31   ="",
Australia61!B32   ="",Australia61!B31   ="",
Australia61!N32   ="",Australia61!N31   ="",
Canada62!D32      ="",Canada62!D31      ="",
Canada62!B32      ="",Canada62!B31      ="",
Canada62!N32      ="",Canada62!N31      ="",
Japan63!D32       ="",Japan63!D31       ="",
Japan63!B32       ="",Japan63!B31       ="",
Japan63!N32       ="",Japan63!N31       ="",
Norway64!D32      ="",Norway64!D31      ="",
Norway64!B32      ="",Norway64!B31      ="",
Norway64!N32      ="",Norway64!N31      ="",
Switzerland65!D32 ="",Switzerland65!D31 ="",
Switzerland65!B32 ="",Switzerland65!B31 ="",
Switzerland65!N32 ="",Switzerland65!N31 =""),"",
LN(SQRT(
(Australia61!D32/Australia61!B32
 +Canada62!D32/Canada62!B32
 +Japan63!D32/Japan63!B32
 +Norway64!D32/Norway64!B32
 +Switzerland65!D32/Switzerland65!B32)
/(Australia61!D32/Australia61!N32*Australia61!N31/Australia61!B31
 +Canada62!D32/Canada62!N32*Canada62!N31/Canada62!B31
 +Japan63!D32/Japan63!N32*Japan63!N31/Japan63!B31
 +Norway64!D32/Norway64!N32*Norway64!N31/Norway64!B31
 +Switzerland65!D32/Switzerland65!N32*Switzerland65!N31/Switzerland65!B31)
*(Australia61!D31/Australia61!N31*Australia61!N32/Australia61!B32
 +Canada62!D31/Canada62!N31*Canada62!N32/Canada62!B32
 +Japan63!D31/Japan63!N31*Japan63!N32/Japan63!B32
 +Norway64!D31/Norway64!N31*Norway64!N32/Norway64!B32
 +Switzerland65!D31/Switzerland65!N31*Switzerland65!N32/Switzerland65!B32)
/(Australia61!D31/Australia61!B31
 +Canada62!D31/Canada62!B31
 +Japan63!D31/Japan63!B31
 +Norway64!D31/Norway64!B31
 +Switzerland65!D31/Switzerland65!B31))))</f>
        <v>1.5526665132704533E-2</v>
      </c>
      <c r="L32" s="62" t="str">
        <f>IF(OR(
Australia61!F32   ="",Australia61!F31   ="",
Australia61!D32   ="",Australia61!D31   ="",
Australia61!B32   ="",Australia61!B31   ="",
Australia61!P32   ="",Australia61!P31   ="",
Canada62!F32      ="",Canada62!F31      ="",
Canada62!D32      ="",Canada62!D31      ="",
Canada62!B32      ="",Canada62!B31      ="",
Canada62!P32      ="",Canada62!P31      ="",
Japan63!F32       ="",Japan63!F31       ="",
Japan63!D32       ="",Japan63!D31       ="",
Japan63!B32       ="",Japan63!B31       ="",
Japan63!P32       ="",Japan63!P31       ="",
Norway64!F32      ="",Norway64!F31      ="",
Norway64!D32      ="",Norway64!D31      ="",
Norway64!B32      ="",Norway64!B31      ="",
Norway64!P32      ="",Norway64!P31      ="",
Switzerland65!F32 ="",Switzerland65!F31 ="",
Switzerland65!D32 ="",Switzerland65!D31 ="",
Switzerland65!B32 ="",Switzerland65!B31 ="",
Switzerland65!P32 ="",Switzerland65!P31 =""),"",
LN(SQRT(
(Australia61!D32*Australia61!F32/Australia61!B32
 +Canada62!D32*Canada62!F32/Canada62!B32
 +Japan63!D32*Japan63!F32/Japan63!B32
 +Norway64!D32*Norway64!F32/Norway64!B32
 +Switzerland65!D32*Switzerland65!F32/Switzerland65!B32)
/(Australia61!D32*Australia61!F32/Australia61!P32*Australia61!P31/Australia61!B31
 +Canada62!D32*Canada62!F32/Canada62!P32*Canada62!P31/Canada62!B31
 +Japan63!D32*Japan63!F32/Japan63!P32*Japan63!P31/Japan63!B31
 +Norway64!D32*Norway64!F32/Norway64!P32*Norway64!P31/Norway64!B31
 +Switzerland65!D32*Switzerland65!F32/Switzerland65!P32*Switzerland65!P31/Switzerland65!B31)
*(Australia61!D31*Australia61!F31/Australia61!P31*Australia61!P32/Australia61!B32
 +Canada62!D31*Canada62!F31/Canada62!P31*Canada62!P32/Canada62!B32
 +Japan63!D31*Japan63!F31/Japan63!P31*Japan63!P32/Japan63!B32
 +Norway64!D31*Norway64!F31/Norway64!P31*Norway64!P32/Norway64!B32
 +Switzerland65!D31*Switzerland65!F31/Switzerland65!P31*Switzerland65!P32/Switzerland65!B32)
/(Australia61!D31*Australia61!F31/Australia61!B31
 +Canada62!D31*Canada62!F31/Canada62!B31
 +Japan63!D31*Japan63!F31/Japan63!B31
 +Norway64!D31*Norway64!F31/Norway64!B31
 +Switzerland65!D31*Switzerland65!F31/Switzerland65!B31))))</f>
        <v/>
      </c>
      <c r="M32" s="62" t="str">
        <f>IF(OR(
Australia61!H32   ="",Australia61!H31   ="",
Australia61!D32   ="",Australia61!D31   ="",
Australia61!B32   ="",Australia61!B31   ="",
Australia61!Q32   ="",Australia61!Q31   ="",
Canada62!H32      ="",Canada62!H31      ="",
Canada62!D32      ="",Canada62!D31      ="",
Canada62!B32      ="",Canada62!B31      ="",
Canada62!Q32      ="",Canada62!Q31      ="",
Japan63!H32       ="",Japan63!H31       ="",
Japan63!D32       ="",Japan63!D31       ="",
Japan63!B32       ="",Japan63!B31       ="",
Japan63!Q32       ="",Japan63!Q31       ="",
Norway64!H32      ="",Norway64!H31      ="",
Norway64!D32      ="",Norway64!D31      ="",
Norway64!B32      ="",Norway64!B31      ="",
Norway64!Q32      ="",Norway64!Q31      ="",
Switzerland65!H32 ="",Switzerland65!H31 ="",
Switzerland65!D32 ="",Switzerland65!D31 ="",
Switzerland65!B32 ="",Switzerland65!B31 ="",
Switzerland65!Q32 ="",Switzerland65!Q31 =""),"",
LN(SQRT(
(Australia61!D32*Australia61!H32/Australia61!B32
 +Canada62!D32*Canada62!H32/Canada62!B32
 +Japan63!D32*Japan63!H32/Japan63!B32
 +Norway64!D32*Norway64!H32/Norway64!B32
 +Switzerland65!D32*Switzerland65!H32/Switzerland65!B32)
/(Australia61!D32*Australia61!H32/Australia61!Q32*Australia61!Q31/Australia61!B31
 +Canada62!D32*Canada62!H32/Canada62!Q32*Canada62!Q31/Canada62!B31
 +Japan63!D32*Japan63!H32/Japan63!Q32*Japan63!Q31/Japan63!B31
 +Norway64!D32*Norway64!H32/Norway64!Q32*Norway64!Q31/Norway64!B31
 +Switzerland65!D32*Switzerland65!H32/Switzerland65!Q32*Switzerland65!Q31/Switzerland65!B31)
*(Australia61!D31*Australia61!H31/Australia61!Q31*Australia61!Q32/Australia61!B32
 +Canada62!D31*Canada62!H31/Canada62!Q31*Canada62!Q32/Canada62!B32
 +Japan63!D31*Japan63!H31/Japan63!Q31*Japan63!Q32/Japan63!B32
 +Norway64!D31*Norway64!H31/Norway64!Q31*Norway64!Q32/Norway64!B32
 +Switzerland65!D31*Switzerland65!H31/Switzerland65!Q31*Switzerland65!Q32/Switzerland65!B32)
/(Australia61!D31*Australia61!H31/Australia61!B31
 +Canada62!D31*Canada62!H31/Canada62!B31
 +Japan63!D31*Japan63!H31/Japan63!B31
 +Norway64!D31*Norway64!H31/Norway64!B31
 +Switzerland65!D31*Switzerland65!H31/Switzerland65!B31))))</f>
        <v/>
      </c>
      <c r="N32" s="62" t="str">
        <f>IF(OR(
Australia61!I32   ="",Australia61!I31   ="",
Australia61!B32   ="",Australia61!B31   ="",
Australia61!R32   ="",Australia61!R31   ="",
Canada62!I32      ="",Canada62!I31      ="",
Canada62!B32      ="",Canada62!B31      ="",
Canada62!R32      ="",Canada62!R31      ="",
Japan63!I32       ="",Japan63!I31       ="",
Japan63!B32       ="",Japan63!B31       ="",
Japan63!R32       ="",Japan63!R31       ="",
Norway64!I32      ="",Norway64!I31      ="",
Norway64!B32      ="",Norway64!B31      ="",
Norway64!R32      ="",Norway64!R31      ="",
Switzerland65!I32 ="",Switzerland65!I31 ="",
Switzerland65!B32 ="",Switzerland65!B31 ="",
Switzerland65!R32 ="",Switzerland65!R31 =""),"",
LN(SQRT(
(Australia61!I32/Australia61!B32
 +Canada62!I32/Canada62!B32
 +Japan63!I32/Japan63!B32
 +Norway64!I32/Norway64!B32
 +Switzerland65!I32/Switzerland65!B32)
/(Australia61!I32/Australia61!R32*Australia61!R31/Australia61!B31
 +Canada62!I32/Canada62!R32*Canada62!R31/Canada62!B31
 +Japan63!I32/Japan63!R32*Japan63!R31/Japan63!B31
 +Norway64!I32/Norway64!R32*Norway64!R31/Norway64!B31
 +Switzerland65!I32/Switzerland65!R32*Switzerland65!R31/Switzerland65!B31)
*(Australia61!I31/Australia61!R31*Australia61!R32/Australia61!B32
 +Canada62!I31/Canada62!R31*Canada62!R32/Canada62!B32
 +Japan63!I31/Japan63!R31*Japan63!R32/Japan63!B32
 +Norway64!I31/Norway64!R31*Norway64!R32/Norway64!B32
 +Switzerland65!I31/Switzerland65!R31*Switzerland65!R32/Switzerland65!B32)
/(Australia61!I31/Australia61!B31
 +Canada62!I31/Canada62!B31
 +Japan63!I31/Japan63!B31
 +Norway64!I31/Norway64!B31
 +Switzerland65!I31/Switzerland65!B31))))</f>
        <v/>
      </c>
      <c r="O32" s="62" t="str">
        <f>IF(OR(
Australia61!K32   ="",Australia61!K31   ="",
Australia61!B32   ="",Australia61!B31   ="",
Australia61!S32   ="",Australia61!S31   ="",
Canada62!K32      ="",Canada62!K31      ="",
Canada62!B32      ="",Canada62!B31      ="",
Canada62!S32      ="",Canada62!S31      ="",
Japan63!K32       ="",Japan63!K31       ="",
Japan63!B32       ="",Japan63!B31       ="",
Japan63!S32       ="",Japan63!S31       ="",
Norway64!K32      ="",Norway64!K31      ="",
Norway64!B32      ="",Norway64!B31      ="",
Norway64!S32      ="",Norway64!S31      ="",
Switzerland65!K32 ="",Switzerland65!K31 ="",
Switzerland65!B32 ="",Switzerland65!B31 ="",
Switzerland65!S32 ="",Switzerland65!S31 =""),"",
LN(SQRT(
(Australia61!K32/Australia61!B32
 +Canada62!K32/Canada62!B32
 +Japan63!K32/Japan63!B32
 +Norway64!K32/Norway64!B32
 +Switzerland65!K32/Switzerland65!B32)
/(Australia61!K32/Australia61!S32*Australia61!S31/Australia61!B31
 +Canada62!K32/Canada62!S32*Canada62!S31/Canada62!B31
 +Japan63!K32/Japan63!S32*Japan63!S31/Japan63!B31
 +Norway64!K32/Norway64!S32*Norway64!S31/Norway64!B31
 +Switzerland65!K32/Switzerland65!S32*Switzerland65!S31/Switzerland65!B31)
*(Australia61!K31/Australia61!S31*Australia61!S32/Australia61!B32
 +Canada62!K31/Canada62!S31*Canada62!S32/Canada62!B32
 +Japan63!K31/Japan63!S31*Japan63!S32/Japan63!B32
 +Norway64!K31/Norway64!S31*Norway64!S32/Norway64!B32
 +Switzerland65!K31/Switzerland65!S31*Switzerland65!S32/Switzerland65!B32)
/(Australia61!K31/Australia61!B31
 +Canada62!K31/Canada62!B31
 +Japan63!K31/Japan63!B31
 +Norway64!K31/Norway64!B31
 +Switzerland65!K31/Switzerland65!B31))))</f>
        <v/>
      </c>
      <c r="P32" s="62" t="str">
        <f>IF(OR(
Australia61!L32   ="",Australia61!L31   ="",
Australia61!B32   ="",Australia61!B31   ="",
Australia61!T32   ="",Australia61!T31   ="",
Canada62!L32      ="",Canada62!L31      ="",
Canada62!B32      ="",Canada62!B31      ="",
Canada62!T32      ="",Canada62!T31      ="",
Japan63!L32       ="",Japan63!L31       ="",
Japan63!B32       ="",Japan63!B31       ="",
Japan63!T32       ="",Japan63!T31       ="",
Norway64!L32      ="",Norway64!L31      ="",
Norway64!B32      ="",Norway64!B31      ="",
Norway64!T32      ="",Norway64!T31      ="",
Switzerland65!L32 ="",Switzerland65!L31 ="",
Switzerland65!B32 ="",Switzerland65!B31 ="",
Switzerland65!T32 ="",Switzerland65!T31 =""),"",
LN(SQRT(
(Australia61!L32/Australia61!B32
 +Canada62!L32/Canada62!B32
 +Japan63!L32/Japan63!B32
 +Norway64!L32/Norway64!B32
 +Switzerland65!L32/Switzerland65!B32)
/(Australia61!L32/Australia61!T32*Australia61!T31/Australia61!B31
 +Canada62!L32/Canada62!T32*Canada62!T31/Canada62!B31
 +Japan63!L32/Japan63!T32*Japan63!T31/Japan63!B31
 +Norway64!L32/Norway64!T32*Norway64!T31/Norway64!B31
 +Switzerland65!L32/Switzerland65!T32*Switzerland65!T31/Switzerland65!B31)
*(Australia61!L31/Australia61!T31*Australia61!T32/Australia61!B32
 +Canada62!L31/Canada62!T31*Canada62!T32/Canada62!B32
 +Japan63!L31/Japan63!T31*Japan63!T32/Japan63!B32
 +Norway64!L31/Norway64!T31*Norway64!T32/Norway64!B32
 +Switzerland65!L31/Switzerland65!T31*Switzerland65!T32/Switzerland65!B32)
/(Australia61!L31/Australia61!B31
 +Canada62!L31/Canada62!B31
 +Japan63!L31/Japan63!B31
 +Norway64!L31/Norway64!B31
 +Switzerland65!L31/Switzerland65!B31))))</f>
        <v/>
      </c>
      <c r="V32" s="61" t="str">
        <f>IF(OR(
Australia61!V32   ="",
Australia61!U32   ="",
Canada62!V32      ="",
Canada62!U32      ="",
Japan63!V32       ="",
Japan63!U32       ="",
Norway64!V32      ="",
Norway64!U32      ="",
Switzerland65!V32 ="",
Switzerland65!U32 =""),"",
LN((Australia61!V32+Canada62!V32+Japan63!V32+Norway64!V32+Switzerland65!V32)
/(Australia61!U32+Canada62!U32+Japan63!U32+Norway64!U32+Switzerland65!U32)))</f>
        <v/>
      </c>
      <c r="W32" s="61" t="str">
        <f>IF(OR(
Australia61!V32   ="",
Australia61!W32   ="",
Australia61!U32   ="",
Canada62!V32      ="",
Canada62!W32      ="",
Canada62!U32      ="",
Japan63!V32       ="",
Japan63!W32       ="",
Japan63!U32       ="",
Norway64!V32      ="",
Norway64!W32      ="",
Norway64!U32      ="",
Switzerland65!V32 ="",
Switzerland65!W32 ="",
Switzerland65!V32 =""),"",
LN((Australia61!V32*Australia61!W32+Canada62!V32*Canada62!W32+Japan63!V32*Japan63!W32+Norway64!V32*Norway64!W32+Switzerland65!V32*Switzerland65!W32)
/(Australia61!U32+Canada62!U32+Japan63!U32+Norway64!U32+Switzerland65!U32)))</f>
        <v/>
      </c>
      <c r="X32" s="61" t="str">
        <f>IF(OR(
Australia61!X32   ="",
Australia61!D32   ="",
Australia61!B32   ="",
Canada62!X32      ="",
Canada62!D32      ="",
Canada62!B32      ="",
Japan63!X32       ="",
Japan63!D32       ="",
Japan63!B32       ="",
Norway64!X32      ="",
Norway64!D32      ="",
Norway64!B32      ="",
Switzerland65!X32 ="",
Switzerland65!D32 ="",
Switzerland65!B32 =""),"",
(Australia61!X32*Australia61!D32/Australia61!B32
 +Canada62!X32*Canada62!D32/Canada62!B32
 +Japan63!X32*Japan63!D32/Japan63!B32
 +Norway64!X32*Norway64!D32/Norway64!B32
 +Switzerland65!X32*Switzerland65!D32/Switzerland65!B32)
/(Australia61!D32/Australia61!B32
 +Canada62!D32/Canada62!B32
 +Japan63!D32/Japan63!B32
 +Norway64!D32/Norway64!B32
 +Switzerland65!D32/Switzerland65!B32))</f>
        <v/>
      </c>
      <c r="Y32" s="61" t="str">
        <f>IF(OR(
Australia61!Y32   ="",
Australia61!D32   ="",
Australia61!B32   ="",
Canada62!Y32      ="",
Canada62!D32      ="",
Canada62!B32      ="",
Japan63!Y32       ="",
Japan63!D32       ="",
Japan63!B32       ="",
Norway64!Y32      ="",
Norway64!D32      ="",
Norway64!B32      ="",
Switzerland65!Y32 ="",
Switzerland65!D32 ="",
Switzerland65!B32 =""),"",
(Australia61!Y32/Australia61!B32
 +Canada62!Y32/Canada62!B32
 +Japan63!Y32/Japan63!B32
 +Norway64!Y32/Norway64!B32
 +Switzerland65!Y32/Switzerland65!B32)
/(Australia61!D32/Australia61!B32
 +Canada62!D32/Canada62!B32
 +Japan63!D32/Japan63!B32
 +Norway64!D32/Norway64!B32
 +Switzerland65!D32/Switzerland65!B32))</f>
        <v/>
      </c>
      <c r="Z32" s="61">
        <v>5.08</v>
      </c>
      <c r="AA32" s="62">
        <f t="shared" si="1"/>
        <v>6.2733348672954665E-3</v>
      </c>
      <c r="AB32" s="61">
        <f>IF(OR(
Australia61!AB32   ="",
Australia61!D32   ="",
Australia61!B32   ="",
Canada62!AB32      ="",
Canada62!D32      ="",
Canada62!B32      ="",
Japan63!AB32       ="",
Japan63!D32       ="",
Japan63!B32       ="",
Norway64!AB32      ="",
Norway64!D32      ="",
Norway64!B32      ="",
Switzerland65!AB32 ="",
Switzerland65!D32 ="",
Switzerland65!B32 =""),"",
(Australia61!AB32*Australia61!D32/Australia61!B32
 +Canada62!AB32*Canada62!D32/Canada62!B32
 +Japan63!AB32*Japan63!D32/Japan63!B32
 +Norway64!AB32*Norway64!D32/Norway64!B32
 +Switzerland65!AB32*Switzerland65!D32/Switzerland65!B32)
/(Australia61!D32/Australia61!B32
 +Canada62!D32/Canada62!B32
 +Japan63!D32/Japan63!B32
 +Norway64!D32/Norway64!B32
 +Switzerland65!D32/Switzerland65!B32))</f>
        <v>0.30694451470680129</v>
      </c>
    </row>
    <row r="33" spans="1:28">
      <c r="A33" s="62">
        <v>1900</v>
      </c>
      <c r="B33" s="62" t="str">
        <f>IF(OR(
Australia61!AC33   ="",
Australia61!D33   ="",
Australia61!B33   ="",
Canada62!AC33      ="",
Canada62!D33      ="",
Canada62!B33      ="",
Japan63!AC33       ="",
Japan63!D33       ="",
Japan63!B33       ="",
Norway64!AC33      ="",
Norway64!D33      ="",
Norway64!B33      ="",
Switzerland65!AC33 ="",
Switzerland65!D33 ="",
Switzerland65!B33 =""),"",
(Australia61!AC33*Australia61!D33/Australia61!B33
 +Canada62!AC33*Canada62!D33/Canada62!B33
 +Japan63!AC33*Japan63!D33/Japan63!B33
 +Norway64!AC33*Norway64!D33/Norway64!B33
 +Switzerland65!AC33*Switzerland65!D33/Switzerland65!B33)
/(Australia61!D33/Australia61!B33
 +Canada62!D33/Canada62!B33
 +Japan63!D33/Japan63!B33
 +Norway64!D33/Norway64!B33
 +Switzerland65!D33/Switzerland65!B33))</f>
        <v/>
      </c>
      <c r="C33" s="61" t="str">
        <f>IF(OR(
Australia61!F33   ="",
Australia61!D33   ="",
Australia61!B33   ="",
Canada62!F33      ="",
Canada62!D33      ="",
Canada62!B33      ="",
Japan63!F33       ="",
Japan63!D33       ="",
Japan63!B33       ="",
Norway64!F33      ="",
Norway64!D33      ="",
Norway64!B33      ="",
Switzerland65!F33 ="",
Switzerland65!D33 ="",
Switzerland65!B33 =""),"",
(Australia61!F33*Australia61!D33/Australia61!B33
 +Canada62!F33*Canada62!D33/Canada62!B33
 +Japan63!F33*Japan63!D33/Japan63!B33
 +Norway64!F33*Norway64!D33/Norway64!B33
 +Switzerland65!F33*Switzerland65!D33/Switzerland65!B33)
/(Australia61!D33/Australia61!B33
 +Canada62!D33/Canada62!B33
 +Japan63!D33/Japan63!B33
 +Norway64!D33/Norway64!B33
 +Switzerland65!D33/Switzerland65!B33))</f>
        <v/>
      </c>
      <c r="D33" s="61" t="str">
        <f>IF(OR(
Australia61!AE33   ="",
Australia61!D33   ="",
Australia61!B33   ="",
Canada62!AE33      ="",
Canada62!D33      ="",
Canada62!B33      ="",
Japan63!AE33       ="",
Japan63!D33       ="",
Japan63!B33       ="",
Norway64!AE33      ="",
Norway64!D33      ="",
Norway64!B33      ="",
Switzerland65!AE33 ="",
Switzerland65!D33 ="",
Switzerland65!B33 =""),"",
(Australia61!AE33*Australia61!D33/Australia61!B33
 +Canada62!AE33*Canada62!D33/Canada62!B33
 +Japan63!AE33*Japan63!D33/Japan63!B33
 +Norway64!AE33*Norway64!D33/Norway64!B33
 +Switzerland65!AE33*Switzerland65!D33/Switzerland65!B33)
/(Australia61!D33/Australia61!B33
 +Canada62!D33/Canada62!B33
 +Japan63!D33/Japan63!B33
 +Norway64!D33/Norway64!B33
 +Switzerland65!D33/Switzerland65!B33))</f>
        <v/>
      </c>
      <c r="E33" s="61">
        <f>IF(OR(
Australia61!H33   ="",
Australia61!D33   ="",
Australia61!B33   ="",
Canada62!H33      ="",
Canada62!D33      ="",
Canada62!B33      ="",
Japan63!H33       ="",
Japan63!D33       ="",
Japan63!B33       ="",
Norway64!H33      ="",
Norway64!D33      ="",
Norway64!B33      ="",
Switzerland65!H33 ="",
Switzerland65!D33 ="",
Switzerland65!B33 =""),"",
(Australia61!H33*Australia61!D33/Australia61!B33
 +Canada62!H33*Canada62!D33/Canada62!B33
 +Japan63!H33*Japan63!D33/Japan63!B33
 +Norway64!H33*Norway64!D33/Norway64!B33
 +Switzerland65!H33*Switzerland65!D33/Switzerland65!B33)
/(Australia61!D33/Australia61!B33
 +Canada62!D33/Canada62!B33
 +Japan63!D33/Japan63!B33
 +Norway64!D33/Norway64!B33
 +Switzerland65!D33/Switzerland65!B33))</f>
        <v>0.15239886846404554</v>
      </c>
      <c r="F33" s="61" t="str">
        <f>IF(OR(
Australia61!I33   ="",
Australia61!D33   ="",
Australia61!B33   ="",
Canada62!I33      ="",
Canada62!D33      ="",
Canada62!B33      ="",
Japan63!I33       ="",
Japan63!D33       ="",
Japan63!B33       ="",
Norway64!I33      ="",
Norway64!D33      ="",
Norway64!B33      ="",
Switzerland65!I33 ="",
Switzerland65!D33 ="",
Switzerland65!B33 =""),"",
(Australia61!I33/Australia61!B33
 +Canada62!I33/Canada62!B33
 +Japan63!I33/Japan63!B33
 +Norway64!I33/Norway64!B33
 +Switzerland65!I33/Switzerland65!B33)
/(Australia61!D33/Australia61!B33
 +Canada62!D33/Canada62!B33
 +Japan63!D33/Japan63!B33
 +Norway64!D33/Norway64!B33
 +Switzerland65!D33/Switzerland65!B33))</f>
        <v/>
      </c>
      <c r="G33" s="61" t="str">
        <f>IF(OR(
Australia61!J33   ="",
Australia61!D33   ="",
Australia61!B33   ="",
Canada62!J33      ="",
Canada62!D33      ="",
Canada62!B33      ="",
Japan63!J33       ="",
Japan63!D33       ="",
Japan63!B33       ="",
Norway64!J33      ="",
Norway64!D33      ="",
Norway64!B33      ="",
Switzerland65!J33 ="",
Switzerland65!D33 ="",
Switzerland65!B33 =""),"",
(Australia61!J33/Australia61!B33
 +Canada62!J33/Canada62!B33
 +Japan63!J33/Japan63!B33
 +Norway64!J33/Norway64!B33
 +Switzerland65!J33/Switzerland65!B33)
/(Australia61!D33/Australia61!B33
 +Canada62!D33/Canada62!B33
 +Japan63!D33/Japan63!B33
 +Norway64!D33/Norway64!B33
 +Switzerland65!D33/Switzerland65!B33))</f>
        <v/>
      </c>
      <c r="H33" s="61">
        <f>IF(OR(
Australia61!K33   ="",
Australia61!D33   ="",
Australia61!B33   ="",
Canada62!K33      ="",
Canada62!D33      ="",
Canada62!B33      ="",
Japan63!K33       ="",
Japan63!D33       ="",
Japan63!B33       ="",
Norway64!K33      ="",
Norway64!D33      ="",
Norway64!B33      ="",
Switzerland65!K33 ="",
Switzerland65!D33 ="",
Switzerland65!B33 =""),"",
(Australia61!K33/Australia61!B33
 +Canada62!K33/Canada62!B33
 +Japan63!K33/Japan63!B33
 +Norway64!K33/Norway64!B33
 +Switzerland65!K33/Switzerland65!B33)
/(Australia61!D33/Australia61!B33
 +Canada62!D33/Canada62!B33
 +Japan63!D33/Japan63!B33
 +Norway64!D33/Norway64!B33
 +Switzerland65!D33/Switzerland65!B33))</f>
        <v>0.17659852043055779</v>
      </c>
      <c r="I33" s="61">
        <f>IF(OR(
Australia61!L33   ="",
Australia61!D33   ="",
Australia61!B33   ="",
Canada62!L33      ="",
Canada62!D33      ="",
Canada62!B33      ="",
Japan63!L33       ="",
Japan63!D33       ="",
Japan63!B33       ="",
Norway64!L33      ="",
Norway64!D33      ="",
Norway64!B33      ="",
Switzerland65!L33 ="",
Switzerland65!D33 ="",
Switzerland65!B33 =""),"",
(Australia61!L33/Australia61!B33
 +Canada62!L33/Canada62!B33
 +Japan63!L33/Japan63!B33
 +Norway64!L33/Norway64!B33
 +Switzerland65!L33/Switzerland65!B33)
/(Australia61!D33/Australia61!B33
 +Canada62!D33/Canada62!B33
 +Japan63!D33/Japan63!B33
 +Norway64!D33/Norway64!B33
 +Switzerland65!D33/Switzerland65!B33))</f>
        <v>0.19568395299745281</v>
      </c>
      <c r="J33" s="61">
        <f t="shared" si="0"/>
        <v>-1.9085432566895016E-2</v>
      </c>
      <c r="K33" s="62">
        <f>IF(OR(
Australia61!D33   ="",Australia61!D32   ="",
Australia61!B33   ="",Australia61!B32   ="",
Australia61!N33   ="",Australia61!N32   ="",
Canada62!D33      ="",Canada62!D32      ="",
Canada62!B33      ="",Canada62!B32      ="",
Canada62!N33      ="",Canada62!N32      ="",
Japan63!D33       ="",Japan63!D32       ="",
Japan63!B33       ="",Japan63!B32       ="",
Japan63!N33       ="",Japan63!N32       ="",
Norway64!D33      ="",Norway64!D32      ="",
Norway64!B33      ="",Norway64!B32      ="",
Norway64!N33      ="",Norway64!N32      ="",
Switzerland65!D33 ="",Switzerland65!D32 ="",
Switzerland65!B33 ="",Switzerland65!B32 ="",
Switzerland65!N33 ="",Switzerland65!N32 =""),"",
LN(SQRT(
(Australia61!D33/Australia61!B33
 +Canada62!D33/Canada62!B33
 +Japan63!D33/Japan63!B33
 +Norway64!D33/Norway64!B33
 +Switzerland65!D33/Switzerland65!B33)
/(Australia61!D33/Australia61!N33*Australia61!N32/Australia61!B32
 +Canada62!D33/Canada62!N33*Canada62!N32/Canada62!B32
 +Japan63!D33/Japan63!N33*Japan63!N32/Japan63!B32
 +Norway64!D33/Norway64!N33*Norway64!N32/Norway64!B32
 +Switzerland65!D33/Switzerland65!N33*Switzerland65!N32/Switzerland65!B32)
*(Australia61!D32/Australia61!N32*Australia61!N33/Australia61!B33
 +Canada62!D32/Canada62!N32*Canada62!N33/Canada62!B33
 +Japan63!D32/Japan63!N32*Japan63!N33/Japan63!B33
 +Norway64!D32/Norway64!N32*Norway64!N33/Norway64!B33
 +Switzerland65!D32/Switzerland65!N32*Switzerland65!N33/Switzerland65!B33)
/(Australia61!D32/Australia61!B32
 +Canada62!D32/Canada62!B32
 +Japan63!D32/Japan63!B32
 +Norway64!D32/Norway64!B32
 +Switzerland65!D32/Switzerland65!B32))))</f>
        <v>2.8501654547458028E-2</v>
      </c>
      <c r="L33" s="62" t="str">
        <f>IF(OR(
Australia61!F33   ="",Australia61!F32   ="",
Australia61!D33   ="",Australia61!D32   ="",
Australia61!B33   ="",Australia61!B32   ="",
Australia61!P33   ="",Australia61!P32   ="",
Canada62!F33      ="",Canada62!F32      ="",
Canada62!D33      ="",Canada62!D32      ="",
Canada62!B33      ="",Canada62!B32      ="",
Canada62!P33      ="",Canada62!P32      ="",
Japan63!F33       ="",Japan63!F32       ="",
Japan63!D33       ="",Japan63!D32       ="",
Japan63!B33       ="",Japan63!B32       ="",
Japan63!P33       ="",Japan63!P32       ="",
Norway64!F33      ="",Norway64!F32      ="",
Norway64!D33      ="",Norway64!D32      ="",
Norway64!B33      ="",Norway64!B32      ="",
Norway64!P33      ="",Norway64!P32      ="",
Switzerland65!F33 ="",Switzerland65!F32 ="",
Switzerland65!D33 ="",Switzerland65!D32 ="",
Switzerland65!B33 ="",Switzerland65!B32 ="",
Switzerland65!P33 ="",Switzerland65!P32 =""),"",
LN(SQRT(
(Australia61!D33*Australia61!F33/Australia61!B33
 +Canada62!D33*Canada62!F33/Canada62!B33
 +Japan63!D33*Japan63!F33/Japan63!B33
 +Norway64!D33*Norway64!F33/Norway64!B33
 +Switzerland65!D33*Switzerland65!F33/Switzerland65!B33)
/(Australia61!D33*Australia61!F33/Australia61!P33*Australia61!P32/Australia61!B32
 +Canada62!D33*Canada62!F33/Canada62!P33*Canada62!P32/Canada62!B32
 +Japan63!D33*Japan63!F33/Japan63!P33*Japan63!P32/Japan63!B32
 +Norway64!D33*Norway64!F33/Norway64!P33*Norway64!P32/Norway64!B32
 +Switzerland65!D33*Switzerland65!F33/Switzerland65!P33*Switzerland65!P32/Switzerland65!B32)
*(Australia61!D32*Australia61!F32/Australia61!P32*Australia61!P33/Australia61!B33
 +Canada62!D32*Canada62!F32/Canada62!P32*Canada62!P33/Canada62!B33
 +Japan63!D32*Japan63!F32/Japan63!P32*Japan63!P33/Japan63!B33
 +Norway64!D32*Norway64!F32/Norway64!P32*Norway64!P33/Norway64!B33
 +Switzerland65!D32*Switzerland65!F32/Switzerland65!P32*Switzerland65!P33/Switzerland65!B33)
/(Australia61!D32*Australia61!F32/Australia61!B32
 +Canada62!D32*Canada62!F32/Canada62!B32
 +Japan63!D32*Japan63!F32/Japan63!B32
 +Norway64!D32*Norway64!F32/Norway64!B32
 +Switzerland65!D32*Switzerland65!F32/Switzerland65!B32))))</f>
        <v/>
      </c>
      <c r="M33" s="62" t="str">
        <f>IF(OR(
Australia61!H33   ="",Australia61!H32   ="",
Australia61!D33   ="",Australia61!D32   ="",
Australia61!B33   ="",Australia61!B32   ="",
Australia61!Q33   ="",Australia61!Q32   ="",
Canada62!H33      ="",Canada62!H32      ="",
Canada62!D33      ="",Canada62!D32      ="",
Canada62!B33      ="",Canada62!B32      ="",
Canada62!Q33      ="",Canada62!Q32      ="",
Japan63!H33       ="",Japan63!H32       ="",
Japan63!D33       ="",Japan63!D32       ="",
Japan63!B33       ="",Japan63!B32       ="",
Japan63!Q33       ="",Japan63!Q32       ="",
Norway64!H33      ="",Norway64!H32      ="",
Norway64!D33      ="",Norway64!D32      ="",
Norway64!B33      ="",Norway64!B32      ="",
Norway64!Q33      ="",Norway64!Q32      ="",
Switzerland65!H33 ="",Switzerland65!H32 ="",
Switzerland65!D33 ="",Switzerland65!D32 ="",
Switzerland65!B33 ="",Switzerland65!B32 ="",
Switzerland65!Q33 ="",Switzerland65!Q32 =""),"",
LN(SQRT(
(Australia61!D33*Australia61!H33/Australia61!B33
 +Canada62!D33*Canada62!H33/Canada62!B33
 +Japan63!D33*Japan63!H33/Japan63!B33
 +Norway64!D33*Norway64!H33/Norway64!B33
 +Switzerland65!D33*Switzerland65!H33/Switzerland65!B33)
/(Australia61!D33*Australia61!H33/Australia61!Q33*Australia61!Q32/Australia61!B32
 +Canada62!D33*Canada62!H33/Canada62!Q33*Canada62!Q32/Canada62!B32
 +Japan63!D33*Japan63!H33/Japan63!Q33*Japan63!Q32/Japan63!B32
 +Norway64!D33*Norway64!H33/Norway64!Q33*Norway64!Q32/Norway64!B32
 +Switzerland65!D33*Switzerland65!H33/Switzerland65!Q33*Switzerland65!Q32/Switzerland65!B32)
*(Australia61!D32*Australia61!H32/Australia61!Q32*Australia61!Q33/Australia61!B33
 +Canada62!D32*Canada62!H32/Canada62!Q32*Canada62!Q33/Canada62!B33
 +Japan63!D32*Japan63!H32/Japan63!Q32*Japan63!Q33/Japan63!B33
 +Norway64!D32*Norway64!H32/Norway64!Q32*Norway64!Q33/Norway64!B33
 +Switzerland65!D32*Switzerland65!H32/Switzerland65!Q32*Switzerland65!Q33/Switzerland65!B33)
/(Australia61!D32*Australia61!H32/Australia61!B32
 +Canada62!D32*Canada62!H32/Canada62!B32
 +Japan63!D32*Japan63!H32/Japan63!B32
 +Norway64!D32*Norway64!H32/Norway64!B32
 +Switzerland65!D32*Switzerland65!H32/Switzerland65!B32))))</f>
        <v/>
      </c>
      <c r="N33" s="62" t="str">
        <f>IF(OR(
Australia61!I33   ="",Australia61!I32   ="",
Australia61!B33   ="",Australia61!B32   ="",
Australia61!R33   ="",Australia61!R32   ="",
Canada62!I33      ="",Canada62!I32      ="",
Canada62!B33      ="",Canada62!B32      ="",
Canada62!R33      ="",Canada62!R32      ="",
Japan63!I33       ="",Japan63!I32       ="",
Japan63!B33       ="",Japan63!B32       ="",
Japan63!R33       ="",Japan63!R32       ="",
Norway64!I33      ="",Norway64!I32      ="",
Norway64!B33      ="",Norway64!B32      ="",
Norway64!R33      ="",Norway64!R32      ="",
Switzerland65!I33 ="",Switzerland65!I32 ="",
Switzerland65!B33 ="",Switzerland65!B32 ="",
Switzerland65!R33 ="",Switzerland65!R32 =""),"",
LN(SQRT(
(Australia61!I33/Australia61!B33
 +Canada62!I33/Canada62!B33
 +Japan63!I33/Japan63!B33
 +Norway64!I33/Norway64!B33
 +Switzerland65!I33/Switzerland65!B33)
/(Australia61!I33/Australia61!R33*Australia61!R32/Australia61!B32
 +Canada62!I33/Canada62!R33*Canada62!R32/Canada62!B32
 +Japan63!I33/Japan63!R33*Japan63!R32/Japan63!B32
 +Norway64!I33/Norway64!R33*Norway64!R32/Norway64!B32
 +Switzerland65!I33/Switzerland65!R33*Switzerland65!R32/Switzerland65!B32)
*(Australia61!I32/Australia61!R32*Australia61!R33/Australia61!B33
 +Canada62!I32/Canada62!R32*Canada62!R33/Canada62!B33
 +Japan63!I32/Japan63!R32*Japan63!R33/Japan63!B33
 +Norway64!I32/Norway64!R32*Norway64!R33/Norway64!B33
 +Switzerland65!I32/Switzerland65!R32*Switzerland65!R33/Switzerland65!B33)
/(Australia61!I32/Australia61!B32
 +Canada62!I32/Canada62!B32
 +Japan63!I32/Japan63!B32
 +Norway64!I32/Norway64!B32
 +Switzerland65!I32/Switzerland65!B32))))</f>
        <v/>
      </c>
      <c r="O33" s="62" t="str">
        <f>IF(OR(
Australia61!K33   ="",Australia61!K32   ="",
Australia61!B33   ="",Australia61!B32   ="",
Australia61!S33   ="",Australia61!S32   ="",
Canada62!K33      ="",Canada62!K32      ="",
Canada62!B33      ="",Canada62!B32      ="",
Canada62!S33      ="",Canada62!S32      ="",
Japan63!K33       ="",Japan63!K32       ="",
Japan63!B33       ="",Japan63!B32       ="",
Japan63!S33       ="",Japan63!S32       ="",
Norway64!K33      ="",Norway64!K32      ="",
Norway64!B33      ="",Norway64!B32      ="",
Norway64!S33      ="",Norway64!S32      ="",
Switzerland65!K33 ="",Switzerland65!K32 ="",
Switzerland65!B33 ="",Switzerland65!B32 ="",
Switzerland65!S33 ="",Switzerland65!S32 =""),"",
LN(SQRT(
(Australia61!K33/Australia61!B33
 +Canada62!K33/Canada62!B33
 +Japan63!K33/Japan63!B33
 +Norway64!K33/Norway64!B33
 +Switzerland65!K33/Switzerland65!B33)
/(Australia61!K33/Australia61!S33*Australia61!S32/Australia61!B32
 +Canada62!K33/Canada62!S33*Canada62!S32/Canada62!B32
 +Japan63!K33/Japan63!S33*Japan63!S32/Japan63!B32
 +Norway64!K33/Norway64!S33*Norway64!S32/Norway64!B32
 +Switzerland65!K33/Switzerland65!S33*Switzerland65!S32/Switzerland65!B32)
*(Australia61!K32/Australia61!S32*Australia61!S33/Australia61!B33
 +Canada62!K32/Canada62!S32*Canada62!S33/Canada62!B33
 +Japan63!K32/Japan63!S32*Japan63!S33/Japan63!B33
 +Norway64!K32/Norway64!S32*Norway64!S33/Norway64!B33
 +Switzerland65!K32/Switzerland65!S32*Switzerland65!S33/Switzerland65!B33)
/(Australia61!K32/Australia61!B32
 +Canada62!K32/Canada62!B32
 +Japan63!K32/Japan63!B32
 +Norway64!K32/Norway64!B32
 +Switzerland65!K32/Switzerland65!B32))))</f>
        <v/>
      </c>
      <c r="P33" s="62" t="str">
        <f>IF(OR(
Australia61!L33   ="",Australia61!L32   ="",
Australia61!B33   ="",Australia61!B32   ="",
Australia61!T33   ="",Australia61!T32   ="",
Canada62!L33      ="",Canada62!L32      ="",
Canada62!B33      ="",Canada62!B32      ="",
Canada62!T33      ="",Canada62!T32      ="",
Japan63!L33       ="",Japan63!L32       ="",
Japan63!B33       ="",Japan63!B32       ="",
Japan63!T33       ="",Japan63!T32       ="",
Norway64!L33      ="",Norway64!L32      ="",
Norway64!B33      ="",Norway64!B32      ="",
Norway64!T33      ="",Norway64!T32      ="",
Switzerland65!L33 ="",Switzerland65!L32 ="",
Switzerland65!B33 ="",Switzerland65!B32 ="",
Switzerland65!T33 ="",Switzerland65!T32 =""),"",
LN(SQRT(
(Australia61!L33/Australia61!B33
 +Canada62!L33/Canada62!B33
 +Japan63!L33/Japan63!B33
 +Norway64!L33/Norway64!B33
 +Switzerland65!L33/Switzerland65!B33)
/(Australia61!L33/Australia61!T33*Australia61!T32/Australia61!B32
 +Canada62!L33/Canada62!T33*Canada62!T32/Canada62!B32
 +Japan63!L33/Japan63!T33*Japan63!T32/Japan63!B32
 +Norway64!L33/Norway64!T33*Norway64!T32/Norway64!B32
 +Switzerland65!L33/Switzerland65!T33*Switzerland65!T32/Switzerland65!B32)
*(Australia61!L32/Australia61!T32*Australia61!T33/Australia61!B33
 +Canada62!L32/Canada62!T32*Canada62!T33/Canada62!B33
 +Japan63!L32/Japan63!T32*Japan63!T33/Japan63!B33
 +Norway64!L32/Norway64!T32*Norway64!T33/Norway64!B33
 +Switzerland65!L32/Switzerland65!T32*Switzerland65!T33/Switzerland65!B33)
/(Australia61!L32/Australia61!B32
 +Canada62!L32/Canada62!B32
 +Japan63!L32/Japan63!B32
 +Norway64!L32/Norway64!B32
 +Switzerland65!L32/Switzerland65!B32))))</f>
        <v/>
      </c>
      <c r="V33" s="61" t="str">
        <f>IF(OR(
Australia61!V33   ="",
Australia61!U33   ="",
Canada62!V33      ="",
Canada62!U33      ="",
Japan63!V33       ="",
Japan63!U33       ="",
Norway64!V33      ="",
Norway64!U33      ="",
Switzerland65!V33 ="",
Switzerland65!U33 =""),"",
LN((Australia61!V33+Canada62!V33+Japan63!V33+Norway64!V33+Switzerland65!V33)
/(Australia61!U33+Canada62!U33+Japan63!U33+Norway64!U33+Switzerland65!U33)))</f>
        <v/>
      </c>
      <c r="W33" s="61" t="str">
        <f>IF(OR(
Australia61!V33   ="",
Australia61!W33   ="",
Australia61!U33   ="",
Canada62!V33      ="",
Canada62!W33      ="",
Canada62!U33      ="",
Japan63!V33       ="",
Japan63!W33       ="",
Japan63!U33       ="",
Norway64!V33      ="",
Norway64!W33      ="",
Norway64!U33      ="",
Switzerland65!V33 ="",
Switzerland65!W33 ="",
Switzerland65!V33 =""),"",
LN((Australia61!V33*Australia61!W33+Canada62!V33*Canada62!W33+Japan63!V33*Japan63!W33+Norway64!V33*Norway64!W33+Switzerland65!V33*Switzerland65!W33)
/(Australia61!U33+Canada62!U33+Japan63!U33+Norway64!U33+Switzerland65!U33)))</f>
        <v/>
      </c>
      <c r="X33" s="61" t="str">
        <f>IF(OR(
Australia61!X33   ="",
Australia61!D33   ="",
Australia61!B33   ="",
Canada62!X33      ="",
Canada62!D33      ="",
Canada62!B33      ="",
Japan63!X33       ="",
Japan63!D33       ="",
Japan63!B33       ="",
Norway64!X33      ="",
Norway64!D33      ="",
Norway64!B33      ="",
Switzerland65!X33 ="",
Switzerland65!D33 ="",
Switzerland65!B33 =""),"",
(Australia61!X33*Australia61!D33/Australia61!B33
 +Canada62!X33*Canada62!D33/Canada62!B33
 +Japan63!X33*Japan63!D33/Japan63!B33
 +Norway64!X33*Norway64!D33/Norway64!B33
 +Switzerland65!X33*Switzerland65!D33/Switzerland65!B33)
/(Australia61!D33/Australia61!B33
 +Canada62!D33/Canada62!B33
 +Japan63!D33/Japan63!B33
 +Norway64!D33/Norway64!B33
 +Switzerland65!D33/Switzerland65!B33))</f>
        <v/>
      </c>
      <c r="Y33" s="61" t="str">
        <f>IF(OR(
Australia61!Y33   ="",
Australia61!D33   ="",
Australia61!B33   ="",
Canada62!Y33      ="",
Canada62!D33      ="",
Canada62!B33      ="",
Japan63!Y33       ="",
Japan63!D33       ="",
Japan63!B33       ="",
Norway64!Y33      ="",
Norway64!D33      ="",
Norway64!B33      ="",
Switzerland65!Y33 ="",
Switzerland65!D33 ="",
Switzerland65!B33 =""),"",
(Australia61!Y33/Australia61!B33
 +Canada62!Y33/Canada62!B33
 +Japan63!Y33/Japan63!B33
 +Norway64!Y33/Norway64!B33
 +Switzerland65!Y33/Switzerland65!B33)
/(Australia61!D33/Australia61!B33
 +Canada62!D33/Canada62!B33
 +Japan63!D33/Japan63!B33
 +Norway64!D33/Norway64!B33
 +Switzerland65!D33/Switzerland65!B33))</f>
        <v/>
      </c>
      <c r="Z33" s="61">
        <v>2.94</v>
      </c>
      <c r="AA33" s="62">
        <f t="shared" si="1"/>
        <v>2.229834545254197E-2</v>
      </c>
      <c r="AB33" s="61">
        <f>IF(OR(
Australia61!AB33   ="",
Australia61!D33   ="",
Australia61!B33   ="",
Canada62!AB33      ="",
Canada62!D33      ="",
Canada62!B33      ="",
Japan63!AB33       ="",
Japan63!D33       ="",
Japan63!B33       ="",
Norway64!AB33      ="",
Norway64!D33      ="",
Norway64!B33      ="",
Switzerland65!AB33 ="",
Switzerland65!D33 ="",
Switzerland65!B33 =""),"",
(Australia61!AB33*Australia61!D33/Australia61!B33
 +Canada62!AB33*Canada62!D33/Canada62!B33
 +Japan63!AB33*Japan63!D33/Japan63!B33
 +Norway64!AB33*Norway64!D33/Norway64!B33
 +Switzerland65!AB33*Switzerland65!D33/Switzerland65!B33)
/(Australia61!D33/Australia61!B33
 +Canada62!D33/Canada62!B33
 +Japan63!D33/Japan63!B33
 +Norway64!D33/Norway64!B33
 +Switzerland65!D33/Switzerland65!B33))</f>
        <v>0.296116627514868</v>
      </c>
    </row>
    <row r="34" spans="1:28">
      <c r="A34" s="62">
        <v>1901</v>
      </c>
      <c r="B34" s="62" t="str">
        <f>IF(OR(
Australia61!AC34   ="",
Australia61!D34   ="",
Australia61!B34   ="",
Canada62!AC34      ="",
Canada62!D34      ="",
Canada62!B34      ="",
Japan63!AC34       ="",
Japan63!D34       ="",
Japan63!B34       ="",
Norway64!AC34      ="",
Norway64!D34      ="",
Norway64!B34      ="",
Switzerland65!AC34 ="",
Switzerland65!D34 ="",
Switzerland65!B34 =""),"",
(Australia61!AC34*Australia61!D34/Australia61!B34
 +Canada62!AC34*Canada62!D34/Canada62!B34
 +Japan63!AC34*Japan63!D34/Japan63!B34
 +Norway64!AC34*Norway64!D34/Norway64!B34
 +Switzerland65!AC34*Switzerland65!D34/Switzerland65!B34)
/(Australia61!D34/Australia61!B34
 +Canada62!D34/Canada62!B34
 +Japan63!D34/Japan63!B34
 +Norway64!D34/Norway64!B34
 +Switzerland65!D34/Switzerland65!B34))</f>
        <v/>
      </c>
      <c r="C34" s="61" t="str">
        <f>IF(OR(
Australia61!F34   ="",
Australia61!D34   ="",
Australia61!B34   ="",
Canada62!F34      ="",
Canada62!D34      ="",
Canada62!B34      ="",
Japan63!F34       ="",
Japan63!D34       ="",
Japan63!B34       ="",
Norway64!F34      ="",
Norway64!D34      ="",
Norway64!B34      ="",
Switzerland65!F34 ="",
Switzerland65!D34 ="",
Switzerland65!B34 =""),"",
(Australia61!F34*Australia61!D34/Australia61!B34
 +Canada62!F34*Canada62!D34/Canada62!B34
 +Japan63!F34*Japan63!D34/Japan63!B34
 +Norway64!F34*Norway64!D34/Norway64!B34
 +Switzerland65!F34*Switzerland65!D34/Switzerland65!B34)
/(Australia61!D34/Australia61!B34
 +Canada62!D34/Canada62!B34
 +Japan63!D34/Japan63!B34
 +Norway64!D34/Norway64!B34
 +Switzerland65!D34/Switzerland65!B34))</f>
        <v/>
      </c>
      <c r="D34" s="61" t="str">
        <f>IF(OR(
Australia61!AE34   ="",
Australia61!D34   ="",
Australia61!B34   ="",
Canada62!AE34      ="",
Canada62!D34      ="",
Canada62!B34      ="",
Japan63!AE34       ="",
Japan63!D34       ="",
Japan63!B34       ="",
Norway64!AE34      ="",
Norway64!D34      ="",
Norway64!B34      ="",
Switzerland65!AE34 ="",
Switzerland65!D34 ="",
Switzerland65!B34 =""),"",
(Australia61!AE34*Australia61!D34/Australia61!B34
 +Canada62!AE34*Canada62!D34/Canada62!B34
 +Japan63!AE34*Japan63!D34/Japan63!B34
 +Norway64!AE34*Norway64!D34/Norway64!B34
 +Switzerland65!AE34*Switzerland65!D34/Switzerland65!B34)
/(Australia61!D34/Australia61!B34
 +Canada62!D34/Canada62!B34
 +Japan63!D34/Japan63!B34
 +Norway64!D34/Norway64!B34
 +Switzerland65!D34/Switzerland65!B34))</f>
        <v/>
      </c>
      <c r="E34" s="61">
        <f>IF(OR(
Australia61!H34   ="",
Australia61!D34   ="",
Australia61!B34   ="",
Canada62!H34      ="",
Canada62!D34      ="",
Canada62!B34      ="",
Japan63!H34       ="",
Japan63!D34       ="",
Japan63!B34       ="",
Norway64!H34      ="",
Norway64!D34      ="",
Norway64!B34      ="",
Switzerland65!H34 ="",
Switzerland65!D34 ="",
Switzerland65!B34 =""),"",
(Australia61!H34*Australia61!D34/Australia61!B34
 +Canada62!H34*Canada62!D34/Canada62!B34
 +Japan63!H34*Japan63!D34/Japan63!B34
 +Norway64!H34*Norway64!D34/Norway64!B34
 +Switzerland65!H34*Switzerland65!D34/Switzerland65!B34)
/(Australia61!D34/Australia61!B34
 +Canada62!D34/Canada62!B34
 +Japan63!D34/Japan63!B34
 +Norway64!D34/Norway64!B34
 +Switzerland65!D34/Switzerland65!B34))</f>
        <v>0.15652368899595015</v>
      </c>
      <c r="F34" s="61" t="str">
        <f>IF(OR(
Australia61!I34   ="",
Australia61!D34   ="",
Australia61!B34   ="",
Canada62!I34      ="",
Canada62!D34      ="",
Canada62!B34      ="",
Japan63!I34       ="",
Japan63!D34       ="",
Japan63!B34       ="",
Norway64!I34      ="",
Norway64!D34      ="",
Norway64!B34      ="",
Switzerland65!I34 ="",
Switzerland65!D34 ="",
Switzerland65!B34 =""),"",
(Australia61!I34/Australia61!B34
 +Canada62!I34/Canada62!B34
 +Japan63!I34/Japan63!B34
 +Norway64!I34/Norway64!B34
 +Switzerland65!I34/Switzerland65!B34)
/(Australia61!D34/Australia61!B34
 +Canada62!D34/Canada62!B34
 +Japan63!D34/Japan63!B34
 +Norway64!D34/Norway64!B34
 +Switzerland65!D34/Switzerland65!B34))</f>
        <v/>
      </c>
      <c r="G34" s="61" t="str">
        <f>IF(OR(
Australia61!J34   ="",
Australia61!D34   ="",
Australia61!B34   ="",
Canada62!J34      ="",
Canada62!D34      ="",
Canada62!B34      ="",
Japan63!J34       ="",
Japan63!D34       ="",
Japan63!B34       ="",
Norway64!J34      ="",
Norway64!D34      ="",
Norway64!B34      ="",
Switzerland65!J34 ="",
Switzerland65!D34 ="",
Switzerland65!B34 =""),"",
(Australia61!J34/Australia61!B34
 +Canada62!J34/Canada62!B34
 +Japan63!J34/Japan63!B34
 +Norway64!J34/Norway64!B34
 +Switzerland65!J34/Switzerland65!B34)
/(Australia61!D34/Australia61!B34
 +Canada62!D34/Canada62!B34
 +Japan63!D34/Japan63!B34
 +Norway64!D34/Norway64!B34
 +Switzerland65!D34/Switzerland65!B34))</f>
        <v/>
      </c>
      <c r="H34" s="61">
        <f>IF(OR(
Australia61!K34   ="",
Australia61!D34   ="",
Australia61!B34   ="",
Canada62!K34      ="",
Canada62!D34      ="",
Canada62!B34      ="",
Japan63!K34       ="",
Japan63!D34       ="",
Japan63!B34       ="",
Norway64!K34      ="",
Norway64!D34      ="",
Norway64!B34      ="",
Switzerland65!K34 ="",
Switzerland65!D34 ="",
Switzerland65!B34 =""),"",
(Australia61!K34/Australia61!B34
 +Canada62!K34/Canada62!B34
 +Japan63!K34/Japan63!B34
 +Norway64!K34/Norway64!B34
 +Switzerland65!K34/Switzerland65!B34)
/(Australia61!D34/Australia61!B34
 +Canada62!D34/Canada62!B34
 +Japan63!D34/Japan63!B34
 +Norway64!D34/Norway64!B34
 +Switzerland65!D34/Switzerland65!B34))</f>
        <v>0.18006250817842223</v>
      </c>
      <c r="I34" s="61">
        <f>IF(OR(
Australia61!L34   ="",
Australia61!D34   ="",
Australia61!B34   ="",
Canada62!L34      ="",
Canada62!D34      ="",
Canada62!B34      ="",
Japan63!L34       ="",
Japan63!D34       ="",
Japan63!B34       ="",
Norway64!L34      ="",
Norway64!D34      ="",
Norway64!B34      ="",
Switzerland65!L34 ="",
Switzerland65!D34 ="",
Switzerland65!B34 =""),"",
(Australia61!L34/Australia61!B34
 +Canada62!L34/Canada62!B34
 +Japan63!L34/Japan63!B34
 +Norway64!L34/Norway64!B34
 +Switzerland65!L34/Switzerland65!B34)
/(Australia61!D34/Australia61!B34
 +Canada62!D34/Canada62!B34
 +Japan63!D34/Japan63!B34
 +Norway64!D34/Norway64!B34
 +Switzerland65!D34/Switzerland65!B34))</f>
        <v>0.18489719817600633</v>
      </c>
      <c r="J34" s="61">
        <f t="shared" si="0"/>
        <v>-4.8346899975841018E-3</v>
      </c>
      <c r="K34" s="62">
        <f>IF(OR(
Australia61!D34   ="",Australia61!D33   ="",
Australia61!B34   ="",Australia61!B33   ="",
Australia61!N34   ="",Australia61!N33   ="",
Canada62!D34      ="",Canada62!D33      ="",
Canada62!B34      ="",Canada62!B33      ="",
Canada62!N34      ="",Canada62!N33      ="",
Japan63!D34       ="",Japan63!D33       ="",
Japan63!B34       ="",Japan63!B33       ="",
Japan63!N34       ="",Japan63!N33       ="",
Norway64!D34      ="",Norway64!D33      ="",
Norway64!B34      ="",Norway64!B33      ="",
Norway64!N34      ="",Norway64!N33      ="",
Switzerland65!D34 ="",Switzerland65!D33 ="",
Switzerland65!B34 ="",Switzerland65!B33 ="",
Switzerland65!N34 ="",Switzerland65!N33 =""),"",
LN(SQRT(
(Australia61!D34/Australia61!B34
 +Canada62!D34/Canada62!B34
 +Japan63!D34/Japan63!B34
 +Norway64!D34/Norway64!B34
 +Switzerland65!D34/Switzerland65!B34)
/(Australia61!D34/Australia61!N34*Australia61!N33/Australia61!B33
 +Canada62!D34/Canada62!N34*Canada62!N33/Canada62!B33
 +Japan63!D34/Japan63!N34*Japan63!N33/Japan63!B33
 +Norway64!D34/Norway64!N34*Norway64!N33/Norway64!B33
 +Switzerland65!D34/Switzerland65!N34*Switzerland65!N33/Switzerland65!B33)
*(Australia61!D33/Australia61!N33*Australia61!N34/Australia61!B34
 +Canada62!D33/Canada62!N33*Canada62!N34/Canada62!B34
 +Japan63!D33/Japan63!N33*Japan63!N34/Japan63!B34
 +Norway64!D33/Norway64!N33*Norway64!N34/Norway64!B34
 +Switzerland65!D33/Switzerland65!N33*Switzerland65!N34/Switzerland65!B34)
/(Australia61!D33/Australia61!B33
 +Canada62!D33/Canada62!B33
 +Japan63!D33/Japan63!B33
 +Norway64!D33/Norway64!B33
 +Switzerland65!D33/Switzerland65!B33))))</f>
        <v>1.2343154889382551E-2</v>
      </c>
      <c r="L34" s="62" t="str">
        <f>IF(OR(
Australia61!F34   ="",Australia61!F33   ="",
Australia61!D34   ="",Australia61!D33   ="",
Australia61!B34   ="",Australia61!B33   ="",
Australia61!P34   ="",Australia61!P33   ="",
Canada62!F34      ="",Canada62!F33      ="",
Canada62!D34      ="",Canada62!D33      ="",
Canada62!B34      ="",Canada62!B33      ="",
Canada62!P34      ="",Canada62!P33      ="",
Japan63!F34       ="",Japan63!F33       ="",
Japan63!D34       ="",Japan63!D33       ="",
Japan63!B34       ="",Japan63!B33       ="",
Japan63!P34       ="",Japan63!P33       ="",
Norway64!F34      ="",Norway64!F33      ="",
Norway64!D34      ="",Norway64!D33      ="",
Norway64!B34      ="",Norway64!B33      ="",
Norway64!P34      ="",Norway64!P33      ="",
Switzerland65!F34 ="",Switzerland65!F33 ="",
Switzerland65!D34 ="",Switzerland65!D33 ="",
Switzerland65!B34 ="",Switzerland65!B33 ="",
Switzerland65!P34 ="",Switzerland65!P33 =""),"",
LN(SQRT(
(Australia61!D34*Australia61!F34/Australia61!B34
 +Canada62!D34*Canada62!F34/Canada62!B34
 +Japan63!D34*Japan63!F34/Japan63!B34
 +Norway64!D34*Norway64!F34/Norway64!B34
 +Switzerland65!D34*Switzerland65!F34/Switzerland65!B34)
/(Australia61!D34*Australia61!F34/Australia61!P34*Australia61!P33/Australia61!B33
 +Canada62!D34*Canada62!F34/Canada62!P34*Canada62!P33/Canada62!B33
 +Japan63!D34*Japan63!F34/Japan63!P34*Japan63!P33/Japan63!B33
 +Norway64!D34*Norway64!F34/Norway64!P34*Norway64!P33/Norway64!B33
 +Switzerland65!D34*Switzerland65!F34/Switzerland65!P34*Switzerland65!P33/Switzerland65!B33)
*(Australia61!D33*Australia61!F33/Australia61!P33*Australia61!P34/Australia61!B34
 +Canada62!D33*Canada62!F33/Canada62!P33*Canada62!P34/Canada62!B34
 +Japan63!D33*Japan63!F33/Japan63!P33*Japan63!P34/Japan63!B34
 +Norway64!D33*Norway64!F33/Norway64!P33*Norway64!P34/Norway64!B34
 +Switzerland65!D33*Switzerland65!F33/Switzerland65!P33*Switzerland65!P34/Switzerland65!B34)
/(Australia61!D33*Australia61!F33/Australia61!B33
 +Canada62!D33*Canada62!F33/Canada62!B33
 +Japan63!D33*Japan63!F33/Japan63!B33
 +Norway64!D33*Norway64!F33/Norway64!B33
 +Switzerland65!D33*Switzerland65!F33/Switzerland65!B33))))</f>
        <v/>
      </c>
      <c r="M34" s="62" t="str">
        <f>IF(OR(
Australia61!H34   ="",Australia61!H33   ="",
Australia61!D34   ="",Australia61!D33   ="",
Australia61!B34   ="",Australia61!B33   ="",
Australia61!Q34   ="",Australia61!Q33   ="",
Canada62!H34      ="",Canada62!H33      ="",
Canada62!D34      ="",Canada62!D33      ="",
Canada62!B34      ="",Canada62!B33      ="",
Canada62!Q34      ="",Canada62!Q33      ="",
Japan63!H34       ="",Japan63!H33       ="",
Japan63!D34       ="",Japan63!D33       ="",
Japan63!B34       ="",Japan63!B33       ="",
Japan63!Q34       ="",Japan63!Q33       ="",
Norway64!H34      ="",Norway64!H33      ="",
Norway64!D34      ="",Norway64!D33      ="",
Norway64!B34      ="",Norway64!B33      ="",
Norway64!Q34      ="",Norway64!Q33      ="",
Switzerland65!H34 ="",Switzerland65!H33 ="",
Switzerland65!D34 ="",Switzerland65!D33 ="",
Switzerland65!B34 ="",Switzerland65!B33 ="",
Switzerland65!Q34 ="",Switzerland65!Q33 =""),"",
LN(SQRT(
(Australia61!D34*Australia61!H34/Australia61!B34
 +Canada62!D34*Canada62!H34/Canada62!B34
 +Japan63!D34*Japan63!H34/Japan63!B34
 +Norway64!D34*Norway64!H34/Norway64!B34
 +Switzerland65!D34*Switzerland65!H34/Switzerland65!B34)
/(Australia61!D34*Australia61!H34/Australia61!Q34*Australia61!Q33/Australia61!B33
 +Canada62!D34*Canada62!H34/Canada62!Q34*Canada62!Q33/Canada62!B33
 +Japan63!D34*Japan63!H34/Japan63!Q34*Japan63!Q33/Japan63!B33
 +Norway64!D34*Norway64!H34/Norway64!Q34*Norway64!Q33/Norway64!B33
 +Switzerland65!D34*Switzerland65!H34/Switzerland65!Q34*Switzerland65!Q33/Switzerland65!B33)
*(Australia61!D33*Australia61!H33/Australia61!Q33*Australia61!Q34/Australia61!B34
 +Canada62!D33*Canada62!H33/Canada62!Q33*Canada62!Q34/Canada62!B34
 +Japan63!D33*Japan63!H33/Japan63!Q33*Japan63!Q34/Japan63!B34
 +Norway64!D33*Norway64!H33/Norway64!Q33*Norway64!Q34/Norway64!B34
 +Switzerland65!D33*Switzerland65!H33/Switzerland65!Q33*Switzerland65!Q34/Switzerland65!B34)
/(Australia61!D33*Australia61!H33/Australia61!B33
 +Canada62!D33*Canada62!H33/Canada62!B33
 +Japan63!D33*Japan63!H33/Japan63!B33
 +Norway64!D33*Norway64!H33/Norway64!B33
 +Switzerland65!D33*Switzerland65!H33/Switzerland65!B33))))</f>
        <v/>
      </c>
      <c r="N34" s="62" t="str">
        <f>IF(OR(
Australia61!I34   ="",Australia61!I33   ="",
Australia61!B34   ="",Australia61!B33   ="",
Australia61!R34   ="",Australia61!R33   ="",
Canada62!I34      ="",Canada62!I33      ="",
Canada62!B34      ="",Canada62!B33      ="",
Canada62!R34      ="",Canada62!R33      ="",
Japan63!I34       ="",Japan63!I33       ="",
Japan63!B34       ="",Japan63!B33       ="",
Japan63!R34       ="",Japan63!R33       ="",
Norway64!I34      ="",Norway64!I33      ="",
Norway64!B34      ="",Norway64!B33      ="",
Norway64!R34      ="",Norway64!R33      ="",
Switzerland65!I34 ="",Switzerland65!I33 ="",
Switzerland65!B34 ="",Switzerland65!B33 ="",
Switzerland65!R34 ="",Switzerland65!R33 =""),"",
LN(SQRT(
(Australia61!I34/Australia61!B34
 +Canada62!I34/Canada62!B34
 +Japan63!I34/Japan63!B34
 +Norway64!I34/Norway64!B34
 +Switzerland65!I34/Switzerland65!B34)
/(Australia61!I34/Australia61!R34*Australia61!R33/Australia61!B33
 +Canada62!I34/Canada62!R34*Canada62!R33/Canada62!B33
 +Japan63!I34/Japan63!R34*Japan63!R33/Japan63!B33
 +Norway64!I34/Norway64!R34*Norway64!R33/Norway64!B33
 +Switzerland65!I34/Switzerland65!R34*Switzerland65!R33/Switzerland65!B33)
*(Australia61!I33/Australia61!R33*Australia61!R34/Australia61!B34
 +Canada62!I33/Canada62!R33*Canada62!R34/Canada62!B34
 +Japan63!I33/Japan63!R33*Japan63!R34/Japan63!B34
 +Norway64!I33/Norway64!R33*Norway64!R34/Norway64!B34
 +Switzerland65!I33/Switzerland65!R33*Switzerland65!R34/Switzerland65!B34)
/(Australia61!I33/Australia61!B33
 +Canada62!I33/Canada62!B33
 +Japan63!I33/Japan63!B33
 +Norway64!I33/Norway64!B33
 +Switzerland65!I33/Switzerland65!B33))))</f>
        <v/>
      </c>
      <c r="O34" s="62" t="str">
        <f>IF(OR(
Australia61!K34   ="",Australia61!K33   ="",
Australia61!B34   ="",Australia61!B33   ="",
Australia61!S34   ="",Australia61!S33   ="",
Canada62!K34      ="",Canada62!K33      ="",
Canada62!B34      ="",Canada62!B33      ="",
Canada62!S34      ="",Canada62!S33      ="",
Japan63!K34       ="",Japan63!K33       ="",
Japan63!B34       ="",Japan63!B33       ="",
Japan63!S34       ="",Japan63!S33       ="",
Norway64!K34      ="",Norway64!K33      ="",
Norway64!B34      ="",Norway64!B33      ="",
Norway64!S34      ="",Norway64!S33      ="",
Switzerland65!K34 ="",Switzerland65!K33 ="",
Switzerland65!B34 ="",Switzerland65!B33 ="",
Switzerland65!S34 ="",Switzerland65!S33 =""),"",
LN(SQRT(
(Australia61!K34/Australia61!B34
 +Canada62!K34/Canada62!B34
 +Japan63!K34/Japan63!B34
 +Norway64!K34/Norway64!B34
 +Switzerland65!K34/Switzerland65!B34)
/(Australia61!K34/Australia61!S34*Australia61!S33/Australia61!B33
 +Canada62!K34/Canada62!S34*Canada62!S33/Canada62!B33
 +Japan63!K34/Japan63!S34*Japan63!S33/Japan63!B33
 +Norway64!K34/Norway64!S34*Norway64!S33/Norway64!B33
 +Switzerland65!K34/Switzerland65!S34*Switzerland65!S33/Switzerland65!B33)
*(Australia61!K33/Australia61!S33*Australia61!S34/Australia61!B34
 +Canada62!K33/Canada62!S33*Canada62!S34/Canada62!B34
 +Japan63!K33/Japan63!S33*Japan63!S34/Japan63!B34
 +Norway64!K33/Norway64!S33*Norway64!S34/Norway64!B34
 +Switzerland65!K33/Switzerland65!S33*Switzerland65!S34/Switzerland65!B34)
/(Australia61!K33/Australia61!B33
 +Canada62!K33/Canada62!B33
 +Japan63!K33/Japan63!B33
 +Norway64!K33/Norway64!B33
 +Switzerland65!K33/Switzerland65!B33))))</f>
        <v/>
      </c>
      <c r="P34" s="62" t="str">
        <f>IF(OR(
Australia61!L34   ="",Australia61!L33   ="",
Australia61!B34   ="",Australia61!B33   ="",
Australia61!T34   ="",Australia61!T33   ="",
Canada62!L34      ="",Canada62!L33      ="",
Canada62!B34      ="",Canada62!B33      ="",
Canada62!T34      ="",Canada62!T33      ="",
Japan63!L34       ="",Japan63!L33       ="",
Japan63!B34       ="",Japan63!B33       ="",
Japan63!T34       ="",Japan63!T33       ="",
Norway64!L34      ="",Norway64!L33      ="",
Norway64!B34      ="",Norway64!B33      ="",
Norway64!T34      ="",Norway64!T33      ="",
Switzerland65!L34 ="",Switzerland65!L33 ="",
Switzerland65!B34 ="",Switzerland65!B33 ="",
Switzerland65!T34 ="",Switzerland65!T33 =""),"",
LN(SQRT(
(Australia61!L34/Australia61!B34
 +Canada62!L34/Canada62!B34
 +Japan63!L34/Japan63!B34
 +Norway64!L34/Norway64!B34
 +Switzerland65!L34/Switzerland65!B34)
/(Australia61!L34/Australia61!T34*Australia61!T33/Australia61!B33
 +Canada62!L34/Canada62!T34*Canada62!T33/Canada62!B33
 +Japan63!L34/Japan63!T34*Japan63!T33/Japan63!B33
 +Norway64!L34/Norway64!T34*Norway64!T33/Norway64!B33
 +Switzerland65!L34/Switzerland65!T34*Switzerland65!T33/Switzerland65!B33)
*(Australia61!L33/Australia61!T33*Australia61!T34/Australia61!B34
 +Canada62!L33/Canada62!T33*Canada62!T34/Canada62!B34
 +Japan63!L33/Japan63!T33*Japan63!T34/Japan63!B34
 +Norway64!L33/Norway64!T33*Norway64!T34/Norway64!B34
 +Switzerland65!L33/Switzerland65!T33*Switzerland65!T34/Switzerland65!B34)
/(Australia61!L33/Australia61!B33
 +Canada62!L33/Canada62!B33
 +Japan63!L33/Japan63!B33
 +Norway64!L33/Norway64!B33
 +Switzerland65!L33/Switzerland65!B33))))</f>
        <v/>
      </c>
      <c r="V34" s="61" t="str">
        <f>IF(OR(
Australia61!V34   ="",
Australia61!U34   ="",
Canada62!V34      ="",
Canada62!U34      ="",
Japan63!V34       ="",
Japan63!U34       ="",
Norway64!V34      ="",
Norway64!U34      ="",
Switzerland65!V34 ="",
Switzerland65!U34 =""),"",
LN((Australia61!V34+Canada62!V34+Japan63!V34+Norway64!V34+Switzerland65!V34)
/(Australia61!U34+Canada62!U34+Japan63!U34+Norway64!U34+Switzerland65!U34)))</f>
        <v/>
      </c>
      <c r="W34" s="61" t="str">
        <f>IF(OR(
Australia61!V34   ="",
Australia61!W34   ="",
Australia61!U34   ="",
Canada62!V34      ="",
Canada62!W34      ="",
Canada62!U34      ="",
Japan63!V34       ="",
Japan63!W34       ="",
Japan63!U34       ="",
Norway64!V34      ="",
Norway64!W34      ="",
Norway64!U34      ="",
Switzerland65!V34 ="",
Switzerland65!W34 ="",
Switzerland65!V34 =""),"",
LN((Australia61!V34*Australia61!W34+Canada62!V34*Canada62!W34+Japan63!V34*Japan63!W34+Norway64!V34*Norway64!W34+Switzerland65!V34*Switzerland65!W34)
/(Australia61!U34+Canada62!U34+Japan63!U34+Norway64!U34+Switzerland65!U34)))</f>
        <v/>
      </c>
      <c r="X34" s="61" t="str">
        <f>IF(OR(
Australia61!X34   ="",
Australia61!D34   ="",
Australia61!B34   ="",
Canada62!X34      ="",
Canada62!D34      ="",
Canada62!B34      ="",
Japan63!X34       ="",
Japan63!D34       ="",
Japan63!B34       ="",
Norway64!X34      ="",
Norway64!D34      ="",
Norway64!B34      ="",
Switzerland65!X34 ="",
Switzerland65!D34 ="",
Switzerland65!B34 =""),"",
(Australia61!X34*Australia61!D34/Australia61!B34
 +Canada62!X34*Canada62!D34/Canada62!B34
 +Japan63!X34*Japan63!D34/Japan63!B34
 +Norway64!X34*Norway64!D34/Norway64!B34
 +Switzerland65!X34*Switzerland65!D34/Switzerland65!B34)
/(Australia61!D34/Australia61!B34
 +Canada62!D34/Canada62!B34
 +Japan63!D34/Japan63!B34
 +Norway64!D34/Norway64!B34
 +Switzerland65!D34/Switzerland65!B34))</f>
        <v/>
      </c>
      <c r="Y34" s="61" t="str">
        <f>IF(OR(
Australia61!Y34   ="",
Australia61!D34   ="",
Australia61!B34   ="",
Canada62!Y34      ="",
Canada62!D34      ="",
Canada62!B34      ="",
Japan63!Y34       ="",
Japan63!D34       ="",
Japan63!B34       ="",
Norway64!Y34      ="",
Norway64!D34      ="",
Norway64!B34      ="",
Switzerland65!Y34 ="",
Switzerland65!D34 ="",
Switzerland65!B34 =""),"",
(Australia61!Y34/Australia61!B34
 +Canada62!Y34/Canada62!B34
 +Japan63!Y34/Japan63!B34
 +Norway64!Y34/Norway64!B34
 +Switzerland65!Y34/Switzerland65!B34)
/(Australia61!D34/Australia61!B34
 +Canada62!D34/Canada62!B34
 +Japan63!D34/Japan63!B34
 +Norway64!D34/Norway64!B34
 +Switzerland65!D34/Switzerland65!B34))</f>
        <v/>
      </c>
      <c r="Z34" s="61">
        <v>4</v>
      </c>
      <c r="AA34" s="62">
        <f t="shared" si="1"/>
        <v>1.7056845110617447E-2</v>
      </c>
      <c r="AB34" s="61">
        <f>IF(OR(
Australia61!AB34   ="",
Australia61!D34   ="",
Australia61!B34   ="",
Canada62!AB34      ="",
Canada62!D34      ="",
Canada62!B34      ="",
Japan63!AB34       ="",
Japan63!D34       ="",
Japan63!B34       ="",
Norway64!AB34      ="",
Norway64!D34      ="",
Norway64!B34      ="",
Switzerland65!AB34 ="",
Switzerland65!D34 ="",
Switzerland65!B34 =""),"",
(Australia61!AB34*Australia61!D34/Australia61!B34
 +Canada62!AB34*Canada62!D34/Canada62!B34
 +Japan63!AB34*Japan63!D34/Japan63!B34
 +Norway64!AB34*Norway64!D34/Norway64!B34
 +Switzerland65!AB34*Switzerland65!D34/Switzerland65!B34)
/(Australia61!D34/Australia61!B34
 +Canada62!D34/Canada62!B34
 +Japan63!D34/Japan63!B34
 +Norway64!D34/Norway64!B34
 +Switzerland65!D34/Switzerland65!B34))</f>
        <v>0.2870605793583868</v>
      </c>
    </row>
    <row r="35" spans="1:28">
      <c r="A35" s="62">
        <v>1902</v>
      </c>
      <c r="B35" s="62" t="str">
        <f>IF(OR(
Australia61!AC35   ="",
Australia61!D35   ="",
Australia61!B35   ="",
Canada62!AC35      ="",
Canada62!D35      ="",
Canada62!B35      ="",
Japan63!AC35       ="",
Japan63!D35       ="",
Japan63!B35       ="",
Norway64!AC35      ="",
Norway64!D35      ="",
Norway64!B35      ="",
Switzerland65!AC35 ="",
Switzerland65!D35 ="",
Switzerland65!B35 =""),"",
(Australia61!AC35*Australia61!D35/Australia61!B35
 +Canada62!AC35*Canada62!D35/Canada62!B35
 +Japan63!AC35*Japan63!D35/Japan63!B35
 +Norway64!AC35*Norway64!D35/Norway64!B35
 +Switzerland65!AC35*Switzerland65!D35/Switzerland65!B35)
/(Australia61!D35/Australia61!B35
 +Canada62!D35/Canada62!B35
 +Japan63!D35/Japan63!B35
 +Norway64!D35/Norway64!B35
 +Switzerland65!D35/Switzerland65!B35))</f>
        <v/>
      </c>
      <c r="C35" s="61" t="str">
        <f>IF(OR(
Australia61!F35   ="",
Australia61!D35   ="",
Australia61!B35   ="",
Canada62!F35      ="",
Canada62!D35      ="",
Canada62!B35      ="",
Japan63!F35       ="",
Japan63!D35       ="",
Japan63!B35       ="",
Norway64!F35      ="",
Norway64!D35      ="",
Norway64!B35      ="",
Switzerland65!F35 ="",
Switzerland65!D35 ="",
Switzerland65!B35 =""),"",
(Australia61!F35*Australia61!D35/Australia61!B35
 +Canada62!F35*Canada62!D35/Canada62!B35
 +Japan63!F35*Japan63!D35/Japan63!B35
 +Norway64!F35*Norway64!D35/Norway64!B35
 +Switzerland65!F35*Switzerland65!D35/Switzerland65!B35)
/(Australia61!D35/Australia61!B35
 +Canada62!D35/Canada62!B35
 +Japan63!D35/Japan63!B35
 +Norway64!D35/Norway64!B35
 +Switzerland65!D35/Switzerland65!B35))</f>
        <v/>
      </c>
      <c r="D35" s="61" t="str">
        <f>IF(OR(
Australia61!AE35   ="",
Australia61!D35   ="",
Australia61!B35   ="",
Canada62!AE35      ="",
Canada62!D35      ="",
Canada62!B35      ="",
Japan63!AE35       ="",
Japan63!D35       ="",
Japan63!B35       ="",
Norway64!AE35      ="",
Norway64!D35      ="",
Norway64!B35      ="",
Switzerland65!AE35 ="",
Switzerland65!D35 ="",
Switzerland65!B35 =""),"",
(Australia61!AE35*Australia61!D35/Australia61!B35
 +Canada62!AE35*Canada62!D35/Canada62!B35
 +Japan63!AE35*Japan63!D35/Japan63!B35
 +Norway64!AE35*Norway64!D35/Norway64!B35
 +Switzerland65!AE35*Switzerland65!D35/Switzerland65!B35)
/(Australia61!D35/Australia61!B35
 +Canada62!D35/Canada62!B35
 +Japan63!D35/Japan63!B35
 +Norway64!D35/Norway64!B35
 +Switzerland65!D35/Switzerland65!B35))</f>
        <v/>
      </c>
      <c r="E35" s="61">
        <f>IF(OR(
Australia61!H35   ="",
Australia61!D35   ="",
Australia61!B35   ="",
Canada62!H35      ="",
Canada62!D35      ="",
Canada62!B35      ="",
Japan63!H35       ="",
Japan63!D35       ="",
Japan63!B35       ="",
Norway64!H35      ="",
Norway64!D35      ="",
Norway64!B35      ="",
Switzerland65!H35 ="",
Switzerland65!D35 ="",
Switzerland65!B35 =""),"",
(Australia61!H35*Australia61!D35/Australia61!B35
 +Canada62!H35*Canada62!D35/Canada62!B35
 +Japan63!H35*Japan63!D35/Japan63!B35
 +Norway64!H35*Norway64!D35/Norway64!B35
 +Switzerland65!H35*Switzerland65!D35/Switzerland65!B35)
/(Australia61!D35/Australia61!B35
 +Canada62!D35/Canada62!B35
 +Japan63!D35/Japan63!B35
 +Norway64!D35/Norway64!B35
 +Switzerland65!D35/Switzerland65!B35))</f>
        <v>0.15584274678402352</v>
      </c>
      <c r="F35" s="61">
        <f>IF(OR(
Australia61!I35   ="",
Australia61!D35   ="",
Australia61!B35   ="",
Canada62!I35      ="",
Canada62!D35      ="",
Canada62!B35      ="",
Japan63!I35       ="",
Japan63!D35       ="",
Japan63!B35       ="",
Norway64!I35      ="",
Norway64!D35      ="",
Norway64!B35      ="",
Switzerland65!I35 ="",
Switzerland65!D35 ="",
Switzerland65!B35 =""),"",
(Australia61!I35/Australia61!B35
 +Canada62!I35/Canada62!B35
 +Japan63!I35/Japan63!B35
 +Norway64!I35/Norway64!B35
 +Switzerland65!I35/Switzerland65!B35)
/(Australia61!D35/Australia61!B35
 +Canada62!D35/Canada62!B35
 +Japan63!D35/Japan63!B35
 +Norway64!D35/Norway64!B35
 +Switzerland65!D35/Switzerland65!B35))</f>
        <v>5.8600432983022088E-2</v>
      </c>
      <c r="G35" s="61">
        <f>IF(OR(
Australia61!J35   ="",
Australia61!D35   ="",
Australia61!B35   ="",
Canada62!J35      ="",
Canada62!D35      ="",
Canada62!B35      ="",
Japan63!J35       ="",
Japan63!D35       ="",
Japan63!B35       ="",
Norway64!J35      ="",
Norway64!D35      ="",
Norway64!B35      ="",
Switzerland65!J35 ="",
Switzerland65!D35 ="",
Switzerland65!B35 =""),"",
(Australia61!J35/Australia61!B35
 +Canada62!J35/Canada62!B35
 +Japan63!J35/Japan63!B35
 +Norway64!J35/Norway64!B35
 +Switzerland65!J35/Switzerland65!B35)
/(Australia61!D35/Australia61!B35
 +Canada62!D35/Canada62!B35
 +Japan63!D35/Japan63!B35
 +Norway64!D35/Norway64!B35
 +Switzerland65!D35/Switzerland65!B35))</f>
        <v>6.4627327441437218E-2</v>
      </c>
      <c r="H35" s="61">
        <f>IF(OR(
Australia61!K35   ="",
Australia61!D35   ="",
Australia61!B35   ="",
Canada62!K35      ="",
Canada62!D35      ="",
Canada62!B35      ="",
Japan63!K35       ="",
Japan63!D35       ="",
Japan63!B35       ="",
Norway64!K35      ="",
Norway64!D35      ="",
Norway64!B35      ="",
Switzerland65!K35 ="",
Switzerland65!D35 ="",
Switzerland65!B35 =""),"",
(Australia61!K35/Australia61!B35
 +Canada62!K35/Canada62!B35
 +Japan63!K35/Japan63!B35
 +Norway64!K35/Norway64!B35
 +Switzerland65!K35/Switzerland65!B35)
/(Australia61!D35/Australia61!B35
 +Canada62!D35/Canada62!B35
 +Japan63!D35/Japan63!B35
 +Norway64!D35/Norway64!B35
 +Switzerland65!D35/Switzerland65!B35))</f>
        <v>0.17196310728216166</v>
      </c>
      <c r="I35" s="61">
        <f>IF(OR(
Australia61!L35   ="",
Australia61!D35   ="",
Australia61!B35   ="",
Canada62!L35      ="",
Canada62!D35      ="",
Canada62!B35      ="",
Japan63!L35       ="",
Japan63!D35       ="",
Japan63!B35       ="",
Norway64!L35      ="",
Norway64!D35      ="",
Norway64!B35      ="",
Switzerland65!L35 ="",
Switzerland65!D35 ="",
Switzerland65!B35 =""),"",
(Australia61!L35/Australia61!B35
 +Canada62!L35/Canada62!B35
 +Japan63!L35/Japan63!B35
 +Norway64!L35/Norway64!B35
 +Switzerland65!L35/Switzerland65!B35)
/(Australia61!D35/Australia61!B35
 +Canada62!D35/Canada62!B35
 +Japan63!D35/Japan63!B35
 +Norway64!D35/Norway64!B35
 +Switzerland65!D35/Switzerland65!B35))</f>
        <v>0.18621103543626161</v>
      </c>
      <c r="J35" s="61">
        <f t="shared" si="0"/>
        <v>-1.4247928154099948E-2</v>
      </c>
      <c r="K35" s="62">
        <f>IF(OR(
Australia61!D35   ="",Australia61!D34   ="",
Australia61!B35   ="",Australia61!B34   ="",
Australia61!N35   ="",Australia61!N34   ="",
Canada62!D35      ="",Canada62!D34      ="",
Canada62!B35      ="",Canada62!B34      ="",
Canada62!N35      ="",Canada62!N34      ="",
Japan63!D35       ="",Japan63!D34       ="",
Japan63!B35       ="",Japan63!B34       ="",
Japan63!N35       ="",Japan63!N34       ="",
Norway64!D35      ="",Norway64!D34      ="",
Norway64!B35      ="",Norway64!B34      ="",
Norway64!N35      ="",Norway64!N34      ="",
Switzerland65!D35 ="",Switzerland65!D34 ="",
Switzerland65!B35 ="",Switzerland65!B34 ="",
Switzerland65!N35 ="",Switzerland65!N34 =""),"",
LN(SQRT(
(Australia61!D35/Australia61!B35
 +Canada62!D35/Canada62!B35
 +Japan63!D35/Japan63!B35
 +Norway64!D35/Norway64!B35
 +Switzerland65!D35/Switzerland65!B35)
/(Australia61!D35/Australia61!N35*Australia61!N34/Australia61!B34
 +Canada62!D35/Canada62!N35*Canada62!N34/Canada62!B34
 +Japan63!D35/Japan63!N35*Japan63!N34/Japan63!B34
 +Norway64!D35/Norway64!N35*Norway64!N34/Norway64!B34
 +Switzerland65!D35/Switzerland65!N35*Switzerland65!N34/Switzerland65!B34)
*(Australia61!D34/Australia61!N34*Australia61!N35/Australia61!B35
 +Canada62!D34/Canada62!N34*Canada62!N35/Canada62!B35
 +Japan63!D34/Japan63!N34*Japan63!N35/Japan63!B35
 +Norway64!D34/Norway64!N34*Norway64!N35/Norway64!B35
 +Switzerland65!D34/Switzerland65!N34*Switzerland65!N35/Switzerland65!B35)
/(Australia61!D34/Australia61!B34
 +Canada62!D34/Canada62!B34
 +Japan63!D34/Japan63!B34
 +Norway64!D34/Norway64!B34
 +Switzerland65!D34/Switzerland65!B34))))</f>
        <v>2.9963693473092187E-2</v>
      </c>
      <c r="L35" s="62" t="str">
        <f>IF(OR(
Australia61!F35   ="",Australia61!F34   ="",
Australia61!D35   ="",Australia61!D34   ="",
Australia61!B35   ="",Australia61!B34   ="",
Australia61!P35   ="",Australia61!P34   ="",
Canada62!F35      ="",Canada62!F34      ="",
Canada62!D35      ="",Canada62!D34      ="",
Canada62!B35      ="",Canada62!B34      ="",
Canada62!P35      ="",Canada62!P34      ="",
Japan63!F35       ="",Japan63!F34       ="",
Japan63!D35       ="",Japan63!D34       ="",
Japan63!B35       ="",Japan63!B34       ="",
Japan63!P35       ="",Japan63!P34       ="",
Norway64!F35      ="",Norway64!F34      ="",
Norway64!D35      ="",Norway64!D34      ="",
Norway64!B35      ="",Norway64!B34      ="",
Norway64!P35      ="",Norway64!P34      ="",
Switzerland65!F35 ="",Switzerland65!F34 ="",
Switzerland65!D35 ="",Switzerland65!D34 ="",
Switzerland65!B35 ="",Switzerland65!B34 ="",
Switzerland65!P35 ="",Switzerland65!P34 =""),"",
LN(SQRT(
(Australia61!D35*Australia61!F35/Australia61!B35
 +Canada62!D35*Canada62!F35/Canada62!B35
 +Japan63!D35*Japan63!F35/Japan63!B35
 +Norway64!D35*Norway64!F35/Norway64!B35
 +Switzerland65!D35*Switzerland65!F35/Switzerland65!B35)
/(Australia61!D35*Australia61!F35/Australia61!P35*Australia61!P34/Australia61!B34
 +Canada62!D35*Canada62!F35/Canada62!P35*Canada62!P34/Canada62!B34
 +Japan63!D35*Japan63!F35/Japan63!P35*Japan63!P34/Japan63!B34
 +Norway64!D35*Norway64!F35/Norway64!P35*Norway64!P34/Norway64!B34
 +Switzerland65!D35*Switzerland65!F35/Switzerland65!P35*Switzerland65!P34/Switzerland65!B34)
*(Australia61!D34*Australia61!F34/Australia61!P34*Australia61!P35/Australia61!B35
 +Canada62!D34*Canada62!F34/Canada62!P34*Canada62!P35/Canada62!B35
 +Japan63!D34*Japan63!F34/Japan63!P34*Japan63!P35/Japan63!B35
 +Norway64!D34*Norway64!F34/Norway64!P34*Norway64!P35/Norway64!B35
 +Switzerland65!D34*Switzerland65!F34/Switzerland65!P34*Switzerland65!P35/Switzerland65!B35)
/(Australia61!D34*Australia61!F34/Australia61!B34
 +Canada62!D34*Canada62!F34/Canada62!B34
 +Japan63!D34*Japan63!F34/Japan63!B34
 +Norway64!D34*Norway64!F34/Norway64!B34
 +Switzerland65!D34*Switzerland65!F34/Switzerland65!B34))))</f>
        <v/>
      </c>
      <c r="M35" s="62" t="str">
        <f>IF(OR(
Australia61!H35   ="",Australia61!H34   ="",
Australia61!D35   ="",Australia61!D34   ="",
Australia61!B35   ="",Australia61!B34   ="",
Australia61!Q35   ="",Australia61!Q34   ="",
Canada62!H35      ="",Canada62!H34      ="",
Canada62!D35      ="",Canada62!D34      ="",
Canada62!B35      ="",Canada62!B34      ="",
Canada62!Q35      ="",Canada62!Q34      ="",
Japan63!H35       ="",Japan63!H34       ="",
Japan63!D35       ="",Japan63!D34       ="",
Japan63!B35       ="",Japan63!B34       ="",
Japan63!Q35       ="",Japan63!Q34       ="",
Norway64!H35      ="",Norway64!H34      ="",
Norway64!D35      ="",Norway64!D34      ="",
Norway64!B35      ="",Norway64!B34      ="",
Norway64!Q35      ="",Norway64!Q34      ="",
Switzerland65!H35 ="",Switzerland65!H34 ="",
Switzerland65!D35 ="",Switzerland65!D34 ="",
Switzerland65!B35 ="",Switzerland65!B34 ="",
Switzerland65!Q35 ="",Switzerland65!Q34 =""),"",
LN(SQRT(
(Australia61!D35*Australia61!H35/Australia61!B35
 +Canada62!D35*Canada62!H35/Canada62!B35
 +Japan63!D35*Japan63!H35/Japan63!B35
 +Norway64!D35*Norway64!H35/Norway64!B35
 +Switzerland65!D35*Switzerland65!H35/Switzerland65!B35)
/(Australia61!D35*Australia61!H35/Australia61!Q35*Australia61!Q34/Australia61!B34
 +Canada62!D35*Canada62!H35/Canada62!Q35*Canada62!Q34/Canada62!B34
 +Japan63!D35*Japan63!H35/Japan63!Q35*Japan63!Q34/Japan63!B34
 +Norway64!D35*Norway64!H35/Norway64!Q35*Norway64!Q34/Norway64!B34
 +Switzerland65!D35*Switzerland65!H35/Switzerland65!Q35*Switzerland65!Q34/Switzerland65!B34)
*(Australia61!D34*Australia61!H34/Australia61!Q34*Australia61!Q35/Australia61!B35
 +Canada62!D34*Canada62!H34/Canada62!Q34*Canada62!Q35/Canada62!B35
 +Japan63!D34*Japan63!H34/Japan63!Q34*Japan63!Q35/Japan63!B35
 +Norway64!D34*Norway64!H34/Norway64!Q34*Norway64!Q35/Norway64!B35
 +Switzerland65!D34*Switzerland65!H34/Switzerland65!Q34*Switzerland65!Q35/Switzerland65!B35)
/(Australia61!D34*Australia61!H34/Australia61!B34
 +Canada62!D34*Canada62!H34/Canada62!B34
 +Japan63!D34*Japan63!H34/Japan63!B34
 +Norway64!D34*Norway64!H34/Norway64!B34
 +Switzerland65!D34*Switzerland65!H34/Switzerland65!B34))))</f>
        <v/>
      </c>
      <c r="N35" s="62" t="str">
        <f>IF(OR(
Australia61!I35   ="",Australia61!I34   ="",
Australia61!B35   ="",Australia61!B34   ="",
Australia61!R35   ="",Australia61!R34   ="",
Canada62!I35      ="",Canada62!I34      ="",
Canada62!B35      ="",Canada62!B34      ="",
Canada62!R35      ="",Canada62!R34      ="",
Japan63!I35       ="",Japan63!I34       ="",
Japan63!B35       ="",Japan63!B34       ="",
Japan63!R35       ="",Japan63!R34       ="",
Norway64!I35      ="",Norway64!I34      ="",
Norway64!B35      ="",Norway64!B34      ="",
Norway64!R35      ="",Norway64!R34      ="",
Switzerland65!I35 ="",Switzerland65!I34 ="",
Switzerland65!B35 ="",Switzerland65!B34 ="",
Switzerland65!R35 ="",Switzerland65!R34 =""),"",
LN(SQRT(
(Australia61!I35/Australia61!B35
 +Canada62!I35/Canada62!B35
 +Japan63!I35/Japan63!B35
 +Norway64!I35/Norway64!B35
 +Switzerland65!I35/Switzerland65!B35)
/(Australia61!I35/Australia61!R35*Australia61!R34/Australia61!B34
 +Canada62!I35/Canada62!R35*Canada62!R34/Canada62!B34
 +Japan63!I35/Japan63!R35*Japan63!R34/Japan63!B34
 +Norway64!I35/Norway64!R35*Norway64!R34/Norway64!B34
 +Switzerland65!I35/Switzerland65!R35*Switzerland65!R34/Switzerland65!B34)
*(Australia61!I34/Australia61!R34*Australia61!R35/Australia61!B35
 +Canada62!I34/Canada62!R34*Canada62!R35/Canada62!B35
 +Japan63!I34/Japan63!R34*Japan63!R35/Japan63!B35
 +Norway64!I34/Norway64!R34*Norway64!R35/Norway64!B35
 +Switzerland65!I34/Switzerland65!R34*Switzerland65!R35/Switzerland65!B35)
/(Australia61!I34/Australia61!B34
 +Canada62!I34/Canada62!B34
 +Japan63!I34/Japan63!B34
 +Norway64!I34/Norway64!B34
 +Switzerland65!I34/Switzerland65!B34))))</f>
        <v/>
      </c>
      <c r="O35" s="62" t="str">
        <f>IF(OR(
Australia61!K35   ="",Australia61!K34   ="",
Australia61!B35   ="",Australia61!B34   ="",
Australia61!S35   ="",Australia61!S34   ="",
Canada62!K35      ="",Canada62!K34      ="",
Canada62!B35      ="",Canada62!B34      ="",
Canada62!S35      ="",Canada62!S34      ="",
Japan63!K35       ="",Japan63!K34       ="",
Japan63!B35       ="",Japan63!B34       ="",
Japan63!S35       ="",Japan63!S34       ="",
Norway64!K35      ="",Norway64!K34      ="",
Norway64!B35      ="",Norway64!B34      ="",
Norway64!S35      ="",Norway64!S34      ="",
Switzerland65!K35 ="",Switzerland65!K34 ="",
Switzerland65!B35 ="",Switzerland65!B34 ="",
Switzerland65!S35 ="",Switzerland65!S34 =""),"",
LN(SQRT(
(Australia61!K35/Australia61!B35
 +Canada62!K35/Canada62!B35
 +Japan63!K35/Japan63!B35
 +Norway64!K35/Norway64!B35
 +Switzerland65!K35/Switzerland65!B35)
/(Australia61!K35/Australia61!S35*Australia61!S34/Australia61!B34
 +Canada62!K35/Canada62!S35*Canada62!S34/Canada62!B34
 +Japan63!K35/Japan63!S35*Japan63!S34/Japan63!B34
 +Norway64!K35/Norway64!S35*Norway64!S34/Norway64!B34
 +Switzerland65!K35/Switzerland65!S35*Switzerland65!S34/Switzerland65!B34)
*(Australia61!K34/Australia61!S34*Australia61!S35/Australia61!B35
 +Canada62!K34/Canada62!S34*Canada62!S35/Canada62!B35
 +Japan63!K34/Japan63!S34*Japan63!S35/Japan63!B35
 +Norway64!K34/Norway64!S34*Norway64!S35/Norway64!B35
 +Switzerland65!K34/Switzerland65!S34*Switzerland65!S35/Switzerland65!B35)
/(Australia61!K34/Australia61!B34
 +Canada62!K34/Canada62!B34
 +Japan63!K34/Japan63!B34
 +Norway64!K34/Norway64!B34
 +Switzerland65!K34/Switzerland65!B34))))</f>
        <v/>
      </c>
      <c r="P35" s="62" t="str">
        <f>IF(OR(
Australia61!L35   ="",Australia61!L34   ="",
Australia61!B35   ="",Australia61!B34   ="",
Australia61!T35   ="",Australia61!T34   ="",
Canada62!L35      ="",Canada62!L34      ="",
Canada62!B35      ="",Canada62!B34      ="",
Canada62!T35      ="",Canada62!T34      ="",
Japan63!L35       ="",Japan63!L34       ="",
Japan63!B35       ="",Japan63!B34       ="",
Japan63!T35       ="",Japan63!T34       ="",
Norway64!L35      ="",Norway64!L34      ="",
Norway64!B35      ="",Norway64!B34      ="",
Norway64!T35      ="",Norway64!T34      ="",
Switzerland65!L35 ="",Switzerland65!L34 ="",
Switzerland65!B35 ="",Switzerland65!B34 ="",
Switzerland65!T35 ="",Switzerland65!T34 =""),"",
LN(SQRT(
(Australia61!L35/Australia61!B35
 +Canada62!L35/Canada62!B35
 +Japan63!L35/Japan63!B35
 +Norway64!L35/Norway64!B35
 +Switzerland65!L35/Switzerland65!B35)
/(Australia61!L35/Australia61!T35*Australia61!T34/Australia61!B34
 +Canada62!L35/Canada62!T35*Canada62!T34/Canada62!B34
 +Japan63!L35/Japan63!T35*Japan63!T34/Japan63!B34
 +Norway64!L35/Norway64!T35*Norway64!T34/Norway64!B34
 +Switzerland65!L35/Switzerland65!T35*Switzerland65!T34/Switzerland65!B34)
*(Australia61!L34/Australia61!T34*Australia61!T35/Australia61!B35
 +Canada62!L34/Canada62!T34*Canada62!T35/Canada62!B35
 +Japan63!L34/Japan63!T34*Japan63!T35/Japan63!B35
 +Norway64!L34/Norway64!T34*Norway64!T35/Norway64!B35
 +Switzerland65!L34/Switzerland65!T34*Switzerland65!T35/Switzerland65!B35)
/(Australia61!L34/Australia61!B34
 +Canada62!L34/Canada62!B34
 +Japan63!L34/Japan63!B34
 +Norway64!L34/Norway64!B34
 +Switzerland65!L34/Switzerland65!B34))))</f>
        <v/>
      </c>
      <c r="V35" s="61" t="str">
        <f>IF(OR(
Australia61!V35   ="",
Australia61!U35   ="",
Canada62!V35      ="",
Canada62!U35      ="",
Japan63!V35       ="",
Japan63!U35       ="",
Norway64!V35      ="",
Norway64!U35      ="",
Switzerland65!V35 ="",
Switzerland65!U35 =""),"",
LN((Australia61!V35+Canada62!V35+Japan63!V35+Norway64!V35+Switzerland65!V35)
/(Australia61!U35+Canada62!U35+Japan63!U35+Norway64!U35+Switzerland65!U35)))</f>
        <v/>
      </c>
      <c r="W35" s="61" t="str">
        <f>IF(OR(
Australia61!V35   ="",
Australia61!W35   ="",
Australia61!U35   ="",
Canada62!V35      ="",
Canada62!W35      ="",
Canada62!U35      ="",
Japan63!V35       ="",
Japan63!W35       ="",
Japan63!U35       ="",
Norway64!V35      ="",
Norway64!W35      ="",
Norway64!U35      ="",
Switzerland65!V35 ="",
Switzerland65!W35 ="",
Switzerland65!V35 =""),"",
LN((Australia61!V35*Australia61!W35+Canada62!V35*Canada62!W35+Japan63!V35*Japan63!W35+Norway64!V35*Norway64!W35+Switzerland65!V35*Switzerland65!W35)
/(Australia61!U35+Canada62!U35+Japan63!U35+Norway64!U35+Switzerland65!U35)))</f>
        <v/>
      </c>
      <c r="X35" s="61" t="str">
        <f>IF(OR(
Australia61!X35   ="",
Australia61!D35   ="",
Australia61!B35   ="",
Canada62!X35      ="",
Canada62!D35      ="",
Canada62!B35      ="",
Japan63!X35       ="",
Japan63!D35       ="",
Japan63!B35       ="",
Norway64!X35      ="",
Norway64!D35      ="",
Norway64!B35      ="",
Switzerland65!X35 ="",
Switzerland65!D35 ="",
Switzerland65!B35 =""),"",
(Australia61!X35*Australia61!D35/Australia61!B35
 +Canada62!X35*Canada62!D35/Canada62!B35
 +Japan63!X35*Japan63!D35/Japan63!B35
 +Norway64!X35*Norway64!D35/Norway64!B35
 +Switzerland65!X35*Switzerland65!D35/Switzerland65!B35)
/(Australia61!D35/Australia61!B35
 +Canada62!D35/Canada62!B35
 +Japan63!D35/Japan63!B35
 +Norway64!D35/Norway64!B35
 +Switzerland65!D35/Switzerland65!B35))</f>
        <v/>
      </c>
      <c r="Y35" s="61" t="str">
        <f>IF(OR(
Australia61!Y35   ="",
Australia61!D35   ="",
Australia61!B35   ="",
Canada62!Y35      ="",
Canada62!D35      ="",
Canada62!B35      ="",
Japan63!Y35       ="",
Japan63!D35       ="",
Japan63!B35       ="",
Norway64!Y35      ="",
Norway64!D35      ="",
Norway64!B35      ="",
Switzerland65!Y35 ="",
Switzerland65!D35 ="",
Switzerland65!B35 =""),"",
(Australia61!Y35/Australia61!B35
 +Canada62!Y35/Canada62!B35
 +Japan63!Y35/Japan63!B35
 +Norway64!Y35/Norway64!B35
 +Switzerland65!Y35/Switzerland65!B35)
/(Australia61!D35/Australia61!B35
 +Canada62!D35/Canada62!B35
 +Japan63!D35/Japan63!B35
 +Norway64!D35/Norway64!B35
 +Switzerland65!D35/Switzerland65!B35))</f>
        <v/>
      </c>
      <c r="Z35" s="61">
        <v>5.15</v>
      </c>
      <c r="AA35" s="62">
        <f t="shared" si="1"/>
        <v>1.0036306526907814E-2</v>
      </c>
      <c r="AB35" s="61">
        <f>IF(OR(
Australia61!AB35   ="",
Australia61!D35   ="",
Australia61!B35   ="",
Canada62!AB35      ="",
Canada62!D35      ="",
Canada62!B35      ="",
Japan63!AB35       ="",
Japan63!D35       ="",
Japan63!B35       ="",
Norway64!AB35      ="",
Norway64!D35      ="",
Norway64!B35      ="",
Switzerland65!AB35 ="",
Switzerland65!D35 ="",
Switzerland65!B35 =""),"",
(Australia61!AB35*Australia61!D35/Australia61!B35
 +Canada62!AB35*Canada62!D35/Canada62!B35
 +Japan63!AB35*Japan63!D35/Japan63!B35
 +Norway64!AB35*Norway64!D35/Norway64!B35
 +Switzerland65!AB35*Switzerland65!D35/Switzerland65!B35)
/(Australia61!D35/Australia61!B35
 +Canada62!D35/Canada62!B35
 +Japan63!D35/Japan63!B35
 +Norway64!D35/Norway64!B35
 +Switzerland65!D35/Switzerland65!B35))</f>
        <v>0.27701857398613722</v>
      </c>
    </row>
    <row r="36" spans="1:28">
      <c r="A36" s="62">
        <v>1903</v>
      </c>
      <c r="B36" s="62" t="str">
        <f>IF(OR(
Australia61!AC36   ="",
Australia61!D36   ="",
Australia61!B36   ="",
Canada62!AC36      ="",
Canada62!D36      ="",
Canada62!B36      ="",
Japan63!AC36       ="",
Japan63!D36       ="",
Japan63!B36       ="",
Norway64!AC36      ="",
Norway64!D36      ="",
Norway64!B36      ="",
Switzerland65!AC36 ="",
Switzerland65!D36 ="",
Switzerland65!B36 =""),"",
(Australia61!AC36*Australia61!D36/Australia61!B36
 +Canada62!AC36*Canada62!D36/Canada62!B36
 +Japan63!AC36*Japan63!D36/Japan63!B36
 +Norway64!AC36*Norway64!D36/Norway64!B36
 +Switzerland65!AC36*Switzerland65!D36/Switzerland65!B36)
/(Australia61!D36/Australia61!B36
 +Canada62!D36/Canada62!B36
 +Japan63!D36/Japan63!B36
 +Norway64!D36/Norway64!B36
 +Switzerland65!D36/Switzerland65!B36))</f>
        <v/>
      </c>
      <c r="C36" s="61" t="str">
        <f>IF(OR(
Australia61!F36   ="",
Australia61!D36   ="",
Australia61!B36   ="",
Canada62!F36      ="",
Canada62!D36      ="",
Canada62!B36      ="",
Japan63!F36       ="",
Japan63!D36       ="",
Japan63!B36       ="",
Norway64!F36      ="",
Norway64!D36      ="",
Norway64!B36      ="",
Switzerland65!F36 ="",
Switzerland65!D36 ="",
Switzerland65!B36 =""),"",
(Australia61!F36*Australia61!D36/Australia61!B36
 +Canada62!F36*Canada62!D36/Canada62!B36
 +Japan63!F36*Japan63!D36/Japan63!B36
 +Norway64!F36*Norway64!D36/Norway64!B36
 +Switzerland65!F36*Switzerland65!D36/Switzerland65!B36)
/(Australia61!D36/Australia61!B36
 +Canada62!D36/Canada62!B36
 +Japan63!D36/Japan63!B36
 +Norway64!D36/Norway64!B36
 +Switzerland65!D36/Switzerland65!B36))</f>
        <v/>
      </c>
      <c r="D36" s="61" t="str">
        <f>IF(OR(
Australia61!AE36   ="",
Australia61!D36   ="",
Australia61!B36   ="",
Canada62!AE36      ="",
Canada62!D36      ="",
Canada62!B36      ="",
Japan63!AE36       ="",
Japan63!D36       ="",
Japan63!B36       ="",
Norway64!AE36      ="",
Norway64!D36      ="",
Norway64!B36      ="",
Switzerland65!AE36 ="",
Switzerland65!D36 ="",
Switzerland65!B36 =""),"",
(Australia61!AE36*Australia61!D36/Australia61!B36
 +Canada62!AE36*Canada62!D36/Canada62!B36
 +Japan63!AE36*Japan63!D36/Japan63!B36
 +Norway64!AE36*Norway64!D36/Norway64!B36
 +Switzerland65!AE36*Switzerland65!D36/Switzerland65!B36)
/(Australia61!D36/Australia61!B36
 +Canada62!D36/Canada62!B36
 +Japan63!D36/Japan63!B36
 +Norway64!D36/Norway64!B36
 +Switzerland65!D36/Switzerland65!B36))</f>
        <v/>
      </c>
      <c r="E36" s="61">
        <f>IF(OR(
Australia61!H36   ="",
Australia61!D36   ="",
Australia61!B36   ="",
Canada62!H36      ="",
Canada62!D36      ="",
Canada62!B36      ="",
Japan63!H36       ="",
Japan63!D36       ="",
Japan63!B36       ="",
Norway64!H36      ="",
Norway64!D36      ="",
Norway64!B36      ="",
Switzerland65!H36 ="",
Switzerland65!D36 ="",
Switzerland65!B36 =""),"",
(Australia61!H36*Australia61!D36/Australia61!B36
 +Canada62!H36*Canada62!D36/Canada62!B36
 +Japan63!H36*Japan63!D36/Japan63!B36
 +Norway64!H36*Norway64!D36/Norway64!B36
 +Switzerland65!H36*Switzerland65!D36/Switzerland65!B36)
/(Australia61!D36/Australia61!B36
 +Canada62!D36/Canada62!B36
 +Japan63!D36/Japan63!B36
 +Norway64!D36/Norway64!B36
 +Switzerland65!D36/Switzerland65!B36))</f>
        <v>0.16230667602403598</v>
      </c>
      <c r="F36" s="61">
        <f>IF(OR(
Australia61!I36   ="",
Australia61!D36   ="",
Australia61!B36   ="",
Canada62!I36      ="",
Canada62!D36      ="",
Canada62!B36      ="",
Japan63!I36       ="",
Japan63!D36       ="",
Japan63!B36       ="",
Norway64!I36      ="",
Norway64!D36      ="",
Norway64!B36      ="",
Switzerland65!I36 ="",
Switzerland65!D36 ="",
Switzerland65!B36 =""),"",
(Australia61!I36/Australia61!B36
 +Canada62!I36/Canada62!B36
 +Japan63!I36/Japan63!B36
 +Norway64!I36/Norway64!B36
 +Switzerland65!I36/Switzerland65!B36)
/(Australia61!D36/Australia61!B36
 +Canada62!D36/Canada62!B36
 +Japan63!D36/Japan63!B36
 +Norway64!D36/Norway64!B36
 +Switzerland65!D36/Switzerland65!B36))</f>
        <v>5.2013777481728515E-2</v>
      </c>
      <c r="G36" s="61">
        <f>IF(OR(
Australia61!J36   ="",
Australia61!D36   ="",
Australia61!B36   ="",
Canada62!J36      ="",
Canada62!D36      ="",
Canada62!B36      ="",
Japan63!J36       ="",
Japan63!D36       ="",
Japan63!B36       ="",
Norway64!J36      ="",
Norway64!D36      ="",
Norway64!B36      ="",
Switzerland65!J36 ="",
Switzerland65!D36 ="",
Switzerland65!B36 =""),"",
(Australia61!J36/Australia61!B36
 +Canada62!J36/Canada62!B36
 +Japan63!J36/Japan63!B36
 +Norway64!J36/Norway64!B36
 +Switzerland65!J36/Switzerland65!B36)
/(Australia61!D36/Australia61!B36
 +Canada62!D36/Canada62!B36
 +Japan63!D36/Japan63!B36
 +Norway64!D36/Norway64!B36
 +Switzerland65!D36/Switzerland65!B36))</f>
        <v>6.1490743621654687E-2</v>
      </c>
      <c r="H36" s="61">
        <f>IF(OR(
Australia61!K36   ="",
Australia61!D36   ="",
Australia61!B36   ="",
Canada62!K36      ="",
Canada62!D36      ="",
Canada62!B36      ="",
Japan63!K36       ="",
Japan63!D36       ="",
Japan63!B36       ="",
Norway64!K36      ="",
Norway64!D36      ="",
Norway64!B36      ="",
Switzerland65!K36 ="",
Switzerland65!D36 ="",
Switzerland65!B36 =""),"",
(Australia61!K36/Australia61!B36
 +Canada62!K36/Canada62!B36
 +Japan63!K36/Japan63!B36
 +Norway64!K36/Norway64!B36
 +Switzerland65!K36/Switzerland65!B36)
/(Australia61!D36/Australia61!B36
 +Canada62!D36/Canada62!B36
 +Japan63!D36/Japan63!B36
 +Norway64!D36/Norway64!B36
 +Switzerland65!D36/Switzerland65!B36))</f>
        <v>0.17151488021489109</v>
      </c>
      <c r="I36" s="61">
        <f>IF(OR(
Australia61!L36   ="",
Australia61!D36   ="",
Australia61!B36   ="",
Canada62!L36      ="",
Canada62!D36      ="",
Canada62!B36      ="",
Japan63!L36       ="",
Japan63!D36       ="",
Japan63!B36       ="",
Norway64!L36      ="",
Norway64!D36      ="",
Norway64!B36      ="",
Switzerland65!L36 ="",
Switzerland65!D36 ="",
Switzerland65!B36 =""),"",
(Australia61!L36/Australia61!B36
 +Canada62!L36/Canada62!B36
 +Japan63!L36/Japan63!B36
 +Norway64!L36/Norway64!B36
 +Switzerland65!L36/Switzerland65!B36)
/(Australia61!D36/Australia61!B36
 +Canada62!D36/Canada62!B36
 +Japan63!D36/Japan63!B36
 +Norway64!D36/Norway64!B36
 +Switzerland65!D36/Switzerland65!B36))</f>
        <v>0.18773650834656852</v>
      </c>
      <c r="J36" s="61">
        <f t="shared" si="0"/>
        <v>-1.6221628131677435E-2</v>
      </c>
      <c r="K36" s="62">
        <f>IF(OR(
Australia61!D36   ="",Australia61!D35   ="",
Australia61!B36   ="",Australia61!B35   ="",
Australia61!N36   ="",Australia61!N35   ="",
Canada62!D36      ="",Canada62!D35      ="",
Canada62!B36      ="",Canada62!B35      ="",
Canada62!N36      ="",Canada62!N35      ="",
Japan63!D36       ="",Japan63!D35       ="",
Japan63!B36       ="",Japan63!B35       ="",
Japan63!N36       ="",Japan63!N35       ="",
Norway64!D36      ="",Norway64!D35      ="",
Norway64!B36      ="",Norway64!B35      ="",
Norway64!N36      ="",Norway64!N35      ="",
Switzerland65!D36 ="",Switzerland65!D35 ="",
Switzerland65!B36 ="",Switzerland65!B35 ="",
Switzerland65!N36 ="",Switzerland65!N35 =""),"",
LN(SQRT(
(Australia61!D36/Australia61!B36
 +Canada62!D36/Canada62!B36
 +Japan63!D36/Japan63!B36
 +Norway64!D36/Norway64!B36
 +Switzerland65!D36/Switzerland65!B36)
/(Australia61!D36/Australia61!N36*Australia61!N35/Australia61!B35
 +Canada62!D36/Canada62!N36*Canada62!N35/Canada62!B35
 +Japan63!D36/Japan63!N36*Japan63!N35/Japan63!B35
 +Norway64!D36/Norway64!N36*Norway64!N35/Norway64!B35
 +Switzerland65!D36/Switzerland65!N36*Switzerland65!N35/Switzerland65!B35)
*(Australia61!D35/Australia61!N35*Australia61!N36/Australia61!B36
 +Canada62!D35/Canada62!N35*Canada62!N36/Canada62!B36
 +Japan63!D35/Japan63!N35*Japan63!N36/Japan63!B36
 +Norway64!D35/Norway64!N35*Norway64!N36/Norway64!B36
 +Switzerland65!D35/Switzerland65!N35*Switzerland65!N36/Switzerland65!B36)
/(Australia61!D35/Australia61!B35
 +Canada62!D35/Canada62!B35
 +Japan63!D35/Japan63!B35
 +Norway64!D35/Norway64!B35
 +Switzerland65!D35/Switzerland65!B35))))</f>
        <v>-5.5357580235713194E-3</v>
      </c>
      <c r="L36" s="62" t="str">
        <f>IF(OR(
Australia61!F36   ="",Australia61!F35   ="",
Australia61!D36   ="",Australia61!D35   ="",
Australia61!B36   ="",Australia61!B35   ="",
Australia61!P36   ="",Australia61!P35   ="",
Canada62!F36      ="",Canada62!F35      ="",
Canada62!D36      ="",Canada62!D35      ="",
Canada62!B36      ="",Canada62!B35      ="",
Canada62!P36      ="",Canada62!P35      ="",
Japan63!F36       ="",Japan63!F35       ="",
Japan63!D36       ="",Japan63!D35       ="",
Japan63!B36       ="",Japan63!B35       ="",
Japan63!P36       ="",Japan63!P35       ="",
Norway64!F36      ="",Norway64!F35      ="",
Norway64!D36      ="",Norway64!D35      ="",
Norway64!B36      ="",Norway64!B35      ="",
Norway64!P36      ="",Norway64!P35      ="",
Switzerland65!F36 ="",Switzerland65!F35 ="",
Switzerland65!D36 ="",Switzerland65!D35 ="",
Switzerland65!B36 ="",Switzerland65!B35 ="",
Switzerland65!P36 ="",Switzerland65!P35 =""),"",
LN(SQRT(
(Australia61!D36*Australia61!F36/Australia61!B36
 +Canada62!D36*Canada62!F36/Canada62!B36
 +Japan63!D36*Japan63!F36/Japan63!B36
 +Norway64!D36*Norway64!F36/Norway64!B36
 +Switzerland65!D36*Switzerland65!F36/Switzerland65!B36)
/(Australia61!D36*Australia61!F36/Australia61!P36*Australia61!P35/Australia61!B35
 +Canada62!D36*Canada62!F36/Canada62!P36*Canada62!P35/Canada62!B35
 +Japan63!D36*Japan63!F36/Japan63!P36*Japan63!P35/Japan63!B35
 +Norway64!D36*Norway64!F36/Norway64!P36*Norway64!P35/Norway64!B35
 +Switzerland65!D36*Switzerland65!F36/Switzerland65!P36*Switzerland65!P35/Switzerland65!B35)
*(Australia61!D35*Australia61!F35/Australia61!P35*Australia61!P36/Australia61!B36
 +Canada62!D35*Canada62!F35/Canada62!P35*Canada62!P36/Canada62!B36
 +Japan63!D35*Japan63!F35/Japan63!P35*Japan63!P36/Japan63!B36
 +Norway64!D35*Norway64!F35/Norway64!P35*Norway64!P36/Norway64!B36
 +Switzerland65!D35*Switzerland65!F35/Switzerland65!P35*Switzerland65!P36/Switzerland65!B36)
/(Australia61!D35*Australia61!F35/Australia61!B35
 +Canada62!D35*Canada62!F35/Canada62!B35
 +Japan63!D35*Japan63!F35/Japan63!B35
 +Norway64!D35*Norway64!F35/Norway64!B35
 +Switzerland65!D35*Switzerland65!F35/Switzerland65!B35))))</f>
        <v/>
      </c>
      <c r="M36" s="62" t="str">
        <f>IF(OR(
Australia61!H36   ="",Australia61!H35   ="",
Australia61!D36   ="",Australia61!D35   ="",
Australia61!B36   ="",Australia61!B35   ="",
Australia61!Q36   ="",Australia61!Q35   ="",
Canada62!H36      ="",Canada62!H35      ="",
Canada62!D36      ="",Canada62!D35      ="",
Canada62!B36      ="",Canada62!B35      ="",
Canada62!Q36      ="",Canada62!Q35      ="",
Japan63!H36       ="",Japan63!H35       ="",
Japan63!D36       ="",Japan63!D35       ="",
Japan63!B36       ="",Japan63!B35       ="",
Japan63!Q36       ="",Japan63!Q35       ="",
Norway64!H36      ="",Norway64!H35      ="",
Norway64!D36      ="",Norway64!D35      ="",
Norway64!B36      ="",Norway64!B35      ="",
Norway64!Q36      ="",Norway64!Q35      ="",
Switzerland65!H36 ="",Switzerland65!H35 ="",
Switzerland65!D36 ="",Switzerland65!D35 ="",
Switzerland65!B36 ="",Switzerland65!B35 ="",
Switzerland65!Q36 ="",Switzerland65!Q35 =""),"",
LN(SQRT(
(Australia61!D36*Australia61!H36/Australia61!B36
 +Canada62!D36*Canada62!H36/Canada62!B36
 +Japan63!D36*Japan63!H36/Japan63!B36
 +Norway64!D36*Norway64!H36/Norway64!B36
 +Switzerland65!D36*Switzerland65!H36/Switzerland65!B36)
/(Australia61!D36*Australia61!H36/Australia61!Q36*Australia61!Q35/Australia61!B35
 +Canada62!D36*Canada62!H36/Canada62!Q36*Canada62!Q35/Canada62!B35
 +Japan63!D36*Japan63!H36/Japan63!Q36*Japan63!Q35/Japan63!B35
 +Norway64!D36*Norway64!H36/Norway64!Q36*Norway64!Q35/Norway64!B35
 +Switzerland65!D36*Switzerland65!H36/Switzerland65!Q36*Switzerland65!Q35/Switzerland65!B35)
*(Australia61!D35*Australia61!H35/Australia61!Q35*Australia61!Q36/Australia61!B36
 +Canada62!D35*Canada62!H35/Canada62!Q35*Canada62!Q36/Canada62!B36
 +Japan63!D35*Japan63!H35/Japan63!Q35*Japan63!Q36/Japan63!B36
 +Norway64!D35*Norway64!H35/Norway64!Q35*Norway64!Q36/Norway64!B36
 +Switzerland65!D35*Switzerland65!H35/Switzerland65!Q35*Switzerland65!Q36/Switzerland65!B36)
/(Australia61!D35*Australia61!H35/Australia61!B35
 +Canada62!D35*Canada62!H35/Canada62!B35
 +Japan63!D35*Japan63!H35/Japan63!B35
 +Norway64!D35*Norway64!H35/Norway64!B35
 +Switzerland65!D35*Switzerland65!H35/Switzerland65!B35))))</f>
        <v/>
      </c>
      <c r="N36" s="62" t="str">
        <f>IF(OR(
Australia61!I36   ="",Australia61!I35   ="",
Australia61!B36   ="",Australia61!B35   ="",
Australia61!R36   ="",Australia61!R35   ="",
Canada62!I36      ="",Canada62!I35      ="",
Canada62!B36      ="",Canada62!B35      ="",
Canada62!R36      ="",Canada62!R35      ="",
Japan63!I36       ="",Japan63!I35       ="",
Japan63!B36       ="",Japan63!B35       ="",
Japan63!R36       ="",Japan63!R35       ="",
Norway64!I36      ="",Norway64!I35      ="",
Norway64!B36      ="",Norway64!B35      ="",
Norway64!R36      ="",Norway64!R35      ="",
Switzerland65!I36 ="",Switzerland65!I35 ="",
Switzerland65!B36 ="",Switzerland65!B35 ="",
Switzerland65!R36 ="",Switzerland65!R35 =""),"",
LN(SQRT(
(Australia61!I36/Australia61!B36
 +Canada62!I36/Canada62!B36
 +Japan63!I36/Japan63!B36
 +Norway64!I36/Norway64!B36
 +Switzerland65!I36/Switzerland65!B36)
/(Australia61!I36/Australia61!R36*Australia61!R35/Australia61!B35
 +Canada62!I36/Canada62!R36*Canada62!R35/Canada62!B35
 +Japan63!I36/Japan63!R36*Japan63!R35/Japan63!B35
 +Norway64!I36/Norway64!R36*Norway64!R35/Norway64!B35
 +Switzerland65!I36/Switzerland65!R36*Switzerland65!R35/Switzerland65!B35)
*(Australia61!I35/Australia61!R35*Australia61!R36/Australia61!B36
 +Canada62!I35/Canada62!R35*Canada62!R36/Canada62!B36
 +Japan63!I35/Japan63!R35*Japan63!R36/Japan63!B36
 +Norway64!I35/Norway64!R35*Norway64!R36/Norway64!B36
 +Switzerland65!I35/Switzerland65!R35*Switzerland65!R36/Switzerland65!B36)
/(Australia61!I35/Australia61!B35
 +Canada62!I35/Canada62!B35
 +Japan63!I35/Japan63!B35
 +Norway64!I35/Norway64!B35
 +Switzerland65!I35/Switzerland65!B35))))</f>
        <v/>
      </c>
      <c r="O36" s="62" t="str">
        <f>IF(OR(
Australia61!K36   ="",Australia61!K35   ="",
Australia61!B36   ="",Australia61!B35   ="",
Australia61!S36   ="",Australia61!S35   ="",
Canada62!K36      ="",Canada62!K35      ="",
Canada62!B36      ="",Canada62!B35      ="",
Canada62!S36      ="",Canada62!S35      ="",
Japan63!K36       ="",Japan63!K35       ="",
Japan63!B36       ="",Japan63!B35       ="",
Japan63!S36       ="",Japan63!S35       ="",
Norway64!K36      ="",Norway64!K35      ="",
Norway64!B36      ="",Norway64!B35      ="",
Norway64!S36      ="",Norway64!S35      ="",
Switzerland65!K36 ="",Switzerland65!K35 ="",
Switzerland65!B36 ="",Switzerland65!B35 ="",
Switzerland65!S36 ="",Switzerland65!S35 =""),"",
LN(SQRT(
(Australia61!K36/Australia61!B36
 +Canada62!K36/Canada62!B36
 +Japan63!K36/Japan63!B36
 +Norway64!K36/Norway64!B36
 +Switzerland65!K36/Switzerland65!B36)
/(Australia61!K36/Australia61!S36*Australia61!S35/Australia61!B35
 +Canada62!K36/Canada62!S36*Canada62!S35/Canada62!B35
 +Japan63!K36/Japan63!S36*Japan63!S35/Japan63!B35
 +Norway64!K36/Norway64!S36*Norway64!S35/Norway64!B35
 +Switzerland65!K36/Switzerland65!S36*Switzerland65!S35/Switzerland65!B35)
*(Australia61!K35/Australia61!S35*Australia61!S36/Australia61!B36
 +Canada62!K35/Canada62!S35*Canada62!S36/Canada62!B36
 +Japan63!K35/Japan63!S35*Japan63!S36/Japan63!B36
 +Norway64!K35/Norway64!S35*Norway64!S36/Norway64!B36
 +Switzerland65!K35/Switzerland65!S35*Switzerland65!S36/Switzerland65!B36)
/(Australia61!K35/Australia61!B35
 +Canada62!K35/Canada62!B35
 +Japan63!K35/Japan63!B35
 +Norway64!K35/Norway64!B35
 +Switzerland65!K35/Switzerland65!B35))))</f>
        <v/>
      </c>
      <c r="P36" s="62" t="str">
        <f>IF(OR(
Australia61!L36   ="",Australia61!L35   ="",
Australia61!B36   ="",Australia61!B35   ="",
Australia61!T36   ="",Australia61!T35   ="",
Canada62!L36      ="",Canada62!L35      ="",
Canada62!B36      ="",Canada62!B35      ="",
Canada62!T36      ="",Canada62!T35      ="",
Japan63!L36       ="",Japan63!L35       ="",
Japan63!B36       ="",Japan63!B35       ="",
Japan63!T36       ="",Japan63!T35       ="",
Norway64!L36      ="",Norway64!L35      ="",
Norway64!B36      ="",Norway64!B35      ="",
Norway64!T36      ="",Norway64!T35      ="",
Switzerland65!L36 ="",Switzerland65!L35 ="",
Switzerland65!B36 ="",Switzerland65!B35 ="",
Switzerland65!T36 ="",Switzerland65!T35 =""),"",
LN(SQRT(
(Australia61!L36/Australia61!B36
 +Canada62!L36/Canada62!B36
 +Japan63!L36/Japan63!B36
 +Norway64!L36/Norway64!B36
 +Switzerland65!L36/Switzerland65!B36)
/(Australia61!L36/Australia61!T36*Australia61!T35/Australia61!B35
 +Canada62!L36/Canada62!T36*Canada62!T35/Canada62!B35
 +Japan63!L36/Japan63!T36*Japan63!T35/Japan63!B35
 +Norway64!L36/Norway64!T36*Norway64!T35/Norway64!B35
 +Switzerland65!L36/Switzerland65!T36*Switzerland65!T35/Switzerland65!B35)
*(Australia61!L35/Australia61!T35*Australia61!T36/Australia61!B36
 +Canada62!L35/Canada62!T35*Canada62!T36/Canada62!B36
 +Japan63!L35/Japan63!T35*Japan63!T36/Japan63!B36
 +Norway64!L35/Norway64!T35*Norway64!T36/Norway64!B36
 +Switzerland65!L35/Switzerland65!T35*Switzerland65!T36/Switzerland65!B36)
/(Australia61!L35/Australia61!B35
 +Canada62!L35/Canada62!B35
 +Japan63!L35/Japan63!B35
 +Norway64!L35/Norway64!B35
 +Switzerland65!L35/Switzerland65!B35))))</f>
        <v/>
      </c>
      <c r="V36" s="61" t="str">
        <f>IF(OR(
Australia61!V36   ="",
Australia61!U36   ="",
Canada62!V36      ="",
Canada62!U36      ="",
Japan63!V36       ="",
Japan63!U36       ="",
Norway64!V36      ="",
Norway64!U36      ="",
Switzerland65!V36 ="",
Switzerland65!U36 =""),"",
LN((Australia61!V36+Canada62!V36+Japan63!V36+Norway64!V36+Switzerland65!V36)
/(Australia61!U36+Canada62!U36+Japan63!U36+Norway64!U36+Switzerland65!U36)))</f>
        <v/>
      </c>
      <c r="W36" s="61" t="str">
        <f>IF(OR(
Australia61!V36   ="",
Australia61!W36   ="",
Australia61!U36   ="",
Canada62!V36      ="",
Canada62!W36      ="",
Canada62!U36      ="",
Japan63!V36       ="",
Japan63!W36       ="",
Japan63!U36       ="",
Norway64!V36      ="",
Norway64!W36      ="",
Norway64!U36      ="",
Switzerland65!V36 ="",
Switzerland65!W36 ="",
Switzerland65!V36 =""),"",
LN((Australia61!V36*Australia61!W36+Canada62!V36*Canada62!W36+Japan63!V36*Japan63!W36+Norway64!V36*Norway64!W36+Switzerland65!V36*Switzerland65!W36)
/(Australia61!U36+Canada62!U36+Japan63!U36+Norway64!U36+Switzerland65!U36)))</f>
        <v/>
      </c>
      <c r="X36" s="61" t="str">
        <f>IF(OR(
Australia61!X36   ="",
Australia61!D36   ="",
Australia61!B36   ="",
Canada62!X36      ="",
Canada62!D36      ="",
Canada62!B36      ="",
Japan63!X36       ="",
Japan63!D36       ="",
Japan63!B36       ="",
Norway64!X36      ="",
Norway64!D36      ="",
Norway64!B36      ="",
Switzerland65!X36 ="",
Switzerland65!D36 ="",
Switzerland65!B36 =""),"",
(Australia61!X36*Australia61!D36/Australia61!B36
 +Canada62!X36*Canada62!D36/Canada62!B36
 +Japan63!X36*Japan63!D36/Japan63!B36
 +Norway64!X36*Norway64!D36/Norway64!B36
 +Switzerland65!X36*Switzerland65!D36/Switzerland65!B36)
/(Australia61!D36/Australia61!B36
 +Canada62!D36/Canada62!B36
 +Japan63!D36/Japan63!B36
 +Norway64!D36/Norway64!B36
 +Switzerland65!D36/Switzerland65!B36))</f>
        <v/>
      </c>
      <c r="Y36" s="61" t="str">
        <f>IF(OR(
Australia61!Y36   ="",
Australia61!D36   ="",
Australia61!B36   ="",
Canada62!Y36      ="",
Canada62!D36      ="",
Canada62!B36      ="",
Japan63!Y36       ="",
Japan63!D36       ="",
Japan63!B36       ="",
Norway64!Y36      ="",
Norway64!D36      ="",
Norway64!B36      ="",
Switzerland65!Y36 ="",
Switzerland65!D36 ="",
Switzerland65!B36 =""),"",
(Australia61!Y36/Australia61!B36
 +Canada62!Y36/Canada62!B36
 +Japan63!Y36/Japan63!B36
 +Norway64!Y36/Norway64!B36
 +Switzerland65!Y36/Switzerland65!B36)
/(Australia61!D36/Australia61!B36
 +Canada62!D36/Canada62!B36
 +Japan63!D36/Japan63!B36
 +Norway64!D36/Norway64!B36
 +Switzerland65!D36/Switzerland65!B36))</f>
        <v/>
      </c>
      <c r="Z36" s="61">
        <v>3.71</v>
      </c>
      <c r="AA36" s="62">
        <f t="shared" si="1"/>
        <v>5.7035758023571324E-2</v>
      </c>
      <c r="AB36" s="61">
        <f>IF(OR(
Australia61!AB36   ="",
Australia61!D36   ="",
Australia61!B36   ="",
Canada62!AB36      ="",
Canada62!D36      ="",
Canada62!B36      ="",
Japan63!AB36       ="",
Japan63!D36       ="",
Japan63!B36       ="",
Norway64!AB36      ="",
Norway64!D36      ="",
Norway64!B36      ="",
Switzerland65!AB36 ="",
Switzerland65!D36 ="",
Switzerland65!B36 =""),"",
(Australia61!AB36*Australia61!D36/Australia61!B36
 +Canada62!AB36*Canada62!D36/Canada62!B36
 +Japan63!AB36*Japan63!D36/Japan63!B36
 +Norway64!AB36*Norway64!D36/Norway64!B36
 +Switzerland65!AB36*Switzerland65!D36/Switzerland65!B36)
/(Australia61!D36/Australia61!B36
 +Canada62!D36/Canada62!B36
 +Japan63!D36/Japan63!B36
 +Norway64!D36/Norway64!B36
 +Switzerland65!D36/Switzerland65!B36))</f>
        <v>0.28193527491546616</v>
      </c>
    </row>
    <row r="37" spans="1:28">
      <c r="A37" s="62">
        <v>1904</v>
      </c>
      <c r="B37" s="62" t="str">
        <f>IF(OR(
Australia61!AC37   ="",
Australia61!D37   ="",
Australia61!B37   ="",
Canada62!AC37      ="",
Canada62!D37      ="",
Canada62!B37      ="",
Japan63!AC37       ="",
Japan63!D37       ="",
Japan63!B37       ="",
Norway64!AC37      ="",
Norway64!D37      ="",
Norway64!B37      ="",
Switzerland65!AC37 ="",
Switzerland65!D37 ="",
Switzerland65!B37 =""),"",
(Australia61!AC37*Australia61!D37/Australia61!B37
 +Canada62!AC37*Canada62!D37/Canada62!B37
 +Japan63!AC37*Japan63!D37/Japan63!B37
 +Norway64!AC37*Norway64!D37/Norway64!B37
 +Switzerland65!AC37*Switzerland65!D37/Switzerland65!B37)
/(Australia61!D37/Australia61!B37
 +Canada62!D37/Canada62!B37
 +Japan63!D37/Japan63!B37
 +Norway64!D37/Norway64!B37
 +Switzerland65!D37/Switzerland65!B37))</f>
        <v/>
      </c>
      <c r="C37" s="61" t="str">
        <f>IF(OR(
Australia61!F37   ="",
Australia61!D37   ="",
Australia61!B37   ="",
Canada62!F37      ="",
Canada62!D37      ="",
Canada62!B37      ="",
Japan63!F37       ="",
Japan63!D37       ="",
Japan63!B37       ="",
Norway64!F37      ="",
Norway64!D37      ="",
Norway64!B37      ="",
Switzerland65!F37 ="",
Switzerland65!D37 ="",
Switzerland65!B37 =""),"",
(Australia61!F37*Australia61!D37/Australia61!B37
 +Canada62!F37*Canada62!D37/Canada62!B37
 +Japan63!F37*Japan63!D37/Japan63!B37
 +Norway64!F37*Norway64!D37/Norway64!B37
 +Switzerland65!F37*Switzerland65!D37/Switzerland65!B37)
/(Australia61!D37/Australia61!B37
 +Canada62!D37/Canada62!B37
 +Japan63!D37/Japan63!B37
 +Norway64!D37/Norway64!B37
 +Switzerland65!D37/Switzerland65!B37))</f>
        <v/>
      </c>
      <c r="D37" s="61" t="str">
        <f>IF(OR(
Australia61!AE37   ="",
Australia61!D37   ="",
Australia61!B37   ="",
Canada62!AE37      ="",
Canada62!D37      ="",
Canada62!B37      ="",
Japan63!AE37       ="",
Japan63!D37       ="",
Japan63!B37       ="",
Norway64!AE37      ="",
Norway64!D37      ="",
Norway64!B37      ="",
Switzerland65!AE37 ="",
Switzerland65!D37 ="",
Switzerland65!B37 =""),"",
(Australia61!AE37*Australia61!D37/Australia61!B37
 +Canada62!AE37*Canada62!D37/Canada62!B37
 +Japan63!AE37*Japan63!D37/Japan63!B37
 +Norway64!AE37*Norway64!D37/Norway64!B37
 +Switzerland65!AE37*Switzerland65!D37/Switzerland65!B37)
/(Australia61!D37/Australia61!B37
 +Canada62!D37/Canada62!B37
 +Japan63!D37/Japan63!B37
 +Norway64!D37/Norway64!B37
 +Switzerland65!D37/Switzerland65!B37))</f>
        <v/>
      </c>
      <c r="E37" s="61">
        <f>IF(OR(
Australia61!H37   ="",
Australia61!D37   ="",
Australia61!B37   ="",
Canada62!H37      ="",
Canada62!D37      ="",
Canada62!B37      ="",
Japan63!H37       ="",
Japan63!D37       ="",
Japan63!B37       ="",
Norway64!H37      ="",
Norway64!D37      ="",
Norway64!B37      ="",
Switzerland65!H37 ="",
Switzerland65!D37 ="",
Switzerland65!B37 =""),"",
(Australia61!H37*Australia61!D37/Australia61!B37
 +Canada62!H37*Canada62!D37/Canada62!B37
 +Japan63!H37*Japan63!D37/Japan63!B37
 +Norway64!H37*Norway64!D37/Norway64!B37
 +Switzerland65!H37*Switzerland65!D37/Switzerland65!B37)
/(Australia61!D37/Australia61!B37
 +Canada62!D37/Canada62!B37
 +Japan63!D37/Japan63!B37
 +Norway64!D37/Norway64!B37
 +Switzerland65!D37/Switzerland65!B37))</f>
        <v>0.15031201092250115</v>
      </c>
      <c r="F37" s="61">
        <f>IF(OR(
Australia61!I37   ="",
Australia61!D37   ="",
Australia61!B37   ="",
Canada62!I37      ="",
Canada62!D37      ="",
Canada62!B37      ="",
Japan63!I37       ="",
Japan63!D37       ="",
Japan63!B37       ="",
Norway64!I37      ="",
Norway64!D37      ="",
Norway64!B37      ="",
Switzerland65!I37 ="",
Switzerland65!D37 ="",
Switzerland65!B37 =""),"",
(Australia61!I37/Australia61!B37
 +Canada62!I37/Canada62!B37
 +Japan63!I37/Japan63!B37
 +Norway64!I37/Norway64!B37
 +Switzerland65!I37/Switzerland65!B37)
/(Australia61!D37/Australia61!B37
 +Canada62!D37/Canada62!B37
 +Japan63!D37/Japan63!B37
 +Norway64!D37/Norway64!B37
 +Switzerland65!D37/Switzerland65!B37))</f>
        <v>5.4711502121625559E-2</v>
      </c>
      <c r="G37" s="61">
        <f>IF(OR(
Australia61!J37   ="",
Australia61!D37   ="",
Australia61!B37   ="",
Canada62!J37      ="",
Canada62!D37      ="",
Canada62!B37      ="",
Japan63!J37       ="",
Japan63!D37       ="",
Japan63!B37       ="",
Norway64!J37      ="",
Norway64!D37      ="",
Norway64!B37      ="",
Switzerland65!J37 ="",
Switzerland65!D37 ="",
Switzerland65!B37 =""),"",
(Australia61!J37/Australia61!B37
 +Canada62!J37/Canada62!B37
 +Japan63!J37/Japan63!B37
 +Norway64!J37/Norway64!B37
 +Switzerland65!J37/Switzerland65!B37)
/(Australia61!D37/Australia61!B37
 +Canada62!D37/Canada62!B37
 +Japan63!D37/Japan63!B37
 +Norway64!D37/Norway64!B37
 +Switzerland65!D37/Switzerland65!B37))</f>
        <v>6.6130128033063285E-2</v>
      </c>
      <c r="H37" s="61">
        <f>IF(OR(
Australia61!K37   ="",
Australia61!D37   ="",
Australia61!B37   ="",
Canada62!K37      ="",
Canada62!D37      ="",
Canada62!B37      ="",
Japan63!K37       ="",
Japan63!D37       ="",
Japan63!B37       ="",
Norway64!K37      ="",
Norway64!D37      ="",
Norway64!B37      ="",
Switzerland65!K37 ="",
Switzerland65!D37 ="",
Switzerland65!B37 =""),"",
(Australia61!K37/Australia61!B37
 +Canada62!K37/Canada62!B37
 +Japan63!K37/Japan63!B37
 +Norway64!K37/Norway64!B37
 +Switzerland65!K37/Switzerland65!B37)
/(Australia61!D37/Australia61!B37
 +Canada62!D37/Canada62!B37
 +Japan63!D37/Japan63!B37
 +Norway64!D37/Norway64!B37
 +Switzerland65!D37/Switzerland65!B37))</f>
        <v>0.17524590785974312</v>
      </c>
      <c r="I37" s="61">
        <f>IF(OR(
Australia61!L37   ="",
Australia61!D37   ="",
Australia61!B37   ="",
Canada62!L37      ="",
Canada62!D37      ="",
Canada62!B37      ="",
Japan63!L37       ="",
Japan63!D37       ="",
Japan63!B37       ="",
Norway64!L37      ="",
Norway64!D37      ="",
Norway64!B37      ="",
Switzerland65!L37 ="",
Switzerland65!D37 ="",
Switzerland65!B37 =""),"",
(Australia61!L37/Australia61!B37
 +Canada62!L37/Canada62!B37
 +Japan63!L37/Japan63!B37
 +Norway64!L37/Norway64!B37
 +Switzerland65!L37/Switzerland65!B37)
/(Australia61!D37/Australia61!B37
 +Canada62!D37/Canada62!B37
 +Japan63!D37/Japan63!B37
 +Norway64!D37/Norway64!B37
 +Switzerland65!D37/Switzerland65!B37))</f>
        <v>0.18746720004022679</v>
      </c>
      <c r="J37" s="61">
        <f t="shared" si="0"/>
        <v>-1.2221292180483678E-2</v>
      </c>
      <c r="K37" s="62">
        <f>IF(OR(
Australia61!D37   ="",Australia61!D36   ="",
Australia61!B37   ="",Australia61!B36   ="",
Australia61!N37   ="",Australia61!N36   ="",
Canada62!D37      ="",Canada62!D36      ="",
Canada62!B37      ="",Canada62!B36      ="",
Canada62!N37      ="",Canada62!N36      ="",
Japan63!D37       ="",Japan63!D36       ="",
Japan63!B37       ="",Japan63!B36       ="",
Japan63!N37       ="",Japan63!N36       ="",
Norway64!D37      ="",Norway64!D36      ="",
Norway64!B37      ="",Norway64!B36      ="",
Norway64!N37      ="",Norway64!N36      ="",
Switzerland65!D37 ="",Switzerland65!D36 ="",
Switzerland65!B37 ="",Switzerland65!B36 ="",
Switzerland65!N37 ="",Switzerland65!N36 =""),"",
LN(SQRT(
(Australia61!D37/Australia61!B37
 +Canada62!D37/Canada62!B37
 +Japan63!D37/Japan63!B37
 +Norway64!D37/Norway64!B37
 +Switzerland65!D37/Switzerland65!B37)
/(Australia61!D37/Australia61!N37*Australia61!N36/Australia61!B36
 +Canada62!D37/Canada62!N37*Canada62!N36/Canada62!B36
 +Japan63!D37/Japan63!N37*Japan63!N36/Japan63!B36
 +Norway64!D37/Norway64!N37*Norway64!N36/Norway64!B36
 +Switzerland65!D37/Switzerland65!N37*Switzerland65!N36/Switzerland65!B36)
*(Australia61!D36/Australia61!N36*Australia61!N37/Australia61!B37
 +Canada62!D36/Canada62!N36*Canada62!N37/Canada62!B37
 +Japan63!D36/Japan63!N36*Japan63!N37/Japan63!B37
 +Norway64!D36/Norway64!N36*Norway64!N37/Norway64!B37
 +Switzerland65!D36/Switzerland65!N36*Switzerland65!N37/Switzerland65!B37)
/(Australia61!D36/Australia61!B36
 +Canada62!D36/Canada62!B36
 +Japan63!D36/Japan63!B36
 +Norway64!D36/Norway64!B36
 +Switzerland65!D36/Switzerland65!B36))))</f>
        <v>8.5170389388016503E-3</v>
      </c>
      <c r="L37" s="62" t="str">
        <f>IF(OR(
Australia61!F37   ="",Australia61!F36   ="",
Australia61!D37   ="",Australia61!D36   ="",
Australia61!B37   ="",Australia61!B36   ="",
Australia61!P37   ="",Australia61!P36   ="",
Canada62!F37      ="",Canada62!F36      ="",
Canada62!D37      ="",Canada62!D36      ="",
Canada62!B37      ="",Canada62!B36      ="",
Canada62!P37      ="",Canada62!P36      ="",
Japan63!F37       ="",Japan63!F36       ="",
Japan63!D37       ="",Japan63!D36       ="",
Japan63!B37       ="",Japan63!B36       ="",
Japan63!P37       ="",Japan63!P36       ="",
Norway64!F37      ="",Norway64!F36      ="",
Norway64!D37      ="",Norway64!D36      ="",
Norway64!B37      ="",Norway64!B36      ="",
Norway64!P37      ="",Norway64!P36      ="",
Switzerland65!F37 ="",Switzerland65!F36 ="",
Switzerland65!D37 ="",Switzerland65!D36 ="",
Switzerland65!B37 ="",Switzerland65!B36 ="",
Switzerland65!P37 ="",Switzerland65!P36 =""),"",
LN(SQRT(
(Australia61!D37*Australia61!F37/Australia61!B37
 +Canada62!D37*Canada62!F37/Canada62!B37
 +Japan63!D37*Japan63!F37/Japan63!B37
 +Norway64!D37*Norway64!F37/Norway64!B37
 +Switzerland65!D37*Switzerland65!F37/Switzerland65!B37)
/(Australia61!D37*Australia61!F37/Australia61!P37*Australia61!P36/Australia61!B36
 +Canada62!D37*Canada62!F37/Canada62!P37*Canada62!P36/Canada62!B36
 +Japan63!D37*Japan63!F37/Japan63!P37*Japan63!P36/Japan63!B36
 +Norway64!D37*Norway64!F37/Norway64!P37*Norway64!P36/Norway64!B36
 +Switzerland65!D37*Switzerland65!F37/Switzerland65!P37*Switzerland65!P36/Switzerland65!B36)
*(Australia61!D36*Australia61!F36/Australia61!P36*Australia61!P37/Australia61!B37
 +Canada62!D36*Canada62!F36/Canada62!P36*Canada62!P37/Canada62!B37
 +Japan63!D36*Japan63!F36/Japan63!P36*Japan63!P37/Japan63!B37
 +Norway64!D36*Norway64!F36/Norway64!P36*Norway64!P37/Norway64!B37
 +Switzerland65!D36*Switzerland65!F36/Switzerland65!P36*Switzerland65!P37/Switzerland65!B37)
/(Australia61!D36*Australia61!F36/Australia61!B36
 +Canada62!D36*Canada62!F36/Canada62!B36
 +Japan63!D36*Japan63!F36/Japan63!B36
 +Norway64!D36*Norway64!F36/Norway64!B36
 +Switzerland65!D36*Switzerland65!F36/Switzerland65!B36))))</f>
        <v/>
      </c>
      <c r="M37" s="62" t="str">
        <f>IF(OR(
Australia61!H37   ="",Australia61!H36   ="",
Australia61!D37   ="",Australia61!D36   ="",
Australia61!B37   ="",Australia61!B36   ="",
Australia61!Q37   ="",Australia61!Q36   ="",
Canada62!H37      ="",Canada62!H36      ="",
Canada62!D37      ="",Canada62!D36      ="",
Canada62!B37      ="",Canada62!B36      ="",
Canada62!Q37      ="",Canada62!Q36      ="",
Japan63!H37       ="",Japan63!H36       ="",
Japan63!D37       ="",Japan63!D36       ="",
Japan63!B37       ="",Japan63!B36       ="",
Japan63!Q37       ="",Japan63!Q36       ="",
Norway64!H37      ="",Norway64!H36      ="",
Norway64!D37      ="",Norway64!D36      ="",
Norway64!B37      ="",Norway64!B36      ="",
Norway64!Q37      ="",Norway64!Q36      ="",
Switzerland65!H37 ="",Switzerland65!H36 ="",
Switzerland65!D37 ="",Switzerland65!D36 ="",
Switzerland65!B37 ="",Switzerland65!B36 ="",
Switzerland65!Q37 ="",Switzerland65!Q36 =""),"",
LN(SQRT(
(Australia61!D37*Australia61!H37/Australia61!B37
 +Canada62!D37*Canada62!H37/Canada62!B37
 +Japan63!D37*Japan63!H37/Japan63!B37
 +Norway64!D37*Norway64!H37/Norway64!B37
 +Switzerland65!D37*Switzerland65!H37/Switzerland65!B37)
/(Australia61!D37*Australia61!H37/Australia61!Q37*Australia61!Q36/Australia61!B36
 +Canada62!D37*Canada62!H37/Canada62!Q37*Canada62!Q36/Canada62!B36
 +Japan63!D37*Japan63!H37/Japan63!Q37*Japan63!Q36/Japan63!B36
 +Norway64!D37*Norway64!H37/Norway64!Q37*Norway64!Q36/Norway64!B36
 +Switzerland65!D37*Switzerland65!H37/Switzerland65!Q37*Switzerland65!Q36/Switzerland65!B36)
*(Australia61!D36*Australia61!H36/Australia61!Q36*Australia61!Q37/Australia61!B37
 +Canada62!D36*Canada62!H36/Canada62!Q36*Canada62!Q37/Canada62!B37
 +Japan63!D36*Japan63!H36/Japan63!Q36*Japan63!Q37/Japan63!B37
 +Norway64!D36*Norway64!H36/Norway64!Q36*Norway64!Q37/Norway64!B37
 +Switzerland65!D36*Switzerland65!H36/Switzerland65!Q36*Switzerland65!Q37/Switzerland65!B37)
/(Australia61!D36*Australia61!H36/Australia61!B36
 +Canada62!D36*Canada62!H36/Canada62!B36
 +Japan63!D36*Japan63!H36/Japan63!B36
 +Norway64!D36*Norway64!H36/Norway64!B36
 +Switzerland65!D36*Switzerland65!H36/Switzerland65!B36))))</f>
        <v/>
      </c>
      <c r="N37" s="62" t="str">
        <f>IF(OR(
Australia61!I37   ="",Australia61!I36   ="",
Australia61!B37   ="",Australia61!B36   ="",
Australia61!R37   ="",Australia61!R36   ="",
Canada62!I37      ="",Canada62!I36      ="",
Canada62!B37      ="",Canada62!B36      ="",
Canada62!R37      ="",Canada62!R36      ="",
Japan63!I37       ="",Japan63!I36       ="",
Japan63!B37       ="",Japan63!B36       ="",
Japan63!R37       ="",Japan63!R36       ="",
Norway64!I37      ="",Norway64!I36      ="",
Norway64!B37      ="",Norway64!B36      ="",
Norway64!R37      ="",Norway64!R36      ="",
Switzerland65!I37 ="",Switzerland65!I36 ="",
Switzerland65!B37 ="",Switzerland65!B36 ="",
Switzerland65!R37 ="",Switzerland65!R36 =""),"",
LN(SQRT(
(Australia61!I37/Australia61!B37
 +Canada62!I37/Canada62!B37
 +Japan63!I37/Japan63!B37
 +Norway64!I37/Norway64!B37
 +Switzerland65!I37/Switzerland65!B37)
/(Australia61!I37/Australia61!R37*Australia61!R36/Australia61!B36
 +Canada62!I37/Canada62!R37*Canada62!R36/Canada62!B36
 +Japan63!I37/Japan63!R37*Japan63!R36/Japan63!B36
 +Norway64!I37/Norway64!R37*Norway64!R36/Norway64!B36
 +Switzerland65!I37/Switzerland65!R37*Switzerland65!R36/Switzerland65!B36)
*(Australia61!I36/Australia61!R36*Australia61!R37/Australia61!B37
 +Canada62!I36/Canada62!R36*Canada62!R37/Canada62!B37
 +Japan63!I36/Japan63!R36*Japan63!R37/Japan63!B37
 +Norway64!I36/Norway64!R36*Norway64!R37/Norway64!B37
 +Switzerland65!I36/Switzerland65!R36*Switzerland65!R37/Switzerland65!B37)
/(Australia61!I36/Australia61!B36
 +Canada62!I36/Canada62!B36
 +Japan63!I36/Japan63!B36
 +Norway64!I36/Norway64!B36
 +Switzerland65!I36/Switzerland65!B36))))</f>
        <v/>
      </c>
      <c r="O37" s="62" t="str">
        <f>IF(OR(
Australia61!K37   ="",Australia61!K36   ="",
Australia61!B37   ="",Australia61!B36   ="",
Australia61!S37   ="",Australia61!S36   ="",
Canada62!K37      ="",Canada62!K36      ="",
Canada62!B37      ="",Canada62!B36      ="",
Canada62!S37      ="",Canada62!S36      ="",
Japan63!K37       ="",Japan63!K36       ="",
Japan63!B37       ="",Japan63!B36       ="",
Japan63!S37       ="",Japan63!S36       ="",
Norway64!K37      ="",Norway64!K36      ="",
Norway64!B37      ="",Norway64!B36      ="",
Norway64!S37      ="",Norway64!S36      ="",
Switzerland65!K37 ="",Switzerland65!K36 ="",
Switzerland65!B37 ="",Switzerland65!B36 ="",
Switzerland65!S37 ="",Switzerland65!S36 =""),"",
LN(SQRT(
(Australia61!K37/Australia61!B37
 +Canada62!K37/Canada62!B37
 +Japan63!K37/Japan63!B37
 +Norway64!K37/Norway64!B37
 +Switzerland65!K37/Switzerland65!B37)
/(Australia61!K37/Australia61!S37*Australia61!S36/Australia61!B36
 +Canada62!K37/Canada62!S37*Canada62!S36/Canada62!B36
 +Japan63!K37/Japan63!S37*Japan63!S36/Japan63!B36
 +Norway64!K37/Norway64!S37*Norway64!S36/Norway64!B36
 +Switzerland65!K37/Switzerland65!S37*Switzerland65!S36/Switzerland65!B36)
*(Australia61!K36/Australia61!S36*Australia61!S37/Australia61!B37
 +Canada62!K36/Canada62!S36*Canada62!S37/Canada62!B37
 +Japan63!K36/Japan63!S36*Japan63!S37/Japan63!B37
 +Norway64!K36/Norway64!S36*Norway64!S37/Norway64!B37
 +Switzerland65!K36/Switzerland65!S36*Switzerland65!S37/Switzerland65!B37)
/(Australia61!K36/Australia61!B36
 +Canada62!K36/Canada62!B36
 +Japan63!K36/Japan63!B36
 +Norway64!K36/Norway64!B36
 +Switzerland65!K36/Switzerland65!B36))))</f>
        <v/>
      </c>
      <c r="P37" s="62" t="str">
        <f>IF(OR(
Australia61!L37   ="",Australia61!L36   ="",
Australia61!B37   ="",Australia61!B36   ="",
Australia61!T37   ="",Australia61!T36   ="",
Canada62!L37      ="",Canada62!L36      ="",
Canada62!B37      ="",Canada62!B36      ="",
Canada62!T37      ="",Canada62!T36      ="",
Japan63!L37       ="",Japan63!L36       ="",
Japan63!B37       ="",Japan63!B36       ="",
Japan63!T37       ="",Japan63!T36       ="",
Norway64!L37      ="",Norway64!L36      ="",
Norway64!B37      ="",Norway64!B36      ="",
Norway64!T37      ="",Norway64!T36      ="",
Switzerland65!L37 ="",Switzerland65!L36 ="",
Switzerland65!B37 ="",Switzerland65!B36 ="",
Switzerland65!T37 ="",Switzerland65!T36 =""),"",
LN(SQRT(
(Australia61!L37/Australia61!B37
 +Canada62!L37/Canada62!B37
 +Japan63!L37/Japan63!B37
 +Norway64!L37/Norway64!B37
 +Switzerland65!L37/Switzerland65!B37)
/(Australia61!L37/Australia61!T37*Australia61!T36/Australia61!B36
 +Canada62!L37/Canada62!T37*Canada62!T36/Canada62!B36
 +Japan63!L37/Japan63!T37*Japan63!T36/Japan63!B36
 +Norway64!L37/Norway64!T37*Norway64!T36/Norway64!B36
 +Switzerland65!L37/Switzerland65!T37*Switzerland65!T36/Switzerland65!B36)
*(Australia61!L36/Australia61!T36*Australia61!T37/Australia61!B37
 +Canada62!L36/Canada62!T36*Canada62!T37/Canada62!B37
 +Japan63!L36/Japan63!T36*Japan63!T37/Japan63!B37
 +Norway64!L36/Norway64!T36*Norway64!T37/Norway64!B37
 +Switzerland65!L36/Switzerland65!T36*Switzerland65!T37/Switzerland65!B37)
/(Australia61!L36/Australia61!B36
 +Canada62!L36/Canada62!B36
 +Japan63!L36/Japan63!B36
 +Norway64!L36/Norway64!B36
 +Switzerland65!L36/Switzerland65!B36))))</f>
        <v/>
      </c>
      <c r="V37" s="61" t="str">
        <f>IF(OR(
Australia61!V37   ="",
Australia61!U37   ="",
Canada62!V37      ="",
Canada62!U37      ="",
Japan63!V37       ="",
Japan63!U37       ="",
Norway64!V37      ="",
Norway64!U37      ="",
Switzerland65!V37 ="",
Switzerland65!U37 =""),"",
LN((Australia61!V37+Canada62!V37+Japan63!V37+Norway64!V37+Switzerland65!V37)
/(Australia61!U37+Canada62!U37+Japan63!U37+Norway64!U37+Switzerland65!U37)))</f>
        <v/>
      </c>
      <c r="W37" s="61" t="str">
        <f>IF(OR(
Australia61!V37   ="",
Australia61!W37   ="",
Australia61!U37   ="",
Canada62!V37      ="",
Canada62!W37      ="",
Canada62!U37      ="",
Japan63!V37       ="",
Japan63!W37       ="",
Japan63!U37       ="",
Norway64!V37      ="",
Norway64!W37      ="",
Norway64!U37      ="",
Switzerland65!V37 ="",
Switzerland65!W37 ="",
Switzerland65!V37 =""),"",
LN((Australia61!V37*Australia61!W37+Canada62!V37*Canada62!W37+Japan63!V37*Japan63!W37+Norway64!V37*Norway64!W37+Switzerland65!V37*Switzerland65!W37)
/(Australia61!U37+Canada62!U37+Japan63!U37+Norway64!U37+Switzerland65!U37)))</f>
        <v/>
      </c>
      <c r="X37" s="61" t="str">
        <f>IF(OR(
Australia61!X37   ="",
Australia61!D37   ="",
Australia61!B37   ="",
Canada62!X37      ="",
Canada62!D37      ="",
Canada62!B37      ="",
Japan63!X37       ="",
Japan63!D37       ="",
Japan63!B37       ="",
Norway64!X37      ="",
Norway64!D37      ="",
Norway64!B37      ="",
Switzerland65!X37 ="",
Switzerland65!D37 ="",
Switzerland65!B37 =""),"",
(Australia61!X37*Australia61!D37/Australia61!B37
 +Canada62!X37*Canada62!D37/Canada62!B37
 +Japan63!X37*Japan63!D37/Japan63!B37
 +Norway64!X37*Norway64!D37/Norway64!B37
 +Switzerland65!X37*Switzerland65!D37/Switzerland65!B37)
/(Australia61!D37/Australia61!B37
 +Canada62!D37/Canada62!B37
 +Japan63!D37/Japan63!B37
 +Norway64!D37/Norway64!B37
 +Switzerland65!D37/Switzerland65!B37))</f>
        <v/>
      </c>
      <c r="Y37" s="61" t="str">
        <f>IF(OR(
Australia61!Y37   ="",
Australia61!D37   ="",
Australia61!B37   ="",
Canada62!Y37      ="",
Canada62!D37      ="",
Canada62!B37      ="",
Japan63!Y37       ="",
Japan63!D37       ="",
Japan63!B37       ="",
Norway64!Y37      ="",
Norway64!D37      ="",
Norway64!B37      ="",
Switzerland65!Y37 ="",
Switzerland65!D37 ="",
Switzerland65!B37 =""),"",
(Australia61!Y37/Australia61!B37
 +Canada62!Y37/Canada62!B37
 +Japan63!Y37/Japan63!B37
 +Norway64!Y37/Norway64!B37
 +Switzerland65!Y37/Switzerland65!B37)
/(Australia61!D37/Australia61!B37
 +Canada62!D37/Canada62!B37
 +Japan63!D37/Japan63!B37
 +Norway64!D37/Norway64!B37
 +Switzerland65!D37/Switzerland65!B37))</f>
        <v/>
      </c>
      <c r="Z37" s="61">
        <v>1.78</v>
      </c>
      <c r="AA37" s="62">
        <f t="shared" si="1"/>
        <v>2.8582961061198349E-2</v>
      </c>
      <c r="AB37" s="61">
        <f>IF(OR(
Australia61!AB37   ="",
Australia61!D37   ="",
Australia61!B37   ="",
Canada62!AB37      ="",
Canada62!D37      ="",
Canada62!B37      ="",
Japan63!AB37       ="",
Japan63!D37       ="",
Japan63!B37       ="",
Norway64!AB37      ="",
Norway64!D37      ="",
Norway64!B37      ="",
Switzerland65!AB37 ="",
Switzerland65!D37 ="",
Switzerland65!B37 =""),"",
(Australia61!AB37*Australia61!D37/Australia61!B37
 +Canada62!AB37*Canada62!D37/Canada62!B37
 +Japan63!AB37*Japan63!D37/Japan63!B37
 +Norway64!AB37*Norway64!D37/Norway64!B37
 +Switzerland65!AB37*Switzerland65!D37/Switzerland65!B37)
/(Australia61!D37/Australia61!B37
 +Canada62!D37/Canada62!B37
 +Japan63!D37/Japan63!B37
 +Norway64!D37/Norway64!B37
 +Switzerland65!D37/Switzerland65!B37))</f>
        <v>0.31460407280176783</v>
      </c>
    </row>
    <row r="38" spans="1:28">
      <c r="A38" s="62">
        <v>1905</v>
      </c>
      <c r="B38" s="62" t="str">
        <f>IF(OR(
Australia61!AC38   ="",
Australia61!D38   ="",
Australia61!B38   ="",
Canada62!AC38      ="",
Canada62!D38      ="",
Canada62!B38      ="",
Japan63!AC38       ="",
Japan63!D38       ="",
Japan63!B38       ="",
Norway64!AC38      ="",
Norway64!D38      ="",
Norway64!B38      ="",
Switzerland65!AC38 ="",
Switzerland65!D38 ="",
Switzerland65!B38 =""),"",
(Australia61!AC38*Australia61!D38/Australia61!B38
 +Canada62!AC38*Canada62!D38/Canada62!B38
 +Japan63!AC38*Japan63!D38/Japan63!B38
 +Norway64!AC38*Norway64!D38/Norway64!B38
 +Switzerland65!AC38*Switzerland65!D38/Switzerland65!B38)
/(Australia61!D38/Australia61!B38
 +Canada62!D38/Canada62!B38
 +Japan63!D38/Japan63!B38
 +Norway64!D38/Norway64!B38
 +Switzerland65!D38/Switzerland65!B38))</f>
        <v/>
      </c>
      <c r="C38" s="61" t="str">
        <f>IF(OR(
Australia61!F38   ="",
Australia61!D38   ="",
Australia61!B38   ="",
Canada62!F38      ="",
Canada62!D38      ="",
Canada62!B38      ="",
Japan63!F38       ="",
Japan63!D38       ="",
Japan63!B38       ="",
Norway64!F38      ="",
Norway64!D38      ="",
Norway64!B38      ="",
Switzerland65!F38 ="",
Switzerland65!D38 ="",
Switzerland65!B38 =""),"",
(Australia61!F38*Australia61!D38/Australia61!B38
 +Canada62!F38*Canada62!D38/Canada62!B38
 +Japan63!F38*Japan63!D38/Japan63!B38
 +Norway64!F38*Norway64!D38/Norway64!B38
 +Switzerland65!F38*Switzerland65!D38/Switzerland65!B38)
/(Australia61!D38/Australia61!B38
 +Canada62!D38/Canada62!B38
 +Japan63!D38/Japan63!B38
 +Norway64!D38/Norway64!B38
 +Switzerland65!D38/Switzerland65!B38))</f>
        <v/>
      </c>
      <c r="D38" s="61" t="str">
        <f>IF(OR(
Australia61!AE38   ="",
Australia61!D38   ="",
Australia61!B38   ="",
Canada62!AE38      ="",
Canada62!D38      ="",
Canada62!B38      ="",
Japan63!AE38       ="",
Japan63!D38       ="",
Japan63!B38       ="",
Norway64!AE38      ="",
Norway64!D38      ="",
Norway64!B38      ="",
Switzerland65!AE38 ="",
Switzerland65!D38 ="",
Switzerland65!B38 =""),"",
(Australia61!AE38*Australia61!D38/Australia61!B38
 +Canada62!AE38*Canada62!D38/Canada62!B38
 +Japan63!AE38*Japan63!D38/Japan63!B38
 +Norway64!AE38*Norway64!D38/Norway64!B38
 +Switzerland65!AE38*Switzerland65!D38/Switzerland65!B38)
/(Australia61!D38/Australia61!B38
 +Canada62!D38/Canada62!B38
 +Japan63!D38/Japan63!B38
 +Norway64!D38/Norway64!B38
 +Switzerland65!D38/Switzerland65!B38))</f>
        <v/>
      </c>
      <c r="E38" s="61">
        <f>IF(OR(
Australia61!H38   ="",
Australia61!D38   ="",
Australia61!B38   ="",
Canada62!H38      ="",
Canada62!D38      ="",
Canada62!B38      ="",
Japan63!H38       ="",
Japan63!D38       ="",
Japan63!B38       ="",
Norway64!H38      ="",
Norway64!D38      ="",
Norway64!B38      ="",
Switzerland65!H38 ="",
Switzerland65!D38 ="",
Switzerland65!B38 =""),"",
(Australia61!H38*Australia61!D38/Australia61!B38
 +Canada62!H38*Canada62!D38/Canada62!B38
 +Japan63!H38*Japan63!D38/Japan63!B38
 +Norway64!H38*Norway64!D38/Norway64!B38
 +Switzerland65!H38*Switzerland65!D38/Switzerland65!B38)
/(Australia61!D38/Australia61!B38
 +Canada62!D38/Canada62!B38
 +Japan63!D38/Japan63!B38
 +Norway64!D38/Norway64!B38
 +Switzerland65!D38/Switzerland65!B38))</f>
        <v>0.1643063260792707</v>
      </c>
      <c r="F38" s="61">
        <f>IF(OR(
Australia61!I38   ="",
Australia61!D38   ="",
Australia61!B38   ="",
Canada62!I38      ="",
Canada62!D38      ="",
Canada62!B38      ="",
Japan63!I38       ="",
Japan63!D38       ="",
Japan63!B38       ="",
Norway64!I38      ="",
Norway64!D38      ="",
Norway64!B38      ="",
Switzerland65!I38 ="",
Switzerland65!D38 ="",
Switzerland65!B38 =""),"",
(Australia61!I38/Australia61!B38
 +Canada62!I38/Canada62!B38
 +Japan63!I38/Japan63!B38
 +Norway64!I38/Norway64!B38
 +Switzerland65!I38/Switzerland65!B38)
/(Australia61!D38/Australia61!B38
 +Canada62!D38/Canada62!B38
 +Japan63!D38/Japan63!B38
 +Norway64!D38/Norway64!B38
 +Switzerland65!D38/Switzerland65!B38))</f>
        <v>6.7107279762022173E-2</v>
      </c>
      <c r="G38" s="61">
        <f>IF(OR(
Australia61!J38   ="",
Australia61!D38   ="",
Australia61!B38   ="",
Canada62!J38      ="",
Canada62!D38      ="",
Canada62!B38      ="",
Japan63!J38       ="",
Japan63!D38       ="",
Japan63!B38       ="",
Norway64!J38      ="",
Norway64!D38      ="",
Norway64!B38      ="",
Switzerland65!J38 ="",
Switzerland65!D38 ="",
Switzerland65!B38 =""),"",
(Australia61!J38/Australia61!B38
 +Canada62!J38/Canada62!B38
 +Japan63!J38/Japan63!B38
 +Norway64!J38/Norway64!B38
 +Switzerland65!J38/Switzerland65!B38)
/(Australia61!D38/Australia61!B38
 +Canada62!D38/Canada62!B38
 +Japan63!D38/Japan63!B38
 +Norway64!D38/Norway64!B38
 +Switzerland65!D38/Switzerland65!B38))</f>
        <v>8.230520397869133E-2</v>
      </c>
      <c r="H38" s="61">
        <f>IF(OR(
Australia61!K38   ="",
Australia61!D38   ="",
Australia61!B38   ="",
Canada62!K38      ="",
Canada62!D38      ="",
Canada62!B38      ="",
Japan63!K38       ="",
Japan63!D38       ="",
Japan63!B38       ="",
Norway64!K38      ="",
Norway64!D38      ="",
Norway64!B38      ="",
Switzerland65!K38 ="",
Switzerland65!D38 ="",
Switzerland65!B38 =""),"",
(Australia61!K38/Australia61!B38
 +Canada62!K38/Canada62!B38
 +Japan63!K38/Japan63!B38
 +Norway64!K38/Norway64!B38
 +Switzerland65!K38/Switzerland65!B38)
/(Australia61!D38/Australia61!B38
 +Canada62!D38/Canada62!B38
 +Japan63!D38/Japan63!B38
 +Norway64!D38/Norway64!B38
 +Switzerland65!D38/Switzerland65!B38))</f>
        <v>0.17886707434743079</v>
      </c>
      <c r="I38" s="61">
        <f>IF(OR(
Australia61!L38   ="",
Australia61!D38   ="",
Australia61!B38   ="",
Canada62!L38      ="",
Canada62!D38      ="",
Canada62!B38      ="",
Japan63!L38       ="",
Japan63!D38       ="",
Japan63!B38       ="",
Norway64!L38      ="",
Norway64!D38      ="",
Norway64!B38      ="",
Switzerland65!L38 ="",
Switzerland65!D38 ="",
Switzerland65!B38 =""),"",
(Australia61!L38/Australia61!B38
 +Canada62!L38/Canada62!B38
 +Japan63!L38/Japan63!B38
 +Norway64!L38/Norway64!B38
 +Switzerland65!L38/Switzerland65!B38)
/(Australia61!D38/Australia61!B38
 +Canada62!D38/Canada62!B38
 +Japan63!D38/Japan63!B38
 +Norway64!D38/Norway64!B38
 +Switzerland65!D38/Switzerland65!B38))</f>
        <v>0.20352899366019658</v>
      </c>
      <c r="J38" s="61">
        <f t="shared" si="0"/>
        <v>-2.466191931276579E-2</v>
      </c>
      <c r="K38" s="62">
        <f>IF(OR(
Australia61!D38   ="",Australia61!D37   ="",
Australia61!B38   ="",Australia61!B37   ="",
Australia61!N38   ="",Australia61!N37   ="",
Canada62!D38      ="",Canada62!D37      ="",
Canada62!B38      ="",Canada62!B37      ="",
Canada62!N38      ="",Canada62!N37      ="",
Japan63!D38       ="",Japan63!D37       ="",
Japan63!B38       ="",Japan63!B37       ="",
Japan63!N38       ="",Japan63!N37       ="",
Norway64!D38      ="",Norway64!D37      ="",
Norway64!B38      ="",Norway64!B37      ="",
Norway64!N38      ="",Norway64!N37      ="",
Switzerland65!D38 ="",Switzerland65!D37 ="",
Switzerland65!B38 ="",Switzerland65!B37 ="",
Switzerland65!N38 ="",Switzerland65!N37 =""),"",
LN(SQRT(
(Australia61!D38/Australia61!B38
 +Canada62!D38/Canada62!B38
 +Japan63!D38/Japan63!B38
 +Norway64!D38/Norway64!B38
 +Switzerland65!D38/Switzerland65!B38)
/(Australia61!D38/Australia61!N38*Australia61!N37/Australia61!B37
 +Canada62!D38/Canada62!N38*Canada62!N37/Canada62!B37
 +Japan63!D38/Japan63!N38*Japan63!N37/Japan63!B37
 +Norway64!D38/Norway64!N38*Norway64!N37/Norway64!B37
 +Switzerland65!D38/Switzerland65!N38*Switzerland65!N37/Switzerland65!B37)
*(Australia61!D37/Australia61!N37*Australia61!N38/Australia61!B38
 +Canada62!D37/Canada62!N37*Canada62!N38/Canada62!B38
 +Japan63!D37/Japan63!N37*Japan63!N38/Japan63!B38
 +Norway64!D37/Norway64!N37*Norway64!N38/Norway64!B38
 +Switzerland65!D37/Switzerland65!N37*Switzerland65!N38/Switzerland65!B38)
/(Australia61!D37/Australia61!B37
 +Canada62!D37/Canada62!B37
 +Japan63!D37/Japan63!B37
 +Norway64!D37/Norway64!B37
 +Switzerland65!D37/Switzerland65!B37))))</f>
        <v>2.2472615541859971E-2</v>
      </c>
      <c r="L38" s="62" t="str">
        <f>IF(OR(
Australia61!F38   ="",Australia61!F37   ="",
Australia61!D38   ="",Australia61!D37   ="",
Australia61!B38   ="",Australia61!B37   ="",
Australia61!P38   ="",Australia61!P37   ="",
Canada62!F38      ="",Canada62!F37      ="",
Canada62!D38      ="",Canada62!D37      ="",
Canada62!B38      ="",Canada62!B37      ="",
Canada62!P38      ="",Canada62!P37      ="",
Japan63!F38       ="",Japan63!F37       ="",
Japan63!D38       ="",Japan63!D37       ="",
Japan63!B38       ="",Japan63!B37       ="",
Japan63!P38       ="",Japan63!P37       ="",
Norway64!F38      ="",Norway64!F37      ="",
Norway64!D38      ="",Norway64!D37      ="",
Norway64!B38      ="",Norway64!B37      ="",
Norway64!P38      ="",Norway64!P37      ="",
Switzerland65!F38 ="",Switzerland65!F37 ="",
Switzerland65!D38 ="",Switzerland65!D37 ="",
Switzerland65!B38 ="",Switzerland65!B37 ="",
Switzerland65!P38 ="",Switzerland65!P37 =""),"",
LN(SQRT(
(Australia61!D38*Australia61!F38/Australia61!B38
 +Canada62!D38*Canada62!F38/Canada62!B38
 +Japan63!D38*Japan63!F38/Japan63!B38
 +Norway64!D38*Norway64!F38/Norway64!B38
 +Switzerland65!D38*Switzerland65!F38/Switzerland65!B38)
/(Australia61!D38*Australia61!F38/Australia61!P38*Australia61!P37/Australia61!B37
 +Canada62!D38*Canada62!F38/Canada62!P38*Canada62!P37/Canada62!B37
 +Japan63!D38*Japan63!F38/Japan63!P38*Japan63!P37/Japan63!B37
 +Norway64!D38*Norway64!F38/Norway64!P38*Norway64!P37/Norway64!B37
 +Switzerland65!D38*Switzerland65!F38/Switzerland65!P38*Switzerland65!P37/Switzerland65!B37)
*(Australia61!D37*Australia61!F37/Australia61!P37*Australia61!P38/Australia61!B38
 +Canada62!D37*Canada62!F37/Canada62!P37*Canada62!P38/Canada62!B38
 +Japan63!D37*Japan63!F37/Japan63!P37*Japan63!P38/Japan63!B38
 +Norway64!D37*Norway64!F37/Norway64!P37*Norway64!P38/Norway64!B38
 +Switzerland65!D37*Switzerland65!F37/Switzerland65!P37*Switzerland65!P38/Switzerland65!B38)
/(Australia61!D37*Australia61!F37/Australia61!B37
 +Canada62!D37*Canada62!F37/Canada62!B37
 +Japan63!D37*Japan63!F37/Japan63!B37
 +Norway64!D37*Norway64!F37/Norway64!B37
 +Switzerland65!D37*Switzerland65!F37/Switzerland65!B37))))</f>
        <v/>
      </c>
      <c r="M38" s="62" t="str">
        <f>IF(OR(
Australia61!H38   ="",Australia61!H37   ="",
Australia61!D38   ="",Australia61!D37   ="",
Australia61!B38   ="",Australia61!B37   ="",
Australia61!Q38   ="",Australia61!Q37   ="",
Canada62!H38      ="",Canada62!H37      ="",
Canada62!D38      ="",Canada62!D37      ="",
Canada62!B38      ="",Canada62!B37      ="",
Canada62!Q38      ="",Canada62!Q37      ="",
Japan63!H38       ="",Japan63!H37       ="",
Japan63!D38       ="",Japan63!D37       ="",
Japan63!B38       ="",Japan63!B37       ="",
Japan63!Q38       ="",Japan63!Q37       ="",
Norway64!H38      ="",Norway64!H37      ="",
Norway64!D38      ="",Norway64!D37      ="",
Norway64!B38      ="",Norway64!B37      ="",
Norway64!Q38      ="",Norway64!Q37      ="",
Switzerland65!H38 ="",Switzerland65!H37 ="",
Switzerland65!D38 ="",Switzerland65!D37 ="",
Switzerland65!B38 ="",Switzerland65!B37 ="",
Switzerland65!Q38 ="",Switzerland65!Q37 =""),"",
LN(SQRT(
(Australia61!D38*Australia61!H38/Australia61!B38
 +Canada62!D38*Canada62!H38/Canada62!B38
 +Japan63!D38*Japan63!H38/Japan63!B38
 +Norway64!D38*Norway64!H38/Norway64!B38
 +Switzerland65!D38*Switzerland65!H38/Switzerland65!B38)
/(Australia61!D38*Australia61!H38/Australia61!Q38*Australia61!Q37/Australia61!B37
 +Canada62!D38*Canada62!H38/Canada62!Q38*Canada62!Q37/Canada62!B37
 +Japan63!D38*Japan63!H38/Japan63!Q38*Japan63!Q37/Japan63!B37
 +Norway64!D38*Norway64!H38/Norway64!Q38*Norway64!Q37/Norway64!B37
 +Switzerland65!D38*Switzerland65!H38/Switzerland65!Q38*Switzerland65!Q37/Switzerland65!B37)
*(Australia61!D37*Australia61!H37/Australia61!Q37*Australia61!Q38/Australia61!B38
 +Canada62!D37*Canada62!H37/Canada62!Q37*Canada62!Q38/Canada62!B38
 +Japan63!D37*Japan63!H37/Japan63!Q37*Japan63!Q38/Japan63!B38
 +Norway64!D37*Norway64!H37/Norway64!Q37*Norway64!Q38/Norway64!B38
 +Switzerland65!D37*Switzerland65!H37/Switzerland65!Q37*Switzerland65!Q38/Switzerland65!B38)
/(Australia61!D37*Australia61!H37/Australia61!B37
 +Canada62!D37*Canada62!H37/Canada62!B37
 +Japan63!D37*Japan63!H37/Japan63!B37
 +Norway64!D37*Norway64!H37/Norway64!B37
 +Switzerland65!D37*Switzerland65!H37/Switzerland65!B37))))</f>
        <v/>
      </c>
      <c r="N38" s="62" t="str">
        <f>IF(OR(
Australia61!I38   ="",Australia61!I37   ="",
Australia61!B38   ="",Australia61!B37   ="",
Australia61!R38   ="",Australia61!R37   ="",
Canada62!I38      ="",Canada62!I37      ="",
Canada62!B38      ="",Canada62!B37      ="",
Canada62!R38      ="",Canada62!R37      ="",
Japan63!I38       ="",Japan63!I37       ="",
Japan63!B38       ="",Japan63!B37       ="",
Japan63!R38       ="",Japan63!R37       ="",
Norway64!I38      ="",Norway64!I37      ="",
Norway64!B38      ="",Norway64!B37      ="",
Norway64!R38      ="",Norway64!R37      ="",
Switzerland65!I38 ="",Switzerland65!I37 ="",
Switzerland65!B38 ="",Switzerland65!B37 ="",
Switzerland65!R38 ="",Switzerland65!R37 =""),"",
LN(SQRT(
(Australia61!I38/Australia61!B38
 +Canada62!I38/Canada62!B38
 +Japan63!I38/Japan63!B38
 +Norway64!I38/Norway64!B38
 +Switzerland65!I38/Switzerland65!B38)
/(Australia61!I38/Australia61!R38*Australia61!R37/Australia61!B37
 +Canada62!I38/Canada62!R38*Canada62!R37/Canada62!B37
 +Japan63!I38/Japan63!R38*Japan63!R37/Japan63!B37
 +Norway64!I38/Norway64!R38*Norway64!R37/Norway64!B37
 +Switzerland65!I38/Switzerland65!R38*Switzerland65!R37/Switzerland65!B37)
*(Australia61!I37/Australia61!R37*Australia61!R38/Australia61!B38
 +Canada62!I37/Canada62!R37*Canada62!R38/Canada62!B38
 +Japan63!I37/Japan63!R37*Japan63!R38/Japan63!B38
 +Norway64!I37/Norway64!R37*Norway64!R38/Norway64!B38
 +Switzerland65!I37/Switzerland65!R37*Switzerland65!R38/Switzerland65!B38)
/(Australia61!I37/Australia61!B37
 +Canada62!I37/Canada62!B37
 +Japan63!I37/Japan63!B37
 +Norway64!I37/Norway64!B37
 +Switzerland65!I37/Switzerland65!B37))))</f>
        <v/>
      </c>
      <c r="O38" s="62" t="str">
        <f>IF(OR(
Australia61!K38   ="",Australia61!K37   ="",
Australia61!B38   ="",Australia61!B37   ="",
Australia61!S38   ="",Australia61!S37   ="",
Canada62!K38      ="",Canada62!K37      ="",
Canada62!B38      ="",Canada62!B37      ="",
Canada62!S38      ="",Canada62!S37      ="",
Japan63!K38       ="",Japan63!K37       ="",
Japan63!B38       ="",Japan63!B37       ="",
Japan63!S38       ="",Japan63!S37       ="",
Norway64!K38      ="",Norway64!K37      ="",
Norway64!B38      ="",Norway64!B37      ="",
Norway64!S38      ="",Norway64!S37      ="",
Switzerland65!K38 ="",Switzerland65!K37 ="",
Switzerland65!B38 ="",Switzerland65!B37 ="",
Switzerland65!S38 ="",Switzerland65!S37 =""),"",
LN(SQRT(
(Australia61!K38/Australia61!B38
 +Canada62!K38/Canada62!B38
 +Japan63!K38/Japan63!B38
 +Norway64!K38/Norway64!B38
 +Switzerland65!K38/Switzerland65!B38)
/(Australia61!K38/Australia61!S38*Australia61!S37/Australia61!B37
 +Canada62!K38/Canada62!S38*Canada62!S37/Canada62!B37
 +Japan63!K38/Japan63!S38*Japan63!S37/Japan63!B37
 +Norway64!K38/Norway64!S38*Norway64!S37/Norway64!B37
 +Switzerland65!K38/Switzerland65!S38*Switzerland65!S37/Switzerland65!B37)
*(Australia61!K37/Australia61!S37*Australia61!S38/Australia61!B38
 +Canada62!K37/Canada62!S37*Canada62!S38/Canada62!B38
 +Japan63!K37/Japan63!S37*Japan63!S38/Japan63!B38
 +Norway64!K37/Norway64!S37*Norway64!S38/Norway64!B38
 +Switzerland65!K37/Switzerland65!S37*Switzerland65!S38/Switzerland65!B38)
/(Australia61!K37/Australia61!B37
 +Canada62!K37/Canada62!B37
 +Japan63!K37/Japan63!B37
 +Norway64!K37/Norway64!B37
 +Switzerland65!K37/Switzerland65!B37))))</f>
        <v/>
      </c>
      <c r="P38" s="62" t="str">
        <f>IF(OR(
Australia61!L38   ="",Australia61!L37   ="",
Australia61!B38   ="",Australia61!B37   ="",
Australia61!T38   ="",Australia61!T37   ="",
Canada62!L38      ="",Canada62!L37      ="",
Canada62!B38      ="",Canada62!B37      ="",
Canada62!T38      ="",Canada62!T37      ="",
Japan63!L38       ="",Japan63!L37       ="",
Japan63!B38       ="",Japan63!B37       ="",
Japan63!T38       ="",Japan63!T37       ="",
Norway64!L38      ="",Norway64!L37      ="",
Norway64!B38      ="",Norway64!B37      ="",
Norway64!T38      ="",Norway64!T37      ="",
Switzerland65!L38 ="",Switzerland65!L37 ="",
Switzerland65!B38 ="",Switzerland65!B37 ="",
Switzerland65!T38 ="",Switzerland65!T37 =""),"",
LN(SQRT(
(Australia61!L38/Australia61!B38
 +Canada62!L38/Canada62!B38
 +Japan63!L38/Japan63!B38
 +Norway64!L38/Norway64!B38
 +Switzerland65!L38/Switzerland65!B38)
/(Australia61!L38/Australia61!T38*Australia61!T37/Australia61!B37
 +Canada62!L38/Canada62!T38*Canada62!T37/Canada62!B37
 +Japan63!L38/Japan63!T38*Japan63!T37/Japan63!B37
 +Norway64!L38/Norway64!T38*Norway64!T37/Norway64!B37
 +Switzerland65!L38/Switzerland65!T38*Switzerland65!T37/Switzerland65!B37)
*(Australia61!L37/Australia61!T37*Australia61!T38/Australia61!B38
 +Canada62!L37/Canada62!T37*Canada62!T38/Canada62!B38
 +Japan63!L37/Japan63!T37*Japan63!T38/Japan63!B38
 +Norway64!L37/Norway64!T37*Norway64!T38/Norway64!B38
 +Switzerland65!L37/Switzerland65!T37*Switzerland65!T38/Switzerland65!B38)
/(Australia61!L37/Australia61!B37
 +Canada62!L37/Canada62!B37
 +Japan63!L37/Japan63!B37
 +Norway64!L37/Norway64!B37
 +Switzerland65!L37/Switzerland65!B37))))</f>
        <v/>
      </c>
      <c r="V38" s="61" t="str">
        <f>IF(OR(
Australia61!V38   ="",
Australia61!U38   ="",
Canada62!V38      ="",
Canada62!U38      ="",
Japan63!V38       ="",
Japan63!U38       ="",
Norway64!V38      ="",
Norway64!U38      ="",
Switzerland65!V38 ="",
Switzerland65!U38 =""),"",
LN((Australia61!V38+Canada62!V38+Japan63!V38+Norway64!V38+Switzerland65!V38)
/(Australia61!U38+Canada62!U38+Japan63!U38+Norway64!U38+Switzerland65!U38)))</f>
        <v/>
      </c>
      <c r="W38" s="61" t="str">
        <f>IF(OR(
Australia61!V38   ="",
Australia61!W38   ="",
Australia61!U38   ="",
Canada62!V38      ="",
Canada62!W38      ="",
Canada62!U38      ="",
Japan63!V38       ="",
Japan63!W38       ="",
Japan63!U38       ="",
Norway64!V38      ="",
Norway64!W38      ="",
Norway64!U38      ="",
Switzerland65!V38 ="",
Switzerland65!W38 ="",
Switzerland65!V38 =""),"",
LN((Australia61!V38*Australia61!W38+Canada62!V38*Canada62!W38+Japan63!V38*Japan63!W38+Norway64!V38*Norway64!W38+Switzerland65!V38*Switzerland65!W38)
/(Australia61!U38+Canada62!U38+Japan63!U38+Norway64!U38+Switzerland65!U38)))</f>
        <v/>
      </c>
      <c r="X38" s="61" t="str">
        <f>IF(OR(
Australia61!X38   ="",
Australia61!D38   ="",
Australia61!B38   ="",
Canada62!X38      ="",
Canada62!D38      ="",
Canada62!B38      ="",
Japan63!X38       ="",
Japan63!D38       ="",
Japan63!B38       ="",
Norway64!X38      ="",
Norway64!D38      ="",
Norway64!B38      ="",
Switzerland65!X38 ="",
Switzerland65!D38 ="",
Switzerland65!B38 =""),"",
(Australia61!X38*Australia61!D38/Australia61!B38
 +Canada62!X38*Canada62!D38/Canada62!B38
 +Japan63!X38*Japan63!D38/Japan63!B38
 +Norway64!X38*Norway64!D38/Norway64!B38
 +Switzerland65!X38*Switzerland65!D38/Switzerland65!B38)
/(Australia61!D38/Australia61!B38
 +Canada62!D38/Canada62!B38
 +Japan63!D38/Japan63!B38
 +Norway64!D38/Norway64!B38
 +Switzerland65!D38/Switzerland65!B38))</f>
        <v/>
      </c>
      <c r="Y38" s="61" t="str">
        <f>IF(OR(
Australia61!Y38   ="",
Australia61!D38   ="",
Australia61!B38   ="",
Canada62!Y38      ="",
Canada62!D38      ="",
Canada62!B38      ="",
Japan63!Y38       ="",
Japan63!D38       ="",
Japan63!B38       ="",
Norway64!Y38      ="",
Norway64!D38      ="",
Norway64!B38      ="",
Switzerland65!Y38 ="",
Switzerland65!D38 ="",
Switzerland65!B38 =""),"",
(Australia61!Y38/Australia61!B38
 +Canada62!Y38/Canada62!B38
 +Japan63!Y38/Japan63!B38
 +Norway64!Y38/Norway64!B38
 +Switzerland65!Y38/Switzerland65!B38)
/(Australia61!D38/Australia61!B38
 +Canada62!D38/Canada62!B38
 +Japan63!D38/Japan63!B38
 +Norway64!D38/Norway64!B38
 +Switzerland65!D38/Switzerland65!B38))</f>
        <v/>
      </c>
      <c r="Z38" s="61">
        <v>4.4400000000000004</v>
      </c>
      <c r="AA38" s="62">
        <f t="shared" si="1"/>
        <v>-4.6726155418599716E-3</v>
      </c>
      <c r="AB38" s="61">
        <f>IF(OR(
Australia61!AB38   ="",
Australia61!D38   ="",
Australia61!B38   ="",
Canada62!AB38      ="",
Canada62!D38      ="",
Canada62!B38      ="",
Japan63!AB38       ="",
Japan63!D38       ="",
Japan63!B38       ="",
Norway64!AB38      ="",
Norway64!D38      ="",
Norway64!B38      ="",
Switzerland65!AB38 ="",
Switzerland65!D38 ="",
Switzerland65!B38 =""),"",
(Australia61!AB38*Australia61!D38/Australia61!B38
 +Canada62!AB38*Canada62!D38/Canada62!B38
 +Japan63!AB38*Japan63!D38/Japan63!B38
 +Norway64!AB38*Norway64!D38/Norway64!B38
 +Switzerland65!AB38*Switzerland65!D38/Switzerland65!B38)
/(Australia61!D38/Australia61!B38
 +Canada62!D38/Canada62!B38
 +Japan63!D38/Japan63!B38
 +Norway64!D38/Norway64!B38
 +Switzerland65!D38/Switzerland65!B38))</f>
        <v>0.40615901824366762</v>
      </c>
    </row>
    <row r="39" spans="1:28">
      <c r="A39" s="62">
        <v>1906</v>
      </c>
      <c r="B39" s="62" t="str">
        <f>IF(OR(
Australia61!AC39   ="",
Australia61!D39   ="",
Australia61!B39   ="",
Canada62!AC39      ="",
Canada62!D39      ="",
Canada62!B39      ="",
Japan63!AC39       ="",
Japan63!D39       ="",
Japan63!B39       ="",
Norway64!AC39      ="",
Norway64!D39      ="",
Norway64!B39      ="",
Switzerland65!AC39 ="",
Switzerland65!D39 ="",
Switzerland65!B39 =""),"",
(Australia61!AC39*Australia61!D39/Australia61!B39
 +Canada62!AC39*Canada62!D39/Canada62!B39
 +Japan63!AC39*Japan63!D39/Japan63!B39
 +Norway64!AC39*Norway64!D39/Norway64!B39
 +Switzerland65!AC39*Switzerland65!D39/Switzerland65!B39)
/(Australia61!D39/Australia61!B39
 +Canada62!D39/Canada62!B39
 +Japan63!D39/Japan63!B39
 +Norway64!D39/Norway64!B39
 +Switzerland65!D39/Switzerland65!B39))</f>
        <v/>
      </c>
      <c r="C39" s="61" t="str">
        <f>IF(OR(
Australia61!F39   ="",
Australia61!D39   ="",
Australia61!B39   ="",
Canada62!F39      ="",
Canada62!D39      ="",
Canada62!B39      ="",
Japan63!F39       ="",
Japan63!D39       ="",
Japan63!B39       ="",
Norway64!F39      ="",
Norway64!D39      ="",
Norway64!B39      ="",
Switzerland65!F39 ="",
Switzerland65!D39 ="",
Switzerland65!B39 =""),"",
(Australia61!F39*Australia61!D39/Australia61!B39
 +Canada62!F39*Canada62!D39/Canada62!B39
 +Japan63!F39*Japan63!D39/Japan63!B39
 +Norway64!F39*Norway64!D39/Norway64!B39
 +Switzerland65!F39*Switzerland65!D39/Switzerland65!B39)
/(Australia61!D39/Australia61!B39
 +Canada62!D39/Canada62!B39
 +Japan63!D39/Japan63!B39
 +Norway64!D39/Norway64!B39
 +Switzerland65!D39/Switzerland65!B39))</f>
        <v/>
      </c>
      <c r="D39" s="61" t="str">
        <f>IF(OR(
Australia61!AE39   ="",
Australia61!D39   ="",
Australia61!B39   ="",
Canada62!AE39      ="",
Canada62!D39      ="",
Canada62!B39      ="",
Japan63!AE39       ="",
Japan63!D39       ="",
Japan63!B39       ="",
Norway64!AE39      ="",
Norway64!D39      ="",
Norway64!B39      ="",
Switzerland65!AE39 ="",
Switzerland65!D39 ="",
Switzerland65!B39 =""),"",
(Australia61!AE39*Australia61!D39/Australia61!B39
 +Canada62!AE39*Canada62!D39/Canada62!B39
 +Japan63!AE39*Japan63!D39/Japan63!B39
 +Norway64!AE39*Norway64!D39/Norway64!B39
 +Switzerland65!AE39*Switzerland65!D39/Switzerland65!B39)
/(Australia61!D39/Australia61!B39
 +Canada62!D39/Canada62!B39
 +Japan63!D39/Japan63!B39
 +Norway64!D39/Norway64!B39
 +Switzerland65!D39/Switzerland65!B39))</f>
        <v/>
      </c>
      <c r="E39" s="61">
        <f>IF(OR(
Australia61!H39   ="",
Australia61!D39   ="",
Australia61!B39   ="",
Canada62!H39      ="",
Canada62!D39      ="",
Canada62!B39      ="",
Japan63!H39       ="",
Japan63!D39       ="",
Japan63!B39       ="",
Norway64!H39      ="",
Norway64!D39      ="",
Norway64!B39      ="",
Switzerland65!H39 ="",
Switzerland65!D39 ="",
Switzerland65!B39 =""),"",
(Australia61!H39*Australia61!D39/Australia61!B39
 +Canada62!H39*Canada62!D39/Canada62!B39
 +Japan63!H39*Japan63!D39/Japan63!B39
 +Norway64!H39*Norway64!D39/Norway64!B39
 +Switzerland65!H39*Switzerland65!D39/Switzerland65!B39)
/(Australia61!D39/Australia61!B39
 +Canada62!D39/Canada62!B39
 +Japan63!D39/Japan63!B39
 +Norway64!D39/Norway64!B39
 +Switzerland65!D39/Switzerland65!B39))</f>
        <v>0.17002473944064933</v>
      </c>
      <c r="F39" s="61">
        <f>IF(OR(
Australia61!I39   ="",
Australia61!D39   ="",
Australia61!B39   ="",
Canada62!I39      ="",
Canada62!D39      ="",
Canada62!B39      ="",
Japan63!I39       ="",
Japan63!D39       ="",
Japan63!B39       ="",
Norway64!I39      ="",
Norway64!D39      ="",
Norway64!B39      ="",
Switzerland65!I39 ="",
Switzerland65!D39 ="",
Switzerland65!B39 =""),"",
(Australia61!I39/Australia61!B39
 +Canada62!I39/Canada62!B39
 +Japan63!I39/Japan63!B39
 +Norway64!I39/Norway64!B39
 +Switzerland65!I39/Switzerland65!B39)
/(Australia61!D39/Australia61!B39
 +Canada62!D39/Canada62!B39
 +Japan63!D39/Japan63!B39
 +Norway64!D39/Norway64!B39
 +Switzerland65!D39/Switzerland65!B39))</f>
        <v>6.5363884969835015E-2</v>
      </c>
      <c r="G39" s="61">
        <f>IF(OR(
Australia61!J39   ="",
Australia61!D39   ="",
Australia61!B39   ="",
Canada62!J39      ="",
Canada62!D39      ="",
Canada62!B39      ="",
Japan63!J39       ="",
Japan63!D39       ="",
Japan63!B39       ="",
Norway64!J39      ="",
Norway64!D39      ="",
Norway64!B39      ="",
Switzerland65!J39 ="",
Switzerland65!D39 ="",
Switzerland65!B39 =""),"",
(Australia61!J39/Australia61!B39
 +Canada62!J39/Canada62!B39
 +Japan63!J39/Japan63!B39
 +Norway64!J39/Norway64!B39
 +Switzerland65!J39/Switzerland65!B39)
/(Australia61!D39/Australia61!B39
 +Canada62!D39/Canada62!B39
 +Japan63!D39/Japan63!B39
 +Norway64!D39/Norway64!B39
 +Switzerland65!D39/Switzerland65!B39))</f>
        <v>7.6045718535507748E-2</v>
      </c>
      <c r="H39" s="61">
        <f>IF(OR(
Australia61!K39   ="",
Australia61!D39   ="",
Australia61!B39   ="",
Canada62!K39      ="",
Canada62!D39      ="",
Canada62!B39      ="",
Japan63!K39       ="",
Japan63!D39       ="",
Japan63!B39       ="",
Norway64!K39      ="",
Norway64!D39      ="",
Norway64!B39      ="",
Switzerland65!K39 ="",
Switzerland65!D39 ="",
Switzerland65!B39 =""),"",
(Australia61!K39/Australia61!B39
 +Canada62!K39/Canada62!B39
 +Japan63!K39/Japan63!B39
 +Norway64!K39/Norway64!B39
 +Switzerland65!K39/Switzerland65!B39)
/(Australia61!D39/Australia61!B39
 +Canada62!D39/Canada62!B39
 +Japan63!D39/Japan63!B39
 +Norway64!D39/Norway64!B39
 +Switzerland65!D39/Switzerland65!B39))</f>
        <v>0.17436789423085655</v>
      </c>
      <c r="I39" s="61">
        <f>IF(OR(
Australia61!L39   ="",
Australia61!D39   ="",
Australia61!B39   ="",
Canada62!L39      ="",
Canada62!D39      ="",
Canada62!B39      ="",
Japan63!L39       ="",
Japan63!D39       ="",
Japan63!B39       ="",
Norway64!L39      ="",
Norway64!D39      ="",
Norway64!B39      ="",
Switzerland65!L39 ="",
Switzerland65!D39 ="",
Switzerland65!B39 =""),"",
(Australia61!L39/Australia61!B39
 +Canada62!L39/Canada62!B39
 +Japan63!L39/Japan63!B39
 +Norway64!L39/Norway64!B39
 +Switzerland65!L39/Switzerland65!B39)
/(Australia61!D39/Australia61!B39
 +Canada62!D39/Canada62!B39
 +Japan63!D39/Japan63!B39
 +Norway64!D39/Norway64!B39
 +Switzerland65!D39/Switzerland65!B39))</f>
        <v>0.17949708160016323</v>
      </c>
      <c r="J39" s="61">
        <f t="shared" si="0"/>
        <v>-5.1291873693066758E-3</v>
      </c>
      <c r="K39" s="62">
        <f>IF(OR(
Australia61!D39   ="",Australia61!D38   ="",
Australia61!B39   ="",Australia61!B38   ="",
Australia61!N39   ="",Australia61!N38   ="",
Canada62!D39      ="",Canada62!D38      ="",
Canada62!B39      ="",Canada62!B38      ="",
Canada62!N39      ="",Canada62!N38      ="",
Japan63!D39       ="",Japan63!D38       ="",
Japan63!B39       ="",Japan63!B38       ="",
Japan63!N39       ="",Japan63!N38       ="",
Norway64!D39      ="",Norway64!D38      ="",
Norway64!B39      ="",Norway64!B38      ="",
Norway64!N39      ="",Norway64!N38      ="",
Switzerland65!D39 ="",Switzerland65!D38 ="",
Switzerland65!B39 ="",Switzerland65!B38 ="",
Switzerland65!N39 ="",Switzerland65!N38 =""),"",
LN(SQRT(
(Australia61!D39/Australia61!B39
 +Canada62!D39/Canada62!B39
 +Japan63!D39/Japan63!B39
 +Norway64!D39/Norway64!B39
 +Switzerland65!D39/Switzerland65!B39)
/(Australia61!D39/Australia61!N39*Australia61!N38/Australia61!B38
 +Canada62!D39/Canada62!N39*Canada62!N38/Canada62!B38
 +Japan63!D39/Japan63!N39*Japan63!N38/Japan63!B38
 +Norway64!D39/Norway64!N39*Norway64!N38/Norway64!B38
 +Switzerland65!D39/Switzerland65!N39*Switzerland65!N38/Switzerland65!B38)
*(Australia61!D38/Australia61!N38*Australia61!N39/Australia61!B39
 +Canada62!D38/Canada62!N38*Canada62!N39/Canada62!B39
 +Japan63!D38/Japan63!N38*Japan63!N39/Japan63!B39
 +Norway64!D38/Norway64!N38*Norway64!N39/Norway64!B39
 +Switzerland65!D38/Switzerland65!N38*Switzerland65!N39/Switzerland65!B39)
/(Australia61!D38/Australia61!B38
 +Canada62!D38/Canada62!B38
 +Japan63!D38/Japan63!B38
 +Norway64!D38/Norway64!B38
 +Switzerland65!D38/Switzerland65!B38))))</f>
        <v>1.7274874476888746E-2</v>
      </c>
      <c r="L39" s="62" t="str">
        <f>IF(OR(
Australia61!F39   ="",Australia61!F38   ="",
Australia61!D39   ="",Australia61!D38   ="",
Australia61!B39   ="",Australia61!B38   ="",
Australia61!P39   ="",Australia61!P38   ="",
Canada62!F39      ="",Canada62!F38      ="",
Canada62!D39      ="",Canada62!D38      ="",
Canada62!B39      ="",Canada62!B38      ="",
Canada62!P39      ="",Canada62!P38      ="",
Japan63!F39       ="",Japan63!F38       ="",
Japan63!D39       ="",Japan63!D38       ="",
Japan63!B39       ="",Japan63!B38       ="",
Japan63!P39       ="",Japan63!P38       ="",
Norway64!F39      ="",Norway64!F38      ="",
Norway64!D39      ="",Norway64!D38      ="",
Norway64!B39      ="",Norway64!B38      ="",
Norway64!P39      ="",Norway64!P38      ="",
Switzerland65!F39 ="",Switzerland65!F38 ="",
Switzerland65!D39 ="",Switzerland65!D38 ="",
Switzerland65!B39 ="",Switzerland65!B38 ="",
Switzerland65!P39 ="",Switzerland65!P38 =""),"",
LN(SQRT(
(Australia61!D39*Australia61!F39/Australia61!B39
 +Canada62!D39*Canada62!F39/Canada62!B39
 +Japan63!D39*Japan63!F39/Japan63!B39
 +Norway64!D39*Norway64!F39/Norway64!B39
 +Switzerland65!D39*Switzerland65!F39/Switzerland65!B39)
/(Australia61!D39*Australia61!F39/Australia61!P39*Australia61!P38/Australia61!B38
 +Canada62!D39*Canada62!F39/Canada62!P39*Canada62!P38/Canada62!B38
 +Japan63!D39*Japan63!F39/Japan63!P39*Japan63!P38/Japan63!B38
 +Norway64!D39*Norway64!F39/Norway64!P39*Norway64!P38/Norway64!B38
 +Switzerland65!D39*Switzerland65!F39/Switzerland65!P39*Switzerland65!P38/Switzerland65!B38)
*(Australia61!D38*Australia61!F38/Australia61!P38*Australia61!P39/Australia61!B39
 +Canada62!D38*Canada62!F38/Canada62!P38*Canada62!P39/Canada62!B39
 +Japan63!D38*Japan63!F38/Japan63!P38*Japan63!P39/Japan63!B39
 +Norway64!D38*Norway64!F38/Norway64!P38*Norway64!P39/Norway64!B39
 +Switzerland65!D38*Switzerland65!F38/Switzerland65!P38*Switzerland65!P39/Switzerland65!B39)
/(Australia61!D38*Australia61!F38/Australia61!B38
 +Canada62!D38*Canada62!F38/Canada62!B38
 +Japan63!D38*Japan63!F38/Japan63!B38
 +Norway64!D38*Norway64!F38/Norway64!B38
 +Switzerland65!D38*Switzerland65!F38/Switzerland65!B38))))</f>
        <v/>
      </c>
      <c r="M39" s="62" t="str">
        <f>IF(OR(
Australia61!H39   ="",Australia61!H38   ="",
Australia61!D39   ="",Australia61!D38   ="",
Australia61!B39   ="",Australia61!B38   ="",
Australia61!Q39   ="",Australia61!Q38   ="",
Canada62!H39      ="",Canada62!H38      ="",
Canada62!D39      ="",Canada62!D38      ="",
Canada62!B39      ="",Canada62!B38      ="",
Canada62!Q39      ="",Canada62!Q38      ="",
Japan63!H39       ="",Japan63!H38       ="",
Japan63!D39       ="",Japan63!D38       ="",
Japan63!B39       ="",Japan63!B38       ="",
Japan63!Q39       ="",Japan63!Q38       ="",
Norway64!H39      ="",Norway64!H38      ="",
Norway64!D39      ="",Norway64!D38      ="",
Norway64!B39      ="",Norway64!B38      ="",
Norway64!Q39      ="",Norway64!Q38      ="",
Switzerland65!H39 ="",Switzerland65!H38 ="",
Switzerland65!D39 ="",Switzerland65!D38 ="",
Switzerland65!B39 ="",Switzerland65!B38 ="",
Switzerland65!Q39 ="",Switzerland65!Q38 =""),"",
LN(SQRT(
(Australia61!D39*Australia61!H39/Australia61!B39
 +Canada62!D39*Canada62!H39/Canada62!B39
 +Japan63!D39*Japan63!H39/Japan63!B39
 +Norway64!D39*Norway64!H39/Norway64!B39
 +Switzerland65!D39*Switzerland65!H39/Switzerland65!B39)
/(Australia61!D39*Australia61!H39/Australia61!Q39*Australia61!Q38/Australia61!B38
 +Canada62!D39*Canada62!H39/Canada62!Q39*Canada62!Q38/Canada62!B38
 +Japan63!D39*Japan63!H39/Japan63!Q39*Japan63!Q38/Japan63!B38
 +Norway64!D39*Norway64!H39/Norway64!Q39*Norway64!Q38/Norway64!B38
 +Switzerland65!D39*Switzerland65!H39/Switzerland65!Q39*Switzerland65!Q38/Switzerland65!B38)
*(Australia61!D38*Australia61!H38/Australia61!Q38*Australia61!Q39/Australia61!B39
 +Canada62!D38*Canada62!H38/Canada62!Q38*Canada62!Q39/Canada62!B39
 +Japan63!D38*Japan63!H38/Japan63!Q38*Japan63!Q39/Japan63!B39
 +Norway64!D38*Norway64!H38/Norway64!Q38*Norway64!Q39/Norway64!B39
 +Switzerland65!D38*Switzerland65!H38/Switzerland65!Q38*Switzerland65!Q39/Switzerland65!B39)
/(Australia61!D38*Australia61!H38/Australia61!B38
 +Canada62!D38*Canada62!H38/Canada62!B38
 +Japan63!D38*Japan63!H38/Japan63!B38
 +Norway64!D38*Norway64!H38/Norway64!B38
 +Switzerland65!D38*Switzerland65!H38/Switzerland65!B38))))</f>
        <v/>
      </c>
      <c r="N39" s="62" t="str">
        <f>IF(OR(
Australia61!I39   ="",Australia61!I38   ="",
Australia61!B39   ="",Australia61!B38   ="",
Australia61!R39   ="",Australia61!R38   ="",
Canada62!I39      ="",Canada62!I38      ="",
Canada62!B39      ="",Canada62!B38      ="",
Canada62!R39      ="",Canada62!R38      ="",
Japan63!I39       ="",Japan63!I38       ="",
Japan63!B39       ="",Japan63!B38       ="",
Japan63!R39       ="",Japan63!R38       ="",
Norway64!I39      ="",Norway64!I38      ="",
Norway64!B39      ="",Norway64!B38      ="",
Norway64!R39      ="",Norway64!R38      ="",
Switzerland65!I39 ="",Switzerland65!I38 ="",
Switzerland65!B39 ="",Switzerland65!B38 ="",
Switzerland65!R39 ="",Switzerland65!R38 =""),"",
LN(SQRT(
(Australia61!I39/Australia61!B39
 +Canada62!I39/Canada62!B39
 +Japan63!I39/Japan63!B39
 +Norway64!I39/Norway64!B39
 +Switzerland65!I39/Switzerland65!B39)
/(Australia61!I39/Australia61!R39*Australia61!R38/Australia61!B38
 +Canada62!I39/Canada62!R39*Canada62!R38/Canada62!B38
 +Japan63!I39/Japan63!R39*Japan63!R38/Japan63!B38
 +Norway64!I39/Norway64!R39*Norway64!R38/Norway64!B38
 +Switzerland65!I39/Switzerland65!R39*Switzerland65!R38/Switzerland65!B38)
*(Australia61!I38/Australia61!R38*Australia61!R39/Australia61!B39
 +Canada62!I38/Canada62!R38*Canada62!R39/Canada62!B39
 +Japan63!I38/Japan63!R38*Japan63!R39/Japan63!B39
 +Norway64!I38/Norway64!R38*Norway64!R39/Norway64!B39
 +Switzerland65!I38/Switzerland65!R38*Switzerland65!R39/Switzerland65!B39)
/(Australia61!I38/Australia61!B38
 +Canada62!I38/Canada62!B38
 +Japan63!I38/Japan63!B38
 +Norway64!I38/Norway64!B38
 +Switzerland65!I38/Switzerland65!B38))))</f>
        <v/>
      </c>
      <c r="O39" s="62" t="str">
        <f>IF(OR(
Australia61!K39   ="",Australia61!K38   ="",
Australia61!B39   ="",Australia61!B38   ="",
Australia61!S39   ="",Australia61!S38   ="",
Canada62!K39      ="",Canada62!K38      ="",
Canada62!B39      ="",Canada62!B38      ="",
Canada62!S39      ="",Canada62!S38      ="",
Japan63!K39       ="",Japan63!K38       ="",
Japan63!B39       ="",Japan63!B38       ="",
Japan63!S39       ="",Japan63!S38       ="",
Norway64!K39      ="",Norway64!K38      ="",
Norway64!B39      ="",Norway64!B38      ="",
Norway64!S39      ="",Norway64!S38      ="",
Switzerland65!K39 ="",Switzerland65!K38 ="",
Switzerland65!B39 ="",Switzerland65!B38 ="",
Switzerland65!S39 ="",Switzerland65!S38 =""),"",
LN(SQRT(
(Australia61!K39/Australia61!B39
 +Canada62!K39/Canada62!B39
 +Japan63!K39/Japan63!B39
 +Norway64!K39/Norway64!B39
 +Switzerland65!K39/Switzerland65!B39)
/(Australia61!K39/Australia61!S39*Australia61!S38/Australia61!B38
 +Canada62!K39/Canada62!S39*Canada62!S38/Canada62!B38
 +Japan63!K39/Japan63!S39*Japan63!S38/Japan63!B38
 +Norway64!K39/Norway64!S39*Norway64!S38/Norway64!B38
 +Switzerland65!K39/Switzerland65!S39*Switzerland65!S38/Switzerland65!B38)
*(Australia61!K38/Australia61!S38*Australia61!S39/Australia61!B39
 +Canada62!K38/Canada62!S38*Canada62!S39/Canada62!B39
 +Japan63!K38/Japan63!S38*Japan63!S39/Japan63!B39
 +Norway64!K38/Norway64!S38*Norway64!S39/Norway64!B39
 +Switzerland65!K38/Switzerland65!S38*Switzerland65!S39/Switzerland65!B39)
/(Australia61!K38/Australia61!B38
 +Canada62!K38/Canada62!B38
 +Japan63!K38/Japan63!B38
 +Norway64!K38/Norway64!B38
 +Switzerland65!K38/Switzerland65!B38))))</f>
        <v/>
      </c>
      <c r="P39" s="62" t="str">
        <f>IF(OR(
Australia61!L39   ="",Australia61!L38   ="",
Australia61!B39   ="",Australia61!B38   ="",
Australia61!T39   ="",Australia61!T38   ="",
Canada62!L39      ="",Canada62!L38      ="",
Canada62!B39      ="",Canada62!B38      ="",
Canada62!T39      ="",Canada62!T38      ="",
Japan63!L39       ="",Japan63!L38       ="",
Japan63!B39       ="",Japan63!B38       ="",
Japan63!T39       ="",Japan63!T38       ="",
Norway64!L39      ="",Norway64!L38      ="",
Norway64!B39      ="",Norway64!B38      ="",
Norway64!T39      ="",Norway64!T38      ="",
Switzerland65!L39 ="",Switzerland65!L38 ="",
Switzerland65!B39 ="",Switzerland65!B38 ="",
Switzerland65!T39 ="",Switzerland65!T38 =""),"",
LN(SQRT(
(Australia61!L39/Australia61!B39
 +Canada62!L39/Canada62!B39
 +Japan63!L39/Japan63!B39
 +Norway64!L39/Norway64!B39
 +Switzerland65!L39/Switzerland65!B39)
/(Australia61!L39/Australia61!T39*Australia61!T38/Australia61!B38
 +Canada62!L39/Canada62!T39*Canada62!T38/Canada62!B38
 +Japan63!L39/Japan63!T39*Japan63!T38/Japan63!B38
 +Norway64!L39/Norway64!T39*Norway64!T38/Norway64!B38
 +Switzerland65!L39/Switzerland65!T39*Switzerland65!T38/Switzerland65!B38)
*(Australia61!L38/Australia61!T38*Australia61!T39/Australia61!B39
 +Canada62!L38/Canada62!T38*Canada62!T39/Canada62!B39
 +Japan63!L38/Japan63!T38*Japan63!T39/Japan63!B39
 +Norway64!L38/Norway64!T38*Norway64!T39/Norway64!B39
 +Switzerland65!L38/Switzerland65!T38*Switzerland65!T39/Switzerland65!B39)
/(Australia61!L38/Australia61!B38
 +Canada62!L38/Canada62!B38
 +Japan63!L38/Japan63!B38
 +Norway64!L38/Norway64!B38
 +Switzerland65!L38/Switzerland65!B38))))</f>
        <v/>
      </c>
      <c r="V39" s="61" t="str">
        <f>IF(OR(
Australia61!V39   ="",
Australia61!U39   ="",
Canada62!V39      ="",
Canada62!U39      ="",
Japan63!V39       ="",
Japan63!U39       ="",
Norway64!V39      ="",
Norway64!U39      ="",
Switzerland65!V39 ="",
Switzerland65!U39 =""),"",
LN((Australia61!V39+Canada62!V39+Japan63!V39+Norway64!V39+Switzerland65!V39)
/(Australia61!U39+Canada62!U39+Japan63!U39+Norway64!U39+Switzerland65!U39)))</f>
        <v/>
      </c>
      <c r="W39" s="61" t="str">
        <f>IF(OR(
Australia61!V39   ="",
Australia61!W39   ="",
Australia61!U39   ="",
Canada62!V39      ="",
Canada62!W39      ="",
Canada62!U39      ="",
Japan63!V39       ="",
Japan63!W39       ="",
Japan63!U39       ="",
Norway64!V39      ="",
Norway64!W39      ="",
Norway64!U39      ="",
Switzerland65!V39 ="",
Switzerland65!W39 ="",
Switzerland65!V39 =""),"",
LN((Australia61!V39*Australia61!W39+Canada62!V39*Canada62!W39+Japan63!V39*Japan63!W39+Norway64!V39*Norway64!W39+Switzerland65!V39*Switzerland65!W39)
/(Australia61!U39+Canada62!U39+Japan63!U39+Norway64!U39+Switzerland65!U39)))</f>
        <v/>
      </c>
      <c r="X39" s="61" t="str">
        <f>IF(OR(
Australia61!X39   ="",
Australia61!D39   ="",
Australia61!B39   ="",
Canada62!X39      ="",
Canada62!D39      ="",
Canada62!B39      ="",
Japan63!X39       ="",
Japan63!D39       ="",
Japan63!B39       ="",
Norway64!X39      ="",
Norway64!D39      ="",
Norway64!B39      ="",
Switzerland65!X39 ="",
Switzerland65!D39 ="",
Switzerland65!B39 =""),"",
(Australia61!X39*Australia61!D39/Australia61!B39
 +Canada62!X39*Canada62!D39/Canada62!B39
 +Japan63!X39*Japan63!D39/Japan63!B39
 +Norway64!X39*Norway64!D39/Norway64!B39
 +Switzerland65!X39*Switzerland65!D39/Switzerland65!B39)
/(Australia61!D39/Australia61!B39
 +Canada62!D39/Canada62!B39
 +Japan63!D39/Japan63!B39
 +Norway64!D39/Norway64!B39
 +Switzerland65!D39/Switzerland65!B39))</f>
        <v/>
      </c>
      <c r="Y39" s="61" t="str">
        <f>IF(OR(
Australia61!Y39   ="",
Australia61!D39   ="",
Australia61!B39   ="",
Canada62!Y39      ="",
Canada62!D39      ="",
Canada62!B39      ="",
Japan63!Y39       ="",
Japan63!D39       ="",
Japan63!B39       ="",
Norway64!Y39      ="",
Norway64!D39      ="",
Norway64!B39      ="",
Switzerland65!Y39 ="",
Switzerland65!D39 ="",
Switzerland65!B39 =""),"",
(Australia61!Y39/Australia61!B39
 +Canada62!Y39/Canada62!B39
 +Japan63!Y39/Japan63!B39
 +Norway64!Y39/Norway64!B39
 +Switzerland65!Y39/Switzerland65!B39)
/(Australia61!D39/Australia61!B39
 +Canada62!D39/Canada62!B39
 +Japan63!D39/Japan63!B39
 +Norway64!D39/Norway64!B39
 +Switzerland65!D39/Switzerland65!B39))</f>
        <v/>
      </c>
      <c r="Z39" s="61">
        <v>6.54</v>
      </c>
      <c r="AA39" s="62">
        <f t="shared" si="1"/>
        <v>2.7125125523111256E-2</v>
      </c>
      <c r="AB39" s="61">
        <f>IF(OR(
Australia61!AB39   ="",
Australia61!D39   ="",
Australia61!B39   ="",
Canada62!AB39      ="",
Canada62!D39      ="",
Canada62!B39      ="",
Japan63!AB39       ="",
Japan63!D39       ="",
Japan63!B39       ="",
Norway64!AB39      ="",
Norway64!D39      ="",
Norway64!B39      ="",
Switzerland65!AB39 ="",
Switzerland65!D39 ="",
Switzerland65!B39 =""),"",
(Australia61!AB39*Australia61!D39/Australia61!B39
 +Canada62!AB39*Canada62!D39/Canada62!B39
 +Japan63!AB39*Japan63!D39/Japan63!B39
 +Norway64!AB39*Norway64!D39/Norway64!B39
 +Switzerland65!AB39*Switzerland65!D39/Switzerland65!B39)
/(Australia61!D39/Australia61!B39
 +Canada62!D39/Canada62!B39
 +Japan63!D39/Japan63!B39
 +Norway64!D39/Norway64!B39
 +Switzerland65!D39/Switzerland65!B39))</f>
        <v>0.40000423999130458</v>
      </c>
    </row>
    <row r="40" spans="1:28">
      <c r="A40" s="62">
        <v>1907</v>
      </c>
      <c r="B40" s="62" t="str">
        <f>IF(OR(
Australia61!AC40   ="",
Australia61!D40   ="",
Australia61!B40   ="",
Canada62!AC40      ="",
Canada62!D40      ="",
Canada62!B40      ="",
Japan63!AC40       ="",
Japan63!D40       ="",
Japan63!B40       ="",
Norway64!AC40      ="",
Norway64!D40      ="",
Norway64!B40      ="",
Switzerland65!AC40 ="",
Switzerland65!D40 ="",
Switzerland65!B40 =""),"",
(Australia61!AC40*Australia61!D40/Australia61!B40
 +Canada62!AC40*Canada62!D40/Canada62!B40
 +Japan63!AC40*Japan63!D40/Japan63!B40
 +Norway64!AC40*Norway64!D40/Norway64!B40
 +Switzerland65!AC40*Switzerland65!D40/Switzerland65!B40)
/(Australia61!D40/Australia61!B40
 +Canada62!D40/Canada62!B40
 +Japan63!D40/Japan63!B40
 +Norway64!D40/Norway64!B40
 +Switzerland65!D40/Switzerland65!B40))</f>
        <v/>
      </c>
      <c r="C40" s="61" t="str">
        <f>IF(OR(
Australia61!F40   ="",
Australia61!D40   ="",
Australia61!B40   ="",
Canada62!F40      ="",
Canada62!D40      ="",
Canada62!B40      ="",
Japan63!F40       ="",
Japan63!D40       ="",
Japan63!B40       ="",
Norway64!F40      ="",
Norway64!D40      ="",
Norway64!B40      ="",
Switzerland65!F40 ="",
Switzerland65!D40 ="",
Switzerland65!B40 =""),"",
(Australia61!F40*Australia61!D40/Australia61!B40
 +Canada62!F40*Canada62!D40/Canada62!B40
 +Japan63!F40*Japan63!D40/Japan63!B40
 +Norway64!F40*Norway64!D40/Norway64!B40
 +Switzerland65!F40*Switzerland65!D40/Switzerland65!B40)
/(Australia61!D40/Australia61!B40
 +Canada62!D40/Canada62!B40
 +Japan63!D40/Japan63!B40
 +Norway64!D40/Norway64!B40
 +Switzerland65!D40/Switzerland65!B40))</f>
        <v/>
      </c>
      <c r="D40" s="61" t="str">
        <f>IF(OR(
Australia61!AE40   ="",
Australia61!D40   ="",
Australia61!B40   ="",
Canada62!AE40      ="",
Canada62!D40      ="",
Canada62!B40      ="",
Japan63!AE40       ="",
Japan63!D40       ="",
Japan63!B40       ="",
Norway64!AE40      ="",
Norway64!D40      ="",
Norway64!B40      ="",
Switzerland65!AE40 ="",
Switzerland65!D40 ="",
Switzerland65!B40 =""),"",
(Australia61!AE40*Australia61!D40/Australia61!B40
 +Canada62!AE40*Canada62!D40/Canada62!B40
 +Japan63!AE40*Japan63!D40/Japan63!B40
 +Norway64!AE40*Norway64!D40/Norway64!B40
 +Switzerland65!AE40*Switzerland65!D40/Switzerland65!B40)
/(Australia61!D40/Australia61!B40
 +Canada62!D40/Canada62!B40
 +Japan63!D40/Japan63!B40
 +Norway64!D40/Norway64!B40
 +Switzerland65!D40/Switzerland65!B40))</f>
        <v/>
      </c>
      <c r="E40" s="61">
        <f>IF(OR(
Australia61!H40   ="",
Australia61!D40   ="",
Australia61!B40   ="",
Canada62!H40      ="",
Canada62!D40      ="",
Canada62!B40      ="",
Japan63!H40       ="",
Japan63!D40       ="",
Japan63!B40       ="",
Norway64!H40      ="",
Norway64!D40      ="",
Norway64!B40      ="",
Switzerland65!H40 ="",
Switzerland65!D40 ="",
Switzerland65!B40 =""),"",
(Australia61!H40*Australia61!D40/Australia61!B40
 +Canada62!H40*Canada62!D40/Canada62!B40
 +Japan63!H40*Japan63!D40/Japan63!B40
 +Norway64!H40*Norway64!D40/Norway64!B40
 +Switzerland65!H40*Switzerland65!D40/Switzerland65!B40)
/(Australia61!D40/Australia61!B40
 +Canada62!D40/Canada62!B40
 +Japan63!D40/Japan63!B40
 +Norway64!D40/Norway64!B40
 +Switzerland65!D40/Switzerland65!B40))</f>
        <v>0.18690134917776066</v>
      </c>
      <c r="F40" s="61">
        <f>IF(OR(
Australia61!I40   ="",
Australia61!D40   ="",
Australia61!B40   ="",
Canada62!I40      ="",
Canada62!D40      ="",
Canada62!B40      ="",
Japan63!I40       ="",
Japan63!D40       ="",
Japan63!B40       ="",
Norway64!I40      ="",
Norway64!D40      ="",
Norway64!B40      ="",
Switzerland65!I40 ="",
Switzerland65!D40 ="",
Switzerland65!B40 =""),"",
(Australia61!I40/Australia61!B40
 +Canada62!I40/Canada62!B40
 +Japan63!I40/Japan63!B40
 +Norway64!I40/Norway64!B40
 +Switzerland65!I40/Switzerland65!B40)
/(Australia61!D40/Australia61!B40
 +Canada62!D40/Canada62!B40
 +Japan63!D40/Japan63!B40
 +Norway64!D40/Norway64!B40
 +Switzerland65!D40/Switzerland65!B40))</f>
        <v>6.7962855310173445E-2</v>
      </c>
      <c r="G40" s="61">
        <f>IF(OR(
Australia61!J40   ="",
Australia61!D40   ="",
Australia61!B40   ="",
Canada62!J40      ="",
Canada62!D40      ="",
Canada62!B40      ="",
Japan63!J40       ="",
Japan63!D40       ="",
Japan63!B40       ="",
Norway64!J40      ="",
Norway64!D40      ="",
Norway64!B40      ="",
Switzerland65!J40 ="",
Switzerland65!D40 ="",
Switzerland65!B40 =""),"",
(Australia61!J40/Australia61!B40
 +Canada62!J40/Canada62!B40
 +Japan63!J40/Japan63!B40
 +Norway64!J40/Norway64!B40
 +Switzerland65!J40/Switzerland65!B40)
/(Australia61!D40/Australia61!B40
 +Canada62!D40/Canada62!B40
 +Japan63!D40/Japan63!B40
 +Norway64!D40/Norway64!B40
 +Switzerland65!D40/Switzerland65!B40))</f>
        <v>9.2818681682102458E-2</v>
      </c>
      <c r="H40" s="61">
        <f>IF(OR(
Australia61!K40   ="",
Australia61!D40   ="",
Australia61!B40   ="",
Canada62!K40      ="",
Canada62!D40      ="",
Canada62!B40      ="",
Japan63!K40       ="",
Japan63!D40       ="",
Japan63!B40       ="",
Norway64!K40      ="",
Norway64!D40      ="",
Norway64!B40      ="",
Switzerland65!K40 ="",
Switzerland65!D40 ="",
Switzerland65!B40 =""),"",
(Australia61!K40/Australia61!B40
 +Canada62!K40/Canada62!B40
 +Japan63!K40/Japan63!B40
 +Norway64!K40/Norway64!B40
 +Switzerland65!K40/Switzerland65!B40)
/(Australia61!D40/Australia61!B40
 +Canada62!D40/Canada62!B40
 +Japan63!D40/Japan63!B40
 +Norway64!D40/Norway64!B40
 +Switzerland65!D40/Switzerland65!B40))</f>
        <v>0.17367043777504385</v>
      </c>
      <c r="I40" s="61">
        <f>IF(OR(
Australia61!L40   ="",
Australia61!D40   ="",
Australia61!B40   ="",
Canada62!L40      ="",
Canada62!D40      ="",
Canada62!B40      ="",
Japan63!L40       ="",
Japan63!D40       ="",
Japan63!B40       ="",
Norway64!L40      ="",
Norway64!D40      ="",
Norway64!B40      ="",
Switzerland65!L40 ="",
Switzerland65!D40 ="",
Switzerland65!B40 =""),"",
(Australia61!L40/Australia61!B40
 +Canada62!L40/Canada62!B40
 +Japan63!L40/Japan63!B40
 +Norway64!L40/Norway64!B40
 +Switzerland65!L40/Switzerland65!B40)
/(Australia61!D40/Australia61!B40
 +Canada62!D40/Canada62!B40
 +Japan63!D40/Japan63!B40
 +Norway64!D40/Norway64!B40
 +Switzerland65!D40/Switzerland65!B40))</f>
        <v>0.19510485491433346</v>
      </c>
      <c r="J40" s="61">
        <f t="shared" si="0"/>
        <v>-2.1434417139289619E-2</v>
      </c>
      <c r="K40" s="62">
        <f>IF(OR(
Australia61!D40   ="",Australia61!D39   ="",
Australia61!B40   ="",Australia61!B39   ="",
Australia61!N40   ="",Australia61!N39   ="",
Canada62!D40      ="",Canada62!D39      ="",
Canada62!B40      ="",Canada62!B39      ="",
Canada62!N40      ="",Canada62!N39      ="",
Japan63!D40       ="",Japan63!D39       ="",
Japan63!B40       ="",Japan63!B39       ="",
Japan63!N40       ="",Japan63!N39       ="",
Norway64!D40      ="",Norway64!D39      ="",
Norway64!B40      ="",Norway64!B39      ="",
Norway64!N40      ="",Norway64!N39      ="",
Switzerland65!D40 ="",Switzerland65!D39 ="",
Switzerland65!B40 ="",Switzerland65!B39 ="",
Switzerland65!N40 ="",Switzerland65!N39 =""),"",
LN(SQRT(
(Australia61!D40/Australia61!B40
 +Canada62!D40/Canada62!B40
 +Japan63!D40/Japan63!B40
 +Norway64!D40/Norway64!B40
 +Switzerland65!D40/Switzerland65!B40)
/(Australia61!D40/Australia61!N40*Australia61!N39/Australia61!B39
 +Canada62!D40/Canada62!N40*Canada62!N39/Canada62!B39
 +Japan63!D40/Japan63!N40*Japan63!N39/Japan63!B39
 +Norway64!D40/Norway64!N40*Norway64!N39/Norway64!B39
 +Switzerland65!D40/Switzerland65!N40*Switzerland65!N39/Switzerland65!B39)
*(Australia61!D39/Australia61!N39*Australia61!N40/Australia61!B40
 +Canada62!D39/Canada62!N39*Canada62!N40/Canada62!B40
 +Japan63!D39/Japan63!N39*Japan63!N40/Japan63!B40
 +Norway64!D39/Norway64!N39*Norway64!N40/Norway64!B40
 +Switzerland65!D39/Switzerland65!N39*Switzerland65!N40/Switzerland65!B40)
/(Australia61!D39/Australia61!B39
 +Canada62!D39/Canada62!B39
 +Japan63!D39/Japan63!B39
 +Norway64!D39/Norway64!B39
 +Switzerland65!D39/Switzerland65!B39))))</f>
        <v>7.07357391042059E-2</v>
      </c>
      <c r="L40" s="62" t="str">
        <f>IF(OR(
Australia61!F40   ="",Australia61!F39   ="",
Australia61!D40   ="",Australia61!D39   ="",
Australia61!B40   ="",Australia61!B39   ="",
Australia61!P40   ="",Australia61!P39   ="",
Canada62!F40      ="",Canada62!F39      ="",
Canada62!D40      ="",Canada62!D39      ="",
Canada62!B40      ="",Canada62!B39      ="",
Canada62!P40      ="",Canada62!P39      ="",
Japan63!F40       ="",Japan63!F39       ="",
Japan63!D40       ="",Japan63!D39       ="",
Japan63!B40       ="",Japan63!B39       ="",
Japan63!P40       ="",Japan63!P39       ="",
Norway64!F40      ="",Norway64!F39      ="",
Norway64!D40      ="",Norway64!D39      ="",
Norway64!B40      ="",Norway64!B39      ="",
Norway64!P40      ="",Norway64!P39      ="",
Switzerland65!F40 ="",Switzerland65!F39 ="",
Switzerland65!D40 ="",Switzerland65!D39 ="",
Switzerland65!B40 ="",Switzerland65!B39 ="",
Switzerland65!P40 ="",Switzerland65!P39 =""),"",
LN(SQRT(
(Australia61!D40*Australia61!F40/Australia61!B40
 +Canada62!D40*Canada62!F40/Canada62!B40
 +Japan63!D40*Japan63!F40/Japan63!B40
 +Norway64!D40*Norway64!F40/Norway64!B40
 +Switzerland65!D40*Switzerland65!F40/Switzerland65!B40)
/(Australia61!D40*Australia61!F40/Australia61!P40*Australia61!P39/Australia61!B39
 +Canada62!D40*Canada62!F40/Canada62!P40*Canada62!P39/Canada62!B39
 +Japan63!D40*Japan63!F40/Japan63!P40*Japan63!P39/Japan63!B39
 +Norway64!D40*Norway64!F40/Norway64!P40*Norway64!P39/Norway64!B39
 +Switzerland65!D40*Switzerland65!F40/Switzerland65!P40*Switzerland65!P39/Switzerland65!B39)
*(Australia61!D39*Australia61!F39/Australia61!P39*Australia61!P40/Australia61!B40
 +Canada62!D39*Canada62!F39/Canada62!P39*Canada62!P40/Canada62!B40
 +Japan63!D39*Japan63!F39/Japan63!P39*Japan63!P40/Japan63!B40
 +Norway64!D39*Norway64!F39/Norway64!P39*Norway64!P40/Norway64!B40
 +Switzerland65!D39*Switzerland65!F39/Switzerland65!P39*Switzerland65!P40/Switzerland65!B40)
/(Australia61!D39*Australia61!F39/Australia61!B39
 +Canada62!D39*Canada62!F39/Canada62!B39
 +Japan63!D39*Japan63!F39/Japan63!B39
 +Norway64!D39*Norway64!F39/Norway64!B39
 +Switzerland65!D39*Switzerland65!F39/Switzerland65!B39))))</f>
        <v/>
      </c>
      <c r="M40" s="62" t="str">
        <f>IF(OR(
Australia61!H40   ="",Australia61!H39   ="",
Australia61!D40   ="",Australia61!D39   ="",
Australia61!B40   ="",Australia61!B39   ="",
Australia61!Q40   ="",Australia61!Q39   ="",
Canada62!H40      ="",Canada62!H39      ="",
Canada62!D40      ="",Canada62!D39      ="",
Canada62!B40      ="",Canada62!B39      ="",
Canada62!Q40      ="",Canada62!Q39      ="",
Japan63!H40       ="",Japan63!H39       ="",
Japan63!D40       ="",Japan63!D39       ="",
Japan63!B40       ="",Japan63!B39       ="",
Japan63!Q40       ="",Japan63!Q39       ="",
Norway64!H40      ="",Norway64!H39      ="",
Norway64!D40      ="",Norway64!D39      ="",
Norway64!B40      ="",Norway64!B39      ="",
Norway64!Q40      ="",Norway64!Q39      ="",
Switzerland65!H40 ="",Switzerland65!H39 ="",
Switzerland65!D40 ="",Switzerland65!D39 ="",
Switzerland65!B40 ="",Switzerland65!B39 ="",
Switzerland65!Q40 ="",Switzerland65!Q39 =""),"",
LN(SQRT(
(Australia61!D40*Australia61!H40/Australia61!B40
 +Canada62!D40*Canada62!H40/Canada62!B40
 +Japan63!D40*Japan63!H40/Japan63!B40
 +Norway64!D40*Norway64!H40/Norway64!B40
 +Switzerland65!D40*Switzerland65!H40/Switzerland65!B40)
/(Australia61!D40*Australia61!H40/Australia61!Q40*Australia61!Q39/Australia61!B39
 +Canada62!D40*Canada62!H40/Canada62!Q40*Canada62!Q39/Canada62!B39
 +Japan63!D40*Japan63!H40/Japan63!Q40*Japan63!Q39/Japan63!B39
 +Norway64!D40*Norway64!H40/Norway64!Q40*Norway64!Q39/Norway64!B39
 +Switzerland65!D40*Switzerland65!H40/Switzerland65!Q40*Switzerland65!Q39/Switzerland65!B39)
*(Australia61!D39*Australia61!H39/Australia61!Q39*Australia61!Q40/Australia61!B40
 +Canada62!D39*Canada62!H39/Canada62!Q39*Canada62!Q40/Canada62!B40
 +Japan63!D39*Japan63!H39/Japan63!Q39*Japan63!Q40/Japan63!B40
 +Norway64!D39*Norway64!H39/Norway64!Q39*Norway64!Q40/Norway64!B40
 +Switzerland65!D39*Switzerland65!H39/Switzerland65!Q39*Switzerland65!Q40/Switzerland65!B40)
/(Australia61!D39*Australia61!H39/Australia61!B39
 +Canada62!D39*Canada62!H39/Canada62!B39
 +Japan63!D39*Japan63!H39/Japan63!B39
 +Norway64!D39*Norway64!H39/Norway64!B39
 +Switzerland65!D39*Switzerland65!H39/Switzerland65!B39))))</f>
        <v/>
      </c>
      <c r="N40" s="62" t="str">
        <f>IF(OR(
Australia61!I40   ="",Australia61!I39   ="",
Australia61!B40   ="",Australia61!B39   ="",
Australia61!R40   ="",Australia61!R39   ="",
Canada62!I40      ="",Canada62!I39      ="",
Canada62!B40      ="",Canada62!B39      ="",
Canada62!R40      ="",Canada62!R39      ="",
Japan63!I40       ="",Japan63!I39       ="",
Japan63!B40       ="",Japan63!B39       ="",
Japan63!R40       ="",Japan63!R39       ="",
Norway64!I40      ="",Norway64!I39      ="",
Norway64!B40      ="",Norway64!B39      ="",
Norway64!R40      ="",Norway64!R39      ="",
Switzerland65!I40 ="",Switzerland65!I39 ="",
Switzerland65!B40 ="",Switzerland65!B39 ="",
Switzerland65!R40 ="",Switzerland65!R39 =""),"",
LN(SQRT(
(Australia61!I40/Australia61!B40
 +Canada62!I40/Canada62!B40
 +Japan63!I40/Japan63!B40
 +Norway64!I40/Norway64!B40
 +Switzerland65!I40/Switzerland65!B40)
/(Australia61!I40/Australia61!R40*Australia61!R39/Australia61!B39
 +Canada62!I40/Canada62!R40*Canada62!R39/Canada62!B39
 +Japan63!I40/Japan63!R40*Japan63!R39/Japan63!B39
 +Norway64!I40/Norway64!R40*Norway64!R39/Norway64!B39
 +Switzerland65!I40/Switzerland65!R40*Switzerland65!R39/Switzerland65!B39)
*(Australia61!I39/Australia61!R39*Australia61!R40/Australia61!B40
 +Canada62!I39/Canada62!R39*Canada62!R40/Canada62!B40
 +Japan63!I39/Japan63!R39*Japan63!R40/Japan63!B40
 +Norway64!I39/Norway64!R39*Norway64!R40/Norway64!B40
 +Switzerland65!I39/Switzerland65!R39*Switzerland65!R40/Switzerland65!B40)
/(Australia61!I39/Australia61!B39
 +Canada62!I39/Canada62!B39
 +Japan63!I39/Japan63!B39
 +Norway64!I39/Norway64!B39
 +Switzerland65!I39/Switzerland65!B39))))</f>
        <v/>
      </c>
      <c r="O40" s="62" t="str">
        <f>IF(OR(
Australia61!K40   ="",Australia61!K39   ="",
Australia61!B40   ="",Australia61!B39   ="",
Australia61!S40   ="",Australia61!S39   ="",
Canada62!K40      ="",Canada62!K39      ="",
Canada62!B40      ="",Canada62!B39      ="",
Canada62!S40      ="",Canada62!S39      ="",
Japan63!K40       ="",Japan63!K39       ="",
Japan63!B40       ="",Japan63!B39       ="",
Japan63!S40       ="",Japan63!S39       ="",
Norway64!K40      ="",Norway64!K39      ="",
Norway64!B40      ="",Norway64!B39      ="",
Norway64!S40      ="",Norway64!S39      ="",
Switzerland65!K40 ="",Switzerland65!K39 ="",
Switzerland65!B40 ="",Switzerland65!B39 ="",
Switzerland65!S40 ="",Switzerland65!S39 =""),"",
LN(SQRT(
(Australia61!K40/Australia61!B40
 +Canada62!K40/Canada62!B40
 +Japan63!K40/Japan63!B40
 +Norway64!K40/Norway64!B40
 +Switzerland65!K40/Switzerland65!B40)
/(Australia61!K40/Australia61!S40*Australia61!S39/Australia61!B39
 +Canada62!K40/Canada62!S40*Canada62!S39/Canada62!B39
 +Japan63!K40/Japan63!S40*Japan63!S39/Japan63!B39
 +Norway64!K40/Norway64!S40*Norway64!S39/Norway64!B39
 +Switzerland65!K40/Switzerland65!S40*Switzerland65!S39/Switzerland65!B39)
*(Australia61!K39/Australia61!S39*Australia61!S40/Australia61!B40
 +Canada62!K39/Canada62!S39*Canada62!S40/Canada62!B40
 +Japan63!K39/Japan63!S39*Japan63!S40/Japan63!B40
 +Norway64!K39/Norway64!S39*Norway64!S40/Norway64!B40
 +Switzerland65!K39/Switzerland65!S39*Switzerland65!S40/Switzerland65!B40)
/(Australia61!K39/Australia61!B39
 +Canada62!K39/Canada62!B39
 +Japan63!K39/Japan63!B39
 +Norway64!K39/Norway64!B39
 +Switzerland65!K39/Switzerland65!B39))))</f>
        <v/>
      </c>
      <c r="P40" s="62" t="str">
        <f>IF(OR(
Australia61!L40   ="",Australia61!L39   ="",
Australia61!B40   ="",Australia61!B39   ="",
Australia61!T40   ="",Australia61!T39   ="",
Canada62!L40      ="",Canada62!L39      ="",
Canada62!B40      ="",Canada62!B39      ="",
Canada62!T40      ="",Canada62!T39      ="",
Japan63!L40       ="",Japan63!L39       ="",
Japan63!B40       ="",Japan63!B39       ="",
Japan63!T40       ="",Japan63!T39       ="",
Norway64!L40      ="",Norway64!L39      ="",
Norway64!B40      ="",Norway64!B39      ="",
Norway64!T40      ="",Norway64!T39      ="",
Switzerland65!L40 ="",Switzerland65!L39 ="",
Switzerland65!B40 ="",Switzerland65!B39 ="",
Switzerland65!T40 ="",Switzerland65!T39 =""),"",
LN(SQRT(
(Australia61!L40/Australia61!B40
 +Canada62!L40/Canada62!B40
 +Japan63!L40/Japan63!B40
 +Norway64!L40/Norway64!B40
 +Switzerland65!L40/Switzerland65!B40)
/(Australia61!L40/Australia61!T40*Australia61!T39/Australia61!B39
 +Canada62!L40/Canada62!T40*Canada62!T39/Canada62!B39
 +Japan63!L40/Japan63!T40*Japan63!T39/Japan63!B39
 +Norway64!L40/Norway64!T40*Norway64!T39/Norway64!B39
 +Switzerland65!L40/Switzerland65!T40*Switzerland65!T39/Switzerland65!B39)
*(Australia61!L39/Australia61!T39*Australia61!T40/Australia61!B40
 +Canada62!L39/Canada62!T39*Canada62!T40/Canada62!B40
 +Japan63!L39/Japan63!T39*Japan63!T40/Japan63!B40
 +Norway64!L39/Norway64!T39*Norway64!T40/Norway64!B40
 +Switzerland65!L39/Switzerland65!T39*Switzerland65!T40/Switzerland65!B40)
/(Australia61!L39/Australia61!B39
 +Canada62!L39/Canada62!B39
 +Japan63!L39/Japan63!B39
 +Norway64!L39/Norway64!B39
 +Switzerland65!L39/Switzerland65!B39))))</f>
        <v/>
      </c>
      <c r="V40" s="61" t="str">
        <f>IF(OR(
Australia61!V40   ="",
Australia61!U40   ="",
Canada62!V40      ="",
Canada62!U40      ="",
Japan63!V40       ="",
Japan63!U40       ="",
Norway64!V40      ="",
Norway64!U40      ="",
Switzerland65!V40 ="",
Switzerland65!U40 =""),"",
LN((Australia61!V40+Canada62!V40+Japan63!V40+Norway64!V40+Switzerland65!V40)
/(Australia61!U40+Canada62!U40+Japan63!U40+Norway64!U40+Switzerland65!U40)))</f>
        <v/>
      </c>
      <c r="W40" s="61" t="str">
        <f>IF(OR(
Australia61!V40   ="",
Australia61!W40   ="",
Australia61!U40   ="",
Canada62!V40      ="",
Canada62!W40      ="",
Canada62!U40      ="",
Japan63!V40       ="",
Japan63!W40       ="",
Japan63!U40       ="",
Norway64!V40      ="",
Norway64!W40      ="",
Norway64!U40      ="",
Switzerland65!V40 ="",
Switzerland65!W40 ="",
Switzerland65!V40 =""),"",
LN((Australia61!V40*Australia61!W40+Canada62!V40*Canada62!W40+Japan63!V40*Japan63!W40+Norway64!V40*Norway64!W40+Switzerland65!V40*Switzerland65!W40)
/(Australia61!U40+Canada62!U40+Japan63!U40+Norway64!U40+Switzerland65!U40)))</f>
        <v/>
      </c>
      <c r="X40" s="61" t="str">
        <f>IF(OR(
Australia61!X40   ="",
Australia61!D40   ="",
Australia61!B40   ="",
Canada62!X40      ="",
Canada62!D40      ="",
Canada62!B40      ="",
Japan63!X40       ="",
Japan63!D40       ="",
Japan63!B40       ="",
Norway64!X40      ="",
Norway64!D40      ="",
Norway64!B40      ="",
Switzerland65!X40 ="",
Switzerland65!D40 ="",
Switzerland65!B40 =""),"",
(Australia61!X40*Australia61!D40/Australia61!B40
 +Canada62!X40*Canada62!D40/Canada62!B40
 +Japan63!X40*Japan63!D40/Japan63!B40
 +Norway64!X40*Norway64!D40/Norway64!B40
 +Switzerland65!X40*Switzerland65!D40/Switzerland65!B40)
/(Australia61!D40/Australia61!B40
 +Canada62!D40/Canada62!B40
 +Japan63!D40/Japan63!B40
 +Norway64!D40/Norway64!B40
 +Switzerland65!D40/Switzerland65!B40))</f>
        <v/>
      </c>
      <c r="Y40" s="61" t="str">
        <f>IF(OR(
Australia61!Y40   ="",
Australia61!D40   ="",
Australia61!B40   ="",
Canada62!Y40      ="",
Canada62!D40      ="",
Canada62!B40      ="",
Japan63!Y40       ="",
Japan63!D40       ="",
Japan63!B40       ="",
Norway64!Y40      ="",
Norway64!D40      ="",
Norway64!B40      ="",
Switzerland65!Y40 ="",
Switzerland65!D40 ="",
Switzerland65!B40 =""),"",
(Australia61!Y40/Australia61!B40
 +Canada62!Y40/Canada62!B40
 +Japan63!Y40/Japan63!B40
 +Norway64!Y40/Norway64!B40
 +Switzerland65!Y40/Switzerland65!B40)
/(Australia61!D40/Australia61!B40
 +Canada62!D40/Canada62!B40
 +Japan63!D40/Japan63!B40
 +Norway64!D40/Norway64!B40
 +Switzerland65!D40/Switzerland65!B40))</f>
        <v/>
      </c>
      <c r="Z40" s="61">
        <v>7.01</v>
      </c>
      <c r="AA40" s="62">
        <f t="shared" si="1"/>
        <v>-5.3357391042058999E-3</v>
      </c>
      <c r="AB40" s="61">
        <f>IF(OR(
Australia61!AB40   ="",
Australia61!D40   ="",
Australia61!B40   ="",
Canada62!AB40      ="",
Canada62!D40      ="",
Canada62!B40      ="",
Japan63!AB40       ="",
Japan63!D40       ="",
Japan63!B40       ="",
Norway64!AB40      ="",
Norway64!D40      ="",
Norway64!B40      ="",
Switzerland65!AB40 ="",
Switzerland65!D40 ="",
Switzerland65!B40 =""),"",
(Australia61!AB40*Australia61!D40/Australia61!B40
 +Canada62!AB40*Canada62!D40/Canada62!B40
 +Japan63!AB40*Japan63!D40/Japan63!B40
 +Norway64!AB40*Norway64!D40/Norway64!B40
 +Switzerland65!AB40*Switzerland65!D40/Switzerland65!B40)
/(Australia61!D40/Australia61!B40
 +Canada62!D40/Canada62!B40
 +Japan63!D40/Japan63!B40
 +Norway64!D40/Norway64!B40
 +Switzerland65!D40/Switzerland65!B40))</f>
        <v>0.35802916210590247</v>
      </c>
    </row>
    <row r="41" spans="1:28">
      <c r="A41" s="62">
        <v>1908</v>
      </c>
      <c r="B41" s="62" t="str">
        <f>IF(OR(
Australia61!AC41   ="",
Australia61!D41   ="",
Australia61!B41   ="",
Canada62!AC41      ="",
Canada62!D41      ="",
Canada62!B41      ="",
Japan63!AC41       ="",
Japan63!D41       ="",
Japan63!B41       ="",
Norway64!AC41      ="",
Norway64!D41      ="",
Norway64!B41      ="",
Switzerland65!AC41 ="",
Switzerland65!D41 ="",
Switzerland65!B41 =""),"",
(Australia61!AC41*Australia61!D41/Australia61!B41
 +Canada62!AC41*Canada62!D41/Canada62!B41
 +Japan63!AC41*Japan63!D41/Japan63!B41
 +Norway64!AC41*Norway64!D41/Norway64!B41
 +Switzerland65!AC41*Switzerland65!D41/Switzerland65!B41)
/(Australia61!D41/Australia61!B41
 +Canada62!D41/Canada62!B41
 +Japan63!D41/Japan63!B41
 +Norway64!D41/Norway64!B41
 +Switzerland65!D41/Switzerland65!B41))</f>
        <v/>
      </c>
      <c r="C41" s="61" t="str">
        <f>IF(OR(
Australia61!F41   ="",
Australia61!D41   ="",
Australia61!B41   ="",
Canada62!F41      ="",
Canada62!D41      ="",
Canada62!B41      ="",
Japan63!F41       ="",
Japan63!D41       ="",
Japan63!B41       ="",
Norway64!F41      ="",
Norway64!D41      ="",
Norway64!B41      ="",
Switzerland65!F41 ="",
Switzerland65!D41 ="",
Switzerland65!B41 =""),"",
(Australia61!F41*Australia61!D41/Australia61!B41
 +Canada62!F41*Canada62!D41/Canada62!B41
 +Japan63!F41*Japan63!D41/Japan63!B41
 +Norway64!F41*Norway64!D41/Norway64!B41
 +Switzerland65!F41*Switzerland65!D41/Switzerland65!B41)
/(Australia61!D41/Australia61!B41
 +Canada62!D41/Canada62!B41
 +Japan63!D41/Japan63!B41
 +Norway64!D41/Norway64!B41
 +Switzerland65!D41/Switzerland65!B41))</f>
        <v/>
      </c>
      <c r="D41" s="61" t="str">
        <f>IF(OR(
Australia61!AE41   ="",
Australia61!D41   ="",
Australia61!B41   ="",
Canada62!AE41      ="",
Canada62!D41      ="",
Canada62!B41      ="",
Japan63!AE41       ="",
Japan63!D41       ="",
Japan63!B41       ="",
Norway64!AE41      ="",
Norway64!D41      ="",
Norway64!B41      ="",
Switzerland65!AE41 ="",
Switzerland65!D41 ="",
Switzerland65!B41 =""),"",
(Australia61!AE41*Australia61!D41/Australia61!B41
 +Canada62!AE41*Canada62!D41/Canada62!B41
 +Japan63!AE41*Japan63!D41/Japan63!B41
 +Norway64!AE41*Norway64!D41/Norway64!B41
 +Switzerland65!AE41*Switzerland65!D41/Switzerland65!B41)
/(Australia61!D41/Australia61!B41
 +Canada62!D41/Canada62!B41
 +Japan63!D41/Japan63!B41
 +Norway64!D41/Norway64!B41
 +Switzerland65!D41/Switzerland65!B41))</f>
        <v/>
      </c>
      <c r="E41" s="61">
        <f>IF(OR(
Australia61!H41   ="",
Australia61!D41   ="",
Australia61!B41   ="",
Canada62!H41      ="",
Canada62!D41      ="",
Canada62!B41      ="",
Japan63!H41       ="",
Japan63!D41       ="",
Japan63!B41       ="",
Norway64!H41      ="",
Norway64!D41      ="",
Norway64!B41      ="",
Switzerland65!H41 ="",
Switzerland65!D41 ="",
Switzerland65!B41 =""),"",
(Australia61!H41*Australia61!D41/Australia61!B41
 +Canada62!H41*Canada62!D41/Canada62!B41
 +Japan63!H41*Japan63!D41/Japan63!B41
 +Norway64!H41*Norway64!D41/Norway64!B41
 +Switzerland65!H41*Switzerland65!D41/Switzerland65!B41)
/(Australia61!D41/Australia61!B41
 +Canada62!D41/Canada62!B41
 +Japan63!D41/Japan63!B41
 +Norway64!D41/Norway64!B41
 +Switzerland65!D41/Switzerland65!B41))</f>
        <v>0.19206423917788584</v>
      </c>
      <c r="F41" s="61">
        <f>IF(OR(
Australia61!I41   ="",
Australia61!D41   ="",
Australia61!B41   ="",
Canada62!I41      ="",
Canada62!D41      ="",
Canada62!B41      ="",
Japan63!I41       ="",
Japan63!D41       ="",
Japan63!B41       ="",
Norway64!I41      ="",
Norway64!D41      ="",
Norway64!B41      ="",
Switzerland65!I41 ="",
Switzerland65!D41 ="",
Switzerland65!B41 =""),"",
(Australia61!I41/Australia61!B41
 +Canada62!I41/Canada62!B41
 +Japan63!I41/Japan63!B41
 +Norway64!I41/Norway64!B41
 +Switzerland65!I41/Switzerland65!B41)
/(Australia61!D41/Australia61!B41
 +Canada62!D41/Canada62!B41
 +Japan63!D41/Japan63!B41
 +Norway64!D41/Norway64!B41
 +Switzerland65!D41/Switzerland65!B41))</f>
        <v>7.895991972653886E-2</v>
      </c>
      <c r="G41" s="61">
        <f>IF(OR(
Australia61!J41   ="",
Australia61!D41   ="",
Australia61!B41   ="",
Canada62!J41      ="",
Canada62!D41      ="",
Canada62!B41      ="",
Japan63!J41       ="",
Japan63!D41       ="",
Japan63!B41       ="",
Norway64!J41      ="",
Norway64!D41      ="",
Norway64!B41      ="",
Switzerland65!J41 ="",
Switzerland65!D41 ="",
Switzerland65!B41 =""),"",
(Australia61!J41/Australia61!B41
 +Canada62!J41/Canada62!B41
 +Japan63!J41/Japan63!B41
 +Norway64!J41/Norway64!B41
 +Switzerland65!J41/Switzerland65!B41)
/(Australia61!D41/Australia61!B41
 +Canada62!D41/Canada62!B41
 +Japan63!D41/Japan63!B41
 +Norway64!D41/Norway64!B41
 +Switzerland65!D41/Switzerland65!B41))</f>
        <v>9.4897262337379662E-2</v>
      </c>
      <c r="H41" s="61">
        <f>IF(OR(
Australia61!K41   ="",
Australia61!D41   ="",
Australia61!B41   ="",
Canada62!K41      ="",
Canada62!D41      ="",
Canada62!B41      ="",
Japan63!K41       ="",
Japan63!D41       ="",
Japan63!B41       ="",
Norway64!K41      ="",
Norway64!D41      ="",
Norway64!B41      ="",
Switzerland65!K41 ="",
Switzerland65!D41 ="",
Switzerland65!B41 =""),"",
(Australia61!K41/Australia61!B41
 +Canada62!K41/Canada62!B41
 +Japan63!K41/Japan63!B41
 +Norway64!K41/Norway64!B41
 +Switzerland65!K41/Switzerland65!B41)
/(Australia61!D41/Australia61!B41
 +Canada62!D41/Canada62!B41
 +Japan63!D41/Japan63!B41
 +Norway64!D41/Norway64!B41
 +Switzerland65!D41/Switzerland65!B41))</f>
        <v>0.16035144169497514</v>
      </c>
      <c r="I41" s="61">
        <f>IF(OR(
Australia61!L41   ="",
Australia61!D41   ="",
Australia61!B41   ="",
Canada62!L41      ="",
Canada62!D41      ="",
Canada62!B41      ="",
Japan63!L41       ="",
Japan63!D41       ="",
Japan63!B41       ="",
Norway64!L41      ="",
Norway64!D41      ="",
Norway64!B41      ="",
Switzerland65!L41 ="",
Switzerland65!D41 ="",
Switzerland65!B41 =""),"",
(Australia61!L41/Australia61!B41
 +Canada62!L41/Canada62!B41
 +Japan63!L41/Japan63!B41
 +Norway64!L41/Norway64!B41
 +Switzerland65!L41/Switzerland65!B41)
/(Australia61!D41/Australia61!B41
 +Canada62!D41/Canada62!B41
 +Japan63!D41/Japan63!B41
 +Norway64!D41/Norway64!B41
 +Switzerland65!D41/Switzerland65!B41))</f>
        <v>0.1754065728609269</v>
      </c>
      <c r="J41" s="61">
        <f t="shared" si="0"/>
        <v>-1.5055131165951752E-2</v>
      </c>
      <c r="K41" s="62">
        <f>IF(OR(
Australia61!D41   ="",Australia61!D40   ="",
Australia61!B41   ="",Australia61!B40   ="",
Australia61!N41   ="",Australia61!N40   ="",
Canada62!D41      ="",Canada62!D40      ="",
Canada62!B41      ="",Canada62!B40      ="",
Canada62!N41      ="",Canada62!N40      ="",
Japan63!D41       ="",Japan63!D40       ="",
Japan63!B41       ="",Japan63!B40       ="",
Japan63!N41       ="",Japan63!N40       ="",
Norway64!D41      ="",Norway64!D40      ="",
Norway64!B41      ="",Norway64!B40      ="",
Norway64!N41      ="",Norway64!N40      ="",
Switzerland65!D41 ="",Switzerland65!D40 ="",
Switzerland65!B41 ="",Switzerland65!B40 ="",
Switzerland65!N41 ="",Switzerland65!N40 =""),"",
LN(SQRT(
(Australia61!D41/Australia61!B41
 +Canada62!D41/Canada62!B41
 +Japan63!D41/Japan63!B41
 +Norway64!D41/Norway64!B41
 +Switzerland65!D41/Switzerland65!B41)
/(Australia61!D41/Australia61!N41*Australia61!N40/Australia61!B40
 +Canada62!D41/Canada62!N41*Canada62!N40/Canada62!B40
 +Japan63!D41/Japan63!N41*Japan63!N40/Japan63!B40
 +Norway64!D41/Norway64!N41*Norway64!N40/Norway64!B40
 +Switzerland65!D41/Switzerland65!N41*Switzerland65!N40/Switzerland65!B40)
*(Australia61!D40/Australia61!N40*Australia61!N41/Australia61!B41
 +Canada62!D40/Canada62!N40*Canada62!N41/Canada62!B41
 +Japan63!D40/Japan63!N40*Japan63!N41/Japan63!B41
 +Norway64!D40/Norway64!N40*Norway64!N41/Norway64!B41
 +Switzerland65!D40/Switzerland65!N40*Switzerland65!N41/Switzerland65!B41)
/(Australia61!D40/Australia61!B40
 +Canada62!D40/Canada62!B40
 +Japan63!D40/Japan63!B40
 +Norway64!D40/Norway64!B40
 +Switzerland65!D40/Switzerland65!B40))))</f>
        <v>-4.4652429564132103E-3</v>
      </c>
      <c r="L41" s="62" t="str">
        <f>IF(OR(
Australia61!F41   ="",Australia61!F40   ="",
Australia61!D41   ="",Australia61!D40   ="",
Australia61!B41   ="",Australia61!B40   ="",
Australia61!P41   ="",Australia61!P40   ="",
Canada62!F41      ="",Canada62!F40      ="",
Canada62!D41      ="",Canada62!D40      ="",
Canada62!B41      ="",Canada62!B40      ="",
Canada62!P41      ="",Canada62!P40      ="",
Japan63!F41       ="",Japan63!F40       ="",
Japan63!D41       ="",Japan63!D40       ="",
Japan63!B41       ="",Japan63!B40       ="",
Japan63!P41       ="",Japan63!P40       ="",
Norway64!F41      ="",Norway64!F40      ="",
Norway64!D41      ="",Norway64!D40      ="",
Norway64!B41      ="",Norway64!B40      ="",
Norway64!P41      ="",Norway64!P40      ="",
Switzerland65!F41 ="",Switzerland65!F40 ="",
Switzerland65!D41 ="",Switzerland65!D40 ="",
Switzerland65!B41 ="",Switzerland65!B40 ="",
Switzerland65!P41 ="",Switzerland65!P40 =""),"",
LN(SQRT(
(Australia61!D41*Australia61!F41/Australia61!B41
 +Canada62!D41*Canada62!F41/Canada62!B41
 +Japan63!D41*Japan63!F41/Japan63!B41
 +Norway64!D41*Norway64!F41/Norway64!B41
 +Switzerland65!D41*Switzerland65!F41/Switzerland65!B41)
/(Australia61!D41*Australia61!F41/Australia61!P41*Australia61!P40/Australia61!B40
 +Canada62!D41*Canada62!F41/Canada62!P41*Canada62!P40/Canada62!B40
 +Japan63!D41*Japan63!F41/Japan63!P41*Japan63!P40/Japan63!B40
 +Norway64!D41*Norway64!F41/Norway64!P41*Norway64!P40/Norway64!B40
 +Switzerland65!D41*Switzerland65!F41/Switzerland65!P41*Switzerland65!P40/Switzerland65!B40)
*(Australia61!D40*Australia61!F40/Australia61!P40*Australia61!P41/Australia61!B41
 +Canada62!D40*Canada62!F40/Canada62!P40*Canada62!P41/Canada62!B41
 +Japan63!D40*Japan63!F40/Japan63!P40*Japan63!P41/Japan63!B41
 +Norway64!D40*Norway64!F40/Norway64!P40*Norway64!P41/Norway64!B41
 +Switzerland65!D40*Switzerland65!F40/Switzerland65!P40*Switzerland65!P41/Switzerland65!B41)
/(Australia61!D40*Australia61!F40/Australia61!B40
 +Canada62!D40*Canada62!F40/Canada62!B40
 +Japan63!D40*Japan63!F40/Japan63!B40
 +Norway64!D40*Norway64!F40/Norway64!B40
 +Switzerland65!D40*Switzerland65!F40/Switzerland65!B40))))</f>
        <v/>
      </c>
      <c r="M41" s="62" t="str">
        <f>IF(OR(
Australia61!H41   ="",Australia61!H40   ="",
Australia61!D41   ="",Australia61!D40   ="",
Australia61!B41   ="",Australia61!B40   ="",
Australia61!Q41   ="",Australia61!Q40   ="",
Canada62!H41      ="",Canada62!H40      ="",
Canada62!D41      ="",Canada62!D40      ="",
Canada62!B41      ="",Canada62!B40      ="",
Canada62!Q41      ="",Canada62!Q40      ="",
Japan63!H41       ="",Japan63!H40       ="",
Japan63!D41       ="",Japan63!D40       ="",
Japan63!B41       ="",Japan63!B40       ="",
Japan63!Q41       ="",Japan63!Q40       ="",
Norway64!H41      ="",Norway64!H40      ="",
Norway64!D41      ="",Norway64!D40      ="",
Norway64!B41      ="",Norway64!B40      ="",
Norway64!Q41      ="",Norway64!Q40      ="",
Switzerland65!H41 ="",Switzerland65!H40 ="",
Switzerland65!D41 ="",Switzerland65!D40 ="",
Switzerland65!B41 ="",Switzerland65!B40 ="",
Switzerland65!Q41 ="",Switzerland65!Q40 =""),"",
LN(SQRT(
(Australia61!D41*Australia61!H41/Australia61!B41
 +Canada62!D41*Canada62!H41/Canada62!B41
 +Japan63!D41*Japan63!H41/Japan63!B41
 +Norway64!D41*Norway64!H41/Norway64!B41
 +Switzerland65!D41*Switzerland65!H41/Switzerland65!B41)
/(Australia61!D41*Australia61!H41/Australia61!Q41*Australia61!Q40/Australia61!B40
 +Canada62!D41*Canada62!H41/Canada62!Q41*Canada62!Q40/Canada62!B40
 +Japan63!D41*Japan63!H41/Japan63!Q41*Japan63!Q40/Japan63!B40
 +Norway64!D41*Norway64!H41/Norway64!Q41*Norway64!Q40/Norway64!B40
 +Switzerland65!D41*Switzerland65!H41/Switzerland65!Q41*Switzerland65!Q40/Switzerland65!B40)
*(Australia61!D40*Australia61!H40/Australia61!Q40*Australia61!Q41/Australia61!B41
 +Canada62!D40*Canada62!H40/Canada62!Q40*Canada62!Q41/Canada62!B41
 +Japan63!D40*Japan63!H40/Japan63!Q40*Japan63!Q41/Japan63!B41
 +Norway64!D40*Norway64!H40/Norway64!Q40*Norway64!Q41/Norway64!B41
 +Switzerland65!D40*Switzerland65!H40/Switzerland65!Q40*Switzerland65!Q41/Switzerland65!B41)
/(Australia61!D40*Australia61!H40/Australia61!B40
 +Canada62!D40*Canada62!H40/Canada62!B40
 +Japan63!D40*Japan63!H40/Japan63!B40
 +Norway64!D40*Norway64!H40/Norway64!B40
 +Switzerland65!D40*Switzerland65!H40/Switzerland65!B40))))</f>
        <v/>
      </c>
      <c r="N41" s="62" t="str">
        <f>IF(OR(
Australia61!I41   ="",Australia61!I40   ="",
Australia61!B41   ="",Australia61!B40   ="",
Australia61!R41   ="",Australia61!R40   ="",
Canada62!I41      ="",Canada62!I40      ="",
Canada62!B41      ="",Canada62!B40      ="",
Canada62!R41      ="",Canada62!R40      ="",
Japan63!I41       ="",Japan63!I40       ="",
Japan63!B41       ="",Japan63!B40       ="",
Japan63!R41       ="",Japan63!R40       ="",
Norway64!I41      ="",Norway64!I40      ="",
Norway64!B41      ="",Norway64!B40      ="",
Norway64!R41      ="",Norway64!R40      ="",
Switzerland65!I41 ="",Switzerland65!I40 ="",
Switzerland65!B41 ="",Switzerland65!B40 ="",
Switzerland65!R41 ="",Switzerland65!R40 =""),"",
LN(SQRT(
(Australia61!I41/Australia61!B41
 +Canada62!I41/Canada62!B41
 +Japan63!I41/Japan63!B41
 +Norway64!I41/Norway64!B41
 +Switzerland65!I41/Switzerland65!B41)
/(Australia61!I41/Australia61!R41*Australia61!R40/Australia61!B40
 +Canada62!I41/Canada62!R41*Canada62!R40/Canada62!B40
 +Japan63!I41/Japan63!R41*Japan63!R40/Japan63!B40
 +Norway64!I41/Norway64!R41*Norway64!R40/Norway64!B40
 +Switzerland65!I41/Switzerland65!R41*Switzerland65!R40/Switzerland65!B40)
*(Australia61!I40/Australia61!R40*Australia61!R41/Australia61!B41
 +Canada62!I40/Canada62!R40*Canada62!R41/Canada62!B41
 +Japan63!I40/Japan63!R40*Japan63!R41/Japan63!B41
 +Norway64!I40/Norway64!R40*Norway64!R41/Norway64!B41
 +Switzerland65!I40/Switzerland65!R40*Switzerland65!R41/Switzerland65!B41)
/(Australia61!I40/Australia61!B40
 +Canada62!I40/Canada62!B40
 +Japan63!I40/Japan63!B40
 +Norway64!I40/Norway64!B40
 +Switzerland65!I40/Switzerland65!B40))))</f>
        <v/>
      </c>
      <c r="O41" s="62" t="str">
        <f>IF(OR(
Australia61!K41   ="",Australia61!K40   ="",
Australia61!B41   ="",Australia61!B40   ="",
Australia61!S41   ="",Australia61!S40   ="",
Canada62!K41      ="",Canada62!K40      ="",
Canada62!B41      ="",Canada62!B40      ="",
Canada62!S41      ="",Canada62!S40      ="",
Japan63!K41       ="",Japan63!K40       ="",
Japan63!B41       ="",Japan63!B40       ="",
Japan63!S41       ="",Japan63!S40       ="",
Norway64!K41      ="",Norway64!K40      ="",
Norway64!B41      ="",Norway64!B40      ="",
Norway64!S41      ="",Norway64!S40      ="",
Switzerland65!K41 ="",Switzerland65!K40 ="",
Switzerland65!B41 ="",Switzerland65!B40 ="",
Switzerland65!S41 ="",Switzerland65!S40 =""),"",
LN(SQRT(
(Australia61!K41/Australia61!B41
 +Canada62!K41/Canada62!B41
 +Japan63!K41/Japan63!B41
 +Norway64!K41/Norway64!B41
 +Switzerland65!K41/Switzerland65!B41)
/(Australia61!K41/Australia61!S41*Australia61!S40/Australia61!B40
 +Canada62!K41/Canada62!S41*Canada62!S40/Canada62!B40
 +Japan63!K41/Japan63!S41*Japan63!S40/Japan63!B40
 +Norway64!K41/Norway64!S41*Norway64!S40/Norway64!B40
 +Switzerland65!K41/Switzerland65!S41*Switzerland65!S40/Switzerland65!B40)
*(Australia61!K40/Australia61!S40*Australia61!S41/Australia61!B41
 +Canada62!K40/Canada62!S40*Canada62!S41/Canada62!B41
 +Japan63!K40/Japan63!S40*Japan63!S41/Japan63!B41
 +Norway64!K40/Norway64!S40*Norway64!S41/Norway64!B41
 +Switzerland65!K40/Switzerland65!S40*Switzerland65!S41/Switzerland65!B41)
/(Australia61!K40/Australia61!B40
 +Canada62!K40/Canada62!B40
 +Japan63!K40/Japan63!B40
 +Norway64!K40/Norway64!B40
 +Switzerland65!K40/Switzerland65!B40))))</f>
        <v/>
      </c>
      <c r="P41" s="62" t="str">
        <f>IF(OR(
Australia61!L41   ="",Australia61!L40   ="",
Australia61!B41   ="",Australia61!B40   ="",
Australia61!T41   ="",Australia61!T40   ="",
Canada62!L41      ="",Canada62!L40      ="",
Canada62!B41      ="",Canada62!B40      ="",
Canada62!T41      ="",Canada62!T40      ="",
Japan63!L41       ="",Japan63!L40       ="",
Japan63!B41       ="",Japan63!B40       ="",
Japan63!T41       ="",Japan63!T40       ="",
Norway64!L41      ="",Norway64!L40      ="",
Norway64!B41      ="",Norway64!B40      ="",
Norway64!T41      ="",Norway64!T40      ="",
Switzerland65!L41 ="",Switzerland65!L40 ="",
Switzerland65!B41 ="",Switzerland65!B40 ="",
Switzerland65!T41 ="",Switzerland65!T40 =""),"",
LN(SQRT(
(Australia61!L41/Australia61!B41
 +Canada62!L41/Canada62!B41
 +Japan63!L41/Japan63!B41
 +Norway64!L41/Norway64!B41
 +Switzerland65!L41/Switzerland65!B41)
/(Australia61!L41/Australia61!T41*Australia61!T40/Australia61!B40
 +Canada62!L41/Canada62!T41*Canada62!T40/Canada62!B40
 +Japan63!L41/Japan63!T41*Japan63!T40/Japan63!B40
 +Norway64!L41/Norway64!T41*Norway64!T40/Norway64!B40
 +Switzerland65!L41/Switzerland65!T41*Switzerland65!T40/Switzerland65!B40)
*(Australia61!L40/Australia61!T40*Australia61!T41/Australia61!B41
 +Canada62!L40/Canada62!T40*Canada62!T41/Canada62!B41
 +Japan63!L40/Japan63!T40*Japan63!T41/Japan63!B41
 +Norway64!L40/Norway64!T40*Norway64!T41/Norway64!B41
 +Switzerland65!L40/Switzerland65!T40*Switzerland65!T41/Switzerland65!B41)
/(Australia61!L40/Australia61!B40
 +Canada62!L40/Canada62!B40
 +Japan63!L40/Japan63!B40
 +Norway64!L40/Norway64!B40
 +Switzerland65!L40/Switzerland65!B40))))</f>
        <v/>
      </c>
      <c r="V41" s="61" t="str">
        <f>IF(OR(
Australia61!V41   ="",
Australia61!U41   ="",
Canada62!V41      ="",
Canada62!U41      ="",
Japan63!V41       ="",
Japan63!U41       ="",
Norway64!V41      ="",
Norway64!U41      ="",
Switzerland65!V41 ="",
Switzerland65!U41 =""),"",
LN((Australia61!V41+Canada62!V41+Japan63!V41+Norway64!V41+Switzerland65!V41)
/(Australia61!U41+Canada62!U41+Japan63!U41+Norway64!U41+Switzerland65!U41)))</f>
        <v/>
      </c>
      <c r="W41" s="61" t="str">
        <f>IF(OR(
Australia61!V41   ="",
Australia61!W41   ="",
Australia61!U41   ="",
Canada62!V41      ="",
Canada62!W41      ="",
Canada62!U41      ="",
Japan63!V41       ="",
Japan63!W41       ="",
Japan63!U41       ="",
Norway64!V41      ="",
Norway64!W41      ="",
Norway64!U41      ="",
Switzerland65!V41 ="",
Switzerland65!W41 ="",
Switzerland65!V41 =""),"",
LN((Australia61!V41*Australia61!W41+Canada62!V41*Canada62!W41+Japan63!V41*Japan63!W41+Norway64!V41*Norway64!W41+Switzerland65!V41*Switzerland65!W41)
/(Australia61!U41+Canada62!U41+Japan63!U41+Norway64!U41+Switzerland65!U41)))</f>
        <v/>
      </c>
      <c r="X41" s="61" t="str">
        <f>IF(OR(
Australia61!X41   ="",
Australia61!D41   ="",
Australia61!B41   ="",
Canada62!X41      ="",
Canada62!D41      ="",
Canada62!B41      ="",
Japan63!X41       ="",
Japan63!D41       ="",
Japan63!B41       ="",
Norway64!X41      ="",
Norway64!D41      ="",
Norway64!B41      ="",
Switzerland65!X41 ="",
Switzerland65!D41 ="",
Switzerland65!B41 =""),"",
(Australia61!X41*Australia61!D41/Australia61!B41
 +Canada62!X41*Canada62!D41/Canada62!B41
 +Japan63!X41*Japan63!D41/Japan63!B41
 +Norway64!X41*Norway64!D41/Norway64!B41
 +Switzerland65!X41*Switzerland65!D41/Switzerland65!B41)
/(Australia61!D41/Australia61!B41
 +Canada62!D41/Canada62!B41
 +Japan63!D41/Japan63!B41
 +Norway64!D41/Norway64!B41
 +Switzerland65!D41/Switzerland65!B41))</f>
        <v/>
      </c>
      <c r="Y41" s="61" t="str">
        <f>IF(OR(
Australia61!Y41   ="",
Australia61!D41   ="",
Australia61!B41   ="",
Canada62!Y41      ="",
Canada62!D41      ="",
Canada62!B41      ="",
Japan63!Y41       ="",
Japan63!D41       ="",
Japan63!B41       ="",
Norway64!Y41      ="",
Norway64!D41      ="",
Norway64!B41      ="",
Switzerland65!Y41 ="",
Switzerland65!D41 ="",
Switzerland65!B41 =""),"",
(Australia61!Y41/Australia61!B41
 +Canada62!Y41/Canada62!B41
 +Japan63!Y41/Japan63!B41
 +Norway64!Y41/Norway64!B41
 +Switzerland65!Y41/Switzerland65!B41)
/(Australia61!D41/Australia61!B41
 +Canada62!D41/Canada62!B41
 +Japan63!D41/Japan63!B41
 +Norway64!D41/Norway64!B41
 +Switzerland65!D41/Switzerland65!B41))</f>
        <v/>
      </c>
      <c r="Z41" s="61">
        <v>1.92</v>
      </c>
      <c r="AA41" s="62">
        <f t="shared" si="1"/>
        <v>7.4565242956413202E-2</v>
      </c>
      <c r="AB41" s="61">
        <f>IF(OR(
Australia61!AB41   ="",
Australia61!D41   ="",
Australia61!B41   ="",
Canada62!AB41      ="",
Canada62!D41      ="",
Canada62!B41      ="",
Japan63!AB41       ="",
Japan63!D41       ="",
Japan63!B41       ="",
Norway64!AB41      ="",
Norway64!D41      ="",
Norway64!B41      ="",
Switzerland65!AB41 ="",
Switzerland65!D41 ="",
Switzerland65!B41 =""),"",
(Australia61!AB41*Australia61!D41/Australia61!B41
 +Canada62!AB41*Canada62!D41/Canada62!B41
 +Japan63!AB41*Japan63!D41/Japan63!B41
 +Norway64!AB41*Norway64!D41/Norway64!B41
 +Switzerland65!AB41*Switzerland65!D41/Switzerland65!B41)
/(Australia61!D41/Australia61!B41
 +Canada62!D41/Canada62!B41
 +Japan63!D41/Japan63!B41
 +Norway64!D41/Norway64!B41
 +Switzerland65!D41/Switzerland65!B41))</f>
        <v>0.37100540887347966</v>
      </c>
    </row>
    <row r="42" spans="1:28">
      <c r="A42" s="62">
        <v>1909</v>
      </c>
      <c r="B42" s="62" t="str">
        <f>IF(OR(
Australia61!AC42   ="",
Australia61!D42   ="",
Australia61!B42   ="",
Canada62!AC42      ="",
Canada62!D42      ="",
Canada62!B42      ="",
Japan63!AC42       ="",
Japan63!D42       ="",
Japan63!B42       ="",
Norway64!AC42      ="",
Norway64!D42      ="",
Norway64!B42      ="",
Switzerland65!AC42 ="",
Switzerland65!D42 ="",
Switzerland65!B42 =""),"",
(Australia61!AC42*Australia61!D42/Australia61!B42
 +Canada62!AC42*Canada62!D42/Canada62!B42
 +Japan63!AC42*Japan63!D42/Japan63!B42
 +Norway64!AC42*Norway64!D42/Norway64!B42
 +Switzerland65!AC42*Switzerland65!D42/Switzerland65!B42)
/(Australia61!D42/Australia61!B42
 +Canada62!D42/Canada62!B42
 +Japan63!D42/Japan63!B42
 +Norway64!D42/Norway64!B42
 +Switzerland65!D42/Switzerland65!B42))</f>
        <v/>
      </c>
      <c r="C42" s="61" t="str">
        <f>IF(OR(
Australia61!F42   ="",
Australia61!D42   ="",
Australia61!B42   ="",
Canada62!F42      ="",
Canada62!D42      ="",
Canada62!B42      ="",
Japan63!F42       ="",
Japan63!D42       ="",
Japan63!B42       ="",
Norway64!F42      ="",
Norway64!D42      ="",
Norway64!B42      ="",
Switzerland65!F42 ="",
Switzerland65!D42 ="",
Switzerland65!B42 =""),"",
(Australia61!F42*Australia61!D42/Australia61!B42
 +Canada62!F42*Canada62!D42/Canada62!B42
 +Japan63!F42*Japan63!D42/Japan63!B42
 +Norway64!F42*Norway64!D42/Norway64!B42
 +Switzerland65!F42*Switzerland65!D42/Switzerland65!B42)
/(Australia61!D42/Australia61!B42
 +Canada62!D42/Canada62!B42
 +Japan63!D42/Japan63!B42
 +Norway64!D42/Norway64!B42
 +Switzerland65!D42/Switzerland65!B42))</f>
        <v/>
      </c>
      <c r="D42" s="61" t="str">
        <f>IF(OR(
Australia61!AE42   ="",
Australia61!D42   ="",
Australia61!B42   ="",
Canada62!AE42      ="",
Canada62!D42      ="",
Canada62!B42      ="",
Japan63!AE42       ="",
Japan63!D42       ="",
Japan63!B42       ="",
Norway64!AE42      ="",
Norway64!D42      ="",
Norway64!B42      ="",
Switzerland65!AE42 ="",
Switzerland65!D42 ="",
Switzerland65!B42 =""),"",
(Australia61!AE42*Australia61!D42/Australia61!B42
 +Canada62!AE42*Canada62!D42/Canada62!B42
 +Japan63!AE42*Japan63!D42/Japan63!B42
 +Norway64!AE42*Norway64!D42/Norway64!B42
 +Switzerland65!AE42*Switzerland65!D42/Switzerland65!B42)
/(Australia61!D42/Australia61!B42
 +Canada62!D42/Canada62!B42
 +Japan63!D42/Japan63!B42
 +Norway64!D42/Norway64!B42
 +Switzerland65!D42/Switzerland65!B42))</f>
        <v/>
      </c>
      <c r="E42" s="61">
        <f>IF(OR(
Australia61!H42   ="",
Australia61!D42   ="",
Australia61!B42   ="",
Canada62!H42      ="",
Canada62!D42      ="",
Canada62!B42      ="",
Japan63!H42       ="",
Japan63!D42       ="",
Japan63!B42       ="",
Norway64!H42      ="",
Norway64!D42      ="",
Norway64!B42      ="",
Switzerland65!H42 ="",
Switzerland65!D42 ="",
Switzerland65!B42 =""),"",
(Australia61!H42*Australia61!D42/Australia61!B42
 +Canada62!H42*Canada62!D42/Canada62!B42
 +Japan63!H42*Japan63!D42/Japan63!B42
 +Norway64!H42*Norway64!D42/Norway64!B42
 +Switzerland65!H42*Switzerland65!D42/Switzerland65!B42)
/(Australia61!D42/Australia61!B42
 +Canada62!D42/Canada62!B42
 +Japan63!D42/Japan63!B42
 +Norway64!D42/Norway64!B42
 +Switzerland65!D42/Switzerland65!B42))</f>
        <v>0.178503107428965</v>
      </c>
      <c r="F42" s="61">
        <f>IF(OR(
Australia61!I42   ="",
Australia61!D42   ="",
Australia61!B42   ="",
Canada62!I42      ="",
Canada62!D42      ="",
Canada62!B42      ="",
Japan63!I42       ="",
Japan63!D42       ="",
Japan63!B42       ="",
Norway64!I42      ="",
Norway64!D42      ="",
Norway64!B42      ="",
Switzerland65!I42 ="",
Switzerland65!D42 ="",
Switzerland65!B42 =""),"",
(Australia61!I42/Australia61!B42
 +Canada62!I42/Canada62!B42
 +Japan63!I42/Japan63!B42
 +Norway64!I42/Norway64!B42
 +Switzerland65!I42/Switzerland65!B42)
/(Australia61!D42/Australia61!B42
 +Canada62!D42/Canada62!B42
 +Japan63!D42/Japan63!B42
 +Norway64!D42/Norway64!B42
 +Switzerland65!D42/Switzerland65!B42))</f>
        <v>7.2929330639455267E-2</v>
      </c>
      <c r="G42" s="61">
        <f>IF(OR(
Australia61!J42   ="",
Australia61!D42   ="",
Australia61!B42   ="",
Canada62!J42      ="",
Canada62!D42      ="",
Canada62!B42      ="",
Japan63!J42       ="",
Japan63!D42       ="",
Japan63!B42       ="",
Norway64!J42      ="",
Norway64!D42      ="",
Norway64!B42      ="",
Switzerland65!J42 ="",
Switzerland65!D42 ="",
Switzerland65!B42 =""),"",
(Australia61!J42/Australia61!B42
 +Canada62!J42/Canada62!B42
 +Japan63!J42/Japan63!B42
 +Norway64!J42/Norway64!B42
 +Switzerland65!J42/Switzerland65!B42)
/(Australia61!D42/Australia61!B42
 +Canada62!D42/Canada62!B42
 +Japan63!D42/Japan63!B42
 +Norway64!D42/Norway64!B42
 +Switzerland65!D42/Switzerland65!B42))</f>
        <v>8.0860848137560545E-2</v>
      </c>
      <c r="H42" s="61">
        <f>IF(OR(
Australia61!K42   ="",
Australia61!D42   ="",
Australia61!B42   ="",
Canada62!K42      ="",
Canada62!D42      ="",
Canada62!B42      ="",
Japan63!K42       ="",
Japan63!D42       ="",
Japan63!B42       ="",
Norway64!K42      ="",
Norway64!D42      ="",
Norway64!B42      ="",
Switzerland65!K42 ="",
Switzerland65!D42 ="",
Switzerland65!B42 =""),"",
(Australia61!K42/Australia61!B42
 +Canada62!K42/Canada62!B42
 +Japan63!K42/Japan63!B42
 +Norway64!K42/Norway64!B42
 +Switzerland65!K42/Switzerland65!B42)
/(Australia61!D42/Australia61!B42
 +Canada62!D42/Canada62!B42
 +Japan63!D42/Japan63!B42
 +Norway64!D42/Norway64!B42
 +Switzerland65!D42/Switzerland65!B42))</f>
        <v>0.16471626525037775</v>
      </c>
      <c r="I42" s="61">
        <f>IF(OR(
Australia61!L42   ="",
Australia61!D42   ="",
Australia61!B42   ="",
Canada62!L42      ="",
Canada62!D42      ="",
Canada62!B42      ="",
Japan63!L42       ="",
Japan63!D42       ="",
Japan63!B42       ="",
Norway64!L42      ="",
Norway64!D42      ="",
Norway64!B42      ="",
Switzerland65!L42 ="",
Switzerland65!D42 ="",
Switzerland65!B42 =""),"",
(Australia61!L42/Australia61!B42
 +Canada62!L42/Canada62!B42
 +Japan63!L42/Japan63!B42
 +Norway64!L42/Norway64!B42
 +Switzerland65!L42/Switzerland65!B42)
/(Australia61!D42/Australia61!B42
 +Canada62!D42/Canada62!B42
 +Japan63!D42/Japan63!B42
 +Norway64!D42/Norway64!B42
 +Switzerland65!D42/Switzerland65!B42))</f>
        <v>0.18173774363165626</v>
      </c>
      <c r="J42" s="61">
        <f t="shared" si="0"/>
        <v>-1.7021478381278515E-2</v>
      </c>
      <c r="K42" s="62">
        <f>IF(OR(
Australia61!D42   ="",Australia61!D41   ="",
Australia61!B42   ="",Australia61!B41   ="",
Australia61!N42   ="",Australia61!N41   ="",
Canada62!D42      ="",Canada62!D41      ="",
Canada62!B42      ="",Canada62!B41      ="",
Canada62!N42      ="",Canada62!N41      ="",
Japan63!D42       ="",Japan63!D41       ="",
Japan63!B42       ="",Japan63!B41       ="",
Japan63!N42       ="",Japan63!N41       ="",
Norway64!D42      ="",Norway64!D41      ="",
Norway64!B42      ="",Norway64!B41      ="",
Norway64!N42      ="",Norway64!N41      ="",
Switzerland65!D42 ="",Switzerland65!D41 ="",
Switzerland65!B42 ="",Switzerland65!B41 ="",
Switzerland65!N42 ="",Switzerland65!N41 =""),"",
LN(SQRT(
(Australia61!D42/Australia61!B42
 +Canada62!D42/Canada62!B42
 +Japan63!D42/Japan63!B42
 +Norway64!D42/Norway64!B42
 +Switzerland65!D42/Switzerland65!B42)
/(Australia61!D42/Australia61!N42*Australia61!N41/Australia61!B41
 +Canada62!D42/Canada62!N42*Canada62!N41/Canada62!B41
 +Japan63!D42/Japan63!N42*Japan63!N41/Japan63!B41
 +Norway64!D42/Norway64!N42*Norway64!N41/Norway64!B41
 +Switzerland65!D42/Switzerland65!N42*Switzerland65!N41/Switzerland65!B41)
*(Australia61!D41/Australia61!N41*Australia61!N42/Australia61!B42
 +Canada62!D41/Canada62!N41*Canada62!N42/Canada62!B42
 +Japan63!D41/Japan63!N41*Japan63!N42/Japan63!B42
 +Norway64!D41/Norway64!N41*Norway64!N42/Norway64!B42
 +Switzerland65!D41/Switzerland65!N41*Switzerland65!N42/Switzerland65!B42)
/(Australia61!D41/Australia61!B41
 +Canada62!D41/Canada62!B41
 +Japan63!D41/Japan63!B41
 +Norway64!D41/Norway64!B41
 +Switzerland65!D41/Switzerland65!B41))))</f>
        <v>-5.3754851127184138E-3</v>
      </c>
      <c r="L42" s="62" t="str">
        <f>IF(OR(
Australia61!F42   ="",Australia61!F41   ="",
Australia61!D42   ="",Australia61!D41   ="",
Australia61!B42   ="",Australia61!B41   ="",
Australia61!P42   ="",Australia61!P41   ="",
Canada62!F42      ="",Canada62!F41      ="",
Canada62!D42      ="",Canada62!D41      ="",
Canada62!B42      ="",Canada62!B41      ="",
Canada62!P42      ="",Canada62!P41      ="",
Japan63!F42       ="",Japan63!F41       ="",
Japan63!D42       ="",Japan63!D41       ="",
Japan63!B42       ="",Japan63!B41       ="",
Japan63!P42       ="",Japan63!P41       ="",
Norway64!F42      ="",Norway64!F41      ="",
Norway64!D42      ="",Norway64!D41      ="",
Norway64!B42      ="",Norway64!B41      ="",
Norway64!P42      ="",Norway64!P41      ="",
Switzerland65!F42 ="",Switzerland65!F41 ="",
Switzerland65!D42 ="",Switzerland65!D41 ="",
Switzerland65!B42 ="",Switzerland65!B41 ="",
Switzerland65!P42 ="",Switzerland65!P41 =""),"",
LN(SQRT(
(Australia61!D42*Australia61!F42/Australia61!B42
 +Canada62!D42*Canada62!F42/Canada62!B42
 +Japan63!D42*Japan63!F42/Japan63!B42
 +Norway64!D42*Norway64!F42/Norway64!B42
 +Switzerland65!D42*Switzerland65!F42/Switzerland65!B42)
/(Australia61!D42*Australia61!F42/Australia61!P42*Australia61!P41/Australia61!B41
 +Canada62!D42*Canada62!F42/Canada62!P42*Canada62!P41/Canada62!B41
 +Japan63!D42*Japan63!F42/Japan63!P42*Japan63!P41/Japan63!B41
 +Norway64!D42*Norway64!F42/Norway64!P42*Norway64!P41/Norway64!B41
 +Switzerland65!D42*Switzerland65!F42/Switzerland65!P42*Switzerland65!P41/Switzerland65!B41)
*(Australia61!D41*Australia61!F41/Australia61!P41*Australia61!P42/Australia61!B42
 +Canada62!D41*Canada62!F41/Canada62!P41*Canada62!P42/Canada62!B42
 +Japan63!D41*Japan63!F41/Japan63!P41*Japan63!P42/Japan63!B42
 +Norway64!D41*Norway64!F41/Norway64!P41*Norway64!P42/Norway64!B42
 +Switzerland65!D41*Switzerland65!F41/Switzerland65!P41*Switzerland65!P42/Switzerland65!B42)
/(Australia61!D41*Australia61!F41/Australia61!B41
 +Canada62!D41*Canada62!F41/Canada62!B41
 +Japan63!D41*Japan63!F41/Japan63!B41
 +Norway64!D41*Norway64!F41/Norway64!B41
 +Switzerland65!D41*Switzerland65!F41/Switzerland65!B41))))</f>
        <v/>
      </c>
      <c r="M42" s="62" t="str">
        <f>IF(OR(
Australia61!H42   ="",Australia61!H41   ="",
Australia61!D42   ="",Australia61!D41   ="",
Australia61!B42   ="",Australia61!B41   ="",
Australia61!Q42   ="",Australia61!Q41   ="",
Canada62!H42      ="",Canada62!H41      ="",
Canada62!D42      ="",Canada62!D41      ="",
Canada62!B42      ="",Canada62!B41      ="",
Canada62!Q42      ="",Canada62!Q41      ="",
Japan63!H42       ="",Japan63!H41       ="",
Japan63!D42       ="",Japan63!D41       ="",
Japan63!B42       ="",Japan63!B41       ="",
Japan63!Q42       ="",Japan63!Q41       ="",
Norway64!H42      ="",Norway64!H41      ="",
Norway64!D42      ="",Norway64!D41      ="",
Norway64!B42      ="",Norway64!B41      ="",
Norway64!Q42      ="",Norway64!Q41      ="",
Switzerland65!H42 ="",Switzerland65!H41 ="",
Switzerland65!D42 ="",Switzerland65!D41 ="",
Switzerland65!B42 ="",Switzerland65!B41 ="",
Switzerland65!Q42 ="",Switzerland65!Q41 =""),"",
LN(SQRT(
(Australia61!D42*Australia61!H42/Australia61!B42
 +Canada62!D42*Canada62!H42/Canada62!B42
 +Japan63!D42*Japan63!H42/Japan63!B42
 +Norway64!D42*Norway64!H42/Norway64!B42
 +Switzerland65!D42*Switzerland65!H42/Switzerland65!B42)
/(Australia61!D42*Australia61!H42/Australia61!Q42*Australia61!Q41/Australia61!B41
 +Canada62!D42*Canada62!H42/Canada62!Q42*Canada62!Q41/Canada62!B41
 +Japan63!D42*Japan63!H42/Japan63!Q42*Japan63!Q41/Japan63!B41
 +Norway64!D42*Norway64!H42/Norway64!Q42*Norway64!Q41/Norway64!B41
 +Switzerland65!D42*Switzerland65!H42/Switzerland65!Q42*Switzerland65!Q41/Switzerland65!B41)
*(Australia61!D41*Australia61!H41/Australia61!Q41*Australia61!Q42/Australia61!B42
 +Canada62!D41*Canada62!H41/Canada62!Q41*Canada62!Q42/Canada62!B42
 +Japan63!D41*Japan63!H41/Japan63!Q41*Japan63!Q42/Japan63!B42
 +Norway64!D41*Norway64!H41/Norway64!Q41*Norway64!Q42/Norway64!B42
 +Switzerland65!D41*Switzerland65!H41/Switzerland65!Q41*Switzerland65!Q42/Switzerland65!B42)
/(Australia61!D41*Australia61!H41/Australia61!B41
 +Canada62!D41*Canada62!H41/Canada62!B41
 +Japan63!D41*Japan63!H41/Japan63!B41
 +Norway64!D41*Norway64!H41/Norway64!B41
 +Switzerland65!D41*Switzerland65!H41/Switzerland65!B41))))</f>
        <v/>
      </c>
      <c r="N42" s="62" t="str">
        <f>IF(OR(
Australia61!I42   ="",Australia61!I41   ="",
Australia61!B42   ="",Australia61!B41   ="",
Australia61!R42   ="",Australia61!R41   ="",
Canada62!I42      ="",Canada62!I41      ="",
Canada62!B42      ="",Canada62!B41      ="",
Canada62!R42      ="",Canada62!R41      ="",
Japan63!I42       ="",Japan63!I41       ="",
Japan63!B42       ="",Japan63!B41       ="",
Japan63!R42       ="",Japan63!R41       ="",
Norway64!I42      ="",Norway64!I41      ="",
Norway64!B42      ="",Norway64!B41      ="",
Norway64!R42      ="",Norway64!R41      ="",
Switzerland65!I42 ="",Switzerland65!I41 ="",
Switzerland65!B42 ="",Switzerland65!B41 ="",
Switzerland65!R42 ="",Switzerland65!R41 =""),"",
LN(SQRT(
(Australia61!I42/Australia61!B42
 +Canada62!I42/Canada62!B42
 +Japan63!I42/Japan63!B42
 +Norway64!I42/Norway64!B42
 +Switzerland65!I42/Switzerland65!B42)
/(Australia61!I42/Australia61!R42*Australia61!R41/Australia61!B41
 +Canada62!I42/Canada62!R42*Canada62!R41/Canada62!B41
 +Japan63!I42/Japan63!R42*Japan63!R41/Japan63!B41
 +Norway64!I42/Norway64!R42*Norway64!R41/Norway64!B41
 +Switzerland65!I42/Switzerland65!R42*Switzerland65!R41/Switzerland65!B41)
*(Australia61!I41/Australia61!R41*Australia61!R42/Australia61!B42
 +Canada62!I41/Canada62!R41*Canada62!R42/Canada62!B42
 +Japan63!I41/Japan63!R41*Japan63!R42/Japan63!B42
 +Norway64!I41/Norway64!R41*Norway64!R42/Norway64!B42
 +Switzerland65!I41/Switzerland65!R41*Switzerland65!R42/Switzerland65!B42)
/(Australia61!I41/Australia61!B41
 +Canada62!I41/Canada62!B41
 +Japan63!I41/Japan63!B41
 +Norway64!I41/Norway64!B41
 +Switzerland65!I41/Switzerland65!B41))))</f>
        <v/>
      </c>
      <c r="O42" s="62" t="str">
        <f>IF(OR(
Australia61!K42   ="",Australia61!K41   ="",
Australia61!B42   ="",Australia61!B41   ="",
Australia61!S42   ="",Australia61!S41   ="",
Canada62!K42      ="",Canada62!K41      ="",
Canada62!B42      ="",Canada62!B41      ="",
Canada62!S42      ="",Canada62!S41      ="",
Japan63!K42       ="",Japan63!K41       ="",
Japan63!B42       ="",Japan63!B41       ="",
Japan63!S42       ="",Japan63!S41       ="",
Norway64!K42      ="",Norway64!K41      ="",
Norway64!B42      ="",Norway64!B41      ="",
Norway64!S42      ="",Norway64!S41      ="",
Switzerland65!K42 ="",Switzerland65!K41 ="",
Switzerland65!B42 ="",Switzerland65!B41 ="",
Switzerland65!S42 ="",Switzerland65!S41 =""),"",
LN(SQRT(
(Australia61!K42/Australia61!B42
 +Canada62!K42/Canada62!B42
 +Japan63!K42/Japan63!B42
 +Norway64!K42/Norway64!B42
 +Switzerland65!K42/Switzerland65!B42)
/(Australia61!K42/Australia61!S42*Australia61!S41/Australia61!B41
 +Canada62!K42/Canada62!S42*Canada62!S41/Canada62!B41
 +Japan63!K42/Japan63!S42*Japan63!S41/Japan63!B41
 +Norway64!K42/Norway64!S42*Norway64!S41/Norway64!B41
 +Switzerland65!K42/Switzerland65!S42*Switzerland65!S41/Switzerland65!B41)
*(Australia61!K41/Australia61!S41*Australia61!S42/Australia61!B42
 +Canada62!K41/Canada62!S41*Canada62!S42/Canada62!B42
 +Japan63!K41/Japan63!S41*Japan63!S42/Japan63!B42
 +Norway64!K41/Norway64!S41*Norway64!S42/Norway64!B42
 +Switzerland65!K41/Switzerland65!S41*Switzerland65!S42/Switzerland65!B42)
/(Australia61!K41/Australia61!B41
 +Canada62!K41/Canada62!B41
 +Japan63!K41/Japan63!B41
 +Norway64!K41/Norway64!B41
 +Switzerland65!K41/Switzerland65!B41))))</f>
        <v/>
      </c>
      <c r="P42" s="62" t="str">
        <f>IF(OR(
Australia61!L42   ="",Australia61!L41   ="",
Australia61!B42   ="",Australia61!B41   ="",
Australia61!T42   ="",Australia61!T41   ="",
Canada62!L42      ="",Canada62!L41      ="",
Canada62!B42      ="",Canada62!B41      ="",
Canada62!T42      ="",Canada62!T41      ="",
Japan63!L42       ="",Japan63!L41       ="",
Japan63!B42       ="",Japan63!B41       ="",
Japan63!T42       ="",Japan63!T41       ="",
Norway64!L42      ="",Norway64!L41      ="",
Norway64!B42      ="",Norway64!B41      ="",
Norway64!T42      ="",Norway64!T41      ="",
Switzerland65!L42 ="",Switzerland65!L41 ="",
Switzerland65!B42 ="",Switzerland65!B41 ="",
Switzerland65!T42 ="",Switzerland65!T41 =""),"",
LN(SQRT(
(Australia61!L42/Australia61!B42
 +Canada62!L42/Canada62!B42
 +Japan63!L42/Japan63!B42
 +Norway64!L42/Norway64!B42
 +Switzerland65!L42/Switzerland65!B42)
/(Australia61!L42/Australia61!T42*Australia61!T41/Australia61!B41
 +Canada62!L42/Canada62!T42*Canada62!T41/Canada62!B41
 +Japan63!L42/Japan63!T42*Japan63!T41/Japan63!B41
 +Norway64!L42/Norway64!T42*Norway64!T41/Norway64!B41
 +Switzerland65!L42/Switzerland65!T42*Switzerland65!T41/Switzerland65!B41)
*(Australia61!L41/Australia61!T41*Australia61!T42/Australia61!B42
 +Canada62!L41/Canada62!T41*Canada62!T42/Canada62!B42
 +Japan63!L41/Japan63!T41*Japan63!T42/Japan63!B42
 +Norway64!L41/Norway64!T41*Norway64!T42/Norway64!B42
 +Switzerland65!L41/Switzerland65!T41*Switzerland65!T42/Switzerland65!B42)
/(Australia61!L41/Australia61!B41
 +Canada62!L41/Canada62!B41
 +Japan63!L41/Japan63!B41
 +Norway64!L41/Norway64!B41
 +Switzerland65!L41/Switzerland65!B41))))</f>
        <v/>
      </c>
      <c r="V42" s="61" t="str">
        <f>IF(OR(
Australia61!V42   ="",
Australia61!U42   ="",
Canada62!V42      ="",
Canada62!U42      ="",
Japan63!V42       ="",
Japan63!U42       ="",
Norway64!V42      ="",
Norway64!U42      ="",
Switzerland65!V42 ="",
Switzerland65!U42 =""),"",
LN((Australia61!V42+Canada62!V42+Japan63!V42+Norway64!V42+Switzerland65!V42)
/(Australia61!U42+Canada62!U42+Japan63!U42+Norway64!U42+Switzerland65!U42)))</f>
        <v/>
      </c>
      <c r="W42" s="61" t="str">
        <f>IF(OR(
Australia61!V42   ="",
Australia61!W42   ="",
Australia61!U42   ="",
Canada62!V42      ="",
Canada62!W42      ="",
Canada62!U42      ="",
Japan63!V42       ="",
Japan63!W42       ="",
Japan63!U42       ="",
Norway64!V42      ="",
Norway64!W42      ="",
Norway64!U42      ="",
Switzerland65!V42 ="",
Switzerland65!W42 ="",
Switzerland65!V42 =""),"",
LN((Australia61!V42*Australia61!W42+Canada62!V42*Canada62!W42+Japan63!V42*Japan63!W42+Norway64!V42*Norway64!W42+Switzerland65!V42*Switzerland65!W42)
/(Australia61!U42+Canada62!U42+Japan63!U42+Norway64!U42+Switzerland65!U42)))</f>
        <v/>
      </c>
      <c r="X42" s="61" t="str">
        <f>IF(OR(
Australia61!X42   ="",
Australia61!D42   ="",
Australia61!B42   ="",
Canada62!X42      ="",
Canada62!D42      ="",
Canada62!B42      ="",
Japan63!X42       ="",
Japan63!D42       ="",
Japan63!B42       ="",
Norway64!X42      ="",
Norway64!D42      ="",
Norway64!B42      ="",
Switzerland65!X42 ="",
Switzerland65!D42 ="",
Switzerland65!B42 =""),"",
(Australia61!X42*Australia61!D42/Australia61!B42
 +Canada62!X42*Canada62!D42/Canada62!B42
 +Japan63!X42*Japan63!D42/Japan63!B42
 +Norway64!X42*Norway64!D42/Norway64!B42
 +Switzerland65!X42*Switzerland65!D42/Switzerland65!B42)
/(Australia61!D42/Australia61!B42
 +Canada62!D42/Canada62!B42
 +Japan63!D42/Japan63!B42
 +Norway64!D42/Norway64!B42
 +Switzerland65!D42/Switzerland65!B42))</f>
        <v/>
      </c>
      <c r="Y42" s="61" t="str">
        <f>IF(OR(
Australia61!Y42   ="",
Australia61!D42   ="",
Australia61!B42   ="",
Canada62!Y42      ="",
Canada62!D42      ="",
Canada62!B42      ="",
Japan63!Y42       ="",
Japan63!D42       ="",
Japan63!B42       ="",
Norway64!Y42      ="",
Norway64!D42      ="",
Norway64!B42      ="",
Switzerland65!Y42 ="",
Switzerland65!D42 ="",
Switzerland65!B42 =""),"",
(Australia61!Y42/Australia61!B42
 +Canada62!Y42/Canada62!B42
 +Japan63!Y42/Japan63!B42
 +Norway64!Y42/Norway64!B42
 +Switzerland65!Y42/Switzerland65!B42)
/(Australia61!D42/Australia61!B42
 +Canada62!D42/Canada62!B42
 +Japan63!D42/Japan63!B42
 +Norway64!D42/Norway64!B42
 +Switzerland65!D42/Switzerland65!B42))</f>
        <v/>
      </c>
      <c r="Z42" s="61">
        <v>2.71</v>
      </c>
      <c r="AA42" s="62">
        <f t="shared" si="1"/>
        <v>2.4575485112718412E-2</v>
      </c>
      <c r="AB42" s="61">
        <f>IF(OR(
Australia61!AB42   ="",
Australia61!D42   ="",
Australia61!B42   ="",
Canada62!AB42      ="",
Canada62!D42      ="",
Canada62!B42      ="",
Japan63!AB42       ="",
Japan63!D42       ="",
Japan63!B42       ="",
Norway64!AB42      ="",
Norway64!D42      ="",
Norway64!B42      ="",
Switzerland65!AB42 ="",
Switzerland65!D42 ="",
Switzerland65!B42 =""),"",
(Australia61!AB42*Australia61!D42/Australia61!B42
 +Canada62!AB42*Canada62!D42/Canada62!B42
 +Japan63!AB42*Japan63!D42/Japan63!B42
 +Norway64!AB42*Norway64!D42/Norway64!B42
 +Switzerland65!AB42*Switzerland65!D42/Switzerland65!B42)
/(Australia61!D42/Australia61!B42
 +Canada62!D42/Canada62!B42
 +Japan63!D42/Japan63!B42
 +Norway64!D42/Norway64!B42
 +Switzerland65!D42/Switzerland65!B42))</f>
        <v>0.38147010239191781</v>
      </c>
    </row>
    <row r="43" spans="1:28">
      <c r="A43" s="62">
        <v>1910</v>
      </c>
      <c r="B43" s="62" t="str">
        <f>IF(OR(
Australia61!AC43   ="",
Australia61!D43   ="",
Australia61!B43   ="",
Canada62!AC43      ="",
Canada62!D43      ="",
Canada62!B43      ="",
Japan63!AC43       ="",
Japan63!D43       ="",
Japan63!B43       ="",
Norway64!AC43      ="",
Norway64!D43      ="",
Norway64!B43      ="",
Switzerland65!AC43 ="",
Switzerland65!D43 ="",
Switzerland65!B43 =""),"",
(Australia61!AC43*Australia61!D43/Australia61!B43
 +Canada62!AC43*Canada62!D43/Canada62!B43
 +Japan63!AC43*Japan63!D43/Japan63!B43
 +Norway64!AC43*Norway64!D43/Norway64!B43
 +Switzerland65!AC43*Switzerland65!D43/Switzerland65!B43)
/(Australia61!D43/Australia61!B43
 +Canada62!D43/Canada62!B43
 +Japan63!D43/Japan63!B43
 +Norway64!D43/Norway64!B43
 +Switzerland65!D43/Switzerland65!B43))</f>
        <v/>
      </c>
      <c r="C43" s="61" t="str">
        <f>IF(OR(
Australia61!F43   ="",
Australia61!D43   ="",
Australia61!B43   ="",
Canada62!F43      ="",
Canada62!D43      ="",
Canada62!B43      ="",
Japan63!F43       ="",
Japan63!D43       ="",
Japan63!B43       ="",
Norway64!F43      ="",
Norway64!D43      ="",
Norway64!B43      ="",
Switzerland65!F43 ="",
Switzerland65!D43 ="",
Switzerland65!B43 =""),"",
(Australia61!F43*Australia61!D43/Australia61!B43
 +Canada62!F43*Canada62!D43/Canada62!B43
 +Japan63!F43*Japan63!D43/Japan63!B43
 +Norway64!F43*Norway64!D43/Norway64!B43
 +Switzerland65!F43*Switzerland65!D43/Switzerland65!B43)
/(Australia61!D43/Australia61!B43
 +Canada62!D43/Canada62!B43
 +Japan63!D43/Japan63!B43
 +Norway64!D43/Norway64!B43
 +Switzerland65!D43/Switzerland65!B43))</f>
        <v/>
      </c>
      <c r="D43" s="61" t="str">
        <f>IF(OR(
Australia61!AE43   ="",
Australia61!D43   ="",
Australia61!B43   ="",
Canada62!AE43      ="",
Canada62!D43      ="",
Canada62!B43      ="",
Japan63!AE43       ="",
Japan63!D43       ="",
Japan63!B43       ="",
Norway64!AE43      ="",
Norway64!D43      ="",
Norway64!B43      ="",
Switzerland65!AE43 ="",
Switzerland65!D43 ="",
Switzerland65!B43 =""),"",
(Australia61!AE43*Australia61!D43/Australia61!B43
 +Canada62!AE43*Canada62!D43/Canada62!B43
 +Japan63!AE43*Japan63!D43/Japan63!B43
 +Norway64!AE43*Norway64!D43/Norway64!B43
 +Switzerland65!AE43*Switzerland65!D43/Switzerland65!B43)
/(Australia61!D43/Australia61!B43
 +Canada62!D43/Canada62!B43
 +Japan63!D43/Japan63!B43
 +Norway64!D43/Norway64!B43
 +Switzerland65!D43/Switzerland65!B43))</f>
        <v/>
      </c>
      <c r="E43" s="61">
        <f>IF(OR(
Australia61!H43   ="",
Australia61!D43   ="",
Australia61!B43   ="",
Canada62!H43      ="",
Canada62!D43      ="",
Canada62!B43      ="",
Japan63!H43       ="",
Japan63!D43       ="",
Japan63!B43       ="",
Norway64!H43      ="",
Norway64!D43      ="",
Norway64!B43      ="",
Switzerland65!H43 ="",
Switzerland65!D43 ="",
Switzerland65!B43 =""),"",
(Australia61!H43*Australia61!D43/Australia61!B43
 +Canada62!H43*Canada62!D43/Canada62!B43
 +Japan63!H43*Japan63!D43/Japan63!B43
 +Norway64!H43*Norway64!D43/Norway64!B43
 +Switzerland65!H43*Switzerland65!D43/Switzerland65!B43)
/(Australia61!D43/Australia61!B43
 +Canada62!D43/Canada62!B43
 +Japan63!D43/Japan63!B43
 +Norway64!D43/Norway64!B43
 +Switzerland65!D43/Switzerland65!B43))</f>
        <v>0.19533924260781255</v>
      </c>
      <c r="F43" s="61">
        <f>IF(OR(
Australia61!I43   ="",
Australia61!D43   ="",
Australia61!B43   ="",
Canada62!I43      ="",
Canada62!D43      ="",
Canada62!B43      ="",
Japan63!I43       ="",
Japan63!D43       ="",
Japan63!B43       ="",
Norway64!I43      ="",
Norway64!D43      ="",
Norway64!B43      ="",
Switzerland65!I43 ="",
Switzerland65!D43 ="",
Switzerland65!B43 =""),"",
(Australia61!I43/Australia61!B43
 +Canada62!I43/Canada62!B43
 +Japan63!I43/Japan63!B43
 +Norway64!I43/Norway64!B43
 +Switzerland65!I43/Switzerland65!B43)
/(Australia61!D43/Australia61!B43
 +Canada62!D43/Canada62!B43
 +Japan63!D43/Japan63!B43
 +Norway64!D43/Norway64!B43
 +Switzerland65!D43/Switzerland65!B43))</f>
        <v>7.1456203425523626E-2</v>
      </c>
      <c r="G43" s="61">
        <f>IF(OR(
Australia61!J43   ="",
Australia61!D43   ="",
Australia61!B43   ="",
Canada62!J43      ="",
Canada62!D43      ="",
Canada62!B43      ="",
Japan63!J43       ="",
Japan63!D43       ="",
Japan63!B43       ="",
Norway64!J43      ="",
Norway64!D43      ="",
Norway64!B43      ="",
Switzerland65!J43 ="",
Switzerland65!D43 ="",
Switzerland65!B43 =""),"",
(Australia61!J43/Australia61!B43
 +Canada62!J43/Canada62!B43
 +Japan63!J43/Japan63!B43
 +Norway64!J43/Norway64!B43
 +Switzerland65!J43/Switzerland65!B43)
/(Australia61!D43/Australia61!B43
 +Canada62!D43/Canada62!B43
 +Japan63!D43/Japan63!B43
 +Norway64!D43/Norway64!B43
 +Switzerland65!D43/Switzerland65!B43))</f>
        <v>7.8830674097630615E-2</v>
      </c>
      <c r="H43" s="61">
        <f>IF(OR(
Australia61!K43   ="",
Australia61!D43   ="",
Australia61!B43   ="",
Canada62!K43      ="",
Canada62!D43      ="",
Canada62!B43      ="",
Japan63!K43       ="",
Japan63!D43       ="",
Japan63!B43       ="",
Norway64!K43      ="",
Norway64!D43      ="",
Norway64!B43      ="",
Switzerland65!K43 ="",
Switzerland65!D43 ="",
Switzerland65!B43 =""),"",
(Australia61!K43/Australia61!B43
 +Canada62!K43/Canada62!B43
 +Japan63!K43/Japan63!B43
 +Norway64!K43/Norway64!B43
 +Switzerland65!K43/Switzerland65!B43)
/(Australia61!D43/Australia61!B43
 +Canada62!D43/Canada62!B43
 +Japan63!D43/Japan63!B43
 +Norway64!D43/Norway64!B43
 +Switzerland65!D43/Switzerland65!B43))</f>
        <v>0.16880678206127195</v>
      </c>
      <c r="I43" s="61">
        <f>IF(OR(
Australia61!L43   ="",
Australia61!D43   ="",
Australia61!B43   ="",
Canada62!L43      ="",
Canada62!D43      ="",
Canada62!B43      ="",
Japan63!L43       ="",
Japan63!D43       ="",
Japan63!B43       ="",
Norway64!L43      ="",
Norway64!D43      ="",
Norway64!B43      ="",
Switzerland65!L43 ="",
Switzerland65!D43 ="",
Switzerland65!B43 =""),"",
(Australia61!L43/Australia61!B43
 +Canada62!L43/Canada62!B43
 +Japan63!L43/Japan63!B43
 +Norway64!L43/Norway64!B43
 +Switzerland65!L43/Switzerland65!B43)
/(Australia61!D43/Australia61!B43
 +Canada62!D43/Canada62!B43
 +Japan63!D43/Japan63!B43
 +Norway64!D43/Norway64!B43
 +Switzerland65!D43/Switzerland65!B43))</f>
        <v>0.19946239047798983</v>
      </c>
      <c r="J43" s="61">
        <f t="shared" si="0"/>
        <v>-3.0655608416717883E-2</v>
      </c>
      <c r="K43" s="62">
        <f>IF(OR(
Australia61!D43   ="",Australia61!D42   ="",
Australia61!B43   ="",Australia61!B42   ="",
Australia61!N43   ="",Australia61!N42   ="",
Canada62!D43      ="",Canada62!D42      ="",
Canada62!B43      ="",Canada62!B42      ="",
Canada62!N43      ="",Canada62!N42      ="",
Japan63!D43       ="",Japan63!D42       ="",
Japan63!B43       ="",Japan63!B42       ="",
Japan63!N43       ="",Japan63!N42       ="",
Norway64!D43      ="",Norway64!D42      ="",
Norway64!B43      ="",Norway64!B42      ="",
Norway64!N43      ="",Norway64!N42      ="",
Switzerland65!D43 ="",Switzerland65!D42 ="",
Switzerland65!B43 ="",Switzerland65!B42 ="",
Switzerland65!N43 ="",Switzerland65!N42 =""),"",
LN(SQRT(
(Australia61!D43/Australia61!B43
 +Canada62!D43/Canada62!B43
 +Japan63!D43/Japan63!B43
 +Norway64!D43/Norway64!B43
 +Switzerland65!D43/Switzerland65!B43)
/(Australia61!D43/Australia61!N43*Australia61!N42/Australia61!B42
 +Canada62!D43/Canada62!N43*Canada62!N42/Canada62!B42
 +Japan63!D43/Japan63!N43*Japan63!N42/Japan63!B42
 +Norway64!D43/Norway64!N43*Norway64!N42/Norway64!B42
 +Switzerland65!D43/Switzerland65!N43*Switzerland65!N42/Switzerland65!B42)
*(Australia61!D42/Australia61!N42*Australia61!N43/Australia61!B43
 +Canada62!D42/Canada62!N42*Canada62!N43/Canada62!B43
 +Japan63!D42/Japan63!N42*Japan63!N43/Japan63!B43
 +Norway64!D42/Norway64!N42*Norway64!N43/Norway64!B43
 +Switzerland65!D42/Switzerland65!N42*Switzerland65!N43/Switzerland65!B43)
/(Australia61!D42/Australia61!B42
 +Canada62!D42/Canada62!B42
 +Japan63!D42/Japan63!B42
 +Norway64!D42/Norway64!B42
 +Switzerland65!D42/Switzerland65!B42))))</f>
        <v>7.9062126969779087E-3</v>
      </c>
      <c r="L43" s="62" t="str">
        <f>IF(OR(
Australia61!F43   ="",Australia61!F42   ="",
Australia61!D43   ="",Australia61!D42   ="",
Australia61!B43   ="",Australia61!B42   ="",
Australia61!P43   ="",Australia61!P42   ="",
Canada62!F43      ="",Canada62!F42      ="",
Canada62!D43      ="",Canada62!D42      ="",
Canada62!B43      ="",Canada62!B42      ="",
Canada62!P43      ="",Canada62!P42      ="",
Japan63!F43       ="",Japan63!F42       ="",
Japan63!D43       ="",Japan63!D42       ="",
Japan63!B43       ="",Japan63!B42       ="",
Japan63!P43       ="",Japan63!P42       ="",
Norway64!F43      ="",Norway64!F42      ="",
Norway64!D43      ="",Norway64!D42      ="",
Norway64!B43      ="",Norway64!B42      ="",
Norway64!P43      ="",Norway64!P42      ="",
Switzerland65!F43 ="",Switzerland65!F42 ="",
Switzerland65!D43 ="",Switzerland65!D42 ="",
Switzerland65!B43 ="",Switzerland65!B42 ="",
Switzerland65!P43 ="",Switzerland65!P42 =""),"",
LN(SQRT(
(Australia61!D43*Australia61!F43/Australia61!B43
 +Canada62!D43*Canada62!F43/Canada62!B43
 +Japan63!D43*Japan63!F43/Japan63!B43
 +Norway64!D43*Norway64!F43/Norway64!B43
 +Switzerland65!D43*Switzerland65!F43/Switzerland65!B43)
/(Australia61!D43*Australia61!F43/Australia61!P43*Australia61!P42/Australia61!B42
 +Canada62!D43*Canada62!F43/Canada62!P43*Canada62!P42/Canada62!B42
 +Japan63!D43*Japan63!F43/Japan63!P43*Japan63!P42/Japan63!B42
 +Norway64!D43*Norway64!F43/Norway64!P43*Norway64!P42/Norway64!B42
 +Switzerland65!D43*Switzerland65!F43/Switzerland65!P43*Switzerland65!P42/Switzerland65!B42)
*(Australia61!D42*Australia61!F42/Australia61!P42*Australia61!P43/Australia61!B43
 +Canada62!D42*Canada62!F42/Canada62!P42*Canada62!P43/Canada62!B43
 +Japan63!D42*Japan63!F42/Japan63!P42*Japan63!P43/Japan63!B43
 +Norway64!D42*Norway64!F42/Norway64!P42*Norway64!P43/Norway64!B43
 +Switzerland65!D42*Switzerland65!F42/Switzerland65!P42*Switzerland65!P43/Switzerland65!B43)
/(Australia61!D42*Australia61!F42/Australia61!B42
 +Canada62!D42*Canada62!F42/Canada62!B42
 +Japan63!D42*Japan63!F42/Japan63!B42
 +Norway64!D42*Norway64!F42/Norway64!B42
 +Switzerland65!D42*Switzerland65!F42/Switzerland65!B42))))</f>
        <v/>
      </c>
      <c r="M43" s="62" t="str">
        <f>IF(OR(
Australia61!H43   ="",Australia61!H42   ="",
Australia61!D43   ="",Australia61!D42   ="",
Australia61!B43   ="",Australia61!B42   ="",
Australia61!Q43   ="",Australia61!Q42   ="",
Canada62!H43      ="",Canada62!H42      ="",
Canada62!D43      ="",Canada62!D42      ="",
Canada62!B43      ="",Canada62!B42      ="",
Canada62!Q43      ="",Canada62!Q42      ="",
Japan63!H43       ="",Japan63!H42       ="",
Japan63!D43       ="",Japan63!D42       ="",
Japan63!B43       ="",Japan63!B42       ="",
Japan63!Q43       ="",Japan63!Q42       ="",
Norway64!H43      ="",Norway64!H42      ="",
Norway64!D43      ="",Norway64!D42      ="",
Norway64!B43      ="",Norway64!B42      ="",
Norway64!Q43      ="",Norway64!Q42      ="",
Switzerland65!H43 ="",Switzerland65!H42 ="",
Switzerland65!D43 ="",Switzerland65!D42 ="",
Switzerland65!B43 ="",Switzerland65!B42 ="",
Switzerland65!Q43 ="",Switzerland65!Q42 =""),"",
LN(SQRT(
(Australia61!D43*Australia61!H43/Australia61!B43
 +Canada62!D43*Canada62!H43/Canada62!B43
 +Japan63!D43*Japan63!H43/Japan63!B43
 +Norway64!D43*Norway64!H43/Norway64!B43
 +Switzerland65!D43*Switzerland65!H43/Switzerland65!B43)
/(Australia61!D43*Australia61!H43/Australia61!Q43*Australia61!Q42/Australia61!B42
 +Canada62!D43*Canada62!H43/Canada62!Q43*Canada62!Q42/Canada62!B42
 +Japan63!D43*Japan63!H43/Japan63!Q43*Japan63!Q42/Japan63!B42
 +Norway64!D43*Norway64!H43/Norway64!Q43*Norway64!Q42/Norway64!B42
 +Switzerland65!D43*Switzerland65!H43/Switzerland65!Q43*Switzerland65!Q42/Switzerland65!B42)
*(Australia61!D42*Australia61!H42/Australia61!Q42*Australia61!Q43/Australia61!B43
 +Canada62!D42*Canada62!H42/Canada62!Q42*Canada62!Q43/Canada62!B43
 +Japan63!D42*Japan63!H42/Japan63!Q42*Japan63!Q43/Japan63!B43
 +Norway64!D42*Norway64!H42/Norway64!Q42*Norway64!Q43/Norway64!B43
 +Switzerland65!D42*Switzerland65!H42/Switzerland65!Q42*Switzerland65!Q43/Switzerland65!B43)
/(Australia61!D42*Australia61!H42/Australia61!B42
 +Canada62!D42*Canada62!H42/Canada62!B42
 +Japan63!D42*Japan63!H42/Japan63!B42
 +Norway64!D42*Norway64!H42/Norway64!B42
 +Switzerland65!D42*Switzerland65!H42/Switzerland65!B42))))</f>
        <v/>
      </c>
      <c r="N43" s="62" t="str">
        <f>IF(OR(
Australia61!I43   ="",Australia61!I42   ="",
Australia61!B43   ="",Australia61!B42   ="",
Australia61!R43   ="",Australia61!R42   ="",
Canada62!I43      ="",Canada62!I42      ="",
Canada62!B43      ="",Canada62!B42      ="",
Canada62!R43      ="",Canada62!R42      ="",
Japan63!I43       ="",Japan63!I42       ="",
Japan63!B43       ="",Japan63!B42       ="",
Japan63!R43       ="",Japan63!R42       ="",
Norway64!I43      ="",Norway64!I42      ="",
Norway64!B43      ="",Norway64!B42      ="",
Norway64!R43      ="",Norway64!R42      ="",
Switzerland65!I43 ="",Switzerland65!I42 ="",
Switzerland65!B43 ="",Switzerland65!B42 ="",
Switzerland65!R43 ="",Switzerland65!R42 =""),"",
LN(SQRT(
(Australia61!I43/Australia61!B43
 +Canada62!I43/Canada62!B43
 +Japan63!I43/Japan63!B43
 +Norway64!I43/Norway64!B43
 +Switzerland65!I43/Switzerland65!B43)
/(Australia61!I43/Australia61!R43*Australia61!R42/Australia61!B42
 +Canada62!I43/Canada62!R43*Canada62!R42/Canada62!B42
 +Japan63!I43/Japan63!R43*Japan63!R42/Japan63!B42
 +Norway64!I43/Norway64!R43*Norway64!R42/Norway64!B42
 +Switzerland65!I43/Switzerland65!R43*Switzerland65!R42/Switzerland65!B42)
*(Australia61!I42/Australia61!R42*Australia61!R43/Australia61!B43
 +Canada62!I42/Canada62!R42*Canada62!R43/Canada62!B43
 +Japan63!I42/Japan63!R42*Japan63!R43/Japan63!B43
 +Norway64!I42/Norway64!R42*Norway64!R43/Norway64!B43
 +Switzerland65!I42/Switzerland65!R42*Switzerland65!R43/Switzerland65!B43)
/(Australia61!I42/Australia61!B42
 +Canada62!I42/Canada62!B42
 +Japan63!I42/Japan63!B42
 +Norway64!I42/Norway64!B42
 +Switzerland65!I42/Switzerland65!B42))))</f>
        <v/>
      </c>
      <c r="O43" s="62" t="str">
        <f>IF(OR(
Australia61!K43   ="",Australia61!K42   ="",
Australia61!B43   ="",Australia61!B42   ="",
Australia61!S43   ="",Australia61!S42   ="",
Canada62!K43      ="",Canada62!K42      ="",
Canada62!B43      ="",Canada62!B42      ="",
Canada62!S43      ="",Canada62!S42      ="",
Japan63!K43       ="",Japan63!K42       ="",
Japan63!B43       ="",Japan63!B42       ="",
Japan63!S43       ="",Japan63!S42       ="",
Norway64!K43      ="",Norway64!K42      ="",
Norway64!B43      ="",Norway64!B42      ="",
Norway64!S43      ="",Norway64!S42      ="",
Switzerland65!K43 ="",Switzerland65!K42 ="",
Switzerland65!B43 ="",Switzerland65!B42 ="",
Switzerland65!S43 ="",Switzerland65!S42 =""),"",
LN(SQRT(
(Australia61!K43/Australia61!B43
 +Canada62!K43/Canada62!B43
 +Japan63!K43/Japan63!B43
 +Norway64!K43/Norway64!B43
 +Switzerland65!K43/Switzerland65!B43)
/(Australia61!K43/Australia61!S43*Australia61!S42/Australia61!B42
 +Canada62!K43/Canada62!S43*Canada62!S42/Canada62!B42
 +Japan63!K43/Japan63!S43*Japan63!S42/Japan63!B42
 +Norway64!K43/Norway64!S43*Norway64!S42/Norway64!B42
 +Switzerland65!K43/Switzerland65!S43*Switzerland65!S42/Switzerland65!B42)
*(Australia61!K42/Australia61!S42*Australia61!S43/Australia61!B43
 +Canada62!K42/Canada62!S42*Canada62!S43/Canada62!B43
 +Japan63!K42/Japan63!S42*Japan63!S43/Japan63!B43
 +Norway64!K42/Norway64!S42*Norway64!S43/Norway64!B43
 +Switzerland65!K42/Switzerland65!S42*Switzerland65!S43/Switzerland65!B43)
/(Australia61!K42/Australia61!B42
 +Canada62!K42/Canada62!B42
 +Japan63!K42/Japan63!B42
 +Norway64!K42/Norway64!B42
 +Switzerland65!K42/Switzerland65!B42))))</f>
        <v/>
      </c>
      <c r="P43" s="62" t="str">
        <f>IF(OR(
Australia61!L43   ="",Australia61!L42   ="",
Australia61!B43   ="",Australia61!B42   ="",
Australia61!T43   ="",Australia61!T42   ="",
Canada62!L43      ="",Canada62!L42      ="",
Canada62!B43      ="",Canada62!B42      ="",
Canada62!T43      ="",Canada62!T42      ="",
Japan63!L43       ="",Japan63!L42       ="",
Japan63!B43       ="",Japan63!B42       ="",
Japan63!T43       ="",Japan63!T42       ="",
Norway64!L43      ="",Norway64!L42      ="",
Norway64!B43      ="",Norway64!B42      ="",
Norway64!T43      ="",Norway64!T42      ="",
Switzerland65!L43 ="",Switzerland65!L42 ="",
Switzerland65!B43 ="",Switzerland65!B42 ="",
Switzerland65!T43 ="",Switzerland65!T42 =""),"",
LN(SQRT(
(Australia61!L43/Australia61!B43
 +Canada62!L43/Canada62!B43
 +Japan63!L43/Japan63!B43
 +Norway64!L43/Norway64!B43
 +Switzerland65!L43/Switzerland65!B43)
/(Australia61!L43/Australia61!T43*Australia61!T42/Australia61!B42
 +Canada62!L43/Canada62!T43*Canada62!T42/Canada62!B42
 +Japan63!L43/Japan63!T43*Japan63!T42/Japan63!B42
 +Norway64!L43/Norway64!T43*Norway64!T42/Norway64!B42
 +Switzerland65!L43/Switzerland65!T43*Switzerland65!T42/Switzerland65!B42)
*(Australia61!L42/Australia61!T42*Australia61!T43/Australia61!B43
 +Canada62!L42/Canada62!T42*Canada62!T43/Canada62!B43
 +Japan63!L42/Japan63!T42*Japan63!T43/Japan63!B43
 +Norway64!L42/Norway64!T42*Norway64!T43/Norway64!B43
 +Switzerland65!L42/Switzerland65!T42*Switzerland65!T43/Switzerland65!B43)
/(Australia61!L42/Australia61!B42
 +Canada62!L42/Canada62!B42
 +Japan63!L42/Japan63!B42
 +Norway64!L42/Norway64!B42
 +Switzerland65!L42/Switzerland65!B42))))</f>
        <v/>
      </c>
      <c r="V43" s="61" t="str">
        <f>IF(OR(
Australia61!V43   ="",
Australia61!U43   ="",
Canada62!V43      ="",
Canada62!U43      ="",
Japan63!V43       ="",
Japan63!U43       ="",
Norway64!V43      ="",
Norway64!U43      ="",
Switzerland65!V43 ="",
Switzerland65!U43 =""),"",
LN((Australia61!V43+Canada62!V43+Japan63!V43+Norway64!V43+Switzerland65!V43)
/(Australia61!U43+Canada62!U43+Japan63!U43+Norway64!U43+Switzerland65!U43)))</f>
        <v/>
      </c>
      <c r="W43" s="61" t="str">
        <f>IF(OR(
Australia61!V43   ="",
Australia61!W43   ="",
Australia61!U43   ="",
Canada62!V43      ="",
Canada62!W43      ="",
Canada62!U43      ="",
Japan63!V43       ="",
Japan63!W43       ="",
Japan63!U43       ="",
Norway64!V43      ="",
Norway64!W43      ="",
Norway64!U43      ="",
Switzerland65!V43 ="",
Switzerland65!W43 ="",
Switzerland65!V43 =""),"",
LN((Australia61!V43*Australia61!W43+Canada62!V43*Canada62!W43+Japan63!V43*Japan63!W43+Norway64!V43*Norway64!W43+Switzerland65!V43*Switzerland65!W43)
/(Australia61!U43+Canada62!U43+Japan63!U43+Norway64!U43+Switzerland65!U43)))</f>
        <v/>
      </c>
      <c r="X43" s="61" t="str">
        <f>IF(OR(
Australia61!X43   ="",
Australia61!D43   ="",
Australia61!B43   ="",
Canada62!X43      ="",
Canada62!D43      ="",
Canada62!B43      ="",
Japan63!X43       ="",
Japan63!D43       ="",
Japan63!B43       ="",
Norway64!X43      ="",
Norway64!D43      ="",
Norway64!B43      ="",
Switzerland65!X43 ="",
Switzerland65!D43 ="",
Switzerland65!B43 =""),"",
(Australia61!X43*Australia61!D43/Australia61!B43
 +Canada62!X43*Canada62!D43/Canada62!B43
 +Japan63!X43*Japan63!D43/Japan63!B43
 +Norway64!X43*Norway64!D43/Norway64!B43
 +Switzerland65!X43*Switzerland65!D43/Switzerland65!B43)
/(Australia61!D43/Australia61!B43
 +Canada62!D43/Canada62!B43
 +Japan63!D43/Japan63!B43
 +Norway64!D43/Norway64!B43
 +Switzerland65!D43/Switzerland65!B43))</f>
        <v/>
      </c>
      <c r="Y43" s="61" t="str">
        <f>IF(OR(
Australia61!Y43   ="",
Australia61!D43   ="",
Australia61!B43   ="",
Canada62!Y43      ="",
Canada62!D43      ="",
Canada62!B43      ="",
Japan63!Y43       ="",
Japan63!D43       ="",
Japan63!B43       ="",
Norway64!Y43      ="",
Norway64!D43      ="",
Norway64!B43      ="",
Switzerland65!Y43 ="",
Switzerland65!D43 ="",
Switzerland65!B43 =""),"",
(Australia61!Y43/Australia61!B43
 +Canada62!Y43/Canada62!B43
 +Japan63!Y43/Japan63!B43
 +Norway64!Y43/Norway64!B43
 +Switzerland65!Y43/Switzerland65!B43)
/(Australia61!D43/Australia61!B43
 +Canada62!D43/Canada62!B43
 +Japan63!D43/Japan63!B43
 +Norway64!D43/Norway64!B43
 +Switzerland65!D43/Switzerland65!B43))</f>
        <v/>
      </c>
      <c r="Z43" s="61">
        <v>2.98</v>
      </c>
      <c r="AA43" s="62">
        <f t="shared" si="1"/>
        <v>1.919378730302209E-2</v>
      </c>
      <c r="AB43" s="61">
        <f>IF(OR(
Australia61!AB43   ="",
Australia61!D43   ="",
Australia61!B43   ="",
Canada62!AB43      ="",
Canada62!D43      ="",
Canada62!B43      ="",
Japan63!AB43       ="",
Japan63!D43       ="",
Japan63!B43       ="",
Norway64!AB43      ="",
Norway64!D43      ="",
Norway64!B43      ="",
Switzerland65!AB43 ="",
Switzerland65!D43 ="",
Switzerland65!B43 =""),"",
(Australia61!AB43*Australia61!D43/Australia61!B43
 +Canada62!AB43*Canada62!D43/Canada62!B43
 +Japan63!AB43*Japan63!D43/Japan63!B43
 +Norway64!AB43*Norway64!D43/Norway64!B43
 +Switzerland65!AB43*Switzerland65!D43/Switzerland65!B43)
/(Australia61!D43/Australia61!B43
 +Canada62!D43/Canada62!B43
 +Japan63!D43/Japan63!B43
 +Norway64!D43/Norway64!B43
 +Switzerland65!D43/Switzerland65!B43))</f>
        <v>0.36744957175712978</v>
      </c>
    </row>
    <row r="44" spans="1:28">
      <c r="A44" s="62">
        <v>1911</v>
      </c>
      <c r="B44" s="62" t="str">
        <f>IF(OR(
Australia61!AC44   ="",
Australia61!D44   ="",
Australia61!B44   ="",
Canada62!AC44      ="",
Canada62!D44      ="",
Canada62!B44      ="",
Japan63!AC44       ="",
Japan63!D44       ="",
Japan63!B44       ="",
Norway64!AC44      ="",
Norway64!D44      ="",
Norway64!B44      ="",
Switzerland65!AC44 ="",
Switzerland65!D44 ="",
Switzerland65!B44 =""),"",
(Australia61!AC44*Australia61!D44/Australia61!B44
 +Canada62!AC44*Canada62!D44/Canada62!B44
 +Japan63!AC44*Japan63!D44/Japan63!B44
 +Norway64!AC44*Norway64!D44/Norway64!B44
 +Switzerland65!AC44*Switzerland65!D44/Switzerland65!B44)
/(Australia61!D44/Australia61!B44
 +Canada62!D44/Canada62!B44
 +Japan63!D44/Japan63!B44
 +Norway64!D44/Norway64!B44
 +Switzerland65!D44/Switzerland65!B44))</f>
        <v/>
      </c>
      <c r="C44" s="61" t="str">
        <f>IF(OR(
Australia61!F44   ="",
Australia61!D44   ="",
Australia61!B44   ="",
Canada62!F44      ="",
Canada62!D44      ="",
Canada62!B44      ="",
Japan63!F44       ="",
Japan63!D44       ="",
Japan63!B44       ="",
Norway64!F44      ="",
Norway64!D44      ="",
Norway64!B44      ="",
Switzerland65!F44 ="",
Switzerland65!D44 ="",
Switzerland65!B44 =""),"",
(Australia61!F44*Australia61!D44/Australia61!B44
 +Canada62!F44*Canada62!D44/Canada62!B44
 +Japan63!F44*Japan63!D44/Japan63!B44
 +Norway64!F44*Norway64!D44/Norway64!B44
 +Switzerland65!F44*Switzerland65!D44/Switzerland65!B44)
/(Australia61!D44/Australia61!B44
 +Canada62!D44/Canada62!B44
 +Japan63!D44/Japan63!B44
 +Norway64!D44/Norway64!B44
 +Switzerland65!D44/Switzerland65!B44))</f>
        <v/>
      </c>
      <c r="D44" s="61" t="str">
        <f>IF(OR(
Australia61!AE44   ="",
Australia61!D44   ="",
Australia61!B44   ="",
Canada62!AE44      ="",
Canada62!D44      ="",
Canada62!B44      ="",
Japan63!AE44       ="",
Japan63!D44       ="",
Japan63!B44       ="",
Norway64!AE44      ="",
Norway64!D44      ="",
Norway64!B44      ="",
Switzerland65!AE44 ="",
Switzerland65!D44 ="",
Switzerland65!B44 =""),"",
(Australia61!AE44*Australia61!D44/Australia61!B44
 +Canada62!AE44*Canada62!D44/Canada62!B44
 +Japan63!AE44*Japan63!D44/Japan63!B44
 +Norway64!AE44*Norway64!D44/Norway64!B44
 +Switzerland65!AE44*Switzerland65!D44/Switzerland65!B44)
/(Australia61!D44/Australia61!B44
 +Canada62!D44/Canada62!B44
 +Japan63!D44/Japan63!B44
 +Norway64!D44/Norway64!B44
 +Switzerland65!D44/Switzerland65!B44))</f>
        <v/>
      </c>
      <c r="E44" s="61">
        <f>IF(OR(
Australia61!H44   ="",
Australia61!D44   ="",
Australia61!B44   ="",
Canada62!H44      ="",
Canada62!D44      ="",
Canada62!B44      ="",
Japan63!H44       ="",
Japan63!D44       ="",
Japan63!B44       ="",
Norway64!H44      ="",
Norway64!D44      ="",
Norway64!B44      ="",
Switzerland65!H44 ="",
Switzerland65!D44 ="",
Switzerland65!B44 =""),"",
(Australia61!H44*Australia61!D44/Australia61!B44
 +Canada62!H44*Canada62!D44/Canada62!B44
 +Japan63!H44*Japan63!D44/Japan63!B44
 +Norway64!H44*Norway64!D44/Norway64!B44
 +Switzerland65!H44*Switzerland65!D44/Switzerland65!B44)
/(Australia61!D44/Australia61!B44
 +Canada62!D44/Canada62!B44
 +Japan63!D44/Japan63!B44
 +Norway64!D44/Norway64!B44
 +Switzerland65!D44/Switzerland65!B44))</f>
        <v>0.20911944673761407</v>
      </c>
      <c r="F44" s="61">
        <f>IF(OR(
Australia61!I44   ="",
Australia61!D44   ="",
Australia61!B44   ="",
Canada62!I44      ="",
Canada62!D44      ="",
Canada62!B44      ="",
Japan63!I44       ="",
Japan63!D44       ="",
Japan63!B44       ="",
Norway64!I44      ="",
Norway64!D44      ="",
Norway64!B44      ="",
Switzerland65!I44 ="",
Switzerland65!D44 ="",
Switzerland65!B44 =""),"",
(Australia61!I44/Australia61!B44
 +Canada62!I44/Canada62!B44
 +Japan63!I44/Japan63!B44
 +Norway64!I44/Norway64!B44
 +Switzerland65!I44/Switzerland65!B44)
/(Australia61!D44/Australia61!B44
 +Canada62!D44/Canada62!B44
 +Japan63!D44/Japan63!B44
 +Norway64!D44/Norway64!B44
 +Switzerland65!D44/Switzerland65!B44))</f>
        <v>6.8128180754809503E-2</v>
      </c>
      <c r="G44" s="61">
        <f>IF(OR(
Australia61!J44   ="",
Australia61!D44   ="",
Australia61!B44   ="",
Canada62!J44      ="",
Canada62!D44      ="",
Canada62!B44      ="",
Japan63!J44       ="",
Japan63!D44       ="",
Japan63!B44       ="",
Norway64!J44      ="",
Norway64!D44      ="",
Norway64!B44      ="",
Switzerland65!J44 ="",
Switzerland65!D44 ="",
Switzerland65!B44 =""),"",
(Australia61!J44/Australia61!B44
 +Canada62!J44/Canada62!B44
 +Japan63!J44/Japan63!B44
 +Norway64!J44/Norway64!B44
 +Switzerland65!J44/Switzerland65!B44)
/(Australia61!D44/Australia61!B44
 +Canada62!D44/Canada62!B44
 +Japan63!D44/Japan63!B44
 +Norway64!D44/Norway64!B44
 +Switzerland65!D44/Switzerland65!B44))</f>
        <v>7.4515401487418753E-2</v>
      </c>
      <c r="H44" s="61">
        <f>IF(OR(
Australia61!K44   ="",
Australia61!D44   ="",
Australia61!B44   ="",
Canada62!K44      ="",
Canada62!D44      ="",
Canada62!B44      ="",
Japan63!K44       ="",
Japan63!D44       ="",
Japan63!B44       ="",
Norway64!K44      ="",
Norway64!D44      ="",
Norway64!B44      ="",
Switzerland65!K44 ="",
Switzerland65!D44 ="",
Switzerland65!B44 =""),"",
(Australia61!K44/Australia61!B44
 +Canada62!K44/Canada62!B44
 +Japan63!K44/Japan63!B44
 +Norway64!K44/Norway64!B44
 +Switzerland65!K44/Switzerland65!B44)
/(Australia61!D44/Australia61!B44
 +Canada62!D44/Canada62!B44
 +Japan63!D44/Japan63!B44
 +Norway64!D44/Norway64!B44
 +Switzerland65!D44/Switzerland65!B44))</f>
        <v>0.16090390918660269</v>
      </c>
      <c r="I44" s="61">
        <f>IF(OR(
Australia61!L44   ="",
Australia61!D44   ="",
Australia61!B44   ="",
Canada62!L44      ="",
Canada62!D44      ="",
Canada62!B44      ="",
Japan63!L44       ="",
Japan63!D44       ="",
Japan63!B44       ="",
Norway64!L44      ="",
Norway64!D44      ="",
Norway64!B44      ="",
Switzerland65!L44 ="",
Switzerland65!D44 ="",
Switzerland65!B44 =""),"",
(Australia61!L44/Australia61!B44
 +Canada62!L44/Canada62!B44
 +Japan63!L44/Japan63!B44
 +Norway64!L44/Norway64!B44
 +Switzerland65!L44/Switzerland65!B44)
/(Australia61!D44/Australia61!B44
 +Canada62!D44/Canada62!B44
 +Japan63!D44/Japan63!B44
 +Norway64!D44/Norway64!B44
 +Switzerland65!D44/Switzerland65!B44))</f>
        <v>0.20052908403636616</v>
      </c>
      <c r="J44" s="61">
        <f t="shared" si="0"/>
        <v>-3.9625174849763467E-2</v>
      </c>
      <c r="K44" s="62">
        <f>IF(OR(
Australia61!D44   ="",Australia61!D43   ="",
Australia61!B44   ="",Australia61!B43   ="",
Australia61!N44   ="",Australia61!N43   ="",
Canada62!D44      ="",Canada62!D43      ="",
Canada62!B44      ="",Canada62!B43      ="",
Canada62!N44      ="",Canada62!N43      ="",
Japan63!D44       ="",Japan63!D43       ="",
Japan63!B44       ="",Japan63!B43       ="",
Japan63!N44       ="",Japan63!N43       ="",
Norway64!D44      ="",Norway64!D43      ="",
Norway64!B44      ="",Norway64!B43      ="",
Norway64!N44      ="",Norway64!N43      ="",
Switzerland65!D44 ="",Switzerland65!D43 ="",
Switzerland65!B44 ="",Switzerland65!B43 ="",
Switzerland65!N44 ="",Switzerland65!N43 =""),"",
LN(SQRT(
(Australia61!D44/Australia61!B44
 +Canada62!D44/Canada62!B44
 +Japan63!D44/Japan63!B44
 +Norway64!D44/Norway64!B44
 +Switzerland65!D44/Switzerland65!B44)
/(Australia61!D44/Australia61!N44*Australia61!N43/Australia61!B43
 +Canada62!D44/Canada62!N44*Canada62!N43/Canada62!B43
 +Japan63!D44/Japan63!N44*Japan63!N43/Japan63!B43
 +Norway64!D44/Norway64!N44*Norway64!N43/Norway64!B43
 +Switzerland65!D44/Switzerland65!N44*Switzerland65!N43/Switzerland65!B43)
*(Australia61!D43/Australia61!N43*Australia61!N44/Australia61!B44
 +Canada62!D43/Canada62!N43*Canada62!N44/Canada62!B44
 +Japan63!D43/Japan63!N43*Japan63!N44/Japan63!B44
 +Norway64!D43/Norway64!N43*Norway64!N44/Norway64!B44
 +Switzerland65!D43/Switzerland65!N43*Switzerland65!N44/Switzerland65!B44)
/(Australia61!D43/Australia61!B43
 +Canada62!D43/Canada62!B43
 +Japan63!D43/Japan63!B43
 +Norway64!D43/Norway64!B43
 +Switzerland65!D43/Switzerland65!B43))))</f>
        <v>6.0228513427920953E-2</v>
      </c>
      <c r="L44" s="62" t="str">
        <f>IF(OR(
Australia61!F44   ="",Australia61!F43   ="",
Australia61!D44   ="",Australia61!D43   ="",
Australia61!B44   ="",Australia61!B43   ="",
Australia61!P44   ="",Australia61!P43   ="",
Canada62!F44      ="",Canada62!F43      ="",
Canada62!D44      ="",Canada62!D43      ="",
Canada62!B44      ="",Canada62!B43      ="",
Canada62!P44      ="",Canada62!P43      ="",
Japan63!F44       ="",Japan63!F43       ="",
Japan63!D44       ="",Japan63!D43       ="",
Japan63!B44       ="",Japan63!B43       ="",
Japan63!P44       ="",Japan63!P43       ="",
Norway64!F44      ="",Norway64!F43      ="",
Norway64!D44      ="",Norway64!D43      ="",
Norway64!B44      ="",Norway64!B43      ="",
Norway64!P44      ="",Norway64!P43      ="",
Switzerland65!F44 ="",Switzerland65!F43 ="",
Switzerland65!D44 ="",Switzerland65!D43 ="",
Switzerland65!B44 ="",Switzerland65!B43 ="",
Switzerland65!P44 ="",Switzerland65!P43 =""),"",
LN(SQRT(
(Australia61!D44*Australia61!F44/Australia61!B44
 +Canada62!D44*Canada62!F44/Canada62!B44
 +Japan63!D44*Japan63!F44/Japan63!B44
 +Norway64!D44*Norway64!F44/Norway64!B44
 +Switzerland65!D44*Switzerland65!F44/Switzerland65!B44)
/(Australia61!D44*Australia61!F44/Australia61!P44*Australia61!P43/Australia61!B43
 +Canada62!D44*Canada62!F44/Canada62!P44*Canada62!P43/Canada62!B43
 +Japan63!D44*Japan63!F44/Japan63!P44*Japan63!P43/Japan63!B43
 +Norway64!D44*Norway64!F44/Norway64!P44*Norway64!P43/Norway64!B43
 +Switzerland65!D44*Switzerland65!F44/Switzerland65!P44*Switzerland65!P43/Switzerland65!B43)
*(Australia61!D43*Australia61!F43/Australia61!P43*Australia61!P44/Australia61!B44
 +Canada62!D43*Canada62!F43/Canada62!P43*Canada62!P44/Canada62!B44
 +Japan63!D43*Japan63!F43/Japan63!P43*Japan63!P44/Japan63!B44
 +Norway64!D43*Norway64!F43/Norway64!P43*Norway64!P44/Norway64!B44
 +Switzerland65!D43*Switzerland65!F43/Switzerland65!P43*Switzerland65!P44/Switzerland65!B44)
/(Australia61!D43*Australia61!F43/Australia61!B43
 +Canada62!D43*Canada62!F43/Canada62!B43
 +Japan63!D43*Japan63!F43/Japan63!B43
 +Norway64!D43*Norway64!F43/Norway64!B43
 +Switzerland65!D43*Switzerland65!F43/Switzerland65!B43))))</f>
        <v/>
      </c>
      <c r="M44" s="62" t="str">
        <f>IF(OR(
Australia61!H44   ="",Australia61!H43   ="",
Australia61!D44   ="",Australia61!D43   ="",
Australia61!B44   ="",Australia61!B43   ="",
Australia61!Q44   ="",Australia61!Q43   ="",
Canada62!H44      ="",Canada62!H43      ="",
Canada62!D44      ="",Canada62!D43      ="",
Canada62!B44      ="",Canada62!B43      ="",
Canada62!Q44      ="",Canada62!Q43      ="",
Japan63!H44       ="",Japan63!H43       ="",
Japan63!D44       ="",Japan63!D43       ="",
Japan63!B44       ="",Japan63!B43       ="",
Japan63!Q44       ="",Japan63!Q43       ="",
Norway64!H44      ="",Norway64!H43      ="",
Norway64!D44      ="",Norway64!D43      ="",
Norway64!B44      ="",Norway64!B43      ="",
Norway64!Q44      ="",Norway64!Q43      ="",
Switzerland65!H44 ="",Switzerland65!H43 ="",
Switzerland65!D44 ="",Switzerland65!D43 ="",
Switzerland65!B44 ="",Switzerland65!B43 ="",
Switzerland65!Q44 ="",Switzerland65!Q43 =""),"",
LN(SQRT(
(Australia61!D44*Australia61!H44/Australia61!B44
 +Canada62!D44*Canada62!H44/Canada62!B44
 +Japan63!D44*Japan63!H44/Japan63!B44
 +Norway64!D44*Norway64!H44/Norway64!B44
 +Switzerland65!D44*Switzerland65!H44/Switzerland65!B44)
/(Australia61!D44*Australia61!H44/Australia61!Q44*Australia61!Q43/Australia61!B43
 +Canada62!D44*Canada62!H44/Canada62!Q44*Canada62!Q43/Canada62!B43
 +Japan63!D44*Japan63!H44/Japan63!Q44*Japan63!Q43/Japan63!B43
 +Norway64!D44*Norway64!H44/Norway64!Q44*Norway64!Q43/Norway64!B43
 +Switzerland65!D44*Switzerland65!H44/Switzerland65!Q44*Switzerland65!Q43/Switzerland65!B43)
*(Australia61!D43*Australia61!H43/Australia61!Q43*Australia61!Q44/Australia61!B44
 +Canada62!D43*Canada62!H43/Canada62!Q43*Canada62!Q44/Canada62!B44
 +Japan63!D43*Japan63!H43/Japan63!Q43*Japan63!Q44/Japan63!B44
 +Norway64!D43*Norway64!H43/Norway64!Q43*Norway64!Q44/Norway64!B44
 +Switzerland65!D43*Switzerland65!H43/Switzerland65!Q43*Switzerland65!Q44/Switzerland65!B44)
/(Australia61!D43*Australia61!H43/Australia61!B43
 +Canada62!D43*Canada62!H43/Canada62!B43
 +Japan63!D43*Japan63!H43/Japan63!B43
 +Norway64!D43*Norway64!H43/Norway64!B43
 +Switzerland65!D43*Switzerland65!H43/Switzerland65!B43))))</f>
        <v/>
      </c>
      <c r="N44" s="62" t="str">
        <f>IF(OR(
Australia61!I44   ="",Australia61!I43   ="",
Australia61!B44   ="",Australia61!B43   ="",
Australia61!R44   ="",Australia61!R43   ="",
Canada62!I44      ="",Canada62!I43      ="",
Canada62!B44      ="",Canada62!B43      ="",
Canada62!R44      ="",Canada62!R43      ="",
Japan63!I44       ="",Japan63!I43       ="",
Japan63!B44       ="",Japan63!B43       ="",
Japan63!R44       ="",Japan63!R43       ="",
Norway64!I44      ="",Norway64!I43      ="",
Norway64!B44      ="",Norway64!B43      ="",
Norway64!R44      ="",Norway64!R43      ="",
Switzerland65!I44 ="",Switzerland65!I43 ="",
Switzerland65!B44 ="",Switzerland65!B43 ="",
Switzerland65!R44 ="",Switzerland65!R43 =""),"",
LN(SQRT(
(Australia61!I44/Australia61!B44
 +Canada62!I44/Canada62!B44
 +Japan63!I44/Japan63!B44
 +Norway64!I44/Norway64!B44
 +Switzerland65!I44/Switzerland65!B44)
/(Australia61!I44/Australia61!R44*Australia61!R43/Australia61!B43
 +Canada62!I44/Canada62!R44*Canada62!R43/Canada62!B43
 +Japan63!I44/Japan63!R44*Japan63!R43/Japan63!B43
 +Norway64!I44/Norway64!R44*Norway64!R43/Norway64!B43
 +Switzerland65!I44/Switzerland65!R44*Switzerland65!R43/Switzerland65!B43)
*(Australia61!I43/Australia61!R43*Australia61!R44/Australia61!B44
 +Canada62!I43/Canada62!R43*Canada62!R44/Canada62!B44
 +Japan63!I43/Japan63!R43*Japan63!R44/Japan63!B44
 +Norway64!I43/Norway64!R43*Norway64!R44/Norway64!B44
 +Switzerland65!I43/Switzerland65!R43*Switzerland65!R44/Switzerland65!B44)
/(Australia61!I43/Australia61!B43
 +Canada62!I43/Canada62!B43
 +Japan63!I43/Japan63!B43
 +Norway64!I43/Norway64!B43
 +Switzerland65!I43/Switzerland65!B43))))</f>
        <v/>
      </c>
      <c r="O44" s="62" t="str">
        <f>IF(OR(
Australia61!K44   ="",Australia61!K43   ="",
Australia61!B44   ="",Australia61!B43   ="",
Australia61!S44   ="",Australia61!S43   ="",
Canada62!K44      ="",Canada62!K43      ="",
Canada62!B44      ="",Canada62!B43      ="",
Canada62!S44      ="",Canada62!S43      ="",
Japan63!K44       ="",Japan63!K43       ="",
Japan63!B44       ="",Japan63!B43       ="",
Japan63!S44       ="",Japan63!S43       ="",
Norway64!K44      ="",Norway64!K43      ="",
Norway64!B44      ="",Norway64!B43      ="",
Norway64!S44      ="",Norway64!S43      ="",
Switzerland65!K44 ="",Switzerland65!K43 ="",
Switzerland65!B44 ="",Switzerland65!B43 ="",
Switzerland65!S44 ="",Switzerland65!S43 =""),"",
LN(SQRT(
(Australia61!K44/Australia61!B44
 +Canada62!K44/Canada62!B44
 +Japan63!K44/Japan63!B44
 +Norway64!K44/Norway64!B44
 +Switzerland65!K44/Switzerland65!B44)
/(Australia61!K44/Australia61!S44*Australia61!S43/Australia61!B43
 +Canada62!K44/Canada62!S44*Canada62!S43/Canada62!B43
 +Japan63!K44/Japan63!S44*Japan63!S43/Japan63!B43
 +Norway64!K44/Norway64!S44*Norway64!S43/Norway64!B43
 +Switzerland65!K44/Switzerland65!S44*Switzerland65!S43/Switzerland65!B43)
*(Australia61!K43/Australia61!S43*Australia61!S44/Australia61!B44
 +Canada62!K43/Canada62!S43*Canada62!S44/Canada62!B44
 +Japan63!K43/Japan63!S43*Japan63!S44/Japan63!B44
 +Norway64!K43/Norway64!S43*Norway64!S44/Norway64!B44
 +Switzerland65!K43/Switzerland65!S43*Switzerland65!S44/Switzerland65!B44)
/(Australia61!K43/Australia61!B43
 +Canada62!K43/Canada62!B43
 +Japan63!K43/Japan63!B43
 +Norway64!K43/Norway64!B43
 +Switzerland65!K43/Switzerland65!B43))))</f>
        <v/>
      </c>
      <c r="P44" s="62" t="str">
        <f>IF(OR(
Australia61!L44   ="",Australia61!L43   ="",
Australia61!B44   ="",Australia61!B43   ="",
Australia61!T44   ="",Australia61!T43   ="",
Canada62!L44      ="",Canada62!L43      ="",
Canada62!B44      ="",Canada62!B43      ="",
Canada62!T44      ="",Canada62!T43      ="",
Japan63!L44       ="",Japan63!L43       ="",
Japan63!B44       ="",Japan63!B43       ="",
Japan63!T44       ="",Japan63!T43       ="",
Norway64!L44      ="",Norway64!L43      ="",
Norway64!B44      ="",Norway64!B43      ="",
Norway64!T44      ="",Norway64!T43      ="",
Switzerland65!L44 ="",Switzerland65!L43 ="",
Switzerland65!B44 ="",Switzerland65!B43 ="",
Switzerland65!T44 ="",Switzerland65!T43 =""),"",
LN(SQRT(
(Australia61!L44/Australia61!B44
 +Canada62!L44/Canada62!B44
 +Japan63!L44/Japan63!B44
 +Norway64!L44/Norway64!B44
 +Switzerland65!L44/Switzerland65!B44)
/(Australia61!L44/Australia61!T44*Australia61!T43/Australia61!B43
 +Canada62!L44/Canada62!T44*Canada62!T43/Canada62!B43
 +Japan63!L44/Japan63!T44*Japan63!T43/Japan63!B43
 +Norway64!L44/Norway64!T44*Norway64!T43/Norway64!B43
 +Switzerland65!L44/Switzerland65!T44*Switzerland65!T43/Switzerland65!B43)
*(Australia61!L43/Australia61!T43*Australia61!T44/Australia61!B44
 +Canada62!L43/Canada62!T43*Canada62!T44/Canada62!B44
 +Japan63!L43/Japan63!T43*Japan63!T44/Japan63!B44
 +Norway64!L43/Norway64!T43*Norway64!T44/Norway64!B44
 +Switzerland65!L43/Switzerland65!T43*Switzerland65!T44/Switzerland65!B44)
/(Australia61!L43/Australia61!B43
 +Canada62!L43/Canada62!B43
 +Japan63!L43/Japan63!B43
 +Norway64!L43/Norway64!B43
 +Switzerland65!L43/Switzerland65!B43))))</f>
        <v/>
      </c>
      <c r="V44" s="61" t="str">
        <f>IF(OR(
Australia61!V44   ="",
Australia61!U44   ="",
Canada62!V44      ="",
Canada62!U44      ="",
Japan63!V44       ="",
Japan63!U44       ="",
Norway64!V44      ="",
Norway64!U44      ="",
Switzerland65!V44 ="",
Switzerland65!U44 =""),"",
LN((Australia61!V44+Canada62!V44+Japan63!V44+Norway64!V44+Switzerland65!V44)
/(Australia61!U44+Canada62!U44+Japan63!U44+Norway64!U44+Switzerland65!U44)))</f>
        <v/>
      </c>
      <c r="W44" s="61" t="str">
        <f>IF(OR(
Australia61!V44   ="",
Australia61!W44   ="",
Australia61!U44   ="",
Canada62!V44      ="",
Canada62!W44      ="",
Canada62!U44      ="",
Japan63!V44       ="",
Japan63!W44       ="",
Japan63!U44       ="",
Norway64!V44      ="",
Norway64!W44      ="",
Norway64!U44      ="",
Switzerland65!V44 ="",
Switzerland65!W44 ="",
Switzerland65!V44 =""),"",
LN((Australia61!V44*Australia61!W44+Canada62!V44*Canada62!W44+Japan63!V44*Japan63!W44+Norway64!V44*Norway64!W44+Switzerland65!V44*Switzerland65!W44)
/(Australia61!U44+Canada62!U44+Japan63!U44+Norway64!U44+Switzerland65!U44)))</f>
        <v/>
      </c>
      <c r="X44" s="61" t="str">
        <f>IF(OR(
Australia61!X44   ="",
Australia61!D44   ="",
Australia61!B44   ="",
Canada62!X44      ="",
Canada62!D44      ="",
Canada62!B44      ="",
Japan63!X44       ="",
Japan63!D44       ="",
Japan63!B44       ="",
Norway64!X44      ="",
Norway64!D44      ="",
Norway64!B44      ="",
Switzerland65!X44 ="",
Switzerland65!D44 ="",
Switzerland65!B44 =""),"",
(Australia61!X44*Australia61!D44/Australia61!B44
 +Canada62!X44*Canada62!D44/Canada62!B44
 +Japan63!X44*Japan63!D44/Japan63!B44
 +Norway64!X44*Norway64!D44/Norway64!B44
 +Switzerland65!X44*Switzerland65!D44/Switzerland65!B44)
/(Australia61!D44/Australia61!B44
 +Canada62!D44/Canada62!B44
 +Japan63!D44/Japan63!B44
 +Norway64!D44/Norway64!B44
 +Switzerland65!D44/Switzerland65!B44))</f>
        <v/>
      </c>
      <c r="Y44" s="61" t="str">
        <f>IF(OR(
Australia61!Y44   ="",
Australia61!D44   ="",
Australia61!B44   ="",
Canada62!Y44      ="",
Canada62!D44      ="",
Canada62!B44      ="",
Japan63!Y44       ="",
Japan63!D44       ="",
Japan63!B44       ="",
Norway64!Y44      ="",
Norway64!D44      ="",
Norway64!B44      ="",
Switzerland65!Y44 ="",
Switzerland65!D44 ="",
Switzerland65!B44 =""),"",
(Australia61!Y44/Australia61!B44
 +Canada62!Y44/Canada62!B44
 +Japan63!Y44/Japan63!B44
 +Norway64!Y44/Norway64!B44
 +Switzerland65!Y44/Switzerland65!B44)
/(Australia61!D44/Australia61!B44
 +Canada62!D44/Canada62!B44
 +Japan63!D44/Japan63!B44
 +Norway64!D44/Norway64!B44
 +Switzerland65!D44/Switzerland65!B44))</f>
        <v/>
      </c>
      <c r="Z44" s="61">
        <v>2.57</v>
      </c>
      <c r="AA44" s="62">
        <f t="shared" si="1"/>
        <v>-3.0428513427920953E-2</v>
      </c>
      <c r="AB44" s="61">
        <f>IF(OR(
Australia61!AB44   ="",
Australia61!D44   ="",
Australia61!B44   ="",
Canada62!AB44      ="",
Canada62!D44      ="",
Canada62!B44      ="",
Japan63!AB44       ="",
Japan63!D44       ="",
Japan63!B44       ="",
Norway64!AB44      ="",
Norway64!D44      ="",
Norway64!B44      ="",
Switzerland65!AB44 ="",
Switzerland65!D44 ="",
Switzerland65!B44 =""),"",
(Australia61!AB44*Australia61!D44/Australia61!B44
 +Canada62!AB44*Canada62!D44/Canada62!B44
 +Japan63!AB44*Japan63!D44/Japan63!B44
 +Norway64!AB44*Norway64!D44/Norway64!B44
 +Switzerland65!AB44*Switzerland65!D44/Switzerland65!B44)
/(Australia61!D44/Australia61!B44
 +Canada62!D44/Canada62!B44
 +Japan63!D44/Japan63!B44
 +Norway64!D44/Norway64!B44
 +Switzerland65!D44/Switzerland65!B44))</f>
        <v>0.31832887689251149</v>
      </c>
    </row>
    <row r="45" spans="1:28">
      <c r="A45" s="62">
        <v>1912</v>
      </c>
      <c r="B45" s="62" t="str">
        <f>IF(OR(
Australia61!AC45   ="",
Australia61!D45   ="",
Australia61!B45   ="",
Canada62!AC45      ="",
Canada62!D45      ="",
Canada62!B45      ="",
Japan63!AC45       ="",
Japan63!D45       ="",
Japan63!B45       ="",
Norway64!AC45      ="",
Norway64!D45      ="",
Norway64!B45      ="",
Switzerland65!AC45 ="",
Switzerland65!D45 ="",
Switzerland65!B45 =""),"",
(Australia61!AC45*Australia61!D45/Australia61!B45
 +Canada62!AC45*Canada62!D45/Canada62!B45
 +Japan63!AC45*Japan63!D45/Japan63!B45
 +Norway64!AC45*Norway64!D45/Norway64!B45
 +Switzerland65!AC45*Switzerland65!D45/Switzerland65!B45)
/(Australia61!D45/Australia61!B45
 +Canada62!D45/Canada62!B45
 +Japan63!D45/Japan63!B45
 +Norway64!D45/Norway64!B45
 +Switzerland65!D45/Switzerland65!B45))</f>
        <v/>
      </c>
      <c r="C45" s="61" t="str">
        <f>IF(OR(
Australia61!F45   ="",
Australia61!D45   ="",
Australia61!B45   ="",
Canada62!F45      ="",
Canada62!D45      ="",
Canada62!B45      ="",
Japan63!F45       ="",
Japan63!D45       ="",
Japan63!B45       ="",
Norway64!F45      ="",
Norway64!D45      ="",
Norway64!B45      ="",
Switzerland65!F45 ="",
Switzerland65!D45 ="",
Switzerland65!B45 =""),"",
(Australia61!F45*Australia61!D45/Australia61!B45
 +Canada62!F45*Canada62!D45/Canada62!B45
 +Japan63!F45*Japan63!D45/Japan63!B45
 +Norway64!F45*Norway64!D45/Norway64!B45
 +Switzerland65!F45*Switzerland65!D45/Switzerland65!B45)
/(Australia61!D45/Australia61!B45
 +Canada62!D45/Canada62!B45
 +Japan63!D45/Japan63!B45
 +Norway64!D45/Norway64!B45
 +Switzerland65!D45/Switzerland65!B45))</f>
        <v/>
      </c>
      <c r="D45" s="61" t="str">
        <f>IF(OR(
Australia61!AE45   ="",
Australia61!D45   ="",
Australia61!B45   ="",
Canada62!AE45      ="",
Canada62!D45      ="",
Canada62!B45      ="",
Japan63!AE45       ="",
Japan63!D45       ="",
Japan63!B45       ="",
Norway64!AE45      ="",
Norway64!D45      ="",
Norway64!B45      ="",
Switzerland65!AE45 ="",
Switzerland65!D45 ="",
Switzerland65!B45 =""),"",
(Australia61!AE45*Australia61!D45/Australia61!B45
 +Canada62!AE45*Canada62!D45/Canada62!B45
 +Japan63!AE45*Japan63!D45/Japan63!B45
 +Norway64!AE45*Norway64!D45/Norway64!B45
 +Switzerland65!AE45*Switzerland65!D45/Switzerland65!B45)
/(Australia61!D45/Australia61!B45
 +Canada62!D45/Canada62!B45
 +Japan63!D45/Japan63!B45
 +Norway64!D45/Norway64!B45
 +Switzerland65!D45/Switzerland65!B45))</f>
        <v/>
      </c>
      <c r="E45" s="61">
        <f>IF(OR(
Australia61!H45   ="",
Australia61!D45   ="",
Australia61!B45   ="",
Canada62!H45      ="",
Canada62!D45      ="",
Canada62!B45      ="",
Japan63!H45       ="",
Japan63!D45       ="",
Japan63!B45       ="",
Norway64!H45      ="",
Norway64!D45      ="",
Norway64!B45      ="",
Switzerland65!H45 ="",
Switzerland65!D45 ="",
Switzerland65!B45 =""),"",
(Australia61!H45*Australia61!D45/Australia61!B45
 +Canada62!H45*Canada62!D45/Canada62!B45
 +Japan63!H45*Japan63!D45/Japan63!B45
 +Norway64!H45*Norway64!D45/Norway64!B45
 +Switzerland65!H45*Switzerland65!D45/Switzerland65!B45)
/(Australia61!D45/Australia61!B45
 +Canada62!D45/Canada62!B45
 +Japan63!D45/Japan63!B45
 +Norway64!D45/Norway64!B45
 +Switzerland65!D45/Switzerland65!B45))</f>
        <v>0.22124776207567726</v>
      </c>
      <c r="F45" s="61">
        <f>IF(OR(
Australia61!I45   ="",
Australia61!D45   ="",
Australia61!B45   ="",
Canada62!I45      ="",
Canada62!D45      ="",
Canada62!B45      ="",
Japan63!I45       ="",
Japan63!D45       ="",
Japan63!B45       ="",
Norway64!I45      ="",
Norway64!D45      ="",
Norway64!B45      ="",
Switzerland65!I45 ="",
Switzerland65!D45 ="",
Switzerland65!B45 =""),"",
(Australia61!I45/Australia61!B45
 +Canada62!I45/Canada62!B45
 +Japan63!I45/Japan63!B45
 +Norway64!I45/Norway64!B45
 +Switzerland65!I45/Switzerland65!B45)
/(Australia61!D45/Australia61!B45
 +Canada62!D45/Canada62!B45
 +Japan63!D45/Japan63!B45
 +Norway64!D45/Norway64!B45
 +Switzerland65!D45/Switzerland65!B45))</f>
        <v>6.6044372415168376E-2</v>
      </c>
      <c r="G45" s="61">
        <f>IF(OR(
Australia61!J45   ="",
Australia61!D45   ="",
Australia61!B45   ="",
Canada62!J45      ="",
Canada62!D45      ="",
Canada62!B45      ="",
Japan63!J45       ="",
Japan63!D45       ="",
Japan63!B45       ="",
Norway64!J45      ="",
Norway64!D45      ="",
Norway64!B45      ="",
Switzerland65!J45 ="",
Switzerland65!D45 ="",
Switzerland65!B45 =""),"",
(Australia61!J45/Australia61!B45
 +Canada62!J45/Canada62!B45
 +Japan63!J45/Japan63!B45
 +Norway64!J45/Norway64!B45
 +Switzerland65!J45/Switzerland65!B45)
/(Australia61!D45/Australia61!B45
 +Canada62!D45/Canada62!B45
 +Japan63!D45/Japan63!B45
 +Norway64!D45/Norway64!B45
 +Switzerland65!D45/Switzerland65!B45))</f>
        <v>7.3552906160405898E-2</v>
      </c>
      <c r="H45" s="61">
        <f>IF(OR(
Australia61!K45   ="",
Australia61!D45   ="",
Australia61!B45   ="",
Canada62!K45      ="",
Canada62!D45      ="",
Canada62!B45      ="",
Japan63!K45       ="",
Japan63!D45       ="",
Japan63!B45       ="",
Norway64!K45      ="",
Norway64!D45      ="",
Norway64!B45      ="",
Switzerland65!K45 ="",
Switzerland65!D45 ="",
Switzerland65!B45 =""),"",
(Australia61!K45/Australia61!B45
 +Canada62!K45/Canada62!B45
 +Japan63!K45/Japan63!B45
 +Norway64!K45/Norway64!B45
 +Switzerland65!K45/Switzerland65!B45)
/(Australia61!D45/Australia61!B45
 +Canada62!D45/Canada62!B45
 +Japan63!D45/Japan63!B45
 +Norway64!D45/Norway64!B45
 +Switzerland65!D45/Switzerland65!B45))</f>
        <v>0.16396968771118398</v>
      </c>
      <c r="I45" s="61">
        <f>IF(OR(
Australia61!L45   ="",
Australia61!D45   ="",
Australia61!B45   ="",
Canada62!L45      ="",
Canada62!D45      ="",
Canada62!B45      ="",
Japan63!L45       ="",
Japan63!D45       ="",
Japan63!B45       ="",
Norway64!L45      ="",
Norway64!D45      ="",
Norway64!B45      ="",
Switzerland65!L45 ="",
Switzerland65!D45 ="",
Switzerland65!B45 =""),"",
(Australia61!L45/Australia61!B45
 +Canada62!L45/Canada62!B45
 +Japan63!L45/Japan63!B45
 +Norway64!L45/Norway64!B45
 +Switzerland65!L45/Switzerland65!B45)
/(Australia61!D45/Australia61!B45
 +Canada62!D45/Canada62!B45
 +Japan63!D45/Japan63!B45
 +Norway64!D45/Norway64!B45
 +Switzerland65!D45/Switzerland65!B45))</f>
        <v>0.2182102423008003</v>
      </c>
      <c r="J45" s="61">
        <f t="shared" si="0"/>
        <v>-5.4240554589616324E-2</v>
      </c>
      <c r="K45" s="62">
        <f>IF(OR(
Australia61!D45   ="",Australia61!D44   ="",
Australia61!B45   ="",Australia61!B44   ="",
Australia61!N45   ="",Australia61!N44   ="",
Canada62!D45      ="",Canada62!D44      ="",
Canada62!B45      ="",Canada62!B44      ="",
Canada62!N45      ="",Canada62!N44      ="",
Japan63!D45       ="",Japan63!D44       ="",
Japan63!B45       ="",Japan63!B44       ="",
Japan63!N45       ="",Japan63!N44       ="",
Norway64!D45      ="",Norway64!D44      ="",
Norway64!B45      ="",Norway64!B44      ="",
Norway64!N45      ="",Norway64!N44      ="",
Switzerland65!D45 ="",Switzerland65!D44 ="",
Switzerland65!B45 ="",Switzerland65!B44 ="",
Switzerland65!N45 ="",Switzerland65!N44 =""),"",
LN(SQRT(
(Australia61!D45/Australia61!B45
 +Canada62!D45/Canada62!B45
 +Japan63!D45/Japan63!B45
 +Norway64!D45/Norway64!B45
 +Switzerland65!D45/Switzerland65!B45)
/(Australia61!D45/Australia61!N45*Australia61!N44/Australia61!B44
 +Canada62!D45/Canada62!N45*Canada62!N44/Canada62!B44
 +Japan63!D45/Japan63!N45*Japan63!N44/Japan63!B44
 +Norway64!D45/Norway64!N45*Norway64!N44/Norway64!B44
 +Switzerland65!D45/Switzerland65!N45*Switzerland65!N44/Switzerland65!B44)
*(Australia61!D44/Australia61!N44*Australia61!N45/Australia61!B45
 +Canada62!D44/Canada62!N44*Canada62!N45/Canada62!B45
 +Japan63!D44/Japan63!N44*Japan63!N45/Japan63!B45
 +Norway64!D44/Norway64!N44*Norway64!N45/Norway64!B45
 +Switzerland65!D44/Switzerland65!N44*Switzerland65!N45/Switzerland65!B45)
/(Australia61!D44/Australia61!B44
 +Canada62!D44/Canada62!B44
 +Japan63!D44/Japan63!B44
 +Norway64!D44/Norway64!B44
 +Switzerland65!D44/Switzerland65!B44))))</f>
        <v>4.7326542072356231E-2</v>
      </c>
      <c r="L45" s="62" t="str">
        <f>IF(OR(
Australia61!F45   ="",Australia61!F44   ="",
Australia61!D45   ="",Australia61!D44   ="",
Australia61!B45   ="",Australia61!B44   ="",
Australia61!P45   ="",Australia61!P44   ="",
Canada62!F45      ="",Canada62!F44      ="",
Canada62!D45      ="",Canada62!D44      ="",
Canada62!B45      ="",Canada62!B44      ="",
Canada62!P45      ="",Canada62!P44      ="",
Japan63!F45       ="",Japan63!F44       ="",
Japan63!D45       ="",Japan63!D44       ="",
Japan63!B45       ="",Japan63!B44       ="",
Japan63!P45       ="",Japan63!P44       ="",
Norway64!F45      ="",Norway64!F44      ="",
Norway64!D45      ="",Norway64!D44      ="",
Norway64!B45      ="",Norway64!B44      ="",
Norway64!P45      ="",Norway64!P44      ="",
Switzerland65!F45 ="",Switzerland65!F44 ="",
Switzerland65!D45 ="",Switzerland65!D44 ="",
Switzerland65!B45 ="",Switzerland65!B44 ="",
Switzerland65!P45 ="",Switzerland65!P44 =""),"",
LN(SQRT(
(Australia61!D45*Australia61!F45/Australia61!B45
 +Canada62!D45*Canada62!F45/Canada62!B45
 +Japan63!D45*Japan63!F45/Japan63!B45
 +Norway64!D45*Norway64!F45/Norway64!B45
 +Switzerland65!D45*Switzerland65!F45/Switzerland65!B45)
/(Australia61!D45*Australia61!F45/Australia61!P45*Australia61!P44/Australia61!B44
 +Canada62!D45*Canada62!F45/Canada62!P45*Canada62!P44/Canada62!B44
 +Japan63!D45*Japan63!F45/Japan63!P45*Japan63!P44/Japan63!B44
 +Norway64!D45*Norway64!F45/Norway64!P45*Norway64!P44/Norway64!B44
 +Switzerland65!D45*Switzerland65!F45/Switzerland65!P45*Switzerland65!P44/Switzerland65!B44)
*(Australia61!D44*Australia61!F44/Australia61!P44*Australia61!P45/Australia61!B45
 +Canada62!D44*Canada62!F44/Canada62!P44*Canada62!P45/Canada62!B45
 +Japan63!D44*Japan63!F44/Japan63!P44*Japan63!P45/Japan63!B45
 +Norway64!D44*Norway64!F44/Norway64!P44*Norway64!P45/Norway64!B45
 +Switzerland65!D44*Switzerland65!F44/Switzerland65!P44*Switzerland65!P45/Switzerland65!B45)
/(Australia61!D44*Australia61!F44/Australia61!B44
 +Canada62!D44*Canada62!F44/Canada62!B44
 +Japan63!D44*Japan63!F44/Japan63!B44
 +Norway64!D44*Norway64!F44/Norway64!B44
 +Switzerland65!D44*Switzerland65!F44/Switzerland65!B44))))</f>
        <v/>
      </c>
      <c r="M45" s="62" t="str">
        <f>IF(OR(
Australia61!H45   ="",Australia61!H44   ="",
Australia61!D45   ="",Australia61!D44   ="",
Australia61!B45   ="",Australia61!B44   ="",
Australia61!Q45   ="",Australia61!Q44   ="",
Canada62!H45      ="",Canada62!H44      ="",
Canada62!D45      ="",Canada62!D44      ="",
Canada62!B45      ="",Canada62!B44      ="",
Canada62!Q45      ="",Canada62!Q44      ="",
Japan63!H45       ="",Japan63!H44       ="",
Japan63!D45       ="",Japan63!D44       ="",
Japan63!B45       ="",Japan63!B44       ="",
Japan63!Q45       ="",Japan63!Q44       ="",
Norway64!H45      ="",Norway64!H44      ="",
Norway64!D45      ="",Norway64!D44      ="",
Norway64!B45      ="",Norway64!B44      ="",
Norway64!Q45      ="",Norway64!Q44      ="",
Switzerland65!H45 ="",Switzerland65!H44 ="",
Switzerland65!D45 ="",Switzerland65!D44 ="",
Switzerland65!B45 ="",Switzerland65!B44 ="",
Switzerland65!Q45 ="",Switzerland65!Q44 =""),"",
LN(SQRT(
(Australia61!D45*Australia61!H45/Australia61!B45
 +Canada62!D45*Canada62!H45/Canada62!B45
 +Japan63!D45*Japan63!H45/Japan63!B45
 +Norway64!D45*Norway64!H45/Norway64!B45
 +Switzerland65!D45*Switzerland65!H45/Switzerland65!B45)
/(Australia61!D45*Australia61!H45/Australia61!Q45*Australia61!Q44/Australia61!B44
 +Canada62!D45*Canada62!H45/Canada62!Q45*Canada62!Q44/Canada62!B44
 +Japan63!D45*Japan63!H45/Japan63!Q45*Japan63!Q44/Japan63!B44
 +Norway64!D45*Norway64!H45/Norway64!Q45*Norway64!Q44/Norway64!B44
 +Switzerland65!D45*Switzerland65!H45/Switzerland65!Q45*Switzerland65!Q44/Switzerland65!B44)
*(Australia61!D44*Australia61!H44/Australia61!Q44*Australia61!Q45/Australia61!B45
 +Canada62!D44*Canada62!H44/Canada62!Q44*Canada62!Q45/Canada62!B45
 +Japan63!D44*Japan63!H44/Japan63!Q44*Japan63!Q45/Japan63!B45
 +Norway64!D44*Norway64!H44/Norway64!Q44*Norway64!Q45/Norway64!B45
 +Switzerland65!D44*Switzerland65!H44/Switzerland65!Q44*Switzerland65!Q45/Switzerland65!B45)
/(Australia61!D44*Australia61!H44/Australia61!B44
 +Canada62!D44*Canada62!H44/Canada62!B44
 +Japan63!D44*Japan63!H44/Japan63!B44
 +Norway64!D44*Norway64!H44/Norway64!B44
 +Switzerland65!D44*Switzerland65!H44/Switzerland65!B44))))</f>
        <v/>
      </c>
      <c r="N45" s="62" t="str">
        <f>IF(OR(
Australia61!I45   ="",Australia61!I44   ="",
Australia61!B45   ="",Australia61!B44   ="",
Australia61!R45   ="",Australia61!R44   ="",
Canada62!I45      ="",Canada62!I44      ="",
Canada62!B45      ="",Canada62!B44      ="",
Canada62!R45      ="",Canada62!R44      ="",
Japan63!I45       ="",Japan63!I44       ="",
Japan63!B45       ="",Japan63!B44       ="",
Japan63!R45       ="",Japan63!R44       ="",
Norway64!I45      ="",Norway64!I44      ="",
Norway64!B45      ="",Norway64!B44      ="",
Norway64!R45      ="",Norway64!R44      ="",
Switzerland65!I45 ="",Switzerland65!I44 ="",
Switzerland65!B45 ="",Switzerland65!B44 ="",
Switzerland65!R45 ="",Switzerland65!R44 =""),"",
LN(SQRT(
(Australia61!I45/Australia61!B45
 +Canada62!I45/Canada62!B45
 +Japan63!I45/Japan63!B45
 +Norway64!I45/Norway64!B45
 +Switzerland65!I45/Switzerland65!B45)
/(Australia61!I45/Australia61!R45*Australia61!R44/Australia61!B44
 +Canada62!I45/Canada62!R45*Canada62!R44/Canada62!B44
 +Japan63!I45/Japan63!R45*Japan63!R44/Japan63!B44
 +Norway64!I45/Norway64!R45*Norway64!R44/Norway64!B44
 +Switzerland65!I45/Switzerland65!R45*Switzerland65!R44/Switzerland65!B44)
*(Australia61!I44/Australia61!R44*Australia61!R45/Australia61!B45
 +Canada62!I44/Canada62!R44*Canada62!R45/Canada62!B45
 +Japan63!I44/Japan63!R44*Japan63!R45/Japan63!B45
 +Norway64!I44/Norway64!R44*Norway64!R45/Norway64!B45
 +Switzerland65!I44/Switzerland65!R44*Switzerland65!R45/Switzerland65!B45)
/(Australia61!I44/Australia61!B44
 +Canada62!I44/Canada62!B44
 +Japan63!I44/Japan63!B44
 +Norway64!I44/Norway64!B44
 +Switzerland65!I44/Switzerland65!B44))))</f>
        <v/>
      </c>
      <c r="O45" s="62" t="str">
        <f>IF(OR(
Australia61!K45   ="",Australia61!K44   ="",
Australia61!B45   ="",Australia61!B44   ="",
Australia61!S45   ="",Australia61!S44   ="",
Canada62!K45      ="",Canada62!K44      ="",
Canada62!B45      ="",Canada62!B44      ="",
Canada62!S45      ="",Canada62!S44      ="",
Japan63!K45       ="",Japan63!K44       ="",
Japan63!B45       ="",Japan63!B44       ="",
Japan63!S45       ="",Japan63!S44       ="",
Norway64!K45      ="",Norway64!K44      ="",
Norway64!B45      ="",Norway64!B44      ="",
Norway64!S45      ="",Norway64!S44      ="",
Switzerland65!K45 ="",Switzerland65!K44 ="",
Switzerland65!B45 ="",Switzerland65!B44 ="",
Switzerland65!S45 ="",Switzerland65!S44 =""),"",
LN(SQRT(
(Australia61!K45/Australia61!B45
 +Canada62!K45/Canada62!B45
 +Japan63!K45/Japan63!B45
 +Norway64!K45/Norway64!B45
 +Switzerland65!K45/Switzerland65!B45)
/(Australia61!K45/Australia61!S45*Australia61!S44/Australia61!B44
 +Canada62!K45/Canada62!S45*Canada62!S44/Canada62!B44
 +Japan63!K45/Japan63!S45*Japan63!S44/Japan63!B44
 +Norway64!K45/Norway64!S45*Norway64!S44/Norway64!B44
 +Switzerland65!K45/Switzerland65!S45*Switzerland65!S44/Switzerland65!B44)
*(Australia61!K44/Australia61!S44*Australia61!S45/Australia61!B45
 +Canada62!K44/Canada62!S44*Canada62!S45/Canada62!B45
 +Japan63!K44/Japan63!S44*Japan63!S45/Japan63!B45
 +Norway64!K44/Norway64!S44*Norway64!S45/Norway64!B45
 +Switzerland65!K44/Switzerland65!S44*Switzerland65!S45/Switzerland65!B45)
/(Australia61!K44/Australia61!B44
 +Canada62!K44/Canada62!B44
 +Japan63!K44/Japan63!B44
 +Norway64!K44/Norway64!B44
 +Switzerland65!K44/Switzerland65!B44))))</f>
        <v/>
      </c>
      <c r="P45" s="62" t="str">
        <f>IF(OR(
Australia61!L45   ="",Australia61!L44   ="",
Australia61!B45   ="",Australia61!B44   ="",
Australia61!T45   ="",Australia61!T44   ="",
Canada62!L45      ="",Canada62!L44      ="",
Canada62!B45      ="",Canada62!B44      ="",
Canada62!T45      ="",Canada62!T44      ="",
Japan63!L45       ="",Japan63!L44       ="",
Japan63!B45       ="",Japan63!B44       ="",
Japan63!T45       ="",Japan63!T44       ="",
Norway64!L45      ="",Norway64!L44      ="",
Norway64!B45      ="",Norway64!B44      ="",
Norway64!T45      ="",Norway64!T44      ="",
Switzerland65!L45 ="",Switzerland65!L44 ="",
Switzerland65!B45 ="",Switzerland65!B44 ="",
Switzerland65!T45 ="",Switzerland65!T44 =""),"",
LN(SQRT(
(Australia61!L45/Australia61!B45
 +Canada62!L45/Canada62!B45
 +Japan63!L45/Japan63!B45
 +Norway64!L45/Norway64!B45
 +Switzerland65!L45/Switzerland65!B45)
/(Australia61!L45/Australia61!T45*Australia61!T44/Australia61!B44
 +Canada62!L45/Canada62!T45*Canada62!T44/Canada62!B44
 +Japan63!L45/Japan63!T45*Japan63!T44/Japan63!B44
 +Norway64!L45/Norway64!T45*Norway64!T44/Norway64!B44
 +Switzerland65!L45/Switzerland65!T45*Switzerland65!T44/Switzerland65!B44)
*(Australia61!L44/Australia61!T44*Australia61!T45/Australia61!B45
 +Canada62!L44/Canada62!T44*Canada62!T45/Canada62!B45
 +Japan63!L44/Japan63!T44*Japan63!T45/Japan63!B45
 +Norway64!L44/Norway64!T44*Norway64!T45/Norway64!B45
 +Switzerland65!L44/Switzerland65!T44*Switzerland65!T45/Switzerland65!B45)
/(Australia61!L44/Australia61!B44
 +Canada62!L44/Canada62!B44
 +Japan63!L44/Japan63!B44
 +Norway64!L44/Norway64!B44
 +Switzerland65!L44/Switzerland65!B44))))</f>
        <v/>
      </c>
      <c r="V45" s="61" t="str">
        <f>IF(OR(
Australia61!V45   ="",
Australia61!U45   ="",
Canada62!V45      ="",
Canada62!U45      ="",
Japan63!V45       ="",
Japan63!U45       ="",
Norway64!V45      ="",
Norway64!U45      ="",
Switzerland65!V45 ="",
Switzerland65!U45 =""),"",
LN((Australia61!V45+Canada62!V45+Japan63!V45+Norway64!V45+Switzerland65!V45)
/(Australia61!U45+Canada62!U45+Japan63!U45+Norway64!U45+Switzerland65!U45)))</f>
        <v/>
      </c>
      <c r="W45" s="61" t="str">
        <f>IF(OR(
Australia61!V45   ="",
Australia61!W45   ="",
Australia61!U45   ="",
Canada62!V45      ="",
Canada62!W45      ="",
Canada62!U45      ="",
Japan63!V45       ="",
Japan63!W45       ="",
Japan63!U45       ="",
Norway64!V45      ="",
Norway64!W45      ="",
Norway64!U45      ="",
Switzerland65!V45 ="",
Switzerland65!W45 ="",
Switzerland65!V45 =""),"",
LN((Australia61!V45*Australia61!W45+Canada62!V45*Canada62!W45+Japan63!V45*Japan63!W45+Norway64!V45*Norway64!W45+Switzerland65!V45*Switzerland65!W45)
/(Australia61!U45+Canada62!U45+Japan63!U45+Norway64!U45+Switzerland65!U45)))</f>
        <v/>
      </c>
      <c r="X45" s="61" t="str">
        <f>IF(OR(
Australia61!X45   ="",
Australia61!D45   ="",
Australia61!B45   ="",
Canada62!X45      ="",
Canada62!D45      ="",
Canada62!B45      ="",
Japan63!X45       ="",
Japan63!D45       ="",
Japan63!B45       ="",
Norway64!X45      ="",
Norway64!D45      ="",
Norway64!B45      ="",
Switzerland65!X45 ="",
Switzerland65!D45 ="",
Switzerland65!B45 =""),"",
(Australia61!X45*Australia61!D45/Australia61!B45
 +Canada62!X45*Canada62!D45/Canada62!B45
 +Japan63!X45*Japan63!D45/Japan63!B45
 +Norway64!X45*Norway64!D45/Norway64!B45
 +Switzerland65!X45*Switzerland65!D45/Switzerland65!B45)
/(Australia61!D45/Australia61!B45
 +Canada62!D45/Canada62!B45
 +Japan63!D45/Japan63!B45
 +Norway64!D45/Norway64!B45
 +Switzerland65!D45/Switzerland65!B45))</f>
        <v/>
      </c>
      <c r="Y45" s="61" t="str">
        <f>IF(OR(
Australia61!Y45   ="",
Australia61!D45   ="",
Australia61!B45   ="",
Canada62!Y45      ="",
Canada62!D45      ="",
Canada62!B45      ="",
Japan63!Y45       ="",
Japan63!D45       ="",
Japan63!B45       ="",
Norway64!Y45      ="",
Norway64!D45      ="",
Norway64!B45      ="",
Switzerland65!Y45 ="",
Switzerland65!D45 ="",
Switzerland65!B45 =""),"",
(Australia61!Y45/Australia61!B45
 +Canada62!Y45/Canada62!B45
 +Japan63!Y45/Japan63!B45
 +Norway64!Y45/Norway64!B45
 +Switzerland65!Y45/Switzerland65!B45)
/(Australia61!D45/Australia61!B45
 +Canada62!D45/Canada62!B45
 +Japan63!D45/Japan63!B45
 +Norway64!D45/Norway64!B45
 +Switzerland65!D45/Switzerland65!B45))</f>
        <v/>
      </c>
      <c r="Z45" s="61">
        <v>3.52</v>
      </c>
      <c r="AA45" s="62">
        <f t="shared" si="1"/>
        <v>-2.1626542072356234E-2</v>
      </c>
      <c r="AB45" s="61">
        <f>IF(OR(
Australia61!AB45   ="",
Australia61!D45   ="",
Australia61!B45   ="",
Canada62!AB45      ="",
Canada62!D45      ="",
Canada62!B45      ="",
Japan63!AB45       ="",
Japan63!D45       ="",
Japan63!B45       ="",
Norway64!AB45      ="",
Norway64!D45      ="",
Norway64!B45      ="",
Switzerland65!AB45 ="",
Switzerland65!D45 ="",
Switzerland65!B45 =""),"",
(Australia61!AB45*Australia61!D45/Australia61!B45
 +Canada62!AB45*Canada62!D45/Canada62!B45
 +Japan63!AB45*Japan63!D45/Japan63!B45
 +Norway64!AB45*Norway64!D45/Norway64!B45
 +Switzerland65!AB45*Switzerland65!D45/Switzerland65!B45)
/(Australia61!D45/Australia61!B45
 +Canada62!D45/Canada62!B45
 +Japan63!D45/Japan63!B45
 +Norway64!D45/Norway64!B45
 +Switzerland65!D45/Switzerland65!B45))</f>
        <v>0.32998681528791896</v>
      </c>
    </row>
    <row r="46" spans="1:28">
      <c r="A46" s="62">
        <v>1913</v>
      </c>
      <c r="B46" s="62" t="str">
        <f>IF(OR(
Australia61!AC46   ="",
Australia61!D46   ="",
Australia61!B46   ="",
Canada62!AC46      ="",
Canada62!D46      ="",
Canada62!B46      ="",
Japan63!AC46       ="",
Japan63!D46       ="",
Japan63!B46       ="",
Norway64!AC46      ="",
Norway64!D46      ="",
Norway64!B46      ="",
Switzerland65!AC46 ="",
Switzerland65!D46 ="",
Switzerland65!B46 =""),"",
(Australia61!AC46*Australia61!D46/Australia61!B46
 +Canada62!AC46*Canada62!D46/Canada62!B46
 +Japan63!AC46*Japan63!D46/Japan63!B46
 +Norway64!AC46*Norway64!D46/Norway64!B46
 +Switzerland65!AC46*Switzerland65!D46/Switzerland65!B46)
/(Australia61!D46/Australia61!B46
 +Canada62!D46/Canada62!B46
 +Japan63!D46/Japan63!B46
 +Norway64!D46/Norway64!B46
 +Switzerland65!D46/Switzerland65!B46))</f>
        <v/>
      </c>
      <c r="C46" s="61" t="str">
        <f>IF(OR(
Australia61!F46   ="",
Australia61!D46   ="",
Australia61!B46   ="",
Canada62!F46      ="",
Canada62!D46      ="",
Canada62!B46      ="",
Japan63!F46       ="",
Japan63!D46       ="",
Japan63!B46       ="",
Norway64!F46      ="",
Norway64!D46      ="",
Norway64!B46      ="",
Switzerland65!F46 ="",
Switzerland65!D46 ="",
Switzerland65!B46 =""),"",
(Australia61!F46*Australia61!D46/Australia61!B46
 +Canada62!F46*Canada62!D46/Canada62!B46
 +Japan63!F46*Japan63!D46/Japan63!B46
 +Norway64!F46*Norway64!D46/Norway64!B46
 +Switzerland65!F46*Switzerland65!D46/Switzerland65!B46)
/(Australia61!D46/Australia61!B46
 +Canada62!D46/Canada62!B46
 +Japan63!D46/Japan63!B46
 +Norway64!D46/Norway64!B46
 +Switzerland65!D46/Switzerland65!B46))</f>
        <v/>
      </c>
      <c r="D46" s="61" t="str">
        <f>IF(OR(
Australia61!AE46   ="",
Australia61!D46   ="",
Australia61!B46   ="",
Canada62!AE46      ="",
Canada62!D46      ="",
Canada62!B46      ="",
Japan63!AE46       ="",
Japan63!D46       ="",
Japan63!B46       ="",
Norway64!AE46      ="",
Norway64!D46      ="",
Norway64!B46      ="",
Switzerland65!AE46 ="",
Switzerland65!D46 ="",
Switzerland65!B46 =""),"",
(Australia61!AE46*Australia61!D46/Australia61!B46
 +Canada62!AE46*Canada62!D46/Canada62!B46
 +Japan63!AE46*Japan63!D46/Japan63!B46
 +Norway64!AE46*Norway64!D46/Norway64!B46
 +Switzerland65!AE46*Switzerland65!D46/Switzerland65!B46)
/(Australia61!D46/Australia61!B46
 +Canada62!D46/Canada62!B46
 +Japan63!D46/Japan63!B46
 +Norway64!D46/Norway64!B46
 +Switzerland65!D46/Switzerland65!B46))</f>
        <v/>
      </c>
      <c r="E46" s="61">
        <f>IF(OR(
Australia61!H46   ="",
Australia61!D46   ="",
Australia61!B46   ="",
Canada62!H46      ="",
Canada62!D46      ="",
Canada62!B46      ="",
Japan63!H46       ="",
Japan63!D46       ="",
Japan63!B46       ="",
Norway64!H46      ="",
Norway64!D46      ="",
Norway64!B46      ="",
Switzerland65!H46 ="",
Switzerland65!D46 ="",
Switzerland65!B46 =""),"",
(Australia61!H46*Australia61!D46/Australia61!B46
 +Canada62!H46*Canada62!D46/Canada62!B46
 +Japan63!H46*Japan63!D46/Japan63!B46
 +Norway64!H46*Norway64!D46/Norway64!B46
 +Switzerland65!H46*Switzerland65!D46/Switzerland65!B46)
/(Australia61!D46/Australia61!B46
 +Canada62!D46/Canada62!B46
 +Japan63!D46/Japan63!B46
 +Norway64!D46/Norway64!B46
 +Switzerland65!D46/Switzerland65!B46))</f>
        <v>0.21986740411075389</v>
      </c>
      <c r="F46" s="61">
        <f>IF(OR(
Australia61!I46   ="",
Australia61!D46   ="",
Australia61!B46   ="",
Canada62!I46      ="",
Canada62!D46      ="",
Canada62!B46      ="",
Japan63!I46       ="",
Japan63!D46       ="",
Japan63!B46       ="",
Norway64!I46      ="",
Norway64!D46      ="",
Norway64!B46      ="",
Switzerland65!I46 ="",
Switzerland65!D46 ="",
Switzerland65!B46 =""),"",
(Australia61!I46/Australia61!B46
 +Canada62!I46/Canada62!B46
 +Japan63!I46/Japan63!B46
 +Norway64!I46/Norway64!B46
 +Switzerland65!I46/Switzerland65!B46)
/(Australia61!D46/Australia61!B46
 +Canada62!D46/Canada62!B46
 +Japan63!D46/Japan63!B46
 +Norway64!D46/Norway64!B46
 +Switzerland65!D46/Switzerland65!B46))</f>
        <v>6.3601347171080333E-2</v>
      </c>
      <c r="G46" s="61">
        <f>IF(OR(
Australia61!J46   ="",
Australia61!D46   ="",
Australia61!B46   ="",
Canada62!J46      ="",
Canada62!D46      ="",
Canada62!B46      ="",
Japan63!J46       ="",
Japan63!D46       ="",
Japan63!B46       ="",
Norway64!J46      ="",
Norway64!D46      ="",
Norway64!B46      ="",
Switzerland65!J46 ="",
Switzerland65!D46 ="",
Switzerland65!B46 =""),"",
(Australia61!J46/Australia61!B46
 +Canada62!J46/Canada62!B46
 +Japan63!J46/Japan63!B46
 +Norway64!J46/Norway64!B46
 +Switzerland65!J46/Switzerland65!B46)
/(Australia61!D46/Australia61!B46
 +Canada62!D46/Canada62!B46
 +Japan63!D46/Japan63!B46
 +Norway64!D46/Norway64!B46
 +Switzerland65!D46/Switzerland65!B46))</f>
        <v>7.5771230205354659E-2</v>
      </c>
      <c r="H46" s="61">
        <f>IF(OR(
Australia61!K46   ="",
Australia61!D46   ="",
Australia61!B46   ="",
Canada62!K46      ="",
Canada62!D46      ="",
Canada62!B46      ="",
Japan63!K46       ="",
Japan63!D46       ="",
Japan63!B46       ="",
Norway64!K46      ="",
Norway64!D46      ="",
Norway64!B46      ="",
Switzerland65!K46 ="",
Switzerland65!D46 ="",
Switzerland65!B46 =""),"",
(Australia61!K46/Australia61!B46
 +Canada62!K46/Canada62!B46
 +Japan63!K46/Japan63!B46
 +Norway64!K46/Norway64!B46
 +Switzerland65!K46/Switzerland65!B46)
/(Australia61!D46/Australia61!B46
 +Canada62!D46/Canada62!B46
 +Japan63!D46/Japan63!B46
 +Norway64!D46/Norway64!B46
 +Switzerland65!D46/Switzerland65!B46))</f>
        <v>0.17054056161152348</v>
      </c>
      <c r="I46" s="61">
        <f>IF(OR(
Australia61!L46   ="",
Australia61!D46   ="",
Australia61!B46   ="",
Canada62!L46      ="",
Canada62!D46      ="",
Canada62!B46      ="",
Japan63!L46       ="",
Japan63!D46       ="",
Japan63!B46       ="",
Norway64!L46      ="",
Norway64!D46      ="",
Norway64!B46      ="",
Switzerland65!L46 ="",
Switzerland65!D46 ="",
Switzerland65!B46 =""),"",
(Australia61!L46/Australia61!B46
 +Canada62!L46/Canada62!B46
 +Japan63!L46/Japan63!B46
 +Norway64!L46/Norway64!B46
 +Switzerland65!L46/Switzerland65!B46)
/(Australia61!D46/Australia61!B46
 +Canada62!D46/Canada62!B46
 +Japan63!D46/Japan63!B46
 +Norway64!D46/Norway64!B46
 +Switzerland65!D46/Switzerland65!B46))</f>
        <v>0.20668254586875742</v>
      </c>
      <c r="J46" s="61">
        <f t="shared" si="0"/>
        <v>-3.6141984257233944E-2</v>
      </c>
      <c r="K46" s="62">
        <f>IF(OR(
Australia61!D46   ="",Australia61!D45   ="",
Australia61!B46   ="",Australia61!B45   ="",
Australia61!N46   ="",Australia61!N45   ="",
Canada62!D46      ="",Canada62!D45      ="",
Canada62!B46      ="",Canada62!B45      ="",
Canada62!N46      ="",Canada62!N45      ="",
Japan63!D46       ="",Japan63!D45       ="",
Japan63!B46       ="",Japan63!B45       ="",
Japan63!N46       ="",Japan63!N45       ="",
Norway64!D46      ="",Norway64!D45      ="",
Norway64!B46      ="",Norway64!B45      ="",
Norway64!N46      ="",Norway64!N45      ="",
Switzerland65!D46 ="",Switzerland65!D45 ="",
Switzerland65!B46 ="",Switzerland65!B45 ="",
Switzerland65!N46 ="",Switzerland65!N45 =""),"",
LN(SQRT(
(Australia61!D46/Australia61!B46
 +Canada62!D46/Canada62!B46
 +Japan63!D46/Japan63!B46
 +Norway64!D46/Norway64!B46
 +Switzerland65!D46/Switzerland65!B46)
/(Australia61!D46/Australia61!N46*Australia61!N45/Australia61!B45
 +Canada62!D46/Canada62!N46*Canada62!N45/Canada62!B45
 +Japan63!D46/Japan63!N46*Japan63!N45/Japan63!B45
 +Norway64!D46/Norway64!N46*Norway64!N45/Norway64!B45
 +Switzerland65!D46/Switzerland65!N46*Switzerland65!N45/Switzerland65!B45)
*(Australia61!D45/Australia61!N45*Australia61!N46/Australia61!B46
 +Canada62!D45/Canada62!N45*Canada62!N46/Canada62!B46
 +Japan63!D45/Japan63!N45*Japan63!N46/Japan63!B46
 +Norway64!D45/Norway64!N45*Norway64!N46/Norway64!B46
 +Switzerland65!D45/Switzerland65!N45*Switzerland65!N46/Switzerland65!B46)
/(Australia61!D45/Australia61!B45
 +Canada62!D45/Canada62!B45
 +Japan63!D45/Japan63!B45
 +Norway64!D45/Norway64!B45
 +Switzerland65!D45/Switzerland65!B45))))</f>
        <v>2.5867894515460534E-2</v>
      </c>
      <c r="L46" s="62" t="str">
        <f>IF(OR(
Australia61!F46   ="",Australia61!F45   ="",
Australia61!D46   ="",Australia61!D45   ="",
Australia61!B46   ="",Australia61!B45   ="",
Australia61!P46   ="",Australia61!P45   ="",
Canada62!F46      ="",Canada62!F45      ="",
Canada62!D46      ="",Canada62!D45      ="",
Canada62!B46      ="",Canada62!B45      ="",
Canada62!P46      ="",Canada62!P45      ="",
Japan63!F46       ="",Japan63!F45       ="",
Japan63!D46       ="",Japan63!D45       ="",
Japan63!B46       ="",Japan63!B45       ="",
Japan63!P46       ="",Japan63!P45       ="",
Norway64!F46      ="",Norway64!F45      ="",
Norway64!D46      ="",Norway64!D45      ="",
Norway64!B46      ="",Norway64!B45      ="",
Norway64!P46      ="",Norway64!P45      ="",
Switzerland65!F46 ="",Switzerland65!F45 ="",
Switzerland65!D46 ="",Switzerland65!D45 ="",
Switzerland65!B46 ="",Switzerland65!B45 ="",
Switzerland65!P46 ="",Switzerland65!P45 =""),"",
LN(SQRT(
(Australia61!D46*Australia61!F46/Australia61!B46
 +Canada62!D46*Canada62!F46/Canada62!B46
 +Japan63!D46*Japan63!F46/Japan63!B46
 +Norway64!D46*Norway64!F46/Norway64!B46
 +Switzerland65!D46*Switzerland65!F46/Switzerland65!B46)
/(Australia61!D46*Australia61!F46/Australia61!P46*Australia61!P45/Australia61!B45
 +Canada62!D46*Canada62!F46/Canada62!P46*Canada62!P45/Canada62!B45
 +Japan63!D46*Japan63!F46/Japan63!P46*Japan63!P45/Japan63!B45
 +Norway64!D46*Norway64!F46/Norway64!P46*Norway64!P45/Norway64!B45
 +Switzerland65!D46*Switzerland65!F46/Switzerland65!P46*Switzerland65!P45/Switzerland65!B45)
*(Australia61!D45*Australia61!F45/Australia61!P45*Australia61!P46/Australia61!B46
 +Canada62!D45*Canada62!F45/Canada62!P45*Canada62!P46/Canada62!B46
 +Japan63!D45*Japan63!F45/Japan63!P45*Japan63!P46/Japan63!B46
 +Norway64!D45*Norway64!F45/Norway64!P45*Norway64!P46/Norway64!B46
 +Switzerland65!D45*Switzerland65!F45/Switzerland65!P45*Switzerland65!P46/Switzerland65!B46)
/(Australia61!D45*Australia61!F45/Australia61!B45
 +Canada62!D45*Canada62!F45/Canada62!B45
 +Japan63!D45*Japan63!F45/Japan63!B45
 +Norway64!D45*Norway64!F45/Norway64!B45
 +Switzerland65!D45*Switzerland65!F45/Switzerland65!B45))))</f>
        <v/>
      </c>
      <c r="M46" s="62" t="str">
        <f>IF(OR(
Australia61!H46   ="",Australia61!H45   ="",
Australia61!D46   ="",Australia61!D45   ="",
Australia61!B46   ="",Australia61!B45   ="",
Australia61!Q46   ="",Australia61!Q45   ="",
Canada62!H46      ="",Canada62!H45      ="",
Canada62!D46      ="",Canada62!D45      ="",
Canada62!B46      ="",Canada62!B45      ="",
Canada62!Q46      ="",Canada62!Q45      ="",
Japan63!H46       ="",Japan63!H45       ="",
Japan63!D46       ="",Japan63!D45       ="",
Japan63!B46       ="",Japan63!B45       ="",
Japan63!Q46       ="",Japan63!Q45       ="",
Norway64!H46      ="",Norway64!H45      ="",
Norway64!D46      ="",Norway64!D45      ="",
Norway64!B46      ="",Norway64!B45      ="",
Norway64!Q46      ="",Norway64!Q45      ="",
Switzerland65!H46 ="",Switzerland65!H45 ="",
Switzerland65!D46 ="",Switzerland65!D45 ="",
Switzerland65!B46 ="",Switzerland65!B45 ="",
Switzerland65!Q46 ="",Switzerland65!Q45 =""),"",
LN(SQRT(
(Australia61!D46*Australia61!H46/Australia61!B46
 +Canada62!D46*Canada62!H46/Canada62!B46
 +Japan63!D46*Japan63!H46/Japan63!B46
 +Norway64!D46*Norway64!H46/Norway64!B46
 +Switzerland65!D46*Switzerland65!H46/Switzerland65!B46)
/(Australia61!D46*Australia61!H46/Australia61!Q46*Australia61!Q45/Australia61!B45
 +Canada62!D46*Canada62!H46/Canada62!Q46*Canada62!Q45/Canada62!B45
 +Japan63!D46*Japan63!H46/Japan63!Q46*Japan63!Q45/Japan63!B45
 +Norway64!D46*Norway64!H46/Norway64!Q46*Norway64!Q45/Norway64!B45
 +Switzerland65!D46*Switzerland65!H46/Switzerland65!Q46*Switzerland65!Q45/Switzerland65!B45)
*(Australia61!D45*Australia61!H45/Australia61!Q45*Australia61!Q46/Australia61!B46
 +Canada62!D45*Canada62!H45/Canada62!Q45*Canada62!Q46/Canada62!B46
 +Japan63!D45*Japan63!H45/Japan63!Q45*Japan63!Q46/Japan63!B46
 +Norway64!D45*Norway64!H45/Norway64!Q45*Norway64!Q46/Norway64!B46
 +Switzerland65!D45*Switzerland65!H45/Switzerland65!Q45*Switzerland65!Q46/Switzerland65!B46)
/(Australia61!D45*Australia61!H45/Australia61!B45
 +Canada62!D45*Canada62!H45/Canada62!B45
 +Japan63!D45*Japan63!H45/Japan63!B45
 +Norway64!D45*Norway64!H45/Norway64!B45
 +Switzerland65!D45*Switzerland65!H45/Switzerland65!B45))))</f>
        <v/>
      </c>
      <c r="N46" s="62" t="str">
        <f>IF(OR(
Australia61!I46   ="",Australia61!I45   ="",
Australia61!B46   ="",Australia61!B45   ="",
Australia61!R46   ="",Australia61!R45   ="",
Canada62!I46      ="",Canada62!I45      ="",
Canada62!B46      ="",Canada62!B45      ="",
Canada62!R46      ="",Canada62!R45      ="",
Japan63!I46       ="",Japan63!I45       ="",
Japan63!B46       ="",Japan63!B45       ="",
Japan63!R46       ="",Japan63!R45       ="",
Norway64!I46      ="",Norway64!I45      ="",
Norway64!B46      ="",Norway64!B45      ="",
Norway64!R46      ="",Norway64!R45      ="",
Switzerland65!I46 ="",Switzerland65!I45 ="",
Switzerland65!B46 ="",Switzerland65!B45 ="",
Switzerland65!R46 ="",Switzerland65!R45 =""),"",
LN(SQRT(
(Australia61!I46/Australia61!B46
 +Canada62!I46/Canada62!B46
 +Japan63!I46/Japan63!B46
 +Norway64!I46/Norway64!B46
 +Switzerland65!I46/Switzerland65!B46)
/(Australia61!I46/Australia61!R46*Australia61!R45/Australia61!B45
 +Canada62!I46/Canada62!R46*Canada62!R45/Canada62!B45
 +Japan63!I46/Japan63!R46*Japan63!R45/Japan63!B45
 +Norway64!I46/Norway64!R46*Norway64!R45/Norway64!B45
 +Switzerland65!I46/Switzerland65!R46*Switzerland65!R45/Switzerland65!B45)
*(Australia61!I45/Australia61!R45*Australia61!R46/Australia61!B46
 +Canada62!I45/Canada62!R45*Canada62!R46/Canada62!B46
 +Japan63!I45/Japan63!R45*Japan63!R46/Japan63!B46
 +Norway64!I45/Norway64!R45*Norway64!R46/Norway64!B46
 +Switzerland65!I45/Switzerland65!R45*Switzerland65!R46/Switzerland65!B46)
/(Australia61!I45/Australia61!B45
 +Canada62!I45/Canada62!B45
 +Japan63!I45/Japan63!B45
 +Norway64!I45/Norway64!B45
 +Switzerland65!I45/Switzerland65!B45))))</f>
        <v/>
      </c>
      <c r="O46" s="62" t="str">
        <f>IF(OR(
Australia61!K46   ="",Australia61!K45   ="",
Australia61!B46   ="",Australia61!B45   ="",
Australia61!S46   ="",Australia61!S45   ="",
Canada62!K46      ="",Canada62!K45      ="",
Canada62!B46      ="",Canada62!B45      ="",
Canada62!S46      ="",Canada62!S45      ="",
Japan63!K46       ="",Japan63!K45       ="",
Japan63!B46       ="",Japan63!B45       ="",
Japan63!S46       ="",Japan63!S45       ="",
Norway64!K46      ="",Norway64!K45      ="",
Norway64!B46      ="",Norway64!B45      ="",
Norway64!S46      ="",Norway64!S45      ="",
Switzerland65!K46 ="",Switzerland65!K45 ="",
Switzerland65!B46 ="",Switzerland65!B45 ="",
Switzerland65!S46 ="",Switzerland65!S45 =""),"",
LN(SQRT(
(Australia61!K46/Australia61!B46
 +Canada62!K46/Canada62!B46
 +Japan63!K46/Japan63!B46
 +Norway64!K46/Norway64!B46
 +Switzerland65!K46/Switzerland65!B46)
/(Australia61!K46/Australia61!S46*Australia61!S45/Australia61!B45
 +Canada62!K46/Canada62!S46*Canada62!S45/Canada62!B45
 +Japan63!K46/Japan63!S46*Japan63!S45/Japan63!B45
 +Norway64!K46/Norway64!S46*Norway64!S45/Norway64!B45
 +Switzerland65!K46/Switzerland65!S46*Switzerland65!S45/Switzerland65!B45)
*(Australia61!K45/Australia61!S45*Australia61!S46/Australia61!B46
 +Canada62!K45/Canada62!S45*Canada62!S46/Canada62!B46
 +Japan63!K45/Japan63!S45*Japan63!S46/Japan63!B46
 +Norway64!K45/Norway64!S45*Norway64!S46/Norway64!B46
 +Switzerland65!K45/Switzerland65!S45*Switzerland65!S46/Switzerland65!B46)
/(Australia61!K45/Australia61!B45
 +Canada62!K45/Canada62!B45
 +Japan63!K45/Japan63!B45
 +Norway64!K45/Norway64!B45
 +Switzerland65!K45/Switzerland65!B45))))</f>
        <v/>
      </c>
      <c r="P46" s="62" t="str">
        <f>IF(OR(
Australia61!L46   ="",Australia61!L45   ="",
Australia61!B46   ="",Australia61!B45   ="",
Australia61!T46   ="",Australia61!T45   ="",
Canada62!L46      ="",Canada62!L45      ="",
Canada62!B46      ="",Canada62!B45      ="",
Canada62!T46      ="",Canada62!T45      ="",
Japan63!L46       ="",Japan63!L45       ="",
Japan63!B46       ="",Japan63!B45       ="",
Japan63!T46       ="",Japan63!T45       ="",
Norway64!L46      ="",Norway64!L45      ="",
Norway64!B46      ="",Norway64!B45      ="",
Norway64!T46      ="",Norway64!T45      ="",
Switzerland65!L46 ="",Switzerland65!L45 ="",
Switzerland65!B46 ="",Switzerland65!B45 ="",
Switzerland65!T46 ="",Switzerland65!T45 =""),"",
LN(SQRT(
(Australia61!L46/Australia61!B46
 +Canada62!L46/Canada62!B46
 +Japan63!L46/Japan63!B46
 +Norway64!L46/Norway64!B46
 +Switzerland65!L46/Switzerland65!B46)
/(Australia61!L46/Australia61!T46*Australia61!T45/Australia61!B45
 +Canada62!L46/Canada62!T46*Canada62!T45/Canada62!B45
 +Japan63!L46/Japan63!T46*Japan63!T45/Japan63!B45
 +Norway64!L46/Norway64!T46*Norway64!T45/Norway64!B45
 +Switzerland65!L46/Switzerland65!T46*Switzerland65!T45/Switzerland65!B45)
*(Australia61!L45/Australia61!T45*Australia61!T46/Australia61!B46
 +Canada62!L45/Canada62!T45*Canada62!T46/Canada62!B46
 +Japan63!L45/Japan63!T45*Japan63!T46/Japan63!B46
 +Norway64!L45/Norway64!T45*Norway64!T46/Norway64!B46
 +Switzerland65!L45/Switzerland65!T45*Switzerland65!T46/Switzerland65!B46)
/(Australia61!L45/Australia61!B45
 +Canada62!L45/Canada62!B45
 +Japan63!L45/Japan63!B45
 +Norway64!L45/Norway64!B45
 +Switzerland65!L45/Switzerland65!B45))))</f>
        <v/>
      </c>
      <c r="V46" s="61" t="str">
        <f>IF(OR(
Australia61!V46   ="",
Australia61!U46   ="",
Canada62!V46      ="",
Canada62!U46      ="",
Japan63!V46       ="",
Japan63!U46       ="",
Norway64!V46      ="",
Norway64!U46      ="",
Switzerland65!V46 ="",
Switzerland65!U46 =""),"",
LN((Australia61!V46+Canada62!V46+Japan63!V46+Norway64!V46+Switzerland65!V46)
/(Australia61!U46+Canada62!U46+Japan63!U46+Norway64!U46+Switzerland65!U46)))</f>
        <v/>
      </c>
      <c r="W46" s="61" t="str">
        <f>IF(OR(
Australia61!V46   ="",
Australia61!W46   ="",
Australia61!U46   ="",
Canada62!V46      ="",
Canada62!W46      ="",
Canada62!U46      ="",
Japan63!V46       ="",
Japan63!W46       ="",
Japan63!U46       ="",
Norway64!V46      ="",
Norway64!W46      ="",
Norway64!U46      ="",
Switzerland65!V46 ="",
Switzerland65!W46 ="",
Switzerland65!V46 =""),"",
LN((Australia61!V46*Australia61!W46+Canada62!V46*Canada62!W46+Japan63!V46*Japan63!W46+Norway64!V46*Norway64!W46+Switzerland65!V46*Switzerland65!W46)
/(Australia61!U46+Canada62!U46+Japan63!U46+Norway64!U46+Switzerland65!U46)))</f>
        <v/>
      </c>
      <c r="X46" s="61" t="str">
        <f>IF(OR(
Australia61!X46   ="",
Australia61!D46   ="",
Australia61!B46   ="",
Canada62!X46      ="",
Canada62!D46      ="",
Canada62!B46      ="",
Japan63!X46       ="",
Japan63!D46       ="",
Japan63!B46       ="",
Norway64!X46      ="",
Norway64!D46      ="",
Norway64!B46      ="",
Switzerland65!X46 ="",
Switzerland65!D46 ="",
Switzerland65!B46 =""),"",
(Australia61!X46*Australia61!D46/Australia61!B46
 +Canada62!X46*Canada62!D46/Canada62!B46
 +Japan63!X46*Japan63!D46/Japan63!B46
 +Norway64!X46*Norway64!D46/Norway64!B46
 +Switzerland65!X46*Switzerland65!D46/Switzerland65!B46)
/(Australia61!D46/Australia61!B46
 +Canada62!D46/Canada62!B46
 +Japan63!D46/Japan63!B46
 +Norway64!D46/Norway64!B46
 +Switzerland65!D46/Switzerland65!B46))</f>
        <v/>
      </c>
      <c r="Y46" s="61" t="str">
        <f>IF(OR(
Australia61!Y46   ="",
Australia61!D46   ="",
Australia61!B46   ="",
Canada62!Y46      ="",
Canada62!D46      ="",
Canada62!B46      ="",
Japan63!Y46       ="",
Japan63!D46       ="",
Japan63!B46       ="",
Norway64!Y46      ="",
Norway64!D46      ="",
Norway64!B46      ="",
Switzerland65!Y46 ="",
Switzerland65!D46 ="",
Switzerland65!B46 =""),"",
(Australia61!Y46/Australia61!B46
 +Canada62!Y46/Canada62!B46
 +Japan63!Y46/Japan63!B46
 +Norway64!Y46/Norway64!B46
 +Switzerland65!Y46/Switzerland65!B46)
/(Australia61!D46/Australia61!B46
 +Canada62!D46/Canada62!B46
 +Japan63!D46/Japan63!B46
 +Norway64!D46/Norway64!B46
 +Switzerland65!D46/Switzerland65!B46))</f>
        <v/>
      </c>
      <c r="Z46" s="61">
        <v>3.22</v>
      </c>
      <c r="AA46" s="62">
        <f t="shared" si="1"/>
        <v>9.3321054845394678E-3</v>
      </c>
      <c r="AB46" s="61">
        <f>IF(OR(
Australia61!AB46   ="",
Australia61!D46   ="",
Australia61!B46   ="",
Canada62!AB46      ="",
Canada62!D46      ="",
Canada62!B46      ="",
Japan63!AB46       ="",
Japan63!D46       ="",
Japan63!B46       ="",
Norway64!AB46      ="",
Norway64!D46      ="",
Norway64!B46      ="",
Switzerland65!AB46 ="",
Switzerland65!D46 ="",
Switzerland65!B46 =""),"",
(Australia61!AB46*Australia61!D46/Australia61!B46
 +Canada62!AB46*Canada62!D46/Canada62!B46
 +Japan63!AB46*Japan63!D46/Japan63!B46
 +Norway64!AB46*Norway64!D46/Norway64!B46
 +Switzerland65!AB46*Switzerland65!D46/Switzerland65!B46)
/(Australia61!D46/Australia61!B46
 +Canada62!D46/Canada62!B46
 +Japan63!D46/Japan63!B46
 +Norway64!D46/Norway64!B46
 +Switzerland65!D46/Switzerland65!B46))</f>
        <v>0.32327986179057683</v>
      </c>
    </row>
    <row r="47" spans="1:28">
      <c r="A47" s="62">
        <v>1914</v>
      </c>
      <c r="B47" s="62" t="str">
        <f>IF(OR(
Australia61!AC47   ="",
Australia61!D47   ="",
Australia61!B47   ="",
Canada62!AC47      ="",
Canada62!D47      ="",
Canada62!B47      ="",
Japan63!AC47       ="",
Japan63!D47       ="",
Japan63!B47       ="",
Norway64!AC47      ="",
Norway64!D47      ="",
Norway64!B47      ="",
Switzerland65!AC47 ="",
Switzerland65!D47 ="",
Switzerland65!B47 =""),"",
(Australia61!AC47*Australia61!D47/Australia61!B47
 +Canada62!AC47*Canada62!D47/Canada62!B47
 +Japan63!AC47*Japan63!D47/Japan63!B47
 +Norway64!AC47*Norway64!D47/Norway64!B47
 +Switzerland65!AC47*Switzerland65!D47/Switzerland65!B47)
/(Australia61!D47/Australia61!B47
 +Canada62!D47/Canada62!B47
 +Japan63!D47/Japan63!B47
 +Norway64!D47/Norway64!B47
 +Switzerland65!D47/Switzerland65!B47))</f>
        <v/>
      </c>
      <c r="C47" s="61" t="str">
        <f>IF(OR(
Australia61!F47   ="",
Australia61!D47   ="",
Australia61!B47   ="",
Canada62!F47      ="",
Canada62!D47      ="",
Canada62!B47      ="",
Japan63!F47       ="",
Japan63!D47       ="",
Japan63!B47       ="",
Norway64!F47      ="",
Norway64!D47      ="",
Norway64!B47      ="",
Switzerland65!F47 ="",
Switzerland65!D47 ="",
Switzerland65!B47 =""),"",
(Australia61!F47*Australia61!D47/Australia61!B47
 +Canada62!F47*Canada62!D47/Canada62!B47
 +Japan63!F47*Japan63!D47/Japan63!B47
 +Norway64!F47*Norway64!D47/Norway64!B47
 +Switzerland65!F47*Switzerland65!D47/Switzerland65!B47)
/(Australia61!D47/Australia61!B47
 +Canada62!D47/Canada62!B47
 +Japan63!D47/Japan63!B47
 +Norway64!D47/Norway64!B47
 +Switzerland65!D47/Switzerland65!B47))</f>
        <v/>
      </c>
      <c r="D47" s="61" t="str">
        <f>IF(OR(
Australia61!AE47   ="",
Australia61!D47   ="",
Australia61!B47   ="",
Canada62!AE47      ="",
Canada62!D47      ="",
Canada62!B47      ="",
Japan63!AE47       ="",
Japan63!D47       ="",
Japan63!B47       ="",
Norway64!AE47      ="",
Norway64!D47      ="",
Norway64!B47      ="",
Switzerland65!AE47 ="",
Switzerland65!D47 ="",
Switzerland65!B47 =""),"",
(Australia61!AE47*Australia61!D47/Australia61!B47
 +Canada62!AE47*Canada62!D47/Canada62!B47
 +Japan63!AE47*Japan63!D47/Japan63!B47
 +Norway64!AE47*Norway64!D47/Norway64!B47
 +Switzerland65!AE47*Switzerland65!D47/Switzerland65!B47)
/(Australia61!D47/Australia61!B47
 +Canada62!D47/Canada62!B47
 +Japan63!D47/Japan63!B47
 +Norway64!D47/Norway64!B47
 +Switzerland65!D47/Switzerland65!B47))</f>
        <v/>
      </c>
      <c r="E47" s="61" t="str">
        <f>IF(OR(
Australia61!H47   ="",
Australia61!D47   ="",
Australia61!B47   ="",
Canada62!H47      ="",
Canada62!D47      ="",
Canada62!B47      ="",
Japan63!H47       ="",
Japan63!D47       ="",
Japan63!B47       ="",
Norway64!H47      ="",
Norway64!D47      ="",
Norway64!B47      ="",
Switzerland65!H47 ="",
Switzerland65!D47 ="",
Switzerland65!B47 =""),"",
(Australia61!H47*Australia61!D47/Australia61!B47
 +Canada62!H47*Canada62!D47/Canada62!B47
 +Japan63!H47*Japan63!D47/Japan63!B47
 +Norway64!H47*Norway64!D47/Norway64!B47
 +Switzerland65!H47*Switzerland65!D47/Switzerland65!B47)
/(Australia61!D47/Australia61!B47
 +Canada62!D47/Canada62!B47
 +Japan63!D47/Japan63!B47
 +Norway64!D47/Norway64!B47
 +Switzerland65!D47/Switzerland65!B47))</f>
        <v/>
      </c>
      <c r="F47" s="61">
        <f>IF(OR(
Australia61!I47   ="",
Australia61!D47   ="",
Australia61!B47   ="",
Canada62!I47      ="",
Canada62!D47      ="",
Canada62!B47      ="",
Japan63!I47       ="",
Japan63!D47       ="",
Japan63!B47       ="",
Norway64!I47      ="",
Norway64!D47      ="",
Norway64!B47      ="",
Switzerland65!I47 ="",
Switzerland65!D47 ="",
Switzerland65!B47 =""),"",
(Australia61!I47/Australia61!B47
 +Canada62!I47/Canada62!B47
 +Japan63!I47/Japan63!B47
 +Norway64!I47/Norway64!B47
 +Switzerland65!I47/Switzerland65!B47)
/(Australia61!D47/Australia61!B47
 +Canada62!D47/Canada62!B47
 +Japan63!D47/Japan63!B47
 +Norway64!D47/Norway64!B47
 +Switzerland65!D47/Switzerland65!B47))</f>
        <v>8.3531303972505272E-2</v>
      </c>
      <c r="G47" s="61">
        <f>IF(OR(
Australia61!J47   ="",
Australia61!D47   ="",
Australia61!B47   ="",
Canada62!J47      ="",
Canada62!D47      ="",
Canada62!B47      ="",
Japan63!J47       ="",
Japan63!D47       ="",
Japan63!B47       ="",
Norway64!J47      ="",
Norway64!D47      ="",
Norway64!B47      ="",
Switzerland65!J47 ="",
Switzerland65!D47 ="",
Switzerland65!B47 =""),"",
(Australia61!J47/Australia61!B47
 +Canada62!J47/Canada62!B47
 +Japan63!J47/Japan63!B47
 +Norway64!J47/Norway64!B47
 +Switzerland65!J47/Switzerland65!B47)
/(Australia61!D47/Australia61!B47
 +Canada62!D47/Canada62!B47
 +Japan63!D47/Japan63!B47
 +Norway64!D47/Norway64!B47
 +Switzerland65!D47/Switzerland65!B47))</f>
        <v>7.6422068684914565E-2</v>
      </c>
      <c r="H47" s="61" t="str">
        <f>IF(OR(
Australia61!K47   ="",
Australia61!D47   ="",
Australia61!B47   ="",
Canada62!K47      ="",
Canada62!D47      ="",
Canada62!B47      ="",
Japan63!K47       ="",
Japan63!D47       ="",
Japan63!B47       ="",
Norway64!K47      ="",
Norway64!D47      ="",
Norway64!B47      ="",
Switzerland65!K47 ="",
Switzerland65!D47 ="",
Switzerland65!B47 =""),"",
(Australia61!K47/Australia61!B47
 +Canada62!K47/Canada62!B47
 +Japan63!K47/Japan63!B47
 +Norway64!K47/Norway64!B47
 +Switzerland65!K47/Switzerland65!B47)
/(Australia61!D47/Australia61!B47
 +Canada62!D47/Canada62!B47
 +Japan63!D47/Japan63!B47
 +Norway64!D47/Norway64!B47
 +Switzerland65!D47/Switzerland65!B47))</f>
        <v/>
      </c>
      <c r="I47" s="61" t="str">
        <f>IF(OR(
Australia61!L47   ="",
Australia61!D47   ="",
Australia61!B47   ="",
Canada62!L47      ="",
Canada62!D47      ="",
Canada62!B47      ="",
Japan63!L47       ="",
Japan63!D47       ="",
Japan63!B47       ="",
Norway64!L47      ="",
Norway64!D47      ="",
Norway64!B47      ="",
Switzerland65!L47 ="",
Switzerland65!D47 ="",
Switzerland65!B47 =""),"",
(Australia61!L47/Australia61!B47
 +Canada62!L47/Canada62!B47
 +Japan63!L47/Japan63!B47
 +Norway64!L47/Norway64!B47
 +Switzerland65!L47/Switzerland65!B47)
/(Australia61!D47/Australia61!B47
 +Canada62!D47/Canada62!B47
 +Japan63!D47/Japan63!B47
 +Norway64!D47/Norway64!B47
 +Switzerland65!D47/Switzerland65!B47))</f>
        <v/>
      </c>
      <c r="J47" s="61" t="str">
        <f t="shared" si="0"/>
        <v/>
      </c>
      <c r="K47" s="62">
        <f>IF(OR(
Australia61!D47   ="",Australia61!D46   ="",
Australia61!B47   ="",Australia61!B46   ="",
Australia61!N47   ="",Australia61!N46   ="",
Canada62!D47      ="",Canada62!D46      ="",
Canada62!B47      ="",Canada62!B46      ="",
Canada62!N47      ="",Canada62!N46      ="",
Japan63!D47       ="",Japan63!D46       ="",
Japan63!B47       ="",Japan63!B46       ="",
Japan63!N47       ="",Japan63!N46       ="",
Norway64!D47      ="",Norway64!D46      ="",
Norway64!B47      ="",Norway64!B46      ="",
Norway64!N47      ="",Norway64!N46      ="",
Switzerland65!D47 ="",Switzerland65!D46 ="",
Switzerland65!B47 ="",Switzerland65!B46 ="",
Switzerland65!N47 ="",Switzerland65!N46 =""),"",
LN(SQRT(
(Australia61!D47/Australia61!B47
 +Canada62!D47/Canada62!B47
 +Japan63!D47/Japan63!B47
 +Norway64!D47/Norway64!B47
 +Switzerland65!D47/Switzerland65!B47)
/(Australia61!D47/Australia61!N47*Australia61!N46/Australia61!B46
 +Canada62!D47/Canada62!N47*Canada62!N46/Canada62!B46
 +Japan63!D47/Japan63!N47*Japan63!N46/Japan63!B46
 +Norway64!D47/Norway64!N47*Norway64!N46/Norway64!B46
 +Switzerland65!D47/Switzerland65!N47*Switzerland65!N46/Switzerland65!B46)
*(Australia61!D46/Australia61!N46*Australia61!N47/Australia61!B47
 +Canada62!D46/Canada62!N46*Canada62!N47/Canada62!B47
 +Japan63!D46/Japan63!N46*Japan63!N47/Japan63!B47
 +Norway64!D46/Norway64!N46*Norway64!N47/Norway64!B47
 +Switzerland65!D46/Switzerland65!N46*Switzerland65!N47/Switzerland65!B47)
/(Australia61!D46/Australia61!B46
 +Canada62!D46/Canada62!B46
 +Japan63!D46/Japan63!B46
 +Norway64!D46/Norway64!B46
 +Switzerland65!D46/Switzerland65!B46))))</f>
        <v>-2.5389579207215111E-4</v>
      </c>
      <c r="L47" s="62" t="str">
        <f>IF(OR(
Australia61!F47   ="",Australia61!F46   ="",
Australia61!D47   ="",Australia61!D46   ="",
Australia61!B47   ="",Australia61!B46   ="",
Australia61!P47   ="",Australia61!P46   ="",
Canada62!F47      ="",Canada62!F46      ="",
Canada62!D47      ="",Canada62!D46      ="",
Canada62!B47      ="",Canada62!B46      ="",
Canada62!P47      ="",Canada62!P46      ="",
Japan63!F47       ="",Japan63!F46       ="",
Japan63!D47       ="",Japan63!D46       ="",
Japan63!B47       ="",Japan63!B46       ="",
Japan63!P47       ="",Japan63!P46       ="",
Norway64!F47      ="",Norway64!F46      ="",
Norway64!D47      ="",Norway64!D46      ="",
Norway64!B47      ="",Norway64!B46      ="",
Norway64!P47      ="",Norway64!P46      ="",
Switzerland65!F47 ="",Switzerland65!F46 ="",
Switzerland65!D47 ="",Switzerland65!D46 ="",
Switzerland65!B47 ="",Switzerland65!B46 ="",
Switzerland65!P47 ="",Switzerland65!P46 =""),"",
LN(SQRT(
(Australia61!D47*Australia61!F47/Australia61!B47
 +Canada62!D47*Canada62!F47/Canada62!B47
 +Japan63!D47*Japan63!F47/Japan63!B47
 +Norway64!D47*Norway64!F47/Norway64!B47
 +Switzerland65!D47*Switzerland65!F47/Switzerland65!B47)
/(Australia61!D47*Australia61!F47/Australia61!P47*Australia61!P46/Australia61!B46
 +Canada62!D47*Canada62!F47/Canada62!P47*Canada62!P46/Canada62!B46
 +Japan63!D47*Japan63!F47/Japan63!P47*Japan63!P46/Japan63!B46
 +Norway64!D47*Norway64!F47/Norway64!P47*Norway64!P46/Norway64!B46
 +Switzerland65!D47*Switzerland65!F47/Switzerland65!P47*Switzerland65!P46/Switzerland65!B46)
*(Australia61!D46*Australia61!F46/Australia61!P46*Australia61!P47/Australia61!B47
 +Canada62!D46*Canada62!F46/Canada62!P46*Canada62!P47/Canada62!B47
 +Japan63!D46*Japan63!F46/Japan63!P46*Japan63!P47/Japan63!B47
 +Norway64!D46*Norway64!F46/Norway64!P46*Norway64!P47/Norway64!B47
 +Switzerland65!D46*Switzerland65!F46/Switzerland65!P46*Switzerland65!P47/Switzerland65!B47)
/(Australia61!D46*Australia61!F46/Australia61!B46
 +Canada62!D46*Canada62!F46/Canada62!B46
 +Japan63!D46*Japan63!F46/Japan63!B46
 +Norway64!D46*Norway64!F46/Norway64!B46
 +Switzerland65!D46*Switzerland65!F46/Switzerland65!B46))))</f>
        <v/>
      </c>
      <c r="M47" s="62" t="str">
        <f>IF(OR(
Australia61!H47   ="",Australia61!H46   ="",
Australia61!D47   ="",Australia61!D46   ="",
Australia61!B47   ="",Australia61!B46   ="",
Australia61!Q47   ="",Australia61!Q46   ="",
Canada62!H47      ="",Canada62!H46      ="",
Canada62!D47      ="",Canada62!D46      ="",
Canada62!B47      ="",Canada62!B46      ="",
Canada62!Q47      ="",Canada62!Q46      ="",
Japan63!H47       ="",Japan63!H46       ="",
Japan63!D47       ="",Japan63!D46       ="",
Japan63!B47       ="",Japan63!B46       ="",
Japan63!Q47       ="",Japan63!Q46       ="",
Norway64!H47      ="",Norway64!H46      ="",
Norway64!D47      ="",Norway64!D46      ="",
Norway64!B47      ="",Norway64!B46      ="",
Norway64!Q47      ="",Norway64!Q46      ="",
Switzerland65!H47 ="",Switzerland65!H46 ="",
Switzerland65!D47 ="",Switzerland65!D46 ="",
Switzerland65!B47 ="",Switzerland65!B46 ="",
Switzerland65!Q47 ="",Switzerland65!Q46 =""),"",
LN(SQRT(
(Australia61!D47*Australia61!H47/Australia61!B47
 +Canada62!D47*Canada62!H47/Canada62!B47
 +Japan63!D47*Japan63!H47/Japan63!B47
 +Norway64!D47*Norway64!H47/Norway64!B47
 +Switzerland65!D47*Switzerland65!H47/Switzerland65!B47)
/(Australia61!D47*Australia61!H47/Australia61!Q47*Australia61!Q46/Australia61!B46
 +Canada62!D47*Canada62!H47/Canada62!Q47*Canada62!Q46/Canada62!B46
 +Japan63!D47*Japan63!H47/Japan63!Q47*Japan63!Q46/Japan63!B46
 +Norway64!D47*Norway64!H47/Norway64!Q47*Norway64!Q46/Norway64!B46
 +Switzerland65!D47*Switzerland65!H47/Switzerland65!Q47*Switzerland65!Q46/Switzerland65!B46)
*(Australia61!D46*Australia61!H46/Australia61!Q46*Australia61!Q47/Australia61!B47
 +Canada62!D46*Canada62!H46/Canada62!Q46*Canada62!Q47/Canada62!B47
 +Japan63!D46*Japan63!H46/Japan63!Q46*Japan63!Q47/Japan63!B47
 +Norway64!D46*Norway64!H46/Norway64!Q46*Norway64!Q47/Norway64!B47
 +Switzerland65!D46*Switzerland65!H46/Switzerland65!Q46*Switzerland65!Q47/Switzerland65!B47)
/(Australia61!D46*Australia61!H46/Australia61!B46
 +Canada62!D46*Canada62!H46/Canada62!B46
 +Japan63!D46*Japan63!H46/Japan63!B46
 +Norway64!D46*Norway64!H46/Norway64!B46
 +Switzerland65!D46*Switzerland65!H46/Switzerland65!B46))))</f>
        <v/>
      </c>
      <c r="N47" s="62" t="str">
        <f>IF(OR(
Australia61!I47   ="",Australia61!I46   ="",
Australia61!B47   ="",Australia61!B46   ="",
Australia61!R47   ="",Australia61!R46   ="",
Canada62!I47      ="",Canada62!I46      ="",
Canada62!B47      ="",Canada62!B46      ="",
Canada62!R47      ="",Canada62!R46      ="",
Japan63!I47       ="",Japan63!I46       ="",
Japan63!B47       ="",Japan63!B46       ="",
Japan63!R47       ="",Japan63!R46       ="",
Norway64!I47      ="",Norway64!I46      ="",
Norway64!B47      ="",Norway64!B46      ="",
Norway64!R47      ="",Norway64!R46      ="",
Switzerland65!I47 ="",Switzerland65!I46 ="",
Switzerland65!B47 ="",Switzerland65!B46 ="",
Switzerland65!R47 ="",Switzerland65!R46 =""),"",
LN(SQRT(
(Australia61!I47/Australia61!B47
 +Canada62!I47/Canada62!B47
 +Japan63!I47/Japan63!B47
 +Norway64!I47/Norway64!B47
 +Switzerland65!I47/Switzerland65!B47)
/(Australia61!I47/Australia61!R47*Australia61!R46/Australia61!B46
 +Canada62!I47/Canada62!R47*Canada62!R46/Canada62!B46
 +Japan63!I47/Japan63!R47*Japan63!R46/Japan63!B46
 +Norway64!I47/Norway64!R47*Norway64!R46/Norway64!B46
 +Switzerland65!I47/Switzerland65!R47*Switzerland65!R46/Switzerland65!B46)
*(Australia61!I46/Australia61!R46*Australia61!R47/Australia61!B47
 +Canada62!I46/Canada62!R46*Canada62!R47/Canada62!B47
 +Japan63!I46/Japan63!R46*Japan63!R47/Japan63!B47
 +Norway64!I46/Norway64!R46*Norway64!R47/Norway64!B47
 +Switzerland65!I46/Switzerland65!R46*Switzerland65!R47/Switzerland65!B47)
/(Australia61!I46/Australia61!B46
 +Canada62!I46/Canada62!B46
 +Japan63!I46/Japan63!B46
 +Norway64!I46/Norway64!B46
 +Switzerland65!I46/Switzerland65!B46))))</f>
        <v/>
      </c>
      <c r="O47" s="62" t="str">
        <f>IF(OR(
Australia61!K47   ="",Australia61!K46   ="",
Australia61!B47   ="",Australia61!B46   ="",
Australia61!S47   ="",Australia61!S46   ="",
Canada62!K47      ="",Canada62!K46      ="",
Canada62!B47      ="",Canada62!B46      ="",
Canada62!S47      ="",Canada62!S46      ="",
Japan63!K47       ="",Japan63!K46       ="",
Japan63!B47       ="",Japan63!B46       ="",
Japan63!S47       ="",Japan63!S46       ="",
Norway64!K47      ="",Norway64!K46      ="",
Norway64!B47      ="",Norway64!B46      ="",
Norway64!S47      ="",Norway64!S46      ="",
Switzerland65!K47 ="",Switzerland65!K46 ="",
Switzerland65!B47 ="",Switzerland65!B46 ="",
Switzerland65!S47 ="",Switzerland65!S46 =""),"",
LN(SQRT(
(Australia61!K47/Australia61!B47
 +Canada62!K47/Canada62!B47
 +Japan63!K47/Japan63!B47
 +Norway64!K47/Norway64!B47
 +Switzerland65!K47/Switzerland65!B47)
/(Australia61!K47/Australia61!S47*Australia61!S46/Australia61!B46
 +Canada62!K47/Canada62!S47*Canada62!S46/Canada62!B46
 +Japan63!K47/Japan63!S47*Japan63!S46/Japan63!B46
 +Norway64!K47/Norway64!S47*Norway64!S46/Norway64!B46
 +Switzerland65!K47/Switzerland65!S47*Switzerland65!S46/Switzerland65!B46)
*(Australia61!K46/Australia61!S46*Australia61!S47/Australia61!B47
 +Canada62!K46/Canada62!S46*Canada62!S47/Canada62!B47
 +Japan63!K46/Japan63!S46*Japan63!S47/Japan63!B47
 +Norway64!K46/Norway64!S46*Norway64!S47/Norway64!B47
 +Switzerland65!K46/Switzerland65!S46*Switzerland65!S47/Switzerland65!B47)
/(Australia61!K46/Australia61!B46
 +Canada62!K46/Canada62!B46
 +Japan63!K46/Japan63!B46
 +Norway64!K46/Norway64!B46
 +Switzerland65!K46/Switzerland65!B46))))</f>
        <v/>
      </c>
      <c r="P47" s="62" t="str">
        <f>IF(OR(
Australia61!L47   ="",Australia61!L46   ="",
Australia61!B47   ="",Australia61!B46   ="",
Australia61!T47   ="",Australia61!T46   ="",
Canada62!L47      ="",Canada62!L46      ="",
Canada62!B47      ="",Canada62!B46      ="",
Canada62!T47      ="",Canada62!T46      ="",
Japan63!L47       ="",Japan63!L46       ="",
Japan63!B47       ="",Japan63!B46       ="",
Japan63!T47       ="",Japan63!T46       ="",
Norway64!L47      ="",Norway64!L46      ="",
Norway64!B47      ="",Norway64!B46      ="",
Norway64!T47      ="",Norway64!T46      ="",
Switzerland65!L47 ="",Switzerland65!L46 ="",
Switzerland65!B47 ="",Switzerland65!B46 ="",
Switzerland65!T47 ="",Switzerland65!T46 =""),"",
LN(SQRT(
(Australia61!L47/Australia61!B47
 +Canada62!L47/Canada62!B47
 +Japan63!L47/Japan63!B47
 +Norway64!L47/Norway64!B47
 +Switzerland65!L47/Switzerland65!B47)
/(Australia61!L47/Australia61!T47*Australia61!T46/Australia61!B46
 +Canada62!L47/Canada62!T47*Canada62!T46/Canada62!B46
 +Japan63!L47/Japan63!T47*Japan63!T46/Japan63!B46
 +Norway64!L47/Norway64!T47*Norway64!T46/Norway64!B46
 +Switzerland65!L47/Switzerland65!T47*Switzerland65!T46/Switzerland65!B46)
*(Australia61!L46/Australia61!T46*Australia61!T47/Australia61!B47
 +Canada62!L46/Canada62!T46*Canada62!T47/Canada62!B47
 +Japan63!L46/Japan63!T46*Japan63!T47/Japan63!B47
 +Norway64!L46/Norway64!T46*Norway64!T47/Norway64!B47
 +Switzerland65!L46/Switzerland65!T46*Switzerland65!T47/Switzerland65!B47)
/(Australia61!L46/Australia61!B46
 +Canada62!L46/Canada62!B46
 +Japan63!L46/Japan63!B46
 +Norway64!L46/Norway64!B46
 +Switzerland65!L46/Switzerland65!B46))))</f>
        <v/>
      </c>
      <c r="V47" s="61" t="str">
        <f>IF(OR(
Australia61!V47   ="",
Australia61!U47   ="",
Canada62!V47      ="",
Canada62!U47      ="",
Japan63!V47       ="",
Japan63!U47       ="",
Norway64!V47      ="",
Norway64!U47      ="",
Switzerland65!V47 ="",
Switzerland65!U47 =""),"",
LN((Australia61!V47+Canada62!V47+Japan63!V47+Norway64!V47+Switzerland65!V47)
/(Australia61!U47+Canada62!U47+Japan63!U47+Norway64!U47+Switzerland65!U47)))</f>
        <v/>
      </c>
      <c r="W47" s="61" t="str">
        <f>IF(OR(
Australia61!V47   ="",
Australia61!W47   ="",
Australia61!U47   ="",
Canada62!V47      ="",
Canada62!W47      ="",
Canada62!U47      ="",
Japan63!V47       ="",
Japan63!W47       ="",
Japan63!U47       ="",
Norway64!V47      ="",
Norway64!W47      ="",
Norway64!U47      ="",
Switzerland65!V47 ="",
Switzerland65!W47 ="",
Switzerland65!V47 =""),"",
LN((Australia61!V47*Australia61!W47+Canada62!V47*Canada62!W47+Japan63!V47*Japan63!W47+Norway64!V47*Norway64!W47+Switzerland65!V47*Switzerland65!W47)
/(Australia61!U47+Canada62!U47+Japan63!U47+Norway64!U47+Switzerland65!U47)))</f>
        <v/>
      </c>
      <c r="X47" s="61" t="str">
        <f>IF(OR(
Australia61!X47   ="",
Australia61!D47   ="",
Australia61!B47   ="",
Canada62!X47      ="",
Canada62!D47      ="",
Canada62!B47      ="",
Japan63!X47       ="",
Japan63!D47       ="",
Japan63!B47       ="",
Norway64!X47      ="",
Norway64!D47      ="",
Norway64!B47      ="",
Switzerland65!X47 ="",
Switzerland65!D47 ="",
Switzerland65!B47 =""),"",
(Australia61!X47*Australia61!D47/Australia61!B47
 +Canada62!X47*Canada62!D47/Canada62!B47
 +Japan63!X47*Japan63!D47/Japan63!B47
 +Norway64!X47*Norway64!D47/Norway64!B47
 +Switzerland65!X47*Switzerland65!D47/Switzerland65!B47)
/(Australia61!D47/Australia61!B47
 +Canada62!D47/Canada62!B47
 +Japan63!D47/Japan63!B47
 +Norway64!D47/Norway64!B47
 +Switzerland65!D47/Switzerland65!B47))</f>
        <v/>
      </c>
      <c r="Y47" s="61" t="str">
        <f>IF(OR(
Australia61!Y47   ="",
Australia61!D47   ="",
Australia61!B47   ="",
Canada62!Y47      ="",
Canada62!D47      ="",
Canada62!B47      ="",
Japan63!Y47       ="",
Japan63!D47       ="",
Japan63!B47       ="",
Norway64!Y47      ="",
Norway64!D47      ="",
Norway64!B47      ="",
Switzerland65!Y47 ="",
Switzerland65!D47 ="",
Switzerland65!B47 =""),"",
(Australia61!Y47/Australia61!B47
 +Canada62!Y47/Canada62!B47
 +Japan63!Y47/Japan63!B47
 +Norway64!Y47/Norway64!B47
 +Switzerland65!Y47/Switzerland65!B47)
/(Australia61!D47/Australia61!B47
 +Canada62!D47/Canada62!B47
 +Japan63!D47/Japan63!B47
 +Norway64!D47/Norway64!B47
 +Switzerland65!D47/Switzerland65!B47))</f>
        <v/>
      </c>
      <c r="Z47" s="61">
        <v>3.43</v>
      </c>
      <c r="AA47" s="62">
        <f t="shared" si="1"/>
        <v>3.2453895792072147E-2</v>
      </c>
      <c r="AB47" s="61">
        <f>IF(OR(
Australia61!AB47   ="",
Australia61!D47   ="",
Australia61!B47   ="",
Canada62!AB47      ="",
Canada62!D47      ="",
Canada62!B47      ="",
Japan63!AB47       ="",
Japan63!D47       ="",
Japan63!B47       ="",
Norway64!AB47      ="",
Norway64!D47      ="",
Norway64!B47      ="",
Switzerland65!AB47 ="",
Switzerland65!D47 ="",
Switzerland65!B47 =""),"",
(Australia61!AB47*Australia61!D47/Australia61!B47
 +Canada62!AB47*Canada62!D47/Canada62!B47
 +Japan63!AB47*Japan63!D47/Japan63!B47
 +Norway64!AB47*Norway64!D47/Norway64!B47
 +Switzerland65!AB47*Switzerland65!D47/Switzerland65!B47)
/(Australia61!D47/Australia61!B47
 +Canada62!D47/Canada62!B47
 +Japan63!D47/Japan63!B47
 +Norway64!D47/Norway64!B47
 +Switzerland65!D47/Switzerland65!B47))</f>
        <v>0.36387212118171686</v>
      </c>
    </row>
    <row r="48" spans="1:28">
      <c r="A48" s="62">
        <v>1915</v>
      </c>
      <c r="B48" s="62" t="str">
        <f>IF(OR(
Australia61!AC48   ="",
Australia61!D48   ="",
Australia61!B48   ="",
Canada62!AC48      ="",
Canada62!D48      ="",
Canada62!B48      ="",
Japan63!AC48       ="",
Japan63!D48       ="",
Japan63!B48       ="",
Norway64!AC48      ="",
Norway64!D48      ="",
Norway64!B48      ="",
Switzerland65!AC48 ="",
Switzerland65!D48 ="",
Switzerland65!B48 =""),"",
(Australia61!AC48*Australia61!D48/Australia61!B48
 +Canada62!AC48*Canada62!D48/Canada62!B48
 +Japan63!AC48*Japan63!D48/Japan63!B48
 +Norway64!AC48*Norway64!D48/Norway64!B48
 +Switzerland65!AC48*Switzerland65!D48/Switzerland65!B48)
/(Australia61!D48/Australia61!B48
 +Canada62!D48/Canada62!B48
 +Japan63!D48/Japan63!B48
 +Norway64!D48/Norway64!B48
 +Switzerland65!D48/Switzerland65!B48))</f>
        <v/>
      </c>
      <c r="C48" s="61" t="str">
        <f>IF(OR(
Australia61!F48   ="",
Australia61!D48   ="",
Australia61!B48   ="",
Canada62!F48      ="",
Canada62!D48      ="",
Canada62!B48      ="",
Japan63!F48       ="",
Japan63!D48       ="",
Japan63!B48       ="",
Norway64!F48      ="",
Norway64!D48      ="",
Norway64!B48      ="",
Switzerland65!F48 ="",
Switzerland65!D48 ="",
Switzerland65!B48 =""),"",
(Australia61!F48*Australia61!D48/Australia61!B48
 +Canada62!F48*Canada62!D48/Canada62!B48
 +Japan63!F48*Japan63!D48/Japan63!B48
 +Norway64!F48*Norway64!D48/Norway64!B48
 +Switzerland65!F48*Switzerland65!D48/Switzerland65!B48)
/(Australia61!D48/Australia61!B48
 +Canada62!D48/Canada62!B48
 +Japan63!D48/Japan63!B48
 +Norway64!D48/Norway64!B48
 +Switzerland65!D48/Switzerland65!B48))</f>
        <v/>
      </c>
      <c r="D48" s="61" t="str">
        <f>IF(OR(
Australia61!AE48   ="",
Australia61!D48   ="",
Australia61!B48   ="",
Canada62!AE48      ="",
Canada62!D48      ="",
Canada62!B48      ="",
Japan63!AE48       ="",
Japan63!D48       ="",
Japan63!B48       ="",
Norway64!AE48      ="",
Norway64!D48      ="",
Norway64!B48      ="",
Switzerland65!AE48 ="",
Switzerland65!D48 ="",
Switzerland65!B48 =""),"",
(Australia61!AE48*Australia61!D48/Australia61!B48
 +Canada62!AE48*Canada62!D48/Canada62!B48
 +Japan63!AE48*Japan63!D48/Japan63!B48
 +Norway64!AE48*Norway64!D48/Norway64!B48
 +Switzerland65!AE48*Switzerland65!D48/Switzerland65!B48)
/(Australia61!D48/Australia61!B48
 +Canada62!D48/Canada62!B48
 +Japan63!D48/Japan63!B48
 +Norway64!D48/Norway64!B48
 +Switzerland65!D48/Switzerland65!B48))</f>
        <v/>
      </c>
      <c r="E48" s="61" t="str">
        <f>IF(OR(
Australia61!H48   ="",
Australia61!D48   ="",
Australia61!B48   ="",
Canada62!H48      ="",
Canada62!D48      ="",
Canada62!B48      ="",
Japan63!H48       ="",
Japan63!D48       ="",
Japan63!B48       ="",
Norway64!H48      ="",
Norway64!D48      ="",
Norway64!B48      ="",
Switzerland65!H48 ="",
Switzerland65!D48 ="",
Switzerland65!B48 =""),"",
(Australia61!H48*Australia61!D48/Australia61!B48
 +Canada62!H48*Canada62!D48/Canada62!B48
 +Japan63!H48*Japan63!D48/Japan63!B48
 +Norway64!H48*Norway64!D48/Norway64!B48
 +Switzerland65!H48*Switzerland65!D48/Switzerland65!B48)
/(Australia61!D48/Australia61!B48
 +Canada62!D48/Canada62!B48
 +Japan63!D48/Japan63!B48
 +Norway64!D48/Norway64!B48
 +Switzerland65!D48/Switzerland65!B48))</f>
        <v/>
      </c>
      <c r="F48" s="61">
        <f>IF(OR(
Australia61!I48   ="",
Australia61!D48   ="",
Australia61!B48   ="",
Canada62!I48      ="",
Canada62!D48      ="",
Canada62!B48      ="",
Japan63!I48       ="",
Japan63!D48       ="",
Japan63!B48       ="",
Norway64!I48      ="",
Norway64!D48      ="",
Norway64!B48      ="",
Switzerland65!I48 ="",
Switzerland65!D48 ="",
Switzerland65!B48 =""),"",
(Australia61!I48/Australia61!B48
 +Canada62!I48/Canada62!B48
 +Japan63!I48/Japan63!B48
 +Norway64!I48/Norway64!B48
 +Switzerland65!I48/Switzerland65!B48)
/(Australia61!D48/Australia61!B48
 +Canada62!D48/Canada62!B48
 +Japan63!D48/Japan63!B48
 +Norway64!D48/Norway64!B48
 +Switzerland65!D48/Switzerland65!B48))</f>
        <v>0.10107603909064743</v>
      </c>
      <c r="G48" s="61">
        <f>IF(OR(
Australia61!J48   ="",
Australia61!D48   ="",
Australia61!B48   ="",
Canada62!J48      ="",
Canada62!D48      ="",
Canada62!B48      ="",
Japan63!J48       ="",
Japan63!D48       ="",
Japan63!B48       ="",
Norway64!J48      ="",
Norway64!D48      ="",
Norway64!B48      ="",
Switzerland65!J48 ="",
Switzerland65!D48 ="",
Switzerland65!B48 =""),"",
(Australia61!J48/Australia61!B48
 +Canada62!J48/Canada62!B48
 +Japan63!J48/Japan63!B48
 +Norway64!J48/Norway64!B48
 +Switzerland65!J48/Switzerland65!B48)
/(Australia61!D48/Australia61!B48
 +Canada62!D48/Canada62!B48
 +Japan63!D48/Japan63!B48
 +Norway64!D48/Norway64!B48
 +Switzerland65!D48/Switzerland65!B48))</f>
        <v>6.773651933427137E-2</v>
      </c>
      <c r="H48" s="61">
        <f>IF(OR(
Australia61!K48   ="",
Australia61!D48   ="",
Australia61!B48   ="",
Canada62!K48      ="",
Canada62!D48      ="",
Canada62!B48      ="",
Japan63!K48       ="",
Japan63!D48       ="",
Japan63!B48       ="",
Norway64!K48      ="",
Norway64!D48      ="",
Norway64!B48      ="",
Switzerland65!K48 ="",
Switzerland65!D48 ="",
Switzerland65!B48 =""),"",
(Australia61!K48/Australia61!B48
 +Canada62!K48/Canada62!B48
 +Japan63!K48/Japan63!B48
 +Norway64!K48/Norway64!B48
 +Switzerland65!K48/Switzerland65!B48)
/(Australia61!D48/Australia61!B48
 +Canada62!D48/Canada62!B48
 +Japan63!D48/Japan63!B48
 +Norway64!D48/Norway64!B48
 +Switzerland65!D48/Switzerland65!B48))</f>
        <v>0.20983743903763552</v>
      </c>
      <c r="I48" s="61">
        <f>IF(OR(
Australia61!L48   ="",
Australia61!D48   ="",
Australia61!B48   ="",
Canada62!L48      ="",
Canada62!D48      ="",
Canada62!B48      ="",
Japan63!L48       ="",
Japan63!D48       ="",
Japan63!B48       ="",
Norway64!L48      ="",
Norway64!D48      ="",
Norway64!B48      ="",
Switzerland65!L48 ="",
Switzerland65!D48 ="",
Switzerland65!B48 =""),"",
(Australia61!L48/Australia61!B48
 +Canada62!L48/Canada62!B48
 +Japan63!L48/Japan63!B48
 +Norway64!L48/Norway64!B48
 +Switzerland65!L48/Switzerland65!B48)
/(Australia61!D48/Australia61!B48
 +Canada62!D48/Canada62!B48
 +Japan63!D48/Japan63!B48
 +Norway64!D48/Norway64!B48
 +Switzerland65!D48/Switzerland65!B48))</f>
        <v>0.17797978979357684</v>
      </c>
      <c r="J48" s="61">
        <f t="shared" si="0"/>
        <v>3.1857649244058678E-2</v>
      </c>
      <c r="K48" s="62">
        <f>IF(OR(
Australia61!D48   ="",Australia61!D47   ="",
Australia61!B48   ="",Australia61!B47   ="",
Australia61!N48   ="",Australia61!N47   ="",
Canada62!D48      ="",Canada62!D47      ="",
Canada62!B48      ="",Canada62!B47      ="",
Canada62!N48      ="",Canada62!N47      ="",
Japan63!D48       ="",Japan63!D47       ="",
Japan63!B48       ="",Japan63!B47       ="",
Japan63!N48       ="",Japan63!N47       ="",
Norway64!D48      ="",Norway64!D47      ="",
Norway64!B48      ="",Norway64!B47      ="",
Norway64!N48      ="",Norway64!N47      ="",
Switzerland65!D48 ="",Switzerland65!D47 ="",
Switzerland65!B48 ="",Switzerland65!B47 ="",
Switzerland65!N48 ="",Switzerland65!N47 =""),"",
LN(SQRT(
(Australia61!D48/Australia61!B48
 +Canada62!D48/Canada62!B48
 +Japan63!D48/Japan63!B48
 +Norway64!D48/Norway64!B48
 +Switzerland65!D48/Switzerland65!B48)
/(Australia61!D48/Australia61!N48*Australia61!N47/Australia61!B47
 +Canada62!D48/Canada62!N48*Canada62!N47/Canada62!B47
 +Japan63!D48/Japan63!N48*Japan63!N47/Japan63!B47
 +Norway64!D48/Norway64!N48*Norway64!N47/Norway64!B47
 +Switzerland65!D48/Switzerland65!N48*Switzerland65!N47/Switzerland65!B47)
*(Australia61!D47/Australia61!N47*Australia61!N48/Australia61!B48
 +Canada62!D47/Canada62!N47*Canada62!N48/Canada62!B48
 +Japan63!D47/Japan63!N47*Japan63!N48/Japan63!B48
 +Norway64!D47/Norway64!N47*Norway64!N48/Norway64!B48
 +Switzerland65!D47/Switzerland65!N47*Switzerland65!N48/Switzerland65!B48)
/(Australia61!D47/Australia61!B47
 +Canada62!D47/Canada62!B47
 +Japan63!D47/Japan63!B47
 +Norway64!D47/Norway64!B47
 +Switzerland65!D47/Switzerland65!B47))))</f>
        <v>-1.1005757642718033E-4</v>
      </c>
      <c r="L48" s="62" t="str">
        <f>IF(OR(
Australia61!F48   ="",Australia61!F47   ="",
Australia61!D48   ="",Australia61!D47   ="",
Australia61!B48   ="",Australia61!B47   ="",
Australia61!P48   ="",Australia61!P47   ="",
Canada62!F48      ="",Canada62!F47      ="",
Canada62!D48      ="",Canada62!D47      ="",
Canada62!B48      ="",Canada62!B47      ="",
Canada62!P48      ="",Canada62!P47      ="",
Japan63!F48       ="",Japan63!F47       ="",
Japan63!D48       ="",Japan63!D47       ="",
Japan63!B48       ="",Japan63!B47       ="",
Japan63!P48       ="",Japan63!P47       ="",
Norway64!F48      ="",Norway64!F47      ="",
Norway64!D48      ="",Norway64!D47      ="",
Norway64!B48      ="",Norway64!B47      ="",
Norway64!P48      ="",Norway64!P47      ="",
Switzerland65!F48 ="",Switzerland65!F47 ="",
Switzerland65!D48 ="",Switzerland65!D47 ="",
Switzerland65!B48 ="",Switzerland65!B47 ="",
Switzerland65!P48 ="",Switzerland65!P47 =""),"",
LN(SQRT(
(Australia61!D48*Australia61!F48/Australia61!B48
 +Canada62!D48*Canada62!F48/Canada62!B48
 +Japan63!D48*Japan63!F48/Japan63!B48
 +Norway64!D48*Norway64!F48/Norway64!B48
 +Switzerland65!D48*Switzerland65!F48/Switzerland65!B48)
/(Australia61!D48*Australia61!F48/Australia61!P48*Australia61!P47/Australia61!B47
 +Canada62!D48*Canada62!F48/Canada62!P48*Canada62!P47/Canada62!B47
 +Japan63!D48*Japan63!F48/Japan63!P48*Japan63!P47/Japan63!B47
 +Norway64!D48*Norway64!F48/Norway64!P48*Norway64!P47/Norway64!B47
 +Switzerland65!D48*Switzerland65!F48/Switzerland65!P48*Switzerland65!P47/Switzerland65!B47)
*(Australia61!D47*Australia61!F47/Australia61!P47*Australia61!P48/Australia61!B48
 +Canada62!D47*Canada62!F47/Canada62!P47*Canada62!P48/Canada62!B48
 +Japan63!D47*Japan63!F47/Japan63!P47*Japan63!P48/Japan63!B48
 +Norway64!D47*Norway64!F47/Norway64!P47*Norway64!P48/Norway64!B48
 +Switzerland65!D47*Switzerland65!F47/Switzerland65!P47*Switzerland65!P48/Switzerland65!B48)
/(Australia61!D47*Australia61!F47/Australia61!B47
 +Canada62!D47*Canada62!F47/Canada62!B47
 +Japan63!D47*Japan63!F47/Japan63!B47
 +Norway64!D47*Norway64!F47/Norway64!B47
 +Switzerland65!D47*Switzerland65!F47/Switzerland65!B47))))</f>
        <v/>
      </c>
      <c r="M48" s="62" t="str">
        <f>IF(OR(
Australia61!H48   ="",Australia61!H47   ="",
Australia61!D48   ="",Australia61!D47   ="",
Australia61!B48   ="",Australia61!B47   ="",
Australia61!Q48   ="",Australia61!Q47   ="",
Canada62!H48      ="",Canada62!H47      ="",
Canada62!D48      ="",Canada62!D47      ="",
Canada62!B48      ="",Canada62!B47      ="",
Canada62!Q48      ="",Canada62!Q47      ="",
Japan63!H48       ="",Japan63!H47       ="",
Japan63!D48       ="",Japan63!D47       ="",
Japan63!B48       ="",Japan63!B47       ="",
Japan63!Q48       ="",Japan63!Q47       ="",
Norway64!H48      ="",Norway64!H47      ="",
Norway64!D48      ="",Norway64!D47      ="",
Norway64!B48      ="",Norway64!B47      ="",
Norway64!Q48      ="",Norway64!Q47      ="",
Switzerland65!H48 ="",Switzerland65!H47 ="",
Switzerland65!D48 ="",Switzerland65!D47 ="",
Switzerland65!B48 ="",Switzerland65!B47 ="",
Switzerland65!Q48 ="",Switzerland65!Q47 =""),"",
LN(SQRT(
(Australia61!D48*Australia61!H48/Australia61!B48
 +Canada62!D48*Canada62!H48/Canada62!B48
 +Japan63!D48*Japan63!H48/Japan63!B48
 +Norway64!D48*Norway64!H48/Norway64!B48
 +Switzerland65!D48*Switzerland65!H48/Switzerland65!B48)
/(Australia61!D48*Australia61!H48/Australia61!Q48*Australia61!Q47/Australia61!B47
 +Canada62!D48*Canada62!H48/Canada62!Q48*Canada62!Q47/Canada62!B47
 +Japan63!D48*Japan63!H48/Japan63!Q48*Japan63!Q47/Japan63!B47
 +Norway64!D48*Norway64!H48/Norway64!Q48*Norway64!Q47/Norway64!B47
 +Switzerland65!D48*Switzerland65!H48/Switzerland65!Q48*Switzerland65!Q47/Switzerland65!B47)
*(Australia61!D47*Australia61!H47/Australia61!Q47*Australia61!Q48/Australia61!B48
 +Canada62!D47*Canada62!H47/Canada62!Q47*Canada62!Q48/Canada62!B48
 +Japan63!D47*Japan63!H47/Japan63!Q47*Japan63!Q48/Japan63!B48
 +Norway64!D47*Norway64!H47/Norway64!Q47*Norway64!Q48/Norway64!B48
 +Switzerland65!D47*Switzerland65!H47/Switzerland65!Q47*Switzerland65!Q48/Switzerland65!B48)
/(Australia61!D47*Australia61!H47/Australia61!B47
 +Canada62!D47*Canada62!H47/Canada62!B47
 +Japan63!D47*Japan63!H47/Japan63!B47
 +Norway64!D47*Norway64!H47/Norway64!B47
 +Switzerland65!D47*Switzerland65!H47/Switzerland65!B47))))</f>
        <v/>
      </c>
      <c r="N48" s="62" t="str">
        <f>IF(OR(
Australia61!I48   ="",Australia61!I47   ="",
Australia61!B48   ="",Australia61!B47   ="",
Australia61!R48   ="",Australia61!R47   ="",
Canada62!I48      ="",Canada62!I47      ="",
Canada62!B48      ="",Canada62!B47      ="",
Canada62!R48      ="",Canada62!R47      ="",
Japan63!I48       ="",Japan63!I47       ="",
Japan63!B48       ="",Japan63!B47       ="",
Japan63!R48       ="",Japan63!R47       ="",
Norway64!I48      ="",Norway64!I47      ="",
Norway64!B48      ="",Norway64!B47      ="",
Norway64!R48      ="",Norway64!R47      ="",
Switzerland65!I48 ="",Switzerland65!I47 ="",
Switzerland65!B48 ="",Switzerland65!B47 ="",
Switzerland65!R48 ="",Switzerland65!R47 =""),"",
LN(SQRT(
(Australia61!I48/Australia61!B48
 +Canada62!I48/Canada62!B48
 +Japan63!I48/Japan63!B48
 +Norway64!I48/Norway64!B48
 +Switzerland65!I48/Switzerland65!B48)
/(Australia61!I48/Australia61!R48*Australia61!R47/Australia61!B47
 +Canada62!I48/Canada62!R48*Canada62!R47/Canada62!B47
 +Japan63!I48/Japan63!R48*Japan63!R47/Japan63!B47
 +Norway64!I48/Norway64!R48*Norway64!R47/Norway64!B47
 +Switzerland65!I48/Switzerland65!R48*Switzerland65!R47/Switzerland65!B47)
*(Australia61!I47/Australia61!R47*Australia61!R48/Australia61!B48
 +Canada62!I47/Canada62!R47*Canada62!R48/Canada62!B48
 +Japan63!I47/Japan63!R47*Japan63!R48/Japan63!B48
 +Norway64!I47/Norway64!R47*Norway64!R48/Norway64!B48
 +Switzerland65!I47/Switzerland65!R47*Switzerland65!R48/Switzerland65!B48)
/(Australia61!I47/Australia61!B47
 +Canada62!I47/Canada62!B47
 +Japan63!I47/Japan63!B47
 +Norway64!I47/Norway64!B47
 +Switzerland65!I47/Switzerland65!B47))))</f>
        <v/>
      </c>
      <c r="O48" s="62" t="str">
        <f>IF(OR(
Australia61!K48   ="",Australia61!K47   ="",
Australia61!B48   ="",Australia61!B47   ="",
Australia61!S48   ="",Australia61!S47   ="",
Canada62!K48      ="",Canada62!K47      ="",
Canada62!B48      ="",Canada62!B47      ="",
Canada62!S48      ="",Canada62!S47      ="",
Japan63!K48       ="",Japan63!K47       ="",
Japan63!B48       ="",Japan63!B47       ="",
Japan63!S48       ="",Japan63!S47       ="",
Norway64!K48      ="",Norway64!K47      ="",
Norway64!B48      ="",Norway64!B47      ="",
Norway64!S48      ="",Norway64!S47      ="",
Switzerland65!K48 ="",Switzerland65!K47 ="",
Switzerland65!B48 ="",Switzerland65!B47 ="",
Switzerland65!S48 ="",Switzerland65!S47 =""),"",
LN(SQRT(
(Australia61!K48/Australia61!B48
 +Canada62!K48/Canada62!B48
 +Japan63!K48/Japan63!B48
 +Norway64!K48/Norway64!B48
 +Switzerland65!K48/Switzerland65!B48)
/(Australia61!K48/Australia61!S48*Australia61!S47/Australia61!B47
 +Canada62!K48/Canada62!S48*Canada62!S47/Canada62!B47
 +Japan63!K48/Japan63!S48*Japan63!S47/Japan63!B47
 +Norway64!K48/Norway64!S48*Norway64!S47/Norway64!B47
 +Switzerland65!K48/Switzerland65!S48*Switzerland65!S47/Switzerland65!B47)
*(Australia61!K47/Australia61!S47*Australia61!S48/Australia61!B48
 +Canada62!K47/Canada62!S47*Canada62!S48/Canada62!B48
 +Japan63!K47/Japan63!S47*Japan63!S48/Japan63!B48
 +Norway64!K47/Norway64!S47*Norway64!S48/Norway64!B48
 +Switzerland65!K47/Switzerland65!S47*Switzerland65!S48/Switzerland65!B48)
/(Australia61!K47/Australia61!B47
 +Canada62!K47/Canada62!B47
 +Japan63!K47/Japan63!B47
 +Norway64!K47/Norway64!B47
 +Switzerland65!K47/Switzerland65!B47))))</f>
        <v/>
      </c>
      <c r="P48" s="62" t="str">
        <f>IF(OR(
Australia61!L48   ="",Australia61!L47   ="",
Australia61!B48   ="",Australia61!B47   ="",
Australia61!T48   ="",Australia61!T47   ="",
Canada62!L48      ="",Canada62!L47      ="",
Canada62!B48      ="",Canada62!B47      ="",
Canada62!T48      ="",Canada62!T47      ="",
Japan63!L48       ="",Japan63!L47       ="",
Japan63!B48       ="",Japan63!B47       ="",
Japan63!T48       ="",Japan63!T47       ="",
Norway64!L48      ="",Norway64!L47      ="",
Norway64!B48      ="",Norway64!B47      ="",
Norway64!T48      ="",Norway64!T47      ="",
Switzerland65!L48 ="",Switzerland65!L47 ="",
Switzerland65!B48 ="",Switzerland65!B47 ="",
Switzerland65!T48 ="",Switzerland65!T47 =""),"",
LN(SQRT(
(Australia61!L48/Australia61!B48
 +Canada62!L48/Canada62!B48
 +Japan63!L48/Japan63!B48
 +Norway64!L48/Norway64!B48
 +Switzerland65!L48/Switzerland65!B48)
/(Australia61!L48/Australia61!T48*Australia61!T47/Australia61!B47
 +Canada62!L48/Canada62!T48*Canada62!T47/Canada62!B47
 +Japan63!L48/Japan63!T48*Japan63!T47/Japan63!B47
 +Norway64!L48/Norway64!T48*Norway64!T47/Norway64!B47
 +Switzerland65!L48/Switzerland65!T48*Switzerland65!T47/Switzerland65!B47)
*(Australia61!L47/Australia61!T47*Australia61!T48/Australia61!B48
 +Canada62!L47/Canada62!T47*Canada62!T48/Canada62!B48
 +Japan63!L47/Japan63!T47*Japan63!T48/Japan63!B48
 +Norway64!L47/Norway64!T47*Norway64!T48/Norway64!B48
 +Switzerland65!L47/Switzerland65!T47*Switzerland65!T48/Switzerland65!B48)
/(Australia61!L47/Australia61!B47
 +Canada62!L47/Canada62!B47
 +Japan63!L47/Japan63!B47
 +Norway64!L47/Norway64!B47
 +Switzerland65!L47/Switzerland65!B47))))</f>
        <v/>
      </c>
      <c r="V48" s="61" t="str">
        <f>IF(OR(
Australia61!V48   ="",
Australia61!U48   ="",
Canada62!V48      ="",
Canada62!U48      ="",
Japan63!V48       ="",
Japan63!U48       ="",
Norway64!V48      ="",
Norway64!U48      ="",
Switzerland65!V48 ="",
Switzerland65!U48 =""),"",
LN((Australia61!V48+Canada62!V48+Japan63!V48+Norway64!V48+Switzerland65!V48)
/(Australia61!U48+Canada62!U48+Japan63!U48+Norway64!U48+Switzerland65!U48)))</f>
        <v/>
      </c>
      <c r="W48" s="61" t="str">
        <f>IF(OR(
Australia61!V48   ="",
Australia61!W48   ="",
Australia61!U48   ="",
Canada62!V48      ="",
Canada62!W48      ="",
Canada62!U48      ="",
Japan63!V48       ="",
Japan63!W48       ="",
Japan63!U48       ="",
Norway64!V48      ="",
Norway64!W48      ="",
Norway64!U48      ="",
Switzerland65!V48 ="",
Switzerland65!W48 ="",
Switzerland65!V48 =""),"",
LN((Australia61!V48*Australia61!W48+Canada62!V48*Canada62!W48+Japan63!V48*Japan63!W48+Norway64!V48*Norway64!W48+Switzerland65!V48*Switzerland65!W48)
/(Australia61!U48+Canada62!U48+Japan63!U48+Norway64!U48+Switzerland65!U48)))</f>
        <v/>
      </c>
      <c r="X48" s="61" t="str">
        <f>IF(OR(
Australia61!X48   ="",
Australia61!D48   ="",
Australia61!B48   ="",
Canada62!X48      ="",
Canada62!D48      ="",
Canada62!B48      ="",
Japan63!X48       ="",
Japan63!D48       ="",
Japan63!B48       ="",
Norway64!X48      ="",
Norway64!D48      ="",
Norway64!B48      ="",
Switzerland65!X48 ="",
Switzerland65!D48 ="",
Switzerland65!B48 =""),"",
(Australia61!X48*Australia61!D48/Australia61!B48
 +Canada62!X48*Canada62!D48/Canada62!B48
 +Japan63!X48*Japan63!D48/Japan63!B48
 +Norway64!X48*Norway64!D48/Norway64!B48
 +Switzerland65!X48*Switzerland65!D48/Switzerland65!B48)
/(Australia61!D48/Australia61!B48
 +Canada62!D48/Canada62!B48
 +Japan63!D48/Japan63!B48
 +Norway64!D48/Norway64!B48
 +Switzerland65!D48/Switzerland65!B48))</f>
        <v/>
      </c>
      <c r="Y48" s="61" t="str">
        <f>IF(OR(
Australia61!Y48   ="",
Australia61!D48   ="",
Australia61!B48   ="",
Canada62!Y48      ="",
Canada62!D48      ="",
Canada62!B48      ="",
Japan63!Y48       ="",
Japan63!D48       ="",
Japan63!B48       ="",
Norway64!Y48      ="",
Norway64!D48      ="",
Norway64!B48      ="",
Switzerland65!Y48 ="",
Switzerland65!D48 ="",
Switzerland65!B48 =""),"",
(Australia61!Y48/Australia61!B48
 +Canada62!Y48/Canada62!B48
 +Japan63!Y48/Japan63!B48
 +Norway64!Y48/Norway64!B48
 +Switzerland65!Y48/Switzerland65!B48)
/(Australia61!D48/Australia61!B48
 +Canada62!D48/Canada62!B48
 +Japan63!D48/Japan63!B48
 +Norway64!D48/Norway64!B48
 +Switzerland65!D48/Switzerland65!B48))</f>
        <v/>
      </c>
      <c r="Z48" s="61">
        <v>1.92</v>
      </c>
      <c r="AA48" s="62">
        <f t="shared" si="1"/>
        <v>3.4410057576427185E-2</v>
      </c>
      <c r="AB48" s="61">
        <f>IF(OR(
Australia61!AB48   ="",
Australia61!D48   ="",
Australia61!B48   ="",
Canada62!AB48      ="",
Canada62!D48      ="",
Canada62!B48      ="",
Japan63!AB48       ="",
Japan63!D48       ="",
Japan63!B48       ="",
Norway64!AB48      ="",
Norway64!D48      ="",
Norway64!B48      ="",
Switzerland65!AB48 ="",
Switzerland65!D48 ="",
Switzerland65!B48 =""),"",
(Australia61!AB48*Australia61!D48/Australia61!B48
 +Canada62!AB48*Canada62!D48/Canada62!B48
 +Japan63!AB48*Japan63!D48/Japan63!B48
 +Norway64!AB48*Norway64!D48/Norway64!B48
 +Switzerland65!AB48*Switzerland65!D48/Switzerland65!B48)
/(Australia61!D48/Australia61!B48
 +Canada62!D48/Canada62!B48
 +Japan63!D48/Japan63!B48
 +Norway64!D48/Norway64!B48
 +Switzerland65!D48/Switzerland65!B48))</f>
        <v>0.38699461105405147</v>
      </c>
    </row>
    <row r="49" spans="1:28">
      <c r="A49" s="62">
        <v>1916</v>
      </c>
      <c r="B49" s="62" t="str">
        <f>IF(OR(
Australia61!AC49   ="",
Australia61!D49   ="",
Australia61!B49   ="",
Canada62!AC49      ="",
Canada62!D49      ="",
Canada62!B49      ="",
Japan63!AC49       ="",
Japan63!D49       ="",
Japan63!B49       ="",
Norway64!AC49      ="",
Norway64!D49      ="",
Norway64!B49      ="",
Switzerland65!AC49 ="",
Switzerland65!D49 ="",
Switzerland65!B49 =""),"",
(Australia61!AC49*Australia61!D49/Australia61!B49
 +Canada62!AC49*Canada62!D49/Canada62!B49
 +Japan63!AC49*Japan63!D49/Japan63!B49
 +Norway64!AC49*Norway64!D49/Norway64!B49
 +Switzerland65!AC49*Switzerland65!D49/Switzerland65!B49)
/(Australia61!D49/Australia61!B49
 +Canada62!D49/Canada62!B49
 +Japan63!D49/Japan63!B49
 +Norway64!D49/Norway64!B49
 +Switzerland65!D49/Switzerland65!B49))</f>
        <v/>
      </c>
      <c r="C49" s="61" t="str">
        <f>IF(OR(
Australia61!F49   ="",
Australia61!D49   ="",
Australia61!B49   ="",
Canada62!F49      ="",
Canada62!D49      ="",
Canada62!B49      ="",
Japan63!F49       ="",
Japan63!D49       ="",
Japan63!B49       ="",
Norway64!F49      ="",
Norway64!D49      ="",
Norway64!B49      ="",
Switzerland65!F49 ="",
Switzerland65!D49 ="",
Switzerland65!B49 =""),"",
(Australia61!F49*Australia61!D49/Australia61!B49
 +Canada62!F49*Canada62!D49/Canada62!B49
 +Japan63!F49*Japan63!D49/Japan63!B49
 +Norway64!F49*Norway64!D49/Norway64!B49
 +Switzerland65!F49*Switzerland65!D49/Switzerland65!B49)
/(Australia61!D49/Australia61!B49
 +Canada62!D49/Canada62!B49
 +Japan63!D49/Japan63!B49
 +Norway64!D49/Norway64!B49
 +Switzerland65!D49/Switzerland65!B49))</f>
        <v/>
      </c>
      <c r="D49" s="61" t="str">
        <f>IF(OR(
Australia61!AE49   ="",
Australia61!D49   ="",
Australia61!B49   ="",
Canada62!AE49      ="",
Canada62!D49      ="",
Canada62!B49      ="",
Japan63!AE49       ="",
Japan63!D49       ="",
Japan63!B49       ="",
Norway64!AE49      ="",
Norway64!D49      ="",
Norway64!B49      ="",
Switzerland65!AE49 ="",
Switzerland65!D49 ="",
Switzerland65!B49 =""),"",
(Australia61!AE49*Australia61!D49/Australia61!B49
 +Canada62!AE49*Canada62!D49/Canada62!B49
 +Japan63!AE49*Japan63!D49/Japan63!B49
 +Norway64!AE49*Norway64!D49/Norway64!B49
 +Switzerland65!AE49*Switzerland65!D49/Switzerland65!B49)
/(Australia61!D49/Australia61!B49
 +Canada62!D49/Canada62!B49
 +Japan63!D49/Japan63!B49
 +Norway64!D49/Norway64!B49
 +Switzerland65!D49/Switzerland65!B49))</f>
        <v/>
      </c>
      <c r="E49" s="61" t="str">
        <f>IF(OR(
Australia61!H49   ="",
Australia61!D49   ="",
Australia61!B49   ="",
Canada62!H49      ="",
Canada62!D49      ="",
Canada62!B49      ="",
Japan63!H49       ="",
Japan63!D49       ="",
Japan63!B49       ="",
Norway64!H49      ="",
Norway64!D49      ="",
Norway64!B49      ="",
Switzerland65!H49 ="",
Switzerland65!D49 ="",
Switzerland65!B49 =""),"",
(Australia61!H49*Australia61!D49/Australia61!B49
 +Canada62!H49*Canada62!D49/Canada62!B49
 +Japan63!H49*Japan63!D49/Japan63!B49
 +Norway64!H49*Norway64!D49/Norway64!B49
 +Switzerland65!H49*Switzerland65!D49/Switzerland65!B49)
/(Australia61!D49/Australia61!B49
 +Canada62!D49/Canada62!B49
 +Japan63!D49/Japan63!B49
 +Norway64!D49/Norway64!B49
 +Switzerland65!D49/Switzerland65!B49))</f>
        <v/>
      </c>
      <c r="F49" s="61">
        <f>IF(OR(
Australia61!I49   ="",
Australia61!D49   ="",
Australia61!B49   ="",
Canada62!I49      ="",
Canada62!D49      ="",
Canada62!B49      ="",
Japan63!I49       ="",
Japan63!D49       ="",
Japan63!B49       ="",
Norway64!I49      ="",
Norway64!D49      ="",
Norway64!B49      ="",
Switzerland65!I49 ="",
Switzerland65!D49 ="",
Switzerland65!B49 =""),"",
(Australia61!I49/Australia61!B49
 +Canada62!I49/Canada62!B49
 +Japan63!I49/Japan63!B49
 +Norway64!I49/Norway64!B49
 +Switzerland65!I49/Switzerland65!B49)
/(Australia61!D49/Australia61!B49
 +Canada62!D49/Canada62!B49
 +Japan63!D49/Japan63!B49
 +Norway64!D49/Norway64!B49
 +Switzerland65!D49/Switzerland65!B49))</f>
        <v>9.7083270635076005E-2</v>
      </c>
      <c r="G49" s="61">
        <f>IF(OR(
Australia61!J49   ="",
Australia61!D49   ="",
Australia61!B49   ="",
Canada62!J49      ="",
Canada62!D49      ="",
Canada62!B49      ="",
Japan63!J49       ="",
Japan63!D49       ="",
Japan63!B49       ="",
Norway64!J49      ="",
Norway64!D49      ="",
Norway64!B49      ="",
Switzerland65!J49 ="",
Switzerland65!D49 ="",
Switzerland65!B49 =""),"",
(Australia61!J49/Australia61!B49
 +Canada62!J49/Canada62!B49
 +Japan63!J49/Japan63!B49
 +Norway64!J49/Norway64!B49
 +Switzerland65!J49/Switzerland65!B49)
/(Australia61!D49/Australia61!B49
 +Canada62!D49/Canada62!B49
 +Japan63!D49/Japan63!B49
 +Norway64!D49/Norway64!B49
 +Switzerland65!D49/Switzerland65!B49))</f>
        <v>6.9461654909475035E-2</v>
      </c>
      <c r="H49" s="61">
        <f>IF(OR(
Australia61!K49   ="",
Australia61!D49   ="",
Australia61!B49   ="",
Canada62!K49      ="",
Canada62!D49      ="",
Canada62!B49      ="",
Japan63!K49       ="",
Japan63!D49       ="",
Japan63!B49       ="",
Norway64!K49      ="",
Norway64!D49      ="",
Norway64!B49      ="",
Switzerland65!K49 ="",
Switzerland65!D49 ="",
Switzerland65!B49 =""),"",
(Australia61!K49/Australia61!B49
 +Canada62!K49/Canada62!B49
 +Japan63!K49/Japan63!B49
 +Norway64!K49/Norway64!B49
 +Switzerland65!K49/Switzerland65!B49)
/(Australia61!D49/Australia61!B49
 +Canada62!D49/Canada62!B49
 +Japan63!D49/Japan63!B49
 +Norway64!D49/Norway64!B49
 +Switzerland65!D49/Switzerland65!B49))</f>
        <v>0.24459458024113315</v>
      </c>
      <c r="I49" s="61">
        <f>IF(OR(
Australia61!L49   ="",
Australia61!D49   ="",
Australia61!B49   ="",
Canada62!L49      ="",
Canada62!D49      ="",
Canada62!B49      ="",
Japan63!L49       ="",
Japan63!D49       ="",
Japan63!B49       ="",
Norway64!L49      ="",
Norway64!D49      ="",
Norway64!B49      ="",
Switzerland65!L49 ="",
Switzerland65!D49 ="",
Switzerland65!B49 =""),"",
(Australia61!L49/Australia61!B49
 +Canada62!L49/Canada62!B49
 +Japan63!L49/Japan63!B49
 +Norway64!L49/Norway64!B49
 +Switzerland65!L49/Switzerland65!B49)
/(Australia61!D49/Australia61!B49
 +Canada62!D49/Canada62!B49
 +Japan63!D49/Japan63!B49
 +Norway64!D49/Norway64!B49
 +Switzerland65!D49/Switzerland65!B49))</f>
        <v>0.21042332526284582</v>
      </c>
      <c r="J49" s="61">
        <f t="shared" si="0"/>
        <v>3.4171254978287324E-2</v>
      </c>
      <c r="K49" s="62">
        <f>IF(OR(
Australia61!D49   ="",Australia61!D48   ="",
Australia61!B49   ="",Australia61!B48   ="",
Australia61!N49   ="",Australia61!N48   ="",
Canada62!D49      ="",Canada62!D48      ="",
Canada62!B49      ="",Canada62!B48      ="",
Canada62!N49      ="",Canada62!N48      ="",
Japan63!D49       ="",Japan63!D48       ="",
Japan63!B49       ="",Japan63!B48       ="",
Japan63!N49       ="",Japan63!N48       ="",
Norway64!D49      ="",Norway64!D48      ="",
Norway64!B49      ="",Norway64!B48      ="",
Norway64!N49      ="",Norway64!N48      ="",
Switzerland65!D49 ="",Switzerland65!D48 ="",
Switzerland65!B49 ="",Switzerland65!B48 ="",
Switzerland65!N49 ="",Switzerland65!N48 =""),"",
LN(SQRT(
(Australia61!D49/Australia61!B49
 +Canada62!D49/Canada62!B49
 +Japan63!D49/Japan63!B49
 +Norway64!D49/Norway64!B49
 +Switzerland65!D49/Switzerland65!B49)
/(Australia61!D49/Australia61!N49*Australia61!N48/Australia61!B48
 +Canada62!D49/Canada62!N49*Canada62!N48/Canada62!B48
 +Japan63!D49/Japan63!N49*Japan63!N48/Japan63!B48
 +Norway64!D49/Norway64!N49*Norway64!N48/Norway64!B48
 +Switzerland65!D49/Switzerland65!N49*Switzerland65!N48/Switzerland65!B48)
*(Australia61!D48/Australia61!N48*Australia61!N49/Australia61!B49
 +Canada62!D48/Canada62!N48*Canada62!N49/Canada62!B49
 +Japan63!D48/Japan63!N48*Japan63!N49/Japan63!B49
 +Norway64!D48/Norway64!N48*Norway64!N49/Norway64!B49
 +Switzerland65!D48/Switzerland65!N48*Switzerland65!N49/Switzerland65!B49)
/(Australia61!D48/Australia61!B48
 +Canada62!D48/Canada62!B48
 +Japan63!D48/Japan63!B48
 +Norway64!D48/Norway64!B48
 +Switzerland65!D48/Switzerland65!B48))))</f>
        <v>0.16635103573083551</v>
      </c>
      <c r="L49" s="62" t="str">
        <f>IF(OR(
Australia61!F49   ="",Australia61!F48   ="",
Australia61!D49   ="",Australia61!D48   ="",
Australia61!B49   ="",Australia61!B48   ="",
Australia61!P49   ="",Australia61!P48   ="",
Canada62!F49      ="",Canada62!F48      ="",
Canada62!D49      ="",Canada62!D48      ="",
Canada62!B49      ="",Canada62!B48      ="",
Canada62!P49      ="",Canada62!P48      ="",
Japan63!F49       ="",Japan63!F48       ="",
Japan63!D49       ="",Japan63!D48       ="",
Japan63!B49       ="",Japan63!B48       ="",
Japan63!P49       ="",Japan63!P48       ="",
Norway64!F49      ="",Norway64!F48      ="",
Norway64!D49      ="",Norway64!D48      ="",
Norway64!B49      ="",Norway64!B48      ="",
Norway64!P49      ="",Norway64!P48      ="",
Switzerland65!F49 ="",Switzerland65!F48 ="",
Switzerland65!D49 ="",Switzerland65!D48 ="",
Switzerland65!B49 ="",Switzerland65!B48 ="",
Switzerland65!P49 ="",Switzerland65!P48 =""),"",
LN(SQRT(
(Australia61!D49*Australia61!F49/Australia61!B49
 +Canada62!D49*Canada62!F49/Canada62!B49
 +Japan63!D49*Japan63!F49/Japan63!B49
 +Norway64!D49*Norway64!F49/Norway64!B49
 +Switzerland65!D49*Switzerland65!F49/Switzerland65!B49)
/(Australia61!D49*Australia61!F49/Australia61!P49*Australia61!P48/Australia61!B48
 +Canada62!D49*Canada62!F49/Canada62!P49*Canada62!P48/Canada62!B48
 +Japan63!D49*Japan63!F49/Japan63!P49*Japan63!P48/Japan63!B48
 +Norway64!D49*Norway64!F49/Norway64!P49*Norway64!P48/Norway64!B48
 +Switzerland65!D49*Switzerland65!F49/Switzerland65!P49*Switzerland65!P48/Switzerland65!B48)
*(Australia61!D48*Australia61!F48/Australia61!P48*Australia61!P49/Australia61!B49
 +Canada62!D48*Canada62!F48/Canada62!P48*Canada62!P49/Canada62!B49
 +Japan63!D48*Japan63!F48/Japan63!P48*Japan63!P49/Japan63!B49
 +Norway64!D48*Norway64!F48/Norway64!P48*Norway64!P49/Norway64!B49
 +Switzerland65!D48*Switzerland65!F48/Switzerland65!P48*Switzerland65!P49/Switzerland65!B49)
/(Australia61!D48*Australia61!F48/Australia61!B48
 +Canada62!D48*Canada62!F48/Canada62!B48
 +Japan63!D48*Japan63!F48/Japan63!B48
 +Norway64!D48*Norway64!F48/Norway64!B48
 +Switzerland65!D48*Switzerland65!F48/Switzerland65!B48))))</f>
        <v/>
      </c>
      <c r="M49" s="62" t="str">
        <f>IF(OR(
Australia61!H49   ="",Australia61!H48   ="",
Australia61!D49   ="",Australia61!D48   ="",
Australia61!B49   ="",Australia61!B48   ="",
Australia61!Q49   ="",Australia61!Q48   ="",
Canada62!H49      ="",Canada62!H48      ="",
Canada62!D49      ="",Canada62!D48      ="",
Canada62!B49      ="",Canada62!B48      ="",
Canada62!Q49      ="",Canada62!Q48      ="",
Japan63!H49       ="",Japan63!H48       ="",
Japan63!D49       ="",Japan63!D48       ="",
Japan63!B49       ="",Japan63!B48       ="",
Japan63!Q49       ="",Japan63!Q48       ="",
Norway64!H49      ="",Norway64!H48      ="",
Norway64!D49      ="",Norway64!D48      ="",
Norway64!B49      ="",Norway64!B48      ="",
Norway64!Q49      ="",Norway64!Q48      ="",
Switzerland65!H49 ="",Switzerland65!H48 ="",
Switzerland65!D49 ="",Switzerland65!D48 ="",
Switzerland65!B49 ="",Switzerland65!B48 ="",
Switzerland65!Q49 ="",Switzerland65!Q48 =""),"",
LN(SQRT(
(Australia61!D49*Australia61!H49/Australia61!B49
 +Canada62!D49*Canada62!H49/Canada62!B49
 +Japan63!D49*Japan63!H49/Japan63!B49
 +Norway64!D49*Norway64!H49/Norway64!B49
 +Switzerland65!D49*Switzerland65!H49/Switzerland65!B49)
/(Australia61!D49*Australia61!H49/Australia61!Q49*Australia61!Q48/Australia61!B48
 +Canada62!D49*Canada62!H49/Canada62!Q49*Canada62!Q48/Canada62!B48
 +Japan63!D49*Japan63!H49/Japan63!Q49*Japan63!Q48/Japan63!B48
 +Norway64!D49*Norway64!H49/Norway64!Q49*Norway64!Q48/Norway64!B48
 +Switzerland65!D49*Switzerland65!H49/Switzerland65!Q49*Switzerland65!Q48/Switzerland65!B48)
*(Australia61!D48*Australia61!H48/Australia61!Q48*Australia61!Q49/Australia61!B49
 +Canada62!D48*Canada62!H48/Canada62!Q48*Canada62!Q49/Canada62!B49
 +Japan63!D48*Japan63!H48/Japan63!Q48*Japan63!Q49/Japan63!B49
 +Norway64!D48*Norway64!H48/Norway64!Q48*Norway64!Q49/Norway64!B49
 +Switzerland65!D48*Switzerland65!H48/Switzerland65!Q48*Switzerland65!Q49/Switzerland65!B49)
/(Australia61!D48*Australia61!H48/Australia61!B48
 +Canada62!D48*Canada62!H48/Canada62!B48
 +Japan63!D48*Japan63!H48/Japan63!B48
 +Norway64!D48*Norway64!H48/Norway64!B48
 +Switzerland65!D48*Switzerland65!H48/Switzerland65!B48))))</f>
        <v/>
      </c>
      <c r="N49" s="62" t="str">
        <f>IF(OR(
Australia61!I49   ="",Australia61!I48   ="",
Australia61!B49   ="",Australia61!B48   ="",
Australia61!R49   ="",Australia61!R48   ="",
Canada62!I49      ="",Canada62!I48      ="",
Canada62!B49      ="",Canada62!B48      ="",
Canada62!R49      ="",Canada62!R48      ="",
Japan63!I49       ="",Japan63!I48       ="",
Japan63!B49       ="",Japan63!B48       ="",
Japan63!R49       ="",Japan63!R48       ="",
Norway64!I49      ="",Norway64!I48      ="",
Norway64!B49      ="",Norway64!B48      ="",
Norway64!R49      ="",Norway64!R48      ="",
Switzerland65!I49 ="",Switzerland65!I48 ="",
Switzerland65!B49 ="",Switzerland65!B48 ="",
Switzerland65!R49 ="",Switzerland65!R48 =""),"",
LN(SQRT(
(Australia61!I49/Australia61!B49
 +Canada62!I49/Canada62!B49
 +Japan63!I49/Japan63!B49
 +Norway64!I49/Norway64!B49
 +Switzerland65!I49/Switzerland65!B49)
/(Australia61!I49/Australia61!R49*Australia61!R48/Australia61!B48
 +Canada62!I49/Canada62!R49*Canada62!R48/Canada62!B48
 +Japan63!I49/Japan63!R49*Japan63!R48/Japan63!B48
 +Norway64!I49/Norway64!R49*Norway64!R48/Norway64!B48
 +Switzerland65!I49/Switzerland65!R49*Switzerland65!R48/Switzerland65!B48)
*(Australia61!I48/Australia61!R48*Australia61!R49/Australia61!B49
 +Canada62!I48/Canada62!R48*Canada62!R49/Canada62!B49
 +Japan63!I48/Japan63!R48*Japan63!R49/Japan63!B49
 +Norway64!I48/Norway64!R48*Norway64!R49/Norway64!B49
 +Switzerland65!I48/Switzerland65!R48*Switzerland65!R49/Switzerland65!B49)
/(Australia61!I48/Australia61!B48
 +Canada62!I48/Canada62!B48
 +Japan63!I48/Japan63!B48
 +Norway64!I48/Norway64!B48
 +Switzerland65!I48/Switzerland65!B48))))</f>
        <v/>
      </c>
      <c r="O49" s="62" t="str">
        <f>IF(OR(
Australia61!K49   ="",Australia61!K48   ="",
Australia61!B49   ="",Australia61!B48   ="",
Australia61!S49   ="",Australia61!S48   ="",
Canada62!K49      ="",Canada62!K48      ="",
Canada62!B49      ="",Canada62!B48      ="",
Canada62!S49      ="",Canada62!S48      ="",
Japan63!K49       ="",Japan63!K48       ="",
Japan63!B49       ="",Japan63!B48       ="",
Japan63!S49       ="",Japan63!S48       ="",
Norway64!K49      ="",Norway64!K48      ="",
Norway64!B49      ="",Norway64!B48      ="",
Norway64!S49      ="",Norway64!S48      ="",
Switzerland65!K49 ="",Switzerland65!K48 ="",
Switzerland65!B49 ="",Switzerland65!B48 ="",
Switzerland65!S49 ="",Switzerland65!S48 =""),"",
LN(SQRT(
(Australia61!K49/Australia61!B49
 +Canada62!K49/Canada62!B49
 +Japan63!K49/Japan63!B49
 +Norway64!K49/Norway64!B49
 +Switzerland65!K49/Switzerland65!B49)
/(Australia61!K49/Australia61!S49*Australia61!S48/Australia61!B48
 +Canada62!K49/Canada62!S49*Canada62!S48/Canada62!B48
 +Japan63!K49/Japan63!S49*Japan63!S48/Japan63!B48
 +Norway64!K49/Norway64!S49*Norway64!S48/Norway64!B48
 +Switzerland65!K49/Switzerland65!S49*Switzerland65!S48/Switzerland65!B48)
*(Australia61!K48/Australia61!S48*Australia61!S49/Australia61!B49
 +Canada62!K48/Canada62!S48*Canada62!S49/Canada62!B49
 +Japan63!K48/Japan63!S48*Japan63!S49/Japan63!B49
 +Norway64!K48/Norway64!S48*Norway64!S49/Norway64!B49
 +Switzerland65!K48/Switzerland65!S48*Switzerland65!S49/Switzerland65!B49)
/(Australia61!K48/Australia61!B48
 +Canada62!K48/Canada62!B48
 +Japan63!K48/Japan63!B48
 +Norway64!K48/Norway64!B48
 +Switzerland65!K48/Switzerland65!B48))))</f>
        <v/>
      </c>
      <c r="P49" s="62" t="str">
        <f>IF(OR(
Australia61!L49   ="",Australia61!L48   ="",
Australia61!B49   ="",Australia61!B48   ="",
Australia61!T49   ="",Australia61!T48   ="",
Canada62!L49      ="",Canada62!L48      ="",
Canada62!B49      ="",Canada62!B48      ="",
Canada62!T49      ="",Canada62!T48      ="",
Japan63!L49       ="",Japan63!L48       ="",
Japan63!B49       ="",Japan63!B48       ="",
Japan63!T49       ="",Japan63!T48       ="",
Norway64!L49      ="",Norway64!L48      ="",
Norway64!B49      ="",Norway64!B48      ="",
Norway64!T49      ="",Norway64!T48      ="",
Switzerland65!L49 ="",Switzerland65!L48 ="",
Switzerland65!B49 ="",Switzerland65!B48 ="",
Switzerland65!T49 ="",Switzerland65!T48 =""),"",
LN(SQRT(
(Australia61!L49/Australia61!B49
 +Canada62!L49/Canada62!B49
 +Japan63!L49/Japan63!B49
 +Norway64!L49/Norway64!B49
 +Switzerland65!L49/Switzerland65!B49)
/(Australia61!L49/Australia61!T49*Australia61!T48/Australia61!B48
 +Canada62!L49/Canada62!T49*Canada62!T48/Canada62!B48
 +Japan63!L49/Japan63!T49*Japan63!T48/Japan63!B48
 +Norway64!L49/Norway64!T49*Norway64!T48/Norway64!B48
 +Switzerland65!L49/Switzerland65!T49*Switzerland65!T48/Switzerland65!B48)
*(Australia61!L48/Australia61!T48*Australia61!T49/Australia61!B49
 +Canada62!L48/Canada62!T48*Canada62!T49/Canada62!B49
 +Japan63!L48/Japan63!T48*Japan63!T49/Japan63!B49
 +Norway64!L48/Norway64!T48*Norway64!T49/Norway64!B49
 +Switzerland65!L48/Switzerland65!T48*Switzerland65!T49/Switzerland65!B49)
/(Australia61!L48/Australia61!B48
 +Canada62!L48/Canada62!B48
 +Japan63!L48/Japan63!B48
 +Norway64!L48/Norway64!B48
 +Switzerland65!L48/Switzerland65!B48))))</f>
        <v/>
      </c>
      <c r="V49" s="61" t="str">
        <f>IF(OR(
Australia61!V49   ="",
Australia61!U49   ="",
Canada62!V49      ="",
Canada62!U49      ="",
Japan63!V49       ="",
Japan63!U49       ="",
Norway64!V49      ="",
Norway64!U49      ="",
Switzerland65!V49 ="",
Switzerland65!U49 =""),"",
LN((Australia61!V49+Canada62!V49+Japan63!V49+Norway64!V49+Switzerland65!V49)
/(Australia61!U49+Canada62!U49+Japan63!U49+Norway64!U49+Switzerland65!U49)))</f>
        <v/>
      </c>
      <c r="W49" s="61" t="str">
        <f>IF(OR(
Australia61!V49   ="",
Australia61!W49   ="",
Australia61!U49   ="",
Canada62!V49      ="",
Canada62!W49      ="",
Canada62!U49      ="",
Japan63!V49       ="",
Japan63!W49       ="",
Japan63!U49       ="",
Norway64!V49      ="",
Norway64!W49      ="",
Norway64!U49      ="",
Switzerland65!V49 ="",
Switzerland65!W49 ="",
Switzerland65!V49 =""),"",
LN((Australia61!V49*Australia61!W49+Canada62!V49*Canada62!W49+Japan63!V49*Japan63!W49+Norway64!V49*Norway64!W49+Switzerland65!V49*Switzerland65!W49)
/(Australia61!U49+Canada62!U49+Japan63!U49+Norway64!U49+Switzerland65!U49)))</f>
        <v/>
      </c>
      <c r="X49" s="61" t="str">
        <f>IF(OR(
Australia61!X49   ="",
Australia61!D49   ="",
Australia61!B49   ="",
Canada62!X49      ="",
Canada62!D49      ="",
Canada62!B49      ="",
Japan63!X49       ="",
Japan63!D49       ="",
Japan63!B49       ="",
Norway64!X49      ="",
Norway64!D49      ="",
Norway64!B49      ="",
Switzerland65!X49 ="",
Switzerland65!D49 ="",
Switzerland65!B49 =""),"",
(Australia61!X49*Australia61!D49/Australia61!B49
 +Canada62!X49*Canada62!D49/Canada62!B49
 +Japan63!X49*Japan63!D49/Japan63!B49
 +Norway64!X49*Norway64!D49/Norway64!B49
 +Switzerland65!X49*Switzerland65!D49/Switzerland65!B49)
/(Australia61!D49/Australia61!B49
 +Canada62!D49/Canada62!B49
 +Japan63!D49/Japan63!B49
 +Norway64!D49/Norway64!B49
 +Switzerland65!D49/Switzerland65!B49))</f>
        <v/>
      </c>
      <c r="Y49" s="61" t="str">
        <f>IF(OR(
Australia61!Y49   ="",
Australia61!D49   ="",
Australia61!B49   ="",
Canada62!Y49      ="",
Canada62!D49      ="",
Canada62!B49      ="",
Japan63!Y49       ="",
Japan63!D49       ="",
Japan63!B49       ="",
Norway64!Y49      ="",
Norway64!D49      ="",
Norway64!B49      ="",
Switzerland65!Y49 ="",
Switzerland65!D49 ="",
Switzerland65!B49 =""),"",
(Australia61!Y49/Australia61!B49
 +Canada62!Y49/Canada62!B49
 +Japan63!Y49/Japan63!B49
 +Norway64!Y49/Norway64!B49
 +Switzerland65!Y49/Switzerland65!B49)
/(Australia61!D49/Australia61!B49
 +Canada62!D49/Canada62!B49
 +Japan63!D49/Japan63!B49
 +Norway64!D49/Norway64!B49
 +Switzerland65!D49/Switzerland65!B49))</f>
        <v/>
      </c>
      <c r="Z49" s="61">
        <v>2.62</v>
      </c>
      <c r="AA49" s="62">
        <f t="shared" si="1"/>
        <v>-0.14715103573083552</v>
      </c>
      <c r="AB49" s="61">
        <f>IF(OR(
Australia61!AB49   ="",
Australia61!D49   ="",
Australia61!B49   ="",
Canada62!AB49      ="",
Canada62!D49      ="",
Canada62!B49      ="",
Japan63!AB49       ="",
Japan63!D49       ="",
Japan63!B49       ="",
Norway64!AB49      ="",
Norway64!D49      ="",
Norway64!B49      ="",
Switzerland65!AB49 ="",
Switzerland65!D49 ="",
Switzerland65!B49 =""),"",
(Australia61!AB49*Australia61!D49/Australia61!B49
 +Canada62!AB49*Canada62!D49/Canada62!B49
 +Japan63!AB49*Japan63!D49/Japan63!B49
 +Norway64!AB49*Norway64!D49/Norway64!B49
 +Switzerland65!AB49*Switzerland65!D49/Switzerland65!B49)
/(Australia61!D49/Australia61!B49
 +Canada62!D49/Canada62!B49
 +Japan63!D49/Japan63!B49
 +Norway64!D49/Norway64!B49
 +Switzerland65!D49/Switzerland65!B49))</f>
        <v>0.37896724842754809</v>
      </c>
    </row>
    <row r="50" spans="1:28">
      <c r="A50" s="62">
        <v>1917</v>
      </c>
      <c r="B50" s="62" t="str">
        <f>IF(OR(
Australia61!AC50   ="",
Australia61!D50   ="",
Australia61!B50   ="",
Canada62!AC50      ="",
Canada62!D50      ="",
Canada62!B50      ="",
Japan63!AC50       ="",
Japan63!D50       ="",
Japan63!B50       ="",
Norway64!AC50      ="",
Norway64!D50      ="",
Norway64!B50      ="",
Switzerland65!AC50 ="",
Switzerland65!D50 ="",
Switzerland65!B50 =""),"",
(Australia61!AC50*Australia61!D50/Australia61!B50
 +Canada62!AC50*Canada62!D50/Canada62!B50
 +Japan63!AC50*Japan63!D50/Japan63!B50
 +Norway64!AC50*Norway64!D50/Norway64!B50
 +Switzerland65!AC50*Switzerland65!D50/Switzerland65!B50)
/(Australia61!D50/Australia61!B50
 +Canada62!D50/Canada62!B50
 +Japan63!D50/Japan63!B50
 +Norway64!D50/Norway64!B50
 +Switzerland65!D50/Switzerland65!B50))</f>
        <v/>
      </c>
      <c r="C50" s="61" t="str">
        <f>IF(OR(
Australia61!F50   ="",
Australia61!D50   ="",
Australia61!B50   ="",
Canada62!F50      ="",
Canada62!D50      ="",
Canada62!B50      ="",
Japan63!F50       ="",
Japan63!D50       ="",
Japan63!B50       ="",
Norway64!F50      ="",
Norway64!D50      ="",
Norway64!B50      ="",
Switzerland65!F50 ="",
Switzerland65!D50 ="",
Switzerland65!B50 =""),"",
(Australia61!F50*Australia61!D50/Australia61!B50
 +Canada62!F50*Canada62!D50/Canada62!B50
 +Japan63!F50*Japan63!D50/Japan63!B50
 +Norway64!F50*Norway64!D50/Norway64!B50
 +Switzerland65!F50*Switzerland65!D50/Switzerland65!B50)
/(Australia61!D50/Australia61!B50
 +Canada62!D50/Canada62!B50
 +Japan63!D50/Japan63!B50
 +Norway64!D50/Norway64!B50
 +Switzerland65!D50/Switzerland65!B50))</f>
        <v/>
      </c>
      <c r="D50" s="61" t="str">
        <f>IF(OR(
Australia61!AE50   ="",
Australia61!D50   ="",
Australia61!B50   ="",
Canada62!AE50      ="",
Canada62!D50      ="",
Canada62!B50      ="",
Japan63!AE50       ="",
Japan63!D50       ="",
Japan63!B50       ="",
Norway64!AE50      ="",
Norway64!D50      ="",
Norway64!B50      ="",
Switzerland65!AE50 ="",
Switzerland65!D50 ="",
Switzerland65!B50 =""),"",
(Australia61!AE50*Australia61!D50/Australia61!B50
 +Canada62!AE50*Canada62!D50/Canada62!B50
 +Japan63!AE50*Japan63!D50/Japan63!B50
 +Norway64!AE50*Norway64!D50/Norway64!B50
 +Switzerland65!AE50*Switzerland65!D50/Switzerland65!B50)
/(Australia61!D50/Australia61!B50
 +Canada62!D50/Canada62!B50
 +Japan63!D50/Japan63!B50
 +Norway64!D50/Norway64!B50
 +Switzerland65!D50/Switzerland65!B50))</f>
        <v/>
      </c>
      <c r="E50" s="61" t="str">
        <f>IF(OR(
Australia61!H50   ="",
Australia61!D50   ="",
Australia61!B50   ="",
Canada62!H50      ="",
Canada62!D50      ="",
Canada62!B50      ="",
Japan63!H50       ="",
Japan63!D50       ="",
Japan63!B50       ="",
Norway64!H50      ="",
Norway64!D50      ="",
Norway64!B50      ="",
Switzerland65!H50 ="",
Switzerland65!D50 ="",
Switzerland65!B50 =""),"",
(Australia61!H50*Australia61!D50/Australia61!B50
 +Canada62!H50*Canada62!D50/Canada62!B50
 +Japan63!H50*Japan63!D50/Japan63!B50
 +Norway64!H50*Norway64!D50/Norway64!B50
 +Switzerland65!H50*Switzerland65!D50/Switzerland65!B50)
/(Australia61!D50/Australia61!B50
 +Canada62!D50/Canada62!B50
 +Japan63!D50/Japan63!B50
 +Norway64!D50/Norway64!B50
 +Switzerland65!D50/Switzerland65!B50))</f>
        <v/>
      </c>
      <c r="F50" s="61">
        <f>IF(OR(
Australia61!I50   ="",
Australia61!D50   ="",
Australia61!B50   ="",
Canada62!I50      ="",
Canada62!D50      ="",
Canada62!B50      ="",
Japan63!I50       ="",
Japan63!D50       ="",
Japan63!B50       ="",
Norway64!I50      ="",
Norway64!D50      ="",
Norway64!B50      ="",
Switzerland65!I50 ="",
Switzerland65!D50 ="",
Switzerland65!B50 =""),"",
(Australia61!I50/Australia61!B50
 +Canada62!I50/Canada62!B50
 +Japan63!I50/Japan63!B50
 +Norway64!I50/Norway64!B50
 +Switzerland65!I50/Switzerland65!B50)
/(Australia61!D50/Australia61!B50
 +Canada62!D50/Canada62!B50
 +Japan63!D50/Japan63!B50
 +Norway64!D50/Norway64!B50
 +Switzerland65!D50/Switzerland65!B50))</f>
        <v>0.1006472525886041</v>
      </c>
      <c r="G50" s="61">
        <f>IF(OR(
Australia61!J50   ="",
Australia61!D50   ="",
Australia61!B50   ="",
Canada62!J50      ="",
Canada62!D50      ="",
Canada62!B50      ="",
Japan63!J50       ="",
Japan63!D50       ="",
Japan63!B50       ="",
Norway64!J50      ="",
Norway64!D50      ="",
Norway64!B50      ="",
Switzerland65!J50 ="",
Switzerland65!D50 ="",
Switzerland65!B50 =""),"",
(Australia61!J50/Australia61!B50
 +Canada62!J50/Canada62!B50
 +Japan63!J50/Japan63!B50
 +Norway64!J50/Norway64!B50
 +Switzerland65!J50/Switzerland65!B50)
/(Australia61!D50/Australia61!B50
 +Canada62!D50/Canada62!B50
 +Japan63!D50/Japan63!B50
 +Norway64!D50/Norway64!B50
 +Switzerland65!D50/Switzerland65!B50))</f>
        <v>7.4512777515762019E-2</v>
      </c>
      <c r="H50" s="61">
        <f>IF(OR(
Australia61!K50   ="",
Australia61!D50   ="",
Australia61!B50   ="",
Canada62!K50      ="",
Canada62!D50      ="",
Canada62!B50      ="",
Japan63!K50       ="",
Japan63!D50       ="",
Japan63!B50       ="",
Norway64!K50      ="",
Norway64!D50      ="",
Norway64!B50      ="",
Switzerland65!K50 ="",
Switzerland65!D50 ="",
Switzerland65!B50 =""),"",
(Australia61!K50/Australia61!B50
 +Canada62!K50/Canada62!B50
 +Japan63!K50/Japan63!B50
 +Norway64!K50/Norway64!B50
 +Switzerland65!K50/Switzerland65!B50)
/(Australia61!D50/Australia61!B50
 +Canada62!D50/Canada62!B50
 +Japan63!D50/Japan63!B50
 +Norway64!D50/Norway64!B50
 +Switzerland65!D50/Switzerland65!B50))</f>
        <v>0.25085678313499876</v>
      </c>
      <c r="I50" s="61">
        <f>IF(OR(
Australia61!L50   ="",
Australia61!D50   ="",
Australia61!B50   ="",
Canada62!L50      ="",
Canada62!D50      ="",
Canada62!B50      ="",
Japan63!L50       ="",
Japan63!D50       ="",
Japan63!B50       ="",
Norway64!L50      ="",
Norway64!D50      ="",
Norway64!B50      ="",
Switzerland65!L50 ="",
Switzerland65!D50 ="",
Switzerland65!B50 =""),"",
(Australia61!L50/Australia61!B50
 +Canada62!L50/Canada62!B50
 +Japan63!L50/Japan63!B50
 +Norway64!L50/Norway64!B50
 +Switzerland65!L50/Switzerland65!B50)
/(Australia61!D50/Australia61!B50
 +Canada62!D50/Canada62!B50
 +Japan63!D50/Japan63!B50
 +Norway64!D50/Norway64!B50
 +Switzerland65!D50/Switzerland65!B50))</f>
        <v>0.20364065234247203</v>
      </c>
      <c r="J50" s="61">
        <f t="shared" si="0"/>
        <v>4.7216130792526734E-2</v>
      </c>
      <c r="K50" s="62">
        <f>IF(OR(
Australia61!D50   ="",Australia61!D49   ="",
Australia61!B50   ="",Australia61!B49   ="",
Australia61!N50   ="",Australia61!N49   ="",
Canada62!D50      ="",Canada62!D49      ="",
Canada62!B50      ="",Canada62!B49      ="",
Canada62!N50      ="",Canada62!N49      ="",
Japan63!D50       ="",Japan63!D49       ="",
Japan63!B50       ="",Japan63!B49       ="",
Japan63!N50       ="",Japan63!N49       ="",
Norway64!D50      ="",Norway64!D49      ="",
Norway64!B50      ="",Norway64!B49      ="",
Norway64!N50      ="",Norway64!N49      ="",
Switzerland65!D50 ="",Switzerland65!D49 ="",
Switzerland65!B50 ="",Switzerland65!B49 ="",
Switzerland65!N50 ="",Switzerland65!N49 =""),"",
LN(SQRT(
(Australia61!D50/Australia61!B50
 +Canada62!D50/Canada62!B50
 +Japan63!D50/Japan63!B50
 +Norway64!D50/Norway64!B50
 +Switzerland65!D50/Switzerland65!B50)
/(Australia61!D50/Australia61!N50*Australia61!N49/Australia61!B49
 +Canada62!D50/Canada62!N50*Canada62!N49/Canada62!B49
 +Japan63!D50/Japan63!N50*Japan63!N49/Japan63!B49
 +Norway64!D50/Norway64!N50*Norway64!N49/Norway64!B49
 +Switzerland65!D50/Switzerland65!N50*Switzerland65!N49/Switzerland65!B49)
*(Australia61!D49/Australia61!N49*Australia61!N50/Australia61!B50
 +Canada62!D49/Canada62!N49*Canada62!N50/Canada62!B50
 +Japan63!D49/Japan63!N49*Japan63!N50/Japan63!B50
 +Norway64!D49/Norway64!N49*Norway64!N50/Norway64!B50
 +Switzerland65!D49/Switzerland65!N49*Switzerland65!N50/Switzerland65!B50)
/(Australia61!D49/Australia61!B49
 +Canada62!D49/Canada62!B49
 +Japan63!D49/Japan63!B49
 +Norway64!D49/Norway64!B49
 +Switzerland65!D49/Switzerland65!B49))))</f>
        <v>0.21999175246262062</v>
      </c>
      <c r="L50" s="62" t="str">
        <f>IF(OR(
Australia61!F50   ="",Australia61!F49   ="",
Australia61!D50   ="",Australia61!D49   ="",
Australia61!B50   ="",Australia61!B49   ="",
Australia61!P50   ="",Australia61!P49   ="",
Canada62!F50      ="",Canada62!F49      ="",
Canada62!D50      ="",Canada62!D49      ="",
Canada62!B50      ="",Canada62!B49      ="",
Canada62!P50      ="",Canada62!P49      ="",
Japan63!F50       ="",Japan63!F49       ="",
Japan63!D50       ="",Japan63!D49       ="",
Japan63!B50       ="",Japan63!B49       ="",
Japan63!P50       ="",Japan63!P49       ="",
Norway64!F50      ="",Norway64!F49      ="",
Norway64!D50      ="",Norway64!D49      ="",
Norway64!B50      ="",Norway64!B49      ="",
Norway64!P50      ="",Norway64!P49      ="",
Switzerland65!F50 ="",Switzerland65!F49 ="",
Switzerland65!D50 ="",Switzerland65!D49 ="",
Switzerland65!B50 ="",Switzerland65!B49 ="",
Switzerland65!P50 ="",Switzerland65!P49 =""),"",
LN(SQRT(
(Australia61!D50*Australia61!F50/Australia61!B50
 +Canada62!D50*Canada62!F50/Canada62!B50
 +Japan63!D50*Japan63!F50/Japan63!B50
 +Norway64!D50*Norway64!F50/Norway64!B50
 +Switzerland65!D50*Switzerland65!F50/Switzerland65!B50)
/(Australia61!D50*Australia61!F50/Australia61!P50*Australia61!P49/Australia61!B49
 +Canada62!D50*Canada62!F50/Canada62!P50*Canada62!P49/Canada62!B49
 +Japan63!D50*Japan63!F50/Japan63!P50*Japan63!P49/Japan63!B49
 +Norway64!D50*Norway64!F50/Norway64!P50*Norway64!P49/Norway64!B49
 +Switzerland65!D50*Switzerland65!F50/Switzerland65!P50*Switzerland65!P49/Switzerland65!B49)
*(Australia61!D49*Australia61!F49/Australia61!P49*Australia61!P50/Australia61!B50
 +Canada62!D49*Canada62!F49/Canada62!P49*Canada62!P50/Canada62!B50
 +Japan63!D49*Japan63!F49/Japan63!P49*Japan63!P50/Japan63!B50
 +Norway64!D49*Norway64!F49/Norway64!P49*Norway64!P50/Norway64!B50
 +Switzerland65!D49*Switzerland65!F49/Switzerland65!P49*Switzerland65!P50/Switzerland65!B50)
/(Australia61!D49*Australia61!F49/Australia61!B49
 +Canada62!D49*Canada62!F49/Canada62!B49
 +Japan63!D49*Japan63!F49/Japan63!B49
 +Norway64!D49*Norway64!F49/Norway64!B49
 +Switzerland65!D49*Switzerland65!F49/Switzerland65!B49))))</f>
        <v/>
      </c>
      <c r="M50" s="62" t="str">
        <f>IF(OR(
Australia61!H50   ="",Australia61!H49   ="",
Australia61!D50   ="",Australia61!D49   ="",
Australia61!B50   ="",Australia61!B49   ="",
Australia61!Q50   ="",Australia61!Q49   ="",
Canada62!H50      ="",Canada62!H49      ="",
Canada62!D50      ="",Canada62!D49      ="",
Canada62!B50      ="",Canada62!B49      ="",
Canada62!Q50      ="",Canada62!Q49      ="",
Japan63!H50       ="",Japan63!H49       ="",
Japan63!D50       ="",Japan63!D49       ="",
Japan63!B50       ="",Japan63!B49       ="",
Japan63!Q50       ="",Japan63!Q49       ="",
Norway64!H50      ="",Norway64!H49      ="",
Norway64!D50      ="",Norway64!D49      ="",
Norway64!B50      ="",Norway64!B49      ="",
Norway64!Q50      ="",Norway64!Q49      ="",
Switzerland65!H50 ="",Switzerland65!H49 ="",
Switzerland65!D50 ="",Switzerland65!D49 ="",
Switzerland65!B50 ="",Switzerland65!B49 ="",
Switzerland65!Q50 ="",Switzerland65!Q49 =""),"",
LN(SQRT(
(Australia61!D50*Australia61!H50/Australia61!B50
 +Canada62!D50*Canada62!H50/Canada62!B50
 +Japan63!D50*Japan63!H50/Japan63!B50
 +Norway64!D50*Norway64!H50/Norway64!B50
 +Switzerland65!D50*Switzerland65!H50/Switzerland65!B50)
/(Australia61!D50*Australia61!H50/Australia61!Q50*Australia61!Q49/Australia61!B49
 +Canada62!D50*Canada62!H50/Canada62!Q50*Canada62!Q49/Canada62!B49
 +Japan63!D50*Japan63!H50/Japan63!Q50*Japan63!Q49/Japan63!B49
 +Norway64!D50*Norway64!H50/Norway64!Q50*Norway64!Q49/Norway64!B49
 +Switzerland65!D50*Switzerland65!H50/Switzerland65!Q50*Switzerland65!Q49/Switzerland65!B49)
*(Australia61!D49*Australia61!H49/Australia61!Q49*Australia61!Q50/Australia61!B50
 +Canada62!D49*Canada62!H49/Canada62!Q49*Canada62!Q50/Canada62!B50
 +Japan63!D49*Japan63!H49/Japan63!Q49*Japan63!Q50/Japan63!B50
 +Norway64!D49*Norway64!H49/Norway64!Q49*Norway64!Q50/Norway64!B50
 +Switzerland65!D49*Switzerland65!H49/Switzerland65!Q49*Switzerland65!Q50/Switzerland65!B50)
/(Australia61!D49*Australia61!H49/Australia61!B49
 +Canada62!D49*Canada62!H49/Canada62!B49
 +Japan63!D49*Japan63!H49/Japan63!B49
 +Norway64!D49*Norway64!H49/Norway64!B49
 +Switzerland65!D49*Switzerland65!H49/Switzerland65!B49))))</f>
        <v/>
      </c>
      <c r="N50" s="62" t="str">
        <f>IF(OR(
Australia61!I50   ="",Australia61!I49   ="",
Australia61!B50   ="",Australia61!B49   ="",
Australia61!R50   ="",Australia61!R49   ="",
Canada62!I50      ="",Canada62!I49      ="",
Canada62!B50      ="",Canada62!B49      ="",
Canada62!R50      ="",Canada62!R49      ="",
Japan63!I50       ="",Japan63!I49       ="",
Japan63!B50       ="",Japan63!B49       ="",
Japan63!R50       ="",Japan63!R49       ="",
Norway64!I50      ="",Norway64!I49      ="",
Norway64!B50      ="",Norway64!B49      ="",
Norway64!R50      ="",Norway64!R49      ="",
Switzerland65!I50 ="",Switzerland65!I49 ="",
Switzerland65!B50 ="",Switzerland65!B49 ="",
Switzerland65!R50 ="",Switzerland65!R49 =""),"",
LN(SQRT(
(Australia61!I50/Australia61!B50
 +Canada62!I50/Canada62!B50
 +Japan63!I50/Japan63!B50
 +Norway64!I50/Norway64!B50
 +Switzerland65!I50/Switzerland65!B50)
/(Australia61!I50/Australia61!R50*Australia61!R49/Australia61!B49
 +Canada62!I50/Canada62!R50*Canada62!R49/Canada62!B49
 +Japan63!I50/Japan63!R50*Japan63!R49/Japan63!B49
 +Norway64!I50/Norway64!R50*Norway64!R49/Norway64!B49
 +Switzerland65!I50/Switzerland65!R50*Switzerland65!R49/Switzerland65!B49)
*(Australia61!I49/Australia61!R49*Australia61!R50/Australia61!B50
 +Canada62!I49/Canada62!R49*Canada62!R50/Canada62!B50
 +Japan63!I49/Japan63!R49*Japan63!R50/Japan63!B50
 +Norway64!I49/Norway64!R49*Norway64!R50/Norway64!B50
 +Switzerland65!I49/Switzerland65!R49*Switzerland65!R50/Switzerland65!B50)
/(Australia61!I49/Australia61!B49
 +Canada62!I49/Canada62!B49
 +Japan63!I49/Japan63!B49
 +Norway64!I49/Norway64!B49
 +Switzerland65!I49/Switzerland65!B49))))</f>
        <v/>
      </c>
      <c r="O50" s="62" t="str">
        <f>IF(OR(
Australia61!K50   ="",Australia61!K49   ="",
Australia61!B50   ="",Australia61!B49   ="",
Australia61!S50   ="",Australia61!S49   ="",
Canada62!K50      ="",Canada62!K49      ="",
Canada62!B50      ="",Canada62!B49      ="",
Canada62!S50      ="",Canada62!S49      ="",
Japan63!K50       ="",Japan63!K49       ="",
Japan63!B50       ="",Japan63!B49       ="",
Japan63!S50       ="",Japan63!S49       ="",
Norway64!K50      ="",Norway64!K49      ="",
Norway64!B50      ="",Norway64!B49      ="",
Norway64!S50      ="",Norway64!S49      ="",
Switzerland65!K50 ="",Switzerland65!K49 ="",
Switzerland65!B50 ="",Switzerland65!B49 ="",
Switzerland65!S50 ="",Switzerland65!S49 =""),"",
LN(SQRT(
(Australia61!K50/Australia61!B50
 +Canada62!K50/Canada62!B50
 +Japan63!K50/Japan63!B50
 +Norway64!K50/Norway64!B50
 +Switzerland65!K50/Switzerland65!B50)
/(Australia61!K50/Australia61!S50*Australia61!S49/Australia61!B49
 +Canada62!K50/Canada62!S50*Canada62!S49/Canada62!B49
 +Japan63!K50/Japan63!S50*Japan63!S49/Japan63!B49
 +Norway64!K50/Norway64!S50*Norway64!S49/Norway64!B49
 +Switzerland65!K50/Switzerland65!S50*Switzerland65!S49/Switzerland65!B49)
*(Australia61!K49/Australia61!S49*Australia61!S50/Australia61!B50
 +Canada62!K49/Canada62!S49*Canada62!S50/Canada62!B50
 +Japan63!K49/Japan63!S49*Japan63!S50/Japan63!B50
 +Norway64!K49/Norway64!S49*Norway64!S50/Norway64!B50
 +Switzerland65!K49/Switzerland65!S49*Switzerland65!S50/Switzerland65!B50)
/(Australia61!K49/Australia61!B49
 +Canada62!K49/Canada62!B49
 +Japan63!K49/Japan63!B49
 +Norway64!K49/Norway64!B49
 +Switzerland65!K49/Switzerland65!B49))))</f>
        <v/>
      </c>
      <c r="P50" s="62" t="str">
        <f>IF(OR(
Australia61!L50   ="",Australia61!L49   ="",
Australia61!B50   ="",Australia61!B49   ="",
Australia61!T50   ="",Australia61!T49   ="",
Canada62!L50      ="",Canada62!L49      ="",
Canada62!B50      ="",Canada62!B49      ="",
Canada62!T50      ="",Canada62!T49      ="",
Japan63!L50       ="",Japan63!L49       ="",
Japan63!B50       ="",Japan63!B49       ="",
Japan63!T50       ="",Japan63!T49       ="",
Norway64!L50      ="",Norway64!L49      ="",
Norway64!B50      ="",Norway64!B49      ="",
Norway64!T50      ="",Norway64!T49      ="",
Switzerland65!L50 ="",Switzerland65!L49 ="",
Switzerland65!B50 ="",Switzerland65!B49 ="",
Switzerland65!T50 ="",Switzerland65!T49 =""),"",
LN(SQRT(
(Australia61!L50/Australia61!B50
 +Canada62!L50/Canada62!B50
 +Japan63!L50/Japan63!B50
 +Norway64!L50/Norway64!B50
 +Switzerland65!L50/Switzerland65!B50)
/(Australia61!L50/Australia61!T50*Australia61!T49/Australia61!B49
 +Canada62!L50/Canada62!T50*Canada62!T49/Canada62!B49
 +Japan63!L50/Japan63!T50*Japan63!T49/Japan63!B49
 +Norway64!L50/Norway64!T50*Norway64!T49/Norway64!B49
 +Switzerland65!L50/Switzerland65!T50*Switzerland65!T49/Switzerland65!B49)
*(Australia61!L49/Australia61!T49*Australia61!T50/Australia61!B50
 +Canada62!L49/Canada62!T49*Canada62!T50/Canada62!B50
 +Japan63!L49/Japan63!T49*Japan63!T50/Japan63!B50
 +Norway64!L49/Norway64!T49*Norway64!T50/Norway64!B50
 +Switzerland65!L49/Switzerland65!T49*Switzerland65!T50/Switzerland65!B50)
/(Australia61!L49/Australia61!B49
 +Canada62!L49/Canada62!B49
 +Japan63!L49/Japan63!B49
 +Norway64!L49/Norway64!B49
 +Switzerland65!L49/Switzerland65!B49))))</f>
        <v/>
      </c>
      <c r="V50" s="61" t="str">
        <f>IF(OR(
Australia61!V50   ="",
Australia61!U50   ="",
Canada62!V50      ="",
Canada62!U50      ="",
Japan63!V50       ="",
Japan63!U50       ="",
Norway64!V50      ="",
Norway64!U50      ="",
Switzerland65!V50 ="",
Switzerland65!U50 =""),"",
LN((Australia61!V50+Canada62!V50+Japan63!V50+Norway64!V50+Switzerland65!V50)
/(Australia61!U50+Canada62!U50+Japan63!U50+Norway64!U50+Switzerland65!U50)))</f>
        <v/>
      </c>
      <c r="W50" s="61" t="str">
        <f>IF(OR(
Australia61!V50   ="",
Australia61!W50   ="",
Australia61!U50   ="",
Canada62!V50      ="",
Canada62!W50      ="",
Canada62!U50      ="",
Japan63!V50       ="",
Japan63!W50       ="",
Japan63!U50       ="",
Norway64!V50      ="",
Norway64!W50      ="",
Norway64!U50      ="",
Switzerland65!V50 ="",
Switzerland65!W50 ="",
Switzerland65!V50 =""),"",
LN((Australia61!V50*Australia61!W50+Canada62!V50*Canada62!W50+Japan63!V50*Japan63!W50+Norway64!V50*Norway64!W50+Switzerland65!V50*Switzerland65!W50)
/(Australia61!U50+Canada62!U50+Japan63!U50+Norway64!U50+Switzerland65!U50)))</f>
        <v/>
      </c>
      <c r="X50" s="61" t="str">
        <f>IF(OR(
Australia61!X50   ="",
Australia61!D50   ="",
Australia61!B50   ="",
Canada62!X50      ="",
Canada62!D50      ="",
Canada62!B50      ="",
Japan63!X50       ="",
Japan63!D50       ="",
Japan63!B50       ="",
Norway64!X50      ="",
Norway64!D50      ="",
Norway64!B50      ="",
Switzerland65!X50 ="",
Switzerland65!D50 ="",
Switzerland65!B50 =""),"",
(Australia61!X50*Australia61!D50/Australia61!B50
 +Canada62!X50*Canada62!D50/Canada62!B50
 +Japan63!X50*Japan63!D50/Japan63!B50
 +Norway64!X50*Norway64!D50/Norway64!B50
 +Switzerland65!X50*Switzerland65!D50/Switzerland65!B50)
/(Australia61!D50/Australia61!B50
 +Canada62!D50/Canada62!B50
 +Japan63!D50/Japan63!B50
 +Norway64!D50/Norway64!B50
 +Switzerland65!D50/Switzerland65!B50))</f>
        <v/>
      </c>
      <c r="Y50" s="61" t="str">
        <f>IF(OR(
Australia61!Y50   ="",
Australia61!D50   ="",
Australia61!B50   ="",
Canada62!Y50      ="",
Canada62!D50      ="",
Canada62!B50      ="",
Japan63!Y50       ="",
Japan63!D50       ="",
Japan63!B50       ="",
Norway64!Y50      ="",
Norway64!D50      ="",
Norway64!B50      ="",
Switzerland65!Y50 ="",
Switzerland65!D50 ="",
Switzerland65!B50 =""),"",
(Australia61!Y50/Australia61!B50
 +Canada62!Y50/Canada62!B50
 +Japan63!Y50/Japan63!B50
 +Norway64!Y50/Norway64!B50
 +Switzerland65!Y50/Switzerland65!B50)
/(Australia61!D50/Australia61!B50
 +Canada62!D50/Canada62!B50
 +Japan63!D50/Japan63!B50
 +Norway64!D50/Norway64!B50
 +Switzerland65!D50/Switzerland65!B50))</f>
        <v/>
      </c>
      <c r="Z50" s="61">
        <v>3.43</v>
      </c>
      <c r="AA50" s="62">
        <f t="shared" si="1"/>
        <v>-0.19379175246262062</v>
      </c>
      <c r="AB50" s="61">
        <f>IF(OR(
Australia61!AB50   ="",
Australia61!D50   ="",
Australia61!B50   ="",
Canada62!AB50      ="",
Canada62!D50      ="",
Canada62!B50      ="",
Japan63!AB50       ="",
Japan63!D50       ="",
Japan63!B50       ="",
Norway64!AB50      ="",
Norway64!D50      ="",
Norway64!B50      ="",
Switzerland65!AB50 ="",
Switzerland65!D50 ="",
Switzerland65!B50 =""),"",
(Australia61!AB50*Australia61!D50/Australia61!B50
 +Canada62!AB50*Canada62!D50/Canada62!B50
 +Japan63!AB50*Japan63!D50/Japan63!B50
 +Norway64!AB50*Norway64!D50/Norway64!B50
 +Switzerland65!AB50*Switzerland65!D50/Switzerland65!B50)
/(Australia61!D50/Australia61!B50
 +Canada62!D50/Canada62!B50
 +Japan63!D50/Japan63!B50
 +Norway64!D50/Norway64!B50
 +Switzerland65!D50/Switzerland65!B50))</f>
        <v>0.36251650781228767</v>
      </c>
    </row>
    <row r="51" spans="1:28">
      <c r="A51" s="62">
        <v>1918</v>
      </c>
      <c r="B51" s="62" t="str">
        <f>IF(OR(
Australia61!AC51   ="",
Australia61!D51   ="",
Australia61!B51   ="",
Canada62!AC51      ="",
Canada62!D51      ="",
Canada62!B51      ="",
Japan63!AC51       ="",
Japan63!D51       ="",
Japan63!B51       ="",
Norway64!AC51      ="",
Norway64!D51      ="",
Norway64!B51      ="",
Switzerland65!AC51 ="",
Switzerland65!D51 ="",
Switzerland65!B51 =""),"",
(Australia61!AC51*Australia61!D51/Australia61!B51
 +Canada62!AC51*Canada62!D51/Canada62!B51
 +Japan63!AC51*Japan63!D51/Japan63!B51
 +Norway64!AC51*Norway64!D51/Norway64!B51
 +Switzerland65!AC51*Switzerland65!D51/Switzerland65!B51)
/(Australia61!D51/Australia61!B51
 +Canada62!D51/Canada62!B51
 +Japan63!D51/Japan63!B51
 +Norway64!D51/Norway64!B51
 +Switzerland65!D51/Switzerland65!B51))</f>
        <v/>
      </c>
      <c r="C51" s="61" t="str">
        <f>IF(OR(
Australia61!F51   ="",
Australia61!D51   ="",
Australia61!B51   ="",
Canada62!F51      ="",
Canada62!D51      ="",
Canada62!B51      ="",
Japan63!F51       ="",
Japan63!D51       ="",
Japan63!B51       ="",
Norway64!F51      ="",
Norway64!D51      ="",
Norway64!B51      ="",
Switzerland65!F51 ="",
Switzerland65!D51 ="",
Switzerland65!B51 =""),"",
(Australia61!F51*Australia61!D51/Australia61!B51
 +Canada62!F51*Canada62!D51/Canada62!B51
 +Japan63!F51*Japan63!D51/Japan63!B51
 +Norway64!F51*Norway64!D51/Norway64!B51
 +Switzerland65!F51*Switzerland65!D51/Switzerland65!B51)
/(Australia61!D51/Australia61!B51
 +Canada62!D51/Canada62!B51
 +Japan63!D51/Japan63!B51
 +Norway64!D51/Norway64!B51
 +Switzerland65!D51/Switzerland65!B51))</f>
        <v/>
      </c>
      <c r="D51" s="61" t="str">
        <f>IF(OR(
Australia61!AE51   ="",
Australia61!D51   ="",
Australia61!B51   ="",
Canada62!AE51      ="",
Canada62!D51      ="",
Canada62!B51      ="",
Japan63!AE51       ="",
Japan63!D51       ="",
Japan63!B51       ="",
Norway64!AE51      ="",
Norway64!D51      ="",
Norway64!B51      ="",
Switzerland65!AE51 ="",
Switzerland65!D51 ="",
Switzerland65!B51 =""),"",
(Australia61!AE51*Australia61!D51/Australia61!B51
 +Canada62!AE51*Canada62!D51/Canada62!B51
 +Japan63!AE51*Japan63!D51/Japan63!B51
 +Norway64!AE51*Norway64!D51/Norway64!B51
 +Switzerland65!AE51*Switzerland65!D51/Switzerland65!B51)
/(Australia61!D51/Australia61!B51
 +Canada62!D51/Canada62!B51
 +Japan63!D51/Japan63!B51
 +Norway64!D51/Norway64!B51
 +Switzerland65!D51/Switzerland65!B51))</f>
        <v/>
      </c>
      <c r="E51" s="61" t="str">
        <f>IF(OR(
Australia61!H51   ="",
Australia61!D51   ="",
Australia61!B51   ="",
Canada62!H51      ="",
Canada62!D51      ="",
Canada62!B51      ="",
Japan63!H51       ="",
Japan63!D51       ="",
Japan63!B51       ="",
Norway64!H51      ="",
Norway64!D51      ="",
Norway64!B51      ="",
Switzerland65!H51 ="",
Switzerland65!D51 ="",
Switzerland65!B51 =""),"",
(Australia61!H51*Australia61!D51/Australia61!B51
 +Canada62!H51*Canada62!D51/Canada62!B51
 +Japan63!H51*Japan63!D51/Japan63!B51
 +Norway64!H51*Norway64!D51/Norway64!B51
 +Switzerland65!H51*Switzerland65!D51/Switzerland65!B51)
/(Australia61!D51/Australia61!B51
 +Canada62!D51/Canada62!B51
 +Japan63!D51/Japan63!B51
 +Norway64!D51/Norway64!B51
 +Switzerland65!D51/Switzerland65!B51))</f>
        <v/>
      </c>
      <c r="F51" s="61">
        <f>IF(OR(
Australia61!I51   ="",
Australia61!D51   ="",
Australia61!B51   ="",
Canada62!I51      ="",
Canada62!D51      ="",
Canada62!B51      ="",
Japan63!I51       ="",
Japan63!D51       ="",
Japan63!B51       ="",
Norway64!I51      ="",
Norway64!D51      ="",
Norway64!B51      ="",
Switzerland65!I51 ="",
Switzerland65!D51 ="",
Switzerland65!B51 =""),"",
(Australia61!I51/Australia61!B51
 +Canada62!I51/Canada62!B51
 +Japan63!I51/Japan63!B51
 +Norway64!I51/Norway64!B51
 +Switzerland65!I51/Switzerland65!B51)
/(Australia61!D51/Australia61!B51
 +Canada62!D51/Canada62!B51
 +Japan63!D51/Japan63!B51
 +Norway64!D51/Norway64!B51
 +Switzerland65!D51/Switzerland65!B51))</f>
        <v>0.11075165894236851</v>
      </c>
      <c r="G51" s="61">
        <f>IF(OR(
Australia61!J51   ="",
Australia61!D51   ="",
Australia61!B51   ="",
Canada62!J51      ="",
Canada62!D51      ="",
Canada62!B51      ="",
Japan63!J51       ="",
Japan63!D51       ="",
Japan63!B51       ="",
Norway64!J51      ="",
Norway64!D51      ="",
Norway64!B51      ="",
Switzerland65!J51 ="",
Switzerland65!D51 ="",
Switzerland65!B51 =""),"",
(Australia61!J51/Australia61!B51
 +Canada62!J51/Canada62!B51
 +Japan63!J51/Japan63!B51
 +Norway64!J51/Norway64!B51
 +Switzerland65!J51/Switzerland65!B51)
/(Australia61!D51/Australia61!B51
 +Canada62!D51/Canada62!B51
 +Japan63!D51/Japan63!B51
 +Norway64!D51/Norway64!B51
 +Switzerland65!D51/Switzerland65!B51))</f>
        <v>8.3075688109800705E-2</v>
      </c>
      <c r="H51" s="61">
        <f>IF(OR(
Australia61!K51   ="",
Australia61!D51   ="",
Australia61!B51   ="",
Canada62!K51      ="",
Canada62!D51      ="",
Canada62!B51      ="",
Japan63!K51       ="",
Japan63!D51       ="",
Japan63!B51       ="",
Norway64!K51      ="",
Norway64!D51      ="",
Norway64!B51      ="",
Switzerland65!K51 ="",
Switzerland65!D51 ="",
Switzerland65!B51 =""),"",
(Australia61!K51/Australia61!B51
 +Canada62!K51/Canada62!B51
 +Japan63!K51/Japan63!B51
 +Norway64!K51/Norway64!B51
 +Switzerland65!K51/Switzerland65!B51)
/(Australia61!D51/Australia61!B51
 +Canada62!D51/Canada62!B51
 +Japan63!D51/Japan63!B51
 +Norway64!D51/Norway64!B51
 +Switzerland65!D51/Switzerland65!B51))</f>
        <v>0.2010577014327718</v>
      </c>
      <c r="I51" s="61">
        <f>IF(OR(
Australia61!L51   ="",
Australia61!D51   ="",
Australia61!B51   ="",
Canada62!L51      ="",
Canada62!D51      ="",
Canada62!B51      ="",
Japan63!L51       ="",
Japan63!D51       ="",
Japan63!B51       ="",
Norway64!L51      ="",
Norway64!D51      ="",
Norway64!B51      ="",
Switzerland65!L51 ="",
Switzerland65!D51 ="",
Switzerland65!B51 =""),"",
(Australia61!L51/Australia61!B51
 +Canada62!L51/Canada62!B51
 +Japan63!L51/Japan63!B51
 +Norway64!L51/Norway64!B51
 +Switzerland65!L51/Switzerland65!B51)
/(Australia61!D51/Australia61!B51
 +Canada62!D51/Canada62!B51
 +Japan63!D51/Japan63!B51
 +Norway64!D51/Norway64!B51
 +Switzerland65!D51/Switzerland65!B51))</f>
        <v>0.1814484079683327</v>
      </c>
      <c r="J51" s="61">
        <f t="shared" si="0"/>
        <v>1.9609293464439098E-2</v>
      </c>
      <c r="K51" s="62">
        <f>IF(OR(
Australia61!D51   ="",Australia61!D50   ="",
Australia61!B51   ="",Australia61!B50   ="",
Australia61!N51   ="",Australia61!N50   ="",
Canada62!D51      ="",Canada62!D50      ="",
Canada62!B51      ="",Canada62!B50      ="",
Canada62!N51      ="",Canada62!N50      ="",
Japan63!D51       ="",Japan63!D50       ="",
Japan63!B51       ="",Japan63!B50       ="",
Japan63!N51       ="",Japan63!N50       ="",
Norway64!D51      ="",Norway64!D50      ="",
Norway64!B51      ="",Norway64!B50      ="",
Norway64!N51      ="",Norway64!N50      ="",
Switzerland65!D51 ="",Switzerland65!D50 ="",
Switzerland65!B51 ="",Switzerland65!B50 ="",
Switzerland65!N51 ="",Switzerland65!N50 =""),"",
LN(SQRT(
(Australia61!D51/Australia61!B51
 +Canada62!D51/Canada62!B51
 +Japan63!D51/Japan63!B51
 +Norway64!D51/Norway64!B51
 +Switzerland65!D51/Switzerland65!B51)
/(Australia61!D51/Australia61!N51*Australia61!N50/Australia61!B50
 +Canada62!D51/Canada62!N51*Canada62!N50/Canada62!B50
 +Japan63!D51/Japan63!N51*Japan63!N50/Japan63!B50
 +Norway64!D51/Norway64!N51*Norway64!N50/Norway64!B50
 +Switzerland65!D51/Switzerland65!N51*Switzerland65!N50/Switzerland65!B50)
*(Australia61!D50/Australia61!N50*Australia61!N51/Australia61!B51
 +Canada62!D50/Canada62!N50*Canada62!N51/Canada62!B51
 +Japan63!D50/Japan63!N50*Japan63!N51/Japan63!B51
 +Norway64!D50/Norway64!N50*Norway64!N51/Norway64!B51
 +Switzerland65!D50/Switzerland65!N50*Switzerland65!N51/Switzerland65!B51)
/(Australia61!D50/Australia61!B50
 +Canada62!D50/Canada62!B50
 +Japan63!D50/Japan63!B50
 +Norway64!D50/Norway64!B50
 +Switzerland65!D50/Switzerland65!B50))))</f>
        <v>0.19278380673063658</v>
      </c>
      <c r="L51" s="62" t="str">
        <f>IF(OR(
Australia61!F51   ="",Australia61!F50   ="",
Australia61!D51   ="",Australia61!D50   ="",
Australia61!B51   ="",Australia61!B50   ="",
Australia61!P51   ="",Australia61!P50   ="",
Canada62!F51      ="",Canada62!F50      ="",
Canada62!D51      ="",Canada62!D50      ="",
Canada62!B51      ="",Canada62!B50      ="",
Canada62!P51      ="",Canada62!P50      ="",
Japan63!F51       ="",Japan63!F50       ="",
Japan63!D51       ="",Japan63!D50       ="",
Japan63!B51       ="",Japan63!B50       ="",
Japan63!P51       ="",Japan63!P50       ="",
Norway64!F51      ="",Norway64!F50      ="",
Norway64!D51      ="",Norway64!D50      ="",
Norway64!B51      ="",Norway64!B50      ="",
Norway64!P51      ="",Norway64!P50      ="",
Switzerland65!F51 ="",Switzerland65!F50 ="",
Switzerland65!D51 ="",Switzerland65!D50 ="",
Switzerland65!B51 ="",Switzerland65!B50 ="",
Switzerland65!P51 ="",Switzerland65!P50 =""),"",
LN(SQRT(
(Australia61!D51*Australia61!F51/Australia61!B51
 +Canada62!D51*Canada62!F51/Canada62!B51
 +Japan63!D51*Japan63!F51/Japan63!B51
 +Norway64!D51*Norway64!F51/Norway64!B51
 +Switzerland65!D51*Switzerland65!F51/Switzerland65!B51)
/(Australia61!D51*Australia61!F51/Australia61!P51*Australia61!P50/Australia61!B50
 +Canada62!D51*Canada62!F51/Canada62!P51*Canada62!P50/Canada62!B50
 +Japan63!D51*Japan63!F51/Japan63!P51*Japan63!P50/Japan63!B50
 +Norway64!D51*Norway64!F51/Norway64!P51*Norway64!P50/Norway64!B50
 +Switzerland65!D51*Switzerland65!F51/Switzerland65!P51*Switzerland65!P50/Switzerland65!B50)
*(Australia61!D50*Australia61!F50/Australia61!P50*Australia61!P51/Australia61!B51
 +Canada62!D50*Canada62!F50/Canada62!P50*Canada62!P51/Canada62!B51
 +Japan63!D50*Japan63!F50/Japan63!P50*Japan63!P51/Japan63!B51
 +Norway64!D50*Norway64!F50/Norway64!P50*Norway64!P51/Norway64!B51
 +Switzerland65!D50*Switzerland65!F50/Switzerland65!P50*Switzerland65!P51/Switzerland65!B51)
/(Australia61!D50*Australia61!F50/Australia61!B50
 +Canada62!D50*Canada62!F50/Canada62!B50
 +Japan63!D50*Japan63!F50/Japan63!B50
 +Norway64!D50*Norway64!F50/Norway64!B50
 +Switzerland65!D50*Switzerland65!F50/Switzerland65!B50))))</f>
        <v/>
      </c>
      <c r="M51" s="62" t="str">
        <f>IF(OR(
Australia61!H51   ="",Australia61!H50   ="",
Australia61!D51   ="",Australia61!D50   ="",
Australia61!B51   ="",Australia61!B50   ="",
Australia61!Q51   ="",Australia61!Q50   ="",
Canada62!H51      ="",Canada62!H50      ="",
Canada62!D51      ="",Canada62!D50      ="",
Canada62!B51      ="",Canada62!B50      ="",
Canada62!Q51      ="",Canada62!Q50      ="",
Japan63!H51       ="",Japan63!H50       ="",
Japan63!D51       ="",Japan63!D50       ="",
Japan63!B51       ="",Japan63!B50       ="",
Japan63!Q51       ="",Japan63!Q50       ="",
Norway64!H51      ="",Norway64!H50      ="",
Norway64!D51      ="",Norway64!D50      ="",
Norway64!B51      ="",Norway64!B50      ="",
Norway64!Q51      ="",Norway64!Q50      ="",
Switzerland65!H51 ="",Switzerland65!H50 ="",
Switzerland65!D51 ="",Switzerland65!D50 ="",
Switzerland65!B51 ="",Switzerland65!B50 ="",
Switzerland65!Q51 ="",Switzerland65!Q50 =""),"",
LN(SQRT(
(Australia61!D51*Australia61!H51/Australia61!B51
 +Canada62!D51*Canada62!H51/Canada62!B51
 +Japan63!D51*Japan63!H51/Japan63!B51
 +Norway64!D51*Norway64!H51/Norway64!B51
 +Switzerland65!D51*Switzerland65!H51/Switzerland65!B51)
/(Australia61!D51*Australia61!H51/Australia61!Q51*Australia61!Q50/Australia61!B50
 +Canada62!D51*Canada62!H51/Canada62!Q51*Canada62!Q50/Canada62!B50
 +Japan63!D51*Japan63!H51/Japan63!Q51*Japan63!Q50/Japan63!B50
 +Norway64!D51*Norway64!H51/Norway64!Q51*Norway64!Q50/Norway64!B50
 +Switzerland65!D51*Switzerland65!H51/Switzerland65!Q51*Switzerland65!Q50/Switzerland65!B50)
*(Australia61!D50*Australia61!H50/Australia61!Q50*Australia61!Q51/Australia61!B51
 +Canada62!D50*Canada62!H50/Canada62!Q50*Canada62!Q51/Canada62!B51
 +Japan63!D50*Japan63!H50/Japan63!Q50*Japan63!Q51/Japan63!B51
 +Norway64!D50*Norway64!H50/Norway64!Q50*Norway64!Q51/Norway64!B51
 +Switzerland65!D50*Switzerland65!H50/Switzerland65!Q50*Switzerland65!Q51/Switzerland65!B51)
/(Australia61!D50*Australia61!H50/Australia61!B50
 +Canada62!D50*Canada62!H50/Canada62!B50
 +Japan63!D50*Japan63!H50/Japan63!B50
 +Norway64!D50*Norway64!H50/Norway64!B50
 +Switzerland65!D50*Switzerland65!H50/Switzerland65!B50))))</f>
        <v/>
      </c>
      <c r="N51" s="62" t="str">
        <f>IF(OR(
Australia61!I51   ="",Australia61!I50   ="",
Australia61!B51   ="",Australia61!B50   ="",
Australia61!R51   ="",Australia61!R50   ="",
Canada62!I51      ="",Canada62!I50      ="",
Canada62!B51      ="",Canada62!B50      ="",
Canada62!R51      ="",Canada62!R50      ="",
Japan63!I51       ="",Japan63!I50       ="",
Japan63!B51       ="",Japan63!B50       ="",
Japan63!R51       ="",Japan63!R50       ="",
Norway64!I51      ="",Norway64!I50      ="",
Norway64!B51      ="",Norway64!B50      ="",
Norway64!R51      ="",Norway64!R50      ="",
Switzerland65!I51 ="",Switzerland65!I50 ="",
Switzerland65!B51 ="",Switzerland65!B50 ="",
Switzerland65!R51 ="",Switzerland65!R50 =""),"",
LN(SQRT(
(Australia61!I51/Australia61!B51
 +Canada62!I51/Canada62!B51
 +Japan63!I51/Japan63!B51
 +Norway64!I51/Norway64!B51
 +Switzerland65!I51/Switzerland65!B51)
/(Australia61!I51/Australia61!R51*Australia61!R50/Australia61!B50
 +Canada62!I51/Canada62!R51*Canada62!R50/Canada62!B50
 +Japan63!I51/Japan63!R51*Japan63!R50/Japan63!B50
 +Norway64!I51/Norway64!R51*Norway64!R50/Norway64!B50
 +Switzerland65!I51/Switzerland65!R51*Switzerland65!R50/Switzerland65!B50)
*(Australia61!I50/Australia61!R50*Australia61!R51/Australia61!B51
 +Canada62!I50/Canada62!R50*Canada62!R51/Canada62!B51
 +Japan63!I50/Japan63!R50*Japan63!R51/Japan63!B51
 +Norway64!I50/Norway64!R50*Norway64!R51/Norway64!B51
 +Switzerland65!I50/Switzerland65!R50*Switzerland65!R51/Switzerland65!B51)
/(Australia61!I50/Australia61!B50
 +Canada62!I50/Canada62!B50
 +Japan63!I50/Japan63!B50
 +Norway64!I50/Norway64!B50
 +Switzerland65!I50/Switzerland65!B50))))</f>
        <v/>
      </c>
      <c r="O51" s="62" t="str">
        <f>IF(OR(
Australia61!K51   ="",Australia61!K50   ="",
Australia61!B51   ="",Australia61!B50   ="",
Australia61!S51   ="",Australia61!S50   ="",
Canada62!K51      ="",Canada62!K50      ="",
Canada62!B51      ="",Canada62!B50      ="",
Canada62!S51      ="",Canada62!S50      ="",
Japan63!K51       ="",Japan63!K50       ="",
Japan63!B51       ="",Japan63!B50       ="",
Japan63!S51       ="",Japan63!S50       ="",
Norway64!K51      ="",Norway64!K50      ="",
Norway64!B51      ="",Norway64!B50      ="",
Norway64!S51      ="",Norway64!S50      ="",
Switzerland65!K51 ="",Switzerland65!K50 ="",
Switzerland65!B51 ="",Switzerland65!B50 ="",
Switzerland65!S51 ="",Switzerland65!S50 =""),"",
LN(SQRT(
(Australia61!K51/Australia61!B51
 +Canada62!K51/Canada62!B51
 +Japan63!K51/Japan63!B51
 +Norway64!K51/Norway64!B51
 +Switzerland65!K51/Switzerland65!B51)
/(Australia61!K51/Australia61!S51*Australia61!S50/Australia61!B50
 +Canada62!K51/Canada62!S51*Canada62!S50/Canada62!B50
 +Japan63!K51/Japan63!S51*Japan63!S50/Japan63!B50
 +Norway64!K51/Norway64!S51*Norway64!S50/Norway64!B50
 +Switzerland65!K51/Switzerland65!S51*Switzerland65!S50/Switzerland65!B50)
*(Australia61!K50/Australia61!S50*Australia61!S51/Australia61!B51
 +Canada62!K50/Canada62!S50*Canada62!S51/Canada62!B51
 +Japan63!K50/Japan63!S50*Japan63!S51/Japan63!B51
 +Norway64!K50/Norway64!S50*Norway64!S51/Norway64!B51
 +Switzerland65!K50/Switzerland65!S50*Switzerland65!S51/Switzerland65!B51)
/(Australia61!K50/Australia61!B50
 +Canada62!K50/Canada62!B50
 +Japan63!K50/Japan63!B50
 +Norway64!K50/Norway64!B50
 +Switzerland65!K50/Switzerland65!B50))))</f>
        <v/>
      </c>
      <c r="P51" s="62" t="str">
        <f>IF(OR(
Australia61!L51   ="",Australia61!L50   ="",
Australia61!B51   ="",Australia61!B50   ="",
Australia61!T51   ="",Australia61!T50   ="",
Canada62!L51      ="",Canada62!L50      ="",
Canada62!B51      ="",Canada62!B50      ="",
Canada62!T51      ="",Canada62!T50      ="",
Japan63!L51       ="",Japan63!L50       ="",
Japan63!B51       ="",Japan63!B50       ="",
Japan63!T51       ="",Japan63!T50       ="",
Norway64!L51      ="",Norway64!L50      ="",
Norway64!B51      ="",Norway64!B50      ="",
Norway64!T51      ="",Norway64!T50      ="",
Switzerland65!L51 ="",Switzerland65!L50 ="",
Switzerland65!B51 ="",Switzerland65!B50 ="",
Switzerland65!T51 ="",Switzerland65!T50 =""),"",
LN(SQRT(
(Australia61!L51/Australia61!B51
 +Canada62!L51/Canada62!B51
 +Japan63!L51/Japan63!B51
 +Norway64!L51/Norway64!B51
 +Switzerland65!L51/Switzerland65!B51)
/(Australia61!L51/Australia61!T51*Australia61!T50/Australia61!B50
 +Canada62!L51/Canada62!T51*Canada62!T50/Canada62!B50
 +Japan63!L51/Japan63!T51*Japan63!T50/Japan63!B50
 +Norway64!L51/Norway64!T51*Norway64!T50/Norway64!B50
 +Switzerland65!L51/Switzerland65!T51*Switzerland65!T50/Switzerland65!B50)
*(Australia61!L50/Australia61!T50*Australia61!T51/Australia61!B51
 +Canada62!L50/Canada62!T50*Canada62!T51/Canada62!B51
 +Japan63!L50/Japan63!T50*Japan63!T51/Japan63!B51
 +Norway64!L50/Norway64!T50*Norway64!T51/Norway64!B51
 +Switzerland65!L50/Switzerland65!T50*Switzerland65!T51/Switzerland65!B51)
/(Australia61!L50/Australia61!B50
 +Canada62!L50/Canada62!B50
 +Japan63!L50/Japan63!B50
 +Norway64!L50/Norway64!B50
 +Switzerland65!L50/Switzerland65!B50))))</f>
        <v/>
      </c>
      <c r="V51" s="61" t="str">
        <f>IF(OR(
Australia61!V51   ="",
Australia61!U51   ="",
Canada62!V51      ="",
Canada62!U51      ="",
Japan63!V51       ="",
Japan63!U51       ="",
Norway64!V51      ="",
Norway64!U51      ="",
Switzerland65!V51 ="",
Switzerland65!U51 =""),"",
LN((Australia61!V51+Canada62!V51+Japan63!V51+Norway64!V51+Switzerland65!V51)
/(Australia61!U51+Canada62!U51+Japan63!U51+Norway64!U51+Switzerland65!U51)))</f>
        <v/>
      </c>
      <c r="W51" s="61" t="str">
        <f>IF(OR(
Australia61!V51   ="",
Australia61!W51   ="",
Australia61!U51   ="",
Canada62!V51      ="",
Canada62!W51      ="",
Canada62!U51      ="",
Japan63!V51       ="",
Japan63!W51       ="",
Japan63!U51       ="",
Norway64!V51      ="",
Norway64!W51      ="",
Norway64!U51      ="",
Switzerland65!V51 ="",
Switzerland65!W51 ="",
Switzerland65!V51 =""),"",
LN((Australia61!V51*Australia61!W51+Canada62!V51*Canada62!W51+Japan63!V51*Japan63!W51+Norway64!V51*Norway64!W51+Switzerland65!V51*Switzerland65!W51)
/(Australia61!U51+Canada62!U51+Japan63!U51+Norway64!U51+Switzerland65!U51)))</f>
        <v/>
      </c>
      <c r="X51" s="61" t="str">
        <f>IF(OR(
Australia61!X51   ="",
Australia61!D51   ="",
Australia61!B51   ="",
Canada62!X51      ="",
Canada62!D51      ="",
Canada62!B51      ="",
Japan63!X51       ="",
Japan63!D51       ="",
Japan63!B51       ="",
Norway64!X51      ="",
Norway64!D51      ="",
Norway64!B51      ="",
Switzerland65!X51 ="",
Switzerland65!D51 ="",
Switzerland65!B51 =""),"",
(Australia61!X51*Australia61!D51/Australia61!B51
 +Canada62!X51*Canada62!D51/Canada62!B51
 +Japan63!X51*Japan63!D51/Japan63!B51
 +Norway64!X51*Norway64!D51/Norway64!B51
 +Switzerland65!X51*Switzerland65!D51/Switzerland65!B51)
/(Australia61!D51/Australia61!B51
 +Canada62!D51/Canada62!B51
 +Japan63!D51/Japan63!B51
 +Norway64!D51/Norway64!B51
 +Switzerland65!D51/Switzerland65!B51))</f>
        <v/>
      </c>
      <c r="Y51" s="61" t="str">
        <f>IF(OR(
Australia61!Y51   ="",
Australia61!D51   ="",
Australia61!B51   ="",
Canada62!Y51      ="",
Canada62!D51      ="",
Canada62!B51      ="",
Japan63!Y51       ="",
Japan63!D51       ="",
Japan63!B51       ="",
Norway64!Y51      ="",
Norway64!D51      ="",
Norway64!B51      ="",
Switzerland65!Y51 ="",
Switzerland65!D51 ="",
Switzerland65!B51 =""),"",
(Australia61!Y51/Australia61!B51
 +Canada62!Y51/Canada62!B51
 +Japan63!Y51/Japan63!B51
 +Norway64!Y51/Norway64!B51
 +Switzerland65!Y51/Switzerland65!B51)
/(Australia61!D51/Australia61!B51
 +Canada62!D51/Canada62!B51
 +Japan63!D51/Japan63!B51
 +Norway64!D51/Norway64!B51
 +Switzerland65!D51/Switzerland65!B51))</f>
        <v/>
      </c>
      <c r="Z51" s="61">
        <v>5.28</v>
      </c>
      <c r="AA51" s="62">
        <f t="shared" si="1"/>
        <v>-0.15848380673063658</v>
      </c>
      <c r="AB51" s="61">
        <f>IF(OR(
Australia61!AB51   ="",
Australia61!D51   ="",
Australia61!B51   ="",
Canada62!AB51      ="",
Canada62!D51      ="",
Canada62!B51      ="",
Japan63!AB51       ="",
Japan63!D51       ="",
Japan63!B51       ="",
Norway64!AB51      ="",
Norway64!D51      ="",
Norway64!B51      ="",
Switzerland65!AB51 ="",
Switzerland65!D51 ="",
Switzerland65!B51 =""),"",
(Australia61!AB51*Australia61!D51/Australia61!B51
 +Canada62!AB51*Canada62!D51/Canada62!B51
 +Japan63!AB51*Japan63!D51/Japan63!B51
 +Norway64!AB51*Norway64!D51/Norway64!B51
 +Switzerland65!AB51*Switzerland65!D51/Switzerland65!B51)
/(Australia61!D51/Australia61!B51
 +Canada62!D51/Canada62!B51
 +Japan63!D51/Japan63!B51
 +Norway64!D51/Norway64!B51
 +Switzerland65!D51/Switzerland65!B51))</f>
        <v>0.39657299724630907</v>
      </c>
    </row>
    <row r="52" spans="1:28">
      <c r="A52" s="62">
        <v>1919</v>
      </c>
      <c r="B52" s="62" t="str">
        <f>IF(OR(
Australia61!AC52   ="",
Australia61!D52   ="",
Australia61!B52   ="",
Canada62!AC52      ="",
Canada62!D52      ="",
Canada62!B52      ="",
Japan63!AC52       ="",
Japan63!D52       ="",
Japan63!B52       ="",
Norway64!AC52      ="",
Norway64!D52      ="",
Norway64!B52      ="",
Switzerland65!AC52 ="",
Switzerland65!D52 ="",
Switzerland65!B52 =""),"",
(Australia61!AC52*Australia61!D52/Australia61!B52
 +Canada62!AC52*Canada62!D52/Canada62!B52
 +Japan63!AC52*Japan63!D52/Japan63!B52
 +Norway64!AC52*Norway64!D52/Norway64!B52
 +Switzerland65!AC52*Switzerland65!D52/Switzerland65!B52)
/(Australia61!D52/Australia61!B52
 +Canada62!D52/Canada62!B52
 +Japan63!D52/Japan63!B52
 +Norway64!D52/Norway64!B52
 +Switzerland65!D52/Switzerland65!B52))</f>
        <v/>
      </c>
      <c r="C52" s="61" t="str">
        <f>IF(OR(
Australia61!F52   ="",
Australia61!D52   ="",
Australia61!B52   ="",
Canada62!F52      ="",
Canada62!D52      ="",
Canada62!B52      ="",
Japan63!F52       ="",
Japan63!D52       ="",
Japan63!B52       ="",
Norway64!F52      ="",
Norway64!D52      ="",
Norway64!B52      ="",
Switzerland65!F52 ="",
Switzerland65!D52 ="",
Switzerland65!B52 =""),"",
(Australia61!F52*Australia61!D52/Australia61!B52
 +Canada62!F52*Canada62!D52/Canada62!B52
 +Japan63!F52*Japan63!D52/Japan63!B52
 +Norway64!F52*Norway64!D52/Norway64!B52
 +Switzerland65!F52*Switzerland65!D52/Switzerland65!B52)
/(Australia61!D52/Australia61!B52
 +Canada62!D52/Canada62!B52
 +Japan63!D52/Japan63!B52
 +Norway64!D52/Norway64!B52
 +Switzerland65!D52/Switzerland65!B52))</f>
        <v/>
      </c>
      <c r="D52" s="61" t="str">
        <f>IF(OR(
Australia61!AE52   ="",
Australia61!D52   ="",
Australia61!B52   ="",
Canada62!AE52      ="",
Canada62!D52      ="",
Canada62!B52      ="",
Japan63!AE52       ="",
Japan63!D52       ="",
Japan63!B52       ="",
Norway64!AE52      ="",
Norway64!D52      ="",
Norway64!B52      ="",
Switzerland65!AE52 ="",
Switzerland65!D52 ="",
Switzerland65!B52 =""),"",
(Australia61!AE52*Australia61!D52/Australia61!B52
 +Canada62!AE52*Canada62!D52/Canada62!B52
 +Japan63!AE52*Japan63!D52/Japan63!B52
 +Norway64!AE52*Norway64!D52/Norway64!B52
 +Switzerland65!AE52*Switzerland65!D52/Switzerland65!B52)
/(Australia61!D52/Australia61!B52
 +Canada62!D52/Canada62!B52
 +Japan63!D52/Japan63!B52
 +Norway64!D52/Norway64!B52
 +Switzerland65!D52/Switzerland65!B52))</f>
        <v/>
      </c>
      <c r="E52" s="61" t="str">
        <f>IF(OR(
Australia61!H52   ="",
Australia61!D52   ="",
Australia61!B52   ="",
Canada62!H52      ="",
Canada62!D52      ="",
Canada62!B52      ="",
Japan63!H52       ="",
Japan63!D52       ="",
Japan63!B52       ="",
Norway64!H52      ="",
Norway64!D52      ="",
Norway64!B52      ="",
Switzerland65!H52 ="",
Switzerland65!D52 ="",
Switzerland65!B52 =""),"",
(Australia61!H52*Australia61!D52/Australia61!B52
 +Canada62!H52*Canada62!D52/Canada62!B52
 +Japan63!H52*Japan63!D52/Japan63!B52
 +Norway64!H52*Norway64!D52/Norway64!B52
 +Switzerland65!H52*Switzerland65!D52/Switzerland65!B52)
/(Australia61!D52/Australia61!B52
 +Canada62!D52/Canada62!B52
 +Japan63!D52/Japan63!B52
 +Norway64!D52/Norway64!B52
 +Switzerland65!D52/Switzerland65!B52))</f>
        <v/>
      </c>
      <c r="F52" s="61">
        <f>IF(OR(
Australia61!I52   ="",
Australia61!D52   ="",
Australia61!B52   ="",
Canada62!I52      ="",
Canada62!D52      ="",
Canada62!B52      ="",
Japan63!I52       ="",
Japan63!D52       ="",
Japan63!B52       ="",
Norway64!I52      ="",
Norway64!D52      ="",
Norway64!B52      ="",
Switzerland65!I52 ="",
Switzerland65!D52 ="",
Switzerland65!B52 =""),"",
(Australia61!I52/Australia61!B52
 +Canada62!I52/Canada62!B52
 +Japan63!I52/Japan63!B52
 +Norway64!I52/Norway64!B52
 +Switzerland65!I52/Switzerland65!B52)
/(Australia61!D52/Australia61!B52
 +Canada62!D52/Canada62!B52
 +Japan63!D52/Japan63!B52
 +Norway64!D52/Norway64!B52
 +Switzerland65!D52/Switzerland65!B52))</f>
        <v>0.10471290042911358</v>
      </c>
      <c r="G52" s="61">
        <f>IF(OR(
Australia61!J52   ="",
Australia61!D52   ="",
Australia61!B52   ="",
Canada62!J52      ="",
Canada62!D52      ="",
Canada62!B52      ="",
Japan63!J52       ="",
Japan63!D52       ="",
Japan63!B52       ="",
Norway64!J52      ="",
Norway64!D52      ="",
Norway64!B52      ="",
Switzerland65!J52 ="",
Switzerland65!D52 ="",
Switzerland65!B52 =""),"",
(Australia61!J52/Australia61!B52
 +Canada62!J52/Canada62!B52
 +Japan63!J52/Japan63!B52
 +Norway64!J52/Norway64!B52
 +Switzerland65!J52/Switzerland65!B52)
/(Australia61!D52/Australia61!B52
 +Canada62!D52/Canada62!B52
 +Japan63!D52/Japan63!B52
 +Norway64!D52/Norway64!B52
 +Switzerland65!D52/Switzerland65!B52))</f>
        <v>8.6865090718880308E-2</v>
      </c>
      <c r="H52" s="61">
        <f>IF(OR(
Australia61!K52   ="",
Australia61!D52   ="",
Australia61!B52   ="",
Canada62!K52      ="",
Canada62!D52      ="",
Canada62!B52      ="",
Japan63!K52       ="",
Japan63!D52       ="",
Japan63!B52       ="",
Norway64!K52      ="",
Norway64!D52      ="",
Norway64!B52      ="",
Switzerland65!K52 ="",
Switzerland65!D52 ="",
Switzerland65!B52 =""),"",
(Australia61!K52/Australia61!B52
 +Canada62!K52/Canada62!B52
 +Japan63!K52/Japan63!B52
 +Norway64!K52/Norway64!B52
 +Switzerland65!K52/Switzerland65!B52)
/(Australia61!D52/Australia61!B52
 +Canada62!D52/Canada62!B52
 +Japan63!D52/Japan63!B52
 +Norway64!D52/Norway64!B52
 +Switzerland65!D52/Switzerland65!B52))</f>
        <v>0.20150338549737168</v>
      </c>
      <c r="I52" s="61">
        <f>IF(OR(
Australia61!L52   ="",
Australia61!D52   ="",
Australia61!B52   ="",
Canada62!L52      ="",
Canada62!D52      ="",
Canada62!B52      ="",
Japan63!L52       ="",
Japan63!D52       ="",
Japan63!B52       ="",
Norway64!L52      ="",
Norway64!D52      ="",
Norway64!B52      ="",
Switzerland65!L52 ="",
Switzerland65!D52 ="",
Switzerland65!B52 =""),"",
(Australia61!L52/Australia61!B52
 +Canada62!L52/Canada62!B52
 +Japan63!L52/Japan63!B52
 +Norway64!L52/Norway64!B52
 +Switzerland65!L52/Switzerland65!B52)
/(Australia61!D52/Australia61!B52
 +Canada62!D52/Canada62!B52
 +Japan63!D52/Japan63!B52
 +Norway64!D52/Norway64!B52
 +Switzerland65!D52/Switzerland65!B52))</f>
        <v>0.20495591541874203</v>
      </c>
      <c r="J52" s="61">
        <f t="shared" si="0"/>
        <v>-3.4525299213703509E-3</v>
      </c>
      <c r="K52" s="62">
        <f>IF(OR(
Australia61!D52   ="",Australia61!D51   ="",
Australia61!B52   ="",Australia61!B51   ="",
Australia61!N52   ="",Australia61!N51   ="",
Canada62!D52      ="",Canada62!D51      ="",
Canada62!B52      ="",Canada62!B51      ="",
Canada62!N52      ="",Canada62!N51      ="",
Japan63!D52       ="",Japan63!D51       ="",
Japan63!B52       ="",Japan63!B51       ="",
Japan63!N52       ="",Japan63!N51       ="",
Norway64!D52      ="",Norway64!D51      ="",
Norway64!B52      ="",Norway64!B51      ="",
Norway64!N52      ="",Norway64!N51      ="",
Switzerland65!D52 ="",Switzerland65!D51 ="",
Switzerland65!B52 ="",Switzerland65!B51 ="",
Switzerland65!N52 ="",Switzerland65!N51 =""),"",
LN(SQRT(
(Australia61!D52/Australia61!B52
 +Canada62!D52/Canada62!B52
 +Japan63!D52/Japan63!B52
 +Norway64!D52/Norway64!B52
 +Switzerland65!D52/Switzerland65!B52)
/(Australia61!D52/Australia61!N52*Australia61!N51/Australia61!B51
 +Canada62!D52/Canada62!N52*Canada62!N51/Canada62!B51
 +Japan63!D52/Japan63!N52*Japan63!N51/Japan63!B51
 +Norway64!D52/Norway64!N52*Norway64!N51/Norway64!B51
 +Switzerland65!D52/Switzerland65!N52*Switzerland65!N51/Switzerland65!B51)
*(Australia61!D51/Australia61!N51*Australia61!N52/Australia61!B52
 +Canada62!D51/Canada62!N51*Canada62!N52/Canada62!B52
 +Japan63!D51/Japan63!N51*Japan63!N52/Japan63!B52
 +Norway64!D51/Norway64!N51*Norway64!N52/Norway64!B52
 +Switzerland65!D51/Switzerland65!N51*Switzerland65!N52/Switzerland65!B52)
/(Australia61!D51/Australia61!B51
 +Canada62!D51/Canada62!B51
 +Japan63!D51/Japan63!B51
 +Norway64!D51/Norway64!B51
 +Switzerland65!D51/Switzerland65!B51))))</f>
        <v>2.3727254071995094E-2</v>
      </c>
      <c r="L52" s="62" t="str">
        <f>IF(OR(
Australia61!F52   ="",Australia61!F51   ="",
Australia61!D52   ="",Australia61!D51   ="",
Australia61!B52   ="",Australia61!B51   ="",
Australia61!P52   ="",Australia61!P51   ="",
Canada62!F52      ="",Canada62!F51      ="",
Canada62!D52      ="",Canada62!D51      ="",
Canada62!B52      ="",Canada62!B51      ="",
Canada62!P52      ="",Canada62!P51      ="",
Japan63!F52       ="",Japan63!F51       ="",
Japan63!D52       ="",Japan63!D51       ="",
Japan63!B52       ="",Japan63!B51       ="",
Japan63!P52       ="",Japan63!P51       ="",
Norway64!F52      ="",Norway64!F51      ="",
Norway64!D52      ="",Norway64!D51      ="",
Norway64!B52      ="",Norway64!B51      ="",
Norway64!P52      ="",Norway64!P51      ="",
Switzerland65!F52 ="",Switzerland65!F51 ="",
Switzerland65!D52 ="",Switzerland65!D51 ="",
Switzerland65!B52 ="",Switzerland65!B51 ="",
Switzerland65!P52 ="",Switzerland65!P51 =""),"",
LN(SQRT(
(Australia61!D52*Australia61!F52/Australia61!B52
 +Canada62!D52*Canada62!F52/Canada62!B52
 +Japan63!D52*Japan63!F52/Japan63!B52
 +Norway64!D52*Norway64!F52/Norway64!B52
 +Switzerland65!D52*Switzerland65!F52/Switzerland65!B52)
/(Australia61!D52*Australia61!F52/Australia61!P52*Australia61!P51/Australia61!B51
 +Canada62!D52*Canada62!F52/Canada62!P52*Canada62!P51/Canada62!B51
 +Japan63!D52*Japan63!F52/Japan63!P52*Japan63!P51/Japan63!B51
 +Norway64!D52*Norway64!F52/Norway64!P52*Norway64!P51/Norway64!B51
 +Switzerland65!D52*Switzerland65!F52/Switzerland65!P52*Switzerland65!P51/Switzerland65!B51)
*(Australia61!D51*Australia61!F51/Australia61!P51*Australia61!P52/Australia61!B52
 +Canada62!D51*Canada62!F51/Canada62!P51*Canada62!P52/Canada62!B52
 +Japan63!D51*Japan63!F51/Japan63!P51*Japan63!P52/Japan63!B52
 +Norway64!D51*Norway64!F51/Norway64!P51*Norway64!P52/Norway64!B52
 +Switzerland65!D51*Switzerland65!F51/Switzerland65!P51*Switzerland65!P52/Switzerland65!B52)
/(Australia61!D51*Australia61!F51/Australia61!B51
 +Canada62!D51*Canada62!F51/Canada62!B51
 +Japan63!D51*Japan63!F51/Japan63!B51
 +Norway64!D51*Norway64!F51/Norway64!B51
 +Switzerland65!D51*Switzerland65!F51/Switzerland65!B51))))</f>
        <v/>
      </c>
      <c r="M52" s="62" t="str">
        <f>IF(OR(
Australia61!H52   ="",Australia61!H51   ="",
Australia61!D52   ="",Australia61!D51   ="",
Australia61!B52   ="",Australia61!B51   ="",
Australia61!Q52   ="",Australia61!Q51   ="",
Canada62!H52      ="",Canada62!H51      ="",
Canada62!D52      ="",Canada62!D51      ="",
Canada62!B52      ="",Canada62!B51      ="",
Canada62!Q52      ="",Canada62!Q51      ="",
Japan63!H52       ="",Japan63!H51       ="",
Japan63!D52       ="",Japan63!D51       ="",
Japan63!B52       ="",Japan63!B51       ="",
Japan63!Q52       ="",Japan63!Q51       ="",
Norway64!H52      ="",Norway64!H51      ="",
Norway64!D52      ="",Norway64!D51      ="",
Norway64!B52      ="",Norway64!B51      ="",
Norway64!Q52      ="",Norway64!Q51      ="",
Switzerland65!H52 ="",Switzerland65!H51 ="",
Switzerland65!D52 ="",Switzerland65!D51 ="",
Switzerland65!B52 ="",Switzerland65!B51 ="",
Switzerland65!Q52 ="",Switzerland65!Q51 =""),"",
LN(SQRT(
(Australia61!D52*Australia61!H52/Australia61!B52
 +Canada62!D52*Canada62!H52/Canada62!B52
 +Japan63!D52*Japan63!H52/Japan63!B52
 +Norway64!D52*Norway64!H52/Norway64!B52
 +Switzerland65!D52*Switzerland65!H52/Switzerland65!B52)
/(Australia61!D52*Australia61!H52/Australia61!Q52*Australia61!Q51/Australia61!B51
 +Canada62!D52*Canada62!H52/Canada62!Q52*Canada62!Q51/Canada62!B51
 +Japan63!D52*Japan63!H52/Japan63!Q52*Japan63!Q51/Japan63!B51
 +Norway64!D52*Norway64!H52/Norway64!Q52*Norway64!Q51/Norway64!B51
 +Switzerland65!D52*Switzerland65!H52/Switzerland65!Q52*Switzerland65!Q51/Switzerland65!B51)
*(Australia61!D51*Australia61!H51/Australia61!Q51*Australia61!Q52/Australia61!B52
 +Canada62!D51*Canada62!H51/Canada62!Q51*Canada62!Q52/Canada62!B52
 +Japan63!D51*Japan63!H51/Japan63!Q51*Japan63!Q52/Japan63!B52
 +Norway64!D51*Norway64!H51/Norway64!Q51*Norway64!Q52/Norway64!B52
 +Switzerland65!D51*Switzerland65!H51/Switzerland65!Q51*Switzerland65!Q52/Switzerland65!B52)
/(Australia61!D51*Australia61!H51/Australia61!B51
 +Canada62!D51*Canada62!H51/Canada62!B51
 +Japan63!D51*Japan63!H51/Japan63!B51
 +Norway64!D51*Norway64!H51/Norway64!B51
 +Switzerland65!D51*Switzerland65!H51/Switzerland65!B51))))</f>
        <v/>
      </c>
      <c r="N52" s="62" t="str">
        <f>IF(OR(
Australia61!I52   ="",Australia61!I51   ="",
Australia61!B52   ="",Australia61!B51   ="",
Australia61!R52   ="",Australia61!R51   ="",
Canada62!I52      ="",Canada62!I51      ="",
Canada62!B52      ="",Canada62!B51      ="",
Canada62!R52      ="",Canada62!R51      ="",
Japan63!I52       ="",Japan63!I51       ="",
Japan63!B52       ="",Japan63!B51       ="",
Japan63!R52       ="",Japan63!R51       ="",
Norway64!I52      ="",Norway64!I51      ="",
Norway64!B52      ="",Norway64!B51      ="",
Norway64!R52      ="",Norway64!R51      ="",
Switzerland65!I52 ="",Switzerland65!I51 ="",
Switzerland65!B52 ="",Switzerland65!B51 ="",
Switzerland65!R52 ="",Switzerland65!R51 =""),"",
LN(SQRT(
(Australia61!I52/Australia61!B52
 +Canada62!I52/Canada62!B52
 +Japan63!I52/Japan63!B52
 +Norway64!I52/Norway64!B52
 +Switzerland65!I52/Switzerland65!B52)
/(Australia61!I52/Australia61!R52*Australia61!R51/Australia61!B51
 +Canada62!I52/Canada62!R52*Canada62!R51/Canada62!B51
 +Japan63!I52/Japan63!R52*Japan63!R51/Japan63!B51
 +Norway64!I52/Norway64!R52*Norway64!R51/Norway64!B51
 +Switzerland65!I52/Switzerland65!R52*Switzerland65!R51/Switzerland65!B51)
*(Australia61!I51/Australia61!R51*Australia61!R52/Australia61!B52
 +Canada62!I51/Canada62!R51*Canada62!R52/Canada62!B52
 +Japan63!I51/Japan63!R51*Japan63!R52/Japan63!B52
 +Norway64!I51/Norway64!R51*Norway64!R52/Norway64!B52
 +Switzerland65!I51/Switzerland65!R51*Switzerland65!R52/Switzerland65!B52)
/(Australia61!I51/Australia61!B51
 +Canada62!I51/Canada62!B51
 +Japan63!I51/Japan63!B51
 +Norway64!I51/Norway64!B51
 +Switzerland65!I51/Switzerland65!B51))))</f>
        <v/>
      </c>
      <c r="O52" s="62" t="str">
        <f>IF(OR(
Australia61!K52   ="",Australia61!K51   ="",
Australia61!B52   ="",Australia61!B51   ="",
Australia61!S52   ="",Australia61!S51   ="",
Canada62!K52      ="",Canada62!K51      ="",
Canada62!B52      ="",Canada62!B51      ="",
Canada62!S52      ="",Canada62!S51      ="",
Japan63!K52       ="",Japan63!K51       ="",
Japan63!B52       ="",Japan63!B51       ="",
Japan63!S52       ="",Japan63!S51       ="",
Norway64!K52      ="",Norway64!K51      ="",
Norway64!B52      ="",Norway64!B51      ="",
Norway64!S52      ="",Norway64!S51      ="",
Switzerland65!K52 ="",Switzerland65!K51 ="",
Switzerland65!B52 ="",Switzerland65!B51 ="",
Switzerland65!S52 ="",Switzerland65!S51 =""),"",
LN(SQRT(
(Australia61!K52/Australia61!B52
 +Canada62!K52/Canada62!B52
 +Japan63!K52/Japan63!B52
 +Norway64!K52/Norway64!B52
 +Switzerland65!K52/Switzerland65!B52)
/(Australia61!K52/Australia61!S52*Australia61!S51/Australia61!B51
 +Canada62!K52/Canada62!S52*Canada62!S51/Canada62!B51
 +Japan63!K52/Japan63!S52*Japan63!S51/Japan63!B51
 +Norway64!K52/Norway64!S52*Norway64!S51/Norway64!B51
 +Switzerland65!K52/Switzerland65!S52*Switzerland65!S51/Switzerland65!B51)
*(Australia61!K51/Australia61!S51*Australia61!S52/Australia61!B52
 +Canada62!K51/Canada62!S51*Canada62!S52/Canada62!B52
 +Japan63!K51/Japan63!S51*Japan63!S52/Japan63!B52
 +Norway64!K51/Norway64!S51*Norway64!S52/Norway64!B52
 +Switzerland65!K51/Switzerland65!S51*Switzerland65!S52/Switzerland65!B52)
/(Australia61!K51/Australia61!B51
 +Canada62!K51/Canada62!B51
 +Japan63!K51/Japan63!B51
 +Norway64!K51/Norway64!B51
 +Switzerland65!K51/Switzerland65!B51))))</f>
        <v/>
      </c>
      <c r="P52" s="62" t="str">
        <f>IF(OR(
Australia61!L52   ="",Australia61!L51   ="",
Australia61!B52   ="",Australia61!B51   ="",
Australia61!T52   ="",Australia61!T51   ="",
Canada62!L52      ="",Canada62!L51      ="",
Canada62!B52      ="",Canada62!B51      ="",
Canada62!T52      ="",Canada62!T51      ="",
Japan63!L52       ="",Japan63!L51       ="",
Japan63!B52       ="",Japan63!B51       ="",
Japan63!T52       ="",Japan63!T51       ="",
Norway64!L52      ="",Norway64!L51      ="",
Norway64!B52      ="",Norway64!B51      ="",
Norway64!T52      ="",Norway64!T51      ="",
Switzerland65!L52 ="",Switzerland65!L51 ="",
Switzerland65!B52 ="",Switzerland65!B51 ="",
Switzerland65!T52 ="",Switzerland65!T51 =""),"",
LN(SQRT(
(Australia61!L52/Australia61!B52
 +Canada62!L52/Canada62!B52
 +Japan63!L52/Japan63!B52
 +Norway64!L52/Norway64!B52
 +Switzerland65!L52/Switzerland65!B52)
/(Australia61!L52/Australia61!T52*Australia61!T51/Australia61!B51
 +Canada62!L52/Canada62!T52*Canada62!T51/Canada62!B51
 +Japan63!L52/Japan63!T52*Japan63!T51/Japan63!B51
 +Norway64!L52/Norway64!T52*Norway64!T51/Norway64!B51
 +Switzerland65!L52/Switzerland65!T52*Switzerland65!T51/Switzerland65!B51)
*(Australia61!L51/Australia61!T51*Australia61!T52/Australia61!B52
 +Canada62!L51/Canada62!T51*Canada62!T52/Canada62!B52
 +Japan63!L51/Japan63!T51*Japan63!T52/Japan63!B52
 +Norway64!L51/Norway64!T51*Norway64!T52/Norway64!B52
 +Switzerland65!L51/Switzerland65!T51*Switzerland65!T52/Switzerland65!B52)
/(Australia61!L51/Australia61!B51
 +Canada62!L51/Canada62!B51
 +Japan63!L51/Japan63!B51
 +Norway64!L51/Norway64!B51
 +Switzerland65!L51/Switzerland65!B51))))</f>
        <v/>
      </c>
      <c r="V52" s="61" t="str">
        <f>IF(OR(
Australia61!V52   ="",
Australia61!U52   ="",
Canada62!V52      ="",
Canada62!U52      ="",
Japan63!V52       ="",
Japan63!U52       ="",
Norway64!V52      ="",
Norway64!U52      ="",
Switzerland65!V52 ="",
Switzerland65!U52 =""),"",
LN((Australia61!V52+Canada62!V52+Japan63!V52+Norway64!V52+Switzerland65!V52)
/(Australia61!U52+Canada62!U52+Japan63!U52+Norway64!U52+Switzerland65!U52)))</f>
        <v/>
      </c>
      <c r="W52" s="61" t="str">
        <f>IF(OR(
Australia61!V52   ="",
Australia61!W52   ="",
Australia61!U52   ="",
Canada62!V52      ="",
Canada62!W52      ="",
Canada62!U52      ="",
Japan63!V52       ="",
Japan63!W52       ="",
Japan63!U52       ="",
Norway64!V52      ="",
Norway64!W52      ="",
Norway64!U52      ="",
Switzerland65!V52 ="",
Switzerland65!W52 ="",
Switzerland65!V52 =""),"",
LN((Australia61!V52*Australia61!W52+Canada62!V52*Canada62!W52+Japan63!V52*Japan63!W52+Norway64!V52*Norway64!W52+Switzerland65!V52*Switzerland65!W52)
/(Australia61!U52+Canada62!U52+Japan63!U52+Norway64!U52+Switzerland65!U52)))</f>
        <v/>
      </c>
      <c r="X52" s="61" t="str">
        <f>IF(OR(
Australia61!X52   ="",
Australia61!D52   ="",
Australia61!B52   ="",
Canada62!X52      ="",
Canada62!D52      ="",
Canada62!B52      ="",
Japan63!X52       ="",
Japan63!D52       ="",
Japan63!B52       ="",
Norway64!X52      ="",
Norway64!D52      ="",
Norway64!B52      ="",
Switzerland65!X52 ="",
Switzerland65!D52 ="",
Switzerland65!B52 =""),"",
(Australia61!X52*Australia61!D52/Australia61!B52
 +Canada62!X52*Canada62!D52/Canada62!B52
 +Japan63!X52*Japan63!D52/Japan63!B52
 +Norway64!X52*Norway64!D52/Norway64!B52
 +Switzerland65!X52*Switzerland65!D52/Switzerland65!B52)
/(Australia61!D52/Australia61!B52
 +Canada62!D52/Canada62!B52
 +Japan63!D52/Japan63!B52
 +Norway64!D52/Norway64!B52
 +Switzerland65!D52/Switzerland65!B52))</f>
        <v/>
      </c>
      <c r="Y52" s="61" t="str">
        <f>IF(OR(
Australia61!Y52   ="",
Australia61!D52   ="",
Australia61!B52   ="",
Canada62!Y52      ="",
Canada62!D52      ="",
Canada62!B52      ="",
Japan63!Y52       ="",
Japan63!D52       ="",
Japan63!B52       ="",
Norway64!Y52      ="",
Norway64!D52      ="",
Norway64!B52      ="",
Switzerland65!Y52 ="",
Switzerland65!D52 ="",
Switzerland65!B52 =""),"",
(Australia61!Y52/Australia61!B52
 +Canada62!Y52/Canada62!B52
 +Japan63!Y52/Japan63!B52
 +Norway64!Y52/Norway64!B52
 +Switzerland65!Y52/Switzerland65!B52)
/(Australia61!D52/Australia61!B52
 +Canada62!D52/Canada62!B52
 +Japan63!D52/Japan63!B52
 +Norway64!D52/Norway64!B52
 +Switzerland65!D52/Switzerland65!B52))</f>
        <v/>
      </c>
      <c r="Z52" s="61">
        <v>6.32</v>
      </c>
      <c r="AA52" s="62">
        <f t="shared" si="1"/>
        <v>2.9072745928004906E-2</v>
      </c>
      <c r="AB52" s="61">
        <f>IF(OR(
Australia61!AB52   ="",
Australia61!D52   ="",
Australia61!B52   ="",
Canada62!AB52      ="",
Canada62!D52      ="",
Canada62!B52      ="",
Japan63!AB52       ="",
Japan63!D52       ="",
Japan63!B52       ="",
Norway64!AB52      ="",
Norway64!D52      ="",
Norway64!B52      ="",
Switzerland65!AB52 ="",
Switzerland65!D52 ="",
Switzerland65!B52 =""),"",
(Australia61!AB52*Australia61!D52/Australia61!B52
 +Canada62!AB52*Canada62!D52/Canada62!B52
 +Japan63!AB52*Japan63!D52/Japan63!B52
 +Norway64!AB52*Norway64!D52/Norway64!B52
 +Switzerland65!AB52*Switzerland65!D52/Switzerland65!B52)
/(Australia61!D52/Australia61!B52
 +Canada62!D52/Canada62!B52
 +Japan63!D52/Japan63!B52
 +Norway64!D52/Norway64!B52
 +Switzerland65!D52/Switzerland65!B52))</f>
        <v>0.38348936315853588</v>
      </c>
    </row>
    <row r="53" spans="1:28">
      <c r="A53" s="62">
        <v>1920</v>
      </c>
      <c r="B53" s="62" t="str">
        <f>IF(OR(
Australia61!AC53   ="",
Australia61!D53   ="",
Australia61!B53   ="",
Canada62!AC53      ="",
Canada62!D53      ="",
Canada62!B53      ="",
Japan63!AC53       ="",
Japan63!D53       ="",
Japan63!B53       ="",
Norway64!AC53      ="",
Norway64!D53      ="",
Norway64!B53      ="",
Switzerland65!AC53 ="",
Switzerland65!D53 ="",
Switzerland65!B53 =""),"",
(Australia61!AC53*Australia61!D53/Australia61!B53
 +Canada62!AC53*Canada62!D53/Canada62!B53
 +Japan63!AC53*Japan63!D53/Japan63!B53
 +Norway64!AC53*Norway64!D53/Norway64!B53
 +Switzerland65!AC53*Switzerland65!D53/Switzerland65!B53)
/(Australia61!D53/Australia61!B53
 +Canada62!D53/Canada62!B53
 +Japan63!D53/Japan63!B53
 +Norway64!D53/Norway64!B53
 +Switzerland65!D53/Switzerland65!B53))</f>
        <v/>
      </c>
      <c r="C53" s="61" t="str">
        <f>IF(OR(
Australia61!F53   ="",
Australia61!D53   ="",
Australia61!B53   ="",
Canada62!F53      ="",
Canada62!D53      ="",
Canada62!B53      ="",
Japan63!F53       ="",
Japan63!D53       ="",
Japan63!B53       ="",
Norway64!F53      ="",
Norway64!D53      ="",
Norway64!B53      ="",
Switzerland65!F53 ="",
Switzerland65!D53 ="",
Switzerland65!B53 =""),"",
(Australia61!F53*Australia61!D53/Australia61!B53
 +Canada62!F53*Canada62!D53/Canada62!B53
 +Japan63!F53*Japan63!D53/Japan63!B53
 +Norway64!F53*Norway64!D53/Norway64!B53
 +Switzerland65!F53*Switzerland65!D53/Switzerland65!B53)
/(Australia61!D53/Australia61!B53
 +Canada62!D53/Canada62!B53
 +Japan63!D53/Japan63!B53
 +Norway64!D53/Norway64!B53
 +Switzerland65!D53/Switzerland65!B53))</f>
        <v/>
      </c>
      <c r="D53" s="61" t="str">
        <f>IF(OR(
Australia61!AE53   ="",
Australia61!D53   ="",
Australia61!B53   ="",
Canada62!AE53      ="",
Canada62!D53      ="",
Canada62!B53      ="",
Japan63!AE53       ="",
Japan63!D53       ="",
Japan63!B53       ="",
Norway64!AE53      ="",
Norway64!D53      ="",
Norway64!B53      ="",
Switzerland65!AE53 ="",
Switzerland65!D53 ="",
Switzerland65!B53 =""),"",
(Australia61!AE53*Australia61!D53/Australia61!B53
 +Canada62!AE53*Canada62!D53/Canada62!B53
 +Japan63!AE53*Japan63!D53/Japan63!B53
 +Norway64!AE53*Norway64!D53/Norway64!B53
 +Switzerland65!AE53*Switzerland65!D53/Switzerland65!B53)
/(Australia61!D53/Australia61!B53
 +Canada62!D53/Canada62!B53
 +Japan63!D53/Japan63!B53
 +Norway64!D53/Norway64!B53
 +Switzerland65!D53/Switzerland65!B53))</f>
        <v/>
      </c>
      <c r="E53" s="61" t="str">
        <f>IF(OR(
Australia61!H53   ="",
Australia61!D53   ="",
Australia61!B53   ="",
Canada62!H53      ="",
Canada62!D53      ="",
Canada62!B53      ="",
Japan63!H53       ="",
Japan63!D53       ="",
Japan63!B53       ="",
Norway64!H53      ="",
Norway64!D53      ="",
Norway64!B53      ="",
Switzerland65!H53 ="",
Switzerland65!D53 ="",
Switzerland65!B53 =""),"",
(Australia61!H53*Australia61!D53/Australia61!B53
 +Canada62!H53*Canada62!D53/Canada62!B53
 +Japan63!H53*Japan63!D53/Japan63!B53
 +Norway64!H53*Norway64!D53/Norway64!B53
 +Switzerland65!H53*Switzerland65!D53/Switzerland65!B53)
/(Australia61!D53/Australia61!B53
 +Canada62!D53/Canada62!B53
 +Japan63!D53/Japan63!B53
 +Norway64!D53/Norway64!B53
 +Switzerland65!D53/Switzerland65!B53))</f>
        <v/>
      </c>
      <c r="F53" s="61">
        <f>IF(OR(
Australia61!I53   ="",
Australia61!D53   ="",
Australia61!B53   ="",
Canada62!I53      ="",
Canada62!D53      ="",
Canada62!B53      ="",
Japan63!I53       ="",
Japan63!D53       ="",
Japan63!B53       ="",
Norway64!I53      ="",
Norway64!D53      ="",
Norway64!B53      ="",
Switzerland65!I53 ="",
Switzerland65!D53 ="",
Switzerland65!B53 =""),"",
(Australia61!I53/Australia61!B53
 +Canada62!I53/Canada62!B53
 +Japan63!I53/Japan63!B53
 +Norway64!I53/Norway64!B53
 +Switzerland65!I53/Switzerland65!B53)
/(Australia61!D53/Australia61!B53
 +Canada62!D53/Canada62!B53
 +Japan63!D53/Japan63!B53
 +Norway64!D53/Norway64!B53
 +Switzerland65!D53/Switzerland65!B53))</f>
        <v>0.10412828797976534</v>
      </c>
      <c r="G53" s="61">
        <f>IF(OR(
Australia61!J53   ="",
Australia61!D53   ="",
Australia61!B53   ="",
Canada62!J53      ="",
Canada62!D53      ="",
Canada62!B53      ="",
Japan63!J53       ="",
Japan63!D53       ="",
Japan63!B53       ="",
Norway64!J53      ="",
Norway64!D53      ="",
Norway64!B53      ="",
Switzerland65!J53 ="",
Switzerland65!D53 ="",
Switzerland65!B53 =""),"",
(Australia61!J53/Australia61!B53
 +Canada62!J53/Canada62!B53
 +Japan63!J53/Japan63!B53
 +Norway64!J53/Norway64!B53
 +Switzerland65!J53/Switzerland65!B53)
/(Australia61!D53/Australia61!B53
 +Canada62!D53/Canada62!B53
 +Japan63!D53/Japan63!B53
 +Norway64!D53/Norway64!B53
 +Switzerland65!D53/Switzerland65!B53))</f>
        <v>9.2828635556336692E-2</v>
      </c>
      <c r="H53" s="61">
        <f>IF(OR(
Australia61!K53   ="",
Australia61!D53   ="",
Australia61!B53   ="",
Canada62!K53      ="",
Canada62!D53      ="",
Canada62!B53      ="",
Japan63!K53       ="",
Japan63!D53       ="",
Japan63!B53       ="",
Norway64!K53      ="",
Norway64!D53      ="",
Norway64!B53      ="",
Switzerland65!K53 ="",
Switzerland65!D53 ="",
Switzerland65!B53 =""),"",
(Australia61!K53/Australia61!B53
 +Canada62!K53/Canada62!B53
 +Japan63!K53/Japan63!B53
 +Norway64!K53/Norway64!B53
 +Switzerland65!K53/Switzerland65!B53)
/(Australia61!D53/Australia61!B53
 +Canada62!D53/Canada62!B53
 +Japan63!D53/Japan63!B53
 +Norway64!D53/Norway64!B53
 +Switzerland65!D53/Switzerland65!B53))</f>
        <v>0.19523909578425389</v>
      </c>
      <c r="I53" s="61">
        <f>IF(OR(
Australia61!L53   ="",
Australia61!D53   ="",
Australia61!B53   ="",
Canada62!L53      ="",
Canada62!D53      ="",
Canada62!B53      ="",
Japan63!L53       ="",
Japan63!D53       ="",
Japan63!B53       ="",
Norway64!L53      ="",
Norway64!D53      ="",
Norway64!B53      ="",
Switzerland65!L53 ="",
Switzerland65!D53 ="",
Switzerland65!B53 =""),"",
(Australia61!L53/Australia61!B53
 +Canada62!L53/Canada62!B53
 +Japan63!L53/Japan63!B53
 +Norway64!L53/Norway64!B53
 +Switzerland65!L53/Switzerland65!B53)
/(Australia61!D53/Australia61!B53
 +Canada62!D53/Canada62!B53
 +Japan63!D53/Japan63!B53
 +Norway64!D53/Norway64!B53
 +Switzerland65!D53/Switzerland65!B53))</f>
        <v>0.22374946687392103</v>
      </c>
      <c r="J53" s="61">
        <f t="shared" si="0"/>
        <v>-2.8510371089667141E-2</v>
      </c>
      <c r="K53" s="62">
        <f>IF(OR(
Australia61!D53   ="",Australia61!D52   ="",
Australia61!B53   ="",Australia61!B52   ="",
Australia61!N53   ="",Australia61!N52   ="",
Canada62!D53      ="",Canada62!D52      ="",
Canada62!B53      ="",Canada62!B52      ="",
Canada62!N53      ="",Canada62!N52      ="",
Japan63!D53       ="",Japan63!D52       ="",
Japan63!B53       ="",Japan63!B52       ="",
Japan63!N53       ="",Japan63!N52       ="",
Norway64!D53      ="",Norway64!D52      ="",
Norway64!B53      ="",Norway64!B52      ="",
Norway64!N53      ="",Norway64!N52      ="",
Switzerland65!D53 ="",Switzerland65!D52 ="",
Switzerland65!B53 ="",Switzerland65!B52 ="",
Switzerland65!N53 ="",Switzerland65!N52 =""),"",
LN(SQRT(
(Australia61!D53/Australia61!B53
 +Canada62!D53/Canada62!B53
 +Japan63!D53/Japan63!B53
 +Norway64!D53/Norway64!B53
 +Switzerland65!D53/Switzerland65!B53)
/(Australia61!D53/Australia61!N53*Australia61!N52/Australia61!B52
 +Canada62!D53/Canada62!N53*Canada62!N52/Canada62!B52
 +Japan63!D53/Japan63!N53*Japan63!N52/Japan63!B52
 +Norway64!D53/Norway64!N53*Norway64!N52/Norway64!B52
 +Switzerland65!D53/Switzerland65!N53*Switzerland65!N52/Switzerland65!B52)
*(Australia61!D52/Australia61!N52*Australia61!N53/Australia61!B53
 +Canada62!D52/Canada62!N52*Canada62!N53/Canada62!B53
 +Japan63!D52/Japan63!N52*Japan63!N53/Japan63!B53
 +Norway64!D52/Norway64!N52*Norway64!N53/Norway64!B53
 +Switzerland65!D52/Switzerland65!N52*Switzerland65!N53/Switzerland65!B53)
/(Australia61!D52/Australia61!B52
 +Canada62!D52/Canada62!B52
 +Japan63!D52/Japan63!B52
 +Norway64!D52/Norway64!B52
 +Switzerland65!D52/Switzerland65!B52))))</f>
        <v>-1.0975704581561156E-2</v>
      </c>
      <c r="L53" s="62" t="str">
        <f>IF(OR(
Australia61!F53   ="",Australia61!F52   ="",
Australia61!D53   ="",Australia61!D52   ="",
Australia61!B53   ="",Australia61!B52   ="",
Australia61!P53   ="",Australia61!P52   ="",
Canada62!F53      ="",Canada62!F52      ="",
Canada62!D53      ="",Canada62!D52      ="",
Canada62!B53      ="",Canada62!B52      ="",
Canada62!P53      ="",Canada62!P52      ="",
Japan63!F53       ="",Japan63!F52       ="",
Japan63!D53       ="",Japan63!D52       ="",
Japan63!B53       ="",Japan63!B52       ="",
Japan63!P53       ="",Japan63!P52       ="",
Norway64!F53      ="",Norway64!F52      ="",
Norway64!D53      ="",Norway64!D52      ="",
Norway64!B53      ="",Norway64!B52      ="",
Norway64!P53      ="",Norway64!P52      ="",
Switzerland65!F53 ="",Switzerland65!F52 ="",
Switzerland65!D53 ="",Switzerland65!D52 ="",
Switzerland65!B53 ="",Switzerland65!B52 ="",
Switzerland65!P53 ="",Switzerland65!P52 =""),"",
LN(SQRT(
(Australia61!D53*Australia61!F53/Australia61!B53
 +Canada62!D53*Canada62!F53/Canada62!B53
 +Japan63!D53*Japan63!F53/Japan63!B53
 +Norway64!D53*Norway64!F53/Norway64!B53
 +Switzerland65!D53*Switzerland65!F53/Switzerland65!B53)
/(Australia61!D53*Australia61!F53/Australia61!P53*Australia61!P52/Australia61!B52
 +Canada62!D53*Canada62!F53/Canada62!P53*Canada62!P52/Canada62!B52
 +Japan63!D53*Japan63!F53/Japan63!P53*Japan63!P52/Japan63!B52
 +Norway64!D53*Norway64!F53/Norway64!P53*Norway64!P52/Norway64!B52
 +Switzerland65!D53*Switzerland65!F53/Switzerland65!P53*Switzerland65!P52/Switzerland65!B52)
*(Australia61!D52*Australia61!F52/Australia61!P52*Australia61!P53/Australia61!B53
 +Canada62!D52*Canada62!F52/Canada62!P52*Canada62!P53/Canada62!B53
 +Japan63!D52*Japan63!F52/Japan63!P52*Japan63!P53/Japan63!B53
 +Norway64!D52*Norway64!F52/Norway64!P52*Norway64!P53/Norway64!B53
 +Switzerland65!D52*Switzerland65!F52/Switzerland65!P52*Switzerland65!P53/Switzerland65!B53)
/(Australia61!D52*Australia61!F52/Australia61!B52
 +Canada62!D52*Canada62!F52/Canada62!B52
 +Japan63!D52*Japan63!F52/Japan63!B52
 +Norway64!D52*Norway64!F52/Norway64!B52
 +Switzerland65!D52*Switzerland65!F52/Switzerland65!B52))))</f>
        <v/>
      </c>
      <c r="M53" s="62" t="str">
        <f>IF(OR(
Australia61!H53   ="",Australia61!H52   ="",
Australia61!D53   ="",Australia61!D52   ="",
Australia61!B53   ="",Australia61!B52   ="",
Australia61!Q53   ="",Australia61!Q52   ="",
Canada62!H53      ="",Canada62!H52      ="",
Canada62!D53      ="",Canada62!D52      ="",
Canada62!B53      ="",Canada62!B52      ="",
Canada62!Q53      ="",Canada62!Q52      ="",
Japan63!H53       ="",Japan63!H52       ="",
Japan63!D53       ="",Japan63!D52       ="",
Japan63!B53       ="",Japan63!B52       ="",
Japan63!Q53       ="",Japan63!Q52       ="",
Norway64!H53      ="",Norway64!H52      ="",
Norway64!D53      ="",Norway64!D52      ="",
Norway64!B53      ="",Norway64!B52      ="",
Norway64!Q53      ="",Norway64!Q52      ="",
Switzerland65!H53 ="",Switzerland65!H52 ="",
Switzerland65!D53 ="",Switzerland65!D52 ="",
Switzerland65!B53 ="",Switzerland65!B52 ="",
Switzerland65!Q53 ="",Switzerland65!Q52 =""),"",
LN(SQRT(
(Australia61!D53*Australia61!H53/Australia61!B53
 +Canada62!D53*Canada62!H53/Canada62!B53
 +Japan63!D53*Japan63!H53/Japan63!B53
 +Norway64!D53*Norway64!H53/Norway64!B53
 +Switzerland65!D53*Switzerland65!H53/Switzerland65!B53)
/(Australia61!D53*Australia61!H53/Australia61!Q53*Australia61!Q52/Australia61!B52
 +Canada62!D53*Canada62!H53/Canada62!Q53*Canada62!Q52/Canada62!B52
 +Japan63!D53*Japan63!H53/Japan63!Q53*Japan63!Q52/Japan63!B52
 +Norway64!D53*Norway64!H53/Norway64!Q53*Norway64!Q52/Norway64!B52
 +Switzerland65!D53*Switzerland65!H53/Switzerland65!Q53*Switzerland65!Q52/Switzerland65!B52)
*(Australia61!D52*Australia61!H52/Australia61!Q52*Australia61!Q53/Australia61!B53
 +Canada62!D52*Canada62!H52/Canada62!Q52*Canada62!Q53/Canada62!B53
 +Japan63!D52*Japan63!H52/Japan63!Q52*Japan63!Q53/Japan63!B53
 +Norway64!D52*Norway64!H52/Norway64!Q52*Norway64!Q53/Norway64!B53
 +Switzerland65!D52*Switzerland65!H52/Switzerland65!Q52*Switzerland65!Q53/Switzerland65!B53)
/(Australia61!D52*Australia61!H52/Australia61!B52
 +Canada62!D52*Canada62!H52/Canada62!B52
 +Japan63!D52*Japan63!H52/Japan63!B52
 +Norway64!D52*Norway64!H52/Norway64!B52
 +Switzerland65!D52*Switzerland65!H52/Switzerland65!B52))))</f>
        <v/>
      </c>
      <c r="N53" s="62" t="str">
        <f>IF(OR(
Australia61!I53   ="",Australia61!I52   ="",
Australia61!B53   ="",Australia61!B52   ="",
Australia61!R53   ="",Australia61!R52   ="",
Canada62!I53      ="",Canada62!I52      ="",
Canada62!B53      ="",Canada62!B52      ="",
Canada62!R53      ="",Canada62!R52      ="",
Japan63!I53       ="",Japan63!I52       ="",
Japan63!B53       ="",Japan63!B52       ="",
Japan63!R53       ="",Japan63!R52       ="",
Norway64!I53      ="",Norway64!I52      ="",
Norway64!B53      ="",Norway64!B52      ="",
Norway64!R53      ="",Norway64!R52      ="",
Switzerland65!I53 ="",Switzerland65!I52 ="",
Switzerland65!B53 ="",Switzerland65!B52 ="",
Switzerland65!R53 ="",Switzerland65!R52 =""),"",
LN(SQRT(
(Australia61!I53/Australia61!B53
 +Canada62!I53/Canada62!B53
 +Japan63!I53/Japan63!B53
 +Norway64!I53/Norway64!B53
 +Switzerland65!I53/Switzerland65!B53)
/(Australia61!I53/Australia61!R53*Australia61!R52/Australia61!B52
 +Canada62!I53/Canada62!R53*Canada62!R52/Canada62!B52
 +Japan63!I53/Japan63!R53*Japan63!R52/Japan63!B52
 +Norway64!I53/Norway64!R53*Norway64!R52/Norway64!B52
 +Switzerland65!I53/Switzerland65!R53*Switzerland65!R52/Switzerland65!B52)
*(Australia61!I52/Australia61!R52*Australia61!R53/Australia61!B53
 +Canada62!I52/Canada62!R52*Canada62!R53/Canada62!B53
 +Japan63!I52/Japan63!R52*Japan63!R53/Japan63!B53
 +Norway64!I52/Norway64!R52*Norway64!R53/Norway64!B53
 +Switzerland65!I52/Switzerland65!R52*Switzerland65!R53/Switzerland65!B53)
/(Australia61!I52/Australia61!B52
 +Canada62!I52/Canada62!B52
 +Japan63!I52/Japan63!B52
 +Norway64!I52/Norway64!B52
 +Switzerland65!I52/Switzerland65!B52))))</f>
        <v/>
      </c>
      <c r="O53" s="62" t="str">
        <f>IF(OR(
Australia61!K53   ="",Australia61!K52   ="",
Australia61!B53   ="",Australia61!B52   ="",
Australia61!S53   ="",Australia61!S52   ="",
Canada62!K53      ="",Canada62!K52      ="",
Canada62!B53      ="",Canada62!B52      ="",
Canada62!S53      ="",Canada62!S52      ="",
Japan63!K53       ="",Japan63!K52       ="",
Japan63!B53       ="",Japan63!B52       ="",
Japan63!S53       ="",Japan63!S52       ="",
Norway64!K53      ="",Norway64!K52      ="",
Norway64!B53      ="",Norway64!B52      ="",
Norway64!S53      ="",Norway64!S52      ="",
Switzerland65!K53 ="",Switzerland65!K52 ="",
Switzerland65!B53 ="",Switzerland65!B52 ="",
Switzerland65!S53 ="",Switzerland65!S52 =""),"",
LN(SQRT(
(Australia61!K53/Australia61!B53
 +Canada62!K53/Canada62!B53
 +Japan63!K53/Japan63!B53
 +Norway64!K53/Norway64!B53
 +Switzerland65!K53/Switzerland65!B53)
/(Australia61!K53/Australia61!S53*Australia61!S52/Australia61!B52
 +Canada62!K53/Canada62!S53*Canada62!S52/Canada62!B52
 +Japan63!K53/Japan63!S53*Japan63!S52/Japan63!B52
 +Norway64!K53/Norway64!S53*Norway64!S52/Norway64!B52
 +Switzerland65!K53/Switzerland65!S53*Switzerland65!S52/Switzerland65!B52)
*(Australia61!K52/Australia61!S52*Australia61!S53/Australia61!B53
 +Canada62!K52/Canada62!S52*Canada62!S53/Canada62!B53
 +Japan63!K52/Japan63!S52*Japan63!S53/Japan63!B53
 +Norway64!K52/Norway64!S52*Norway64!S53/Norway64!B53
 +Switzerland65!K52/Switzerland65!S52*Switzerland65!S53/Switzerland65!B53)
/(Australia61!K52/Australia61!B52
 +Canada62!K52/Canada62!B52
 +Japan63!K52/Japan63!B52
 +Norway64!K52/Norway64!B52
 +Switzerland65!K52/Switzerland65!B52))))</f>
        <v/>
      </c>
      <c r="P53" s="62" t="str">
        <f>IF(OR(
Australia61!L53   ="",Australia61!L52   ="",
Australia61!B53   ="",Australia61!B52   ="",
Australia61!T53   ="",Australia61!T52   ="",
Canada62!L53      ="",Canada62!L52      ="",
Canada62!B53      ="",Canada62!B52      ="",
Canada62!T53      ="",Canada62!T52      ="",
Japan63!L53       ="",Japan63!L52       ="",
Japan63!B53       ="",Japan63!B52       ="",
Japan63!T53       ="",Japan63!T52       ="",
Norway64!L53      ="",Norway64!L52      ="",
Norway64!B53      ="",Norway64!B52      ="",
Norway64!T53      ="",Norway64!T52      ="",
Switzerland65!L53 ="",Switzerland65!L52 ="",
Switzerland65!B53 ="",Switzerland65!B52 ="",
Switzerland65!T53 ="",Switzerland65!T52 =""),"",
LN(SQRT(
(Australia61!L53/Australia61!B53
 +Canada62!L53/Canada62!B53
 +Japan63!L53/Japan63!B53
 +Norway64!L53/Norway64!B53
 +Switzerland65!L53/Switzerland65!B53)
/(Australia61!L53/Australia61!T53*Australia61!T52/Australia61!B52
 +Canada62!L53/Canada62!T53*Canada62!T52/Canada62!B52
 +Japan63!L53/Japan63!T53*Japan63!T52/Japan63!B52
 +Norway64!L53/Norway64!T53*Norway64!T52/Norway64!B52
 +Switzerland65!L53/Switzerland65!T53*Switzerland65!T52/Switzerland65!B52)
*(Australia61!L52/Australia61!T52*Australia61!T53/Australia61!B53
 +Canada62!L52/Canada62!T52*Canada62!T53/Canada62!B53
 +Japan63!L52/Japan63!T52*Japan63!T53/Japan63!B53
 +Norway64!L52/Norway64!T52*Norway64!T53/Norway64!B53
 +Switzerland65!L52/Switzerland65!T52*Switzerland65!T53/Switzerland65!B53)
/(Australia61!L52/Australia61!B52
 +Canada62!L52/Canada62!B52
 +Japan63!L52/Japan63!B52
 +Norway64!L52/Norway64!B52
 +Switzerland65!L52/Switzerland65!B52))))</f>
        <v/>
      </c>
      <c r="V53" s="61" t="str">
        <f>IF(OR(
Australia61!V53   ="",
Australia61!U53   ="",
Canada62!V53      ="",
Canada62!U53      ="",
Japan63!V53       ="",
Japan63!U53       ="",
Norway64!V53      ="",
Norway64!U53      ="",
Switzerland65!V53 ="",
Switzerland65!U53 =""),"",
LN((Australia61!V53+Canada62!V53+Japan63!V53+Norway64!V53+Switzerland65!V53)
/(Australia61!U53+Canada62!U53+Japan63!U53+Norway64!U53+Switzerland65!U53)))</f>
        <v/>
      </c>
      <c r="W53" s="61" t="str">
        <f>IF(OR(
Australia61!V53   ="",
Australia61!W53   ="",
Australia61!U53   ="",
Canada62!V53      ="",
Canada62!W53      ="",
Canada62!U53      ="",
Japan63!V53       ="",
Japan63!W53       ="",
Japan63!U53       ="",
Norway64!V53      ="",
Norway64!W53      ="",
Norway64!U53      ="",
Switzerland65!V53 ="",
Switzerland65!W53 ="",
Switzerland65!V53 =""),"",
LN((Australia61!V53*Australia61!W53+Canada62!V53*Canada62!W53+Japan63!V53*Japan63!W53+Norway64!V53*Norway64!W53+Switzerland65!V53*Switzerland65!W53)
/(Australia61!U53+Canada62!U53+Japan63!U53+Norway64!U53+Switzerland65!U53)))</f>
        <v/>
      </c>
      <c r="X53" s="61" t="str">
        <f>IF(OR(
Australia61!X53   ="",
Australia61!D53   ="",
Australia61!B53   ="",
Canada62!X53      ="",
Canada62!D53      ="",
Canada62!B53      ="",
Japan63!X53       ="",
Japan63!D53       ="",
Japan63!B53       ="",
Norway64!X53      ="",
Norway64!D53      ="",
Norway64!B53      ="",
Switzerland65!X53 ="",
Switzerland65!D53 ="",
Switzerland65!B53 =""),"",
(Australia61!X53*Australia61!D53/Australia61!B53
 +Canada62!X53*Canada62!D53/Canada62!B53
 +Japan63!X53*Japan63!D53/Japan63!B53
 +Norway64!X53*Norway64!D53/Norway64!B53
 +Switzerland65!X53*Switzerland65!D53/Switzerland65!B53)
/(Australia61!D53/Australia61!B53
 +Canada62!D53/Canada62!B53
 +Japan63!D53/Japan63!B53
 +Norway64!D53/Norway64!B53
 +Switzerland65!D53/Switzerland65!B53))</f>
        <v/>
      </c>
      <c r="Y53" s="61" t="str">
        <f>IF(OR(
Australia61!Y53   ="",
Australia61!D53   ="",
Australia61!B53   ="",
Canada62!Y53      ="",
Canada62!D53      ="",
Canada62!B53      ="",
Japan63!Y53       ="",
Japan63!D53       ="",
Japan63!B53       ="",
Norway64!Y53      ="",
Norway64!D53      ="",
Norway64!B53      ="",
Switzerland65!Y53 ="",
Switzerland65!D53 ="",
Switzerland65!B53 =""),"",
(Australia61!Y53/Australia61!B53
 +Canada62!Y53/Canada62!B53
 +Japan63!Y53/Japan63!B53
 +Norway64!Y53/Norway64!B53
 +Switzerland65!Y53/Switzerland65!B53)
/(Australia61!D53/Australia61!B53
 +Canada62!D53/Canada62!B53
 +Japan63!D53/Japan63!B53
 +Norway64!D53/Norway64!B53
 +Switzerland65!D53/Switzerland65!B53))</f>
        <v/>
      </c>
      <c r="Z53" s="61">
        <v>7.74</v>
      </c>
      <c r="AA53" s="62">
        <f t="shared" si="1"/>
        <v>7.4175704581561169E-2</v>
      </c>
      <c r="AB53" s="61">
        <f>IF(OR(
Australia61!AB53   ="",
Australia61!D53   ="",
Australia61!B53   ="",
Canada62!AB53      ="",
Canada62!D53      ="",
Canada62!B53      ="",
Japan63!AB53       ="",
Japan63!D53       ="",
Japan63!B53       ="",
Norway64!AB53      ="",
Norway64!D53      ="",
Norway64!B53      ="",
Switzerland65!AB53 ="",
Switzerland65!D53 ="",
Switzerland65!B53 =""),"",
(Australia61!AB53*Australia61!D53/Australia61!B53
 +Canada62!AB53*Canada62!D53/Canada62!B53
 +Japan63!AB53*Japan63!D53/Japan63!B53
 +Norway64!AB53*Norway64!D53/Norway64!B53
 +Switzerland65!AB53*Switzerland65!D53/Switzerland65!B53)
/(Australia61!D53/Australia61!B53
 +Canada62!D53/Canada62!B53
 +Japan63!D53/Japan63!B53
 +Norway64!D53/Norway64!B53
 +Switzerland65!D53/Switzerland65!B53))</f>
        <v>0.3765764761807518</v>
      </c>
    </row>
    <row r="54" spans="1:28">
      <c r="A54" s="62">
        <v>1921</v>
      </c>
      <c r="B54" s="62" t="str">
        <f>IF(OR(
Australia61!AC54   ="",
Australia61!D54   ="",
Australia61!B54   ="",
Canada62!AC54      ="",
Canada62!D54      ="",
Canada62!B54      ="",
Japan63!AC54       ="",
Japan63!D54       ="",
Japan63!B54       ="",
Norway64!AC54      ="",
Norway64!D54      ="",
Norway64!B54      ="",
Switzerland65!AC54 ="",
Switzerland65!D54 ="",
Switzerland65!B54 =""),"",
(Australia61!AC54*Australia61!D54/Australia61!B54
 +Canada62!AC54*Canada62!D54/Canada62!B54
 +Japan63!AC54*Japan63!D54/Japan63!B54
 +Norway64!AC54*Norway64!D54/Norway64!B54
 +Switzerland65!AC54*Switzerland65!D54/Switzerland65!B54)
/(Australia61!D54/Australia61!B54
 +Canada62!D54/Canada62!B54
 +Japan63!D54/Japan63!B54
 +Norway64!D54/Norway64!B54
 +Switzerland65!D54/Switzerland65!B54))</f>
        <v/>
      </c>
      <c r="C54" s="61" t="str">
        <f>IF(OR(
Australia61!F54   ="",
Australia61!D54   ="",
Australia61!B54   ="",
Canada62!F54      ="",
Canada62!D54      ="",
Canada62!B54      ="",
Japan63!F54       ="",
Japan63!D54       ="",
Japan63!B54       ="",
Norway64!F54      ="",
Norway64!D54      ="",
Norway64!B54      ="",
Switzerland65!F54 ="",
Switzerland65!D54 ="",
Switzerland65!B54 =""),"",
(Australia61!F54*Australia61!D54/Australia61!B54
 +Canada62!F54*Canada62!D54/Canada62!B54
 +Japan63!F54*Japan63!D54/Japan63!B54
 +Norway64!F54*Norway64!D54/Norway64!B54
 +Switzerland65!F54*Switzerland65!D54/Switzerland65!B54)
/(Australia61!D54/Australia61!B54
 +Canada62!D54/Canada62!B54
 +Japan63!D54/Japan63!B54
 +Norway64!D54/Norway64!B54
 +Switzerland65!D54/Switzerland65!B54))</f>
        <v/>
      </c>
      <c r="D54" s="61" t="str">
        <f>IF(OR(
Australia61!AE54   ="",
Australia61!D54   ="",
Australia61!B54   ="",
Canada62!AE54      ="",
Canada62!D54      ="",
Canada62!B54      ="",
Japan63!AE54       ="",
Japan63!D54       ="",
Japan63!B54       ="",
Norway64!AE54      ="",
Norway64!D54      ="",
Norway64!B54      ="",
Switzerland65!AE54 ="",
Switzerland65!D54 ="",
Switzerland65!B54 =""),"",
(Australia61!AE54*Australia61!D54/Australia61!B54
 +Canada62!AE54*Canada62!D54/Canada62!B54
 +Japan63!AE54*Japan63!D54/Japan63!B54
 +Norway64!AE54*Norway64!D54/Norway64!B54
 +Switzerland65!AE54*Switzerland65!D54/Switzerland65!B54)
/(Australia61!D54/Australia61!B54
 +Canada62!D54/Canada62!B54
 +Japan63!D54/Japan63!B54
 +Norway64!D54/Norway64!B54
 +Switzerland65!D54/Switzerland65!B54))</f>
        <v/>
      </c>
      <c r="E54" s="61" t="str">
        <f>IF(OR(
Australia61!H54   ="",
Australia61!D54   ="",
Australia61!B54   ="",
Canada62!H54      ="",
Canada62!D54      ="",
Canada62!B54      ="",
Japan63!H54       ="",
Japan63!D54       ="",
Japan63!B54       ="",
Norway64!H54      ="",
Norway64!D54      ="",
Norway64!B54      ="",
Switzerland65!H54 ="",
Switzerland65!D54 ="",
Switzerland65!B54 =""),"",
(Australia61!H54*Australia61!D54/Australia61!B54
 +Canada62!H54*Canada62!D54/Canada62!B54
 +Japan63!H54*Japan63!D54/Japan63!B54
 +Norway64!H54*Norway64!D54/Norway64!B54
 +Switzerland65!H54*Switzerland65!D54/Switzerland65!B54)
/(Australia61!D54/Australia61!B54
 +Canada62!D54/Canada62!B54
 +Japan63!D54/Japan63!B54
 +Norway64!D54/Norway64!B54
 +Switzerland65!D54/Switzerland65!B54))</f>
        <v/>
      </c>
      <c r="F54" s="61">
        <f>IF(OR(
Australia61!I54   ="",
Australia61!D54   ="",
Australia61!B54   ="",
Canada62!I54      ="",
Canada62!D54      ="",
Canada62!B54      ="",
Japan63!I54       ="",
Japan63!D54       ="",
Japan63!B54       ="",
Norway64!I54      ="",
Norway64!D54      ="",
Norway64!B54      ="",
Switzerland65!I54 ="",
Switzerland65!D54 ="",
Switzerland65!B54 =""),"",
(Australia61!I54/Australia61!B54
 +Canada62!I54/Canada62!B54
 +Japan63!I54/Japan63!B54
 +Norway64!I54/Norway64!B54
 +Switzerland65!I54/Switzerland65!B54)
/(Australia61!D54/Australia61!B54
 +Canada62!D54/Canada62!B54
 +Japan63!D54/Japan63!B54
 +Norway64!D54/Norway64!B54
 +Switzerland65!D54/Switzerland65!B54))</f>
        <v>0.10417660753123627</v>
      </c>
      <c r="G54" s="61">
        <f>IF(OR(
Australia61!J54   ="",
Australia61!D54   ="",
Australia61!B54   ="",
Canada62!J54      ="",
Canada62!D54      ="",
Canada62!B54      ="",
Japan63!J54       ="",
Japan63!D54       ="",
Japan63!B54       ="",
Norway64!J54      ="",
Norway64!D54      ="",
Norway64!B54      ="",
Switzerland65!J54 ="",
Switzerland65!D54 ="",
Switzerland65!B54 =""),"",
(Australia61!J54/Australia61!B54
 +Canada62!J54/Canada62!B54
 +Japan63!J54/Japan63!B54
 +Norway64!J54/Norway64!B54
 +Switzerland65!J54/Switzerland65!B54)
/(Australia61!D54/Australia61!B54
 +Canada62!D54/Canada62!B54
 +Japan63!D54/Japan63!B54
 +Norway64!D54/Norway64!B54
 +Switzerland65!D54/Switzerland65!B54))</f>
        <v>0.10742397009267994</v>
      </c>
      <c r="H54" s="61">
        <f>IF(OR(
Australia61!K54   ="",
Australia61!D54   ="",
Australia61!B54   ="",
Canada62!K54      ="",
Canada62!D54      ="",
Canada62!B54      ="",
Japan63!K54       ="",
Japan63!D54       ="",
Japan63!B54       ="",
Norway64!K54      ="",
Norway64!D54      ="",
Norway64!B54      ="",
Switzerland65!K54 ="",
Switzerland65!D54 ="",
Switzerland65!B54 =""),"",
(Australia61!K54/Australia61!B54
 +Canada62!K54/Canada62!B54
 +Japan63!K54/Japan63!B54
 +Norway64!K54/Norway64!B54
 +Switzerland65!K54/Switzerland65!B54)
/(Australia61!D54/Australia61!B54
 +Canada62!D54/Canada62!B54
 +Japan63!D54/Japan63!B54
 +Norway64!D54/Norway64!B54
 +Switzerland65!D54/Switzerland65!B54))</f>
        <v>0.14707067056571319</v>
      </c>
      <c r="I54" s="61">
        <f>IF(OR(
Australia61!L54   ="",
Australia61!D54   ="",
Australia61!B54   ="",
Canada62!L54      ="",
Canada62!D54      ="",
Canada62!B54      ="",
Japan63!L54       ="",
Japan63!D54       ="",
Japan63!B54       ="",
Norway64!L54      ="",
Norway64!D54      ="",
Norway64!B54      ="",
Switzerland65!L54 ="",
Switzerland65!D54 ="",
Switzerland65!B54 =""),"",
(Australia61!L54/Australia61!B54
 +Canada62!L54/Canada62!B54
 +Japan63!L54/Japan63!B54
 +Norway64!L54/Norway64!B54
 +Switzerland65!L54/Switzerland65!B54)
/(Australia61!D54/Australia61!B54
 +Canada62!D54/Canada62!B54
 +Japan63!D54/Japan63!B54
 +Norway64!D54/Norway64!B54
 +Switzerland65!D54/Switzerland65!B54))</f>
        <v>0.17325854123644452</v>
      </c>
      <c r="J54" s="61">
        <f t="shared" si="0"/>
        <v>-2.6187870670731334E-2</v>
      </c>
      <c r="K54" s="62">
        <f>IF(OR(
Australia61!D54   ="",Australia61!D53   ="",
Australia61!B54   ="",Australia61!B53   ="",
Australia61!N54   ="",Australia61!N53   ="",
Canada62!D54      ="",Canada62!D53      ="",
Canada62!B54      ="",Canada62!B53      ="",
Canada62!N54      ="",Canada62!N53      ="",
Japan63!D54       ="",Japan63!D53       ="",
Japan63!B54       ="",Japan63!B53       ="",
Japan63!N54       ="",Japan63!N53       ="",
Norway64!D54      ="",Norway64!D53      ="",
Norway64!B54      ="",Norway64!B53      ="",
Norway64!N54      ="",Norway64!N53      ="",
Switzerland65!D54 ="",Switzerland65!D53 ="",
Switzerland65!B54 ="",Switzerland65!B53 ="",
Switzerland65!N54 ="",Switzerland65!N53 =""),"",
LN(SQRT(
(Australia61!D54/Australia61!B54
 +Canada62!D54/Canada62!B54
 +Japan63!D54/Japan63!B54
 +Norway64!D54/Norway64!B54
 +Switzerland65!D54/Switzerland65!B54)
/(Australia61!D54/Australia61!N54*Australia61!N53/Australia61!B53
 +Canada62!D54/Canada62!N54*Canada62!N53/Canada62!B53
 +Japan63!D54/Japan63!N54*Japan63!N53/Japan63!B53
 +Norway64!D54/Norway64!N54*Norway64!N53/Norway64!B53
 +Switzerland65!D54/Switzerland65!N54*Switzerland65!N53/Switzerland65!B53)
*(Australia61!D53/Australia61!N53*Australia61!N54/Australia61!B54
 +Canada62!D53/Canada62!N53*Canada62!N54/Canada62!B54
 +Japan63!D53/Japan63!N53*Japan63!N54/Japan63!B54
 +Norway64!D53/Norway64!N53*Norway64!N54/Norway64!B54
 +Switzerland65!D53/Switzerland65!N53*Switzerland65!N54/Switzerland65!B54)
/(Australia61!D53/Australia61!B53
 +Canada62!D53/Canada62!B53
 +Japan63!D53/Japan63!B53
 +Norway64!D53/Norway64!B53
 +Switzerland65!D53/Switzerland65!B53))))</f>
        <v>-9.1583520000067656E-2</v>
      </c>
      <c r="L54" s="62" t="str">
        <f>IF(OR(
Australia61!F54   ="",Australia61!F53   ="",
Australia61!D54   ="",Australia61!D53   ="",
Australia61!B54   ="",Australia61!B53   ="",
Australia61!P54   ="",Australia61!P53   ="",
Canada62!F54      ="",Canada62!F53      ="",
Canada62!D54      ="",Canada62!D53      ="",
Canada62!B54      ="",Canada62!B53      ="",
Canada62!P54      ="",Canada62!P53      ="",
Japan63!F54       ="",Japan63!F53       ="",
Japan63!D54       ="",Japan63!D53       ="",
Japan63!B54       ="",Japan63!B53       ="",
Japan63!P54       ="",Japan63!P53       ="",
Norway64!F54      ="",Norway64!F53      ="",
Norway64!D54      ="",Norway64!D53      ="",
Norway64!B54      ="",Norway64!B53      ="",
Norway64!P54      ="",Norway64!P53      ="",
Switzerland65!F54 ="",Switzerland65!F53 ="",
Switzerland65!D54 ="",Switzerland65!D53 ="",
Switzerland65!B54 ="",Switzerland65!B53 ="",
Switzerland65!P54 ="",Switzerland65!P53 =""),"",
LN(SQRT(
(Australia61!D54*Australia61!F54/Australia61!B54
 +Canada62!D54*Canada62!F54/Canada62!B54
 +Japan63!D54*Japan63!F54/Japan63!B54
 +Norway64!D54*Norway64!F54/Norway64!B54
 +Switzerland65!D54*Switzerland65!F54/Switzerland65!B54)
/(Australia61!D54*Australia61!F54/Australia61!P54*Australia61!P53/Australia61!B53
 +Canada62!D54*Canada62!F54/Canada62!P54*Canada62!P53/Canada62!B53
 +Japan63!D54*Japan63!F54/Japan63!P54*Japan63!P53/Japan63!B53
 +Norway64!D54*Norway64!F54/Norway64!P54*Norway64!P53/Norway64!B53
 +Switzerland65!D54*Switzerland65!F54/Switzerland65!P54*Switzerland65!P53/Switzerland65!B53)
*(Australia61!D53*Australia61!F53/Australia61!P53*Australia61!P54/Australia61!B54
 +Canada62!D53*Canada62!F53/Canada62!P53*Canada62!P54/Canada62!B54
 +Japan63!D53*Japan63!F53/Japan63!P53*Japan63!P54/Japan63!B54
 +Norway64!D53*Norway64!F53/Norway64!P53*Norway64!P54/Norway64!B54
 +Switzerland65!D53*Switzerland65!F53/Switzerland65!P53*Switzerland65!P54/Switzerland65!B54)
/(Australia61!D53*Australia61!F53/Australia61!B53
 +Canada62!D53*Canada62!F53/Canada62!B53
 +Japan63!D53*Japan63!F53/Japan63!B53
 +Norway64!D53*Norway64!F53/Norway64!B53
 +Switzerland65!D53*Switzerland65!F53/Switzerland65!B53))))</f>
        <v/>
      </c>
      <c r="M54" s="62" t="str">
        <f>IF(OR(
Australia61!H54   ="",Australia61!H53   ="",
Australia61!D54   ="",Australia61!D53   ="",
Australia61!B54   ="",Australia61!B53   ="",
Australia61!Q54   ="",Australia61!Q53   ="",
Canada62!H54      ="",Canada62!H53      ="",
Canada62!D54      ="",Canada62!D53      ="",
Canada62!B54      ="",Canada62!B53      ="",
Canada62!Q54      ="",Canada62!Q53      ="",
Japan63!H54       ="",Japan63!H53       ="",
Japan63!D54       ="",Japan63!D53       ="",
Japan63!B54       ="",Japan63!B53       ="",
Japan63!Q54       ="",Japan63!Q53       ="",
Norway64!H54      ="",Norway64!H53      ="",
Norway64!D54      ="",Norway64!D53      ="",
Norway64!B54      ="",Norway64!B53      ="",
Norway64!Q54      ="",Norway64!Q53      ="",
Switzerland65!H54 ="",Switzerland65!H53 ="",
Switzerland65!D54 ="",Switzerland65!D53 ="",
Switzerland65!B54 ="",Switzerland65!B53 ="",
Switzerland65!Q54 ="",Switzerland65!Q53 =""),"",
LN(SQRT(
(Australia61!D54*Australia61!H54/Australia61!B54
 +Canada62!D54*Canada62!H54/Canada62!B54
 +Japan63!D54*Japan63!H54/Japan63!B54
 +Norway64!D54*Norway64!H54/Norway64!B54
 +Switzerland65!D54*Switzerland65!H54/Switzerland65!B54)
/(Australia61!D54*Australia61!H54/Australia61!Q54*Australia61!Q53/Australia61!B53
 +Canada62!D54*Canada62!H54/Canada62!Q54*Canada62!Q53/Canada62!B53
 +Japan63!D54*Japan63!H54/Japan63!Q54*Japan63!Q53/Japan63!B53
 +Norway64!D54*Norway64!H54/Norway64!Q54*Norway64!Q53/Norway64!B53
 +Switzerland65!D54*Switzerland65!H54/Switzerland65!Q54*Switzerland65!Q53/Switzerland65!B53)
*(Australia61!D53*Australia61!H53/Australia61!Q53*Australia61!Q54/Australia61!B54
 +Canada62!D53*Canada62!H53/Canada62!Q53*Canada62!Q54/Canada62!B54
 +Japan63!D53*Japan63!H53/Japan63!Q53*Japan63!Q54/Japan63!B54
 +Norway64!D53*Norway64!H53/Norway64!Q53*Norway64!Q54/Norway64!B54
 +Switzerland65!D53*Switzerland65!H53/Switzerland65!Q53*Switzerland65!Q54/Switzerland65!B54)
/(Australia61!D53*Australia61!H53/Australia61!B53
 +Canada62!D53*Canada62!H53/Canada62!B53
 +Japan63!D53*Japan63!H53/Japan63!B53
 +Norway64!D53*Norway64!H53/Norway64!B53
 +Switzerland65!D53*Switzerland65!H53/Switzerland65!B53))))</f>
        <v/>
      </c>
      <c r="N54" s="62" t="str">
        <f>IF(OR(
Australia61!I54   ="",Australia61!I53   ="",
Australia61!B54   ="",Australia61!B53   ="",
Australia61!R54   ="",Australia61!R53   ="",
Canada62!I54      ="",Canada62!I53      ="",
Canada62!B54      ="",Canada62!B53      ="",
Canada62!R54      ="",Canada62!R53      ="",
Japan63!I54       ="",Japan63!I53       ="",
Japan63!B54       ="",Japan63!B53       ="",
Japan63!R54       ="",Japan63!R53       ="",
Norway64!I54      ="",Norway64!I53      ="",
Norway64!B54      ="",Norway64!B53      ="",
Norway64!R54      ="",Norway64!R53      ="",
Switzerland65!I54 ="",Switzerland65!I53 ="",
Switzerland65!B54 ="",Switzerland65!B53 ="",
Switzerland65!R54 ="",Switzerland65!R53 =""),"",
LN(SQRT(
(Australia61!I54/Australia61!B54
 +Canada62!I54/Canada62!B54
 +Japan63!I54/Japan63!B54
 +Norway64!I54/Norway64!B54
 +Switzerland65!I54/Switzerland65!B54)
/(Australia61!I54/Australia61!R54*Australia61!R53/Australia61!B53
 +Canada62!I54/Canada62!R54*Canada62!R53/Canada62!B53
 +Japan63!I54/Japan63!R54*Japan63!R53/Japan63!B53
 +Norway64!I54/Norway64!R54*Norway64!R53/Norway64!B53
 +Switzerland65!I54/Switzerland65!R54*Switzerland65!R53/Switzerland65!B53)
*(Australia61!I53/Australia61!R53*Australia61!R54/Australia61!B54
 +Canada62!I53/Canada62!R53*Canada62!R54/Canada62!B54
 +Japan63!I53/Japan63!R53*Japan63!R54/Japan63!B54
 +Norway64!I53/Norway64!R53*Norway64!R54/Norway64!B54
 +Switzerland65!I53/Switzerland65!R53*Switzerland65!R54/Switzerland65!B54)
/(Australia61!I53/Australia61!B53
 +Canada62!I53/Canada62!B53
 +Japan63!I53/Japan63!B53
 +Norway64!I53/Norway64!B53
 +Switzerland65!I53/Switzerland65!B53))))</f>
        <v/>
      </c>
      <c r="O54" s="62" t="str">
        <f>IF(OR(
Australia61!K54   ="",Australia61!K53   ="",
Australia61!B54   ="",Australia61!B53   ="",
Australia61!S54   ="",Australia61!S53   ="",
Canada62!K54      ="",Canada62!K53      ="",
Canada62!B54      ="",Canada62!B53      ="",
Canada62!S54      ="",Canada62!S53      ="",
Japan63!K54       ="",Japan63!K53       ="",
Japan63!B54       ="",Japan63!B53       ="",
Japan63!S54       ="",Japan63!S53       ="",
Norway64!K54      ="",Norway64!K53      ="",
Norway64!B54      ="",Norway64!B53      ="",
Norway64!S54      ="",Norway64!S53      ="",
Switzerland65!K54 ="",Switzerland65!K53 ="",
Switzerland65!B54 ="",Switzerland65!B53 ="",
Switzerland65!S54 ="",Switzerland65!S53 =""),"",
LN(SQRT(
(Australia61!K54/Australia61!B54
 +Canada62!K54/Canada62!B54
 +Japan63!K54/Japan63!B54
 +Norway64!K54/Norway64!B54
 +Switzerland65!K54/Switzerland65!B54)
/(Australia61!K54/Australia61!S54*Australia61!S53/Australia61!B53
 +Canada62!K54/Canada62!S54*Canada62!S53/Canada62!B53
 +Japan63!K54/Japan63!S54*Japan63!S53/Japan63!B53
 +Norway64!K54/Norway64!S54*Norway64!S53/Norway64!B53
 +Switzerland65!K54/Switzerland65!S54*Switzerland65!S53/Switzerland65!B53)
*(Australia61!K53/Australia61!S53*Australia61!S54/Australia61!B54
 +Canada62!K53/Canada62!S53*Canada62!S54/Canada62!B54
 +Japan63!K53/Japan63!S53*Japan63!S54/Japan63!B54
 +Norway64!K53/Norway64!S53*Norway64!S54/Norway64!B54
 +Switzerland65!K53/Switzerland65!S53*Switzerland65!S54/Switzerland65!B54)
/(Australia61!K53/Australia61!B53
 +Canada62!K53/Canada62!B53
 +Japan63!K53/Japan63!B53
 +Norway64!K53/Norway64!B53
 +Switzerland65!K53/Switzerland65!B53))))</f>
        <v/>
      </c>
      <c r="P54" s="62" t="str">
        <f>IF(OR(
Australia61!L54   ="",Australia61!L53   ="",
Australia61!B54   ="",Australia61!B53   ="",
Australia61!T54   ="",Australia61!T53   ="",
Canada62!L54      ="",Canada62!L53      ="",
Canada62!B54      ="",Canada62!B53      ="",
Canada62!T54      ="",Canada62!T53      ="",
Japan63!L54       ="",Japan63!L53       ="",
Japan63!B54       ="",Japan63!B53       ="",
Japan63!T54       ="",Japan63!T53       ="",
Norway64!L54      ="",Norway64!L53      ="",
Norway64!B54      ="",Norway64!B53      ="",
Norway64!T54      ="",Norway64!T53      ="",
Switzerland65!L54 ="",Switzerland65!L53 ="",
Switzerland65!B54 ="",Switzerland65!B53 ="",
Switzerland65!T54 ="",Switzerland65!T53 =""),"",
LN(SQRT(
(Australia61!L54/Australia61!B54
 +Canada62!L54/Canada62!B54
 +Japan63!L54/Japan63!B54
 +Norway64!L54/Norway64!B54
 +Switzerland65!L54/Switzerland65!B54)
/(Australia61!L54/Australia61!T54*Australia61!T53/Australia61!B53
 +Canada62!L54/Canada62!T54*Canada62!T53/Canada62!B53
 +Japan63!L54/Japan63!T54*Japan63!T53/Japan63!B53
 +Norway64!L54/Norway64!T54*Norway64!T53/Norway64!B53
 +Switzerland65!L54/Switzerland65!T54*Switzerland65!T53/Switzerland65!B53)
*(Australia61!L53/Australia61!T53*Australia61!T54/Australia61!B54
 +Canada62!L53/Canada62!T53*Canada62!T54/Canada62!B54
 +Japan63!L53/Japan63!T53*Japan63!T54/Japan63!B54
 +Norway64!L53/Norway64!T53*Norway64!T54/Norway64!B54
 +Switzerland65!L53/Switzerland65!T53*Switzerland65!T54/Switzerland65!B54)
/(Australia61!L53/Australia61!B53
 +Canada62!L53/Canada62!B53
 +Japan63!L53/Japan63!B53
 +Norway64!L53/Norway64!B53
 +Switzerland65!L53/Switzerland65!B53))))</f>
        <v/>
      </c>
      <c r="V54" s="61" t="str">
        <f>IF(OR(
Australia61!V54   ="",
Australia61!U54   ="",
Canada62!V54      ="",
Canada62!U54      ="",
Japan63!V54       ="",
Japan63!U54       ="",
Norway64!V54      ="",
Norway64!U54      ="",
Switzerland65!V54 ="",
Switzerland65!U54 =""),"",
LN((Australia61!V54+Canada62!V54+Japan63!V54+Norway64!V54+Switzerland65!V54)
/(Australia61!U54+Canada62!U54+Japan63!U54+Norway64!U54+Switzerland65!U54)))</f>
        <v/>
      </c>
      <c r="W54" s="61" t="str">
        <f>IF(OR(
Australia61!V54   ="",
Australia61!W54   ="",
Australia61!U54   ="",
Canada62!V54      ="",
Canada62!W54      ="",
Canada62!U54      ="",
Japan63!V54       ="",
Japan63!W54       ="",
Japan63!U54       ="",
Norway64!V54      ="",
Norway64!W54      ="",
Norway64!U54      ="",
Switzerland65!V54 ="",
Switzerland65!W54 ="",
Switzerland65!V54 =""),"",
LN((Australia61!V54*Australia61!W54+Canada62!V54*Canada62!W54+Japan63!V54*Japan63!W54+Norway64!V54*Norway64!W54+Switzerland65!V54*Switzerland65!W54)
/(Australia61!U54+Canada62!U54+Japan63!U54+Norway64!U54+Switzerland65!U54)))</f>
        <v/>
      </c>
      <c r="X54" s="61" t="str">
        <f>IF(OR(
Australia61!X54   ="",
Australia61!D54   ="",
Australia61!B54   ="",
Canada62!X54      ="",
Canada62!D54      ="",
Canada62!B54      ="",
Japan63!X54       ="",
Japan63!D54       ="",
Japan63!B54       ="",
Norway64!X54      ="",
Norway64!D54      ="",
Norway64!B54      ="",
Switzerland65!X54 ="",
Switzerland65!D54 ="",
Switzerland65!B54 =""),"",
(Australia61!X54*Australia61!D54/Australia61!B54
 +Canada62!X54*Canada62!D54/Canada62!B54
 +Japan63!X54*Japan63!D54/Japan63!B54
 +Norway64!X54*Norway64!D54/Norway64!B54
 +Switzerland65!X54*Switzerland65!D54/Switzerland65!B54)
/(Australia61!D54/Australia61!B54
 +Canada62!D54/Canada62!B54
 +Japan63!D54/Japan63!B54
 +Norway64!D54/Norway64!B54
 +Switzerland65!D54/Switzerland65!B54))</f>
        <v/>
      </c>
      <c r="Y54" s="61" t="str">
        <f>IF(OR(
Australia61!Y54   ="",
Australia61!D54   ="",
Australia61!B54   ="",
Canada62!Y54      ="",
Canada62!D54      ="",
Canada62!B54      ="",
Japan63!Y54       ="",
Japan63!D54       ="",
Japan63!B54       ="",
Norway64!Y54      ="",
Norway64!D54      ="",
Norway64!B54      ="",
Switzerland65!Y54 ="",
Switzerland65!D54 ="",
Switzerland65!B54 =""),"",
(Australia61!Y54/Australia61!B54
 +Canada62!Y54/Canada62!B54
 +Japan63!Y54/Japan63!B54
 +Norway64!Y54/Norway64!B54
 +Switzerland65!Y54/Switzerland65!B54)
/(Australia61!D54/Australia61!B54
 +Canada62!D54/Canada62!B54
 +Japan63!D54/Japan63!B54
 +Norway64!D54/Norway64!B54
 +Switzerland65!D54/Switzerland65!B54))</f>
        <v/>
      </c>
      <c r="Z54" s="61">
        <v>5.97</v>
      </c>
      <c r="AA54" s="62">
        <f t="shared" si="1"/>
        <v>0.16898352000006767</v>
      </c>
      <c r="AB54" s="61">
        <f>IF(OR(
Australia61!AB54   ="",
Australia61!D54   ="",
Australia61!B54   ="",
Canada62!AB54      ="",
Canada62!D54      ="",
Canada62!B54      ="",
Japan63!AB54       ="",
Japan63!D54       ="",
Japan63!B54       ="",
Norway64!AB54      ="",
Norway64!D54      ="",
Norway64!B54      ="",
Switzerland65!AB54 ="",
Switzerland65!D54 ="",
Switzerland65!B54 =""),"",
(Australia61!AB54*Australia61!D54/Australia61!B54
 +Canada62!AB54*Canada62!D54/Canada62!B54
 +Japan63!AB54*Japan63!D54/Japan63!B54
 +Norway64!AB54*Norway64!D54/Norway64!B54
 +Switzerland65!AB54*Switzerland65!D54/Switzerland65!B54)
/(Australia61!D54/Australia61!B54
 +Canada62!D54/Canada62!B54
 +Japan63!D54/Japan63!B54
 +Norway64!D54/Norway64!B54
 +Switzerland65!D54/Switzerland65!B54))</f>
        <v>0.44463949628530991</v>
      </c>
    </row>
    <row r="55" spans="1:28">
      <c r="A55" s="62">
        <v>1922</v>
      </c>
      <c r="B55" s="62" t="str">
        <f>IF(OR(
Australia61!AC55   ="",
Australia61!D55   ="",
Australia61!B55   ="",
Canada62!AC55      ="",
Canada62!D55      ="",
Canada62!B55      ="",
Japan63!AC55       ="",
Japan63!D55       ="",
Japan63!B55       ="",
Norway64!AC55      ="",
Norway64!D55      ="",
Norway64!B55      ="",
Switzerland65!AC55 ="",
Switzerland65!D55 ="",
Switzerland65!B55 =""),"",
(Australia61!AC55*Australia61!D55/Australia61!B55
 +Canada62!AC55*Canada62!D55/Canada62!B55
 +Japan63!AC55*Japan63!D55/Japan63!B55
 +Norway64!AC55*Norway64!D55/Norway64!B55
 +Switzerland65!AC55*Switzerland65!D55/Switzerland65!B55)
/(Australia61!D55/Australia61!B55
 +Canada62!D55/Canada62!B55
 +Japan63!D55/Japan63!B55
 +Norway64!D55/Norway64!B55
 +Switzerland65!D55/Switzerland65!B55))</f>
        <v/>
      </c>
      <c r="C55" s="61" t="str">
        <f>IF(OR(
Australia61!F55   ="",
Australia61!D55   ="",
Australia61!B55   ="",
Canada62!F55      ="",
Canada62!D55      ="",
Canada62!B55      ="",
Japan63!F55       ="",
Japan63!D55       ="",
Japan63!B55       ="",
Norway64!F55      ="",
Norway64!D55      ="",
Norway64!B55      ="",
Switzerland65!F55 ="",
Switzerland65!D55 ="",
Switzerland65!B55 =""),"",
(Australia61!F55*Australia61!D55/Australia61!B55
 +Canada62!F55*Canada62!D55/Canada62!B55
 +Japan63!F55*Japan63!D55/Japan63!B55
 +Norway64!F55*Norway64!D55/Norway64!B55
 +Switzerland65!F55*Switzerland65!D55/Switzerland65!B55)
/(Australia61!D55/Australia61!B55
 +Canada62!D55/Canada62!B55
 +Japan63!D55/Japan63!B55
 +Norway64!D55/Norway64!B55
 +Switzerland65!D55/Switzerland65!B55))</f>
        <v/>
      </c>
      <c r="D55" s="61" t="str">
        <f>IF(OR(
Australia61!AE55   ="",
Australia61!D55   ="",
Australia61!B55   ="",
Canada62!AE55      ="",
Canada62!D55      ="",
Canada62!B55      ="",
Japan63!AE55       ="",
Japan63!D55       ="",
Japan63!B55       ="",
Norway64!AE55      ="",
Norway64!D55      ="",
Norway64!B55      ="",
Switzerland65!AE55 ="",
Switzerland65!D55 ="",
Switzerland65!B55 =""),"",
(Australia61!AE55*Australia61!D55/Australia61!B55
 +Canada62!AE55*Canada62!D55/Canada62!B55
 +Japan63!AE55*Japan63!D55/Japan63!B55
 +Norway64!AE55*Norway64!D55/Norway64!B55
 +Switzerland65!AE55*Switzerland65!D55/Switzerland65!B55)
/(Australia61!D55/Australia61!B55
 +Canada62!D55/Canada62!B55
 +Japan63!D55/Japan63!B55
 +Norway64!D55/Norway64!B55
 +Switzerland65!D55/Switzerland65!B55))</f>
        <v/>
      </c>
      <c r="E55" s="61" t="str">
        <f>IF(OR(
Australia61!H55   ="",
Australia61!D55   ="",
Australia61!B55   ="",
Canada62!H55      ="",
Canada62!D55      ="",
Canada62!B55      ="",
Japan63!H55       ="",
Japan63!D55       ="",
Japan63!B55       ="",
Norway64!H55      ="",
Norway64!D55      ="",
Norway64!B55      ="",
Switzerland65!H55 ="",
Switzerland65!D55 ="",
Switzerland65!B55 =""),"",
(Australia61!H55*Australia61!D55/Australia61!B55
 +Canada62!H55*Canada62!D55/Canada62!B55
 +Japan63!H55*Japan63!D55/Japan63!B55
 +Norway64!H55*Norway64!D55/Norway64!B55
 +Switzerland65!H55*Switzerland65!D55/Switzerland65!B55)
/(Australia61!D55/Australia61!B55
 +Canada62!D55/Canada62!B55
 +Japan63!D55/Japan63!B55
 +Norway64!D55/Norway64!B55
 +Switzerland65!D55/Switzerland65!B55))</f>
        <v/>
      </c>
      <c r="F55" s="61">
        <f>IF(OR(
Australia61!I55   ="",
Australia61!D55   ="",
Australia61!B55   ="",
Canada62!I55      ="",
Canada62!D55      ="",
Canada62!B55      ="",
Japan63!I55       ="",
Japan63!D55       ="",
Japan63!B55       ="",
Norway64!I55      ="",
Norway64!D55      ="",
Norway64!B55      ="",
Switzerland65!I55 ="",
Switzerland65!D55 ="",
Switzerland65!B55 =""),"",
(Australia61!I55/Australia61!B55
 +Canada62!I55/Canada62!B55
 +Japan63!I55/Japan63!B55
 +Norway64!I55/Norway64!B55
 +Switzerland65!I55/Switzerland65!B55)
/(Australia61!D55/Australia61!B55
 +Canada62!D55/Canada62!B55
 +Japan63!D55/Japan63!B55
 +Norway64!D55/Norway64!B55
 +Switzerland65!D55/Switzerland65!B55))</f>
        <v>9.3282043370761653E-2</v>
      </c>
      <c r="G55" s="61">
        <f>IF(OR(
Australia61!J55   ="",
Australia61!D55   ="",
Australia61!B55   ="",
Canada62!J55      ="",
Canada62!D55      ="",
Canada62!B55      ="",
Japan63!J55       ="",
Japan63!D55       ="",
Japan63!B55       ="",
Norway64!J55      ="",
Norway64!D55      ="",
Norway64!B55      ="",
Switzerland65!J55 ="",
Switzerland65!D55 ="",
Switzerland65!B55 =""),"",
(Australia61!J55/Australia61!B55
 +Canada62!J55/Canada62!B55
 +Japan63!J55/Japan63!B55
 +Norway64!J55/Norway64!B55
 +Switzerland65!J55/Switzerland65!B55)
/(Australia61!D55/Australia61!B55
 +Canada62!D55/Canada62!B55
 +Japan63!D55/Japan63!B55
 +Norway64!D55/Norway64!B55
 +Switzerland65!D55/Switzerland65!B55))</f>
        <v>0.10200539870521098</v>
      </c>
      <c r="H55" s="61">
        <f>IF(OR(
Australia61!K55   ="",
Australia61!D55   ="",
Australia61!B55   ="",
Canada62!K55      ="",
Canada62!D55      ="",
Canada62!B55      ="",
Japan63!K55       ="",
Japan63!D55       ="",
Japan63!B55       ="",
Norway64!K55      ="",
Norway64!D55      ="",
Norway64!B55      ="",
Switzerland65!K55 ="",
Switzerland65!D55 ="",
Switzerland65!B55 =""),"",
(Australia61!K55/Australia61!B55
 +Canada62!K55/Canada62!B55
 +Japan63!K55/Japan63!B55
 +Norway64!K55/Norway64!B55
 +Switzerland65!K55/Switzerland65!B55)
/(Australia61!D55/Australia61!B55
 +Canada62!D55/Canada62!B55
 +Japan63!D55/Japan63!B55
 +Norway64!D55/Norway64!B55
 +Switzerland65!D55/Switzerland65!B55))</f>
        <v>0.1594417381778922</v>
      </c>
      <c r="I55" s="61">
        <f>IF(OR(
Australia61!L55   ="",
Australia61!D55   ="",
Australia61!B55   ="",
Canada62!L55      ="",
Canada62!D55      ="",
Canada62!B55      ="",
Japan63!L55       ="",
Japan63!D55       ="",
Japan63!B55       ="",
Norway64!L55      ="",
Norway64!D55      ="",
Norway64!B55      ="",
Switzerland65!L55 ="",
Switzerland65!D55 ="",
Switzerland65!B55 =""),"",
(Australia61!L55/Australia61!B55
 +Canada62!L55/Canada62!B55
 +Japan63!L55/Japan63!B55
 +Norway64!L55/Norway64!B55
 +Switzerland65!L55/Switzerland65!B55)
/(Australia61!D55/Australia61!B55
 +Canada62!D55/Canada62!B55
 +Japan63!D55/Japan63!B55
 +Norway64!D55/Norway64!B55
 +Switzerland65!D55/Switzerland65!B55))</f>
        <v>0.16087498906390138</v>
      </c>
      <c r="J55" s="61">
        <f t="shared" si="0"/>
        <v>-1.4332508860091797E-3</v>
      </c>
      <c r="K55" s="62">
        <f>IF(OR(
Australia61!D55   ="",Australia61!D54   ="",
Australia61!B55   ="",Australia61!B54   ="",
Australia61!N55   ="",Australia61!N54   ="",
Canada62!D55      ="",Canada62!D54      ="",
Canada62!B55      ="",Canada62!B54      ="",
Canada62!N55      ="",Canada62!N54      ="",
Japan63!D55       ="",Japan63!D54       ="",
Japan63!B55       ="",Japan63!B54       ="",
Japan63!N55       ="",Japan63!N54       ="",
Norway64!D55      ="",Norway64!D54      ="",
Norway64!B55      ="",Norway64!B54      ="",
Norway64!N55      ="",Norway64!N54      ="",
Switzerland65!D55 ="",Switzerland65!D54 ="",
Switzerland65!B55 ="",Switzerland65!B54 ="",
Switzerland65!N55 ="",Switzerland65!N54 =""),"",
LN(SQRT(
(Australia61!D55/Australia61!B55
 +Canada62!D55/Canada62!B55
 +Japan63!D55/Japan63!B55
 +Norway64!D55/Norway64!B55
 +Switzerland65!D55/Switzerland65!B55)
/(Australia61!D55/Australia61!N55*Australia61!N54/Australia61!B54
 +Canada62!D55/Canada62!N55*Canada62!N54/Canada62!B54
 +Japan63!D55/Japan63!N55*Japan63!N54/Japan63!B54
 +Norway64!D55/Norway64!N55*Norway64!N54/Norway64!B54
 +Switzerland65!D55/Switzerland65!N55*Switzerland65!N54/Switzerland65!B54)
*(Australia61!D54/Australia61!N54*Australia61!N55/Australia61!B55
 +Canada62!D54/Canada62!N54*Canada62!N55/Canada62!B55
 +Japan63!D54/Japan63!N54*Japan63!N55/Japan63!B55
 +Norway64!D54/Norway64!N54*Norway64!N55/Norway64!B55
 +Switzerland65!D54/Switzerland65!N54*Switzerland65!N55/Switzerland65!B55)
/(Australia61!D54/Australia61!B54
 +Canada62!D54/Canada62!B54
 +Japan63!D54/Japan63!B54
 +Norway64!D54/Norway64!B54
 +Switzerland65!D54/Switzerland65!B54))))</f>
        <v>1.5083132840042269E-2</v>
      </c>
      <c r="L55" s="62" t="str">
        <f>IF(OR(
Australia61!F55   ="",Australia61!F54   ="",
Australia61!D55   ="",Australia61!D54   ="",
Australia61!B55   ="",Australia61!B54   ="",
Australia61!P55   ="",Australia61!P54   ="",
Canada62!F55      ="",Canada62!F54      ="",
Canada62!D55      ="",Canada62!D54      ="",
Canada62!B55      ="",Canada62!B54      ="",
Canada62!P55      ="",Canada62!P54      ="",
Japan63!F55       ="",Japan63!F54       ="",
Japan63!D55       ="",Japan63!D54       ="",
Japan63!B55       ="",Japan63!B54       ="",
Japan63!P55       ="",Japan63!P54       ="",
Norway64!F55      ="",Norway64!F54      ="",
Norway64!D55      ="",Norway64!D54      ="",
Norway64!B55      ="",Norway64!B54      ="",
Norway64!P55      ="",Norway64!P54      ="",
Switzerland65!F55 ="",Switzerland65!F54 ="",
Switzerland65!D55 ="",Switzerland65!D54 ="",
Switzerland65!B55 ="",Switzerland65!B54 ="",
Switzerland65!P55 ="",Switzerland65!P54 =""),"",
LN(SQRT(
(Australia61!D55*Australia61!F55/Australia61!B55
 +Canada62!D55*Canada62!F55/Canada62!B55
 +Japan63!D55*Japan63!F55/Japan63!B55
 +Norway64!D55*Norway64!F55/Norway64!B55
 +Switzerland65!D55*Switzerland65!F55/Switzerland65!B55)
/(Australia61!D55*Australia61!F55/Australia61!P55*Australia61!P54/Australia61!B54
 +Canada62!D55*Canada62!F55/Canada62!P55*Canada62!P54/Canada62!B54
 +Japan63!D55*Japan63!F55/Japan63!P55*Japan63!P54/Japan63!B54
 +Norway64!D55*Norway64!F55/Norway64!P55*Norway64!P54/Norway64!B54
 +Switzerland65!D55*Switzerland65!F55/Switzerland65!P55*Switzerland65!P54/Switzerland65!B54)
*(Australia61!D54*Australia61!F54/Australia61!P54*Australia61!P55/Australia61!B55
 +Canada62!D54*Canada62!F54/Canada62!P54*Canada62!P55/Canada62!B55
 +Japan63!D54*Japan63!F54/Japan63!P54*Japan63!P55/Japan63!B55
 +Norway64!D54*Norway64!F54/Norway64!P54*Norway64!P55/Norway64!B55
 +Switzerland65!D54*Switzerland65!F54/Switzerland65!P54*Switzerland65!P55/Switzerland65!B55)
/(Australia61!D54*Australia61!F54/Australia61!B54
 +Canada62!D54*Canada62!F54/Canada62!B54
 +Japan63!D54*Japan63!F54/Japan63!B54
 +Norway64!D54*Norway64!F54/Norway64!B54
 +Switzerland65!D54*Switzerland65!F54/Switzerland65!B54))))</f>
        <v/>
      </c>
      <c r="M55" s="62" t="str">
        <f>IF(OR(
Australia61!H55   ="",Australia61!H54   ="",
Australia61!D55   ="",Australia61!D54   ="",
Australia61!B55   ="",Australia61!B54   ="",
Australia61!Q55   ="",Australia61!Q54   ="",
Canada62!H55      ="",Canada62!H54      ="",
Canada62!D55      ="",Canada62!D54      ="",
Canada62!B55      ="",Canada62!B54      ="",
Canada62!Q55      ="",Canada62!Q54      ="",
Japan63!H55       ="",Japan63!H54       ="",
Japan63!D55       ="",Japan63!D54       ="",
Japan63!B55       ="",Japan63!B54       ="",
Japan63!Q55       ="",Japan63!Q54       ="",
Norway64!H55      ="",Norway64!H54      ="",
Norway64!D55      ="",Norway64!D54      ="",
Norway64!B55      ="",Norway64!B54      ="",
Norway64!Q55      ="",Norway64!Q54      ="",
Switzerland65!H55 ="",Switzerland65!H54 ="",
Switzerland65!D55 ="",Switzerland65!D54 ="",
Switzerland65!B55 ="",Switzerland65!B54 ="",
Switzerland65!Q55 ="",Switzerland65!Q54 =""),"",
LN(SQRT(
(Australia61!D55*Australia61!H55/Australia61!B55
 +Canada62!D55*Canada62!H55/Canada62!B55
 +Japan63!D55*Japan63!H55/Japan63!B55
 +Norway64!D55*Norway64!H55/Norway64!B55
 +Switzerland65!D55*Switzerland65!H55/Switzerland65!B55)
/(Australia61!D55*Australia61!H55/Australia61!Q55*Australia61!Q54/Australia61!B54
 +Canada62!D55*Canada62!H55/Canada62!Q55*Canada62!Q54/Canada62!B54
 +Japan63!D55*Japan63!H55/Japan63!Q55*Japan63!Q54/Japan63!B54
 +Norway64!D55*Norway64!H55/Norway64!Q55*Norway64!Q54/Norway64!B54
 +Switzerland65!D55*Switzerland65!H55/Switzerland65!Q55*Switzerland65!Q54/Switzerland65!B54)
*(Australia61!D54*Australia61!H54/Australia61!Q54*Australia61!Q55/Australia61!B55
 +Canada62!D54*Canada62!H54/Canada62!Q54*Canada62!Q55/Canada62!B55
 +Japan63!D54*Japan63!H54/Japan63!Q54*Japan63!Q55/Japan63!B55
 +Norway64!D54*Norway64!H54/Norway64!Q54*Norway64!Q55/Norway64!B55
 +Switzerland65!D54*Switzerland65!H54/Switzerland65!Q54*Switzerland65!Q55/Switzerland65!B55)
/(Australia61!D54*Australia61!H54/Australia61!B54
 +Canada62!D54*Canada62!H54/Canada62!B54
 +Japan63!D54*Japan63!H54/Japan63!B54
 +Norway64!D54*Norway64!H54/Norway64!B54
 +Switzerland65!D54*Switzerland65!H54/Switzerland65!B54))))</f>
        <v/>
      </c>
      <c r="N55" s="62" t="str">
        <f>IF(OR(
Australia61!I55   ="",Australia61!I54   ="",
Australia61!B55   ="",Australia61!B54   ="",
Australia61!R55   ="",Australia61!R54   ="",
Canada62!I55      ="",Canada62!I54      ="",
Canada62!B55      ="",Canada62!B54      ="",
Canada62!R55      ="",Canada62!R54      ="",
Japan63!I55       ="",Japan63!I54       ="",
Japan63!B55       ="",Japan63!B54       ="",
Japan63!R55       ="",Japan63!R54       ="",
Norway64!I55      ="",Norway64!I54      ="",
Norway64!B55      ="",Norway64!B54      ="",
Norway64!R55      ="",Norway64!R54      ="",
Switzerland65!I55 ="",Switzerland65!I54 ="",
Switzerland65!B55 ="",Switzerland65!B54 ="",
Switzerland65!R55 ="",Switzerland65!R54 =""),"",
LN(SQRT(
(Australia61!I55/Australia61!B55
 +Canada62!I55/Canada62!B55
 +Japan63!I55/Japan63!B55
 +Norway64!I55/Norway64!B55
 +Switzerland65!I55/Switzerland65!B55)
/(Australia61!I55/Australia61!R55*Australia61!R54/Australia61!B54
 +Canada62!I55/Canada62!R55*Canada62!R54/Canada62!B54
 +Japan63!I55/Japan63!R55*Japan63!R54/Japan63!B54
 +Norway64!I55/Norway64!R55*Norway64!R54/Norway64!B54
 +Switzerland65!I55/Switzerland65!R55*Switzerland65!R54/Switzerland65!B54)
*(Australia61!I54/Australia61!R54*Australia61!R55/Australia61!B55
 +Canada62!I54/Canada62!R54*Canada62!R55/Canada62!B55
 +Japan63!I54/Japan63!R54*Japan63!R55/Japan63!B55
 +Norway64!I54/Norway64!R54*Norway64!R55/Norway64!B55
 +Switzerland65!I54/Switzerland65!R54*Switzerland65!R55/Switzerland65!B55)
/(Australia61!I54/Australia61!B54
 +Canada62!I54/Canada62!B54
 +Japan63!I54/Japan63!B54
 +Norway64!I54/Norway64!B54
 +Switzerland65!I54/Switzerland65!B54))))</f>
        <v/>
      </c>
      <c r="O55" s="62" t="str">
        <f>IF(OR(
Australia61!K55   ="",Australia61!K54   ="",
Australia61!B55   ="",Australia61!B54   ="",
Australia61!S55   ="",Australia61!S54   ="",
Canada62!K55      ="",Canada62!K54      ="",
Canada62!B55      ="",Canada62!B54      ="",
Canada62!S55      ="",Canada62!S54      ="",
Japan63!K55       ="",Japan63!K54       ="",
Japan63!B55       ="",Japan63!B54       ="",
Japan63!S55       ="",Japan63!S54       ="",
Norway64!K55      ="",Norway64!K54      ="",
Norway64!B55      ="",Norway64!B54      ="",
Norway64!S55      ="",Norway64!S54      ="",
Switzerland65!K55 ="",Switzerland65!K54 ="",
Switzerland65!B55 ="",Switzerland65!B54 ="",
Switzerland65!S55 ="",Switzerland65!S54 =""),"",
LN(SQRT(
(Australia61!K55/Australia61!B55
 +Canada62!K55/Canada62!B55
 +Japan63!K55/Japan63!B55
 +Norway64!K55/Norway64!B55
 +Switzerland65!K55/Switzerland65!B55)
/(Australia61!K55/Australia61!S55*Australia61!S54/Australia61!B54
 +Canada62!K55/Canada62!S55*Canada62!S54/Canada62!B54
 +Japan63!K55/Japan63!S55*Japan63!S54/Japan63!B54
 +Norway64!K55/Norway64!S55*Norway64!S54/Norway64!B54
 +Switzerland65!K55/Switzerland65!S55*Switzerland65!S54/Switzerland65!B54)
*(Australia61!K54/Australia61!S54*Australia61!S55/Australia61!B55
 +Canada62!K54/Canada62!S54*Canada62!S55/Canada62!B55
 +Japan63!K54/Japan63!S54*Japan63!S55/Japan63!B55
 +Norway64!K54/Norway64!S54*Norway64!S55/Norway64!B55
 +Switzerland65!K54/Switzerland65!S54*Switzerland65!S55/Switzerland65!B55)
/(Australia61!K54/Australia61!B54
 +Canada62!K54/Canada62!B54
 +Japan63!K54/Japan63!B54
 +Norway64!K54/Norway64!B54
 +Switzerland65!K54/Switzerland65!B54))))</f>
        <v/>
      </c>
      <c r="P55" s="62" t="str">
        <f>IF(OR(
Australia61!L55   ="",Australia61!L54   ="",
Australia61!B55   ="",Australia61!B54   ="",
Australia61!T55   ="",Australia61!T54   ="",
Canada62!L55      ="",Canada62!L54      ="",
Canada62!B55      ="",Canada62!B54      ="",
Canada62!T55      ="",Canada62!T54      ="",
Japan63!L55       ="",Japan63!L54       ="",
Japan63!B55       ="",Japan63!B54       ="",
Japan63!T55       ="",Japan63!T54       ="",
Norway64!L55      ="",Norway64!L54      ="",
Norway64!B55      ="",Norway64!B54      ="",
Norway64!T55      ="",Norway64!T54      ="",
Switzerland65!L55 ="",Switzerland65!L54 ="",
Switzerland65!B55 ="",Switzerland65!B54 ="",
Switzerland65!T55 ="",Switzerland65!T54 =""),"",
LN(SQRT(
(Australia61!L55/Australia61!B55
 +Canada62!L55/Canada62!B55
 +Japan63!L55/Japan63!B55
 +Norway64!L55/Norway64!B55
 +Switzerland65!L55/Switzerland65!B55)
/(Australia61!L55/Australia61!T55*Australia61!T54/Australia61!B54
 +Canada62!L55/Canada62!T55*Canada62!T54/Canada62!B54
 +Japan63!L55/Japan63!T55*Japan63!T54/Japan63!B54
 +Norway64!L55/Norway64!T55*Norway64!T54/Norway64!B54
 +Switzerland65!L55/Switzerland65!T55*Switzerland65!T54/Switzerland65!B54)
*(Australia61!L54/Australia61!T54*Australia61!T55/Australia61!B55
 +Canada62!L54/Canada62!T54*Canada62!T55/Canada62!B55
 +Japan63!L54/Japan63!T54*Japan63!T55/Japan63!B55
 +Norway64!L54/Norway64!T54*Norway64!T55/Norway64!B55
 +Switzerland65!L54/Switzerland65!T54*Switzerland65!T55/Switzerland65!B55)
/(Australia61!L54/Australia61!B54
 +Canada62!L54/Canada62!B54
 +Japan63!L54/Japan63!B54
 +Norway64!L54/Norway64!B54
 +Switzerland65!L54/Switzerland65!B54))))</f>
        <v/>
      </c>
      <c r="V55" s="61" t="str">
        <f>IF(OR(
Australia61!V55   ="",
Australia61!U55   ="",
Canada62!V55      ="",
Canada62!U55      ="",
Japan63!V55       ="",
Japan63!U55       ="",
Norway64!V55      ="",
Norway64!U55      ="",
Switzerland65!V55 ="",
Switzerland65!U55 =""),"",
LN((Australia61!V55+Canada62!V55+Japan63!V55+Norway64!V55+Switzerland65!V55)
/(Australia61!U55+Canada62!U55+Japan63!U55+Norway64!U55+Switzerland65!U55)))</f>
        <v/>
      </c>
      <c r="W55" s="61" t="str">
        <f>IF(OR(
Australia61!V55   ="",
Australia61!W55   ="",
Australia61!U55   ="",
Canada62!V55      ="",
Canada62!W55      ="",
Canada62!U55      ="",
Japan63!V55       ="",
Japan63!W55       ="",
Japan63!U55       ="",
Norway64!V55      ="",
Norway64!W55      ="",
Norway64!U55      ="",
Switzerland65!V55 ="",
Switzerland65!W55 ="",
Switzerland65!V55 =""),"",
LN((Australia61!V55*Australia61!W55+Canada62!V55*Canada62!W55+Japan63!V55*Japan63!W55+Norway64!V55*Norway64!W55+Switzerland65!V55*Switzerland65!W55)
/(Australia61!U55+Canada62!U55+Japan63!U55+Norway64!U55+Switzerland65!U55)))</f>
        <v/>
      </c>
      <c r="X55" s="61" t="str">
        <f>IF(OR(
Australia61!X55   ="",
Australia61!D55   ="",
Australia61!B55   ="",
Canada62!X55      ="",
Canada62!D55      ="",
Canada62!B55      ="",
Japan63!X55       ="",
Japan63!D55       ="",
Japan63!B55       ="",
Norway64!X55      ="",
Norway64!D55      ="",
Norway64!B55      ="",
Switzerland65!X55 ="",
Switzerland65!D55 ="",
Switzerland65!B55 =""),"",
(Australia61!X55*Australia61!D55/Australia61!B55
 +Canada62!X55*Canada62!D55/Canada62!B55
 +Japan63!X55*Japan63!D55/Japan63!B55
 +Norway64!X55*Norway64!D55/Norway64!B55
 +Switzerland65!X55*Switzerland65!D55/Switzerland65!B55)
/(Australia61!D55/Australia61!B55
 +Canada62!D55/Canada62!B55
 +Japan63!D55/Japan63!B55
 +Norway64!D55/Norway64!B55
 +Switzerland65!D55/Switzerland65!B55))</f>
        <v/>
      </c>
      <c r="Y55" s="61" t="str">
        <f>IF(OR(
Australia61!Y55   ="",
Australia61!D55   ="",
Australia61!B55   ="",
Canada62!Y55      ="",
Canada62!D55      ="",
Canada62!B55      ="",
Japan63!Y55       ="",
Japan63!D55       ="",
Japan63!B55       ="",
Norway64!Y55      ="",
Norway64!D55      ="",
Norway64!B55      ="",
Switzerland65!Y55 ="",
Switzerland65!D55 ="",
Switzerland65!B55 =""),"",
(Australia61!Y55/Australia61!B55
 +Canada62!Y55/Canada62!B55
 +Japan63!Y55/Japan63!B55
 +Norway64!Y55/Norway64!B55
 +Switzerland65!Y55/Switzerland65!B55)
/(Australia61!D55/Australia61!B55
 +Canada62!D55/Canada62!B55
 +Japan63!D55/Japan63!B55
 +Norway64!D55/Norway64!B55
 +Switzerland65!D55/Switzerland65!B55))</f>
        <v/>
      </c>
      <c r="Z55" s="61">
        <v>4.29</v>
      </c>
      <c r="AA55" s="62">
        <f t="shared" si="1"/>
        <v>4.4616867159957725E-2</v>
      </c>
      <c r="AB55" s="61">
        <f>IF(OR(
Australia61!AB55   ="",
Australia61!D55   ="",
Australia61!B55   ="",
Canada62!AB55      ="",
Canada62!D55      ="",
Canada62!B55      ="",
Japan63!AB55       ="",
Japan63!D55       ="",
Japan63!B55       ="",
Norway64!AB55      ="",
Norway64!D55      ="",
Norway64!B55      ="",
Switzerland65!AB55 ="",
Switzerland65!D55 ="",
Switzerland65!B55 =""),"",
(Australia61!AB55*Australia61!D55/Australia61!B55
 +Canada62!AB55*Canada62!D55/Canada62!B55
 +Japan63!AB55*Japan63!D55/Japan63!B55
 +Norway64!AB55*Norway64!D55/Norway64!B55
 +Switzerland65!AB55*Switzerland65!D55/Switzerland65!B55)
/(Australia61!D55/Australia61!B55
 +Canada62!D55/Canada62!B55
 +Japan63!D55/Japan63!B55
 +Norway64!D55/Norway64!B55
 +Switzerland65!D55/Switzerland65!B55))</f>
        <v>0.47238502937029125</v>
      </c>
    </row>
    <row r="56" spans="1:28">
      <c r="A56" s="62">
        <v>1923</v>
      </c>
      <c r="B56" s="62" t="str">
        <f>IF(OR(
Australia61!AC56   ="",
Australia61!D56   ="",
Australia61!B56   ="",
Canada62!AC56      ="",
Canada62!D56      ="",
Canada62!B56      ="",
Japan63!AC56       ="",
Japan63!D56       ="",
Japan63!B56       ="",
Norway64!AC56      ="",
Norway64!D56      ="",
Norway64!B56      ="",
Switzerland65!AC56 ="",
Switzerland65!D56 ="",
Switzerland65!B56 =""),"",
(Australia61!AC56*Australia61!D56/Australia61!B56
 +Canada62!AC56*Canada62!D56/Canada62!B56
 +Japan63!AC56*Japan63!D56/Japan63!B56
 +Norway64!AC56*Norway64!D56/Norway64!B56
 +Switzerland65!AC56*Switzerland65!D56/Switzerland65!B56)
/(Australia61!D56/Australia61!B56
 +Canada62!D56/Canada62!B56
 +Japan63!D56/Japan63!B56
 +Norway64!D56/Norway64!B56
 +Switzerland65!D56/Switzerland65!B56))</f>
        <v/>
      </c>
      <c r="C56" s="61" t="str">
        <f>IF(OR(
Australia61!F56   ="",
Australia61!D56   ="",
Australia61!B56   ="",
Canada62!F56      ="",
Canada62!D56      ="",
Canada62!B56      ="",
Japan63!F56       ="",
Japan63!D56       ="",
Japan63!B56       ="",
Norway64!F56      ="",
Norway64!D56      ="",
Norway64!B56      ="",
Switzerland65!F56 ="",
Switzerland65!D56 ="",
Switzerland65!B56 =""),"",
(Australia61!F56*Australia61!D56/Australia61!B56
 +Canada62!F56*Canada62!D56/Canada62!B56
 +Japan63!F56*Japan63!D56/Japan63!B56
 +Norway64!F56*Norway64!D56/Norway64!B56
 +Switzerland65!F56*Switzerland65!D56/Switzerland65!B56)
/(Australia61!D56/Australia61!B56
 +Canada62!D56/Canada62!B56
 +Japan63!D56/Japan63!B56
 +Norway64!D56/Norway64!B56
 +Switzerland65!D56/Switzerland65!B56))</f>
        <v/>
      </c>
      <c r="D56" s="61" t="str">
        <f>IF(OR(
Australia61!AE56   ="",
Australia61!D56   ="",
Australia61!B56   ="",
Canada62!AE56      ="",
Canada62!D56      ="",
Canada62!B56      ="",
Japan63!AE56       ="",
Japan63!D56       ="",
Japan63!B56       ="",
Norway64!AE56      ="",
Norway64!D56      ="",
Norway64!B56      ="",
Switzerland65!AE56 ="",
Switzerland65!D56 ="",
Switzerland65!B56 =""),"",
(Australia61!AE56*Australia61!D56/Australia61!B56
 +Canada62!AE56*Canada62!D56/Canada62!B56
 +Japan63!AE56*Japan63!D56/Japan63!B56
 +Norway64!AE56*Norway64!D56/Norway64!B56
 +Switzerland65!AE56*Switzerland65!D56/Switzerland65!B56)
/(Australia61!D56/Australia61!B56
 +Canada62!D56/Canada62!B56
 +Japan63!D56/Japan63!B56
 +Norway64!D56/Norway64!B56
 +Switzerland65!D56/Switzerland65!B56))</f>
        <v/>
      </c>
      <c r="E56" s="61" t="str">
        <f>IF(OR(
Australia61!H56   ="",
Australia61!D56   ="",
Australia61!B56   ="",
Canada62!H56      ="",
Canada62!D56      ="",
Canada62!B56      ="",
Japan63!H56       ="",
Japan63!D56       ="",
Japan63!B56       ="",
Norway64!H56      ="",
Norway64!D56      ="",
Norway64!B56      ="",
Switzerland65!H56 ="",
Switzerland65!D56 ="",
Switzerland65!B56 =""),"",
(Australia61!H56*Australia61!D56/Australia61!B56
 +Canada62!H56*Canada62!D56/Canada62!B56
 +Japan63!H56*Japan63!D56/Japan63!B56
 +Norway64!H56*Norway64!D56/Norway64!B56
 +Switzerland65!H56*Switzerland65!D56/Switzerland65!B56)
/(Australia61!D56/Australia61!B56
 +Canada62!D56/Canada62!B56
 +Japan63!D56/Japan63!B56
 +Norway64!D56/Norway64!B56
 +Switzerland65!D56/Switzerland65!B56))</f>
        <v/>
      </c>
      <c r="F56" s="61">
        <f>IF(OR(
Australia61!I56   ="",
Australia61!D56   ="",
Australia61!B56   ="",
Canada62!I56      ="",
Canada62!D56      ="",
Canada62!B56      ="",
Japan63!I56       ="",
Japan63!D56       ="",
Japan63!B56       ="",
Norway64!I56      ="",
Norway64!D56      ="",
Norway64!B56      ="",
Switzerland65!I56 ="",
Switzerland65!D56 ="",
Switzerland65!B56 =""),"",
(Australia61!I56/Australia61!B56
 +Canada62!I56/Canada62!B56
 +Japan63!I56/Japan63!B56
 +Norway64!I56/Norway64!B56
 +Switzerland65!I56/Switzerland65!B56)
/(Australia61!D56/Australia61!B56
 +Canada62!D56/Canada62!B56
 +Japan63!D56/Japan63!B56
 +Norway64!D56/Norway64!B56
 +Switzerland65!D56/Switzerland65!B56))</f>
        <v>9.002661304500624E-2</v>
      </c>
      <c r="G56" s="61">
        <f>IF(OR(
Australia61!J56   ="",
Australia61!D56   ="",
Australia61!B56   ="",
Canada62!J56      ="",
Canada62!D56      ="",
Canada62!B56      ="",
Japan63!J56       ="",
Japan63!D56       ="",
Japan63!B56       ="",
Norway64!J56      ="",
Norway64!D56      ="",
Norway64!B56      ="",
Switzerland65!J56 ="",
Switzerland65!D56 ="",
Switzerland65!B56 =""),"",
(Australia61!J56/Australia61!B56
 +Canada62!J56/Canada62!B56
 +Japan63!J56/Japan63!B56
 +Norway64!J56/Norway64!B56
 +Switzerland65!J56/Switzerland65!B56)
/(Australia61!D56/Australia61!B56
 +Canada62!D56/Canada62!B56
 +Japan63!D56/Japan63!B56
 +Norway64!D56/Norway64!B56
 +Switzerland65!D56/Switzerland65!B56))</f>
        <v>9.6637124818850187E-2</v>
      </c>
      <c r="H56" s="61">
        <f>IF(OR(
Australia61!K56   ="",
Australia61!D56   ="",
Australia61!B56   ="",
Canada62!K56      ="",
Canada62!D56      ="",
Canada62!B56      ="",
Japan63!K56       ="",
Japan63!D56       ="",
Japan63!B56       ="",
Norway64!K56      ="",
Norway64!D56      ="",
Norway64!B56      ="",
Switzerland65!K56 ="",
Switzerland65!D56 ="",
Switzerland65!B56 =""),"",
(Australia61!K56/Australia61!B56
 +Canada62!K56/Canada62!B56
 +Japan63!K56/Japan63!B56
 +Norway64!K56/Norway64!B56
 +Switzerland65!K56/Switzerland65!B56)
/(Australia61!D56/Australia61!B56
 +Canada62!D56/Canada62!B56
 +Japan63!D56/Japan63!B56
 +Norway64!D56/Norway64!B56
 +Switzerland65!D56/Switzerland65!B56))</f>
        <v>0.1504346800115581</v>
      </c>
      <c r="I56" s="61">
        <f>IF(OR(
Australia61!L56   ="",
Australia61!D56   ="",
Australia61!B56   ="",
Canada62!L56      ="",
Canada62!D56      ="",
Canada62!B56      ="",
Japan63!L56       ="",
Japan63!D56       ="",
Japan63!B56       ="",
Norway64!L56      ="",
Norway64!D56      ="",
Norway64!B56      ="",
Switzerland65!L56 ="",
Switzerland65!D56 ="",
Switzerland65!B56 =""),"",
(Australia61!L56/Australia61!B56
 +Canada62!L56/Canada62!B56
 +Japan63!L56/Japan63!B56
 +Norway64!L56/Norway64!B56
 +Switzerland65!L56/Switzerland65!B56)
/(Australia61!D56/Australia61!B56
 +Canada62!D56/Canada62!B56
 +Japan63!D56/Japan63!B56
 +Norway64!D56/Norway64!B56
 +Switzerland65!D56/Switzerland65!B56))</f>
        <v>0.17284829037968022</v>
      </c>
      <c r="J56" s="61">
        <f t="shared" si="0"/>
        <v>-2.2413610368122117E-2</v>
      </c>
      <c r="K56" s="62">
        <f>IF(OR(
Australia61!D56   ="",Australia61!D55   ="",
Australia61!B56   ="",Australia61!B55   ="",
Australia61!N56   ="",Australia61!N55   ="",
Canada62!D56      ="",Canada62!D55      ="",
Canada62!B56      ="",Canada62!B55      ="",
Canada62!N56      ="",Canada62!N55      ="",
Japan63!D56       ="",Japan63!D55       ="",
Japan63!B56       ="",Japan63!B55       ="",
Japan63!N56       ="",Japan63!N55       ="",
Norway64!D56      ="",Norway64!D55      ="",
Norway64!B56      ="",Norway64!B55      ="",
Norway64!N56      ="",Norway64!N55      ="",
Switzerland65!D56 ="",Switzerland65!D55 ="",
Switzerland65!B56 ="",Switzerland65!B55 ="",
Switzerland65!N56 ="",Switzerland65!N55 =""),"",
LN(SQRT(
(Australia61!D56/Australia61!B56
 +Canada62!D56/Canada62!B56
 +Japan63!D56/Japan63!B56
 +Norway64!D56/Norway64!B56
 +Switzerland65!D56/Switzerland65!B56)
/(Australia61!D56/Australia61!N56*Australia61!N55/Australia61!B55
 +Canada62!D56/Canada62!N56*Canada62!N55/Canada62!B55
 +Japan63!D56/Japan63!N56*Japan63!N55/Japan63!B55
 +Norway64!D56/Norway64!N56*Norway64!N55/Norway64!B55
 +Switzerland65!D56/Switzerland65!N56*Switzerland65!N55/Switzerland65!B55)
*(Australia61!D55/Australia61!N55*Australia61!N56/Australia61!B56
 +Canada62!D55/Canada62!N55*Canada62!N56/Canada62!B56
 +Japan63!D55/Japan63!N55*Japan63!N56/Japan63!B56
 +Norway64!D55/Norway64!N55*Norway64!N56/Norway64!B56
 +Switzerland65!D55/Switzerland65!N55*Switzerland65!N56/Switzerland65!B56)
/(Australia61!D55/Australia61!B55
 +Canada62!D55/Canada62!B55
 +Japan63!D55/Japan63!B55
 +Norway64!D55/Norway64!B55
 +Switzerland65!D55/Switzerland65!B55))))</f>
        <v>1.3068827939927034E-2</v>
      </c>
      <c r="L56" s="62" t="str">
        <f>IF(OR(
Australia61!F56   ="",Australia61!F55   ="",
Australia61!D56   ="",Australia61!D55   ="",
Australia61!B56   ="",Australia61!B55   ="",
Australia61!P56   ="",Australia61!P55   ="",
Canada62!F56      ="",Canada62!F55      ="",
Canada62!D56      ="",Canada62!D55      ="",
Canada62!B56      ="",Canada62!B55      ="",
Canada62!P56      ="",Canada62!P55      ="",
Japan63!F56       ="",Japan63!F55       ="",
Japan63!D56       ="",Japan63!D55       ="",
Japan63!B56       ="",Japan63!B55       ="",
Japan63!P56       ="",Japan63!P55       ="",
Norway64!F56      ="",Norway64!F55      ="",
Norway64!D56      ="",Norway64!D55      ="",
Norway64!B56      ="",Norway64!B55      ="",
Norway64!P56      ="",Norway64!P55      ="",
Switzerland65!F56 ="",Switzerland65!F55 ="",
Switzerland65!D56 ="",Switzerland65!D55 ="",
Switzerland65!B56 ="",Switzerland65!B55 ="",
Switzerland65!P56 ="",Switzerland65!P55 =""),"",
LN(SQRT(
(Australia61!D56*Australia61!F56/Australia61!B56
 +Canada62!D56*Canada62!F56/Canada62!B56
 +Japan63!D56*Japan63!F56/Japan63!B56
 +Norway64!D56*Norway64!F56/Norway64!B56
 +Switzerland65!D56*Switzerland65!F56/Switzerland65!B56)
/(Australia61!D56*Australia61!F56/Australia61!P56*Australia61!P55/Australia61!B55
 +Canada62!D56*Canada62!F56/Canada62!P56*Canada62!P55/Canada62!B55
 +Japan63!D56*Japan63!F56/Japan63!P56*Japan63!P55/Japan63!B55
 +Norway64!D56*Norway64!F56/Norway64!P56*Norway64!P55/Norway64!B55
 +Switzerland65!D56*Switzerland65!F56/Switzerland65!P56*Switzerland65!P55/Switzerland65!B55)
*(Australia61!D55*Australia61!F55/Australia61!P55*Australia61!P56/Australia61!B56
 +Canada62!D55*Canada62!F55/Canada62!P55*Canada62!P56/Canada62!B56
 +Japan63!D55*Japan63!F55/Japan63!P55*Japan63!P56/Japan63!B56
 +Norway64!D55*Norway64!F55/Norway64!P55*Norway64!P56/Norway64!B56
 +Switzerland65!D55*Switzerland65!F55/Switzerland65!P55*Switzerland65!P56/Switzerland65!B56)
/(Australia61!D55*Australia61!F55/Australia61!B55
 +Canada62!D55*Canada62!F55/Canada62!B55
 +Japan63!D55*Japan63!F55/Japan63!B55
 +Norway64!D55*Norway64!F55/Norway64!B55
 +Switzerland65!D55*Switzerland65!F55/Switzerland65!B55))))</f>
        <v/>
      </c>
      <c r="M56" s="62" t="str">
        <f>IF(OR(
Australia61!H56   ="",Australia61!H55   ="",
Australia61!D56   ="",Australia61!D55   ="",
Australia61!B56   ="",Australia61!B55   ="",
Australia61!Q56   ="",Australia61!Q55   ="",
Canada62!H56      ="",Canada62!H55      ="",
Canada62!D56      ="",Canada62!D55      ="",
Canada62!B56      ="",Canada62!B55      ="",
Canada62!Q56      ="",Canada62!Q55      ="",
Japan63!H56       ="",Japan63!H55       ="",
Japan63!D56       ="",Japan63!D55       ="",
Japan63!B56       ="",Japan63!B55       ="",
Japan63!Q56       ="",Japan63!Q55       ="",
Norway64!H56      ="",Norway64!H55      ="",
Norway64!D56      ="",Norway64!D55      ="",
Norway64!B56      ="",Norway64!B55      ="",
Norway64!Q56      ="",Norway64!Q55      ="",
Switzerland65!H56 ="",Switzerland65!H55 ="",
Switzerland65!D56 ="",Switzerland65!D55 ="",
Switzerland65!B56 ="",Switzerland65!B55 ="",
Switzerland65!Q56 ="",Switzerland65!Q55 =""),"",
LN(SQRT(
(Australia61!D56*Australia61!H56/Australia61!B56
 +Canada62!D56*Canada62!H56/Canada62!B56
 +Japan63!D56*Japan63!H56/Japan63!B56
 +Norway64!D56*Norway64!H56/Norway64!B56
 +Switzerland65!D56*Switzerland65!H56/Switzerland65!B56)
/(Australia61!D56*Australia61!H56/Australia61!Q56*Australia61!Q55/Australia61!B55
 +Canada62!D56*Canada62!H56/Canada62!Q56*Canada62!Q55/Canada62!B55
 +Japan63!D56*Japan63!H56/Japan63!Q56*Japan63!Q55/Japan63!B55
 +Norway64!D56*Norway64!H56/Norway64!Q56*Norway64!Q55/Norway64!B55
 +Switzerland65!D56*Switzerland65!H56/Switzerland65!Q56*Switzerland65!Q55/Switzerland65!B55)
*(Australia61!D55*Australia61!H55/Australia61!Q55*Australia61!Q56/Australia61!B56
 +Canada62!D55*Canada62!H55/Canada62!Q55*Canada62!Q56/Canada62!B56
 +Japan63!D55*Japan63!H55/Japan63!Q55*Japan63!Q56/Japan63!B56
 +Norway64!D55*Norway64!H55/Norway64!Q55*Norway64!Q56/Norway64!B56
 +Switzerland65!D55*Switzerland65!H55/Switzerland65!Q55*Switzerland65!Q56/Switzerland65!B56)
/(Australia61!D55*Australia61!H55/Australia61!B55
 +Canada62!D55*Canada62!H55/Canada62!B55
 +Japan63!D55*Japan63!H55/Japan63!B55
 +Norway64!D55*Norway64!H55/Norway64!B55
 +Switzerland65!D55*Switzerland65!H55/Switzerland65!B55))))</f>
        <v/>
      </c>
      <c r="N56" s="62" t="str">
        <f>IF(OR(
Australia61!I56   ="",Australia61!I55   ="",
Australia61!B56   ="",Australia61!B55   ="",
Australia61!R56   ="",Australia61!R55   ="",
Canada62!I56      ="",Canada62!I55      ="",
Canada62!B56      ="",Canada62!B55      ="",
Canada62!R56      ="",Canada62!R55      ="",
Japan63!I56       ="",Japan63!I55       ="",
Japan63!B56       ="",Japan63!B55       ="",
Japan63!R56       ="",Japan63!R55       ="",
Norway64!I56      ="",Norway64!I55      ="",
Norway64!B56      ="",Norway64!B55      ="",
Norway64!R56      ="",Norway64!R55      ="",
Switzerland65!I56 ="",Switzerland65!I55 ="",
Switzerland65!B56 ="",Switzerland65!B55 ="",
Switzerland65!R56 ="",Switzerland65!R55 =""),"",
LN(SQRT(
(Australia61!I56/Australia61!B56
 +Canada62!I56/Canada62!B56
 +Japan63!I56/Japan63!B56
 +Norway64!I56/Norway64!B56
 +Switzerland65!I56/Switzerland65!B56)
/(Australia61!I56/Australia61!R56*Australia61!R55/Australia61!B55
 +Canada62!I56/Canada62!R56*Canada62!R55/Canada62!B55
 +Japan63!I56/Japan63!R56*Japan63!R55/Japan63!B55
 +Norway64!I56/Norway64!R56*Norway64!R55/Norway64!B55
 +Switzerland65!I56/Switzerland65!R56*Switzerland65!R55/Switzerland65!B55)
*(Australia61!I55/Australia61!R55*Australia61!R56/Australia61!B56
 +Canada62!I55/Canada62!R55*Canada62!R56/Canada62!B56
 +Japan63!I55/Japan63!R55*Japan63!R56/Japan63!B56
 +Norway64!I55/Norway64!R55*Norway64!R56/Norway64!B56
 +Switzerland65!I55/Switzerland65!R55*Switzerland65!R56/Switzerland65!B56)
/(Australia61!I55/Australia61!B55
 +Canada62!I55/Canada62!B55
 +Japan63!I55/Japan63!B55
 +Norway64!I55/Norway64!B55
 +Switzerland65!I55/Switzerland65!B55))))</f>
        <v/>
      </c>
      <c r="O56" s="62" t="str">
        <f>IF(OR(
Australia61!K56   ="",Australia61!K55   ="",
Australia61!B56   ="",Australia61!B55   ="",
Australia61!S56   ="",Australia61!S55   ="",
Canada62!K56      ="",Canada62!K55      ="",
Canada62!B56      ="",Canada62!B55      ="",
Canada62!S56      ="",Canada62!S55      ="",
Japan63!K56       ="",Japan63!K55       ="",
Japan63!B56       ="",Japan63!B55       ="",
Japan63!S56       ="",Japan63!S55       ="",
Norway64!K56      ="",Norway64!K55      ="",
Norway64!B56      ="",Norway64!B55      ="",
Norway64!S56      ="",Norway64!S55      ="",
Switzerland65!K56 ="",Switzerland65!K55 ="",
Switzerland65!B56 ="",Switzerland65!B55 ="",
Switzerland65!S56 ="",Switzerland65!S55 =""),"",
LN(SQRT(
(Australia61!K56/Australia61!B56
 +Canada62!K56/Canada62!B56
 +Japan63!K56/Japan63!B56
 +Norway64!K56/Norway64!B56
 +Switzerland65!K56/Switzerland65!B56)
/(Australia61!K56/Australia61!S56*Australia61!S55/Australia61!B55
 +Canada62!K56/Canada62!S56*Canada62!S55/Canada62!B55
 +Japan63!K56/Japan63!S56*Japan63!S55/Japan63!B55
 +Norway64!K56/Norway64!S56*Norway64!S55/Norway64!B55
 +Switzerland65!K56/Switzerland65!S56*Switzerland65!S55/Switzerland65!B55)
*(Australia61!K55/Australia61!S55*Australia61!S56/Australia61!B56
 +Canada62!K55/Canada62!S55*Canada62!S56/Canada62!B56
 +Japan63!K55/Japan63!S55*Japan63!S56/Japan63!B56
 +Norway64!K55/Norway64!S55*Norway64!S56/Norway64!B56
 +Switzerland65!K55/Switzerland65!S55*Switzerland65!S56/Switzerland65!B56)
/(Australia61!K55/Australia61!B55
 +Canada62!K55/Canada62!B55
 +Japan63!K55/Japan63!B55
 +Norway64!K55/Norway64!B55
 +Switzerland65!K55/Switzerland65!B55))))</f>
        <v/>
      </c>
      <c r="P56" s="62" t="str">
        <f>IF(OR(
Australia61!L56   ="",Australia61!L55   ="",
Australia61!B56   ="",Australia61!B55   ="",
Australia61!T56   ="",Australia61!T55   ="",
Canada62!L56      ="",Canada62!L55      ="",
Canada62!B56      ="",Canada62!B55      ="",
Canada62!T56      ="",Canada62!T55      ="",
Japan63!L56       ="",Japan63!L55       ="",
Japan63!B56       ="",Japan63!B55       ="",
Japan63!T56       ="",Japan63!T55       ="",
Norway64!L56      ="",Norway64!L55      ="",
Norway64!B56      ="",Norway64!B55      ="",
Norway64!T56      ="",Norway64!T55      ="",
Switzerland65!L56 ="",Switzerland65!L55 ="",
Switzerland65!B56 ="",Switzerland65!B55 ="",
Switzerland65!T56 ="",Switzerland65!T55 =""),"",
LN(SQRT(
(Australia61!L56/Australia61!B56
 +Canada62!L56/Canada62!B56
 +Japan63!L56/Japan63!B56
 +Norway64!L56/Norway64!B56
 +Switzerland65!L56/Switzerland65!B56)
/(Australia61!L56/Australia61!T56*Australia61!T55/Australia61!B55
 +Canada62!L56/Canada62!T56*Canada62!T55/Canada62!B55
 +Japan63!L56/Japan63!T56*Japan63!T55/Japan63!B55
 +Norway64!L56/Norway64!T56*Norway64!T55/Norway64!B55
 +Switzerland65!L56/Switzerland65!T56*Switzerland65!T55/Switzerland65!B55)
*(Australia61!L55/Australia61!T55*Australia61!T56/Australia61!B56
 +Canada62!L55/Canada62!T55*Canada62!T56/Canada62!B56
 +Japan63!L55/Japan63!T55*Japan63!T56/Japan63!B56
 +Norway64!L55/Norway64!T55*Norway64!T56/Norway64!B56
 +Switzerland65!L55/Switzerland65!T55*Switzerland65!T56/Switzerland65!B56)
/(Australia61!L55/Australia61!B55
 +Canada62!L55/Canada62!B55
 +Japan63!L55/Japan63!B55
 +Norway64!L55/Norway64!B55
 +Switzerland65!L55/Switzerland65!B55))))</f>
        <v/>
      </c>
      <c r="V56" s="61" t="str">
        <f>IF(OR(
Australia61!V56   ="",
Australia61!U56   ="",
Canada62!V56      ="",
Canada62!U56      ="",
Japan63!V56       ="",
Japan63!U56       ="",
Norway64!V56      ="",
Norway64!U56      ="",
Switzerland65!V56 ="",
Switzerland65!U56 =""),"",
LN((Australia61!V56+Canada62!V56+Japan63!V56+Norway64!V56+Switzerland65!V56)
/(Australia61!U56+Canada62!U56+Japan63!U56+Norway64!U56+Switzerland65!U56)))</f>
        <v/>
      </c>
      <c r="W56" s="61" t="str">
        <f>IF(OR(
Australia61!V56   ="",
Australia61!W56   ="",
Australia61!U56   ="",
Canada62!V56      ="",
Canada62!W56      ="",
Canada62!U56      ="",
Japan63!V56       ="",
Japan63!W56       ="",
Japan63!U56       ="",
Norway64!V56      ="",
Norway64!W56      ="",
Norway64!U56      ="",
Switzerland65!V56 ="",
Switzerland65!W56 ="",
Switzerland65!V56 =""),"",
LN((Australia61!V56*Australia61!W56+Canada62!V56*Canada62!W56+Japan63!V56*Japan63!W56+Norway64!V56*Norway64!W56+Switzerland65!V56*Switzerland65!W56)
/(Australia61!U56+Canada62!U56+Japan63!U56+Norway64!U56+Switzerland65!U56)))</f>
        <v/>
      </c>
      <c r="X56" s="61" t="str">
        <f>IF(OR(
Australia61!X56   ="",
Australia61!D56   ="",
Australia61!B56   ="",
Canada62!X56      ="",
Canada62!D56      ="",
Canada62!B56      ="",
Japan63!X56       ="",
Japan63!D56       ="",
Japan63!B56       ="",
Norway64!X56      ="",
Norway64!D56      ="",
Norway64!B56      ="",
Switzerland65!X56 ="",
Switzerland65!D56 ="",
Switzerland65!B56 =""),"",
(Australia61!X56*Australia61!D56/Australia61!B56
 +Canada62!X56*Canada62!D56/Canada62!B56
 +Japan63!X56*Japan63!D56/Japan63!B56
 +Norway64!X56*Norway64!D56/Norway64!B56
 +Switzerland65!X56*Switzerland65!D56/Switzerland65!B56)
/(Australia61!D56/Australia61!B56
 +Canada62!D56/Canada62!B56
 +Japan63!D56/Japan63!B56
 +Norway64!D56/Norway64!B56
 +Switzerland65!D56/Switzerland65!B56))</f>
        <v/>
      </c>
      <c r="Y56" s="61" t="str">
        <f>IF(OR(
Australia61!Y56   ="",
Australia61!D56   ="",
Australia61!B56   ="",
Canada62!Y56      ="",
Canada62!D56      ="",
Canada62!B56      ="",
Japan63!Y56       ="",
Japan63!D56       ="",
Japan63!B56       ="",
Norway64!Y56      ="",
Norway64!D56      ="",
Norway64!B56      ="",
Switzerland65!Y56 ="",
Switzerland65!D56 ="",
Switzerland65!B56 =""),"",
(Australia61!Y56/Australia61!B56
 +Canada62!Y56/Canada62!B56
 +Japan63!Y56/Japan63!B56
 +Norway64!Y56/Norway64!B56
 +Switzerland65!Y56/Switzerland65!B56)
/(Australia61!D56/Australia61!B56
 +Canada62!D56/Canada62!B56
 +Japan63!D56/Japan63!B56
 +Norway64!D56/Norway64!B56
 +Switzerland65!D56/Switzerland65!B56))</f>
        <v/>
      </c>
      <c r="Z56" s="61">
        <v>4.8600000000000003</v>
      </c>
      <c r="AA56" s="62">
        <f t="shared" si="1"/>
        <v>2.9831172060072967E-2</v>
      </c>
      <c r="AB56" s="61">
        <f>IF(OR(
Australia61!AB56   ="",
Australia61!D56   ="",
Australia61!B56   ="",
Canada62!AB56      ="",
Canada62!D56      ="",
Canada62!B56      ="",
Japan63!AB56       ="",
Japan63!D56       ="",
Japan63!B56       ="",
Norway64!AB56      ="",
Norway64!D56      ="",
Norway64!B56      ="",
Switzerland65!AB56 ="",
Switzerland65!D56 ="",
Switzerland65!B56 =""),"",
(Australia61!AB56*Australia61!D56/Australia61!B56
 +Canada62!AB56*Canada62!D56/Canada62!B56
 +Japan63!AB56*Japan63!D56/Japan63!B56
 +Norway64!AB56*Norway64!D56/Norway64!B56
 +Switzerland65!AB56*Switzerland65!D56/Switzerland65!B56)
/(Australia61!D56/Australia61!B56
 +Canada62!D56/Canada62!B56
 +Japan63!D56/Japan63!B56
 +Norway64!D56/Norway64!B56
 +Switzerland65!D56/Switzerland65!B56))</f>
        <v>0.47682244498041981</v>
      </c>
    </row>
    <row r="57" spans="1:28">
      <c r="A57" s="62">
        <v>1924</v>
      </c>
      <c r="B57" s="62" t="str">
        <f>IF(OR(
Australia61!AC57   ="",
Australia61!D57   ="",
Australia61!B57   ="",
Canada62!AC57      ="",
Canada62!D57      ="",
Canada62!B57      ="",
Japan63!AC57       ="",
Japan63!D57       ="",
Japan63!B57       ="",
Norway64!AC57      ="",
Norway64!D57      ="",
Norway64!B57      ="",
Switzerland65!AC57 ="",
Switzerland65!D57 ="",
Switzerland65!B57 =""),"",
(Australia61!AC57*Australia61!D57/Australia61!B57
 +Canada62!AC57*Canada62!D57/Canada62!B57
 +Japan63!AC57*Japan63!D57/Japan63!B57
 +Norway64!AC57*Norway64!D57/Norway64!B57
 +Switzerland65!AC57*Switzerland65!D57/Switzerland65!B57)
/(Australia61!D57/Australia61!B57
 +Canada62!D57/Canada62!B57
 +Japan63!D57/Japan63!B57
 +Norway64!D57/Norway64!B57
 +Switzerland65!D57/Switzerland65!B57))</f>
        <v/>
      </c>
      <c r="C57" s="61" t="str">
        <f>IF(OR(
Australia61!F57   ="",
Australia61!D57   ="",
Australia61!B57   ="",
Canada62!F57      ="",
Canada62!D57      ="",
Canada62!B57      ="",
Japan63!F57       ="",
Japan63!D57       ="",
Japan63!B57       ="",
Norway64!F57      ="",
Norway64!D57      ="",
Norway64!B57      ="",
Switzerland65!F57 ="",
Switzerland65!D57 ="",
Switzerland65!B57 =""),"",
(Australia61!F57*Australia61!D57/Australia61!B57
 +Canada62!F57*Canada62!D57/Canada62!B57
 +Japan63!F57*Japan63!D57/Japan63!B57
 +Norway64!F57*Norway64!D57/Norway64!B57
 +Switzerland65!F57*Switzerland65!D57/Switzerland65!B57)
/(Australia61!D57/Australia61!B57
 +Canada62!D57/Canada62!B57
 +Japan63!D57/Japan63!B57
 +Norway64!D57/Norway64!B57
 +Switzerland65!D57/Switzerland65!B57))</f>
        <v/>
      </c>
      <c r="D57" s="61" t="str">
        <f>IF(OR(
Australia61!AE57   ="",
Australia61!D57   ="",
Australia61!B57   ="",
Canada62!AE57      ="",
Canada62!D57      ="",
Canada62!B57      ="",
Japan63!AE57       ="",
Japan63!D57       ="",
Japan63!B57       ="",
Norway64!AE57      ="",
Norway64!D57      ="",
Norway64!B57      ="",
Switzerland65!AE57 ="",
Switzerland65!D57 ="",
Switzerland65!B57 =""),"",
(Australia61!AE57*Australia61!D57/Australia61!B57
 +Canada62!AE57*Canada62!D57/Canada62!B57
 +Japan63!AE57*Japan63!D57/Japan63!B57
 +Norway64!AE57*Norway64!D57/Norway64!B57
 +Switzerland65!AE57*Switzerland65!D57/Switzerland65!B57)
/(Australia61!D57/Australia61!B57
 +Canada62!D57/Canada62!B57
 +Japan63!D57/Japan63!B57
 +Norway64!D57/Norway64!B57
 +Switzerland65!D57/Switzerland65!B57))</f>
        <v/>
      </c>
      <c r="E57" s="61" t="str">
        <f>IF(OR(
Australia61!H57   ="",
Australia61!D57   ="",
Australia61!B57   ="",
Canada62!H57      ="",
Canada62!D57      ="",
Canada62!B57      ="",
Japan63!H57       ="",
Japan63!D57       ="",
Japan63!B57       ="",
Norway64!H57      ="",
Norway64!D57      ="",
Norway64!B57      ="",
Switzerland65!H57 ="",
Switzerland65!D57 ="",
Switzerland65!B57 =""),"",
(Australia61!H57*Australia61!D57/Australia61!B57
 +Canada62!H57*Canada62!D57/Canada62!B57
 +Japan63!H57*Japan63!D57/Japan63!B57
 +Norway64!H57*Norway64!D57/Norway64!B57
 +Switzerland65!H57*Switzerland65!D57/Switzerland65!B57)
/(Australia61!D57/Australia61!B57
 +Canada62!D57/Canada62!B57
 +Japan63!D57/Japan63!B57
 +Norway64!D57/Norway64!B57
 +Switzerland65!D57/Switzerland65!B57))</f>
        <v/>
      </c>
      <c r="F57" s="61">
        <f>IF(OR(
Australia61!I57   ="",
Australia61!D57   ="",
Australia61!B57   ="",
Canada62!I57      ="",
Canada62!D57      ="",
Canada62!B57      ="",
Japan63!I57       ="",
Japan63!D57       ="",
Japan63!B57       ="",
Norway64!I57      ="",
Norway64!D57      ="",
Norway64!B57      ="",
Switzerland65!I57 ="",
Switzerland65!D57 ="",
Switzerland65!B57 =""),"",
(Australia61!I57/Australia61!B57
 +Canada62!I57/Canada62!B57
 +Japan63!I57/Japan63!B57
 +Norway64!I57/Norway64!B57
 +Switzerland65!I57/Switzerland65!B57)
/(Australia61!D57/Australia61!B57
 +Canada62!D57/Canada62!B57
 +Japan63!D57/Japan63!B57
 +Norway64!D57/Norway64!B57
 +Switzerland65!D57/Switzerland65!B57))</f>
        <v>8.407123227106289E-2</v>
      </c>
      <c r="G57" s="61">
        <f>IF(OR(
Australia61!J57   ="",
Australia61!D57   ="",
Australia61!B57   ="",
Canada62!J57      ="",
Canada62!D57      ="",
Canada62!B57      ="",
Japan63!J57       ="",
Japan63!D57       ="",
Japan63!B57       ="",
Norway64!J57      ="",
Norway64!D57      ="",
Norway64!B57      ="",
Switzerland65!J57 ="",
Switzerland65!D57 ="",
Switzerland65!B57 =""),"",
(Australia61!J57/Australia61!B57
 +Canada62!J57/Canada62!B57
 +Japan63!J57/Japan63!B57
 +Norway64!J57/Norway64!B57
 +Switzerland65!J57/Switzerland65!B57)
/(Australia61!D57/Australia61!B57
 +Canada62!D57/Canada62!B57
 +Japan63!D57/Japan63!B57
 +Norway64!D57/Norway64!B57
 +Switzerland65!D57/Switzerland65!B57))</f>
        <v>9.3628712104381603E-2</v>
      </c>
      <c r="H57" s="61">
        <f>IF(OR(
Australia61!K57   ="",
Australia61!D57   ="",
Australia61!B57   ="",
Canada62!K57      ="",
Canada62!D57      ="",
Canada62!B57      ="",
Japan63!K57       ="",
Japan63!D57       ="",
Japan63!B57       ="",
Norway64!K57      ="",
Norway64!D57      ="",
Norway64!B57      ="",
Switzerland65!K57 ="",
Switzerland65!D57 ="",
Switzerland65!B57 =""),"",
(Australia61!K57/Australia61!B57
 +Canada62!K57/Canada62!B57
 +Japan63!K57/Japan63!B57
 +Norway64!K57/Norway64!B57
 +Switzerland65!K57/Switzerland65!B57)
/(Australia61!D57/Australia61!B57
 +Canada62!D57/Canada62!B57
 +Japan63!D57/Japan63!B57
 +Norway64!D57/Norway64!B57
 +Switzerland65!D57/Switzerland65!B57))</f>
        <v>0.16459513248098886</v>
      </c>
      <c r="I57" s="61">
        <f>IF(OR(
Australia61!L57   ="",
Australia61!D57   ="",
Australia61!B57   ="",
Canada62!L57      ="",
Canada62!D57      ="",
Canada62!B57      ="",
Japan63!L57       ="",
Japan63!D57       ="",
Japan63!B57       ="",
Norway64!L57      ="",
Norway64!D57      ="",
Norway64!B57      ="",
Switzerland65!L57 ="",
Switzerland65!D57 ="",
Switzerland65!B57 =""),"",
(Australia61!L57/Australia61!B57
 +Canada62!L57/Canada62!B57
 +Japan63!L57/Japan63!B57
 +Norway64!L57/Norway64!B57
 +Switzerland65!L57/Switzerland65!B57)
/(Australia61!D57/Australia61!B57
 +Canada62!D57/Canada62!B57
 +Japan63!D57/Japan63!B57
 +Norway64!D57/Norway64!B57
 +Switzerland65!D57/Switzerland65!B57))</f>
        <v>0.18248955515225371</v>
      </c>
      <c r="J57" s="61">
        <f t="shared" si="0"/>
        <v>-1.7894422671264842E-2</v>
      </c>
      <c r="K57" s="62">
        <f>IF(OR(
Australia61!D57   ="",Australia61!D56   ="",
Australia61!B57   ="",Australia61!B56   ="",
Australia61!N57   ="",Australia61!N56   ="",
Canada62!D57      ="",Canada62!D56      ="",
Canada62!B57      ="",Canada62!B56      ="",
Canada62!N57      ="",Canada62!N56      ="",
Japan63!D57       ="",Japan63!D56       ="",
Japan63!B57       ="",Japan63!B56       ="",
Japan63!N57       ="",Japan63!N56       ="",
Norway64!D57      ="",Norway64!D56      ="",
Norway64!B57      ="",Norway64!B56      ="",
Norway64!N57      ="",Norway64!N56      ="",
Switzerland65!D57 ="",Switzerland65!D56 ="",
Switzerland65!B57 ="",Switzerland65!B56 ="",
Switzerland65!N57 ="",Switzerland65!N56 =""),"",
LN(SQRT(
(Australia61!D57/Australia61!B57
 +Canada62!D57/Canada62!B57
 +Japan63!D57/Japan63!B57
 +Norway64!D57/Norway64!B57
 +Switzerland65!D57/Switzerland65!B57)
/(Australia61!D57/Australia61!N57*Australia61!N56/Australia61!B56
 +Canada62!D57/Canada62!N57*Canada62!N56/Canada62!B56
 +Japan63!D57/Japan63!N57*Japan63!N56/Japan63!B56
 +Norway64!D57/Norway64!N57*Norway64!N56/Norway64!B56
 +Switzerland65!D57/Switzerland65!N57*Switzerland65!N56/Switzerland65!B56)
*(Australia61!D56/Australia61!N56*Australia61!N57/Australia61!B57
 +Canada62!D56/Canada62!N56*Canada62!N57/Canada62!B57
 +Japan63!D56/Japan63!N56*Japan63!N57/Japan63!B57
 +Norway64!D56/Norway64!N56*Norway64!N57/Norway64!B57
 +Switzerland65!D56/Switzerland65!N56*Switzerland65!N57/Switzerland65!B57)
/(Australia61!D56/Australia61!B56
 +Canada62!D56/Canada62!B56
 +Japan63!D56/Japan63!B56
 +Norway64!D56/Norway64!B56
 +Switzerland65!D56/Switzerland65!B56))))</f>
        <v>-5.7664981245639124E-2</v>
      </c>
      <c r="L57" s="62" t="str">
        <f>IF(OR(
Australia61!F57   ="",Australia61!F56   ="",
Australia61!D57   ="",Australia61!D56   ="",
Australia61!B57   ="",Australia61!B56   ="",
Australia61!P57   ="",Australia61!P56   ="",
Canada62!F57      ="",Canada62!F56      ="",
Canada62!D57      ="",Canada62!D56      ="",
Canada62!B57      ="",Canada62!B56      ="",
Canada62!P57      ="",Canada62!P56      ="",
Japan63!F57       ="",Japan63!F56       ="",
Japan63!D57       ="",Japan63!D56       ="",
Japan63!B57       ="",Japan63!B56       ="",
Japan63!P57       ="",Japan63!P56       ="",
Norway64!F57      ="",Norway64!F56      ="",
Norway64!D57      ="",Norway64!D56      ="",
Norway64!B57      ="",Norway64!B56      ="",
Norway64!P57      ="",Norway64!P56      ="",
Switzerland65!F57 ="",Switzerland65!F56 ="",
Switzerland65!D57 ="",Switzerland65!D56 ="",
Switzerland65!B57 ="",Switzerland65!B56 ="",
Switzerland65!P57 ="",Switzerland65!P56 =""),"",
LN(SQRT(
(Australia61!D57*Australia61!F57/Australia61!B57
 +Canada62!D57*Canada62!F57/Canada62!B57
 +Japan63!D57*Japan63!F57/Japan63!B57
 +Norway64!D57*Norway64!F57/Norway64!B57
 +Switzerland65!D57*Switzerland65!F57/Switzerland65!B57)
/(Australia61!D57*Australia61!F57/Australia61!P57*Australia61!P56/Australia61!B56
 +Canada62!D57*Canada62!F57/Canada62!P57*Canada62!P56/Canada62!B56
 +Japan63!D57*Japan63!F57/Japan63!P57*Japan63!P56/Japan63!B56
 +Norway64!D57*Norway64!F57/Norway64!P57*Norway64!P56/Norway64!B56
 +Switzerland65!D57*Switzerland65!F57/Switzerland65!P57*Switzerland65!P56/Switzerland65!B56)
*(Australia61!D56*Australia61!F56/Australia61!P56*Australia61!P57/Australia61!B57
 +Canada62!D56*Canada62!F56/Canada62!P56*Canada62!P57/Canada62!B57
 +Japan63!D56*Japan63!F56/Japan63!P56*Japan63!P57/Japan63!B57
 +Norway64!D56*Norway64!F56/Norway64!P56*Norway64!P57/Norway64!B57
 +Switzerland65!D56*Switzerland65!F56/Switzerland65!P56*Switzerland65!P57/Switzerland65!B57)
/(Australia61!D56*Australia61!F56/Australia61!B56
 +Canada62!D56*Canada62!F56/Canada62!B56
 +Japan63!D56*Japan63!F56/Japan63!B56
 +Norway64!D56*Norway64!F56/Norway64!B56
 +Switzerland65!D56*Switzerland65!F56/Switzerland65!B56))))</f>
        <v/>
      </c>
      <c r="M57" s="62" t="str">
        <f>IF(OR(
Australia61!H57   ="",Australia61!H56   ="",
Australia61!D57   ="",Australia61!D56   ="",
Australia61!B57   ="",Australia61!B56   ="",
Australia61!Q57   ="",Australia61!Q56   ="",
Canada62!H57      ="",Canada62!H56      ="",
Canada62!D57      ="",Canada62!D56      ="",
Canada62!B57      ="",Canada62!B56      ="",
Canada62!Q57      ="",Canada62!Q56      ="",
Japan63!H57       ="",Japan63!H56       ="",
Japan63!D57       ="",Japan63!D56       ="",
Japan63!B57       ="",Japan63!B56       ="",
Japan63!Q57       ="",Japan63!Q56       ="",
Norway64!H57      ="",Norway64!H56      ="",
Norway64!D57      ="",Norway64!D56      ="",
Norway64!B57      ="",Norway64!B56      ="",
Norway64!Q57      ="",Norway64!Q56      ="",
Switzerland65!H57 ="",Switzerland65!H56 ="",
Switzerland65!D57 ="",Switzerland65!D56 ="",
Switzerland65!B57 ="",Switzerland65!B56 ="",
Switzerland65!Q57 ="",Switzerland65!Q56 =""),"",
LN(SQRT(
(Australia61!D57*Australia61!H57/Australia61!B57
 +Canada62!D57*Canada62!H57/Canada62!B57
 +Japan63!D57*Japan63!H57/Japan63!B57
 +Norway64!D57*Norway64!H57/Norway64!B57
 +Switzerland65!D57*Switzerland65!H57/Switzerland65!B57)
/(Australia61!D57*Australia61!H57/Australia61!Q57*Australia61!Q56/Australia61!B56
 +Canada62!D57*Canada62!H57/Canada62!Q57*Canada62!Q56/Canada62!B56
 +Japan63!D57*Japan63!H57/Japan63!Q57*Japan63!Q56/Japan63!B56
 +Norway64!D57*Norway64!H57/Norway64!Q57*Norway64!Q56/Norway64!B56
 +Switzerland65!D57*Switzerland65!H57/Switzerland65!Q57*Switzerland65!Q56/Switzerland65!B56)
*(Australia61!D56*Australia61!H56/Australia61!Q56*Australia61!Q57/Australia61!B57
 +Canada62!D56*Canada62!H56/Canada62!Q56*Canada62!Q57/Canada62!B57
 +Japan63!D56*Japan63!H56/Japan63!Q56*Japan63!Q57/Japan63!B57
 +Norway64!D56*Norway64!H56/Norway64!Q56*Norway64!Q57/Norway64!B57
 +Switzerland65!D56*Switzerland65!H56/Switzerland65!Q56*Switzerland65!Q57/Switzerland65!B57)
/(Australia61!D56*Australia61!H56/Australia61!B56
 +Canada62!D56*Canada62!H56/Canada62!B56
 +Japan63!D56*Japan63!H56/Japan63!B56
 +Norway64!D56*Norway64!H56/Norway64!B56
 +Switzerland65!D56*Switzerland65!H56/Switzerland65!B56))))</f>
        <v/>
      </c>
      <c r="N57" s="62" t="str">
        <f>IF(OR(
Australia61!I57   ="",Australia61!I56   ="",
Australia61!B57   ="",Australia61!B56   ="",
Australia61!R57   ="",Australia61!R56   ="",
Canada62!I57      ="",Canada62!I56      ="",
Canada62!B57      ="",Canada62!B56      ="",
Canada62!R57      ="",Canada62!R56      ="",
Japan63!I57       ="",Japan63!I56       ="",
Japan63!B57       ="",Japan63!B56       ="",
Japan63!R57       ="",Japan63!R56       ="",
Norway64!I57      ="",Norway64!I56      ="",
Norway64!B57      ="",Norway64!B56      ="",
Norway64!R57      ="",Norway64!R56      ="",
Switzerland65!I57 ="",Switzerland65!I56 ="",
Switzerland65!B57 ="",Switzerland65!B56 ="",
Switzerland65!R57 ="",Switzerland65!R56 =""),"",
LN(SQRT(
(Australia61!I57/Australia61!B57
 +Canada62!I57/Canada62!B57
 +Japan63!I57/Japan63!B57
 +Norway64!I57/Norway64!B57
 +Switzerland65!I57/Switzerland65!B57)
/(Australia61!I57/Australia61!R57*Australia61!R56/Australia61!B56
 +Canada62!I57/Canada62!R57*Canada62!R56/Canada62!B56
 +Japan63!I57/Japan63!R57*Japan63!R56/Japan63!B56
 +Norway64!I57/Norway64!R57*Norway64!R56/Norway64!B56
 +Switzerland65!I57/Switzerland65!R57*Switzerland65!R56/Switzerland65!B56)
*(Australia61!I56/Australia61!R56*Australia61!R57/Australia61!B57
 +Canada62!I56/Canada62!R56*Canada62!R57/Canada62!B57
 +Japan63!I56/Japan63!R56*Japan63!R57/Japan63!B57
 +Norway64!I56/Norway64!R56*Norway64!R57/Norway64!B57
 +Switzerland65!I56/Switzerland65!R56*Switzerland65!R57/Switzerland65!B57)
/(Australia61!I56/Australia61!B56
 +Canada62!I56/Canada62!B56
 +Japan63!I56/Japan63!B56
 +Norway64!I56/Norway64!B56
 +Switzerland65!I56/Switzerland65!B56))))</f>
        <v/>
      </c>
      <c r="O57" s="62" t="str">
        <f>IF(OR(
Australia61!K57   ="",Australia61!K56   ="",
Australia61!B57   ="",Australia61!B56   ="",
Australia61!S57   ="",Australia61!S56   ="",
Canada62!K57      ="",Canada62!K56      ="",
Canada62!B57      ="",Canada62!B56      ="",
Canada62!S57      ="",Canada62!S56      ="",
Japan63!K57       ="",Japan63!K56       ="",
Japan63!B57       ="",Japan63!B56       ="",
Japan63!S57       ="",Japan63!S56       ="",
Norway64!K57      ="",Norway64!K56      ="",
Norway64!B57      ="",Norway64!B56      ="",
Norway64!S57      ="",Norway64!S56      ="",
Switzerland65!K57 ="",Switzerland65!K56 ="",
Switzerland65!B57 ="",Switzerland65!B56 ="",
Switzerland65!S57 ="",Switzerland65!S56 =""),"",
LN(SQRT(
(Australia61!K57/Australia61!B57
 +Canada62!K57/Canada62!B57
 +Japan63!K57/Japan63!B57
 +Norway64!K57/Norway64!B57
 +Switzerland65!K57/Switzerland65!B57)
/(Australia61!K57/Australia61!S57*Australia61!S56/Australia61!B56
 +Canada62!K57/Canada62!S57*Canada62!S56/Canada62!B56
 +Japan63!K57/Japan63!S57*Japan63!S56/Japan63!B56
 +Norway64!K57/Norway64!S57*Norway64!S56/Norway64!B56
 +Switzerland65!K57/Switzerland65!S57*Switzerland65!S56/Switzerland65!B56)
*(Australia61!K56/Australia61!S56*Australia61!S57/Australia61!B57
 +Canada62!K56/Canada62!S56*Canada62!S57/Canada62!B57
 +Japan63!K56/Japan63!S56*Japan63!S57/Japan63!B57
 +Norway64!K56/Norway64!S56*Norway64!S57/Norway64!B57
 +Switzerland65!K56/Switzerland65!S56*Switzerland65!S57/Switzerland65!B57)
/(Australia61!K56/Australia61!B56
 +Canada62!K56/Canada62!B56
 +Japan63!K56/Japan63!B56
 +Norway64!K56/Norway64!B56
 +Switzerland65!K56/Switzerland65!B56))))</f>
        <v/>
      </c>
      <c r="P57" s="62" t="str">
        <f>IF(OR(
Australia61!L57   ="",Australia61!L56   ="",
Australia61!B57   ="",Australia61!B56   ="",
Australia61!T57   ="",Australia61!T56   ="",
Canada62!L57      ="",Canada62!L56      ="",
Canada62!B57      ="",Canada62!B56      ="",
Canada62!T57      ="",Canada62!T56      ="",
Japan63!L57       ="",Japan63!L56       ="",
Japan63!B57       ="",Japan63!B56       ="",
Japan63!T57       ="",Japan63!T56       ="",
Norway64!L57      ="",Norway64!L56      ="",
Norway64!B57      ="",Norway64!B56      ="",
Norway64!T57      ="",Norway64!T56      ="",
Switzerland65!L57 ="",Switzerland65!L56 ="",
Switzerland65!B57 ="",Switzerland65!B56 ="",
Switzerland65!T57 ="",Switzerland65!T56 =""),"",
LN(SQRT(
(Australia61!L57/Australia61!B57
 +Canada62!L57/Canada62!B57
 +Japan63!L57/Japan63!B57
 +Norway64!L57/Norway64!B57
 +Switzerland65!L57/Switzerland65!B57)
/(Australia61!L57/Australia61!T57*Australia61!T56/Australia61!B56
 +Canada62!L57/Canada62!T57*Canada62!T56/Canada62!B56
 +Japan63!L57/Japan63!T57*Japan63!T56/Japan63!B56
 +Norway64!L57/Norway64!T57*Norway64!T56/Norway64!B56
 +Switzerland65!L57/Switzerland65!T57*Switzerland65!T56/Switzerland65!B56)
*(Australia61!L56/Australia61!T56*Australia61!T57/Australia61!B57
 +Canada62!L56/Canada62!T56*Canada62!T57/Canada62!B57
 +Japan63!L56/Japan63!T56*Japan63!T57/Japan63!B57
 +Norway64!L56/Norway64!T56*Norway64!T57/Norway64!B57
 +Switzerland65!L56/Switzerland65!T56*Switzerland65!T57/Switzerland65!B57)
/(Australia61!L56/Australia61!B56
 +Canada62!L56/Canada62!B56
 +Japan63!L56/Japan63!B56
 +Norway64!L56/Norway64!B56
 +Switzerland65!L56/Switzerland65!B56))))</f>
        <v/>
      </c>
      <c r="V57" s="61" t="str">
        <f>IF(OR(
Australia61!V57   ="",
Australia61!U57   ="",
Canada62!V57      ="",
Canada62!U57      ="",
Japan63!V57       ="",
Japan63!U57       ="",
Norway64!V57      ="",
Norway64!U57      ="",
Switzerland65!V57 ="",
Switzerland65!U57 =""),"",
LN((Australia61!V57+Canada62!V57+Japan63!V57+Norway64!V57+Switzerland65!V57)
/(Australia61!U57+Canada62!U57+Japan63!U57+Norway64!U57+Switzerland65!U57)))</f>
        <v/>
      </c>
      <c r="W57" s="61" t="str">
        <f>IF(OR(
Australia61!V57   ="",
Australia61!W57   ="",
Australia61!U57   ="",
Canada62!V57      ="",
Canada62!W57      ="",
Canada62!U57      ="",
Japan63!V57       ="",
Japan63!W57       ="",
Japan63!U57       ="",
Norway64!V57      ="",
Norway64!W57      ="",
Norway64!U57      ="",
Switzerland65!V57 ="",
Switzerland65!W57 ="",
Switzerland65!V57 =""),"",
LN((Australia61!V57*Australia61!W57+Canada62!V57*Canada62!W57+Japan63!V57*Japan63!W57+Norway64!V57*Norway64!W57+Switzerland65!V57*Switzerland65!W57)
/(Australia61!U57+Canada62!U57+Japan63!U57+Norway64!U57+Switzerland65!U57)))</f>
        <v/>
      </c>
      <c r="X57" s="61" t="str">
        <f>IF(OR(
Australia61!X57   ="",
Australia61!D57   ="",
Australia61!B57   ="",
Canada62!X57      ="",
Canada62!D57      ="",
Canada62!B57      ="",
Japan63!X57       ="",
Japan63!D57       ="",
Japan63!B57       ="",
Norway64!X57      ="",
Norway64!D57      ="",
Norway64!B57      ="",
Switzerland65!X57 ="",
Switzerland65!D57 ="",
Switzerland65!B57 =""),"",
(Australia61!X57*Australia61!D57/Australia61!B57
 +Canada62!X57*Canada62!D57/Canada62!B57
 +Japan63!X57*Japan63!D57/Japan63!B57
 +Norway64!X57*Norway64!D57/Norway64!B57
 +Switzerland65!X57*Switzerland65!D57/Switzerland65!B57)
/(Australia61!D57/Australia61!B57
 +Canada62!D57/Canada62!B57
 +Japan63!D57/Japan63!B57
 +Norway64!D57/Norway64!B57
 +Switzerland65!D57/Switzerland65!B57))</f>
        <v/>
      </c>
      <c r="Y57" s="61" t="str">
        <f>IF(OR(
Australia61!Y57   ="",
Australia61!D57   ="",
Australia61!B57   ="",
Canada62!Y57      ="",
Canada62!D57      ="",
Canada62!B57      ="",
Japan63!Y57       ="",
Japan63!D57       ="",
Japan63!B57       ="",
Norway64!Y57      ="",
Norway64!D57      ="",
Norway64!B57      ="",
Switzerland65!Y57 ="",
Switzerland65!D57 ="",
Switzerland65!B57 =""),"",
(Australia61!Y57/Australia61!B57
 +Canada62!Y57/Canada62!B57
 +Japan63!Y57/Japan63!B57
 +Norway64!Y57/Norway64!B57
 +Switzerland65!Y57/Switzerland65!B57)
/(Australia61!D57/Australia61!B57
 +Canada62!D57/Canada62!B57
 +Japan63!D57/Japan63!B57
 +Norway64!D57/Norway64!B57
 +Switzerland65!D57/Switzerland65!B57))</f>
        <v/>
      </c>
      <c r="Z57" s="61">
        <v>3.08</v>
      </c>
      <c r="AA57" s="62">
        <f t="shared" si="1"/>
        <v>0.10626498124563913</v>
      </c>
      <c r="AB57" s="61">
        <f>IF(OR(
Australia61!AB57   ="",
Australia61!D57   ="",
Australia61!B57   ="",
Canada62!AB57      ="",
Canada62!D57      ="",
Canada62!B57      ="",
Japan63!AB57       ="",
Japan63!D57       ="",
Japan63!B57       ="",
Norway64!AB57      ="",
Norway64!D57      ="",
Norway64!B57      ="",
Switzerland65!AB57 ="",
Switzerland65!D57 ="",
Switzerland65!B57 =""),"",
(Australia61!AB57*Australia61!D57/Australia61!B57
 +Canada62!AB57*Canada62!D57/Canada62!B57
 +Japan63!AB57*Japan63!D57/Japan63!B57
 +Norway64!AB57*Norway64!D57/Norway64!B57
 +Switzerland65!AB57*Switzerland65!D57/Switzerland65!B57)
/(Australia61!D57/Australia61!B57
 +Canada62!D57/Canada62!B57
 +Japan63!D57/Japan63!B57
 +Norway64!D57/Norway64!B57
 +Switzerland65!D57/Switzerland65!B57))</f>
        <v>0.48078367569888553</v>
      </c>
    </row>
    <row r="58" spans="1:28">
      <c r="A58" s="62">
        <v>1925</v>
      </c>
      <c r="B58" s="62" t="str">
        <f>IF(OR(
Australia61!AC58   ="",
Australia61!D58   ="",
Australia61!B58   ="",
Canada62!AC58      ="",
Canada62!D58      ="",
Canada62!B58      ="",
Japan63!AC58       ="",
Japan63!D58       ="",
Japan63!B58       ="",
Norway64!AC58      ="",
Norway64!D58      ="",
Norway64!B58      ="",
Switzerland65!AC58 ="",
Switzerland65!D58 ="",
Switzerland65!B58 =""),"",
(Australia61!AC58*Australia61!D58/Australia61!B58
 +Canada62!AC58*Canada62!D58/Canada62!B58
 +Japan63!AC58*Japan63!D58/Japan63!B58
 +Norway64!AC58*Norway64!D58/Norway64!B58
 +Switzerland65!AC58*Switzerland65!D58/Switzerland65!B58)
/(Australia61!D58/Australia61!B58
 +Canada62!D58/Canada62!B58
 +Japan63!D58/Japan63!B58
 +Norway64!D58/Norway64!B58
 +Switzerland65!D58/Switzerland65!B58))</f>
        <v/>
      </c>
      <c r="C58" s="61" t="str">
        <f>IF(OR(
Australia61!F58   ="",
Australia61!D58   ="",
Australia61!B58   ="",
Canada62!F58      ="",
Canada62!D58      ="",
Canada62!B58      ="",
Japan63!F58       ="",
Japan63!D58       ="",
Japan63!B58       ="",
Norway64!F58      ="",
Norway64!D58      ="",
Norway64!B58      ="",
Switzerland65!F58 ="",
Switzerland65!D58 ="",
Switzerland65!B58 =""),"",
(Australia61!F58*Australia61!D58/Australia61!B58
 +Canada62!F58*Canada62!D58/Canada62!B58
 +Japan63!F58*Japan63!D58/Japan63!B58
 +Norway64!F58*Norway64!D58/Norway64!B58
 +Switzerland65!F58*Switzerland65!D58/Switzerland65!B58)
/(Australia61!D58/Australia61!B58
 +Canada62!D58/Canada62!B58
 +Japan63!D58/Japan63!B58
 +Norway64!D58/Norway64!B58
 +Switzerland65!D58/Switzerland65!B58))</f>
        <v/>
      </c>
      <c r="D58" s="61" t="str">
        <f>IF(OR(
Australia61!AE58   ="",
Australia61!D58   ="",
Australia61!B58   ="",
Canada62!AE58      ="",
Canada62!D58      ="",
Canada62!B58      ="",
Japan63!AE58       ="",
Japan63!D58       ="",
Japan63!B58       ="",
Norway64!AE58      ="",
Norway64!D58      ="",
Norway64!B58      ="",
Switzerland65!AE58 ="",
Switzerland65!D58 ="",
Switzerland65!B58 =""),"",
(Australia61!AE58*Australia61!D58/Australia61!B58
 +Canada62!AE58*Canada62!D58/Canada62!B58
 +Japan63!AE58*Japan63!D58/Japan63!B58
 +Norway64!AE58*Norway64!D58/Norway64!B58
 +Switzerland65!AE58*Switzerland65!D58/Switzerland65!B58)
/(Australia61!D58/Australia61!B58
 +Canada62!D58/Canada62!B58
 +Japan63!D58/Japan63!B58
 +Norway64!D58/Norway64!B58
 +Switzerland65!D58/Switzerland65!B58))</f>
        <v/>
      </c>
      <c r="E58" s="61" t="str">
        <f>IF(OR(
Australia61!H58   ="",
Australia61!D58   ="",
Australia61!B58   ="",
Canada62!H58      ="",
Canada62!D58      ="",
Canada62!B58      ="",
Japan63!H58       ="",
Japan63!D58       ="",
Japan63!B58       ="",
Norway64!H58      ="",
Norway64!D58      ="",
Norway64!B58      ="",
Switzerland65!H58 ="",
Switzerland65!D58 ="",
Switzerland65!B58 =""),"",
(Australia61!H58*Australia61!D58/Australia61!B58
 +Canada62!H58*Canada62!D58/Canada62!B58
 +Japan63!H58*Japan63!D58/Japan63!B58
 +Norway64!H58*Norway64!D58/Norway64!B58
 +Switzerland65!H58*Switzerland65!D58/Switzerland65!B58)
/(Australia61!D58/Australia61!B58
 +Canada62!D58/Canada62!B58
 +Japan63!D58/Japan63!B58
 +Norway64!D58/Norway64!B58
 +Switzerland65!D58/Switzerland65!B58))</f>
        <v/>
      </c>
      <c r="F58" s="61">
        <f>IF(OR(
Australia61!I58   ="",
Australia61!D58   ="",
Australia61!B58   ="",
Canada62!I58      ="",
Canada62!D58      ="",
Canada62!B58      ="",
Japan63!I58       ="",
Japan63!D58       ="",
Japan63!B58       ="",
Norway64!I58      ="",
Norway64!D58      ="",
Norway64!B58      ="",
Switzerland65!I58 ="",
Switzerland65!D58 ="",
Switzerland65!B58 =""),"",
(Australia61!I58/Australia61!B58
 +Canada62!I58/Canada62!B58
 +Japan63!I58/Japan63!B58
 +Norway64!I58/Norway64!B58
 +Switzerland65!I58/Switzerland65!B58)
/(Australia61!D58/Australia61!B58
 +Canada62!D58/Canada62!B58
 +Japan63!D58/Japan63!B58
 +Norway64!D58/Norway64!B58
 +Switzerland65!D58/Switzerland65!B58))</f>
        <v>7.7276944977967735E-2</v>
      </c>
      <c r="G58" s="61">
        <f>IF(OR(
Australia61!J58   ="",
Australia61!D58   ="",
Australia61!B58   ="",
Canada62!J58      ="",
Canada62!D58      ="",
Canada62!B58      ="",
Japan63!J58       ="",
Japan63!D58       ="",
Japan63!B58       ="",
Norway64!J58      ="",
Norway64!D58      ="",
Norway64!B58      ="",
Switzerland65!J58 ="",
Switzerland65!D58 ="",
Switzerland65!B58 =""),"",
(Australia61!J58/Australia61!B58
 +Canada62!J58/Canada62!B58
 +Japan63!J58/Japan63!B58
 +Norway64!J58/Norway64!B58
 +Switzerland65!J58/Switzerland65!B58)
/(Australia61!D58/Australia61!B58
 +Canada62!D58/Canada62!B58
 +Japan63!D58/Japan63!B58
 +Norway64!D58/Norway64!B58
 +Switzerland65!D58/Switzerland65!B58))</f>
        <v>8.4173547285415692E-2</v>
      </c>
      <c r="H58" s="61">
        <f>IF(OR(
Australia61!K58   ="",
Australia61!D58   ="",
Australia61!B58   ="",
Canada62!K58      ="",
Canada62!D58      ="",
Canada62!B58      ="",
Japan63!K58       ="",
Japan63!D58       ="",
Japan63!B58       ="",
Norway64!K58      ="",
Norway64!D58      ="",
Norway64!B58      ="",
Switzerland65!K58 ="",
Switzerland65!D58 ="",
Switzerland65!B58 =""),"",
(Australia61!K58/Australia61!B58
 +Canada62!K58/Canada62!B58
 +Japan63!K58/Japan63!B58
 +Norway64!K58/Norway64!B58
 +Switzerland65!K58/Switzerland65!B58)
/(Australia61!D58/Australia61!B58
 +Canada62!D58/Canada62!B58
 +Japan63!D58/Japan63!B58
 +Norway64!D58/Norway64!B58
 +Switzerland65!D58/Switzerland65!B58))</f>
        <v>0.18676469230397438</v>
      </c>
      <c r="I58" s="61">
        <f>IF(OR(
Australia61!L58   ="",
Australia61!D58   ="",
Australia61!B58   ="",
Canada62!L58      ="",
Canada62!D58      ="",
Canada62!B58      ="",
Japan63!L58       ="",
Japan63!D58       ="",
Japan63!B58       ="",
Norway64!L58      ="",
Norway64!D58      ="",
Norway64!B58      ="",
Switzerland65!L58 ="",
Switzerland65!D58 ="",
Switzerland65!B58 =""),"",
(Australia61!L58/Australia61!B58
 +Canada62!L58/Canada62!B58
 +Japan63!L58/Japan63!B58
 +Norway64!L58/Norway64!B58
 +Switzerland65!L58/Switzerland65!B58)
/(Australia61!D58/Australia61!B58
 +Canada62!D58/Canada62!B58
 +Japan63!D58/Japan63!B58
 +Norway64!D58/Norway64!B58
 +Switzerland65!D58/Switzerland65!B58))</f>
        <v>0.1799167937978064</v>
      </c>
      <c r="J58" s="61">
        <f t="shared" si="0"/>
        <v>6.8478985061679876E-3</v>
      </c>
      <c r="K58" s="62">
        <f>IF(OR(
Australia61!D58   ="",Australia61!D57   ="",
Australia61!B58   ="",Australia61!B57   ="",
Australia61!N58   ="",Australia61!N57   ="",
Canada62!D58      ="",Canada62!D57      ="",
Canada62!B58      ="",Canada62!B57      ="",
Canada62!N58      ="",Canada62!N57      ="",
Japan63!D58       ="",Japan63!D57       ="",
Japan63!B58       ="",Japan63!B57       ="",
Japan63!N58       ="",Japan63!N57       ="",
Norway64!D58      ="",Norway64!D57      ="",
Norway64!B58      ="",Norway64!B57      ="",
Norway64!N58      ="",Norway64!N57      ="",
Switzerland65!D58 ="",Switzerland65!D57 ="",
Switzerland65!B58 ="",Switzerland65!B57 ="",
Switzerland65!N58 ="",Switzerland65!N57 =""),"",
LN(SQRT(
(Australia61!D58/Australia61!B58
 +Canada62!D58/Canada62!B58
 +Japan63!D58/Japan63!B58
 +Norway64!D58/Norway64!B58
 +Switzerland65!D58/Switzerland65!B58)
/(Australia61!D58/Australia61!N58*Australia61!N57/Australia61!B57
 +Canada62!D58/Canada62!N58*Canada62!N57/Canada62!B57
 +Japan63!D58/Japan63!N58*Japan63!N57/Japan63!B57
 +Norway64!D58/Norway64!N58*Norway64!N57/Norway64!B57
 +Switzerland65!D58/Switzerland65!N58*Switzerland65!N57/Switzerland65!B57)
*(Australia61!D57/Australia61!N57*Australia61!N58/Australia61!B58
 +Canada62!D57/Canada62!N57*Canada62!N58/Canada62!B58
 +Japan63!D57/Japan63!N57*Japan63!N58/Japan63!B58
 +Norway64!D57/Norway64!N57*Norway64!N58/Norway64!B58
 +Switzerland65!D57/Switzerland65!N57*Switzerland65!N58/Switzerland65!B58)
/(Australia61!D57/Australia61!B57
 +Canada62!D57/Canada62!B57
 +Japan63!D57/Japan63!B57
 +Norway64!D57/Norway64!B57
 +Switzerland65!D57/Switzerland65!B57))))</f>
        <v>4.3542315566166521E-2</v>
      </c>
      <c r="L58" s="62" t="str">
        <f>IF(OR(
Australia61!F58   ="",Australia61!F57   ="",
Australia61!D58   ="",Australia61!D57   ="",
Australia61!B58   ="",Australia61!B57   ="",
Australia61!P58   ="",Australia61!P57   ="",
Canada62!F58      ="",Canada62!F57      ="",
Canada62!D58      ="",Canada62!D57      ="",
Canada62!B58      ="",Canada62!B57      ="",
Canada62!P58      ="",Canada62!P57      ="",
Japan63!F58       ="",Japan63!F57       ="",
Japan63!D58       ="",Japan63!D57       ="",
Japan63!B58       ="",Japan63!B57       ="",
Japan63!P58       ="",Japan63!P57       ="",
Norway64!F58      ="",Norway64!F57      ="",
Norway64!D58      ="",Norway64!D57      ="",
Norway64!B58      ="",Norway64!B57      ="",
Norway64!P58      ="",Norway64!P57      ="",
Switzerland65!F58 ="",Switzerland65!F57 ="",
Switzerland65!D58 ="",Switzerland65!D57 ="",
Switzerland65!B58 ="",Switzerland65!B57 ="",
Switzerland65!P58 ="",Switzerland65!P57 =""),"",
LN(SQRT(
(Australia61!D58*Australia61!F58/Australia61!B58
 +Canada62!D58*Canada62!F58/Canada62!B58
 +Japan63!D58*Japan63!F58/Japan63!B58
 +Norway64!D58*Norway64!F58/Norway64!B58
 +Switzerland65!D58*Switzerland65!F58/Switzerland65!B58)
/(Australia61!D58*Australia61!F58/Australia61!P58*Australia61!P57/Australia61!B57
 +Canada62!D58*Canada62!F58/Canada62!P58*Canada62!P57/Canada62!B57
 +Japan63!D58*Japan63!F58/Japan63!P58*Japan63!P57/Japan63!B57
 +Norway64!D58*Norway64!F58/Norway64!P58*Norway64!P57/Norway64!B57
 +Switzerland65!D58*Switzerland65!F58/Switzerland65!P58*Switzerland65!P57/Switzerland65!B57)
*(Australia61!D57*Australia61!F57/Australia61!P57*Australia61!P58/Australia61!B58
 +Canada62!D57*Canada62!F57/Canada62!P57*Canada62!P58/Canada62!B58
 +Japan63!D57*Japan63!F57/Japan63!P57*Japan63!P58/Japan63!B58
 +Norway64!D57*Norway64!F57/Norway64!P57*Norway64!P58/Norway64!B58
 +Switzerland65!D57*Switzerland65!F57/Switzerland65!P57*Switzerland65!P58/Switzerland65!B58)
/(Australia61!D57*Australia61!F57/Australia61!B57
 +Canada62!D57*Canada62!F57/Canada62!B57
 +Japan63!D57*Japan63!F57/Japan63!B57
 +Norway64!D57*Norway64!F57/Norway64!B57
 +Switzerland65!D57*Switzerland65!F57/Switzerland65!B57))))</f>
        <v/>
      </c>
      <c r="M58" s="62" t="str">
        <f>IF(OR(
Australia61!H58   ="",Australia61!H57   ="",
Australia61!D58   ="",Australia61!D57   ="",
Australia61!B58   ="",Australia61!B57   ="",
Australia61!Q58   ="",Australia61!Q57   ="",
Canada62!H58      ="",Canada62!H57      ="",
Canada62!D58      ="",Canada62!D57      ="",
Canada62!B58      ="",Canada62!B57      ="",
Canada62!Q58      ="",Canada62!Q57      ="",
Japan63!H58       ="",Japan63!H57       ="",
Japan63!D58       ="",Japan63!D57       ="",
Japan63!B58       ="",Japan63!B57       ="",
Japan63!Q58       ="",Japan63!Q57       ="",
Norway64!H58      ="",Norway64!H57      ="",
Norway64!D58      ="",Norway64!D57      ="",
Norway64!B58      ="",Norway64!B57      ="",
Norway64!Q58      ="",Norway64!Q57      ="",
Switzerland65!H58 ="",Switzerland65!H57 ="",
Switzerland65!D58 ="",Switzerland65!D57 ="",
Switzerland65!B58 ="",Switzerland65!B57 ="",
Switzerland65!Q58 ="",Switzerland65!Q57 =""),"",
LN(SQRT(
(Australia61!D58*Australia61!H58/Australia61!B58
 +Canada62!D58*Canada62!H58/Canada62!B58
 +Japan63!D58*Japan63!H58/Japan63!B58
 +Norway64!D58*Norway64!H58/Norway64!B58
 +Switzerland65!D58*Switzerland65!H58/Switzerland65!B58)
/(Australia61!D58*Australia61!H58/Australia61!Q58*Australia61!Q57/Australia61!B57
 +Canada62!D58*Canada62!H58/Canada62!Q58*Canada62!Q57/Canada62!B57
 +Japan63!D58*Japan63!H58/Japan63!Q58*Japan63!Q57/Japan63!B57
 +Norway64!D58*Norway64!H58/Norway64!Q58*Norway64!Q57/Norway64!B57
 +Switzerland65!D58*Switzerland65!H58/Switzerland65!Q58*Switzerland65!Q57/Switzerland65!B57)
*(Australia61!D57*Australia61!H57/Australia61!Q57*Australia61!Q58/Australia61!B58
 +Canada62!D57*Canada62!H57/Canada62!Q57*Canada62!Q58/Canada62!B58
 +Japan63!D57*Japan63!H57/Japan63!Q57*Japan63!Q58/Japan63!B58
 +Norway64!D57*Norway64!H57/Norway64!Q57*Norway64!Q58/Norway64!B58
 +Switzerland65!D57*Switzerland65!H57/Switzerland65!Q57*Switzerland65!Q58/Switzerland65!B58)
/(Australia61!D57*Australia61!H57/Australia61!B57
 +Canada62!D57*Canada62!H57/Canada62!B57
 +Japan63!D57*Japan63!H57/Japan63!B57
 +Norway64!D57*Norway64!H57/Norway64!B57
 +Switzerland65!D57*Switzerland65!H57/Switzerland65!B57))))</f>
        <v/>
      </c>
      <c r="N58" s="62" t="str">
        <f>IF(OR(
Australia61!I58   ="",Australia61!I57   ="",
Australia61!B58   ="",Australia61!B57   ="",
Australia61!R58   ="",Australia61!R57   ="",
Canada62!I58      ="",Canada62!I57      ="",
Canada62!B58      ="",Canada62!B57      ="",
Canada62!R58      ="",Canada62!R57      ="",
Japan63!I58       ="",Japan63!I57       ="",
Japan63!B58       ="",Japan63!B57       ="",
Japan63!R58       ="",Japan63!R57       ="",
Norway64!I58      ="",Norway64!I57      ="",
Norway64!B58      ="",Norway64!B57      ="",
Norway64!R58      ="",Norway64!R57      ="",
Switzerland65!I58 ="",Switzerland65!I57 ="",
Switzerland65!B58 ="",Switzerland65!B57 ="",
Switzerland65!R58 ="",Switzerland65!R57 =""),"",
LN(SQRT(
(Australia61!I58/Australia61!B58
 +Canada62!I58/Canada62!B58
 +Japan63!I58/Japan63!B58
 +Norway64!I58/Norway64!B58
 +Switzerland65!I58/Switzerland65!B58)
/(Australia61!I58/Australia61!R58*Australia61!R57/Australia61!B57
 +Canada62!I58/Canada62!R58*Canada62!R57/Canada62!B57
 +Japan63!I58/Japan63!R58*Japan63!R57/Japan63!B57
 +Norway64!I58/Norway64!R58*Norway64!R57/Norway64!B57
 +Switzerland65!I58/Switzerland65!R58*Switzerland65!R57/Switzerland65!B57)
*(Australia61!I57/Australia61!R57*Australia61!R58/Australia61!B58
 +Canada62!I57/Canada62!R57*Canada62!R58/Canada62!B58
 +Japan63!I57/Japan63!R57*Japan63!R58/Japan63!B58
 +Norway64!I57/Norway64!R57*Norway64!R58/Norway64!B58
 +Switzerland65!I57/Switzerland65!R57*Switzerland65!R58/Switzerland65!B58)
/(Australia61!I57/Australia61!B57
 +Canada62!I57/Canada62!B57
 +Japan63!I57/Japan63!B57
 +Norway64!I57/Norway64!B57
 +Switzerland65!I57/Switzerland65!B57))))</f>
        <v/>
      </c>
      <c r="O58" s="62" t="str">
        <f>IF(OR(
Australia61!K58   ="",Australia61!K57   ="",
Australia61!B58   ="",Australia61!B57   ="",
Australia61!S58   ="",Australia61!S57   ="",
Canada62!K58      ="",Canada62!K57      ="",
Canada62!B58      ="",Canada62!B57      ="",
Canada62!S58      ="",Canada62!S57      ="",
Japan63!K58       ="",Japan63!K57       ="",
Japan63!B58       ="",Japan63!B57       ="",
Japan63!S58       ="",Japan63!S57       ="",
Norway64!K58      ="",Norway64!K57      ="",
Norway64!B58      ="",Norway64!B57      ="",
Norway64!S58      ="",Norway64!S57      ="",
Switzerland65!K58 ="",Switzerland65!K57 ="",
Switzerland65!B58 ="",Switzerland65!B57 ="",
Switzerland65!S58 ="",Switzerland65!S57 =""),"",
LN(SQRT(
(Australia61!K58/Australia61!B58
 +Canada62!K58/Canada62!B58
 +Japan63!K58/Japan63!B58
 +Norway64!K58/Norway64!B58
 +Switzerland65!K58/Switzerland65!B58)
/(Australia61!K58/Australia61!S58*Australia61!S57/Australia61!B57
 +Canada62!K58/Canada62!S58*Canada62!S57/Canada62!B57
 +Japan63!K58/Japan63!S58*Japan63!S57/Japan63!B57
 +Norway64!K58/Norway64!S58*Norway64!S57/Norway64!B57
 +Switzerland65!K58/Switzerland65!S58*Switzerland65!S57/Switzerland65!B57)
*(Australia61!K57/Australia61!S57*Australia61!S58/Australia61!B58
 +Canada62!K57/Canada62!S57*Canada62!S58/Canada62!B58
 +Japan63!K57/Japan63!S57*Japan63!S58/Japan63!B58
 +Norway64!K57/Norway64!S57*Norway64!S58/Norway64!B58
 +Switzerland65!K57/Switzerland65!S57*Switzerland65!S58/Switzerland65!B58)
/(Australia61!K57/Australia61!B57
 +Canada62!K57/Canada62!B57
 +Japan63!K57/Japan63!B57
 +Norway64!K57/Norway64!B57
 +Switzerland65!K57/Switzerland65!B57))))</f>
        <v/>
      </c>
      <c r="P58" s="62" t="str">
        <f>IF(OR(
Australia61!L58   ="",Australia61!L57   ="",
Australia61!B58   ="",Australia61!B57   ="",
Australia61!T58   ="",Australia61!T57   ="",
Canada62!L58      ="",Canada62!L57      ="",
Canada62!B58      ="",Canada62!B57      ="",
Canada62!T58      ="",Canada62!T57      ="",
Japan63!L58       ="",Japan63!L57       ="",
Japan63!B58       ="",Japan63!B57       ="",
Japan63!T58       ="",Japan63!T57       ="",
Norway64!L58      ="",Norway64!L57      ="",
Norway64!B58      ="",Norway64!B57      ="",
Norway64!T58      ="",Norway64!T57      ="",
Switzerland65!L58 ="",Switzerland65!L57 ="",
Switzerland65!B58 ="",Switzerland65!B57 ="",
Switzerland65!T58 ="",Switzerland65!T57 =""),"",
LN(SQRT(
(Australia61!L58/Australia61!B58
 +Canada62!L58/Canada62!B58
 +Japan63!L58/Japan63!B58
 +Norway64!L58/Norway64!B58
 +Switzerland65!L58/Switzerland65!B58)
/(Australia61!L58/Australia61!T58*Australia61!T57/Australia61!B57
 +Canada62!L58/Canada62!T58*Canada62!T57/Canada62!B57
 +Japan63!L58/Japan63!T58*Japan63!T57/Japan63!B57
 +Norway64!L58/Norway64!T58*Norway64!T57/Norway64!B57
 +Switzerland65!L58/Switzerland65!T58*Switzerland65!T57/Switzerland65!B57)
*(Australia61!L57/Australia61!T57*Australia61!T58/Australia61!B58
 +Canada62!L57/Canada62!T57*Canada62!T58/Canada62!B58
 +Japan63!L57/Japan63!T57*Japan63!T58/Japan63!B58
 +Norway64!L57/Norway64!T57*Norway64!T58/Norway64!B58
 +Switzerland65!L57/Switzerland65!T57*Switzerland65!T58/Switzerland65!B58)
/(Australia61!L57/Australia61!B57
 +Canada62!L57/Canada62!B57
 +Japan63!L57/Japan63!B57
 +Norway64!L57/Norway64!B57
 +Switzerland65!L57/Switzerland65!B57))))</f>
        <v/>
      </c>
      <c r="V58" s="61" t="str">
        <f>IF(OR(
Australia61!V58   ="",
Australia61!U58   ="",
Canada62!V58      ="",
Canada62!U58      ="",
Japan63!V58       ="",
Japan63!U58       ="",
Norway64!V58      ="",
Norway64!U58      ="",
Switzerland65!V58 ="",
Switzerland65!U58 =""),"",
LN((Australia61!V58+Canada62!V58+Japan63!V58+Norway64!V58+Switzerland65!V58)
/(Australia61!U58+Canada62!U58+Japan63!U58+Norway64!U58+Switzerland65!U58)))</f>
        <v/>
      </c>
      <c r="W58" s="61" t="str">
        <f>IF(OR(
Australia61!V58   ="",
Australia61!W58   ="",
Australia61!U58   ="",
Canada62!V58      ="",
Canada62!W58      ="",
Canada62!U58      ="",
Japan63!V58       ="",
Japan63!W58       ="",
Japan63!U58       ="",
Norway64!V58      ="",
Norway64!W58      ="",
Norway64!U58      ="",
Switzerland65!V58 ="",
Switzerland65!W58 ="",
Switzerland65!V58 =""),"",
LN((Australia61!V58*Australia61!W58+Canada62!V58*Canada62!W58+Japan63!V58*Japan63!W58+Norway64!V58*Norway64!W58+Switzerland65!V58*Switzerland65!W58)
/(Australia61!U58+Canada62!U58+Japan63!U58+Norway64!U58+Switzerland65!U58)))</f>
        <v/>
      </c>
      <c r="X58" s="61" t="str">
        <f>IF(OR(
Australia61!X58   ="",
Australia61!D58   ="",
Australia61!B58   ="",
Canada62!X58      ="",
Canada62!D58      ="",
Canada62!B58      ="",
Japan63!X58       ="",
Japan63!D58       ="",
Japan63!B58       ="",
Norway64!X58      ="",
Norway64!D58      ="",
Norway64!B58      ="",
Switzerland65!X58 ="",
Switzerland65!D58 ="",
Switzerland65!B58 =""),"",
(Australia61!X58*Australia61!D58/Australia61!B58
 +Canada62!X58*Canada62!D58/Canada62!B58
 +Japan63!X58*Japan63!D58/Japan63!B58
 +Norway64!X58*Norway64!D58/Norway64!B58
 +Switzerland65!X58*Switzerland65!D58/Switzerland65!B58)
/(Australia61!D58/Australia61!B58
 +Canada62!D58/Canada62!B58
 +Japan63!D58/Japan63!B58
 +Norway64!D58/Norway64!B58
 +Switzerland65!D58/Switzerland65!B58))</f>
        <v/>
      </c>
      <c r="Y58" s="61" t="str">
        <f>IF(OR(
Australia61!Y58   ="",
Australia61!D58   ="",
Australia61!B58   ="",
Canada62!Y58      ="",
Canada62!D58      ="",
Canada62!B58      ="",
Japan63!Y58       ="",
Japan63!D58       ="",
Japan63!B58       ="",
Norway64!Y58      ="",
Norway64!D58      ="",
Norway64!B58      ="",
Switzerland65!Y58 ="",
Switzerland65!D58 ="",
Switzerland65!B58 =""),"",
(Australia61!Y58/Australia61!B58
 +Canada62!Y58/Canada62!B58
 +Japan63!Y58/Japan63!B58
 +Norway64!Y58/Norway64!B58
 +Switzerland65!Y58/Switzerland65!B58)
/(Australia61!D58/Australia61!B58
 +Canada62!D58/Canada62!B58
 +Japan63!D58/Japan63!B58
 +Norway64!D58/Norway64!B58
 +Switzerland65!D58/Switzerland65!B58))</f>
        <v/>
      </c>
      <c r="Z58" s="61">
        <v>4.18</v>
      </c>
      <c r="AA58" s="62">
        <f t="shared" si="1"/>
        <v>-1.2742315566166521E-2</v>
      </c>
      <c r="AB58" s="61">
        <f>IF(OR(
Australia61!AB58   ="",
Australia61!D58   ="",
Australia61!B58   ="",
Canada62!AB58      ="",
Canada62!D58      ="",
Canada62!B58      ="",
Japan63!AB58       ="",
Japan63!D58       ="",
Japan63!B58       ="",
Norway64!AB58      ="",
Norway64!D58      ="",
Norway64!B58      ="",
Switzerland65!AB58 ="",
Switzerland65!D58 ="",
Switzerland65!B58 =""),"",
(Australia61!AB58*Australia61!D58/Australia61!B58
 +Canada62!AB58*Canada62!D58/Canada62!B58
 +Japan63!AB58*Japan63!D58/Japan63!B58
 +Norway64!AB58*Norway64!D58/Norway64!B58
 +Switzerland65!AB58*Switzerland65!D58/Switzerland65!B58)
/(Australia61!D58/Australia61!B58
 +Canada62!D58/Canada62!B58
 +Japan63!D58/Japan63!B58
 +Norway64!D58/Norway64!B58
 +Switzerland65!D58/Switzerland65!B58))</f>
        <v>0.45820488083614058</v>
      </c>
    </row>
    <row r="59" spans="1:28">
      <c r="A59" s="62">
        <v>1926</v>
      </c>
      <c r="B59" s="62" t="str">
        <f>IF(OR(
Australia61!AC59   ="",
Australia61!D59   ="",
Australia61!B59   ="",
Canada62!AC59      ="",
Canada62!D59      ="",
Canada62!B59      ="",
Japan63!AC59       ="",
Japan63!D59       ="",
Japan63!B59       ="",
Norway64!AC59      ="",
Norway64!D59      ="",
Norway64!B59      ="",
Switzerland65!AC59 ="",
Switzerland65!D59 ="",
Switzerland65!B59 =""),"",
(Australia61!AC59*Australia61!D59/Australia61!B59
 +Canada62!AC59*Canada62!D59/Canada62!B59
 +Japan63!AC59*Japan63!D59/Japan63!B59
 +Norway64!AC59*Norway64!D59/Norway64!B59
 +Switzerland65!AC59*Switzerland65!D59/Switzerland65!B59)
/(Australia61!D59/Australia61!B59
 +Canada62!D59/Canada62!B59
 +Japan63!D59/Japan63!B59
 +Norway64!D59/Norway64!B59
 +Switzerland65!D59/Switzerland65!B59))</f>
        <v/>
      </c>
      <c r="C59" s="61" t="str">
        <f>IF(OR(
Australia61!F59   ="",
Australia61!D59   ="",
Australia61!B59   ="",
Canada62!F59      ="",
Canada62!D59      ="",
Canada62!B59      ="",
Japan63!F59       ="",
Japan63!D59       ="",
Japan63!B59       ="",
Norway64!F59      ="",
Norway64!D59      ="",
Norway64!B59      ="",
Switzerland65!F59 ="",
Switzerland65!D59 ="",
Switzerland65!B59 =""),"",
(Australia61!F59*Australia61!D59/Australia61!B59
 +Canada62!F59*Canada62!D59/Canada62!B59
 +Japan63!F59*Japan63!D59/Japan63!B59
 +Norway64!F59*Norway64!D59/Norway64!B59
 +Switzerland65!F59*Switzerland65!D59/Switzerland65!B59)
/(Australia61!D59/Australia61!B59
 +Canada62!D59/Canada62!B59
 +Japan63!D59/Japan63!B59
 +Norway64!D59/Norway64!B59
 +Switzerland65!D59/Switzerland65!B59))</f>
        <v/>
      </c>
      <c r="D59" s="61" t="str">
        <f>IF(OR(
Australia61!AE59   ="",
Australia61!D59   ="",
Australia61!B59   ="",
Canada62!AE59      ="",
Canada62!D59      ="",
Canada62!B59      ="",
Japan63!AE59       ="",
Japan63!D59       ="",
Japan63!B59       ="",
Norway64!AE59      ="",
Norway64!D59      ="",
Norway64!B59      ="",
Switzerland65!AE59 ="",
Switzerland65!D59 ="",
Switzerland65!B59 =""),"",
(Australia61!AE59*Australia61!D59/Australia61!B59
 +Canada62!AE59*Canada62!D59/Canada62!B59
 +Japan63!AE59*Japan63!D59/Japan63!B59
 +Norway64!AE59*Norway64!D59/Norway64!B59
 +Switzerland65!AE59*Switzerland65!D59/Switzerland65!B59)
/(Australia61!D59/Australia61!B59
 +Canada62!D59/Canada62!B59
 +Japan63!D59/Japan63!B59
 +Norway64!D59/Norway64!B59
 +Switzerland65!D59/Switzerland65!B59))</f>
        <v/>
      </c>
      <c r="E59" s="61" t="str">
        <f>IF(OR(
Australia61!H59   ="",
Australia61!D59   ="",
Australia61!B59   ="",
Canada62!H59      ="",
Canada62!D59      ="",
Canada62!B59      ="",
Japan63!H59       ="",
Japan63!D59       ="",
Japan63!B59       ="",
Norway64!H59      ="",
Norway64!D59      ="",
Norway64!B59      ="",
Switzerland65!H59 ="",
Switzerland65!D59 ="",
Switzerland65!B59 =""),"",
(Australia61!H59*Australia61!D59/Australia61!B59
 +Canada62!H59*Canada62!D59/Canada62!B59
 +Japan63!H59*Japan63!D59/Japan63!B59
 +Norway64!H59*Norway64!D59/Norway64!B59
 +Switzerland65!H59*Switzerland65!D59/Switzerland65!B59)
/(Australia61!D59/Australia61!B59
 +Canada62!D59/Canada62!B59
 +Japan63!D59/Japan63!B59
 +Norway64!D59/Norway64!B59
 +Switzerland65!D59/Switzerland65!B59))</f>
        <v/>
      </c>
      <c r="F59" s="61">
        <f>IF(OR(
Australia61!I59   ="",
Australia61!D59   ="",
Australia61!B59   ="",
Canada62!I59      ="",
Canada62!D59      ="",
Canada62!B59      ="",
Japan63!I59       ="",
Japan63!D59       ="",
Japan63!B59       ="",
Norway64!I59      ="",
Norway64!D59      ="",
Norway64!B59      ="",
Switzerland65!I59 ="",
Switzerland65!D59 ="",
Switzerland65!B59 =""),"",
(Australia61!I59/Australia61!B59
 +Canada62!I59/Canada62!B59
 +Japan63!I59/Japan63!B59
 +Norway64!I59/Norway64!B59
 +Switzerland65!I59/Switzerland65!B59)
/(Australia61!D59/Australia61!B59
 +Canada62!D59/Canada62!B59
 +Japan63!D59/Japan63!B59
 +Norway64!D59/Norway64!B59
 +Switzerland65!D59/Switzerland65!B59))</f>
        <v>8.0201859575552148E-2</v>
      </c>
      <c r="G59" s="61">
        <f>IF(OR(
Australia61!J59   ="",
Australia61!D59   ="",
Australia61!B59   ="",
Canada62!J59      ="",
Canada62!D59      ="",
Canada62!B59      ="",
Japan63!J59       ="",
Japan63!D59       ="",
Japan63!B59       ="",
Norway64!J59      ="",
Norway64!D59      ="",
Norway64!B59      ="",
Switzerland65!J59 ="",
Switzerland65!D59 ="",
Switzerland65!B59 =""),"",
(Australia61!J59/Australia61!B59
 +Canada62!J59/Canada62!B59
 +Japan63!J59/Japan63!B59
 +Norway64!J59/Norway64!B59
 +Switzerland65!J59/Switzerland65!B59)
/(Australia61!D59/Australia61!B59
 +Canada62!D59/Canada62!B59
 +Japan63!D59/Japan63!B59
 +Norway64!D59/Norway64!B59
 +Switzerland65!D59/Switzerland65!B59))</f>
        <v>8.9275946011618368E-2</v>
      </c>
      <c r="H59" s="61">
        <f>IF(OR(
Australia61!K59   ="",
Australia61!D59   ="",
Australia61!B59   ="",
Canada62!K59      ="",
Canada62!D59      ="",
Canada62!B59      ="",
Japan63!K59       ="",
Japan63!D59       ="",
Japan63!B59       ="",
Norway64!K59      ="",
Norway64!D59      ="",
Norway64!B59      ="",
Switzerland65!K59 ="",
Switzerland65!D59 ="",
Switzerland65!B59 =""),"",
(Australia61!K59/Australia61!B59
 +Canada62!K59/Canada62!B59
 +Japan63!K59/Japan63!B59
 +Norway64!K59/Norway64!B59
 +Switzerland65!K59/Switzerland65!B59)
/(Australia61!D59/Australia61!B59
 +Canada62!D59/Canada62!B59
 +Japan63!D59/Japan63!B59
 +Norway64!D59/Norway64!B59
 +Switzerland65!D59/Switzerland65!B59))</f>
        <v>0.17496263946429177</v>
      </c>
      <c r="I59" s="61">
        <f>IF(OR(
Australia61!L59   ="",
Australia61!D59   ="",
Australia61!B59   ="",
Canada62!L59      ="",
Canada62!D59      ="",
Canada62!B59      ="",
Japan63!L59       ="",
Japan63!D59       ="",
Japan63!B59       ="",
Norway64!L59      ="",
Norway64!D59      ="",
Norway64!B59      ="",
Switzerland65!L59 ="",
Switzerland65!D59 ="",
Switzerland65!B59 =""),"",
(Australia61!L59/Australia61!B59
 +Canada62!L59/Canada62!B59
 +Japan63!L59/Japan63!B59
 +Norway64!L59/Norway64!B59
 +Switzerland65!L59/Switzerland65!B59)
/(Australia61!D59/Australia61!B59
 +Canada62!D59/Canada62!B59
 +Japan63!D59/Japan63!B59
 +Norway64!D59/Norway64!B59
 +Switzerland65!D59/Switzerland65!B59))</f>
        <v>0.18056899261453338</v>
      </c>
      <c r="J59" s="61">
        <f t="shared" si="0"/>
        <v>-5.6063531502416053E-3</v>
      </c>
      <c r="K59" s="62">
        <f>IF(OR(
Australia61!D59   ="",Australia61!D58   ="",
Australia61!B59   ="",Australia61!B58   ="",
Australia61!N59   ="",Australia61!N58   ="",
Canada62!D59      ="",Canada62!D58      ="",
Canada62!B59      ="",Canada62!B58      ="",
Canada62!N59      ="",Canada62!N58      ="",
Japan63!D59       ="",Japan63!D58       ="",
Japan63!B59       ="",Japan63!B58       ="",
Japan63!N59       ="",Japan63!N58       ="",
Norway64!D59      ="",Norway64!D58      ="",
Norway64!B59      ="",Norway64!B58      ="",
Norway64!N59      ="",Norway64!N58      ="",
Switzerland65!D59 ="",Switzerland65!D58 ="",
Switzerland65!B59 ="",Switzerland65!B58 ="",
Switzerland65!N59 ="",Switzerland65!N58 =""),"",
LN(SQRT(
(Australia61!D59/Australia61!B59
 +Canada62!D59/Canada62!B59
 +Japan63!D59/Japan63!B59
 +Norway64!D59/Norway64!B59
 +Switzerland65!D59/Switzerland65!B59)
/(Australia61!D59/Australia61!N59*Australia61!N58/Australia61!B58
 +Canada62!D59/Canada62!N59*Canada62!N58/Canada62!B58
 +Japan63!D59/Japan63!N59*Japan63!N58/Japan63!B58
 +Norway64!D59/Norway64!N59*Norway64!N58/Norway64!B58
 +Switzerland65!D59/Switzerland65!N59*Switzerland65!N58/Switzerland65!B58)
*(Australia61!D58/Australia61!N58*Australia61!N59/Australia61!B59
 +Canada62!D58/Canada62!N58*Canada62!N59/Canada62!B59
 +Japan63!D58/Japan63!N58*Japan63!N59/Japan63!B59
 +Norway64!D58/Norway64!N58*Norway64!N59/Norway64!B59
 +Switzerland65!D58/Switzerland65!N58*Switzerland65!N59/Switzerland65!B59)
/(Australia61!D58/Australia61!B58
 +Canada62!D58/Canada62!B58
 +Japan63!D58/Japan63!B58
 +Norway64!D58/Norway64!B58
 +Switzerland65!D58/Switzerland65!B58))))</f>
        <v>2.4268268721085895E-2</v>
      </c>
      <c r="L59" s="62" t="str">
        <f>IF(OR(
Australia61!F59   ="",Australia61!F58   ="",
Australia61!D59   ="",Australia61!D58   ="",
Australia61!B59   ="",Australia61!B58   ="",
Australia61!P59   ="",Australia61!P58   ="",
Canada62!F59      ="",Canada62!F58      ="",
Canada62!D59      ="",Canada62!D58      ="",
Canada62!B59      ="",Canada62!B58      ="",
Canada62!P59      ="",Canada62!P58      ="",
Japan63!F59       ="",Japan63!F58       ="",
Japan63!D59       ="",Japan63!D58       ="",
Japan63!B59       ="",Japan63!B58       ="",
Japan63!P59       ="",Japan63!P58       ="",
Norway64!F59      ="",Norway64!F58      ="",
Norway64!D59      ="",Norway64!D58      ="",
Norway64!B59      ="",Norway64!B58      ="",
Norway64!P59      ="",Norway64!P58      ="",
Switzerland65!F59 ="",Switzerland65!F58 ="",
Switzerland65!D59 ="",Switzerland65!D58 ="",
Switzerland65!B59 ="",Switzerland65!B58 ="",
Switzerland65!P59 ="",Switzerland65!P58 =""),"",
LN(SQRT(
(Australia61!D59*Australia61!F59/Australia61!B59
 +Canada62!D59*Canada62!F59/Canada62!B59
 +Japan63!D59*Japan63!F59/Japan63!B59
 +Norway64!D59*Norway64!F59/Norway64!B59
 +Switzerland65!D59*Switzerland65!F59/Switzerland65!B59)
/(Australia61!D59*Australia61!F59/Australia61!P59*Australia61!P58/Australia61!B58
 +Canada62!D59*Canada62!F59/Canada62!P59*Canada62!P58/Canada62!B58
 +Japan63!D59*Japan63!F59/Japan63!P59*Japan63!P58/Japan63!B58
 +Norway64!D59*Norway64!F59/Norway64!P59*Norway64!P58/Norway64!B58
 +Switzerland65!D59*Switzerland65!F59/Switzerland65!P59*Switzerland65!P58/Switzerland65!B58)
*(Australia61!D58*Australia61!F58/Australia61!P58*Australia61!P59/Australia61!B59
 +Canada62!D58*Canada62!F58/Canada62!P58*Canada62!P59/Canada62!B59
 +Japan63!D58*Japan63!F58/Japan63!P58*Japan63!P59/Japan63!B59
 +Norway64!D58*Norway64!F58/Norway64!P58*Norway64!P59/Norway64!B59
 +Switzerland65!D58*Switzerland65!F58/Switzerland65!P58*Switzerland65!P59/Switzerland65!B59)
/(Australia61!D58*Australia61!F58/Australia61!B58
 +Canada62!D58*Canada62!F58/Canada62!B58
 +Japan63!D58*Japan63!F58/Japan63!B58
 +Norway64!D58*Norway64!F58/Norway64!B58
 +Switzerland65!D58*Switzerland65!F58/Switzerland65!B58))))</f>
        <v/>
      </c>
      <c r="M59" s="62" t="str">
        <f>IF(OR(
Australia61!H59   ="",Australia61!H58   ="",
Australia61!D59   ="",Australia61!D58   ="",
Australia61!B59   ="",Australia61!B58   ="",
Australia61!Q59   ="",Australia61!Q58   ="",
Canada62!H59      ="",Canada62!H58      ="",
Canada62!D59      ="",Canada62!D58      ="",
Canada62!B59      ="",Canada62!B58      ="",
Canada62!Q59      ="",Canada62!Q58      ="",
Japan63!H59       ="",Japan63!H58       ="",
Japan63!D59       ="",Japan63!D58       ="",
Japan63!B59       ="",Japan63!B58       ="",
Japan63!Q59       ="",Japan63!Q58       ="",
Norway64!H59      ="",Norway64!H58      ="",
Norway64!D59      ="",Norway64!D58      ="",
Norway64!B59      ="",Norway64!B58      ="",
Norway64!Q59      ="",Norway64!Q58      ="",
Switzerland65!H59 ="",Switzerland65!H58 ="",
Switzerland65!D59 ="",Switzerland65!D58 ="",
Switzerland65!B59 ="",Switzerland65!B58 ="",
Switzerland65!Q59 ="",Switzerland65!Q58 =""),"",
LN(SQRT(
(Australia61!D59*Australia61!H59/Australia61!B59
 +Canada62!D59*Canada62!H59/Canada62!B59
 +Japan63!D59*Japan63!H59/Japan63!B59
 +Norway64!D59*Norway64!H59/Norway64!B59
 +Switzerland65!D59*Switzerland65!H59/Switzerland65!B59)
/(Australia61!D59*Australia61!H59/Australia61!Q59*Australia61!Q58/Australia61!B58
 +Canada62!D59*Canada62!H59/Canada62!Q59*Canada62!Q58/Canada62!B58
 +Japan63!D59*Japan63!H59/Japan63!Q59*Japan63!Q58/Japan63!B58
 +Norway64!D59*Norway64!H59/Norway64!Q59*Norway64!Q58/Norway64!B58
 +Switzerland65!D59*Switzerland65!H59/Switzerland65!Q59*Switzerland65!Q58/Switzerland65!B58)
*(Australia61!D58*Australia61!H58/Australia61!Q58*Australia61!Q59/Australia61!B59
 +Canada62!D58*Canada62!H58/Canada62!Q58*Canada62!Q59/Canada62!B59
 +Japan63!D58*Japan63!H58/Japan63!Q58*Japan63!Q59/Japan63!B59
 +Norway64!D58*Norway64!H58/Norway64!Q58*Norway64!Q59/Norway64!B59
 +Switzerland65!D58*Switzerland65!H58/Switzerland65!Q58*Switzerland65!Q59/Switzerland65!B59)
/(Australia61!D58*Australia61!H58/Australia61!B58
 +Canada62!D58*Canada62!H58/Canada62!B58
 +Japan63!D58*Japan63!H58/Japan63!B58
 +Norway64!D58*Norway64!H58/Norway64!B58
 +Switzerland65!D58*Switzerland65!H58/Switzerland65!B58))))</f>
        <v/>
      </c>
      <c r="N59" s="62" t="str">
        <f>IF(OR(
Australia61!I59   ="",Australia61!I58   ="",
Australia61!B59   ="",Australia61!B58   ="",
Australia61!R59   ="",Australia61!R58   ="",
Canada62!I59      ="",Canada62!I58      ="",
Canada62!B59      ="",Canada62!B58      ="",
Canada62!R59      ="",Canada62!R58      ="",
Japan63!I59       ="",Japan63!I58       ="",
Japan63!B59       ="",Japan63!B58       ="",
Japan63!R59       ="",Japan63!R58       ="",
Norway64!I59      ="",Norway64!I58      ="",
Norway64!B59      ="",Norway64!B58      ="",
Norway64!R59      ="",Norway64!R58      ="",
Switzerland65!I59 ="",Switzerland65!I58 ="",
Switzerland65!B59 ="",Switzerland65!B58 ="",
Switzerland65!R59 ="",Switzerland65!R58 =""),"",
LN(SQRT(
(Australia61!I59/Australia61!B59
 +Canada62!I59/Canada62!B59
 +Japan63!I59/Japan63!B59
 +Norway64!I59/Norway64!B59
 +Switzerland65!I59/Switzerland65!B59)
/(Australia61!I59/Australia61!R59*Australia61!R58/Australia61!B58
 +Canada62!I59/Canada62!R59*Canada62!R58/Canada62!B58
 +Japan63!I59/Japan63!R59*Japan63!R58/Japan63!B58
 +Norway64!I59/Norway64!R59*Norway64!R58/Norway64!B58
 +Switzerland65!I59/Switzerland65!R59*Switzerland65!R58/Switzerland65!B58)
*(Australia61!I58/Australia61!R58*Australia61!R59/Australia61!B59
 +Canada62!I58/Canada62!R58*Canada62!R59/Canada62!B59
 +Japan63!I58/Japan63!R58*Japan63!R59/Japan63!B59
 +Norway64!I58/Norway64!R58*Norway64!R59/Norway64!B59
 +Switzerland65!I58/Switzerland65!R58*Switzerland65!R59/Switzerland65!B59)
/(Australia61!I58/Australia61!B58
 +Canada62!I58/Canada62!B58
 +Japan63!I58/Japan63!B58
 +Norway64!I58/Norway64!B58
 +Switzerland65!I58/Switzerland65!B58))))</f>
        <v/>
      </c>
      <c r="O59" s="62" t="str">
        <f>IF(OR(
Australia61!K59   ="",Australia61!K58   ="",
Australia61!B59   ="",Australia61!B58   ="",
Australia61!S59   ="",Australia61!S58   ="",
Canada62!K59      ="",Canada62!K58      ="",
Canada62!B59      ="",Canada62!B58      ="",
Canada62!S59      ="",Canada62!S58      ="",
Japan63!K59       ="",Japan63!K58       ="",
Japan63!B59       ="",Japan63!B58       ="",
Japan63!S59       ="",Japan63!S58       ="",
Norway64!K59      ="",Norway64!K58      ="",
Norway64!B59      ="",Norway64!B58      ="",
Norway64!S59      ="",Norway64!S58      ="",
Switzerland65!K59 ="",Switzerland65!K58 ="",
Switzerland65!B59 ="",Switzerland65!B58 ="",
Switzerland65!S59 ="",Switzerland65!S58 =""),"",
LN(SQRT(
(Australia61!K59/Australia61!B59
 +Canada62!K59/Canada62!B59
 +Japan63!K59/Japan63!B59
 +Norway64!K59/Norway64!B59
 +Switzerland65!K59/Switzerland65!B59)
/(Australia61!K59/Australia61!S59*Australia61!S58/Australia61!B58
 +Canada62!K59/Canada62!S59*Canada62!S58/Canada62!B58
 +Japan63!K59/Japan63!S59*Japan63!S58/Japan63!B58
 +Norway64!K59/Norway64!S59*Norway64!S58/Norway64!B58
 +Switzerland65!K59/Switzerland65!S59*Switzerland65!S58/Switzerland65!B58)
*(Australia61!K58/Australia61!S58*Australia61!S59/Australia61!B59
 +Canada62!K58/Canada62!S58*Canada62!S59/Canada62!B59
 +Japan63!K58/Japan63!S58*Japan63!S59/Japan63!B59
 +Norway64!K58/Norway64!S58*Norway64!S59/Norway64!B59
 +Switzerland65!K58/Switzerland65!S58*Switzerland65!S59/Switzerland65!B59)
/(Australia61!K58/Australia61!B58
 +Canada62!K58/Canada62!B58
 +Japan63!K58/Japan63!B58
 +Norway64!K58/Norway64!B58
 +Switzerland65!K58/Switzerland65!B58))))</f>
        <v/>
      </c>
      <c r="P59" s="62" t="str">
        <f>IF(OR(
Australia61!L59   ="",Australia61!L58   ="",
Australia61!B59   ="",Australia61!B58   ="",
Australia61!T59   ="",Australia61!T58   ="",
Canada62!L59      ="",Canada62!L58      ="",
Canada62!B59      ="",Canada62!B58      ="",
Canada62!T59      ="",Canada62!T58      ="",
Japan63!L59       ="",Japan63!L58       ="",
Japan63!B59       ="",Japan63!B58       ="",
Japan63!T59       ="",Japan63!T58       ="",
Norway64!L59      ="",Norway64!L58      ="",
Norway64!B59      ="",Norway64!B58      ="",
Norway64!T59      ="",Norway64!T58      ="",
Switzerland65!L59 ="",Switzerland65!L58 ="",
Switzerland65!B59 ="",Switzerland65!B58 ="",
Switzerland65!T59 ="",Switzerland65!T58 =""),"",
LN(SQRT(
(Australia61!L59/Australia61!B59
 +Canada62!L59/Canada62!B59
 +Japan63!L59/Japan63!B59
 +Norway64!L59/Norway64!B59
 +Switzerland65!L59/Switzerland65!B59)
/(Australia61!L59/Australia61!T59*Australia61!T58/Australia61!B58
 +Canada62!L59/Canada62!T59*Canada62!T58/Canada62!B58
 +Japan63!L59/Japan63!T59*Japan63!T58/Japan63!B58
 +Norway64!L59/Norway64!T59*Norway64!T58/Norway64!B58
 +Switzerland65!L59/Switzerland65!T59*Switzerland65!T58/Switzerland65!B58)
*(Australia61!L58/Australia61!T58*Australia61!T59/Australia61!B59
 +Canada62!L58/Canada62!T58*Canada62!T59/Canada62!B59
 +Japan63!L58/Japan63!T58*Japan63!T59/Japan63!B59
 +Norway64!L58/Norway64!T58*Norway64!T59/Norway64!B59
 +Switzerland65!L58/Switzerland65!T58*Switzerland65!T59/Switzerland65!B59)
/(Australia61!L58/Australia61!B58
 +Canada62!L58/Canada62!B58
 +Japan63!L58/Japan63!B58
 +Norway64!L58/Norway64!B58
 +Switzerland65!L58/Switzerland65!B58))))</f>
        <v/>
      </c>
      <c r="V59" s="61" t="str">
        <f>IF(OR(
Australia61!V59   ="",
Australia61!U59   ="",
Canada62!V59      ="",
Canada62!U59      ="",
Japan63!V59       ="",
Japan63!U59       ="",
Norway64!V59      ="",
Norway64!U59      ="",
Switzerland65!V59 ="",
Switzerland65!U59 =""),"",
LN((Australia61!V59+Canada62!V59+Japan63!V59+Norway64!V59+Switzerland65!V59)
/(Australia61!U59+Canada62!U59+Japan63!U59+Norway64!U59+Switzerland65!U59)))</f>
        <v/>
      </c>
      <c r="W59" s="61" t="str">
        <f>IF(OR(
Australia61!V59   ="",
Australia61!W59   ="",
Australia61!U59   ="",
Canada62!V59      ="",
Canada62!W59      ="",
Canada62!U59      ="",
Japan63!V59       ="",
Japan63!W59       ="",
Japan63!U59       ="",
Norway64!V59      ="",
Norway64!W59      ="",
Norway64!U59      ="",
Switzerland65!V59 ="",
Switzerland65!W59 ="",
Switzerland65!V59 =""),"",
LN((Australia61!V59*Australia61!W59+Canada62!V59*Canada62!W59+Japan63!V59*Japan63!W59+Norway64!V59*Norway64!W59+Switzerland65!V59*Switzerland65!W59)
/(Australia61!U59+Canada62!U59+Japan63!U59+Norway64!U59+Switzerland65!U59)))</f>
        <v/>
      </c>
      <c r="X59" s="61" t="str">
        <f>IF(OR(
Australia61!X59   ="",
Australia61!D59   ="",
Australia61!B59   ="",
Canada62!X59      ="",
Canada62!D59      ="",
Canada62!B59      ="",
Japan63!X59       ="",
Japan63!D59       ="",
Japan63!B59       ="",
Norway64!X59      ="",
Norway64!D59      ="",
Norway64!B59      ="",
Switzerland65!X59 ="",
Switzerland65!D59 ="",
Switzerland65!B59 =""),"",
(Australia61!X59*Australia61!D59/Australia61!B59
 +Canada62!X59*Canada62!D59/Canada62!B59
 +Japan63!X59*Japan63!D59/Japan63!B59
 +Norway64!X59*Norway64!D59/Norway64!B59
 +Switzerland65!X59*Switzerland65!D59/Switzerland65!B59)
/(Australia61!D59/Australia61!B59
 +Canada62!D59/Canada62!B59
 +Japan63!D59/Japan63!B59
 +Norway64!D59/Norway64!B59
 +Switzerland65!D59/Switzerland65!B59))</f>
        <v/>
      </c>
      <c r="Y59" s="61" t="str">
        <f>IF(OR(
Australia61!Y59   ="",
Australia61!D59   ="",
Australia61!B59   ="",
Canada62!Y59      ="",
Canada62!D59      ="",
Canada62!B59      ="",
Japan63!Y59       ="",
Japan63!D59       ="",
Japan63!B59       ="",
Norway64!Y59      ="",
Norway64!D59      ="",
Norway64!B59      ="",
Switzerland65!Y59 ="",
Switzerland65!D59 ="",
Switzerland65!B59 =""),"",
(Australia61!Y59/Australia61!B59
 +Canada62!Y59/Canada62!B59
 +Japan63!Y59/Japan63!B59
 +Norway64!Y59/Norway64!B59
 +Switzerland65!Y59/Switzerland65!B59)
/(Australia61!D59/Australia61!B59
 +Canada62!D59/Canada62!B59
 +Japan63!D59/Japan63!B59
 +Norway64!D59/Norway64!B59
 +Switzerland65!D59/Switzerland65!B59))</f>
        <v/>
      </c>
      <c r="Z59" s="61">
        <v>4.5</v>
      </c>
      <c r="AA59" s="62">
        <f t="shared" si="1"/>
        <v>1.7531731278914102E-2</v>
      </c>
      <c r="AB59" s="61">
        <f>IF(OR(
Australia61!AB59   ="",
Australia61!D59   ="",
Australia61!B59   ="",
Canada62!AB59      ="",
Canada62!D59      ="",
Canada62!B59      ="",
Japan63!AB59       ="",
Japan63!D59       ="",
Japan63!B59       ="",
Norway64!AB59      ="",
Norway64!D59      ="",
Norway64!B59      ="",
Switzerland65!AB59 ="",
Switzerland65!D59 ="",
Switzerland65!B59 =""),"",
(Australia61!AB59*Australia61!D59/Australia61!B59
 +Canada62!AB59*Canada62!D59/Canada62!B59
 +Japan63!AB59*Japan63!D59/Japan63!B59
 +Norway64!AB59*Norway64!D59/Norway64!B59
 +Switzerland65!AB59*Switzerland65!D59/Switzerland65!B59)
/(Australia61!D59/Australia61!B59
 +Canada62!D59/Canada62!B59
 +Japan63!D59/Japan63!B59
 +Norway64!D59/Norway64!B59
 +Switzerland65!D59/Switzerland65!B59))</f>
        <v>0.47147910654756309</v>
      </c>
    </row>
    <row r="60" spans="1:28">
      <c r="A60" s="62">
        <v>1927</v>
      </c>
      <c r="B60" s="62" t="str">
        <f>IF(OR(
Australia61!AC60   ="",
Australia61!D60   ="",
Australia61!B60   ="",
Canada62!AC60      ="",
Canada62!D60      ="",
Canada62!B60      ="",
Japan63!AC60       ="",
Japan63!D60       ="",
Japan63!B60       ="",
Norway64!AC60      ="",
Norway64!D60      ="",
Norway64!B60      ="",
Switzerland65!AC60 ="",
Switzerland65!D60 ="",
Switzerland65!B60 =""),"",
(Australia61!AC60*Australia61!D60/Australia61!B60
 +Canada62!AC60*Canada62!D60/Canada62!B60
 +Japan63!AC60*Japan63!D60/Japan63!B60
 +Norway64!AC60*Norway64!D60/Norway64!B60
 +Switzerland65!AC60*Switzerland65!D60/Switzerland65!B60)
/(Australia61!D60/Australia61!B60
 +Canada62!D60/Canada62!B60
 +Japan63!D60/Japan63!B60
 +Norway64!D60/Norway64!B60
 +Switzerland65!D60/Switzerland65!B60))</f>
        <v/>
      </c>
      <c r="C60" s="61" t="str">
        <f>IF(OR(
Australia61!F60   ="",
Australia61!D60   ="",
Australia61!B60   ="",
Canada62!F60      ="",
Canada62!D60      ="",
Canada62!B60      ="",
Japan63!F60       ="",
Japan63!D60       ="",
Japan63!B60       ="",
Norway64!F60      ="",
Norway64!D60      ="",
Norway64!B60      ="",
Switzerland65!F60 ="",
Switzerland65!D60 ="",
Switzerland65!B60 =""),"",
(Australia61!F60*Australia61!D60/Australia61!B60
 +Canada62!F60*Canada62!D60/Canada62!B60
 +Japan63!F60*Japan63!D60/Japan63!B60
 +Norway64!F60*Norway64!D60/Norway64!B60
 +Switzerland65!F60*Switzerland65!D60/Switzerland65!B60)
/(Australia61!D60/Australia61!B60
 +Canada62!D60/Canada62!B60
 +Japan63!D60/Japan63!B60
 +Norway64!D60/Norway64!B60
 +Switzerland65!D60/Switzerland65!B60))</f>
        <v/>
      </c>
      <c r="D60" s="61" t="str">
        <f>IF(OR(
Australia61!AE60   ="",
Australia61!D60   ="",
Australia61!B60   ="",
Canada62!AE60      ="",
Canada62!D60      ="",
Canada62!B60      ="",
Japan63!AE60       ="",
Japan63!D60       ="",
Japan63!B60       ="",
Norway64!AE60      ="",
Norway64!D60      ="",
Norway64!B60      ="",
Switzerland65!AE60 ="",
Switzerland65!D60 ="",
Switzerland65!B60 =""),"",
(Australia61!AE60*Australia61!D60/Australia61!B60
 +Canada62!AE60*Canada62!D60/Canada62!B60
 +Japan63!AE60*Japan63!D60/Japan63!B60
 +Norway64!AE60*Norway64!D60/Norway64!B60
 +Switzerland65!AE60*Switzerland65!D60/Switzerland65!B60)
/(Australia61!D60/Australia61!B60
 +Canada62!D60/Canada62!B60
 +Japan63!D60/Japan63!B60
 +Norway64!D60/Norway64!B60
 +Switzerland65!D60/Switzerland65!B60))</f>
        <v/>
      </c>
      <c r="E60" s="61" t="str">
        <f>IF(OR(
Australia61!H60   ="",
Australia61!D60   ="",
Australia61!B60   ="",
Canada62!H60      ="",
Canada62!D60      ="",
Canada62!B60      ="",
Japan63!H60       ="",
Japan63!D60       ="",
Japan63!B60       ="",
Norway64!H60      ="",
Norway64!D60      ="",
Norway64!B60      ="",
Switzerland65!H60 ="",
Switzerland65!D60 ="",
Switzerland65!B60 =""),"",
(Australia61!H60*Australia61!D60/Australia61!B60
 +Canada62!H60*Canada62!D60/Canada62!B60
 +Japan63!H60*Japan63!D60/Japan63!B60
 +Norway64!H60*Norway64!D60/Norway64!B60
 +Switzerland65!H60*Switzerland65!D60/Switzerland65!B60)
/(Australia61!D60/Australia61!B60
 +Canada62!D60/Canada62!B60
 +Japan63!D60/Japan63!B60
 +Norway64!D60/Norway64!B60
 +Switzerland65!D60/Switzerland65!B60))</f>
        <v/>
      </c>
      <c r="F60" s="61">
        <f>IF(OR(
Australia61!I60   ="",
Australia61!D60   ="",
Australia61!B60   ="",
Canada62!I60      ="",
Canada62!D60      ="",
Canada62!B60      ="",
Japan63!I60       ="",
Japan63!D60       ="",
Japan63!B60       ="",
Norway64!I60      ="",
Norway64!D60      ="",
Norway64!B60      ="",
Switzerland65!I60 ="",
Switzerland65!D60 ="",
Switzerland65!B60 =""),"",
(Australia61!I60/Australia61!B60
 +Canada62!I60/Canada62!B60
 +Japan63!I60/Japan63!B60
 +Norway64!I60/Norway64!B60
 +Switzerland65!I60/Switzerland65!B60)
/(Australia61!D60/Australia61!B60
 +Canada62!D60/Canada62!B60
 +Japan63!D60/Japan63!B60
 +Norway64!D60/Norway64!B60
 +Switzerland65!D60/Switzerland65!B60))</f>
        <v>8.4863529787625264E-2</v>
      </c>
      <c r="G60" s="61">
        <f>IF(OR(
Australia61!J60   ="",
Australia61!D60   ="",
Australia61!B60   ="",
Canada62!J60      ="",
Canada62!D60      ="",
Canada62!B60      ="",
Japan63!J60       ="",
Japan63!D60       ="",
Japan63!B60       ="",
Norway64!J60      ="",
Norway64!D60      ="",
Norway64!B60      ="",
Switzerland65!J60 ="",
Switzerland65!D60 ="",
Switzerland65!B60 =""),"",
(Australia61!J60/Australia61!B60
 +Canada62!J60/Canada62!B60
 +Japan63!J60/Japan63!B60
 +Norway64!J60/Norway64!B60
 +Switzerland65!J60/Switzerland65!B60)
/(Australia61!D60/Australia61!B60
 +Canada62!D60/Canada62!B60
 +Japan63!D60/Japan63!B60
 +Norway64!D60/Norway64!B60
 +Switzerland65!D60/Switzerland65!B60))</f>
        <v>9.0432263704310484E-2</v>
      </c>
      <c r="H60" s="61">
        <f>IF(OR(
Australia61!K60   ="",
Australia61!D60   ="",
Australia61!B60   ="",
Canada62!K60      ="",
Canada62!D60      ="",
Canada62!B60      ="",
Japan63!K60       ="",
Japan63!D60       ="",
Japan63!B60       ="",
Norway64!K60      ="",
Norway64!D60      ="",
Norway64!B60      ="",
Switzerland65!K60 ="",
Switzerland65!D60 ="",
Switzerland65!B60 =""),"",
(Australia61!K60/Australia61!B60
 +Canada62!K60/Canada62!B60
 +Japan63!K60/Japan63!B60
 +Norway64!K60/Norway64!B60
 +Switzerland65!K60/Switzerland65!B60)
/(Australia61!D60/Australia61!B60
 +Canada62!D60/Canada62!B60
 +Japan63!D60/Japan63!B60
 +Norway64!D60/Norway64!B60
 +Switzerland65!D60/Switzerland65!B60))</f>
        <v>0.16852865330619371</v>
      </c>
      <c r="I60" s="61">
        <f>IF(OR(
Australia61!L60   ="",
Australia61!D60   ="",
Australia61!B60   ="",
Canada62!L60      ="",
Canada62!D60      ="",
Canada62!B60      ="",
Japan63!L60       ="",
Japan63!D60       ="",
Japan63!B60       ="",
Norway64!L60      ="",
Norway64!D60      ="",
Norway64!B60      ="",
Switzerland65!L60 ="",
Switzerland65!D60 ="",
Switzerland65!B60 =""),"",
(Australia61!L60/Australia61!B60
 +Canada62!L60/Canada62!B60
 +Japan63!L60/Japan63!B60
 +Norway64!L60/Norway64!B60
 +Switzerland65!L60/Switzerland65!B60)
/(Australia61!D60/Australia61!B60
 +Canada62!D60/Canada62!B60
 +Japan63!D60/Japan63!B60
 +Norway64!D60/Norway64!B60
 +Switzerland65!D60/Switzerland65!B60))</f>
        <v>0.18132075080800361</v>
      </c>
      <c r="J60" s="61">
        <f t="shared" si="0"/>
        <v>-1.2792097501809901E-2</v>
      </c>
      <c r="K60" s="62">
        <f>IF(OR(
Australia61!D60   ="",Australia61!D59   ="",
Australia61!B60   ="",Australia61!B59   ="",
Australia61!N60   ="",Australia61!N59   ="",
Canada62!D60      ="",Canada62!D59      ="",
Canada62!B60      ="",Canada62!B59      ="",
Canada62!N60      ="",Canada62!N59      ="",
Japan63!D60       ="",Japan63!D59       ="",
Japan63!B60       ="",Japan63!B59       ="",
Japan63!N60       ="",Japan63!N59       ="",
Norway64!D60      ="",Norway64!D59      ="",
Norway64!B60      ="",Norway64!B59      ="",
Norway64!N60      ="",Norway64!N59      ="",
Switzerland65!D60 ="",Switzerland65!D59 ="",
Switzerland65!B60 ="",Switzerland65!B59 ="",
Switzerland65!N60 ="",Switzerland65!N59 =""),"",
LN(SQRT(
(Australia61!D60/Australia61!B60
 +Canada62!D60/Canada62!B60
 +Japan63!D60/Japan63!B60
 +Norway64!D60/Norway64!B60
 +Switzerland65!D60/Switzerland65!B60)
/(Australia61!D60/Australia61!N60*Australia61!N59/Australia61!B59
 +Canada62!D60/Canada62!N60*Canada62!N59/Canada62!B59
 +Japan63!D60/Japan63!N60*Japan63!N59/Japan63!B59
 +Norway64!D60/Norway64!N60*Norway64!N59/Norway64!B59
 +Switzerland65!D60/Switzerland65!N60*Switzerland65!N59/Switzerland65!B59)
*(Australia61!D59/Australia61!N59*Australia61!N60/Australia61!B60
 +Canada62!D59/Canada62!N59*Canada62!N60/Canada62!B60
 +Japan63!D59/Japan63!N59*Japan63!N60/Japan63!B60
 +Norway64!D59/Norway64!N59*Norway64!N60/Norway64!B60
 +Switzerland65!D59/Switzerland65!N59*Switzerland65!N60/Switzerland65!B60)
/(Australia61!D59/Australia61!B59
 +Canada62!D59/Canada62!B59
 +Japan63!D59/Japan63!B59
 +Norway64!D59/Norway64!B59
 +Switzerland65!D59/Switzerland65!B59))))</f>
        <v>-3.0314413217366346E-2</v>
      </c>
      <c r="L60" s="62" t="str">
        <f>IF(OR(
Australia61!F60   ="",Australia61!F59   ="",
Australia61!D60   ="",Australia61!D59   ="",
Australia61!B60   ="",Australia61!B59   ="",
Australia61!P60   ="",Australia61!P59   ="",
Canada62!F60      ="",Canada62!F59      ="",
Canada62!D60      ="",Canada62!D59      ="",
Canada62!B60      ="",Canada62!B59      ="",
Canada62!P60      ="",Canada62!P59      ="",
Japan63!F60       ="",Japan63!F59       ="",
Japan63!D60       ="",Japan63!D59       ="",
Japan63!B60       ="",Japan63!B59       ="",
Japan63!P60       ="",Japan63!P59       ="",
Norway64!F60      ="",Norway64!F59      ="",
Norway64!D60      ="",Norway64!D59      ="",
Norway64!B60      ="",Norway64!B59      ="",
Norway64!P60      ="",Norway64!P59      ="",
Switzerland65!F60 ="",Switzerland65!F59 ="",
Switzerland65!D60 ="",Switzerland65!D59 ="",
Switzerland65!B60 ="",Switzerland65!B59 ="",
Switzerland65!P60 ="",Switzerland65!P59 =""),"",
LN(SQRT(
(Australia61!D60*Australia61!F60/Australia61!B60
 +Canada62!D60*Canada62!F60/Canada62!B60
 +Japan63!D60*Japan63!F60/Japan63!B60
 +Norway64!D60*Norway64!F60/Norway64!B60
 +Switzerland65!D60*Switzerland65!F60/Switzerland65!B60)
/(Australia61!D60*Australia61!F60/Australia61!P60*Australia61!P59/Australia61!B59
 +Canada62!D60*Canada62!F60/Canada62!P60*Canada62!P59/Canada62!B59
 +Japan63!D60*Japan63!F60/Japan63!P60*Japan63!P59/Japan63!B59
 +Norway64!D60*Norway64!F60/Norway64!P60*Norway64!P59/Norway64!B59
 +Switzerland65!D60*Switzerland65!F60/Switzerland65!P60*Switzerland65!P59/Switzerland65!B59)
*(Australia61!D59*Australia61!F59/Australia61!P59*Australia61!P60/Australia61!B60
 +Canada62!D59*Canada62!F59/Canada62!P59*Canada62!P60/Canada62!B60
 +Japan63!D59*Japan63!F59/Japan63!P59*Japan63!P60/Japan63!B60
 +Norway64!D59*Norway64!F59/Norway64!P59*Norway64!P60/Norway64!B60
 +Switzerland65!D59*Switzerland65!F59/Switzerland65!P59*Switzerland65!P60/Switzerland65!B60)
/(Australia61!D59*Australia61!F59/Australia61!B59
 +Canada62!D59*Canada62!F59/Canada62!B59
 +Japan63!D59*Japan63!F59/Japan63!B59
 +Norway64!D59*Norway64!F59/Norway64!B59
 +Switzerland65!D59*Switzerland65!F59/Switzerland65!B59))))</f>
        <v/>
      </c>
      <c r="M60" s="62" t="str">
        <f>IF(OR(
Australia61!H60   ="",Australia61!H59   ="",
Australia61!D60   ="",Australia61!D59   ="",
Australia61!B60   ="",Australia61!B59   ="",
Australia61!Q60   ="",Australia61!Q59   ="",
Canada62!H60      ="",Canada62!H59      ="",
Canada62!D60      ="",Canada62!D59      ="",
Canada62!B60      ="",Canada62!B59      ="",
Canada62!Q60      ="",Canada62!Q59      ="",
Japan63!H60       ="",Japan63!H59       ="",
Japan63!D60       ="",Japan63!D59       ="",
Japan63!B60       ="",Japan63!B59       ="",
Japan63!Q60       ="",Japan63!Q59       ="",
Norway64!H60      ="",Norway64!H59      ="",
Norway64!D60      ="",Norway64!D59      ="",
Norway64!B60      ="",Norway64!B59      ="",
Norway64!Q60      ="",Norway64!Q59      ="",
Switzerland65!H60 ="",Switzerland65!H59 ="",
Switzerland65!D60 ="",Switzerland65!D59 ="",
Switzerland65!B60 ="",Switzerland65!B59 ="",
Switzerland65!Q60 ="",Switzerland65!Q59 =""),"",
LN(SQRT(
(Australia61!D60*Australia61!H60/Australia61!B60
 +Canada62!D60*Canada62!H60/Canada62!B60
 +Japan63!D60*Japan63!H60/Japan63!B60
 +Norway64!D60*Norway64!H60/Norway64!B60
 +Switzerland65!D60*Switzerland65!H60/Switzerland65!B60)
/(Australia61!D60*Australia61!H60/Australia61!Q60*Australia61!Q59/Australia61!B59
 +Canada62!D60*Canada62!H60/Canada62!Q60*Canada62!Q59/Canada62!B59
 +Japan63!D60*Japan63!H60/Japan63!Q60*Japan63!Q59/Japan63!B59
 +Norway64!D60*Norway64!H60/Norway64!Q60*Norway64!Q59/Norway64!B59
 +Switzerland65!D60*Switzerland65!H60/Switzerland65!Q60*Switzerland65!Q59/Switzerland65!B59)
*(Australia61!D59*Australia61!H59/Australia61!Q59*Australia61!Q60/Australia61!B60
 +Canada62!D59*Canada62!H59/Canada62!Q59*Canada62!Q60/Canada62!B60
 +Japan63!D59*Japan63!H59/Japan63!Q59*Japan63!Q60/Japan63!B60
 +Norway64!D59*Norway64!H59/Norway64!Q59*Norway64!Q60/Norway64!B60
 +Switzerland65!D59*Switzerland65!H59/Switzerland65!Q59*Switzerland65!Q60/Switzerland65!B60)
/(Australia61!D59*Australia61!H59/Australia61!B59
 +Canada62!D59*Canada62!H59/Canada62!B59
 +Japan63!D59*Japan63!H59/Japan63!B59
 +Norway64!D59*Norway64!H59/Norway64!B59
 +Switzerland65!D59*Switzerland65!H59/Switzerland65!B59))))</f>
        <v/>
      </c>
      <c r="N60" s="62" t="str">
        <f>IF(OR(
Australia61!I60   ="",Australia61!I59   ="",
Australia61!B60   ="",Australia61!B59   ="",
Australia61!R60   ="",Australia61!R59   ="",
Canada62!I60      ="",Canada62!I59      ="",
Canada62!B60      ="",Canada62!B59      ="",
Canada62!R60      ="",Canada62!R59      ="",
Japan63!I60       ="",Japan63!I59       ="",
Japan63!B60       ="",Japan63!B59       ="",
Japan63!R60       ="",Japan63!R59       ="",
Norway64!I60      ="",Norway64!I59      ="",
Norway64!B60      ="",Norway64!B59      ="",
Norway64!R60      ="",Norway64!R59      ="",
Switzerland65!I60 ="",Switzerland65!I59 ="",
Switzerland65!B60 ="",Switzerland65!B59 ="",
Switzerland65!R60 ="",Switzerland65!R59 =""),"",
LN(SQRT(
(Australia61!I60/Australia61!B60
 +Canada62!I60/Canada62!B60
 +Japan63!I60/Japan63!B60
 +Norway64!I60/Norway64!B60
 +Switzerland65!I60/Switzerland65!B60)
/(Australia61!I60/Australia61!R60*Australia61!R59/Australia61!B59
 +Canada62!I60/Canada62!R60*Canada62!R59/Canada62!B59
 +Japan63!I60/Japan63!R60*Japan63!R59/Japan63!B59
 +Norway64!I60/Norway64!R60*Norway64!R59/Norway64!B59
 +Switzerland65!I60/Switzerland65!R60*Switzerland65!R59/Switzerland65!B59)
*(Australia61!I59/Australia61!R59*Australia61!R60/Australia61!B60
 +Canada62!I59/Canada62!R59*Canada62!R60/Canada62!B60
 +Japan63!I59/Japan63!R59*Japan63!R60/Japan63!B60
 +Norway64!I59/Norway64!R59*Norway64!R60/Norway64!B60
 +Switzerland65!I59/Switzerland65!R59*Switzerland65!R60/Switzerland65!B60)
/(Australia61!I59/Australia61!B59
 +Canada62!I59/Canada62!B59
 +Japan63!I59/Japan63!B59
 +Norway64!I59/Norway64!B59
 +Switzerland65!I59/Switzerland65!B59))))</f>
        <v/>
      </c>
      <c r="O60" s="62" t="str">
        <f>IF(OR(
Australia61!K60   ="",Australia61!K59   ="",
Australia61!B60   ="",Australia61!B59   ="",
Australia61!S60   ="",Australia61!S59   ="",
Canada62!K60      ="",Canada62!K59      ="",
Canada62!B60      ="",Canada62!B59      ="",
Canada62!S60      ="",Canada62!S59      ="",
Japan63!K60       ="",Japan63!K59       ="",
Japan63!B60       ="",Japan63!B59       ="",
Japan63!S60       ="",Japan63!S59       ="",
Norway64!K60      ="",Norway64!K59      ="",
Norway64!B60      ="",Norway64!B59      ="",
Norway64!S60      ="",Norway64!S59      ="",
Switzerland65!K60 ="",Switzerland65!K59 ="",
Switzerland65!B60 ="",Switzerland65!B59 ="",
Switzerland65!S60 ="",Switzerland65!S59 =""),"",
LN(SQRT(
(Australia61!K60/Australia61!B60
 +Canada62!K60/Canada62!B60
 +Japan63!K60/Japan63!B60
 +Norway64!K60/Norway64!B60
 +Switzerland65!K60/Switzerland65!B60)
/(Australia61!K60/Australia61!S60*Australia61!S59/Australia61!B59
 +Canada62!K60/Canada62!S60*Canada62!S59/Canada62!B59
 +Japan63!K60/Japan63!S60*Japan63!S59/Japan63!B59
 +Norway64!K60/Norway64!S60*Norway64!S59/Norway64!B59
 +Switzerland65!K60/Switzerland65!S60*Switzerland65!S59/Switzerland65!B59)
*(Australia61!K59/Australia61!S59*Australia61!S60/Australia61!B60
 +Canada62!K59/Canada62!S59*Canada62!S60/Canada62!B60
 +Japan63!K59/Japan63!S59*Japan63!S60/Japan63!B60
 +Norway64!K59/Norway64!S59*Norway64!S60/Norway64!B60
 +Switzerland65!K59/Switzerland65!S59*Switzerland65!S60/Switzerland65!B60)
/(Australia61!K59/Australia61!B59
 +Canada62!K59/Canada62!B59
 +Japan63!K59/Japan63!B59
 +Norway64!K59/Norway64!B59
 +Switzerland65!K59/Switzerland65!B59))))</f>
        <v/>
      </c>
      <c r="P60" s="62" t="str">
        <f>IF(OR(
Australia61!L60   ="",Australia61!L59   ="",
Australia61!B60   ="",Australia61!B59   ="",
Australia61!T60   ="",Australia61!T59   ="",
Canada62!L60      ="",Canada62!L59      ="",
Canada62!B60      ="",Canada62!B59      ="",
Canada62!T60      ="",Canada62!T59      ="",
Japan63!L60       ="",Japan63!L59       ="",
Japan63!B60       ="",Japan63!B59       ="",
Japan63!T60       ="",Japan63!T59       ="",
Norway64!L60      ="",Norway64!L59      ="",
Norway64!B60      ="",Norway64!B59      ="",
Norway64!T60      ="",Norway64!T59      ="",
Switzerland65!L60 ="",Switzerland65!L59 ="",
Switzerland65!B60 ="",Switzerland65!B59 ="",
Switzerland65!T60 ="",Switzerland65!T59 =""),"",
LN(SQRT(
(Australia61!L60/Australia61!B60
 +Canada62!L60/Canada62!B60
 +Japan63!L60/Japan63!B60
 +Norway64!L60/Norway64!B60
 +Switzerland65!L60/Switzerland65!B60)
/(Australia61!L60/Australia61!T60*Australia61!T59/Australia61!B59
 +Canada62!L60/Canada62!T60*Canada62!T59/Canada62!B59
 +Japan63!L60/Japan63!T60*Japan63!T59/Japan63!B59
 +Norway64!L60/Norway64!T60*Norway64!T59/Norway64!B59
 +Switzerland65!L60/Switzerland65!T60*Switzerland65!T59/Switzerland65!B59)
*(Australia61!L59/Australia61!T59*Australia61!T60/Australia61!B60
 +Canada62!L59/Canada62!T59*Canada62!T60/Canada62!B60
 +Japan63!L59/Japan63!T59*Japan63!T60/Japan63!B60
 +Norway64!L59/Norway64!T59*Norway64!T60/Norway64!B60
 +Switzerland65!L59/Switzerland65!T59*Switzerland65!T60/Switzerland65!B60)
/(Australia61!L59/Australia61!B59
 +Canada62!L59/Canada62!B59
 +Japan63!L59/Japan63!B59
 +Norway64!L59/Norway64!B59
 +Switzerland65!L59/Switzerland65!B59))))</f>
        <v/>
      </c>
      <c r="V60" s="61" t="str">
        <f>IF(OR(
Australia61!V60   ="",
Australia61!U60   ="",
Canada62!V60      ="",
Canada62!U60      ="",
Japan63!V60       ="",
Japan63!U60       ="",
Norway64!V60      ="",
Norway64!U60      ="",
Switzerland65!V60 ="",
Switzerland65!U60 =""),"",
LN((Australia61!V60+Canada62!V60+Japan63!V60+Norway64!V60+Switzerland65!V60)
/(Australia61!U60+Canada62!U60+Japan63!U60+Norway64!U60+Switzerland65!U60)))</f>
        <v/>
      </c>
      <c r="W60" s="61" t="str">
        <f>IF(OR(
Australia61!V60   ="",
Australia61!W60   ="",
Australia61!U60   ="",
Canada62!V60      ="",
Canada62!W60      ="",
Canada62!U60      ="",
Japan63!V60       ="",
Japan63!W60       ="",
Japan63!U60       ="",
Norway64!V60      ="",
Norway64!W60      ="",
Norway64!U60      ="",
Switzerland65!V60 ="",
Switzerland65!W60 ="",
Switzerland65!V60 =""),"",
LN((Australia61!V60*Australia61!W60+Canada62!V60*Canada62!W60+Japan63!V60*Japan63!W60+Norway64!V60*Norway64!W60+Switzerland65!V60*Switzerland65!W60)
/(Australia61!U60+Canada62!U60+Japan63!U60+Norway64!U60+Switzerland65!U60)))</f>
        <v/>
      </c>
      <c r="X60" s="61" t="str">
        <f>IF(OR(
Australia61!X60   ="",
Australia61!D60   ="",
Australia61!B60   ="",
Canada62!X60      ="",
Canada62!D60      ="",
Canada62!B60      ="",
Japan63!X60       ="",
Japan63!D60       ="",
Japan63!B60       ="",
Norway64!X60      ="",
Norway64!D60      ="",
Norway64!B60      ="",
Switzerland65!X60 ="",
Switzerland65!D60 ="",
Switzerland65!B60 =""),"",
(Australia61!X60*Australia61!D60/Australia61!B60
 +Canada62!X60*Canada62!D60/Canada62!B60
 +Japan63!X60*Japan63!D60/Japan63!B60
 +Norway64!X60*Norway64!D60/Norway64!B60
 +Switzerland65!X60*Switzerland65!D60/Switzerland65!B60)
/(Australia61!D60/Australia61!B60
 +Canada62!D60/Canada62!B60
 +Japan63!D60/Japan63!B60
 +Norway64!D60/Norway64!B60
 +Switzerland65!D60/Switzerland65!B60))</f>
        <v/>
      </c>
      <c r="Y60" s="61" t="str">
        <f>IF(OR(
Australia61!Y60   ="",
Australia61!D60   ="",
Australia61!B60   ="",
Canada62!Y60      ="",
Canada62!D60      ="",
Canada62!B60      ="",
Japan63!Y60       ="",
Japan63!D60       ="",
Japan63!B60       ="",
Norway64!Y60      ="",
Norway64!D60      ="",
Norway64!B60      ="",
Switzerland65!Y60 ="",
Switzerland65!D60 ="",
Switzerland65!B60 =""),"",
(Australia61!Y60/Australia61!B60
 +Canada62!Y60/Canada62!B60
 +Japan63!Y60/Japan63!B60
 +Norway64!Y60/Norway64!B60
 +Switzerland65!Y60/Switzerland65!B60)
/(Australia61!D60/Australia61!B60
 +Canada62!D60/Canada62!B60
 +Japan63!D60/Japan63!B60
 +Norway64!D60/Norway64!B60
 +Switzerland65!D60/Switzerland65!B60))</f>
        <v/>
      </c>
      <c r="Z60" s="61">
        <v>4.0599999999999996</v>
      </c>
      <c r="AA60" s="62">
        <f t="shared" si="1"/>
        <v>7.5314413217366344E-2</v>
      </c>
      <c r="AB60" s="61">
        <f>IF(OR(
Australia61!AB60   ="",
Australia61!D60   ="",
Australia61!B60   ="",
Canada62!AB60      ="",
Canada62!D60      ="",
Canada62!B60      ="",
Japan63!AB60       ="",
Japan63!D60       ="",
Japan63!B60       ="",
Norway64!AB60      ="",
Norway64!D60      ="",
Norway64!B60      ="",
Switzerland65!AB60 ="",
Switzerland65!D60 ="",
Switzerland65!B60 =""),"",
(Australia61!AB60*Australia61!D60/Australia61!B60
 +Canada62!AB60*Canada62!D60/Canada62!B60
 +Japan63!AB60*Japan63!D60/Japan63!B60
 +Norway64!AB60*Norway64!D60/Norway64!B60
 +Switzerland65!AB60*Switzerland65!D60/Switzerland65!B60)
/(Australia61!D60/Australia61!B60
 +Canada62!D60/Canada62!B60
 +Japan63!D60/Japan63!B60
 +Norway64!D60/Norway64!B60
 +Switzerland65!D60/Switzerland65!B60))</f>
        <v>0.46591222648567349</v>
      </c>
    </row>
    <row r="61" spans="1:28">
      <c r="A61" s="62">
        <v>1928</v>
      </c>
      <c r="B61" s="62" t="str">
        <f>IF(OR(
Australia61!AC61   ="",
Australia61!D61   ="",
Australia61!B61   ="",
Canada62!AC61      ="",
Canada62!D61      ="",
Canada62!B61      ="",
Japan63!AC61       ="",
Japan63!D61       ="",
Japan63!B61       ="",
Norway64!AC61      ="",
Norway64!D61      ="",
Norway64!B61      ="",
Switzerland65!AC61 ="",
Switzerland65!D61 ="",
Switzerland65!B61 =""),"",
(Australia61!AC61*Australia61!D61/Australia61!B61
 +Canada62!AC61*Canada62!D61/Canada62!B61
 +Japan63!AC61*Japan63!D61/Japan63!B61
 +Norway64!AC61*Norway64!D61/Norway64!B61
 +Switzerland65!AC61*Switzerland65!D61/Switzerland65!B61)
/(Australia61!D61/Australia61!B61
 +Canada62!D61/Canada62!B61
 +Japan63!D61/Japan63!B61
 +Norway64!D61/Norway64!B61
 +Switzerland65!D61/Switzerland65!B61))</f>
        <v/>
      </c>
      <c r="C61" s="61" t="str">
        <f>IF(OR(
Australia61!F61   ="",
Australia61!D61   ="",
Australia61!B61   ="",
Canada62!F61      ="",
Canada62!D61      ="",
Canada62!B61      ="",
Japan63!F61       ="",
Japan63!D61       ="",
Japan63!B61       ="",
Norway64!F61      ="",
Norway64!D61      ="",
Norway64!B61      ="",
Switzerland65!F61 ="",
Switzerland65!D61 ="",
Switzerland65!B61 =""),"",
(Australia61!F61*Australia61!D61/Australia61!B61
 +Canada62!F61*Canada62!D61/Canada62!B61
 +Japan63!F61*Japan63!D61/Japan63!B61
 +Norway64!F61*Norway64!D61/Norway64!B61
 +Switzerland65!F61*Switzerland65!D61/Switzerland65!B61)
/(Australia61!D61/Australia61!B61
 +Canada62!D61/Canada62!B61
 +Japan63!D61/Japan63!B61
 +Norway64!D61/Norway64!B61
 +Switzerland65!D61/Switzerland65!B61))</f>
        <v/>
      </c>
      <c r="D61" s="61" t="str">
        <f>IF(OR(
Australia61!AE61   ="",
Australia61!D61   ="",
Australia61!B61   ="",
Canada62!AE61      ="",
Canada62!D61      ="",
Canada62!B61      ="",
Japan63!AE61       ="",
Japan63!D61       ="",
Japan63!B61       ="",
Norway64!AE61      ="",
Norway64!D61      ="",
Norway64!B61      ="",
Switzerland65!AE61 ="",
Switzerland65!D61 ="",
Switzerland65!B61 =""),"",
(Australia61!AE61*Australia61!D61/Australia61!B61
 +Canada62!AE61*Canada62!D61/Canada62!B61
 +Japan63!AE61*Japan63!D61/Japan63!B61
 +Norway64!AE61*Norway64!D61/Norway64!B61
 +Switzerland65!AE61*Switzerland65!D61/Switzerland65!B61)
/(Australia61!D61/Australia61!B61
 +Canada62!D61/Canada62!B61
 +Japan63!D61/Japan63!B61
 +Norway64!D61/Norway64!B61
 +Switzerland65!D61/Switzerland65!B61))</f>
        <v/>
      </c>
      <c r="E61" s="61" t="str">
        <f>IF(OR(
Australia61!H61   ="",
Australia61!D61   ="",
Australia61!B61   ="",
Canada62!H61      ="",
Canada62!D61      ="",
Canada62!B61      ="",
Japan63!H61       ="",
Japan63!D61       ="",
Japan63!B61       ="",
Norway64!H61      ="",
Norway64!D61      ="",
Norway64!B61      ="",
Switzerland65!H61 ="",
Switzerland65!D61 ="",
Switzerland65!B61 =""),"",
(Australia61!H61*Australia61!D61/Australia61!B61
 +Canada62!H61*Canada62!D61/Canada62!B61
 +Japan63!H61*Japan63!D61/Japan63!B61
 +Norway64!H61*Norway64!D61/Norway64!B61
 +Switzerland65!H61*Switzerland65!D61/Switzerland65!B61)
/(Australia61!D61/Australia61!B61
 +Canada62!D61/Canada62!B61
 +Japan63!D61/Japan63!B61
 +Norway64!D61/Norway64!B61
 +Switzerland65!D61/Switzerland65!B61))</f>
        <v/>
      </c>
      <c r="F61" s="61">
        <f>IF(OR(
Australia61!I61   ="",
Australia61!D61   ="",
Australia61!B61   ="",
Canada62!I61      ="",
Canada62!D61      ="",
Canada62!B61      ="",
Japan63!I61       ="",
Japan63!D61       ="",
Japan63!B61       ="",
Norway64!I61      ="",
Norway64!D61      ="",
Norway64!B61      ="",
Switzerland65!I61 ="",
Switzerland65!D61 ="",
Switzerland65!B61 =""),"",
(Australia61!I61/Australia61!B61
 +Canada62!I61/Canada62!B61
 +Japan63!I61/Japan63!B61
 +Norway64!I61/Norway64!B61
 +Switzerland65!I61/Switzerland65!B61)
/(Australia61!D61/Australia61!B61
 +Canada62!D61/Canada62!B61
 +Japan63!D61/Japan63!B61
 +Norway64!D61/Norway64!B61
 +Switzerland65!D61/Switzerland65!B61))</f>
        <v>8.1866234893552825E-2</v>
      </c>
      <c r="G61" s="61">
        <f>IF(OR(
Australia61!J61   ="",
Australia61!D61   ="",
Australia61!B61   ="",
Canada62!J61      ="",
Canada62!D61      ="",
Canada62!B61      ="",
Japan63!J61       ="",
Japan63!D61       ="",
Japan63!B61       ="",
Norway64!J61      ="",
Norway64!D61      ="",
Norway64!B61      ="",
Switzerland65!J61 ="",
Switzerland65!D61 ="",
Switzerland65!B61 =""),"",
(Australia61!J61/Australia61!B61
 +Canada62!J61/Canada62!B61
 +Japan63!J61/Japan63!B61
 +Norway64!J61/Norway64!B61
 +Switzerland65!J61/Switzerland65!B61)
/(Australia61!D61/Australia61!B61
 +Canada62!D61/Canada62!B61
 +Japan63!D61/Japan63!B61
 +Norway64!D61/Norway64!B61
 +Switzerland65!D61/Switzerland65!B61))</f>
        <v>8.6103370657530695E-2</v>
      </c>
      <c r="H61" s="61">
        <f>IF(OR(
Australia61!K61   ="",
Australia61!D61   ="",
Australia61!B61   ="",
Canada62!K61      ="",
Canada62!D61      ="",
Canada62!B61      ="",
Japan63!K61       ="",
Japan63!D61       ="",
Japan63!B61       ="",
Norway64!K61      ="",
Norway64!D61      ="",
Norway64!B61      ="",
Switzerland65!K61 ="",
Switzerland65!D61 ="",
Switzerland65!B61 =""),"",
(Australia61!K61/Australia61!B61
 +Canada62!K61/Canada62!B61
 +Japan63!K61/Japan63!B61
 +Norway64!K61/Norway64!B61
 +Switzerland65!K61/Switzerland65!B61)
/(Australia61!D61/Australia61!B61
 +Canada62!D61/Canada62!B61
 +Japan63!D61/Japan63!B61
 +Norway64!D61/Norway64!B61
 +Switzerland65!D61/Switzerland65!B61))</f>
        <v>0.16914923688586481</v>
      </c>
      <c r="I61" s="61">
        <f>IF(OR(
Australia61!L61   ="",
Australia61!D61   ="",
Australia61!B61   ="",
Canada62!L61      ="",
Canada62!D61      ="",
Canada62!B61      ="",
Japan63!L61       ="",
Japan63!D61       ="",
Japan63!B61       ="",
Norway64!L61      ="",
Norway64!D61      ="",
Norway64!B61      ="",
Switzerland65!L61 ="",
Switzerland65!D61 ="",
Switzerland65!B61 =""),"",
(Australia61!L61/Australia61!B61
 +Canada62!L61/Canada62!B61
 +Japan63!L61/Japan63!B61
 +Norway64!L61/Norway64!B61
 +Switzerland65!L61/Switzerland65!B61)
/(Australia61!D61/Australia61!B61
 +Canada62!D61/Canada62!B61
 +Japan63!D61/Japan63!B61
 +Norway64!D61/Norway64!B61
 +Switzerland65!D61/Switzerland65!B61))</f>
        <v>0.17834338126186888</v>
      </c>
      <c r="J61" s="61">
        <f t="shared" si="0"/>
        <v>-9.1941443760040764E-3</v>
      </c>
      <c r="K61" s="62">
        <f>IF(OR(
Australia61!D61   ="",Australia61!D60   ="",
Australia61!B61   ="",Australia61!B60   ="",
Australia61!N61   ="",Australia61!N60   ="",
Canada62!D61      ="",Canada62!D60      ="",
Canada62!B61      ="",Canada62!B60      ="",
Canada62!N61      ="",Canada62!N60      ="",
Japan63!D61       ="",Japan63!D60       ="",
Japan63!B61       ="",Japan63!B60       ="",
Japan63!N61       ="",Japan63!N60       ="",
Norway64!D61      ="",Norway64!D60      ="",
Norway64!B61      ="",Norway64!B60      ="",
Norway64!N61      ="",Norway64!N60      ="",
Switzerland65!D61 ="",Switzerland65!D60 ="",
Switzerland65!B61 ="",Switzerland65!B60 ="",
Switzerland65!N61 ="",Switzerland65!N60 =""),"",
LN(SQRT(
(Australia61!D61/Australia61!B61
 +Canada62!D61/Canada62!B61
 +Japan63!D61/Japan63!B61
 +Norway64!D61/Norway64!B61
 +Switzerland65!D61/Switzerland65!B61)
/(Australia61!D61/Australia61!N61*Australia61!N60/Australia61!B60
 +Canada62!D61/Canada62!N61*Canada62!N60/Canada62!B60
 +Japan63!D61/Japan63!N61*Japan63!N60/Japan63!B60
 +Norway64!D61/Norway64!N61*Norway64!N60/Norway64!B60
 +Switzerland65!D61/Switzerland65!N61*Switzerland65!N60/Switzerland65!B60)
*(Australia61!D60/Australia61!N60*Australia61!N61/Australia61!B61
 +Canada62!D60/Canada62!N60*Canada62!N61/Canada62!B61
 +Japan63!D60/Japan63!N60*Japan63!N61/Japan63!B61
 +Norway64!D60/Norway64!N60*Norway64!N61/Norway64!B61
 +Switzerland65!D60/Switzerland65!N60*Switzerland65!N61/Switzerland65!B61)
/(Australia61!D60/Australia61!B60
 +Canada62!D60/Canada62!B60
 +Japan63!D60/Japan63!B60
 +Norway64!D60/Norway64!B60
 +Switzerland65!D60/Switzerland65!B60))))</f>
        <v>-1.8549917692575638E-2</v>
      </c>
      <c r="L61" s="62" t="str">
        <f>IF(OR(
Australia61!F61   ="",Australia61!F60   ="",
Australia61!D61   ="",Australia61!D60   ="",
Australia61!B61   ="",Australia61!B60   ="",
Australia61!P61   ="",Australia61!P60   ="",
Canada62!F61      ="",Canada62!F60      ="",
Canada62!D61      ="",Canada62!D60      ="",
Canada62!B61      ="",Canada62!B60      ="",
Canada62!P61      ="",Canada62!P60      ="",
Japan63!F61       ="",Japan63!F60       ="",
Japan63!D61       ="",Japan63!D60       ="",
Japan63!B61       ="",Japan63!B60       ="",
Japan63!P61       ="",Japan63!P60       ="",
Norway64!F61      ="",Norway64!F60      ="",
Norway64!D61      ="",Norway64!D60      ="",
Norway64!B61      ="",Norway64!B60      ="",
Norway64!P61      ="",Norway64!P60      ="",
Switzerland65!F61 ="",Switzerland65!F60 ="",
Switzerland65!D61 ="",Switzerland65!D60 ="",
Switzerland65!B61 ="",Switzerland65!B60 ="",
Switzerland65!P61 ="",Switzerland65!P60 =""),"",
LN(SQRT(
(Australia61!D61*Australia61!F61/Australia61!B61
 +Canada62!D61*Canada62!F61/Canada62!B61
 +Japan63!D61*Japan63!F61/Japan63!B61
 +Norway64!D61*Norway64!F61/Norway64!B61
 +Switzerland65!D61*Switzerland65!F61/Switzerland65!B61)
/(Australia61!D61*Australia61!F61/Australia61!P61*Australia61!P60/Australia61!B60
 +Canada62!D61*Canada62!F61/Canada62!P61*Canada62!P60/Canada62!B60
 +Japan63!D61*Japan63!F61/Japan63!P61*Japan63!P60/Japan63!B60
 +Norway64!D61*Norway64!F61/Norway64!P61*Norway64!P60/Norway64!B60
 +Switzerland65!D61*Switzerland65!F61/Switzerland65!P61*Switzerland65!P60/Switzerland65!B60)
*(Australia61!D60*Australia61!F60/Australia61!P60*Australia61!P61/Australia61!B61
 +Canada62!D60*Canada62!F60/Canada62!P60*Canada62!P61/Canada62!B61
 +Japan63!D60*Japan63!F60/Japan63!P60*Japan63!P61/Japan63!B61
 +Norway64!D60*Norway64!F60/Norway64!P60*Norway64!P61/Norway64!B61
 +Switzerland65!D60*Switzerland65!F60/Switzerland65!P60*Switzerland65!P61/Switzerland65!B61)
/(Australia61!D60*Australia61!F60/Australia61!B60
 +Canada62!D60*Canada62!F60/Canada62!B60
 +Japan63!D60*Japan63!F60/Japan63!B60
 +Norway64!D60*Norway64!F60/Norway64!B60
 +Switzerland65!D60*Switzerland65!F60/Switzerland65!B60))))</f>
        <v/>
      </c>
      <c r="M61" s="62" t="str">
        <f>IF(OR(
Australia61!H61   ="",Australia61!H60   ="",
Australia61!D61   ="",Australia61!D60   ="",
Australia61!B61   ="",Australia61!B60   ="",
Australia61!Q61   ="",Australia61!Q60   ="",
Canada62!H61      ="",Canada62!H60      ="",
Canada62!D61      ="",Canada62!D60      ="",
Canada62!B61      ="",Canada62!B60      ="",
Canada62!Q61      ="",Canada62!Q60      ="",
Japan63!H61       ="",Japan63!H60       ="",
Japan63!D61       ="",Japan63!D60       ="",
Japan63!B61       ="",Japan63!B60       ="",
Japan63!Q61       ="",Japan63!Q60       ="",
Norway64!H61      ="",Norway64!H60      ="",
Norway64!D61      ="",Norway64!D60      ="",
Norway64!B61      ="",Norway64!B60      ="",
Norway64!Q61      ="",Norway64!Q60      ="",
Switzerland65!H61 ="",Switzerland65!H60 ="",
Switzerland65!D61 ="",Switzerland65!D60 ="",
Switzerland65!B61 ="",Switzerland65!B60 ="",
Switzerland65!Q61 ="",Switzerland65!Q60 =""),"",
LN(SQRT(
(Australia61!D61*Australia61!H61/Australia61!B61
 +Canada62!D61*Canada62!H61/Canada62!B61
 +Japan63!D61*Japan63!H61/Japan63!B61
 +Norway64!D61*Norway64!H61/Norway64!B61
 +Switzerland65!D61*Switzerland65!H61/Switzerland65!B61)
/(Australia61!D61*Australia61!H61/Australia61!Q61*Australia61!Q60/Australia61!B60
 +Canada62!D61*Canada62!H61/Canada62!Q61*Canada62!Q60/Canada62!B60
 +Japan63!D61*Japan63!H61/Japan63!Q61*Japan63!Q60/Japan63!B60
 +Norway64!D61*Norway64!H61/Norway64!Q61*Norway64!Q60/Norway64!B60
 +Switzerland65!D61*Switzerland65!H61/Switzerland65!Q61*Switzerland65!Q60/Switzerland65!B60)
*(Australia61!D60*Australia61!H60/Australia61!Q60*Australia61!Q61/Australia61!B61
 +Canada62!D60*Canada62!H60/Canada62!Q60*Canada62!Q61/Canada62!B61
 +Japan63!D60*Japan63!H60/Japan63!Q60*Japan63!Q61/Japan63!B61
 +Norway64!D60*Norway64!H60/Norway64!Q60*Norway64!Q61/Norway64!B61
 +Switzerland65!D60*Switzerland65!H60/Switzerland65!Q60*Switzerland65!Q61/Switzerland65!B61)
/(Australia61!D60*Australia61!H60/Australia61!B60
 +Canada62!D60*Canada62!H60/Canada62!B60
 +Japan63!D60*Japan63!H60/Japan63!B60
 +Norway64!D60*Norway64!H60/Norway64!B60
 +Switzerland65!D60*Switzerland65!H60/Switzerland65!B60))))</f>
        <v/>
      </c>
      <c r="N61" s="62" t="str">
        <f>IF(OR(
Australia61!I61   ="",Australia61!I60   ="",
Australia61!B61   ="",Australia61!B60   ="",
Australia61!R61   ="",Australia61!R60   ="",
Canada62!I61      ="",Canada62!I60      ="",
Canada62!B61      ="",Canada62!B60      ="",
Canada62!R61      ="",Canada62!R60      ="",
Japan63!I61       ="",Japan63!I60       ="",
Japan63!B61       ="",Japan63!B60       ="",
Japan63!R61       ="",Japan63!R60       ="",
Norway64!I61      ="",Norway64!I60      ="",
Norway64!B61      ="",Norway64!B60      ="",
Norway64!R61      ="",Norway64!R60      ="",
Switzerland65!I61 ="",Switzerland65!I60 ="",
Switzerland65!B61 ="",Switzerland65!B60 ="",
Switzerland65!R61 ="",Switzerland65!R60 =""),"",
LN(SQRT(
(Australia61!I61/Australia61!B61
 +Canada62!I61/Canada62!B61
 +Japan63!I61/Japan63!B61
 +Norway64!I61/Norway64!B61
 +Switzerland65!I61/Switzerland65!B61)
/(Australia61!I61/Australia61!R61*Australia61!R60/Australia61!B60
 +Canada62!I61/Canada62!R61*Canada62!R60/Canada62!B60
 +Japan63!I61/Japan63!R61*Japan63!R60/Japan63!B60
 +Norway64!I61/Norway64!R61*Norway64!R60/Norway64!B60
 +Switzerland65!I61/Switzerland65!R61*Switzerland65!R60/Switzerland65!B60)
*(Australia61!I60/Australia61!R60*Australia61!R61/Australia61!B61
 +Canada62!I60/Canada62!R60*Canada62!R61/Canada62!B61
 +Japan63!I60/Japan63!R60*Japan63!R61/Japan63!B61
 +Norway64!I60/Norway64!R60*Norway64!R61/Norway64!B61
 +Switzerland65!I60/Switzerland65!R60*Switzerland65!R61/Switzerland65!B61)
/(Australia61!I60/Australia61!B60
 +Canada62!I60/Canada62!B60
 +Japan63!I60/Japan63!B60
 +Norway64!I60/Norway64!B60
 +Switzerland65!I60/Switzerland65!B60))))</f>
        <v/>
      </c>
      <c r="O61" s="62" t="str">
        <f>IF(OR(
Australia61!K61   ="",Australia61!K60   ="",
Australia61!B61   ="",Australia61!B60   ="",
Australia61!S61   ="",Australia61!S60   ="",
Canada62!K61      ="",Canada62!K60      ="",
Canada62!B61      ="",Canada62!B60      ="",
Canada62!S61      ="",Canada62!S60      ="",
Japan63!K61       ="",Japan63!K60       ="",
Japan63!B61       ="",Japan63!B60       ="",
Japan63!S61       ="",Japan63!S60       ="",
Norway64!K61      ="",Norway64!K60      ="",
Norway64!B61      ="",Norway64!B60      ="",
Norway64!S61      ="",Norway64!S60      ="",
Switzerland65!K61 ="",Switzerland65!K60 ="",
Switzerland65!B61 ="",Switzerland65!B60 ="",
Switzerland65!S61 ="",Switzerland65!S60 =""),"",
LN(SQRT(
(Australia61!K61/Australia61!B61
 +Canada62!K61/Canada62!B61
 +Japan63!K61/Japan63!B61
 +Norway64!K61/Norway64!B61
 +Switzerland65!K61/Switzerland65!B61)
/(Australia61!K61/Australia61!S61*Australia61!S60/Australia61!B60
 +Canada62!K61/Canada62!S61*Canada62!S60/Canada62!B60
 +Japan63!K61/Japan63!S61*Japan63!S60/Japan63!B60
 +Norway64!K61/Norway64!S61*Norway64!S60/Norway64!B60
 +Switzerland65!K61/Switzerland65!S61*Switzerland65!S60/Switzerland65!B60)
*(Australia61!K60/Australia61!S60*Australia61!S61/Australia61!B61
 +Canada62!K60/Canada62!S60*Canada62!S61/Canada62!B61
 +Japan63!K60/Japan63!S60*Japan63!S61/Japan63!B61
 +Norway64!K60/Norway64!S60*Norway64!S61/Norway64!B61
 +Switzerland65!K60/Switzerland65!S60*Switzerland65!S61/Switzerland65!B61)
/(Australia61!K60/Australia61!B60
 +Canada62!K60/Canada62!B60
 +Japan63!K60/Japan63!B60
 +Norway64!K60/Norway64!B60
 +Switzerland65!K60/Switzerland65!B60))))</f>
        <v/>
      </c>
      <c r="P61" s="62" t="str">
        <f>IF(OR(
Australia61!L61   ="",Australia61!L60   ="",
Australia61!B61   ="",Australia61!B60   ="",
Australia61!T61   ="",Australia61!T60   ="",
Canada62!L61      ="",Canada62!L60      ="",
Canada62!B61      ="",Canada62!B60      ="",
Canada62!T61      ="",Canada62!T60      ="",
Japan63!L61       ="",Japan63!L60       ="",
Japan63!B61       ="",Japan63!B60       ="",
Japan63!T61       ="",Japan63!T60       ="",
Norway64!L61      ="",Norway64!L60      ="",
Norway64!B61      ="",Norway64!B60      ="",
Norway64!T61      ="",Norway64!T60      ="",
Switzerland65!L61 ="",Switzerland65!L60 ="",
Switzerland65!B61 ="",Switzerland65!B60 ="",
Switzerland65!T61 ="",Switzerland65!T60 =""),"",
LN(SQRT(
(Australia61!L61/Australia61!B61
 +Canada62!L61/Canada62!B61
 +Japan63!L61/Japan63!B61
 +Norway64!L61/Norway64!B61
 +Switzerland65!L61/Switzerland65!B61)
/(Australia61!L61/Australia61!T61*Australia61!T60/Australia61!B60
 +Canada62!L61/Canada62!T61*Canada62!T60/Canada62!B60
 +Japan63!L61/Japan63!T61*Japan63!T60/Japan63!B60
 +Norway64!L61/Norway64!T61*Norway64!T60/Norway64!B60
 +Switzerland65!L61/Switzerland65!T61*Switzerland65!T60/Switzerland65!B60)
*(Australia61!L60/Australia61!T60*Australia61!T61/Australia61!B61
 +Canada62!L60/Canada62!T60*Canada62!T61/Canada62!B61
 +Japan63!L60/Japan63!T60*Japan63!T61/Japan63!B61
 +Norway64!L60/Norway64!T60*Norway64!T61/Norway64!B61
 +Switzerland65!L60/Switzerland65!T60*Switzerland65!T61/Switzerland65!B61)
/(Australia61!L60/Australia61!B60
 +Canada62!L60/Canada62!B60
 +Japan63!L60/Japan63!B60
 +Norway64!L60/Norway64!B60
 +Switzerland65!L60/Switzerland65!B60))))</f>
        <v/>
      </c>
      <c r="V61" s="61" t="str">
        <f>IF(OR(
Australia61!V61   ="",
Australia61!U61   ="",
Canada62!V61      ="",
Canada62!U61      ="",
Japan63!V61       ="",
Japan63!U61       ="",
Norway64!V61      ="",
Norway64!U61      ="",
Switzerland65!V61 ="",
Switzerland65!U61 =""),"",
LN((Australia61!V61+Canada62!V61+Japan63!V61+Norway64!V61+Switzerland65!V61)
/(Australia61!U61+Canada62!U61+Japan63!U61+Norway64!U61+Switzerland65!U61)))</f>
        <v/>
      </c>
      <c r="W61" s="61" t="str">
        <f>IF(OR(
Australia61!V61   ="",
Australia61!W61   ="",
Australia61!U61   ="",
Canada62!V61      ="",
Canada62!W61      ="",
Canada62!U61      ="",
Japan63!V61       ="",
Japan63!W61       ="",
Japan63!U61       ="",
Norway64!V61      ="",
Norway64!W61      ="",
Norway64!U61      ="",
Switzerland65!V61 ="",
Switzerland65!W61 ="",
Switzerland65!V61 =""),"",
LN((Australia61!V61*Australia61!W61+Canada62!V61*Canada62!W61+Japan63!V61*Japan63!W61+Norway64!V61*Norway64!W61+Switzerland65!V61*Switzerland65!W61)
/(Australia61!U61+Canada62!U61+Japan63!U61+Norway64!U61+Switzerland65!U61)))</f>
        <v/>
      </c>
      <c r="X61" s="61" t="str">
        <f>IF(OR(
Australia61!X61   ="",
Australia61!D61   ="",
Australia61!B61   ="",
Canada62!X61      ="",
Canada62!D61      ="",
Canada62!B61      ="",
Japan63!X61       ="",
Japan63!D61       ="",
Japan63!B61       ="",
Norway64!X61      ="",
Norway64!D61      ="",
Norway64!B61      ="",
Switzerland65!X61 ="",
Switzerland65!D61 ="",
Switzerland65!B61 =""),"",
(Australia61!X61*Australia61!D61/Australia61!B61
 +Canada62!X61*Canada62!D61/Canada62!B61
 +Japan63!X61*Japan63!D61/Japan63!B61
 +Norway64!X61*Norway64!D61/Norway64!B61
 +Switzerland65!X61*Switzerland65!D61/Switzerland65!B61)
/(Australia61!D61/Australia61!B61
 +Canada62!D61/Canada62!B61
 +Japan63!D61/Japan63!B61
 +Norway64!D61/Norway64!B61
 +Switzerland65!D61/Switzerland65!B61))</f>
        <v/>
      </c>
      <c r="Y61" s="61" t="str">
        <f>IF(OR(
Australia61!Y61   ="",
Australia61!D61   ="",
Australia61!B61   ="",
Canada62!Y61      ="",
Canada62!D61      ="",
Canada62!B61      ="",
Japan63!Y61       ="",
Japan63!D61       ="",
Japan63!B61       ="",
Norway64!Y61      ="",
Norway64!D61      ="",
Norway64!B61      ="",
Switzerland65!Y61 ="",
Switzerland65!D61 ="",
Switzerland65!B61 =""),"",
(Australia61!Y61/Australia61!B61
 +Canada62!Y61/Canada62!B61
 +Japan63!Y61/Japan63!B61
 +Norway64!Y61/Norway64!B61
 +Switzerland65!Y61/Switzerland65!B61)
/(Australia61!D61/Australia61!B61
 +Canada62!D61/Canada62!B61
 +Japan63!D61/Japan63!B61
 +Norway64!D61/Norway64!B61
 +Switzerland65!D61/Switzerland65!B61))</f>
        <v/>
      </c>
      <c r="Z61" s="61">
        <v>6.04</v>
      </c>
      <c r="AA61" s="62">
        <f t="shared" si="1"/>
        <v>5.9149917692575632E-2</v>
      </c>
      <c r="AB61" s="61">
        <f>IF(OR(
Australia61!AB61   ="",
Australia61!D61   ="",
Australia61!B61   ="",
Canada62!AB61      ="",
Canada62!D61      ="",
Canada62!B61      ="",
Japan63!AB61       ="",
Japan63!D61       ="",
Japan63!B61       ="",
Norway64!AB61      ="",
Norway64!D61      ="",
Norway64!B61      ="",
Switzerland65!AB61 ="",
Switzerland65!D61 ="",
Switzerland65!B61 =""),"",
(Australia61!AB61*Australia61!D61/Australia61!B61
 +Canada62!AB61*Canada62!D61/Canada62!B61
 +Japan63!AB61*Japan63!D61/Japan63!B61
 +Norway64!AB61*Norway64!D61/Norway64!B61
 +Switzerland65!AB61*Switzerland65!D61/Switzerland65!B61)
/(Australia61!D61/Australia61!B61
 +Canada62!D61/Canada62!B61
 +Japan63!D61/Japan63!B61
 +Norway64!D61/Norway64!B61
 +Switzerland65!D61/Switzerland65!B61))</f>
        <v>0.46691395834801064</v>
      </c>
    </row>
    <row r="62" spans="1:28">
      <c r="A62" s="62">
        <v>1929</v>
      </c>
      <c r="B62" s="62" t="str">
        <f>IF(OR(
Australia61!AC62   ="",
Australia61!D62   ="",
Australia61!B62   ="",
Canada62!AC62      ="",
Canada62!D62      ="",
Canada62!B62      ="",
Japan63!AC62       ="",
Japan63!D62       ="",
Japan63!B62       ="",
Norway64!AC62      ="",
Norway64!D62      ="",
Norway64!B62      ="",
Switzerland65!AC62 ="",
Switzerland65!D62 ="",
Switzerland65!B62 =""),"",
(Australia61!AC62*Australia61!D62/Australia61!B62
 +Canada62!AC62*Canada62!D62/Canada62!B62
 +Japan63!AC62*Japan63!D62/Japan63!B62
 +Norway64!AC62*Norway64!D62/Norway64!B62
 +Switzerland65!AC62*Switzerland65!D62/Switzerland65!B62)
/(Australia61!D62/Australia61!B62
 +Canada62!D62/Canada62!B62
 +Japan63!D62/Japan63!B62
 +Norway64!D62/Norway64!B62
 +Switzerland65!D62/Switzerland65!B62))</f>
        <v/>
      </c>
      <c r="C62" s="61" t="str">
        <f>IF(OR(
Australia61!F62   ="",
Australia61!D62   ="",
Australia61!B62   ="",
Canada62!F62      ="",
Canada62!D62      ="",
Canada62!B62      ="",
Japan63!F62       ="",
Japan63!D62       ="",
Japan63!B62       ="",
Norway64!F62      ="",
Norway64!D62      ="",
Norway64!B62      ="",
Switzerland65!F62 ="",
Switzerland65!D62 ="",
Switzerland65!B62 =""),"",
(Australia61!F62*Australia61!D62/Australia61!B62
 +Canada62!F62*Canada62!D62/Canada62!B62
 +Japan63!F62*Japan63!D62/Japan63!B62
 +Norway64!F62*Norway64!D62/Norway64!B62
 +Switzerland65!F62*Switzerland65!D62/Switzerland65!B62)
/(Australia61!D62/Australia61!B62
 +Canada62!D62/Canada62!B62
 +Japan63!D62/Japan63!B62
 +Norway64!D62/Norway64!B62
 +Switzerland65!D62/Switzerland65!B62))</f>
        <v/>
      </c>
      <c r="D62" s="61" t="str">
        <f>IF(OR(
Australia61!AE62   ="",
Australia61!D62   ="",
Australia61!B62   ="",
Canada62!AE62      ="",
Canada62!D62      ="",
Canada62!B62      ="",
Japan63!AE62       ="",
Japan63!D62       ="",
Japan63!B62       ="",
Norway64!AE62      ="",
Norway64!D62      ="",
Norway64!B62      ="",
Switzerland65!AE62 ="",
Switzerland65!D62 ="",
Switzerland65!B62 =""),"",
(Australia61!AE62*Australia61!D62/Australia61!B62
 +Canada62!AE62*Canada62!D62/Canada62!B62
 +Japan63!AE62*Japan63!D62/Japan63!B62
 +Norway64!AE62*Norway64!D62/Norway64!B62
 +Switzerland65!AE62*Switzerland65!D62/Switzerland65!B62)
/(Australia61!D62/Australia61!B62
 +Canada62!D62/Canada62!B62
 +Japan63!D62/Japan63!B62
 +Norway64!D62/Norway64!B62
 +Switzerland65!D62/Switzerland65!B62))</f>
        <v/>
      </c>
      <c r="E62" s="61" t="str">
        <f>IF(OR(
Australia61!H62   ="",
Australia61!D62   ="",
Australia61!B62   ="",
Canada62!H62      ="",
Canada62!D62      ="",
Canada62!B62      ="",
Japan63!H62       ="",
Japan63!D62       ="",
Japan63!B62       ="",
Norway64!H62      ="",
Norway64!D62      ="",
Norway64!B62      ="",
Switzerland65!H62 ="",
Switzerland65!D62 ="",
Switzerland65!B62 =""),"",
(Australia61!H62*Australia61!D62/Australia61!B62
 +Canada62!H62*Canada62!D62/Canada62!B62
 +Japan63!H62*Japan63!D62/Japan63!B62
 +Norway64!H62*Norway64!D62/Norway64!B62
 +Switzerland65!H62*Switzerland65!D62/Switzerland65!B62)
/(Australia61!D62/Australia61!B62
 +Canada62!D62/Canada62!B62
 +Japan63!D62/Japan63!B62
 +Norway64!D62/Norway64!B62
 +Switzerland65!D62/Switzerland65!B62))</f>
        <v/>
      </c>
      <c r="F62" s="61">
        <f>IF(OR(
Australia61!I62   ="",
Australia61!D62   ="",
Australia61!B62   ="",
Canada62!I62      ="",
Canada62!D62      ="",
Canada62!B62      ="",
Japan63!I62       ="",
Japan63!D62       ="",
Japan63!B62       ="",
Norway64!I62      ="",
Norway64!D62      ="",
Norway64!B62      ="",
Switzerland65!I62 ="",
Switzerland65!D62 ="",
Switzerland65!B62 =""),"",
(Australia61!I62/Australia61!B62
 +Canada62!I62/Canada62!B62
 +Japan63!I62/Japan63!B62
 +Norway64!I62/Norway64!B62
 +Switzerland65!I62/Switzerland65!B62)
/(Australia61!D62/Australia61!B62
 +Canada62!D62/Canada62!B62
 +Japan63!D62/Japan63!B62
 +Norway64!D62/Norway64!B62
 +Switzerland65!D62/Switzerland65!B62))</f>
        <v>7.9709438894994905E-2</v>
      </c>
      <c r="G62" s="61">
        <f>IF(OR(
Australia61!J62   ="",
Australia61!D62   ="",
Australia61!B62   ="",
Canada62!J62      ="",
Canada62!D62      ="",
Canada62!B62      ="",
Japan63!J62       ="",
Japan63!D62       ="",
Japan63!B62       ="",
Norway64!J62      ="",
Norway64!D62      ="",
Norway64!B62      ="",
Switzerland65!J62 ="",
Switzerland65!D62 ="",
Switzerland65!B62 =""),"",
(Australia61!J62/Australia61!B62
 +Canada62!J62/Canada62!B62
 +Japan63!J62/Japan63!B62
 +Norway64!J62/Norway64!B62
 +Switzerland65!J62/Switzerland65!B62)
/(Australia61!D62/Australia61!B62
 +Canada62!D62/Canada62!B62
 +Japan63!D62/Japan63!B62
 +Norway64!D62/Norway64!B62
 +Switzerland65!D62/Switzerland65!B62))</f>
        <v>8.3742488630771009E-2</v>
      </c>
      <c r="H62" s="61">
        <f>IF(OR(
Australia61!K62   ="",
Australia61!D62   ="",
Australia61!B62   ="",
Canada62!K62      ="",
Canada62!D62      ="",
Canada62!B62      ="",
Japan63!K62       ="",
Japan63!D62       ="",
Japan63!B62       ="",
Norway64!K62      ="",
Norway64!D62      ="",
Norway64!B62      ="",
Switzerland65!K62 ="",
Switzerland65!D62 ="",
Switzerland65!B62 =""),"",
(Australia61!K62/Australia61!B62
 +Canada62!K62/Canada62!B62
 +Japan63!K62/Japan63!B62
 +Norway64!K62/Norway64!B62
 +Switzerland65!K62/Switzerland65!B62)
/(Australia61!D62/Australia61!B62
 +Canada62!D62/Canada62!B62
 +Japan63!D62/Japan63!B62
 +Norway64!D62/Norway64!B62
 +Switzerland65!D62/Switzerland65!B62))</f>
        <v>0.1647490719623198</v>
      </c>
      <c r="I62" s="61">
        <f>IF(OR(
Australia61!L62   ="",
Australia61!D62   ="",
Australia61!B62   ="",
Canada62!L62      ="",
Canada62!D62      ="",
Canada62!B62      ="",
Japan63!L62       ="",
Japan63!D62       ="",
Japan63!B62       ="",
Norway64!L62      ="",
Norway64!D62      ="",
Norway64!B62      ="",
Switzerland65!L62 ="",
Switzerland65!D62 ="",
Switzerland65!B62 =""),"",
(Australia61!L62/Australia61!B62
 +Canada62!L62/Canada62!B62
 +Japan63!L62/Japan63!B62
 +Norway64!L62/Norway64!B62
 +Switzerland65!L62/Switzerland65!B62)
/(Australia61!D62/Australia61!B62
 +Canada62!D62/Canada62!B62
 +Japan63!D62/Japan63!B62
 +Norway64!D62/Norway64!B62
 +Switzerland65!D62/Switzerland65!B62))</f>
        <v>0.18122154498273343</v>
      </c>
      <c r="J62" s="61">
        <f t="shared" si="0"/>
        <v>-1.647247302041363E-2</v>
      </c>
      <c r="K62" s="62">
        <f>IF(OR(
Australia61!D62   ="",Australia61!D61   ="",
Australia61!B62   ="",Australia61!B61   ="",
Australia61!N62   ="",Australia61!N61   ="",
Canada62!D62      ="",Canada62!D61      ="",
Canada62!B62      ="",Canada62!B61      ="",
Canada62!N62      ="",Canada62!N61      ="",
Japan63!D62       ="",Japan63!D61       ="",
Japan63!B62       ="",Japan63!B61       ="",
Japan63!N62       ="",Japan63!N61       ="",
Norway64!D62      ="",Norway64!D61      ="",
Norway64!B62      ="",Norway64!B61      ="",
Norway64!N62      ="",Norway64!N61      ="",
Switzerland65!D62 ="",Switzerland65!D61 ="",
Switzerland65!B62 ="",Switzerland65!B61 ="",
Switzerland65!N62 ="",Switzerland65!N61 =""),"",
LN(SQRT(
(Australia61!D62/Australia61!B62
 +Canada62!D62/Canada62!B62
 +Japan63!D62/Japan63!B62
 +Norway64!D62/Norway64!B62
 +Switzerland65!D62/Switzerland65!B62)
/(Australia61!D62/Australia61!N62*Australia61!N61/Australia61!B61
 +Canada62!D62/Canada62!N62*Canada62!N61/Canada62!B61
 +Japan63!D62/Japan63!N62*Japan63!N61/Japan63!B61
 +Norway64!D62/Norway64!N62*Norway64!N61/Norway64!B61
 +Switzerland65!D62/Switzerland65!N62*Switzerland65!N61/Switzerland65!B61)
*(Australia61!D61/Australia61!N61*Australia61!N62/Australia61!B62
 +Canada62!D61/Canada62!N61*Canada62!N62/Canada62!B62
 +Japan63!D61/Japan63!N61*Japan63!N62/Japan63!B62
 +Norway64!D61/Norway64!N61*Norway64!N62/Norway64!B62
 +Switzerland65!D61/Switzerland65!N61*Switzerland65!N62/Switzerland65!B62)
/(Australia61!D61/Australia61!B61
 +Canada62!D61/Canada62!B61
 +Japan63!D61/Japan63!B61
 +Norway64!D61/Norway64!B61
 +Switzerland65!D61/Switzerland65!B61))))</f>
        <v>-2.3133377633051008E-2</v>
      </c>
      <c r="L62" s="62" t="str">
        <f>IF(OR(
Australia61!F62   ="",Australia61!F61   ="",
Australia61!D62   ="",Australia61!D61   ="",
Australia61!B62   ="",Australia61!B61   ="",
Australia61!P62   ="",Australia61!P61   ="",
Canada62!F62      ="",Canada62!F61      ="",
Canada62!D62      ="",Canada62!D61      ="",
Canada62!B62      ="",Canada62!B61      ="",
Canada62!P62      ="",Canada62!P61      ="",
Japan63!F62       ="",Japan63!F61       ="",
Japan63!D62       ="",Japan63!D61       ="",
Japan63!B62       ="",Japan63!B61       ="",
Japan63!P62       ="",Japan63!P61       ="",
Norway64!F62      ="",Norway64!F61      ="",
Norway64!D62      ="",Norway64!D61      ="",
Norway64!B62      ="",Norway64!B61      ="",
Norway64!P62      ="",Norway64!P61      ="",
Switzerland65!F62 ="",Switzerland65!F61 ="",
Switzerland65!D62 ="",Switzerland65!D61 ="",
Switzerland65!B62 ="",Switzerland65!B61 ="",
Switzerland65!P62 ="",Switzerland65!P61 =""),"",
LN(SQRT(
(Australia61!D62*Australia61!F62/Australia61!B62
 +Canada62!D62*Canada62!F62/Canada62!B62
 +Japan63!D62*Japan63!F62/Japan63!B62
 +Norway64!D62*Norway64!F62/Norway64!B62
 +Switzerland65!D62*Switzerland65!F62/Switzerland65!B62)
/(Australia61!D62*Australia61!F62/Australia61!P62*Australia61!P61/Australia61!B61
 +Canada62!D62*Canada62!F62/Canada62!P62*Canada62!P61/Canada62!B61
 +Japan63!D62*Japan63!F62/Japan63!P62*Japan63!P61/Japan63!B61
 +Norway64!D62*Norway64!F62/Norway64!P62*Norway64!P61/Norway64!B61
 +Switzerland65!D62*Switzerland65!F62/Switzerland65!P62*Switzerland65!P61/Switzerland65!B61)
*(Australia61!D61*Australia61!F61/Australia61!P61*Australia61!P62/Australia61!B62
 +Canada62!D61*Canada62!F61/Canada62!P61*Canada62!P62/Canada62!B62
 +Japan63!D61*Japan63!F61/Japan63!P61*Japan63!P62/Japan63!B62
 +Norway64!D61*Norway64!F61/Norway64!P61*Norway64!P62/Norway64!B62
 +Switzerland65!D61*Switzerland65!F61/Switzerland65!P61*Switzerland65!P62/Switzerland65!B62)
/(Australia61!D61*Australia61!F61/Australia61!B61
 +Canada62!D61*Canada62!F61/Canada62!B61
 +Japan63!D61*Japan63!F61/Japan63!B61
 +Norway64!D61*Norway64!F61/Norway64!B61
 +Switzerland65!D61*Switzerland65!F61/Switzerland65!B61))))</f>
        <v/>
      </c>
      <c r="M62" s="62" t="str">
        <f>IF(OR(
Australia61!H62   ="",Australia61!H61   ="",
Australia61!D62   ="",Australia61!D61   ="",
Australia61!B62   ="",Australia61!B61   ="",
Australia61!Q62   ="",Australia61!Q61   ="",
Canada62!H62      ="",Canada62!H61      ="",
Canada62!D62      ="",Canada62!D61      ="",
Canada62!B62      ="",Canada62!B61      ="",
Canada62!Q62      ="",Canada62!Q61      ="",
Japan63!H62       ="",Japan63!H61       ="",
Japan63!D62       ="",Japan63!D61       ="",
Japan63!B62       ="",Japan63!B61       ="",
Japan63!Q62       ="",Japan63!Q61       ="",
Norway64!H62      ="",Norway64!H61      ="",
Norway64!D62      ="",Norway64!D61      ="",
Norway64!B62      ="",Norway64!B61      ="",
Norway64!Q62      ="",Norway64!Q61      ="",
Switzerland65!H62 ="",Switzerland65!H61 ="",
Switzerland65!D62 ="",Switzerland65!D61 ="",
Switzerland65!B62 ="",Switzerland65!B61 ="",
Switzerland65!Q62 ="",Switzerland65!Q61 =""),"",
LN(SQRT(
(Australia61!D62*Australia61!H62/Australia61!B62
 +Canada62!D62*Canada62!H62/Canada62!B62
 +Japan63!D62*Japan63!H62/Japan63!B62
 +Norway64!D62*Norway64!H62/Norway64!B62
 +Switzerland65!D62*Switzerland65!H62/Switzerland65!B62)
/(Australia61!D62*Australia61!H62/Australia61!Q62*Australia61!Q61/Australia61!B61
 +Canada62!D62*Canada62!H62/Canada62!Q62*Canada62!Q61/Canada62!B61
 +Japan63!D62*Japan63!H62/Japan63!Q62*Japan63!Q61/Japan63!B61
 +Norway64!D62*Norway64!H62/Norway64!Q62*Norway64!Q61/Norway64!B61
 +Switzerland65!D62*Switzerland65!H62/Switzerland65!Q62*Switzerland65!Q61/Switzerland65!B61)
*(Australia61!D61*Australia61!H61/Australia61!Q61*Australia61!Q62/Australia61!B62
 +Canada62!D61*Canada62!H61/Canada62!Q61*Canada62!Q62/Canada62!B62
 +Japan63!D61*Japan63!H61/Japan63!Q61*Japan63!Q62/Japan63!B62
 +Norway64!D61*Norway64!H61/Norway64!Q61*Norway64!Q62/Norway64!B62
 +Switzerland65!D61*Switzerland65!H61/Switzerland65!Q61*Switzerland65!Q62/Switzerland65!B62)
/(Australia61!D61*Australia61!H61/Australia61!B61
 +Canada62!D61*Canada62!H61/Canada62!B61
 +Japan63!D61*Japan63!H61/Japan63!B61
 +Norway64!D61*Norway64!H61/Norway64!B61
 +Switzerland65!D61*Switzerland65!H61/Switzerland65!B61))))</f>
        <v/>
      </c>
      <c r="N62" s="62" t="str">
        <f>IF(OR(
Australia61!I62   ="",Australia61!I61   ="",
Australia61!B62   ="",Australia61!B61   ="",
Australia61!R62   ="",Australia61!R61   ="",
Canada62!I62      ="",Canada62!I61      ="",
Canada62!B62      ="",Canada62!B61      ="",
Canada62!R62      ="",Canada62!R61      ="",
Japan63!I62       ="",Japan63!I61       ="",
Japan63!B62       ="",Japan63!B61       ="",
Japan63!R62       ="",Japan63!R61       ="",
Norway64!I62      ="",Norway64!I61      ="",
Norway64!B62      ="",Norway64!B61      ="",
Norway64!R62      ="",Norway64!R61      ="",
Switzerland65!I62 ="",Switzerland65!I61 ="",
Switzerland65!B62 ="",Switzerland65!B61 ="",
Switzerland65!R62 ="",Switzerland65!R61 =""),"",
LN(SQRT(
(Australia61!I62/Australia61!B62
 +Canada62!I62/Canada62!B62
 +Japan63!I62/Japan63!B62
 +Norway64!I62/Norway64!B62
 +Switzerland65!I62/Switzerland65!B62)
/(Australia61!I62/Australia61!R62*Australia61!R61/Australia61!B61
 +Canada62!I62/Canada62!R62*Canada62!R61/Canada62!B61
 +Japan63!I62/Japan63!R62*Japan63!R61/Japan63!B61
 +Norway64!I62/Norway64!R62*Norway64!R61/Norway64!B61
 +Switzerland65!I62/Switzerland65!R62*Switzerland65!R61/Switzerland65!B61)
*(Australia61!I61/Australia61!R61*Australia61!R62/Australia61!B62
 +Canada62!I61/Canada62!R61*Canada62!R62/Canada62!B62
 +Japan63!I61/Japan63!R61*Japan63!R62/Japan63!B62
 +Norway64!I61/Norway64!R61*Norway64!R62/Norway64!B62
 +Switzerland65!I61/Switzerland65!R61*Switzerland65!R62/Switzerland65!B62)
/(Australia61!I61/Australia61!B61
 +Canada62!I61/Canada62!B61
 +Japan63!I61/Japan63!B61
 +Norway64!I61/Norway64!B61
 +Switzerland65!I61/Switzerland65!B61))))</f>
        <v/>
      </c>
      <c r="O62" s="62" t="str">
        <f>IF(OR(
Australia61!K62   ="",Australia61!K61   ="",
Australia61!B62   ="",Australia61!B61   ="",
Australia61!S62   ="",Australia61!S61   ="",
Canada62!K62      ="",Canada62!K61      ="",
Canada62!B62      ="",Canada62!B61      ="",
Canada62!S62      ="",Canada62!S61      ="",
Japan63!K62       ="",Japan63!K61       ="",
Japan63!B62       ="",Japan63!B61       ="",
Japan63!S62       ="",Japan63!S61       ="",
Norway64!K62      ="",Norway64!K61      ="",
Norway64!B62      ="",Norway64!B61      ="",
Norway64!S62      ="",Norway64!S61      ="",
Switzerland65!K62 ="",Switzerland65!K61 ="",
Switzerland65!B62 ="",Switzerland65!B61 ="",
Switzerland65!S62 ="",Switzerland65!S61 =""),"",
LN(SQRT(
(Australia61!K62/Australia61!B62
 +Canada62!K62/Canada62!B62
 +Japan63!K62/Japan63!B62
 +Norway64!K62/Norway64!B62
 +Switzerland65!K62/Switzerland65!B62)
/(Australia61!K62/Australia61!S62*Australia61!S61/Australia61!B61
 +Canada62!K62/Canada62!S62*Canada62!S61/Canada62!B61
 +Japan63!K62/Japan63!S62*Japan63!S61/Japan63!B61
 +Norway64!K62/Norway64!S62*Norway64!S61/Norway64!B61
 +Switzerland65!K62/Switzerland65!S62*Switzerland65!S61/Switzerland65!B61)
*(Australia61!K61/Australia61!S61*Australia61!S62/Australia61!B62
 +Canada62!K61/Canada62!S61*Canada62!S62/Canada62!B62
 +Japan63!K61/Japan63!S61*Japan63!S62/Japan63!B62
 +Norway64!K61/Norway64!S61*Norway64!S62/Norway64!B62
 +Switzerland65!K61/Switzerland65!S61*Switzerland65!S62/Switzerland65!B62)
/(Australia61!K61/Australia61!B61
 +Canada62!K61/Canada62!B61
 +Japan63!K61/Japan63!B61
 +Norway64!K61/Norway64!B61
 +Switzerland65!K61/Switzerland65!B61))))</f>
        <v/>
      </c>
      <c r="P62" s="62" t="str">
        <f>IF(OR(
Australia61!L62   ="",Australia61!L61   ="",
Australia61!B62   ="",Australia61!B61   ="",
Australia61!T62   ="",Australia61!T61   ="",
Canada62!L62      ="",Canada62!L61      ="",
Canada62!B62      ="",Canada62!B61      ="",
Canada62!T62      ="",Canada62!T61      ="",
Japan63!L62       ="",Japan63!L61       ="",
Japan63!B62       ="",Japan63!B61       ="",
Japan63!T62       ="",Japan63!T61       ="",
Norway64!L62      ="",Norway64!L61      ="",
Norway64!B62      ="",Norway64!B61      ="",
Norway64!T62      ="",Norway64!T61      ="",
Switzerland65!L62 ="",Switzerland65!L61 ="",
Switzerland65!B62 ="",Switzerland65!B61 ="",
Switzerland65!T62 ="",Switzerland65!T61 =""),"",
LN(SQRT(
(Australia61!L62/Australia61!B62
 +Canada62!L62/Canada62!B62
 +Japan63!L62/Japan63!B62
 +Norway64!L62/Norway64!B62
 +Switzerland65!L62/Switzerland65!B62)
/(Australia61!L62/Australia61!T62*Australia61!T61/Australia61!B61
 +Canada62!L62/Canada62!T62*Canada62!T61/Canada62!B61
 +Japan63!L62/Japan63!T62*Japan63!T61/Japan63!B61
 +Norway64!L62/Norway64!T62*Norway64!T61/Norway64!B61
 +Switzerland65!L62/Switzerland65!T62*Switzerland65!T61/Switzerland65!B61)
*(Australia61!L61/Australia61!T61*Australia61!T62/Australia61!B62
 +Canada62!L61/Canada62!T61*Canada62!T62/Canada62!B62
 +Japan63!L61/Japan63!T61*Japan63!T62/Japan63!B62
 +Norway64!L61/Norway64!T61*Norway64!T62/Norway64!B62
 +Switzerland65!L61/Switzerland65!T61*Switzerland65!T62/Switzerland65!B62)
/(Australia61!L61/Australia61!B61
 +Canada62!L61/Canada62!B61
 +Japan63!L61/Japan63!B61
 +Norway64!L61/Norway64!B61
 +Switzerland65!L61/Switzerland65!B61))))</f>
        <v/>
      </c>
      <c r="V62" s="61" t="str">
        <f>IF(OR(
Australia61!V62   ="",
Australia61!U62   ="",
Canada62!V62      ="",
Canada62!U62      ="",
Japan63!V62       ="",
Japan63!U62       ="",
Norway64!V62      ="",
Norway64!U62      ="",
Switzerland65!V62 ="",
Switzerland65!U62 =""),"",
LN((Australia61!V62+Canada62!V62+Japan63!V62+Norway64!V62+Switzerland65!V62)
/(Australia61!U62+Canada62!U62+Japan63!U62+Norway64!U62+Switzerland65!U62)))</f>
        <v/>
      </c>
      <c r="W62" s="61" t="str">
        <f>IF(OR(
Australia61!V62   ="",
Australia61!W62   ="",
Australia61!U62   ="",
Canada62!V62      ="",
Canada62!W62      ="",
Canada62!U62      ="",
Japan63!V62       ="",
Japan63!W62       ="",
Japan63!U62       ="",
Norway64!V62      ="",
Norway64!W62      ="",
Norway64!U62      ="",
Switzerland65!V62 ="",
Switzerland65!W62 ="",
Switzerland65!V62 =""),"",
LN((Australia61!V62*Australia61!W62+Canada62!V62*Canada62!W62+Japan63!V62*Japan63!W62+Norway64!V62*Norway64!W62+Switzerland65!V62*Switzerland65!W62)
/(Australia61!U62+Canada62!U62+Japan63!U62+Norway64!U62+Switzerland65!U62)))</f>
        <v/>
      </c>
      <c r="X62" s="61" t="str">
        <f>IF(OR(
Australia61!X62   ="",
Australia61!D62   ="",
Australia61!B62   ="",
Canada62!X62      ="",
Canada62!D62      ="",
Canada62!B62      ="",
Japan63!X62       ="",
Japan63!D62       ="",
Japan63!B62       ="",
Norway64!X62      ="",
Norway64!D62      ="",
Norway64!B62      ="",
Switzerland65!X62 ="",
Switzerland65!D62 ="",
Switzerland65!B62 =""),"",
(Australia61!X62*Australia61!D62/Australia61!B62
 +Canada62!X62*Canada62!D62/Canada62!B62
 +Japan63!X62*Japan63!D62/Japan63!B62
 +Norway64!X62*Norway64!D62/Norway64!B62
 +Switzerland65!X62*Switzerland65!D62/Switzerland65!B62)
/(Australia61!D62/Australia61!B62
 +Canada62!D62/Canada62!B62
 +Japan63!D62/Japan63!B62
 +Norway64!D62/Norway64!B62
 +Switzerland65!D62/Switzerland65!B62))</f>
        <v/>
      </c>
      <c r="Y62" s="61" t="str">
        <f>IF(OR(
Australia61!Y62   ="",
Australia61!D62   ="",
Australia61!B62   ="",
Canada62!Y62      ="",
Canada62!D62      ="",
Canada62!B62      ="",
Japan63!Y62       ="",
Japan63!D62       ="",
Japan63!B62       ="",
Norway64!Y62      ="",
Norway64!D62      ="",
Norway64!B62      ="",
Switzerland65!Y62 ="",
Switzerland65!D62 ="",
Switzerland65!B62 =""),"",
(Australia61!Y62/Australia61!B62
 +Canada62!Y62/Canada62!B62
 +Japan63!Y62/Japan63!B62
 +Norway64!Y62/Norway64!B62
 +Switzerland65!Y62/Switzerland65!B62)
/(Australia61!D62/Australia61!B62
 +Canada62!D62/Canada62!B62
 +Japan63!D62/Japan63!B62
 +Norway64!D62/Norway64!B62
 +Switzerland65!D62/Switzerland65!B62))</f>
        <v/>
      </c>
      <c r="Z62" s="61">
        <v>7.61</v>
      </c>
      <c r="AA62" s="62">
        <f t="shared" si="1"/>
        <v>8.3533377633051006E-2</v>
      </c>
      <c r="AB62" s="61">
        <f>IF(OR(
Australia61!AB62   ="",
Australia61!D62   ="",
Australia61!B62   ="",
Canada62!AB62      ="",
Canada62!D62      ="",
Canada62!B62      ="",
Japan63!AB62       ="",
Japan63!D62       ="",
Japan63!B62       ="",
Norway64!AB62      ="",
Norway64!D62      ="",
Norway64!B62      ="",
Switzerland65!AB62 ="",
Switzerland65!D62 ="",
Switzerland65!B62 =""),"",
(Australia61!AB62*Australia61!D62/Australia61!B62
 +Canada62!AB62*Canada62!D62/Canada62!B62
 +Japan63!AB62*Japan63!D62/Japan63!B62
 +Norway64!AB62*Norway64!D62/Norway64!B62
 +Switzerland65!AB62*Switzerland65!D62/Switzerland65!B62)
/(Australia61!D62/Australia61!B62
 +Canada62!D62/Canada62!B62
 +Japan63!D62/Japan63!B62
 +Norway64!D62/Norway64!B62
 +Switzerland65!D62/Switzerland65!B62))</f>
        <v>0.47012735437233</v>
      </c>
    </row>
    <row r="63" spans="1:28">
      <c r="A63" s="62">
        <v>1930</v>
      </c>
      <c r="B63" s="62" t="str">
        <f>IF(OR(
Australia61!AC63   ="",
Australia61!D63   ="",
Australia61!B63   ="",
Canada62!AC63      ="",
Canada62!D63      ="",
Canada62!B63      ="",
Japan63!AC63       ="",
Japan63!D63       ="",
Japan63!B63       ="",
Norway64!AC63      ="",
Norway64!D63      ="",
Norway64!B63      ="",
Switzerland65!AC63 ="",
Switzerland65!D63 ="",
Switzerland65!B63 =""),"",
(Australia61!AC63*Australia61!D63/Australia61!B63
 +Canada62!AC63*Canada62!D63/Canada62!B63
 +Japan63!AC63*Japan63!D63/Japan63!B63
 +Norway64!AC63*Norway64!D63/Norway64!B63
 +Switzerland65!AC63*Switzerland65!D63/Switzerland65!B63)
/(Australia61!D63/Australia61!B63
 +Canada62!D63/Canada62!B63
 +Japan63!D63/Japan63!B63
 +Norway64!D63/Norway64!B63
 +Switzerland65!D63/Switzerland65!B63))</f>
        <v/>
      </c>
      <c r="C63" s="61" t="str">
        <f>IF(OR(
Australia61!F63   ="",
Australia61!D63   ="",
Australia61!B63   ="",
Canada62!F63      ="",
Canada62!D63      ="",
Canada62!B63      ="",
Japan63!F63       ="",
Japan63!D63       ="",
Japan63!B63       ="",
Norway64!F63      ="",
Norway64!D63      ="",
Norway64!B63      ="",
Switzerland65!F63 ="",
Switzerland65!D63 ="",
Switzerland65!B63 =""),"",
(Australia61!F63*Australia61!D63/Australia61!B63
 +Canada62!F63*Canada62!D63/Canada62!B63
 +Japan63!F63*Japan63!D63/Japan63!B63
 +Norway64!F63*Norway64!D63/Norway64!B63
 +Switzerland65!F63*Switzerland65!D63/Switzerland65!B63)
/(Australia61!D63/Australia61!B63
 +Canada62!D63/Canada62!B63
 +Japan63!D63/Japan63!B63
 +Norway64!D63/Norway64!B63
 +Switzerland65!D63/Switzerland65!B63))</f>
        <v/>
      </c>
      <c r="D63" s="61" t="str">
        <f>IF(OR(
Australia61!AE63   ="",
Australia61!D63   ="",
Australia61!B63   ="",
Canada62!AE63      ="",
Canada62!D63      ="",
Canada62!B63      ="",
Japan63!AE63       ="",
Japan63!D63       ="",
Japan63!B63       ="",
Norway64!AE63      ="",
Norway64!D63      ="",
Norway64!B63      ="",
Switzerland65!AE63 ="",
Switzerland65!D63 ="",
Switzerland65!B63 =""),"",
(Australia61!AE63*Australia61!D63/Australia61!B63
 +Canada62!AE63*Canada62!D63/Canada62!B63
 +Japan63!AE63*Japan63!D63/Japan63!B63
 +Norway64!AE63*Norway64!D63/Norway64!B63
 +Switzerland65!AE63*Switzerland65!D63/Switzerland65!B63)
/(Australia61!D63/Australia61!B63
 +Canada62!D63/Canada62!B63
 +Japan63!D63/Japan63!B63
 +Norway64!D63/Norway64!B63
 +Switzerland65!D63/Switzerland65!B63))</f>
        <v/>
      </c>
      <c r="E63" s="61" t="str">
        <f>IF(OR(
Australia61!H63   ="",
Australia61!D63   ="",
Australia61!B63   ="",
Canada62!H63      ="",
Canada62!D63      ="",
Canada62!B63      ="",
Japan63!H63       ="",
Japan63!D63       ="",
Japan63!B63       ="",
Norway64!H63      ="",
Norway64!D63      ="",
Norway64!B63      ="",
Switzerland65!H63 ="",
Switzerland65!D63 ="",
Switzerland65!B63 =""),"",
(Australia61!H63*Australia61!D63/Australia61!B63
 +Canada62!H63*Canada62!D63/Canada62!B63
 +Japan63!H63*Japan63!D63/Japan63!B63
 +Norway64!H63*Norway64!D63/Norway64!B63
 +Switzerland65!H63*Switzerland65!D63/Switzerland65!B63)
/(Australia61!D63/Australia61!B63
 +Canada62!D63/Canada62!B63
 +Japan63!D63/Japan63!B63
 +Norway64!D63/Norway64!B63
 +Switzerland65!D63/Switzerland65!B63))</f>
        <v/>
      </c>
      <c r="F63" s="61">
        <f>IF(OR(
Australia61!I63   ="",
Australia61!D63   ="",
Australia61!B63   ="",
Canada62!I63      ="",
Canada62!D63      ="",
Canada62!B63      ="",
Japan63!I63       ="",
Japan63!D63       ="",
Japan63!B63       ="",
Norway64!I63      ="",
Norway64!D63      ="",
Norway64!B63      ="",
Switzerland65!I63 ="",
Switzerland65!D63 ="",
Switzerland65!B63 =""),"",
(Australia61!I63/Australia61!B63
 +Canada62!I63/Canada62!B63
 +Japan63!I63/Japan63!B63
 +Norway64!I63/Norway64!B63
 +Switzerland65!I63/Switzerland65!B63)
/(Australia61!D63/Australia61!B63
 +Canada62!D63/Canada62!B63
 +Japan63!D63/Japan63!B63
 +Norway64!D63/Norway64!B63
 +Switzerland65!D63/Switzerland65!B63))</f>
        <v>8.5103996891887357E-2</v>
      </c>
      <c r="G63" s="61">
        <f>IF(OR(
Australia61!J63   ="",
Australia61!D63   ="",
Australia61!B63   ="",
Canada62!J63      ="",
Canada62!D63      ="",
Canada62!B63      ="",
Japan63!J63       ="",
Japan63!D63       ="",
Japan63!B63       ="",
Norway64!J63      ="",
Norway64!D63      ="",
Norway64!B63      ="",
Switzerland65!J63 ="",
Switzerland65!D63 ="",
Switzerland65!B63 =""),"",
(Australia61!J63/Australia61!B63
 +Canada62!J63/Canada62!B63
 +Japan63!J63/Japan63!B63
 +Norway64!J63/Norway64!B63
 +Switzerland65!J63/Switzerland65!B63)
/(Australia61!D63/Australia61!B63
 +Canada62!D63/Canada62!B63
 +Japan63!D63/Japan63!B63
 +Norway64!D63/Norway64!B63
 +Switzerland65!D63/Switzerland65!B63))</f>
        <v>8.9041016069758741E-2</v>
      </c>
      <c r="H63" s="61">
        <f>IF(OR(
Australia61!K63   ="",
Australia61!D63   ="",
Australia61!B63   ="",
Canada62!K63      ="",
Canada62!D63      ="",
Canada62!B63      ="",
Japan63!K63       ="",
Japan63!D63       ="",
Japan63!B63       ="",
Norway64!K63      ="",
Norway64!D63      ="",
Norway64!B63      ="",
Switzerland65!K63 ="",
Switzerland65!D63 ="",
Switzerland65!B63 =""),"",
(Australia61!K63/Australia61!B63
 +Canada62!K63/Canada62!B63
 +Japan63!K63/Japan63!B63
 +Norway64!K63/Norway64!B63
 +Switzerland65!K63/Switzerland65!B63)
/(Australia61!D63/Australia61!B63
 +Canada62!D63/Canada62!B63
 +Japan63!D63/Japan63!B63
 +Norway64!D63/Norway64!B63
 +Switzerland65!D63/Switzerland65!B63))</f>
        <v>0.13792553086179513</v>
      </c>
      <c r="I63" s="61">
        <f>IF(OR(
Australia61!L63   ="",
Australia61!D63   ="",
Australia61!B63   ="",
Canada62!L63      ="",
Canada62!D63      ="",
Canada62!B63      ="",
Japan63!L63       ="",
Japan63!D63       ="",
Japan63!B63       ="",
Norway64!L63      ="",
Norway64!D63      ="",
Norway64!B63      ="",
Switzerland65!L63 ="",
Switzerland65!D63 ="",
Switzerland65!B63 =""),"",
(Australia61!L63/Australia61!B63
 +Canada62!L63/Canada62!B63
 +Japan63!L63/Japan63!B63
 +Norway64!L63/Norway64!B63
 +Switzerland65!L63/Switzerland65!B63)
/(Australia61!D63/Australia61!B63
 +Canada62!D63/Canada62!B63
 +Japan63!D63/Japan63!B63
 +Norway64!D63/Norway64!B63
 +Switzerland65!D63/Switzerland65!B63))</f>
        <v>0.16486004650860744</v>
      </c>
      <c r="J63" s="61">
        <f t="shared" si="0"/>
        <v>-2.6934515646812318E-2</v>
      </c>
      <c r="K63" s="62">
        <f>IF(OR(
Australia61!D63   ="",Australia61!D62   ="",
Australia61!B63   ="",Australia61!B62   ="",
Australia61!N63   ="",Australia61!N62   ="",
Canada62!D63      ="",Canada62!D62      ="",
Canada62!B63      ="",Canada62!B62      ="",
Canada62!N63      ="",Canada62!N62      ="",
Japan63!D63       ="",Japan63!D62       ="",
Japan63!B63       ="",Japan63!B62       ="",
Japan63!N63       ="",Japan63!N62       ="",
Norway64!D63      ="",Norway64!D62      ="",
Norway64!B63      ="",Norway64!B62      ="",
Norway64!N63      ="",Norway64!N62      ="",
Switzerland65!D63 ="",Switzerland65!D62 ="",
Switzerland65!B63 ="",Switzerland65!B62 ="",
Switzerland65!N63 ="",Switzerland65!N62 =""),"",
LN(SQRT(
(Australia61!D63/Australia61!B63
 +Canada62!D63/Canada62!B63
 +Japan63!D63/Japan63!B63
 +Norway64!D63/Norway64!B63
 +Switzerland65!D63/Switzerland65!B63)
/(Australia61!D63/Australia61!N63*Australia61!N62/Australia61!B62
 +Canada62!D63/Canada62!N63*Canada62!N62/Canada62!B62
 +Japan63!D63/Japan63!N63*Japan63!N62/Japan63!B62
 +Norway64!D63/Norway64!N63*Norway64!N62/Norway64!B62
 +Switzerland65!D63/Switzerland65!N63*Switzerland65!N62/Switzerland65!B62)
*(Australia61!D62/Australia61!N62*Australia61!N63/Australia61!B63
 +Canada62!D62/Canada62!N62*Canada62!N63/Canada62!B63
 +Japan63!D62/Japan63!N62*Japan63!N63/Japan63!B63
 +Norway64!D62/Norway64!N62*Norway64!N63/Norway64!B63
 +Switzerland65!D62/Switzerland65!N62*Switzerland65!N63/Switzerland65!B63)
/(Australia61!D62/Australia61!B62
 +Canada62!D62/Canada62!B62
 +Japan63!D62/Japan63!B62
 +Norway64!D62/Norway64!B62
 +Switzerland65!D62/Switzerland65!B62))))</f>
        <v>-5.8794600600031971E-2</v>
      </c>
      <c r="L63" s="62" t="str">
        <f>IF(OR(
Australia61!F63   ="",Australia61!F62   ="",
Australia61!D63   ="",Australia61!D62   ="",
Australia61!B63   ="",Australia61!B62   ="",
Australia61!P63   ="",Australia61!P62   ="",
Canada62!F63      ="",Canada62!F62      ="",
Canada62!D63      ="",Canada62!D62      ="",
Canada62!B63      ="",Canada62!B62      ="",
Canada62!P63      ="",Canada62!P62      ="",
Japan63!F63       ="",Japan63!F62       ="",
Japan63!D63       ="",Japan63!D62       ="",
Japan63!B63       ="",Japan63!B62       ="",
Japan63!P63       ="",Japan63!P62       ="",
Norway64!F63      ="",Norway64!F62      ="",
Norway64!D63      ="",Norway64!D62      ="",
Norway64!B63      ="",Norway64!B62      ="",
Norway64!P63      ="",Norway64!P62      ="",
Switzerland65!F63 ="",Switzerland65!F62 ="",
Switzerland65!D63 ="",Switzerland65!D62 ="",
Switzerland65!B63 ="",Switzerland65!B62 ="",
Switzerland65!P63 ="",Switzerland65!P62 =""),"",
LN(SQRT(
(Australia61!D63*Australia61!F63/Australia61!B63
 +Canada62!D63*Canada62!F63/Canada62!B63
 +Japan63!D63*Japan63!F63/Japan63!B63
 +Norway64!D63*Norway64!F63/Norway64!B63
 +Switzerland65!D63*Switzerland65!F63/Switzerland65!B63)
/(Australia61!D63*Australia61!F63/Australia61!P63*Australia61!P62/Australia61!B62
 +Canada62!D63*Canada62!F63/Canada62!P63*Canada62!P62/Canada62!B62
 +Japan63!D63*Japan63!F63/Japan63!P63*Japan63!P62/Japan63!B62
 +Norway64!D63*Norway64!F63/Norway64!P63*Norway64!P62/Norway64!B62
 +Switzerland65!D63*Switzerland65!F63/Switzerland65!P63*Switzerland65!P62/Switzerland65!B62)
*(Australia61!D62*Australia61!F62/Australia61!P62*Australia61!P63/Australia61!B63
 +Canada62!D62*Canada62!F62/Canada62!P62*Canada62!P63/Canada62!B63
 +Japan63!D62*Japan63!F62/Japan63!P62*Japan63!P63/Japan63!B63
 +Norway64!D62*Norway64!F62/Norway64!P62*Norway64!P63/Norway64!B63
 +Switzerland65!D62*Switzerland65!F62/Switzerland65!P62*Switzerland65!P63/Switzerland65!B63)
/(Australia61!D62*Australia61!F62/Australia61!B62
 +Canada62!D62*Canada62!F62/Canada62!B62
 +Japan63!D62*Japan63!F62/Japan63!B62
 +Norway64!D62*Norway64!F62/Norway64!B62
 +Switzerland65!D62*Switzerland65!F62/Switzerland65!B62))))</f>
        <v/>
      </c>
      <c r="M63" s="62" t="str">
        <f>IF(OR(
Australia61!H63   ="",Australia61!H62   ="",
Australia61!D63   ="",Australia61!D62   ="",
Australia61!B63   ="",Australia61!B62   ="",
Australia61!Q63   ="",Australia61!Q62   ="",
Canada62!H63      ="",Canada62!H62      ="",
Canada62!D63      ="",Canada62!D62      ="",
Canada62!B63      ="",Canada62!B62      ="",
Canada62!Q63      ="",Canada62!Q62      ="",
Japan63!H63       ="",Japan63!H62       ="",
Japan63!D63       ="",Japan63!D62       ="",
Japan63!B63       ="",Japan63!B62       ="",
Japan63!Q63       ="",Japan63!Q62       ="",
Norway64!H63      ="",Norway64!H62      ="",
Norway64!D63      ="",Norway64!D62      ="",
Norway64!B63      ="",Norway64!B62      ="",
Norway64!Q63      ="",Norway64!Q62      ="",
Switzerland65!H63 ="",Switzerland65!H62 ="",
Switzerland65!D63 ="",Switzerland65!D62 ="",
Switzerland65!B63 ="",Switzerland65!B62 ="",
Switzerland65!Q63 ="",Switzerland65!Q62 =""),"",
LN(SQRT(
(Australia61!D63*Australia61!H63/Australia61!B63
 +Canada62!D63*Canada62!H63/Canada62!B63
 +Japan63!D63*Japan63!H63/Japan63!B63
 +Norway64!D63*Norway64!H63/Norway64!B63
 +Switzerland65!D63*Switzerland65!H63/Switzerland65!B63)
/(Australia61!D63*Australia61!H63/Australia61!Q63*Australia61!Q62/Australia61!B62
 +Canada62!D63*Canada62!H63/Canada62!Q63*Canada62!Q62/Canada62!B62
 +Japan63!D63*Japan63!H63/Japan63!Q63*Japan63!Q62/Japan63!B62
 +Norway64!D63*Norway64!H63/Norway64!Q63*Norway64!Q62/Norway64!B62
 +Switzerland65!D63*Switzerland65!H63/Switzerland65!Q63*Switzerland65!Q62/Switzerland65!B62)
*(Australia61!D62*Australia61!H62/Australia61!Q62*Australia61!Q63/Australia61!B63
 +Canada62!D62*Canada62!H62/Canada62!Q62*Canada62!Q63/Canada62!B63
 +Japan63!D62*Japan63!H62/Japan63!Q62*Japan63!Q63/Japan63!B63
 +Norway64!D62*Norway64!H62/Norway64!Q62*Norway64!Q63/Norway64!B63
 +Switzerland65!D62*Switzerland65!H62/Switzerland65!Q62*Switzerland65!Q63/Switzerland65!B63)
/(Australia61!D62*Australia61!H62/Australia61!B62
 +Canada62!D62*Canada62!H62/Canada62!B62
 +Japan63!D62*Japan63!H62/Japan63!B62
 +Norway64!D62*Norway64!H62/Norway64!B62
 +Switzerland65!D62*Switzerland65!H62/Switzerland65!B62))))</f>
        <v/>
      </c>
      <c r="N63" s="62" t="str">
        <f>IF(OR(
Australia61!I63   ="",Australia61!I62   ="",
Australia61!B63   ="",Australia61!B62   ="",
Australia61!R63   ="",Australia61!R62   ="",
Canada62!I63      ="",Canada62!I62      ="",
Canada62!B63      ="",Canada62!B62      ="",
Canada62!R63      ="",Canada62!R62      ="",
Japan63!I63       ="",Japan63!I62       ="",
Japan63!B63       ="",Japan63!B62       ="",
Japan63!R63       ="",Japan63!R62       ="",
Norway64!I63      ="",Norway64!I62      ="",
Norway64!B63      ="",Norway64!B62      ="",
Norway64!R63      ="",Norway64!R62      ="",
Switzerland65!I63 ="",Switzerland65!I62 ="",
Switzerland65!B63 ="",Switzerland65!B62 ="",
Switzerland65!R63 ="",Switzerland65!R62 =""),"",
LN(SQRT(
(Australia61!I63/Australia61!B63
 +Canada62!I63/Canada62!B63
 +Japan63!I63/Japan63!B63
 +Norway64!I63/Norway64!B63
 +Switzerland65!I63/Switzerland65!B63)
/(Australia61!I63/Australia61!R63*Australia61!R62/Australia61!B62
 +Canada62!I63/Canada62!R63*Canada62!R62/Canada62!B62
 +Japan63!I63/Japan63!R63*Japan63!R62/Japan63!B62
 +Norway64!I63/Norway64!R63*Norway64!R62/Norway64!B62
 +Switzerland65!I63/Switzerland65!R63*Switzerland65!R62/Switzerland65!B62)
*(Australia61!I62/Australia61!R62*Australia61!R63/Australia61!B63
 +Canada62!I62/Canada62!R62*Canada62!R63/Canada62!B63
 +Japan63!I62/Japan63!R62*Japan63!R63/Japan63!B63
 +Norway64!I62/Norway64!R62*Norway64!R63/Norway64!B63
 +Switzerland65!I62/Switzerland65!R62*Switzerland65!R63/Switzerland65!B63)
/(Australia61!I62/Australia61!B62
 +Canada62!I62/Canada62!B62
 +Japan63!I62/Japan63!B62
 +Norway64!I62/Norway64!B62
 +Switzerland65!I62/Switzerland65!B62))))</f>
        <v/>
      </c>
      <c r="O63" s="62" t="str">
        <f>IF(OR(
Australia61!K63   ="",Australia61!K62   ="",
Australia61!B63   ="",Australia61!B62   ="",
Australia61!S63   ="",Australia61!S62   ="",
Canada62!K63      ="",Canada62!K62      ="",
Canada62!B63      ="",Canada62!B62      ="",
Canada62!S63      ="",Canada62!S62      ="",
Japan63!K63       ="",Japan63!K62       ="",
Japan63!B63       ="",Japan63!B62       ="",
Japan63!S63       ="",Japan63!S62       ="",
Norway64!K63      ="",Norway64!K62      ="",
Norway64!B63      ="",Norway64!B62      ="",
Norway64!S63      ="",Norway64!S62      ="",
Switzerland65!K63 ="",Switzerland65!K62 ="",
Switzerland65!B63 ="",Switzerland65!B62 ="",
Switzerland65!S63 ="",Switzerland65!S62 =""),"",
LN(SQRT(
(Australia61!K63/Australia61!B63
 +Canada62!K63/Canada62!B63
 +Japan63!K63/Japan63!B63
 +Norway64!K63/Norway64!B63
 +Switzerland65!K63/Switzerland65!B63)
/(Australia61!K63/Australia61!S63*Australia61!S62/Australia61!B62
 +Canada62!K63/Canada62!S63*Canada62!S62/Canada62!B62
 +Japan63!K63/Japan63!S63*Japan63!S62/Japan63!B62
 +Norway64!K63/Norway64!S63*Norway64!S62/Norway64!B62
 +Switzerland65!K63/Switzerland65!S63*Switzerland65!S62/Switzerland65!B62)
*(Australia61!K62/Australia61!S62*Australia61!S63/Australia61!B63
 +Canada62!K62/Canada62!S62*Canada62!S63/Canada62!B63
 +Japan63!K62/Japan63!S62*Japan63!S63/Japan63!B63
 +Norway64!K62/Norway64!S62*Norway64!S63/Norway64!B63
 +Switzerland65!K62/Switzerland65!S62*Switzerland65!S63/Switzerland65!B63)
/(Australia61!K62/Australia61!B62
 +Canada62!K62/Canada62!B62
 +Japan63!K62/Japan63!B62
 +Norway64!K62/Norway64!B62
 +Switzerland65!K62/Switzerland65!B62))))</f>
        <v/>
      </c>
      <c r="P63" s="62" t="str">
        <f>IF(OR(
Australia61!L63   ="",Australia61!L62   ="",
Australia61!B63   ="",Australia61!B62   ="",
Australia61!T63   ="",Australia61!T62   ="",
Canada62!L63      ="",Canada62!L62      ="",
Canada62!B63      ="",Canada62!B62      ="",
Canada62!T63      ="",Canada62!T62      ="",
Japan63!L63       ="",Japan63!L62       ="",
Japan63!B63       ="",Japan63!B62       ="",
Japan63!T63       ="",Japan63!T62       ="",
Norway64!L63      ="",Norway64!L62      ="",
Norway64!B63      ="",Norway64!B62      ="",
Norway64!T63      ="",Norway64!T62      ="",
Switzerland65!L63 ="",Switzerland65!L62 ="",
Switzerland65!B63 ="",Switzerland65!B62 ="",
Switzerland65!T63 ="",Switzerland65!T62 =""),"",
LN(SQRT(
(Australia61!L63/Australia61!B63
 +Canada62!L63/Canada62!B63
 +Japan63!L63/Japan63!B63
 +Norway64!L63/Norway64!B63
 +Switzerland65!L63/Switzerland65!B63)
/(Australia61!L63/Australia61!T63*Australia61!T62/Australia61!B62
 +Canada62!L63/Canada62!T63*Canada62!T62/Canada62!B62
 +Japan63!L63/Japan63!T63*Japan63!T62/Japan63!B62
 +Norway64!L63/Norway64!T63*Norway64!T62/Norway64!B62
 +Switzerland65!L63/Switzerland65!T63*Switzerland65!T62/Switzerland65!B62)
*(Australia61!L62/Australia61!T62*Australia61!T63/Australia61!B63
 +Canada62!L62/Canada62!T62*Canada62!T63/Canada62!B63
 +Japan63!L62/Japan63!T62*Japan63!T63/Japan63!B63
 +Norway64!L62/Norway64!T62*Norway64!T63/Norway64!B63
 +Switzerland65!L62/Switzerland65!T62*Switzerland65!T63/Switzerland65!B63)
/(Australia61!L62/Australia61!B62
 +Canada62!L62/Canada62!B62
 +Japan63!L62/Japan63!B62
 +Norway64!L62/Norway64!B62
 +Switzerland65!L62/Switzerland65!B62))))</f>
        <v/>
      </c>
      <c r="V63" s="61" t="str">
        <f>IF(OR(
Australia61!V63   ="",
Australia61!U63   ="",
Canada62!V63      ="",
Canada62!U63      ="",
Japan63!V63       ="",
Japan63!U63       ="",
Norway64!V63      ="",
Norway64!U63      ="",
Switzerland65!V63 ="",
Switzerland65!U63 =""),"",
LN((Australia61!V63+Canada62!V63+Japan63!V63+Norway64!V63+Switzerland65!V63)
/(Australia61!U63+Canada62!U63+Japan63!U63+Norway64!U63+Switzerland65!U63)))</f>
        <v/>
      </c>
      <c r="W63" s="61" t="str">
        <f>IF(OR(
Australia61!V63   ="",
Australia61!W63   ="",
Australia61!U63   ="",
Canada62!V63      ="",
Canada62!W63      ="",
Canada62!U63      ="",
Japan63!V63       ="",
Japan63!W63       ="",
Japan63!U63       ="",
Norway64!V63      ="",
Norway64!W63      ="",
Norway64!U63      ="",
Switzerland65!V63 ="",
Switzerland65!W63 ="",
Switzerland65!V63 =""),"",
LN((Australia61!V63*Australia61!W63+Canada62!V63*Canada62!W63+Japan63!V63*Japan63!W63+Norway64!V63*Norway64!W63+Switzerland65!V63*Switzerland65!W63)
/(Australia61!U63+Canada62!U63+Japan63!U63+Norway64!U63+Switzerland65!U63)))</f>
        <v/>
      </c>
      <c r="X63" s="61" t="str">
        <f>IF(OR(
Australia61!X63   ="",
Australia61!D63   ="",
Australia61!B63   ="",
Canada62!X63      ="",
Canada62!D63      ="",
Canada62!B63      ="",
Japan63!X63       ="",
Japan63!D63       ="",
Japan63!B63       ="",
Norway64!X63      ="",
Norway64!D63      ="",
Norway64!B63      ="",
Switzerland65!X63 ="",
Switzerland65!D63 ="",
Switzerland65!B63 =""),"",
(Australia61!X63*Australia61!D63/Australia61!B63
 +Canada62!X63*Canada62!D63/Canada62!B63
 +Japan63!X63*Japan63!D63/Japan63!B63
 +Norway64!X63*Norway64!D63/Norway64!B63
 +Switzerland65!X63*Switzerland65!D63/Switzerland65!B63)
/(Australia61!D63/Australia61!B63
 +Canada62!D63/Canada62!B63
 +Japan63!D63/Japan63!B63
 +Norway64!D63/Norway64!B63
 +Switzerland65!D63/Switzerland65!B63))</f>
        <v/>
      </c>
      <c r="Y63" s="61" t="str">
        <f>IF(OR(
Australia61!Y63   ="",
Australia61!D63   ="",
Australia61!B63   ="",
Canada62!Y63      ="",
Canada62!D63      ="",
Canada62!B63      ="",
Japan63!Y63       ="",
Japan63!D63       ="",
Japan63!B63       ="",
Norway64!Y63      ="",
Norway64!D63      ="",
Norway64!B63      ="",
Switzerland65!Y63 ="",
Switzerland65!D63 ="",
Switzerland65!B63 =""),"",
(Australia61!Y63/Australia61!B63
 +Canada62!Y63/Canada62!B63
 +Japan63!Y63/Japan63!B63
 +Norway64!Y63/Norway64!B63
 +Switzerland65!Y63/Switzerland65!B63)
/(Australia61!D63/Australia61!B63
 +Canada62!D63/Canada62!B63
 +Japan63!D63/Japan63!B63
 +Norway64!D63/Norway64!B63
 +Switzerland65!D63/Switzerland65!B63))</f>
        <v/>
      </c>
      <c r="Z63" s="61">
        <v>2.94</v>
      </c>
      <c r="AA63" s="62">
        <f t="shared" si="1"/>
        <v>0.13489460060003197</v>
      </c>
      <c r="AB63" s="61">
        <f>IF(OR(
Australia61!AB63   ="",
Australia61!D63   ="",
Australia61!B63   ="",
Canada62!AB63      ="",
Canada62!D63      ="",
Canada62!B63      ="",
Japan63!AB63       ="",
Japan63!D63       ="",
Japan63!B63       ="",
Norway64!AB63      ="",
Norway64!D63      ="",
Norway64!B63      ="",
Switzerland65!AB63 ="",
Switzerland65!D63 ="",
Switzerland65!B63 =""),"",
(Australia61!AB63*Australia61!D63/Australia61!B63
 +Canada62!AB63*Canada62!D63/Canada62!B63
 +Japan63!AB63*Japan63!D63/Japan63!B63
 +Norway64!AB63*Norway64!D63/Norway64!B63
 +Switzerland65!AB63*Switzerland65!D63/Switzerland65!B63)
/(Australia61!D63/Australia61!B63
 +Canada62!D63/Canada62!B63
 +Japan63!D63/Japan63!B63
 +Norway64!D63/Norway64!B63
 +Switzerland65!D63/Switzerland65!B63))</f>
        <v>0.52903963210496296</v>
      </c>
    </row>
    <row r="64" spans="1:28">
      <c r="A64" s="62">
        <v>1931</v>
      </c>
      <c r="B64" s="62" t="str">
        <f>IF(OR(
Australia61!AC64   ="",
Australia61!D64   ="",
Australia61!B64   ="",
Canada62!AC64      ="",
Canada62!D64      ="",
Canada62!B64      ="",
Japan63!AC64       ="",
Japan63!D64       ="",
Japan63!B64       ="",
Norway64!AC64      ="",
Norway64!D64      ="",
Norway64!B64      ="",
Switzerland65!AC64 ="",
Switzerland65!D64 ="",
Switzerland65!B64 =""),"",
(Australia61!AC64*Australia61!D64/Australia61!B64
 +Canada62!AC64*Canada62!D64/Canada62!B64
 +Japan63!AC64*Japan63!D64/Japan63!B64
 +Norway64!AC64*Norway64!D64/Norway64!B64
 +Switzerland65!AC64*Switzerland65!D64/Switzerland65!B64)
/(Australia61!D64/Australia61!B64
 +Canada62!D64/Canada62!B64
 +Japan63!D64/Japan63!B64
 +Norway64!D64/Norway64!B64
 +Switzerland65!D64/Switzerland65!B64))</f>
        <v/>
      </c>
      <c r="C64" s="61" t="str">
        <f>IF(OR(
Australia61!F64   ="",
Australia61!D64   ="",
Australia61!B64   ="",
Canada62!F64      ="",
Canada62!D64      ="",
Canada62!B64      ="",
Japan63!F64       ="",
Japan63!D64       ="",
Japan63!B64       ="",
Norway64!F64      ="",
Norway64!D64      ="",
Norway64!B64      ="",
Switzerland65!F64 ="",
Switzerland65!D64 ="",
Switzerland65!B64 =""),"",
(Australia61!F64*Australia61!D64/Australia61!B64
 +Canada62!F64*Canada62!D64/Canada62!B64
 +Japan63!F64*Japan63!D64/Japan63!B64
 +Norway64!F64*Norway64!D64/Norway64!B64
 +Switzerland65!F64*Switzerland65!D64/Switzerland65!B64)
/(Australia61!D64/Australia61!B64
 +Canada62!D64/Canada62!B64
 +Japan63!D64/Japan63!B64
 +Norway64!D64/Norway64!B64
 +Switzerland65!D64/Switzerland65!B64))</f>
        <v/>
      </c>
      <c r="D64" s="61" t="str">
        <f>IF(OR(
Australia61!AE64   ="",
Australia61!D64   ="",
Australia61!B64   ="",
Canada62!AE64      ="",
Canada62!D64      ="",
Canada62!B64      ="",
Japan63!AE64       ="",
Japan63!D64       ="",
Japan63!B64       ="",
Norway64!AE64      ="",
Norway64!D64      ="",
Norway64!B64      ="",
Switzerland65!AE64 ="",
Switzerland65!D64 ="",
Switzerland65!B64 =""),"",
(Australia61!AE64*Australia61!D64/Australia61!B64
 +Canada62!AE64*Canada62!D64/Canada62!B64
 +Japan63!AE64*Japan63!D64/Japan63!B64
 +Norway64!AE64*Norway64!D64/Norway64!B64
 +Switzerland65!AE64*Switzerland65!D64/Switzerland65!B64)
/(Australia61!D64/Australia61!B64
 +Canada62!D64/Canada62!B64
 +Japan63!D64/Japan63!B64
 +Norway64!D64/Norway64!B64
 +Switzerland65!D64/Switzerland65!B64))</f>
        <v/>
      </c>
      <c r="E64" s="61" t="str">
        <f>IF(OR(
Australia61!H64   ="",
Australia61!D64   ="",
Australia61!B64   ="",
Canada62!H64      ="",
Canada62!D64      ="",
Canada62!B64      ="",
Japan63!H64       ="",
Japan63!D64       ="",
Japan63!B64       ="",
Norway64!H64      ="",
Norway64!D64      ="",
Norway64!B64      ="",
Switzerland65!H64 ="",
Switzerland65!D64 ="",
Switzerland65!B64 =""),"",
(Australia61!H64*Australia61!D64/Australia61!B64
 +Canada62!H64*Canada62!D64/Canada62!B64
 +Japan63!H64*Japan63!D64/Japan63!B64
 +Norway64!H64*Norway64!D64/Norway64!B64
 +Switzerland65!H64*Switzerland65!D64/Switzerland65!B64)
/(Australia61!D64/Australia61!B64
 +Canada62!D64/Canada62!B64
 +Japan63!D64/Japan63!B64
 +Norway64!D64/Norway64!B64
 +Switzerland65!D64/Switzerland65!B64))</f>
        <v/>
      </c>
      <c r="F64" s="61">
        <f>IF(OR(
Australia61!I64   ="",
Australia61!D64   ="",
Australia61!B64   ="",
Canada62!I64      ="",
Canada62!D64      ="",
Canada62!B64      ="",
Japan63!I64       ="",
Japan63!D64       ="",
Japan63!B64       ="",
Norway64!I64      ="",
Norway64!D64      ="",
Norway64!B64      ="",
Switzerland65!I64 ="",
Switzerland65!D64 ="",
Switzerland65!B64 =""),"",
(Australia61!I64/Australia61!B64
 +Canada62!I64/Canada62!B64
 +Japan63!I64/Japan63!B64
 +Norway64!I64/Norway64!B64
 +Switzerland65!I64/Switzerland65!B64)
/(Australia61!D64/Australia61!B64
 +Canada62!D64/Canada62!B64
 +Japan63!D64/Japan63!B64
 +Norway64!D64/Norway64!B64
 +Switzerland65!D64/Switzerland65!B64))</f>
        <v>9.5794366970811173E-2</v>
      </c>
      <c r="G64" s="61">
        <f>IF(OR(
Australia61!J64   ="",
Australia61!D64   ="",
Australia61!B64   ="",
Canada62!J64      ="",
Canada62!D64      ="",
Canada62!B64      ="",
Japan63!J64       ="",
Japan63!D64       ="",
Japan63!B64       ="",
Norway64!J64      ="",
Norway64!D64      ="",
Norway64!B64      ="",
Switzerland65!J64 ="",
Switzerland65!D64 ="",
Switzerland65!B64 =""),"",
(Australia61!J64/Australia61!B64
 +Canada62!J64/Canada62!B64
 +Japan63!J64/Japan63!B64
 +Norway64!J64/Norway64!B64
 +Switzerland65!J64/Switzerland65!B64)
/(Australia61!D64/Australia61!B64
 +Canada62!D64/Canada62!B64
 +Japan63!D64/Japan63!B64
 +Norway64!D64/Norway64!B64
 +Switzerland65!D64/Switzerland65!B64))</f>
        <v>9.2667630949463439E-2</v>
      </c>
      <c r="H64" s="61">
        <f>IF(OR(
Australia61!K64   ="",
Australia61!D64   ="",
Australia61!B64   ="",
Canada62!K64      ="",
Canada62!D64      ="",
Canada62!B64      ="",
Japan63!K64       ="",
Japan63!D64       ="",
Japan63!B64       ="",
Norway64!K64      ="",
Norway64!D64      ="",
Norway64!B64      ="",
Switzerland65!K64 ="",
Switzerland65!D64 ="",
Switzerland65!B64 =""),"",
(Australia61!K64/Australia61!B64
 +Canada62!K64/Canada62!B64
 +Japan63!K64/Japan63!B64
 +Norway64!K64/Norway64!B64
 +Switzerland65!K64/Switzerland65!B64)
/(Australia61!D64/Australia61!B64
 +Canada62!D64/Canada62!B64
 +Japan63!D64/Japan63!B64
 +Norway64!D64/Norway64!B64
 +Switzerland65!D64/Switzerland65!B64))</f>
        <v>0.120858261634752</v>
      </c>
      <c r="I64" s="61">
        <f>IF(OR(
Australia61!L64   ="",
Australia61!D64   ="",
Australia61!B64   ="",
Canada62!L64      ="",
Canada62!D64      ="",
Canada62!B64      ="",
Japan63!L64       ="",
Japan63!D64       ="",
Japan63!B64       ="",
Norway64!L64      ="",
Norway64!D64      ="",
Norway64!B64      ="",
Switzerland65!L64 ="",
Switzerland65!D64 ="",
Switzerland65!B64 =""),"",
(Australia61!L64/Australia61!B64
 +Canada62!L64/Canada62!B64
 +Japan63!L64/Japan63!B64
 +Norway64!L64/Norway64!B64
 +Switzerland65!L64/Switzerland65!B64)
/(Australia61!D64/Australia61!B64
 +Canada62!D64/Canada62!B64
 +Japan63!D64/Japan63!B64
 +Norway64!D64/Norway64!B64
 +Switzerland65!D64/Switzerland65!B64))</f>
        <v>0.13809344419108791</v>
      </c>
      <c r="J64" s="61">
        <f t="shared" si="0"/>
        <v>-1.723518255633591E-2</v>
      </c>
      <c r="K64" s="62">
        <f>IF(OR(
Australia61!D64   ="",Australia61!D63   ="",
Australia61!B64   ="",Australia61!B63   ="",
Australia61!N64   ="",Australia61!N63   ="",
Canada62!D64      ="",Canada62!D63      ="",
Canada62!B64      ="",Canada62!B63      ="",
Canada62!N64      ="",Canada62!N63      ="",
Japan63!D64       ="",Japan63!D63       ="",
Japan63!B64       ="",Japan63!B63       ="",
Japan63!N64       ="",Japan63!N63       ="",
Norway64!D64      ="",Norway64!D63      ="",
Norway64!B64      ="",Norway64!B63      ="",
Norway64!N64      ="",Norway64!N63      ="",
Switzerland65!D64 ="",Switzerland65!D63 ="",
Switzerland65!B64 ="",Switzerland65!B63 ="",
Switzerland65!N64 ="",Switzerland65!N63 =""),"",
LN(SQRT(
(Australia61!D64/Australia61!B64
 +Canada62!D64/Canada62!B64
 +Japan63!D64/Japan63!B64
 +Norway64!D64/Norway64!B64
 +Switzerland65!D64/Switzerland65!B64)
/(Australia61!D64/Australia61!N64*Australia61!N63/Australia61!B63
 +Canada62!D64/Canada62!N64*Canada62!N63/Canada62!B63
 +Japan63!D64/Japan63!N64*Japan63!N63/Japan63!B63
 +Norway64!D64/Norway64!N64*Norway64!N63/Norway64!B63
 +Switzerland65!D64/Switzerland65!N64*Switzerland65!N63/Switzerland65!B63)
*(Australia61!D63/Australia61!N63*Australia61!N64/Australia61!B64
 +Canada62!D63/Canada62!N63*Canada62!N64/Canada62!B64
 +Japan63!D63/Japan63!N63*Japan63!N64/Japan63!B64
 +Norway64!D63/Norway64!N63*Norway64!N64/Norway64!B64
 +Switzerland65!D63/Switzerland65!N63*Switzerland65!N64/Switzerland65!B64)
/(Australia61!D63/Australia61!B63
 +Canada62!D63/Canada62!B63
 +Japan63!D63/Japan63!B63
 +Norway64!D63/Norway64!B63
 +Switzerland65!D63/Switzerland65!B63))))</f>
        <v>-0.16264258226894918</v>
      </c>
      <c r="L64" s="62" t="str">
        <f>IF(OR(
Australia61!F64   ="",Australia61!F63   ="",
Australia61!D64   ="",Australia61!D63   ="",
Australia61!B64   ="",Australia61!B63   ="",
Australia61!P64   ="",Australia61!P63   ="",
Canada62!F64      ="",Canada62!F63      ="",
Canada62!D64      ="",Canada62!D63      ="",
Canada62!B64      ="",Canada62!B63      ="",
Canada62!P64      ="",Canada62!P63      ="",
Japan63!F64       ="",Japan63!F63       ="",
Japan63!D64       ="",Japan63!D63       ="",
Japan63!B64       ="",Japan63!B63       ="",
Japan63!P64       ="",Japan63!P63       ="",
Norway64!F64      ="",Norway64!F63      ="",
Norway64!D64      ="",Norway64!D63      ="",
Norway64!B64      ="",Norway64!B63      ="",
Norway64!P64      ="",Norway64!P63      ="",
Switzerland65!F64 ="",Switzerland65!F63 ="",
Switzerland65!D64 ="",Switzerland65!D63 ="",
Switzerland65!B64 ="",Switzerland65!B63 ="",
Switzerland65!P64 ="",Switzerland65!P63 =""),"",
LN(SQRT(
(Australia61!D64*Australia61!F64/Australia61!B64
 +Canada62!D64*Canada62!F64/Canada62!B64
 +Japan63!D64*Japan63!F64/Japan63!B64
 +Norway64!D64*Norway64!F64/Norway64!B64
 +Switzerland65!D64*Switzerland65!F64/Switzerland65!B64)
/(Australia61!D64*Australia61!F64/Australia61!P64*Australia61!P63/Australia61!B63
 +Canada62!D64*Canada62!F64/Canada62!P64*Canada62!P63/Canada62!B63
 +Japan63!D64*Japan63!F64/Japan63!P64*Japan63!P63/Japan63!B63
 +Norway64!D64*Norway64!F64/Norway64!P64*Norway64!P63/Norway64!B63
 +Switzerland65!D64*Switzerland65!F64/Switzerland65!P64*Switzerland65!P63/Switzerland65!B63)
*(Australia61!D63*Australia61!F63/Australia61!P63*Australia61!P64/Australia61!B64
 +Canada62!D63*Canada62!F63/Canada62!P63*Canada62!P64/Canada62!B64
 +Japan63!D63*Japan63!F63/Japan63!P63*Japan63!P64/Japan63!B64
 +Norway64!D63*Norway64!F63/Norway64!P63*Norway64!P64/Norway64!B64
 +Switzerland65!D63*Switzerland65!F63/Switzerland65!P63*Switzerland65!P64/Switzerland65!B64)
/(Australia61!D63*Australia61!F63/Australia61!B63
 +Canada62!D63*Canada62!F63/Canada62!B63
 +Japan63!D63*Japan63!F63/Japan63!B63
 +Norway64!D63*Norway64!F63/Norway64!B63
 +Switzerland65!D63*Switzerland65!F63/Switzerland65!B63))))</f>
        <v/>
      </c>
      <c r="M64" s="62" t="str">
        <f>IF(OR(
Australia61!H64   ="",Australia61!H63   ="",
Australia61!D64   ="",Australia61!D63   ="",
Australia61!B64   ="",Australia61!B63   ="",
Australia61!Q64   ="",Australia61!Q63   ="",
Canada62!H64      ="",Canada62!H63      ="",
Canada62!D64      ="",Canada62!D63      ="",
Canada62!B64      ="",Canada62!B63      ="",
Canada62!Q64      ="",Canada62!Q63      ="",
Japan63!H64       ="",Japan63!H63       ="",
Japan63!D64       ="",Japan63!D63       ="",
Japan63!B64       ="",Japan63!B63       ="",
Japan63!Q64       ="",Japan63!Q63       ="",
Norway64!H64      ="",Norway64!H63      ="",
Norway64!D64      ="",Norway64!D63      ="",
Norway64!B64      ="",Norway64!B63      ="",
Norway64!Q64      ="",Norway64!Q63      ="",
Switzerland65!H64 ="",Switzerland65!H63 ="",
Switzerland65!D64 ="",Switzerland65!D63 ="",
Switzerland65!B64 ="",Switzerland65!B63 ="",
Switzerland65!Q64 ="",Switzerland65!Q63 =""),"",
LN(SQRT(
(Australia61!D64*Australia61!H64/Australia61!B64
 +Canada62!D64*Canada62!H64/Canada62!B64
 +Japan63!D64*Japan63!H64/Japan63!B64
 +Norway64!D64*Norway64!H64/Norway64!B64
 +Switzerland65!D64*Switzerland65!H64/Switzerland65!B64)
/(Australia61!D64*Australia61!H64/Australia61!Q64*Australia61!Q63/Australia61!B63
 +Canada62!D64*Canada62!H64/Canada62!Q64*Canada62!Q63/Canada62!B63
 +Japan63!D64*Japan63!H64/Japan63!Q64*Japan63!Q63/Japan63!B63
 +Norway64!D64*Norway64!H64/Norway64!Q64*Norway64!Q63/Norway64!B63
 +Switzerland65!D64*Switzerland65!H64/Switzerland65!Q64*Switzerland65!Q63/Switzerland65!B63)
*(Australia61!D63*Australia61!H63/Australia61!Q63*Australia61!Q64/Australia61!B64
 +Canada62!D63*Canada62!H63/Canada62!Q63*Canada62!Q64/Canada62!B64
 +Japan63!D63*Japan63!H63/Japan63!Q63*Japan63!Q64/Japan63!B64
 +Norway64!D63*Norway64!H63/Norway64!Q63*Norway64!Q64/Norway64!B64
 +Switzerland65!D63*Switzerland65!H63/Switzerland65!Q63*Switzerland65!Q64/Switzerland65!B64)
/(Australia61!D63*Australia61!H63/Australia61!B63
 +Canada62!D63*Canada62!H63/Canada62!B63
 +Japan63!D63*Japan63!H63/Japan63!B63
 +Norway64!D63*Norway64!H63/Norway64!B63
 +Switzerland65!D63*Switzerland65!H63/Switzerland65!B63))))</f>
        <v/>
      </c>
      <c r="N64" s="62" t="str">
        <f>IF(OR(
Australia61!I64   ="",Australia61!I63   ="",
Australia61!B64   ="",Australia61!B63   ="",
Australia61!R64   ="",Australia61!R63   ="",
Canada62!I64      ="",Canada62!I63      ="",
Canada62!B64      ="",Canada62!B63      ="",
Canada62!R64      ="",Canada62!R63      ="",
Japan63!I64       ="",Japan63!I63       ="",
Japan63!B64       ="",Japan63!B63       ="",
Japan63!R64       ="",Japan63!R63       ="",
Norway64!I64      ="",Norway64!I63      ="",
Norway64!B64      ="",Norway64!B63      ="",
Norway64!R64      ="",Norway64!R63      ="",
Switzerland65!I64 ="",Switzerland65!I63 ="",
Switzerland65!B64 ="",Switzerland65!B63 ="",
Switzerland65!R64 ="",Switzerland65!R63 =""),"",
LN(SQRT(
(Australia61!I64/Australia61!B64
 +Canada62!I64/Canada62!B64
 +Japan63!I64/Japan63!B64
 +Norway64!I64/Norway64!B64
 +Switzerland65!I64/Switzerland65!B64)
/(Australia61!I64/Australia61!R64*Australia61!R63/Australia61!B63
 +Canada62!I64/Canada62!R64*Canada62!R63/Canada62!B63
 +Japan63!I64/Japan63!R64*Japan63!R63/Japan63!B63
 +Norway64!I64/Norway64!R64*Norway64!R63/Norway64!B63
 +Switzerland65!I64/Switzerland65!R64*Switzerland65!R63/Switzerland65!B63)
*(Australia61!I63/Australia61!R63*Australia61!R64/Australia61!B64
 +Canada62!I63/Canada62!R63*Canada62!R64/Canada62!B64
 +Japan63!I63/Japan63!R63*Japan63!R64/Japan63!B64
 +Norway64!I63/Norway64!R63*Norway64!R64/Norway64!B64
 +Switzerland65!I63/Switzerland65!R63*Switzerland65!R64/Switzerland65!B64)
/(Australia61!I63/Australia61!B63
 +Canada62!I63/Canada62!B63
 +Japan63!I63/Japan63!B63
 +Norway64!I63/Norway64!B63
 +Switzerland65!I63/Switzerland65!B63))))</f>
        <v/>
      </c>
      <c r="O64" s="62" t="str">
        <f>IF(OR(
Australia61!K64   ="",Australia61!K63   ="",
Australia61!B64   ="",Australia61!B63   ="",
Australia61!S64   ="",Australia61!S63   ="",
Canada62!K64      ="",Canada62!K63      ="",
Canada62!B64      ="",Canada62!B63      ="",
Canada62!S64      ="",Canada62!S63      ="",
Japan63!K64       ="",Japan63!K63       ="",
Japan63!B64       ="",Japan63!B63       ="",
Japan63!S64       ="",Japan63!S63       ="",
Norway64!K64      ="",Norway64!K63      ="",
Norway64!B64      ="",Norway64!B63      ="",
Norway64!S64      ="",Norway64!S63      ="",
Switzerland65!K64 ="",Switzerland65!K63 ="",
Switzerland65!B64 ="",Switzerland65!B63 ="",
Switzerland65!S64 ="",Switzerland65!S63 =""),"",
LN(SQRT(
(Australia61!K64/Australia61!B64
 +Canada62!K64/Canada62!B64
 +Japan63!K64/Japan63!B64
 +Norway64!K64/Norway64!B64
 +Switzerland65!K64/Switzerland65!B64)
/(Australia61!K64/Australia61!S64*Australia61!S63/Australia61!B63
 +Canada62!K64/Canada62!S64*Canada62!S63/Canada62!B63
 +Japan63!K64/Japan63!S64*Japan63!S63/Japan63!B63
 +Norway64!K64/Norway64!S64*Norway64!S63/Norway64!B63
 +Switzerland65!K64/Switzerland65!S64*Switzerland65!S63/Switzerland65!B63)
*(Australia61!K63/Australia61!S63*Australia61!S64/Australia61!B64
 +Canada62!K63/Canada62!S63*Canada62!S64/Canada62!B64
 +Japan63!K63/Japan63!S63*Japan63!S64/Japan63!B64
 +Norway64!K63/Norway64!S63*Norway64!S64/Norway64!B64
 +Switzerland65!K63/Switzerland65!S63*Switzerland65!S64/Switzerland65!B64)
/(Australia61!K63/Australia61!B63
 +Canada62!K63/Canada62!B63
 +Japan63!K63/Japan63!B63
 +Norway64!K63/Norway64!B63
 +Switzerland65!K63/Switzerland65!B63))))</f>
        <v/>
      </c>
      <c r="P64" s="62" t="str">
        <f>IF(OR(
Australia61!L64   ="",Australia61!L63   ="",
Australia61!B64   ="",Australia61!B63   ="",
Australia61!T64   ="",Australia61!T63   ="",
Canada62!L64      ="",Canada62!L63      ="",
Canada62!B64      ="",Canada62!B63      ="",
Canada62!T64      ="",Canada62!T63      ="",
Japan63!L64       ="",Japan63!L63       ="",
Japan63!B64       ="",Japan63!B63       ="",
Japan63!T64       ="",Japan63!T63       ="",
Norway64!L64      ="",Norway64!L63      ="",
Norway64!B64      ="",Norway64!B63      ="",
Norway64!T64      ="",Norway64!T63      ="",
Switzerland65!L64 ="",Switzerland65!L63 ="",
Switzerland65!B64 ="",Switzerland65!B63 ="",
Switzerland65!T64 ="",Switzerland65!T63 =""),"",
LN(SQRT(
(Australia61!L64/Australia61!B64
 +Canada62!L64/Canada62!B64
 +Japan63!L64/Japan63!B64
 +Norway64!L64/Norway64!B64
 +Switzerland65!L64/Switzerland65!B64)
/(Australia61!L64/Australia61!T64*Australia61!T63/Australia61!B63
 +Canada62!L64/Canada62!T64*Canada62!T63/Canada62!B63
 +Japan63!L64/Japan63!T64*Japan63!T63/Japan63!B63
 +Norway64!L64/Norway64!T64*Norway64!T63/Norway64!B63
 +Switzerland65!L64/Switzerland65!T64*Switzerland65!T63/Switzerland65!B63)
*(Australia61!L63/Australia61!T63*Australia61!T64/Australia61!B64
 +Canada62!L63/Canada62!T63*Canada62!T64/Canada62!B64
 +Japan63!L63/Japan63!T63*Japan63!T64/Japan63!B64
 +Norway64!L63/Norway64!T63*Norway64!T64/Norway64!B64
 +Switzerland65!L63/Switzerland65!T63*Switzerland65!T64/Switzerland65!B64)
/(Australia61!L63/Australia61!B63
 +Canada62!L63/Canada62!B63
 +Japan63!L63/Japan63!B63
 +Norway64!L63/Norway64!B63
 +Switzerland65!L63/Switzerland65!B63))))</f>
        <v/>
      </c>
      <c r="V64" s="61" t="str">
        <f>IF(OR(
Australia61!V64   ="",
Australia61!U64   ="",
Canada62!V64      ="",
Canada62!U64      ="",
Japan63!V64       ="",
Japan63!U64       ="",
Norway64!V64      ="",
Norway64!U64      ="",
Switzerland65!V64 ="",
Switzerland65!U64 =""),"",
LN((Australia61!V64+Canada62!V64+Japan63!V64+Norway64!V64+Switzerland65!V64)
/(Australia61!U64+Canada62!U64+Japan63!U64+Norway64!U64+Switzerland65!U64)))</f>
        <v/>
      </c>
      <c r="W64" s="61" t="str">
        <f>IF(OR(
Australia61!V64   ="",
Australia61!W64   ="",
Australia61!U64   ="",
Canada62!V64      ="",
Canada62!W64      ="",
Canada62!U64      ="",
Japan63!V64       ="",
Japan63!W64       ="",
Japan63!U64       ="",
Norway64!V64      ="",
Norway64!W64      ="",
Norway64!U64      ="",
Switzerland65!V64 ="",
Switzerland65!W64 ="",
Switzerland65!V64 =""),"",
LN((Australia61!V64*Australia61!W64+Canada62!V64*Canada62!W64+Japan63!V64*Japan63!W64+Norway64!V64*Norway64!W64+Switzerland65!V64*Switzerland65!W64)
/(Australia61!U64+Canada62!U64+Japan63!U64+Norway64!U64+Switzerland65!U64)))</f>
        <v/>
      </c>
      <c r="X64" s="61" t="str">
        <f>IF(OR(
Australia61!X64   ="",
Australia61!D64   ="",
Australia61!B64   ="",
Canada62!X64      ="",
Canada62!D64      ="",
Canada62!B64      ="",
Japan63!X64       ="",
Japan63!D64       ="",
Japan63!B64       ="",
Norway64!X64      ="",
Norway64!D64      ="",
Norway64!B64      ="",
Switzerland65!X64 ="",
Switzerland65!D64 ="",
Switzerland65!B64 =""),"",
(Australia61!X64*Australia61!D64/Australia61!B64
 +Canada62!X64*Canada62!D64/Canada62!B64
 +Japan63!X64*Japan63!D64/Japan63!B64
 +Norway64!X64*Norway64!D64/Norway64!B64
 +Switzerland65!X64*Switzerland65!D64/Switzerland65!B64)
/(Australia61!D64/Australia61!B64
 +Canada62!D64/Canada62!B64
 +Japan63!D64/Japan63!B64
 +Norway64!D64/Norway64!B64
 +Switzerland65!D64/Switzerland65!B64))</f>
        <v/>
      </c>
      <c r="Y64" s="61" t="str">
        <f>IF(OR(
Australia61!Y64   ="",
Australia61!D64   ="",
Australia61!B64   ="",
Canada62!Y64      ="",
Canada62!D64      ="",
Canada62!B64      ="",
Japan63!Y64       ="",
Japan63!D64       ="",
Japan63!B64       ="",
Norway64!Y64      ="",
Norway64!D64      ="",
Norway64!B64      ="",
Switzerland65!Y64 ="",
Switzerland65!D64 ="",
Switzerland65!B64 =""),"",
(Australia61!Y64/Australia61!B64
 +Canada62!Y64/Canada62!B64
 +Japan63!Y64/Japan63!B64
 +Norway64!Y64/Norway64!B64
 +Switzerland65!Y64/Switzerland65!B64)
/(Australia61!D64/Australia61!B64
 +Canada62!D64/Canada62!B64
 +Japan63!D64/Japan63!B64
 +Norway64!D64/Norway64!B64
 +Switzerland65!D64/Switzerland65!B64))</f>
        <v/>
      </c>
      <c r="Z64" s="61">
        <v>1.74</v>
      </c>
      <c r="AA64" s="62">
        <f t="shared" si="1"/>
        <v>0.19204258226894919</v>
      </c>
      <c r="AB64" s="61">
        <f>IF(OR(
Australia61!AB64   ="",
Australia61!D64   ="",
Australia61!B64   ="",
Canada62!AB64      ="",
Canada62!D64      ="",
Canada62!B64      ="",
Japan63!AB64       ="",
Japan63!D64       ="",
Japan63!B64       ="",
Norway64!AB64      ="",
Norway64!D64      ="",
Norway64!B64      ="",
Switzerland65!AB64 ="",
Switzerland65!D64 ="",
Switzerland65!B64 =""),"",
(Australia61!AB64*Australia61!D64/Australia61!B64
 +Canada62!AB64*Canada62!D64/Canada62!B64
 +Japan63!AB64*Japan63!D64/Japan63!B64
 +Norway64!AB64*Norway64!D64/Norway64!B64
 +Switzerland65!AB64*Switzerland65!D64/Switzerland65!B64)
/(Australia61!D64/Australia61!B64
 +Canada62!D64/Canada62!B64
 +Japan63!D64/Japan63!B64
 +Norway64!D64/Norway64!B64
 +Switzerland65!D64/Switzerland65!B64))</f>
        <v>0.63083254656246068</v>
      </c>
    </row>
    <row r="65" spans="1:28">
      <c r="A65" s="62">
        <v>1932</v>
      </c>
      <c r="B65" s="62" t="str">
        <f>IF(OR(
Australia61!AC65   ="",
Australia61!D65   ="",
Australia61!B65   ="",
Canada62!AC65      ="",
Canada62!D65      ="",
Canada62!B65      ="",
Japan63!AC65       ="",
Japan63!D65       ="",
Japan63!B65       ="",
Norway64!AC65      ="",
Norway64!D65      ="",
Norway64!B65      ="",
Switzerland65!AC65 ="",
Switzerland65!D65 ="",
Switzerland65!B65 =""),"",
(Australia61!AC65*Australia61!D65/Australia61!B65
 +Canada62!AC65*Canada62!D65/Canada62!B65
 +Japan63!AC65*Japan63!D65/Japan63!B65
 +Norway64!AC65*Norway64!D65/Norway64!B65
 +Switzerland65!AC65*Switzerland65!D65/Switzerland65!B65)
/(Australia61!D65/Australia61!B65
 +Canada62!D65/Canada62!B65
 +Japan63!D65/Japan63!B65
 +Norway64!D65/Norway64!B65
 +Switzerland65!D65/Switzerland65!B65))</f>
        <v/>
      </c>
      <c r="C65" s="61" t="str">
        <f>IF(OR(
Australia61!F65   ="",
Australia61!D65   ="",
Australia61!B65   ="",
Canada62!F65      ="",
Canada62!D65      ="",
Canada62!B65      ="",
Japan63!F65       ="",
Japan63!D65       ="",
Japan63!B65       ="",
Norway64!F65      ="",
Norway64!D65      ="",
Norway64!B65      ="",
Switzerland65!F65 ="",
Switzerland65!D65 ="",
Switzerland65!B65 =""),"",
(Australia61!F65*Australia61!D65/Australia61!B65
 +Canada62!F65*Canada62!D65/Canada62!B65
 +Japan63!F65*Japan63!D65/Japan63!B65
 +Norway64!F65*Norway64!D65/Norway64!B65
 +Switzerland65!F65*Switzerland65!D65/Switzerland65!B65)
/(Australia61!D65/Australia61!B65
 +Canada62!D65/Canada62!B65
 +Japan63!D65/Japan63!B65
 +Norway64!D65/Norway64!B65
 +Switzerland65!D65/Switzerland65!B65))</f>
        <v/>
      </c>
      <c r="D65" s="61" t="str">
        <f>IF(OR(
Australia61!AE65   ="",
Australia61!D65   ="",
Australia61!B65   ="",
Canada62!AE65      ="",
Canada62!D65      ="",
Canada62!B65      ="",
Japan63!AE65       ="",
Japan63!D65       ="",
Japan63!B65       ="",
Norway64!AE65      ="",
Norway64!D65      ="",
Norway64!B65      ="",
Switzerland65!AE65 ="",
Switzerland65!D65 ="",
Switzerland65!B65 =""),"",
(Australia61!AE65*Australia61!D65/Australia61!B65
 +Canada62!AE65*Canada62!D65/Canada62!B65
 +Japan63!AE65*Japan63!D65/Japan63!B65
 +Norway64!AE65*Norway64!D65/Norway64!B65
 +Switzerland65!AE65*Switzerland65!D65/Switzerland65!B65)
/(Australia61!D65/Australia61!B65
 +Canada62!D65/Canada62!B65
 +Japan63!D65/Japan63!B65
 +Norway64!D65/Norway64!B65
 +Switzerland65!D65/Switzerland65!B65))</f>
        <v/>
      </c>
      <c r="E65" s="61" t="str">
        <f>IF(OR(
Australia61!H65   ="",
Australia61!D65   ="",
Australia61!B65   ="",
Canada62!H65      ="",
Canada62!D65      ="",
Canada62!B65      ="",
Japan63!H65       ="",
Japan63!D65       ="",
Japan63!B65       ="",
Norway64!H65      ="",
Norway64!D65      ="",
Norway64!B65      ="",
Switzerland65!H65 ="",
Switzerland65!D65 ="",
Switzerland65!B65 =""),"",
(Australia61!H65*Australia61!D65/Australia61!B65
 +Canada62!H65*Canada62!D65/Canada62!B65
 +Japan63!H65*Japan63!D65/Japan63!B65
 +Norway64!H65*Norway64!D65/Norway64!B65
 +Switzerland65!H65*Switzerland65!D65/Switzerland65!B65)
/(Australia61!D65/Australia61!B65
 +Canada62!D65/Canada62!B65
 +Japan63!D65/Japan63!B65
 +Norway64!D65/Norway64!B65
 +Switzerland65!D65/Switzerland65!B65))</f>
        <v/>
      </c>
      <c r="F65" s="61">
        <f>IF(OR(
Australia61!I65   ="",
Australia61!D65   ="",
Australia61!B65   ="",
Canada62!I65      ="",
Canada62!D65      ="",
Canada62!B65      ="",
Japan63!I65       ="",
Japan63!D65       ="",
Japan63!B65       ="",
Norway64!I65      ="",
Norway64!D65      ="",
Norway64!B65      ="",
Switzerland65!I65 ="",
Switzerland65!D65 ="",
Switzerland65!B65 =""),"",
(Australia61!I65/Australia61!B65
 +Canada62!I65/Canada62!B65
 +Japan63!I65/Japan63!B65
 +Norway64!I65/Norway64!B65
 +Switzerland65!I65/Switzerland65!B65)
/(Australia61!D65/Australia61!B65
 +Canada62!D65/Canada62!B65
 +Japan63!D65/Japan63!B65
 +Norway64!D65/Norway64!B65
 +Switzerland65!D65/Switzerland65!B65))</f>
        <v>0.10926086406623607</v>
      </c>
      <c r="G65" s="61">
        <f>IF(OR(
Australia61!J65   ="",
Australia61!D65   ="",
Australia61!B65   ="",
Canada62!J65      ="",
Canada62!D65      ="",
Canada62!B65      ="",
Japan63!J65       ="",
Japan63!D65       ="",
Japan63!B65       ="",
Norway64!J65      ="",
Norway64!D65      ="",
Norway64!B65      ="",
Switzerland65!J65 ="",
Switzerland65!D65 ="",
Switzerland65!B65 =""),"",
(Australia61!J65/Australia61!B65
 +Canada62!J65/Canada62!B65
 +Japan63!J65/Japan63!B65
 +Norway64!J65/Norway64!B65
 +Switzerland65!J65/Switzerland65!B65)
/(Australia61!D65/Australia61!B65
 +Canada62!D65/Canada62!B65
 +Japan63!D65/Japan63!B65
 +Norway64!D65/Norway64!B65
 +Switzerland65!D65/Switzerland65!B65))</f>
        <v>0.10335974601314615</v>
      </c>
      <c r="H65" s="61">
        <f>IF(OR(
Australia61!K65   ="",
Australia61!D65   ="",
Australia61!B65   ="",
Canada62!K65      ="",
Canada62!D65      ="",
Canada62!B65      ="",
Japan63!K65       ="",
Japan63!D65       ="",
Japan63!B65       ="",
Norway64!K65      ="",
Norway64!D65      ="",
Norway64!B65      ="",
Switzerland65!K65 ="",
Switzerland65!D65 ="",
Switzerland65!B65 =""),"",
(Australia61!K65/Australia61!B65
 +Canada62!K65/Canada62!B65
 +Japan63!K65/Japan63!B65
 +Norway64!K65/Norway64!B65
 +Switzerland65!K65/Switzerland65!B65)
/(Australia61!D65/Australia61!B65
 +Canada62!D65/Canada62!B65
 +Japan63!D65/Japan63!B65
 +Norway64!D65/Norway64!B65
 +Switzerland65!D65/Switzerland65!B65))</f>
        <v>0.12421572562963122</v>
      </c>
      <c r="I65" s="61">
        <f>IF(OR(
Australia61!L65   ="",
Australia61!D65   ="",
Australia61!B65   ="",
Canada62!L65      ="",
Canada62!D65      ="",
Canada62!B65      ="",
Japan63!L65       ="",
Japan63!D65       ="",
Japan63!B65       ="",
Norway64!L65      ="",
Norway64!D65      ="",
Norway64!B65      ="",
Switzerland65!L65 ="",
Switzerland65!D65 ="",
Switzerland65!B65 =""),"",
(Australia61!L65/Australia61!B65
 +Canada62!L65/Canada62!B65
 +Japan63!L65/Japan63!B65
 +Norway64!L65/Norway64!B65
 +Switzerland65!L65/Switzerland65!B65)
/(Australia61!D65/Australia61!B65
 +Canada62!D65/Canada62!B65
 +Japan63!D65/Japan63!B65
 +Norway64!D65/Norway64!B65
 +Switzerland65!D65/Switzerland65!B65))</f>
        <v>0.13105287812951566</v>
      </c>
      <c r="J65" s="61">
        <f t="shared" si="0"/>
        <v>-6.8371524998844385E-3</v>
      </c>
      <c r="K65" s="62">
        <f>IF(OR(
Australia61!D65   ="",Australia61!D64   ="",
Australia61!B65   ="",Australia61!B64   ="",
Australia61!N65   ="",Australia61!N64   ="",
Canada62!D65      ="",Canada62!D64      ="",
Canada62!B65      ="",Canada62!B64      ="",
Canada62!N65      ="",Canada62!N64      ="",
Japan63!D65       ="",Japan63!D64       ="",
Japan63!B65       ="",Japan63!B64       ="",
Japan63!N65       ="",Japan63!N64       ="",
Norway64!D65      ="",Norway64!D64      ="",
Norway64!B65      ="",Norway64!B64      ="",
Norway64!N65      ="",Norway64!N64      ="",
Switzerland65!D65 ="",Switzerland65!D64 ="",
Switzerland65!B65 ="",Switzerland65!B64 ="",
Switzerland65!N65 ="",Switzerland65!N64 =""),"",
LN(SQRT(
(Australia61!D65/Australia61!B65
 +Canada62!D65/Canada62!B65
 +Japan63!D65/Japan63!B65
 +Norway64!D65/Norway64!B65
 +Switzerland65!D65/Switzerland65!B65)
/(Australia61!D65/Australia61!N65*Australia61!N64/Australia61!B64
 +Canada62!D65/Canada62!N65*Canada62!N64/Canada62!B64
 +Japan63!D65/Japan63!N65*Japan63!N64/Japan63!B64
 +Norway64!D65/Norway64!N65*Norway64!N64/Norway64!B64
 +Switzerland65!D65/Switzerland65!N65*Switzerland65!N64/Switzerland65!B64)
*(Australia61!D64/Australia61!N64*Australia61!N65/Australia61!B65
 +Canada62!D64/Canada62!N64*Canada62!N65/Canada62!B65
 +Japan63!D64/Japan63!N64*Japan63!N65/Japan63!B65
 +Norway64!D64/Norway64!N64*Norway64!N65/Norway64!B65
 +Switzerland65!D64/Switzerland65!N64*Switzerland65!N65/Switzerland65!B65)
/(Australia61!D64/Australia61!B64
 +Canada62!D64/Canada62!B64
 +Japan63!D64/Japan63!B64
 +Norway64!D64/Norway64!B64
 +Switzerland65!D64/Switzerland65!B64))))</f>
        <v>-0.30822802761927903</v>
      </c>
      <c r="L65" s="62" t="str">
        <f>IF(OR(
Australia61!F65   ="",Australia61!F64   ="",
Australia61!D65   ="",Australia61!D64   ="",
Australia61!B65   ="",Australia61!B64   ="",
Australia61!P65   ="",Australia61!P64   ="",
Canada62!F65      ="",Canada62!F64      ="",
Canada62!D65      ="",Canada62!D64      ="",
Canada62!B65      ="",Canada62!B64      ="",
Canada62!P65      ="",Canada62!P64      ="",
Japan63!F65       ="",Japan63!F64       ="",
Japan63!D65       ="",Japan63!D64       ="",
Japan63!B65       ="",Japan63!B64       ="",
Japan63!P65       ="",Japan63!P64       ="",
Norway64!F65      ="",Norway64!F64      ="",
Norway64!D65      ="",Norway64!D64      ="",
Norway64!B65      ="",Norway64!B64      ="",
Norway64!P65      ="",Norway64!P64      ="",
Switzerland65!F65 ="",Switzerland65!F64 ="",
Switzerland65!D65 ="",Switzerland65!D64 ="",
Switzerland65!B65 ="",Switzerland65!B64 ="",
Switzerland65!P65 ="",Switzerland65!P64 =""),"",
LN(SQRT(
(Australia61!D65*Australia61!F65/Australia61!B65
 +Canada62!D65*Canada62!F65/Canada62!B65
 +Japan63!D65*Japan63!F65/Japan63!B65
 +Norway64!D65*Norway64!F65/Norway64!B65
 +Switzerland65!D65*Switzerland65!F65/Switzerland65!B65)
/(Australia61!D65*Australia61!F65/Australia61!P65*Australia61!P64/Australia61!B64
 +Canada62!D65*Canada62!F65/Canada62!P65*Canada62!P64/Canada62!B64
 +Japan63!D65*Japan63!F65/Japan63!P65*Japan63!P64/Japan63!B64
 +Norway64!D65*Norway64!F65/Norway64!P65*Norway64!P64/Norway64!B64
 +Switzerland65!D65*Switzerland65!F65/Switzerland65!P65*Switzerland65!P64/Switzerland65!B64)
*(Australia61!D64*Australia61!F64/Australia61!P64*Australia61!P65/Australia61!B65
 +Canada62!D64*Canada62!F64/Canada62!P64*Canada62!P65/Canada62!B65
 +Japan63!D64*Japan63!F64/Japan63!P64*Japan63!P65/Japan63!B65
 +Norway64!D64*Norway64!F64/Norway64!P64*Norway64!P65/Norway64!B65
 +Switzerland65!D64*Switzerland65!F64/Switzerland65!P64*Switzerland65!P65/Switzerland65!B65)
/(Australia61!D64*Australia61!F64/Australia61!B64
 +Canada62!D64*Canada62!F64/Canada62!B64
 +Japan63!D64*Japan63!F64/Japan63!B64
 +Norway64!D64*Norway64!F64/Norway64!B64
 +Switzerland65!D64*Switzerland65!F64/Switzerland65!B64))))</f>
        <v/>
      </c>
      <c r="M65" s="62" t="str">
        <f>IF(OR(
Australia61!H65   ="",Australia61!H64   ="",
Australia61!D65   ="",Australia61!D64   ="",
Australia61!B65   ="",Australia61!B64   ="",
Australia61!Q65   ="",Australia61!Q64   ="",
Canada62!H65      ="",Canada62!H64      ="",
Canada62!D65      ="",Canada62!D64      ="",
Canada62!B65      ="",Canada62!B64      ="",
Canada62!Q65      ="",Canada62!Q64      ="",
Japan63!H65       ="",Japan63!H64       ="",
Japan63!D65       ="",Japan63!D64       ="",
Japan63!B65       ="",Japan63!B64       ="",
Japan63!Q65       ="",Japan63!Q64       ="",
Norway64!H65      ="",Norway64!H64      ="",
Norway64!D65      ="",Norway64!D64      ="",
Norway64!B65      ="",Norway64!B64      ="",
Norway64!Q65      ="",Norway64!Q64      ="",
Switzerland65!H65 ="",Switzerland65!H64 ="",
Switzerland65!D65 ="",Switzerland65!D64 ="",
Switzerland65!B65 ="",Switzerland65!B64 ="",
Switzerland65!Q65 ="",Switzerland65!Q64 =""),"",
LN(SQRT(
(Australia61!D65*Australia61!H65/Australia61!B65
 +Canada62!D65*Canada62!H65/Canada62!B65
 +Japan63!D65*Japan63!H65/Japan63!B65
 +Norway64!D65*Norway64!H65/Norway64!B65
 +Switzerland65!D65*Switzerland65!H65/Switzerland65!B65)
/(Australia61!D65*Australia61!H65/Australia61!Q65*Australia61!Q64/Australia61!B64
 +Canada62!D65*Canada62!H65/Canada62!Q65*Canada62!Q64/Canada62!B64
 +Japan63!D65*Japan63!H65/Japan63!Q65*Japan63!Q64/Japan63!B64
 +Norway64!D65*Norway64!H65/Norway64!Q65*Norway64!Q64/Norway64!B64
 +Switzerland65!D65*Switzerland65!H65/Switzerland65!Q65*Switzerland65!Q64/Switzerland65!B64)
*(Australia61!D64*Australia61!H64/Australia61!Q64*Australia61!Q65/Australia61!B65
 +Canada62!D64*Canada62!H64/Canada62!Q64*Canada62!Q65/Canada62!B65
 +Japan63!D64*Japan63!H64/Japan63!Q64*Japan63!Q65/Japan63!B65
 +Norway64!D64*Norway64!H64/Norway64!Q64*Norway64!Q65/Norway64!B65
 +Switzerland65!D64*Switzerland65!H64/Switzerland65!Q64*Switzerland65!Q65/Switzerland65!B65)
/(Australia61!D64*Australia61!H64/Australia61!B64
 +Canada62!D64*Canada62!H64/Canada62!B64
 +Japan63!D64*Japan63!H64/Japan63!B64
 +Norway64!D64*Norway64!H64/Norway64!B64
 +Switzerland65!D64*Switzerland65!H64/Switzerland65!B64))))</f>
        <v/>
      </c>
      <c r="N65" s="62" t="str">
        <f>IF(OR(
Australia61!I65   ="",Australia61!I64   ="",
Australia61!B65   ="",Australia61!B64   ="",
Australia61!R65   ="",Australia61!R64   ="",
Canada62!I65      ="",Canada62!I64      ="",
Canada62!B65      ="",Canada62!B64      ="",
Canada62!R65      ="",Canada62!R64      ="",
Japan63!I65       ="",Japan63!I64       ="",
Japan63!B65       ="",Japan63!B64       ="",
Japan63!R65       ="",Japan63!R64       ="",
Norway64!I65      ="",Norway64!I64      ="",
Norway64!B65      ="",Norway64!B64      ="",
Norway64!R65      ="",Norway64!R64      ="",
Switzerland65!I65 ="",Switzerland65!I64 ="",
Switzerland65!B65 ="",Switzerland65!B64 ="",
Switzerland65!R65 ="",Switzerland65!R64 =""),"",
LN(SQRT(
(Australia61!I65/Australia61!B65
 +Canada62!I65/Canada62!B65
 +Japan63!I65/Japan63!B65
 +Norway64!I65/Norway64!B65
 +Switzerland65!I65/Switzerland65!B65)
/(Australia61!I65/Australia61!R65*Australia61!R64/Australia61!B64
 +Canada62!I65/Canada62!R65*Canada62!R64/Canada62!B64
 +Japan63!I65/Japan63!R65*Japan63!R64/Japan63!B64
 +Norway64!I65/Norway64!R65*Norway64!R64/Norway64!B64
 +Switzerland65!I65/Switzerland65!R65*Switzerland65!R64/Switzerland65!B64)
*(Australia61!I64/Australia61!R64*Australia61!R65/Australia61!B65
 +Canada62!I64/Canada62!R64*Canada62!R65/Canada62!B65
 +Japan63!I64/Japan63!R64*Japan63!R65/Japan63!B65
 +Norway64!I64/Norway64!R64*Norway64!R65/Norway64!B65
 +Switzerland65!I64/Switzerland65!R64*Switzerland65!R65/Switzerland65!B65)
/(Australia61!I64/Australia61!B64
 +Canada62!I64/Canada62!B64
 +Japan63!I64/Japan63!B64
 +Norway64!I64/Norway64!B64
 +Switzerland65!I64/Switzerland65!B64))))</f>
        <v/>
      </c>
      <c r="O65" s="62" t="str">
        <f>IF(OR(
Australia61!K65   ="",Australia61!K64   ="",
Australia61!B65   ="",Australia61!B64   ="",
Australia61!S65   ="",Australia61!S64   ="",
Canada62!K65      ="",Canada62!K64      ="",
Canada62!B65      ="",Canada62!B64      ="",
Canada62!S65      ="",Canada62!S64      ="",
Japan63!K65       ="",Japan63!K64       ="",
Japan63!B65       ="",Japan63!B64       ="",
Japan63!S65       ="",Japan63!S64       ="",
Norway64!K65      ="",Norway64!K64      ="",
Norway64!B65      ="",Norway64!B64      ="",
Norway64!S65      ="",Norway64!S64      ="",
Switzerland65!K65 ="",Switzerland65!K64 ="",
Switzerland65!B65 ="",Switzerland65!B64 ="",
Switzerland65!S65 ="",Switzerland65!S64 =""),"",
LN(SQRT(
(Australia61!K65/Australia61!B65
 +Canada62!K65/Canada62!B65
 +Japan63!K65/Japan63!B65
 +Norway64!K65/Norway64!B65
 +Switzerland65!K65/Switzerland65!B65)
/(Australia61!K65/Australia61!S65*Australia61!S64/Australia61!B64
 +Canada62!K65/Canada62!S65*Canada62!S64/Canada62!B64
 +Japan63!K65/Japan63!S65*Japan63!S64/Japan63!B64
 +Norway64!K65/Norway64!S65*Norway64!S64/Norway64!B64
 +Switzerland65!K65/Switzerland65!S65*Switzerland65!S64/Switzerland65!B64)
*(Australia61!K64/Australia61!S64*Australia61!S65/Australia61!B65
 +Canada62!K64/Canada62!S64*Canada62!S65/Canada62!B65
 +Japan63!K64/Japan63!S64*Japan63!S65/Japan63!B65
 +Norway64!K64/Norway64!S64*Norway64!S65/Norway64!B65
 +Switzerland65!K64/Switzerland65!S64*Switzerland65!S65/Switzerland65!B65)
/(Australia61!K64/Australia61!B64
 +Canada62!K64/Canada62!B64
 +Japan63!K64/Japan63!B64
 +Norway64!K64/Norway64!B64
 +Switzerland65!K64/Switzerland65!B64))))</f>
        <v/>
      </c>
      <c r="P65" s="62" t="str">
        <f>IF(OR(
Australia61!L65   ="",Australia61!L64   ="",
Australia61!B65   ="",Australia61!B64   ="",
Australia61!T65   ="",Australia61!T64   ="",
Canada62!L65      ="",Canada62!L64      ="",
Canada62!B65      ="",Canada62!B64      ="",
Canada62!T65      ="",Canada62!T64      ="",
Japan63!L65       ="",Japan63!L64       ="",
Japan63!B65       ="",Japan63!B64       ="",
Japan63!T65       ="",Japan63!T64       ="",
Norway64!L65      ="",Norway64!L64      ="",
Norway64!B65      ="",Norway64!B64      ="",
Norway64!T65      ="",Norway64!T64      ="",
Switzerland65!L65 ="",Switzerland65!L64 ="",
Switzerland65!B65 ="",Switzerland65!B64 ="",
Switzerland65!T65 ="",Switzerland65!T64 =""),"",
LN(SQRT(
(Australia61!L65/Australia61!B65
 +Canada62!L65/Canada62!B65
 +Japan63!L65/Japan63!B65
 +Norway64!L65/Norway64!B65
 +Switzerland65!L65/Switzerland65!B65)
/(Australia61!L65/Australia61!T65*Australia61!T64/Australia61!B64
 +Canada62!L65/Canada62!T65*Canada62!T64/Canada62!B64
 +Japan63!L65/Japan63!T65*Japan63!T64/Japan63!B64
 +Norway64!L65/Norway64!T65*Norway64!T64/Norway64!B64
 +Switzerland65!L65/Switzerland65!T65*Switzerland65!T64/Switzerland65!B64)
*(Australia61!L64/Australia61!T64*Australia61!T65/Australia61!B65
 +Canada62!L64/Canada62!T64*Canada62!T65/Canada62!B65
 +Japan63!L64/Japan63!T64*Japan63!T65/Japan63!B65
 +Norway64!L64/Norway64!T64*Norway64!T65/Norway64!B65
 +Switzerland65!L64/Switzerland65!T64*Switzerland65!T65/Switzerland65!B65)
/(Australia61!L64/Australia61!B64
 +Canada62!L64/Canada62!B64
 +Japan63!L64/Japan63!B64
 +Norway64!L64/Norway64!B64
 +Switzerland65!L64/Switzerland65!B64))))</f>
        <v/>
      </c>
      <c r="V65" s="61" t="str">
        <f>IF(OR(
Australia61!V65   ="",
Australia61!U65   ="",
Canada62!V65      ="",
Canada62!U65      ="",
Japan63!V65       ="",
Japan63!U65       ="",
Norway64!V65      ="",
Norway64!U65      ="",
Switzerland65!V65 ="",
Switzerland65!U65 =""),"",
LN((Australia61!V65+Canada62!V65+Japan63!V65+Norway64!V65+Switzerland65!V65)
/(Australia61!U65+Canada62!U65+Japan63!U65+Norway64!U65+Switzerland65!U65)))</f>
        <v/>
      </c>
      <c r="W65" s="61" t="str">
        <f>IF(OR(
Australia61!V65   ="",
Australia61!W65   ="",
Australia61!U65   ="",
Canada62!V65      ="",
Canada62!W65      ="",
Canada62!U65      ="",
Japan63!V65       ="",
Japan63!W65       ="",
Japan63!U65       ="",
Norway64!V65      ="",
Norway64!W65      ="",
Norway64!U65      ="",
Switzerland65!V65 ="",
Switzerland65!W65 ="",
Switzerland65!V65 =""),"",
LN((Australia61!V65*Australia61!W65+Canada62!V65*Canada62!W65+Japan63!V65*Japan63!W65+Norway64!V65*Norway64!W65+Switzerland65!V65*Switzerland65!W65)
/(Australia61!U65+Canada62!U65+Japan63!U65+Norway64!U65+Switzerland65!U65)))</f>
        <v/>
      </c>
      <c r="X65" s="61" t="str">
        <f>IF(OR(
Australia61!X65   ="",
Australia61!D65   ="",
Australia61!B65   ="",
Canada62!X65      ="",
Canada62!D65      ="",
Canada62!B65      ="",
Japan63!X65       ="",
Japan63!D65       ="",
Japan63!B65       ="",
Norway64!X65      ="",
Norway64!D65      ="",
Norway64!B65      ="",
Switzerland65!X65 ="",
Switzerland65!D65 ="",
Switzerland65!B65 =""),"",
(Australia61!X65*Australia61!D65/Australia61!B65
 +Canada62!X65*Canada62!D65/Canada62!B65
 +Japan63!X65*Japan63!D65/Japan63!B65
 +Norway64!X65*Norway64!D65/Norway64!B65
 +Switzerland65!X65*Switzerland65!D65/Switzerland65!B65)
/(Australia61!D65/Australia61!B65
 +Canada62!D65/Canada62!B65
 +Japan63!D65/Japan63!B65
 +Norway64!D65/Norway64!B65
 +Switzerland65!D65/Switzerland65!B65))</f>
        <v/>
      </c>
      <c r="Y65" s="61" t="str">
        <f>IF(OR(
Australia61!Y65   ="",
Australia61!D65   ="",
Australia61!B65   ="",
Canada62!Y65      ="",
Canada62!D65      ="",
Canada62!B65      ="",
Japan63!Y65       ="",
Japan63!D65       ="",
Japan63!B65       ="",
Norway64!Y65      ="",
Norway64!D65      ="",
Norway64!B65      ="",
Switzerland65!Y65 ="",
Switzerland65!D65 ="",
Switzerland65!B65 =""),"",
(Australia61!Y65/Australia61!B65
 +Canada62!Y65/Canada62!B65
 +Japan63!Y65/Japan63!B65
 +Norway64!Y65/Norway64!B65
 +Switzerland65!Y65/Switzerland65!B65)
/(Australia61!D65/Australia61!B65
 +Canada62!D65/Canada62!B65
 +Japan63!D65/Japan63!B65
 +Norway64!D65/Norway64!B65
 +Switzerland65!D65/Switzerland65!B65))</f>
        <v/>
      </c>
      <c r="Z65" s="61">
        <v>2.0499999999999998</v>
      </c>
      <c r="AA65" s="62">
        <f t="shared" si="1"/>
        <v>0.325628027619279</v>
      </c>
      <c r="AB65" s="61">
        <f>IF(OR(
Australia61!AB65   ="",
Australia61!D65   ="",
Australia61!B65   ="",
Canada62!AB65      ="",
Canada62!D65      ="",
Canada62!B65      ="",
Japan63!AB65       ="",
Japan63!D65       ="",
Japan63!B65       ="",
Norway64!AB65      ="",
Norway64!D65      ="",
Norway64!B65      ="",
Switzerland65!AB65 ="",
Switzerland65!D65 ="",
Switzerland65!B65 =""),"",
(Australia61!AB65*Australia61!D65/Australia61!B65
 +Canada62!AB65*Canada62!D65/Canada62!B65
 +Japan63!AB65*Japan63!D65/Japan63!B65
 +Norway64!AB65*Norway64!D65/Norway64!B65
 +Switzerland65!AB65*Switzerland65!D65/Switzerland65!B65)
/(Australia61!D65/Australia61!B65
 +Canada62!D65/Canada62!B65
 +Japan63!D65/Japan63!B65
 +Norway64!D65/Norway64!B65
 +Switzerland65!D65/Switzerland65!B65))</f>
        <v>0.72235475493879664</v>
      </c>
    </row>
    <row r="66" spans="1:28">
      <c r="A66" s="62">
        <v>1933</v>
      </c>
      <c r="B66" s="62" t="str">
        <f>IF(OR(
Australia61!AC66   ="",
Australia61!D66   ="",
Australia61!B66   ="",
Canada62!AC66      ="",
Canada62!D66      ="",
Canada62!B66      ="",
Japan63!AC66       ="",
Japan63!D66       ="",
Japan63!B66       ="",
Norway64!AC66      ="",
Norway64!D66      ="",
Norway64!B66      ="",
Switzerland65!AC66 ="",
Switzerland65!D66 ="",
Switzerland65!B66 =""),"",
(Australia61!AC66*Australia61!D66/Australia61!B66
 +Canada62!AC66*Canada62!D66/Canada62!B66
 +Japan63!AC66*Japan63!D66/Japan63!B66
 +Norway64!AC66*Norway64!D66/Norway64!B66
 +Switzerland65!AC66*Switzerland65!D66/Switzerland65!B66)
/(Australia61!D66/Australia61!B66
 +Canada62!D66/Canada62!B66
 +Japan63!D66/Japan63!B66
 +Norway64!D66/Norway64!B66
 +Switzerland65!D66/Switzerland65!B66))</f>
        <v/>
      </c>
      <c r="C66" s="61" t="str">
        <f>IF(OR(
Australia61!F66   ="",
Australia61!D66   ="",
Australia61!B66   ="",
Canada62!F66      ="",
Canada62!D66      ="",
Canada62!B66      ="",
Japan63!F66       ="",
Japan63!D66       ="",
Japan63!B66       ="",
Norway64!F66      ="",
Norway64!D66      ="",
Norway64!B66      ="",
Switzerland65!F66 ="",
Switzerland65!D66 ="",
Switzerland65!B66 =""),"",
(Australia61!F66*Australia61!D66/Australia61!B66
 +Canada62!F66*Canada62!D66/Canada62!B66
 +Japan63!F66*Japan63!D66/Japan63!B66
 +Norway64!F66*Norway64!D66/Norway64!B66
 +Switzerland65!F66*Switzerland65!D66/Switzerland65!B66)
/(Australia61!D66/Australia61!B66
 +Canada62!D66/Canada62!B66
 +Japan63!D66/Japan63!B66
 +Norway64!D66/Norway64!B66
 +Switzerland65!D66/Switzerland65!B66))</f>
        <v/>
      </c>
      <c r="D66" s="61" t="str">
        <f>IF(OR(
Australia61!AE66   ="",
Australia61!D66   ="",
Australia61!B66   ="",
Canada62!AE66      ="",
Canada62!D66      ="",
Canada62!B66      ="",
Japan63!AE66       ="",
Japan63!D66       ="",
Japan63!B66       ="",
Norway64!AE66      ="",
Norway64!D66      ="",
Norway64!B66      ="",
Switzerland65!AE66 ="",
Switzerland65!D66 ="",
Switzerland65!B66 =""),"",
(Australia61!AE66*Australia61!D66/Australia61!B66
 +Canada62!AE66*Canada62!D66/Canada62!B66
 +Japan63!AE66*Japan63!D66/Japan63!B66
 +Norway64!AE66*Norway64!D66/Norway64!B66
 +Switzerland65!AE66*Switzerland65!D66/Switzerland65!B66)
/(Australia61!D66/Australia61!B66
 +Canada62!D66/Canada62!B66
 +Japan63!D66/Japan63!B66
 +Norway64!D66/Norway64!B66
 +Switzerland65!D66/Switzerland65!B66))</f>
        <v/>
      </c>
      <c r="E66" s="61" t="str">
        <f>IF(OR(
Australia61!H66   ="",
Australia61!D66   ="",
Australia61!B66   ="",
Canada62!H66      ="",
Canada62!D66      ="",
Canada62!B66      ="",
Japan63!H66       ="",
Japan63!D66       ="",
Japan63!B66       ="",
Norway64!H66      ="",
Norway64!D66      ="",
Norway64!B66      ="",
Switzerland65!H66 ="",
Switzerland65!D66 ="",
Switzerland65!B66 =""),"",
(Australia61!H66*Australia61!D66/Australia61!B66
 +Canada62!H66*Canada62!D66/Canada62!B66
 +Japan63!H66*Japan63!D66/Japan63!B66
 +Norway64!H66*Norway64!D66/Norway64!B66
 +Switzerland65!H66*Switzerland65!D66/Switzerland65!B66)
/(Australia61!D66/Australia61!B66
 +Canada62!D66/Canada62!B66
 +Japan63!D66/Japan63!B66
 +Norway64!D66/Norway64!B66
 +Switzerland65!D66/Switzerland65!B66))</f>
        <v/>
      </c>
      <c r="F66" s="61">
        <f>IF(OR(
Australia61!I66   ="",
Australia61!D66   ="",
Australia61!B66   ="",
Canada62!I66      ="",
Canada62!D66      ="",
Canada62!B66      ="",
Japan63!I66       ="",
Japan63!D66       ="",
Japan63!B66       ="",
Norway64!I66      ="",
Norway64!D66      ="",
Norway64!B66      ="",
Switzerland65!I66 ="",
Switzerland65!D66 ="",
Switzerland65!B66 =""),"",
(Australia61!I66/Australia61!B66
 +Canada62!I66/Canada62!B66
 +Japan63!I66/Japan63!B66
 +Norway64!I66/Norway64!B66
 +Switzerland65!I66/Switzerland65!B66)
/(Australia61!D66/Australia61!B66
 +Canada62!D66/Canada62!B66
 +Japan63!D66/Japan63!B66
 +Norway64!D66/Norway64!B66
 +Switzerland65!D66/Switzerland65!B66))</f>
        <v>0.11566393284956554</v>
      </c>
      <c r="G66" s="61">
        <f>IF(OR(
Australia61!J66   ="",
Australia61!D66   ="",
Australia61!B66   ="",
Canada62!J66      ="",
Canada62!D66      ="",
Canada62!B66      ="",
Japan63!J66       ="",
Japan63!D66       ="",
Japan63!B66       ="",
Norway64!J66      ="",
Norway64!D66      ="",
Norway64!B66      ="",
Switzerland65!J66 ="",
Switzerland65!D66 ="",
Switzerland65!B66 =""),"",
(Australia61!J66/Australia61!B66
 +Canada62!J66/Canada62!B66
 +Japan63!J66/Japan63!B66
 +Norway64!J66/Norway64!B66
 +Switzerland65!J66/Switzerland65!B66)
/(Australia61!D66/Australia61!B66
 +Canada62!D66/Canada62!B66
 +Japan63!D66/Japan63!B66
 +Norway64!D66/Norway64!B66
 +Switzerland65!D66/Switzerland65!B66))</f>
        <v>9.967850734490083E-2</v>
      </c>
      <c r="H66" s="61">
        <f>IF(OR(
Australia61!K66   ="",
Australia61!D66   ="",
Australia61!B66   ="",
Canada62!K66      ="",
Canada62!D66      ="",
Canada62!B66      ="",
Japan63!K66       ="",
Japan63!D66       ="",
Japan63!B66       ="",
Norway64!K66      ="",
Norway64!D66      ="",
Norway64!B66      ="",
Switzerland65!K66 ="",
Switzerland65!D66 ="",
Switzerland65!B66 =""),"",
(Australia61!K66/Australia61!B66
 +Canada62!K66/Canada62!B66
 +Japan63!K66/Japan63!B66
 +Norway64!K66/Norway64!B66
 +Switzerland65!K66/Switzerland65!B66)
/(Australia61!D66/Australia61!B66
 +Canada62!D66/Canada62!B66
 +Japan63!D66/Japan63!B66
 +Norway64!D66/Norway64!B66
 +Switzerland65!D66/Switzerland65!B66))</f>
        <v>0.13625014183863346</v>
      </c>
      <c r="I66" s="61">
        <f>IF(OR(
Australia61!L66   ="",
Australia61!D66   ="",
Australia61!B66   ="",
Canada62!L66      ="",
Canada62!D66      ="",
Canada62!B66      ="",
Japan63!L66       ="",
Japan63!D66       ="",
Japan63!B66       ="",
Norway64!L66      ="",
Norway64!D66      ="",
Norway64!B66      ="",
Switzerland65!L66 ="",
Switzerland65!D66 ="",
Switzerland65!B66 =""),"",
(Australia61!L66/Australia61!B66
 +Canada62!L66/Canada62!B66
 +Japan63!L66/Japan63!B66
 +Norway64!L66/Norway64!B66
 +Switzerland65!L66/Switzerland65!B66)
/(Australia61!D66/Australia61!B66
 +Canada62!D66/Canada62!B66
 +Japan63!D66/Japan63!B66
 +Norway64!D66/Norway64!B66
 +Switzerland65!D66/Switzerland65!B66))</f>
        <v>0.13582636771626871</v>
      </c>
      <c r="J66" s="61">
        <f t="shared" si="0"/>
        <v>4.237741223647451E-4</v>
      </c>
      <c r="K66" s="62">
        <f>IF(OR(
Australia61!D66   ="",Australia61!D65   ="",
Australia61!B66   ="",Australia61!B65   ="",
Australia61!N66   ="",Australia61!N65   ="",
Canada62!D66      ="",Canada62!D65      ="",
Canada62!B66      ="",Canada62!B65      ="",
Canada62!N66      ="",Canada62!N65      ="",
Japan63!D66       ="",Japan63!D65       ="",
Japan63!B66       ="",Japan63!B65       ="",
Japan63!N66       ="",Japan63!N65       ="",
Norway64!D66      ="",Norway64!D65      ="",
Norway64!B66      ="",Norway64!B65      ="",
Norway64!N66      ="",Norway64!N65      ="",
Switzerland65!D66 ="",Switzerland65!D65 ="",
Switzerland65!B66 ="",Switzerland65!B65 ="",
Switzerland65!N66 ="",Switzerland65!N65 =""),"",
LN(SQRT(
(Australia61!D66/Australia61!B66
 +Canada62!D66/Canada62!B66
 +Japan63!D66/Japan63!B66
 +Norway64!D66/Norway64!B66
 +Switzerland65!D66/Switzerland65!B66)
/(Australia61!D66/Australia61!N66*Australia61!N65/Australia61!B65
 +Canada62!D66/Canada62!N66*Canada62!N65/Canada62!B65
 +Japan63!D66/Japan63!N66*Japan63!N65/Japan63!B65
 +Norway64!D66/Norway64!N66*Norway64!N65/Norway64!B65
 +Switzerland65!D66/Switzerland65!N66*Switzerland65!N65/Switzerland65!B65)
*(Australia61!D65/Australia61!N65*Australia61!N66/Australia61!B66
 +Canada62!D65/Canada62!N65*Canada62!N66/Canada62!B66
 +Japan63!D65/Japan63!N65*Japan63!N66/Japan63!B66
 +Norway64!D65/Norway64!N65*Norway64!N66/Norway64!B66
 +Switzerland65!D65/Switzerland65!N65*Switzerland65!N66/Switzerland65!B66)
/(Australia61!D65/Australia61!B65
 +Canada62!D65/Canada62!B65
 +Japan63!D65/Japan63!B65
 +Norway64!D65/Norway64!B65
 +Switzerland65!D65/Switzerland65!B65))))</f>
        <v>0.10010135315034259</v>
      </c>
      <c r="L66" s="62" t="str">
        <f>IF(OR(
Australia61!F66   ="",Australia61!F65   ="",
Australia61!D66   ="",Australia61!D65   ="",
Australia61!B66   ="",Australia61!B65   ="",
Australia61!P66   ="",Australia61!P65   ="",
Canada62!F66      ="",Canada62!F65      ="",
Canada62!D66      ="",Canada62!D65      ="",
Canada62!B66      ="",Canada62!B65      ="",
Canada62!P66      ="",Canada62!P65      ="",
Japan63!F66       ="",Japan63!F65       ="",
Japan63!D66       ="",Japan63!D65       ="",
Japan63!B66       ="",Japan63!B65       ="",
Japan63!P66       ="",Japan63!P65       ="",
Norway64!F66      ="",Norway64!F65      ="",
Norway64!D66      ="",Norway64!D65      ="",
Norway64!B66      ="",Norway64!B65      ="",
Norway64!P66      ="",Norway64!P65      ="",
Switzerland65!F66 ="",Switzerland65!F65 ="",
Switzerland65!D66 ="",Switzerland65!D65 ="",
Switzerland65!B66 ="",Switzerland65!B65 ="",
Switzerland65!P66 ="",Switzerland65!P65 =""),"",
LN(SQRT(
(Australia61!D66*Australia61!F66/Australia61!B66
 +Canada62!D66*Canada62!F66/Canada62!B66
 +Japan63!D66*Japan63!F66/Japan63!B66
 +Norway64!D66*Norway64!F66/Norway64!B66
 +Switzerland65!D66*Switzerland65!F66/Switzerland65!B66)
/(Australia61!D66*Australia61!F66/Australia61!P66*Australia61!P65/Australia61!B65
 +Canada62!D66*Canada62!F66/Canada62!P66*Canada62!P65/Canada62!B65
 +Japan63!D66*Japan63!F66/Japan63!P66*Japan63!P65/Japan63!B65
 +Norway64!D66*Norway64!F66/Norway64!P66*Norway64!P65/Norway64!B65
 +Switzerland65!D66*Switzerland65!F66/Switzerland65!P66*Switzerland65!P65/Switzerland65!B65)
*(Australia61!D65*Australia61!F65/Australia61!P65*Australia61!P66/Australia61!B66
 +Canada62!D65*Canada62!F65/Canada62!P65*Canada62!P66/Canada62!B66
 +Japan63!D65*Japan63!F65/Japan63!P65*Japan63!P66/Japan63!B66
 +Norway64!D65*Norway64!F65/Norway64!P65*Norway64!P66/Norway64!B66
 +Switzerland65!D65*Switzerland65!F65/Switzerland65!P65*Switzerland65!P66/Switzerland65!B66)
/(Australia61!D65*Australia61!F65/Australia61!B65
 +Canada62!D65*Canada62!F65/Canada62!B65
 +Japan63!D65*Japan63!F65/Japan63!B65
 +Norway64!D65*Norway64!F65/Norway64!B65
 +Switzerland65!D65*Switzerland65!F65/Switzerland65!B65))))</f>
        <v/>
      </c>
      <c r="M66" s="62" t="str">
        <f>IF(OR(
Australia61!H66   ="",Australia61!H65   ="",
Australia61!D66   ="",Australia61!D65   ="",
Australia61!B66   ="",Australia61!B65   ="",
Australia61!Q66   ="",Australia61!Q65   ="",
Canada62!H66      ="",Canada62!H65      ="",
Canada62!D66      ="",Canada62!D65      ="",
Canada62!B66      ="",Canada62!B65      ="",
Canada62!Q66      ="",Canada62!Q65      ="",
Japan63!H66       ="",Japan63!H65       ="",
Japan63!D66       ="",Japan63!D65       ="",
Japan63!B66       ="",Japan63!B65       ="",
Japan63!Q66       ="",Japan63!Q65       ="",
Norway64!H66      ="",Norway64!H65      ="",
Norway64!D66      ="",Norway64!D65      ="",
Norway64!B66      ="",Norway64!B65      ="",
Norway64!Q66      ="",Norway64!Q65      ="",
Switzerland65!H66 ="",Switzerland65!H65 ="",
Switzerland65!D66 ="",Switzerland65!D65 ="",
Switzerland65!B66 ="",Switzerland65!B65 ="",
Switzerland65!Q66 ="",Switzerland65!Q65 =""),"",
LN(SQRT(
(Australia61!D66*Australia61!H66/Australia61!B66
 +Canada62!D66*Canada62!H66/Canada62!B66
 +Japan63!D66*Japan63!H66/Japan63!B66
 +Norway64!D66*Norway64!H66/Norway64!B66
 +Switzerland65!D66*Switzerland65!H66/Switzerland65!B66)
/(Australia61!D66*Australia61!H66/Australia61!Q66*Australia61!Q65/Australia61!B65
 +Canada62!D66*Canada62!H66/Canada62!Q66*Canada62!Q65/Canada62!B65
 +Japan63!D66*Japan63!H66/Japan63!Q66*Japan63!Q65/Japan63!B65
 +Norway64!D66*Norway64!H66/Norway64!Q66*Norway64!Q65/Norway64!B65
 +Switzerland65!D66*Switzerland65!H66/Switzerland65!Q66*Switzerland65!Q65/Switzerland65!B65)
*(Australia61!D65*Australia61!H65/Australia61!Q65*Australia61!Q66/Australia61!B66
 +Canada62!D65*Canada62!H65/Canada62!Q65*Canada62!Q66/Canada62!B66
 +Japan63!D65*Japan63!H65/Japan63!Q65*Japan63!Q66/Japan63!B66
 +Norway64!D65*Norway64!H65/Norway64!Q65*Norway64!Q66/Norway64!B66
 +Switzerland65!D65*Switzerland65!H65/Switzerland65!Q65*Switzerland65!Q66/Switzerland65!B66)
/(Australia61!D65*Australia61!H65/Australia61!B65
 +Canada62!D65*Canada62!H65/Canada62!B65
 +Japan63!D65*Japan63!H65/Japan63!B65
 +Norway64!D65*Norway64!H65/Norway64!B65
 +Switzerland65!D65*Switzerland65!H65/Switzerland65!B65))))</f>
        <v/>
      </c>
      <c r="N66" s="62" t="str">
        <f>IF(OR(
Australia61!I66   ="",Australia61!I65   ="",
Australia61!B66   ="",Australia61!B65   ="",
Australia61!R66   ="",Australia61!R65   ="",
Canada62!I66      ="",Canada62!I65      ="",
Canada62!B66      ="",Canada62!B65      ="",
Canada62!R66      ="",Canada62!R65      ="",
Japan63!I66       ="",Japan63!I65       ="",
Japan63!B66       ="",Japan63!B65       ="",
Japan63!R66       ="",Japan63!R65       ="",
Norway64!I66      ="",Norway64!I65      ="",
Norway64!B66      ="",Norway64!B65      ="",
Norway64!R66      ="",Norway64!R65      ="",
Switzerland65!I66 ="",Switzerland65!I65 ="",
Switzerland65!B66 ="",Switzerland65!B65 ="",
Switzerland65!R66 ="",Switzerland65!R65 =""),"",
LN(SQRT(
(Australia61!I66/Australia61!B66
 +Canada62!I66/Canada62!B66
 +Japan63!I66/Japan63!B66
 +Norway64!I66/Norway64!B66
 +Switzerland65!I66/Switzerland65!B66)
/(Australia61!I66/Australia61!R66*Australia61!R65/Australia61!B65
 +Canada62!I66/Canada62!R66*Canada62!R65/Canada62!B65
 +Japan63!I66/Japan63!R66*Japan63!R65/Japan63!B65
 +Norway64!I66/Norway64!R66*Norway64!R65/Norway64!B65
 +Switzerland65!I66/Switzerland65!R66*Switzerland65!R65/Switzerland65!B65)
*(Australia61!I65/Australia61!R65*Australia61!R66/Australia61!B66
 +Canada62!I65/Canada62!R65*Canada62!R66/Canada62!B66
 +Japan63!I65/Japan63!R65*Japan63!R66/Japan63!B66
 +Norway64!I65/Norway64!R65*Norway64!R66/Norway64!B66
 +Switzerland65!I65/Switzerland65!R65*Switzerland65!R66/Switzerland65!B66)
/(Australia61!I65/Australia61!B65
 +Canada62!I65/Canada62!B65
 +Japan63!I65/Japan63!B65
 +Norway64!I65/Norway64!B65
 +Switzerland65!I65/Switzerland65!B65))))</f>
        <v/>
      </c>
      <c r="O66" s="62" t="str">
        <f>IF(OR(
Australia61!K66   ="",Australia61!K65   ="",
Australia61!B66   ="",Australia61!B65   ="",
Australia61!S66   ="",Australia61!S65   ="",
Canada62!K66      ="",Canada62!K65      ="",
Canada62!B66      ="",Canada62!B65      ="",
Canada62!S66      ="",Canada62!S65      ="",
Japan63!K66       ="",Japan63!K65       ="",
Japan63!B66       ="",Japan63!B65       ="",
Japan63!S66       ="",Japan63!S65       ="",
Norway64!K66      ="",Norway64!K65      ="",
Norway64!B66      ="",Norway64!B65      ="",
Norway64!S66      ="",Norway64!S65      ="",
Switzerland65!K66 ="",Switzerland65!K65 ="",
Switzerland65!B66 ="",Switzerland65!B65 ="",
Switzerland65!S66 ="",Switzerland65!S65 =""),"",
LN(SQRT(
(Australia61!K66/Australia61!B66
 +Canada62!K66/Canada62!B66
 +Japan63!K66/Japan63!B66
 +Norway64!K66/Norway64!B66
 +Switzerland65!K66/Switzerland65!B66)
/(Australia61!K66/Australia61!S66*Australia61!S65/Australia61!B65
 +Canada62!K66/Canada62!S66*Canada62!S65/Canada62!B65
 +Japan63!K66/Japan63!S66*Japan63!S65/Japan63!B65
 +Norway64!K66/Norway64!S66*Norway64!S65/Norway64!B65
 +Switzerland65!K66/Switzerland65!S66*Switzerland65!S65/Switzerland65!B65)
*(Australia61!K65/Australia61!S65*Australia61!S66/Australia61!B66
 +Canada62!K65/Canada62!S65*Canada62!S66/Canada62!B66
 +Japan63!K65/Japan63!S65*Japan63!S66/Japan63!B66
 +Norway64!K65/Norway64!S65*Norway64!S66/Norway64!B66
 +Switzerland65!K65/Switzerland65!S65*Switzerland65!S66/Switzerland65!B66)
/(Australia61!K65/Australia61!B65
 +Canada62!K65/Canada62!B65
 +Japan63!K65/Japan63!B65
 +Norway64!K65/Norway64!B65
 +Switzerland65!K65/Switzerland65!B65))))</f>
        <v/>
      </c>
      <c r="P66" s="62" t="str">
        <f>IF(OR(
Australia61!L66   ="",Australia61!L65   ="",
Australia61!B66   ="",Australia61!B65   ="",
Australia61!T66   ="",Australia61!T65   ="",
Canada62!L66      ="",Canada62!L65      ="",
Canada62!B66      ="",Canada62!B65      ="",
Canada62!T66      ="",Canada62!T65      ="",
Japan63!L66       ="",Japan63!L65       ="",
Japan63!B66       ="",Japan63!B65       ="",
Japan63!T66       ="",Japan63!T65       ="",
Norway64!L66      ="",Norway64!L65      ="",
Norway64!B66      ="",Norway64!B65      ="",
Norway64!T66      ="",Norway64!T65      ="",
Switzerland65!L66 ="",Switzerland65!L65 ="",
Switzerland65!B66 ="",Switzerland65!B65 ="",
Switzerland65!T66 ="",Switzerland65!T65 =""),"",
LN(SQRT(
(Australia61!L66/Australia61!B66
 +Canada62!L66/Canada62!B66
 +Japan63!L66/Japan63!B66
 +Norway64!L66/Norway64!B66
 +Switzerland65!L66/Switzerland65!B66)
/(Australia61!L66/Australia61!T66*Australia61!T65/Australia61!B65
 +Canada62!L66/Canada62!T66*Canada62!T65/Canada62!B65
 +Japan63!L66/Japan63!T66*Japan63!T65/Japan63!B65
 +Norway64!L66/Norway64!T66*Norway64!T65/Norway64!B65
 +Switzerland65!L66/Switzerland65!T66*Switzerland65!T65/Switzerland65!B65)
*(Australia61!L65/Australia61!T65*Australia61!T66/Australia61!B66
 +Canada62!L65/Canada62!T65*Canada62!T66/Canada62!B66
 +Japan63!L65/Japan63!T65*Japan63!T66/Japan63!B66
 +Norway64!L65/Norway64!T65*Norway64!T66/Norway64!B66
 +Switzerland65!L65/Switzerland65!T65*Switzerland65!T66/Switzerland65!B66)
/(Australia61!L65/Australia61!B65
 +Canada62!L65/Canada62!B65
 +Japan63!L65/Japan63!B65
 +Norway64!L65/Norway64!B65
 +Switzerland65!L65/Switzerland65!B65))))</f>
        <v/>
      </c>
      <c r="V66" s="61" t="str">
        <f>IF(OR(
Australia61!V66   ="",
Australia61!U66   ="",
Canada62!V66      ="",
Canada62!U66      ="",
Japan63!V66       ="",
Japan63!U66       ="",
Norway64!V66      ="",
Norway64!U66      ="",
Switzerland65!V66 ="",
Switzerland65!U66 =""),"",
LN((Australia61!V66+Canada62!V66+Japan63!V66+Norway64!V66+Switzerland65!V66)
/(Australia61!U66+Canada62!U66+Japan63!U66+Norway64!U66+Switzerland65!U66)))</f>
        <v/>
      </c>
      <c r="W66" s="61" t="str">
        <f>IF(OR(
Australia61!V66   ="",
Australia61!W66   ="",
Australia61!U66   ="",
Canada62!V66      ="",
Canada62!W66      ="",
Canada62!U66      ="",
Japan63!V66       ="",
Japan63!W66       ="",
Japan63!U66       ="",
Norway64!V66      ="",
Norway64!W66      ="",
Norway64!U66      ="",
Switzerland65!V66 ="",
Switzerland65!W66 ="",
Switzerland65!V66 =""),"",
LN((Australia61!V66*Australia61!W66+Canada62!V66*Canada62!W66+Japan63!V66*Japan63!W66+Norway64!V66*Norway64!W66+Switzerland65!V66*Switzerland65!W66)
/(Australia61!U66+Canada62!U66+Japan63!U66+Norway64!U66+Switzerland65!U66)))</f>
        <v/>
      </c>
      <c r="X66" s="61" t="str">
        <f>IF(OR(
Australia61!X66   ="",
Australia61!D66   ="",
Australia61!B66   ="",
Canada62!X66      ="",
Canada62!D66      ="",
Canada62!B66      ="",
Japan63!X66       ="",
Japan63!D66       ="",
Japan63!B66       ="",
Norway64!X66      ="",
Norway64!D66      ="",
Norway64!B66      ="",
Switzerland65!X66 ="",
Switzerland65!D66 ="",
Switzerland65!B66 =""),"",
(Australia61!X66*Australia61!D66/Australia61!B66
 +Canada62!X66*Canada62!D66/Canada62!B66
 +Japan63!X66*Japan63!D66/Japan63!B66
 +Norway64!X66*Norway64!D66/Norway64!B66
 +Switzerland65!X66*Switzerland65!D66/Switzerland65!B66)
/(Australia61!D66/Australia61!B66
 +Canada62!D66/Canada62!B66
 +Japan63!D66/Japan63!B66
 +Norway64!D66/Norway64!B66
 +Switzerland65!D66/Switzerland65!B66))</f>
        <v/>
      </c>
      <c r="Y66" s="61" t="str">
        <f>IF(OR(
Australia61!Y66   ="",
Australia61!D66   ="",
Australia61!B66   ="",
Canada62!Y66      ="",
Canada62!D66      ="",
Canada62!B66      ="",
Japan63!Y66       ="",
Japan63!D66       ="",
Japan63!B66       ="",
Norway64!Y66      ="",
Norway64!D66      ="",
Norway64!B66      ="",
Switzerland65!Y66 ="",
Switzerland65!D66 ="",
Switzerland65!B66 =""),"",
(Australia61!Y66/Australia61!B66
 +Canada62!Y66/Canada62!B66
 +Japan63!Y66/Japan63!B66
 +Norway64!Y66/Norway64!B66
 +Switzerland65!Y66/Switzerland65!B66)
/(Australia61!D66/Australia61!B66
 +Canada62!D66/Canada62!B66
 +Japan63!D66/Japan63!B66
 +Norway64!D66/Norway64!B66
 +Switzerland65!D66/Switzerland65!B66))</f>
        <v/>
      </c>
      <c r="Z66" s="61">
        <v>1.1599999999999999</v>
      </c>
      <c r="AA66" s="62">
        <f t="shared" si="1"/>
        <v>-7.9601353150342585E-2</v>
      </c>
      <c r="AB66" s="61">
        <f>IF(OR(
Australia61!AB66   ="",
Australia61!D66   ="",
Australia61!B66   ="",
Canada62!AB66      ="",
Canada62!D66      ="",
Canada62!B66      ="",
Japan63!AB66       ="",
Japan63!D66       ="",
Japan63!B66       ="",
Norway64!AB66      ="",
Norway64!D66      ="",
Norway64!B66      ="",
Switzerland65!AB66 ="",
Switzerland65!D66 ="",
Switzerland65!B66 =""),"",
(Australia61!AB66*Australia61!D66/Australia61!B66
 +Canada62!AB66*Canada62!D66/Canada62!B66
 +Japan63!AB66*Japan63!D66/Japan63!B66
 +Norway64!AB66*Norway64!D66/Norway64!B66
 +Switzerland65!AB66*Switzerland65!D66/Switzerland65!B66)
/(Australia61!D66/Australia61!B66
 +Canada62!D66/Canada62!B66
 +Japan63!D66/Japan63!B66
 +Norway64!D66/Norway64!B66
 +Switzerland65!D66/Switzerland65!B66))</f>
        <v>0.75420068414662889</v>
      </c>
    </row>
    <row r="67" spans="1:28">
      <c r="A67" s="62">
        <v>1934</v>
      </c>
      <c r="B67" s="62" t="str">
        <f>IF(OR(
Australia61!AC67   ="",
Australia61!D67   ="",
Australia61!B67   ="",
Canada62!AC67      ="",
Canada62!D67      ="",
Canada62!B67      ="",
Japan63!AC67       ="",
Japan63!D67       ="",
Japan63!B67       ="",
Norway64!AC67      ="",
Norway64!D67      ="",
Norway64!B67      ="",
Switzerland65!AC67 ="",
Switzerland65!D67 ="",
Switzerland65!B67 =""),"",
(Australia61!AC67*Australia61!D67/Australia61!B67
 +Canada62!AC67*Canada62!D67/Canada62!B67
 +Japan63!AC67*Japan63!D67/Japan63!B67
 +Norway64!AC67*Norway64!D67/Norway64!B67
 +Switzerland65!AC67*Switzerland65!D67/Switzerland65!B67)
/(Australia61!D67/Australia61!B67
 +Canada62!D67/Canada62!B67
 +Japan63!D67/Japan63!B67
 +Norway64!D67/Norway64!B67
 +Switzerland65!D67/Switzerland65!B67))</f>
        <v/>
      </c>
      <c r="C67" s="61" t="str">
        <f>IF(OR(
Australia61!F67   ="",
Australia61!D67   ="",
Australia61!B67   ="",
Canada62!F67      ="",
Canada62!D67      ="",
Canada62!B67      ="",
Japan63!F67       ="",
Japan63!D67       ="",
Japan63!B67       ="",
Norway64!F67      ="",
Norway64!D67      ="",
Norway64!B67      ="",
Switzerland65!F67 ="",
Switzerland65!D67 ="",
Switzerland65!B67 =""),"",
(Australia61!F67*Australia61!D67/Australia61!B67
 +Canada62!F67*Canada62!D67/Canada62!B67
 +Japan63!F67*Japan63!D67/Japan63!B67
 +Norway64!F67*Norway64!D67/Norway64!B67
 +Switzerland65!F67*Switzerland65!D67/Switzerland65!B67)
/(Australia61!D67/Australia61!B67
 +Canada62!D67/Canada62!B67
 +Japan63!D67/Japan63!B67
 +Norway64!D67/Norway64!B67
 +Switzerland65!D67/Switzerland65!B67))</f>
        <v/>
      </c>
      <c r="D67" s="61" t="str">
        <f>IF(OR(
Australia61!AE67   ="",
Australia61!D67   ="",
Australia61!B67   ="",
Canada62!AE67      ="",
Canada62!D67      ="",
Canada62!B67      ="",
Japan63!AE67       ="",
Japan63!D67       ="",
Japan63!B67       ="",
Norway64!AE67      ="",
Norway64!D67      ="",
Norway64!B67      ="",
Switzerland65!AE67 ="",
Switzerland65!D67 ="",
Switzerland65!B67 =""),"",
(Australia61!AE67*Australia61!D67/Australia61!B67
 +Canada62!AE67*Canada62!D67/Canada62!B67
 +Japan63!AE67*Japan63!D67/Japan63!B67
 +Norway64!AE67*Norway64!D67/Norway64!B67
 +Switzerland65!AE67*Switzerland65!D67/Switzerland65!B67)
/(Australia61!D67/Australia61!B67
 +Canada62!D67/Canada62!B67
 +Japan63!D67/Japan63!B67
 +Norway64!D67/Norway64!B67
 +Switzerland65!D67/Switzerland65!B67))</f>
        <v/>
      </c>
      <c r="E67" s="61" t="str">
        <f>IF(OR(
Australia61!H67   ="",
Australia61!D67   ="",
Australia61!B67   ="",
Canada62!H67      ="",
Canada62!D67      ="",
Canada62!B67      ="",
Japan63!H67       ="",
Japan63!D67       ="",
Japan63!B67       ="",
Norway64!H67      ="",
Norway64!D67      ="",
Norway64!B67      ="",
Switzerland65!H67 ="",
Switzerland65!D67 ="",
Switzerland65!B67 =""),"",
(Australia61!H67*Australia61!D67/Australia61!B67
 +Canada62!H67*Canada62!D67/Canada62!B67
 +Japan63!H67*Japan63!D67/Japan63!B67
 +Norway64!H67*Norway64!D67/Norway64!B67
 +Switzerland65!H67*Switzerland65!D67/Switzerland65!B67)
/(Australia61!D67/Australia61!B67
 +Canada62!D67/Canada62!B67
 +Japan63!D67/Japan63!B67
 +Norway64!D67/Norway64!B67
 +Switzerland65!D67/Switzerland65!B67))</f>
        <v/>
      </c>
      <c r="F67" s="61">
        <f>IF(OR(
Australia61!I67   ="",
Australia61!D67   ="",
Australia61!B67   ="",
Canada62!I67      ="",
Canada62!D67      ="",
Canada62!B67      ="",
Japan63!I67       ="",
Japan63!D67       ="",
Japan63!B67       ="",
Norway64!I67      ="",
Norway64!D67      ="",
Norway64!B67      ="",
Switzerland65!I67 ="",
Switzerland65!D67 ="",
Switzerland65!B67 =""),"",
(Australia61!I67/Australia61!B67
 +Canada62!I67/Canada62!B67
 +Japan63!I67/Japan63!B67
 +Norway64!I67/Norway64!B67
 +Switzerland65!I67/Switzerland65!B67)
/(Australia61!D67/Australia61!B67
 +Canada62!D67/Canada62!B67
 +Japan63!D67/Japan63!B67
 +Norway64!D67/Norway64!B67
 +Switzerland65!D67/Switzerland65!B67))</f>
        <v>0.10342134904565915</v>
      </c>
      <c r="G67" s="61">
        <f>IF(OR(
Australia61!J67   ="",
Australia61!D67   ="",
Australia61!B67   ="",
Canada62!J67      ="",
Canada62!D67      ="",
Canada62!B67      ="",
Japan63!J67       ="",
Japan63!D67       ="",
Japan63!B67       ="",
Norway64!J67      ="",
Norway64!D67      ="",
Norway64!B67      ="",
Switzerland65!J67 ="",
Switzerland65!D67 ="",
Switzerland65!B67 =""),"",
(Australia61!J67/Australia61!B67
 +Canada62!J67/Canada62!B67
 +Japan63!J67/Japan63!B67
 +Norway64!J67/Norway64!B67
 +Switzerland65!J67/Switzerland65!B67)
/(Australia61!D67/Australia61!B67
 +Canada62!D67/Canada62!B67
 +Japan63!D67/Japan63!B67
 +Norway64!D67/Norway64!B67
 +Switzerland65!D67/Switzerland65!B67))</f>
        <v>9.4101691719763292E-2</v>
      </c>
      <c r="H67" s="61">
        <f>IF(OR(
Australia61!K67   ="",
Australia61!D67   ="",
Australia61!B67   ="",
Canada62!K67      ="",
Canada62!D67      ="",
Canada62!B67      ="",
Japan63!K67       ="",
Japan63!D67       ="",
Japan63!B67       ="",
Norway64!K67      ="",
Norway64!D67      ="",
Norway64!B67      ="",
Switzerland65!K67 ="",
Switzerland65!D67 ="",
Switzerland65!B67 =""),"",
(Australia61!K67/Australia61!B67
 +Canada62!K67/Canada62!B67
 +Japan63!K67/Japan63!B67
 +Norway64!K67/Norway64!B67
 +Switzerland65!K67/Switzerland65!B67)
/(Australia61!D67/Australia61!B67
 +Canada62!D67/Canada62!B67
 +Japan63!D67/Japan63!B67
 +Norway64!D67/Norway64!B67
 +Switzerland65!D67/Switzerland65!B67))</f>
        <v>0.14663569041487454</v>
      </c>
      <c r="I67" s="61">
        <f>IF(OR(
Australia61!L67   ="",
Australia61!D67   ="",
Australia61!B67   ="",
Canada62!L67      ="",
Canada62!D67      ="",
Canada62!B67      ="",
Japan63!L67       ="",
Japan63!D67       ="",
Japan63!B67       ="",
Norway64!L67      ="",
Norway64!D67      ="",
Norway64!B67      ="",
Switzerland65!L67 ="",
Switzerland65!D67 ="",
Switzerland65!B67 =""),"",
(Australia61!L67/Australia61!B67
 +Canada62!L67/Canada62!B67
 +Japan63!L67/Japan63!B67
 +Norway64!L67/Norway64!B67
 +Switzerland65!L67/Switzerland65!B67)
/(Australia61!D67/Australia61!B67
 +Canada62!D67/Canada62!B67
 +Japan63!D67/Japan63!B67
 +Norway64!D67/Norway64!B67
 +Switzerland65!D67/Switzerland65!B67))</f>
        <v>0.14387781149580284</v>
      </c>
      <c r="J67" s="61">
        <f t="shared" si="0"/>
        <v>2.757878919071699E-3</v>
      </c>
      <c r="K67" s="62">
        <f>IF(OR(
Australia61!D67   ="",Australia61!D66   ="",
Australia61!B67   ="",Australia61!B66   ="",
Australia61!N67   ="",Australia61!N66   ="",
Canada62!D67      ="",Canada62!D66      ="",
Canada62!B67      ="",Canada62!B66      ="",
Canada62!N67      ="",Canada62!N66      ="",
Japan63!D67       ="",Japan63!D66       ="",
Japan63!B67       ="",Japan63!B66       ="",
Japan63!N67       ="",Japan63!N66       ="",
Norway64!D67      ="",Norway64!D66      ="",
Norway64!B67      ="",Norway64!B66      ="",
Norway64!N67      ="",Norway64!N66      ="",
Switzerland65!D67 ="",Switzerland65!D66 ="",
Switzerland65!B67 ="",Switzerland65!B66 ="",
Switzerland65!N67 ="",Switzerland65!N66 =""),"",
LN(SQRT(
(Australia61!D67/Australia61!B67
 +Canada62!D67/Canada62!B67
 +Japan63!D67/Japan63!B67
 +Norway64!D67/Norway64!B67
 +Switzerland65!D67/Switzerland65!B67)
/(Australia61!D67/Australia61!N67*Australia61!N66/Australia61!B66
 +Canada62!D67/Canada62!N67*Canada62!N66/Canada62!B66
 +Japan63!D67/Japan63!N67*Japan63!N66/Japan63!B66
 +Norway64!D67/Norway64!N67*Norway64!N66/Norway64!B66
 +Switzerland65!D67/Switzerland65!N67*Switzerland65!N66/Switzerland65!B66)
*(Australia61!D66/Australia61!N66*Australia61!N67/Australia61!B67
 +Canada62!D66/Canada62!N66*Canada62!N67/Canada62!B67
 +Japan63!D66/Japan63!N66*Japan63!N67/Japan63!B67
 +Norway64!D66/Norway64!N66*Norway64!N67/Norway64!B67
 +Switzerland65!D66/Switzerland65!N66*Switzerland65!N67/Switzerland65!B67)
/(Australia61!D66/Australia61!B66
 +Canada62!D66/Canada62!B66
 +Japan63!D66/Japan63!B66
 +Norway64!D66/Norway64!B66
 +Switzerland65!D66/Switzerland65!B66))))</f>
        <v>0.14568212984551882</v>
      </c>
      <c r="L67" s="62" t="str">
        <f>IF(OR(
Australia61!F67   ="",Australia61!F66   ="",
Australia61!D67   ="",Australia61!D66   ="",
Australia61!B67   ="",Australia61!B66   ="",
Australia61!P67   ="",Australia61!P66   ="",
Canada62!F67      ="",Canada62!F66      ="",
Canada62!D67      ="",Canada62!D66      ="",
Canada62!B67      ="",Canada62!B66      ="",
Canada62!P67      ="",Canada62!P66      ="",
Japan63!F67       ="",Japan63!F66       ="",
Japan63!D67       ="",Japan63!D66       ="",
Japan63!B67       ="",Japan63!B66       ="",
Japan63!P67       ="",Japan63!P66       ="",
Norway64!F67      ="",Norway64!F66      ="",
Norway64!D67      ="",Norway64!D66      ="",
Norway64!B67      ="",Norway64!B66      ="",
Norway64!P67      ="",Norway64!P66      ="",
Switzerland65!F67 ="",Switzerland65!F66 ="",
Switzerland65!D67 ="",Switzerland65!D66 ="",
Switzerland65!B67 ="",Switzerland65!B66 ="",
Switzerland65!P67 ="",Switzerland65!P66 =""),"",
LN(SQRT(
(Australia61!D67*Australia61!F67/Australia61!B67
 +Canada62!D67*Canada62!F67/Canada62!B67
 +Japan63!D67*Japan63!F67/Japan63!B67
 +Norway64!D67*Norway64!F67/Norway64!B67
 +Switzerland65!D67*Switzerland65!F67/Switzerland65!B67)
/(Australia61!D67*Australia61!F67/Australia61!P67*Australia61!P66/Australia61!B66
 +Canada62!D67*Canada62!F67/Canada62!P67*Canada62!P66/Canada62!B66
 +Japan63!D67*Japan63!F67/Japan63!P67*Japan63!P66/Japan63!B66
 +Norway64!D67*Norway64!F67/Norway64!P67*Norway64!P66/Norway64!B66
 +Switzerland65!D67*Switzerland65!F67/Switzerland65!P67*Switzerland65!P66/Switzerland65!B66)
*(Australia61!D66*Australia61!F66/Australia61!P66*Australia61!P67/Australia61!B67
 +Canada62!D66*Canada62!F66/Canada62!P66*Canada62!P67/Canada62!B67
 +Japan63!D66*Japan63!F66/Japan63!P66*Japan63!P67/Japan63!B67
 +Norway64!D66*Norway64!F66/Norway64!P66*Norway64!P67/Norway64!B67
 +Switzerland65!D66*Switzerland65!F66/Switzerland65!P66*Switzerland65!P67/Switzerland65!B67)
/(Australia61!D66*Australia61!F66/Australia61!B66
 +Canada62!D66*Canada62!F66/Canada62!B66
 +Japan63!D66*Japan63!F66/Japan63!B66
 +Norway64!D66*Norway64!F66/Norway64!B66
 +Switzerland65!D66*Switzerland65!F66/Switzerland65!B66))))</f>
        <v/>
      </c>
      <c r="M67" s="62" t="str">
        <f>IF(OR(
Australia61!H67   ="",Australia61!H66   ="",
Australia61!D67   ="",Australia61!D66   ="",
Australia61!B67   ="",Australia61!B66   ="",
Australia61!Q67   ="",Australia61!Q66   ="",
Canada62!H67      ="",Canada62!H66      ="",
Canada62!D67      ="",Canada62!D66      ="",
Canada62!B67      ="",Canada62!B66      ="",
Canada62!Q67      ="",Canada62!Q66      ="",
Japan63!H67       ="",Japan63!H66       ="",
Japan63!D67       ="",Japan63!D66       ="",
Japan63!B67       ="",Japan63!B66       ="",
Japan63!Q67       ="",Japan63!Q66       ="",
Norway64!H67      ="",Norway64!H66      ="",
Norway64!D67      ="",Norway64!D66      ="",
Norway64!B67      ="",Norway64!B66      ="",
Norway64!Q67      ="",Norway64!Q66      ="",
Switzerland65!H67 ="",Switzerland65!H66 ="",
Switzerland65!D67 ="",Switzerland65!D66 ="",
Switzerland65!B67 ="",Switzerland65!B66 ="",
Switzerland65!Q67 ="",Switzerland65!Q66 =""),"",
LN(SQRT(
(Australia61!D67*Australia61!H67/Australia61!B67
 +Canada62!D67*Canada62!H67/Canada62!B67
 +Japan63!D67*Japan63!H67/Japan63!B67
 +Norway64!D67*Norway64!H67/Norway64!B67
 +Switzerland65!D67*Switzerland65!H67/Switzerland65!B67)
/(Australia61!D67*Australia61!H67/Australia61!Q67*Australia61!Q66/Australia61!B66
 +Canada62!D67*Canada62!H67/Canada62!Q67*Canada62!Q66/Canada62!B66
 +Japan63!D67*Japan63!H67/Japan63!Q67*Japan63!Q66/Japan63!B66
 +Norway64!D67*Norway64!H67/Norway64!Q67*Norway64!Q66/Norway64!B66
 +Switzerland65!D67*Switzerland65!H67/Switzerland65!Q67*Switzerland65!Q66/Switzerland65!B66)
*(Australia61!D66*Australia61!H66/Australia61!Q66*Australia61!Q67/Australia61!B67
 +Canada62!D66*Canada62!H66/Canada62!Q66*Canada62!Q67/Canada62!B67
 +Japan63!D66*Japan63!H66/Japan63!Q66*Japan63!Q67/Japan63!B67
 +Norway64!D66*Norway64!H66/Norway64!Q66*Norway64!Q67/Norway64!B67
 +Switzerland65!D66*Switzerland65!H66/Switzerland65!Q66*Switzerland65!Q67/Switzerland65!B67)
/(Australia61!D66*Australia61!H66/Australia61!B66
 +Canada62!D66*Canada62!H66/Canada62!B66
 +Japan63!D66*Japan63!H66/Japan63!B66
 +Norway64!D66*Norway64!H66/Norway64!B66
 +Switzerland65!D66*Switzerland65!H66/Switzerland65!B66))))</f>
        <v/>
      </c>
      <c r="N67" s="62" t="str">
        <f>IF(OR(
Australia61!I67   ="",Australia61!I66   ="",
Australia61!B67   ="",Australia61!B66   ="",
Australia61!R67   ="",Australia61!R66   ="",
Canada62!I67      ="",Canada62!I66      ="",
Canada62!B67      ="",Canada62!B66      ="",
Canada62!R67      ="",Canada62!R66      ="",
Japan63!I67       ="",Japan63!I66       ="",
Japan63!B67       ="",Japan63!B66       ="",
Japan63!R67       ="",Japan63!R66       ="",
Norway64!I67      ="",Norway64!I66      ="",
Norway64!B67      ="",Norway64!B66      ="",
Norway64!R67      ="",Norway64!R66      ="",
Switzerland65!I67 ="",Switzerland65!I66 ="",
Switzerland65!B67 ="",Switzerland65!B66 ="",
Switzerland65!R67 ="",Switzerland65!R66 =""),"",
LN(SQRT(
(Australia61!I67/Australia61!B67
 +Canada62!I67/Canada62!B67
 +Japan63!I67/Japan63!B67
 +Norway64!I67/Norway64!B67
 +Switzerland65!I67/Switzerland65!B67)
/(Australia61!I67/Australia61!R67*Australia61!R66/Australia61!B66
 +Canada62!I67/Canada62!R67*Canada62!R66/Canada62!B66
 +Japan63!I67/Japan63!R67*Japan63!R66/Japan63!B66
 +Norway64!I67/Norway64!R67*Norway64!R66/Norway64!B66
 +Switzerland65!I67/Switzerland65!R67*Switzerland65!R66/Switzerland65!B66)
*(Australia61!I66/Australia61!R66*Australia61!R67/Australia61!B67
 +Canada62!I66/Canada62!R66*Canada62!R67/Canada62!B67
 +Japan63!I66/Japan63!R66*Japan63!R67/Japan63!B67
 +Norway64!I66/Norway64!R66*Norway64!R67/Norway64!B67
 +Switzerland65!I66/Switzerland65!R66*Switzerland65!R67/Switzerland65!B67)
/(Australia61!I66/Australia61!B66
 +Canada62!I66/Canada62!B66
 +Japan63!I66/Japan63!B66
 +Norway64!I66/Norway64!B66
 +Switzerland65!I66/Switzerland65!B66))))</f>
        <v/>
      </c>
      <c r="O67" s="62" t="str">
        <f>IF(OR(
Australia61!K67   ="",Australia61!K66   ="",
Australia61!B67   ="",Australia61!B66   ="",
Australia61!S67   ="",Australia61!S66   ="",
Canada62!K67      ="",Canada62!K66      ="",
Canada62!B67      ="",Canada62!B66      ="",
Canada62!S67      ="",Canada62!S66      ="",
Japan63!K67       ="",Japan63!K66       ="",
Japan63!B67       ="",Japan63!B66       ="",
Japan63!S67       ="",Japan63!S66       ="",
Norway64!K67      ="",Norway64!K66      ="",
Norway64!B67      ="",Norway64!B66      ="",
Norway64!S67      ="",Norway64!S66      ="",
Switzerland65!K67 ="",Switzerland65!K66 ="",
Switzerland65!B67 ="",Switzerland65!B66 ="",
Switzerland65!S67 ="",Switzerland65!S66 =""),"",
LN(SQRT(
(Australia61!K67/Australia61!B67
 +Canada62!K67/Canada62!B67
 +Japan63!K67/Japan63!B67
 +Norway64!K67/Norway64!B67
 +Switzerland65!K67/Switzerland65!B67)
/(Australia61!K67/Australia61!S67*Australia61!S66/Australia61!B66
 +Canada62!K67/Canada62!S67*Canada62!S66/Canada62!B66
 +Japan63!K67/Japan63!S67*Japan63!S66/Japan63!B66
 +Norway64!K67/Norway64!S67*Norway64!S66/Norway64!B66
 +Switzerland65!K67/Switzerland65!S67*Switzerland65!S66/Switzerland65!B66)
*(Australia61!K66/Australia61!S66*Australia61!S67/Australia61!B67
 +Canada62!K66/Canada62!S66*Canada62!S67/Canada62!B67
 +Japan63!K66/Japan63!S66*Japan63!S67/Japan63!B67
 +Norway64!K66/Norway64!S66*Norway64!S67/Norway64!B67
 +Switzerland65!K66/Switzerland65!S66*Switzerland65!S67/Switzerland65!B67)
/(Australia61!K66/Australia61!B66
 +Canada62!K66/Canada62!B66
 +Japan63!K66/Japan63!B66
 +Norway64!K66/Norway64!B66
 +Switzerland65!K66/Switzerland65!B66))))</f>
        <v/>
      </c>
      <c r="P67" s="62" t="str">
        <f>IF(OR(
Australia61!L67   ="",Australia61!L66   ="",
Australia61!B67   ="",Australia61!B66   ="",
Australia61!T67   ="",Australia61!T66   ="",
Canada62!L67      ="",Canada62!L66      ="",
Canada62!B67      ="",Canada62!B66      ="",
Canada62!T67      ="",Canada62!T66      ="",
Japan63!L67       ="",Japan63!L66       ="",
Japan63!B67       ="",Japan63!B66       ="",
Japan63!T67       ="",Japan63!T66       ="",
Norway64!L67      ="",Norway64!L66      ="",
Norway64!B67      ="",Norway64!B66      ="",
Norway64!T67      ="",Norway64!T66      ="",
Switzerland65!L67 ="",Switzerland65!L66 ="",
Switzerland65!B67 ="",Switzerland65!B66 ="",
Switzerland65!T67 ="",Switzerland65!T66 =""),"",
LN(SQRT(
(Australia61!L67/Australia61!B67
 +Canada62!L67/Canada62!B67
 +Japan63!L67/Japan63!B67
 +Norway64!L67/Norway64!B67
 +Switzerland65!L67/Switzerland65!B67)
/(Australia61!L67/Australia61!T67*Australia61!T66/Australia61!B66
 +Canada62!L67/Canada62!T67*Canada62!T66/Canada62!B66
 +Japan63!L67/Japan63!T67*Japan63!T66/Japan63!B66
 +Norway64!L67/Norway64!T67*Norway64!T66/Norway64!B66
 +Switzerland65!L67/Switzerland65!T67*Switzerland65!T66/Switzerland65!B66)
*(Australia61!L66/Australia61!T66*Australia61!T67/Australia61!B67
 +Canada62!L66/Canada62!T66*Canada62!T67/Canada62!B67
 +Japan63!L66/Japan63!T66*Japan63!T67/Japan63!B67
 +Norway64!L66/Norway64!T66*Norway64!T67/Norway64!B67
 +Switzerland65!L66/Switzerland65!T66*Switzerland65!T67/Switzerland65!B67)
/(Australia61!L66/Australia61!B66
 +Canada62!L66/Canada62!B66
 +Japan63!L66/Japan63!B66
 +Norway64!L66/Norway64!B66
 +Switzerland65!L66/Switzerland65!B66))))</f>
        <v/>
      </c>
      <c r="V67" s="61" t="str">
        <f>IF(OR(
Australia61!V67   ="",
Australia61!U67   ="",
Canada62!V67      ="",
Canada62!U67      ="",
Japan63!V67       ="",
Japan63!U67       ="",
Norway64!V67      ="",
Norway64!U67      ="",
Switzerland65!V67 ="",
Switzerland65!U67 =""),"",
LN((Australia61!V67+Canada62!V67+Japan63!V67+Norway64!V67+Switzerland65!V67)
/(Australia61!U67+Canada62!U67+Japan63!U67+Norway64!U67+Switzerland65!U67)))</f>
        <v/>
      </c>
      <c r="W67" s="61" t="str">
        <f>IF(OR(
Australia61!V67   ="",
Australia61!W67   ="",
Australia61!U67   ="",
Canada62!V67      ="",
Canada62!W67      ="",
Canada62!U67      ="",
Japan63!V67       ="",
Japan63!W67       ="",
Japan63!U67       ="",
Norway64!V67      ="",
Norway64!W67      ="",
Norway64!U67      ="",
Switzerland65!V67 ="",
Switzerland65!W67 ="",
Switzerland65!V67 =""),"",
LN((Australia61!V67*Australia61!W67+Canada62!V67*Canada62!W67+Japan63!V67*Japan63!W67+Norway64!V67*Norway64!W67+Switzerland65!V67*Switzerland65!W67)
/(Australia61!U67+Canada62!U67+Japan63!U67+Norway64!U67+Switzerland65!U67)))</f>
        <v/>
      </c>
      <c r="X67" s="61" t="str">
        <f>IF(OR(
Australia61!X67   ="",
Australia61!D67   ="",
Australia61!B67   ="",
Canada62!X67      ="",
Canada62!D67      ="",
Canada62!B67      ="",
Japan63!X67       ="",
Japan63!D67       ="",
Japan63!B67       ="",
Norway64!X67      ="",
Norway64!D67      ="",
Norway64!B67      ="",
Switzerland65!X67 ="",
Switzerland65!D67 ="",
Switzerland65!B67 =""),"",
(Australia61!X67*Australia61!D67/Australia61!B67
 +Canada62!X67*Canada62!D67/Canada62!B67
 +Japan63!X67*Japan63!D67/Japan63!B67
 +Norway64!X67*Norway64!D67/Norway64!B67
 +Switzerland65!X67*Switzerland65!D67/Switzerland65!B67)
/(Australia61!D67/Australia61!B67
 +Canada62!D67/Canada62!B67
 +Japan63!D67/Japan63!B67
 +Norway64!D67/Norway64!B67
 +Switzerland65!D67/Switzerland65!B67))</f>
        <v/>
      </c>
      <c r="Y67" s="61" t="str">
        <f>IF(OR(
Australia61!Y67   ="",
Australia61!D67   ="",
Australia61!B67   ="",
Canada62!Y67      ="",
Canada62!D67      ="",
Canada62!B67      ="",
Japan63!Y67       ="",
Japan63!D67       ="",
Japan63!B67       ="",
Norway64!Y67      ="",
Norway64!D67      ="",
Norway64!B67      ="",
Switzerland65!Y67 ="",
Switzerland65!D67 ="",
Switzerland65!B67 =""),"",
(Australia61!Y67/Australia61!B67
 +Canada62!Y67/Canada62!B67
 +Japan63!Y67/Japan63!B67
 +Norway64!Y67/Norway64!B67
 +Switzerland65!Y67/Switzerland65!B67)
/(Australia61!D67/Australia61!B67
 +Canada62!D67/Canada62!B67
 +Japan63!D67/Japan63!B67
 +Norway64!D67/Norway64!B67
 +Switzerland65!D67/Switzerland65!B67))</f>
        <v/>
      </c>
      <c r="Z67" s="61">
        <v>1</v>
      </c>
      <c r="AA67" s="62">
        <f t="shared" si="1"/>
        <v>-0.13408212984551882</v>
      </c>
      <c r="AB67" s="61">
        <f>IF(OR(
Australia61!AB67   ="",
Australia61!D67   ="",
Australia61!B67   ="",
Canada62!AB67      ="",
Canada62!D67      ="",
Canada62!B67      ="",
Japan63!AB67       ="",
Japan63!D67       ="",
Japan63!B67       ="",
Norway64!AB67      ="",
Norway64!D67      ="",
Norway64!B67      ="",
Switzerland65!AB67 ="",
Switzerland65!D67 ="",
Switzerland65!B67 =""),"",
(Australia61!AB67*Australia61!D67/Australia61!B67
 +Canada62!AB67*Canada62!D67/Canada62!B67
 +Japan63!AB67*Japan63!D67/Japan63!B67
 +Norway64!AB67*Norway64!D67/Norway64!B67
 +Switzerland65!AB67*Switzerland65!D67/Switzerland65!B67)
/(Australia61!D67/Australia61!B67
 +Canada62!D67/Canada62!B67
 +Japan63!D67/Japan63!B67
 +Norway64!D67/Norway64!B67
 +Switzerland65!D67/Switzerland65!B67))</f>
        <v>0.71699421753026482</v>
      </c>
    </row>
    <row r="68" spans="1:28">
      <c r="A68" s="62">
        <v>1935</v>
      </c>
      <c r="B68" s="62" t="str">
        <f>IF(OR(
Australia61!AC68   ="",
Australia61!D68   ="",
Australia61!B68   ="",
Canada62!AC68      ="",
Canada62!D68      ="",
Canada62!B68      ="",
Japan63!AC68       ="",
Japan63!D68       ="",
Japan63!B68       ="",
Norway64!AC68      ="",
Norway64!D68      ="",
Norway64!B68      ="",
Switzerland65!AC68 ="",
Switzerland65!D68 ="",
Switzerland65!B68 =""),"",
(Australia61!AC68*Australia61!D68/Australia61!B68
 +Canada62!AC68*Canada62!D68/Canada62!B68
 +Japan63!AC68*Japan63!D68/Japan63!B68
 +Norway64!AC68*Norway64!D68/Norway64!B68
 +Switzerland65!AC68*Switzerland65!D68/Switzerland65!B68)
/(Australia61!D68/Australia61!B68
 +Canada62!D68/Canada62!B68
 +Japan63!D68/Japan63!B68
 +Norway64!D68/Norway64!B68
 +Switzerland65!D68/Switzerland65!B68))</f>
        <v/>
      </c>
      <c r="C68" s="61" t="str">
        <f>IF(OR(
Australia61!F68   ="",
Australia61!D68   ="",
Australia61!B68   ="",
Canada62!F68      ="",
Canada62!D68      ="",
Canada62!B68      ="",
Japan63!F68       ="",
Japan63!D68       ="",
Japan63!B68       ="",
Norway64!F68      ="",
Norway64!D68      ="",
Norway64!B68      ="",
Switzerland65!F68 ="",
Switzerland65!D68 ="",
Switzerland65!B68 =""),"",
(Australia61!F68*Australia61!D68/Australia61!B68
 +Canada62!F68*Canada62!D68/Canada62!B68
 +Japan63!F68*Japan63!D68/Japan63!B68
 +Norway64!F68*Norway64!D68/Norway64!B68
 +Switzerland65!F68*Switzerland65!D68/Switzerland65!B68)
/(Australia61!D68/Australia61!B68
 +Canada62!D68/Canada62!B68
 +Japan63!D68/Japan63!B68
 +Norway64!D68/Norway64!B68
 +Switzerland65!D68/Switzerland65!B68))</f>
        <v/>
      </c>
      <c r="D68" s="61" t="str">
        <f>IF(OR(
Australia61!AE68   ="",
Australia61!D68   ="",
Australia61!B68   ="",
Canada62!AE68      ="",
Canada62!D68      ="",
Canada62!B68      ="",
Japan63!AE68       ="",
Japan63!D68       ="",
Japan63!B68       ="",
Norway64!AE68      ="",
Norway64!D68      ="",
Norway64!B68      ="",
Switzerland65!AE68 ="",
Switzerland65!D68 ="",
Switzerland65!B68 =""),"",
(Australia61!AE68*Australia61!D68/Australia61!B68
 +Canada62!AE68*Canada62!D68/Canada62!B68
 +Japan63!AE68*Japan63!D68/Japan63!B68
 +Norway64!AE68*Norway64!D68/Norway64!B68
 +Switzerland65!AE68*Switzerland65!D68/Switzerland65!B68)
/(Australia61!D68/Australia61!B68
 +Canada62!D68/Canada62!B68
 +Japan63!D68/Japan63!B68
 +Norway64!D68/Norway64!B68
 +Switzerland65!D68/Switzerland65!B68))</f>
        <v/>
      </c>
      <c r="E68" s="61" t="str">
        <f>IF(OR(
Australia61!H68   ="",
Australia61!D68   ="",
Australia61!B68   ="",
Canada62!H68      ="",
Canada62!D68      ="",
Canada62!B68      ="",
Japan63!H68       ="",
Japan63!D68       ="",
Japan63!B68       ="",
Norway64!H68      ="",
Norway64!D68      ="",
Norway64!B68      ="",
Switzerland65!H68 ="",
Switzerland65!D68 ="",
Switzerland65!B68 =""),"",
(Australia61!H68*Australia61!D68/Australia61!B68
 +Canada62!H68*Canada62!D68/Canada62!B68
 +Japan63!H68*Japan63!D68/Japan63!B68
 +Norway64!H68*Norway64!D68/Norway64!B68
 +Switzerland65!H68*Switzerland65!D68/Switzerland65!B68)
/(Australia61!D68/Australia61!B68
 +Canada62!D68/Canada62!B68
 +Japan63!D68/Japan63!B68
 +Norway64!D68/Norway64!B68
 +Switzerland65!D68/Switzerland65!B68))</f>
        <v/>
      </c>
      <c r="F68" s="61">
        <f>IF(OR(
Australia61!I68   ="",
Australia61!D68   ="",
Australia61!B68   ="",
Canada62!I68      ="",
Canada62!D68      ="",
Canada62!B68      ="",
Japan63!I68       ="",
Japan63!D68       ="",
Japan63!B68       ="",
Norway64!I68      ="",
Norway64!D68      ="",
Norway64!B68      ="",
Switzerland65!I68 ="",
Switzerland65!D68 ="",
Switzerland65!B68 =""),"",
(Australia61!I68/Australia61!B68
 +Canada62!I68/Canada62!B68
 +Japan63!I68/Japan63!B68
 +Norway64!I68/Norway64!B68
 +Switzerland65!I68/Switzerland65!B68)
/(Australia61!D68/Australia61!B68
 +Canada62!D68/Canada62!B68
 +Japan63!D68/Japan63!B68
 +Norway64!D68/Norway64!B68
 +Switzerland65!D68/Switzerland65!B68))</f>
        <v>0.100711147426533</v>
      </c>
      <c r="G68" s="61">
        <f>IF(OR(
Australia61!J68   ="",
Australia61!D68   ="",
Australia61!B68   ="",
Canada62!J68      ="",
Canada62!D68      ="",
Canada62!B68      ="",
Japan63!J68       ="",
Japan63!D68       ="",
Japan63!B68       ="",
Norway64!J68      ="",
Norway64!D68      ="",
Norway64!B68      ="",
Switzerland65!J68 ="",
Switzerland65!D68 ="",
Switzerland65!B68 =""),"",
(Australia61!J68/Australia61!B68
 +Canada62!J68/Canada62!B68
 +Japan63!J68/Japan63!B68
 +Norway64!J68/Norway64!B68
 +Switzerland65!J68/Switzerland65!B68)
/(Australia61!D68/Australia61!B68
 +Canada62!D68/Canada62!B68
 +Japan63!D68/Japan63!B68
 +Norway64!D68/Norway64!B68
 +Switzerland65!D68/Switzerland65!B68))</f>
        <v>9.3639803324279153E-2</v>
      </c>
      <c r="H68" s="61">
        <f>IF(OR(
Australia61!K68   ="",
Australia61!D68   ="",
Australia61!B68   ="",
Canada62!K68      ="",
Canada62!D68      ="",
Canada62!B68      ="",
Japan63!K68       ="",
Japan63!D68       ="",
Japan63!B68       ="",
Norway64!K68      ="",
Norway64!D68      ="",
Norway64!B68      ="",
Switzerland65!K68 ="",
Switzerland65!D68 ="",
Switzerland65!B68 =""),"",
(Australia61!K68/Australia61!B68
 +Canada62!K68/Canada62!B68
 +Japan63!K68/Japan63!B68
 +Norway64!K68/Norway64!B68
 +Switzerland65!K68/Switzerland65!B68)
/(Australia61!D68/Australia61!B68
 +Canada62!D68/Canada62!B68
 +Japan63!D68/Japan63!B68
 +Norway64!D68/Norway64!B68
 +Switzerland65!D68/Switzerland65!B68))</f>
        <v>0.15061921760271371</v>
      </c>
      <c r="I68" s="61">
        <f>IF(OR(
Australia61!L68   ="",
Australia61!D68   ="",
Australia61!B68   ="",
Canada62!L68      ="",
Canada62!D68      ="",
Canada62!B68      ="",
Japan63!L68       ="",
Japan63!D68       ="",
Japan63!B68       ="",
Norway64!L68      ="",
Norway64!D68      ="",
Norway64!B68      ="",
Switzerland65!L68 ="",
Switzerland65!D68 ="",
Switzerland65!B68 =""),"",
(Australia61!L68/Australia61!B68
 +Canada62!L68/Canada62!B68
 +Japan63!L68/Japan63!B68
 +Norway64!L68/Norway64!B68
 +Switzerland65!L68/Switzerland65!B68)
/(Australia61!D68/Australia61!B68
 +Canada62!D68/Canada62!B68
 +Japan63!D68/Japan63!B68
 +Norway64!D68/Norway64!B68
 +Switzerland65!D68/Switzerland65!B68))</f>
        <v>0.14667536172529433</v>
      </c>
      <c r="J68" s="61">
        <f t="shared" ref="J68:J131" si="2">IF(OR(H68="",I68=""),"",H68-I68)</f>
        <v>3.9438558774193833E-3</v>
      </c>
      <c r="K68" s="62">
        <f>IF(OR(
Australia61!D68   ="",Australia61!D67   ="",
Australia61!B68   ="",Australia61!B67   ="",
Australia61!N68   ="",Australia61!N67   ="",
Canada62!D68      ="",Canada62!D67      ="",
Canada62!B68      ="",Canada62!B67      ="",
Canada62!N68      ="",Canada62!N67      ="",
Japan63!D68       ="",Japan63!D67       ="",
Japan63!B68       ="",Japan63!B67       ="",
Japan63!N68       ="",Japan63!N67       ="",
Norway64!D68      ="",Norway64!D67      ="",
Norway64!B68      ="",Norway64!B67      ="",
Norway64!N68      ="",Norway64!N67      ="",
Switzerland65!D68 ="",Switzerland65!D67 ="",
Switzerland65!B68 ="",Switzerland65!B67 ="",
Switzerland65!N68 ="",Switzerland65!N67 =""),"",
LN(SQRT(
(Australia61!D68/Australia61!B68
 +Canada62!D68/Canada62!B68
 +Japan63!D68/Japan63!B68
 +Norway64!D68/Norway64!B68
 +Switzerland65!D68/Switzerland65!B68)
/(Australia61!D68/Australia61!N68*Australia61!N67/Australia61!B67
 +Canada62!D68/Canada62!N68*Canada62!N67/Canada62!B67
 +Japan63!D68/Japan63!N68*Japan63!N67/Japan63!B67
 +Norway64!D68/Norway64!N68*Norway64!N67/Norway64!B67
 +Switzerland65!D68/Switzerland65!N68*Switzerland65!N67/Switzerland65!B67)
*(Australia61!D67/Australia61!N67*Australia61!N68/Australia61!B68
 +Canada62!D67/Canada62!N67*Canada62!N68/Canada62!B68
 +Japan63!D67/Japan63!N67*Japan63!N68/Japan63!B68
 +Norway64!D67/Norway64!N67*Norway64!N68/Norway64!B68
 +Switzerland65!D67/Switzerland65!N67*Switzerland65!N68/Switzerland65!B68)
/(Australia61!D67/Australia61!B67
 +Canada62!D67/Canada62!B67
 +Japan63!D67/Japan63!B67
 +Norway64!D67/Norway64!B67
 +Switzerland65!D67/Switzerland65!B67))))</f>
        <v>-1.4118428339025785E-2</v>
      </c>
      <c r="L68" s="62" t="str">
        <f>IF(OR(
Australia61!F68   ="",Australia61!F67   ="",
Australia61!D68   ="",Australia61!D67   ="",
Australia61!B68   ="",Australia61!B67   ="",
Australia61!P68   ="",Australia61!P67   ="",
Canada62!F68      ="",Canada62!F67      ="",
Canada62!D68      ="",Canada62!D67      ="",
Canada62!B68      ="",Canada62!B67      ="",
Canada62!P68      ="",Canada62!P67      ="",
Japan63!F68       ="",Japan63!F67       ="",
Japan63!D68       ="",Japan63!D67       ="",
Japan63!B68       ="",Japan63!B67       ="",
Japan63!P68       ="",Japan63!P67       ="",
Norway64!F68      ="",Norway64!F67      ="",
Norway64!D68      ="",Norway64!D67      ="",
Norway64!B68      ="",Norway64!B67      ="",
Norway64!P68      ="",Norway64!P67      ="",
Switzerland65!F68 ="",Switzerland65!F67 ="",
Switzerland65!D68 ="",Switzerland65!D67 ="",
Switzerland65!B68 ="",Switzerland65!B67 ="",
Switzerland65!P68 ="",Switzerland65!P67 =""),"",
LN(SQRT(
(Australia61!D68*Australia61!F68/Australia61!B68
 +Canada62!D68*Canada62!F68/Canada62!B68
 +Japan63!D68*Japan63!F68/Japan63!B68
 +Norway64!D68*Norway64!F68/Norway64!B68
 +Switzerland65!D68*Switzerland65!F68/Switzerland65!B68)
/(Australia61!D68*Australia61!F68/Australia61!P68*Australia61!P67/Australia61!B67
 +Canada62!D68*Canada62!F68/Canada62!P68*Canada62!P67/Canada62!B67
 +Japan63!D68*Japan63!F68/Japan63!P68*Japan63!P67/Japan63!B67
 +Norway64!D68*Norway64!F68/Norway64!P68*Norway64!P67/Norway64!B67
 +Switzerland65!D68*Switzerland65!F68/Switzerland65!P68*Switzerland65!P67/Switzerland65!B67)
*(Australia61!D67*Australia61!F67/Australia61!P67*Australia61!P68/Australia61!B68
 +Canada62!D67*Canada62!F67/Canada62!P67*Canada62!P68/Canada62!B68
 +Japan63!D67*Japan63!F67/Japan63!P67*Japan63!P68/Japan63!B68
 +Norway64!D67*Norway64!F67/Norway64!P67*Norway64!P68/Norway64!B68
 +Switzerland65!D67*Switzerland65!F67/Switzerland65!P67*Switzerland65!P68/Switzerland65!B68)
/(Australia61!D67*Australia61!F67/Australia61!B67
 +Canada62!D67*Canada62!F67/Canada62!B67
 +Japan63!D67*Japan63!F67/Japan63!B67
 +Norway64!D67*Norway64!F67/Norway64!B67
 +Switzerland65!D67*Switzerland65!F67/Switzerland65!B67))))</f>
        <v/>
      </c>
      <c r="M68" s="62" t="str">
        <f>IF(OR(
Australia61!H68   ="",Australia61!H67   ="",
Australia61!D68   ="",Australia61!D67   ="",
Australia61!B68   ="",Australia61!B67   ="",
Australia61!Q68   ="",Australia61!Q67   ="",
Canada62!H68      ="",Canada62!H67      ="",
Canada62!D68      ="",Canada62!D67      ="",
Canada62!B68      ="",Canada62!B67      ="",
Canada62!Q68      ="",Canada62!Q67      ="",
Japan63!H68       ="",Japan63!H67       ="",
Japan63!D68       ="",Japan63!D67       ="",
Japan63!B68       ="",Japan63!B67       ="",
Japan63!Q68       ="",Japan63!Q67       ="",
Norway64!H68      ="",Norway64!H67      ="",
Norway64!D68      ="",Norway64!D67      ="",
Norway64!B68      ="",Norway64!B67      ="",
Norway64!Q68      ="",Norway64!Q67      ="",
Switzerland65!H68 ="",Switzerland65!H67 ="",
Switzerland65!D68 ="",Switzerland65!D67 ="",
Switzerland65!B68 ="",Switzerland65!B67 ="",
Switzerland65!Q68 ="",Switzerland65!Q67 =""),"",
LN(SQRT(
(Australia61!D68*Australia61!H68/Australia61!B68
 +Canada62!D68*Canada62!H68/Canada62!B68
 +Japan63!D68*Japan63!H68/Japan63!B68
 +Norway64!D68*Norway64!H68/Norway64!B68
 +Switzerland65!D68*Switzerland65!H68/Switzerland65!B68)
/(Australia61!D68*Australia61!H68/Australia61!Q68*Australia61!Q67/Australia61!B67
 +Canada62!D68*Canada62!H68/Canada62!Q68*Canada62!Q67/Canada62!B67
 +Japan63!D68*Japan63!H68/Japan63!Q68*Japan63!Q67/Japan63!B67
 +Norway64!D68*Norway64!H68/Norway64!Q68*Norway64!Q67/Norway64!B67
 +Switzerland65!D68*Switzerland65!H68/Switzerland65!Q68*Switzerland65!Q67/Switzerland65!B67)
*(Australia61!D67*Australia61!H67/Australia61!Q67*Australia61!Q68/Australia61!B68
 +Canada62!D67*Canada62!H67/Canada62!Q67*Canada62!Q68/Canada62!B68
 +Japan63!D67*Japan63!H67/Japan63!Q67*Japan63!Q68/Japan63!B68
 +Norway64!D67*Norway64!H67/Norway64!Q67*Norway64!Q68/Norway64!B68
 +Switzerland65!D67*Switzerland65!H67/Switzerland65!Q67*Switzerland65!Q68/Switzerland65!B68)
/(Australia61!D67*Australia61!H67/Australia61!B67
 +Canada62!D67*Canada62!H67/Canada62!B67
 +Japan63!D67*Japan63!H67/Japan63!B67
 +Norway64!D67*Norway64!H67/Norway64!B67
 +Switzerland65!D67*Switzerland65!H67/Switzerland65!B67))))</f>
        <v/>
      </c>
      <c r="N68" s="62" t="str">
        <f>IF(OR(
Australia61!I68   ="",Australia61!I67   ="",
Australia61!B68   ="",Australia61!B67   ="",
Australia61!R68   ="",Australia61!R67   ="",
Canada62!I68      ="",Canada62!I67      ="",
Canada62!B68      ="",Canada62!B67      ="",
Canada62!R68      ="",Canada62!R67      ="",
Japan63!I68       ="",Japan63!I67       ="",
Japan63!B68       ="",Japan63!B67       ="",
Japan63!R68       ="",Japan63!R67       ="",
Norway64!I68      ="",Norway64!I67      ="",
Norway64!B68      ="",Norway64!B67      ="",
Norway64!R68      ="",Norway64!R67      ="",
Switzerland65!I68 ="",Switzerland65!I67 ="",
Switzerland65!B68 ="",Switzerland65!B67 ="",
Switzerland65!R68 ="",Switzerland65!R67 =""),"",
LN(SQRT(
(Australia61!I68/Australia61!B68
 +Canada62!I68/Canada62!B68
 +Japan63!I68/Japan63!B68
 +Norway64!I68/Norway64!B68
 +Switzerland65!I68/Switzerland65!B68)
/(Australia61!I68/Australia61!R68*Australia61!R67/Australia61!B67
 +Canada62!I68/Canada62!R68*Canada62!R67/Canada62!B67
 +Japan63!I68/Japan63!R68*Japan63!R67/Japan63!B67
 +Norway64!I68/Norway64!R68*Norway64!R67/Norway64!B67
 +Switzerland65!I68/Switzerland65!R68*Switzerland65!R67/Switzerland65!B67)
*(Australia61!I67/Australia61!R67*Australia61!R68/Australia61!B68
 +Canada62!I67/Canada62!R67*Canada62!R68/Canada62!B68
 +Japan63!I67/Japan63!R67*Japan63!R68/Japan63!B68
 +Norway64!I67/Norway64!R67*Norway64!R68/Norway64!B68
 +Switzerland65!I67/Switzerland65!R67*Switzerland65!R68/Switzerland65!B68)
/(Australia61!I67/Australia61!B67
 +Canada62!I67/Canada62!B67
 +Japan63!I67/Japan63!B67
 +Norway64!I67/Norway64!B67
 +Switzerland65!I67/Switzerland65!B67))))</f>
        <v/>
      </c>
      <c r="O68" s="62" t="str">
        <f>IF(OR(
Australia61!K68   ="",Australia61!K67   ="",
Australia61!B68   ="",Australia61!B67   ="",
Australia61!S68   ="",Australia61!S67   ="",
Canada62!K68      ="",Canada62!K67      ="",
Canada62!B68      ="",Canada62!B67      ="",
Canada62!S68      ="",Canada62!S67      ="",
Japan63!K68       ="",Japan63!K67       ="",
Japan63!B68       ="",Japan63!B67       ="",
Japan63!S68       ="",Japan63!S67       ="",
Norway64!K68      ="",Norway64!K67      ="",
Norway64!B68      ="",Norway64!B67      ="",
Norway64!S68      ="",Norway64!S67      ="",
Switzerland65!K68 ="",Switzerland65!K67 ="",
Switzerland65!B68 ="",Switzerland65!B67 ="",
Switzerland65!S68 ="",Switzerland65!S67 =""),"",
LN(SQRT(
(Australia61!K68/Australia61!B68
 +Canada62!K68/Canada62!B68
 +Japan63!K68/Japan63!B68
 +Norway64!K68/Norway64!B68
 +Switzerland65!K68/Switzerland65!B68)
/(Australia61!K68/Australia61!S68*Australia61!S67/Australia61!B67
 +Canada62!K68/Canada62!S68*Canada62!S67/Canada62!B67
 +Japan63!K68/Japan63!S68*Japan63!S67/Japan63!B67
 +Norway64!K68/Norway64!S68*Norway64!S67/Norway64!B67
 +Switzerland65!K68/Switzerland65!S68*Switzerland65!S67/Switzerland65!B67)
*(Australia61!K67/Australia61!S67*Australia61!S68/Australia61!B68
 +Canada62!K67/Canada62!S67*Canada62!S68/Canada62!B68
 +Japan63!K67/Japan63!S67*Japan63!S68/Japan63!B68
 +Norway64!K67/Norway64!S67*Norway64!S68/Norway64!B68
 +Switzerland65!K67/Switzerland65!S67*Switzerland65!S68/Switzerland65!B68)
/(Australia61!K67/Australia61!B67
 +Canada62!K67/Canada62!B67
 +Japan63!K67/Japan63!B67
 +Norway64!K67/Norway64!B67
 +Switzerland65!K67/Switzerland65!B67))))</f>
        <v/>
      </c>
      <c r="P68" s="62" t="str">
        <f>IF(OR(
Australia61!L68   ="",Australia61!L67   ="",
Australia61!B68   ="",Australia61!B67   ="",
Australia61!T68   ="",Australia61!T67   ="",
Canada62!L68      ="",Canada62!L67      ="",
Canada62!B68      ="",Canada62!B67      ="",
Canada62!T68      ="",Canada62!T67      ="",
Japan63!L68       ="",Japan63!L67       ="",
Japan63!B68       ="",Japan63!B67       ="",
Japan63!T68       ="",Japan63!T67       ="",
Norway64!L68      ="",Norway64!L67      ="",
Norway64!B68      ="",Norway64!B67      ="",
Norway64!T68      ="",Norway64!T67      ="",
Switzerland65!L68 ="",Switzerland65!L67 ="",
Switzerland65!B68 ="",Switzerland65!B67 ="",
Switzerland65!T68 ="",Switzerland65!T67 =""),"",
LN(SQRT(
(Australia61!L68/Australia61!B68
 +Canada62!L68/Canada62!B68
 +Japan63!L68/Japan63!B68
 +Norway64!L68/Norway64!B68
 +Switzerland65!L68/Switzerland65!B68)
/(Australia61!L68/Australia61!T68*Australia61!T67/Australia61!B67
 +Canada62!L68/Canada62!T68*Canada62!T67/Canada62!B67
 +Japan63!L68/Japan63!T68*Japan63!T67/Japan63!B67
 +Norway64!L68/Norway64!T68*Norway64!T67/Norway64!B67
 +Switzerland65!L68/Switzerland65!T68*Switzerland65!T67/Switzerland65!B67)
*(Australia61!L67/Australia61!T67*Australia61!T68/Australia61!B68
 +Canada62!L67/Canada62!T67*Canada62!T68/Canada62!B68
 +Japan63!L67/Japan63!T67*Japan63!T68/Japan63!B68
 +Norway64!L67/Norway64!T67*Norway64!T68/Norway64!B68
 +Switzerland65!L67/Switzerland65!T67*Switzerland65!T68/Switzerland65!B68)
/(Australia61!L67/Australia61!B67
 +Canada62!L67/Canada62!B67
 +Japan63!L67/Japan63!B67
 +Norway64!L67/Norway64!B67
 +Switzerland65!L67/Switzerland65!B67))))</f>
        <v/>
      </c>
      <c r="V68" s="61" t="str">
        <f>IF(OR(
Australia61!V68   ="",
Australia61!U68   ="",
Canada62!V68      ="",
Canada62!U68      ="",
Japan63!V68       ="",
Japan63!U68       ="",
Norway64!V68      ="",
Norway64!U68      ="",
Switzerland65!V68 ="",
Switzerland65!U68 =""),"",
LN((Australia61!V68+Canada62!V68+Japan63!V68+Norway64!V68+Switzerland65!V68)
/(Australia61!U68+Canada62!U68+Japan63!U68+Norway64!U68+Switzerland65!U68)))</f>
        <v/>
      </c>
      <c r="W68" s="61" t="str">
        <f>IF(OR(
Australia61!V68   ="",
Australia61!W68   ="",
Australia61!U68   ="",
Canada62!V68      ="",
Canada62!W68      ="",
Canada62!U68      ="",
Japan63!V68       ="",
Japan63!W68       ="",
Japan63!U68       ="",
Norway64!V68      ="",
Norway64!W68      ="",
Norway64!U68      ="",
Switzerland65!V68 ="",
Switzerland65!W68 ="",
Switzerland65!V68 =""),"",
LN((Australia61!V68*Australia61!W68+Canada62!V68*Canada62!W68+Japan63!V68*Japan63!W68+Norway64!V68*Norway64!W68+Switzerland65!V68*Switzerland65!W68)
/(Australia61!U68+Canada62!U68+Japan63!U68+Norway64!U68+Switzerland65!U68)))</f>
        <v/>
      </c>
      <c r="X68" s="61" t="str">
        <f>IF(OR(
Australia61!X68   ="",
Australia61!D68   ="",
Australia61!B68   ="",
Canada62!X68      ="",
Canada62!D68      ="",
Canada62!B68      ="",
Japan63!X68       ="",
Japan63!D68       ="",
Japan63!B68       ="",
Norway64!X68      ="",
Norway64!D68      ="",
Norway64!B68      ="",
Switzerland65!X68 ="",
Switzerland65!D68 ="",
Switzerland65!B68 =""),"",
(Australia61!X68*Australia61!D68/Australia61!B68
 +Canada62!X68*Canada62!D68/Canada62!B68
 +Japan63!X68*Japan63!D68/Japan63!B68
 +Norway64!X68*Norway64!D68/Norway64!B68
 +Switzerland65!X68*Switzerland65!D68/Switzerland65!B68)
/(Australia61!D68/Australia61!B68
 +Canada62!D68/Canada62!B68
 +Japan63!D68/Japan63!B68
 +Norway64!D68/Norway64!B68
 +Switzerland65!D68/Switzerland65!B68))</f>
        <v/>
      </c>
      <c r="Y68" s="61" t="str">
        <f>IF(OR(
Australia61!Y68   ="",
Australia61!D68   ="",
Australia61!B68   ="",
Canada62!Y68      ="",
Canada62!D68      ="",
Canada62!B68      ="",
Japan63!Y68       ="",
Japan63!D68       ="",
Japan63!B68       ="",
Norway64!Y68      ="",
Norway64!D68      ="",
Norway64!B68      ="",
Switzerland65!Y68 ="",
Switzerland65!D68 ="",
Switzerland65!B68 =""),"",
(Australia61!Y68/Australia61!B68
 +Canada62!Y68/Canada62!B68
 +Japan63!Y68/Japan63!B68
 +Norway64!Y68/Norway64!B68
 +Switzerland65!Y68/Switzerland65!B68)
/(Australia61!D68/Australia61!B68
 +Canada62!D68/Canada62!B68
 +Japan63!D68/Japan63!B68
 +Norway64!D68/Norway64!B68
 +Switzerland65!D68/Switzerland65!B68))</f>
        <v/>
      </c>
      <c r="Z68" s="61">
        <v>0.56000000000000005</v>
      </c>
      <c r="AA68" s="62">
        <f t="shared" si="1"/>
        <v>2.4118428339025784E-2</v>
      </c>
      <c r="AB68" s="61">
        <f>IF(OR(
Australia61!AB68   ="",
Australia61!D68   ="",
Australia61!B68   ="",
Canada62!AB68      ="",
Canada62!D68      ="",
Canada62!B68      ="",
Japan63!AB68       ="",
Japan63!D68       ="",
Japan63!B68       ="",
Norway64!AB68      ="",
Norway64!D68      ="",
Norway64!B68      ="",
Switzerland65!AB68 ="",
Switzerland65!D68 ="",
Switzerland65!B68 =""),"",
(Australia61!AB68*Australia61!D68/Australia61!B68
 +Canada62!AB68*Canada62!D68/Canada62!B68
 +Japan63!AB68*Japan63!D68/Japan63!B68
 +Norway64!AB68*Norway64!D68/Norway64!B68
 +Switzerland65!AB68*Switzerland65!D68/Switzerland65!B68)
/(Australia61!D68/Australia61!B68
 +Canada62!D68/Canada62!B68
 +Japan63!D68/Japan63!B68
 +Norway64!D68/Norway64!B68
 +Switzerland65!D68/Switzerland65!B68))</f>
        <v>0.71314262100014347</v>
      </c>
    </row>
    <row r="69" spans="1:28">
      <c r="A69" s="62">
        <v>1936</v>
      </c>
      <c r="B69" s="62" t="str">
        <f>IF(OR(
Australia61!AC69   ="",
Australia61!D69   ="",
Australia61!B69   ="",
Canada62!AC69      ="",
Canada62!D69      ="",
Canada62!B69      ="",
Japan63!AC69       ="",
Japan63!D69       ="",
Japan63!B69       ="",
Norway64!AC69      ="",
Norway64!D69      ="",
Norway64!B69      ="",
Switzerland65!AC69 ="",
Switzerland65!D69 ="",
Switzerland65!B69 =""),"",
(Australia61!AC69*Australia61!D69/Australia61!B69
 +Canada62!AC69*Canada62!D69/Canada62!B69
 +Japan63!AC69*Japan63!D69/Japan63!B69
 +Norway64!AC69*Norway64!D69/Norway64!B69
 +Switzerland65!AC69*Switzerland65!D69/Switzerland65!B69)
/(Australia61!D69/Australia61!B69
 +Canada62!D69/Canada62!B69
 +Japan63!D69/Japan63!B69
 +Norway64!D69/Norway64!B69
 +Switzerland65!D69/Switzerland65!B69))</f>
        <v/>
      </c>
      <c r="C69" s="61" t="str">
        <f>IF(OR(
Australia61!F69   ="",
Australia61!D69   ="",
Australia61!B69   ="",
Canada62!F69      ="",
Canada62!D69      ="",
Canada62!B69      ="",
Japan63!F69       ="",
Japan63!D69       ="",
Japan63!B69       ="",
Norway64!F69      ="",
Norway64!D69      ="",
Norway64!B69      ="",
Switzerland65!F69 ="",
Switzerland65!D69 ="",
Switzerland65!B69 =""),"",
(Australia61!F69*Australia61!D69/Australia61!B69
 +Canada62!F69*Canada62!D69/Canada62!B69
 +Japan63!F69*Japan63!D69/Japan63!B69
 +Norway64!F69*Norway64!D69/Norway64!B69
 +Switzerland65!F69*Switzerland65!D69/Switzerland65!B69)
/(Australia61!D69/Australia61!B69
 +Canada62!D69/Canada62!B69
 +Japan63!D69/Japan63!B69
 +Norway64!D69/Norway64!B69
 +Switzerland65!D69/Switzerland65!B69))</f>
        <v/>
      </c>
      <c r="D69" s="61" t="str">
        <f>IF(OR(
Australia61!AE69   ="",
Australia61!D69   ="",
Australia61!B69   ="",
Canada62!AE69      ="",
Canada62!D69      ="",
Canada62!B69      ="",
Japan63!AE69       ="",
Japan63!D69       ="",
Japan63!B69       ="",
Norway64!AE69      ="",
Norway64!D69      ="",
Norway64!B69      ="",
Switzerland65!AE69 ="",
Switzerland65!D69 ="",
Switzerland65!B69 =""),"",
(Australia61!AE69*Australia61!D69/Australia61!B69
 +Canada62!AE69*Canada62!D69/Canada62!B69
 +Japan63!AE69*Japan63!D69/Japan63!B69
 +Norway64!AE69*Norway64!D69/Norway64!B69
 +Switzerland65!AE69*Switzerland65!D69/Switzerland65!B69)
/(Australia61!D69/Australia61!B69
 +Canada62!D69/Canada62!B69
 +Japan63!D69/Japan63!B69
 +Norway64!D69/Norway64!B69
 +Switzerland65!D69/Switzerland65!B69))</f>
        <v/>
      </c>
      <c r="E69" s="61" t="str">
        <f>IF(OR(
Australia61!H69   ="",
Australia61!D69   ="",
Australia61!B69   ="",
Canada62!H69      ="",
Canada62!D69      ="",
Canada62!B69      ="",
Japan63!H69       ="",
Japan63!D69       ="",
Japan63!B69       ="",
Norway64!H69      ="",
Norway64!D69      ="",
Norway64!B69      ="",
Switzerland65!H69 ="",
Switzerland65!D69 ="",
Switzerland65!B69 =""),"",
(Australia61!H69*Australia61!D69/Australia61!B69
 +Canada62!H69*Canada62!D69/Canada62!B69
 +Japan63!H69*Japan63!D69/Japan63!B69
 +Norway64!H69*Norway64!D69/Norway64!B69
 +Switzerland65!H69*Switzerland65!D69/Switzerland65!B69)
/(Australia61!D69/Australia61!B69
 +Canada62!D69/Canada62!B69
 +Japan63!D69/Japan63!B69
 +Norway64!D69/Norway64!B69
 +Switzerland65!D69/Switzerland65!B69))</f>
        <v/>
      </c>
      <c r="F69" s="61">
        <f>IF(OR(
Australia61!I69   ="",
Australia61!D69   ="",
Australia61!B69   ="",
Canada62!I69      ="",
Canada62!D69      ="",
Canada62!B69      ="",
Japan63!I69       ="",
Japan63!D69       ="",
Japan63!B69       ="",
Norway64!I69      ="",
Norway64!D69      ="",
Norway64!B69      ="",
Switzerland65!I69 ="",
Switzerland65!D69 ="",
Switzerland65!B69 =""),"",
(Australia61!I69/Australia61!B69
 +Canada62!I69/Canada62!B69
 +Japan63!I69/Japan63!B69
 +Norway64!I69/Norway64!B69
 +Switzerland65!I69/Switzerland65!B69)
/(Australia61!D69/Australia61!B69
 +Canada62!D69/Canada62!B69
 +Japan63!D69/Japan63!B69
 +Norway64!D69/Norway64!B69
 +Switzerland65!D69/Switzerland65!B69))</f>
        <v>9.9777748776918404E-2</v>
      </c>
      <c r="G69" s="61">
        <f>IF(OR(
Australia61!J69   ="",
Australia61!D69   ="",
Australia61!B69   ="",
Canada62!J69      ="",
Canada62!D69      ="",
Canada62!B69      ="",
Japan63!J69       ="",
Japan63!D69       ="",
Japan63!B69       ="",
Norway64!J69      ="",
Norway64!D69      ="",
Norway64!B69      ="",
Switzerland65!J69 ="",
Switzerland65!D69 ="",
Switzerland65!B69 =""),"",
(Australia61!J69/Australia61!B69
 +Canada62!J69/Canada62!B69
 +Japan63!J69/Japan63!B69
 +Norway64!J69/Norway64!B69
 +Switzerland65!J69/Switzerland65!B69)
/(Australia61!D69/Australia61!B69
 +Canada62!D69/Canada62!B69
 +Japan63!D69/Japan63!B69
 +Norway64!D69/Norway64!B69
 +Switzerland65!D69/Switzerland65!B69))</f>
        <v>9.1755758030857823E-2</v>
      </c>
      <c r="H69" s="61">
        <f>IF(OR(
Australia61!K69   ="",
Australia61!D69   ="",
Australia61!B69   ="",
Canada62!K69      ="",
Canada62!D69      ="",
Canada62!B69      ="",
Japan63!K69       ="",
Japan63!D69       ="",
Japan63!B69       ="",
Norway64!K69      ="",
Norway64!D69      ="",
Norway64!B69      ="",
Switzerland65!K69 ="",
Switzerland65!D69 ="",
Switzerland65!B69 =""),"",
(Australia61!K69/Australia61!B69
 +Canada62!K69/Canada62!B69
 +Japan63!K69/Japan63!B69
 +Norway64!K69/Norway64!B69
 +Switzerland65!K69/Switzerland65!B69)
/(Australia61!D69/Australia61!B69
 +Canada62!D69/Canada62!B69
 +Japan63!D69/Japan63!B69
 +Norway64!D69/Norway64!B69
 +Switzerland65!D69/Switzerland65!B69))</f>
        <v>0.16368843717187231</v>
      </c>
      <c r="I69" s="61">
        <f>IF(OR(
Australia61!L69   ="",
Australia61!D69   ="",
Australia61!B69   ="",
Canada62!L69      ="",
Canada62!D69      ="",
Canada62!B69      ="",
Japan63!L69       ="",
Japan63!D69       ="",
Japan63!B69       ="",
Norway64!L69      ="",
Norway64!D69      ="",
Norway64!B69      ="",
Switzerland65!L69 ="",
Switzerland65!D69 ="",
Switzerland65!B69 =""),"",
(Australia61!L69/Australia61!B69
 +Canada62!L69/Canada62!B69
 +Japan63!L69/Japan63!B69
 +Norway64!L69/Norway64!B69
 +Switzerland65!L69/Switzerland65!B69)
/(Australia61!D69/Australia61!B69
 +Canada62!D69/Canada62!B69
 +Japan63!D69/Japan63!B69
 +Norway64!D69/Norway64!B69
 +Switzerland65!D69/Switzerland65!B69))</f>
        <v>0.15024636048818416</v>
      </c>
      <c r="J69" s="61">
        <f t="shared" si="2"/>
        <v>1.3442076683688159E-2</v>
      </c>
      <c r="K69" s="62">
        <f>IF(OR(
Australia61!D69   ="",Australia61!D68   ="",
Australia61!B69   ="",Australia61!B68   ="",
Australia61!N69   ="",Australia61!N68   ="",
Canada62!D69      ="",Canada62!D68      ="",
Canada62!B69      ="",Canada62!B68      ="",
Canada62!N69      ="",Canada62!N68      ="",
Japan63!D69       ="",Japan63!D68       ="",
Japan63!B69       ="",Japan63!B68       ="",
Japan63!N69       ="",Japan63!N68       ="",
Norway64!D69      ="",Norway64!D68      ="",
Norway64!B69      ="",Norway64!B68      ="",
Norway64!N69      ="",Norway64!N68      ="",
Switzerland65!D69 ="",Switzerland65!D68 ="",
Switzerland65!B69 ="",Switzerland65!B68 ="",
Switzerland65!N69 ="",Switzerland65!N68 =""),"",
LN(SQRT(
(Australia61!D69/Australia61!B69
 +Canada62!D69/Canada62!B69
 +Japan63!D69/Japan63!B69
 +Norway64!D69/Norway64!B69
 +Switzerland65!D69/Switzerland65!B69)
/(Australia61!D69/Australia61!N69*Australia61!N68/Australia61!B68
 +Canada62!D69/Canada62!N69*Canada62!N68/Canada62!B68
 +Japan63!D69/Japan63!N69*Japan63!N68/Japan63!B68
 +Norway64!D69/Norway64!N69*Norway64!N68/Norway64!B68
 +Switzerland65!D69/Switzerland65!N69*Switzerland65!N68/Switzerland65!B68)
*(Australia61!D68/Australia61!N68*Australia61!N69/Australia61!B69
 +Canada62!D68/Canada62!N68*Canada62!N69/Canada62!B69
 +Japan63!D68/Japan63!N68*Japan63!N69/Japan63!B69
 +Norway64!D68/Norway64!N68*Norway64!N69/Norway64!B69
 +Switzerland65!D68/Switzerland65!N68*Switzerland65!N69/Switzerland65!B69)
/(Australia61!D68/Australia61!B68
 +Canada62!D68/Canada62!B68
 +Japan63!D68/Japan63!B68
 +Norway64!D68/Norway64!B68
 +Switzerland65!D68/Switzerland65!B68))))</f>
        <v>2.5030018736812456E-2</v>
      </c>
      <c r="L69" s="62" t="str">
        <f>IF(OR(
Australia61!F69   ="",Australia61!F68   ="",
Australia61!D69   ="",Australia61!D68   ="",
Australia61!B69   ="",Australia61!B68   ="",
Australia61!P69   ="",Australia61!P68   ="",
Canada62!F69      ="",Canada62!F68      ="",
Canada62!D69      ="",Canada62!D68      ="",
Canada62!B69      ="",Canada62!B68      ="",
Canada62!P69      ="",Canada62!P68      ="",
Japan63!F69       ="",Japan63!F68       ="",
Japan63!D69       ="",Japan63!D68       ="",
Japan63!B69       ="",Japan63!B68       ="",
Japan63!P69       ="",Japan63!P68       ="",
Norway64!F69      ="",Norway64!F68      ="",
Norway64!D69      ="",Norway64!D68      ="",
Norway64!B69      ="",Norway64!B68      ="",
Norway64!P69      ="",Norway64!P68      ="",
Switzerland65!F69 ="",Switzerland65!F68 ="",
Switzerland65!D69 ="",Switzerland65!D68 ="",
Switzerland65!B69 ="",Switzerland65!B68 ="",
Switzerland65!P69 ="",Switzerland65!P68 =""),"",
LN(SQRT(
(Australia61!D69*Australia61!F69/Australia61!B69
 +Canada62!D69*Canada62!F69/Canada62!B69
 +Japan63!D69*Japan63!F69/Japan63!B69
 +Norway64!D69*Norway64!F69/Norway64!B69
 +Switzerland65!D69*Switzerland65!F69/Switzerland65!B69)
/(Australia61!D69*Australia61!F69/Australia61!P69*Australia61!P68/Australia61!B68
 +Canada62!D69*Canada62!F69/Canada62!P69*Canada62!P68/Canada62!B68
 +Japan63!D69*Japan63!F69/Japan63!P69*Japan63!P68/Japan63!B68
 +Norway64!D69*Norway64!F69/Norway64!P69*Norway64!P68/Norway64!B68
 +Switzerland65!D69*Switzerland65!F69/Switzerland65!P69*Switzerland65!P68/Switzerland65!B68)
*(Australia61!D68*Australia61!F68/Australia61!P68*Australia61!P69/Australia61!B69
 +Canada62!D68*Canada62!F68/Canada62!P68*Canada62!P69/Canada62!B69
 +Japan63!D68*Japan63!F68/Japan63!P68*Japan63!P69/Japan63!B69
 +Norway64!D68*Norway64!F68/Norway64!P68*Norway64!P69/Norway64!B69
 +Switzerland65!D68*Switzerland65!F68/Switzerland65!P68*Switzerland65!P69/Switzerland65!B69)
/(Australia61!D68*Australia61!F68/Australia61!B68
 +Canada62!D68*Canada62!F68/Canada62!B68
 +Japan63!D68*Japan63!F68/Japan63!B68
 +Norway64!D68*Norway64!F68/Norway64!B68
 +Switzerland65!D68*Switzerland65!F68/Switzerland65!B68))))</f>
        <v/>
      </c>
      <c r="M69" s="62" t="str">
        <f>IF(OR(
Australia61!H69   ="",Australia61!H68   ="",
Australia61!D69   ="",Australia61!D68   ="",
Australia61!B69   ="",Australia61!B68   ="",
Australia61!Q69   ="",Australia61!Q68   ="",
Canada62!H69      ="",Canada62!H68      ="",
Canada62!D69      ="",Canada62!D68      ="",
Canada62!B69      ="",Canada62!B68      ="",
Canada62!Q69      ="",Canada62!Q68      ="",
Japan63!H69       ="",Japan63!H68       ="",
Japan63!D69       ="",Japan63!D68       ="",
Japan63!B69       ="",Japan63!B68       ="",
Japan63!Q69       ="",Japan63!Q68       ="",
Norway64!H69      ="",Norway64!H68      ="",
Norway64!D69      ="",Norway64!D68      ="",
Norway64!B69      ="",Norway64!B68      ="",
Norway64!Q69      ="",Norway64!Q68      ="",
Switzerland65!H69 ="",Switzerland65!H68 ="",
Switzerland65!D69 ="",Switzerland65!D68 ="",
Switzerland65!B69 ="",Switzerland65!B68 ="",
Switzerland65!Q69 ="",Switzerland65!Q68 =""),"",
LN(SQRT(
(Australia61!D69*Australia61!H69/Australia61!B69
 +Canada62!D69*Canada62!H69/Canada62!B69
 +Japan63!D69*Japan63!H69/Japan63!B69
 +Norway64!D69*Norway64!H69/Norway64!B69
 +Switzerland65!D69*Switzerland65!H69/Switzerland65!B69)
/(Australia61!D69*Australia61!H69/Australia61!Q69*Australia61!Q68/Australia61!B68
 +Canada62!D69*Canada62!H69/Canada62!Q69*Canada62!Q68/Canada62!B68
 +Japan63!D69*Japan63!H69/Japan63!Q69*Japan63!Q68/Japan63!B68
 +Norway64!D69*Norway64!H69/Norway64!Q69*Norway64!Q68/Norway64!B68
 +Switzerland65!D69*Switzerland65!H69/Switzerland65!Q69*Switzerland65!Q68/Switzerland65!B68)
*(Australia61!D68*Australia61!H68/Australia61!Q68*Australia61!Q69/Australia61!B69
 +Canada62!D68*Canada62!H68/Canada62!Q68*Canada62!Q69/Canada62!B69
 +Japan63!D68*Japan63!H68/Japan63!Q68*Japan63!Q69/Japan63!B69
 +Norway64!D68*Norway64!H68/Norway64!Q68*Norway64!Q69/Norway64!B69
 +Switzerland65!D68*Switzerland65!H68/Switzerland65!Q68*Switzerland65!Q69/Switzerland65!B69)
/(Australia61!D68*Australia61!H68/Australia61!B68
 +Canada62!D68*Canada62!H68/Canada62!B68
 +Japan63!D68*Japan63!H68/Japan63!B68
 +Norway64!D68*Norway64!H68/Norway64!B68
 +Switzerland65!D68*Switzerland65!H68/Switzerland65!B68))))</f>
        <v/>
      </c>
      <c r="N69" s="62" t="str">
        <f>IF(OR(
Australia61!I69   ="",Australia61!I68   ="",
Australia61!B69   ="",Australia61!B68   ="",
Australia61!R69   ="",Australia61!R68   ="",
Canada62!I69      ="",Canada62!I68      ="",
Canada62!B69      ="",Canada62!B68      ="",
Canada62!R69      ="",Canada62!R68      ="",
Japan63!I69       ="",Japan63!I68       ="",
Japan63!B69       ="",Japan63!B68       ="",
Japan63!R69       ="",Japan63!R68       ="",
Norway64!I69      ="",Norway64!I68      ="",
Norway64!B69      ="",Norway64!B68      ="",
Norway64!R69      ="",Norway64!R68      ="",
Switzerland65!I69 ="",Switzerland65!I68 ="",
Switzerland65!B69 ="",Switzerland65!B68 ="",
Switzerland65!R69 ="",Switzerland65!R68 =""),"",
LN(SQRT(
(Australia61!I69/Australia61!B69
 +Canada62!I69/Canada62!B69
 +Japan63!I69/Japan63!B69
 +Norway64!I69/Norway64!B69
 +Switzerland65!I69/Switzerland65!B69)
/(Australia61!I69/Australia61!R69*Australia61!R68/Australia61!B68
 +Canada62!I69/Canada62!R69*Canada62!R68/Canada62!B68
 +Japan63!I69/Japan63!R69*Japan63!R68/Japan63!B68
 +Norway64!I69/Norway64!R69*Norway64!R68/Norway64!B68
 +Switzerland65!I69/Switzerland65!R69*Switzerland65!R68/Switzerland65!B68)
*(Australia61!I68/Australia61!R68*Australia61!R69/Australia61!B69
 +Canada62!I68/Canada62!R68*Canada62!R69/Canada62!B69
 +Japan63!I68/Japan63!R68*Japan63!R69/Japan63!B69
 +Norway64!I68/Norway64!R68*Norway64!R69/Norway64!B69
 +Switzerland65!I68/Switzerland65!R68*Switzerland65!R69/Switzerland65!B69)
/(Australia61!I68/Australia61!B68
 +Canada62!I68/Canada62!B68
 +Japan63!I68/Japan63!B68
 +Norway64!I68/Norway64!B68
 +Switzerland65!I68/Switzerland65!B68))))</f>
        <v/>
      </c>
      <c r="O69" s="62" t="str">
        <f>IF(OR(
Australia61!K69   ="",Australia61!K68   ="",
Australia61!B69   ="",Australia61!B68   ="",
Australia61!S69   ="",Australia61!S68   ="",
Canada62!K69      ="",Canada62!K68      ="",
Canada62!B69      ="",Canada62!B68      ="",
Canada62!S69      ="",Canada62!S68      ="",
Japan63!K69       ="",Japan63!K68       ="",
Japan63!B69       ="",Japan63!B68       ="",
Japan63!S69       ="",Japan63!S68       ="",
Norway64!K69      ="",Norway64!K68      ="",
Norway64!B69      ="",Norway64!B68      ="",
Norway64!S69      ="",Norway64!S68      ="",
Switzerland65!K69 ="",Switzerland65!K68 ="",
Switzerland65!B69 ="",Switzerland65!B68 ="",
Switzerland65!S69 ="",Switzerland65!S68 =""),"",
LN(SQRT(
(Australia61!K69/Australia61!B69
 +Canada62!K69/Canada62!B69
 +Japan63!K69/Japan63!B69
 +Norway64!K69/Norway64!B69
 +Switzerland65!K69/Switzerland65!B69)
/(Australia61!K69/Australia61!S69*Australia61!S68/Australia61!B68
 +Canada62!K69/Canada62!S69*Canada62!S68/Canada62!B68
 +Japan63!K69/Japan63!S69*Japan63!S68/Japan63!B68
 +Norway64!K69/Norway64!S69*Norway64!S68/Norway64!B68
 +Switzerland65!K69/Switzerland65!S69*Switzerland65!S68/Switzerland65!B68)
*(Australia61!K68/Australia61!S68*Australia61!S69/Australia61!B69
 +Canada62!K68/Canada62!S68*Canada62!S69/Canada62!B69
 +Japan63!K68/Japan63!S68*Japan63!S69/Japan63!B69
 +Norway64!K68/Norway64!S68*Norway64!S69/Norway64!B69
 +Switzerland65!K68/Switzerland65!S68*Switzerland65!S69/Switzerland65!B69)
/(Australia61!K68/Australia61!B68
 +Canada62!K68/Canada62!B68
 +Japan63!K68/Japan63!B68
 +Norway64!K68/Norway64!B68
 +Switzerland65!K68/Switzerland65!B68))))</f>
        <v/>
      </c>
      <c r="P69" s="62" t="str">
        <f>IF(OR(
Australia61!L69   ="",Australia61!L68   ="",
Australia61!B69   ="",Australia61!B68   ="",
Australia61!T69   ="",Australia61!T68   ="",
Canada62!L69      ="",Canada62!L68      ="",
Canada62!B69      ="",Canada62!B68      ="",
Canada62!T69      ="",Canada62!T68      ="",
Japan63!L69       ="",Japan63!L68       ="",
Japan63!B69       ="",Japan63!B68       ="",
Japan63!T69       ="",Japan63!T68       ="",
Norway64!L69      ="",Norway64!L68      ="",
Norway64!B69      ="",Norway64!B68      ="",
Norway64!T69      ="",Norway64!T68      ="",
Switzerland65!L69 ="",Switzerland65!L68 ="",
Switzerland65!B69 ="",Switzerland65!B68 ="",
Switzerland65!T69 ="",Switzerland65!T68 =""),"",
LN(SQRT(
(Australia61!L69/Australia61!B69
 +Canada62!L69/Canada62!B69
 +Japan63!L69/Japan63!B69
 +Norway64!L69/Norway64!B69
 +Switzerland65!L69/Switzerland65!B69)
/(Australia61!L69/Australia61!T69*Australia61!T68/Australia61!B68
 +Canada62!L69/Canada62!T69*Canada62!T68/Canada62!B68
 +Japan63!L69/Japan63!T69*Japan63!T68/Japan63!B68
 +Norway64!L69/Norway64!T69*Norway64!T68/Norway64!B68
 +Switzerland65!L69/Switzerland65!T69*Switzerland65!T68/Switzerland65!B68)
*(Australia61!L68/Australia61!T68*Australia61!T69/Australia61!B69
 +Canada62!L68/Canada62!T68*Canada62!T69/Canada62!B69
 +Japan63!L68/Japan63!T68*Japan63!T69/Japan63!B69
 +Norway64!L68/Norway64!T68*Norway64!T69/Norway64!B69
 +Switzerland65!L68/Switzerland65!T68*Switzerland65!T69/Switzerland65!B69)
/(Australia61!L68/Australia61!B68
 +Canada62!L68/Canada62!B68
 +Japan63!L68/Japan63!B68
 +Norway64!L68/Norway64!B68
 +Switzerland65!L68/Switzerland65!B68))))</f>
        <v/>
      </c>
      <c r="V69" s="61" t="str">
        <f>IF(OR(
Australia61!V69   ="",
Australia61!U69   ="",
Canada62!V69      ="",
Canada62!U69      ="",
Japan63!V69       ="",
Japan63!U69       ="",
Norway64!V69      ="",
Norway64!U69      ="",
Switzerland65!V69 ="",
Switzerland65!U69 =""),"",
LN((Australia61!V69+Canada62!V69+Japan63!V69+Norway64!V69+Switzerland65!V69)
/(Australia61!U69+Canada62!U69+Japan63!U69+Norway64!U69+Switzerland65!U69)))</f>
        <v/>
      </c>
      <c r="W69" s="61" t="str">
        <f>IF(OR(
Australia61!V69   ="",
Australia61!W69   ="",
Australia61!U69   ="",
Canada62!V69      ="",
Canada62!W69      ="",
Canada62!U69      ="",
Japan63!V69       ="",
Japan63!W69       ="",
Japan63!U69       ="",
Norway64!V69      ="",
Norway64!W69      ="",
Norway64!U69      ="",
Switzerland65!V69 ="",
Switzerland65!W69 ="",
Switzerland65!V69 =""),"",
LN((Australia61!V69*Australia61!W69+Canada62!V69*Canada62!W69+Japan63!V69*Japan63!W69+Norway64!V69*Norway64!W69+Switzerland65!V69*Switzerland65!W69)
/(Australia61!U69+Canada62!U69+Japan63!U69+Norway64!U69+Switzerland65!U69)))</f>
        <v/>
      </c>
      <c r="X69" s="61" t="str">
        <f>IF(OR(
Australia61!X69   ="",
Australia61!D69   ="",
Australia61!B69   ="",
Canada62!X69      ="",
Canada62!D69      ="",
Canada62!B69      ="",
Japan63!X69       ="",
Japan63!D69       ="",
Japan63!B69       ="",
Norway64!X69      ="",
Norway64!D69      ="",
Norway64!B69      ="",
Switzerland65!X69 ="",
Switzerland65!D69 ="",
Switzerland65!B69 =""),"",
(Australia61!X69*Australia61!D69/Australia61!B69
 +Canada62!X69*Canada62!D69/Canada62!B69
 +Japan63!X69*Japan63!D69/Japan63!B69
 +Norway64!X69*Norway64!D69/Norway64!B69
 +Switzerland65!X69*Switzerland65!D69/Switzerland65!B69)
/(Australia61!D69/Australia61!B69
 +Canada62!D69/Canada62!B69
 +Japan63!D69/Japan63!B69
 +Norway64!D69/Norway64!B69
 +Switzerland65!D69/Switzerland65!B69))</f>
        <v/>
      </c>
      <c r="Y69" s="61" t="str">
        <f>IF(OR(
Australia61!Y69   ="",
Australia61!D69   ="",
Australia61!B69   ="",
Canada62!Y69      ="",
Canada62!D69      ="",
Canada62!B69      ="",
Japan63!Y69       ="",
Japan63!D69       ="",
Japan63!B69       ="",
Norway64!Y69      ="",
Norway64!D69      ="",
Norway64!B69      ="",
Switzerland65!Y69 ="",
Switzerland65!D69 ="",
Switzerland65!B69 =""),"",
(Australia61!Y69/Australia61!B69
 +Canada62!Y69/Canada62!B69
 +Japan63!Y69/Japan63!B69
 +Norway64!Y69/Norway64!B69
 +Switzerland65!Y69/Switzerland65!B69)
/(Australia61!D69/Australia61!B69
 +Canada62!D69/Canada62!B69
 +Japan63!D69/Japan63!B69
 +Norway64!D69/Norway64!B69
 +Switzerland65!D69/Switzerland65!B69))</f>
        <v/>
      </c>
      <c r="Z69" s="61">
        <v>0.91</v>
      </c>
      <c r="AA69" s="62">
        <f t="shared" ref="AA69:AA132" si="3">IF(OR(Z68="",K69=""),"",Z68/100-K69)</f>
        <v>-1.9430018736812455E-2</v>
      </c>
      <c r="AB69" s="61">
        <f>IF(OR(
Australia61!AB69   ="",
Australia61!D69   ="",
Australia61!B69   ="",
Canada62!AB69      ="",
Canada62!D69      ="",
Canada62!B69      ="",
Japan63!AB69       ="",
Japan63!D69       ="",
Japan63!B69       ="",
Norway64!AB69      ="",
Norway64!D69      ="",
Norway64!B69      ="",
Switzerland65!AB69 ="",
Switzerland65!D69 ="",
Switzerland65!B69 =""),"",
(Australia61!AB69*Australia61!D69/Australia61!B69
 +Canada62!AB69*Canada62!D69/Canada62!B69
 +Japan63!AB69*Japan63!D69/Japan63!B69
 +Norway64!AB69*Norway64!D69/Norway64!B69
 +Switzerland65!AB69*Switzerland65!D69/Switzerland65!B69)
/(Australia61!D69/Australia61!B69
 +Canada62!D69/Canada62!B69
 +Japan63!D69/Japan63!B69
 +Norway64!D69/Norway64!B69
 +Switzerland65!D69/Switzerland65!B69))</f>
        <v>0.69689842433363636</v>
      </c>
    </row>
    <row r="70" spans="1:28">
      <c r="A70" s="62">
        <v>1937</v>
      </c>
      <c r="B70" s="62" t="str">
        <f>IF(OR(
Australia61!AC70   ="",
Australia61!D70   ="",
Australia61!B70   ="",
Canada62!AC70      ="",
Canada62!D70      ="",
Canada62!B70      ="",
Japan63!AC70       ="",
Japan63!D70       ="",
Japan63!B70       ="",
Norway64!AC70      ="",
Norway64!D70      ="",
Norway64!B70      ="",
Switzerland65!AC70 ="",
Switzerland65!D70 ="",
Switzerland65!B70 =""),"",
(Australia61!AC70*Australia61!D70/Australia61!B70
 +Canada62!AC70*Canada62!D70/Canada62!B70
 +Japan63!AC70*Japan63!D70/Japan63!B70
 +Norway64!AC70*Norway64!D70/Norway64!B70
 +Switzerland65!AC70*Switzerland65!D70/Switzerland65!B70)
/(Australia61!D70/Australia61!B70
 +Canada62!D70/Canada62!B70
 +Japan63!D70/Japan63!B70
 +Norway64!D70/Norway64!B70
 +Switzerland65!D70/Switzerland65!B70))</f>
        <v/>
      </c>
      <c r="C70" s="61" t="str">
        <f>IF(OR(
Australia61!F70   ="",
Australia61!D70   ="",
Australia61!B70   ="",
Canada62!F70      ="",
Canada62!D70      ="",
Canada62!B70      ="",
Japan63!F70       ="",
Japan63!D70       ="",
Japan63!B70       ="",
Norway64!F70      ="",
Norway64!D70      ="",
Norway64!B70      ="",
Switzerland65!F70 ="",
Switzerland65!D70 ="",
Switzerland65!B70 =""),"",
(Australia61!F70*Australia61!D70/Australia61!B70
 +Canada62!F70*Canada62!D70/Canada62!B70
 +Japan63!F70*Japan63!D70/Japan63!B70
 +Norway64!F70*Norway64!D70/Norway64!B70
 +Switzerland65!F70*Switzerland65!D70/Switzerland65!B70)
/(Australia61!D70/Australia61!B70
 +Canada62!D70/Canada62!B70
 +Japan63!D70/Japan63!B70
 +Norway64!D70/Norway64!B70
 +Switzerland65!D70/Switzerland65!B70))</f>
        <v/>
      </c>
      <c r="D70" s="61" t="str">
        <f>IF(OR(
Australia61!AE70   ="",
Australia61!D70   ="",
Australia61!B70   ="",
Canada62!AE70      ="",
Canada62!D70      ="",
Canada62!B70      ="",
Japan63!AE70       ="",
Japan63!D70       ="",
Japan63!B70       ="",
Norway64!AE70      ="",
Norway64!D70      ="",
Norway64!B70      ="",
Switzerland65!AE70 ="",
Switzerland65!D70 ="",
Switzerland65!B70 =""),"",
(Australia61!AE70*Australia61!D70/Australia61!B70
 +Canada62!AE70*Canada62!D70/Canada62!B70
 +Japan63!AE70*Japan63!D70/Japan63!B70
 +Norway64!AE70*Norway64!D70/Norway64!B70
 +Switzerland65!AE70*Switzerland65!D70/Switzerland65!B70)
/(Australia61!D70/Australia61!B70
 +Canada62!D70/Canada62!B70
 +Japan63!D70/Japan63!B70
 +Norway64!D70/Norway64!B70
 +Switzerland65!D70/Switzerland65!B70))</f>
        <v/>
      </c>
      <c r="E70" s="61" t="str">
        <f>IF(OR(
Australia61!H70   ="",
Australia61!D70   ="",
Australia61!B70   ="",
Canada62!H70      ="",
Canada62!D70      ="",
Canada62!B70      ="",
Japan63!H70       ="",
Japan63!D70       ="",
Japan63!B70       ="",
Norway64!H70      ="",
Norway64!D70      ="",
Norway64!B70      ="",
Switzerland65!H70 ="",
Switzerland65!D70 ="",
Switzerland65!B70 =""),"",
(Australia61!H70*Australia61!D70/Australia61!B70
 +Canada62!H70*Canada62!D70/Canada62!B70
 +Japan63!H70*Japan63!D70/Japan63!B70
 +Norway64!H70*Norway64!D70/Norway64!B70
 +Switzerland65!H70*Switzerland65!D70/Switzerland65!B70)
/(Australia61!D70/Australia61!B70
 +Canada62!D70/Canada62!B70
 +Japan63!D70/Japan63!B70
 +Norway64!D70/Norway64!B70
 +Switzerland65!D70/Switzerland65!B70))</f>
        <v/>
      </c>
      <c r="F70" s="61">
        <f>IF(OR(
Australia61!I70   ="",
Australia61!D70   ="",
Australia61!B70   ="",
Canada62!I70      ="",
Canada62!D70      ="",
Canada62!B70      ="",
Japan63!I70       ="",
Japan63!D70       ="",
Japan63!B70       ="",
Norway64!I70      ="",
Norway64!D70      ="",
Norway64!B70      ="",
Switzerland65!I70 ="",
Switzerland65!D70 ="",
Switzerland65!B70 =""),"",
(Australia61!I70/Australia61!B70
 +Canada62!I70/Canada62!B70
 +Japan63!I70/Japan63!B70
 +Norway64!I70/Norway64!B70
 +Switzerland65!I70/Switzerland65!B70)
/(Australia61!D70/Australia61!B70
 +Canada62!D70/Canada62!B70
 +Japan63!D70/Japan63!B70
 +Norway64!D70/Norway64!B70
 +Switzerland65!D70/Switzerland65!B70))</f>
        <v>9.6799915932672231E-2</v>
      </c>
      <c r="G70" s="61">
        <f>IF(OR(
Australia61!J70   ="",
Australia61!D70   ="",
Australia61!B70   ="",
Canada62!J70      ="",
Canada62!D70      ="",
Canada62!B70      ="",
Japan63!J70       ="",
Japan63!D70       ="",
Japan63!B70       ="",
Norway64!J70      ="",
Norway64!D70      ="",
Norway64!B70      ="",
Switzerland65!J70 ="",
Switzerland65!D70 ="",
Switzerland65!B70 =""),"",
(Australia61!J70/Australia61!B70
 +Canada62!J70/Canada62!B70
 +Japan63!J70/Japan63!B70
 +Norway64!J70/Norway64!B70
 +Switzerland65!J70/Switzerland65!B70)
/(Australia61!D70/Australia61!B70
 +Canada62!D70/Canada62!B70
 +Japan63!D70/Japan63!B70
 +Norway64!D70/Norway64!B70
 +Switzerland65!D70/Switzerland65!B70))</f>
        <v>9.4480226195964315E-2</v>
      </c>
      <c r="H70" s="61">
        <f>IF(OR(
Australia61!K70   ="",
Australia61!D70   ="",
Australia61!B70   ="",
Canada62!K70      ="",
Canada62!D70      ="",
Canada62!B70      ="",
Japan63!K70       ="",
Japan63!D70       ="",
Japan63!B70       ="",
Norway64!K70      ="",
Norway64!D70      ="",
Norway64!B70      ="",
Switzerland65!K70 ="",
Switzerland65!D70 ="",
Switzerland65!B70 =""),"",
(Australia61!K70/Australia61!B70
 +Canada62!K70/Canada62!B70
 +Japan63!K70/Japan63!B70
 +Norway64!K70/Norway64!B70
 +Switzerland65!K70/Switzerland65!B70)
/(Australia61!D70/Australia61!B70
 +Canada62!D70/Canada62!B70
 +Japan63!D70/Japan63!B70
 +Norway64!D70/Norway64!B70
 +Switzerland65!D70/Switzerland65!B70))</f>
        <v>0.16861226122998632</v>
      </c>
      <c r="I70" s="61">
        <f>IF(OR(
Australia61!L70   ="",
Australia61!D70   ="",
Australia61!B70   ="",
Canada62!L70      ="",
Canada62!D70      ="",
Canada62!B70      ="",
Japan63!L70       ="",
Japan63!D70       ="",
Japan63!B70       ="",
Norway64!L70      ="",
Norway64!D70      ="",
Norway64!B70      ="",
Switzerland65!L70 ="",
Switzerland65!D70 ="",
Switzerland65!B70 =""),"",
(Australia61!L70/Australia61!B70
 +Canada62!L70/Canada62!B70
 +Japan63!L70/Japan63!B70
 +Norway64!L70/Norway64!B70
 +Switzerland65!L70/Switzerland65!B70)
/(Australia61!D70/Australia61!B70
 +Canada62!D70/Canada62!B70
 +Japan63!D70/Japan63!B70
 +Norway64!D70/Norway64!B70
 +Switzerland65!D70/Switzerland65!B70))</f>
        <v>0.16979209030432851</v>
      </c>
      <c r="J70" s="61">
        <f t="shared" si="2"/>
        <v>-1.1798290743421924E-3</v>
      </c>
      <c r="K70" s="62">
        <f>IF(OR(
Australia61!D70   ="",Australia61!D69   ="",
Australia61!B70   ="",Australia61!B69   ="",
Australia61!N70   ="",Australia61!N69   ="",
Canada62!D70      ="",Canada62!D69      ="",
Canada62!B70      ="",Canada62!B69      ="",
Canada62!N70      ="",Canada62!N69      ="",
Japan63!D70       ="",Japan63!D69       ="",
Japan63!B70       ="",Japan63!B69       ="",
Japan63!N70       ="",Japan63!N69       ="",
Norway64!D70      ="",Norway64!D69      ="",
Norway64!B70      ="",Norway64!B69      ="",
Norway64!N70      ="",Norway64!N69      ="",
Switzerland65!D70 ="",Switzerland65!D69 ="",
Switzerland65!B70 ="",Switzerland65!B69 ="",
Switzerland65!N70 ="",Switzerland65!N69 =""),"",
LN(SQRT(
(Australia61!D70/Australia61!B70
 +Canada62!D70/Canada62!B70
 +Japan63!D70/Japan63!B70
 +Norway64!D70/Norway64!B70
 +Switzerland65!D70/Switzerland65!B70)
/(Australia61!D70/Australia61!N70*Australia61!N69/Australia61!B69
 +Canada62!D70/Canada62!N70*Canada62!N69/Canada62!B69
 +Japan63!D70/Japan63!N70*Japan63!N69/Japan63!B69
 +Norway64!D70/Norway64!N70*Norway64!N69/Norway64!B69
 +Switzerland65!D70/Switzerland65!N70*Switzerland65!N69/Switzerland65!B69)
*(Australia61!D69/Australia61!N69*Australia61!N70/Australia61!B70
 +Canada62!D69/Canada62!N69*Canada62!N70/Canada62!B70
 +Japan63!D69/Japan63!N69*Japan63!N70/Japan63!B70
 +Norway64!D69/Norway64!N69*Norway64!N70/Norway64!B70
 +Switzerland65!D69/Switzerland65!N69*Switzerland65!N70/Switzerland65!B70)
/(Australia61!D69/Australia61!B69
 +Canada62!D69/Canada62!B69
 +Japan63!D69/Japan63!B69
 +Norway64!D69/Norway64!B69
 +Switzerland65!D69/Switzerland65!B69))))</f>
        <v>3.6734741371081403E-2</v>
      </c>
      <c r="L70" s="62" t="str">
        <f>IF(OR(
Australia61!F70   ="",Australia61!F69   ="",
Australia61!D70   ="",Australia61!D69   ="",
Australia61!B70   ="",Australia61!B69   ="",
Australia61!P70   ="",Australia61!P69   ="",
Canada62!F70      ="",Canada62!F69      ="",
Canada62!D70      ="",Canada62!D69      ="",
Canada62!B70      ="",Canada62!B69      ="",
Canada62!P70      ="",Canada62!P69      ="",
Japan63!F70       ="",Japan63!F69       ="",
Japan63!D70       ="",Japan63!D69       ="",
Japan63!B70       ="",Japan63!B69       ="",
Japan63!P70       ="",Japan63!P69       ="",
Norway64!F70      ="",Norway64!F69      ="",
Norway64!D70      ="",Norway64!D69      ="",
Norway64!B70      ="",Norway64!B69      ="",
Norway64!P70      ="",Norway64!P69      ="",
Switzerland65!F70 ="",Switzerland65!F69 ="",
Switzerland65!D70 ="",Switzerland65!D69 ="",
Switzerland65!B70 ="",Switzerland65!B69 ="",
Switzerland65!P70 ="",Switzerland65!P69 =""),"",
LN(SQRT(
(Australia61!D70*Australia61!F70/Australia61!B70
 +Canada62!D70*Canada62!F70/Canada62!B70
 +Japan63!D70*Japan63!F70/Japan63!B70
 +Norway64!D70*Norway64!F70/Norway64!B70
 +Switzerland65!D70*Switzerland65!F70/Switzerland65!B70)
/(Australia61!D70*Australia61!F70/Australia61!P70*Australia61!P69/Australia61!B69
 +Canada62!D70*Canada62!F70/Canada62!P70*Canada62!P69/Canada62!B69
 +Japan63!D70*Japan63!F70/Japan63!P70*Japan63!P69/Japan63!B69
 +Norway64!D70*Norway64!F70/Norway64!P70*Norway64!P69/Norway64!B69
 +Switzerland65!D70*Switzerland65!F70/Switzerland65!P70*Switzerland65!P69/Switzerland65!B69)
*(Australia61!D69*Australia61!F69/Australia61!P69*Australia61!P70/Australia61!B70
 +Canada62!D69*Canada62!F69/Canada62!P69*Canada62!P70/Canada62!B70
 +Japan63!D69*Japan63!F69/Japan63!P69*Japan63!P70/Japan63!B70
 +Norway64!D69*Norway64!F69/Norway64!P69*Norway64!P70/Norway64!B70
 +Switzerland65!D69*Switzerland65!F69/Switzerland65!P69*Switzerland65!P70/Switzerland65!B70)
/(Australia61!D69*Australia61!F69/Australia61!B69
 +Canada62!D69*Canada62!F69/Canada62!B69
 +Japan63!D69*Japan63!F69/Japan63!B69
 +Norway64!D69*Norway64!F69/Norway64!B69
 +Switzerland65!D69*Switzerland65!F69/Switzerland65!B69))))</f>
        <v/>
      </c>
      <c r="M70" s="62" t="str">
        <f>IF(OR(
Australia61!H70   ="",Australia61!H69   ="",
Australia61!D70   ="",Australia61!D69   ="",
Australia61!B70   ="",Australia61!B69   ="",
Australia61!Q70   ="",Australia61!Q69   ="",
Canada62!H70      ="",Canada62!H69      ="",
Canada62!D70      ="",Canada62!D69      ="",
Canada62!B70      ="",Canada62!B69      ="",
Canada62!Q70      ="",Canada62!Q69      ="",
Japan63!H70       ="",Japan63!H69       ="",
Japan63!D70       ="",Japan63!D69       ="",
Japan63!B70       ="",Japan63!B69       ="",
Japan63!Q70       ="",Japan63!Q69       ="",
Norway64!H70      ="",Norway64!H69      ="",
Norway64!D70      ="",Norway64!D69      ="",
Norway64!B70      ="",Norway64!B69      ="",
Norway64!Q70      ="",Norway64!Q69      ="",
Switzerland65!H70 ="",Switzerland65!H69 ="",
Switzerland65!D70 ="",Switzerland65!D69 ="",
Switzerland65!B70 ="",Switzerland65!B69 ="",
Switzerland65!Q70 ="",Switzerland65!Q69 =""),"",
LN(SQRT(
(Australia61!D70*Australia61!H70/Australia61!B70
 +Canada62!D70*Canada62!H70/Canada62!B70
 +Japan63!D70*Japan63!H70/Japan63!B70
 +Norway64!D70*Norway64!H70/Norway64!B70
 +Switzerland65!D70*Switzerland65!H70/Switzerland65!B70)
/(Australia61!D70*Australia61!H70/Australia61!Q70*Australia61!Q69/Australia61!B69
 +Canada62!D70*Canada62!H70/Canada62!Q70*Canada62!Q69/Canada62!B69
 +Japan63!D70*Japan63!H70/Japan63!Q70*Japan63!Q69/Japan63!B69
 +Norway64!D70*Norway64!H70/Norway64!Q70*Norway64!Q69/Norway64!B69
 +Switzerland65!D70*Switzerland65!H70/Switzerland65!Q70*Switzerland65!Q69/Switzerland65!B69)
*(Australia61!D69*Australia61!H69/Australia61!Q69*Australia61!Q70/Australia61!B70
 +Canada62!D69*Canada62!H69/Canada62!Q69*Canada62!Q70/Canada62!B70
 +Japan63!D69*Japan63!H69/Japan63!Q69*Japan63!Q70/Japan63!B70
 +Norway64!D69*Norway64!H69/Norway64!Q69*Norway64!Q70/Norway64!B70
 +Switzerland65!D69*Switzerland65!H69/Switzerland65!Q69*Switzerland65!Q70/Switzerland65!B70)
/(Australia61!D69*Australia61!H69/Australia61!B69
 +Canada62!D69*Canada62!H69/Canada62!B69
 +Japan63!D69*Japan63!H69/Japan63!B69
 +Norway64!D69*Norway64!H69/Norway64!B69
 +Switzerland65!D69*Switzerland65!H69/Switzerland65!B69))))</f>
        <v/>
      </c>
      <c r="N70" s="62" t="str">
        <f>IF(OR(
Australia61!I70   ="",Australia61!I69   ="",
Australia61!B70   ="",Australia61!B69   ="",
Australia61!R70   ="",Australia61!R69   ="",
Canada62!I70      ="",Canada62!I69      ="",
Canada62!B70      ="",Canada62!B69      ="",
Canada62!R70      ="",Canada62!R69      ="",
Japan63!I70       ="",Japan63!I69       ="",
Japan63!B70       ="",Japan63!B69       ="",
Japan63!R70       ="",Japan63!R69       ="",
Norway64!I70      ="",Norway64!I69      ="",
Norway64!B70      ="",Norway64!B69      ="",
Norway64!R70      ="",Norway64!R69      ="",
Switzerland65!I70 ="",Switzerland65!I69 ="",
Switzerland65!B70 ="",Switzerland65!B69 ="",
Switzerland65!R70 ="",Switzerland65!R69 =""),"",
LN(SQRT(
(Australia61!I70/Australia61!B70
 +Canada62!I70/Canada62!B70
 +Japan63!I70/Japan63!B70
 +Norway64!I70/Norway64!B70
 +Switzerland65!I70/Switzerland65!B70)
/(Australia61!I70/Australia61!R70*Australia61!R69/Australia61!B69
 +Canada62!I70/Canada62!R70*Canada62!R69/Canada62!B69
 +Japan63!I70/Japan63!R70*Japan63!R69/Japan63!B69
 +Norway64!I70/Norway64!R70*Norway64!R69/Norway64!B69
 +Switzerland65!I70/Switzerland65!R70*Switzerland65!R69/Switzerland65!B69)
*(Australia61!I69/Australia61!R69*Australia61!R70/Australia61!B70
 +Canada62!I69/Canada62!R69*Canada62!R70/Canada62!B70
 +Japan63!I69/Japan63!R69*Japan63!R70/Japan63!B70
 +Norway64!I69/Norway64!R69*Norway64!R70/Norway64!B70
 +Switzerland65!I69/Switzerland65!R69*Switzerland65!R70/Switzerland65!B70)
/(Australia61!I69/Australia61!B69
 +Canada62!I69/Canada62!B69
 +Japan63!I69/Japan63!B69
 +Norway64!I69/Norway64!B69
 +Switzerland65!I69/Switzerland65!B69))))</f>
        <v/>
      </c>
      <c r="O70" s="62" t="str">
        <f>IF(OR(
Australia61!K70   ="",Australia61!K69   ="",
Australia61!B70   ="",Australia61!B69   ="",
Australia61!S70   ="",Australia61!S69   ="",
Canada62!K70      ="",Canada62!K69      ="",
Canada62!B70      ="",Canada62!B69      ="",
Canada62!S70      ="",Canada62!S69      ="",
Japan63!K70       ="",Japan63!K69       ="",
Japan63!B70       ="",Japan63!B69       ="",
Japan63!S70       ="",Japan63!S69       ="",
Norway64!K70      ="",Norway64!K69      ="",
Norway64!B70      ="",Norway64!B69      ="",
Norway64!S70      ="",Norway64!S69      ="",
Switzerland65!K70 ="",Switzerland65!K69 ="",
Switzerland65!B70 ="",Switzerland65!B69 ="",
Switzerland65!S70 ="",Switzerland65!S69 =""),"",
LN(SQRT(
(Australia61!K70/Australia61!B70
 +Canada62!K70/Canada62!B70
 +Japan63!K70/Japan63!B70
 +Norway64!K70/Norway64!B70
 +Switzerland65!K70/Switzerland65!B70)
/(Australia61!K70/Australia61!S70*Australia61!S69/Australia61!B69
 +Canada62!K70/Canada62!S70*Canada62!S69/Canada62!B69
 +Japan63!K70/Japan63!S70*Japan63!S69/Japan63!B69
 +Norway64!K70/Norway64!S70*Norway64!S69/Norway64!B69
 +Switzerland65!K70/Switzerland65!S70*Switzerland65!S69/Switzerland65!B69)
*(Australia61!K69/Australia61!S69*Australia61!S70/Australia61!B70
 +Canada62!K69/Canada62!S69*Canada62!S70/Canada62!B70
 +Japan63!K69/Japan63!S69*Japan63!S70/Japan63!B70
 +Norway64!K69/Norway64!S69*Norway64!S70/Norway64!B70
 +Switzerland65!K69/Switzerland65!S69*Switzerland65!S70/Switzerland65!B70)
/(Australia61!K69/Australia61!B69
 +Canada62!K69/Canada62!B69
 +Japan63!K69/Japan63!B69
 +Norway64!K69/Norway64!B69
 +Switzerland65!K69/Switzerland65!B69))))</f>
        <v/>
      </c>
      <c r="P70" s="62" t="str">
        <f>IF(OR(
Australia61!L70   ="",Australia61!L69   ="",
Australia61!B70   ="",Australia61!B69   ="",
Australia61!T70   ="",Australia61!T69   ="",
Canada62!L70      ="",Canada62!L69      ="",
Canada62!B70      ="",Canada62!B69      ="",
Canada62!T70      ="",Canada62!T69      ="",
Japan63!L70       ="",Japan63!L69       ="",
Japan63!B70       ="",Japan63!B69       ="",
Japan63!T70       ="",Japan63!T69       ="",
Norway64!L70      ="",Norway64!L69      ="",
Norway64!B70      ="",Norway64!B69      ="",
Norway64!T70      ="",Norway64!T69      ="",
Switzerland65!L70 ="",Switzerland65!L69 ="",
Switzerland65!B70 ="",Switzerland65!B69 ="",
Switzerland65!T70 ="",Switzerland65!T69 =""),"",
LN(SQRT(
(Australia61!L70/Australia61!B70
 +Canada62!L70/Canada62!B70
 +Japan63!L70/Japan63!B70
 +Norway64!L70/Norway64!B70
 +Switzerland65!L70/Switzerland65!B70)
/(Australia61!L70/Australia61!T70*Australia61!T69/Australia61!B69
 +Canada62!L70/Canada62!T70*Canada62!T69/Canada62!B69
 +Japan63!L70/Japan63!T70*Japan63!T69/Japan63!B69
 +Norway64!L70/Norway64!T70*Norway64!T69/Norway64!B69
 +Switzerland65!L70/Switzerland65!T70*Switzerland65!T69/Switzerland65!B69)
*(Australia61!L69/Australia61!T69*Australia61!T70/Australia61!B70
 +Canada62!L69/Canada62!T69*Canada62!T70/Canada62!B70
 +Japan63!L69/Japan63!T69*Japan63!T70/Japan63!B70
 +Norway64!L69/Norway64!T69*Norway64!T70/Norway64!B70
 +Switzerland65!L69/Switzerland65!T69*Switzerland65!T70/Switzerland65!B70)
/(Australia61!L69/Australia61!B69
 +Canada62!L69/Canada62!B69
 +Japan63!L69/Japan63!B69
 +Norway64!L69/Norway64!B69
 +Switzerland65!L69/Switzerland65!B69))))</f>
        <v/>
      </c>
      <c r="V70" s="61" t="str">
        <f>IF(OR(
Australia61!V70   ="",
Australia61!U70   ="",
Canada62!V70      ="",
Canada62!U70      ="",
Japan63!V70       ="",
Japan63!U70       ="",
Norway64!V70      ="",
Norway64!U70      ="",
Switzerland65!V70 ="",
Switzerland65!U70 =""),"",
LN((Australia61!V70+Canada62!V70+Japan63!V70+Norway64!V70+Switzerland65!V70)
/(Australia61!U70+Canada62!U70+Japan63!U70+Norway64!U70+Switzerland65!U70)))</f>
        <v/>
      </c>
      <c r="W70" s="61" t="str">
        <f>IF(OR(
Australia61!V70   ="",
Australia61!W70   ="",
Australia61!U70   ="",
Canada62!V70      ="",
Canada62!W70      ="",
Canada62!U70      ="",
Japan63!V70       ="",
Japan63!W70       ="",
Japan63!U70       ="",
Norway64!V70      ="",
Norway64!W70      ="",
Norway64!U70      ="",
Switzerland65!V70 ="",
Switzerland65!W70 ="",
Switzerland65!V70 =""),"",
LN((Australia61!V70*Australia61!W70+Canada62!V70*Canada62!W70+Japan63!V70*Japan63!W70+Norway64!V70*Norway64!W70+Switzerland65!V70*Switzerland65!W70)
/(Australia61!U70+Canada62!U70+Japan63!U70+Norway64!U70+Switzerland65!U70)))</f>
        <v/>
      </c>
      <c r="X70" s="61" t="str">
        <f>IF(OR(
Australia61!X70   ="",
Australia61!D70   ="",
Australia61!B70   ="",
Canada62!X70      ="",
Canada62!D70      ="",
Canada62!B70      ="",
Japan63!X70       ="",
Japan63!D70       ="",
Japan63!B70       ="",
Norway64!X70      ="",
Norway64!D70      ="",
Norway64!B70      ="",
Switzerland65!X70 ="",
Switzerland65!D70 ="",
Switzerland65!B70 =""),"",
(Australia61!X70*Australia61!D70/Australia61!B70
 +Canada62!X70*Canada62!D70/Canada62!B70
 +Japan63!X70*Japan63!D70/Japan63!B70
 +Norway64!X70*Norway64!D70/Norway64!B70
 +Switzerland65!X70*Switzerland65!D70/Switzerland65!B70)
/(Australia61!D70/Australia61!B70
 +Canada62!D70/Canada62!B70
 +Japan63!D70/Japan63!B70
 +Norway64!D70/Norway64!B70
 +Switzerland65!D70/Switzerland65!B70))</f>
        <v/>
      </c>
      <c r="Y70" s="61" t="str">
        <f>IF(OR(
Australia61!Y70   ="",
Australia61!D70   ="",
Australia61!B70   ="",
Canada62!Y70      ="",
Canada62!D70      ="",
Canada62!B70      ="",
Japan63!Y70       ="",
Japan63!D70       ="",
Japan63!B70       ="",
Norway64!Y70      ="",
Norway64!D70      ="",
Norway64!B70      ="",
Switzerland65!Y70 ="",
Switzerland65!D70 ="",
Switzerland65!B70 =""),"",
(Australia61!Y70/Australia61!B70
 +Canada62!Y70/Canada62!B70
 +Japan63!Y70/Japan63!B70
 +Norway64!Y70/Norway64!B70
 +Switzerland65!Y70/Switzerland65!B70)
/(Australia61!D70/Australia61!B70
 +Canada62!D70/Canada62!B70
 +Japan63!D70/Japan63!B70
 +Norway64!D70/Norway64!B70
 +Switzerland65!D70/Switzerland65!B70))</f>
        <v/>
      </c>
      <c r="Z70" s="61">
        <v>1</v>
      </c>
      <c r="AA70" s="62">
        <f t="shared" si="3"/>
        <v>-2.7634741371081403E-2</v>
      </c>
      <c r="AB70" s="61">
        <f>IF(OR(
Australia61!AB70   ="",
Australia61!D70   ="",
Australia61!B70   ="",
Canada62!AB70      ="",
Canada62!D70      ="",
Canada62!B70      ="",
Japan63!AB70       ="",
Japan63!D70       ="",
Japan63!B70       ="",
Norway64!AB70      ="",
Norway64!D70      ="",
Norway64!B70      ="",
Switzerland65!AB70 ="",
Switzerland65!D70 ="",
Switzerland65!B70 =""),"",
(Australia61!AB70*Australia61!D70/Australia61!B70
 +Canada62!AB70*Canada62!D70/Canada62!B70
 +Japan63!AB70*Japan63!D70/Japan63!B70
 +Norway64!AB70*Norway64!D70/Norway64!B70
 +Switzerland65!AB70*Switzerland65!D70/Switzerland65!B70)
/(Australia61!D70/Australia61!B70
 +Canada62!D70/Canada62!B70
 +Japan63!D70/Japan63!B70
 +Norway64!D70/Norway64!B70
 +Switzerland65!D70/Switzerland65!B70))</f>
        <v>0.63517797750192206</v>
      </c>
    </row>
    <row r="71" spans="1:28">
      <c r="A71" s="62">
        <v>1938</v>
      </c>
      <c r="B71" s="62" t="str">
        <f>IF(OR(
Australia61!AC71   ="",
Australia61!D71   ="",
Australia61!B71   ="",
Canada62!AC71      ="",
Canada62!D71      ="",
Canada62!B71      ="",
Japan63!AC71       ="",
Japan63!D71       ="",
Japan63!B71       ="",
Norway64!AC71      ="",
Norway64!D71      ="",
Norway64!B71      ="",
Switzerland65!AC71 ="",
Switzerland65!D71 ="",
Switzerland65!B71 =""),"",
(Australia61!AC71*Australia61!D71/Australia61!B71
 +Canada62!AC71*Canada62!D71/Canada62!B71
 +Japan63!AC71*Japan63!D71/Japan63!B71
 +Norway64!AC71*Norway64!D71/Norway64!B71
 +Switzerland65!AC71*Switzerland65!D71/Switzerland65!B71)
/(Australia61!D71/Australia61!B71
 +Canada62!D71/Canada62!B71
 +Japan63!D71/Japan63!B71
 +Norway64!D71/Norway64!B71
 +Switzerland65!D71/Switzerland65!B71))</f>
        <v/>
      </c>
      <c r="C71" s="61" t="str">
        <f>IF(OR(
Australia61!F71   ="",
Australia61!D71   ="",
Australia61!B71   ="",
Canada62!F71      ="",
Canada62!D71      ="",
Canada62!B71      ="",
Japan63!F71       ="",
Japan63!D71       ="",
Japan63!B71       ="",
Norway64!F71      ="",
Norway64!D71      ="",
Norway64!B71      ="",
Switzerland65!F71 ="",
Switzerland65!D71 ="",
Switzerland65!B71 =""),"",
(Australia61!F71*Australia61!D71/Australia61!B71
 +Canada62!F71*Canada62!D71/Canada62!B71
 +Japan63!F71*Japan63!D71/Japan63!B71
 +Norway64!F71*Norway64!D71/Norway64!B71
 +Switzerland65!F71*Switzerland65!D71/Switzerland65!B71)
/(Australia61!D71/Australia61!B71
 +Canada62!D71/Canada62!B71
 +Japan63!D71/Japan63!B71
 +Norway64!D71/Norway64!B71
 +Switzerland65!D71/Switzerland65!B71))</f>
        <v/>
      </c>
      <c r="D71" s="61" t="str">
        <f>IF(OR(
Australia61!AE71   ="",
Australia61!D71   ="",
Australia61!B71   ="",
Canada62!AE71      ="",
Canada62!D71      ="",
Canada62!B71      ="",
Japan63!AE71       ="",
Japan63!D71       ="",
Japan63!B71       ="",
Norway64!AE71      ="",
Norway64!D71      ="",
Norway64!B71      ="",
Switzerland65!AE71 ="",
Switzerland65!D71 ="",
Switzerland65!B71 =""),"",
(Australia61!AE71*Australia61!D71/Australia61!B71
 +Canada62!AE71*Canada62!D71/Canada62!B71
 +Japan63!AE71*Japan63!D71/Japan63!B71
 +Norway64!AE71*Norway64!D71/Norway64!B71
 +Switzerland65!AE71*Switzerland65!D71/Switzerland65!B71)
/(Australia61!D71/Australia61!B71
 +Canada62!D71/Canada62!B71
 +Japan63!D71/Japan63!B71
 +Norway64!D71/Norway64!B71
 +Switzerland65!D71/Switzerland65!B71))</f>
        <v/>
      </c>
      <c r="E71" s="61" t="str">
        <f>IF(OR(
Australia61!H71   ="",
Australia61!D71   ="",
Australia61!B71   ="",
Canada62!H71      ="",
Canada62!D71      ="",
Canada62!B71      ="",
Japan63!H71       ="",
Japan63!D71       ="",
Japan63!B71       ="",
Norway64!H71      ="",
Norway64!D71      ="",
Norway64!B71      ="",
Switzerland65!H71 ="",
Switzerland65!D71 ="",
Switzerland65!B71 =""),"",
(Australia61!H71*Australia61!D71/Australia61!B71
 +Canada62!H71*Canada62!D71/Canada62!B71
 +Japan63!H71*Japan63!D71/Japan63!B71
 +Norway64!H71*Norway64!D71/Norway64!B71
 +Switzerland65!H71*Switzerland65!D71/Switzerland65!B71)
/(Australia61!D71/Australia61!B71
 +Canada62!D71/Canada62!B71
 +Japan63!D71/Japan63!B71
 +Norway64!D71/Norway64!B71
 +Switzerland65!D71/Switzerland65!B71))</f>
        <v/>
      </c>
      <c r="F71" s="61">
        <f>IF(OR(
Australia61!I71   ="",
Australia61!D71   ="",
Australia61!B71   ="",
Canada62!I71      ="",
Canada62!D71      ="",
Canada62!B71      ="",
Japan63!I71       ="",
Japan63!D71       ="",
Japan63!B71       ="",
Norway64!I71      ="",
Norway64!D71      ="",
Norway64!B71      ="",
Switzerland65!I71 ="",
Switzerland65!D71 ="",
Switzerland65!B71 =""),"",
(Australia61!I71/Australia61!B71
 +Canada62!I71/Canada62!B71
 +Japan63!I71/Japan63!B71
 +Norway64!I71/Norway64!B71
 +Switzerland65!I71/Switzerland65!B71)
/(Australia61!D71/Australia61!B71
 +Canada62!D71/Canada62!B71
 +Japan63!D71/Japan63!B71
 +Norway64!D71/Norway64!B71
 +Switzerland65!D71/Switzerland65!B71))</f>
        <v>0.10068607861915897</v>
      </c>
      <c r="G71" s="61">
        <f>IF(OR(
Australia61!J71   ="",
Australia61!D71   ="",
Australia61!B71   ="",
Canada62!J71      ="",
Canada62!D71      ="",
Canada62!B71      ="",
Japan63!J71       ="",
Japan63!D71       ="",
Japan63!B71       ="",
Norway64!J71      ="",
Norway64!D71      ="",
Norway64!B71      ="",
Switzerland65!J71 ="",
Switzerland65!D71 ="",
Switzerland65!B71 =""),"",
(Australia61!J71/Australia61!B71
 +Canada62!J71/Canada62!B71
 +Japan63!J71/Japan63!B71
 +Norway64!J71/Norway64!B71
 +Switzerland65!J71/Switzerland65!B71)
/(Australia61!D71/Australia61!B71
 +Canada62!D71/Canada62!B71
 +Japan63!D71/Japan63!B71
 +Norway64!D71/Norway64!B71
 +Switzerland65!D71/Switzerland65!B71))</f>
        <v>0.10198145498688853</v>
      </c>
      <c r="H71" s="61">
        <f>IF(OR(
Australia61!K71   ="",
Australia61!D71   ="",
Australia61!B71   ="",
Canada62!K71      ="",
Canada62!D71      ="",
Canada62!B71      ="",
Japan63!K71       ="",
Japan63!D71       ="",
Japan63!B71       ="",
Norway64!K71      ="",
Norway64!D71      ="",
Norway64!B71      ="",
Switzerland65!K71 ="",
Switzerland65!D71 ="",
Switzerland65!B71 =""),"",
(Australia61!K71/Australia61!B71
 +Canada62!K71/Canada62!B71
 +Japan63!K71/Japan63!B71
 +Norway64!K71/Norway64!B71
 +Switzerland65!K71/Switzerland65!B71)
/(Australia61!D71/Australia61!B71
 +Canada62!D71/Canada62!B71
 +Japan63!D71/Japan63!B71
 +Norway64!D71/Norway64!B71
 +Switzerland65!D71/Switzerland65!B71))</f>
        <v>0.14418549513261686</v>
      </c>
      <c r="I71" s="61">
        <f>IF(OR(
Australia61!L71   ="",
Australia61!D71   ="",
Australia61!B71   ="",
Canada62!L71      ="",
Canada62!D71      ="",
Canada62!B71      ="",
Japan63!L71       ="",
Japan63!D71       ="",
Japan63!B71       ="",
Norway64!L71      ="",
Norway64!D71      ="",
Norway64!B71      ="",
Switzerland65!L71 ="",
Switzerland65!D71 ="",
Switzerland65!B71 =""),"",
(Australia61!L71/Australia61!B71
 +Canada62!L71/Canada62!B71
 +Japan63!L71/Japan63!B71
 +Norway64!L71/Norway64!B71
 +Switzerland65!L71/Switzerland65!B71)
/(Australia61!D71/Australia61!B71
 +Canada62!D71/Canada62!B71
 +Japan63!D71/Japan63!B71
 +Norway64!D71/Norway64!B71
 +Switzerland65!D71/Switzerland65!B71))</f>
        <v>0.13895433659039605</v>
      </c>
      <c r="J71" s="61">
        <f t="shared" si="2"/>
        <v>5.2311585422208096E-3</v>
      </c>
      <c r="K71" s="62">
        <f>IF(OR(
Australia61!D71   ="",Australia61!D70   ="",
Australia61!B71   ="",Australia61!B70   ="",
Australia61!N71   ="",Australia61!N70   ="",
Canada62!D71      ="",Canada62!D70      ="",
Canada62!B71      ="",Canada62!B70      ="",
Canada62!N71      ="",Canada62!N70      ="",
Japan63!D71       ="",Japan63!D70       ="",
Japan63!B71       ="",Japan63!B70       ="",
Japan63!N71       ="",Japan63!N70       ="",
Norway64!D71      ="",Norway64!D70      ="",
Norway64!B71      ="",Norway64!B70      ="",
Norway64!N71      ="",Norway64!N70      ="",
Switzerland65!D71 ="",Switzerland65!D70 ="",
Switzerland65!B71 ="",Switzerland65!B70 ="",
Switzerland65!N71 ="",Switzerland65!N70 =""),"",
LN(SQRT(
(Australia61!D71/Australia61!B71
 +Canada62!D71/Canada62!B71
 +Japan63!D71/Japan63!B71
 +Norway64!D71/Norway64!B71
 +Switzerland65!D71/Switzerland65!B71)
/(Australia61!D71/Australia61!N71*Australia61!N70/Australia61!B70
 +Canada62!D71/Canada62!N71*Canada62!N70/Canada62!B70
 +Japan63!D71/Japan63!N71*Japan63!N70/Japan63!B70
 +Norway64!D71/Norway64!N71*Norway64!N70/Norway64!B70
 +Switzerland65!D71/Switzerland65!N71*Switzerland65!N70/Switzerland65!B70)
*(Australia61!D70/Australia61!N70*Australia61!N71/Australia61!B71
 +Canada62!D70/Canada62!N70*Canada62!N71/Canada62!B71
 +Japan63!D70/Japan63!N70*Japan63!N71/Japan63!B71
 +Norway64!D70/Norway64!N70*Norway64!N71/Norway64!B71
 +Switzerland65!D70/Switzerland65!N70*Switzerland65!N71/Switzerland65!B71)
/(Australia61!D70/Australia61!B70
 +Canada62!D70/Canada62!B70
 +Japan63!D70/Japan63!B70
 +Norway64!D70/Norway64!B70
 +Switzerland65!D70/Switzerland65!B70))))</f>
        <v>2.1167360815527073E-2</v>
      </c>
      <c r="L71" s="62" t="str">
        <f>IF(OR(
Australia61!F71   ="",Australia61!F70   ="",
Australia61!D71   ="",Australia61!D70   ="",
Australia61!B71   ="",Australia61!B70   ="",
Australia61!P71   ="",Australia61!P70   ="",
Canada62!F71      ="",Canada62!F70      ="",
Canada62!D71      ="",Canada62!D70      ="",
Canada62!B71      ="",Canada62!B70      ="",
Canada62!P71      ="",Canada62!P70      ="",
Japan63!F71       ="",Japan63!F70       ="",
Japan63!D71       ="",Japan63!D70       ="",
Japan63!B71       ="",Japan63!B70       ="",
Japan63!P71       ="",Japan63!P70       ="",
Norway64!F71      ="",Norway64!F70      ="",
Norway64!D71      ="",Norway64!D70      ="",
Norway64!B71      ="",Norway64!B70      ="",
Norway64!P71      ="",Norway64!P70      ="",
Switzerland65!F71 ="",Switzerland65!F70 ="",
Switzerland65!D71 ="",Switzerland65!D70 ="",
Switzerland65!B71 ="",Switzerland65!B70 ="",
Switzerland65!P71 ="",Switzerland65!P70 =""),"",
LN(SQRT(
(Australia61!D71*Australia61!F71/Australia61!B71
 +Canada62!D71*Canada62!F71/Canada62!B71
 +Japan63!D71*Japan63!F71/Japan63!B71
 +Norway64!D71*Norway64!F71/Norway64!B71
 +Switzerland65!D71*Switzerland65!F71/Switzerland65!B71)
/(Australia61!D71*Australia61!F71/Australia61!P71*Australia61!P70/Australia61!B70
 +Canada62!D71*Canada62!F71/Canada62!P71*Canada62!P70/Canada62!B70
 +Japan63!D71*Japan63!F71/Japan63!P71*Japan63!P70/Japan63!B70
 +Norway64!D71*Norway64!F71/Norway64!P71*Norway64!P70/Norway64!B70
 +Switzerland65!D71*Switzerland65!F71/Switzerland65!P71*Switzerland65!P70/Switzerland65!B70)
*(Australia61!D70*Australia61!F70/Australia61!P70*Australia61!P71/Australia61!B71
 +Canada62!D70*Canada62!F70/Canada62!P70*Canada62!P71/Canada62!B71
 +Japan63!D70*Japan63!F70/Japan63!P70*Japan63!P71/Japan63!B71
 +Norway64!D70*Norway64!F70/Norway64!P70*Norway64!P71/Norway64!B71
 +Switzerland65!D70*Switzerland65!F70/Switzerland65!P70*Switzerland65!P71/Switzerland65!B71)
/(Australia61!D70*Australia61!F70/Australia61!B70
 +Canada62!D70*Canada62!F70/Canada62!B70
 +Japan63!D70*Japan63!F70/Japan63!B70
 +Norway64!D70*Norway64!F70/Norway64!B70
 +Switzerland65!D70*Switzerland65!F70/Switzerland65!B70))))</f>
        <v/>
      </c>
      <c r="M71" s="62" t="str">
        <f>IF(OR(
Australia61!H71   ="",Australia61!H70   ="",
Australia61!D71   ="",Australia61!D70   ="",
Australia61!B71   ="",Australia61!B70   ="",
Australia61!Q71   ="",Australia61!Q70   ="",
Canada62!H71      ="",Canada62!H70      ="",
Canada62!D71      ="",Canada62!D70      ="",
Canada62!B71      ="",Canada62!B70      ="",
Canada62!Q71      ="",Canada62!Q70      ="",
Japan63!H71       ="",Japan63!H70       ="",
Japan63!D71       ="",Japan63!D70       ="",
Japan63!B71       ="",Japan63!B70       ="",
Japan63!Q71       ="",Japan63!Q70       ="",
Norway64!H71      ="",Norway64!H70      ="",
Norway64!D71      ="",Norway64!D70      ="",
Norway64!B71      ="",Norway64!B70      ="",
Norway64!Q71      ="",Norway64!Q70      ="",
Switzerland65!H71 ="",Switzerland65!H70 ="",
Switzerland65!D71 ="",Switzerland65!D70 ="",
Switzerland65!B71 ="",Switzerland65!B70 ="",
Switzerland65!Q71 ="",Switzerland65!Q70 =""),"",
LN(SQRT(
(Australia61!D71*Australia61!H71/Australia61!B71
 +Canada62!D71*Canada62!H71/Canada62!B71
 +Japan63!D71*Japan63!H71/Japan63!B71
 +Norway64!D71*Norway64!H71/Norway64!B71
 +Switzerland65!D71*Switzerland65!H71/Switzerland65!B71)
/(Australia61!D71*Australia61!H71/Australia61!Q71*Australia61!Q70/Australia61!B70
 +Canada62!D71*Canada62!H71/Canada62!Q71*Canada62!Q70/Canada62!B70
 +Japan63!D71*Japan63!H71/Japan63!Q71*Japan63!Q70/Japan63!B70
 +Norway64!D71*Norway64!H71/Norway64!Q71*Norway64!Q70/Norway64!B70
 +Switzerland65!D71*Switzerland65!H71/Switzerland65!Q71*Switzerland65!Q70/Switzerland65!B70)
*(Australia61!D70*Australia61!H70/Australia61!Q70*Australia61!Q71/Australia61!B71
 +Canada62!D70*Canada62!H70/Canada62!Q70*Canada62!Q71/Canada62!B71
 +Japan63!D70*Japan63!H70/Japan63!Q70*Japan63!Q71/Japan63!B71
 +Norway64!D70*Norway64!H70/Norway64!Q70*Norway64!Q71/Norway64!B71
 +Switzerland65!D70*Switzerland65!H70/Switzerland65!Q70*Switzerland65!Q71/Switzerland65!B71)
/(Australia61!D70*Australia61!H70/Australia61!B70
 +Canada62!D70*Canada62!H70/Canada62!B70
 +Japan63!D70*Japan63!H70/Japan63!B70
 +Norway64!D70*Norway64!H70/Norway64!B70
 +Switzerland65!D70*Switzerland65!H70/Switzerland65!B70))))</f>
        <v/>
      </c>
      <c r="N71" s="62" t="str">
        <f>IF(OR(
Australia61!I71   ="",Australia61!I70   ="",
Australia61!B71   ="",Australia61!B70   ="",
Australia61!R71   ="",Australia61!R70   ="",
Canada62!I71      ="",Canada62!I70      ="",
Canada62!B71      ="",Canada62!B70      ="",
Canada62!R71      ="",Canada62!R70      ="",
Japan63!I71       ="",Japan63!I70       ="",
Japan63!B71       ="",Japan63!B70       ="",
Japan63!R71       ="",Japan63!R70       ="",
Norway64!I71      ="",Norway64!I70      ="",
Norway64!B71      ="",Norway64!B70      ="",
Norway64!R71      ="",Norway64!R70      ="",
Switzerland65!I71 ="",Switzerland65!I70 ="",
Switzerland65!B71 ="",Switzerland65!B70 ="",
Switzerland65!R71 ="",Switzerland65!R70 =""),"",
LN(SQRT(
(Australia61!I71/Australia61!B71
 +Canada62!I71/Canada62!B71
 +Japan63!I71/Japan63!B71
 +Norway64!I71/Norway64!B71
 +Switzerland65!I71/Switzerland65!B71)
/(Australia61!I71/Australia61!R71*Australia61!R70/Australia61!B70
 +Canada62!I71/Canada62!R71*Canada62!R70/Canada62!B70
 +Japan63!I71/Japan63!R71*Japan63!R70/Japan63!B70
 +Norway64!I71/Norway64!R71*Norway64!R70/Norway64!B70
 +Switzerland65!I71/Switzerland65!R71*Switzerland65!R70/Switzerland65!B70)
*(Australia61!I70/Australia61!R70*Australia61!R71/Australia61!B71
 +Canada62!I70/Canada62!R70*Canada62!R71/Canada62!B71
 +Japan63!I70/Japan63!R70*Japan63!R71/Japan63!B71
 +Norway64!I70/Norway64!R70*Norway64!R71/Norway64!B71
 +Switzerland65!I70/Switzerland65!R70*Switzerland65!R71/Switzerland65!B71)
/(Australia61!I70/Australia61!B70
 +Canada62!I70/Canada62!B70
 +Japan63!I70/Japan63!B70
 +Norway64!I70/Norway64!B70
 +Switzerland65!I70/Switzerland65!B70))))</f>
        <v/>
      </c>
      <c r="O71" s="62" t="str">
        <f>IF(OR(
Australia61!K71   ="",Australia61!K70   ="",
Australia61!B71   ="",Australia61!B70   ="",
Australia61!S71   ="",Australia61!S70   ="",
Canada62!K71      ="",Canada62!K70      ="",
Canada62!B71      ="",Canada62!B70      ="",
Canada62!S71      ="",Canada62!S70      ="",
Japan63!K71       ="",Japan63!K70       ="",
Japan63!B71       ="",Japan63!B70       ="",
Japan63!S71       ="",Japan63!S70       ="",
Norway64!K71      ="",Norway64!K70      ="",
Norway64!B71      ="",Norway64!B70      ="",
Norway64!S71      ="",Norway64!S70      ="",
Switzerland65!K71 ="",Switzerland65!K70 ="",
Switzerland65!B71 ="",Switzerland65!B70 ="",
Switzerland65!S71 ="",Switzerland65!S70 =""),"",
LN(SQRT(
(Australia61!K71/Australia61!B71
 +Canada62!K71/Canada62!B71
 +Japan63!K71/Japan63!B71
 +Norway64!K71/Norway64!B71
 +Switzerland65!K71/Switzerland65!B71)
/(Australia61!K71/Australia61!S71*Australia61!S70/Australia61!B70
 +Canada62!K71/Canada62!S71*Canada62!S70/Canada62!B70
 +Japan63!K71/Japan63!S71*Japan63!S70/Japan63!B70
 +Norway64!K71/Norway64!S71*Norway64!S70/Norway64!B70
 +Switzerland65!K71/Switzerland65!S71*Switzerland65!S70/Switzerland65!B70)
*(Australia61!K70/Australia61!S70*Australia61!S71/Australia61!B71
 +Canada62!K70/Canada62!S70*Canada62!S71/Canada62!B71
 +Japan63!K70/Japan63!S70*Japan63!S71/Japan63!B71
 +Norway64!K70/Norway64!S70*Norway64!S71/Norway64!B71
 +Switzerland65!K70/Switzerland65!S70*Switzerland65!S71/Switzerland65!B71)
/(Australia61!K70/Australia61!B70
 +Canada62!K70/Canada62!B70
 +Japan63!K70/Japan63!B70
 +Norway64!K70/Norway64!B70
 +Switzerland65!K70/Switzerland65!B70))))</f>
        <v/>
      </c>
      <c r="P71" s="62" t="str">
        <f>IF(OR(
Australia61!L71   ="",Australia61!L70   ="",
Australia61!B71   ="",Australia61!B70   ="",
Australia61!T71   ="",Australia61!T70   ="",
Canada62!L71      ="",Canada62!L70      ="",
Canada62!B71      ="",Canada62!B70      ="",
Canada62!T71      ="",Canada62!T70      ="",
Japan63!L71       ="",Japan63!L70       ="",
Japan63!B71       ="",Japan63!B70       ="",
Japan63!T71       ="",Japan63!T70       ="",
Norway64!L71      ="",Norway64!L70      ="",
Norway64!B71      ="",Norway64!B70      ="",
Norway64!T71      ="",Norway64!T70      ="",
Switzerland65!L71 ="",Switzerland65!L70 ="",
Switzerland65!B71 ="",Switzerland65!B70 ="",
Switzerland65!T71 ="",Switzerland65!T70 =""),"",
LN(SQRT(
(Australia61!L71/Australia61!B71
 +Canada62!L71/Canada62!B71
 +Japan63!L71/Japan63!B71
 +Norway64!L71/Norway64!B71
 +Switzerland65!L71/Switzerland65!B71)
/(Australia61!L71/Australia61!T71*Australia61!T70/Australia61!B70
 +Canada62!L71/Canada62!T71*Canada62!T70/Canada62!B70
 +Japan63!L71/Japan63!T71*Japan63!T70/Japan63!B70
 +Norway64!L71/Norway64!T71*Norway64!T70/Norway64!B70
 +Switzerland65!L71/Switzerland65!T71*Switzerland65!T70/Switzerland65!B70)
*(Australia61!L70/Australia61!T70*Australia61!T71/Australia61!B71
 +Canada62!L70/Canada62!T70*Canada62!T71/Canada62!B71
 +Japan63!L70/Japan63!T70*Japan63!T71/Japan63!B71
 +Norway64!L70/Norway64!T70*Norway64!T71/Norway64!B71
 +Switzerland65!L70/Switzerland65!T70*Switzerland65!T71/Switzerland65!B71)
/(Australia61!L70/Australia61!B70
 +Canada62!L70/Canada62!B70
 +Japan63!L70/Japan63!B70
 +Norway64!L70/Norway64!B70
 +Switzerland65!L70/Switzerland65!B70))))</f>
        <v/>
      </c>
      <c r="V71" s="61" t="str">
        <f>IF(OR(
Australia61!V71   ="",
Australia61!U71   ="",
Canada62!V71      ="",
Canada62!U71      ="",
Japan63!V71       ="",
Japan63!U71       ="",
Norway64!V71      ="",
Norway64!U71      ="",
Switzerland65!V71 ="",
Switzerland65!U71 =""),"",
LN((Australia61!V71+Canada62!V71+Japan63!V71+Norway64!V71+Switzerland65!V71)
/(Australia61!U71+Canada62!U71+Japan63!U71+Norway64!U71+Switzerland65!U71)))</f>
        <v/>
      </c>
      <c r="W71" s="61" t="str">
        <f>IF(OR(
Australia61!V71   ="",
Australia61!W71   ="",
Australia61!U71   ="",
Canada62!V71      ="",
Canada62!W71      ="",
Canada62!U71      ="",
Japan63!V71       ="",
Japan63!W71       ="",
Japan63!U71       ="",
Norway64!V71      ="",
Norway64!W71      ="",
Norway64!U71      ="",
Switzerland65!V71 ="",
Switzerland65!W71 ="",
Switzerland65!V71 =""),"",
LN((Australia61!V71*Australia61!W71+Canada62!V71*Canada62!W71+Japan63!V71*Japan63!W71+Norway64!V71*Norway64!W71+Switzerland65!V71*Switzerland65!W71)
/(Australia61!U71+Canada62!U71+Japan63!U71+Norway64!U71+Switzerland65!U71)))</f>
        <v/>
      </c>
      <c r="X71" s="61" t="str">
        <f>IF(OR(
Australia61!X71   ="",
Australia61!D71   ="",
Australia61!B71   ="",
Canada62!X71      ="",
Canada62!D71      ="",
Canada62!B71      ="",
Japan63!X71       ="",
Japan63!D71       ="",
Japan63!B71       ="",
Norway64!X71      ="",
Norway64!D71      ="",
Norway64!B71      ="",
Switzerland65!X71 ="",
Switzerland65!D71 ="",
Switzerland65!B71 =""),"",
(Australia61!X71*Australia61!D71/Australia61!B71
 +Canada62!X71*Canada62!D71/Canada62!B71
 +Japan63!X71*Japan63!D71/Japan63!B71
 +Norway64!X71*Norway64!D71/Norway64!B71
 +Switzerland65!X71*Switzerland65!D71/Switzerland65!B71)
/(Australia61!D71/Australia61!B71
 +Canada62!D71/Canada62!B71
 +Japan63!D71/Japan63!B71
 +Norway64!D71/Norway64!B71
 +Switzerland65!D71/Switzerland65!B71))</f>
        <v/>
      </c>
      <c r="Y71" s="61" t="str">
        <f>IF(OR(
Australia61!Y71   ="",
Australia61!D71   ="",
Australia61!B71   ="",
Canada62!Y71      ="",
Canada62!D71      ="",
Canada62!B71      ="",
Japan63!Y71       ="",
Japan63!D71       ="",
Japan63!B71       ="",
Norway64!Y71      ="",
Norway64!D71      ="",
Norway64!B71      ="",
Switzerland65!Y71 ="",
Switzerland65!D71 ="",
Switzerland65!B71 =""),"",
(Australia61!Y71/Australia61!B71
 +Canada62!Y71/Canada62!B71
 +Japan63!Y71/Japan63!B71
 +Norway64!Y71/Norway64!B71
 +Switzerland65!Y71/Switzerland65!B71)
/(Australia61!D71/Australia61!B71
 +Canada62!D71/Canada62!B71
 +Japan63!D71/Japan63!B71
 +Norway64!D71/Norway64!B71
 +Switzerland65!D71/Switzerland65!B71))</f>
        <v/>
      </c>
      <c r="Z71" s="61">
        <v>1</v>
      </c>
      <c r="AA71" s="62">
        <f t="shared" si="3"/>
        <v>-1.1167360815527072E-2</v>
      </c>
      <c r="AB71" s="61">
        <f>IF(OR(
Australia61!AB71   ="",
Australia61!D71   ="",
Australia61!B71   ="",
Canada62!AB71      ="",
Canada62!D71      ="",
Canada62!B71      ="",
Japan63!AB71       ="",
Japan63!D71       ="",
Japan63!B71       ="",
Norway64!AB71      ="",
Norway64!D71      ="",
Norway64!B71      ="",
Switzerland65!AB71 ="",
Switzerland65!D71 ="",
Switzerland65!B71 =""),"",
(Australia61!AB71*Australia61!D71/Australia61!B71
 +Canada62!AB71*Canada62!D71/Canada62!B71
 +Japan63!AB71*Japan63!D71/Japan63!B71
 +Norway64!AB71*Norway64!D71/Norway64!B71
 +Switzerland65!AB71*Switzerland65!D71/Switzerland65!B71)
/(Australia61!D71/Australia61!B71
 +Canada62!D71/Canada62!B71
 +Japan63!D71/Japan63!B71
 +Norway64!D71/Norway64!B71
 +Switzerland65!D71/Switzerland65!B71))</f>
        <v>0.6680756820809175</v>
      </c>
    </row>
    <row r="72" spans="1:28">
      <c r="A72" s="62">
        <v>1939</v>
      </c>
      <c r="B72" s="62" t="str">
        <f>IF(OR(
Australia61!AC72   ="",
Australia61!D72   ="",
Australia61!B72   ="",
Canada62!AC72      ="",
Canada62!D72      ="",
Canada62!B72      ="",
Japan63!AC72       ="",
Japan63!D72       ="",
Japan63!B72       ="",
Norway64!AC72      ="",
Norway64!D72      ="",
Norway64!B72      ="",
Switzerland65!AC72 ="",
Switzerland65!D72 ="",
Switzerland65!B72 =""),"",
(Australia61!AC72*Australia61!D72/Australia61!B72
 +Canada62!AC72*Canada62!D72/Canada62!B72
 +Japan63!AC72*Japan63!D72/Japan63!B72
 +Norway64!AC72*Norway64!D72/Norway64!B72
 +Switzerland65!AC72*Switzerland65!D72/Switzerland65!B72)
/(Australia61!D72/Australia61!B72
 +Canada62!D72/Canada62!B72
 +Japan63!D72/Japan63!B72
 +Norway64!D72/Norway64!B72
 +Switzerland65!D72/Switzerland65!B72))</f>
        <v/>
      </c>
      <c r="C72" s="61" t="str">
        <f>IF(OR(
Australia61!F72   ="",
Australia61!D72   ="",
Australia61!B72   ="",
Canada62!F72      ="",
Canada62!D72      ="",
Canada62!B72      ="",
Japan63!F72       ="",
Japan63!D72       ="",
Japan63!B72       ="",
Norway64!F72      ="",
Norway64!D72      ="",
Norway64!B72      ="",
Switzerland65!F72 ="",
Switzerland65!D72 ="",
Switzerland65!B72 =""),"",
(Australia61!F72*Australia61!D72/Australia61!B72
 +Canada62!F72*Canada62!D72/Canada62!B72
 +Japan63!F72*Japan63!D72/Japan63!B72
 +Norway64!F72*Norway64!D72/Norway64!B72
 +Switzerland65!F72*Switzerland65!D72/Switzerland65!B72)
/(Australia61!D72/Australia61!B72
 +Canada62!D72/Canada62!B72
 +Japan63!D72/Japan63!B72
 +Norway64!D72/Norway64!B72
 +Switzerland65!D72/Switzerland65!B72))</f>
        <v/>
      </c>
      <c r="D72" s="61" t="str">
        <f>IF(OR(
Australia61!AE72   ="",
Australia61!D72   ="",
Australia61!B72   ="",
Canada62!AE72      ="",
Canada62!D72      ="",
Canada62!B72      ="",
Japan63!AE72       ="",
Japan63!D72       ="",
Japan63!B72       ="",
Norway64!AE72      ="",
Norway64!D72      ="",
Norway64!B72      ="",
Switzerland65!AE72 ="",
Switzerland65!D72 ="",
Switzerland65!B72 =""),"",
(Australia61!AE72*Australia61!D72/Australia61!B72
 +Canada62!AE72*Canada62!D72/Canada62!B72
 +Japan63!AE72*Japan63!D72/Japan63!B72
 +Norway64!AE72*Norway64!D72/Norway64!B72
 +Switzerland65!AE72*Switzerland65!D72/Switzerland65!B72)
/(Australia61!D72/Australia61!B72
 +Canada62!D72/Canada62!B72
 +Japan63!D72/Japan63!B72
 +Norway64!D72/Norway64!B72
 +Switzerland65!D72/Switzerland65!B72))</f>
        <v/>
      </c>
      <c r="E72" s="61" t="str">
        <f>IF(OR(
Australia61!H72   ="",
Australia61!D72   ="",
Australia61!B72   ="",
Canada62!H72      ="",
Canada62!D72      ="",
Canada62!B72      ="",
Japan63!H72       ="",
Japan63!D72       ="",
Japan63!B72       ="",
Norway64!H72      ="",
Norway64!D72      ="",
Norway64!B72      ="",
Switzerland65!H72 ="",
Switzerland65!D72 ="",
Switzerland65!B72 =""),"",
(Australia61!H72*Australia61!D72/Australia61!B72
 +Canada62!H72*Canada62!D72/Canada62!B72
 +Japan63!H72*Japan63!D72/Japan63!B72
 +Norway64!H72*Norway64!D72/Norway64!B72
 +Switzerland65!H72*Switzerland65!D72/Switzerland65!B72)
/(Australia61!D72/Australia61!B72
 +Canada62!D72/Canada62!B72
 +Japan63!D72/Japan63!B72
 +Norway64!D72/Norway64!B72
 +Switzerland65!D72/Switzerland65!B72))</f>
        <v/>
      </c>
      <c r="F72" s="61">
        <f>IF(OR(
Australia61!I72   ="",
Australia61!D72   ="",
Australia61!B72   ="",
Canada62!I72      ="",
Canada62!D72      ="",
Canada62!B72      ="",
Japan63!I72       ="",
Japan63!D72       ="",
Japan63!B72       ="",
Norway64!I72      ="",
Norway64!D72      ="",
Norway64!B72      ="",
Switzerland65!I72 ="",
Switzerland65!D72 ="",
Switzerland65!B72 =""),"",
(Australia61!I72/Australia61!B72
 +Canada62!I72/Canada62!B72
 +Japan63!I72/Japan63!B72
 +Norway64!I72/Norway64!B72
 +Switzerland65!I72/Switzerland65!B72)
/(Australia61!D72/Australia61!B72
 +Canada62!D72/Canada62!B72
 +Japan63!D72/Japan63!B72
 +Norway64!D72/Norway64!B72
 +Switzerland65!D72/Switzerland65!B72))</f>
        <v>0.11765918662641403</v>
      </c>
      <c r="G72" s="61">
        <f>IF(OR(
Australia61!J72   ="",
Australia61!D72   ="",
Australia61!B72   ="",
Canada62!J72      ="",
Canada62!D72      ="",
Canada62!B72      ="",
Japan63!J72       ="",
Japan63!D72       ="",
Japan63!B72       ="",
Norway64!J72      ="",
Norway64!D72      ="",
Norway64!B72      ="",
Switzerland65!J72 ="",
Switzerland65!D72 ="",
Switzerland65!B72 =""),"",
(Australia61!J72/Australia61!B72
 +Canada62!J72/Canada62!B72
 +Japan63!J72/Japan63!B72
 +Norway64!J72/Norway64!B72
 +Switzerland65!J72/Switzerland65!B72)
/(Australia61!D72/Australia61!B72
 +Canada62!D72/Canada62!B72
 +Japan63!D72/Japan63!B72
 +Norway64!D72/Norway64!B72
 +Switzerland65!D72/Switzerland65!B72))</f>
        <v>0.10987682778605114</v>
      </c>
      <c r="H72" s="61">
        <f>IF(OR(
Australia61!K72   ="",
Australia61!D72   ="",
Australia61!B72   ="",
Canada62!K72      ="",
Canada62!D72      ="",
Canada62!B72      ="",
Japan63!K72       ="",
Japan63!D72       ="",
Japan63!B72       ="",
Norway64!K72      ="",
Norway64!D72      ="",
Norway64!B72      ="",
Switzerland65!K72 ="",
Switzerland65!D72 ="",
Switzerland65!B72 =""),"",
(Australia61!K72/Australia61!B72
 +Canada62!K72/Canada62!B72
 +Japan63!K72/Japan63!B72
 +Norway64!K72/Norway64!B72
 +Switzerland65!K72/Switzerland65!B72)
/(Australia61!D72/Australia61!B72
 +Canada62!D72/Canada62!B72
 +Japan63!D72/Japan63!B72
 +Norway64!D72/Norway64!B72
 +Switzerland65!D72/Switzerland65!B72))</f>
        <v>0.14500258880754058</v>
      </c>
      <c r="I72" s="61">
        <f>IF(OR(
Australia61!L72   ="",
Australia61!D72   ="",
Australia61!B72   ="",
Canada62!L72      ="",
Canada62!D72      ="",
Canada62!B72      ="",
Japan63!L72       ="",
Japan63!D72       ="",
Japan63!B72       ="",
Norway64!L72      ="",
Norway64!D72      ="",
Norway64!B72      ="",
Switzerland65!L72 ="",
Switzerland65!D72 ="",
Switzerland65!B72 =""),"",
(Australia61!L72/Australia61!B72
 +Canada62!L72/Canada62!B72
 +Japan63!L72/Japan63!B72
 +Norway64!L72/Norway64!B72
 +Switzerland65!L72/Switzerland65!B72)
/(Australia61!D72/Australia61!B72
 +Canada62!D72/Canada62!B72
 +Japan63!D72/Japan63!B72
 +Norway64!D72/Norway64!B72
 +Switzerland65!D72/Switzerland65!B72))</f>
        <v>0.135716996126585</v>
      </c>
      <c r="J72" s="61">
        <f t="shared" si="2"/>
        <v>9.2855926809555789E-3</v>
      </c>
      <c r="K72" s="62">
        <f>IF(OR(
Australia61!D72   ="",Australia61!D71   ="",
Australia61!B72   ="",Australia61!B71   ="",
Australia61!N72   ="",Australia61!N71   ="",
Canada62!D72      ="",Canada62!D71      ="",
Canada62!B72      ="",Canada62!B71      ="",
Canada62!N72      ="",Canada62!N71      ="",
Japan63!D72       ="",Japan63!D71       ="",
Japan63!B72       ="",Japan63!B71       ="",
Japan63!N72       ="",Japan63!N71       ="",
Norway64!D72      ="",Norway64!D71      ="",
Norway64!B72      ="",Norway64!B71      ="",
Norway64!N72      ="",Norway64!N71      ="",
Switzerland65!D72 ="",Switzerland65!D71 ="",
Switzerland65!B72 ="",Switzerland65!B71 ="",
Switzerland65!N72 ="",Switzerland65!N71 =""),"",
LN(SQRT(
(Australia61!D72/Australia61!B72
 +Canada62!D72/Canada62!B72
 +Japan63!D72/Japan63!B72
 +Norway64!D72/Norway64!B72
 +Switzerland65!D72/Switzerland65!B72)
/(Australia61!D72/Australia61!N72*Australia61!N71/Australia61!B71
 +Canada62!D72/Canada62!N72*Canada62!N71/Canada62!B71
 +Japan63!D72/Japan63!N72*Japan63!N71/Japan63!B71
 +Norway64!D72/Norway64!N72*Norway64!N71/Norway64!B71
 +Switzerland65!D72/Switzerland65!N72*Switzerland65!N71/Switzerland65!B71)
*(Australia61!D71/Australia61!N71*Australia61!N72/Australia61!B72
 +Canada62!D71/Canada62!N71*Canada62!N72/Canada62!B72
 +Japan63!D71/Japan63!N71*Japan63!N72/Japan63!B72
 +Norway64!D71/Norway64!N71*Norway64!N72/Norway64!B72
 +Switzerland65!D71/Switzerland65!N71*Switzerland65!N72/Switzerland65!B72)
/(Australia61!D71/Australia61!B71
 +Canada62!D71/Canada62!B71
 +Japan63!D71/Japan63!B71
 +Norway64!D71/Norway64!B71
 +Switzerland65!D71/Switzerland65!B71))))</f>
        <v>-5.8308764800728698E-2</v>
      </c>
      <c r="L72" s="62" t="str">
        <f>IF(OR(
Australia61!F72   ="",Australia61!F71   ="",
Australia61!D72   ="",Australia61!D71   ="",
Australia61!B72   ="",Australia61!B71   ="",
Australia61!P72   ="",Australia61!P71   ="",
Canada62!F72      ="",Canada62!F71      ="",
Canada62!D72      ="",Canada62!D71      ="",
Canada62!B72      ="",Canada62!B71      ="",
Canada62!P72      ="",Canada62!P71      ="",
Japan63!F72       ="",Japan63!F71       ="",
Japan63!D72       ="",Japan63!D71       ="",
Japan63!B72       ="",Japan63!B71       ="",
Japan63!P72       ="",Japan63!P71       ="",
Norway64!F72      ="",Norway64!F71      ="",
Norway64!D72      ="",Norway64!D71      ="",
Norway64!B72      ="",Norway64!B71      ="",
Norway64!P72      ="",Norway64!P71      ="",
Switzerland65!F72 ="",Switzerland65!F71 ="",
Switzerland65!D72 ="",Switzerland65!D71 ="",
Switzerland65!B72 ="",Switzerland65!B71 ="",
Switzerland65!P72 ="",Switzerland65!P71 =""),"",
LN(SQRT(
(Australia61!D72*Australia61!F72/Australia61!B72
 +Canada62!D72*Canada62!F72/Canada62!B72
 +Japan63!D72*Japan63!F72/Japan63!B72
 +Norway64!D72*Norway64!F72/Norway64!B72
 +Switzerland65!D72*Switzerland65!F72/Switzerland65!B72)
/(Australia61!D72*Australia61!F72/Australia61!P72*Australia61!P71/Australia61!B71
 +Canada62!D72*Canada62!F72/Canada62!P72*Canada62!P71/Canada62!B71
 +Japan63!D72*Japan63!F72/Japan63!P72*Japan63!P71/Japan63!B71
 +Norway64!D72*Norway64!F72/Norway64!P72*Norway64!P71/Norway64!B71
 +Switzerland65!D72*Switzerland65!F72/Switzerland65!P72*Switzerland65!P71/Switzerland65!B71)
*(Australia61!D71*Australia61!F71/Australia61!P71*Australia61!P72/Australia61!B72
 +Canada62!D71*Canada62!F71/Canada62!P71*Canada62!P72/Canada62!B72
 +Japan63!D71*Japan63!F71/Japan63!P71*Japan63!P72/Japan63!B72
 +Norway64!D71*Norway64!F71/Norway64!P71*Norway64!P72/Norway64!B72
 +Switzerland65!D71*Switzerland65!F71/Switzerland65!P71*Switzerland65!P72/Switzerland65!B72)
/(Australia61!D71*Australia61!F71/Australia61!B71
 +Canada62!D71*Canada62!F71/Canada62!B71
 +Japan63!D71*Japan63!F71/Japan63!B71
 +Norway64!D71*Norway64!F71/Norway64!B71
 +Switzerland65!D71*Switzerland65!F71/Switzerland65!B71))))</f>
        <v/>
      </c>
      <c r="M72" s="62" t="str">
        <f>IF(OR(
Australia61!H72   ="",Australia61!H71   ="",
Australia61!D72   ="",Australia61!D71   ="",
Australia61!B72   ="",Australia61!B71   ="",
Australia61!Q72   ="",Australia61!Q71   ="",
Canada62!H72      ="",Canada62!H71      ="",
Canada62!D72      ="",Canada62!D71      ="",
Canada62!B72      ="",Canada62!B71      ="",
Canada62!Q72      ="",Canada62!Q71      ="",
Japan63!H72       ="",Japan63!H71       ="",
Japan63!D72       ="",Japan63!D71       ="",
Japan63!B72       ="",Japan63!B71       ="",
Japan63!Q72       ="",Japan63!Q71       ="",
Norway64!H72      ="",Norway64!H71      ="",
Norway64!D72      ="",Norway64!D71      ="",
Norway64!B72      ="",Norway64!B71      ="",
Norway64!Q72      ="",Norway64!Q71      ="",
Switzerland65!H72 ="",Switzerland65!H71 ="",
Switzerland65!D72 ="",Switzerland65!D71 ="",
Switzerland65!B72 ="",Switzerland65!B71 ="",
Switzerland65!Q72 ="",Switzerland65!Q71 =""),"",
LN(SQRT(
(Australia61!D72*Australia61!H72/Australia61!B72
 +Canada62!D72*Canada62!H72/Canada62!B72
 +Japan63!D72*Japan63!H72/Japan63!B72
 +Norway64!D72*Norway64!H72/Norway64!B72
 +Switzerland65!D72*Switzerland65!H72/Switzerland65!B72)
/(Australia61!D72*Australia61!H72/Australia61!Q72*Australia61!Q71/Australia61!B71
 +Canada62!D72*Canada62!H72/Canada62!Q72*Canada62!Q71/Canada62!B71
 +Japan63!D72*Japan63!H72/Japan63!Q72*Japan63!Q71/Japan63!B71
 +Norway64!D72*Norway64!H72/Norway64!Q72*Norway64!Q71/Norway64!B71
 +Switzerland65!D72*Switzerland65!H72/Switzerland65!Q72*Switzerland65!Q71/Switzerland65!B71)
*(Australia61!D71*Australia61!H71/Australia61!Q71*Australia61!Q72/Australia61!B72
 +Canada62!D71*Canada62!H71/Canada62!Q71*Canada62!Q72/Canada62!B72
 +Japan63!D71*Japan63!H71/Japan63!Q71*Japan63!Q72/Japan63!B72
 +Norway64!D71*Norway64!H71/Norway64!Q71*Norway64!Q72/Norway64!B72
 +Switzerland65!D71*Switzerland65!H71/Switzerland65!Q71*Switzerland65!Q72/Switzerland65!B72)
/(Australia61!D71*Australia61!H71/Australia61!B71
 +Canada62!D71*Canada62!H71/Canada62!B71
 +Japan63!D71*Japan63!H71/Japan63!B71
 +Norway64!D71*Norway64!H71/Norway64!B71
 +Switzerland65!D71*Switzerland65!H71/Switzerland65!B71))))</f>
        <v/>
      </c>
      <c r="N72" s="62" t="str">
        <f>IF(OR(
Australia61!I72   ="",Australia61!I71   ="",
Australia61!B72   ="",Australia61!B71   ="",
Australia61!R72   ="",Australia61!R71   ="",
Canada62!I72      ="",Canada62!I71      ="",
Canada62!B72      ="",Canada62!B71      ="",
Canada62!R72      ="",Canada62!R71      ="",
Japan63!I72       ="",Japan63!I71       ="",
Japan63!B72       ="",Japan63!B71       ="",
Japan63!R72       ="",Japan63!R71       ="",
Norway64!I72      ="",Norway64!I71      ="",
Norway64!B72      ="",Norway64!B71      ="",
Norway64!R72      ="",Norway64!R71      ="",
Switzerland65!I72 ="",Switzerland65!I71 ="",
Switzerland65!B72 ="",Switzerland65!B71 ="",
Switzerland65!R72 ="",Switzerland65!R71 =""),"",
LN(SQRT(
(Australia61!I72/Australia61!B72
 +Canada62!I72/Canada62!B72
 +Japan63!I72/Japan63!B72
 +Norway64!I72/Norway64!B72
 +Switzerland65!I72/Switzerland65!B72)
/(Australia61!I72/Australia61!R72*Australia61!R71/Australia61!B71
 +Canada62!I72/Canada62!R72*Canada62!R71/Canada62!B71
 +Japan63!I72/Japan63!R72*Japan63!R71/Japan63!B71
 +Norway64!I72/Norway64!R72*Norway64!R71/Norway64!B71
 +Switzerland65!I72/Switzerland65!R72*Switzerland65!R71/Switzerland65!B71)
*(Australia61!I71/Australia61!R71*Australia61!R72/Australia61!B72
 +Canada62!I71/Canada62!R71*Canada62!R72/Canada62!B72
 +Japan63!I71/Japan63!R71*Japan63!R72/Japan63!B72
 +Norway64!I71/Norway64!R71*Norway64!R72/Norway64!B72
 +Switzerland65!I71/Switzerland65!R71*Switzerland65!R72/Switzerland65!B72)
/(Australia61!I71/Australia61!B71
 +Canada62!I71/Canada62!B71
 +Japan63!I71/Japan63!B71
 +Norway64!I71/Norway64!B71
 +Switzerland65!I71/Switzerland65!B71))))</f>
        <v/>
      </c>
      <c r="O72" s="62" t="str">
        <f>IF(OR(
Australia61!K72   ="",Australia61!K71   ="",
Australia61!B72   ="",Australia61!B71   ="",
Australia61!S72   ="",Australia61!S71   ="",
Canada62!K72      ="",Canada62!K71      ="",
Canada62!B72      ="",Canada62!B71      ="",
Canada62!S72      ="",Canada62!S71      ="",
Japan63!K72       ="",Japan63!K71       ="",
Japan63!B72       ="",Japan63!B71       ="",
Japan63!S72       ="",Japan63!S71       ="",
Norway64!K72      ="",Norway64!K71      ="",
Norway64!B72      ="",Norway64!B71      ="",
Norway64!S72      ="",Norway64!S71      ="",
Switzerland65!K72 ="",Switzerland65!K71 ="",
Switzerland65!B72 ="",Switzerland65!B71 ="",
Switzerland65!S72 ="",Switzerland65!S71 =""),"",
LN(SQRT(
(Australia61!K72/Australia61!B72
 +Canada62!K72/Canada62!B72
 +Japan63!K72/Japan63!B72
 +Norway64!K72/Norway64!B72
 +Switzerland65!K72/Switzerland65!B72)
/(Australia61!K72/Australia61!S72*Australia61!S71/Australia61!B71
 +Canada62!K72/Canada62!S72*Canada62!S71/Canada62!B71
 +Japan63!K72/Japan63!S72*Japan63!S71/Japan63!B71
 +Norway64!K72/Norway64!S72*Norway64!S71/Norway64!B71
 +Switzerland65!K72/Switzerland65!S72*Switzerland65!S71/Switzerland65!B71)
*(Australia61!K71/Australia61!S71*Australia61!S72/Australia61!B72
 +Canada62!K71/Canada62!S71*Canada62!S72/Canada62!B72
 +Japan63!K71/Japan63!S71*Japan63!S72/Japan63!B72
 +Norway64!K71/Norway64!S71*Norway64!S72/Norway64!B72
 +Switzerland65!K71/Switzerland65!S71*Switzerland65!S72/Switzerland65!B72)
/(Australia61!K71/Australia61!B71
 +Canada62!K71/Canada62!B71
 +Japan63!K71/Japan63!B71
 +Norway64!K71/Norway64!B71
 +Switzerland65!K71/Switzerland65!B71))))</f>
        <v/>
      </c>
      <c r="P72" s="62" t="str">
        <f>IF(OR(
Australia61!L72   ="",Australia61!L71   ="",
Australia61!B72   ="",Australia61!B71   ="",
Australia61!T72   ="",Australia61!T71   ="",
Canada62!L72      ="",Canada62!L71      ="",
Canada62!B72      ="",Canada62!B71      ="",
Canada62!T72      ="",Canada62!T71      ="",
Japan63!L72       ="",Japan63!L71       ="",
Japan63!B72       ="",Japan63!B71       ="",
Japan63!T72       ="",Japan63!T71       ="",
Norway64!L72      ="",Norway64!L71      ="",
Norway64!B72      ="",Norway64!B71      ="",
Norway64!T72      ="",Norway64!T71      ="",
Switzerland65!L72 ="",Switzerland65!L71 ="",
Switzerland65!B72 ="",Switzerland65!B71 ="",
Switzerland65!T72 ="",Switzerland65!T71 =""),"",
LN(SQRT(
(Australia61!L72/Australia61!B72
 +Canada62!L72/Canada62!B72
 +Japan63!L72/Japan63!B72
 +Norway64!L72/Norway64!B72
 +Switzerland65!L72/Switzerland65!B72)
/(Australia61!L72/Australia61!T72*Australia61!T71/Australia61!B71
 +Canada62!L72/Canada62!T72*Canada62!T71/Canada62!B71
 +Japan63!L72/Japan63!T72*Japan63!T71/Japan63!B71
 +Norway64!L72/Norway64!T72*Norway64!T71/Norway64!B71
 +Switzerland65!L72/Switzerland65!T72*Switzerland65!T71/Switzerland65!B71)
*(Australia61!L71/Australia61!T71*Australia61!T72/Australia61!B72
 +Canada62!L71/Canada62!T71*Canada62!T72/Canada62!B72
 +Japan63!L71/Japan63!T71*Japan63!T72/Japan63!B72
 +Norway64!L71/Norway64!T71*Norway64!T72/Norway64!B72
 +Switzerland65!L71/Switzerland65!T71*Switzerland65!T72/Switzerland65!B72)
/(Australia61!L71/Australia61!B71
 +Canada62!L71/Canada62!B71
 +Japan63!L71/Japan63!B71
 +Norway64!L71/Norway64!B71
 +Switzerland65!L71/Switzerland65!B71))))</f>
        <v/>
      </c>
      <c r="V72" s="61" t="str">
        <f>IF(OR(
Australia61!V72   ="",
Australia61!U72   ="",
Canada62!V72      ="",
Canada62!U72      ="",
Japan63!V72       ="",
Japan63!U72       ="",
Norway64!V72      ="",
Norway64!U72      ="",
Switzerland65!V72 ="",
Switzerland65!U72 =""),"",
LN((Australia61!V72+Canada62!V72+Japan63!V72+Norway64!V72+Switzerland65!V72)
/(Australia61!U72+Canada62!U72+Japan63!U72+Norway64!U72+Switzerland65!U72)))</f>
        <v/>
      </c>
      <c r="W72" s="61" t="str">
        <f>IF(OR(
Australia61!V72   ="",
Australia61!W72   ="",
Australia61!U72   ="",
Canada62!V72      ="",
Canada62!W72      ="",
Canada62!U72      ="",
Japan63!V72       ="",
Japan63!W72       ="",
Japan63!U72       ="",
Norway64!V72      ="",
Norway64!W72      ="",
Norway64!U72      ="",
Switzerland65!V72 ="",
Switzerland65!W72 ="",
Switzerland65!V72 =""),"",
LN((Australia61!V72*Australia61!W72+Canada62!V72*Canada62!W72+Japan63!V72*Japan63!W72+Norway64!V72*Norway64!W72+Switzerland65!V72*Switzerland65!W72)
/(Australia61!U72+Canada62!U72+Japan63!U72+Norway64!U72+Switzerland65!U72)))</f>
        <v/>
      </c>
      <c r="X72" s="61" t="str">
        <f>IF(OR(
Australia61!X72   ="",
Australia61!D72   ="",
Australia61!B72   ="",
Canada62!X72      ="",
Canada62!D72      ="",
Canada62!B72      ="",
Japan63!X72       ="",
Japan63!D72       ="",
Japan63!B72       ="",
Norway64!X72      ="",
Norway64!D72      ="",
Norway64!B72      ="",
Switzerland65!X72 ="",
Switzerland65!D72 ="",
Switzerland65!B72 =""),"",
(Australia61!X72*Australia61!D72/Australia61!B72
 +Canada62!X72*Canada62!D72/Canada62!B72
 +Japan63!X72*Japan63!D72/Japan63!B72
 +Norway64!X72*Norway64!D72/Norway64!B72
 +Switzerland65!X72*Switzerland65!D72/Switzerland65!B72)
/(Australia61!D72/Australia61!B72
 +Canada62!D72/Canada62!B72
 +Japan63!D72/Japan63!B72
 +Norway64!D72/Norway64!B72
 +Switzerland65!D72/Switzerland65!B72))</f>
        <v/>
      </c>
      <c r="Y72" s="61" t="str">
        <f>IF(OR(
Australia61!Y72   ="",
Australia61!D72   ="",
Australia61!B72   ="",
Canada62!Y72      ="",
Canada62!D72      ="",
Canada62!B72      ="",
Japan63!Y72       ="",
Japan63!D72       ="",
Japan63!B72       ="",
Norway64!Y72      ="",
Norway64!D72      ="",
Norway64!B72      ="",
Switzerland65!Y72 ="",
Switzerland65!D72 ="",
Switzerland65!B72 =""),"",
(Australia61!Y72/Australia61!B72
 +Canada62!Y72/Canada62!B72
 +Japan63!Y72/Japan63!B72
 +Norway64!Y72/Norway64!B72
 +Switzerland65!Y72/Switzerland65!B72)
/(Australia61!D72/Australia61!B72
 +Canada62!D72/Canada62!B72
 +Japan63!D72/Japan63!B72
 +Norway64!D72/Norway64!B72
 +Switzerland65!D72/Switzerland65!B72))</f>
        <v/>
      </c>
      <c r="Z72" s="61">
        <v>1</v>
      </c>
      <c r="AA72" s="62">
        <f t="shared" si="3"/>
        <v>6.83087648007287E-2</v>
      </c>
      <c r="AB72" s="61">
        <f>IF(OR(
Australia61!AB72   ="",
Australia61!D72   ="",
Australia61!B72   ="",
Canada62!AB72      ="",
Canada62!D72      ="",
Canada62!B72      ="",
Japan63!AB72       ="",
Japan63!D72       ="",
Japan63!B72       ="",
Norway64!AB72      ="",
Norway64!D72      ="",
Norway64!B72      ="",
Switzerland65!AB72 ="",
Switzerland65!D72 ="",
Switzerland65!B72 =""),"",
(Australia61!AB72*Australia61!D72/Australia61!B72
 +Canada62!AB72*Canada62!D72/Canada62!B72
 +Japan63!AB72*Japan63!D72/Japan63!B72
 +Norway64!AB72*Norway64!D72/Norway64!B72
 +Switzerland65!AB72*Switzerland65!D72/Switzerland65!B72)
/(Australia61!D72/Australia61!B72
 +Canada62!D72/Canada62!B72
 +Japan63!D72/Japan63!B72
 +Norway64!D72/Norway64!B72
 +Switzerland65!D72/Switzerland65!B72))</f>
        <v>0.68640609081694715</v>
      </c>
    </row>
    <row r="73" spans="1:28">
      <c r="A73" s="62">
        <v>1940</v>
      </c>
      <c r="B73" s="62" t="str">
        <f>IF(OR(
Australia61!AC73   ="",
Australia61!D73   ="",
Australia61!B73   ="",
Canada62!AC73      ="",
Canada62!D73      ="",
Canada62!B73      ="",
Japan63!AC73       ="",
Japan63!D73       ="",
Japan63!B73       ="",
Norway64!AC73      ="",
Norway64!D73      ="",
Norway64!B73      ="",
Switzerland65!AC73 ="",
Switzerland65!D73 ="",
Switzerland65!B73 =""),"",
(Australia61!AC73*Australia61!D73/Australia61!B73
 +Canada62!AC73*Canada62!D73/Canada62!B73
 +Japan63!AC73*Japan63!D73/Japan63!B73
 +Norway64!AC73*Norway64!D73/Norway64!B73
 +Switzerland65!AC73*Switzerland65!D73/Switzerland65!B73)
/(Australia61!D73/Australia61!B73
 +Canada62!D73/Canada62!B73
 +Japan63!D73/Japan63!B73
 +Norway64!D73/Norway64!B73
 +Switzerland65!D73/Switzerland65!B73))</f>
        <v/>
      </c>
      <c r="C73" s="61" t="str">
        <f>IF(OR(
Australia61!F73   ="",
Australia61!D73   ="",
Australia61!B73   ="",
Canada62!F73      ="",
Canada62!D73      ="",
Canada62!B73      ="",
Japan63!F73       ="",
Japan63!D73       ="",
Japan63!B73       ="",
Norway64!F73      ="",
Norway64!D73      ="",
Norway64!B73      ="",
Switzerland65!F73 ="",
Switzerland65!D73 ="",
Switzerland65!B73 =""),"",
(Australia61!F73*Australia61!D73/Australia61!B73
 +Canada62!F73*Canada62!D73/Canada62!B73
 +Japan63!F73*Japan63!D73/Japan63!B73
 +Norway64!F73*Norway64!D73/Norway64!B73
 +Switzerland65!F73*Switzerland65!D73/Switzerland65!B73)
/(Australia61!D73/Australia61!B73
 +Canada62!D73/Canada62!B73
 +Japan63!D73/Japan63!B73
 +Norway64!D73/Norway64!B73
 +Switzerland65!D73/Switzerland65!B73))</f>
        <v/>
      </c>
      <c r="D73" s="61" t="str">
        <f>IF(OR(
Australia61!AE73   ="",
Australia61!D73   ="",
Australia61!B73   ="",
Canada62!AE73      ="",
Canada62!D73      ="",
Canada62!B73      ="",
Japan63!AE73       ="",
Japan63!D73       ="",
Japan63!B73       ="",
Norway64!AE73      ="",
Norway64!D73      ="",
Norway64!B73      ="",
Switzerland65!AE73 ="",
Switzerland65!D73 ="",
Switzerland65!B73 =""),"",
(Australia61!AE73*Australia61!D73/Australia61!B73
 +Canada62!AE73*Canada62!D73/Canada62!B73
 +Japan63!AE73*Japan63!D73/Japan63!B73
 +Norway64!AE73*Norway64!D73/Norway64!B73
 +Switzerland65!AE73*Switzerland65!D73/Switzerland65!B73)
/(Australia61!D73/Australia61!B73
 +Canada62!D73/Canada62!B73
 +Japan63!D73/Japan63!B73
 +Norway64!D73/Norway64!B73
 +Switzerland65!D73/Switzerland65!B73))</f>
        <v/>
      </c>
      <c r="E73" s="61" t="str">
        <f>IF(OR(
Australia61!H73   ="",
Australia61!D73   ="",
Australia61!B73   ="",
Canada62!H73      ="",
Canada62!D73      ="",
Canada62!B73      ="",
Japan63!H73       ="",
Japan63!D73       ="",
Japan63!B73       ="",
Norway64!H73      ="",
Norway64!D73      ="",
Norway64!B73      ="",
Switzerland65!H73 ="",
Switzerland65!D73 ="",
Switzerland65!B73 =""),"",
(Australia61!H73*Australia61!D73/Australia61!B73
 +Canada62!H73*Canada62!D73/Canada62!B73
 +Japan63!H73*Japan63!D73/Japan63!B73
 +Norway64!H73*Norway64!D73/Norway64!B73
 +Switzerland65!H73*Switzerland65!D73/Switzerland65!B73)
/(Australia61!D73/Australia61!B73
 +Canada62!D73/Canada62!B73
 +Japan63!D73/Japan63!B73
 +Norway64!D73/Norway64!B73
 +Switzerland65!D73/Switzerland65!B73))</f>
        <v/>
      </c>
      <c r="F73" s="61" t="str">
        <f>IF(OR(
Australia61!I73   ="",
Australia61!D73   ="",
Australia61!B73   ="",
Canada62!I73      ="",
Canada62!D73      ="",
Canada62!B73      ="",
Japan63!I73       ="",
Japan63!D73       ="",
Japan63!B73       ="",
Norway64!I73      ="",
Norway64!D73      ="",
Norway64!B73      ="",
Switzerland65!I73 ="",
Switzerland65!D73 ="",
Switzerland65!B73 =""),"",
(Australia61!I73/Australia61!B73
 +Canada62!I73/Canada62!B73
 +Japan63!I73/Japan63!B73
 +Norway64!I73/Norway64!B73
 +Switzerland65!I73/Switzerland65!B73)
/(Australia61!D73/Australia61!B73
 +Canada62!D73/Canada62!B73
 +Japan63!D73/Japan63!B73
 +Norway64!D73/Norway64!B73
 +Switzerland65!D73/Switzerland65!B73))</f>
        <v/>
      </c>
      <c r="G73" s="61" t="str">
        <f>IF(OR(
Australia61!J73   ="",
Australia61!D73   ="",
Australia61!B73   ="",
Canada62!J73      ="",
Canada62!D73      ="",
Canada62!B73      ="",
Japan63!J73       ="",
Japan63!D73       ="",
Japan63!B73       ="",
Norway64!J73      ="",
Norway64!D73      ="",
Norway64!B73      ="",
Switzerland65!J73 ="",
Switzerland65!D73 ="",
Switzerland65!B73 =""),"",
(Australia61!J73/Australia61!B73
 +Canada62!J73/Canada62!B73
 +Japan63!J73/Japan63!B73
 +Norway64!J73/Norway64!B73
 +Switzerland65!J73/Switzerland65!B73)
/(Australia61!D73/Australia61!B73
 +Canada62!D73/Canada62!B73
 +Japan63!D73/Japan63!B73
 +Norway64!D73/Norway64!B73
 +Switzerland65!D73/Switzerland65!B73))</f>
        <v/>
      </c>
      <c r="H73" s="61" t="str">
        <f>IF(OR(
Australia61!K73   ="",
Australia61!D73   ="",
Australia61!B73   ="",
Canada62!K73      ="",
Canada62!D73      ="",
Canada62!B73      ="",
Japan63!K73       ="",
Japan63!D73       ="",
Japan63!B73       ="",
Norway64!K73      ="",
Norway64!D73      ="",
Norway64!B73      ="",
Switzerland65!K73 ="",
Switzerland65!D73 ="",
Switzerland65!B73 =""),"",
(Australia61!K73/Australia61!B73
 +Canada62!K73/Canada62!B73
 +Japan63!K73/Japan63!B73
 +Norway64!K73/Norway64!B73
 +Switzerland65!K73/Switzerland65!B73)
/(Australia61!D73/Australia61!B73
 +Canada62!D73/Canada62!B73
 +Japan63!D73/Japan63!B73
 +Norway64!D73/Norway64!B73
 +Switzerland65!D73/Switzerland65!B73))</f>
        <v/>
      </c>
      <c r="I73" s="61" t="str">
        <f>IF(OR(
Australia61!L73   ="",
Australia61!D73   ="",
Australia61!B73   ="",
Canada62!L73      ="",
Canada62!D73      ="",
Canada62!B73      ="",
Japan63!L73       ="",
Japan63!D73       ="",
Japan63!B73       ="",
Norway64!L73      ="",
Norway64!D73      ="",
Norway64!B73      ="",
Switzerland65!L73 ="",
Switzerland65!D73 ="",
Switzerland65!B73 =""),"",
(Australia61!L73/Australia61!B73
 +Canada62!L73/Canada62!B73
 +Japan63!L73/Japan63!B73
 +Norway64!L73/Norway64!B73
 +Switzerland65!L73/Switzerland65!B73)
/(Australia61!D73/Australia61!B73
 +Canada62!D73/Canada62!B73
 +Japan63!D73/Japan63!B73
 +Norway64!D73/Norway64!B73
 +Switzerland65!D73/Switzerland65!B73))</f>
        <v/>
      </c>
      <c r="J73" s="61" t="str">
        <f t="shared" si="2"/>
        <v/>
      </c>
      <c r="K73" s="62" t="str">
        <f>IF(OR(
Australia61!D73   ="",Australia61!D72   ="",
Australia61!B73   ="",Australia61!B72   ="",
Australia61!N73   ="",Australia61!N72   ="",
Canada62!D73      ="",Canada62!D72      ="",
Canada62!B73      ="",Canada62!B72      ="",
Canada62!N73      ="",Canada62!N72      ="",
Japan63!D73       ="",Japan63!D72       ="",
Japan63!B73       ="",Japan63!B72       ="",
Japan63!N73       ="",Japan63!N72       ="",
Norway64!D73      ="",Norway64!D72      ="",
Norway64!B73      ="",Norway64!B72      ="",
Norway64!N73      ="",Norway64!N72      ="",
Switzerland65!D73 ="",Switzerland65!D72 ="",
Switzerland65!B73 ="",Switzerland65!B72 ="",
Switzerland65!N73 ="",Switzerland65!N72 =""),"",
LN(SQRT(
(Australia61!D73/Australia61!B73
 +Canada62!D73/Canada62!B73
 +Japan63!D73/Japan63!B73
 +Norway64!D73/Norway64!B73
 +Switzerland65!D73/Switzerland65!B73)
/(Australia61!D73/Australia61!N73*Australia61!N72/Australia61!B72
 +Canada62!D73/Canada62!N73*Canada62!N72/Canada62!B72
 +Japan63!D73/Japan63!N73*Japan63!N72/Japan63!B72
 +Norway64!D73/Norway64!N73*Norway64!N72/Norway64!B72
 +Switzerland65!D73/Switzerland65!N73*Switzerland65!N72/Switzerland65!B72)
*(Australia61!D72/Australia61!N72*Australia61!N73/Australia61!B73
 +Canada62!D72/Canada62!N72*Canada62!N73/Canada62!B73
 +Japan63!D72/Japan63!N72*Japan63!N73/Japan63!B73
 +Norway64!D72/Norway64!N72*Norway64!N73/Norway64!B73
 +Switzerland65!D72/Switzerland65!N72*Switzerland65!N73/Switzerland65!B73)
/(Australia61!D72/Australia61!B72
 +Canada62!D72/Canada62!B72
 +Japan63!D72/Japan63!B72
 +Norway64!D72/Norway64!B72
 +Switzerland65!D72/Switzerland65!B72))))</f>
        <v/>
      </c>
      <c r="L73" s="62" t="str">
        <f>IF(OR(
Australia61!F73   ="",Australia61!F72   ="",
Australia61!D73   ="",Australia61!D72   ="",
Australia61!B73   ="",Australia61!B72   ="",
Australia61!P73   ="",Australia61!P72   ="",
Canada62!F73      ="",Canada62!F72      ="",
Canada62!D73      ="",Canada62!D72      ="",
Canada62!B73      ="",Canada62!B72      ="",
Canada62!P73      ="",Canada62!P72      ="",
Japan63!F73       ="",Japan63!F72       ="",
Japan63!D73       ="",Japan63!D72       ="",
Japan63!B73       ="",Japan63!B72       ="",
Japan63!P73       ="",Japan63!P72       ="",
Norway64!F73      ="",Norway64!F72      ="",
Norway64!D73      ="",Norway64!D72      ="",
Norway64!B73      ="",Norway64!B72      ="",
Norway64!P73      ="",Norway64!P72      ="",
Switzerland65!F73 ="",Switzerland65!F72 ="",
Switzerland65!D73 ="",Switzerland65!D72 ="",
Switzerland65!B73 ="",Switzerland65!B72 ="",
Switzerland65!P73 ="",Switzerland65!P72 =""),"",
LN(SQRT(
(Australia61!D73*Australia61!F73/Australia61!B73
 +Canada62!D73*Canada62!F73/Canada62!B73
 +Japan63!D73*Japan63!F73/Japan63!B73
 +Norway64!D73*Norway64!F73/Norway64!B73
 +Switzerland65!D73*Switzerland65!F73/Switzerland65!B73)
/(Australia61!D73*Australia61!F73/Australia61!P73*Australia61!P72/Australia61!B72
 +Canada62!D73*Canada62!F73/Canada62!P73*Canada62!P72/Canada62!B72
 +Japan63!D73*Japan63!F73/Japan63!P73*Japan63!P72/Japan63!B72
 +Norway64!D73*Norway64!F73/Norway64!P73*Norway64!P72/Norway64!B72
 +Switzerland65!D73*Switzerland65!F73/Switzerland65!P73*Switzerland65!P72/Switzerland65!B72)
*(Australia61!D72*Australia61!F72/Australia61!P72*Australia61!P73/Australia61!B73
 +Canada62!D72*Canada62!F72/Canada62!P72*Canada62!P73/Canada62!B73
 +Japan63!D72*Japan63!F72/Japan63!P72*Japan63!P73/Japan63!B73
 +Norway64!D72*Norway64!F72/Norway64!P72*Norway64!P73/Norway64!B73
 +Switzerland65!D72*Switzerland65!F72/Switzerland65!P72*Switzerland65!P73/Switzerland65!B73)
/(Australia61!D72*Australia61!F72/Australia61!B72
 +Canada62!D72*Canada62!F72/Canada62!B72
 +Japan63!D72*Japan63!F72/Japan63!B72
 +Norway64!D72*Norway64!F72/Norway64!B72
 +Switzerland65!D72*Switzerland65!F72/Switzerland65!B72))))</f>
        <v/>
      </c>
      <c r="M73" s="62" t="str">
        <f>IF(OR(
Australia61!H73   ="",Australia61!H72   ="",
Australia61!D73   ="",Australia61!D72   ="",
Australia61!B73   ="",Australia61!B72   ="",
Australia61!Q73   ="",Australia61!Q72   ="",
Canada62!H73      ="",Canada62!H72      ="",
Canada62!D73      ="",Canada62!D72      ="",
Canada62!B73      ="",Canada62!B72      ="",
Canada62!Q73      ="",Canada62!Q72      ="",
Japan63!H73       ="",Japan63!H72       ="",
Japan63!D73       ="",Japan63!D72       ="",
Japan63!B73       ="",Japan63!B72       ="",
Japan63!Q73       ="",Japan63!Q72       ="",
Norway64!H73      ="",Norway64!H72      ="",
Norway64!D73      ="",Norway64!D72      ="",
Norway64!B73      ="",Norway64!B72      ="",
Norway64!Q73      ="",Norway64!Q72      ="",
Switzerland65!H73 ="",Switzerland65!H72 ="",
Switzerland65!D73 ="",Switzerland65!D72 ="",
Switzerland65!B73 ="",Switzerland65!B72 ="",
Switzerland65!Q73 ="",Switzerland65!Q72 =""),"",
LN(SQRT(
(Australia61!D73*Australia61!H73/Australia61!B73
 +Canada62!D73*Canada62!H73/Canada62!B73
 +Japan63!D73*Japan63!H73/Japan63!B73
 +Norway64!D73*Norway64!H73/Norway64!B73
 +Switzerland65!D73*Switzerland65!H73/Switzerland65!B73)
/(Australia61!D73*Australia61!H73/Australia61!Q73*Australia61!Q72/Australia61!B72
 +Canada62!D73*Canada62!H73/Canada62!Q73*Canada62!Q72/Canada62!B72
 +Japan63!D73*Japan63!H73/Japan63!Q73*Japan63!Q72/Japan63!B72
 +Norway64!D73*Norway64!H73/Norway64!Q73*Norway64!Q72/Norway64!B72
 +Switzerland65!D73*Switzerland65!H73/Switzerland65!Q73*Switzerland65!Q72/Switzerland65!B72)
*(Australia61!D72*Australia61!H72/Australia61!Q72*Australia61!Q73/Australia61!B73
 +Canada62!D72*Canada62!H72/Canada62!Q72*Canada62!Q73/Canada62!B73
 +Japan63!D72*Japan63!H72/Japan63!Q72*Japan63!Q73/Japan63!B73
 +Norway64!D72*Norway64!H72/Norway64!Q72*Norway64!Q73/Norway64!B73
 +Switzerland65!D72*Switzerland65!H72/Switzerland65!Q72*Switzerland65!Q73/Switzerland65!B73)
/(Australia61!D72*Australia61!H72/Australia61!B72
 +Canada62!D72*Canada62!H72/Canada62!B72
 +Japan63!D72*Japan63!H72/Japan63!B72
 +Norway64!D72*Norway64!H72/Norway64!B72
 +Switzerland65!D72*Switzerland65!H72/Switzerland65!B72))))</f>
        <v/>
      </c>
      <c r="N73" s="62" t="str">
        <f>IF(OR(
Australia61!I73   ="",Australia61!I72   ="",
Australia61!B73   ="",Australia61!B72   ="",
Australia61!R73   ="",Australia61!R72   ="",
Canada62!I73      ="",Canada62!I72      ="",
Canada62!B73      ="",Canada62!B72      ="",
Canada62!R73      ="",Canada62!R72      ="",
Japan63!I73       ="",Japan63!I72       ="",
Japan63!B73       ="",Japan63!B72       ="",
Japan63!R73       ="",Japan63!R72       ="",
Norway64!I73      ="",Norway64!I72      ="",
Norway64!B73      ="",Norway64!B72      ="",
Norway64!R73      ="",Norway64!R72      ="",
Switzerland65!I73 ="",Switzerland65!I72 ="",
Switzerland65!B73 ="",Switzerland65!B72 ="",
Switzerland65!R73 ="",Switzerland65!R72 =""),"",
LN(SQRT(
(Australia61!I73/Australia61!B73
 +Canada62!I73/Canada62!B73
 +Japan63!I73/Japan63!B73
 +Norway64!I73/Norway64!B73
 +Switzerland65!I73/Switzerland65!B73)
/(Australia61!I73/Australia61!R73*Australia61!R72/Australia61!B72
 +Canada62!I73/Canada62!R73*Canada62!R72/Canada62!B72
 +Japan63!I73/Japan63!R73*Japan63!R72/Japan63!B72
 +Norway64!I73/Norway64!R73*Norway64!R72/Norway64!B72
 +Switzerland65!I73/Switzerland65!R73*Switzerland65!R72/Switzerland65!B72)
*(Australia61!I72/Australia61!R72*Australia61!R73/Australia61!B73
 +Canada62!I72/Canada62!R72*Canada62!R73/Canada62!B73
 +Japan63!I72/Japan63!R72*Japan63!R73/Japan63!B73
 +Norway64!I72/Norway64!R72*Norway64!R73/Norway64!B73
 +Switzerland65!I72/Switzerland65!R72*Switzerland65!R73/Switzerland65!B73)
/(Australia61!I72/Australia61!B72
 +Canada62!I72/Canada62!B72
 +Japan63!I72/Japan63!B72
 +Norway64!I72/Norway64!B72
 +Switzerland65!I72/Switzerland65!B72))))</f>
        <v/>
      </c>
      <c r="O73" s="62" t="str">
        <f>IF(OR(
Australia61!K73   ="",Australia61!K72   ="",
Australia61!B73   ="",Australia61!B72   ="",
Australia61!S73   ="",Australia61!S72   ="",
Canada62!K73      ="",Canada62!K72      ="",
Canada62!B73      ="",Canada62!B72      ="",
Canada62!S73      ="",Canada62!S72      ="",
Japan63!K73       ="",Japan63!K72       ="",
Japan63!B73       ="",Japan63!B72       ="",
Japan63!S73       ="",Japan63!S72       ="",
Norway64!K73      ="",Norway64!K72      ="",
Norway64!B73      ="",Norway64!B72      ="",
Norway64!S73      ="",Norway64!S72      ="",
Switzerland65!K73 ="",Switzerland65!K72 ="",
Switzerland65!B73 ="",Switzerland65!B72 ="",
Switzerland65!S73 ="",Switzerland65!S72 =""),"",
LN(SQRT(
(Australia61!K73/Australia61!B73
 +Canada62!K73/Canada62!B73
 +Japan63!K73/Japan63!B73
 +Norway64!K73/Norway64!B73
 +Switzerland65!K73/Switzerland65!B73)
/(Australia61!K73/Australia61!S73*Australia61!S72/Australia61!B72
 +Canada62!K73/Canada62!S73*Canada62!S72/Canada62!B72
 +Japan63!K73/Japan63!S73*Japan63!S72/Japan63!B72
 +Norway64!K73/Norway64!S73*Norway64!S72/Norway64!B72
 +Switzerland65!K73/Switzerland65!S73*Switzerland65!S72/Switzerland65!B72)
*(Australia61!K72/Australia61!S72*Australia61!S73/Australia61!B73
 +Canada62!K72/Canada62!S72*Canada62!S73/Canada62!B73
 +Japan63!K72/Japan63!S72*Japan63!S73/Japan63!B73
 +Norway64!K72/Norway64!S72*Norway64!S73/Norway64!B73
 +Switzerland65!K72/Switzerland65!S72*Switzerland65!S73/Switzerland65!B73)
/(Australia61!K72/Australia61!B72
 +Canada62!K72/Canada62!B72
 +Japan63!K72/Japan63!B72
 +Norway64!K72/Norway64!B72
 +Switzerland65!K72/Switzerland65!B72))))</f>
        <v/>
      </c>
      <c r="P73" s="62" t="str">
        <f>IF(OR(
Australia61!L73   ="",Australia61!L72   ="",
Australia61!B73   ="",Australia61!B72   ="",
Australia61!T73   ="",Australia61!T72   ="",
Canada62!L73      ="",Canada62!L72      ="",
Canada62!B73      ="",Canada62!B72      ="",
Canada62!T73      ="",Canada62!T72      ="",
Japan63!L73       ="",Japan63!L72       ="",
Japan63!B73       ="",Japan63!B72       ="",
Japan63!T73       ="",Japan63!T72       ="",
Norway64!L73      ="",Norway64!L72      ="",
Norway64!B73      ="",Norway64!B72      ="",
Norway64!T73      ="",Norway64!T72      ="",
Switzerland65!L73 ="",Switzerland65!L72 ="",
Switzerland65!B73 ="",Switzerland65!B72 ="",
Switzerland65!T73 ="",Switzerland65!T72 =""),"",
LN(SQRT(
(Australia61!L73/Australia61!B73
 +Canada62!L73/Canada62!B73
 +Japan63!L73/Japan63!B73
 +Norway64!L73/Norway64!B73
 +Switzerland65!L73/Switzerland65!B73)
/(Australia61!L73/Australia61!T73*Australia61!T72/Australia61!B72
 +Canada62!L73/Canada62!T73*Canada62!T72/Canada62!B72
 +Japan63!L73/Japan63!T73*Japan63!T72/Japan63!B72
 +Norway64!L73/Norway64!T73*Norway64!T72/Norway64!B72
 +Switzerland65!L73/Switzerland65!T73*Switzerland65!T72/Switzerland65!B72)
*(Australia61!L72/Australia61!T72*Australia61!T73/Australia61!B73
 +Canada62!L72/Canada62!T72*Canada62!T73/Canada62!B73
 +Japan63!L72/Japan63!T72*Japan63!T73/Japan63!B73
 +Norway64!L72/Norway64!T72*Norway64!T73/Norway64!B73
 +Switzerland65!L72/Switzerland65!T72*Switzerland65!T73/Switzerland65!B73)
/(Australia61!L72/Australia61!B72
 +Canada62!L72/Canada62!B72
 +Japan63!L72/Japan63!B72
 +Norway64!L72/Norway64!B72
 +Switzerland65!L72/Switzerland65!B72))))</f>
        <v/>
      </c>
      <c r="V73" s="61" t="str">
        <f>IF(OR(
Australia61!V73   ="",
Australia61!U73   ="",
Canada62!V73      ="",
Canada62!U73      ="",
Japan63!V73       ="",
Japan63!U73       ="",
Norway64!V73      ="",
Norway64!U73      ="",
Switzerland65!V73 ="",
Switzerland65!U73 =""),"",
LN((Australia61!V73+Canada62!V73+Japan63!V73+Norway64!V73+Switzerland65!V73)
/(Australia61!U73+Canada62!U73+Japan63!U73+Norway64!U73+Switzerland65!U73)))</f>
        <v/>
      </c>
      <c r="W73" s="61" t="str">
        <f>IF(OR(
Australia61!V73   ="",
Australia61!W73   ="",
Australia61!U73   ="",
Canada62!V73      ="",
Canada62!W73      ="",
Canada62!U73      ="",
Japan63!V73       ="",
Japan63!W73       ="",
Japan63!U73       ="",
Norway64!V73      ="",
Norway64!W73      ="",
Norway64!U73      ="",
Switzerland65!V73 ="",
Switzerland65!W73 ="",
Switzerland65!V73 =""),"",
LN((Australia61!V73*Australia61!W73+Canada62!V73*Canada62!W73+Japan63!V73*Japan63!W73+Norway64!V73*Norway64!W73+Switzerland65!V73*Switzerland65!W73)
/(Australia61!U73+Canada62!U73+Japan63!U73+Norway64!U73+Switzerland65!U73)))</f>
        <v/>
      </c>
      <c r="X73" s="61" t="str">
        <f>IF(OR(
Australia61!X73   ="",
Australia61!D73   ="",
Australia61!B73   ="",
Canada62!X73      ="",
Canada62!D73      ="",
Canada62!B73      ="",
Japan63!X73       ="",
Japan63!D73       ="",
Japan63!B73       ="",
Norway64!X73      ="",
Norway64!D73      ="",
Norway64!B73      ="",
Switzerland65!X73 ="",
Switzerland65!D73 ="",
Switzerland65!B73 =""),"",
(Australia61!X73*Australia61!D73/Australia61!B73
 +Canada62!X73*Canada62!D73/Canada62!B73
 +Japan63!X73*Japan63!D73/Japan63!B73
 +Norway64!X73*Norway64!D73/Norway64!B73
 +Switzerland65!X73*Switzerland65!D73/Switzerland65!B73)
/(Australia61!D73/Australia61!B73
 +Canada62!D73/Canada62!B73
 +Japan63!D73/Japan63!B73
 +Norway64!D73/Norway64!B73
 +Switzerland65!D73/Switzerland65!B73))</f>
        <v/>
      </c>
      <c r="Y73" s="61" t="str">
        <f>IF(OR(
Australia61!Y73   ="",
Australia61!D73   ="",
Australia61!B73   ="",
Canada62!Y73      ="",
Canada62!D73      ="",
Canada62!B73      ="",
Japan63!Y73       ="",
Japan63!D73       ="",
Japan63!B73       ="",
Norway64!Y73      ="",
Norway64!D73      ="",
Norway64!B73      ="",
Switzerland65!Y73 ="",
Switzerland65!D73 ="",
Switzerland65!B73 =""),"",
(Australia61!Y73/Australia61!B73
 +Canada62!Y73/Canada62!B73
 +Japan63!Y73/Japan63!B73
 +Norway64!Y73/Norway64!B73
 +Switzerland65!Y73/Switzerland65!B73)
/(Australia61!D73/Australia61!B73
 +Canada62!D73/Canada62!B73
 +Japan63!D73/Japan63!B73
 +Norway64!D73/Norway64!B73
 +Switzerland65!D73/Switzerland65!B73))</f>
        <v/>
      </c>
      <c r="Z73" s="61">
        <v>1</v>
      </c>
      <c r="AA73" s="62" t="str">
        <f t="shared" si="3"/>
        <v/>
      </c>
      <c r="AB73" s="61" t="str">
        <f>IF(OR(
Australia61!AB73   ="",
Australia61!D73   ="",
Australia61!B73   ="",
Canada62!AB73      ="",
Canada62!D73      ="",
Canada62!B73      ="",
Japan63!AB73       ="",
Japan63!D73       ="",
Japan63!B73       ="",
Norway64!AB73      ="",
Norway64!D73      ="",
Norway64!B73      ="",
Switzerland65!AB73 ="",
Switzerland65!D73 ="",
Switzerland65!B73 =""),"",
(Australia61!AB73*Australia61!D73/Australia61!B73
 +Canada62!AB73*Canada62!D73/Canada62!B73
 +Japan63!AB73*Japan63!D73/Japan63!B73
 +Norway64!AB73*Norway64!D73/Norway64!B73
 +Switzerland65!AB73*Switzerland65!D73/Switzerland65!B73)
/(Australia61!D73/Australia61!B73
 +Canada62!D73/Canada62!B73
 +Japan63!D73/Japan63!B73
 +Norway64!D73/Norway64!B73
 +Switzerland65!D73/Switzerland65!B73))</f>
        <v/>
      </c>
    </row>
    <row r="74" spans="1:28">
      <c r="A74" s="62">
        <v>1941</v>
      </c>
      <c r="B74" s="62" t="str">
        <f>IF(OR(
Australia61!AC74   ="",
Australia61!D74   ="",
Australia61!B74   ="",
Canada62!AC74      ="",
Canada62!D74      ="",
Canada62!B74      ="",
Japan63!AC74       ="",
Japan63!D74       ="",
Japan63!B74       ="",
Norway64!AC74      ="",
Norway64!D74      ="",
Norway64!B74      ="",
Switzerland65!AC74 ="",
Switzerland65!D74 ="",
Switzerland65!B74 =""),"",
(Australia61!AC74*Australia61!D74/Australia61!B74
 +Canada62!AC74*Canada62!D74/Canada62!B74
 +Japan63!AC74*Japan63!D74/Japan63!B74
 +Norway64!AC74*Norway64!D74/Norway64!B74
 +Switzerland65!AC74*Switzerland65!D74/Switzerland65!B74)
/(Australia61!D74/Australia61!B74
 +Canada62!D74/Canada62!B74
 +Japan63!D74/Japan63!B74
 +Norway64!D74/Norway64!B74
 +Switzerland65!D74/Switzerland65!B74))</f>
        <v/>
      </c>
      <c r="C74" s="61" t="str">
        <f>IF(OR(
Australia61!F74   ="",
Australia61!D74   ="",
Australia61!B74   ="",
Canada62!F74      ="",
Canada62!D74      ="",
Canada62!B74      ="",
Japan63!F74       ="",
Japan63!D74       ="",
Japan63!B74       ="",
Norway64!F74      ="",
Norway64!D74      ="",
Norway64!B74      ="",
Switzerland65!F74 ="",
Switzerland65!D74 ="",
Switzerland65!B74 =""),"",
(Australia61!F74*Australia61!D74/Australia61!B74
 +Canada62!F74*Canada62!D74/Canada62!B74
 +Japan63!F74*Japan63!D74/Japan63!B74
 +Norway64!F74*Norway64!D74/Norway64!B74
 +Switzerland65!F74*Switzerland65!D74/Switzerland65!B74)
/(Australia61!D74/Australia61!B74
 +Canada62!D74/Canada62!B74
 +Japan63!D74/Japan63!B74
 +Norway64!D74/Norway64!B74
 +Switzerland65!D74/Switzerland65!B74))</f>
        <v/>
      </c>
      <c r="D74" s="61" t="str">
        <f>IF(OR(
Australia61!AE74   ="",
Australia61!D74   ="",
Australia61!B74   ="",
Canada62!AE74      ="",
Canada62!D74      ="",
Canada62!B74      ="",
Japan63!AE74       ="",
Japan63!D74       ="",
Japan63!B74       ="",
Norway64!AE74      ="",
Norway64!D74      ="",
Norway64!B74      ="",
Switzerland65!AE74 ="",
Switzerland65!D74 ="",
Switzerland65!B74 =""),"",
(Australia61!AE74*Australia61!D74/Australia61!B74
 +Canada62!AE74*Canada62!D74/Canada62!B74
 +Japan63!AE74*Japan63!D74/Japan63!B74
 +Norway64!AE74*Norway64!D74/Norway64!B74
 +Switzerland65!AE74*Switzerland65!D74/Switzerland65!B74)
/(Australia61!D74/Australia61!B74
 +Canada62!D74/Canada62!B74
 +Japan63!D74/Japan63!B74
 +Norway64!D74/Norway64!B74
 +Switzerland65!D74/Switzerland65!B74))</f>
        <v/>
      </c>
      <c r="E74" s="61" t="str">
        <f>IF(OR(
Australia61!H74   ="",
Australia61!D74   ="",
Australia61!B74   ="",
Canada62!H74      ="",
Canada62!D74      ="",
Canada62!B74      ="",
Japan63!H74       ="",
Japan63!D74       ="",
Japan63!B74       ="",
Norway64!H74      ="",
Norway64!D74      ="",
Norway64!B74      ="",
Switzerland65!H74 ="",
Switzerland65!D74 ="",
Switzerland65!B74 =""),"",
(Australia61!H74*Australia61!D74/Australia61!B74
 +Canada62!H74*Canada62!D74/Canada62!B74
 +Japan63!H74*Japan63!D74/Japan63!B74
 +Norway64!H74*Norway64!D74/Norway64!B74
 +Switzerland65!H74*Switzerland65!D74/Switzerland65!B74)
/(Australia61!D74/Australia61!B74
 +Canada62!D74/Canada62!B74
 +Japan63!D74/Japan63!B74
 +Norway64!D74/Norway64!B74
 +Switzerland65!D74/Switzerland65!B74))</f>
        <v/>
      </c>
      <c r="F74" s="61" t="str">
        <f>IF(OR(
Australia61!I74   ="",
Australia61!D74   ="",
Australia61!B74   ="",
Canada62!I74      ="",
Canada62!D74      ="",
Canada62!B74      ="",
Japan63!I74       ="",
Japan63!D74       ="",
Japan63!B74       ="",
Norway64!I74      ="",
Norway64!D74      ="",
Norway64!B74      ="",
Switzerland65!I74 ="",
Switzerland65!D74 ="",
Switzerland65!B74 =""),"",
(Australia61!I74/Australia61!B74
 +Canada62!I74/Canada62!B74
 +Japan63!I74/Japan63!B74
 +Norway64!I74/Norway64!B74
 +Switzerland65!I74/Switzerland65!B74)
/(Australia61!D74/Australia61!B74
 +Canada62!D74/Canada62!B74
 +Japan63!D74/Japan63!B74
 +Norway64!D74/Norway64!B74
 +Switzerland65!D74/Switzerland65!B74))</f>
        <v/>
      </c>
      <c r="G74" s="61" t="str">
        <f>IF(OR(
Australia61!J74   ="",
Australia61!D74   ="",
Australia61!B74   ="",
Canada62!J74      ="",
Canada62!D74      ="",
Canada62!B74      ="",
Japan63!J74       ="",
Japan63!D74       ="",
Japan63!B74       ="",
Norway64!J74      ="",
Norway64!D74      ="",
Norway64!B74      ="",
Switzerland65!J74 ="",
Switzerland65!D74 ="",
Switzerland65!B74 =""),"",
(Australia61!J74/Australia61!B74
 +Canada62!J74/Canada62!B74
 +Japan63!J74/Japan63!B74
 +Norway64!J74/Norway64!B74
 +Switzerland65!J74/Switzerland65!B74)
/(Australia61!D74/Australia61!B74
 +Canada62!D74/Canada62!B74
 +Japan63!D74/Japan63!B74
 +Norway64!D74/Norway64!B74
 +Switzerland65!D74/Switzerland65!B74))</f>
        <v/>
      </c>
      <c r="H74" s="61" t="str">
        <f>IF(OR(
Australia61!K74   ="",
Australia61!D74   ="",
Australia61!B74   ="",
Canada62!K74      ="",
Canada62!D74      ="",
Canada62!B74      ="",
Japan63!K74       ="",
Japan63!D74       ="",
Japan63!B74       ="",
Norway64!K74      ="",
Norway64!D74      ="",
Norway64!B74      ="",
Switzerland65!K74 ="",
Switzerland65!D74 ="",
Switzerland65!B74 =""),"",
(Australia61!K74/Australia61!B74
 +Canada62!K74/Canada62!B74
 +Japan63!K74/Japan63!B74
 +Norway64!K74/Norway64!B74
 +Switzerland65!K74/Switzerland65!B74)
/(Australia61!D74/Australia61!B74
 +Canada62!D74/Canada62!B74
 +Japan63!D74/Japan63!B74
 +Norway64!D74/Norway64!B74
 +Switzerland65!D74/Switzerland65!B74))</f>
        <v/>
      </c>
      <c r="I74" s="61" t="str">
        <f>IF(OR(
Australia61!L74   ="",
Australia61!D74   ="",
Australia61!B74   ="",
Canada62!L74      ="",
Canada62!D74      ="",
Canada62!B74      ="",
Japan63!L74       ="",
Japan63!D74       ="",
Japan63!B74       ="",
Norway64!L74      ="",
Norway64!D74      ="",
Norway64!B74      ="",
Switzerland65!L74 ="",
Switzerland65!D74 ="",
Switzerland65!B74 =""),"",
(Australia61!L74/Australia61!B74
 +Canada62!L74/Canada62!B74
 +Japan63!L74/Japan63!B74
 +Norway64!L74/Norway64!B74
 +Switzerland65!L74/Switzerland65!B74)
/(Australia61!D74/Australia61!B74
 +Canada62!D74/Canada62!B74
 +Japan63!D74/Japan63!B74
 +Norway64!D74/Norway64!B74
 +Switzerland65!D74/Switzerland65!B74))</f>
        <v/>
      </c>
      <c r="J74" s="61" t="str">
        <f t="shared" si="2"/>
        <v/>
      </c>
      <c r="K74" s="62" t="str">
        <f>IF(OR(
Australia61!D74   ="",Australia61!D73   ="",
Australia61!B74   ="",Australia61!B73   ="",
Australia61!N74   ="",Australia61!N73   ="",
Canada62!D74      ="",Canada62!D73      ="",
Canada62!B74      ="",Canada62!B73      ="",
Canada62!N74      ="",Canada62!N73      ="",
Japan63!D74       ="",Japan63!D73       ="",
Japan63!B74       ="",Japan63!B73       ="",
Japan63!N74       ="",Japan63!N73       ="",
Norway64!D74      ="",Norway64!D73      ="",
Norway64!B74      ="",Norway64!B73      ="",
Norway64!N74      ="",Norway64!N73      ="",
Switzerland65!D74 ="",Switzerland65!D73 ="",
Switzerland65!B74 ="",Switzerland65!B73 ="",
Switzerland65!N74 ="",Switzerland65!N73 =""),"",
LN(SQRT(
(Australia61!D74/Australia61!B74
 +Canada62!D74/Canada62!B74
 +Japan63!D74/Japan63!B74
 +Norway64!D74/Norway64!B74
 +Switzerland65!D74/Switzerland65!B74)
/(Australia61!D74/Australia61!N74*Australia61!N73/Australia61!B73
 +Canada62!D74/Canada62!N74*Canada62!N73/Canada62!B73
 +Japan63!D74/Japan63!N74*Japan63!N73/Japan63!B73
 +Norway64!D74/Norway64!N74*Norway64!N73/Norway64!B73
 +Switzerland65!D74/Switzerland65!N74*Switzerland65!N73/Switzerland65!B73)
*(Australia61!D73/Australia61!N73*Australia61!N74/Australia61!B74
 +Canada62!D73/Canada62!N73*Canada62!N74/Canada62!B74
 +Japan63!D73/Japan63!N73*Japan63!N74/Japan63!B74
 +Norway64!D73/Norway64!N73*Norway64!N74/Norway64!B74
 +Switzerland65!D73/Switzerland65!N73*Switzerland65!N74/Switzerland65!B74)
/(Australia61!D73/Australia61!B73
 +Canada62!D73/Canada62!B73
 +Japan63!D73/Japan63!B73
 +Norway64!D73/Norway64!B73
 +Switzerland65!D73/Switzerland65!B73))))</f>
        <v/>
      </c>
      <c r="L74" s="62" t="str">
        <f>IF(OR(
Australia61!F74   ="",Australia61!F73   ="",
Australia61!D74   ="",Australia61!D73   ="",
Australia61!B74   ="",Australia61!B73   ="",
Australia61!P74   ="",Australia61!P73   ="",
Canada62!F74      ="",Canada62!F73      ="",
Canada62!D74      ="",Canada62!D73      ="",
Canada62!B74      ="",Canada62!B73      ="",
Canada62!P74      ="",Canada62!P73      ="",
Japan63!F74       ="",Japan63!F73       ="",
Japan63!D74       ="",Japan63!D73       ="",
Japan63!B74       ="",Japan63!B73       ="",
Japan63!P74       ="",Japan63!P73       ="",
Norway64!F74      ="",Norway64!F73      ="",
Norway64!D74      ="",Norway64!D73      ="",
Norway64!B74      ="",Norway64!B73      ="",
Norway64!P74      ="",Norway64!P73      ="",
Switzerland65!F74 ="",Switzerland65!F73 ="",
Switzerland65!D74 ="",Switzerland65!D73 ="",
Switzerland65!B74 ="",Switzerland65!B73 ="",
Switzerland65!P74 ="",Switzerland65!P73 =""),"",
LN(SQRT(
(Australia61!D74*Australia61!F74/Australia61!B74
 +Canada62!D74*Canada62!F74/Canada62!B74
 +Japan63!D74*Japan63!F74/Japan63!B74
 +Norway64!D74*Norway64!F74/Norway64!B74
 +Switzerland65!D74*Switzerland65!F74/Switzerland65!B74)
/(Australia61!D74*Australia61!F74/Australia61!P74*Australia61!P73/Australia61!B73
 +Canada62!D74*Canada62!F74/Canada62!P74*Canada62!P73/Canada62!B73
 +Japan63!D74*Japan63!F74/Japan63!P74*Japan63!P73/Japan63!B73
 +Norway64!D74*Norway64!F74/Norway64!P74*Norway64!P73/Norway64!B73
 +Switzerland65!D74*Switzerland65!F74/Switzerland65!P74*Switzerland65!P73/Switzerland65!B73)
*(Australia61!D73*Australia61!F73/Australia61!P73*Australia61!P74/Australia61!B74
 +Canada62!D73*Canada62!F73/Canada62!P73*Canada62!P74/Canada62!B74
 +Japan63!D73*Japan63!F73/Japan63!P73*Japan63!P74/Japan63!B74
 +Norway64!D73*Norway64!F73/Norway64!P73*Norway64!P74/Norway64!B74
 +Switzerland65!D73*Switzerland65!F73/Switzerland65!P73*Switzerland65!P74/Switzerland65!B74)
/(Australia61!D73*Australia61!F73/Australia61!B73
 +Canada62!D73*Canada62!F73/Canada62!B73
 +Japan63!D73*Japan63!F73/Japan63!B73
 +Norway64!D73*Norway64!F73/Norway64!B73
 +Switzerland65!D73*Switzerland65!F73/Switzerland65!B73))))</f>
        <v/>
      </c>
      <c r="M74" s="62" t="str">
        <f>IF(OR(
Australia61!H74   ="",Australia61!H73   ="",
Australia61!D74   ="",Australia61!D73   ="",
Australia61!B74   ="",Australia61!B73   ="",
Australia61!Q74   ="",Australia61!Q73   ="",
Canada62!H74      ="",Canada62!H73      ="",
Canada62!D74      ="",Canada62!D73      ="",
Canada62!B74      ="",Canada62!B73      ="",
Canada62!Q74      ="",Canada62!Q73      ="",
Japan63!H74       ="",Japan63!H73       ="",
Japan63!D74       ="",Japan63!D73       ="",
Japan63!B74       ="",Japan63!B73       ="",
Japan63!Q74       ="",Japan63!Q73       ="",
Norway64!H74      ="",Norway64!H73      ="",
Norway64!D74      ="",Norway64!D73      ="",
Norway64!B74      ="",Norway64!B73      ="",
Norway64!Q74      ="",Norway64!Q73      ="",
Switzerland65!H74 ="",Switzerland65!H73 ="",
Switzerland65!D74 ="",Switzerland65!D73 ="",
Switzerland65!B74 ="",Switzerland65!B73 ="",
Switzerland65!Q74 ="",Switzerland65!Q73 =""),"",
LN(SQRT(
(Australia61!D74*Australia61!H74/Australia61!B74
 +Canada62!D74*Canada62!H74/Canada62!B74
 +Japan63!D74*Japan63!H74/Japan63!B74
 +Norway64!D74*Norway64!H74/Norway64!B74
 +Switzerland65!D74*Switzerland65!H74/Switzerland65!B74)
/(Australia61!D74*Australia61!H74/Australia61!Q74*Australia61!Q73/Australia61!B73
 +Canada62!D74*Canada62!H74/Canada62!Q74*Canada62!Q73/Canada62!B73
 +Japan63!D74*Japan63!H74/Japan63!Q74*Japan63!Q73/Japan63!B73
 +Norway64!D74*Norway64!H74/Norway64!Q74*Norway64!Q73/Norway64!B73
 +Switzerland65!D74*Switzerland65!H74/Switzerland65!Q74*Switzerland65!Q73/Switzerland65!B73)
*(Australia61!D73*Australia61!H73/Australia61!Q73*Australia61!Q74/Australia61!B74
 +Canada62!D73*Canada62!H73/Canada62!Q73*Canada62!Q74/Canada62!B74
 +Japan63!D73*Japan63!H73/Japan63!Q73*Japan63!Q74/Japan63!B74
 +Norway64!D73*Norway64!H73/Norway64!Q73*Norway64!Q74/Norway64!B74
 +Switzerland65!D73*Switzerland65!H73/Switzerland65!Q73*Switzerland65!Q74/Switzerland65!B74)
/(Australia61!D73*Australia61!H73/Australia61!B73
 +Canada62!D73*Canada62!H73/Canada62!B73
 +Japan63!D73*Japan63!H73/Japan63!B73
 +Norway64!D73*Norway64!H73/Norway64!B73
 +Switzerland65!D73*Switzerland65!H73/Switzerland65!B73))))</f>
        <v/>
      </c>
      <c r="N74" s="62" t="str">
        <f>IF(OR(
Australia61!I74   ="",Australia61!I73   ="",
Australia61!B74   ="",Australia61!B73   ="",
Australia61!R74   ="",Australia61!R73   ="",
Canada62!I74      ="",Canada62!I73      ="",
Canada62!B74      ="",Canada62!B73      ="",
Canada62!R74      ="",Canada62!R73      ="",
Japan63!I74       ="",Japan63!I73       ="",
Japan63!B74       ="",Japan63!B73       ="",
Japan63!R74       ="",Japan63!R73       ="",
Norway64!I74      ="",Norway64!I73      ="",
Norway64!B74      ="",Norway64!B73      ="",
Norway64!R74      ="",Norway64!R73      ="",
Switzerland65!I74 ="",Switzerland65!I73 ="",
Switzerland65!B74 ="",Switzerland65!B73 ="",
Switzerland65!R74 ="",Switzerland65!R73 =""),"",
LN(SQRT(
(Australia61!I74/Australia61!B74
 +Canada62!I74/Canada62!B74
 +Japan63!I74/Japan63!B74
 +Norway64!I74/Norway64!B74
 +Switzerland65!I74/Switzerland65!B74)
/(Australia61!I74/Australia61!R74*Australia61!R73/Australia61!B73
 +Canada62!I74/Canada62!R74*Canada62!R73/Canada62!B73
 +Japan63!I74/Japan63!R74*Japan63!R73/Japan63!B73
 +Norway64!I74/Norway64!R74*Norway64!R73/Norway64!B73
 +Switzerland65!I74/Switzerland65!R74*Switzerland65!R73/Switzerland65!B73)
*(Australia61!I73/Australia61!R73*Australia61!R74/Australia61!B74
 +Canada62!I73/Canada62!R73*Canada62!R74/Canada62!B74
 +Japan63!I73/Japan63!R73*Japan63!R74/Japan63!B74
 +Norway64!I73/Norway64!R73*Norway64!R74/Norway64!B74
 +Switzerland65!I73/Switzerland65!R73*Switzerland65!R74/Switzerland65!B74)
/(Australia61!I73/Australia61!B73
 +Canada62!I73/Canada62!B73
 +Japan63!I73/Japan63!B73
 +Norway64!I73/Norway64!B73
 +Switzerland65!I73/Switzerland65!B73))))</f>
        <v/>
      </c>
      <c r="O74" s="62" t="str">
        <f>IF(OR(
Australia61!K74   ="",Australia61!K73   ="",
Australia61!B74   ="",Australia61!B73   ="",
Australia61!S74   ="",Australia61!S73   ="",
Canada62!K74      ="",Canada62!K73      ="",
Canada62!B74      ="",Canada62!B73      ="",
Canada62!S74      ="",Canada62!S73      ="",
Japan63!K74       ="",Japan63!K73       ="",
Japan63!B74       ="",Japan63!B73       ="",
Japan63!S74       ="",Japan63!S73       ="",
Norway64!K74      ="",Norway64!K73      ="",
Norway64!B74      ="",Norway64!B73      ="",
Norway64!S74      ="",Norway64!S73      ="",
Switzerland65!K74 ="",Switzerland65!K73 ="",
Switzerland65!B74 ="",Switzerland65!B73 ="",
Switzerland65!S74 ="",Switzerland65!S73 =""),"",
LN(SQRT(
(Australia61!K74/Australia61!B74
 +Canada62!K74/Canada62!B74
 +Japan63!K74/Japan63!B74
 +Norway64!K74/Norway64!B74
 +Switzerland65!K74/Switzerland65!B74)
/(Australia61!K74/Australia61!S74*Australia61!S73/Australia61!B73
 +Canada62!K74/Canada62!S74*Canada62!S73/Canada62!B73
 +Japan63!K74/Japan63!S74*Japan63!S73/Japan63!B73
 +Norway64!K74/Norway64!S74*Norway64!S73/Norway64!B73
 +Switzerland65!K74/Switzerland65!S74*Switzerland65!S73/Switzerland65!B73)
*(Australia61!K73/Australia61!S73*Australia61!S74/Australia61!B74
 +Canada62!K73/Canada62!S73*Canada62!S74/Canada62!B74
 +Japan63!K73/Japan63!S73*Japan63!S74/Japan63!B74
 +Norway64!K73/Norway64!S73*Norway64!S74/Norway64!B74
 +Switzerland65!K73/Switzerland65!S73*Switzerland65!S74/Switzerland65!B74)
/(Australia61!K73/Australia61!B73
 +Canada62!K73/Canada62!B73
 +Japan63!K73/Japan63!B73
 +Norway64!K73/Norway64!B73
 +Switzerland65!K73/Switzerland65!B73))))</f>
        <v/>
      </c>
      <c r="P74" s="62" t="str">
        <f>IF(OR(
Australia61!L74   ="",Australia61!L73   ="",
Australia61!B74   ="",Australia61!B73   ="",
Australia61!T74   ="",Australia61!T73   ="",
Canada62!L74      ="",Canada62!L73      ="",
Canada62!B74      ="",Canada62!B73      ="",
Canada62!T74      ="",Canada62!T73      ="",
Japan63!L74       ="",Japan63!L73       ="",
Japan63!B74       ="",Japan63!B73       ="",
Japan63!T74       ="",Japan63!T73       ="",
Norway64!L74      ="",Norway64!L73      ="",
Norway64!B74      ="",Norway64!B73      ="",
Norway64!T74      ="",Norway64!T73      ="",
Switzerland65!L74 ="",Switzerland65!L73 ="",
Switzerland65!B74 ="",Switzerland65!B73 ="",
Switzerland65!T74 ="",Switzerland65!T73 =""),"",
LN(SQRT(
(Australia61!L74/Australia61!B74
 +Canada62!L74/Canada62!B74
 +Japan63!L74/Japan63!B74
 +Norway64!L74/Norway64!B74
 +Switzerland65!L74/Switzerland65!B74)
/(Australia61!L74/Australia61!T74*Australia61!T73/Australia61!B73
 +Canada62!L74/Canada62!T74*Canada62!T73/Canada62!B73
 +Japan63!L74/Japan63!T74*Japan63!T73/Japan63!B73
 +Norway64!L74/Norway64!T74*Norway64!T73/Norway64!B73
 +Switzerland65!L74/Switzerland65!T74*Switzerland65!T73/Switzerland65!B73)
*(Australia61!L73/Australia61!T73*Australia61!T74/Australia61!B74
 +Canada62!L73/Canada62!T73*Canada62!T74/Canada62!B74
 +Japan63!L73/Japan63!T73*Japan63!T74/Japan63!B74
 +Norway64!L73/Norway64!T73*Norway64!T74/Norway64!B74
 +Switzerland65!L73/Switzerland65!T73*Switzerland65!T74/Switzerland65!B74)
/(Australia61!L73/Australia61!B73
 +Canada62!L73/Canada62!B73
 +Japan63!L73/Japan63!B73
 +Norway64!L73/Norway64!B73
 +Switzerland65!L73/Switzerland65!B73))))</f>
        <v/>
      </c>
      <c r="V74" s="61" t="str">
        <f>IF(OR(
Australia61!V74   ="",
Australia61!U74   ="",
Canada62!V74      ="",
Canada62!U74      ="",
Japan63!V74       ="",
Japan63!U74       ="",
Norway64!V74      ="",
Norway64!U74      ="",
Switzerland65!V74 ="",
Switzerland65!U74 =""),"",
LN((Australia61!V74+Canada62!V74+Japan63!V74+Norway64!V74+Switzerland65!V74)
/(Australia61!U74+Canada62!U74+Japan63!U74+Norway64!U74+Switzerland65!U74)))</f>
        <v/>
      </c>
      <c r="W74" s="61" t="str">
        <f>IF(OR(
Australia61!V74   ="",
Australia61!W74   ="",
Australia61!U74   ="",
Canada62!V74      ="",
Canada62!W74      ="",
Canada62!U74      ="",
Japan63!V74       ="",
Japan63!W74       ="",
Japan63!U74       ="",
Norway64!V74      ="",
Norway64!W74      ="",
Norway64!U74      ="",
Switzerland65!V74 ="",
Switzerland65!W74 ="",
Switzerland65!V74 =""),"",
LN((Australia61!V74*Australia61!W74+Canada62!V74*Canada62!W74+Japan63!V74*Japan63!W74+Norway64!V74*Norway64!W74+Switzerland65!V74*Switzerland65!W74)
/(Australia61!U74+Canada62!U74+Japan63!U74+Norway64!U74+Switzerland65!U74)))</f>
        <v/>
      </c>
      <c r="X74" s="61" t="str">
        <f>IF(OR(
Australia61!X74   ="",
Australia61!D74   ="",
Australia61!B74   ="",
Canada62!X74      ="",
Canada62!D74      ="",
Canada62!B74      ="",
Japan63!X74       ="",
Japan63!D74       ="",
Japan63!B74       ="",
Norway64!X74      ="",
Norway64!D74      ="",
Norway64!B74      ="",
Switzerland65!X74 ="",
Switzerland65!D74 ="",
Switzerland65!B74 =""),"",
(Australia61!X74*Australia61!D74/Australia61!B74
 +Canada62!X74*Canada62!D74/Canada62!B74
 +Japan63!X74*Japan63!D74/Japan63!B74
 +Norway64!X74*Norway64!D74/Norway64!B74
 +Switzerland65!X74*Switzerland65!D74/Switzerland65!B74)
/(Australia61!D74/Australia61!B74
 +Canada62!D74/Canada62!B74
 +Japan63!D74/Japan63!B74
 +Norway64!D74/Norway64!B74
 +Switzerland65!D74/Switzerland65!B74))</f>
        <v/>
      </c>
      <c r="Y74" s="61" t="str">
        <f>IF(OR(
Australia61!Y74   ="",
Australia61!D74   ="",
Australia61!B74   ="",
Canada62!Y74      ="",
Canada62!D74      ="",
Canada62!B74      ="",
Japan63!Y74       ="",
Japan63!D74       ="",
Japan63!B74       ="",
Norway64!Y74      ="",
Norway64!D74      ="",
Norway64!B74      ="",
Switzerland65!Y74 ="",
Switzerland65!D74 ="",
Switzerland65!B74 =""),"",
(Australia61!Y74/Australia61!B74
 +Canada62!Y74/Canada62!B74
 +Japan63!Y74/Japan63!B74
 +Norway64!Y74/Norway64!B74
 +Switzerland65!Y74/Switzerland65!B74)
/(Australia61!D74/Australia61!B74
 +Canada62!D74/Canada62!B74
 +Japan63!D74/Japan63!B74
 +Norway64!D74/Norway64!B74
 +Switzerland65!D74/Switzerland65!B74))</f>
        <v/>
      </c>
      <c r="Z74" s="61">
        <v>1</v>
      </c>
      <c r="AA74" s="62" t="str">
        <f t="shared" si="3"/>
        <v/>
      </c>
      <c r="AB74" s="61" t="str">
        <f>IF(OR(
Australia61!AB74   ="",
Australia61!D74   ="",
Australia61!B74   ="",
Canada62!AB74      ="",
Canada62!D74      ="",
Canada62!B74      ="",
Japan63!AB74       ="",
Japan63!D74       ="",
Japan63!B74       ="",
Norway64!AB74      ="",
Norway64!D74      ="",
Norway64!B74      ="",
Switzerland65!AB74 ="",
Switzerland65!D74 ="",
Switzerland65!B74 =""),"",
(Australia61!AB74*Australia61!D74/Australia61!B74
 +Canada62!AB74*Canada62!D74/Canada62!B74
 +Japan63!AB74*Japan63!D74/Japan63!B74
 +Norway64!AB74*Norway64!D74/Norway64!B74
 +Switzerland65!AB74*Switzerland65!D74/Switzerland65!B74)
/(Australia61!D74/Australia61!B74
 +Canada62!D74/Canada62!B74
 +Japan63!D74/Japan63!B74
 +Norway64!D74/Norway64!B74
 +Switzerland65!D74/Switzerland65!B74))</f>
        <v/>
      </c>
    </row>
    <row r="75" spans="1:28">
      <c r="A75" s="62">
        <v>1942</v>
      </c>
      <c r="B75" s="62" t="str">
        <f>IF(OR(
Australia61!AC75   ="",
Australia61!D75   ="",
Australia61!B75   ="",
Canada62!AC75      ="",
Canada62!D75      ="",
Canada62!B75      ="",
Japan63!AC75       ="",
Japan63!D75       ="",
Japan63!B75       ="",
Norway64!AC75      ="",
Norway64!D75      ="",
Norway64!B75      ="",
Switzerland65!AC75 ="",
Switzerland65!D75 ="",
Switzerland65!B75 =""),"",
(Australia61!AC75*Australia61!D75/Australia61!B75
 +Canada62!AC75*Canada62!D75/Canada62!B75
 +Japan63!AC75*Japan63!D75/Japan63!B75
 +Norway64!AC75*Norway64!D75/Norway64!B75
 +Switzerland65!AC75*Switzerland65!D75/Switzerland65!B75)
/(Australia61!D75/Australia61!B75
 +Canada62!D75/Canada62!B75
 +Japan63!D75/Japan63!B75
 +Norway64!D75/Norway64!B75
 +Switzerland65!D75/Switzerland65!B75))</f>
        <v/>
      </c>
      <c r="C75" s="61" t="str">
        <f>IF(OR(
Australia61!F75   ="",
Australia61!D75   ="",
Australia61!B75   ="",
Canada62!F75      ="",
Canada62!D75      ="",
Canada62!B75      ="",
Japan63!F75       ="",
Japan63!D75       ="",
Japan63!B75       ="",
Norway64!F75      ="",
Norway64!D75      ="",
Norway64!B75      ="",
Switzerland65!F75 ="",
Switzerland65!D75 ="",
Switzerland65!B75 =""),"",
(Australia61!F75*Australia61!D75/Australia61!B75
 +Canada62!F75*Canada62!D75/Canada62!B75
 +Japan63!F75*Japan63!D75/Japan63!B75
 +Norway64!F75*Norway64!D75/Norway64!B75
 +Switzerland65!F75*Switzerland65!D75/Switzerland65!B75)
/(Australia61!D75/Australia61!B75
 +Canada62!D75/Canada62!B75
 +Japan63!D75/Japan63!B75
 +Norway64!D75/Norway64!B75
 +Switzerland65!D75/Switzerland65!B75))</f>
        <v/>
      </c>
      <c r="D75" s="61" t="str">
        <f>IF(OR(
Australia61!AE75   ="",
Australia61!D75   ="",
Australia61!B75   ="",
Canada62!AE75      ="",
Canada62!D75      ="",
Canada62!B75      ="",
Japan63!AE75       ="",
Japan63!D75       ="",
Japan63!B75       ="",
Norway64!AE75      ="",
Norway64!D75      ="",
Norway64!B75      ="",
Switzerland65!AE75 ="",
Switzerland65!D75 ="",
Switzerland65!B75 =""),"",
(Australia61!AE75*Australia61!D75/Australia61!B75
 +Canada62!AE75*Canada62!D75/Canada62!B75
 +Japan63!AE75*Japan63!D75/Japan63!B75
 +Norway64!AE75*Norway64!D75/Norway64!B75
 +Switzerland65!AE75*Switzerland65!D75/Switzerland65!B75)
/(Australia61!D75/Australia61!B75
 +Canada62!D75/Canada62!B75
 +Japan63!D75/Japan63!B75
 +Norway64!D75/Norway64!B75
 +Switzerland65!D75/Switzerland65!B75))</f>
        <v/>
      </c>
      <c r="E75" s="61" t="str">
        <f>IF(OR(
Australia61!H75   ="",
Australia61!D75   ="",
Australia61!B75   ="",
Canada62!H75      ="",
Canada62!D75      ="",
Canada62!B75      ="",
Japan63!H75       ="",
Japan63!D75       ="",
Japan63!B75       ="",
Norway64!H75      ="",
Norway64!D75      ="",
Norway64!B75      ="",
Switzerland65!H75 ="",
Switzerland65!D75 ="",
Switzerland65!B75 =""),"",
(Australia61!H75*Australia61!D75/Australia61!B75
 +Canada62!H75*Canada62!D75/Canada62!B75
 +Japan63!H75*Japan63!D75/Japan63!B75
 +Norway64!H75*Norway64!D75/Norway64!B75
 +Switzerland65!H75*Switzerland65!D75/Switzerland65!B75)
/(Australia61!D75/Australia61!B75
 +Canada62!D75/Canada62!B75
 +Japan63!D75/Japan63!B75
 +Norway64!D75/Norway64!B75
 +Switzerland65!D75/Switzerland65!B75))</f>
        <v/>
      </c>
      <c r="F75" s="61" t="str">
        <f>IF(OR(
Australia61!I75   ="",
Australia61!D75   ="",
Australia61!B75   ="",
Canada62!I75      ="",
Canada62!D75      ="",
Canada62!B75      ="",
Japan63!I75       ="",
Japan63!D75       ="",
Japan63!B75       ="",
Norway64!I75      ="",
Norway64!D75      ="",
Norway64!B75      ="",
Switzerland65!I75 ="",
Switzerland65!D75 ="",
Switzerland65!B75 =""),"",
(Australia61!I75/Australia61!B75
 +Canada62!I75/Canada62!B75
 +Japan63!I75/Japan63!B75
 +Norway64!I75/Norway64!B75
 +Switzerland65!I75/Switzerland65!B75)
/(Australia61!D75/Australia61!B75
 +Canada62!D75/Canada62!B75
 +Japan63!D75/Japan63!B75
 +Norway64!D75/Norway64!B75
 +Switzerland65!D75/Switzerland65!B75))</f>
        <v/>
      </c>
      <c r="G75" s="61" t="str">
        <f>IF(OR(
Australia61!J75   ="",
Australia61!D75   ="",
Australia61!B75   ="",
Canada62!J75      ="",
Canada62!D75      ="",
Canada62!B75      ="",
Japan63!J75       ="",
Japan63!D75       ="",
Japan63!B75       ="",
Norway64!J75      ="",
Norway64!D75      ="",
Norway64!B75      ="",
Switzerland65!J75 ="",
Switzerland65!D75 ="",
Switzerland65!B75 =""),"",
(Australia61!J75/Australia61!B75
 +Canada62!J75/Canada62!B75
 +Japan63!J75/Japan63!B75
 +Norway64!J75/Norway64!B75
 +Switzerland65!J75/Switzerland65!B75)
/(Australia61!D75/Australia61!B75
 +Canada62!D75/Canada62!B75
 +Japan63!D75/Japan63!B75
 +Norway64!D75/Norway64!B75
 +Switzerland65!D75/Switzerland65!B75))</f>
        <v/>
      </c>
      <c r="H75" s="61" t="str">
        <f>IF(OR(
Australia61!K75   ="",
Australia61!D75   ="",
Australia61!B75   ="",
Canada62!K75      ="",
Canada62!D75      ="",
Canada62!B75      ="",
Japan63!K75       ="",
Japan63!D75       ="",
Japan63!B75       ="",
Norway64!K75      ="",
Norway64!D75      ="",
Norway64!B75      ="",
Switzerland65!K75 ="",
Switzerland65!D75 ="",
Switzerland65!B75 =""),"",
(Australia61!K75/Australia61!B75
 +Canada62!K75/Canada62!B75
 +Japan63!K75/Japan63!B75
 +Norway64!K75/Norway64!B75
 +Switzerland65!K75/Switzerland65!B75)
/(Australia61!D75/Australia61!B75
 +Canada62!D75/Canada62!B75
 +Japan63!D75/Japan63!B75
 +Norway64!D75/Norway64!B75
 +Switzerland65!D75/Switzerland65!B75))</f>
        <v/>
      </c>
      <c r="I75" s="61" t="str">
        <f>IF(OR(
Australia61!L75   ="",
Australia61!D75   ="",
Australia61!B75   ="",
Canada62!L75      ="",
Canada62!D75      ="",
Canada62!B75      ="",
Japan63!L75       ="",
Japan63!D75       ="",
Japan63!B75       ="",
Norway64!L75      ="",
Norway64!D75      ="",
Norway64!B75      ="",
Switzerland65!L75 ="",
Switzerland65!D75 ="",
Switzerland65!B75 =""),"",
(Australia61!L75/Australia61!B75
 +Canada62!L75/Canada62!B75
 +Japan63!L75/Japan63!B75
 +Norway64!L75/Norway64!B75
 +Switzerland65!L75/Switzerland65!B75)
/(Australia61!D75/Australia61!B75
 +Canada62!D75/Canada62!B75
 +Japan63!D75/Japan63!B75
 +Norway64!D75/Norway64!B75
 +Switzerland65!D75/Switzerland65!B75))</f>
        <v/>
      </c>
      <c r="J75" s="61" t="str">
        <f t="shared" si="2"/>
        <v/>
      </c>
      <c r="K75" s="62" t="str">
        <f>IF(OR(
Australia61!D75   ="",Australia61!D74   ="",
Australia61!B75   ="",Australia61!B74   ="",
Australia61!N75   ="",Australia61!N74   ="",
Canada62!D75      ="",Canada62!D74      ="",
Canada62!B75      ="",Canada62!B74      ="",
Canada62!N75      ="",Canada62!N74      ="",
Japan63!D75       ="",Japan63!D74       ="",
Japan63!B75       ="",Japan63!B74       ="",
Japan63!N75       ="",Japan63!N74       ="",
Norway64!D75      ="",Norway64!D74      ="",
Norway64!B75      ="",Norway64!B74      ="",
Norway64!N75      ="",Norway64!N74      ="",
Switzerland65!D75 ="",Switzerland65!D74 ="",
Switzerland65!B75 ="",Switzerland65!B74 ="",
Switzerland65!N75 ="",Switzerland65!N74 =""),"",
LN(SQRT(
(Australia61!D75/Australia61!B75
 +Canada62!D75/Canada62!B75
 +Japan63!D75/Japan63!B75
 +Norway64!D75/Norway64!B75
 +Switzerland65!D75/Switzerland65!B75)
/(Australia61!D75/Australia61!N75*Australia61!N74/Australia61!B74
 +Canada62!D75/Canada62!N75*Canada62!N74/Canada62!B74
 +Japan63!D75/Japan63!N75*Japan63!N74/Japan63!B74
 +Norway64!D75/Norway64!N75*Norway64!N74/Norway64!B74
 +Switzerland65!D75/Switzerland65!N75*Switzerland65!N74/Switzerland65!B74)
*(Australia61!D74/Australia61!N74*Australia61!N75/Australia61!B75
 +Canada62!D74/Canada62!N74*Canada62!N75/Canada62!B75
 +Japan63!D74/Japan63!N74*Japan63!N75/Japan63!B75
 +Norway64!D74/Norway64!N74*Norway64!N75/Norway64!B75
 +Switzerland65!D74/Switzerland65!N74*Switzerland65!N75/Switzerland65!B75)
/(Australia61!D74/Australia61!B74
 +Canada62!D74/Canada62!B74
 +Japan63!D74/Japan63!B74
 +Norway64!D74/Norway64!B74
 +Switzerland65!D74/Switzerland65!B74))))</f>
        <v/>
      </c>
      <c r="L75" s="62" t="str">
        <f>IF(OR(
Australia61!F75   ="",Australia61!F74   ="",
Australia61!D75   ="",Australia61!D74   ="",
Australia61!B75   ="",Australia61!B74   ="",
Australia61!P75   ="",Australia61!P74   ="",
Canada62!F75      ="",Canada62!F74      ="",
Canada62!D75      ="",Canada62!D74      ="",
Canada62!B75      ="",Canada62!B74      ="",
Canada62!P75      ="",Canada62!P74      ="",
Japan63!F75       ="",Japan63!F74       ="",
Japan63!D75       ="",Japan63!D74       ="",
Japan63!B75       ="",Japan63!B74       ="",
Japan63!P75       ="",Japan63!P74       ="",
Norway64!F75      ="",Norway64!F74      ="",
Norway64!D75      ="",Norway64!D74      ="",
Norway64!B75      ="",Norway64!B74      ="",
Norway64!P75      ="",Norway64!P74      ="",
Switzerland65!F75 ="",Switzerland65!F74 ="",
Switzerland65!D75 ="",Switzerland65!D74 ="",
Switzerland65!B75 ="",Switzerland65!B74 ="",
Switzerland65!P75 ="",Switzerland65!P74 =""),"",
LN(SQRT(
(Australia61!D75*Australia61!F75/Australia61!B75
 +Canada62!D75*Canada62!F75/Canada62!B75
 +Japan63!D75*Japan63!F75/Japan63!B75
 +Norway64!D75*Norway64!F75/Norway64!B75
 +Switzerland65!D75*Switzerland65!F75/Switzerland65!B75)
/(Australia61!D75*Australia61!F75/Australia61!P75*Australia61!P74/Australia61!B74
 +Canada62!D75*Canada62!F75/Canada62!P75*Canada62!P74/Canada62!B74
 +Japan63!D75*Japan63!F75/Japan63!P75*Japan63!P74/Japan63!B74
 +Norway64!D75*Norway64!F75/Norway64!P75*Norway64!P74/Norway64!B74
 +Switzerland65!D75*Switzerland65!F75/Switzerland65!P75*Switzerland65!P74/Switzerland65!B74)
*(Australia61!D74*Australia61!F74/Australia61!P74*Australia61!P75/Australia61!B75
 +Canada62!D74*Canada62!F74/Canada62!P74*Canada62!P75/Canada62!B75
 +Japan63!D74*Japan63!F74/Japan63!P74*Japan63!P75/Japan63!B75
 +Norway64!D74*Norway64!F74/Norway64!P74*Norway64!P75/Norway64!B75
 +Switzerland65!D74*Switzerland65!F74/Switzerland65!P74*Switzerland65!P75/Switzerland65!B75)
/(Australia61!D74*Australia61!F74/Australia61!B74
 +Canada62!D74*Canada62!F74/Canada62!B74
 +Japan63!D74*Japan63!F74/Japan63!B74
 +Norway64!D74*Norway64!F74/Norway64!B74
 +Switzerland65!D74*Switzerland65!F74/Switzerland65!B74))))</f>
        <v/>
      </c>
      <c r="M75" s="62" t="str">
        <f>IF(OR(
Australia61!H75   ="",Australia61!H74   ="",
Australia61!D75   ="",Australia61!D74   ="",
Australia61!B75   ="",Australia61!B74   ="",
Australia61!Q75   ="",Australia61!Q74   ="",
Canada62!H75      ="",Canada62!H74      ="",
Canada62!D75      ="",Canada62!D74      ="",
Canada62!B75      ="",Canada62!B74      ="",
Canada62!Q75      ="",Canada62!Q74      ="",
Japan63!H75       ="",Japan63!H74       ="",
Japan63!D75       ="",Japan63!D74       ="",
Japan63!B75       ="",Japan63!B74       ="",
Japan63!Q75       ="",Japan63!Q74       ="",
Norway64!H75      ="",Norway64!H74      ="",
Norway64!D75      ="",Norway64!D74      ="",
Norway64!B75      ="",Norway64!B74      ="",
Norway64!Q75      ="",Norway64!Q74      ="",
Switzerland65!H75 ="",Switzerland65!H74 ="",
Switzerland65!D75 ="",Switzerland65!D74 ="",
Switzerland65!B75 ="",Switzerland65!B74 ="",
Switzerland65!Q75 ="",Switzerland65!Q74 =""),"",
LN(SQRT(
(Australia61!D75*Australia61!H75/Australia61!B75
 +Canada62!D75*Canada62!H75/Canada62!B75
 +Japan63!D75*Japan63!H75/Japan63!B75
 +Norway64!D75*Norway64!H75/Norway64!B75
 +Switzerland65!D75*Switzerland65!H75/Switzerland65!B75)
/(Australia61!D75*Australia61!H75/Australia61!Q75*Australia61!Q74/Australia61!B74
 +Canada62!D75*Canada62!H75/Canada62!Q75*Canada62!Q74/Canada62!B74
 +Japan63!D75*Japan63!H75/Japan63!Q75*Japan63!Q74/Japan63!B74
 +Norway64!D75*Norway64!H75/Norway64!Q75*Norway64!Q74/Norway64!B74
 +Switzerland65!D75*Switzerland65!H75/Switzerland65!Q75*Switzerland65!Q74/Switzerland65!B74)
*(Australia61!D74*Australia61!H74/Australia61!Q74*Australia61!Q75/Australia61!B75
 +Canada62!D74*Canada62!H74/Canada62!Q74*Canada62!Q75/Canada62!B75
 +Japan63!D74*Japan63!H74/Japan63!Q74*Japan63!Q75/Japan63!B75
 +Norway64!D74*Norway64!H74/Norway64!Q74*Norway64!Q75/Norway64!B75
 +Switzerland65!D74*Switzerland65!H74/Switzerland65!Q74*Switzerland65!Q75/Switzerland65!B75)
/(Australia61!D74*Australia61!H74/Australia61!B74
 +Canada62!D74*Canada62!H74/Canada62!B74
 +Japan63!D74*Japan63!H74/Japan63!B74
 +Norway64!D74*Norway64!H74/Norway64!B74
 +Switzerland65!D74*Switzerland65!H74/Switzerland65!B74))))</f>
        <v/>
      </c>
      <c r="N75" s="62" t="str">
        <f>IF(OR(
Australia61!I75   ="",Australia61!I74   ="",
Australia61!B75   ="",Australia61!B74   ="",
Australia61!R75   ="",Australia61!R74   ="",
Canada62!I75      ="",Canada62!I74      ="",
Canada62!B75      ="",Canada62!B74      ="",
Canada62!R75      ="",Canada62!R74      ="",
Japan63!I75       ="",Japan63!I74       ="",
Japan63!B75       ="",Japan63!B74       ="",
Japan63!R75       ="",Japan63!R74       ="",
Norway64!I75      ="",Norway64!I74      ="",
Norway64!B75      ="",Norway64!B74      ="",
Norway64!R75      ="",Norway64!R74      ="",
Switzerland65!I75 ="",Switzerland65!I74 ="",
Switzerland65!B75 ="",Switzerland65!B74 ="",
Switzerland65!R75 ="",Switzerland65!R74 =""),"",
LN(SQRT(
(Australia61!I75/Australia61!B75
 +Canada62!I75/Canada62!B75
 +Japan63!I75/Japan63!B75
 +Norway64!I75/Norway64!B75
 +Switzerland65!I75/Switzerland65!B75)
/(Australia61!I75/Australia61!R75*Australia61!R74/Australia61!B74
 +Canada62!I75/Canada62!R75*Canada62!R74/Canada62!B74
 +Japan63!I75/Japan63!R75*Japan63!R74/Japan63!B74
 +Norway64!I75/Norway64!R75*Norway64!R74/Norway64!B74
 +Switzerland65!I75/Switzerland65!R75*Switzerland65!R74/Switzerland65!B74)
*(Australia61!I74/Australia61!R74*Australia61!R75/Australia61!B75
 +Canada62!I74/Canada62!R74*Canada62!R75/Canada62!B75
 +Japan63!I74/Japan63!R74*Japan63!R75/Japan63!B75
 +Norway64!I74/Norway64!R74*Norway64!R75/Norway64!B75
 +Switzerland65!I74/Switzerland65!R74*Switzerland65!R75/Switzerland65!B75)
/(Australia61!I74/Australia61!B74
 +Canada62!I74/Canada62!B74
 +Japan63!I74/Japan63!B74
 +Norway64!I74/Norway64!B74
 +Switzerland65!I74/Switzerland65!B74))))</f>
        <v/>
      </c>
      <c r="O75" s="62" t="str">
        <f>IF(OR(
Australia61!K75   ="",Australia61!K74   ="",
Australia61!B75   ="",Australia61!B74   ="",
Australia61!S75   ="",Australia61!S74   ="",
Canada62!K75      ="",Canada62!K74      ="",
Canada62!B75      ="",Canada62!B74      ="",
Canada62!S75      ="",Canada62!S74      ="",
Japan63!K75       ="",Japan63!K74       ="",
Japan63!B75       ="",Japan63!B74       ="",
Japan63!S75       ="",Japan63!S74       ="",
Norway64!K75      ="",Norway64!K74      ="",
Norway64!B75      ="",Norway64!B74      ="",
Norway64!S75      ="",Norway64!S74      ="",
Switzerland65!K75 ="",Switzerland65!K74 ="",
Switzerland65!B75 ="",Switzerland65!B74 ="",
Switzerland65!S75 ="",Switzerland65!S74 =""),"",
LN(SQRT(
(Australia61!K75/Australia61!B75
 +Canada62!K75/Canada62!B75
 +Japan63!K75/Japan63!B75
 +Norway64!K75/Norway64!B75
 +Switzerland65!K75/Switzerland65!B75)
/(Australia61!K75/Australia61!S75*Australia61!S74/Australia61!B74
 +Canada62!K75/Canada62!S75*Canada62!S74/Canada62!B74
 +Japan63!K75/Japan63!S75*Japan63!S74/Japan63!B74
 +Norway64!K75/Norway64!S75*Norway64!S74/Norway64!B74
 +Switzerland65!K75/Switzerland65!S75*Switzerland65!S74/Switzerland65!B74)
*(Australia61!K74/Australia61!S74*Australia61!S75/Australia61!B75
 +Canada62!K74/Canada62!S74*Canada62!S75/Canada62!B75
 +Japan63!K74/Japan63!S74*Japan63!S75/Japan63!B75
 +Norway64!K74/Norway64!S74*Norway64!S75/Norway64!B75
 +Switzerland65!K74/Switzerland65!S74*Switzerland65!S75/Switzerland65!B75)
/(Australia61!K74/Australia61!B74
 +Canada62!K74/Canada62!B74
 +Japan63!K74/Japan63!B74
 +Norway64!K74/Norway64!B74
 +Switzerland65!K74/Switzerland65!B74))))</f>
        <v/>
      </c>
      <c r="P75" s="62" t="str">
        <f>IF(OR(
Australia61!L75   ="",Australia61!L74   ="",
Australia61!B75   ="",Australia61!B74   ="",
Australia61!T75   ="",Australia61!T74   ="",
Canada62!L75      ="",Canada62!L74      ="",
Canada62!B75      ="",Canada62!B74      ="",
Canada62!T75      ="",Canada62!T74      ="",
Japan63!L75       ="",Japan63!L74       ="",
Japan63!B75       ="",Japan63!B74       ="",
Japan63!T75       ="",Japan63!T74       ="",
Norway64!L75      ="",Norway64!L74      ="",
Norway64!B75      ="",Norway64!B74      ="",
Norway64!T75      ="",Norway64!T74      ="",
Switzerland65!L75 ="",Switzerland65!L74 ="",
Switzerland65!B75 ="",Switzerland65!B74 ="",
Switzerland65!T75 ="",Switzerland65!T74 =""),"",
LN(SQRT(
(Australia61!L75/Australia61!B75
 +Canada62!L75/Canada62!B75
 +Japan63!L75/Japan63!B75
 +Norway64!L75/Norway64!B75
 +Switzerland65!L75/Switzerland65!B75)
/(Australia61!L75/Australia61!T75*Australia61!T74/Australia61!B74
 +Canada62!L75/Canada62!T75*Canada62!T74/Canada62!B74
 +Japan63!L75/Japan63!T75*Japan63!T74/Japan63!B74
 +Norway64!L75/Norway64!T75*Norway64!T74/Norway64!B74
 +Switzerland65!L75/Switzerland65!T75*Switzerland65!T74/Switzerland65!B74)
*(Australia61!L74/Australia61!T74*Australia61!T75/Australia61!B75
 +Canada62!L74/Canada62!T74*Canada62!T75/Canada62!B75
 +Japan63!L74/Japan63!T74*Japan63!T75/Japan63!B75
 +Norway64!L74/Norway64!T74*Norway64!T75/Norway64!B75
 +Switzerland65!L74/Switzerland65!T74*Switzerland65!T75/Switzerland65!B75)
/(Australia61!L74/Australia61!B74
 +Canada62!L74/Canada62!B74
 +Japan63!L74/Japan63!B74
 +Norway64!L74/Norway64!B74
 +Switzerland65!L74/Switzerland65!B74))))</f>
        <v/>
      </c>
      <c r="V75" s="61" t="str">
        <f>IF(OR(
Australia61!V75   ="",
Australia61!U75   ="",
Canada62!V75      ="",
Canada62!U75      ="",
Japan63!V75       ="",
Japan63!U75       ="",
Norway64!V75      ="",
Norway64!U75      ="",
Switzerland65!V75 ="",
Switzerland65!U75 =""),"",
LN((Australia61!V75+Canada62!V75+Japan63!V75+Norway64!V75+Switzerland65!V75)
/(Australia61!U75+Canada62!U75+Japan63!U75+Norway64!U75+Switzerland65!U75)))</f>
        <v/>
      </c>
      <c r="W75" s="61" t="str">
        <f>IF(OR(
Australia61!V75   ="",
Australia61!W75   ="",
Australia61!U75   ="",
Canada62!V75      ="",
Canada62!W75      ="",
Canada62!U75      ="",
Japan63!V75       ="",
Japan63!W75       ="",
Japan63!U75       ="",
Norway64!V75      ="",
Norway64!W75      ="",
Norway64!U75      ="",
Switzerland65!V75 ="",
Switzerland65!W75 ="",
Switzerland65!V75 =""),"",
LN((Australia61!V75*Australia61!W75+Canada62!V75*Canada62!W75+Japan63!V75*Japan63!W75+Norway64!V75*Norway64!W75+Switzerland65!V75*Switzerland65!W75)
/(Australia61!U75+Canada62!U75+Japan63!U75+Norway64!U75+Switzerland65!U75)))</f>
        <v/>
      </c>
      <c r="X75" s="61" t="str">
        <f>IF(OR(
Australia61!X75   ="",
Australia61!D75   ="",
Australia61!B75   ="",
Canada62!X75      ="",
Canada62!D75      ="",
Canada62!B75      ="",
Japan63!X75       ="",
Japan63!D75       ="",
Japan63!B75       ="",
Norway64!X75      ="",
Norway64!D75      ="",
Norway64!B75      ="",
Switzerland65!X75 ="",
Switzerland65!D75 ="",
Switzerland65!B75 =""),"",
(Australia61!X75*Australia61!D75/Australia61!B75
 +Canada62!X75*Canada62!D75/Canada62!B75
 +Japan63!X75*Japan63!D75/Japan63!B75
 +Norway64!X75*Norway64!D75/Norway64!B75
 +Switzerland65!X75*Switzerland65!D75/Switzerland65!B75)
/(Australia61!D75/Australia61!B75
 +Canada62!D75/Canada62!B75
 +Japan63!D75/Japan63!B75
 +Norway64!D75/Norway64!B75
 +Switzerland65!D75/Switzerland65!B75))</f>
        <v/>
      </c>
      <c r="Y75" s="61" t="str">
        <f>IF(OR(
Australia61!Y75   ="",
Australia61!D75   ="",
Australia61!B75   ="",
Canada62!Y75      ="",
Canada62!D75      ="",
Canada62!B75      ="",
Japan63!Y75       ="",
Japan63!D75       ="",
Japan63!B75       ="",
Norway64!Y75      ="",
Norway64!D75      ="",
Norway64!B75      ="",
Switzerland65!Y75 ="",
Switzerland65!D75 ="",
Switzerland65!B75 =""),"",
(Australia61!Y75/Australia61!B75
 +Canada62!Y75/Canada62!B75
 +Japan63!Y75/Japan63!B75
 +Norway64!Y75/Norway64!B75
 +Switzerland65!Y75/Switzerland65!B75)
/(Australia61!D75/Australia61!B75
 +Canada62!D75/Canada62!B75
 +Japan63!D75/Japan63!B75
 +Norway64!D75/Norway64!B75
 +Switzerland65!D75/Switzerland65!B75))</f>
        <v/>
      </c>
      <c r="Z75" s="61">
        <v>1</v>
      </c>
      <c r="AA75" s="62" t="str">
        <f t="shared" si="3"/>
        <v/>
      </c>
      <c r="AB75" s="61" t="str">
        <f>IF(OR(
Australia61!AB75   ="",
Australia61!D75   ="",
Australia61!B75   ="",
Canada62!AB75      ="",
Canada62!D75      ="",
Canada62!B75      ="",
Japan63!AB75       ="",
Japan63!D75       ="",
Japan63!B75       ="",
Norway64!AB75      ="",
Norway64!D75      ="",
Norway64!B75      ="",
Switzerland65!AB75 ="",
Switzerland65!D75 ="",
Switzerland65!B75 =""),"",
(Australia61!AB75*Australia61!D75/Australia61!B75
 +Canada62!AB75*Canada62!D75/Canada62!B75
 +Japan63!AB75*Japan63!D75/Japan63!B75
 +Norway64!AB75*Norway64!D75/Norway64!B75
 +Switzerland65!AB75*Switzerland65!D75/Switzerland65!B75)
/(Australia61!D75/Australia61!B75
 +Canada62!D75/Canada62!B75
 +Japan63!D75/Japan63!B75
 +Norway64!D75/Norway64!B75
 +Switzerland65!D75/Switzerland65!B75))</f>
        <v/>
      </c>
    </row>
    <row r="76" spans="1:28">
      <c r="A76" s="62">
        <v>1943</v>
      </c>
      <c r="B76" s="62" t="str">
        <f>IF(OR(
Australia61!AC76   ="",
Australia61!D76   ="",
Australia61!B76   ="",
Canada62!AC76      ="",
Canada62!D76      ="",
Canada62!B76      ="",
Japan63!AC76       ="",
Japan63!D76       ="",
Japan63!B76       ="",
Norway64!AC76      ="",
Norway64!D76      ="",
Norway64!B76      ="",
Switzerland65!AC76 ="",
Switzerland65!D76 ="",
Switzerland65!B76 =""),"",
(Australia61!AC76*Australia61!D76/Australia61!B76
 +Canada62!AC76*Canada62!D76/Canada62!B76
 +Japan63!AC76*Japan63!D76/Japan63!B76
 +Norway64!AC76*Norway64!D76/Norway64!B76
 +Switzerland65!AC76*Switzerland65!D76/Switzerland65!B76)
/(Australia61!D76/Australia61!B76
 +Canada62!D76/Canada62!B76
 +Japan63!D76/Japan63!B76
 +Norway64!D76/Norway64!B76
 +Switzerland65!D76/Switzerland65!B76))</f>
        <v/>
      </c>
      <c r="C76" s="61" t="str">
        <f>IF(OR(
Australia61!F76   ="",
Australia61!D76   ="",
Australia61!B76   ="",
Canada62!F76      ="",
Canada62!D76      ="",
Canada62!B76      ="",
Japan63!F76       ="",
Japan63!D76       ="",
Japan63!B76       ="",
Norway64!F76      ="",
Norway64!D76      ="",
Norway64!B76      ="",
Switzerland65!F76 ="",
Switzerland65!D76 ="",
Switzerland65!B76 =""),"",
(Australia61!F76*Australia61!D76/Australia61!B76
 +Canada62!F76*Canada62!D76/Canada62!B76
 +Japan63!F76*Japan63!D76/Japan63!B76
 +Norway64!F76*Norway64!D76/Norway64!B76
 +Switzerland65!F76*Switzerland65!D76/Switzerland65!B76)
/(Australia61!D76/Australia61!B76
 +Canada62!D76/Canada62!B76
 +Japan63!D76/Japan63!B76
 +Norway64!D76/Norway64!B76
 +Switzerland65!D76/Switzerland65!B76))</f>
        <v/>
      </c>
      <c r="D76" s="61" t="str">
        <f>IF(OR(
Australia61!AE76   ="",
Australia61!D76   ="",
Australia61!B76   ="",
Canada62!AE76      ="",
Canada62!D76      ="",
Canada62!B76      ="",
Japan63!AE76       ="",
Japan63!D76       ="",
Japan63!B76       ="",
Norway64!AE76      ="",
Norway64!D76      ="",
Norway64!B76      ="",
Switzerland65!AE76 ="",
Switzerland65!D76 ="",
Switzerland65!B76 =""),"",
(Australia61!AE76*Australia61!D76/Australia61!B76
 +Canada62!AE76*Canada62!D76/Canada62!B76
 +Japan63!AE76*Japan63!D76/Japan63!B76
 +Norway64!AE76*Norway64!D76/Norway64!B76
 +Switzerland65!AE76*Switzerland65!D76/Switzerland65!B76)
/(Australia61!D76/Australia61!B76
 +Canada62!D76/Canada62!B76
 +Japan63!D76/Japan63!B76
 +Norway64!D76/Norway64!B76
 +Switzerland65!D76/Switzerland65!B76))</f>
        <v/>
      </c>
      <c r="E76" s="61" t="str">
        <f>IF(OR(
Australia61!H76   ="",
Australia61!D76   ="",
Australia61!B76   ="",
Canada62!H76      ="",
Canada62!D76      ="",
Canada62!B76      ="",
Japan63!H76       ="",
Japan63!D76       ="",
Japan63!B76       ="",
Norway64!H76      ="",
Norway64!D76      ="",
Norway64!B76      ="",
Switzerland65!H76 ="",
Switzerland65!D76 ="",
Switzerland65!B76 =""),"",
(Australia61!H76*Australia61!D76/Australia61!B76
 +Canada62!H76*Canada62!D76/Canada62!B76
 +Japan63!H76*Japan63!D76/Japan63!B76
 +Norway64!H76*Norway64!D76/Norway64!B76
 +Switzerland65!H76*Switzerland65!D76/Switzerland65!B76)
/(Australia61!D76/Australia61!B76
 +Canada62!D76/Canada62!B76
 +Japan63!D76/Japan63!B76
 +Norway64!D76/Norway64!B76
 +Switzerland65!D76/Switzerland65!B76))</f>
        <v/>
      </c>
      <c r="F76" s="61" t="str">
        <f>IF(OR(
Australia61!I76   ="",
Australia61!D76   ="",
Australia61!B76   ="",
Canada62!I76      ="",
Canada62!D76      ="",
Canada62!B76      ="",
Japan63!I76       ="",
Japan63!D76       ="",
Japan63!B76       ="",
Norway64!I76      ="",
Norway64!D76      ="",
Norway64!B76      ="",
Switzerland65!I76 ="",
Switzerland65!D76 ="",
Switzerland65!B76 =""),"",
(Australia61!I76/Australia61!B76
 +Canada62!I76/Canada62!B76
 +Japan63!I76/Japan63!B76
 +Norway64!I76/Norway64!B76
 +Switzerland65!I76/Switzerland65!B76)
/(Australia61!D76/Australia61!B76
 +Canada62!D76/Canada62!B76
 +Japan63!D76/Japan63!B76
 +Norway64!D76/Norway64!B76
 +Switzerland65!D76/Switzerland65!B76))</f>
        <v/>
      </c>
      <c r="G76" s="61" t="str">
        <f>IF(OR(
Australia61!J76   ="",
Australia61!D76   ="",
Australia61!B76   ="",
Canada62!J76      ="",
Canada62!D76      ="",
Canada62!B76      ="",
Japan63!J76       ="",
Japan63!D76       ="",
Japan63!B76       ="",
Norway64!J76      ="",
Norway64!D76      ="",
Norway64!B76      ="",
Switzerland65!J76 ="",
Switzerland65!D76 ="",
Switzerland65!B76 =""),"",
(Australia61!J76/Australia61!B76
 +Canada62!J76/Canada62!B76
 +Japan63!J76/Japan63!B76
 +Norway64!J76/Norway64!B76
 +Switzerland65!J76/Switzerland65!B76)
/(Australia61!D76/Australia61!B76
 +Canada62!D76/Canada62!B76
 +Japan63!D76/Japan63!B76
 +Norway64!D76/Norway64!B76
 +Switzerland65!D76/Switzerland65!B76))</f>
        <v/>
      </c>
      <c r="H76" s="61" t="str">
        <f>IF(OR(
Australia61!K76   ="",
Australia61!D76   ="",
Australia61!B76   ="",
Canada62!K76      ="",
Canada62!D76      ="",
Canada62!B76      ="",
Japan63!K76       ="",
Japan63!D76       ="",
Japan63!B76       ="",
Norway64!K76      ="",
Norway64!D76      ="",
Norway64!B76      ="",
Switzerland65!K76 ="",
Switzerland65!D76 ="",
Switzerland65!B76 =""),"",
(Australia61!K76/Australia61!B76
 +Canada62!K76/Canada62!B76
 +Japan63!K76/Japan63!B76
 +Norway64!K76/Norway64!B76
 +Switzerland65!K76/Switzerland65!B76)
/(Australia61!D76/Australia61!B76
 +Canada62!D76/Canada62!B76
 +Japan63!D76/Japan63!B76
 +Norway64!D76/Norway64!B76
 +Switzerland65!D76/Switzerland65!B76))</f>
        <v/>
      </c>
      <c r="I76" s="61" t="str">
        <f>IF(OR(
Australia61!L76   ="",
Australia61!D76   ="",
Australia61!B76   ="",
Canada62!L76      ="",
Canada62!D76      ="",
Canada62!B76      ="",
Japan63!L76       ="",
Japan63!D76       ="",
Japan63!B76       ="",
Norway64!L76      ="",
Norway64!D76      ="",
Norway64!B76      ="",
Switzerland65!L76 ="",
Switzerland65!D76 ="",
Switzerland65!B76 =""),"",
(Australia61!L76/Australia61!B76
 +Canada62!L76/Canada62!B76
 +Japan63!L76/Japan63!B76
 +Norway64!L76/Norway64!B76
 +Switzerland65!L76/Switzerland65!B76)
/(Australia61!D76/Australia61!B76
 +Canada62!D76/Canada62!B76
 +Japan63!D76/Japan63!B76
 +Norway64!D76/Norway64!B76
 +Switzerland65!D76/Switzerland65!B76))</f>
        <v/>
      </c>
      <c r="J76" s="61" t="str">
        <f t="shared" si="2"/>
        <v/>
      </c>
      <c r="K76" s="62" t="str">
        <f>IF(OR(
Australia61!D76   ="",Australia61!D75   ="",
Australia61!B76   ="",Australia61!B75   ="",
Australia61!N76   ="",Australia61!N75   ="",
Canada62!D76      ="",Canada62!D75      ="",
Canada62!B76      ="",Canada62!B75      ="",
Canada62!N76      ="",Canada62!N75      ="",
Japan63!D76       ="",Japan63!D75       ="",
Japan63!B76       ="",Japan63!B75       ="",
Japan63!N76       ="",Japan63!N75       ="",
Norway64!D76      ="",Norway64!D75      ="",
Norway64!B76      ="",Norway64!B75      ="",
Norway64!N76      ="",Norway64!N75      ="",
Switzerland65!D76 ="",Switzerland65!D75 ="",
Switzerland65!B76 ="",Switzerland65!B75 ="",
Switzerland65!N76 ="",Switzerland65!N75 =""),"",
LN(SQRT(
(Australia61!D76/Australia61!B76
 +Canada62!D76/Canada62!B76
 +Japan63!D76/Japan63!B76
 +Norway64!D76/Norway64!B76
 +Switzerland65!D76/Switzerland65!B76)
/(Australia61!D76/Australia61!N76*Australia61!N75/Australia61!B75
 +Canada62!D76/Canada62!N76*Canada62!N75/Canada62!B75
 +Japan63!D76/Japan63!N76*Japan63!N75/Japan63!B75
 +Norway64!D76/Norway64!N76*Norway64!N75/Norway64!B75
 +Switzerland65!D76/Switzerland65!N76*Switzerland65!N75/Switzerland65!B75)
*(Australia61!D75/Australia61!N75*Australia61!N76/Australia61!B76
 +Canada62!D75/Canada62!N75*Canada62!N76/Canada62!B76
 +Japan63!D75/Japan63!N75*Japan63!N76/Japan63!B76
 +Norway64!D75/Norway64!N75*Norway64!N76/Norway64!B76
 +Switzerland65!D75/Switzerland65!N75*Switzerland65!N76/Switzerland65!B76)
/(Australia61!D75/Australia61!B75
 +Canada62!D75/Canada62!B75
 +Japan63!D75/Japan63!B75
 +Norway64!D75/Norway64!B75
 +Switzerland65!D75/Switzerland65!B75))))</f>
        <v/>
      </c>
      <c r="L76" s="62" t="str">
        <f>IF(OR(
Australia61!F76   ="",Australia61!F75   ="",
Australia61!D76   ="",Australia61!D75   ="",
Australia61!B76   ="",Australia61!B75   ="",
Australia61!P76   ="",Australia61!P75   ="",
Canada62!F76      ="",Canada62!F75      ="",
Canada62!D76      ="",Canada62!D75      ="",
Canada62!B76      ="",Canada62!B75      ="",
Canada62!P76      ="",Canada62!P75      ="",
Japan63!F76       ="",Japan63!F75       ="",
Japan63!D76       ="",Japan63!D75       ="",
Japan63!B76       ="",Japan63!B75       ="",
Japan63!P76       ="",Japan63!P75       ="",
Norway64!F76      ="",Norway64!F75      ="",
Norway64!D76      ="",Norway64!D75      ="",
Norway64!B76      ="",Norway64!B75      ="",
Norway64!P76      ="",Norway64!P75      ="",
Switzerland65!F76 ="",Switzerland65!F75 ="",
Switzerland65!D76 ="",Switzerland65!D75 ="",
Switzerland65!B76 ="",Switzerland65!B75 ="",
Switzerland65!P76 ="",Switzerland65!P75 =""),"",
LN(SQRT(
(Australia61!D76*Australia61!F76/Australia61!B76
 +Canada62!D76*Canada62!F76/Canada62!B76
 +Japan63!D76*Japan63!F76/Japan63!B76
 +Norway64!D76*Norway64!F76/Norway64!B76
 +Switzerland65!D76*Switzerland65!F76/Switzerland65!B76)
/(Australia61!D76*Australia61!F76/Australia61!P76*Australia61!P75/Australia61!B75
 +Canada62!D76*Canada62!F76/Canada62!P76*Canada62!P75/Canada62!B75
 +Japan63!D76*Japan63!F76/Japan63!P76*Japan63!P75/Japan63!B75
 +Norway64!D76*Norway64!F76/Norway64!P76*Norway64!P75/Norway64!B75
 +Switzerland65!D76*Switzerland65!F76/Switzerland65!P76*Switzerland65!P75/Switzerland65!B75)
*(Australia61!D75*Australia61!F75/Australia61!P75*Australia61!P76/Australia61!B76
 +Canada62!D75*Canada62!F75/Canada62!P75*Canada62!P76/Canada62!B76
 +Japan63!D75*Japan63!F75/Japan63!P75*Japan63!P76/Japan63!B76
 +Norway64!D75*Norway64!F75/Norway64!P75*Norway64!P76/Norway64!B76
 +Switzerland65!D75*Switzerland65!F75/Switzerland65!P75*Switzerland65!P76/Switzerland65!B76)
/(Australia61!D75*Australia61!F75/Australia61!B75
 +Canada62!D75*Canada62!F75/Canada62!B75
 +Japan63!D75*Japan63!F75/Japan63!B75
 +Norway64!D75*Norway64!F75/Norway64!B75
 +Switzerland65!D75*Switzerland65!F75/Switzerland65!B75))))</f>
        <v/>
      </c>
      <c r="M76" s="62" t="str">
        <f>IF(OR(
Australia61!H76   ="",Australia61!H75   ="",
Australia61!D76   ="",Australia61!D75   ="",
Australia61!B76   ="",Australia61!B75   ="",
Australia61!Q76   ="",Australia61!Q75   ="",
Canada62!H76      ="",Canada62!H75      ="",
Canada62!D76      ="",Canada62!D75      ="",
Canada62!B76      ="",Canada62!B75      ="",
Canada62!Q76      ="",Canada62!Q75      ="",
Japan63!H76       ="",Japan63!H75       ="",
Japan63!D76       ="",Japan63!D75       ="",
Japan63!B76       ="",Japan63!B75       ="",
Japan63!Q76       ="",Japan63!Q75       ="",
Norway64!H76      ="",Norway64!H75      ="",
Norway64!D76      ="",Norway64!D75      ="",
Norway64!B76      ="",Norway64!B75      ="",
Norway64!Q76      ="",Norway64!Q75      ="",
Switzerland65!H76 ="",Switzerland65!H75 ="",
Switzerland65!D76 ="",Switzerland65!D75 ="",
Switzerland65!B76 ="",Switzerland65!B75 ="",
Switzerland65!Q76 ="",Switzerland65!Q75 =""),"",
LN(SQRT(
(Australia61!D76*Australia61!H76/Australia61!B76
 +Canada62!D76*Canada62!H76/Canada62!B76
 +Japan63!D76*Japan63!H76/Japan63!B76
 +Norway64!D76*Norway64!H76/Norway64!B76
 +Switzerland65!D76*Switzerland65!H76/Switzerland65!B76)
/(Australia61!D76*Australia61!H76/Australia61!Q76*Australia61!Q75/Australia61!B75
 +Canada62!D76*Canada62!H76/Canada62!Q76*Canada62!Q75/Canada62!B75
 +Japan63!D76*Japan63!H76/Japan63!Q76*Japan63!Q75/Japan63!B75
 +Norway64!D76*Norway64!H76/Norway64!Q76*Norway64!Q75/Norway64!B75
 +Switzerland65!D76*Switzerland65!H76/Switzerland65!Q76*Switzerland65!Q75/Switzerland65!B75)
*(Australia61!D75*Australia61!H75/Australia61!Q75*Australia61!Q76/Australia61!B76
 +Canada62!D75*Canada62!H75/Canada62!Q75*Canada62!Q76/Canada62!B76
 +Japan63!D75*Japan63!H75/Japan63!Q75*Japan63!Q76/Japan63!B76
 +Norway64!D75*Norway64!H75/Norway64!Q75*Norway64!Q76/Norway64!B76
 +Switzerland65!D75*Switzerland65!H75/Switzerland65!Q75*Switzerland65!Q76/Switzerland65!B76)
/(Australia61!D75*Australia61!H75/Australia61!B75
 +Canada62!D75*Canada62!H75/Canada62!B75
 +Japan63!D75*Japan63!H75/Japan63!B75
 +Norway64!D75*Norway64!H75/Norway64!B75
 +Switzerland65!D75*Switzerland65!H75/Switzerland65!B75))))</f>
        <v/>
      </c>
      <c r="N76" s="62" t="str">
        <f>IF(OR(
Australia61!I76   ="",Australia61!I75   ="",
Australia61!B76   ="",Australia61!B75   ="",
Australia61!R76   ="",Australia61!R75   ="",
Canada62!I76      ="",Canada62!I75      ="",
Canada62!B76      ="",Canada62!B75      ="",
Canada62!R76      ="",Canada62!R75      ="",
Japan63!I76       ="",Japan63!I75       ="",
Japan63!B76       ="",Japan63!B75       ="",
Japan63!R76       ="",Japan63!R75       ="",
Norway64!I76      ="",Norway64!I75      ="",
Norway64!B76      ="",Norway64!B75      ="",
Norway64!R76      ="",Norway64!R75      ="",
Switzerland65!I76 ="",Switzerland65!I75 ="",
Switzerland65!B76 ="",Switzerland65!B75 ="",
Switzerland65!R76 ="",Switzerland65!R75 =""),"",
LN(SQRT(
(Australia61!I76/Australia61!B76
 +Canada62!I76/Canada62!B76
 +Japan63!I76/Japan63!B76
 +Norway64!I76/Norway64!B76
 +Switzerland65!I76/Switzerland65!B76)
/(Australia61!I76/Australia61!R76*Australia61!R75/Australia61!B75
 +Canada62!I76/Canada62!R76*Canada62!R75/Canada62!B75
 +Japan63!I76/Japan63!R76*Japan63!R75/Japan63!B75
 +Norway64!I76/Norway64!R76*Norway64!R75/Norway64!B75
 +Switzerland65!I76/Switzerland65!R76*Switzerland65!R75/Switzerland65!B75)
*(Australia61!I75/Australia61!R75*Australia61!R76/Australia61!B76
 +Canada62!I75/Canada62!R75*Canada62!R76/Canada62!B76
 +Japan63!I75/Japan63!R75*Japan63!R76/Japan63!B76
 +Norway64!I75/Norway64!R75*Norway64!R76/Norway64!B76
 +Switzerland65!I75/Switzerland65!R75*Switzerland65!R76/Switzerland65!B76)
/(Australia61!I75/Australia61!B75
 +Canada62!I75/Canada62!B75
 +Japan63!I75/Japan63!B75
 +Norway64!I75/Norway64!B75
 +Switzerland65!I75/Switzerland65!B75))))</f>
        <v/>
      </c>
      <c r="O76" s="62" t="str">
        <f>IF(OR(
Australia61!K76   ="",Australia61!K75   ="",
Australia61!B76   ="",Australia61!B75   ="",
Australia61!S76   ="",Australia61!S75   ="",
Canada62!K76      ="",Canada62!K75      ="",
Canada62!B76      ="",Canada62!B75      ="",
Canada62!S76      ="",Canada62!S75      ="",
Japan63!K76       ="",Japan63!K75       ="",
Japan63!B76       ="",Japan63!B75       ="",
Japan63!S76       ="",Japan63!S75       ="",
Norway64!K76      ="",Norway64!K75      ="",
Norway64!B76      ="",Norway64!B75      ="",
Norway64!S76      ="",Norway64!S75      ="",
Switzerland65!K76 ="",Switzerland65!K75 ="",
Switzerland65!B76 ="",Switzerland65!B75 ="",
Switzerland65!S76 ="",Switzerland65!S75 =""),"",
LN(SQRT(
(Australia61!K76/Australia61!B76
 +Canada62!K76/Canada62!B76
 +Japan63!K76/Japan63!B76
 +Norway64!K76/Norway64!B76
 +Switzerland65!K76/Switzerland65!B76)
/(Australia61!K76/Australia61!S76*Australia61!S75/Australia61!B75
 +Canada62!K76/Canada62!S76*Canada62!S75/Canada62!B75
 +Japan63!K76/Japan63!S76*Japan63!S75/Japan63!B75
 +Norway64!K76/Norway64!S76*Norway64!S75/Norway64!B75
 +Switzerland65!K76/Switzerland65!S76*Switzerland65!S75/Switzerland65!B75)
*(Australia61!K75/Australia61!S75*Australia61!S76/Australia61!B76
 +Canada62!K75/Canada62!S75*Canada62!S76/Canada62!B76
 +Japan63!K75/Japan63!S75*Japan63!S76/Japan63!B76
 +Norway64!K75/Norway64!S75*Norway64!S76/Norway64!B76
 +Switzerland65!K75/Switzerland65!S75*Switzerland65!S76/Switzerland65!B76)
/(Australia61!K75/Australia61!B75
 +Canada62!K75/Canada62!B75
 +Japan63!K75/Japan63!B75
 +Norway64!K75/Norway64!B75
 +Switzerland65!K75/Switzerland65!B75))))</f>
        <v/>
      </c>
      <c r="P76" s="62" t="str">
        <f>IF(OR(
Australia61!L76   ="",Australia61!L75   ="",
Australia61!B76   ="",Australia61!B75   ="",
Australia61!T76   ="",Australia61!T75   ="",
Canada62!L76      ="",Canada62!L75      ="",
Canada62!B76      ="",Canada62!B75      ="",
Canada62!T76      ="",Canada62!T75      ="",
Japan63!L76       ="",Japan63!L75       ="",
Japan63!B76       ="",Japan63!B75       ="",
Japan63!T76       ="",Japan63!T75       ="",
Norway64!L76      ="",Norway64!L75      ="",
Norway64!B76      ="",Norway64!B75      ="",
Norway64!T76      ="",Norway64!T75      ="",
Switzerland65!L76 ="",Switzerland65!L75 ="",
Switzerland65!B76 ="",Switzerland65!B75 ="",
Switzerland65!T76 ="",Switzerland65!T75 =""),"",
LN(SQRT(
(Australia61!L76/Australia61!B76
 +Canada62!L76/Canada62!B76
 +Japan63!L76/Japan63!B76
 +Norway64!L76/Norway64!B76
 +Switzerland65!L76/Switzerland65!B76)
/(Australia61!L76/Australia61!T76*Australia61!T75/Australia61!B75
 +Canada62!L76/Canada62!T76*Canada62!T75/Canada62!B75
 +Japan63!L76/Japan63!T76*Japan63!T75/Japan63!B75
 +Norway64!L76/Norway64!T76*Norway64!T75/Norway64!B75
 +Switzerland65!L76/Switzerland65!T76*Switzerland65!T75/Switzerland65!B75)
*(Australia61!L75/Australia61!T75*Australia61!T76/Australia61!B76
 +Canada62!L75/Canada62!T75*Canada62!T76/Canada62!B76
 +Japan63!L75/Japan63!T75*Japan63!T76/Japan63!B76
 +Norway64!L75/Norway64!T75*Norway64!T76/Norway64!B76
 +Switzerland65!L75/Switzerland65!T75*Switzerland65!T76/Switzerland65!B76)
/(Australia61!L75/Australia61!B75
 +Canada62!L75/Canada62!B75
 +Japan63!L75/Japan63!B75
 +Norway64!L75/Norway64!B75
 +Switzerland65!L75/Switzerland65!B75))))</f>
        <v/>
      </c>
      <c r="V76" s="61" t="str">
        <f>IF(OR(
Australia61!V76   ="",
Australia61!U76   ="",
Canada62!V76      ="",
Canada62!U76      ="",
Japan63!V76       ="",
Japan63!U76       ="",
Norway64!V76      ="",
Norway64!U76      ="",
Switzerland65!V76 ="",
Switzerland65!U76 =""),"",
LN((Australia61!V76+Canada62!V76+Japan63!V76+Norway64!V76+Switzerland65!V76)
/(Australia61!U76+Canada62!U76+Japan63!U76+Norway64!U76+Switzerland65!U76)))</f>
        <v/>
      </c>
      <c r="W76" s="61" t="str">
        <f>IF(OR(
Australia61!V76   ="",
Australia61!W76   ="",
Australia61!U76   ="",
Canada62!V76      ="",
Canada62!W76      ="",
Canada62!U76      ="",
Japan63!V76       ="",
Japan63!W76       ="",
Japan63!U76       ="",
Norway64!V76      ="",
Norway64!W76      ="",
Norway64!U76      ="",
Switzerland65!V76 ="",
Switzerland65!W76 ="",
Switzerland65!V76 =""),"",
LN((Australia61!V76*Australia61!W76+Canada62!V76*Canada62!W76+Japan63!V76*Japan63!W76+Norway64!V76*Norway64!W76+Switzerland65!V76*Switzerland65!W76)
/(Australia61!U76+Canada62!U76+Japan63!U76+Norway64!U76+Switzerland65!U76)))</f>
        <v/>
      </c>
      <c r="X76" s="61" t="str">
        <f>IF(OR(
Australia61!X76   ="",
Australia61!D76   ="",
Australia61!B76   ="",
Canada62!X76      ="",
Canada62!D76      ="",
Canada62!B76      ="",
Japan63!X76       ="",
Japan63!D76       ="",
Japan63!B76       ="",
Norway64!X76      ="",
Norway64!D76      ="",
Norway64!B76      ="",
Switzerland65!X76 ="",
Switzerland65!D76 ="",
Switzerland65!B76 =""),"",
(Australia61!X76*Australia61!D76/Australia61!B76
 +Canada62!X76*Canada62!D76/Canada62!B76
 +Japan63!X76*Japan63!D76/Japan63!B76
 +Norway64!X76*Norway64!D76/Norway64!B76
 +Switzerland65!X76*Switzerland65!D76/Switzerland65!B76)
/(Australia61!D76/Australia61!B76
 +Canada62!D76/Canada62!B76
 +Japan63!D76/Japan63!B76
 +Norway64!D76/Norway64!B76
 +Switzerland65!D76/Switzerland65!B76))</f>
        <v/>
      </c>
      <c r="Y76" s="61" t="str">
        <f>IF(OR(
Australia61!Y76   ="",
Australia61!D76   ="",
Australia61!B76   ="",
Canada62!Y76      ="",
Canada62!D76      ="",
Canada62!B76      ="",
Japan63!Y76       ="",
Japan63!D76       ="",
Japan63!B76       ="",
Norway64!Y76      ="",
Norway64!D76      ="",
Norway64!B76      ="",
Switzerland65!Y76 ="",
Switzerland65!D76 ="",
Switzerland65!B76 =""),"",
(Australia61!Y76/Australia61!B76
 +Canada62!Y76/Canada62!B76
 +Japan63!Y76/Japan63!B76
 +Norway64!Y76/Norway64!B76
 +Switzerland65!Y76/Switzerland65!B76)
/(Australia61!D76/Australia61!B76
 +Canada62!D76/Canada62!B76
 +Japan63!D76/Japan63!B76
 +Norway64!D76/Norway64!B76
 +Switzerland65!D76/Switzerland65!B76))</f>
        <v/>
      </c>
      <c r="Z76" s="61">
        <v>1</v>
      </c>
      <c r="AA76" s="62" t="str">
        <f t="shared" si="3"/>
        <v/>
      </c>
      <c r="AB76" s="61" t="str">
        <f>IF(OR(
Australia61!AB76   ="",
Australia61!D76   ="",
Australia61!B76   ="",
Canada62!AB76      ="",
Canada62!D76      ="",
Canada62!B76      ="",
Japan63!AB76       ="",
Japan63!D76       ="",
Japan63!B76       ="",
Norway64!AB76      ="",
Norway64!D76      ="",
Norway64!B76      ="",
Switzerland65!AB76 ="",
Switzerland65!D76 ="",
Switzerland65!B76 =""),"",
(Australia61!AB76*Australia61!D76/Australia61!B76
 +Canada62!AB76*Canada62!D76/Canada62!B76
 +Japan63!AB76*Japan63!D76/Japan63!B76
 +Norway64!AB76*Norway64!D76/Norway64!B76
 +Switzerland65!AB76*Switzerland65!D76/Switzerland65!B76)
/(Australia61!D76/Australia61!B76
 +Canada62!D76/Canada62!B76
 +Japan63!D76/Japan63!B76
 +Norway64!D76/Norway64!B76
 +Switzerland65!D76/Switzerland65!B76))</f>
        <v/>
      </c>
    </row>
    <row r="77" spans="1:28">
      <c r="A77" s="62">
        <v>1944</v>
      </c>
      <c r="B77" s="62" t="str">
        <f>IF(OR(
Australia61!AC77   ="",
Australia61!D77   ="",
Australia61!B77   ="",
Canada62!AC77      ="",
Canada62!D77      ="",
Canada62!B77      ="",
Japan63!AC77       ="",
Japan63!D77       ="",
Japan63!B77       ="",
Norway64!AC77      ="",
Norway64!D77      ="",
Norway64!B77      ="",
Switzerland65!AC77 ="",
Switzerland65!D77 ="",
Switzerland65!B77 =""),"",
(Australia61!AC77*Australia61!D77/Australia61!B77
 +Canada62!AC77*Canada62!D77/Canada62!B77
 +Japan63!AC77*Japan63!D77/Japan63!B77
 +Norway64!AC77*Norway64!D77/Norway64!B77
 +Switzerland65!AC77*Switzerland65!D77/Switzerland65!B77)
/(Australia61!D77/Australia61!B77
 +Canada62!D77/Canada62!B77
 +Japan63!D77/Japan63!B77
 +Norway64!D77/Norway64!B77
 +Switzerland65!D77/Switzerland65!B77))</f>
        <v/>
      </c>
      <c r="C77" s="61" t="str">
        <f>IF(OR(
Australia61!F77   ="",
Australia61!D77   ="",
Australia61!B77   ="",
Canada62!F77      ="",
Canada62!D77      ="",
Canada62!B77      ="",
Japan63!F77       ="",
Japan63!D77       ="",
Japan63!B77       ="",
Norway64!F77      ="",
Norway64!D77      ="",
Norway64!B77      ="",
Switzerland65!F77 ="",
Switzerland65!D77 ="",
Switzerland65!B77 =""),"",
(Australia61!F77*Australia61!D77/Australia61!B77
 +Canada62!F77*Canada62!D77/Canada62!B77
 +Japan63!F77*Japan63!D77/Japan63!B77
 +Norway64!F77*Norway64!D77/Norway64!B77
 +Switzerland65!F77*Switzerland65!D77/Switzerland65!B77)
/(Australia61!D77/Australia61!B77
 +Canada62!D77/Canada62!B77
 +Japan63!D77/Japan63!B77
 +Norway64!D77/Norway64!B77
 +Switzerland65!D77/Switzerland65!B77))</f>
        <v/>
      </c>
      <c r="D77" s="61" t="str">
        <f>IF(OR(
Australia61!AE77   ="",
Australia61!D77   ="",
Australia61!B77   ="",
Canada62!AE77      ="",
Canada62!D77      ="",
Canada62!B77      ="",
Japan63!AE77       ="",
Japan63!D77       ="",
Japan63!B77       ="",
Norway64!AE77      ="",
Norway64!D77      ="",
Norway64!B77      ="",
Switzerland65!AE77 ="",
Switzerland65!D77 ="",
Switzerland65!B77 =""),"",
(Australia61!AE77*Australia61!D77/Australia61!B77
 +Canada62!AE77*Canada62!D77/Canada62!B77
 +Japan63!AE77*Japan63!D77/Japan63!B77
 +Norway64!AE77*Norway64!D77/Norway64!B77
 +Switzerland65!AE77*Switzerland65!D77/Switzerland65!B77)
/(Australia61!D77/Australia61!B77
 +Canada62!D77/Canada62!B77
 +Japan63!D77/Japan63!B77
 +Norway64!D77/Norway64!B77
 +Switzerland65!D77/Switzerland65!B77))</f>
        <v/>
      </c>
      <c r="E77" s="61" t="str">
        <f>IF(OR(
Australia61!H77   ="",
Australia61!D77   ="",
Australia61!B77   ="",
Canada62!H77      ="",
Canada62!D77      ="",
Canada62!B77      ="",
Japan63!H77       ="",
Japan63!D77       ="",
Japan63!B77       ="",
Norway64!H77      ="",
Norway64!D77      ="",
Norway64!B77      ="",
Switzerland65!H77 ="",
Switzerland65!D77 ="",
Switzerland65!B77 =""),"",
(Australia61!H77*Australia61!D77/Australia61!B77
 +Canada62!H77*Canada62!D77/Canada62!B77
 +Japan63!H77*Japan63!D77/Japan63!B77
 +Norway64!H77*Norway64!D77/Norway64!B77
 +Switzerland65!H77*Switzerland65!D77/Switzerland65!B77)
/(Australia61!D77/Australia61!B77
 +Canada62!D77/Canada62!B77
 +Japan63!D77/Japan63!B77
 +Norway64!D77/Norway64!B77
 +Switzerland65!D77/Switzerland65!B77))</f>
        <v/>
      </c>
      <c r="F77" s="61" t="str">
        <f>IF(OR(
Australia61!I77   ="",
Australia61!D77   ="",
Australia61!B77   ="",
Canada62!I77      ="",
Canada62!D77      ="",
Canada62!B77      ="",
Japan63!I77       ="",
Japan63!D77       ="",
Japan63!B77       ="",
Norway64!I77      ="",
Norway64!D77      ="",
Norway64!B77      ="",
Switzerland65!I77 ="",
Switzerland65!D77 ="",
Switzerland65!B77 =""),"",
(Australia61!I77/Australia61!B77
 +Canada62!I77/Canada62!B77
 +Japan63!I77/Japan63!B77
 +Norway64!I77/Norway64!B77
 +Switzerland65!I77/Switzerland65!B77)
/(Australia61!D77/Australia61!B77
 +Canada62!D77/Canada62!B77
 +Japan63!D77/Japan63!B77
 +Norway64!D77/Norway64!B77
 +Switzerland65!D77/Switzerland65!B77))</f>
        <v/>
      </c>
      <c r="G77" s="61" t="str">
        <f>IF(OR(
Australia61!J77   ="",
Australia61!D77   ="",
Australia61!B77   ="",
Canada62!J77      ="",
Canada62!D77      ="",
Canada62!B77      ="",
Japan63!J77       ="",
Japan63!D77       ="",
Japan63!B77       ="",
Norway64!J77      ="",
Norway64!D77      ="",
Norway64!B77      ="",
Switzerland65!J77 ="",
Switzerland65!D77 ="",
Switzerland65!B77 =""),"",
(Australia61!J77/Australia61!B77
 +Canada62!J77/Canada62!B77
 +Japan63!J77/Japan63!B77
 +Norway64!J77/Norway64!B77
 +Switzerland65!J77/Switzerland65!B77)
/(Australia61!D77/Australia61!B77
 +Canada62!D77/Canada62!B77
 +Japan63!D77/Japan63!B77
 +Norway64!D77/Norway64!B77
 +Switzerland65!D77/Switzerland65!B77))</f>
        <v/>
      </c>
      <c r="H77" s="61" t="str">
        <f>IF(OR(
Australia61!K77   ="",
Australia61!D77   ="",
Australia61!B77   ="",
Canada62!K77      ="",
Canada62!D77      ="",
Canada62!B77      ="",
Japan63!K77       ="",
Japan63!D77       ="",
Japan63!B77       ="",
Norway64!K77      ="",
Norway64!D77      ="",
Norway64!B77      ="",
Switzerland65!K77 ="",
Switzerland65!D77 ="",
Switzerland65!B77 =""),"",
(Australia61!K77/Australia61!B77
 +Canada62!K77/Canada62!B77
 +Japan63!K77/Japan63!B77
 +Norway64!K77/Norway64!B77
 +Switzerland65!K77/Switzerland65!B77)
/(Australia61!D77/Australia61!B77
 +Canada62!D77/Canada62!B77
 +Japan63!D77/Japan63!B77
 +Norway64!D77/Norway64!B77
 +Switzerland65!D77/Switzerland65!B77))</f>
        <v/>
      </c>
      <c r="I77" s="61" t="str">
        <f>IF(OR(
Australia61!L77   ="",
Australia61!D77   ="",
Australia61!B77   ="",
Canada62!L77      ="",
Canada62!D77      ="",
Canada62!B77      ="",
Japan63!L77       ="",
Japan63!D77       ="",
Japan63!B77       ="",
Norway64!L77      ="",
Norway64!D77      ="",
Norway64!B77      ="",
Switzerland65!L77 ="",
Switzerland65!D77 ="",
Switzerland65!B77 =""),"",
(Australia61!L77/Australia61!B77
 +Canada62!L77/Canada62!B77
 +Japan63!L77/Japan63!B77
 +Norway64!L77/Norway64!B77
 +Switzerland65!L77/Switzerland65!B77)
/(Australia61!D77/Australia61!B77
 +Canada62!D77/Canada62!B77
 +Japan63!D77/Japan63!B77
 +Norway64!D77/Norway64!B77
 +Switzerland65!D77/Switzerland65!B77))</f>
        <v/>
      </c>
      <c r="J77" s="61" t="str">
        <f t="shared" si="2"/>
        <v/>
      </c>
      <c r="K77" s="62" t="str">
        <f>IF(OR(
Australia61!D77   ="",Australia61!D76   ="",
Australia61!B77   ="",Australia61!B76   ="",
Australia61!N77   ="",Australia61!N76   ="",
Canada62!D77      ="",Canada62!D76      ="",
Canada62!B77      ="",Canada62!B76      ="",
Canada62!N77      ="",Canada62!N76      ="",
Japan63!D77       ="",Japan63!D76       ="",
Japan63!B77       ="",Japan63!B76       ="",
Japan63!N77       ="",Japan63!N76       ="",
Norway64!D77      ="",Norway64!D76      ="",
Norway64!B77      ="",Norway64!B76      ="",
Norway64!N77      ="",Norway64!N76      ="",
Switzerland65!D77 ="",Switzerland65!D76 ="",
Switzerland65!B77 ="",Switzerland65!B76 ="",
Switzerland65!N77 ="",Switzerland65!N76 =""),"",
LN(SQRT(
(Australia61!D77/Australia61!B77
 +Canada62!D77/Canada62!B77
 +Japan63!D77/Japan63!B77
 +Norway64!D77/Norway64!B77
 +Switzerland65!D77/Switzerland65!B77)
/(Australia61!D77/Australia61!N77*Australia61!N76/Australia61!B76
 +Canada62!D77/Canada62!N77*Canada62!N76/Canada62!B76
 +Japan63!D77/Japan63!N77*Japan63!N76/Japan63!B76
 +Norway64!D77/Norway64!N77*Norway64!N76/Norway64!B76
 +Switzerland65!D77/Switzerland65!N77*Switzerland65!N76/Switzerland65!B76)
*(Australia61!D76/Australia61!N76*Australia61!N77/Australia61!B77
 +Canada62!D76/Canada62!N76*Canada62!N77/Canada62!B77
 +Japan63!D76/Japan63!N76*Japan63!N77/Japan63!B77
 +Norway64!D76/Norway64!N76*Norway64!N77/Norway64!B77
 +Switzerland65!D76/Switzerland65!N76*Switzerland65!N77/Switzerland65!B77)
/(Australia61!D76/Australia61!B76
 +Canada62!D76/Canada62!B76
 +Japan63!D76/Japan63!B76
 +Norway64!D76/Norway64!B76
 +Switzerland65!D76/Switzerland65!B76))))</f>
        <v/>
      </c>
      <c r="L77" s="62" t="str">
        <f>IF(OR(
Australia61!F77   ="",Australia61!F76   ="",
Australia61!D77   ="",Australia61!D76   ="",
Australia61!B77   ="",Australia61!B76   ="",
Australia61!P77   ="",Australia61!P76   ="",
Canada62!F77      ="",Canada62!F76      ="",
Canada62!D77      ="",Canada62!D76      ="",
Canada62!B77      ="",Canada62!B76      ="",
Canada62!P77      ="",Canada62!P76      ="",
Japan63!F77       ="",Japan63!F76       ="",
Japan63!D77       ="",Japan63!D76       ="",
Japan63!B77       ="",Japan63!B76       ="",
Japan63!P77       ="",Japan63!P76       ="",
Norway64!F77      ="",Norway64!F76      ="",
Norway64!D77      ="",Norway64!D76      ="",
Norway64!B77      ="",Norway64!B76      ="",
Norway64!P77      ="",Norway64!P76      ="",
Switzerland65!F77 ="",Switzerland65!F76 ="",
Switzerland65!D77 ="",Switzerland65!D76 ="",
Switzerland65!B77 ="",Switzerland65!B76 ="",
Switzerland65!P77 ="",Switzerland65!P76 =""),"",
LN(SQRT(
(Australia61!D77*Australia61!F77/Australia61!B77
 +Canada62!D77*Canada62!F77/Canada62!B77
 +Japan63!D77*Japan63!F77/Japan63!B77
 +Norway64!D77*Norway64!F77/Norway64!B77
 +Switzerland65!D77*Switzerland65!F77/Switzerland65!B77)
/(Australia61!D77*Australia61!F77/Australia61!P77*Australia61!P76/Australia61!B76
 +Canada62!D77*Canada62!F77/Canada62!P77*Canada62!P76/Canada62!B76
 +Japan63!D77*Japan63!F77/Japan63!P77*Japan63!P76/Japan63!B76
 +Norway64!D77*Norway64!F77/Norway64!P77*Norway64!P76/Norway64!B76
 +Switzerland65!D77*Switzerland65!F77/Switzerland65!P77*Switzerland65!P76/Switzerland65!B76)
*(Australia61!D76*Australia61!F76/Australia61!P76*Australia61!P77/Australia61!B77
 +Canada62!D76*Canada62!F76/Canada62!P76*Canada62!P77/Canada62!B77
 +Japan63!D76*Japan63!F76/Japan63!P76*Japan63!P77/Japan63!B77
 +Norway64!D76*Norway64!F76/Norway64!P76*Norway64!P77/Norway64!B77
 +Switzerland65!D76*Switzerland65!F76/Switzerland65!P76*Switzerland65!P77/Switzerland65!B77)
/(Australia61!D76*Australia61!F76/Australia61!B76
 +Canada62!D76*Canada62!F76/Canada62!B76
 +Japan63!D76*Japan63!F76/Japan63!B76
 +Norway64!D76*Norway64!F76/Norway64!B76
 +Switzerland65!D76*Switzerland65!F76/Switzerland65!B76))))</f>
        <v/>
      </c>
      <c r="M77" s="62" t="str">
        <f>IF(OR(
Australia61!H77   ="",Australia61!H76   ="",
Australia61!D77   ="",Australia61!D76   ="",
Australia61!B77   ="",Australia61!B76   ="",
Australia61!Q77   ="",Australia61!Q76   ="",
Canada62!H77      ="",Canada62!H76      ="",
Canada62!D77      ="",Canada62!D76      ="",
Canada62!B77      ="",Canada62!B76      ="",
Canada62!Q77      ="",Canada62!Q76      ="",
Japan63!H77       ="",Japan63!H76       ="",
Japan63!D77       ="",Japan63!D76       ="",
Japan63!B77       ="",Japan63!B76       ="",
Japan63!Q77       ="",Japan63!Q76       ="",
Norway64!H77      ="",Norway64!H76      ="",
Norway64!D77      ="",Norway64!D76      ="",
Norway64!B77      ="",Norway64!B76      ="",
Norway64!Q77      ="",Norway64!Q76      ="",
Switzerland65!H77 ="",Switzerland65!H76 ="",
Switzerland65!D77 ="",Switzerland65!D76 ="",
Switzerland65!B77 ="",Switzerland65!B76 ="",
Switzerland65!Q77 ="",Switzerland65!Q76 =""),"",
LN(SQRT(
(Australia61!D77*Australia61!H77/Australia61!B77
 +Canada62!D77*Canada62!H77/Canada62!B77
 +Japan63!D77*Japan63!H77/Japan63!B77
 +Norway64!D77*Norway64!H77/Norway64!B77
 +Switzerland65!D77*Switzerland65!H77/Switzerland65!B77)
/(Australia61!D77*Australia61!H77/Australia61!Q77*Australia61!Q76/Australia61!B76
 +Canada62!D77*Canada62!H77/Canada62!Q77*Canada62!Q76/Canada62!B76
 +Japan63!D77*Japan63!H77/Japan63!Q77*Japan63!Q76/Japan63!B76
 +Norway64!D77*Norway64!H77/Norway64!Q77*Norway64!Q76/Norway64!B76
 +Switzerland65!D77*Switzerland65!H77/Switzerland65!Q77*Switzerland65!Q76/Switzerland65!B76)
*(Australia61!D76*Australia61!H76/Australia61!Q76*Australia61!Q77/Australia61!B77
 +Canada62!D76*Canada62!H76/Canada62!Q76*Canada62!Q77/Canada62!B77
 +Japan63!D76*Japan63!H76/Japan63!Q76*Japan63!Q77/Japan63!B77
 +Norway64!D76*Norway64!H76/Norway64!Q76*Norway64!Q77/Norway64!B77
 +Switzerland65!D76*Switzerland65!H76/Switzerland65!Q76*Switzerland65!Q77/Switzerland65!B77)
/(Australia61!D76*Australia61!H76/Australia61!B76
 +Canada62!D76*Canada62!H76/Canada62!B76
 +Japan63!D76*Japan63!H76/Japan63!B76
 +Norway64!D76*Norway64!H76/Norway64!B76
 +Switzerland65!D76*Switzerland65!H76/Switzerland65!B76))))</f>
        <v/>
      </c>
      <c r="N77" s="62" t="str">
        <f>IF(OR(
Australia61!I77   ="",Australia61!I76   ="",
Australia61!B77   ="",Australia61!B76   ="",
Australia61!R77   ="",Australia61!R76   ="",
Canada62!I77      ="",Canada62!I76      ="",
Canada62!B77      ="",Canada62!B76      ="",
Canada62!R77      ="",Canada62!R76      ="",
Japan63!I77       ="",Japan63!I76       ="",
Japan63!B77       ="",Japan63!B76       ="",
Japan63!R77       ="",Japan63!R76       ="",
Norway64!I77      ="",Norway64!I76      ="",
Norway64!B77      ="",Norway64!B76      ="",
Norway64!R77      ="",Norway64!R76      ="",
Switzerland65!I77 ="",Switzerland65!I76 ="",
Switzerland65!B77 ="",Switzerland65!B76 ="",
Switzerland65!R77 ="",Switzerland65!R76 =""),"",
LN(SQRT(
(Australia61!I77/Australia61!B77
 +Canada62!I77/Canada62!B77
 +Japan63!I77/Japan63!B77
 +Norway64!I77/Norway64!B77
 +Switzerland65!I77/Switzerland65!B77)
/(Australia61!I77/Australia61!R77*Australia61!R76/Australia61!B76
 +Canada62!I77/Canada62!R77*Canada62!R76/Canada62!B76
 +Japan63!I77/Japan63!R77*Japan63!R76/Japan63!B76
 +Norway64!I77/Norway64!R77*Norway64!R76/Norway64!B76
 +Switzerland65!I77/Switzerland65!R77*Switzerland65!R76/Switzerland65!B76)
*(Australia61!I76/Australia61!R76*Australia61!R77/Australia61!B77
 +Canada62!I76/Canada62!R76*Canada62!R77/Canada62!B77
 +Japan63!I76/Japan63!R76*Japan63!R77/Japan63!B77
 +Norway64!I76/Norway64!R76*Norway64!R77/Norway64!B77
 +Switzerland65!I76/Switzerland65!R76*Switzerland65!R77/Switzerland65!B77)
/(Australia61!I76/Australia61!B76
 +Canada62!I76/Canada62!B76
 +Japan63!I76/Japan63!B76
 +Norway64!I76/Norway64!B76
 +Switzerland65!I76/Switzerland65!B76))))</f>
        <v/>
      </c>
      <c r="O77" s="62" t="str">
        <f>IF(OR(
Australia61!K77   ="",Australia61!K76   ="",
Australia61!B77   ="",Australia61!B76   ="",
Australia61!S77   ="",Australia61!S76   ="",
Canada62!K77      ="",Canada62!K76      ="",
Canada62!B77      ="",Canada62!B76      ="",
Canada62!S77      ="",Canada62!S76      ="",
Japan63!K77       ="",Japan63!K76       ="",
Japan63!B77       ="",Japan63!B76       ="",
Japan63!S77       ="",Japan63!S76       ="",
Norway64!K77      ="",Norway64!K76      ="",
Norway64!B77      ="",Norway64!B76      ="",
Norway64!S77      ="",Norway64!S76      ="",
Switzerland65!K77 ="",Switzerland65!K76 ="",
Switzerland65!B77 ="",Switzerland65!B76 ="",
Switzerland65!S77 ="",Switzerland65!S76 =""),"",
LN(SQRT(
(Australia61!K77/Australia61!B77
 +Canada62!K77/Canada62!B77
 +Japan63!K77/Japan63!B77
 +Norway64!K77/Norway64!B77
 +Switzerland65!K77/Switzerland65!B77)
/(Australia61!K77/Australia61!S77*Australia61!S76/Australia61!B76
 +Canada62!K77/Canada62!S77*Canada62!S76/Canada62!B76
 +Japan63!K77/Japan63!S77*Japan63!S76/Japan63!B76
 +Norway64!K77/Norway64!S77*Norway64!S76/Norway64!B76
 +Switzerland65!K77/Switzerland65!S77*Switzerland65!S76/Switzerland65!B76)
*(Australia61!K76/Australia61!S76*Australia61!S77/Australia61!B77
 +Canada62!K76/Canada62!S76*Canada62!S77/Canada62!B77
 +Japan63!K76/Japan63!S76*Japan63!S77/Japan63!B77
 +Norway64!K76/Norway64!S76*Norway64!S77/Norway64!B77
 +Switzerland65!K76/Switzerland65!S76*Switzerland65!S77/Switzerland65!B77)
/(Australia61!K76/Australia61!B76
 +Canada62!K76/Canada62!B76
 +Japan63!K76/Japan63!B76
 +Norway64!K76/Norway64!B76
 +Switzerland65!K76/Switzerland65!B76))))</f>
        <v/>
      </c>
      <c r="P77" s="62" t="str">
        <f>IF(OR(
Australia61!L77   ="",Australia61!L76   ="",
Australia61!B77   ="",Australia61!B76   ="",
Australia61!T77   ="",Australia61!T76   ="",
Canada62!L77      ="",Canada62!L76      ="",
Canada62!B77      ="",Canada62!B76      ="",
Canada62!T77      ="",Canada62!T76      ="",
Japan63!L77       ="",Japan63!L76       ="",
Japan63!B77       ="",Japan63!B76       ="",
Japan63!T77       ="",Japan63!T76       ="",
Norway64!L77      ="",Norway64!L76      ="",
Norway64!B77      ="",Norway64!B76      ="",
Norway64!T77      ="",Norway64!T76      ="",
Switzerland65!L77 ="",Switzerland65!L76 ="",
Switzerland65!B77 ="",Switzerland65!B76 ="",
Switzerland65!T77 ="",Switzerland65!T76 =""),"",
LN(SQRT(
(Australia61!L77/Australia61!B77
 +Canada62!L77/Canada62!B77
 +Japan63!L77/Japan63!B77
 +Norway64!L77/Norway64!B77
 +Switzerland65!L77/Switzerland65!B77)
/(Australia61!L77/Australia61!T77*Australia61!T76/Australia61!B76
 +Canada62!L77/Canada62!T77*Canada62!T76/Canada62!B76
 +Japan63!L77/Japan63!T77*Japan63!T76/Japan63!B76
 +Norway64!L77/Norway64!T77*Norway64!T76/Norway64!B76
 +Switzerland65!L77/Switzerland65!T77*Switzerland65!T76/Switzerland65!B76)
*(Australia61!L76/Australia61!T76*Australia61!T77/Australia61!B77
 +Canada62!L76/Canada62!T76*Canada62!T77/Canada62!B77
 +Japan63!L76/Japan63!T76*Japan63!T77/Japan63!B77
 +Norway64!L76/Norway64!T76*Norway64!T77/Norway64!B77
 +Switzerland65!L76/Switzerland65!T76*Switzerland65!T77/Switzerland65!B77)
/(Australia61!L76/Australia61!B76
 +Canada62!L76/Canada62!B76
 +Japan63!L76/Japan63!B76
 +Norway64!L76/Norway64!B76
 +Switzerland65!L76/Switzerland65!B76))))</f>
        <v/>
      </c>
      <c r="V77" s="61" t="str">
        <f>IF(OR(
Australia61!V77   ="",
Australia61!U77   ="",
Canada62!V77      ="",
Canada62!U77      ="",
Japan63!V77       ="",
Japan63!U77       ="",
Norway64!V77      ="",
Norway64!U77      ="",
Switzerland65!V77 ="",
Switzerland65!U77 =""),"",
LN((Australia61!V77+Canada62!V77+Japan63!V77+Norway64!V77+Switzerland65!V77)
/(Australia61!U77+Canada62!U77+Japan63!U77+Norway64!U77+Switzerland65!U77)))</f>
        <v/>
      </c>
      <c r="W77" s="61" t="str">
        <f>IF(OR(
Australia61!V77   ="",
Australia61!W77   ="",
Australia61!U77   ="",
Canada62!V77      ="",
Canada62!W77      ="",
Canada62!U77      ="",
Japan63!V77       ="",
Japan63!W77       ="",
Japan63!U77       ="",
Norway64!V77      ="",
Norway64!W77      ="",
Norway64!U77      ="",
Switzerland65!V77 ="",
Switzerland65!W77 ="",
Switzerland65!V77 =""),"",
LN((Australia61!V77*Australia61!W77+Canada62!V77*Canada62!W77+Japan63!V77*Japan63!W77+Norway64!V77*Norway64!W77+Switzerland65!V77*Switzerland65!W77)
/(Australia61!U77+Canada62!U77+Japan63!U77+Norway64!U77+Switzerland65!U77)))</f>
        <v/>
      </c>
      <c r="X77" s="61" t="str">
        <f>IF(OR(
Australia61!X77   ="",
Australia61!D77   ="",
Australia61!B77   ="",
Canada62!X77      ="",
Canada62!D77      ="",
Canada62!B77      ="",
Japan63!X77       ="",
Japan63!D77       ="",
Japan63!B77       ="",
Norway64!X77      ="",
Norway64!D77      ="",
Norway64!B77      ="",
Switzerland65!X77 ="",
Switzerland65!D77 ="",
Switzerland65!B77 =""),"",
(Australia61!X77*Australia61!D77/Australia61!B77
 +Canada62!X77*Canada62!D77/Canada62!B77
 +Japan63!X77*Japan63!D77/Japan63!B77
 +Norway64!X77*Norway64!D77/Norway64!B77
 +Switzerland65!X77*Switzerland65!D77/Switzerland65!B77)
/(Australia61!D77/Australia61!B77
 +Canada62!D77/Canada62!B77
 +Japan63!D77/Japan63!B77
 +Norway64!D77/Norway64!B77
 +Switzerland65!D77/Switzerland65!B77))</f>
        <v/>
      </c>
      <c r="Y77" s="61" t="str">
        <f>IF(OR(
Australia61!Y77   ="",
Australia61!D77   ="",
Australia61!B77   ="",
Canada62!Y77      ="",
Canada62!D77      ="",
Canada62!B77      ="",
Japan63!Y77       ="",
Japan63!D77       ="",
Japan63!B77       ="",
Norway64!Y77      ="",
Norway64!D77      ="",
Norway64!B77      ="",
Switzerland65!Y77 ="",
Switzerland65!D77 ="",
Switzerland65!B77 =""),"",
(Australia61!Y77/Australia61!B77
 +Canada62!Y77/Canada62!B77
 +Japan63!Y77/Japan63!B77
 +Norway64!Y77/Norway64!B77
 +Switzerland65!Y77/Switzerland65!B77)
/(Australia61!D77/Australia61!B77
 +Canada62!D77/Canada62!B77
 +Japan63!D77/Japan63!B77
 +Norway64!D77/Norway64!B77
 +Switzerland65!D77/Switzerland65!B77))</f>
        <v/>
      </c>
      <c r="Z77" s="61">
        <v>1</v>
      </c>
      <c r="AA77" s="62" t="str">
        <f t="shared" si="3"/>
        <v/>
      </c>
      <c r="AB77" s="61" t="str">
        <f>IF(OR(
Australia61!AB77   ="",
Australia61!D77   ="",
Australia61!B77   ="",
Canada62!AB77      ="",
Canada62!D77      ="",
Canada62!B77      ="",
Japan63!AB77       ="",
Japan63!D77       ="",
Japan63!B77       ="",
Norway64!AB77      ="",
Norway64!D77      ="",
Norway64!B77      ="",
Switzerland65!AB77 ="",
Switzerland65!D77 ="",
Switzerland65!B77 =""),"",
(Australia61!AB77*Australia61!D77/Australia61!B77
 +Canada62!AB77*Canada62!D77/Canada62!B77
 +Japan63!AB77*Japan63!D77/Japan63!B77
 +Norway64!AB77*Norway64!D77/Norway64!B77
 +Switzerland65!AB77*Switzerland65!D77/Switzerland65!B77)
/(Australia61!D77/Australia61!B77
 +Canada62!D77/Canada62!B77
 +Japan63!D77/Japan63!B77
 +Norway64!D77/Norway64!B77
 +Switzerland65!D77/Switzerland65!B77))</f>
        <v/>
      </c>
    </row>
    <row r="78" spans="1:28">
      <c r="A78" s="62">
        <v>1945</v>
      </c>
      <c r="B78" s="62" t="str">
        <f>IF(OR(
Australia61!AC78   ="",
Australia61!D78   ="",
Australia61!B78   ="",
Canada62!AC78      ="",
Canada62!D78      ="",
Canada62!B78      ="",
Japan63!AC78       ="",
Japan63!D78       ="",
Japan63!B78       ="",
Norway64!AC78      ="",
Norway64!D78      ="",
Norway64!B78      ="",
Switzerland65!AC78 ="",
Switzerland65!D78 ="",
Switzerland65!B78 =""),"",
(Australia61!AC78*Australia61!D78/Australia61!B78
 +Canada62!AC78*Canada62!D78/Canada62!B78
 +Japan63!AC78*Japan63!D78/Japan63!B78
 +Norway64!AC78*Norway64!D78/Norway64!B78
 +Switzerland65!AC78*Switzerland65!D78/Switzerland65!B78)
/(Australia61!D78/Australia61!B78
 +Canada62!D78/Canada62!B78
 +Japan63!D78/Japan63!B78
 +Norway64!D78/Norway64!B78
 +Switzerland65!D78/Switzerland65!B78))</f>
        <v/>
      </c>
      <c r="C78" s="61" t="str">
        <f>IF(OR(
Australia61!F78   ="",
Australia61!D78   ="",
Australia61!B78   ="",
Canada62!F78      ="",
Canada62!D78      ="",
Canada62!B78      ="",
Japan63!F78       ="",
Japan63!D78       ="",
Japan63!B78       ="",
Norway64!F78      ="",
Norway64!D78      ="",
Norway64!B78      ="",
Switzerland65!F78 ="",
Switzerland65!D78 ="",
Switzerland65!B78 =""),"",
(Australia61!F78*Australia61!D78/Australia61!B78
 +Canada62!F78*Canada62!D78/Canada62!B78
 +Japan63!F78*Japan63!D78/Japan63!B78
 +Norway64!F78*Norway64!D78/Norway64!B78
 +Switzerland65!F78*Switzerland65!D78/Switzerland65!B78)
/(Australia61!D78/Australia61!B78
 +Canada62!D78/Canada62!B78
 +Japan63!D78/Japan63!B78
 +Norway64!D78/Norway64!B78
 +Switzerland65!D78/Switzerland65!B78))</f>
        <v/>
      </c>
      <c r="D78" s="61" t="str">
        <f>IF(OR(
Australia61!AE78   ="",
Australia61!D78   ="",
Australia61!B78   ="",
Canada62!AE78      ="",
Canada62!D78      ="",
Canada62!B78      ="",
Japan63!AE78       ="",
Japan63!D78       ="",
Japan63!B78       ="",
Norway64!AE78      ="",
Norway64!D78      ="",
Norway64!B78      ="",
Switzerland65!AE78 ="",
Switzerland65!D78 ="",
Switzerland65!B78 =""),"",
(Australia61!AE78*Australia61!D78/Australia61!B78
 +Canada62!AE78*Canada62!D78/Canada62!B78
 +Japan63!AE78*Japan63!D78/Japan63!B78
 +Norway64!AE78*Norway64!D78/Norway64!B78
 +Switzerland65!AE78*Switzerland65!D78/Switzerland65!B78)
/(Australia61!D78/Australia61!B78
 +Canada62!D78/Canada62!B78
 +Japan63!D78/Japan63!B78
 +Norway64!D78/Norway64!B78
 +Switzerland65!D78/Switzerland65!B78))</f>
        <v/>
      </c>
      <c r="E78" s="61" t="str">
        <f>IF(OR(
Australia61!H78   ="",
Australia61!D78   ="",
Australia61!B78   ="",
Canada62!H78      ="",
Canada62!D78      ="",
Canada62!B78      ="",
Japan63!H78       ="",
Japan63!D78       ="",
Japan63!B78       ="",
Norway64!H78      ="",
Norway64!D78      ="",
Norway64!B78      ="",
Switzerland65!H78 ="",
Switzerland65!D78 ="",
Switzerland65!B78 =""),"",
(Australia61!H78*Australia61!D78/Australia61!B78
 +Canada62!H78*Canada62!D78/Canada62!B78
 +Japan63!H78*Japan63!D78/Japan63!B78
 +Norway64!H78*Norway64!D78/Norway64!B78
 +Switzerland65!H78*Switzerland65!D78/Switzerland65!B78)
/(Australia61!D78/Australia61!B78
 +Canada62!D78/Canada62!B78
 +Japan63!D78/Japan63!B78
 +Norway64!D78/Norway64!B78
 +Switzerland65!D78/Switzerland65!B78))</f>
        <v/>
      </c>
      <c r="F78" s="61" t="str">
        <f>IF(OR(
Australia61!I78   ="",
Australia61!D78   ="",
Australia61!B78   ="",
Canada62!I78      ="",
Canada62!D78      ="",
Canada62!B78      ="",
Japan63!I78       ="",
Japan63!D78       ="",
Japan63!B78       ="",
Norway64!I78      ="",
Norway64!D78      ="",
Norway64!B78      ="",
Switzerland65!I78 ="",
Switzerland65!D78 ="",
Switzerland65!B78 =""),"",
(Australia61!I78/Australia61!B78
 +Canada62!I78/Canada62!B78
 +Japan63!I78/Japan63!B78
 +Norway64!I78/Norway64!B78
 +Switzerland65!I78/Switzerland65!B78)
/(Australia61!D78/Australia61!B78
 +Canada62!D78/Canada62!B78
 +Japan63!D78/Japan63!B78
 +Norway64!D78/Norway64!B78
 +Switzerland65!D78/Switzerland65!B78))</f>
        <v/>
      </c>
      <c r="G78" s="61" t="str">
        <f>IF(OR(
Australia61!J78   ="",
Australia61!D78   ="",
Australia61!B78   ="",
Canada62!J78      ="",
Canada62!D78      ="",
Canada62!B78      ="",
Japan63!J78       ="",
Japan63!D78       ="",
Japan63!B78       ="",
Norway64!J78      ="",
Norway64!D78      ="",
Norway64!B78      ="",
Switzerland65!J78 ="",
Switzerland65!D78 ="",
Switzerland65!B78 =""),"",
(Australia61!J78/Australia61!B78
 +Canada62!J78/Canada62!B78
 +Japan63!J78/Japan63!B78
 +Norway64!J78/Norway64!B78
 +Switzerland65!J78/Switzerland65!B78)
/(Australia61!D78/Australia61!B78
 +Canada62!D78/Canada62!B78
 +Japan63!D78/Japan63!B78
 +Norway64!D78/Norway64!B78
 +Switzerland65!D78/Switzerland65!B78))</f>
        <v/>
      </c>
      <c r="H78" s="61" t="str">
        <f>IF(OR(
Australia61!K78   ="",
Australia61!D78   ="",
Australia61!B78   ="",
Canada62!K78      ="",
Canada62!D78      ="",
Canada62!B78      ="",
Japan63!K78       ="",
Japan63!D78       ="",
Japan63!B78       ="",
Norway64!K78      ="",
Norway64!D78      ="",
Norway64!B78      ="",
Switzerland65!K78 ="",
Switzerland65!D78 ="",
Switzerland65!B78 =""),"",
(Australia61!K78/Australia61!B78
 +Canada62!K78/Canada62!B78
 +Japan63!K78/Japan63!B78
 +Norway64!K78/Norway64!B78
 +Switzerland65!K78/Switzerland65!B78)
/(Australia61!D78/Australia61!B78
 +Canada62!D78/Canada62!B78
 +Japan63!D78/Japan63!B78
 +Norway64!D78/Norway64!B78
 +Switzerland65!D78/Switzerland65!B78))</f>
        <v/>
      </c>
      <c r="I78" s="61" t="str">
        <f>IF(OR(
Australia61!L78   ="",
Australia61!D78   ="",
Australia61!B78   ="",
Canada62!L78      ="",
Canada62!D78      ="",
Canada62!B78      ="",
Japan63!L78       ="",
Japan63!D78       ="",
Japan63!B78       ="",
Norway64!L78      ="",
Norway64!D78      ="",
Norway64!B78      ="",
Switzerland65!L78 ="",
Switzerland65!D78 ="",
Switzerland65!B78 =""),"",
(Australia61!L78/Australia61!B78
 +Canada62!L78/Canada62!B78
 +Japan63!L78/Japan63!B78
 +Norway64!L78/Norway64!B78
 +Switzerland65!L78/Switzerland65!B78)
/(Australia61!D78/Australia61!B78
 +Canada62!D78/Canada62!B78
 +Japan63!D78/Japan63!B78
 +Norway64!D78/Norway64!B78
 +Switzerland65!D78/Switzerland65!B78))</f>
        <v/>
      </c>
      <c r="J78" s="61" t="str">
        <f t="shared" si="2"/>
        <v/>
      </c>
      <c r="K78" s="62" t="str">
        <f>IF(OR(
Australia61!D78   ="",Australia61!D77   ="",
Australia61!B78   ="",Australia61!B77   ="",
Australia61!N78   ="",Australia61!N77   ="",
Canada62!D78      ="",Canada62!D77      ="",
Canada62!B78      ="",Canada62!B77      ="",
Canada62!N78      ="",Canada62!N77      ="",
Japan63!D78       ="",Japan63!D77       ="",
Japan63!B78       ="",Japan63!B77       ="",
Japan63!N78       ="",Japan63!N77       ="",
Norway64!D78      ="",Norway64!D77      ="",
Norway64!B78      ="",Norway64!B77      ="",
Norway64!N78      ="",Norway64!N77      ="",
Switzerland65!D78 ="",Switzerland65!D77 ="",
Switzerland65!B78 ="",Switzerland65!B77 ="",
Switzerland65!N78 ="",Switzerland65!N77 =""),"",
LN(SQRT(
(Australia61!D78/Australia61!B78
 +Canada62!D78/Canada62!B78
 +Japan63!D78/Japan63!B78
 +Norway64!D78/Norway64!B78
 +Switzerland65!D78/Switzerland65!B78)
/(Australia61!D78/Australia61!N78*Australia61!N77/Australia61!B77
 +Canada62!D78/Canada62!N78*Canada62!N77/Canada62!B77
 +Japan63!D78/Japan63!N78*Japan63!N77/Japan63!B77
 +Norway64!D78/Norway64!N78*Norway64!N77/Norway64!B77
 +Switzerland65!D78/Switzerland65!N78*Switzerland65!N77/Switzerland65!B77)
*(Australia61!D77/Australia61!N77*Australia61!N78/Australia61!B78
 +Canada62!D77/Canada62!N77*Canada62!N78/Canada62!B78
 +Japan63!D77/Japan63!N77*Japan63!N78/Japan63!B78
 +Norway64!D77/Norway64!N77*Norway64!N78/Norway64!B78
 +Switzerland65!D77/Switzerland65!N77*Switzerland65!N78/Switzerland65!B78)
/(Australia61!D77/Australia61!B77
 +Canada62!D77/Canada62!B77
 +Japan63!D77/Japan63!B77
 +Norway64!D77/Norway64!B77
 +Switzerland65!D77/Switzerland65!B77))))</f>
        <v/>
      </c>
      <c r="L78" s="62" t="str">
        <f>IF(OR(
Australia61!F78   ="",Australia61!F77   ="",
Australia61!D78   ="",Australia61!D77   ="",
Australia61!B78   ="",Australia61!B77   ="",
Australia61!P78   ="",Australia61!P77   ="",
Canada62!F78      ="",Canada62!F77      ="",
Canada62!D78      ="",Canada62!D77      ="",
Canada62!B78      ="",Canada62!B77      ="",
Canada62!P78      ="",Canada62!P77      ="",
Japan63!F78       ="",Japan63!F77       ="",
Japan63!D78       ="",Japan63!D77       ="",
Japan63!B78       ="",Japan63!B77       ="",
Japan63!P78       ="",Japan63!P77       ="",
Norway64!F78      ="",Norway64!F77      ="",
Norway64!D78      ="",Norway64!D77      ="",
Norway64!B78      ="",Norway64!B77      ="",
Norway64!P78      ="",Norway64!P77      ="",
Switzerland65!F78 ="",Switzerland65!F77 ="",
Switzerland65!D78 ="",Switzerland65!D77 ="",
Switzerland65!B78 ="",Switzerland65!B77 ="",
Switzerland65!P78 ="",Switzerland65!P77 =""),"",
LN(SQRT(
(Australia61!D78*Australia61!F78/Australia61!B78
 +Canada62!D78*Canada62!F78/Canada62!B78
 +Japan63!D78*Japan63!F78/Japan63!B78
 +Norway64!D78*Norway64!F78/Norway64!B78
 +Switzerland65!D78*Switzerland65!F78/Switzerland65!B78)
/(Australia61!D78*Australia61!F78/Australia61!P78*Australia61!P77/Australia61!B77
 +Canada62!D78*Canada62!F78/Canada62!P78*Canada62!P77/Canada62!B77
 +Japan63!D78*Japan63!F78/Japan63!P78*Japan63!P77/Japan63!B77
 +Norway64!D78*Norway64!F78/Norway64!P78*Norway64!P77/Norway64!B77
 +Switzerland65!D78*Switzerland65!F78/Switzerland65!P78*Switzerland65!P77/Switzerland65!B77)
*(Australia61!D77*Australia61!F77/Australia61!P77*Australia61!P78/Australia61!B78
 +Canada62!D77*Canada62!F77/Canada62!P77*Canada62!P78/Canada62!B78
 +Japan63!D77*Japan63!F77/Japan63!P77*Japan63!P78/Japan63!B78
 +Norway64!D77*Norway64!F77/Norway64!P77*Norway64!P78/Norway64!B78
 +Switzerland65!D77*Switzerland65!F77/Switzerland65!P77*Switzerland65!P78/Switzerland65!B78)
/(Australia61!D77*Australia61!F77/Australia61!B77
 +Canada62!D77*Canada62!F77/Canada62!B77
 +Japan63!D77*Japan63!F77/Japan63!B77
 +Norway64!D77*Norway64!F77/Norway64!B77
 +Switzerland65!D77*Switzerland65!F77/Switzerland65!B77))))</f>
        <v/>
      </c>
      <c r="M78" s="62" t="str">
        <f>IF(OR(
Australia61!H78   ="",Australia61!H77   ="",
Australia61!D78   ="",Australia61!D77   ="",
Australia61!B78   ="",Australia61!B77   ="",
Australia61!Q78   ="",Australia61!Q77   ="",
Canada62!H78      ="",Canada62!H77      ="",
Canada62!D78      ="",Canada62!D77      ="",
Canada62!B78      ="",Canada62!B77      ="",
Canada62!Q78      ="",Canada62!Q77      ="",
Japan63!H78       ="",Japan63!H77       ="",
Japan63!D78       ="",Japan63!D77       ="",
Japan63!B78       ="",Japan63!B77       ="",
Japan63!Q78       ="",Japan63!Q77       ="",
Norway64!H78      ="",Norway64!H77      ="",
Norway64!D78      ="",Norway64!D77      ="",
Norway64!B78      ="",Norway64!B77      ="",
Norway64!Q78      ="",Norway64!Q77      ="",
Switzerland65!H78 ="",Switzerland65!H77 ="",
Switzerland65!D78 ="",Switzerland65!D77 ="",
Switzerland65!B78 ="",Switzerland65!B77 ="",
Switzerland65!Q78 ="",Switzerland65!Q77 =""),"",
LN(SQRT(
(Australia61!D78*Australia61!H78/Australia61!B78
 +Canada62!D78*Canada62!H78/Canada62!B78
 +Japan63!D78*Japan63!H78/Japan63!B78
 +Norway64!D78*Norway64!H78/Norway64!B78
 +Switzerland65!D78*Switzerland65!H78/Switzerland65!B78)
/(Australia61!D78*Australia61!H78/Australia61!Q78*Australia61!Q77/Australia61!B77
 +Canada62!D78*Canada62!H78/Canada62!Q78*Canada62!Q77/Canada62!B77
 +Japan63!D78*Japan63!H78/Japan63!Q78*Japan63!Q77/Japan63!B77
 +Norway64!D78*Norway64!H78/Norway64!Q78*Norway64!Q77/Norway64!B77
 +Switzerland65!D78*Switzerland65!H78/Switzerland65!Q78*Switzerland65!Q77/Switzerland65!B77)
*(Australia61!D77*Australia61!H77/Australia61!Q77*Australia61!Q78/Australia61!B78
 +Canada62!D77*Canada62!H77/Canada62!Q77*Canada62!Q78/Canada62!B78
 +Japan63!D77*Japan63!H77/Japan63!Q77*Japan63!Q78/Japan63!B78
 +Norway64!D77*Norway64!H77/Norway64!Q77*Norway64!Q78/Norway64!B78
 +Switzerland65!D77*Switzerland65!H77/Switzerland65!Q77*Switzerland65!Q78/Switzerland65!B78)
/(Australia61!D77*Australia61!H77/Australia61!B77
 +Canada62!D77*Canada62!H77/Canada62!B77
 +Japan63!D77*Japan63!H77/Japan63!B77
 +Norway64!D77*Norway64!H77/Norway64!B77
 +Switzerland65!D77*Switzerland65!H77/Switzerland65!B77))))</f>
        <v/>
      </c>
      <c r="N78" s="62" t="str">
        <f>IF(OR(
Australia61!I78   ="",Australia61!I77   ="",
Australia61!B78   ="",Australia61!B77   ="",
Australia61!R78   ="",Australia61!R77   ="",
Canada62!I78      ="",Canada62!I77      ="",
Canada62!B78      ="",Canada62!B77      ="",
Canada62!R78      ="",Canada62!R77      ="",
Japan63!I78       ="",Japan63!I77       ="",
Japan63!B78       ="",Japan63!B77       ="",
Japan63!R78       ="",Japan63!R77       ="",
Norway64!I78      ="",Norway64!I77      ="",
Norway64!B78      ="",Norway64!B77      ="",
Norway64!R78      ="",Norway64!R77      ="",
Switzerland65!I78 ="",Switzerland65!I77 ="",
Switzerland65!B78 ="",Switzerland65!B77 ="",
Switzerland65!R78 ="",Switzerland65!R77 =""),"",
LN(SQRT(
(Australia61!I78/Australia61!B78
 +Canada62!I78/Canada62!B78
 +Japan63!I78/Japan63!B78
 +Norway64!I78/Norway64!B78
 +Switzerland65!I78/Switzerland65!B78)
/(Australia61!I78/Australia61!R78*Australia61!R77/Australia61!B77
 +Canada62!I78/Canada62!R78*Canada62!R77/Canada62!B77
 +Japan63!I78/Japan63!R78*Japan63!R77/Japan63!B77
 +Norway64!I78/Norway64!R78*Norway64!R77/Norway64!B77
 +Switzerland65!I78/Switzerland65!R78*Switzerland65!R77/Switzerland65!B77)
*(Australia61!I77/Australia61!R77*Australia61!R78/Australia61!B78
 +Canada62!I77/Canada62!R77*Canada62!R78/Canada62!B78
 +Japan63!I77/Japan63!R77*Japan63!R78/Japan63!B78
 +Norway64!I77/Norway64!R77*Norway64!R78/Norway64!B78
 +Switzerland65!I77/Switzerland65!R77*Switzerland65!R78/Switzerland65!B78)
/(Australia61!I77/Australia61!B77
 +Canada62!I77/Canada62!B77
 +Japan63!I77/Japan63!B77
 +Norway64!I77/Norway64!B77
 +Switzerland65!I77/Switzerland65!B77))))</f>
        <v/>
      </c>
      <c r="O78" s="62" t="str">
        <f>IF(OR(
Australia61!K78   ="",Australia61!K77   ="",
Australia61!B78   ="",Australia61!B77   ="",
Australia61!S78   ="",Australia61!S77   ="",
Canada62!K78      ="",Canada62!K77      ="",
Canada62!B78      ="",Canada62!B77      ="",
Canada62!S78      ="",Canada62!S77      ="",
Japan63!K78       ="",Japan63!K77       ="",
Japan63!B78       ="",Japan63!B77       ="",
Japan63!S78       ="",Japan63!S77       ="",
Norway64!K78      ="",Norway64!K77      ="",
Norway64!B78      ="",Norway64!B77      ="",
Norway64!S78      ="",Norway64!S77      ="",
Switzerland65!K78 ="",Switzerland65!K77 ="",
Switzerland65!B78 ="",Switzerland65!B77 ="",
Switzerland65!S78 ="",Switzerland65!S77 =""),"",
LN(SQRT(
(Australia61!K78/Australia61!B78
 +Canada62!K78/Canada62!B78
 +Japan63!K78/Japan63!B78
 +Norway64!K78/Norway64!B78
 +Switzerland65!K78/Switzerland65!B78)
/(Australia61!K78/Australia61!S78*Australia61!S77/Australia61!B77
 +Canada62!K78/Canada62!S78*Canada62!S77/Canada62!B77
 +Japan63!K78/Japan63!S78*Japan63!S77/Japan63!B77
 +Norway64!K78/Norway64!S78*Norway64!S77/Norway64!B77
 +Switzerland65!K78/Switzerland65!S78*Switzerland65!S77/Switzerland65!B77)
*(Australia61!K77/Australia61!S77*Australia61!S78/Australia61!B78
 +Canada62!K77/Canada62!S77*Canada62!S78/Canada62!B78
 +Japan63!K77/Japan63!S77*Japan63!S78/Japan63!B78
 +Norway64!K77/Norway64!S77*Norway64!S78/Norway64!B78
 +Switzerland65!K77/Switzerland65!S77*Switzerland65!S78/Switzerland65!B78)
/(Australia61!K77/Australia61!B77
 +Canada62!K77/Canada62!B77
 +Japan63!K77/Japan63!B77
 +Norway64!K77/Norway64!B77
 +Switzerland65!K77/Switzerland65!B77))))</f>
        <v/>
      </c>
      <c r="P78" s="62" t="str">
        <f>IF(OR(
Australia61!L78   ="",Australia61!L77   ="",
Australia61!B78   ="",Australia61!B77   ="",
Australia61!T78   ="",Australia61!T77   ="",
Canada62!L78      ="",Canada62!L77      ="",
Canada62!B78      ="",Canada62!B77      ="",
Canada62!T78      ="",Canada62!T77      ="",
Japan63!L78       ="",Japan63!L77       ="",
Japan63!B78       ="",Japan63!B77       ="",
Japan63!T78       ="",Japan63!T77       ="",
Norway64!L78      ="",Norway64!L77      ="",
Norway64!B78      ="",Norway64!B77      ="",
Norway64!T78      ="",Norway64!T77      ="",
Switzerland65!L78 ="",Switzerland65!L77 ="",
Switzerland65!B78 ="",Switzerland65!B77 ="",
Switzerland65!T78 ="",Switzerland65!T77 =""),"",
LN(SQRT(
(Australia61!L78/Australia61!B78
 +Canada62!L78/Canada62!B78
 +Japan63!L78/Japan63!B78
 +Norway64!L78/Norway64!B78
 +Switzerland65!L78/Switzerland65!B78)
/(Australia61!L78/Australia61!T78*Australia61!T77/Australia61!B77
 +Canada62!L78/Canada62!T78*Canada62!T77/Canada62!B77
 +Japan63!L78/Japan63!T78*Japan63!T77/Japan63!B77
 +Norway64!L78/Norway64!T78*Norway64!T77/Norway64!B77
 +Switzerland65!L78/Switzerland65!T78*Switzerland65!T77/Switzerland65!B77)
*(Australia61!L77/Australia61!T77*Australia61!T78/Australia61!B78
 +Canada62!L77/Canada62!T77*Canada62!T78/Canada62!B78
 +Japan63!L77/Japan63!T77*Japan63!T78/Japan63!B78
 +Norway64!L77/Norway64!T77*Norway64!T78/Norway64!B78
 +Switzerland65!L77/Switzerland65!T77*Switzerland65!T78/Switzerland65!B78)
/(Australia61!L77/Australia61!B77
 +Canada62!L77/Canada62!B77
 +Japan63!L77/Japan63!B77
 +Norway64!L77/Norway64!B77
 +Switzerland65!L77/Switzerland65!B77))))</f>
        <v/>
      </c>
      <c r="V78" s="61" t="str">
        <f>IF(OR(
Australia61!V78   ="",
Australia61!U78   ="",
Canada62!V78      ="",
Canada62!U78      ="",
Japan63!V78       ="",
Japan63!U78       ="",
Norway64!V78      ="",
Norway64!U78      ="",
Switzerland65!V78 ="",
Switzerland65!U78 =""),"",
LN((Australia61!V78+Canada62!V78+Japan63!V78+Norway64!V78+Switzerland65!V78)
/(Australia61!U78+Canada62!U78+Japan63!U78+Norway64!U78+Switzerland65!U78)))</f>
        <v/>
      </c>
      <c r="W78" s="61" t="str">
        <f>IF(OR(
Australia61!V78   ="",
Australia61!W78   ="",
Australia61!U78   ="",
Canada62!V78      ="",
Canada62!W78      ="",
Canada62!U78      ="",
Japan63!V78       ="",
Japan63!W78       ="",
Japan63!U78       ="",
Norway64!V78      ="",
Norway64!W78      ="",
Norway64!U78      ="",
Switzerland65!V78 ="",
Switzerland65!W78 ="",
Switzerland65!V78 =""),"",
LN((Australia61!V78*Australia61!W78+Canada62!V78*Canada62!W78+Japan63!V78*Japan63!W78+Norway64!V78*Norway64!W78+Switzerland65!V78*Switzerland65!W78)
/(Australia61!U78+Canada62!U78+Japan63!U78+Norway64!U78+Switzerland65!U78)))</f>
        <v/>
      </c>
      <c r="X78" s="61" t="str">
        <f>IF(OR(
Australia61!X78   ="",
Australia61!D78   ="",
Australia61!B78   ="",
Canada62!X78      ="",
Canada62!D78      ="",
Canada62!B78      ="",
Japan63!X78       ="",
Japan63!D78       ="",
Japan63!B78       ="",
Norway64!X78      ="",
Norway64!D78      ="",
Norway64!B78      ="",
Switzerland65!X78 ="",
Switzerland65!D78 ="",
Switzerland65!B78 =""),"",
(Australia61!X78*Australia61!D78/Australia61!B78
 +Canada62!X78*Canada62!D78/Canada62!B78
 +Japan63!X78*Japan63!D78/Japan63!B78
 +Norway64!X78*Norway64!D78/Norway64!B78
 +Switzerland65!X78*Switzerland65!D78/Switzerland65!B78)
/(Australia61!D78/Australia61!B78
 +Canada62!D78/Canada62!B78
 +Japan63!D78/Japan63!B78
 +Norway64!D78/Norway64!B78
 +Switzerland65!D78/Switzerland65!B78))</f>
        <v/>
      </c>
      <c r="Y78" s="61" t="str">
        <f>IF(OR(
Australia61!Y78   ="",
Australia61!D78   ="",
Australia61!B78   ="",
Canada62!Y78      ="",
Canada62!D78      ="",
Canada62!B78      ="",
Japan63!Y78       ="",
Japan63!D78       ="",
Japan63!B78       ="",
Norway64!Y78      ="",
Norway64!D78      ="",
Norway64!B78      ="",
Switzerland65!Y78 ="",
Switzerland65!D78 ="",
Switzerland65!B78 =""),"",
(Australia61!Y78/Australia61!B78
 +Canada62!Y78/Canada62!B78
 +Japan63!Y78/Japan63!B78
 +Norway64!Y78/Norway64!B78
 +Switzerland65!Y78/Switzerland65!B78)
/(Australia61!D78/Australia61!B78
 +Canada62!D78/Canada62!B78
 +Japan63!D78/Japan63!B78
 +Norway64!D78/Norway64!B78
 +Switzerland65!D78/Switzerland65!B78))</f>
        <v/>
      </c>
      <c r="Z78" s="61">
        <v>1</v>
      </c>
      <c r="AA78" s="62" t="str">
        <f t="shared" si="3"/>
        <v/>
      </c>
      <c r="AB78" s="61" t="str">
        <f>IF(OR(
Australia61!AB78   ="",
Australia61!D78   ="",
Australia61!B78   ="",
Canada62!AB78      ="",
Canada62!D78      ="",
Canada62!B78      ="",
Japan63!AB78       ="",
Japan63!D78       ="",
Japan63!B78       ="",
Norway64!AB78      ="",
Norway64!D78      ="",
Norway64!B78      ="",
Switzerland65!AB78 ="",
Switzerland65!D78 ="",
Switzerland65!B78 =""),"",
(Australia61!AB78*Australia61!D78/Australia61!B78
 +Canada62!AB78*Canada62!D78/Canada62!B78
 +Japan63!AB78*Japan63!D78/Japan63!B78
 +Norway64!AB78*Norway64!D78/Norway64!B78
 +Switzerland65!AB78*Switzerland65!D78/Switzerland65!B78)
/(Australia61!D78/Australia61!B78
 +Canada62!D78/Canada62!B78
 +Japan63!D78/Japan63!B78
 +Norway64!D78/Norway64!B78
 +Switzerland65!D78/Switzerland65!B78))</f>
        <v/>
      </c>
    </row>
    <row r="79" spans="1:28">
      <c r="A79" s="62">
        <v>1946</v>
      </c>
      <c r="B79" s="62" t="str">
        <f>IF(OR(
Australia61!AC79   ="",
Australia61!D79   ="",
Australia61!B79   ="",
Canada62!AC79      ="",
Canada62!D79      ="",
Canada62!B79      ="",
Japan63!AC79       ="",
Japan63!D79       ="",
Japan63!B79       ="",
Norway64!AC79      ="",
Norway64!D79      ="",
Norway64!B79      ="",
Switzerland65!AC79 ="",
Switzerland65!D79 ="",
Switzerland65!B79 =""),"",
(Australia61!AC79*Australia61!D79/Australia61!B79
 +Canada62!AC79*Canada62!D79/Canada62!B79
 +Japan63!AC79*Japan63!D79/Japan63!B79
 +Norway64!AC79*Norway64!D79/Norway64!B79
 +Switzerland65!AC79*Switzerland65!D79/Switzerland65!B79)
/(Australia61!D79/Australia61!B79
 +Canada62!D79/Canada62!B79
 +Japan63!D79/Japan63!B79
 +Norway64!D79/Norway64!B79
 +Switzerland65!D79/Switzerland65!B79))</f>
        <v/>
      </c>
      <c r="C79" s="61" t="str">
        <f>IF(OR(
Australia61!F79   ="",
Australia61!D79   ="",
Australia61!B79   ="",
Canada62!F79      ="",
Canada62!D79      ="",
Canada62!B79      ="",
Japan63!F79       ="",
Japan63!D79       ="",
Japan63!B79       ="",
Norway64!F79      ="",
Norway64!D79      ="",
Norway64!B79      ="",
Switzerland65!F79 ="",
Switzerland65!D79 ="",
Switzerland65!B79 =""),"",
(Australia61!F79*Australia61!D79/Australia61!B79
 +Canada62!F79*Canada62!D79/Canada62!B79
 +Japan63!F79*Japan63!D79/Japan63!B79
 +Norway64!F79*Norway64!D79/Norway64!B79
 +Switzerland65!F79*Switzerland65!D79/Switzerland65!B79)
/(Australia61!D79/Australia61!B79
 +Canada62!D79/Canada62!B79
 +Japan63!D79/Japan63!B79
 +Norway64!D79/Norway64!B79
 +Switzerland65!D79/Switzerland65!B79))</f>
        <v/>
      </c>
      <c r="D79" s="61" t="str">
        <f>IF(OR(
Australia61!AE79   ="",
Australia61!D79   ="",
Australia61!B79   ="",
Canada62!AE79      ="",
Canada62!D79      ="",
Canada62!B79      ="",
Japan63!AE79       ="",
Japan63!D79       ="",
Japan63!B79       ="",
Norway64!AE79      ="",
Norway64!D79      ="",
Norway64!B79      ="",
Switzerland65!AE79 ="",
Switzerland65!D79 ="",
Switzerland65!B79 =""),"",
(Australia61!AE79*Australia61!D79/Australia61!B79
 +Canada62!AE79*Canada62!D79/Canada62!B79
 +Japan63!AE79*Japan63!D79/Japan63!B79
 +Norway64!AE79*Norway64!D79/Norway64!B79
 +Switzerland65!AE79*Switzerland65!D79/Switzerland65!B79)
/(Australia61!D79/Australia61!B79
 +Canada62!D79/Canada62!B79
 +Japan63!D79/Japan63!B79
 +Norway64!D79/Norway64!B79
 +Switzerland65!D79/Switzerland65!B79))</f>
        <v/>
      </c>
      <c r="E79" s="61" t="str">
        <f>IF(OR(
Australia61!H79   ="",
Australia61!D79   ="",
Australia61!B79   ="",
Canada62!H79      ="",
Canada62!D79      ="",
Canada62!B79      ="",
Japan63!H79       ="",
Japan63!D79       ="",
Japan63!B79       ="",
Norway64!H79      ="",
Norway64!D79      ="",
Norway64!B79      ="",
Switzerland65!H79 ="",
Switzerland65!D79 ="",
Switzerland65!B79 =""),"",
(Australia61!H79*Australia61!D79/Australia61!B79
 +Canada62!H79*Canada62!D79/Canada62!B79
 +Japan63!H79*Japan63!D79/Japan63!B79
 +Norway64!H79*Norway64!D79/Norway64!B79
 +Switzerland65!H79*Switzerland65!D79/Switzerland65!B79)
/(Australia61!D79/Australia61!B79
 +Canada62!D79/Canada62!B79
 +Japan63!D79/Japan63!B79
 +Norway64!D79/Norway64!B79
 +Switzerland65!D79/Switzerland65!B79))</f>
        <v/>
      </c>
      <c r="F79" s="61">
        <f>IF(OR(
Australia61!I79   ="",
Australia61!D79   ="",
Australia61!B79   ="",
Canada62!I79      ="",
Canada62!D79      ="",
Canada62!B79      ="",
Japan63!I79       ="",
Japan63!D79       ="",
Japan63!B79       ="",
Norway64!I79      ="",
Norway64!D79      ="",
Norway64!B79      ="",
Switzerland65!I79 ="",
Switzerland65!D79 ="",
Switzerland65!B79 =""),"",
(Australia61!I79/Australia61!B79
 +Canada62!I79/Canada62!B79
 +Japan63!I79/Japan63!B79
 +Norway64!I79/Norway64!B79
 +Switzerland65!I79/Switzerland65!B79)
/(Australia61!D79/Australia61!B79
 +Canada62!D79/Canada62!B79
 +Japan63!D79/Japan63!B79
 +Norway64!D79/Norway64!B79
 +Switzerland65!D79/Switzerland65!B79))</f>
        <v>0.30363479798480231</v>
      </c>
      <c r="G79" s="61" t="str">
        <f>IF(OR(
Australia61!J79   ="",
Australia61!D79   ="",
Australia61!B79   ="",
Canada62!J79      ="",
Canada62!D79      ="",
Canada62!B79      ="",
Japan63!J79       ="",
Japan63!D79       ="",
Japan63!B79       ="",
Norway64!J79      ="",
Norway64!D79      ="",
Norway64!B79      ="",
Switzerland65!J79 ="",
Switzerland65!D79 ="",
Switzerland65!B79 =""),"",
(Australia61!J79/Australia61!B79
 +Canada62!J79/Canada62!B79
 +Japan63!J79/Japan63!B79
 +Norway64!J79/Norway64!B79
 +Switzerland65!J79/Switzerland65!B79)
/(Australia61!D79/Australia61!B79
 +Canada62!D79/Canada62!B79
 +Japan63!D79/Japan63!B79
 +Norway64!D79/Norway64!B79
 +Switzerland65!D79/Switzerland65!B79))</f>
        <v/>
      </c>
      <c r="H79" s="61">
        <f>IF(OR(
Australia61!K79   ="",
Australia61!D79   ="",
Australia61!B79   ="",
Canada62!K79      ="",
Canada62!D79      ="",
Canada62!B79      ="",
Japan63!K79       ="",
Japan63!D79       ="",
Japan63!B79       ="",
Norway64!K79      ="",
Norway64!D79      ="",
Norway64!B79      ="",
Switzerland65!K79 ="",
Switzerland65!D79 ="",
Switzerland65!B79 =""),"",
(Australia61!K79/Australia61!B79
 +Canada62!K79/Canada62!B79
 +Japan63!K79/Japan63!B79
 +Norway64!K79/Norway64!B79
 +Switzerland65!K79/Switzerland65!B79)
/(Australia61!D79/Australia61!B79
 +Canada62!D79/Canada62!B79
 +Japan63!D79/Japan63!B79
 +Norway64!D79/Norway64!B79
 +Switzerland65!D79/Switzerland65!B79))</f>
        <v>0.14359938251647389</v>
      </c>
      <c r="I79" s="61">
        <f>IF(OR(
Australia61!L79   ="",
Australia61!D79   ="",
Australia61!B79   ="",
Canada62!L79      ="",
Canada62!D79      ="",
Canada62!B79      ="",
Japan63!L79       ="",
Japan63!D79       ="",
Japan63!B79       ="",
Norway64!L79      ="",
Norway64!D79      ="",
Norway64!B79      ="",
Switzerland65!L79 ="",
Switzerland65!D79 ="",
Switzerland65!B79 =""),"",
(Australia61!L79/Australia61!B79
 +Canada62!L79/Canada62!B79
 +Japan63!L79/Japan63!B79
 +Norway64!L79/Norway64!B79
 +Switzerland65!L79/Switzerland65!B79)
/(Australia61!D79/Australia61!B79
 +Canada62!D79/Canada62!B79
 +Japan63!D79/Japan63!B79
 +Norway64!D79/Norway64!B79
 +Switzerland65!D79/Switzerland65!B79))</f>
        <v>0.13808995302044721</v>
      </c>
      <c r="J79" s="61">
        <f t="shared" si="2"/>
        <v>5.5094294960266743E-3</v>
      </c>
      <c r="K79" s="62" t="str">
        <f>IF(OR(
Australia61!D79   ="",Australia61!D78   ="",
Australia61!B79   ="",Australia61!B78   ="",
Australia61!N79   ="",Australia61!N78   ="",
Canada62!D79      ="",Canada62!D78      ="",
Canada62!B79      ="",Canada62!B78      ="",
Canada62!N79      ="",Canada62!N78      ="",
Japan63!D79       ="",Japan63!D78       ="",
Japan63!B79       ="",Japan63!B78       ="",
Japan63!N79       ="",Japan63!N78       ="",
Norway64!D79      ="",Norway64!D78      ="",
Norway64!B79      ="",Norway64!B78      ="",
Norway64!N79      ="",Norway64!N78      ="",
Switzerland65!D79 ="",Switzerland65!D78 ="",
Switzerland65!B79 ="",Switzerland65!B78 ="",
Switzerland65!N79 ="",Switzerland65!N78 =""),"",
LN(SQRT(
(Australia61!D79/Australia61!B79
 +Canada62!D79/Canada62!B79
 +Japan63!D79/Japan63!B79
 +Norway64!D79/Norway64!B79
 +Switzerland65!D79/Switzerland65!B79)
/(Australia61!D79/Australia61!N79*Australia61!N78/Australia61!B78
 +Canada62!D79/Canada62!N79*Canada62!N78/Canada62!B78
 +Japan63!D79/Japan63!N79*Japan63!N78/Japan63!B78
 +Norway64!D79/Norway64!N79*Norway64!N78/Norway64!B78
 +Switzerland65!D79/Switzerland65!N79*Switzerland65!N78/Switzerland65!B78)
*(Australia61!D78/Australia61!N78*Australia61!N79/Australia61!B79
 +Canada62!D78/Canada62!N78*Canada62!N79/Canada62!B79
 +Japan63!D78/Japan63!N78*Japan63!N79/Japan63!B79
 +Norway64!D78/Norway64!N78*Norway64!N79/Norway64!B79
 +Switzerland65!D78/Switzerland65!N78*Switzerland65!N79/Switzerland65!B79)
/(Australia61!D78/Australia61!B78
 +Canada62!D78/Canada62!B78
 +Japan63!D78/Japan63!B78
 +Norway64!D78/Norway64!B78
 +Switzerland65!D78/Switzerland65!B78))))</f>
        <v/>
      </c>
      <c r="L79" s="62" t="str">
        <f>IF(OR(
Australia61!F79   ="",Australia61!F78   ="",
Australia61!D79   ="",Australia61!D78   ="",
Australia61!B79   ="",Australia61!B78   ="",
Australia61!P79   ="",Australia61!P78   ="",
Canada62!F79      ="",Canada62!F78      ="",
Canada62!D79      ="",Canada62!D78      ="",
Canada62!B79      ="",Canada62!B78      ="",
Canada62!P79      ="",Canada62!P78      ="",
Japan63!F79       ="",Japan63!F78       ="",
Japan63!D79       ="",Japan63!D78       ="",
Japan63!B79       ="",Japan63!B78       ="",
Japan63!P79       ="",Japan63!P78       ="",
Norway64!F79      ="",Norway64!F78      ="",
Norway64!D79      ="",Norway64!D78      ="",
Norway64!B79      ="",Norway64!B78      ="",
Norway64!P79      ="",Norway64!P78      ="",
Switzerland65!F79 ="",Switzerland65!F78 ="",
Switzerland65!D79 ="",Switzerland65!D78 ="",
Switzerland65!B79 ="",Switzerland65!B78 ="",
Switzerland65!P79 ="",Switzerland65!P78 =""),"",
LN(SQRT(
(Australia61!D79*Australia61!F79/Australia61!B79
 +Canada62!D79*Canada62!F79/Canada62!B79
 +Japan63!D79*Japan63!F79/Japan63!B79
 +Norway64!D79*Norway64!F79/Norway64!B79
 +Switzerland65!D79*Switzerland65!F79/Switzerland65!B79)
/(Australia61!D79*Australia61!F79/Australia61!P79*Australia61!P78/Australia61!B78
 +Canada62!D79*Canada62!F79/Canada62!P79*Canada62!P78/Canada62!B78
 +Japan63!D79*Japan63!F79/Japan63!P79*Japan63!P78/Japan63!B78
 +Norway64!D79*Norway64!F79/Norway64!P79*Norway64!P78/Norway64!B78
 +Switzerland65!D79*Switzerland65!F79/Switzerland65!P79*Switzerland65!P78/Switzerland65!B78)
*(Australia61!D78*Australia61!F78/Australia61!P78*Australia61!P79/Australia61!B79
 +Canada62!D78*Canada62!F78/Canada62!P78*Canada62!P79/Canada62!B79
 +Japan63!D78*Japan63!F78/Japan63!P78*Japan63!P79/Japan63!B79
 +Norway64!D78*Norway64!F78/Norway64!P78*Norway64!P79/Norway64!B79
 +Switzerland65!D78*Switzerland65!F78/Switzerland65!P78*Switzerland65!P79/Switzerland65!B79)
/(Australia61!D78*Australia61!F78/Australia61!B78
 +Canada62!D78*Canada62!F78/Canada62!B78
 +Japan63!D78*Japan63!F78/Japan63!B78
 +Norway64!D78*Norway64!F78/Norway64!B78
 +Switzerland65!D78*Switzerland65!F78/Switzerland65!B78))))</f>
        <v/>
      </c>
      <c r="M79" s="62" t="str">
        <f>IF(OR(
Australia61!H79   ="",Australia61!H78   ="",
Australia61!D79   ="",Australia61!D78   ="",
Australia61!B79   ="",Australia61!B78   ="",
Australia61!Q79   ="",Australia61!Q78   ="",
Canada62!H79      ="",Canada62!H78      ="",
Canada62!D79      ="",Canada62!D78      ="",
Canada62!B79      ="",Canada62!B78      ="",
Canada62!Q79      ="",Canada62!Q78      ="",
Japan63!H79       ="",Japan63!H78       ="",
Japan63!D79       ="",Japan63!D78       ="",
Japan63!B79       ="",Japan63!B78       ="",
Japan63!Q79       ="",Japan63!Q78       ="",
Norway64!H79      ="",Norway64!H78      ="",
Norway64!D79      ="",Norway64!D78      ="",
Norway64!B79      ="",Norway64!B78      ="",
Norway64!Q79      ="",Norway64!Q78      ="",
Switzerland65!H79 ="",Switzerland65!H78 ="",
Switzerland65!D79 ="",Switzerland65!D78 ="",
Switzerland65!B79 ="",Switzerland65!B78 ="",
Switzerland65!Q79 ="",Switzerland65!Q78 =""),"",
LN(SQRT(
(Australia61!D79*Australia61!H79/Australia61!B79
 +Canada62!D79*Canada62!H79/Canada62!B79
 +Japan63!D79*Japan63!H79/Japan63!B79
 +Norway64!D79*Norway64!H79/Norway64!B79
 +Switzerland65!D79*Switzerland65!H79/Switzerland65!B79)
/(Australia61!D79*Australia61!H79/Australia61!Q79*Australia61!Q78/Australia61!B78
 +Canada62!D79*Canada62!H79/Canada62!Q79*Canada62!Q78/Canada62!B78
 +Japan63!D79*Japan63!H79/Japan63!Q79*Japan63!Q78/Japan63!B78
 +Norway64!D79*Norway64!H79/Norway64!Q79*Norway64!Q78/Norway64!B78
 +Switzerland65!D79*Switzerland65!H79/Switzerland65!Q79*Switzerland65!Q78/Switzerland65!B78)
*(Australia61!D78*Australia61!H78/Australia61!Q78*Australia61!Q79/Australia61!B79
 +Canada62!D78*Canada62!H78/Canada62!Q78*Canada62!Q79/Canada62!B79
 +Japan63!D78*Japan63!H78/Japan63!Q78*Japan63!Q79/Japan63!B79
 +Norway64!D78*Norway64!H78/Norway64!Q78*Norway64!Q79/Norway64!B79
 +Switzerland65!D78*Switzerland65!H78/Switzerland65!Q78*Switzerland65!Q79/Switzerland65!B79)
/(Australia61!D78*Australia61!H78/Australia61!B78
 +Canada62!D78*Canada62!H78/Canada62!B78
 +Japan63!D78*Japan63!H78/Japan63!B78
 +Norway64!D78*Norway64!H78/Norway64!B78
 +Switzerland65!D78*Switzerland65!H78/Switzerland65!B78))))</f>
        <v/>
      </c>
      <c r="N79" s="62" t="str">
        <f>IF(OR(
Australia61!I79   ="",Australia61!I78   ="",
Australia61!B79   ="",Australia61!B78   ="",
Australia61!R79   ="",Australia61!R78   ="",
Canada62!I79      ="",Canada62!I78      ="",
Canada62!B79      ="",Canada62!B78      ="",
Canada62!R79      ="",Canada62!R78      ="",
Japan63!I79       ="",Japan63!I78       ="",
Japan63!B79       ="",Japan63!B78       ="",
Japan63!R79       ="",Japan63!R78       ="",
Norway64!I79      ="",Norway64!I78      ="",
Norway64!B79      ="",Norway64!B78      ="",
Norway64!R79      ="",Norway64!R78      ="",
Switzerland65!I79 ="",Switzerland65!I78 ="",
Switzerland65!B79 ="",Switzerland65!B78 ="",
Switzerland65!R79 ="",Switzerland65!R78 =""),"",
LN(SQRT(
(Australia61!I79/Australia61!B79
 +Canada62!I79/Canada62!B79
 +Japan63!I79/Japan63!B79
 +Norway64!I79/Norway64!B79
 +Switzerland65!I79/Switzerland65!B79)
/(Australia61!I79/Australia61!R79*Australia61!R78/Australia61!B78
 +Canada62!I79/Canada62!R79*Canada62!R78/Canada62!B78
 +Japan63!I79/Japan63!R79*Japan63!R78/Japan63!B78
 +Norway64!I79/Norway64!R79*Norway64!R78/Norway64!B78
 +Switzerland65!I79/Switzerland65!R79*Switzerland65!R78/Switzerland65!B78)
*(Australia61!I78/Australia61!R78*Australia61!R79/Australia61!B79
 +Canada62!I78/Canada62!R78*Canada62!R79/Canada62!B79
 +Japan63!I78/Japan63!R78*Japan63!R79/Japan63!B79
 +Norway64!I78/Norway64!R78*Norway64!R79/Norway64!B79
 +Switzerland65!I78/Switzerland65!R78*Switzerland65!R79/Switzerland65!B79)
/(Australia61!I78/Australia61!B78
 +Canada62!I78/Canada62!B78
 +Japan63!I78/Japan63!B78
 +Norway64!I78/Norway64!B78
 +Switzerland65!I78/Switzerland65!B78))))</f>
        <v/>
      </c>
      <c r="O79" s="62" t="str">
        <f>IF(OR(
Australia61!K79   ="",Australia61!K78   ="",
Australia61!B79   ="",Australia61!B78   ="",
Australia61!S79   ="",Australia61!S78   ="",
Canada62!K79      ="",Canada62!K78      ="",
Canada62!B79      ="",Canada62!B78      ="",
Canada62!S79      ="",Canada62!S78      ="",
Japan63!K79       ="",Japan63!K78       ="",
Japan63!B79       ="",Japan63!B78       ="",
Japan63!S79       ="",Japan63!S78       ="",
Norway64!K79      ="",Norway64!K78      ="",
Norway64!B79      ="",Norway64!B78      ="",
Norway64!S79      ="",Norway64!S78      ="",
Switzerland65!K79 ="",Switzerland65!K78 ="",
Switzerland65!B79 ="",Switzerland65!B78 ="",
Switzerland65!S79 ="",Switzerland65!S78 =""),"",
LN(SQRT(
(Australia61!K79/Australia61!B79
 +Canada62!K79/Canada62!B79
 +Japan63!K79/Japan63!B79
 +Norway64!K79/Norway64!B79
 +Switzerland65!K79/Switzerland65!B79)
/(Australia61!K79/Australia61!S79*Australia61!S78/Australia61!B78
 +Canada62!K79/Canada62!S79*Canada62!S78/Canada62!B78
 +Japan63!K79/Japan63!S79*Japan63!S78/Japan63!B78
 +Norway64!K79/Norway64!S79*Norway64!S78/Norway64!B78
 +Switzerland65!K79/Switzerland65!S79*Switzerland65!S78/Switzerland65!B78)
*(Australia61!K78/Australia61!S78*Australia61!S79/Australia61!B79
 +Canada62!K78/Canada62!S78*Canada62!S79/Canada62!B79
 +Japan63!K78/Japan63!S78*Japan63!S79/Japan63!B79
 +Norway64!K78/Norway64!S78*Norway64!S79/Norway64!B79
 +Switzerland65!K78/Switzerland65!S78*Switzerland65!S79/Switzerland65!B79)
/(Australia61!K78/Australia61!B78
 +Canada62!K78/Canada62!B78
 +Japan63!K78/Japan63!B78
 +Norway64!K78/Norway64!B78
 +Switzerland65!K78/Switzerland65!B78))))</f>
        <v/>
      </c>
      <c r="P79" s="62" t="str">
        <f>IF(OR(
Australia61!L79   ="",Australia61!L78   ="",
Australia61!B79   ="",Australia61!B78   ="",
Australia61!T79   ="",Australia61!T78   ="",
Canada62!L79      ="",Canada62!L78      ="",
Canada62!B79      ="",Canada62!B78      ="",
Canada62!T79      ="",Canada62!T78      ="",
Japan63!L79       ="",Japan63!L78       ="",
Japan63!B79       ="",Japan63!B78       ="",
Japan63!T79       ="",Japan63!T78       ="",
Norway64!L79      ="",Norway64!L78      ="",
Norway64!B79      ="",Norway64!B78      ="",
Norway64!T79      ="",Norway64!T78      ="",
Switzerland65!L79 ="",Switzerland65!L78 ="",
Switzerland65!B79 ="",Switzerland65!B78 ="",
Switzerland65!T79 ="",Switzerland65!T78 =""),"",
LN(SQRT(
(Australia61!L79/Australia61!B79
 +Canada62!L79/Canada62!B79
 +Japan63!L79/Japan63!B79
 +Norway64!L79/Norway64!B79
 +Switzerland65!L79/Switzerland65!B79)
/(Australia61!L79/Australia61!T79*Australia61!T78/Australia61!B78
 +Canada62!L79/Canada62!T79*Canada62!T78/Canada62!B78
 +Japan63!L79/Japan63!T79*Japan63!T78/Japan63!B78
 +Norway64!L79/Norway64!T79*Norway64!T78/Norway64!B78
 +Switzerland65!L79/Switzerland65!T79*Switzerland65!T78/Switzerland65!B78)
*(Australia61!L78/Australia61!T78*Australia61!T79/Australia61!B79
 +Canada62!L78/Canada62!T78*Canada62!T79/Canada62!B79
 +Japan63!L78/Japan63!T78*Japan63!T79/Japan63!B79
 +Norway64!L78/Norway64!T78*Norway64!T79/Norway64!B79
 +Switzerland65!L78/Switzerland65!T78*Switzerland65!T79/Switzerland65!B79)
/(Australia61!L78/Australia61!B78
 +Canada62!L78/Canada62!B78
 +Japan63!L78/Japan63!B78
 +Norway64!L78/Norway64!B78
 +Switzerland65!L78/Switzerland65!B78))))</f>
        <v/>
      </c>
      <c r="V79" s="61" t="str">
        <f>IF(OR(
Australia61!V79   ="",
Australia61!U79   ="",
Canada62!V79      ="",
Canada62!U79      ="",
Japan63!V79       ="",
Japan63!U79       ="",
Norway64!V79      ="",
Norway64!U79      ="",
Switzerland65!V79 ="",
Switzerland65!U79 =""),"",
LN((Australia61!V79+Canada62!V79+Japan63!V79+Norway64!V79+Switzerland65!V79)
/(Australia61!U79+Canada62!U79+Japan63!U79+Norway64!U79+Switzerland65!U79)))</f>
        <v/>
      </c>
      <c r="W79" s="61" t="str">
        <f>IF(OR(
Australia61!V79   ="",
Australia61!W79   ="",
Australia61!U79   ="",
Canada62!V79      ="",
Canada62!W79      ="",
Canada62!U79      ="",
Japan63!V79       ="",
Japan63!W79       ="",
Japan63!U79       ="",
Norway64!V79      ="",
Norway64!W79      ="",
Norway64!U79      ="",
Switzerland65!V79 ="",
Switzerland65!W79 ="",
Switzerland65!V79 =""),"",
LN((Australia61!V79*Australia61!W79+Canada62!V79*Canada62!W79+Japan63!V79*Japan63!W79+Norway64!V79*Norway64!W79+Switzerland65!V79*Switzerland65!W79)
/(Australia61!U79+Canada62!U79+Japan63!U79+Norway64!U79+Switzerland65!U79)))</f>
        <v/>
      </c>
      <c r="X79" s="61" t="str">
        <f>IF(OR(
Australia61!X79   ="",
Australia61!D79   ="",
Australia61!B79   ="",
Canada62!X79      ="",
Canada62!D79      ="",
Canada62!B79      ="",
Japan63!X79       ="",
Japan63!D79       ="",
Japan63!B79       ="",
Norway64!X79      ="",
Norway64!D79      ="",
Norway64!B79      ="",
Switzerland65!X79 ="",
Switzerland65!D79 ="",
Switzerland65!B79 =""),"",
(Australia61!X79*Australia61!D79/Australia61!B79
 +Canada62!X79*Canada62!D79/Canada62!B79
 +Japan63!X79*Japan63!D79/Japan63!B79
 +Norway64!X79*Norway64!D79/Norway64!B79
 +Switzerland65!X79*Switzerland65!D79/Switzerland65!B79)
/(Australia61!D79/Australia61!B79
 +Canada62!D79/Canada62!B79
 +Japan63!D79/Japan63!B79
 +Norway64!D79/Norway64!B79
 +Switzerland65!D79/Switzerland65!B79))</f>
        <v/>
      </c>
      <c r="Y79" s="61" t="str">
        <f>IF(OR(
Australia61!Y79   ="",
Australia61!D79   ="",
Australia61!B79   ="",
Canada62!Y79      ="",
Canada62!D79      ="",
Canada62!B79      ="",
Japan63!Y79       ="",
Japan63!D79       ="",
Japan63!B79       ="",
Norway64!Y79      ="",
Norway64!D79      ="",
Norway64!B79      ="",
Switzerland65!Y79 ="",
Switzerland65!D79 ="",
Switzerland65!B79 =""),"",
(Australia61!Y79/Australia61!B79
 +Canada62!Y79/Canada62!B79
 +Japan63!Y79/Japan63!B79
 +Norway64!Y79/Norway64!B79
 +Switzerland65!Y79/Switzerland65!B79)
/(Australia61!D79/Australia61!B79
 +Canada62!D79/Canada62!B79
 +Japan63!D79/Japan63!B79
 +Norway64!D79/Norway64!B79
 +Switzerland65!D79/Switzerland65!B79))</f>
        <v/>
      </c>
      <c r="Z79" s="61">
        <v>1.1599999999999999</v>
      </c>
      <c r="AA79" s="62" t="str">
        <f t="shared" si="3"/>
        <v/>
      </c>
      <c r="AB79" s="61" t="str">
        <f>IF(OR(
Australia61!AB79   ="",
Australia61!D79   ="",
Australia61!B79   ="",
Canada62!AB79      ="",
Canada62!D79      ="",
Canada62!B79      ="",
Japan63!AB79       ="",
Japan63!D79       ="",
Japan63!B79       ="",
Norway64!AB79      ="",
Norway64!D79      ="",
Norway64!B79      ="",
Switzerland65!AB79 ="",
Switzerland65!D79 ="",
Switzerland65!B79 =""),"",
(Australia61!AB79*Australia61!D79/Australia61!B79
 +Canada62!AB79*Canada62!D79/Canada62!B79
 +Japan63!AB79*Japan63!D79/Japan63!B79
 +Norway64!AB79*Norway64!D79/Norway64!B79
 +Switzerland65!AB79*Switzerland65!D79/Switzerland65!B79)
/(Australia61!D79/Australia61!B79
 +Canada62!D79/Canada62!B79
 +Japan63!D79/Japan63!B79
 +Norway64!D79/Norway64!B79
 +Switzerland65!D79/Switzerland65!B79))</f>
        <v/>
      </c>
    </row>
    <row r="80" spans="1:28">
      <c r="A80" s="62">
        <v>1947</v>
      </c>
      <c r="B80" s="62" t="str">
        <f>IF(OR(
Australia61!AC80   ="",
Australia61!D80   ="",
Australia61!B80   ="",
Canada62!AC80      ="",
Canada62!D80      ="",
Canada62!B80      ="",
Japan63!AC80       ="",
Japan63!D80       ="",
Japan63!B80       ="",
Norway64!AC80      ="",
Norway64!D80      ="",
Norway64!B80      ="",
Switzerland65!AC80 ="",
Switzerland65!D80 ="",
Switzerland65!B80 =""),"",
(Australia61!AC80*Australia61!D80/Australia61!B80
 +Canada62!AC80*Canada62!D80/Canada62!B80
 +Japan63!AC80*Japan63!D80/Japan63!B80
 +Norway64!AC80*Norway64!D80/Norway64!B80
 +Switzerland65!AC80*Switzerland65!D80/Switzerland65!B80)
/(Australia61!D80/Australia61!B80
 +Canada62!D80/Canada62!B80
 +Japan63!D80/Japan63!B80
 +Norway64!D80/Norway64!B80
 +Switzerland65!D80/Switzerland65!B80))</f>
        <v/>
      </c>
      <c r="C80" s="61" t="str">
        <f>IF(OR(
Australia61!F80   ="",
Australia61!D80   ="",
Australia61!B80   ="",
Canada62!F80      ="",
Canada62!D80      ="",
Canada62!B80      ="",
Japan63!F80       ="",
Japan63!D80       ="",
Japan63!B80       ="",
Norway64!F80      ="",
Norway64!D80      ="",
Norway64!B80      ="",
Switzerland65!F80 ="",
Switzerland65!D80 ="",
Switzerland65!B80 =""),"",
(Australia61!F80*Australia61!D80/Australia61!B80
 +Canada62!F80*Canada62!D80/Canada62!B80
 +Japan63!F80*Japan63!D80/Japan63!B80
 +Norway64!F80*Norway64!D80/Norway64!B80
 +Switzerland65!F80*Switzerland65!D80/Switzerland65!B80)
/(Australia61!D80/Australia61!B80
 +Canada62!D80/Canada62!B80
 +Japan63!D80/Japan63!B80
 +Norway64!D80/Norway64!B80
 +Switzerland65!D80/Switzerland65!B80))</f>
        <v/>
      </c>
      <c r="D80" s="61" t="str">
        <f>IF(OR(
Australia61!AE80   ="",
Australia61!D80   ="",
Australia61!B80   ="",
Canada62!AE80      ="",
Canada62!D80      ="",
Canada62!B80      ="",
Japan63!AE80       ="",
Japan63!D80       ="",
Japan63!B80       ="",
Norway64!AE80      ="",
Norway64!D80      ="",
Norway64!B80      ="",
Switzerland65!AE80 ="",
Switzerland65!D80 ="",
Switzerland65!B80 =""),"",
(Australia61!AE80*Australia61!D80/Australia61!B80
 +Canada62!AE80*Canada62!D80/Canada62!B80
 +Japan63!AE80*Japan63!D80/Japan63!B80
 +Norway64!AE80*Norway64!D80/Norway64!B80
 +Switzerland65!AE80*Switzerland65!D80/Switzerland65!B80)
/(Australia61!D80/Australia61!B80
 +Canada62!D80/Canada62!B80
 +Japan63!D80/Japan63!B80
 +Norway64!D80/Norway64!B80
 +Switzerland65!D80/Switzerland65!B80))</f>
        <v/>
      </c>
      <c r="E80" s="61" t="str">
        <f>IF(OR(
Australia61!H80   ="",
Australia61!D80   ="",
Australia61!B80   ="",
Canada62!H80      ="",
Canada62!D80      ="",
Canada62!B80      ="",
Japan63!H80       ="",
Japan63!D80       ="",
Japan63!B80       ="",
Norway64!H80      ="",
Norway64!D80      ="",
Norway64!B80      ="",
Switzerland65!H80 ="",
Switzerland65!D80 ="",
Switzerland65!B80 =""),"",
(Australia61!H80*Australia61!D80/Australia61!B80
 +Canada62!H80*Canada62!D80/Canada62!B80
 +Japan63!H80*Japan63!D80/Japan63!B80
 +Norway64!H80*Norway64!D80/Norway64!B80
 +Switzerland65!H80*Switzerland65!D80/Switzerland65!B80)
/(Australia61!D80/Australia61!B80
 +Canada62!D80/Canada62!B80
 +Japan63!D80/Japan63!B80
 +Norway64!D80/Norway64!B80
 +Switzerland65!D80/Switzerland65!B80))</f>
        <v/>
      </c>
      <c r="F80" s="61">
        <f>IF(OR(
Australia61!I80   ="",
Australia61!D80   ="",
Australia61!B80   ="",
Canada62!I80      ="",
Canada62!D80      ="",
Canada62!B80      ="",
Japan63!I80       ="",
Japan63!D80       ="",
Japan63!B80       ="",
Norway64!I80      ="",
Norway64!D80      ="",
Norway64!B80      ="",
Switzerland65!I80 ="",
Switzerland65!D80 ="",
Switzerland65!B80 =""),"",
(Australia61!I80/Australia61!B80
 +Canada62!I80/Canada62!B80
 +Japan63!I80/Japan63!B80
 +Norway64!I80/Norway64!B80
 +Switzerland65!I80/Switzerland65!B80)
/(Australia61!D80/Australia61!B80
 +Canada62!D80/Canada62!B80
 +Japan63!D80/Japan63!B80
 +Norway64!D80/Norway64!B80
 +Switzerland65!D80/Switzerland65!B80))</f>
        <v>0.18501947054347334</v>
      </c>
      <c r="G80" s="61" t="str">
        <f>IF(OR(
Australia61!J80   ="",
Australia61!D80   ="",
Australia61!B80   ="",
Canada62!J80      ="",
Canada62!D80      ="",
Canada62!B80      ="",
Japan63!J80       ="",
Japan63!D80       ="",
Japan63!B80       ="",
Norway64!J80      ="",
Norway64!D80      ="",
Norway64!B80      ="",
Switzerland65!J80 ="",
Switzerland65!D80 ="",
Switzerland65!B80 =""),"",
(Australia61!J80/Australia61!B80
 +Canada62!J80/Canada62!B80
 +Japan63!J80/Japan63!B80
 +Norway64!J80/Norway64!B80
 +Switzerland65!J80/Switzerland65!B80)
/(Australia61!D80/Australia61!B80
 +Canada62!D80/Canada62!B80
 +Japan63!D80/Japan63!B80
 +Norway64!D80/Norway64!B80
 +Switzerland65!D80/Switzerland65!B80))</f>
        <v/>
      </c>
      <c r="H80" s="61">
        <f>IF(OR(
Australia61!K80   ="",
Australia61!D80   ="",
Australia61!B80   ="",
Canada62!K80      ="",
Canada62!D80      ="",
Canada62!B80      ="",
Japan63!K80       ="",
Japan63!D80       ="",
Japan63!B80       ="",
Norway64!K80      ="",
Norway64!D80      ="",
Norway64!B80      ="",
Switzerland65!K80 ="",
Switzerland65!D80 ="",
Switzerland65!B80 =""),"",
(Australia61!K80/Australia61!B80
 +Canada62!K80/Canada62!B80
 +Japan63!K80/Japan63!B80
 +Norway64!K80/Norway64!B80
 +Switzerland65!K80/Switzerland65!B80)
/(Australia61!D80/Australia61!B80
 +Canada62!D80/Canada62!B80
 +Japan63!D80/Japan63!B80
 +Norway64!D80/Norway64!B80
 +Switzerland65!D80/Switzerland65!B80))</f>
        <v>0.15099243815091087</v>
      </c>
      <c r="I80" s="61">
        <f>IF(OR(
Australia61!L80   ="",
Australia61!D80   ="",
Australia61!B80   ="",
Canada62!L80      ="",
Canada62!D80      ="",
Canada62!B80      ="",
Japan63!L80       ="",
Japan63!D80       ="",
Japan63!B80       ="",
Norway64!L80      ="",
Norway64!D80      ="",
Norway64!B80      ="",
Switzerland65!L80 ="",
Switzerland65!D80 ="",
Switzerland65!B80 =""),"",
(Australia61!L80/Australia61!B80
 +Canada62!L80/Canada62!B80
 +Japan63!L80/Japan63!B80
 +Norway64!L80/Norway64!B80
 +Switzerland65!L80/Switzerland65!B80)
/(Australia61!D80/Australia61!B80
 +Canada62!D80/Canada62!B80
 +Japan63!D80/Japan63!B80
 +Norway64!D80/Norway64!B80
 +Switzerland65!D80/Switzerland65!B80))</f>
        <v>0.15531747914804733</v>
      </c>
      <c r="J80" s="61">
        <f t="shared" si="2"/>
        <v>-4.325040997136459E-3</v>
      </c>
      <c r="K80" s="62">
        <f>IF(OR(
Australia61!D80   ="",Australia61!D79   ="",
Australia61!B80   ="",Australia61!B79   ="",
Australia61!N80   ="",Australia61!N79   ="",
Canada62!D80      ="",Canada62!D79      ="",
Canada62!B80      ="",Canada62!B79      ="",
Canada62!N80      ="",Canada62!N79      ="",
Japan63!D80       ="",Japan63!D79       ="",
Japan63!B80       ="",Japan63!B79       ="",
Japan63!N80       ="",Japan63!N79       ="",
Norway64!D80      ="",Norway64!D79      ="",
Norway64!B80      ="",Norway64!B79      ="",
Norway64!N80      ="",Norway64!N79      ="",
Switzerland65!D80 ="",Switzerland65!D79 ="",
Switzerland65!B80 ="",Switzerland65!B79 ="",
Switzerland65!N80 ="",Switzerland65!N79 =""),"",
LN(SQRT(
(Australia61!D80/Australia61!B80
 +Canada62!D80/Canada62!B80
 +Japan63!D80/Japan63!B80
 +Norway64!D80/Norway64!B80
 +Switzerland65!D80/Switzerland65!B80)
/(Australia61!D80/Australia61!N80*Australia61!N79/Australia61!B79
 +Canada62!D80/Canada62!N80*Canada62!N79/Canada62!B79
 +Japan63!D80/Japan63!N80*Japan63!N79/Japan63!B79
 +Norway64!D80/Norway64!N80*Norway64!N79/Norway64!B79
 +Switzerland65!D80/Switzerland65!N80*Switzerland65!N79/Switzerland65!B79)
*(Australia61!D79/Australia61!N79*Australia61!N80/Australia61!B80
 +Canada62!D79/Canada62!N79*Canada62!N80/Canada62!B80
 +Japan63!D79/Japan63!N79*Japan63!N80/Japan63!B80
 +Norway64!D79/Norway64!N79*Norway64!N80/Norway64!B80
 +Switzerland65!D79/Switzerland65!N79*Switzerland65!N80/Switzerland65!B80)
/(Australia61!D79/Australia61!B79
 +Canada62!D79/Canada62!B79
 +Japan63!D79/Japan63!B79
 +Norway64!D79/Norway64!B79
 +Switzerland65!D79/Switzerland65!B79))))</f>
        <v>9.0081232536968009E-2</v>
      </c>
      <c r="L80" s="62" t="str">
        <f>IF(OR(
Australia61!F80   ="",Australia61!F79   ="",
Australia61!D80   ="",Australia61!D79   ="",
Australia61!B80   ="",Australia61!B79   ="",
Australia61!P80   ="",Australia61!P79   ="",
Canada62!F80      ="",Canada62!F79      ="",
Canada62!D80      ="",Canada62!D79      ="",
Canada62!B80      ="",Canada62!B79      ="",
Canada62!P80      ="",Canada62!P79      ="",
Japan63!F80       ="",Japan63!F79       ="",
Japan63!D80       ="",Japan63!D79       ="",
Japan63!B80       ="",Japan63!B79       ="",
Japan63!P80       ="",Japan63!P79       ="",
Norway64!F80      ="",Norway64!F79      ="",
Norway64!D80      ="",Norway64!D79      ="",
Norway64!B80      ="",Norway64!B79      ="",
Norway64!P80      ="",Norway64!P79      ="",
Switzerland65!F80 ="",Switzerland65!F79 ="",
Switzerland65!D80 ="",Switzerland65!D79 ="",
Switzerland65!B80 ="",Switzerland65!B79 ="",
Switzerland65!P80 ="",Switzerland65!P79 =""),"",
LN(SQRT(
(Australia61!D80*Australia61!F80/Australia61!B80
 +Canada62!D80*Canada62!F80/Canada62!B80
 +Japan63!D80*Japan63!F80/Japan63!B80
 +Norway64!D80*Norway64!F80/Norway64!B80
 +Switzerland65!D80*Switzerland65!F80/Switzerland65!B80)
/(Australia61!D80*Australia61!F80/Australia61!P80*Australia61!P79/Australia61!B79
 +Canada62!D80*Canada62!F80/Canada62!P80*Canada62!P79/Canada62!B79
 +Japan63!D80*Japan63!F80/Japan63!P80*Japan63!P79/Japan63!B79
 +Norway64!D80*Norway64!F80/Norway64!P80*Norway64!P79/Norway64!B79
 +Switzerland65!D80*Switzerland65!F80/Switzerland65!P80*Switzerland65!P79/Switzerland65!B79)
*(Australia61!D79*Australia61!F79/Australia61!P79*Australia61!P80/Australia61!B80
 +Canada62!D79*Canada62!F79/Canada62!P79*Canada62!P80/Canada62!B80
 +Japan63!D79*Japan63!F79/Japan63!P79*Japan63!P80/Japan63!B80
 +Norway64!D79*Norway64!F79/Norway64!P79*Norway64!P80/Norway64!B80
 +Switzerland65!D79*Switzerland65!F79/Switzerland65!P79*Switzerland65!P80/Switzerland65!B80)
/(Australia61!D79*Australia61!F79/Australia61!B79
 +Canada62!D79*Canada62!F79/Canada62!B79
 +Japan63!D79*Japan63!F79/Japan63!B79
 +Norway64!D79*Norway64!F79/Norway64!B79
 +Switzerland65!D79*Switzerland65!F79/Switzerland65!B79))))</f>
        <v/>
      </c>
      <c r="M80" s="62" t="str">
        <f>IF(OR(
Australia61!H80   ="",Australia61!H79   ="",
Australia61!D80   ="",Australia61!D79   ="",
Australia61!B80   ="",Australia61!B79   ="",
Australia61!Q80   ="",Australia61!Q79   ="",
Canada62!H80      ="",Canada62!H79      ="",
Canada62!D80      ="",Canada62!D79      ="",
Canada62!B80      ="",Canada62!B79      ="",
Canada62!Q80      ="",Canada62!Q79      ="",
Japan63!H80       ="",Japan63!H79       ="",
Japan63!D80       ="",Japan63!D79       ="",
Japan63!B80       ="",Japan63!B79       ="",
Japan63!Q80       ="",Japan63!Q79       ="",
Norway64!H80      ="",Norway64!H79      ="",
Norway64!D80      ="",Norway64!D79      ="",
Norway64!B80      ="",Norway64!B79      ="",
Norway64!Q80      ="",Norway64!Q79      ="",
Switzerland65!H80 ="",Switzerland65!H79 ="",
Switzerland65!D80 ="",Switzerland65!D79 ="",
Switzerland65!B80 ="",Switzerland65!B79 ="",
Switzerland65!Q80 ="",Switzerland65!Q79 =""),"",
LN(SQRT(
(Australia61!D80*Australia61!H80/Australia61!B80
 +Canada62!D80*Canada62!H80/Canada62!B80
 +Japan63!D80*Japan63!H80/Japan63!B80
 +Norway64!D80*Norway64!H80/Norway64!B80
 +Switzerland65!D80*Switzerland65!H80/Switzerland65!B80)
/(Australia61!D80*Australia61!H80/Australia61!Q80*Australia61!Q79/Australia61!B79
 +Canada62!D80*Canada62!H80/Canada62!Q80*Canada62!Q79/Canada62!B79
 +Japan63!D80*Japan63!H80/Japan63!Q80*Japan63!Q79/Japan63!B79
 +Norway64!D80*Norway64!H80/Norway64!Q80*Norway64!Q79/Norway64!B79
 +Switzerland65!D80*Switzerland65!H80/Switzerland65!Q80*Switzerland65!Q79/Switzerland65!B79)
*(Australia61!D79*Australia61!H79/Australia61!Q79*Australia61!Q80/Australia61!B80
 +Canada62!D79*Canada62!H79/Canada62!Q79*Canada62!Q80/Canada62!B80
 +Japan63!D79*Japan63!H79/Japan63!Q79*Japan63!Q80/Japan63!B80
 +Norway64!D79*Norway64!H79/Norway64!Q79*Norway64!Q80/Norway64!B80
 +Switzerland65!D79*Switzerland65!H79/Switzerland65!Q79*Switzerland65!Q80/Switzerland65!B80)
/(Australia61!D79*Australia61!H79/Australia61!B79
 +Canada62!D79*Canada62!H79/Canada62!B79
 +Japan63!D79*Japan63!H79/Japan63!B79
 +Norway64!D79*Norway64!H79/Norway64!B79
 +Switzerland65!D79*Switzerland65!H79/Switzerland65!B79))))</f>
        <v/>
      </c>
      <c r="N80" s="62" t="str">
        <f>IF(OR(
Australia61!I80   ="",Australia61!I79   ="",
Australia61!B80   ="",Australia61!B79   ="",
Australia61!R80   ="",Australia61!R79   ="",
Canada62!I80      ="",Canada62!I79      ="",
Canada62!B80      ="",Canada62!B79      ="",
Canada62!R80      ="",Canada62!R79      ="",
Japan63!I80       ="",Japan63!I79       ="",
Japan63!B80       ="",Japan63!B79       ="",
Japan63!R80       ="",Japan63!R79       ="",
Norway64!I80      ="",Norway64!I79      ="",
Norway64!B80      ="",Norway64!B79      ="",
Norway64!R80      ="",Norway64!R79      ="",
Switzerland65!I80 ="",Switzerland65!I79 ="",
Switzerland65!B80 ="",Switzerland65!B79 ="",
Switzerland65!R80 ="",Switzerland65!R79 =""),"",
LN(SQRT(
(Australia61!I80/Australia61!B80
 +Canada62!I80/Canada62!B80
 +Japan63!I80/Japan63!B80
 +Norway64!I80/Norway64!B80
 +Switzerland65!I80/Switzerland65!B80)
/(Australia61!I80/Australia61!R80*Australia61!R79/Australia61!B79
 +Canada62!I80/Canada62!R80*Canada62!R79/Canada62!B79
 +Japan63!I80/Japan63!R80*Japan63!R79/Japan63!B79
 +Norway64!I80/Norway64!R80*Norway64!R79/Norway64!B79
 +Switzerland65!I80/Switzerland65!R80*Switzerland65!R79/Switzerland65!B79)
*(Australia61!I79/Australia61!R79*Australia61!R80/Australia61!B80
 +Canada62!I79/Canada62!R79*Canada62!R80/Canada62!B80
 +Japan63!I79/Japan63!R79*Japan63!R80/Japan63!B80
 +Norway64!I79/Norway64!R79*Norway64!R80/Norway64!B80
 +Switzerland65!I79/Switzerland65!R79*Switzerland65!R80/Switzerland65!B80)
/(Australia61!I79/Australia61!B79
 +Canada62!I79/Canada62!B79
 +Japan63!I79/Japan63!B79
 +Norway64!I79/Norway64!B79
 +Switzerland65!I79/Switzerland65!B79))))</f>
        <v/>
      </c>
      <c r="O80" s="62" t="str">
        <f>IF(OR(
Australia61!K80   ="",Australia61!K79   ="",
Australia61!B80   ="",Australia61!B79   ="",
Australia61!S80   ="",Australia61!S79   ="",
Canada62!K80      ="",Canada62!K79      ="",
Canada62!B80      ="",Canada62!B79      ="",
Canada62!S80      ="",Canada62!S79      ="",
Japan63!K80       ="",Japan63!K79       ="",
Japan63!B80       ="",Japan63!B79       ="",
Japan63!S80       ="",Japan63!S79       ="",
Norway64!K80      ="",Norway64!K79      ="",
Norway64!B80      ="",Norway64!B79      ="",
Norway64!S80      ="",Norway64!S79      ="",
Switzerland65!K80 ="",Switzerland65!K79 ="",
Switzerland65!B80 ="",Switzerland65!B79 ="",
Switzerland65!S80 ="",Switzerland65!S79 =""),"",
LN(SQRT(
(Australia61!K80/Australia61!B80
 +Canada62!K80/Canada62!B80
 +Japan63!K80/Japan63!B80
 +Norway64!K80/Norway64!B80
 +Switzerland65!K80/Switzerland65!B80)
/(Australia61!K80/Australia61!S80*Australia61!S79/Australia61!B79
 +Canada62!K80/Canada62!S80*Canada62!S79/Canada62!B79
 +Japan63!K80/Japan63!S80*Japan63!S79/Japan63!B79
 +Norway64!K80/Norway64!S80*Norway64!S79/Norway64!B79
 +Switzerland65!K80/Switzerland65!S80*Switzerland65!S79/Switzerland65!B79)
*(Australia61!K79/Australia61!S79*Australia61!S80/Australia61!B80
 +Canada62!K79/Canada62!S79*Canada62!S80/Canada62!B80
 +Japan63!K79/Japan63!S79*Japan63!S80/Japan63!B80
 +Norway64!K79/Norway64!S79*Norway64!S80/Norway64!B80
 +Switzerland65!K79/Switzerland65!S79*Switzerland65!S80/Switzerland65!B80)
/(Australia61!K79/Australia61!B79
 +Canada62!K79/Canada62!B79
 +Japan63!K79/Japan63!B79
 +Norway64!K79/Norway64!B79
 +Switzerland65!K79/Switzerland65!B79))))</f>
        <v/>
      </c>
      <c r="P80" s="62" t="str">
        <f>IF(OR(
Australia61!L80   ="",Australia61!L79   ="",
Australia61!B80   ="",Australia61!B79   ="",
Australia61!T80   ="",Australia61!T79   ="",
Canada62!L80      ="",Canada62!L79      ="",
Canada62!B80      ="",Canada62!B79      ="",
Canada62!T80      ="",Canada62!T79      ="",
Japan63!L80       ="",Japan63!L79       ="",
Japan63!B80       ="",Japan63!B79       ="",
Japan63!T80       ="",Japan63!T79       ="",
Norway64!L80      ="",Norway64!L79      ="",
Norway64!B80      ="",Norway64!B79      ="",
Norway64!T80      ="",Norway64!T79      ="",
Switzerland65!L80 ="",Switzerland65!L79 ="",
Switzerland65!B80 ="",Switzerland65!B79 ="",
Switzerland65!T80 ="",Switzerland65!T79 =""),"",
LN(SQRT(
(Australia61!L80/Australia61!B80
 +Canada62!L80/Canada62!B80
 +Japan63!L80/Japan63!B80
 +Norway64!L80/Norway64!B80
 +Switzerland65!L80/Switzerland65!B80)
/(Australia61!L80/Australia61!T80*Australia61!T79/Australia61!B79
 +Canada62!L80/Canada62!T80*Canada62!T79/Canada62!B79
 +Japan63!L80/Japan63!T80*Japan63!T79/Japan63!B79
 +Norway64!L80/Norway64!T80*Norway64!T79/Norway64!B79
 +Switzerland65!L80/Switzerland65!T80*Switzerland65!T79/Switzerland65!B79)
*(Australia61!L79/Australia61!T79*Australia61!T80/Australia61!B80
 +Canada62!L79/Canada62!T79*Canada62!T80/Canada62!B80
 +Japan63!L79/Japan63!T79*Japan63!T80/Japan63!B80
 +Norway64!L79/Norway64!T79*Norway64!T80/Norway64!B80
 +Switzerland65!L79/Switzerland65!T79*Switzerland65!T80/Switzerland65!B80)
/(Australia61!L79/Australia61!B79
 +Canada62!L79/Canada62!B79
 +Japan63!L79/Japan63!B79
 +Norway64!L79/Norway64!B79
 +Switzerland65!L79/Switzerland65!B79))))</f>
        <v/>
      </c>
      <c r="V80" s="61" t="str">
        <f>IF(OR(
Australia61!V80   ="",
Australia61!U80   ="",
Canada62!V80      ="",
Canada62!U80      ="",
Japan63!V80       ="",
Japan63!U80       ="",
Norway64!V80      ="",
Norway64!U80      ="",
Switzerland65!V80 ="",
Switzerland65!U80 =""),"",
LN((Australia61!V80+Canada62!V80+Japan63!V80+Norway64!V80+Switzerland65!V80)
/(Australia61!U80+Canada62!U80+Japan63!U80+Norway64!U80+Switzerland65!U80)))</f>
        <v/>
      </c>
      <c r="W80" s="61" t="str">
        <f>IF(OR(
Australia61!V80   ="",
Australia61!W80   ="",
Australia61!U80   ="",
Canada62!V80      ="",
Canada62!W80      ="",
Canada62!U80      ="",
Japan63!V80       ="",
Japan63!W80       ="",
Japan63!U80       ="",
Norway64!V80      ="",
Norway64!W80      ="",
Norway64!U80      ="",
Switzerland65!V80 ="",
Switzerland65!W80 ="",
Switzerland65!V80 =""),"",
LN((Australia61!V80*Australia61!W80+Canada62!V80*Canada62!W80+Japan63!V80*Japan63!W80+Norway64!V80*Norway64!W80+Switzerland65!V80*Switzerland65!W80)
/(Australia61!U80+Canada62!U80+Japan63!U80+Norway64!U80+Switzerland65!U80)))</f>
        <v/>
      </c>
      <c r="X80" s="61" t="str">
        <f>IF(OR(
Australia61!X80   ="",
Australia61!D80   ="",
Australia61!B80   ="",
Canada62!X80      ="",
Canada62!D80      ="",
Canada62!B80      ="",
Japan63!X80       ="",
Japan63!D80       ="",
Japan63!B80       ="",
Norway64!X80      ="",
Norway64!D80      ="",
Norway64!B80      ="",
Switzerland65!X80 ="",
Switzerland65!D80 ="",
Switzerland65!B80 =""),"",
(Australia61!X80*Australia61!D80/Australia61!B80
 +Canada62!X80*Canada62!D80/Canada62!B80
 +Japan63!X80*Japan63!D80/Japan63!B80
 +Norway64!X80*Norway64!D80/Norway64!B80
 +Switzerland65!X80*Switzerland65!D80/Switzerland65!B80)
/(Australia61!D80/Australia61!B80
 +Canada62!D80/Canada62!B80
 +Japan63!D80/Japan63!B80
 +Norway64!D80/Norway64!B80
 +Switzerland65!D80/Switzerland65!B80))</f>
        <v/>
      </c>
      <c r="Y80" s="61" t="str">
        <f>IF(OR(
Australia61!Y80   ="",
Australia61!D80   ="",
Australia61!B80   ="",
Canada62!Y80      ="",
Canada62!D80      ="",
Canada62!B80      ="",
Japan63!Y80       ="",
Japan63!D80       ="",
Japan63!B80       ="",
Norway64!Y80      ="",
Norway64!D80      ="",
Norway64!B80      ="",
Switzerland65!Y80 ="",
Switzerland65!D80 ="",
Switzerland65!B80 =""),"",
(Australia61!Y80/Australia61!B80
 +Canada62!Y80/Canada62!B80
 +Japan63!Y80/Japan63!B80
 +Norway64!Y80/Norway64!B80
 +Switzerland65!Y80/Switzerland65!B80)
/(Australia61!D80/Australia61!B80
 +Canada62!D80/Canada62!B80
 +Japan63!D80/Japan63!B80
 +Norway64!D80/Norway64!B80
 +Switzerland65!D80/Switzerland65!B80))</f>
        <v/>
      </c>
      <c r="Z80" s="61">
        <v>1.38</v>
      </c>
      <c r="AA80" s="62">
        <f t="shared" si="3"/>
        <v>-7.848123253696801E-2</v>
      </c>
      <c r="AB80" s="61">
        <f>IF(OR(
Australia61!AB80   ="",
Australia61!D80   ="",
Australia61!B80   ="",
Canada62!AB80      ="",
Canada62!D80      ="",
Canada62!B80      ="",
Japan63!AB80       ="",
Japan63!D80       ="",
Japan63!B80       ="",
Norway64!AB80      ="",
Norway64!D80      ="",
Norway64!B80      ="",
Switzerland65!AB80 ="",
Switzerland65!D80 ="",
Switzerland65!B80 =""),"",
(Australia61!AB80*Australia61!D80/Australia61!B80
 +Canada62!AB80*Canada62!D80/Canada62!B80
 +Japan63!AB80*Japan63!D80/Japan63!B80
 +Norway64!AB80*Norway64!D80/Norway64!B80
 +Switzerland65!AB80*Switzerland65!D80/Switzerland65!B80)
/(Australia61!D80/Australia61!B80
 +Canada62!D80/Canada62!B80
 +Japan63!D80/Japan63!B80
 +Norway64!D80/Norway64!B80
 +Switzerland65!D80/Switzerland65!B80))</f>
        <v>0.90201206992249849</v>
      </c>
    </row>
    <row r="81" spans="1:28">
      <c r="A81" s="62">
        <v>1948</v>
      </c>
      <c r="B81" s="62" t="str">
        <f>IF(OR(
Australia61!AC81   ="",
Australia61!D81   ="",
Australia61!B81   ="",
Canada62!AC81      ="",
Canada62!D81      ="",
Canada62!B81      ="",
Japan63!AC81       ="",
Japan63!D81       ="",
Japan63!B81       ="",
Norway64!AC81      ="",
Norway64!D81      ="",
Norway64!B81      ="",
Switzerland65!AC81 ="",
Switzerland65!D81 ="",
Switzerland65!B81 =""),"",
(Australia61!AC81*Australia61!D81/Australia61!B81
 +Canada62!AC81*Canada62!D81/Canada62!B81
 +Japan63!AC81*Japan63!D81/Japan63!B81
 +Norway64!AC81*Norway64!D81/Norway64!B81
 +Switzerland65!AC81*Switzerland65!D81/Switzerland65!B81)
/(Australia61!D81/Australia61!B81
 +Canada62!D81/Canada62!B81
 +Japan63!D81/Japan63!B81
 +Norway64!D81/Norway64!B81
 +Switzerland65!D81/Switzerland65!B81))</f>
        <v/>
      </c>
      <c r="C81" s="61" t="str">
        <f>IF(OR(
Australia61!F81   ="",
Australia61!D81   ="",
Australia61!B81   ="",
Canada62!F81      ="",
Canada62!D81      ="",
Canada62!B81      ="",
Japan63!F81       ="",
Japan63!D81       ="",
Japan63!B81       ="",
Norway64!F81      ="",
Norway64!D81      ="",
Norway64!B81      ="",
Switzerland65!F81 ="",
Switzerland65!D81 ="",
Switzerland65!B81 =""),"",
(Australia61!F81*Australia61!D81/Australia61!B81
 +Canada62!F81*Canada62!D81/Canada62!B81
 +Japan63!F81*Japan63!D81/Japan63!B81
 +Norway64!F81*Norway64!D81/Norway64!B81
 +Switzerland65!F81*Switzerland65!D81/Switzerland65!B81)
/(Australia61!D81/Australia61!B81
 +Canada62!D81/Canada62!B81
 +Japan63!D81/Japan63!B81
 +Norway64!D81/Norway64!B81
 +Switzerland65!D81/Switzerland65!B81))</f>
        <v/>
      </c>
      <c r="D81" s="61" t="str">
        <f>IF(OR(
Australia61!AE81   ="",
Australia61!D81   ="",
Australia61!B81   ="",
Canada62!AE81      ="",
Canada62!D81      ="",
Canada62!B81      ="",
Japan63!AE81       ="",
Japan63!D81       ="",
Japan63!B81       ="",
Norway64!AE81      ="",
Norway64!D81      ="",
Norway64!B81      ="",
Switzerland65!AE81 ="",
Switzerland65!D81 ="",
Switzerland65!B81 =""),"",
(Australia61!AE81*Australia61!D81/Australia61!B81
 +Canada62!AE81*Canada62!D81/Canada62!B81
 +Japan63!AE81*Japan63!D81/Japan63!B81
 +Norway64!AE81*Norway64!D81/Norway64!B81
 +Switzerland65!AE81*Switzerland65!D81/Switzerland65!B81)
/(Australia61!D81/Australia61!B81
 +Canada62!D81/Canada62!B81
 +Japan63!D81/Japan63!B81
 +Norway64!D81/Norway64!B81
 +Switzerland65!D81/Switzerland65!B81))</f>
        <v/>
      </c>
      <c r="E81" s="61" t="str">
        <f>IF(OR(
Australia61!H81   ="",
Australia61!D81   ="",
Australia61!B81   ="",
Canada62!H81      ="",
Canada62!D81      ="",
Canada62!B81      ="",
Japan63!H81       ="",
Japan63!D81       ="",
Japan63!B81       ="",
Norway64!H81      ="",
Norway64!D81      ="",
Norway64!B81      ="",
Switzerland65!H81 ="",
Switzerland65!D81 ="",
Switzerland65!B81 =""),"",
(Australia61!H81*Australia61!D81/Australia61!B81
 +Canada62!H81*Canada62!D81/Canada62!B81
 +Japan63!H81*Japan63!D81/Japan63!B81
 +Norway64!H81*Norway64!D81/Norway64!B81
 +Switzerland65!H81*Switzerland65!D81/Switzerland65!B81)
/(Australia61!D81/Australia61!B81
 +Canada62!D81/Canada62!B81
 +Japan63!D81/Japan63!B81
 +Norway64!D81/Norway64!B81
 +Switzerland65!D81/Switzerland65!B81))</f>
        <v/>
      </c>
      <c r="F81" s="61">
        <f>IF(OR(
Australia61!I81   ="",
Australia61!D81   ="",
Australia61!B81   ="",
Canada62!I81      ="",
Canada62!D81      ="",
Canada62!B81      ="",
Japan63!I81       ="",
Japan63!D81       ="",
Japan63!B81       ="",
Norway64!I81      ="",
Norway64!D81      ="",
Norway64!B81      ="",
Switzerland65!I81 ="",
Switzerland65!D81 ="",
Switzerland65!B81 =""),"",
(Australia61!I81/Australia61!B81
 +Canada62!I81/Canada62!B81
 +Japan63!I81/Japan63!B81
 +Norway64!I81/Norway64!B81
 +Switzerland65!I81/Switzerland65!B81)
/(Australia61!D81/Australia61!B81
 +Canada62!D81/Canada62!B81
 +Japan63!D81/Japan63!B81
 +Norway64!D81/Norway64!B81
 +Switzerland65!D81/Switzerland65!B81))</f>
        <v>0.1656746739308782</v>
      </c>
      <c r="G81" s="61" t="str">
        <f>IF(OR(
Australia61!J81   ="",
Australia61!D81   ="",
Australia61!B81   ="",
Canada62!J81      ="",
Canada62!D81      ="",
Canada62!B81      ="",
Japan63!J81       ="",
Japan63!D81       ="",
Japan63!B81       ="",
Norway64!J81      ="",
Norway64!D81      ="",
Norway64!B81      ="",
Switzerland65!J81 ="",
Switzerland65!D81 ="",
Switzerland65!B81 =""),"",
(Australia61!J81/Australia61!B81
 +Canada62!J81/Canada62!B81
 +Japan63!J81/Japan63!B81
 +Norway64!J81/Norway64!B81
 +Switzerland65!J81/Switzerland65!B81)
/(Australia61!D81/Australia61!B81
 +Canada62!D81/Canada62!B81
 +Japan63!D81/Japan63!B81
 +Norway64!D81/Norway64!B81
 +Switzerland65!D81/Switzerland65!B81))</f>
        <v/>
      </c>
      <c r="H81" s="61">
        <f>IF(OR(
Australia61!K81   ="",
Australia61!D81   ="",
Australia61!B81   ="",
Canada62!K81      ="",
Canada62!D81      ="",
Canada62!B81      ="",
Japan63!K81       ="",
Japan63!D81       ="",
Japan63!B81       ="",
Norway64!K81      ="",
Norway64!D81      ="",
Norway64!B81      ="",
Switzerland65!K81 ="",
Switzerland65!D81 ="",
Switzerland65!B81 =""),"",
(Australia61!K81/Australia61!B81
 +Canada62!K81/Canada62!B81
 +Japan63!K81/Japan63!B81
 +Norway64!K81/Norway64!B81
 +Switzerland65!K81/Switzerland65!B81)
/(Australia61!D81/Australia61!B81
 +Canada62!D81/Canada62!B81
 +Japan63!D81/Japan63!B81
 +Norway64!D81/Norway64!B81
 +Switzerland65!D81/Switzerland65!B81))</f>
        <v>0.1577116085633942</v>
      </c>
      <c r="I81" s="61">
        <f>IF(OR(
Australia61!L81   ="",
Australia61!D81   ="",
Australia61!B81   ="",
Canada62!L81      ="",
Canada62!D81      ="",
Canada62!B81      ="",
Japan63!L81       ="",
Japan63!D81       ="",
Japan63!B81       ="",
Norway64!L81      ="",
Norway64!D81      ="",
Norway64!B81      ="",
Switzerland65!L81 ="",
Switzerland65!D81 ="",
Switzerland65!B81 =""),"",
(Australia61!L81/Australia61!B81
 +Canada62!L81/Canada62!B81
 +Japan63!L81/Japan63!B81
 +Norway64!L81/Norway64!B81
 +Switzerland65!L81/Switzerland65!B81)
/(Australia61!D81/Australia61!B81
 +Canada62!D81/Canada62!B81
 +Japan63!D81/Japan63!B81
 +Norway64!D81/Norway64!B81
 +Switzerland65!D81/Switzerland65!B81))</f>
        <v>0.15164918097261679</v>
      </c>
      <c r="J81" s="61">
        <f t="shared" si="2"/>
        <v>6.0624275907774083E-3</v>
      </c>
      <c r="K81" s="62">
        <f>IF(OR(
Australia61!D81   ="",Australia61!D80   ="",
Australia61!B81   ="",Australia61!B80   ="",
Australia61!N81   ="",Australia61!N80   ="",
Canada62!D81      ="",Canada62!D80      ="",
Canada62!B81      ="",Canada62!B80      ="",
Canada62!N81      ="",Canada62!N80      ="",
Japan63!D81       ="",Japan63!D80       ="",
Japan63!B81       ="",Japan63!B80       ="",
Japan63!N81       ="",Japan63!N80       ="",
Norway64!D81      ="",Norway64!D80      ="",
Norway64!B81      ="",Norway64!B80      ="",
Norway64!N81      ="",Norway64!N80      ="",
Switzerland65!D81 ="",Switzerland65!D80 ="",
Switzerland65!B81 ="",Switzerland65!B80 ="",
Switzerland65!N81 ="",Switzerland65!N80 =""),"",
LN(SQRT(
(Australia61!D81/Australia61!B81
 +Canada62!D81/Canada62!B81
 +Japan63!D81/Japan63!B81
 +Norway64!D81/Norway64!B81
 +Switzerland65!D81/Switzerland65!B81)
/(Australia61!D81/Australia61!N81*Australia61!N80/Australia61!B80
 +Canada62!D81/Canada62!N81*Canada62!N80/Canada62!B80
 +Japan63!D81/Japan63!N81*Japan63!N80/Japan63!B80
 +Norway64!D81/Norway64!N81*Norway64!N80/Norway64!B80
 +Switzerland65!D81/Switzerland65!N81*Switzerland65!N80/Switzerland65!B80)
*(Australia61!D80/Australia61!N80*Australia61!N81/Australia61!B81
 +Canada62!D80/Canada62!N80*Canada62!N81/Canada62!B81
 +Japan63!D80/Japan63!N80*Japan63!N81/Japan63!B81
 +Norway64!D80/Norway64!N80*Norway64!N81/Norway64!B81
 +Switzerland65!D80/Switzerland65!N80*Switzerland65!N81/Switzerland65!B81)
/(Australia61!D80/Australia61!B80
 +Canada62!D80/Canada62!B80
 +Japan63!D80/Japan63!B80
 +Norway64!D80/Norway64!B80
 +Switzerland65!D80/Switzerland65!B80))))</f>
        <v>0.14837406667783923</v>
      </c>
      <c r="L81" s="62" t="str">
        <f>IF(OR(
Australia61!F81   ="",Australia61!F80   ="",
Australia61!D81   ="",Australia61!D80   ="",
Australia61!B81   ="",Australia61!B80   ="",
Australia61!P81   ="",Australia61!P80   ="",
Canada62!F81      ="",Canada62!F80      ="",
Canada62!D81      ="",Canada62!D80      ="",
Canada62!B81      ="",Canada62!B80      ="",
Canada62!P81      ="",Canada62!P80      ="",
Japan63!F81       ="",Japan63!F80       ="",
Japan63!D81       ="",Japan63!D80       ="",
Japan63!B81       ="",Japan63!B80       ="",
Japan63!P81       ="",Japan63!P80       ="",
Norway64!F81      ="",Norway64!F80      ="",
Norway64!D81      ="",Norway64!D80      ="",
Norway64!B81      ="",Norway64!B80      ="",
Norway64!P81      ="",Norway64!P80      ="",
Switzerland65!F81 ="",Switzerland65!F80 ="",
Switzerland65!D81 ="",Switzerland65!D80 ="",
Switzerland65!B81 ="",Switzerland65!B80 ="",
Switzerland65!P81 ="",Switzerland65!P80 =""),"",
LN(SQRT(
(Australia61!D81*Australia61!F81/Australia61!B81
 +Canada62!D81*Canada62!F81/Canada62!B81
 +Japan63!D81*Japan63!F81/Japan63!B81
 +Norway64!D81*Norway64!F81/Norway64!B81
 +Switzerland65!D81*Switzerland65!F81/Switzerland65!B81)
/(Australia61!D81*Australia61!F81/Australia61!P81*Australia61!P80/Australia61!B80
 +Canada62!D81*Canada62!F81/Canada62!P81*Canada62!P80/Canada62!B80
 +Japan63!D81*Japan63!F81/Japan63!P81*Japan63!P80/Japan63!B80
 +Norway64!D81*Norway64!F81/Norway64!P81*Norway64!P80/Norway64!B80
 +Switzerland65!D81*Switzerland65!F81/Switzerland65!P81*Switzerland65!P80/Switzerland65!B80)
*(Australia61!D80*Australia61!F80/Australia61!P80*Australia61!P81/Australia61!B81
 +Canada62!D80*Canada62!F80/Canada62!P80*Canada62!P81/Canada62!B81
 +Japan63!D80*Japan63!F80/Japan63!P80*Japan63!P81/Japan63!B81
 +Norway64!D80*Norway64!F80/Norway64!P80*Norway64!P81/Norway64!B81
 +Switzerland65!D80*Switzerland65!F80/Switzerland65!P80*Switzerland65!P81/Switzerland65!B81)
/(Australia61!D80*Australia61!F80/Australia61!B80
 +Canada62!D80*Canada62!F80/Canada62!B80
 +Japan63!D80*Japan63!F80/Japan63!B80
 +Norway64!D80*Norway64!F80/Norway64!B80
 +Switzerland65!D80*Switzerland65!F80/Switzerland65!B80))))</f>
        <v/>
      </c>
      <c r="M81" s="62" t="str">
        <f>IF(OR(
Australia61!H81   ="",Australia61!H80   ="",
Australia61!D81   ="",Australia61!D80   ="",
Australia61!B81   ="",Australia61!B80   ="",
Australia61!Q81   ="",Australia61!Q80   ="",
Canada62!H81      ="",Canada62!H80      ="",
Canada62!D81      ="",Canada62!D80      ="",
Canada62!B81      ="",Canada62!B80      ="",
Canada62!Q81      ="",Canada62!Q80      ="",
Japan63!H81       ="",Japan63!H80       ="",
Japan63!D81       ="",Japan63!D80       ="",
Japan63!B81       ="",Japan63!B80       ="",
Japan63!Q81       ="",Japan63!Q80       ="",
Norway64!H81      ="",Norway64!H80      ="",
Norway64!D81      ="",Norway64!D80      ="",
Norway64!B81      ="",Norway64!B80      ="",
Norway64!Q81      ="",Norway64!Q80      ="",
Switzerland65!H81 ="",Switzerland65!H80 ="",
Switzerland65!D81 ="",Switzerland65!D80 ="",
Switzerland65!B81 ="",Switzerland65!B80 ="",
Switzerland65!Q81 ="",Switzerland65!Q80 =""),"",
LN(SQRT(
(Australia61!D81*Australia61!H81/Australia61!B81
 +Canada62!D81*Canada62!H81/Canada62!B81
 +Japan63!D81*Japan63!H81/Japan63!B81
 +Norway64!D81*Norway64!H81/Norway64!B81
 +Switzerland65!D81*Switzerland65!H81/Switzerland65!B81)
/(Australia61!D81*Australia61!H81/Australia61!Q81*Australia61!Q80/Australia61!B80
 +Canada62!D81*Canada62!H81/Canada62!Q81*Canada62!Q80/Canada62!B80
 +Japan63!D81*Japan63!H81/Japan63!Q81*Japan63!Q80/Japan63!B80
 +Norway64!D81*Norway64!H81/Norway64!Q81*Norway64!Q80/Norway64!B80
 +Switzerland65!D81*Switzerland65!H81/Switzerland65!Q81*Switzerland65!Q80/Switzerland65!B80)
*(Australia61!D80*Australia61!H80/Australia61!Q80*Australia61!Q81/Australia61!B81
 +Canada62!D80*Canada62!H80/Canada62!Q80*Canada62!Q81/Canada62!B81
 +Japan63!D80*Japan63!H80/Japan63!Q80*Japan63!Q81/Japan63!B81
 +Norway64!D80*Norway64!H80/Norway64!Q80*Norway64!Q81/Norway64!B81
 +Switzerland65!D80*Switzerland65!H80/Switzerland65!Q80*Switzerland65!Q81/Switzerland65!B81)
/(Australia61!D80*Australia61!H80/Australia61!B80
 +Canada62!D80*Canada62!H80/Canada62!B80
 +Japan63!D80*Japan63!H80/Japan63!B80
 +Norway64!D80*Norway64!H80/Norway64!B80
 +Switzerland65!D80*Switzerland65!H80/Switzerland65!B80))))</f>
        <v/>
      </c>
      <c r="N81" s="62" t="str">
        <f>IF(OR(
Australia61!I81   ="",Australia61!I80   ="",
Australia61!B81   ="",Australia61!B80   ="",
Australia61!R81   ="",Australia61!R80   ="",
Canada62!I81      ="",Canada62!I80      ="",
Canada62!B81      ="",Canada62!B80      ="",
Canada62!R81      ="",Canada62!R80      ="",
Japan63!I81       ="",Japan63!I80       ="",
Japan63!B81       ="",Japan63!B80       ="",
Japan63!R81       ="",Japan63!R80       ="",
Norway64!I81      ="",Norway64!I80      ="",
Norway64!B81      ="",Norway64!B80      ="",
Norway64!R81      ="",Norway64!R80      ="",
Switzerland65!I81 ="",Switzerland65!I80 ="",
Switzerland65!B81 ="",Switzerland65!B80 ="",
Switzerland65!R81 ="",Switzerland65!R80 =""),"",
LN(SQRT(
(Australia61!I81/Australia61!B81
 +Canada62!I81/Canada62!B81
 +Japan63!I81/Japan63!B81
 +Norway64!I81/Norway64!B81
 +Switzerland65!I81/Switzerland65!B81)
/(Australia61!I81/Australia61!R81*Australia61!R80/Australia61!B80
 +Canada62!I81/Canada62!R81*Canada62!R80/Canada62!B80
 +Japan63!I81/Japan63!R81*Japan63!R80/Japan63!B80
 +Norway64!I81/Norway64!R81*Norway64!R80/Norway64!B80
 +Switzerland65!I81/Switzerland65!R81*Switzerland65!R80/Switzerland65!B80)
*(Australia61!I80/Australia61!R80*Australia61!R81/Australia61!B81
 +Canada62!I80/Canada62!R80*Canada62!R81/Canada62!B81
 +Japan63!I80/Japan63!R80*Japan63!R81/Japan63!B81
 +Norway64!I80/Norway64!R80*Norway64!R81/Norway64!B81
 +Switzerland65!I80/Switzerland65!R80*Switzerland65!R81/Switzerland65!B81)
/(Australia61!I80/Australia61!B80
 +Canada62!I80/Canada62!B80
 +Japan63!I80/Japan63!B80
 +Norway64!I80/Norway64!B80
 +Switzerland65!I80/Switzerland65!B80))))</f>
        <v/>
      </c>
      <c r="O81" s="62" t="str">
        <f>IF(OR(
Australia61!K81   ="",Australia61!K80   ="",
Australia61!B81   ="",Australia61!B80   ="",
Australia61!S81   ="",Australia61!S80   ="",
Canada62!K81      ="",Canada62!K80      ="",
Canada62!B81      ="",Canada62!B80      ="",
Canada62!S81      ="",Canada62!S80      ="",
Japan63!K81       ="",Japan63!K80       ="",
Japan63!B81       ="",Japan63!B80       ="",
Japan63!S81       ="",Japan63!S80       ="",
Norway64!K81      ="",Norway64!K80      ="",
Norway64!B81      ="",Norway64!B80      ="",
Norway64!S81      ="",Norway64!S80      ="",
Switzerland65!K81 ="",Switzerland65!K80 ="",
Switzerland65!B81 ="",Switzerland65!B80 ="",
Switzerland65!S81 ="",Switzerland65!S80 =""),"",
LN(SQRT(
(Australia61!K81/Australia61!B81
 +Canada62!K81/Canada62!B81
 +Japan63!K81/Japan63!B81
 +Norway64!K81/Norway64!B81
 +Switzerland65!K81/Switzerland65!B81)
/(Australia61!K81/Australia61!S81*Australia61!S80/Australia61!B80
 +Canada62!K81/Canada62!S81*Canada62!S80/Canada62!B80
 +Japan63!K81/Japan63!S81*Japan63!S80/Japan63!B80
 +Norway64!K81/Norway64!S81*Norway64!S80/Norway64!B80
 +Switzerland65!K81/Switzerland65!S81*Switzerland65!S80/Switzerland65!B80)
*(Australia61!K80/Australia61!S80*Australia61!S81/Australia61!B81
 +Canada62!K80/Canada62!S80*Canada62!S81/Canada62!B81
 +Japan63!K80/Japan63!S80*Japan63!S81/Japan63!B81
 +Norway64!K80/Norway64!S80*Norway64!S81/Norway64!B81
 +Switzerland65!K80/Switzerland65!S80*Switzerland65!S81/Switzerland65!B81)
/(Australia61!K80/Australia61!B80
 +Canada62!K80/Canada62!B80
 +Japan63!K80/Japan63!B80
 +Norway64!K80/Norway64!B80
 +Switzerland65!K80/Switzerland65!B80))))</f>
        <v/>
      </c>
      <c r="P81" s="62" t="str">
        <f>IF(OR(
Australia61!L81   ="",Australia61!L80   ="",
Australia61!B81   ="",Australia61!B80   ="",
Australia61!T81   ="",Australia61!T80   ="",
Canada62!L81      ="",Canada62!L80      ="",
Canada62!B81      ="",Canada62!B80      ="",
Canada62!T81      ="",Canada62!T80      ="",
Japan63!L81       ="",Japan63!L80       ="",
Japan63!B81       ="",Japan63!B80       ="",
Japan63!T81       ="",Japan63!T80       ="",
Norway64!L81      ="",Norway64!L80      ="",
Norway64!B81      ="",Norway64!B80      ="",
Norway64!T81      ="",Norway64!T80      ="",
Switzerland65!L81 ="",Switzerland65!L80 ="",
Switzerland65!B81 ="",Switzerland65!B80 ="",
Switzerland65!T81 ="",Switzerland65!T80 =""),"",
LN(SQRT(
(Australia61!L81/Australia61!B81
 +Canada62!L81/Canada62!B81
 +Japan63!L81/Japan63!B81
 +Norway64!L81/Norway64!B81
 +Switzerland65!L81/Switzerland65!B81)
/(Australia61!L81/Australia61!T81*Australia61!T80/Australia61!B80
 +Canada62!L81/Canada62!T81*Canada62!T80/Canada62!B80
 +Japan63!L81/Japan63!T81*Japan63!T80/Japan63!B80
 +Norway64!L81/Norway64!T81*Norway64!T80/Norway64!B80
 +Switzerland65!L81/Switzerland65!T81*Switzerland65!T80/Switzerland65!B80)
*(Australia61!L80/Australia61!T80*Australia61!T81/Australia61!B81
 +Canada62!L80/Canada62!T80*Canada62!T81/Canada62!B81
 +Japan63!L80/Japan63!T80*Japan63!T81/Japan63!B81
 +Norway64!L80/Norway64!T80*Norway64!T81/Norway64!B81
 +Switzerland65!L80/Switzerland65!T80*Switzerland65!T81/Switzerland65!B81)
/(Australia61!L80/Australia61!B80
 +Canada62!L80/Canada62!B80
 +Japan63!L80/Japan63!B80
 +Norway64!L80/Norway64!B80
 +Switzerland65!L80/Switzerland65!B80))))</f>
        <v/>
      </c>
      <c r="V81" s="61" t="str">
        <f>IF(OR(
Australia61!V81   ="",
Australia61!U81   ="",
Canada62!V81      ="",
Canada62!U81      ="",
Japan63!V81       ="",
Japan63!U81       ="",
Norway64!V81      ="",
Norway64!U81      ="",
Switzerland65!V81 ="",
Switzerland65!U81 =""),"",
LN((Australia61!V81+Canada62!V81+Japan63!V81+Norway64!V81+Switzerland65!V81)
/(Australia61!U81+Canada62!U81+Japan63!U81+Norway64!U81+Switzerland65!U81)))</f>
        <v/>
      </c>
      <c r="W81" s="61" t="str">
        <f>IF(OR(
Australia61!V81   ="",
Australia61!W81   ="",
Australia61!U81   ="",
Canada62!V81      ="",
Canada62!W81      ="",
Canada62!U81      ="",
Japan63!V81       ="",
Japan63!W81       ="",
Japan63!U81       ="",
Norway64!V81      ="",
Norway64!W81      ="",
Norway64!U81      ="",
Switzerland65!V81 ="",
Switzerland65!W81 ="",
Switzerland65!V81 =""),"",
LN((Australia61!V81*Australia61!W81+Canada62!V81*Canada62!W81+Japan63!V81*Japan63!W81+Norway64!V81*Norway64!W81+Switzerland65!V81*Switzerland65!W81)
/(Australia61!U81+Canada62!U81+Japan63!U81+Norway64!U81+Switzerland65!U81)))</f>
        <v/>
      </c>
      <c r="X81" s="61" t="str">
        <f>IF(OR(
Australia61!X81   ="",
Australia61!D81   ="",
Australia61!B81   ="",
Canada62!X81      ="",
Canada62!D81      ="",
Canada62!B81      ="",
Japan63!X81       ="",
Japan63!D81       ="",
Japan63!B81       ="",
Norway64!X81      ="",
Norway64!D81      ="",
Norway64!B81      ="",
Switzerland65!X81 ="",
Switzerland65!D81 ="",
Switzerland65!B81 =""),"",
(Australia61!X81*Australia61!D81/Australia61!B81
 +Canada62!X81*Canada62!D81/Canada62!B81
 +Japan63!X81*Japan63!D81/Japan63!B81
 +Norway64!X81*Norway64!D81/Norway64!B81
 +Switzerland65!X81*Switzerland65!D81/Switzerland65!B81)
/(Australia61!D81/Australia61!B81
 +Canada62!D81/Canada62!B81
 +Japan63!D81/Japan63!B81
 +Norway64!D81/Norway64!B81
 +Switzerland65!D81/Switzerland65!B81))</f>
        <v/>
      </c>
      <c r="Y81" s="61" t="str">
        <f>IF(OR(
Australia61!Y81   ="",
Australia61!D81   ="",
Australia61!B81   ="",
Canada62!Y81      ="",
Canada62!D81      ="",
Canada62!B81      ="",
Japan63!Y81       ="",
Japan63!D81       ="",
Japan63!B81       ="",
Norway64!Y81      ="",
Norway64!D81      ="",
Norway64!B81      ="",
Switzerland65!Y81 ="",
Switzerland65!D81 ="",
Switzerland65!B81 =""),"",
(Australia61!Y81/Australia61!B81
 +Canada62!Y81/Canada62!B81
 +Japan63!Y81/Japan63!B81
 +Norway64!Y81/Norway64!B81
 +Switzerland65!Y81/Switzerland65!B81)
/(Australia61!D81/Australia61!B81
 +Canada62!D81/Canada62!B81
 +Japan63!D81/Japan63!B81
 +Norway64!D81/Norway64!B81
 +Switzerland65!D81/Switzerland65!B81))</f>
        <v/>
      </c>
      <c r="Z81" s="61">
        <v>1.55</v>
      </c>
      <c r="AA81" s="62">
        <f t="shared" si="3"/>
        <v>-0.13457406667783922</v>
      </c>
      <c r="AB81" s="61">
        <f>IF(OR(
Australia61!AB81   ="",
Australia61!D81   ="",
Australia61!B81   ="",
Canada62!AB81      ="",
Canada62!D81      ="",
Canada62!B81      ="",
Japan63!AB81       ="",
Japan63!D81       ="",
Japan63!B81       ="",
Norway64!AB81      ="",
Norway64!D81      ="",
Norway64!B81      ="",
Switzerland65!AB81 ="",
Switzerland65!D81 ="",
Switzerland65!B81 =""),"",
(Australia61!AB81*Australia61!D81/Australia61!B81
 +Canada62!AB81*Canada62!D81/Canada62!B81
 +Japan63!AB81*Japan63!D81/Japan63!B81
 +Norway64!AB81*Norway64!D81/Norway64!B81
 +Switzerland65!AB81*Switzerland65!D81/Switzerland65!B81)
/(Australia61!D81/Australia61!B81
 +Canada62!D81/Canada62!B81
 +Japan63!D81/Japan63!B81
 +Norway64!D81/Norway64!B81
 +Switzerland65!D81/Switzerland65!B81))</f>
        <v>0.75814988455225341</v>
      </c>
    </row>
    <row r="82" spans="1:28" ht="14.7" thickBot="1">
      <c r="A82" s="62">
        <v>1949</v>
      </c>
      <c r="B82" s="62" t="str">
        <f>IF(OR(
Australia61!AC82   ="",
Australia61!D82   ="",
Australia61!B82   ="",
Canada62!AC82      ="",
Canada62!D82      ="",
Canada62!B82      ="",
Japan63!AC82       ="",
Japan63!D82       ="",
Japan63!B82       ="",
Norway64!AC82      ="",
Norway64!D82      ="",
Norway64!B82      ="",
Switzerland65!AC82 ="",
Switzerland65!D82 ="",
Switzerland65!B82 =""),"",
(Australia61!AC82*Australia61!D82/Australia61!B82
 +Canada62!AC82*Canada62!D82/Canada62!B82
 +Japan63!AC82*Japan63!D82/Japan63!B82
 +Norway64!AC82*Norway64!D82/Norway64!B82
 +Switzerland65!AC82*Switzerland65!D82/Switzerland65!B82)
/(Australia61!D82/Australia61!B82
 +Canada62!D82/Canada62!B82
 +Japan63!D82/Japan63!B82
 +Norway64!D82/Norway64!B82
 +Switzerland65!D82/Switzerland65!B82))</f>
        <v/>
      </c>
      <c r="C82" s="61" t="str">
        <f>IF(OR(
Australia61!F82   ="",
Australia61!D82   ="",
Australia61!B82   ="",
Canada62!F82      ="",
Canada62!D82      ="",
Canada62!B82      ="",
Japan63!F82       ="",
Japan63!D82       ="",
Japan63!B82       ="",
Norway64!F82      ="",
Norway64!D82      ="",
Norway64!B82      ="",
Switzerland65!F82 ="",
Switzerland65!D82 ="",
Switzerland65!B82 =""),"",
(Australia61!F82*Australia61!D82/Australia61!B82
 +Canada62!F82*Canada62!D82/Canada62!B82
 +Japan63!F82*Japan63!D82/Japan63!B82
 +Norway64!F82*Norway64!D82/Norway64!B82
 +Switzerland65!F82*Switzerland65!D82/Switzerland65!B82)
/(Australia61!D82/Australia61!B82
 +Canada62!D82/Canada62!B82
 +Japan63!D82/Japan63!B82
 +Norway64!D82/Norway64!B82
 +Switzerland65!D82/Switzerland65!B82))</f>
        <v/>
      </c>
      <c r="D82" s="61" t="str">
        <f>IF(OR(
Australia61!AE82   ="",
Australia61!D82   ="",
Australia61!B82   ="",
Canada62!AE82      ="",
Canada62!D82      ="",
Canada62!B82      ="",
Japan63!AE82       ="",
Japan63!D82       ="",
Japan63!B82       ="",
Norway64!AE82      ="",
Norway64!D82      ="",
Norway64!B82      ="",
Switzerland65!AE82 ="",
Switzerland65!D82 ="",
Switzerland65!B82 =""),"",
(Australia61!AE82*Australia61!D82/Australia61!B82
 +Canada62!AE82*Canada62!D82/Canada62!B82
 +Japan63!AE82*Japan63!D82/Japan63!B82
 +Norway64!AE82*Norway64!D82/Norway64!B82
 +Switzerland65!AE82*Switzerland65!D82/Switzerland65!B82)
/(Australia61!D82/Australia61!B82
 +Canada62!D82/Canada62!B82
 +Japan63!D82/Japan63!B82
 +Norway64!D82/Norway64!B82
 +Switzerland65!D82/Switzerland65!B82))</f>
        <v/>
      </c>
      <c r="E82" s="61">
        <f>IF(OR(
Australia61!H82   ="",
Australia61!D82   ="",
Australia61!B82   ="",
Canada62!H82      ="",
Canada62!D82      ="",
Canada62!B82      ="",
Japan63!H82       ="",
Japan63!D82       ="",
Japan63!B82       ="",
Norway64!H82      ="",
Norway64!D82      ="",
Norway64!B82      ="",
Switzerland65!H82 ="",
Switzerland65!D82 ="",
Switzerland65!B82 =""),"",
(Australia61!H82*Australia61!D82/Australia61!B82
 +Canada62!H82*Canada62!D82/Canada62!B82
 +Japan63!H82*Japan63!D82/Japan63!B82
 +Norway64!H82*Norway64!D82/Norway64!B82
 +Switzerland65!H82*Switzerland65!D82/Switzerland65!B82)
/(Australia61!D82/Australia61!B82
 +Canada62!D82/Canada62!B82
 +Japan63!D82/Japan63!B82
 +Norway64!D82/Norway64!B82
 +Switzerland65!D82/Switzerland65!B82))</f>
        <v>0.1970280332203965</v>
      </c>
      <c r="F82" s="61">
        <f>IF(OR(
Australia61!I82   ="",
Australia61!D82   ="",
Australia61!B82   ="",
Canada62!I82      ="",
Canada62!D82      ="",
Canada62!B82      ="",
Japan63!I82       ="",
Japan63!D82       ="",
Japan63!B82       ="",
Norway64!I82      ="",
Norway64!D82      ="",
Norway64!B82      ="",
Switzerland65!I82 ="",
Switzerland65!D82 ="",
Switzerland65!B82 =""),"",
(Australia61!I82/Australia61!B82
 +Canada62!I82/Canada62!B82
 +Japan63!I82/Japan63!B82
 +Norway64!I82/Norway64!B82
 +Switzerland65!I82/Switzerland65!B82)
/(Australia61!D82/Australia61!B82
 +Canada62!D82/Canada62!B82
 +Japan63!D82/Japan63!B82
 +Norway64!D82/Norway64!B82
 +Switzerland65!D82/Switzerland65!B82))</f>
        <v>0.15779112445718815</v>
      </c>
      <c r="G82" s="61">
        <f>IF(OR(
Australia61!J82   ="",
Australia61!D82   ="",
Australia61!B82   ="",
Canada62!J82      ="",
Canada62!D82      ="",
Canada62!B82      ="",
Japan63!J82       ="",
Japan63!D82       ="",
Japan63!B82       ="",
Norway64!J82      ="",
Norway64!D82      ="",
Norway64!B82      ="",
Switzerland65!J82 ="",
Switzerland65!D82 ="",
Switzerland65!B82 =""),"",
(Australia61!J82/Australia61!B82
 +Canada62!J82/Canada62!B82
 +Japan63!J82/Japan63!B82
 +Norway64!J82/Norway64!B82
 +Switzerland65!J82/Switzerland65!B82)
/(Australia61!D82/Australia61!B82
 +Canada62!D82/Canada62!B82
 +Japan63!D82/Japan63!B82
 +Norway64!D82/Norway64!B82
 +Switzerland65!D82/Switzerland65!B82))</f>
        <v>0.17832476147589751</v>
      </c>
      <c r="H82" s="61">
        <f>IF(OR(
Australia61!K82   ="",
Australia61!D82   ="",
Australia61!B82   ="",
Canada62!K82      ="",
Canada62!D82      ="",
Canada62!B82      ="",
Japan63!K82       ="",
Japan63!D82       ="",
Japan63!B82       ="",
Norway64!K82      ="",
Norway64!D82      ="",
Norway64!B82      ="",
Switzerland65!K82 ="",
Switzerland65!D82 ="",
Switzerland65!B82 =""),"",
(Australia61!K82/Australia61!B82
 +Canada62!K82/Canada62!B82
 +Japan63!K82/Japan63!B82
 +Norway64!K82/Norway64!B82
 +Switzerland65!K82/Switzerland65!B82)
/(Australia61!D82/Australia61!B82
 +Canada62!D82/Canada62!B82
 +Japan63!D82/Japan63!B82
 +Norway64!D82/Norway64!B82
 +Switzerland65!D82/Switzerland65!B82))</f>
        <v>0.15738222669882679</v>
      </c>
      <c r="I82" s="61">
        <f>IF(OR(
Australia61!L82   ="",
Australia61!D82   ="",
Australia61!B82   ="",
Canada62!L82      ="",
Canada62!D82      ="",
Canada62!B82      ="",
Japan63!L82       ="",
Japan63!D82       ="",
Japan63!B82       ="",
Norway64!L82      ="",
Norway64!D82      ="",
Norway64!B82      ="",
Switzerland65!L82 ="",
Switzerland65!D82 ="",
Switzerland65!B82 =""),"",
(Australia61!L82/Australia61!B82
 +Canada62!L82/Canada62!B82
 +Japan63!L82/Japan63!B82
 +Norway64!L82/Norway64!B82
 +Switzerland65!L82/Switzerland65!B82)
/(Australia61!D82/Australia61!B82
 +Canada62!D82/Canada62!B82
 +Japan63!D82/Japan63!B82
 +Norway64!D82/Norway64!B82
 +Switzerland65!D82/Switzerland65!B82))</f>
        <v>0.16253860026096348</v>
      </c>
      <c r="J82" s="61">
        <f t="shared" si="2"/>
        <v>-5.1563735621366902E-3</v>
      </c>
      <c r="K82" s="62">
        <f>IF(OR(
Australia61!D82   ="",Australia61!D81   ="",
Australia61!B82   ="",Australia61!B81   ="",
Australia61!N82   ="",Australia61!N81   ="",
Canada62!D82      ="",Canada62!D81      ="",
Canada62!B82      ="",Canada62!B81      ="",
Canada62!N82      ="",Canada62!N81      ="",
Japan63!D82       ="",Japan63!D81       ="",
Japan63!B82       ="",Japan63!B81       ="",
Japan63!N82       ="",Japan63!N81       ="",
Norway64!D82      ="",Norway64!D81      ="",
Norway64!B82      ="",Norway64!B81      ="",
Norway64!N82      ="",Norway64!N81      ="",
Switzerland65!D82 ="",Switzerland65!D81 ="",
Switzerland65!B82 ="",Switzerland65!B81 ="",
Switzerland65!N82 ="",Switzerland65!N81 =""),"",
LN(SQRT(
(Australia61!D82/Australia61!B82
 +Canada62!D82/Canada62!B82
 +Japan63!D82/Japan63!B82
 +Norway64!D82/Norway64!B82
 +Switzerland65!D82/Switzerland65!B82)
/(Australia61!D82/Australia61!N82*Australia61!N81/Australia61!B81
 +Canada62!D82/Canada62!N82*Canada62!N81/Canada62!B81
 +Japan63!D82/Japan63!N82*Japan63!N81/Japan63!B81
 +Norway64!D82/Norway64!N82*Norway64!N81/Norway64!B81
 +Switzerland65!D82/Switzerland65!N82*Switzerland65!N81/Switzerland65!B81)
*(Australia61!D81/Australia61!N81*Australia61!N82/Australia61!B82
 +Canada62!D81/Canada62!N81*Canada62!N82/Canada62!B82
 +Japan63!D81/Japan63!N81*Japan63!N82/Japan63!B82
 +Norway64!D81/Norway64!N81*Norway64!N82/Norway64!B82
 +Switzerland65!D81/Switzerland65!N81*Switzerland65!N82/Switzerland65!B82)
/(Australia61!D81/Australia61!B81
 +Canada62!D81/Canada62!B81
 +Japan63!D81/Japan63!B81
 +Norway64!D81/Norway64!B81
 +Switzerland65!D81/Switzerland65!B81))))</f>
        <v>-0.12408141484575422</v>
      </c>
      <c r="L82" s="62" t="str">
        <f>IF(OR(
Australia61!F82   ="",Australia61!F81   ="",
Australia61!D82   ="",Australia61!D81   ="",
Australia61!B82   ="",Australia61!B81   ="",
Australia61!P82   ="",Australia61!P81   ="",
Canada62!F82      ="",Canada62!F81      ="",
Canada62!D82      ="",Canada62!D81      ="",
Canada62!B82      ="",Canada62!B81      ="",
Canada62!P82      ="",Canada62!P81      ="",
Japan63!F82       ="",Japan63!F81       ="",
Japan63!D82       ="",Japan63!D81       ="",
Japan63!B82       ="",Japan63!B81       ="",
Japan63!P82       ="",Japan63!P81       ="",
Norway64!F82      ="",Norway64!F81      ="",
Norway64!D82      ="",Norway64!D81      ="",
Norway64!B82      ="",Norway64!B81      ="",
Norway64!P82      ="",Norway64!P81      ="",
Switzerland65!F82 ="",Switzerland65!F81 ="",
Switzerland65!D82 ="",Switzerland65!D81 ="",
Switzerland65!B82 ="",Switzerland65!B81 ="",
Switzerland65!P82 ="",Switzerland65!P81 =""),"",
LN(SQRT(
(Australia61!D82*Australia61!F82/Australia61!B82
 +Canada62!D82*Canada62!F82/Canada62!B82
 +Japan63!D82*Japan63!F82/Japan63!B82
 +Norway64!D82*Norway64!F82/Norway64!B82
 +Switzerland65!D82*Switzerland65!F82/Switzerland65!B82)
/(Australia61!D82*Australia61!F82/Australia61!P82*Australia61!P81/Australia61!B81
 +Canada62!D82*Canada62!F82/Canada62!P82*Canada62!P81/Canada62!B81
 +Japan63!D82*Japan63!F82/Japan63!P82*Japan63!P81/Japan63!B81
 +Norway64!D82*Norway64!F82/Norway64!P82*Norway64!P81/Norway64!B81
 +Switzerland65!D82*Switzerland65!F82/Switzerland65!P82*Switzerland65!P81/Switzerland65!B81)
*(Australia61!D81*Australia61!F81/Australia61!P81*Australia61!P82/Australia61!B82
 +Canada62!D81*Canada62!F81/Canada62!P81*Canada62!P82/Canada62!B82
 +Japan63!D81*Japan63!F81/Japan63!P81*Japan63!P82/Japan63!B82
 +Norway64!D81*Norway64!F81/Norway64!P81*Norway64!P82/Norway64!B82
 +Switzerland65!D81*Switzerland65!F81/Switzerland65!P81*Switzerland65!P82/Switzerland65!B82)
/(Australia61!D81*Australia61!F81/Australia61!B81
 +Canada62!D81*Canada62!F81/Canada62!B81
 +Japan63!D81*Japan63!F81/Japan63!B81
 +Norway64!D81*Norway64!F81/Norway64!B81
 +Switzerland65!D81*Switzerland65!F81/Switzerland65!B81))))</f>
        <v/>
      </c>
      <c r="M82" s="62" t="str">
        <f>IF(OR(
Australia61!H82   ="",Australia61!H81   ="",
Australia61!D82   ="",Australia61!D81   ="",
Australia61!B82   ="",Australia61!B81   ="",
Australia61!Q82   ="",Australia61!Q81   ="",
Canada62!H82      ="",Canada62!H81      ="",
Canada62!D82      ="",Canada62!D81      ="",
Canada62!B82      ="",Canada62!B81      ="",
Canada62!Q82      ="",Canada62!Q81      ="",
Japan63!H82       ="",Japan63!H81       ="",
Japan63!D82       ="",Japan63!D81       ="",
Japan63!B82       ="",Japan63!B81       ="",
Japan63!Q82       ="",Japan63!Q81       ="",
Norway64!H82      ="",Norway64!H81      ="",
Norway64!D82      ="",Norway64!D81      ="",
Norway64!B82      ="",Norway64!B81      ="",
Norway64!Q82      ="",Norway64!Q81      ="",
Switzerland65!H82 ="",Switzerland65!H81 ="",
Switzerland65!D82 ="",Switzerland65!D81 ="",
Switzerland65!B82 ="",Switzerland65!B81 ="",
Switzerland65!Q82 ="",Switzerland65!Q81 =""),"",
LN(SQRT(
(Australia61!D82*Australia61!H82/Australia61!B82
 +Canada62!D82*Canada62!H82/Canada62!B82
 +Japan63!D82*Japan63!H82/Japan63!B82
 +Norway64!D82*Norway64!H82/Norway64!B82
 +Switzerland65!D82*Switzerland65!H82/Switzerland65!B82)
/(Australia61!D82*Australia61!H82/Australia61!Q82*Australia61!Q81/Australia61!B81
 +Canada62!D82*Canada62!H82/Canada62!Q82*Canada62!Q81/Canada62!B81
 +Japan63!D82*Japan63!H82/Japan63!Q82*Japan63!Q81/Japan63!B81
 +Norway64!D82*Norway64!H82/Norway64!Q82*Norway64!Q81/Norway64!B81
 +Switzerland65!D82*Switzerland65!H82/Switzerland65!Q82*Switzerland65!Q81/Switzerland65!B81)
*(Australia61!D81*Australia61!H81/Australia61!Q81*Australia61!Q82/Australia61!B82
 +Canada62!D81*Canada62!H81/Canada62!Q81*Canada62!Q82/Canada62!B82
 +Japan63!D81*Japan63!H81/Japan63!Q81*Japan63!Q82/Japan63!B82
 +Norway64!D81*Norway64!H81/Norway64!Q81*Norway64!Q82/Norway64!B82
 +Switzerland65!D81*Switzerland65!H81/Switzerland65!Q81*Switzerland65!Q82/Switzerland65!B82)
/(Australia61!D81*Australia61!H81/Australia61!B81
 +Canada62!D81*Canada62!H81/Canada62!B81
 +Japan63!D81*Japan63!H81/Japan63!B81
 +Norway64!D81*Norway64!H81/Norway64!B81
 +Switzerland65!D81*Switzerland65!H81/Switzerland65!B81))))</f>
        <v/>
      </c>
      <c r="N82" s="62" t="str">
        <f>IF(OR(
Australia61!I82   ="",Australia61!I81   ="",
Australia61!B82   ="",Australia61!B81   ="",
Australia61!R82   ="",Australia61!R81   ="",
Canada62!I82      ="",Canada62!I81      ="",
Canada62!B82      ="",Canada62!B81      ="",
Canada62!R82      ="",Canada62!R81      ="",
Japan63!I82       ="",Japan63!I81       ="",
Japan63!B82       ="",Japan63!B81       ="",
Japan63!R82       ="",Japan63!R81       ="",
Norway64!I82      ="",Norway64!I81      ="",
Norway64!B82      ="",Norway64!B81      ="",
Norway64!R82      ="",Norway64!R81      ="",
Switzerland65!I82 ="",Switzerland65!I81 ="",
Switzerland65!B82 ="",Switzerland65!B81 ="",
Switzerland65!R82 ="",Switzerland65!R81 =""),"",
LN(SQRT(
(Australia61!I82/Australia61!B82
 +Canada62!I82/Canada62!B82
 +Japan63!I82/Japan63!B82
 +Norway64!I82/Norway64!B82
 +Switzerland65!I82/Switzerland65!B82)
/(Australia61!I82/Australia61!R82*Australia61!R81/Australia61!B81
 +Canada62!I82/Canada62!R82*Canada62!R81/Canada62!B81
 +Japan63!I82/Japan63!R82*Japan63!R81/Japan63!B81
 +Norway64!I82/Norway64!R82*Norway64!R81/Norway64!B81
 +Switzerland65!I82/Switzerland65!R82*Switzerland65!R81/Switzerland65!B81)
*(Australia61!I81/Australia61!R81*Australia61!R82/Australia61!B82
 +Canada62!I81/Canada62!R81*Canada62!R82/Canada62!B82
 +Japan63!I81/Japan63!R81*Japan63!R82/Japan63!B82
 +Norway64!I81/Norway64!R81*Norway64!R82/Norway64!B82
 +Switzerland65!I81/Switzerland65!R81*Switzerland65!R82/Switzerland65!B82)
/(Australia61!I81/Australia61!B81
 +Canada62!I81/Canada62!B81
 +Japan63!I81/Japan63!B81
 +Norway64!I81/Norway64!B81
 +Switzerland65!I81/Switzerland65!B81))))</f>
        <v/>
      </c>
      <c r="O82" s="62" t="str">
        <f>IF(OR(
Australia61!K82   ="",Australia61!K81   ="",
Australia61!B82   ="",Australia61!B81   ="",
Australia61!S82   ="",Australia61!S81   ="",
Canada62!K82      ="",Canada62!K81      ="",
Canada62!B82      ="",Canada62!B81      ="",
Canada62!S82      ="",Canada62!S81      ="",
Japan63!K82       ="",Japan63!K81       ="",
Japan63!B82       ="",Japan63!B81       ="",
Japan63!S82       ="",Japan63!S81       ="",
Norway64!K82      ="",Norway64!K81      ="",
Norway64!B82      ="",Norway64!B81      ="",
Norway64!S82      ="",Norway64!S81      ="",
Switzerland65!K82 ="",Switzerland65!K81 ="",
Switzerland65!B82 ="",Switzerland65!B81 ="",
Switzerland65!S82 ="",Switzerland65!S81 =""),"",
LN(SQRT(
(Australia61!K82/Australia61!B82
 +Canada62!K82/Canada62!B82
 +Japan63!K82/Japan63!B82
 +Norway64!K82/Norway64!B82
 +Switzerland65!K82/Switzerland65!B82)
/(Australia61!K82/Australia61!S82*Australia61!S81/Australia61!B81
 +Canada62!K82/Canada62!S82*Canada62!S81/Canada62!B81
 +Japan63!K82/Japan63!S82*Japan63!S81/Japan63!B81
 +Norway64!K82/Norway64!S82*Norway64!S81/Norway64!B81
 +Switzerland65!K82/Switzerland65!S82*Switzerland65!S81/Switzerland65!B81)
*(Australia61!K81/Australia61!S81*Australia61!S82/Australia61!B82
 +Canada62!K81/Canada62!S81*Canada62!S82/Canada62!B82
 +Japan63!K81/Japan63!S81*Japan63!S82/Japan63!B82
 +Norway64!K81/Norway64!S81*Norway64!S82/Norway64!B82
 +Switzerland65!K81/Switzerland65!S81*Switzerland65!S82/Switzerland65!B82)
/(Australia61!K81/Australia61!B81
 +Canada62!K81/Canada62!B81
 +Japan63!K81/Japan63!B81
 +Norway64!K81/Norway64!B81
 +Switzerland65!K81/Switzerland65!B81))))</f>
        <v/>
      </c>
      <c r="P82" s="62" t="str">
        <f>IF(OR(
Australia61!L82   ="",Australia61!L81   ="",
Australia61!B82   ="",Australia61!B81   ="",
Australia61!T82   ="",Australia61!T81   ="",
Canada62!L82      ="",Canada62!L81      ="",
Canada62!B82      ="",Canada62!B81      ="",
Canada62!T82      ="",Canada62!T81      ="",
Japan63!L82       ="",Japan63!L81       ="",
Japan63!B82       ="",Japan63!B81       ="",
Japan63!T82       ="",Japan63!T81       ="",
Norway64!L82      ="",Norway64!L81      ="",
Norway64!B82      ="",Norway64!B81      ="",
Norway64!T82      ="",Norway64!T81      ="",
Switzerland65!L82 ="",Switzerland65!L81 ="",
Switzerland65!B82 ="",Switzerland65!B81 ="",
Switzerland65!T82 ="",Switzerland65!T81 =""),"",
LN(SQRT(
(Australia61!L82/Australia61!B82
 +Canada62!L82/Canada62!B82
 +Japan63!L82/Japan63!B82
 +Norway64!L82/Norway64!B82
 +Switzerland65!L82/Switzerland65!B82)
/(Australia61!L82/Australia61!T82*Australia61!T81/Australia61!B81
 +Canada62!L82/Canada62!T82*Canada62!T81/Canada62!B81
 +Japan63!L82/Japan63!T82*Japan63!T81/Japan63!B81
 +Norway64!L82/Norway64!T82*Norway64!T81/Norway64!B81
 +Switzerland65!L82/Switzerland65!T82*Switzerland65!T81/Switzerland65!B81)
*(Australia61!L81/Australia61!T81*Australia61!T82/Australia61!B82
 +Canada62!L81/Canada62!T81*Canada62!T82/Canada62!B82
 +Japan63!L81/Japan63!T81*Japan63!T82/Japan63!B82
 +Norway64!L81/Norway64!T81*Norway64!T82/Norway64!B82
 +Switzerland65!L81/Switzerland65!T81*Switzerland65!T82/Switzerland65!B82)
/(Australia61!L81/Australia61!B81
 +Canada62!L81/Canada62!B81
 +Japan63!L81/Japan63!B81
 +Norway64!L81/Norway64!B81
 +Switzerland65!L81/Switzerland65!B81))))</f>
        <v/>
      </c>
      <c r="V82" s="61" t="str">
        <f>IF(OR(
Australia61!V82   ="",
Australia61!U82   ="",
Canada62!V82      ="",
Canada62!U82      ="",
Japan63!V82       ="",
Japan63!U82       ="",
Norway64!V82      ="",
Norway64!U82      ="",
Switzerland65!V82 ="",
Switzerland65!U82 =""),"",
LN((Australia61!V82+Canada62!V82+Japan63!V82+Norway64!V82+Switzerland65!V82)
/(Australia61!U82+Canada62!U82+Japan63!U82+Norway64!U82+Switzerland65!U82)))</f>
        <v/>
      </c>
      <c r="W82" s="61" t="str">
        <f>IF(OR(
Australia61!V82   ="",
Australia61!W82   ="",
Australia61!U82   ="",
Canada62!V82      ="",
Canada62!W82      ="",
Canada62!U82      ="",
Japan63!V82       ="",
Japan63!W82       ="",
Japan63!U82       ="",
Norway64!V82      ="",
Norway64!W82      ="",
Norway64!U82      ="",
Switzerland65!V82 ="",
Switzerland65!W82 ="",
Switzerland65!V82 =""),"",
LN((Australia61!V82*Australia61!W82+Canada62!V82*Canada62!W82+Japan63!V82*Japan63!W82+Norway64!V82*Norway64!W82+Switzerland65!V82*Switzerland65!W82)
/(Australia61!U82+Canada62!U82+Japan63!U82+Norway64!U82+Switzerland65!U82)))</f>
        <v/>
      </c>
      <c r="X82" s="61" t="str">
        <f>IF(OR(
Australia61!X82   ="",
Australia61!D82   ="",
Australia61!B82   ="",
Canada62!X82      ="",
Canada62!D82      ="",
Canada62!B82      ="",
Japan63!X82       ="",
Japan63!D82       ="",
Japan63!B82       ="",
Norway64!X82      ="",
Norway64!D82      ="",
Norway64!B82      ="",
Switzerland65!X82 ="",
Switzerland65!D82 ="",
Switzerland65!B82 =""),"",
(Australia61!X82*Australia61!D82/Australia61!B82
 +Canada62!X82*Canada62!D82/Canada62!B82
 +Japan63!X82*Japan63!D82/Japan63!B82
 +Norway64!X82*Norway64!D82/Norway64!B82
 +Switzerland65!X82*Switzerland65!D82/Switzerland65!B82)
/(Australia61!D82/Australia61!B82
 +Canada62!D82/Canada62!B82
 +Japan63!D82/Japan63!B82
 +Norway64!D82/Norway64!B82
 +Switzerland65!D82/Switzerland65!B82))</f>
        <v/>
      </c>
      <c r="Y82" s="61" t="str">
        <f>IF(OR(
Australia61!Y82   ="",
Australia61!D82   ="",
Australia61!B82   ="",
Canada62!Y82      ="",
Canada62!D82      ="",
Canada62!B82      ="",
Japan63!Y82       ="",
Japan63!D82       ="",
Japan63!B82       ="",
Norway64!Y82      ="",
Norway64!D82      ="",
Norway64!B82      ="",
Switzerland65!Y82 ="",
Switzerland65!D82 ="",
Switzerland65!B82 =""),"",
(Australia61!Y82/Australia61!B82
 +Canada62!Y82/Canada62!B82
 +Japan63!Y82/Japan63!B82
 +Norway64!Y82/Norway64!B82
 +Switzerland65!Y82/Switzerland65!B82)
/(Australia61!D82/Australia61!B82
 +Canada62!D82/Canada62!B82
 +Japan63!D82/Japan63!B82
 +Norway64!D82/Norway64!B82
 +Switzerland65!D82/Switzerland65!B82))</f>
        <v/>
      </c>
      <c r="Z82" s="61">
        <v>1.63</v>
      </c>
      <c r="AA82" s="62">
        <f t="shared" si="3"/>
        <v>0.1395814148457542</v>
      </c>
      <c r="AB82" s="61">
        <f>IF(OR(
Australia61!AB82   ="",
Australia61!D82   ="",
Australia61!B82   ="",
Canada62!AB82      ="",
Canada62!D82      ="",
Canada62!B82      ="",
Japan63!AB82       ="",
Japan63!D82       ="",
Japan63!B82       ="",
Norway64!AB82      ="",
Norway64!D82      ="",
Norway64!B82      ="",
Switzerland65!AB82 ="",
Switzerland65!D82 ="",
Switzerland65!B82 =""),"",
(Australia61!AB82*Australia61!D82/Australia61!B82
 +Canada62!AB82*Canada62!D82/Canada62!B82
 +Japan63!AB82*Japan63!D82/Japan63!B82
 +Norway64!AB82*Norway64!D82/Norway64!B82
 +Switzerland65!AB82*Switzerland65!D82/Switzerland65!B82)
/(Australia61!D82/Australia61!B82
 +Canada62!D82/Canada62!B82
 +Japan63!D82/Japan63!B82
 +Norway64!D82/Norway64!B82
 +Switzerland65!D82/Switzerland65!B82))</f>
        <v>0.74335290987697833</v>
      </c>
    </row>
    <row r="83" spans="1:28" s="72" customFormat="1" ht="14.7" thickTop="1">
      <c r="A83" s="71">
        <v>1950</v>
      </c>
      <c r="B83" s="62" t="str">
        <f>IF(OR(
Australia61!AC83   ="",
Australia61!D83   ="",
Australia61!B83   ="",
Canada62!AC83      ="",
Canada62!D83      ="",
Canada62!B83      ="",
Japan63!AC83       ="",
Japan63!D83       ="",
Japan63!B83       ="",
Norway64!AC83      ="",
Norway64!D83      ="",
Norway64!B83      ="",
Switzerland65!AC83 ="",
Switzerland65!D83 ="",
Switzerland65!B83 =""),"",
(Australia61!AC83*Australia61!D83/Australia61!B83
 +Canada62!AC83*Canada62!D83/Canada62!B83
 +Japan63!AC83*Japan63!D83/Japan63!B83
 +Norway64!AC83*Norway64!D83/Norway64!B83
 +Switzerland65!AC83*Switzerland65!D83/Switzerland65!B83)
/(Australia61!D83/Australia61!B83
 +Canada62!D83/Canada62!B83
 +Japan63!D83/Japan63!B83
 +Norway64!D83/Norway64!B83
 +Switzerland65!D83/Switzerland65!B83))</f>
        <v/>
      </c>
      <c r="C83" s="72">
        <f>IF(OR(
Australia61!F83   ="",
Australia61!D83   ="",
Australia61!B83   ="",
Canada62!F83      ="",
Canada62!D83      ="",
Canada62!B83      ="",
Japan63!F83       ="",
Japan63!D83       ="",
Japan63!B83       ="",
Norway64!F83      ="",
Norway64!D83      ="",
Norway64!B83      ="",
Switzerland65!F83 ="",
Switzerland65!D83 ="",
Switzerland65!B83 =""),"",
(Australia61!F83*Australia61!D83/Australia61!B83
 +Canada62!F83*Canada62!D83/Canada62!B83
 +Japan63!F83*Japan63!D83/Japan63!B83
 +Norway64!F83*Norway64!D83/Norway64!B83
 +Switzerland65!F83*Switzerland65!D83/Switzerland65!B83)
/(Australia61!D83/Australia61!B83
 +Canada62!D83/Canada62!B83
 +Japan63!D83/Japan63!B83
 +Norway64!D83/Norway64!B83
 +Switzerland65!D83/Switzerland65!B83))</f>
        <v>0.6223049504419752</v>
      </c>
      <c r="D83" s="61" t="str">
        <f>IF(OR(
Australia61!AE83   ="",
Australia61!D83   ="",
Australia61!B83   ="",
Canada62!AE83      ="",
Canada62!D83      ="",
Canada62!B83      ="",
Japan63!AE83       ="",
Japan63!D83       ="",
Japan63!B83       ="",
Norway64!AE83      ="",
Norway64!D83      ="",
Norway64!B83      ="",
Switzerland65!AE83 ="",
Switzerland65!D83 ="",
Switzerland65!B83 =""),"",
(Australia61!AE83*Australia61!D83/Australia61!B83
 +Canada62!AE83*Canada62!D83/Canada62!B83
 +Japan63!AE83*Japan63!D83/Japan63!B83
 +Norway64!AE83*Norway64!D83/Norway64!B83
 +Switzerland65!AE83*Switzerland65!D83/Switzerland65!B83)
/(Australia61!D83/Australia61!B83
 +Canada62!D83/Canada62!B83
 +Japan63!D83/Japan63!B83
 +Norway64!D83/Norway64!B83
 +Switzerland65!D83/Switzerland65!B83))</f>
        <v/>
      </c>
      <c r="E83" s="72">
        <f>IF(OR(
Australia61!H83   ="",
Australia61!D83   ="",
Australia61!B83   ="",
Canada62!H83      ="",
Canada62!D83      ="",
Canada62!B83      ="",
Japan63!H83       ="",
Japan63!D83       ="",
Japan63!B83       ="",
Norway64!H83      ="",
Norway64!D83      ="",
Norway64!B83      ="",
Switzerland65!H83 ="",
Switzerland65!D83 ="",
Switzerland65!B83 =""),"",
(Australia61!H83*Australia61!D83/Australia61!B83
 +Canada62!H83*Canada62!D83/Canada62!B83
 +Japan63!H83*Japan63!D83/Japan63!B83
 +Norway64!H83*Norway64!D83/Norway64!B83
 +Switzerland65!H83*Switzerland65!D83/Switzerland65!B83)
/(Australia61!D83/Australia61!B83
 +Canada62!D83/Canada62!B83
 +Japan63!D83/Japan63!B83
 +Norway64!D83/Norway64!B83
 +Switzerland65!D83/Switzerland65!B83))</f>
        <v>0.20114454530727244</v>
      </c>
      <c r="F83" s="72">
        <f>IF(OR(
Australia61!I83   ="",
Australia61!D83   ="",
Australia61!B83   ="",
Canada62!I83      ="",
Canada62!D83      ="",
Canada62!B83      ="",
Japan63!I83       ="",
Japan63!D83       ="",
Japan63!B83       ="",
Norway64!I83      ="",
Norway64!D83      ="",
Norway64!B83      ="",
Switzerland65!I83 ="",
Switzerland65!D83 ="",
Switzerland65!B83 =""),"",
(Australia61!I83/Australia61!B83
 +Canada62!I83/Canada62!B83
 +Japan63!I83/Japan63!B83
 +Norway64!I83/Norway64!B83
 +Switzerland65!I83/Switzerland65!B83)
/(Australia61!D83/Australia61!B83
 +Canada62!D83/Canada62!B83
 +Japan63!D83/Japan63!B83
 +Norway64!D83/Norway64!B83
 +Switzerland65!D83/Switzerland65!B83))</f>
        <v>0.16309727004517729</v>
      </c>
      <c r="G83" s="61">
        <f>IF(OR(
Australia61!J83   ="",
Australia61!D83   ="",
Australia61!B83   ="",
Canada62!J83      ="",
Canada62!D83      ="",
Canada62!B83      ="",
Japan63!J83       ="",
Japan63!D83       ="",
Japan63!B83       ="",
Norway64!J83      ="",
Norway64!D83      ="",
Norway64!B83      ="",
Switzerland65!J83 ="",
Switzerland65!D83 ="",
Switzerland65!B83 =""),"",
(Australia61!J83/Australia61!B83
 +Canada62!J83/Canada62!B83
 +Japan63!J83/Japan63!B83
 +Norway64!J83/Norway64!B83
 +Switzerland65!J83/Switzerland65!B83)
/(Australia61!D83/Australia61!B83
 +Canada62!D83/Canada62!B83
 +Japan63!D83/Japan63!B83
 +Norway64!D83/Norway64!B83
 +Switzerland65!D83/Switzerland65!B83))</f>
        <v>0.14916322403601004</v>
      </c>
      <c r="H83" s="72">
        <f>IF(OR(
Australia61!K83   ="",
Australia61!D83   ="",
Australia61!B83   ="",
Canada62!K83      ="",
Canada62!D83      ="",
Canada62!B83      ="",
Japan63!K83       ="",
Japan63!D83       ="",
Japan63!B83       ="",
Norway64!K83      ="",
Norway64!D83      ="",
Norway64!B83      ="",
Switzerland65!K83 ="",
Switzerland65!D83 ="",
Switzerland65!B83 =""),"",
(Australia61!K83/Australia61!B83
 +Canada62!K83/Canada62!B83
 +Japan63!K83/Japan63!B83
 +Norway64!K83/Norway64!B83
 +Switzerland65!K83/Switzerland65!B83)
/(Australia61!D83/Australia61!B83
 +Canada62!D83/Canada62!B83
 +Japan63!D83/Japan63!B83
 +Norway64!D83/Norway64!B83
 +Switzerland65!D83/Switzerland65!B83))</f>
        <v>0.16033229557212653</v>
      </c>
      <c r="I83" s="72">
        <f>IF(OR(
Australia61!L83   ="",
Australia61!D83   ="",
Australia61!B83   ="",
Canada62!L83      ="",
Canada62!D83      ="",
Canada62!B83      ="",
Japan63!L83       ="",
Japan63!D83       ="",
Japan63!B83       ="",
Norway64!L83      ="",
Norway64!D83      ="",
Norway64!B83      ="",
Switzerland65!L83 ="",
Switzerland65!D83 ="",
Switzerland65!B83 =""),"",
(Australia61!L83/Australia61!B83
 +Canada62!L83/Canada62!B83
 +Japan63!L83/Japan63!B83
 +Norway64!L83/Norway64!B83
 +Switzerland65!L83/Switzerland65!B83)
/(Australia61!D83/Australia61!B83
 +Canada62!D83/Canada62!B83
 +Japan63!D83/Japan63!B83
 +Norway64!D83/Norway64!B83
 +Switzerland65!D83/Switzerland65!B83))</f>
        <v>0.16921556108386002</v>
      </c>
      <c r="J83" s="72">
        <f t="shared" si="2"/>
        <v>-8.8832655117334902E-3</v>
      </c>
      <c r="K83" s="71">
        <f>IF(OR(
Australia61!D83   ="",Australia61!D82   ="",
Australia61!B83   ="",Australia61!B82   ="",
Australia61!N83   ="",Australia61!N82   ="",
Canada62!D83      ="",Canada62!D82      ="",
Canada62!B83      ="",Canada62!B82      ="",
Canada62!N83      ="",Canada62!N82      ="",
Japan63!D83       ="",Japan63!D82       ="",
Japan63!B83       ="",Japan63!B82       ="",
Japan63!N83       ="",Japan63!N82       ="",
Norway64!D83      ="",Norway64!D82      ="",
Norway64!B83      ="",Norway64!B82      ="",
Norway64!N83      ="",Norway64!N82      ="",
Switzerland65!D83 ="",Switzerland65!D82 ="",
Switzerland65!B83 ="",Switzerland65!B82 ="",
Switzerland65!N83 ="",Switzerland65!N82 =""),"",
LN(SQRT(
(Australia61!D83/Australia61!B83
 +Canada62!D83/Canada62!B83
 +Japan63!D83/Japan63!B83
 +Norway64!D83/Norway64!B83
 +Switzerland65!D83/Switzerland65!B83)
/(Australia61!D83/Australia61!N83*Australia61!N82/Australia61!B82
 +Canada62!D83/Canada62!N83*Canada62!N82/Canada62!B82
 +Japan63!D83/Japan63!N83*Japan63!N82/Japan63!B82
 +Norway64!D83/Norway64!N83*Norway64!N82/Norway64!B82
 +Switzerland65!D83/Switzerland65!N83*Switzerland65!N82/Switzerland65!B82)
*(Australia61!D82/Australia61!N82*Australia61!N83/Australia61!B83
 +Canada62!D82/Canada62!N82*Canada62!N83/Canada62!B83
 +Japan63!D82/Japan63!N82*Japan63!N83/Japan63!B83
 +Norway64!D82/Norway64!N82*Norway64!N83/Norway64!B83
 +Switzerland65!D82/Switzerland65!N82*Switzerland65!N83/Switzerland65!B83)
/(Australia61!D82/Australia61!B82
 +Canada62!D82/Canada62!B82
 +Japan63!D82/Japan63!B82
 +Norway64!D82/Norway64!B82
 +Switzerland65!D82/Switzerland65!B82))))</f>
        <v>0.13997836980495043</v>
      </c>
      <c r="L83" s="71" t="str">
        <f>IF(OR(
Australia61!F83   ="",Australia61!F82   ="",
Australia61!D83   ="",Australia61!D82   ="",
Australia61!B83   ="",Australia61!B82   ="",
Australia61!P83   ="",Australia61!P82   ="",
Canada62!F83      ="",Canada62!F82      ="",
Canada62!D83      ="",Canada62!D82      ="",
Canada62!B83      ="",Canada62!B82      ="",
Canada62!P83      ="",Canada62!P82      ="",
Japan63!F83       ="",Japan63!F82       ="",
Japan63!D83       ="",Japan63!D82       ="",
Japan63!B83       ="",Japan63!B82       ="",
Japan63!P83       ="",Japan63!P82       ="",
Norway64!F83      ="",Norway64!F82      ="",
Norway64!D83      ="",Norway64!D82      ="",
Norway64!B83      ="",Norway64!B82      ="",
Norway64!P83      ="",Norway64!P82      ="",
Switzerland65!F83 ="",Switzerland65!F82 ="",
Switzerland65!D83 ="",Switzerland65!D82 ="",
Switzerland65!B83 ="",Switzerland65!B82 ="",
Switzerland65!P83 ="",Switzerland65!P82 =""),"",
LN(SQRT(
(Australia61!D83*Australia61!F83/Australia61!B83
 +Canada62!D83*Canada62!F83/Canada62!B83
 +Japan63!D83*Japan63!F83/Japan63!B83
 +Norway64!D83*Norway64!F83/Norway64!B83
 +Switzerland65!D83*Switzerland65!F83/Switzerland65!B83)
/(Australia61!D83*Australia61!F83/Australia61!P83*Australia61!P82/Australia61!B82
 +Canada62!D83*Canada62!F83/Canada62!P83*Canada62!P82/Canada62!B82
 +Japan63!D83*Japan63!F83/Japan63!P83*Japan63!P82/Japan63!B82
 +Norway64!D83*Norway64!F83/Norway64!P83*Norway64!P82/Norway64!B82
 +Switzerland65!D83*Switzerland65!F83/Switzerland65!P83*Switzerland65!P82/Switzerland65!B82)
*(Australia61!D82*Australia61!F82/Australia61!P82*Australia61!P83/Australia61!B83
 +Canada62!D82*Canada62!F82/Canada62!P82*Canada62!P83/Canada62!B83
 +Japan63!D82*Japan63!F82/Japan63!P82*Japan63!P83/Japan63!B83
 +Norway64!D82*Norway64!F82/Norway64!P82*Norway64!P83/Norway64!B83
 +Switzerland65!D82*Switzerland65!F82/Switzerland65!P82*Switzerland65!P83/Switzerland65!B83)
/(Australia61!D82*Australia61!F82/Australia61!B82
 +Canada62!D82*Canada62!F82/Canada62!B82
 +Japan63!D82*Japan63!F82/Japan63!B82
 +Norway64!D82*Norway64!F82/Norway64!B82
 +Switzerland65!D82*Switzerland65!F82/Switzerland65!B82))))</f>
        <v/>
      </c>
      <c r="M83" s="71" t="str">
        <f>IF(OR(
Australia61!H83   ="",Australia61!H82   ="",
Australia61!D83   ="",Australia61!D82   ="",
Australia61!B83   ="",Australia61!B82   ="",
Australia61!Q83   ="",Australia61!Q82   ="",
Canada62!H83      ="",Canada62!H82      ="",
Canada62!D83      ="",Canada62!D82      ="",
Canada62!B83      ="",Canada62!B82      ="",
Canada62!Q83      ="",Canada62!Q82      ="",
Japan63!H83       ="",Japan63!H82       ="",
Japan63!D83       ="",Japan63!D82       ="",
Japan63!B83       ="",Japan63!B82       ="",
Japan63!Q83       ="",Japan63!Q82       ="",
Norway64!H83      ="",Norway64!H82      ="",
Norway64!D83      ="",Norway64!D82      ="",
Norway64!B83      ="",Norway64!B82      ="",
Norway64!Q83      ="",Norway64!Q82      ="",
Switzerland65!H83 ="",Switzerland65!H82 ="",
Switzerland65!D83 ="",Switzerland65!D82 ="",
Switzerland65!B83 ="",Switzerland65!B82 ="",
Switzerland65!Q83 ="",Switzerland65!Q82 =""),"",
LN(SQRT(
(Australia61!D83*Australia61!H83/Australia61!B83
 +Canada62!D83*Canada62!H83/Canada62!B83
 +Japan63!D83*Japan63!H83/Japan63!B83
 +Norway64!D83*Norway64!H83/Norway64!B83
 +Switzerland65!D83*Switzerland65!H83/Switzerland65!B83)
/(Australia61!D83*Australia61!H83/Australia61!Q83*Australia61!Q82/Australia61!B82
 +Canada62!D83*Canada62!H83/Canada62!Q83*Canada62!Q82/Canada62!B82
 +Japan63!D83*Japan63!H83/Japan63!Q83*Japan63!Q82/Japan63!B82
 +Norway64!D83*Norway64!H83/Norway64!Q83*Norway64!Q82/Norway64!B82
 +Switzerland65!D83*Switzerland65!H83/Switzerland65!Q83*Switzerland65!Q82/Switzerland65!B82)
*(Australia61!D82*Australia61!H82/Australia61!Q82*Australia61!Q83/Australia61!B83
 +Canada62!D82*Canada62!H82/Canada62!Q82*Canada62!Q83/Canada62!B83
 +Japan63!D82*Japan63!H82/Japan63!Q82*Japan63!Q83/Japan63!B83
 +Norway64!D82*Norway64!H82/Norway64!Q82*Norway64!Q83/Norway64!B83
 +Switzerland65!D82*Switzerland65!H82/Switzerland65!Q82*Switzerland65!Q83/Switzerland65!B83)
/(Australia61!D82*Australia61!H82/Australia61!B82
 +Canada62!D82*Canada62!H82/Canada62!B82
 +Japan63!D82*Japan63!H82/Japan63!B82
 +Norway64!D82*Norway64!H82/Norway64!B82
 +Switzerland65!D82*Switzerland65!H82/Switzerland65!B82))))</f>
        <v/>
      </c>
      <c r="N83" s="71" t="str">
        <f>IF(OR(
Australia61!I83   ="",Australia61!I82   ="",
Australia61!B83   ="",Australia61!B82   ="",
Australia61!R83   ="",Australia61!R82   ="",
Canada62!I83      ="",Canada62!I82      ="",
Canada62!B83      ="",Canada62!B82      ="",
Canada62!R83      ="",Canada62!R82      ="",
Japan63!I83       ="",Japan63!I82       ="",
Japan63!B83       ="",Japan63!B82       ="",
Japan63!R83       ="",Japan63!R82       ="",
Norway64!I83      ="",Norway64!I82      ="",
Norway64!B83      ="",Norway64!B82      ="",
Norway64!R83      ="",Norway64!R82      ="",
Switzerland65!I83 ="",Switzerland65!I82 ="",
Switzerland65!B83 ="",Switzerland65!B82 ="",
Switzerland65!R83 ="",Switzerland65!R82 =""),"",
LN(SQRT(
(Australia61!I83/Australia61!B83
 +Canada62!I83/Canada62!B83
 +Japan63!I83/Japan63!B83
 +Norway64!I83/Norway64!B83
 +Switzerland65!I83/Switzerland65!B83)
/(Australia61!I83/Australia61!R83*Australia61!R82/Australia61!B82
 +Canada62!I83/Canada62!R83*Canada62!R82/Canada62!B82
 +Japan63!I83/Japan63!R83*Japan63!R82/Japan63!B82
 +Norway64!I83/Norway64!R83*Norway64!R82/Norway64!B82
 +Switzerland65!I83/Switzerland65!R83*Switzerland65!R82/Switzerland65!B82)
*(Australia61!I82/Australia61!R82*Australia61!R83/Australia61!B83
 +Canada62!I82/Canada62!R82*Canada62!R83/Canada62!B83
 +Japan63!I82/Japan63!R82*Japan63!R83/Japan63!B83
 +Norway64!I82/Norway64!R82*Norway64!R83/Norway64!B83
 +Switzerland65!I82/Switzerland65!R82*Switzerland65!R83/Switzerland65!B83)
/(Australia61!I82/Australia61!B82
 +Canada62!I82/Canada62!B82
 +Japan63!I82/Japan63!B82
 +Norway64!I82/Norway64!B82
 +Switzerland65!I82/Switzerland65!B82))))</f>
        <v/>
      </c>
      <c r="O83" s="71" t="str">
        <f>IF(OR(
Australia61!K83   ="",Australia61!K82   ="",
Australia61!B83   ="",Australia61!B82   ="",
Australia61!S83   ="",Australia61!S82   ="",
Canada62!K83      ="",Canada62!K82      ="",
Canada62!B83      ="",Canada62!B82      ="",
Canada62!S83      ="",Canada62!S82      ="",
Japan63!K83       ="",Japan63!K82       ="",
Japan63!B83       ="",Japan63!B82       ="",
Japan63!S83       ="",Japan63!S82       ="",
Norway64!K83      ="",Norway64!K82      ="",
Norway64!B83      ="",Norway64!B82      ="",
Norway64!S83      ="",Norway64!S82      ="",
Switzerland65!K83 ="",Switzerland65!K82 ="",
Switzerland65!B83 ="",Switzerland65!B82 ="",
Switzerland65!S83 ="",Switzerland65!S82 =""),"",
LN(SQRT(
(Australia61!K83/Australia61!B83
 +Canada62!K83/Canada62!B83
 +Japan63!K83/Japan63!B83
 +Norway64!K83/Norway64!B83
 +Switzerland65!K83/Switzerland65!B83)
/(Australia61!K83/Australia61!S83*Australia61!S82/Australia61!B82
 +Canada62!K83/Canada62!S83*Canada62!S82/Canada62!B82
 +Japan63!K83/Japan63!S83*Japan63!S82/Japan63!B82
 +Norway64!K83/Norway64!S83*Norway64!S82/Norway64!B82
 +Switzerland65!K83/Switzerland65!S83*Switzerland65!S82/Switzerland65!B82)
*(Australia61!K82/Australia61!S82*Australia61!S83/Australia61!B83
 +Canada62!K82/Canada62!S82*Canada62!S83/Canada62!B83
 +Japan63!K82/Japan63!S82*Japan63!S83/Japan63!B83
 +Norway64!K82/Norway64!S82*Norway64!S83/Norway64!B83
 +Switzerland65!K82/Switzerland65!S82*Switzerland65!S83/Switzerland65!B83)
/(Australia61!K82/Australia61!B82
 +Canada62!K82/Canada62!B82
 +Japan63!K82/Japan63!B82
 +Norway64!K82/Norway64!B82
 +Switzerland65!K82/Switzerland65!B82))))</f>
        <v/>
      </c>
      <c r="P83" s="71" t="str">
        <f>IF(OR(
Australia61!L83   ="",Australia61!L82   ="",
Australia61!B83   ="",Australia61!B82   ="",
Australia61!T83   ="",Australia61!T82   ="",
Canada62!L83      ="",Canada62!L82      ="",
Canada62!B83      ="",Canada62!B82      ="",
Canada62!T83      ="",Canada62!T82      ="",
Japan63!L83       ="",Japan63!L82       ="",
Japan63!B83       ="",Japan63!B82       ="",
Japan63!T83       ="",Japan63!T82       ="",
Norway64!L83      ="",Norway64!L82      ="",
Norway64!B83      ="",Norway64!B82      ="",
Norway64!T83      ="",Norway64!T82      ="",
Switzerland65!L83 ="",Switzerland65!L82 ="",
Switzerland65!B83 ="",Switzerland65!B82 ="",
Switzerland65!T83 ="",Switzerland65!T82 =""),"",
LN(SQRT(
(Australia61!L83/Australia61!B83
 +Canada62!L83/Canada62!B83
 +Japan63!L83/Japan63!B83
 +Norway64!L83/Norway64!B83
 +Switzerland65!L83/Switzerland65!B83)
/(Australia61!L83/Australia61!T83*Australia61!T82/Australia61!B82
 +Canada62!L83/Canada62!T83*Canada62!T82/Canada62!B82
 +Japan63!L83/Japan63!T83*Japan63!T82/Japan63!B82
 +Norway64!L83/Norway64!T83*Norway64!T82/Norway64!B82
 +Switzerland65!L83/Switzerland65!T83*Switzerland65!T82/Switzerland65!B82)
*(Australia61!L82/Australia61!T82*Australia61!T83/Australia61!B83
 +Canada62!L82/Canada62!T82*Canada62!T83/Canada62!B83
 +Japan63!L82/Japan63!T82*Japan63!T83/Japan63!B83
 +Norway64!L82/Norway64!T82*Norway64!T83/Norway64!B83
 +Switzerland65!L82/Switzerland65!T82*Switzerland65!T83/Switzerland65!B83)
/(Australia61!L82/Australia61!B82
 +Canada62!L82/Canada62!B82
 +Japan63!L82/Japan63!B82
 +Norway64!L82/Norway64!B82
 +Switzerland65!L82/Switzerland65!B82))))</f>
        <v/>
      </c>
      <c r="V83" s="72">
        <f>IF(OR(
Australia61!V83   ="",
Australia61!U83   ="",
Canada62!V83      ="",
Canada62!U83      ="",
Japan63!V83       ="",
Japan63!U83       ="",
Norway64!V83      ="",
Norway64!U83      ="",
Switzerland65!V83 ="",
Switzerland65!U83 =""),"",
LN((Australia61!V83+Canada62!V83+Japan63!V83+Norway64!V83+Switzerland65!V83)
/(Australia61!U83+Canada62!U83+Japan63!U83+Norway64!U83+Switzerland65!U83)))</f>
        <v>-0.8054540529388855</v>
      </c>
      <c r="W83" s="72">
        <f>IF(OR(
Australia61!V83   ="",
Australia61!W83   ="",
Australia61!U83   ="",
Canada62!V83      ="",
Canada62!W83      ="",
Canada62!U83      ="",
Japan63!V83       ="",
Japan63!W83       ="",
Japan63!U83       ="",
Norway64!V83      ="",
Norway64!W83      ="",
Norway64!U83      ="",
Switzerland65!V83 ="",
Switzerland65!W83 ="",
Switzerland65!V83 =""),"",
LN((Australia61!V83*Australia61!W83+Canada62!V83*Canada62!W83+Japan63!V83*Japan63!W83+Norway64!V83*Norway64!W83+Switzerland65!V83*Switzerland65!W83)
/(Australia61!U83+Canada62!U83+Japan63!U83+Norway64!U83+Switzerland65!U83)))</f>
        <v>6.85884716011559</v>
      </c>
      <c r="X83" s="72">
        <f>IF(OR(
Australia61!X83   ="",
Australia61!D83   ="",
Australia61!B83   ="",
Canada62!X83      ="",
Canada62!D83      ="",
Canada62!B83      ="",
Japan63!X83       ="",
Japan63!D83       ="",
Japan63!B83       ="",
Norway64!X83      ="",
Norway64!D83      ="",
Norway64!B83      ="",
Switzerland65!X83 ="",
Switzerland65!D83 ="",
Switzerland65!B83 =""),"",
(Australia61!X83*Australia61!D83/Australia61!B83
 +Canada62!X83*Canada62!D83/Canada62!B83
 +Japan63!X83*Japan63!D83/Japan63!B83
 +Norway64!X83*Norway64!D83/Norway64!B83
 +Switzerland65!X83*Switzerland65!D83/Switzerland65!B83)
/(Australia61!D83/Australia61!B83
 +Canada62!D83/Canada62!B83
 +Japan63!D83/Japan63!B83
 +Norway64!D83/Norway64!B83
 +Switzerland65!D83/Switzerland65!B83))</f>
        <v>0.69824177811761434</v>
      </c>
      <c r="Y83" s="72" t="str">
        <f>IF(OR(
Australia61!Y83   ="",
Australia61!D83   ="",
Australia61!B83   ="",
Canada62!Y83      ="",
Canada62!D83      ="",
Canada62!B83      ="",
Japan63!Y83       ="",
Japan63!D83       ="",
Japan63!B83       ="",
Norway64!Y83      ="",
Norway64!D83      ="",
Norway64!B83      ="",
Switzerland65!Y83 ="",
Switzerland65!D83 ="",
Switzerland65!B83 =""),"",
(Australia61!Y83/Australia61!B83
 +Canada62!Y83/Canada62!B83
 +Japan63!Y83/Japan63!B83
 +Norway64!Y83/Norway64!B83
 +Switzerland65!Y83/Switzerland65!B83)
/(Australia61!D83/Australia61!B83
 +Canada62!D83/Canada62!B83
 +Japan63!D83/Japan63!B83
 +Norway64!D83/Norway64!B83
 +Switzerland65!D83/Switzerland65!B83))</f>
        <v/>
      </c>
      <c r="Z83" s="61">
        <v>1.63</v>
      </c>
      <c r="AA83" s="71">
        <f t="shared" si="3"/>
        <v>-0.12367836980495044</v>
      </c>
      <c r="AB83" s="72">
        <f>IF(OR(
Australia61!AB83   ="",
Australia61!D83   ="",
Australia61!B83   ="",
Canada62!AB83      ="",
Canada62!D83      ="",
Canada62!B83      ="",
Japan63!AB83       ="",
Japan63!D83       ="",
Japan63!B83       ="",
Norway64!AB83      ="",
Norway64!D83      ="",
Norway64!B83      ="",
Switzerland65!AB83 ="",
Switzerland65!D83 ="",
Switzerland65!B83 =""),"",
(Australia61!AB83*Australia61!D83/Australia61!B83
 +Canada62!AB83*Canada62!D83/Canada62!B83
 +Japan63!AB83*Japan63!D83/Japan63!B83
 +Norway64!AB83*Norway64!D83/Norway64!B83
 +Switzerland65!AB83*Switzerland65!D83/Switzerland65!B83)
/(Australia61!D83/Australia61!B83
 +Canada62!D83/Canada62!B83
 +Japan63!D83/Japan63!B83
 +Norway64!D83/Norway64!B83
 +Switzerland65!D83/Switzerland65!B83))</f>
        <v>0.61433324968457226</v>
      </c>
    </row>
    <row r="84" spans="1:28">
      <c r="A84" s="62">
        <v>1951</v>
      </c>
      <c r="B84" s="62" t="str">
        <f>IF(OR(
Australia61!AC84   ="",
Australia61!D84   ="",
Australia61!B84   ="",
Canada62!AC84      ="",
Canada62!D84      ="",
Canada62!B84      ="",
Japan63!AC84       ="",
Japan63!D84       ="",
Japan63!B84       ="",
Norway64!AC84      ="",
Norway64!D84      ="",
Norway64!B84      ="",
Switzerland65!AC84 ="",
Switzerland65!D84 ="",
Switzerland65!B84 =""),"",
(Australia61!AC84*Australia61!D84/Australia61!B84
 +Canada62!AC84*Canada62!D84/Canada62!B84
 +Japan63!AC84*Japan63!D84/Japan63!B84
 +Norway64!AC84*Norway64!D84/Norway64!B84
 +Switzerland65!AC84*Switzerland65!D84/Switzerland65!B84)
/(Australia61!D84/Australia61!B84
 +Canada62!D84/Canada62!B84
 +Japan63!D84/Japan63!B84
 +Norway64!D84/Norway64!B84
 +Switzerland65!D84/Switzerland65!B84))</f>
        <v/>
      </c>
      <c r="C84" s="61">
        <f>IF(OR(
Australia61!F84   ="",
Australia61!D84   ="",
Australia61!B84   ="",
Canada62!F84      ="",
Canada62!D84      ="",
Canada62!B84      ="",
Japan63!F84       ="",
Japan63!D84       ="",
Japan63!B84       ="",
Norway64!F84      ="",
Norway64!D84      ="",
Norway64!B84      ="",
Switzerland65!F84 ="",
Switzerland65!D84 ="",
Switzerland65!B84 =""),"",
(Australia61!F84*Australia61!D84/Australia61!B84
 +Canada62!F84*Canada62!D84/Canada62!B84
 +Japan63!F84*Japan63!D84/Japan63!B84
 +Norway64!F84*Norway64!D84/Norway64!B84
 +Switzerland65!F84*Switzerland65!D84/Switzerland65!B84)
/(Australia61!D84/Australia61!B84
 +Canada62!D84/Canada62!B84
 +Japan63!D84/Japan63!B84
 +Norway64!D84/Norway64!B84
 +Switzerland65!D84/Switzerland65!B84))</f>
        <v>0.59739022510621365</v>
      </c>
      <c r="D84" s="61" t="str">
        <f>IF(OR(
Australia61!AE84   ="",
Australia61!D84   ="",
Australia61!B84   ="",
Canada62!AE84      ="",
Canada62!D84      ="",
Canada62!B84      ="",
Japan63!AE84       ="",
Japan63!D84       ="",
Japan63!B84       ="",
Norway64!AE84      ="",
Norway64!D84      ="",
Norway64!B84      ="",
Switzerland65!AE84 ="",
Switzerland65!D84 ="",
Switzerland65!B84 =""),"",
(Australia61!AE84*Australia61!D84/Australia61!B84
 +Canada62!AE84*Canada62!D84/Canada62!B84
 +Japan63!AE84*Japan63!D84/Japan63!B84
 +Norway64!AE84*Norway64!D84/Norway64!B84
 +Switzerland65!AE84*Switzerland65!D84/Switzerland65!B84)
/(Australia61!D84/Australia61!B84
 +Canada62!D84/Canada62!B84
 +Japan63!D84/Japan63!B84
 +Norway64!D84/Norway64!B84
 +Switzerland65!D84/Switzerland65!B84))</f>
        <v/>
      </c>
      <c r="E84" s="61">
        <f>IF(OR(
Australia61!H84   ="",
Australia61!D84   ="",
Australia61!B84   ="",
Canada62!H84      ="",
Canada62!D84      ="",
Canada62!B84      ="",
Japan63!H84       ="",
Japan63!D84       ="",
Japan63!B84       ="",
Norway64!H84      ="",
Norway64!D84      ="",
Norway64!B84      ="",
Switzerland65!H84 ="",
Switzerland65!D84 ="",
Switzerland65!B84 =""),"",
(Australia61!H84*Australia61!D84/Australia61!B84
 +Canada62!H84*Canada62!D84/Canada62!B84
 +Japan63!H84*Japan63!D84/Japan63!B84
 +Norway64!H84*Norway64!D84/Norway64!B84
 +Switzerland65!H84*Switzerland65!D84/Switzerland65!B84)
/(Australia61!D84/Australia61!B84
 +Canada62!D84/Canada62!B84
 +Japan63!D84/Japan63!B84
 +Norway64!D84/Norway64!B84
 +Switzerland65!D84/Switzerland65!B84))</f>
        <v>0.20976961149857962</v>
      </c>
      <c r="F84" s="61">
        <f>IF(OR(
Australia61!I84   ="",
Australia61!D84   ="",
Australia61!B84   ="",
Canada62!I84      ="",
Canada62!D84      ="",
Canada62!B84      ="",
Japan63!I84       ="",
Japan63!D84       ="",
Japan63!B84       ="",
Norway64!I84      ="",
Norway64!D84      ="",
Norway64!B84      ="",
Switzerland65!I84 ="",
Switzerland65!D84 ="",
Switzerland65!B84 =""),"",
(Australia61!I84/Australia61!B84
 +Canada62!I84/Canada62!B84
 +Japan63!I84/Japan63!B84
 +Norway64!I84/Norway64!B84
 +Switzerland65!I84/Switzerland65!B84)
/(Australia61!D84/Australia61!B84
 +Canada62!D84/Canada62!B84
 +Japan63!D84/Japan63!B84
 +Norway64!D84/Norway64!B84
 +Switzerland65!D84/Switzerland65!B84))</f>
        <v>0.15624580479844088</v>
      </c>
      <c r="G84" s="61">
        <f>IF(OR(
Australia61!J84   ="",
Australia61!D84   ="",
Australia61!B84   ="",
Canada62!J84      ="",
Canada62!D84      ="",
Canada62!B84      ="",
Japan63!J84       ="",
Japan63!D84       ="",
Japan63!B84       ="",
Norway64!J84      ="",
Norway64!D84      ="",
Norway64!B84      ="",
Switzerland65!J84 ="",
Switzerland65!D84 ="",
Switzerland65!B84 =""),"",
(Australia61!J84/Australia61!B84
 +Canada62!J84/Canada62!B84
 +Japan63!J84/Japan63!B84
 +Norway64!J84/Norway64!B84
 +Switzerland65!J84/Switzerland65!B84)
/(Australia61!D84/Australia61!B84
 +Canada62!D84/Canada62!B84
 +Japan63!D84/Japan63!B84
 +Norway64!D84/Norway64!B84
 +Switzerland65!D84/Switzerland65!B84))</f>
        <v>0.14823639898561378</v>
      </c>
      <c r="H84" s="61">
        <f>IF(OR(
Australia61!K84   ="",
Australia61!D84   ="",
Australia61!B84   ="",
Canada62!K84      ="",
Canada62!D84      ="",
Canada62!B84      ="",
Japan63!K84       ="",
Japan63!D84       ="",
Japan63!B84       ="",
Norway64!K84      ="",
Norway64!D84      ="",
Norway64!B84      ="",
Switzerland65!K84 ="",
Switzerland65!D84 ="",
Switzerland65!B84 =""),"",
(Australia61!K84/Australia61!B84
 +Canada62!K84/Canada62!B84
 +Japan63!K84/Japan63!B84
 +Norway64!K84/Norway64!B84
 +Switzerland65!K84/Switzerland65!B84)
/(Australia61!D84/Australia61!B84
 +Canada62!D84/Canada62!B84
 +Japan63!D84/Japan63!B84
 +Norway64!D84/Norway64!B84
 +Switzerland65!D84/Switzerland65!B84))</f>
        <v>0.16922085994882693</v>
      </c>
      <c r="I84" s="61">
        <f>IF(OR(
Australia61!L84   ="",
Australia61!D84   ="",
Australia61!B84   ="",
Canada62!L84      ="",
Canada62!D84      ="",
Canada62!B84      ="",
Japan63!L84       ="",
Japan63!D84       ="",
Japan63!B84       ="",
Norway64!L84      ="",
Norway64!D84      ="",
Norway64!B84      ="",
Switzerland65!L84 ="",
Switzerland65!D84 ="",
Switzerland65!B84 =""),"",
(Australia61!L84/Australia61!B84
 +Canada62!L84/Canada62!B84
 +Japan63!L84/Japan63!B84
 +Norway64!L84/Norway64!B84
 +Switzerland65!L84/Switzerland65!B84)
/(Australia61!D84/Australia61!B84
 +Canada62!D84/Canada62!B84
 +Japan63!D84/Japan63!B84
 +Norway64!D84/Norway64!B84
 +Switzerland65!D84/Switzerland65!B84))</f>
        <v>0.19621823256334256</v>
      </c>
      <c r="J84" s="61">
        <f t="shared" si="2"/>
        <v>-2.6997372614515625E-2</v>
      </c>
      <c r="K84" s="62">
        <f>IF(OR(
Australia61!D84   ="",Australia61!D83   ="",
Australia61!B84   ="",Australia61!B83   ="",
Australia61!N84   ="",Australia61!N83   ="",
Canada62!D84      ="",Canada62!D83      ="",
Canada62!B84      ="",Canada62!B83      ="",
Canada62!N84      ="",Canada62!N83      ="",
Japan63!D84       ="",Japan63!D83       ="",
Japan63!B84       ="",Japan63!B83       ="",
Japan63!N84       ="",Japan63!N83       ="",
Norway64!D84      ="",Norway64!D83      ="",
Norway64!B84      ="",Norway64!B83      ="",
Norway64!N84      ="",Norway64!N83      ="",
Switzerland65!D84 ="",Switzerland65!D83 ="",
Switzerland65!B84 ="",Switzerland65!B83 ="",
Switzerland65!N84 ="",Switzerland65!N83 =""),"",
LN(SQRT(
(Australia61!D84/Australia61!B84
 +Canada62!D84/Canada62!B84
 +Japan63!D84/Japan63!B84
 +Norway64!D84/Norway64!B84
 +Switzerland65!D84/Switzerland65!B84)
/(Australia61!D84/Australia61!N84*Australia61!N83/Australia61!B83
 +Canada62!D84/Canada62!N84*Canada62!N83/Canada62!B83
 +Japan63!D84/Japan63!N84*Japan63!N83/Japan63!B83
 +Norway64!D84/Norway64!N84*Norway64!N83/Norway64!B83
 +Switzerland65!D84/Switzerland65!N84*Switzerland65!N83/Switzerland65!B83)
*(Australia61!D83/Australia61!N83*Australia61!N84/Australia61!B84
 +Canada62!D83/Canada62!N83*Canada62!N84/Canada62!B84
 +Japan63!D83/Japan63!N83*Japan63!N84/Japan63!B84
 +Norway64!D83/Norway64!N83*Norway64!N84/Norway64!B84
 +Switzerland65!D83/Switzerland65!N83*Switzerland65!N84/Switzerland65!B84)
/(Australia61!D83/Australia61!B83
 +Canada62!D83/Canada62!B83
 +Japan63!D83/Japan63!B83
 +Norway64!D83/Norway64!B83
 +Switzerland65!D83/Switzerland65!B83))))</f>
        <v>0.14310037624270106</v>
      </c>
      <c r="L84" s="62">
        <f>IF(OR(
Australia61!F84   ="",Australia61!F83   ="",
Australia61!D84   ="",Australia61!D83   ="",
Australia61!B84   ="",Australia61!B83   ="",
Australia61!P84   ="",Australia61!P83   ="",
Canada62!F84      ="",Canada62!F83      ="",
Canada62!D84      ="",Canada62!D83      ="",
Canada62!B84      ="",Canada62!B83      ="",
Canada62!P84      ="",Canada62!P83      ="",
Japan63!F84       ="",Japan63!F83       ="",
Japan63!D84       ="",Japan63!D83       ="",
Japan63!B84       ="",Japan63!B83       ="",
Japan63!P84       ="",Japan63!P83       ="",
Norway64!F84      ="",Norway64!F83      ="",
Norway64!D84      ="",Norway64!D83      ="",
Norway64!B84      ="",Norway64!B83      ="",
Norway64!P84      ="",Norway64!P83      ="",
Switzerland65!F84 ="",Switzerland65!F83 ="",
Switzerland65!D84 ="",Switzerland65!D83 ="",
Switzerland65!B84 ="",Switzerland65!B83 ="",
Switzerland65!P84 ="",Switzerland65!P83 =""),"",
LN(SQRT(
(Australia61!D84*Australia61!F84/Australia61!B84
 +Canada62!D84*Canada62!F84/Canada62!B84
 +Japan63!D84*Japan63!F84/Japan63!B84
 +Norway64!D84*Norway64!F84/Norway64!B84
 +Switzerland65!D84*Switzerland65!F84/Switzerland65!B84)
/(Australia61!D84*Australia61!F84/Australia61!P84*Australia61!P83/Australia61!B83
 +Canada62!D84*Canada62!F84/Canada62!P84*Canada62!P83/Canada62!B83
 +Japan63!D84*Japan63!F84/Japan63!P84*Japan63!P83/Japan63!B83
 +Norway64!D84*Norway64!F84/Norway64!P84*Norway64!P83/Norway64!B83
 +Switzerland65!D84*Switzerland65!F84/Switzerland65!P84*Switzerland65!P83/Switzerland65!B83)
*(Australia61!D83*Australia61!F83/Australia61!P83*Australia61!P84/Australia61!B84
 +Canada62!D83*Canada62!F83/Canada62!P83*Canada62!P84/Canada62!B84
 +Japan63!D83*Japan63!F83/Japan63!P83*Japan63!P84/Japan63!B84
 +Norway64!D83*Norway64!F83/Norway64!P83*Norway64!P84/Norway64!B84
 +Switzerland65!D83*Switzerland65!F83/Switzerland65!P83*Switzerland65!P84/Switzerland65!B84)
/(Australia61!D83*Australia61!F83/Australia61!B83
 +Canada62!D83*Canada62!F83/Canada62!B83
 +Japan63!D83*Japan63!F83/Japan63!B83
 +Norway64!D83*Norway64!F83/Norway64!B83
 +Switzerland65!D83*Switzerland65!F83/Switzerland65!B83))))</f>
        <v>0.11956651798030417</v>
      </c>
      <c r="M84" s="62">
        <f>IF(OR(
Australia61!H84   ="",Australia61!H83   ="",
Australia61!D84   ="",Australia61!D83   ="",
Australia61!B84   ="",Australia61!B83   ="",
Australia61!Q84   ="",Australia61!Q83   ="",
Canada62!H84      ="",Canada62!H83      ="",
Canada62!D84      ="",Canada62!D83      ="",
Canada62!B84      ="",Canada62!B83      ="",
Canada62!Q84      ="",Canada62!Q83      ="",
Japan63!H84       ="",Japan63!H83       ="",
Japan63!D84       ="",Japan63!D83       ="",
Japan63!B84       ="",Japan63!B83       ="",
Japan63!Q84       ="",Japan63!Q83       ="",
Norway64!H84      ="",Norway64!H83      ="",
Norway64!D84      ="",Norway64!D83      ="",
Norway64!B84      ="",Norway64!B83      ="",
Norway64!Q84      ="",Norway64!Q83      ="",
Switzerland65!H84 ="",Switzerland65!H83 ="",
Switzerland65!D84 ="",Switzerland65!D83 ="",
Switzerland65!B84 ="",Switzerland65!B83 ="",
Switzerland65!Q84 ="",Switzerland65!Q83 =""),"",
LN(SQRT(
(Australia61!D84*Australia61!H84/Australia61!B84
 +Canada62!D84*Canada62!H84/Canada62!B84
 +Japan63!D84*Japan63!H84/Japan63!B84
 +Norway64!D84*Norway64!H84/Norway64!B84
 +Switzerland65!D84*Switzerland65!H84/Switzerland65!B84)
/(Australia61!D84*Australia61!H84/Australia61!Q84*Australia61!Q83/Australia61!B83
 +Canada62!D84*Canada62!H84/Canada62!Q84*Canada62!Q83/Canada62!B83
 +Japan63!D84*Japan63!H84/Japan63!Q84*Japan63!Q83/Japan63!B83
 +Norway64!D84*Norway64!H84/Norway64!Q84*Norway64!Q83/Norway64!B83
 +Switzerland65!D84*Switzerland65!H84/Switzerland65!Q84*Switzerland65!Q83/Switzerland65!B83)
*(Australia61!D83*Australia61!H83/Australia61!Q83*Australia61!Q84/Australia61!B84
 +Canada62!D83*Canada62!H83/Canada62!Q83*Canada62!Q84/Canada62!B84
 +Japan63!D83*Japan63!H83/Japan63!Q83*Japan63!Q84/Japan63!B84
 +Norway64!D83*Norway64!H83/Norway64!Q83*Norway64!Q84/Norway64!B84
 +Switzerland65!D83*Switzerland65!H83/Switzerland65!Q83*Switzerland65!Q84/Switzerland65!B84)
/(Australia61!D83*Australia61!H83/Australia61!B83
 +Canada62!D83*Canada62!H83/Canada62!B83
 +Japan63!D83*Japan63!H83/Japan63!B83
 +Norway64!D83*Norway64!H83/Norway64!B83
 +Switzerland65!D83*Switzerland65!H83/Switzerland65!B83))))</f>
        <v>0.14382154956136103</v>
      </c>
      <c r="N84" s="62">
        <f>IF(OR(
Australia61!I84   ="",Australia61!I83   ="",
Australia61!B84   ="",Australia61!B83   ="",
Australia61!R84   ="",Australia61!R83   ="",
Canada62!I84      ="",Canada62!I83      ="",
Canada62!B84      ="",Canada62!B83      ="",
Canada62!R84      ="",Canada62!R83      ="",
Japan63!I84       ="",Japan63!I83       ="",
Japan63!B84       ="",Japan63!B83       ="",
Japan63!R84       ="",Japan63!R83       ="",
Norway64!I84      ="",Norway64!I83      ="",
Norway64!B84      ="",Norway64!B83      ="",
Norway64!R84      ="",Norway64!R83      ="",
Switzerland65!I84 ="",Switzerland65!I83 ="",
Switzerland65!B84 ="",Switzerland65!B83 ="",
Switzerland65!R84 ="",Switzerland65!R83 =""),"",
LN(SQRT(
(Australia61!I84/Australia61!B84
 +Canada62!I84/Canada62!B84
 +Japan63!I84/Japan63!B84
 +Norway64!I84/Norway64!B84
 +Switzerland65!I84/Switzerland65!B84)
/(Australia61!I84/Australia61!R84*Australia61!R83/Australia61!B83
 +Canada62!I84/Canada62!R84*Canada62!R83/Canada62!B83
 +Japan63!I84/Japan63!R84*Japan63!R83/Japan63!B83
 +Norway64!I84/Norway64!R84*Norway64!R83/Norway64!B83
 +Switzerland65!I84/Switzerland65!R84*Switzerland65!R83/Switzerland65!B83)
*(Australia61!I83/Australia61!R83*Australia61!R84/Australia61!B84
 +Canada62!I83/Canada62!R83*Canada62!R84/Canada62!B84
 +Japan63!I83/Japan63!R83*Japan63!R84/Japan63!B84
 +Norway64!I83/Norway64!R83*Norway64!R84/Norway64!B84
 +Switzerland65!I83/Switzerland65!R83*Switzerland65!R84/Switzerland65!B84)
/(Australia61!I83/Australia61!B83
 +Canada62!I83/Canada62!B83
 +Japan63!I83/Japan63!B83
 +Norway64!I83/Norway64!B83
 +Switzerland65!I83/Switzerland65!B83))))</f>
        <v>0.17341208064675523</v>
      </c>
      <c r="O84" s="62">
        <f>IF(OR(
Australia61!K84   ="",Australia61!K83   ="",
Australia61!B84   ="",Australia61!B83   ="",
Australia61!S84   ="",Australia61!S83   ="",
Canada62!K84      ="",Canada62!K83      ="",
Canada62!B84      ="",Canada62!B83      ="",
Canada62!S84      ="",Canada62!S83      ="",
Japan63!K84       ="",Japan63!K83       ="",
Japan63!B84       ="",Japan63!B83       ="",
Japan63!S84       ="",Japan63!S83       ="",
Norway64!K84      ="",Norway64!K83      ="",
Norway64!B84      ="",Norway64!B83      ="",
Norway64!S84      ="",Norway64!S83      ="",
Switzerland65!K84 ="",Switzerland65!K83 ="",
Switzerland65!B84 ="",Switzerland65!B83 ="",
Switzerland65!S84 ="",Switzerland65!S83 =""),"",
LN(SQRT(
(Australia61!K84/Australia61!B84
 +Canada62!K84/Canada62!B84
 +Japan63!K84/Japan63!B84
 +Norway64!K84/Norway64!B84
 +Switzerland65!K84/Switzerland65!B84)
/(Australia61!K84/Australia61!S84*Australia61!S83/Australia61!B83
 +Canada62!K84/Canada62!S84*Canada62!S83/Canada62!B83
 +Japan63!K84/Japan63!S84*Japan63!S83/Japan63!B83
 +Norway64!K84/Norway64!S84*Norway64!S83/Norway64!B83
 +Switzerland65!K84/Switzerland65!S84*Switzerland65!S83/Switzerland65!B83)
*(Australia61!K83/Australia61!S83*Australia61!S84/Australia61!B84
 +Canada62!K83/Canada62!S83*Canada62!S84/Canada62!B84
 +Japan63!K83/Japan63!S83*Japan63!S84/Japan63!B84
 +Norway64!K83/Norway64!S83*Norway64!S84/Norway64!B84
 +Switzerland65!K83/Switzerland65!S83*Switzerland65!S84/Switzerland65!B84)
/(Australia61!K83/Australia61!B83
 +Canada62!K83/Canada62!B83
 +Japan63!K83/Japan63!B83
 +Norway64!K83/Norway64!B83
 +Switzerland65!K83/Switzerland65!B83))))</f>
        <v>0.11447422230135965</v>
      </c>
      <c r="P84" s="62">
        <f>IF(OR(
Australia61!L84   ="",Australia61!L83   ="",
Australia61!B84   ="",Australia61!B83   ="",
Australia61!T84   ="",Australia61!T83   ="",
Canada62!L84      ="",Canada62!L83      ="",
Canada62!B84      ="",Canada62!B83      ="",
Canada62!T84      ="",Canada62!T83      ="",
Japan63!L84       ="",Japan63!L83       ="",
Japan63!B84       ="",Japan63!B83       ="",
Japan63!T84       ="",Japan63!T83       ="",
Norway64!L84      ="",Norway64!L83      ="",
Norway64!B84      ="",Norway64!B83      ="",
Norway64!T84      ="",Norway64!T83      ="",
Switzerland65!L84 ="",Switzerland65!L83 ="",
Switzerland65!B84 ="",Switzerland65!B83 ="",
Switzerland65!T84 ="",Switzerland65!T83 =""),"",
LN(SQRT(
(Australia61!L84/Australia61!B84
 +Canada62!L84/Canada62!B84
 +Japan63!L84/Japan63!B84
 +Norway64!L84/Norway64!B84
 +Switzerland65!L84/Switzerland65!B84)
/(Australia61!L84/Australia61!T84*Australia61!T83/Australia61!B83
 +Canada62!L84/Canada62!T84*Canada62!T83/Canada62!B83
 +Japan63!L84/Japan63!T84*Japan63!T83/Japan63!B83
 +Norway64!L84/Norway64!T84*Norway64!T83/Norway64!B83
 +Switzerland65!L84/Switzerland65!T84*Switzerland65!T83/Switzerland65!B83)
*(Australia61!L83/Australia61!T83*Australia61!T84/Australia61!B84
 +Canada62!L83/Canada62!T83*Canada62!T84/Canada62!B84
 +Japan63!L83/Japan63!T83*Japan63!T84/Japan63!B84
 +Norway64!L83/Norway64!T83*Norway64!T84/Norway64!B84
 +Switzerland65!L83/Switzerland65!T83*Switzerland65!T84/Switzerland65!B84)
/(Australia61!L83/Australia61!B83
 +Canada62!L83/Canada62!B83
 +Japan63!L83/Japan63!B83
 +Norway64!L83/Norway64!B83
 +Switzerland65!L83/Switzerland65!B83))))</f>
        <v>0.15099827034531188</v>
      </c>
      <c r="Q84">
        <f>L84-K84</f>
        <v>-2.3533858262396887E-2</v>
      </c>
      <c r="R84" s="61">
        <f>M84-K84</f>
        <v>7.2117331865997891E-4</v>
      </c>
      <c r="S84">
        <f>N84-K84</f>
        <v>3.0311704404054174E-2</v>
      </c>
      <c r="T84">
        <f>O84-K84</f>
        <v>-2.8626153941341409E-2</v>
      </c>
      <c r="U84">
        <f>P84-K84</f>
        <v>7.8978941026108251E-3</v>
      </c>
      <c r="V84" s="61">
        <f>IF(OR(
Australia61!V84   ="",
Australia61!U84   ="",
Canada62!V84      ="",
Canada62!U84      ="",
Japan63!V84       ="",
Japan63!U84       ="",
Norway64!V84      ="",
Norway64!U84      ="",
Switzerland65!V84 ="",
Switzerland65!U84 =""),"",
LN((Australia61!V84+Canada62!V84+Japan63!V84+Norway64!V84+Switzerland65!V84)
/(Australia61!U84+Canada62!U84+Japan63!U84+Norway64!U84+Switzerland65!U84)))</f>
        <v>-0.79594939016530963</v>
      </c>
      <c r="W84" s="61">
        <f>IF(OR(
Australia61!V84   ="",
Australia61!W84   ="",
Australia61!U84   ="",
Canada62!V84      ="",
Canada62!W84      ="",
Canada62!U84      ="",
Japan63!V84       ="",
Japan63!W84       ="",
Japan63!U84       ="",
Norway64!V84      ="",
Norway64!W84      ="",
Norway64!U84      ="",
Switzerland65!V84 ="",
Switzerland65!W84 ="",
Switzerland65!V84 =""),"",
LN((Australia61!V84*Australia61!W84+Canada62!V84*Canada62!W84+Japan63!V84*Japan63!W84+Norway64!V84*Norway64!W84+Switzerland65!V84*Switzerland65!W84)
/(Australia61!U84+Canada62!U84+Japan63!U84+Norway64!U84+Switzerland65!U84)))</f>
        <v>6.8608921290920986</v>
      </c>
      <c r="X84" s="61">
        <f>IF(OR(
Australia61!X84   ="",
Australia61!D84   ="",
Australia61!B84   ="",
Canada62!X84      ="",
Canada62!D84      ="",
Canada62!B84      ="",
Japan63!X84       ="",
Japan63!D84       ="",
Japan63!B84       ="",
Norway64!X84      ="",
Norway64!D84      ="",
Norway64!B84      ="",
Switzerland65!X84 ="",
Switzerland65!D84 ="",
Switzerland65!B84 =""),"",
(Australia61!X84*Australia61!D84/Australia61!B84
 +Canada62!X84*Canada62!D84/Canada62!B84
 +Japan63!X84*Japan63!D84/Japan63!B84
 +Norway64!X84*Norway64!D84/Norway64!B84
 +Switzerland65!X84*Switzerland65!D84/Switzerland65!B84)
/(Australia61!D84/Australia61!B84
 +Canada62!D84/Canada62!B84
 +Japan63!D84/Japan63!B84
 +Norway64!D84/Norway64!B84
 +Switzerland65!D84/Switzerland65!B84))</f>
        <v>0.69816845856020504</v>
      </c>
      <c r="Y84" s="61">
        <f>IF(OR(
Australia61!Y84   ="",
Australia61!D84   ="",
Australia61!B84   ="",
Canada62!Y84      ="",
Canada62!D84      ="",
Canada62!B84      ="",
Japan63!Y84       ="",
Japan63!D84       ="",
Japan63!B84       ="",
Norway64!Y84      ="",
Norway64!D84      ="",
Norway64!B84      ="",
Switzerland65!Y84 ="",
Switzerland65!D84 ="",
Switzerland65!B84 =""),"",
(Australia61!Y84/Australia61!B84
 +Canada62!Y84/Canada62!B84
 +Japan63!Y84/Japan63!B84
 +Norway64!Y84/Norway64!B84
 +Switzerland65!Y84/Switzerland65!B84)
/(Australia61!D84/Australia61!B84
 +Canada62!D84/Canada62!B84
 +Japan63!D84/Japan63!B84
 +Norway64!D84/Norway64!B84
 +Switzerland65!D84/Switzerland65!B84))</f>
        <v>0.11668152725018256</v>
      </c>
      <c r="Z84" s="61">
        <v>2.17</v>
      </c>
      <c r="AA84" s="62">
        <f t="shared" si="3"/>
        <v>-0.12680037624270105</v>
      </c>
      <c r="AB84" s="61">
        <f>IF(OR(
Australia61!AB84   ="",
Australia61!D84   ="",
Australia61!B84   ="",
Canada62!AB84      ="",
Canada62!D84      ="",
Canada62!B84      ="",
Japan63!AB84       ="",
Japan63!D84       ="",
Japan63!B84       ="",
Norway64!AB84      ="",
Norway64!D84      ="",
Norway64!B84      ="",
Switzerland65!AB84 ="",
Switzerland65!D84 ="",
Switzerland65!B84 =""),"",
(Australia61!AB84*Australia61!D84/Australia61!B84
 +Canada62!AB84*Canada62!D84/Canada62!B84
 +Japan63!AB84*Japan63!D84/Japan63!B84
 +Norway64!AB84*Norway64!D84/Norway64!B84
 +Switzerland65!AB84*Switzerland65!D84/Switzerland65!B84)
/(Australia61!D84/Australia61!B84
 +Canada62!D84/Canada62!B84
 +Japan63!D84/Japan63!B84
 +Norway64!D84/Norway64!B84
 +Switzerland65!D84/Switzerland65!B84))</f>
        <v>0.51886073556409806</v>
      </c>
    </row>
    <row r="85" spans="1:28">
      <c r="A85" s="62">
        <v>1952</v>
      </c>
      <c r="B85" s="62" t="str">
        <f>IF(OR(
Australia61!AC85   ="",
Australia61!D85   ="",
Australia61!B85   ="",
Canada62!AC85      ="",
Canada62!D85      ="",
Canada62!B85      ="",
Japan63!AC85       ="",
Japan63!D85       ="",
Japan63!B85       ="",
Norway64!AC85      ="",
Norway64!D85      ="",
Norway64!B85      ="",
Switzerland65!AC85 ="",
Switzerland65!D85 ="",
Switzerland65!B85 =""),"",
(Australia61!AC85*Australia61!D85/Australia61!B85
 +Canada62!AC85*Canada62!D85/Canada62!B85
 +Japan63!AC85*Japan63!D85/Japan63!B85
 +Norway64!AC85*Norway64!D85/Norway64!B85
 +Switzerland65!AC85*Switzerland65!D85/Switzerland65!B85)
/(Australia61!D85/Australia61!B85
 +Canada62!D85/Canada62!B85
 +Japan63!D85/Japan63!B85
 +Norway64!D85/Norway64!B85
 +Switzerland65!D85/Switzerland65!B85))</f>
        <v/>
      </c>
      <c r="C85" s="61">
        <f>IF(OR(
Australia61!F85   ="",
Australia61!D85   ="",
Australia61!B85   ="",
Canada62!F85      ="",
Canada62!D85      ="",
Canada62!B85      ="",
Japan63!F85       ="",
Japan63!D85       ="",
Japan63!B85       ="",
Norway64!F85      ="",
Norway64!D85      ="",
Norway64!B85      ="",
Switzerland65!F85 ="",
Switzerland65!D85 ="",
Switzerland65!B85 =""),"",
(Australia61!F85*Australia61!D85/Australia61!B85
 +Canada62!F85*Canada62!D85/Canada62!B85
 +Japan63!F85*Japan63!D85/Japan63!B85
 +Norway64!F85*Norway64!D85/Norway64!B85
 +Switzerland65!F85*Switzerland65!D85/Switzerland65!B85)
/(Australia61!D85/Australia61!B85
 +Canada62!D85/Canada62!B85
 +Japan63!D85/Japan63!B85
 +Norway64!D85/Norway64!B85
 +Switzerland65!D85/Switzerland65!B85))</f>
        <v>0.59457165301752124</v>
      </c>
      <c r="D85" s="61" t="str">
        <f>IF(OR(
Australia61!AE85   ="",
Australia61!D85   ="",
Australia61!B85   ="",
Canada62!AE85      ="",
Canada62!D85      ="",
Canada62!B85      ="",
Japan63!AE85       ="",
Japan63!D85       ="",
Japan63!B85       ="",
Norway64!AE85      ="",
Norway64!D85      ="",
Norway64!B85      ="",
Switzerland65!AE85 ="",
Switzerland65!D85 ="",
Switzerland65!B85 =""),"",
(Australia61!AE85*Australia61!D85/Australia61!B85
 +Canada62!AE85*Canada62!D85/Canada62!B85
 +Japan63!AE85*Japan63!D85/Japan63!B85
 +Norway64!AE85*Norway64!D85/Norway64!B85
 +Switzerland65!AE85*Switzerland65!D85/Switzerland65!B85)
/(Australia61!D85/Australia61!B85
 +Canada62!D85/Canada62!B85
 +Japan63!D85/Japan63!B85
 +Norway64!D85/Norway64!B85
 +Switzerland65!D85/Switzerland65!B85))</f>
        <v/>
      </c>
      <c r="E85" s="61">
        <f>IF(OR(
Australia61!H85   ="",
Australia61!D85   ="",
Australia61!B85   ="",
Canada62!H85      ="",
Canada62!D85      ="",
Canada62!B85      ="",
Japan63!H85       ="",
Japan63!D85       ="",
Japan63!B85       ="",
Norway64!H85      ="",
Norway64!D85      ="",
Norway64!B85      ="",
Switzerland65!H85 ="",
Switzerland65!D85 ="",
Switzerland65!B85 =""),"",
(Australia61!H85*Australia61!D85/Australia61!B85
 +Canada62!H85*Canada62!D85/Canada62!B85
 +Japan63!H85*Japan63!D85/Japan63!B85
 +Norway64!H85*Norway64!D85/Norway64!B85
 +Switzerland65!H85*Switzerland65!D85/Switzerland65!B85)
/(Australia61!D85/Australia61!B85
 +Canada62!D85/Canada62!B85
 +Japan63!D85/Japan63!B85
 +Norway64!D85/Norway64!B85
 +Switzerland65!D85/Switzerland65!B85))</f>
        <v>0.22174525567095626</v>
      </c>
      <c r="F85" s="61">
        <f>IF(OR(
Australia61!I85   ="",
Australia61!D85   ="",
Australia61!B85   ="",
Canada62!I85      ="",
Canada62!D85      ="",
Canada62!B85      ="",
Japan63!I85       ="",
Japan63!D85       ="",
Japan63!B85       ="",
Norway64!I85      ="",
Norway64!D85      ="",
Norway64!B85      ="",
Switzerland65!I85 ="",
Switzerland65!D85 ="",
Switzerland65!B85 =""),"",
(Australia61!I85/Australia61!B85
 +Canada62!I85/Canada62!B85
 +Japan63!I85/Japan63!B85
 +Norway64!I85/Norway64!B85
 +Switzerland65!I85/Switzerland65!B85)
/(Australia61!D85/Australia61!B85
 +Canada62!D85/Canada62!B85
 +Japan63!D85/Japan63!B85
 +Norway64!D85/Norway64!B85
 +Switzerland65!D85/Switzerland65!B85))</f>
        <v>0.15877968979879833</v>
      </c>
      <c r="G85" s="61">
        <f>IF(OR(
Australia61!J85   ="",
Australia61!D85   ="",
Australia61!B85   ="",
Canada62!J85      ="",
Canada62!D85      ="",
Canada62!B85      ="",
Japan63!J85       ="",
Japan63!D85       ="",
Japan63!B85       ="",
Norway64!J85      ="",
Norway64!D85      ="",
Norway64!B85      ="",
Switzerland65!J85 ="",
Switzerland65!D85 ="",
Switzerland65!B85 =""),"",
(Australia61!J85/Australia61!B85
 +Canada62!J85/Canada62!B85
 +Japan63!J85/Japan63!B85
 +Norway64!J85/Norway64!B85
 +Switzerland65!J85/Switzerland65!B85)
/(Australia61!D85/Australia61!B85
 +Canada62!D85/Canada62!B85
 +Japan63!D85/Japan63!B85
 +Norway64!D85/Norway64!B85
 +Switzerland65!D85/Switzerland65!B85))</f>
        <v>0.16663895417056851</v>
      </c>
      <c r="H85" s="61">
        <f>IF(OR(
Australia61!K85   ="",
Australia61!D85   ="",
Australia61!B85   ="",
Canada62!K85      ="",
Canada62!D85      ="",
Canada62!B85      ="",
Japan63!K85       ="",
Japan63!D85       ="",
Japan63!B85       ="",
Norway64!K85      ="",
Norway64!D85      ="",
Norway64!B85      ="",
Switzerland65!K85 ="",
Switzerland65!D85 ="",
Switzerland65!B85 =""),"",
(Australia61!K85/Australia61!B85
 +Canada62!K85/Canada62!B85
 +Japan63!K85/Japan63!B85
 +Norway64!K85/Norway64!B85
 +Switzerland65!K85/Switzerland65!B85)
/(Australia61!D85/Australia61!B85
 +Canada62!D85/Canada62!B85
 +Japan63!D85/Japan63!B85
 +Norway64!D85/Norway64!B85
 +Switzerland65!D85/Switzerland65!B85))</f>
        <v>0.15178710320960567</v>
      </c>
      <c r="I85" s="61">
        <f>IF(OR(
Australia61!L85   ="",
Australia61!D85   ="",
Australia61!B85   ="",
Canada62!L85      ="",
Canada62!D85      ="",
Canada62!B85      ="",
Japan63!L85       ="",
Japan63!D85       ="",
Japan63!B85       ="",
Norway64!L85      ="",
Norway64!D85      ="",
Norway64!B85      ="",
Switzerland65!L85 ="",
Switzerland65!D85 ="",
Switzerland65!B85 =""),"",
(Australia61!L85/Australia61!B85
 +Canada62!L85/Canada62!B85
 +Japan63!L85/Japan63!B85
 +Norway64!L85/Norway64!B85
 +Switzerland65!L85/Switzerland65!B85)
/(Australia61!D85/Australia61!B85
 +Canada62!D85/Canada62!B85
 +Japan63!D85/Japan63!B85
 +Norway64!D85/Norway64!B85
 +Switzerland65!D85/Switzerland65!B85))</f>
        <v>0.16611214518511017</v>
      </c>
      <c r="J85" s="61">
        <f t="shared" si="2"/>
        <v>-1.4325041975504493E-2</v>
      </c>
      <c r="K85" s="62">
        <f>IF(OR(
Australia61!D85   ="",Australia61!D84   ="",
Australia61!B85   ="",Australia61!B84   ="",
Australia61!N85   ="",Australia61!N84   ="",
Canada62!D85      ="",Canada62!D84      ="",
Canada62!B85      ="",Canada62!B84      ="",
Canada62!N85      ="",Canada62!N84      ="",
Japan63!D85       ="",Japan63!D84       ="",
Japan63!B85       ="",Japan63!B84       ="",
Japan63!N85       ="",Japan63!N84       ="",
Norway64!D85      ="",Norway64!D84      ="",
Norway64!B85      ="",Norway64!B84      ="",
Norway64!N85      ="",Norway64!N84      ="",
Switzerland65!D85 ="",Switzerland65!D84 ="",
Switzerland65!B85 ="",Switzerland65!B84 ="",
Switzerland65!N85 ="",Switzerland65!N84 =""),"",
LN(SQRT(
(Australia61!D85/Australia61!B85
 +Canada62!D85/Canada62!B85
 +Japan63!D85/Japan63!B85
 +Norway64!D85/Norway64!B85
 +Switzerland65!D85/Switzerland65!B85)
/(Australia61!D85/Australia61!N85*Australia61!N84/Australia61!B84
 +Canada62!D85/Canada62!N85*Canada62!N84/Canada62!B84
 +Japan63!D85/Japan63!N85*Japan63!N84/Japan63!B84
 +Norway64!D85/Norway64!N85*Norway64!N84/Norway64!B84
 +Switzerland65!D85/Switzerland65!N85*Switzerland65!N84/Switzerland65!B84)
*(Australia61!D84/Australia61!N84*Australia61!N85/Australia61!B85
 +Canada62!D84/Canada62!N84*Canada62!N85/Canada62!B85
 +Japan63!D84/Japan63!N84*Japan63!N85/Japan63!B85
 +Norway64!D84/Norway64!N84*Norway64!N85/Norway64!B85
 +Switzerland65!D84/Switzerland65!N84*Switzerland65!N85/Switzerland65!B85)
/(Australia61!D84/Australia61!B84
 +Canada62!D84/Canada62!B84
 +Japan63!D84/Japan63!B84
 +Norway64!D84/Norway64!B84
 +Switzerland65!D84/Switzerland65!B84))))</f>
        <v>8.9520643558654953E-2</v>
      </c>
      <c r="L85" s="62">
        <f>IF(OR(
Australia61!F85   ="",Australia61!F84   ="",
Australia61!D85   ="",Australia61!D84   ="",
Australia61!B85   ="",Australia61!B84   ="",
Australia61!P85   ="",Australia61!P84   ="",
Canada62!F85      ="",Canada62!F84      ="",
Canada62!D85      ="",Canada62!D84      ="",
Canada62!B85      ="",Canada62!B84      ="",
Canada62!P85      ="",Canada62!P84      ="",
Japan63!F85       ="",Japan63!F84       ="",
Japan63!D85       ="",Japan63!D84       ="",
Japan63!B85       ="",Japan63!B84       ="",
Japan63!P85       ="",Japan63!P84       ="",
Norway64!F85      ="",Norway64!F84      ="",
Norway64!D85      ="",Norway64!D84      ="",
Norway64!B85      ="",Norway64!B84      ="",
Norway64!P85      ="",Norway64!P84      ="",
Switzerland65!F85 ="",Switzerland65!F84 ="",
Switzerland65!D85 ="",Switzerland65!D84 ="",
Switzerland65!B85 ="",Switzerland65!B84 ="",
Switzerland65!P85 ="",Switzerland65!P84 =""),"",
LN(SQRT(
(Australia61!D85*Australia61!F85/Australia61!B85
 +Canada62!D85*Canada62!F85/Canada62!B85
 +Japan63!D85*Japan63!F85/Japan63!B85
 +Norway64!D85*Norway64!F85/Norway64!B85
 +Switzerland65!D85*Switzerland65!F85/Switzerland65!B85)
/(Australia61!D85*Australia61!F85/Australia61!P85*Australia61!P84/Australia61!B84
 +Canada62!D85*Canada62!F85/Canada62!P85*Canada62!P84/Canada62!B84
 +Japan63!D85*Japan63!F85/Japan63!P85*Japan63!P84/Japan63!B84
 +Norway64!D85*Norway64!F85/Norway64!P85*Norway64!P84/Norway64!B84
 +Switzerland65!D85*Switzerland65!F85/Switzerland65!P85*Switzerland65!P84/Switzerland65!B84)
*(Australia61!D84*Australia61!F84/Australia61!P84*Australia61!P85/Australia61!B85
 +Canada62!D84*Canada62!F84/Canada62!P84*Canada62!P85/Canada62!B85
 +Japan63!D84*Japan63!F84/Japan63!P84*Japan63!P85/Japan63!B85
 +Norway64!D84*Norway64!F84/Norway64!P84*Norway64!P85/Norway64!B85
 +Switzerland65!D84*Switzerland65!F84/Switzerland65!P84*Switzerland65!P85/Switzerland65!B85)
/(Australia61!D84*Australia61!F84/Australia61!B84
 +Canada62!D84*Canada62!F84/Canada62!B84
 +Japan63!D84*Japan63!F84/Japan63!B84
 +Norway64!D84*Norway64!F84/Norway64!B84
 +Switzerland65!D84*Switzerland65!F84/Switzerland65!B84))))</f>
        <v>8.2586135993431106E-2</v>
      </c>
      <c r="M85" s="62">
        <f>IF(OR(
Australia61!H85   ="",Australia61!H84   ="",
Australia61!D85   ="",Australia61!D84   ="",
Australia61!B85   ="",Australia61!B84   ="",
Australia61!Q85   ="",Australia61!Q84   ="",
Canada62!H85      ="",Canada62!H84      ="",
Canada62!D85      ="",Canada62!D84      ="",
Canada62!B85      ="",Canada62!B84      ="",
Canada62!Q85      ="",Canada62!Q84      ="",
Japan63!H85       ="",Japan63!H84       ="",
Japan63!D85       ="",Japan63!D84       ="",
Japan63!B85       ="",Japan63!B84       ="",
Japan63!Q85       ="",Japan63!Q84       ="",
Norway64!H85      ="",Norway64!H84      ="",
Norway64!D85      ="",Norway64!D84      ="",
Norway64!B85      ="",Norway64!B84      ="",
Norway64!Q85      ="",Norway64!Q84      ="",
Switzerland65!H85 ="",Switzerland65!H84 ="",
Switzerland65!D85 ="",Switzerland65!D84 ="",
Switzerland65!B85 ="",Switzerland65!B84 ="",
Switzerland65!Q85 ="",Switzerland65!Q84 =""),"",
LN(SQRT(
(Australia61!D85*Australia61!H85/Australia61!B85
 +Canada62!D85*Canada62!H85/Canada62!B85
 +Japan63!D85*Japan63!H85/Japan63!B85
 +Norway64!D85*Norway64!H85/Norway64!B85
 +Switzerland65!D85*Switzerland65!H85/Switzerland65!B85)
/(Australia61!D85*Australia61!H85/Australia61!Q85*Australia61!Q84/Australia61!B84
 +Canada62!D85*Canada62!H85/Canada62!Q85*Canada62!Q84/Canada62!B84
 +Japan63!D85*Japan63!H85/Japan63!Q85*Japan63!Q84/Japan63!B84
 +Norway64!D85*Norway64!H85/Norway64!Q85*Norway64!Q84/Norway64!B84
 +Switzerland65!D85*Switzerland65!H85/Switzerland65!Q85*Switzerland65!Q84/Switzerland65!B84)
*(Australia61!D84*Australia61!H84/Australia61!Q84*Australia61!Q85/Australia61!B85
 +Canada62!D84*Canada62!H84/Canada62!Q84*Canada62!Q85/Canada62!B85
 +Japan63!D84*Japan63!H84/Japan63!Q84*Japan63!Q85/Japan63!B85
 +Norway64!D84*Norway64!H84/Norway64!Q84*Norway64!Q85/Norway64!B85
 +Switzerland65!D84*Switzerland65!H84/Switzerland65!Q84*Switzerland65!Q85/Switzerland65!B85)
/(Australia61!D84*Australia61!H84/Australia61!B84
 +Canada62!D84*Canada62!H84/Canada62!B84
 +Japan63!D84*Japan63!H84/Japan63!B84
 +Norway64!D84*Norway64!H84/Norway64!B84
 +Switzerland65!D84*Switzerland65!H84/Switzerland65!B84))))</f>
        <v>9.7948147828649315E-2</v>
      </c>
      <c r="N85" s="62">
        <f>IF(OR(
Australia61!I85   ="",Australia61!I84   ="",
Australia61!B85   ="",Australia61!B84   ="",
Australia61!R85   ="",Australia61!R84   ="",
Canada62!I85      ="",Canada62!I84      ="",
Canada62!B85      ="",Canada62!B84      ="",
Canada62!R85      ="",Canada62!R84      ="",
Japan63!I85       ="",Japan63!I84       ="",
Japan63!B85       ="",Japan63!B84       ="",
Japan63!R85       ="",Japan63!R84       ="",
Norway64!I85      ="",Norway64!I84      ="",
Norway64!B85      ="",Norway64!B84      ="",
Norway64!R85      ="",Norway64!R84      ="",
Switzerland65!I85 ="",Switzerland65!I84 ="",
Switzerland65!B85 ="",Switzerland65!B84 ="",
Switzerland65!R85 ="",Switzerland65!R84 =""),"",
LN(SQRT(
(Australia61!I85/Australia61!B85
 +Canada62!I85/Canada62!B85
 +Japan63!I85/Japan63!B85
 +Norway64!I85/Norway64!B85
 +Switzerland65!I85/Switzerland65!B85)
/(Australia61!I85/Australia61!R85*Australia61!R84/Australia61!B84
 +Canada62!I85/Canada62!R85*Canada62!R84/Canada62!B84
 +Japan63!I85/Japan63!R85*Japan63!R84/Japan63!B84
 +Norway64!I85/Norway64!R85*Norway64!R84/Norway64!B84
 +Switzerland65!I85/Switzerland65!R85*Switzerland65!R84/Switzerland65!B84)
*(Australia61!I84/Australia61!R84*Australia61!R85/Australia61!B85
 +Canada62!I84/Canada62!R84*Canada62!R85/Canada62!B85
 +Japan63!I84/Japan63!R84*Japan63!R85/Japan63!B85
 +Norway64!I84/Norway64!R84*Norway64!R85/Norway64!B85
 +Switzerland65!I84/Switzerland65!R84*Switzerland65!R85/Switzerland65!B85)
/(Australia61!I84/Australia61!B84
 +Canada62!I84/Canada62!B84
 +Japan63!I84/Japan63!B84
 +Norway64!I84/Norway64!B84
 +Switzerland65!I84/Switzerland65!B84))))</f>
        <v>8.1558193939188131E-2</v>
      </c>
      <c r="O85" s="62">
        <f>IF(OR(
Australia61!K85   ="",Australia61!K84   ="",
Australia61!B85   ="",Australia61!B84   ="",
Australia61!S85   ="",Australia61!S84   ="",
Canada62!K85      ="",Canada62!K84      ="",
Canada62!B85      ="",Canada62!B84      ="",
Canada62!S85      ="",Canada62!S84      ="",
Japan63!K85       ="",Japan63!K84       ="",
Japan63!B85       ="",Japan63!B84       ="",
Japan63!S85       ="",Japan63!S84       ="",
Norway64!K85      ="",Norway64!K84      ="",
Norway64!B85      ="",Norway64!B84      ="",
Norway64!S85      ="",Norway64!S84      ="",
Switzerland65!K85 ="",Switzerland65!K84 ="",
Switzerland65!B85 ="",Switzerland65!B84 ="",
Switzerland65!S85 ="",Switzerland65!S84 =""),"",
LN(SQRT(
(Australia61!K85/Australia61!B85
 +Canada62!K85/Canada62!B85
 +Japan63!K85/Japan63!B85
 +Norway64!K85/Norway64!B85
 +Switzerland65!K85/Switzerland65!B85)
/(Australia61!K85/Australia61!S85*Australia61!S84/Australia61!B84
 +Canada62!K85/Canada62!S85*Canada62!S84/Canada62!B84
 +Japan63!K85/Japan63!S85*Japan63!S84/Japan63!B84
 +Norway64!K85/Norway64!S85*Norway64!S84/Norway64!B84
 +Switzerland65!K85/Switzerland65!S85*Switzerland65!S84/Switzerland65!B84)
*(Australia61!K84/Australia61!S84*Australia61!S85/Australia61!B85
 +Canada62!K84/Canada62!S84*Canada62!S85/Canada62!B85
 +Japan63!K84/Japan63!S84*Japan63!S85/Japan63!B85
 +Norway64!K84/Norway64!S84*Norway64!S85/Norway64!B85
 +Switzerland65!K84/Switzerland65!S84*Switzerland65!S85/Switzerland65!B85)
/(Australia61!K84/Australia61!B84
 +Canada62!K84/Canada62!B84
 +Japan63!K84/Japan63!B84
 +Norway64!K84/Norway64!B84
 +Switzerland65!K84/Switzerland65!B84))))</f>
        <v>-3.3328850209710949E-3</v>
      </c>
      <c r="P85" s="62">
        <f>IF(OR(
Australia61!L85   ="",Australia61!L84   ="",
Australia61!B85   ="",Australia61!B84   ="",
Australia61!T85   ="",Australia61!T84   ="",
Canada62!L85      ="",Canada62!L84      ="",
Canada62!B85      ="",Canada62!B84      ="",
Canada62!T85      ="",Canada62!T84      ="",
Japan63!L85       ="",Japan63!L84       ="",
Japan63!B85       ="",Japan63!B84       ="",
Japan63!T85       ="",Japan63!T84       ="",
Norway64!L85      ="",Norway64!L84      ="",
Norway64!B85      ="",Norway64!B84      ="",
Norway64!T85      ="",Norway64!T84      ="",
Switzerland65!L85 ="",Switzerland65!L84 ="",
Switzerland65!B85 ="",Switzerland65!B84 ="",
Switzerland65!T85 ="",Switzerland65!T84 =""),"",
LN(SQRT(
(Australia61!L85/Australia61!B85
 +Canada62!L85/Canada62!B85
 +Japan63!L85/Japan63!B85
 +Norway64!L85/Norway64!B85
 +Switzerland65!L85/Switzerland65!B85)
/(Australia61!L85/Australia61!T85*Australia61!T84/Australia61!B84
 +Canada62!L85/Canada62!T85*Canada62!T84/Canada62!B84
 +Japan63!L85/Japan63!T85*Japan63!T84/Japan63!B84
 +Norway64!L85/Norway64!T85*Norway64!T84/Norway64!B84
 +Switzerland65!L85/Switzerland65!T85*Switzerland65!T84/Switzerland65!B84)
*(Australia61!L84/Australia61!T84*Australia61!T85/Australia61!B85
 +Canada62!L84/Canada62!T84*Canada62!T85/Canada62!B85
 +Japan63!L84/Japan63!T84*Japan63!T85/Japan63!B85
 +Norway64!L84/Norway64!T84*Norway64!T85/Norway64!B85
 +Switzerland65!L84/Switzerland65!T84*Switzerland65!T85/Switzerland65!B85)
/(Australia61!L84/Australia61!B84
 +Canada62!L84/Canada62!B84
 +Japan63!L84/Japan63!B84
 +Norway64!L84/Norway64!B84
 +Switzerland65!L84/Switzerland65!B84))))</f>
        <v>-1.0691198998222554E-2</v>
      </c>
      <c r="Q85" s="61">
        <f t="shared" ref="Q85:Q146" si="4">L85-K85</f>
        <v>-6.9345075652238464E-3</v>
      </c>
      <c r="R85" s="61">
        <f t="shared" ref="R85:R146" si="5">M85-K85</f>
        <v>8.4275042699943625E-3</v>
      </c>
      <c r="S85" s="61">
        <f t="shared" ref="S85:S146" si="6">N85-K85</f>
        <v>-7.9624496194668215E-3</v>
      </c>
      <c r="T85" s="61">
        <f t="shared" ref="T85:T146" si="7">O85-K85</f>
        <v>-9.2853528579626046E-2</v>
      </c>
      <c r="U85" s="61">
        <f t="shared" ref="U85:U146" si="8">P85-K85</f>
        <v>-0.10021184255687751</v>
      </c>
      <c r="V85" s="61">
        <f>IF(OR(
Australia61!V85   ="",
Australia61!U85   ="",
Canada62!V85      ="",
Canada62!U85      ="",
Japan63!V85       ="",
Japan63!U85       ="",
Norway64!V85      ="",
Norway64!U85      ="",
Switzerland65!V85 ="",
Switzerland65!U85 =""),"",
LN((Australia61!V85+Canada62!V85+Japan63!V85+Norway64!V85+Switzerland65!V85)
/(Australia61!U85+Canada62!U85+Japan63!U85+Norway64!U85+Switzerland65!U85)))</f>
        <v>-0.78683136142714216</v>
      </c>
      <c r="W85" s="61">
        <f>IF(OR(
Australia61!V85   ="",
Australia61!W85   ="",
Australia61!U85   ="",
Canada62!V85      ="",
Canada62!W85      ="",
Canada62!U85      ="",
Japan63!V85       ="",
Japan63!W85       ="",
Japan63!U85       ="",
Norway64!V85      ="",
Norway64!W85      ="",
Norway64!U85      ="",
Switzerland65!V85 ="",
Switzerland65!W85 ="",
Switzerland65!V85 =""),"",
LN((Australia61!V85*Australia61!W85+Canada62!V85*Canada62!W85+Japan63!V85*Japan63!W85+Norway64!V85*Norway64!W85+Switzerland65!V85*Switzerland65!W85)
/(Australia61!U85+Canada62!U85+Japan63!U85+Norway64!U85+Switzerland65!U85)))</f>
        <v>6.8625428364621399</v>
      </c>
      <c r="X85" s="61">
        <f>IF(OR(
Australia61!X85   ="",
Australia61!D85   ="",
Australia61!B85   ="",
Canada62!X85      ="",
Canada62!D85      ="",
Canada62!B85      ="",
Japan63!X85       ="",
Japan63!D85       ="",
Japan63!B85       ="",
Norway64!X85      ="",
Norway64!D85      ="",
Norway64!B85      ="",
Switzerland65!X85 ="",
Switzerland65!D85 ="",
Switzerland65!B85 =""),"",
(Australia61!X85*Australia61!D85/Australia61!B85
 +Canada62!X85*Canada62!D85/Canada62!B85
 +Japan63!X85*Japan63!D85/Japan63!B85
 +Norway64!X85*Norway64!D85/Norway64!B85
 +Switzerland65!X85*Switzerland65!D85/Switzerland65!B85)
/(Australia61!D85/Australia61!B85
 +Canada62!D85/Canada62!B85
 +Japan63!D85/Japan63!B85
 +Norway64!D85/Norway64!B85
 +Switzerland65!D85/Switzerland65!B85))</f>
        <v>0.69856737186773366</v>
      </c>
      <c r="Y85" s="61">
        <f>IF(OR(
Australia61!Y85   ="",
Australia61!D85   ="",
Australia61!B85   ="",
Canada62!Y85      ="",
Canada62!D85      ="",
Canada62!B85      ="",
Japan63!Y85       ="",
Japan63!D85       ="",
Japan63!B85       ="",
Norway64!Y85      ="",
Norway64!D85      ="",
Norway64!B85      ="",
Switzerland65!Y85 ="",
Switzerland65!D85 ="",
Switzerland65!B85 =""),"",
(Australia61!Y85/Australia61!B85
 +Canada62!Y85/Canada62!B85
 +Japan63!Y85/Japan63!B85
 +Norway64!Y85/Norway64!B85
 +Switzerland65!Y85/Switzerland65!B85)
/(Australia61!D85/Australia61!B85
 +Canada62!D85/Canada62!B85
 +Japan63!D85/Japan63!B85
 +Norway64!D85/Norway64!B85
 +Switzerland65!D85/Switzerland65!B85))</f>
        <v>0.11893810393748123</v>
      </c>
      <c r="Z85" s="61">
        <v>2.48</v>
      </c>
      <c r="AA85" s="62">
        <f t="shared" si="3"/>
        <v>-6.7820643558654956E-2</v>
      </c>
      <c r="AB85" s="61">
        <f>IF(OR(
Australia61!AB85   ="",
Australia61!D85   ="",
Australia61!B85   ="",
Canada62!AB85      ="",
Canada62!D85      ="",
Canada62!B85      ="",
Japan63!AB85       ="",
Japan63!D85       ="",
Japan63!B85       ="",
Norway64!AB85      ="",
Norway64!D85      ="",
Norway64!B85      ="",
Switzerland65!AB85 ="",
Switzerland65!D85 ="",
Switzerland65!B85 =""),"",
(Australia61!AB85*Australia61!D85/Australia61!B85
 +Canada62!AB85*Canada62!D85/Canada62!B85
 +Japan63!AB85*Japan63!D85/Japan63!B85
 +Norway64!AB85*Norway64!D85/Norway64!B85
 +Switzerland65!AB85*Switzerland65!D85/Switzerland65!B85)
/(Australia61!D85/Australia61!B85
 +Canada62!D85/Canada62!B85
 +Japan63!D85/Japan63!B85
 +Norway64!D85/Norway64!B85
 +Switzerland65!D85/Switzerland65!B85))</f>
        <v>0.48848341889416375</v>
      </c>
    </row>
    <row r="86" spans="1:28">
      <c r="A86" s="62">
        <v>1953</v>
      </c>
      <c r="B86" s="62" t="str">
        <f>IF(OR(
Australia61!AC86   ="",
Australia61!D86   ="",
Australia61!B86   ="",
Canada62!AC86      ="",
Canada62!D86      ="",
Canada62!B86      ="",
Japan63!AC86       ="",
Japan63!D86       ="",
Japan63!B86       ="",
Norway64!AC86      ="",
Norway64!D86      ="",
Norway64!B86      ="",
Switzerland65!AC86 ="",
Switzerland65!D86 ="",
Switzerland65!B86 =""),"",
(Australia61!AC86*Australia61!D86/Australia61!B86
 +Canada62!AC86*Canada62!D86/Canada62!B86
 +Japan63!AC86*Japan63!D86/Japan63!B86
 +Norway64!AC86*Norway64!D86/Norway64!B86
 +Switzerland65!AC86*Switzerland65!D86/Switzerland65!B86)
/(Australia61!D86/Australia61!B86
 +Canada62!D86/Canada62!B86
 +Japan63!D86/Japan63!B86
 +Norway64!D86/Norway64!B86
 +Switzerland65!D86/Switzerland65!B86))</f>
        <v/>
      </c>
      <c r="C86" s="61">
        <f>IF(OR(
Australia61!F86   ="",
Australia61!D86   ="",
Australia61!B86   ="",
Canada62!F86      ="",
Canada62!D86      ="",
Canada62!B86      ="",
Japan63!F86       ="",
Japan63!D86       ="",
Japan63!B86       ="",
Norway64!F86      ="",
Norway64!D86      ="",
Norway64!B86      ="",
Switzerland65!F86 ="",
Switzerland65!D86 ="",
Switzerland65!B86 =""),"",
(Australia61!F86*Australia61!D86/Australia61!B86
 +Canada62!F86*Canada62!D86/Canada62!B86
 +Japan63!F86*Japan63!D86/Japan63!B86
 +Norway64!F86*Norway64!D86/Norway64!B86
 +Switzerland65!F86*Switzerland65!D86/Switzerland65!B86)
/(Australia61!D86/Australia61!B86
 +Canada62!D86/Canada62!B86
 +Japan63!D86/Japan63!B86
 +Norway64!D86/Norway64!B86
 +Switzerland65!D86/Switzerland65!B86))</f>
        <v>0.61106817178941453</v>
      </c>
      <c r="D86" s="61" t="str">
        <f>IF(OR(
Australia61!AE86   ="",
Australia61!D86   ="",
Australia61!B86   ="",
Canada62!AE86      ="",
Canada62!D86      ="",
Canada62!B86      ="",
Japan63!AE86       ="",
Japan63!D86       ="",
Japan63!B86       ="",
Norway64!AE86      ="",
Norway64!D86      ="",
Norway64!B86      ="",
Switzerland65!AE86 ="",
Switzerland65!D86 ="",
Switzerland65!B86 =""),"",
(Australia61!AE86*Australia61!D86/Australia61!B86
 +Canada62!AE86*Canada62!D86/Canada62!B86
 +Japan63!AE86*Japan63!D86/Japan63!B86
 +Norway64!AE86*Norway64!D86/Norway64!B86
 +Switzerland65!AE86*Switzerland65!D86/Switzerland65!B86)
/(Australia61!D86/Australia61!B86
 +Canada62!D86/Canada62!B86
 +Japan63!D86/Japan63!B86
 +Norway64!D86/Norway64!B86
 +Switzerland65!D86/Switzerland65!B86))</f>
        <v/>
      </c>
      <c r="E86" s="61">
        <f>IF(OR(
Australia61!H86   ="",
Australia61!D86   ="",
Australia61!B86   ="",
Canada62!H86      ="",
Canada62!D86      ="",
Canada62!B86      ="",
Japan63!H86       ="",
Japan63!D86       ="",
Japan63!B86       ="",
Norway64!H86      ="",
Norway64!D86      ="",
Norway64!B86      ="",
Switzerland65!H86 ="",
Switzerland65!D86 ="",
Switzerland65!B86 =""),"",
(Australia61!H86*Australia61!D86/Australia61!B86
 +Canada62!H86*Canada62!D86/Canada62!B86
 +Japan63!H86*Japan63!D86/Japan63!B86
 +Norway64!H86*Norway64!D86/Norway64!B86
 +Switzerland65!H86*Switzerland65!D86/Switzerland65!B86)
/(Australia61!D86/Australia61!B86
 +Canada62!D86/Canada62!B86
 +Japan63!D86/Japan63!B86
 +Norway64!D86/Norway64!B86
 +Switzerland65!D86/Switzerland65!B86))</f>
        <v>0.22787460686315197</v>
      </c>
      <c r="F86" s="61">
        <f>IF(OR(
Australia61!I86   ="",
Australia61!D86   ="",
Australia61!B86   ="",
Canada62!I86      ="",
Canada62!D86      ="",
Canada62!B86      ="",
Japan63!I86       ="",
Japan63!D86       ="",
Japan63!B86       ="",
Norway64!I86      ="",
Norway64!D86      ="",
Norway64!B86      ="",
Switzerland65!I86 ="",
Switzerland65!D86 ="",
Switzerland65!B86 =""),"",
(Australia61!I86/Australia61!B86
 +Canada62!I86/Canada62!B86
 +Japan63!I86/Japan63!B86
 +Norway64!I86/Norway64!B86
 +Switzerland65!I86/Switzerland65!B86)
/(Australia61!D86/Australia61!B86
 +Canada62!D86/Canada62!B86
 +Japan63!D86/Japan63!B86
 +Norway64!D86/Norway64!B86
 +Switzerland65!D86/Switzerland65!B86))</f>
        <v>0.16044123640454303</v>
      </c>
      <c r="G86" s="61">
        <f>IF(OR(
Australia61!J86   ="",
Australia61!D86   ="",
Australia61!B86   ="",
Canada62!J86      ="",
Canada62!D86      ="",
Canada62!B86      ="",
Japan63!J86       ="",
Japan63!D86       ="",
Japan63!B86       ="",
Norway64!J86      ="",
Norway64!D86      ="",
Norway64!B86      ="",
Switzerland65!J86 ="",
Switzerland65!D86 ="",
Switzerland65!B86 =""),"",
(Australia61!J86/Australia61!B86
 +Canada62!J86/Canada62!B86
 +Japan63!J86/Japan63!B86
 +Norway64!J86/Norway64!B86
 +Switzerland65!J86/Switzerland65!B86)
/(Australia61!D86/Australia61!B86
 +Canada62!D86/Canada62!B86
 +Japan63!D86/Japan63!B86
 +Norway64!D86/Norway64!B86
 +Switzerland65!D86/Switzerland65!B86))</f>
        <v>0.16536119942054384</v>
      </c>
      <c r="H86" s="61">
        <f>IF(OR(
Australia61!K86   ="",
Australia61!D86   ="",
Australia61!B86   ="",
Canada62!K86      ="",
Canada62!D86      ="",
Canada62!B86      ="",
Japan63!K86       ="",
Japan63!D86       ="",
Japan63!B86       ="",
Norway64!K86      ="",
Norway64!D86      ="",
Norway64!B86      ="",
Switzerland65!K86 ="",
Switzerland65!D86 ="",
Switzerland65!B86 =""),"",
(Australia61!K86/Australia61!B86
 +Canada62!K86/Canada62!B86
 +Japan63!K86/Japan63!B86
 +Norway64!K86/Norway64!B86
 +Switzerland65!K86/Switzerland65!B86)
/(Australia61!D86/Australia61!B86
 +Canada62!D86/Canada62!B86
 +Japan63!D86/Japan63!B86
 +Norway64!D86/Norway64!B86
 +Switzerland65!D86/Switzerland65!B86))</f>
        <v>0.14276743014690824</v>
      </c>
      <c r="I86" s="61">
        <f>IF(OR(
Australia61!L86   ="",
Australia61!D86   ="",
Australia61!B86   ="",
Canada62!L86      ="",
Canada62!D86      ="",
Canada62!B86      ="",
Japan63!L86       ="",
Japan63!D86       ="",
Japan63!B86       ="",
Norway64!L86      ="",
Norway64!D86      ="",
Norway64!B86      ="",
Switzerland65!L86 ="",
Switzerland65!D86 ="",
Switzerland65!B86 =""),"",
(Australia61!L86/Australia61!B86
 +Canada62!L86/Canada62!B86
 +Japan63!L86/Japan63!B86
 +Norway64!L86/Norway64!B86
 +Switzerland65!L86/Switzerland65!B86)
/(Australia61!D86/Australia61!B86
 +Canada62!D86/Canada62!B86
 +Japan63!D86/Japan63!B86
 +Norway64!D86/Norway64!B86
 +Switzerland65!D86/Switzerland65!B86))</f>
        <v>0.1561685516514528</v>
      </c>
      <c r="J86" s="61">
        <f t="shared" si="2"/>
        <v>-1.3401121504544561E-2</v>
      </c>
      <c r="K86" s="62">
        <f>IF(OR(
Australia61!D86   ="",Australia61!D85   ="",
Australia61!B86   ="",Australia61!B85   ="",
Australia61!N86   ="",Australia61!N85   ="",
Canada62!D86      ="",Canada62!D85      ="",
Canada62!B86      ="",Canada62!B85      ="",
Canada62!N86      ="",Canada62!N85      ="",
Japan63!D86       ="",Japan63!D85       ="",
Japan63!B86       ="",Japan63!B85       ="",
Japan63!N86       ="",Japan63!N85       ="",
Norway64!D86      ="",Norway64!D85      ="",
Norway64!B86      ="",Norway64!B85      ="",
Norway64!N86      ="",Norway64!N85      ="",
Switzerland65!D86 ="",Switzerland65!D85 ="",
Switzerland65!B86 ="",Switzerland65!B85 ="",
Switzerland65!N86 ="",Switzerland65!N85 =""),"",
LN(SQRT(
(Australia61!D86/Australia61!B86
 +Canada62!D86/Canada62!B86
 +Japan63!D86/Japan63!B86
 +Norway64!D86/Norway64!B86
 +Switzerland65!D86/Switzerland65!B86)
/(Australia61!D86/Australia61!N86*Australia61!N85/Australia61!B85
 +Canada62!D86/Canada62!N86*Canada62!N85/Canada62!B85
 +Japan63!D86/Japan63!N86*Japan63!N85/Japan63!B85
 +Norway64!D86/Norway64!N86*Norway64!N85/Norway64!B85
 +Switzerland65!D86/Switzerland65!N86*Switzerland65!N85/Switzerland65!B85)
*(Australia61!D85/Australia61!N85*Australia61!N86/Australia61!B86
 +Canada62!D85/Canada62!N85*Canada62!N86/Canada62!B86
 +Japan63!D85/Japan63!N85*Japan63!N86/Japan63!B86
 +Norway64!D85/Norway64!N85*Norway64!N86/Norway64!B86
 +Switzerland65!D85/Switzerland65!N85*Switzerland65!N86/Switzerland65!B86)
/(Australia61!D85/Australia61!B85
 +Canada62!D85/Canada62!B85
 +Japan63!D85/Japan63!B85
 +Norway64!D85/Norway64!B85
 +Switzerland65!D85/Switzerland65!B85))))</f>
        <v>2.079065926634379E-2</v>
      </c>
      <c r="L86" s="62">
        <f>IF(OR(
Australia61!F86   ="",Australia61!F85   ="",
Australia61!D86   ="",Australia61!D85   ="",
Australia61!B86   ="",Australia61!B85   ="",
Australia61!P86   ="",Australia61!P85   ="",
Canada62!F86      ="",Canada62!F85      ="",
Canada62!D86      ="",Canada62!D85      ="",
Canada62!B86      ="",Canada62!B85      ="",
Canada62!P86      ="",Canada62!P85      ="",
Japan63!F86       ="",Japan63!F85       ="",
Japan63!D86       ="",Japan63!D85       ="",
Japan63!B86       ="",Japan63!B85       ="",
Japan63!P86       ="",Japan63!P85       ="",
Norway64!F86      ="",Norway64!F85      ="",
Norway64!D86      ="",Norway64!D85      ="",
Norway64!B86      ="",Norway64!B85      ="",
Norway64!P86      ="",Norway64!P85      ="",
Switzerland65!F86 ="",Switzerland65!F85 ="",
Switzerland65!D86 ="",Switzerland65!D85 ="",
Switzerland65!B86 ="",Switzerland65!B85 ="",
Switzerland65!P86 ="",Switzerland65!P85 =""),"",
LN(SQRT(
(Australia61!D86*Australia61!F86/Australia61!B86
 +Canada62!D86*Canada62!F86/Canada62!B86
 +Japan63!D86*Japan63!F86/Japan63!B86
 +Norway64!D86*Norway64!F86/Norway64!B86
 +Switzerland65!D86*Switzerland65!F86/Switzerland65!B86)
/(Australia61!D86*Australia61!F86/Australia61!P86*Australia61!P85/Australia61!B85
 +Canada62!D86*Canada62!F86/Canada62!P86*Canada62!P85/Canada62!B85
 +Japan63!D86*Japan63!F86/Japan63!P86*Japan63!P85/Japan63!B85
 +Norway64!D86*Norway64!F86/Norway64!P86*Norway64!P85/Norway64!B85
 +Switzerland65!D86*Switzerland65!F86/Switzerland65!P86*Switzerland65!P85/Switzerland65!B85)
*(Australia61!D85*Australia61!F85/Australia61!P85*Australia61!P86/Australia61!B86
 +Canada62!D85*Canada62!F85/Canada62!P85*Canada62!P86/Canada62!B86
 +Japan63!D85*Japan63!F85/Japan63!P85*Japan63!P86/Japan63!B86
 +Norway64!D85*Norway64!F85/Norway64!P85*Norway64!P86/Norway64!B86
 +Switzerland65!D85*Switzerland65!F85/Switzerland65!P85*Switzerland65!P86/Switzerland65!B86)
/(Australia61!D85*Australia61!F85/Australia61!B85
 +Canada62!D85*Canada62!F85/Canada62!B85
 +Japan63!D85*Japan63!F85/Japan63!B85
 +Norway64!D85*Norway64!F85/Norway64!B85
 +Switzerland65!D85*Switzerland65!F85/Switzerland65!B85))))</f>
        <v>3.2574844008529239E-3</v>
      </c>
      <c r="M86" s="62">
        <f>IF(OR(
Australia61!H86   ="",Australia61!H85   ="",
Australia61!D86   ="",Australia61!D85   ="",
Australia61!B86   ="",Australia61!B85   ="",
Australia61!Q86   ="",Australia61!Q85   ="",
Canada62!H86      ="",Canada62!H85      ="",
Canada62!D86      ="",Canada62!D85      ="",
Canada62!B86      ="",Canada62!B85      ="",
Canada62!Q86      ="",Canada62!Q85      ="",
Japan63!H86       ="",Japan63!H85       ="",
Japan63!D86       ="",Japan63!D85       ="",
Japan63!B86       ="",Japan63!B85       ="",
Japan63!Q86       ="",Japan63!Q85       ="",
Norway64!H86      ="",Norway64!H85      ="",
Norway64!D86      ="",Norway64!D85      ="",
Norway64!B86      ="",Norway64!B85      ="",
Norway64!Q86      ="",Norway64!Q85      ="",
Switzerland65!H86 ="",Switzerland65!H85 ="",
Switzerland65!D86 ="",Switzerland65!D85 ="",
Switzerland65!B86 ="",Switzerland65!B85 ="",
Switzerland65!Q86 ="",Switzerland65!Q85 =""),"",
LN(SQRT(
(Australia61!D86*Australia61!H86/Australia61!B86
 +Canada62!D86*Canada62!H86/Canada62!B86
 +Japan63!D86*Japan63!H86/Japan63!B86
 +Norway64!D86*Norway64!H86/Norway64!B86
 +Switzerland65!D86*Switzerland65!H86/Switzerland65!B86)
/(Australia61!D86*Australia61!H86/Australia61!Q86*Australia61!Q85/Australia61!B85
 +Canada62!D86*Canada62!H86/Canada62!Q86*Canada62!Q85/Canada62!B85
 +Japan63!D86*Japan63!H86/Japan63!Q86*Japan63!Q85/Japan63!B85
 +Norway64!D86*Norway64!H86/Norway64!Q86*Norway64!Q85/Norway64!B85
 +Switzerland65!D86*Switzerland65!H86/Switzerland65!Q86*Switzerland65!Q85/Switzerland65!B85)
*(Australia61!D85*Australia61!H85/Australia61!Q85*Australia61!Q86/Australia61!B86
 +Canada62!D85*Canada62!H85/Canada62!Q85*Canada62!Q86/Canada62!B86
 +Japan63!D85*Japan63!H85/Japan63!Q85*Japan63!Q86/Japan63!B86
 +Norway64!D85*Norway64!H85/Norway64!Q85*Norway64!Q86/Norway64!B86
 +Switzerland65!D85*Switzerland65!H85/Switzerland65!Q85*Switzerland65!Q86/Switzerland65!B86)
/(Australia61!D85*Australia61!H85/Australia61!B85
 +Canada62!D85*Canada62!H85/Canada62!B85
 +Japan63!D85*Japan63!H85/Japan63!B85
 +Norway64!D85*Norway64!H85/Norway64!B85
 +Switzerland65!D85*Switzerland65!H85/Switzerland65!B85))))</f>
        <v>-2.6040471539002869E-2</v>
      </c>
      <c r="N86" s="62">
        <f>IF(OR(
Australia61!I86   ="",Australia61!I85   ="",
Australia61!B86   ="",Australia61!B85   ="",
Australia61!R86   ="",Australia61!R85   ="",
Canada62!I86      ="",Canada62!I85      ="",
Canada62!B86      ="",Canada62!B85      ="",
Canada62!R86      ="",Canada62!R85      ="",
Japan63!I86       ="",Japan63!I85       ="",
Japan63!B86       ="",Japan63!B85       ="",
Japan63!R86       ="",Japan63!R85       ="",
Norway64!I86      ="",Norway64!I85      ="",
Norway64!B86      ="",Norway64!B85      ="",
Norway64!R86      ="",Norway64!R85      ="",
Switzerland65!I86 ="",Switzerland65!I85 ="",
Switzerland65!B86 ="",Switzerland65!B85 ="",
Switzerland65!R86 ="",Switzerland65!R85 =""),"",
LN(SQRT(
(Australia61!I86/Australia61!B86
 +Canada62!I86/Canada62!B86
 +Japan63!I86/Japan63!B86
 +Norway64!I86/Norway64!B86
 +Switzerland65!I86/Switzerland65!B86)
/(Australia61!I86/Australia61!R86*Australia61!R85/Australia61!B85
 +Canada62!I86/Canada62!R86*Canada62!R85/Canada62!B85
 +Japan63!I86/Japan63!R86*Japan63!R85/Japan63!B85
 +Norway64!I86/Norway64!R86*Norway64!R85/Norway64!B85
 +Switzerland65!I86/Switzerland65!R86*Switzerland65!R85/Switzerland65!B85)
*(Australia61!I85/Australia61!R85*Australia61!R86/Australia61!B86
 +Canada62!I85/Canada62!R85*Canada62!R86/Canada62!B86
 +Japan63!I85/Japan63!R85*Japan63!R86/Japan63!B86
 +Norway64!I85/Norway64!R85*Norway64!R86/Norway64!B86
 +Switzerland65!I85/Switzerland65!R85*Switzerland65!R86/Switzerland65!B86)
/(Australia61!I85/Australia61!B85
 +Canada62!I85/Canada62!B85
 +Japan63!I85/Japan63!B85
 +Norway64!I85/Norway64!B85
 +Switzerland65!I85/Switzerland65!B85))))</f>
        <v>3.0014066449818782E-2</v>
      </c>
      <c r="O86" s="62">
        <f>IF(OR(
Australia61!K86   ="",Australia61!K85   ="",
Australia61!B86   ="",Australia61!B85   ="",
Australia61!S86   ="",Australia61!S85   ="",
Canada62!K86      ="",Canada62!K85      ="",
Canada62!B86      ="",Canada62!B85      ="",
Canada62!S86      ="",Canada62!S85      ="",
Japan63!K86       ="",Japan63!K85       ="",
Japan63!B86       ="",Japan63!B85       ="",
Japan63!S86       ="",Japan63!S85       ="",
Norway64!K86      ="",Norway64!K85      ="",
Norway64!B86      ="",Norway64!B85      ="",
Norway64!S86      ="",Norway64!S85      ="",
Switzerland65!K86 ="",Switzerland65!K85 ="",
Switzerland65!B86 ="",Switzerland65!B85 ="",
Switzerland65!S86 ="",Switzerland65!S85 =""),"",
LN(SQRT(
(Australia61!K86/Australia61!B86
 +Canada62!K86/Canada62!B86
 +Japan63!K86/Japan63!B86
 +Norway64!K86/Norway64!B86
 +Switzerland65!K86/Switzerland65!B86)
/(Australia61!K86/Australia61!S86*Australia61!S85/Australia61!B85
 +Canada62!K86/Canada62!S86*Canada62!S85/Canada62!B85
 +Japan63!K86/Japan63!S86*Japan63!S85/Japan63!B85
 +Norway64!K86/Norway64!S86*Norway64!S85/Norway64!B85
 +Switzerland65!K86/Switzerland65!S86*Switzerland65!S85/Switzerland65!B85)
*(Australia61!K85/Australia61!S85*Australia61!S86/Australia61!B86
 +Canada62!K85/Canada62!S85*Canada62!S86/Canada62!B86
 +Japan63!K85/Japan63!S85*Japan63!S86/Japan63!B86
 +Norway64!K85/Norway64!S85*Norway64!S86/Norway64!B86
 +Switzerland65!K85/Switzerland65!S85*Switzerland65!S86/Switzerland65!B86)
/(Australia61!K85/Australia61!B85
 +Canada62!K85/Canada62!B85
 +Japan63!K85/Japan63!B85
 +Norway64!K85/Norway64!B85
 +Switzerland65!K85/Switzerland65!B85))))</f>
        <v>-6.4173147451626361E-2</v>
      </c>
      <c r="P86" s="62">
        <f>IF(OR(
Australia61!L86   ="",Australia61!L85   ="",
Australia61!B86   ="",Australia61!B85   ="",
Australia61!T86   ="",Australia61!T85   ="",
Canada62!L86      ="",Canada62!L85      ="",
Canada62!B86      ="",Canada62!B85      ="",
Canada62!T86      ="",Canada62!T85      ="",
Japan63!L86       ="",Japan63!L85       ="",
Japan63!B86       ="",Japan63!B85       ="",
Japan63!T86       ="",Japan63!T85       ="",
Norway64!L86      ="",Norway64!L85      ="",
Norway64!B86      ="",Norway64!B85      ="",
Norway64!T86      ="",Norway64!T85      ="",
Switzerland65!L86 ="",Switzerland65!L85 ="",
Switzerland65!B86 ="",Switzerland65!B85 ="",
Switzerland65!T86 ="",Switzerland65!T85 =""),"",
LN(SQRT(
(Australia61!L86/Australia61!B86
 +Canada62!L86/Canada62!B86
 +Japan63!L86/Japan63!B86
 +Norway64!L86/Norway64!B86
 +Switzerland65!L86/Switzerland65!B86)
/(Australia61!L86/Australia61!T86*Australia61!T85/Australia61!B85
 +Canada62!L86/Canada62!T86*Canada62!T85/Canada62!B85
 +Japan63!L86/Japan63!T86*Japan63!T85/Japan63!B85
 +Norway64!L86/Norway64!T86*Norway64!T85/Norway64!B85
 +Switzerland65!L86/Switzerland65!T86*Switzerland65!T85/Switzerland65!B85)
*(Australia61!L85/Australia61!T85*Australia61!T86/Australia61!B86
 +Canada62!L85/Canada62!T85*Canada62!T86/Canada62!B86
 +Japan63!L85/Japan63!T85*Japan63!T86/Japan63!B86
 +Norway64!L85/Norway64!T85*Norway64!T86/Norway64!B86
 +Switzerland65!L85/Switzerland65!T85*Switzerland65!T86/Switzerland65!B86)
/(Australia61!L85/Australia61!B85
 +Canada62!L85/Canada62!B85
 +Japan63!L85/Japan63!B85
 +Norway64!L85/Norway64!B85
 +Switzerland65!L85/Switzerland65!B85))))</f>
        <v>-4.724904605283399E-2</v>
      </c>
      <c r="Q86" s="61">
        <f t="shared" si="4"/>
        <v>-1.7533174865490865E-2</v>
      </c>
      <c r="R86" s="61">
        <f t="shared" si="5"/>
        <v>-4.6831130805346663E-2</v>
      </c>
      <c r="S86" s="61">
        <f t="shared" si="6"/>
        <v>9.2234071834749916E-3</v>
      </c>
      <c r="T86" s="61">
        <f t="shared" si="7"/>
        <v>-8.4963806717970158E-2</v>
      </c>
      <c r="U86" s="61">
        <f t="shared" si="8"/>
        <v>-6.8039705319177773E-2</v>
      </c>
      <c r="V86" s="61">
        <f>IF(OR(
Australia61!V86   ="",
Australia61!U86   ="",
Canada62!V86      ="",
Canada62!U86      ="",
Japan63!V86       ="",
Japan63!U86       ="",
Norway64!V86      ="",
Norway64!U86      ="",
Switzerland65!V86 ="",
Switzerland65!U86 =""),"",
LN((Australia61!V86+Canada62!V86+Japan63!V86+Norway64!V86+Switzerland65!V86)
/(Australia61!U86+Canada62!U86+Japan63!U86+Norway64!U86+Switzerland65!U86)))</f>
        <v>-0.77556971179112788</v>
      </c>
      <c r="W86" s="61">
        <f>IF(OR(
Australia61!V86   ="",
Australia61!W86   ="",
Australia61!U86   ="",
Canada62!V86      ="",
Canada62!W86      ="",
Canada62!U86      ="",
Japan63!V86       ="",
Japan63!W86       ="",
Japan63!U86       ="",
Norway64!V86      ="",
Norway64!W86      ="",
Norway64!U86      ="",
Switzerland65!V86 ="",
Switzerland65!W86 ="",
Switzerland65!V86 =""),"",
LN((Australia61!V86*Australia61!W86+Canada62!V86*Canada62!W86+Japan63!V86*Japan63!W86+Norway64!V86*Norway64!W86+Switzerland65!V86*Switzerland65!W86)
/(Australia61!U86+Canada62!U86+Japan63!U86+Norway64!U86+Switzerland65!U86)))</f>
        <v>6.8663296137179604</v>
      </c>
      <c r="X86" s="61">
        <f>IF(OR(
Australia61!X86   ="",
Australia61!D86   ="",
Australia61!B86   ="",
Canada62!X86      ="",
Canada62!D86      ="",
Canada62!B86      ="",
Japan63!X86       ="",
Japan63!D86       ="",
Japan63!B86       ="",
Norway64!X86      ="",
Norway64!D86      ="",
Norway64!B86      ="",
Switzerland65!X86 ="",
Switzerland65!D86 ="",
Switzerland65!B86 =""),"",
(Australia61!X86*Australia61!D86/Australia61!B86
 +Canada62!X86*Canada62!D86/Canada62!B86
 +Japan63!X86*Japan63!D86/Japan63!B86
 +Norway64!X86*Norway64!D86/Norway64!B86
 +Switzerland65!X86*Switzerland65!D86/Switzerland65!B86)
/(Australia61!D86/Australia61!B86
 +Canada62!D86/Canada62!B86
 +Japan63!D86/Japan63!B86
 +Norway64!D86/Norway64!B86
 +Switzerland65!D86/Switzerland65!B86))</f>
        <v>0.69831923057283951</v>
      </c>
      <c r="Y86" s="61">
        <f>IF(OR(
Australia61!Y86   ="",
Australia61!D86   ="",
Australia61!B86   ="",
Canada62!Y86      ="",
Canada62!D86      ="",
Canada62!B86      ="",
Japan63!Y86       ="",
Japan63!D86       ="",
Japan63!B86       ="",
Norway64!Y86      ="",
Norway64!D86      ="",
Norway64!B86      ="",
Switzerland65!Y86 ="",
Switzerland65!D86 ="",
Switzerland65!B86 =""),"",
(Australia61!Y86/Australia61!B86
 +Canada62!Y86/Canada62!B86
 +Japan63!Y86/Japan63!B86
 +Norway64!Y86/Norway64!B86
 +Switzerland65!Y86/Switzerland65!B86)
/(Australia61!D86/Australia61!B86
 +Canada62!D86/Canada62!B86
 +Japan63!D86/Japan63!B86
 +Norway64!D86/Norway64!B86
 +Switzerland65!D86/Switzerland65!B86))</f>
        <v>0.11776454034813767</v>
      </c>
      <c r="Z86" s="61">
        <v>3.06</v>
      </c>
      <c r="AA86" s="62">
        <f t="shared" si="3"/>
        <v>4.0093407336562088E-3</v>
      </c>
      <c r="AB86" s="61">
        <f>IF(OR(
Australia61!AB86   ="",
Australia61!D86   ="",
Australia61!B86   ="",
Canada62!AB86      ="",
Canada62!D86      ="",
Canada62!B86      ="",
Japan63!AB86       ="",
Japan63!D86       ="",
Japan63!B86       ="",
Norway64!AB86      ="",
Norway64!D86      ="",
Norway64!B86      ="",
Switzerland65!AB86 ="",
Switzerland65!D86 ="",
Switzerland65!B86 =""),"",
(Australia61!AB86*Australia61!D86/Australia61!B86
 +Canada62!AB86*Canada62!D86/Canada62!B86
 +Japan63!AB86*Japan63!D86/Japan63!B86
 +Norway64!AB86*Norway64!D86/Norway64!B86
 +Switzerland65!AB86*Switzerland65!D86/Switzerland65!B86)
/(Australia61!D86/Australia61!B86
 +Canada62!D86/Canada62!B86
 +Japan63!D86/Japan63!B86
 +Norway64!D86/Norway64!B86
 +Switzerland65!D86/Switzerland65!B86))</f>
        <v>0.46355021759824144</v>
      </c>
    </row>
    <row r="87" spans="1:28">
      <c r="A87" s="62">
        <v>1954</v>
      </c>
      <c r="B87" s="62" t="str">
        <f>IF(OR(
Australia61!AC87   ="",
Australia61!D87   ="",
Australia61!B87   ="",
Canada62!AC87      ="",
Canada62!D87      ="",
Canada62!B87      ="",
Japan63!AC87       ="",
Japan63!D87       ="",
Japan63!B87       ="",
Norway64!AC87      ="",
Norway64!D87      ="",
Norway64!B87      ="",
Switzerland65!AC87 ="",
Switzerland65!D87 ="",
Switzerland65!B87 =""),"",
(Australia61!AC87*Australia61!D87/Australia61!B87
 +Canada62!AC87*Canada62!D87/Canada62!B87
 +Japan63!AC87*Japan63!D87/Japan63!B87
 +Norway64!AC87*Norway64!D87/Norway64!B87
 +Switzerland65!AC87*Switzerland65!D87/Switzerland65!B87)
/(Australia61!D87/Australia61!B87
 +Canada62!D87/Canada62!B87
 +Japan63!D87/Japan63!B87
 +Norway64!D87/Norway64!B87
 +Switzerland65!D87/Switzerland65!B87))</f>
        <v/>
      </c>
      <c r="C87" s="61">
        <f>IF(OR(
Australia61!F87   ="",
Australia61!D87   ="",
Australia61!B87   ="",
Canada62!F87      ="",
Canada62!D87      ="",
Canada62!B87      ="",
Japan63!F87       ="",
Japan63!D87       ="",
Japan63!B87       ="",
Norway64!F87      ="",
Norway64!D87      ="",
Norway64!B87      ="",
Switzerland65!F87 ="",
Switzerland65!D87 ="",
Switzerland65!B87 =""),"",
(Australia61!F87*Australia61!D87/Australia61!B87
 +Canada62!F87*Canada62!D87/Canada62!B87
 +Japan63!F87*Japan63!D87/Japan63!B87
 +Norway64!F87*Norway64!D87/Norway64!B87
 +Switzerland65!F87*Switzerland65!D87/Switzerland65!B87)
/(Australia61!D87/Australia61!B87
 +Canada62!D87/Canada62!B87
 +Japan63!D87/Japan63!B87
 +Norway64!D87/Norway64!B87
 +Switzerland65!D87/Switzerland65!B87))</f>
        <v>0.62159370280206161</v>
      </c>
      <c r="D87" s="61" t="str">
        <f>IF(OR(
Australia61!AE87   ="",
Australia61!D87   ="",
Australia61!B87   ="",
Canada62!AE87      ="",
Canada62!D87      ="",
Canada62!B87      ="",
Japan63!AE87       ="",
Japan63!D87       ="",
Japan63!B87       ="",
Norway64!AE87      ="",
Norway64!D87      ="",
Norway64!B87      ="",
Switzerland65!AE87 ="",
Switzerland65!D87 ="",
Switzerland65!B87 =""),"",
(Australia61!AE87*Australia61!D87/Australia61!B87
 +Canada62!AE87*Canada62!D87/Canada62!B87
 +Japan63!AE87*Japan63!D87/Japan63!B87
 +Norway64!AE87*Norway64!D87/Norway64!B87
 +Switzerland65!AE87*Switzerland65!D87/Switzerland65!B87)
/(Australia61!D87/Australia61!B87
 +Canada62!D87/Canada62!B87
 +Japan63!D87/Japan63!B87
 +Norway64!D87/Norway64!B87
 +Switzerland65!D87/Switzerland65!B87))</f>
        <v/>
      </c>
      <c r="E87" s="61">
        <f>IF(OR(
Australia61!H87   ="",
Australia61!D87   ="",
Australia61!B87   ="",
Canada62!H87      ="",
Canada62!D87      ="",
Canada62!B87      ="",
Japan63!H87       ="",
Japan63!D87       ="",
Japan63!B87       ="",
Norway64!H87      ="",
Norway64!D87      ="",
Norway64!B87      ="",
Switzerland65!H87 ="",
Switzerland65!D87 ="",
Switzerland65!B87 =""),"",
(Australia61!H87*Australia61!D87/Australia61!B87
 +Canada62!H87*Canada62!D87/Canada62!B87
 +Japan63!H87*Japan63!D87/Japan63!B87
 +Norway64!H87*Norway64!D87/Norway64!B87
 +Switzerland65!H87*Switzerland65!D87/Switzerland65!B87)
/(Australia61!D87/Australia61!B87
 +Canada62!D87/Canada62!B87
 +Japan63!D87/Japan63!B87
 +Norway64!D87/Norway64!B87
 +Switzerland65!D87/Switzerland65!B87))</f>
        <v>0.22782248493981425</v>
      </c>
      <c r="F87" s="61">
        <f>IF(OR(
Australia61!I87   ="",
Australia61!D87   ="",
Australia61!B87   ="",
Canada62!I87      ="",
Canada62!D87      ="",
Canada62!B87      ="",
Japan63!I87       ="",
Japan63!D87       ="",
Japan63!B87       ="",
Norway64!I87      ="",
Norway64!D87      ="",
Norway64!B87      ="",
Switzerland65!I87 ="",
Switzerland65!D87 ="",
Switzerland65!B87 =""),"",
(Australia61!I87/Australia61!B87
 +Canada62!I87/Canada62!B87
 +Japan63!I87/Japan63!B87
 +Norway64!I87/Norway64!B87
 +Switzerland65!I87/Switzerland65!B87)
/(Australia61!D87/Australia61!B87
 +Canada62!D87/Canada62!B87
 +Japan63!D87/Japan63!B87
 +Norway64!D87/Norway64!B87
 +Switzerland65!D87/Switzerland65!B87))</f>
        <v>0.15442551873897964</v>
      </c>
      <c r="G87" s="61">
        <f>IF(OR(
Australia61!J87   ="",
Australia61!D87   ="",
Australia61!B87   ="",
Canada62!J87      ="",
Canada62!D87      ="",
Canada62!B87      ="",
Japan63!J87       ="",
Japan63!D87       ="",
Japan63!B87       ="",
Norway64!J87      ="",
Norway64!D87      ="",
Norway64!B87      ="",
Switzerland65!J87 ="",
Switzerland65!D87 ="",
Switzerland65!B87 =""),"",
(Australia61!J87/Australia61!B87
 +Canada62!J87/Canada62!B87
 +Japan63!J87/Japan63!B87
 +Norway64!J87/Norway64!B87
 +Switzerland65!J87/Switzerland65!B87)
/(Australia61!D87/Australia61!B87
 +Canada62!D87/Canada62!B87
 +Japan63!D87/Japan63!B87
 +Norway64!D87/Norway64!B87
 +Switzerland65!D87/Switzerland65!B87))</f>
        <v>0.15821478324533289</v>
      </c>
      <c r="H87" s="61">
        <f>IF(OR(
Australia61!K87   ="",
Australia61!D87   ="",
Australia61!B87   ="",
Canada62!K87      ="",
Canada62!D87      ="",
Canada62!B87      ="",
Japan63!K87       ="",
Japan63!D87       ="",
Japan63!B87       ="",
Norway64!K87      ="",
Norway64!D87      ="",
Norway64!B87      ="",
Switzerland65!K87 ="",
Switzerland65!D87 ="",
Switzerland65!B87 =""),"",
(Australia61!K87/Australia61!B87
 +Canada62!K87/Canada62!B87
 +Japan63!K87/Japan63!B87
 +Norway64!K87/Norway64!B87
 +Switzerland65!K87/Switzerland65!B87)
/(Australia61!D87/Australia61!B87
 +Canada62!D87/Canada62!B87
 +Japan63!D87/Japan63!B87
 +Norway64!D87/Norway64!B87
 +Switzerland65!D87/Switzerland65!B87))</f>
        <v>0.1317451042757985</v>
      </c>
      <c r="I87" s="61">
        <f>IF(OR(
Australia61!L87   ="",
Australia61!D87   ="",
Australia61!B87   ="",
Canada62!L87      ="",
Canada62!D87      ="",
Canada62!B87      ="",
Japan63!L87       ="",
Japan63!D87       ="",
Japan63!B87       ="",
Norway64!L87      ="",
Norway64!D87      ="",
Norway64!B87      ="",
Switzerland65!L87 ="",
Switzerland65!D87 ="",
Switzerland65!B87 =""),"",
(Australia61!L87/Australia61!B87
 +Canada62!L87/Canada62!B87
 +Japan63!L87/Japan63!B87
 +Norway64!L87/Norway64!B87
 +Switzerland65!L87/Switzerland65!B87)
/(Australia61!D87/Australia61!B87
 +Canada62!D87/Canada62!B87
 +Japan63!D87/Japan63!B87
 +Norway64!D87/Norway64!B87
 +Switzerland65!D87/Switzerland65!B87))</f>
        <v>0.15180510308357112</v>
      </c>
      <c r="J87" s="61">
        <f t="shared" si="2"/>
        <v>-2.0059998807772622E-2</v>
      </c>
      <c r="K87" s="62">
        <f>IF(OR(
Australia61!D87   ="",Australia61!D86   ="",
Australia61!B87   ="",Australia61!B86   ="",
Australia61!N87   ="",Australia61!N86   ="",
Canada62!D87      ="",Canada62!D86      ="",
Canada62!B87      ="",Canada62!B86      ="",
Canada62!N87      ="",Canada62!N86      ="",
Japan63!D87       ="",Japan63!D86       ="",
Japan63!B87       ="",Japan63!B86       ="",
Japan63!N87       ="",Japan63!N86       ="",
Norway64!D87      ="",Norway64!D86      ="",
Norway64!B87      ="",Norway64!B86      ="",
Norway64!N87      ="",Norway64!N86      ="",
Switzerland65!D87 ="",Switzerland65!D86 ="",
Switzerland65!B87 ="",Switzerland65!B86 ="",
Switzerland65!N87 ="",Switzerland65!N86 =""),"",
LN(SQRT(
(Australia61!D87/Australia61!B87
 +Canada62!D87/Canada62!B87
 +Japan63!D87/Japan63!B87
 +Norway64!D87/Norway64!B87
 +Switzerland65!D87/Switzerland65!B87)
/(Australia61!D87/Australia61!N87*Australia61!N86/Australia61!B86
 +Canada62!D87/Canada62!N87*Canada62!N86/Canada62!B86
 +Japan63!D87/Japan63!N87*Japan63!N86/Japan63!B86
 +Norway64!D87/Norway64!N87*Norway64!N86/Norway64!B86
 +Switzerland65!D87/Switzerland65!N87*Switzerland65!N86/Switzerland65!B86)
*(Australia61!D86/Australia61!N86*Australia61!N87/Australia61!B87
 +Canada62!D86/Canada62!N86*Canada62!N87/Canada62!B87
 +Japan63!D86/Japan63!N86*Japan63!N87/Japan63!B87
 +Norway64!D86/Norway64!N86*Norway64!N87/Norway64!B87
 +Switzerland65!D86/Switzerland65!N86*Switzerland65!N87/Switzerland65!B87)
/(Australia61!D86/Australia61!B86
 +Canada62!D86/Canada62!B86
 +Japan63!D86/Japan63!B86
 +Norway64!D86/Norway64!B86
 +Switzerland65!D86/Switzerland65!B86))))</f>
        <v>3.3738101421669324E-2</v>
      </c>
      <c r="L87" s="62">
        <f>IF(OR(
Australia61!F87   ="",Australia61!F86   ="",
Australia61!D87   ="",Australia61!D86   ="",
Australia61!B87   ="",Australia61!B86   ="",
Australia61!P87   ="",Australia61!P86   ="",
Canada62!F87      ="",Canada62!F86      ="",
Canada62!D87      ="",Canada62!D86      ="",
Canada62!B87      ="",Canada62!B86      ="",
Canada62!P87      ="",Canada62!P86      ="",
Japan63!F87       ="",Japan63!F86       ="",
Japan63!D87       ="",Japan63!D86       ="",
Japan63!B87       ="",Japan63!B86       ="",
Japan63!P87       ="",Japan63!P86       ="",
Norway64!F87      ="",Norway64!F86      ="",
Norway64!D87      ="",Norway64!D86      ="",
Norway64!B87      ="",Norway64!B86      ="",
Norway64!P87      ="",Norway64!P86      ="",
Switzerland65!F87 ="",Switzerland65!F86 ="",
Switzerland65!D87 ="",Switzerland65!D86 ="",
Switzerland65!B87 ="",Switzerland65!B86 ="",
Switzerland65!P87 ="",Switzerland65!P86 =""),"",
LN(SQRT(
(Australia61!D87*Australia61!F87/Australia61!B87
 +Canada62!D87*Canada62!F87/Canada62!B87
 +Japan63!D87*Japan63!F87/Japan63!B87
 +Norway64!D87*Norway64!F87/Norway64!B87
 +Switzerland65!D87*Switzerland65!F87/Switzerland65!B87)
/(Australia61!D87*Australia61!F87/Australia61!P87*Australia61!P86/Australia61!B86
 +Canada62!D87*Canada62!F87/Canada62!P87*Canada62!P86/Canada62!B86
 +Japan63!D87*Japan63!F87/Japan63!P87*Japan63!P86/Japan63!B86
 +Norway64!D87*Norway64!F87/Norway64!P87*Norway64!P86/Norway64!B86
 +Switzerland65!D87*Switzerland65!F87/Switzerland65!P87*Switzerland65!P86/Switzerland65!B86)
*(Australia61!D86*Australia61!F86/Australia61!P86*Australia61!P87/Australia61!B87
 +Canada62!D86*Canada62!F86/Canada62!P86*Canada62!P87/Canada62!B87
 +Japan63!D86*Japan63!F86/Japan63!P86*Japan63!P87/Japan63!B87
 +Norway64!D86*Norway64!F86/Norway64!P86*Norway64!P87/Norway64!B87
 +Switzerland65!D86*Switzerland65!F86/Switzerland65!P86*Switzerland65!P87/Switzerland65!B87)
/(Australia61!D86*Australia61!F86/Australia61!B86
 +Canada62!D86*Canada62!F86/Canada62!B86
 +Japan63!D86*Japan63!F86/Japan63!B86
 +Norway64!D86*Norway64!F86/Norway64!B86
 +Switzerland65!D86*Switzerland65!F86/Switzerland65!B86))))</f>
        <v>3.3860365576517719E-2</v>
      </c>
      <c r="M87" s="62">
        <f>IF(OR(
Australia61!H87   ="",Australia61!H86   ="",
Australia61!D87   ="",Australia61!D86   ="",
Australia61!B87   ="",Australia61!B86   ="",
Australia61!Q87   ="",Australia61!Q86   ="",
Canada62!H87      ="",Canada62!H86      ="",
Canada62!D87      ="",Canada62!D86      ="",
Canada62!B87      ="",Canada62!B86      ="",
Canada62!Q87      ="",Canada62!Q86      ="",
Japan63!H87       ="",Japan63!H86       ="",
Japan63!D87       ="",Japan63!D86       ="",
Japan63!B87       ="",Japan63!B86       ="",
Japan63!Q87       ="",Japan63!Q86       ="",
Norway64!H87      ="",Norway64!H86      ="",
Norway64!D87      ="",Norway64!D86      ="",
Norway64!B87      ="",Norway64!B86      ="",
Norway64!Q87      ="",Norway64!Q86      ="",
Switzerland65!H87 ="",Switzerland65!H86 ="",
Switzerland65!D87 ="",Switzerland65!D86 ="",
Switzerland65!B87 ="",Switzerland65!B86 ="",
Switzerland65!Q87 ="",Switzerland65!Q86 =""),"",
LN(SQRT(
(Australia61!D87*Australia61!H87/Australia61!B87
 +Canada62!D87*Canada62!H87/Canada62!B87
 +Japan63!D87*Japan63!H87/Japan63!B87
 +Norway64!D87*Norway64!H87/Norway64!B87
 +Switzerland65!D87*Switzerland65!H87/Switzerland65!B87)
/(Australia61!D87*Australia61!H87/Australia61!Q87*Australia61!Q86/Australia61!B86
 +Canada62!D87*Canada62!H87/Canada62!Q87*Canada62!Q86/Canada62!B86
 +Japan63!D87*Japan63!H87/Japan63!Q87*Japan63!Q86/Japan63!B86
 +Norway64!D87*Norway64!H87/Norway64!Q87*Norway64!Q86/Norway64!B86
 +Switzerland65!D87*Switzerland65!H87/Switzerland65!Q87*Switzerland65!Q86/Switzerland65!B86)
*(Australia61!D86*Australia61!H86/Australia61!Q86*Australia61!Q87/Australia61!B87
 +Canada62!D86*Canada62!H86/Canada62!Q86*Canada62!Q87/Canada62!B87
 +Japan63!D86*Japan63!H86/Japan63!Q86*Japan63!Q87/Japan63!B87
 +Norway64!D86*Norway64!H86/Norway64!Q86*Norway64!Q87/Norway64!B87
 +Switzerland65!D86*Switzerland65!H86/Switzerland65!Q86*Switzerland65!Q87/Switzerland65!B87)
/(Australia61!D86*Australia61!H86/Australia61!B86
 +Canada62!D86*Canada62!H86/Canada62!B86
 +Japan63!D86*Japan63!H86/Japan63!B86
 +Norway64!D86*Norway64!H86/Norway64!B86
 +Switzerland65!D86*Switzerland65!H86/Switzerland65!B86))))</f>
        <v>1.1439780710131802E-2</v>
      </c>
      <c r="N87" s="62">
        <f>IF(OR(
Australia61!I87   ="",Australia61!I86   ="",
Australia61!B87   ="",Australia61!B86   ="",
Australia61!R87   ="",Australia61!R86   ="",
Canada62!I87      ="",Canada62!I86      ="",
Canada62!B87      ="",Canada62!B86      ="",
Canada62!R87      ="",Canada62!R86      ="",
Japan63!I87       ="",Japan63!I86       ="",
Japan63!B87       ="",Japan63!B86       ="",
Japan63!R87       ="",Japan63!R86       ="",
Norway64!I87      ="",Norway64!I86      ="",
Norway64!B87      ="",Norway64!B86      ="",
Norway64!R87      ="",Norway64!R86      ="",
Switzerland65!I87 ="",Switzerland65!I86 ="",
Switzerland65!B87 ="",Switzerland65!B86 ="",
Switzerland65!R87 ="",Switzerland65!R86 =""),"",
LN(SQRT(
(Australia61!I87/Australia61!B87
 +Canada62!I87/Canada62!B87
 +Japan63!I87/Japan63!B87
 +Norway64!I87/Norway64!B87
 +Switzerland65!I87/Switzerland65!B87)
/(Australia61!I87/Australia61!R87*Australia61!R86/Australia61!B86
 +Canada62!I87/Canada62!R87*Canada62!R86/Canada62!B86
 +Japan63!I87/Japan63!R87*Japan63!R86/Japan63!B86
 +Norway64!I87/Norway64!R87*Norway64!R86/Norway64!B86
 +Switzerland65!I87/Switzerland65!R87*Switzerland65!R86/Switzerland65!B86)
*(Australia61!I86/Australia61!R86*Australia61!R87/Australia61!B87
 +Canada62!I86/Canada62!R86*Canada62!R87/Canada62!B87
 +Japan63!I86/Japan63!R86*Japan63!R87/Japan63!B87
 +Norway64!I86/Norway64!R86*Norway64!R87/Norway64!B87
 +Switzerland65!I86/Switzerland65!R86*Switzerland65!R87/Switzerland65!B87)
/(Australia61!I86/Australia61!B86
 +Canada62!I86/Canada62!B86
 +Japan63!I86/Japan63!B86
 +Norway64!I86/Norway64!B86
 +Switzerland65!I86/Switzerland65!B86))))</f>
        <v>5.2114734275270636E-2</v>
      </c>
      <c r="O87" s="62">
        <f>IF(OR(
Australia61!K87   ="",Australia61!K86   ="",
Australia61!B87   ="",Australia61!B86   ="",
Australia61!S87   ="",Australia61!S86   ="",
Canada62!K87      ="",Canada62!K86      ="",
Canada62!B87      ="",Canada62!B86      ="",
Canada62!S87      ="",Canada62!S86      ="",
Japan63!K87       ="",Japan63!K86       ="",
Japan63!B87       ="",Japan63!B86       ="",
Japan63!S87       ="",Japan63!S86       ="",
Norway64!K87      ="",Norway64!K86      ="",
Norway64!B87      ="",Norway64!B86      ="",
Norway64!S87      ="",Norway64!S86      ="",
Switzerland65!K87 ="",Switzerland65!K86 ="",
Switzerland65!B87 ="",Switzerland65!B86 ="",
Switzerland65!S87 ="",Switzerland65!S86 =""),"",
LN(SQRT(
(Australia61!K87/Australia61!B87
 +Canada62!K87/Canada62!B87
 +Japan63!K87/Japan63!B87
 +Norway64!K87/Norway64!B87
 +Switzerland65!K87/Switzerland65!B87)
/(Australia61!K87/Australia61!S87*Australia61!S86/Australia61!B86
 +Canada62!K87/Canada62!S87*Canada62!S86/Canada62!B86
 +Japan63!K87/Japan63!S87*Japan63!S86/Japan63!B86
 +Norway64!K87/Norway64!S87*Norway64!S86/Norway64!B86
 +Switzerland65!K87/Switzerland65!S87*Switzerland65!S86/Switzerland65!B86)
*(Australia61!K86/Australia61!S86*Australia61!S87/Australia61!B87
 +Canada62!K86/Canada62!S86*Canada62!S87/Canada62!B87
 +Japan63!K86/Japan63!S86*Japan63!S87/Japan63!B87
 +Norway64!K86/Norway64!S86*Norway64!S87/Norway64!B87
 +Switzerland65!K86/Switzerland65!S86*Switzerland65!S87/Switzerland65!B87)
/(Australia61!K86/Australia61!B86
 +Canada62!K86/Canada62!B86
 +Japan63!K86/Japan63!B86
 +Norway64!K86/Norway64!B86
 +Switzerland65!K86/Switzerland65!B86))))</f>
        <v>-8.0995623480991149E-3</v>
      </c>
      <c r="P87" s="62">
        <f>IF(OR(
Australia61!L87   ="",Australia61!L86   ="",
Australia61!B87   ="",Australia61!B86   ="",
Australia61!T87   ="",Australia61!T86   ="",
Canada62!L87      ="",Canada62!L86      ="",
Canada62!B87      ="",Canada62!B86      ="",
Canada62!T87      ="",Canada62!T86      ="",
Japan63!L87       ="",Japan63!L86       ="",
Japan63!B87       ="",Japan63!B86       ="",
Japan63!T87       ="",Japan63!T86       ="",
Norway64!L87      ="",Norway64!L86      ="",
Norway64!B87      ="",Norway64!B86      ="",
Norway64!T87      ="",Norway64!T86      ="",
Switzerland65!L87 ="",Switzerland65!L86 ="",
Switzerland65!B87 ="",Switzerland65!B86 ="",
Switzerland65!T87 ="",Switzerland65!T86 =""),"",
LN(SQRT(
(Australia61!L87/Australia61!B87
 +Canada62!L87/Canada62!B87
 +Japan63!L87/Japan63!B87
 +Norway64!L87/Norway64!B87
 +Switzerland65!L87/Switzerland65!B87)
/(Australia61!L87/Australia61!T87*Australia61!T86/Australia61!B86
 +Canada62!L87/Canada62!T87*Canada62!T86/Canada62!B86
 +Japan63!L87/Japan63!T87*Japan63!T86/Japan63!B86
 +Norway64!L87/Norway64!T87*Norway64!T86/Norway64!B86
 +Switzerland65!L87/Switzerland65!T87*Switzerland65!T86/Switzerland65!B86)
*(Australia61!L86/Australia61!T86*Australia61!T87/Australia61!B87
 +Canada62!L86/Canada62!T86*Canada62!T87/Canada62!B87
 +Japan63!L86/Japan63!T86*Japan63!T87/Japan63!B87
 +Norway64!L86/Norway64!T86*Norway64!T87/Norway64!B87
 +Switzerland65!L86/Switzerland65!T86*Switzerland65!T87/Switzerland65!B87)
/(Australia61!L86/Australia61!B86
 +Canada62!L86/Canada62!B86
 +Japan63!L86/Japan63!B86
 +Norway64!L86/Norway64!B86
 +Switzerland65!L86/Switzerland65!B86))))</f>
        <v>9.9280513783705615E-5</v>
      </c>
      <c r="Q87" s="61">
        <f t="shared" si="4"/>
        <v>1.2226415484839492E-4</v>
      </c>
      <c r="R87" s="61">
        <f t="shared" si="5"/>
        <v>-2.229832071153752E-2</v>
      </c>
      <c r="S87" s="61">
        <f t="shared" si="6"/>
        <v>1.8376632853601312E-2</v>
      </c>
      <c r="T87" s="61">
        <f t="shared" si="7"/>
        <v>-4.1837663769768441E-2</v>
      </c>
      <c r="U87" s="61">
        <f t="shared" si="8"/>
        <v>-3.3638820907885621E-2</v>
      </c>
      <c r="V87" s="61">
        <f>IF(OR(
Australia61!V87   ="",
Australia61!U87   ="",
Canada62!V87      ="",
Canada62!U87      ="",
Japan63!V87       ="",
Japan63!U87       ="",
Norway64!V87      ="",
Norway64!U87      ="",
Switzerland65!V87 ="",
Switzerland65!U87 =""),"",
LN((Australia61!V87+Canada62!V87+Japan63!V87+Norway64!V87+Switzerland65!V87)
/(Australia61!U87+Canada62!U87+Japan63!U87+Norway64!U87+Switzerland65!U87)))</f>
        <v>-0.77651358281413252</v>
      </c>
      <c r="W87" s="61">
        <f>IF(OR(
Australia61!V87   ="",
Australia61!W87   ="",
Australia61!U87   ="",
Canada62!V87      ="",
Canada62!W87      ="",
Canada62!U87      ="",
Japan63!V87       ="",
Japan63!W87       ="",
Japan63!U87       ="",
Norway64!V87      ="",
Norway64!W87      ="",
Norway64!U87      ="",
Switzerland65!V87 ="",
Switzerland65!W87 ="",
Switzerland65!V87 =""),"",
LN((Australia61!V87*Australia61!W87+Canada62!V87*Canada62!W87+Japan63!V87*Japan63!W87+Norway64!V87*Norway64!W87+Switzerland65!V87*Switzerland65!W87)
/(Australia61!U87+Canada62!U87+Japan63!U87+Norway64!U87+Switzerland65!U87)))</f>
        <v>6.8760384872350473</v>
      </c>
      <c r="X87" s="61">
        <f>IF(OR(
Australia61!X87   ="",
Australia61!D87   ="",
Australia61!B87   ="",
Canada62!X87      ="",
Canada62!D87      ="",
Canada62!B87      ="",
Japan63!X87       ="",
Japan63!D87       ="",
Japan63!B87       ="",
Norway64!X87      ="",
Norway64!D87      ="",
Norway64!B87      ="",
Switzerland65!X87 ="",
Switzerland65!D87 ="",
Switzerland65!B87 =""),"",
(Australia61!X87*Australia61!D87/Australia61!B87
 +Canada62!X87*Canada62!D87/Canada62!B87
 +Japan63!X87*Japan63!D87/Japan63!B87
 +Norway64!X87*Norway64!D87/Norway64!B87
 +Switzerland65!X87*Switzerland65!D87/Switzerland65!B87)
/(Australia61!D87/Australia61!B87
 +Canada62!D87/Canada62!B87
 +Japan63!D87/Japan63!B87
 +Norway64!D87/Norway64!B87
 +Switzerland65!D87/Switzerland65!B87))</f>
        <v>0.69756210552793441</v>
      </c>
      <c r="Y87" s="61">
        <f>IF(OR(
Australia61!Y87   ="",
Australia61!D87   ="",
Australia61!B87   ="",
Canada62!Y87      ="",
Canada62!D87      ="",
Canada62!B87      ="",
Japan63!Y87       ="",
Japan63!D87       ="",
Japan63!B87       ="",
Norway64!Y87      ="",
Norway64!D87      ="",
Norway64!B87      ="",
Switzerland65!Y87 ="",
Switzerland65!D87 ="",
Switzerland65!B87 =""),"",
(Australia61!Y87/Australia61!B87
 +Canada62!Y87/Canada62!B87
 +Japan63!Y87/Japan63!B87
 +Norway64!Y87/Norway64!B87
 +Switzerland65!Y87/Switzerland65!B87)
/(Australia61!D87/Australia61!B87
 +Canada62!D87/Canada62!B87
 +Japan63!D87/Japan63!B87
 +Norway64!D87/Norway64!B87
 +Switzerland65!D87/Switzerland65!B87))</f>
        <v>0.11967859949358843</v>
      </c>
      <c r="Z87" s="61">
        <v>3.05</v>
      </c>
      <c r="AA87" s="62">
        <f t="shared" si="3"/>
        <v>-3.1381014216693218E-3</v>
      </c>
      <c r="AB87" s="61">
        <f>IF(OR(
Australia61!AB87   ="",
Australia61!D87   ="",
Australia61!B87   ="",
Canada62!AB87      ="",
Canada62!D87      ="",
Canada62!B87      ="",
Japan63!AB87       ="",
Japan63!D87       ="",
Japan63!B87       ="",
Norway64!AB87      ="",
Norway64!D87      ="",
Norway64!B87      ="",
Switzerland65!AB87 ="",
Switzerland65!D87 ="",
Switzerland65!B87 =""),"",
(Australia61!AB87*Australia61!D87/Australia61!B87
 +Canada62!AB87*Canada62!D87/Canada62!B87
 +Japan63!AB87*Japan63!D87/Japan63!B87
 +Norway64!AB87*Norway64!D87/Norway64!B87
 +Switzerland65!AB87*Switzerland65!D87/Switzerland65!B87)
/(Australia61!D87/Australia61!B87
 +Canada62!D87/Canada62!B87
 +Japan63!D87/Japan63!B87
 +Norway64!D87/Norway64!B87
 +Switzerland65!D87/Switzerland65!B87))</f>
        <v>0.45099082129149881</v>
      </c>
    </row>
    <row r="88" spans="1:28">
      <c r="A88" s="62">
        <v>1955</v>
      </c>
      <c r="B88" s="62" t="str">
        <f>IF(OR(
Australia61!AC88   ="",
Australia61!D88   ="",
Australia61!B88   ="",
Canada62!AC88      ="",
Canada62!D88      ="",
Canada62!B88      ="",
Japan63!AC88       ="",
Japan63!D88       ="",
Japan63!B88       ="",
Norway64!AC88      ="",
Norway64!D88      ="",
Norway64!B88      ="",
Switzerland65!AC88 ="",
Switzerland65!D88 ="",
Switzerland65!B88 =""),"",
(Australia61!AC88*Australia61!D88/Australia61!B88
 +Canada62!AC88*Canada62!D88/Canada62!B88
 +Japan63!AC88*Japan63!D88/Japan63!B88
 +Norway64!AC88*Norway64!D88/Norway64!B88
 +Switzerland65!AC88*Switzerland65!D88/Switzerland65!B88)
/(Australia61!D88/Australia61!B88
 +Canada62!D88/Canada62!B88
 +Japan63!D88/Japan63!B88
 +Norway64!D88/Norway64!B88
 +Switzerland65!D88/Switzerland65!B88))</f>
        <v/>
      </c>
      <c r="C88" s="61">
        <f>IF(OR(
Australia61!F88   ="",
Australia61!D88   ="",
Australia61!B88   ="",
Canada62!F88      ="",
Canada62!D88      ="",
Canada62!B88      ="",
Japan63!F88       ="",
Japan63!D88       ="",
Japan63!B88       ="",
Norway64!F88      ="",
Norway64!D88      ="",
Norway64!B88      ="",
Switzerland65!F88 ="",
Switzerland65!D88 ="",
Switzerland65!B88 =""),"",
(Australia61!F88*Australia61!D88/Australia61!B88
 +Canada62!F88*Canada62!D88/Canada62!B88
 +Japan63!F88*Japan63!D88/Japan63!B88
 +Norway64!F88*Norway64!D88/Norway64!B88
 +Switzerland65!F88*Switzerland65!D88/Switzerland65!B88)
/(Australia61!D88/Australia61!B88
 +Canada62!D88/Canada62!B88
 +Japan63!D88/Japan63!B88
 +Norway64!D88/Norway64!B88
 +Switzerland65!D88/Switzerland65!B88))</f>
        <v>0.60972024280310855</v>
      </c>
      <c r="D88" s="61" t="str">
        <f>IF(OR(
Australia61!AE88   ="",
Australia61!D88   ="",
Australia61!B88   ="",
Canada62!AE88      ="",
Canada62!D88      ="",
Canada62!B88      ="",
Japan63!AE88       ="",
Japan63!D88       ="",
Japan63!B88       ="",
Norway64!AE88      ="",
Norway64!D88      ="",
Norway64!B88      ="",
Switzerland65!AE88 ="",
Switzerland65!D88 ="",
Switzerland65!B88 =""),"",
(Australia61!AE88*Australia61!D88/Australia61!B88
 +Canada62!AE88*Canada62!D88/Canada62!B88
 +Japan63!AE88*Japan63!D88/Japan63!B88
 +Norway64!AE88*Norway64!D88/Norway64!B88
 +Switzerland65!AE88*Switzerland65!D88/Switzerland65!B88)
/(Australia61!D88/Australia61!B88
 +Canada62!D88/Canada62!B88
 +Japan63!D88/Japan63!B88
 +Norway64!D88/Norway64!B88
 +Switzerland65!D88/Switzerland65!B88))</f>
        <v/>
      </c>
      <c r="E88" s="61">
        <f>IF(OR(
Australia61!H88   ="",
Australia61!D88   ="",
Australia61!B88   ="",
Canada62!H88      ="",
Canada62!D88      ="",
Canada62!B88      ="",
Japan63!H88       ="",
Japan63!D88       ="",
Japan63!B88       ="",
Norway64!H88      ="",
Norway64!D88      ="",
Norway64!B88      ="",
Switzerland65!H88 ="",
Switzerland65!D88 ="",
Switzerland65!B88 =""),"",
(Australia61!H88*Australia61!D88/Australia61!B88
 +Canada62!H88*Canada62!D88/Canada62!B88
 +Japan63!H88*Japan63!D88/Japan63!B88
 +Norway64!H88*Norway64!D88/Norway64!B88
 +Switzerland65!H88*Switzerland65!D88/Switzerland65!B88)
/(Australia61!D88/Australia61!B88
 +Canada62!D88/Canada62!B88
 +Japan63!D88/Japan63!B88
 +Norway64!D88/Norway64!B88
 +Switzerland65!D88/Switzerland65!B88))</f>
        <v>0.22982557699832418</v>
      </c>
      <c r="F88" s="61">
        <f>IF(OR(
Australia61!I88   ="",
Australia61!D88   ="",
Australia61!B88   ="",
Canada62!I88      ="",
Canada62!D88      ="",
Canada62!B88      ="",
Japan63!I88       ="",
Japan63!D88       ="",
Japan63!B88       ="",
Norway64!I88      ="",
Norway64!D88      ="",
Norway64!B88      ="",
Switzerland65!I88 ="",
Switzerland65!D88 ="",
Switzerland65!B88 =""),"",
(Australia61!I88/Australia61!B88
 +Canada62!I88/Canada62!B88
 +Japan63!I88/Japan63!B88
 +Norway64!I88/Norway64!B88
 +Switzerland65!I88/Switzerland65!B88)
/(Australia61!D88/Australia61!B88
 +Canada62!D88/Canada62!B88
 +Japan63!D88/Japan63!B88
 +Norway64!D88/Norway64!B88
 +Switzerland65!D88/Switzerland65!B88))</f>
        <v>0.14025509547974621</v>
      </c>
      <c r="G88" s="61">
        <f>IF(OR(
Australia61!J88   ="",
Australia61!D88   ="",
Australia61!B88   ="",
Canada62!J88      ="",
Canada62!D88      ="",
Canada62!B88      ="",
Japan63!J88       ="",
Japan63!D88       ="",
Japan63!B88       ="",
Norway64!J88      ="",
Norway64!D88      ="",
Norway64!B88      ="",
Switzerland65!J88 ="",
Switzerland65!D88 ="",
Switzerland65!B88 =""),"",
(Australia61!J88/Australia61!B88
 +Canada62!J88/Canada62!B88
 +Japan63!J88/Japan63!B88
 +Norway64!J88/Norway64!B88
 +Switzerland65!J88/Switzerland65!B88)
/(Australia61!D88/Australia61!B88
 +Canada62!D88/Canada62!B88
 +Japan63!D88/Japan63!B88
 +Norway64!D88/Norway64!B88
 +Switzerland65!D88/Switzerland65!B88))</f>
        <v>0.14295448117399709</v>
      </c>
      <c r="H88" s="61">
        <f>IF(OR(
Australia61!K88   ="",
Australia61!D88   ="",
Australia61!B88   ="",
Canada62!K88      ="",
Canada62!D88      ="",
Canada62!B88      ="",
Japan63!K88       ="",
Japan63!D88       ="",
Japan63!B88       ="",
Norway64!K88      ="",
Norway64!D88      ="",
Norway64!B88      ="",
Switzerland65!K88 ="",
Switzerland65!D88 ="",
Switzerland65!B88 =""),"",
(Australia61!K88/Australia61!B88
 +Canada62!K88/Canada62!B88
 +Japan63!K88/Japan63!B88
 +Norway64!K88/Norway64!B88
 +Switzerland65!K88/Switzerland65!B88)
/(Australia61!D88/Australia61!B88
 +Canada62!D88/Canada62!B88
 +Japan63!D88/Japan63!B88
 +Norway64!D88/Norway64!B88
 +Switzerland65!D88/Switzerland65!B88))</f>
        <v>0.13307702841863689</v>
      </c>
      <c r="I88" s="61">
        <f>IF(OR(
Australia61!L88   ="",
Australia61!D88   ="",
Australia61!B88   ="",
Canada62!L88      ="",
Canada62!D88      ="",
Canada62!B88      ="",
Japan63!L88       ="",
Japan63!D88       ="",
Japan63!B88       ="",
Norway64!L88      ="",
Norway64!D88      ="",
Norway64!B88      ="",
Switzerland65!L88 ="",
Switzerland65!D88 ="",
Switzerland65!B88 =""),"",
(Australia61!L88/Australia61!B88
 +Canada62!L88/Canada62!B88
 +Japan63!L88/Japan63!B88
 +Norway64!L88/Norway64!B88
 +Switzerland65!L88/Switzerland65!B88)
/(Australia61!D88/Australia61!B88
 +Canada62!D88/Canada62!B88
 +Japan63!D88/Japan63!B88
 +Norway64!D88/Norway64!B88
 +Switzerland65!D88/Switzerland65!B88))</f>
        <v>0.1548309606770539</v>
      </c>
      <c r="J88" s="61">
        <f t="shared" si="2"/>
        <v>-2.1753932258417014E-2</v>
      </c>
      <c r="K88" s="62">
        <f>IF(OR(
Australia61!D88   ="",Australia61!D87   ="",
Australia61!B88   ="",Australia61!B87   ="",
Australia61!N88   ="",Australia61!N87   ="",
Canada62!D88      ="",Canada62!D87      ="",
Canada62!B88      ="",Canada62!B87      ="",
Canada62!N88      ="",Canada62!N87      ="",
Japan63!D88       ="",Japan63!D87       ="",
Japan63!B88       ="",Japan63!B87       ="",
Japan63!N88       ="",Japan63!N87       ="",
Norway64!D88      ="",Norway64!D87      ="",
Norway64!B88      ="",Norway64!B87      ="",
Norway64!N88      ="",Norway64!N87      ="",
Switzerland65!D88 ="",Switzerland65!D87 ="",
Switzerland65!B88 ="",Switzerland65!B87 ="",
Switzerland65!N88 ="",Switzerland65!N87 =""),"",
LN(SQRT(
(Australia61!D88/Australia61!B88
 +Canada62!D88/Canada62!B88
 +Japan63!D88/Japan63!B88
 +Norway64!D88/Norway64!B88
 +Switzerland65!D88/Switzerland65!B88)
/(Australia61!D88/Australia61!N88*Australia61!N87/Australia61!B87
 +Canada62!D88/Canada62!N88*Canada62!N87/Canada62!B87
 +Japan63!D88/Japan63!N88*Japan63!N87/Japan63!B87
 +Norway64!D88/Norway64!N88*Norway64!N87/Norway64!B87
 +Switzerland65!D88/Switzerland65!N88*Switzerland65!N87/Switzerland65!B87)
*(Australia61!D87/Australia61!N87*Australia61!N88/Australia61!B88
 +Canada62!D87/Canada62!N87*Canada62!N88/Canada62!B88
 +Japan63!D87/Japan63!N87*Japan63!N88/Japan63!B88
 +Norway64!D87/Norway64!N87*Norway64!N88/Norway64!B88
 +Switzerland65!D87/Switzerland65!N87*Switzerland65!N88/Switzerland65!B88)
/(Australia61!D87/Australia61!B87
 +Canada62!D87/Canada62!B87
 +Japan63!D87/Japan63!B87
 +Norway64!D87/Norway64!B87
 +Switzerland65!D87/Switzerland65!B87))))</f>
        <v>1.5757008097405916E-2</v>
      </c>
      <c r="L88" s="62">
        <f>IF(OR(
Australia61!F88   ="",Australia61!F87   ="",
Australia61!D88   ="",Australia61!D87   ="",
Australia61!B88   ="",Australia61!B87   ="",
Australia61!P88   ="",Australia61!P87   ="",
Canada62!F88      ="",Canada62!F87      ="",
Canada62!D88      ="",Canada62!D87      ="",
Canada62!B88      ="",Canada62!B87      ="",
Canada62!P88      ="",Canada62!P87      ="",
Japan63!F88       ="",Japan63!F87       ="",
Japan63!D88       ="",Japan63!D87       ="",
Japan63!B88       ="",Japan63!B87       ="",
Japan63!P88       ="",Japan63!P87       ="",
Norway64!F88      ="",Norway64!F87      ="",
Norway64!D88      ="",Norway64!D87      ="",
Norway64!B88      ="",Norway64!B87      ="",
Norway64!P88      ="",Norway64!P87      ="",
Switzerland65!F88 ="",Switzerland65!F87 ="",
Switzerland65!D88 ="",Switzerland65!D87 ="",
Switzerland65!B88 ="",Switzerland65!B87 ="",
Switzerland65!P88 ="",Switzerland65!P87 =""),"",
LN(SQRT(
(Australia61!D88*Australia61!F88/Australia61!B88
 +Canada62!D88*Canada62!F88/Canada62!B88
 +Japan63!D88*Japan63!F88/Japan63!B88
 +Norway64!D88*Norway64!F88/Norway64!B88
 +Switzerland65!D88*Switzerland65!F88/Switzerland65!B88)
/(Australia61!D88*Australia61!F88/Australia61!P88*Australia61!P87/Australia61!B87
 +Canada62!D88*Canada62!F88/Canada62!P88*Canada62!P87/Canada62!B87
 +Japan63!D88*Japan63!F88/Japan63!P88*Japan63!P87/Japan63!B87
 +Norway64!D88*Norway64!F88/Norway64!P88*Norway64!P87/Norway64!B87
 +Switzerland65!D88*Switzerland65!F88/Switzerland65!P88*Switzerland65!P87/Switzerland65!B87)
*(Australia61!D87*Australia61!F87/Australia61!P87*Australia61!P88/Australia61!B88
 +Canada62!D87*Canada62!F87/Canada62!P87*Canada62!P88/Canada62!B88
 +Japan63!D87*Japan63!F87/Japan63!P87*Japan63!P88/Japan63!B88
 +Norway64!D87*Norway64!F87/Norway64!P87*Norway64!P88/Norway64!B88
 +Switzerland65!D87*Switzerland65!F87/Switzerland65!P87*Switzerland65!P88/Switzerland65!B88)
/(Australia61!D87*Australia61!F87/Australia61!B87
 +Canada62!D87*Canada62!F87/Canada62!B87
 +Japan63!D87*Japan63!F87/Japan63!B87
 +Norway64!D87*Norway64!F87/Norway64!B87
 +Switzerland65!D87*Switzerland65!F87/Switzerland65!B87))))</f>
        <v>1.0962405039260865E-2</v>
      </c>
      <c r="M88" s="62">
        <f>IF(OR(
Australia61!H88   ="",Australia61!H87   ="",
Australia61!D88   ="",Australia61!D87   ="",
Australia61!B88   ="",Australia61!B87   ="",
Australia61!Q88   ="",Australia61!Q87   ="",
Canada62!H88      ="",Canada62!H87      ="",
Canada62!D88      ="",Canada62!D87      ="",
Canada62!B88      ="",Canada62!B87      ="",
Canada62!Q88      ="",Canada62!Q87      ="",
Japan63!H88       ="",Japan63!H87       ="",
Japan63!D88       ="",Japan63!D87       ="",
Japan63!B88       ="",Japan63!B87       ="",
Japan63!Q88       ="",Japan63!Q87       ="",
Norway64!H88      ="",Norway64!H87      ="",
Norway64!D88      ="",Norway64!D87      ="",
Norway64!B88      ="",Norway64!B87      ="",
Norway64!Q88      ="",Norway64!Q87      ="",
Switzerland65!H88 ="",Switzerland65!H87 ="",
Switzerland65!D88 ="",Switzerland65!D87 ="",
Switzerland65!B88 ="",Switzerland65!B87 ="",
Switzerland65!Q88 ="",Switzerland65!Q87 =""),"",
LN(SQRT(
(Australia61!D88*Australia61!H88/Australia61!B88
 +Canada62!D88*Canada62!H88/Canada62!B88
 +Japan63!D88*Japan63!H88/Japan63!B88
 +Norway64!D88*Norway64!H88/Norway64!B88
 +Switzerland65!D88*Switzerland65!H88/Switzerland65!B88)
/(Australia61!D88*Australia61!H88/Australia61!Q88*Australia61!Q87/Australia61!B87
 +Canada62!D88*Canada62!H88/Canada62!Q88*Canada62!Q87/Canada62!B87
 +Japan63!D88*Japan63!H88/Japan63!Q88*Japan63!Q87/Japan63!B87
 +Norway64!D88*Norway64!H88/Norway64!Q88*Norway64!Q87/Norway64!B87
 +Switzerland65!D88*Switzerland65!H88/Switzerland65!Q88*Switzerland65!Q87/Switzerland65!B87)
*(Australia61!D87*Australia61!H87/Australia61!Q87*Australia61!Q88/Australia61!B88
 +Canada62!D87*Canada62!H87/Canada62!Q87*Canada62!Q88/Canada62!B88
 +Japan63!D87*Japan63!H87/Japan63!Q87*Japan63!Q88/Japan63!B88
 +Norway64!D87*Norway64!H87/Norway64!Q87*Norway64!Q88/Norway64!B88
 +Switzerland65!D87*Switzerland65!H87/Switzerland65!Q87*Switzerland65!Q88/Switzerland65!B88)
/(Australia61!D87*Australia61!H87/Australia61!B87
 +Canada62!D87*Canada62!H87/Canada62!B87
 +Japan63!D87*Japan63!H87/Japan63!B87
 +Norway64!D87*Norway64!H87/Norway64!B87
 +Switzerland65!D87*Switzerland65!H87/Switzerland65!B87))))</f>
        <v>1.8788720114320995E-2</v>
      </c>
      <c r="N88" s="62">
        <f>IF(OR(
Australia61!I88   ="",Australia61!I87   ="",
Australia61!B88   ="",Australia61!B87   ="",
Australia61!R88   ="",Australia61!R87   ="",
Canada62!I88      ="",Canada62!I87      ="",
Canada62!B88      ="",Canada62!B87      ="",
Canada62!R88      ="",Canada62!R87      ="",
Japan63!I88       ="",Japan63!I87       ="",
Japan63!B88       ="",Japan63!B87       ="",
Japan63!R88       ="",Japan63!R87       ="",
Norway64!I88      ="",Norway64!I87      ="",
Norway64!B88      ="",Norway64!B87      ="",
Norway64!R88      ="",Norway64!R87      ="",
Switzerland65!I88 ="",Switzerland65!I87 ="",
Switzerland65!B88 ="",Switzerland65!B87 ="",
Switzerland65!R88 ="",Switzerland65!R87 =""),"",
LN(SQRT(
(Australia61!I88/Australia61!B88
 +Canada62!I88/Canada62!B88
 +Japan63!I88/Japan63!B88
 +Norway64!I88/Norway64!B88
 +Switzerland65!I88/Switzerland65!B88)
/(Australia61!I88/Australia61!R88*Australia61!R87/Australia61!B87
 +Canada62!I88/Canada62!R88*Canada62!R87/Canada62!B87
 +Japan63!I88/Japan63!R88*Japan63!R87/Japan63!B87
 +Norway64!I88/Norway64!R88*Norway64!R87/Norway64!B87
 +Switzerland65!I88/Switzerland65!R88*Switzerland65!R87/Switzerland65!B87)
*(Australia61!I87/Australia61!R87*Australia61!R88/Australia61!B88
 +Canada62!I87/Canada62!R87*Canada62!R88/Canada62!B88
 +Japan63!I87/Japan63!R87*Japan63!R88/Japan63!B88
 +Norway64!I87/Norway64!R87*Norway64!R88/Norway64!B88
 +Switzerland65!I87/Switzerland65!R87*Switzerland65!R88/Switzerland65!B88)
/(Australia61!I87/Australia61!B87
 +Canada62!I87/Canada62!B87
 +Japan63!I87/Japan63!B87
 +Norway64!I87/Norway64!B87
 +Switzerland65!I87/Switzerland65!B87))))</f>
        <v>5.1893621631579859E-2</v>
      </c>
      <c r="O88" s="62">
        <f>IF(OR(
Australia61!K88   ="",Australia61!K87   ="",
Australia61!B88   ="",Australia61!B87   ="",
Australia61!S88   ="",Australia61!S87   ="",
Canada62!K88      ="",Canada62!K87      ="",
Canada62!B88      ="",Canada62!B87      ="",
Canada62!S88      ="",Canada62!S87      ="",
Japan63!K88       ="",Japan63!K87       ="",
Japan63!B88       ="",Japan63!B87       ="",
Japan63!S88       ="",Japan63!S87       ="",
Norway64!K88      ="",Norway64!K87      ="",
Norway64!B88      ="",Norway64!B87      ="",
Norway64!S88      ="",Norway64!S87      ="",
Switzerland65!K88 ="",Switzerland65!K87 ="",
Switzerland65!B88 ="",Switzerland65!B87 ="",
Switzerland65!S88 ="",Switzerland65!S87 =""),"",
LN(SQRT(
(Australia61!K88/Australia61!B88
 +Canada62!K88/Canada62!B88
 +Japan63!K88/Japan63!B88
 +Norway64!K88/Norway64!B88
 +Switzerland65!K88/Switzerland65!B88)
/(Australia61!K88/Australia61!S88*Australia61!S87/Australia61!B87
 +Canada62!K88/Canada62!S88*Canada62!S87/Canada62!B87
 +Japan63!K88/Japan63!S88*Japan63!S87/Japan63!B87
 +Norway64!K88/Norway64!S88*Norway64!S87/Norway64!B87
 +Switzerland65!K88/Switzerland65!S88*Switzerland65!S87/Switzerland65!B87)
*(Australia61!K87/Australia61!S87*Australia61!S88/Australia61!B88
 +Canada62!K87/Canada62!S87*Canada62!S88/Canada62!B88
 +Japan63!K87/Japan63!S87*Japan63!S88/Japan63!B88
 +Norway64!K87/Norway64!S87*Norway64!S88/Norway64!B88
 +Switzerland65!K87/Switzerland65!S87*Switzerland65!S88/Switzerland65!B88)
/(Australia61!K87/Australia61!B87
 +Canada62!K87/Canada62!B87
 +Japan63!K87/Japan63!B87
 +Norway64!K87/Norway64!B87
 +Switzerland65!K87/Switzerland65!B87))))</f>
        <v>5.781928513211956E-3</v>
      </c>
      <c r="P88" s="62">
        <f>IF(OR(
Australia61!L88   ="",Australia61!L87   ="",
Australia61!B88   ="",Australia61!B87   ="",
Australia61!T88   ="",Australia61!T87   ="",
Canada62!L88      ="",Canada62!L87      ="",
Canada62!B88      ="",Canada62!B87      ="",
Canada62!T88      ="",Canada62!T87      ="",
Japan63!L88       ="",Japan63!L87       ="",
Japan63!B88       ="",Japan63!B87       ="",
Japan63!T88       ="",Japan63!T87       ="",
Norway64!L88      ="",Norway64!L87      ="",
Norway64!B88      ="",Norway64!B87      ="",
Norway64!T88      ="",Norway64!T87      ="",
Switzerland65!L88 ="",Switzerland65!L87 ="",
Switzerland65!B88 ="",Switzerland65!B87 ="",
Switzerland65!T88 ="",Switzerland65!T87 =""),"",
LN(SQRT(
(Australia61!L88/Australia61!B88
 +Canada62!L88/Canada62!B88
 +Japan63!L88/Japan63!B88
 +Norway64!L88/Norway64!B88
 +Switzerland65!L88/Switzerland65!B88)
/(Australia61!L88/Australia61!T88*Australia61!T87/Australia61!B87
 +Canada62!L88/Canada62!T88*Canada62!T87/Canada62!B87
 +Japan63!L88/Japan63!T88*Japan63!T87/Japan63!B87
 +Norway64!L88/Norway64!T88*Norway64!T87/Norway64!B87
 +Switzerland65!L88/Switzerland65!T88*Switzerland65!T87/Switzerland65!B87)
*(Australia61!L87/Australia61!T87*Australia61!T88/Australia61!B88
 +Canada62!L87/Canada62!T87*Canada62!T88/Canada62!B88
 +Japan63!L87/Japan63!T87*Japan63!T88/Japan63!B88
 +Norway64!L87/Norway64!T87*Norway64!T88/Norway64!B88
 +Switzerland65!L87/Switzerland65!T87*Switzerland65!T88/Switzerland65!B88)
/(Australia61!L87/Australia61!B87
 +Canada62!L87/Canada62!B87
 +Japan63!L87/Japan63!B87
 +Norway64!L87/Norway64!B87
 +Switzerland65!L87/Switzerland65!B87))))</f>
        <v>1.7971153657867261E-2</v>
      </c>
      <c r="Q88" s="61">
        <f t="shared" si="4"/>
        <v>-4.794603058145051E-3</v>
      </c>
      <c r="R88" s="61">
        <f t="shared" si="5"/>
        <v>3.0317120169150794E-3</v>
      </c>
      <c r="S88" s="61">
        <f t="shared" si="6"/>
        <v>3.6136613534173939E-2</v>
      </c>
      <c r="T88" s="61">
        <f t="shared" si="7"/>
        <v>-9.9750795841939601E-3</v>
      </c>
      <c r="U88" s="61">
        <f t="shared" si="8"/>
        <v>2.2141455604613447E-3</v>
      </c>
      <c r="V88" s="61">
        <f>IF(OR(
Australia61!V88   ="",
Australia61!U88   ="",
Canada62!V88      ="",
Canada62!U88      ="",
Japan63!V88       ="",
Japan63!U88       ="",
Norway64!V88      ="",
Norway64!U88      ="",
Switzerland65!V88 ="",
Switzerland65!U88 =""),"",
LN((Australia61!V88+Canada62!V88+Japan63!V88+Norway64!V88+Switzerland65!V88)
/(Australia61!U88+Canada62!U88+Japan63!U88+Norway64!U88+Switzerland65!U88)))</f>
        <v>-0.7626482548883865</v>
      </c>
      <c r="W88" s="61">
        <f>IF(OR(
Australia61!V88   ="",
Australia61!W88   ="",
Australia61!U88   ="",
Canada62!V88      ="",
Canada62!W88      ="",
Canada62!U88      ="",
Japan63!V88       ="",
Japan63!W88       ="",
Japan63!U88       ="",
Norway64!V88      ="",
Norway64!W88      ="",
Norway64!U88      ="",
Switzerland65!V88 ="",
Switzerland65!W88 ="",
Switzerland65!V88 =""),"",
LN((Australia61!V88*Australia61!W88+Canada62!V88*Canada62!W88+Japan63!V88*Japan63!W88+Norway64!V88*Norway64!W88+Switzerland65!V88*Switzerland65!W88)
/(Australia61!U88+Canada62!U88+Japan63!U88+Norway64!U88+Switzerland65!U88)))</f>
        <v>6.8987035723776104</v>
      </c>
      <c r="X88" s="61">
        <f>IF(OR(
Australia61!X88   ="",
Australia61!D88   ="",
Australia61!B88   ="",
Canada62!X88      ="",
Canada62!D88      ="",
Canada62!B88      ="",
Japan63!X88       ="",
Japan63!D88       ="",
Japan63!B88       ="",
Norway64!X88      ="",
Norway64!D88      ="",
Norway64!B88      ="",
Switzerland65!X88 ="",
Switzerland65!D88 ="",
Switzerland65!B88 =""),"",
(Australia61!X88*Australia61!D88/Australia61!B88
 +Canada62!X88*Canada62!D88/Canada62!B88
 +Japan63!X88*Japan63!D88/Japan63!B88
 +Norway64!X88*Norway64!D88/Norway64!B88
 +Switzerland65!X88*Switzerland65!D88/Switzerland65!B88)
/(Australia61!D88/Australia61!B88
 +Canada62!D88/Canada62!B88
 +Japan63!D88/Japan63!B88
 +Norway64!D88/Norway64!B88
 +Switzerland65!D88/Switzerland65!B88))</f>
        <v>0.69719936135333749</v>
      </c>
      <c r="Y88" s="61">
        <f>IF(OR(
Australia61!Y88   ="",
Australia61!D88   ="",
Australia61!B88   ="",
Canada62!Y88      ="",
Canada62!D88      ="",
Canada62!B88      ="",
Japan63!Y88       ="",
Japan63!D88       ="",
Japan63!B88       ="",
Norway64!Y88      ="",
Norway64!D88      ="",
Norway64!B88      ="",
Switzerland65!Y88 ="",
Switzerland65!D88 ="",
Switzerland65!B88 =""),"",
(Australia61!Y88/Australia61!B88
 +Canada62!Y88/Canada62!B88
 +Japan63!Y88/Japan63!B88
 +Norway64!Y88/Norway64!B88
 +Switzerland65!Y88/Switzerland65!B88)
/(Australia61!D88/Australia61!B88
 +Canada62!D88/Canada62!B88
 +Japan63!D88/Japan63!B88
 +Norway64!D88/Norway64!B88
 +Switzerland65!D88/Switzerland65!B88))</f>
        <v>0.11983198304193937</v>
      </c>
      <c r="Z88" s="61">
        <v>1.78</v>
      </c>
      <c r="AA88" s="62">
        <f t="shared" si="3"/>
        <v>1.4742991902594083E-2</v>
      </c>
      <c r="AB88" s="61">
        <f>IF(OR(
Australia61!AB88   ="",
Australia61!D88   ="",
Australia61!B88   ="",
Canada62!AB88      ="",
Canada62!D88      ="",
Canada62!B88      ="",
Japan63!AB88       ="",
Japan63!D88       ="",
Japan63!B88       ="",
Norway64!AB88      ="",
Norway64!D88      ="",
Norway64!B88      ="",
Switzerland65!AB88 ="",
Switzerland65!D88 ="",
Switzerland65!B88 =""),"",
(Australia61!AB88*Australia61!D88/Australia61!B88
 +Canada62!AB88*Canada62!D88/Canada62!B88
 +Japan63!AB88*Japan63!D88/Japan63!B88
 +Norway64!AB88*Norway64!D88/Norway64!B88
 +Switzerland65!AB88*Switzerland65!D88/Switzerland65!B88)
/(Australia61!D88/Australia61!B88
 +Canada62!D88/Canada62!B88
 +Japan63!D88/Japan63!B88
 +Norway64!D88/Norway64!B88
 +Switzerland65!D88/Switzerland65!B88))</f>
        <v>0.43219572439227838</v>
      </c>
    </row>
    <row r="89" spans="1:28">
      <c r="A89" s="62">
        <v>1956</v>
      </c>
      <c r="B89" s="62" t="str">
        <f>IF(OR(
Australia61!AC89   ="",
Australia61!D89   ="",
Australia61!B89   ="",
Canada62!AC89      ="",
Canada62!D89      ="",
Canada62!B89      ="",
Japan63!AC89       ="",
Japan63!D89       ="",
Japan63!B89       ="",
Norway64!AC89      ="",
Norway64!D89      ="",
Norway64!B89      ="",
Switzerland65!AC89 ="",
Switzerland65!D89 ="",
Switzerland65!B89 =""),"",
(Australia61!AC89*Australia61!D89/Australia61!B89
 +Canada62!AC89*Canada62!D89/Canada62!B89
 +Japan63!AC89*Japan63!D89/Japan63!B89
 +Norway64!AC89*Norway64!D89/Norway64!B89
 +Switzerland65!AC89*Switzerland65!D89/Switzerland65!B89)
/(Australia61!D89/Australia61!B89
 +Canada62!D89/Canada62!B89
 +Japan63!D89/Japan63!B89
 +Norway64!D89/Norway64!B89
 +Switzerland65!D89/Switzerland65!B89))</f>
        <v/>
      </c>
      <c r="C89" s="61">
        <f>IF(OR(
Australia61!F89   ="",
Australia61!D89   ="",
Australia61!B89   ="",
Canada62!F89      ="",
Canada62!D89      ="",
Canada62!B89      ="",
Japan63!F89       ="",
Japan63!D89       ="",
Japan63!B89       ="",
Norway64!F89      ="",
Norway64!D89      ="",
Norway64!B89      ="",
Switzerland65!F89 ="",
Switzerland65!D89 ="",
Switzerland65!B89 =""),"",
(Australia61!F89*Australia61!D89/Australia61!B89
 +Canada62!F89*Canada62!D89/Canada62!B89
 +Japan63!F89*Japan63!D89/Japan63!B89
 +Norway64!F89*Norway64!D89/Norway64!B89
 +Switzerland65!F89*Switzerland65!D89/Switzerland65!B89)
/(Australia61!D89/Australia61!B89
 +Canada62!D89/Canada62!B89
 +Japan63!D89/Japan63!B89
 +Norway64!D89/Norway64!B89
 +Switzerland65!D89/Switzerland65!B89))</f>
        <v>0.59635654413225314</v>
      </c>
      <c r="D89" s="61" t="str">
        <f>IF(OR(
Australia61!AE89   ="",
Australia61!D89   ="",
Australia61!B89   ="",
Canada62!AE89      ="",
Canada62!D89      ="",
Canada62!B89      ="",
Japan63!AE89       ="",
Japan63!D89       ="",
Japan63!B89       ="",
Norway64!AE89      ="",
Norway64!D89      ="",
Norway64!B89      ="",
Switzerland65!AE89 ="",
Switzerland65!D89 ="",
Switzerland65!B89 =""),"",
(Australia61!AE89*Australia61!D89/Australia61!B89
 +Canada62!AE89*Canada62!D89/Canada62!B89
 +Japan63!AE89*Japan63!D89/Japan63!B89
 +Norway64!AE89*Norway64!D89/Norway64!B89
 +Switzerland65!AE89*Switzerland65!D89/Switzerland65!B89)
/(Australia61!D89/Australia61!B89
 +Canada62!D89/Canada62!B89
 +Japan63!D89/Japan63!B89
 +Norway64!D89/Norway64!B89
 +Switzerland65!D89/Switzerland65!B89))</f>
        <v/>
      </c>
      <c r="E89" s="61">
        <f>IF(OR(
Australia61!H89   ="",
Australia61!D89   ="",
Australia61!B89   ="",
Canada62!H89      ="",
Canada62!D89      ="",
Canada62!B89      ="",
Japan63!H89       ="",
Japan63!D89       ="",
Japan63!B89       ="",
Norway64!H89      ="",
Norway64!D89      ="",
Norway64!B89      ="",
Switzerland65!H89 ="",
Switzerland65!D89 ="",
Switzerland65!B89 =""),"",
(Australia61!H89*Australia61!D89/Australia61!B89
 +Canada62!H89*Canada62!D89/Canada62!B89
 +Japan63!H89*Japan63!D89/Japan63!B89
 +Norway64!H89*Norway64!D89/Norway64!B89
 +Switzerland65!H89*Switzerland65!D89/Switzerland65!B89)
/(Australia61!D89/Australia61!B89
 +Canada62!D89/Canada62!B89
 +Japan63!D89/Japan63!B89
 +Norway64!D89/Norway64!B89
 +Switzerland65!D89/Switzerland65!B89))</f>
        <v>0.24857886407912186</v>
      </c>
      <c r="F89" s="61">
        <f>IF(OR(
Australia61!I89   ="",
Australia61!D89   ="",
Australia61!B89   ="",
Canada62!I89      ="",
Canada62!D89      ="",
Canada62!B89      ="",
Japan63!I89       ="",
Japan63!D89       ="",
Japan63!B89       ="",
Norway64!I89      ="",
Norway64!D89      ="",
Norway64!B89      ="",
Switzerland65!I89 ="",
Switzerland65!D89 ="",
Switzerland65!B89 =""),"",
(Australia61!I89/Australia61!B89
 +Canada62!I89/Canada62!B89
 +Japan63!I89/Japan63!B89
 +Norway64!I89/Norway64!B89
 +Switzerland65!I89/Switzerland65!B89)
/(Australia61!D89/Australia61!B89
 +Canada62!D89/Canada62!B89
 +Japan63!D89/Japan63!B89
 +Norway64!D89/Norway64!B89
 +Switzerland65!D89/Switzerland65!B89))</f>
        <v>0.13597831983631259</v>
      </c>
      <c r="G89" s="61">
        <f>IF(OR(
Australia61!J89   ="",
Australia61!D89   ="",
Australia61!B89   ="",
Canada62!J89      ="",
Canada62!D89      ="",
Canada62!B89      ="",
Japan63!J89       ="",
Japan63!D89       ="",
Japan63!B89       ="",
Norway64!J89      ="",
Norway64!D89      ="",
Norway64!B89      ="",
Switzerland65!J89 ="",
Switzerland65!D89 ="",
Switzerland65!B89 =""),"",
(Australia61!J89/Australia61!B89
 +Canada62!J89/Canada62!B89
 +Japan63!J89/Japan63!B89
 +Norway64!J89/Norway64!B89
 +Switzerland65!J89/Switzerland65!B89)
/(Australia61!D89/Australia61!B89
 +Canada62!D89/Canada62!B89
 +Japan63!D89/Japan63!B89
 +Norway64!D89/Norway64!B89
 +Switzerland65!D89/Switzerland65!B89))</f>
        <v>0.13918022394805549</v>
      </c>
      <c r="H89" s="61">
        <f>IF(OR(
Australia61!K89   ="",
Australia61!D89   ="",
Australia61!B89   ="",
Canada62!K89      ="",
Canada62!D89      ="",
Canada62!B89      ="",
Japan63!K89       ="",
Japan63!D89       ="",
Japan63!B89       ="",
Norway64!K89      ="",
Norway64!D89      ="",
Norway64!B89      ="",
Switzerland65!K89 ="",
Switzerland65!D89 ="",
Switzerland65!B89 =""),"",
(Australia61!K89/Australia61!B89
 +Canada62!K89/Canada62!B89
 +Japan63!K89/Japan63!B89
 +Norway64!K89/Norway64!B89
 +Switzerland65!K89/Switzerland65!B89)
/(Australia61!D89/Australia61!B89
 +Canada62!D89/Canada62!B89
 +Japan63!D89/Japan63!B89
 +Norway64!D89/Norway64!B89
 +Switzerland65!D89/Switzerland65!B89))</f>
        <v>0.13649930630001242</v>
      </c>
      <c r="I89" s="61">
        <f>IF(OR(
Australia61!L89   ="",
Australia61!D89   ="",
Australia61!B89   ="",
Canada62!L89      ="",
Canada62!D89      ="",
Canada62!B89      ="",
Japan63!L89       ="",
Japan63!D89       ="",
Japan63!B89       ="",
Norway64!L89      ="",
Norway64!D89      ="",
Norway64!B89      ="",
Switzerland65!L89 ="",
Switzerland65!D89 ="",
Switzerland65!B89 =""),"",
(Australia61!L89/Australia61!B89
 +Canada62!L89/Canada62!B89
 +Japan63!L89/Japan63!B89
 +Norway64!L89/Norway64!B89
 +Switzerland65!L89/Switzerland65!B89)
/(Australia61!D89/Australia61!B89
 +Canada62!D89/Canada62!B89
 +Japan63!D89/Japan63!B89
 +Norway64!D89/Norway64!B89
 +Switzerland65!D89/Switzerland65!B89))</f>
        <v>0.16212897305869453</v>
      </c>
      <c r="J89" s="61">
        <f t="shared" si="2"/>
        <v>-2.5629666758682113E-2</v>
      </c>
      <c r="K89" s="62">
        <f>IF(OR(
Australia61!D89   ="",Australia61!D88   ="",
Australia61!B89   ="",Australia61!B88   ="",
Australia61!N89   ="",Australia61!N88   ="",
Canada62!D89      ="",Canada62!D88      ="",
Canada62!B89      ="",Canada62!B88      ="",
Canada62!N89      ="",Canada62!N88      ="",
Japan63!D89       ="",Japan63!D88       ="",
Japan63!B89       ="",Japan63!B88       ="",
Japan63!N89       ="",Japan63!N88       ="",
Norway64!D89      ="",Norway64!D88      ="",
Norway64!B89      ="",Norway64!B88      ="",
Norway64!N89      ="",Norway64!N88      ="",
Switzerland65!D89 ="",Switzerland65!D88 ="",
Switzerland65!B89 ="",Switzerland65!B88 ="",
Switzerland65!N89 ="",Switzerland65!N88 =""),"",
LN(SQRT(
(Australia61!D89/Australia61!B89
 +Canada62!D89/Canada62!B89
 +Japan63!D89/Japan63!B89
 +Norway64!D89/Norway64!B89
 +Switzerland65!D89/Switzerland65!B89)
/(Australia61!D89/Australia61!N89*Australia61!N88/Australia61!B88
 +Canada62!D89/Canada62!N89*Canada62!N88/Canada62!B88
 +Japan63!D89/Japan63!N89*Japan63!N88/Japan63!B88
 +Norway64!D89/Norway64!N89*Norway64!N88/Norway64!B88
 +Switzerland65!D89/Switzerland65!N89*Switzerland65!N88/Switzerland65!B88)
*(Australia61!D88/Australia61!N88*Australia61!N89/Australia61!B89
 +Canada62!D88/Canada62!N88*Canada62!N89/Canada62!B89
 +Japan63!D88/Japan63!N88*Japan63!N89/Japan63!B89
 +Norway64!D88/Norway64!N88*Norway64!N89/Norway64!B89
 +Switzerland65!D88/Switzerland65!N88*Switzerland65!N89/Switzerland65!B89)
/(Australia61!D88/Australia61!B88
 +Canada62!D88/Canada62!B88
 +Japan63!D88/Japan63!B88
 +Norway64!D88/Norway64!B88
 +Switzerland65!D88/Switzerland65!B88))))</f>
        <v>5.9006111130792904E-2</v>
      </c>
      <c r="L89" s="62">
        <f>IF(OR(
Australia61!F89   ="",Australia61!F88   ="",
Australia61!D89   ="",Australia61!D88   ="",
Australia61!B89   ="",Australia61!B88   ="",
Australia61!P89   ="",Australia61!P88   ="",
Canada62!F89      ="",Canada62!F88      ="",
Canada62!D89      ="",Canada62!D88      ="",
Canada62!B89      ="",Canada62!B88      ="",
Canada62!P89      ="",Canada62!P88      ="",
Japan63!F89       ="",Japan63!F88       ="",
Japan63!D89       ="",Japan63!D88       ="",
Japan63!B89       ="",Japan63!B88       ="",
Japan63!P89       ="",Japan63!P88       ="",
Norway64!F89      ="",Norway64!F88      ="",
Norway64!D89      ="",Norway64!D88      ="",
Norway64!B89      ="",Norway64!B88      ="",
Norway64!P89      ="",Norway64!P88      ="",
Switzerland65!F89 ="",Switzerland65!F88 ="",
Switzerland65!D89 ="",Switzerland65!D88 ="",
Switzerland65!B89 ="",Switzerland65!B88 ="",
Switzerland65!P89 ="",Switzerland65!P88 =""),"",
LN(SQRT(
(Australia61!D89*Australia61!F89/Australia61!B89
 +Canada62!D89*Canada62!F89/Canada62!B89
 +Japan63!D89*Japan63!F89/Japan63!B89
 +Norway64!D89*Norway64!F89/Norway64!B89
 +Switzerland65!D89*Switzerland65!F89/Switzerland65!B89)
/(Australia61!D89*Australia61!F89/Australia61!P89*Australia61!P88/Australia61!B88
 +Canada62!D89*Canada62!F89/Canada62!P89*Canada62!P88/Canada62!B88
 +Japan63!D89*Japan63!F89/Japan63!P89*Japan63!P88/Japan63!B88
 +Norway64!D89*Norway64!F89/Norway64!P89*Norway64!P88/Norway64!B88
 +Switzerland65!D89*Switzerland65!F89/Switzerland65!P89*Switzerland65!P88/Switzerland65!B88)
*(Australia61!D88*Australia61!F88/Australia61!P88*Australia61!P89/Australia61!B89
 +Canada62!D88*Canada62!F88/Canada62!P88*Canada62!P89/Canada62!B89
 +Japan63!D88*Japan63!F88/Japan63!P88*Japan63!P89/Japan63!B89
 +Norway64!D88*Norway64!F88/Norway64!P88*Norway64!P89/Norway64!B89
 +Switzerland65!D88*Switzerland65!F88/Switzerland65!P88*Switzerland65!P89/Switzerland65!B89)
/(Australia61!D88*Australia61!F88/Australia61!B88
 +Canada62!D88*Canada62!F88/Canada62!B88
 +Japan63!D88*Japan63!F88/Japan63!B88
 +Norway64!D88*Norway64!F88/Norway64!B88
 +Switzerland65!D88*Switzerland65!F88/Switzerland65!B88))))</f>
        <v>3.6776495515037325E-2</v>
      </c>
      <c r="M89" s="62">
        <f>IF(OR(
Australia61!H89   ="",Australia61!H88   ="",
Australia61!D89   ="",Australia61!D88   ="",
Australia61!B89   ="",Australia61!B88   ="",
Australia61!Q89   ="",Australia61!Q88   ="",
Canada62!H89      ="",Canada62!H88      ="",
Canada62!D89      ="",Canada62!D88      ="",
Canada62!B89      ="",Canada62!B88      ="",
Canada62!Q89      ="",Canada62!Q88      ="",
Japan63!H89       ="",Japan63!H88       ="",
Japan63!D89       ="",Japan63!D88       ="",
Japan63!B89       ="",Japan63!B88       ="",
Japan63!Q89       ="",Japan63!Q88       ="",
Norway64!H89      ="",Norway64!H88      ="",
Norway64!D89      ="",Norway64!D88      ="",
Norway64!B89      ="",Norway64!B88      ="",
Norway64!Q89      ="",Norway64!Q88      ="",
Switzerland65!H89 ="",Switzerland65!H88 ="",
Switzerland65!D89 ="",Switzerland65!D88 ="",
Switzerland65!B89 ="",Switzerland65!B88 ="",
Switzerland65!Q89 ="",Switzerland65!Q88 =""),"",
LN(SQRT(
(Australia61!D89*Australia61!H89/Australia61!B89
 +Canada62!D89*Canada62!H89/Canada62!B89
 +Japan63!D89*Japan63!H89/Japan63!B89
 +Norway64!D89*Norway64!H89/Norway64!B89
 +Switzerland65!D89*Switzerland65!H89/Switzerland65!B89)
/(Australia61!D89*Australia61!H89/Australia61!Q89*Australia61!Q88/Australia61!B88
 +Canada62!D89*Canada62!H89/Canada62!Q89*Canada62!Q88/Canada62!B88
 +Japan63!D89*Japan63!H89/Japan63!Q89*Japan63!Q88/Japan63!B88
 +Norway64!D89*Norway64!H89/Norway64!Q89*Norway64!Q88/Norway64!B88
 +Switzerland65!D89*Switzerland65!H89/Switzerland65!Q89*Switzerland65!Q88/Switzerland65!B88)
*(Australia61!D88*Australia61!H88/Australia61!Q88*Australia61!Q89/Australia61!B89
 +Canada62!D88*Canada62!H88/Canada62!Q88*Canada62!Q89/Canada62!B89
 +Japan63!D88*Japan63!H88/Japan63!Q88*Japan63!Q89/Japan63!B89
 +Norway64!D88*Norway64!H88/Norway64!Q88*Norway64!Q89/Norway64!B89
 +Switzerland65!D88*Switzerland65!H88/Switzerland65!Q88*Switzerland65!Q89/Switzerland65!B89)
/(Australia61!D88*Australia61!H88/Australia61!B88
 +Canada62!D88*Canada62!H88/Canada62!B88
 +Japan63!D88*Japan63!H88/Japan63!B88
 +Norway64!D88*Norway64!H88/Norway64!B88
 +Switzerland65!D88*Switzerland65!H88/Switzerland65!B88))))</f>
        <v>8.2266717749804708E-2</v>
      </c>
      <c r="N89" s="62">
        <f>IF(OR(
Australia61!I89   ="",Australia61!I88   ="",
Australia61!B89   ="",Australia61!B88   ="",
Australia61!R89   ="",Australia61!R88   ="",
Canada62!I89      ="",Canada62!I88      ="",
Canada62!B89      ="",Canada62!B88      ="",
Canada62!R89      ="",Canada62!R88      ="",
Japan63!I89       ="",Japan63!I88       ="",
Japan63!B89       ="",Japan63!B88       ="",
Japan63!R89       ="",Japan63!R88       ="",
Norway64!I89      ="",Norway64!I88      ="",
Norway64!B89      ="",Norway64!B88      ="",
Norway64!R89      ="",Norway64!R88      ="",
Switzerland65!I89 ="",Switzerland65!I88 ="",
Switzerland65!B89 ="",Switzerland65!B88 ="",
Switzerland65!R89 ="",Switzerland65!R88 =""),"",
LN(SQRT(
(Australia61!I89/Australia61!B89
 +Canada62!I89/Canada62!B89
 +Japan63!I89/Japan63!B89
 +Norway64!I89/Norway64!B89
 +Switzerland65!I89/Switzerland65!B89)
/(Australia61!I89/Australia61!R89*Australia61!R88/Australia61!B88
 +Canada62!I89/Canada62!R89*Canada62!R88/Canada62!B88
 +Japan63!I89/Japan63!R89*Japan63!R88/Japan63!B88
 +Norway64!I89/Norway64!R89*Norway64!R88/Norway64!B88
 +Switzerland65!I89/Switzerland65!R89*Switzerland65!R88/Switzerland65!B88)
*(Australia61!I88/Australia61!R88*Australia61!R89/Australia61!B89
 +Canada62!I88/Canada62!R88*Canada62!R89/Canada62!B89
 +Japan63!I88/Japan63!R88*Japan63!R89/Japan63!B89
 +Norway64!I88/Norway64!R88*Norway64!R89/Norway64!B89
 +Switzerland65!I88/Switzerland65!R88*Switzerland65!R89/Switzerland65!B89)
/(Australia61!I88/Australia61!B88
 +Canada62!I88/Canada62!B88
 +Japan63!I88/Japan63!B88
 +Norway64!I88/Norway64!B88
 +Switzerland65!I88/Switzerland65!B88))))</f>
        <v>7.204734393891106E-2</v>
      </c>
      <c r="O89" s="62">
        <f>IF(OR(
Australia61!K89   ="",Australia61!K88   ="",
Australia61!B89   ="",Australia61!B88   ="",
Australia61!S89   ="",Australia61!S88   ="",
Canada62!K89      ="",Canada62!K88      ="",
Canada62!B89      ="",Canada62!B88      ="",
Canada62!S89      ="",Canada62!S88      ="",
Japan63!K89       ="",Japan63!K88       ="",
Japan63!B89       ="",Japan63!B88       ="",
Japan63!S89       ="",Japan63!S88       ="",
Norway64!K89      ="",Norway64!K88      ="",
Norway64!B89      ="",Norway64!B88      ="",
Norway64!S89      ="",Norway64!S88      ="",
Switzerland65!K89 ="",Switzerland65!K88 ="",
Switzerland65!B89 ="",Switzerland65!B88 ="",
Switzerland65!S89 ="",Switzerland65!S88 =""),"",
LN(SQRT(
(Australia61!K89/Australia61!B89
 +Canada62!K89/Canada62!B89
 +Japan63!K89/Japan63!B89
 +Norway64!K89/Norway64!B89
 +Switzerland65!K89/Switzerland65!B89)
/(Australia61!K89/Australia61!S89*Australia61!S88/Australia61!B88
 +Canada62!K89/Canada62!S89*Canada62!S88/Canada62!B88
 +Japan63!K89/Japan63!S89*Japan63!S88/Japan63!B88
 +Norway64!K89/Norway64!S89*Norway64!S88/Norway64!B88
 +Switzerland65!K89/Switzerland65!S89*Switzerland65!S88/Switzerland65!B88)
*(Australia61!K88/Australia61!S88*Australia61!S89/Australia61!B89
 +Canada62!K88/Canada62!S88*Canada62!S89/Canada62!B89
 +Japan63!K88/Japan63!S88*Japan63!S89/Japan63!B89
 +Norway64!K88/Norway64!S88*Norway64!S89/Norway64!B89
 +Switzerland65!K88/Switzerland65!S88*Switzerland65!S89/Switzerland65!B89)
/(Australia61!K88/Australia61!B88
 +Canada62!K88/Canada62!B88
 +Japan63!K88/Japan63!B88
 +Norway64!K88/Norway64!B88
 +Switzerland65!K88/Switzerland65!B88))))</f>
        <v>6.2697614193300832E-2</v>
      </c>
      <c r="P89" s="62">
        <f>IF(OR(
Australia61!L89   ="",Australia61!L88   ="",
Australia61!B89   ="",Australia61!B88   ="",
Australia61!T89   ="",Australia61!T88   ="",
Canada62!L89      ="",Canada62!L88      ="",
Canada62!B89      ="",Canada62!B88      ="",
Canada62!T89      ="",Canada62!T88      ="",
Japan63!L89       ="",Japan63!L88       ="",
Japan63!B89       ="",Japan63!B88       ="",
Japan63!T89       ="",Japan63!T88       ="",
Norway64!L89      ="",Norway64!L88      ="",
Norway64!B89      ="",Norway64!B88      ="",
Norway64!T89      ="",Norway64!T88      ="",
Switzerland65!L89 ="",Switzerland65!L88 ="",
Switzerland65!B89 ="",Switzerland65!B88 ="",
Switzerland65!T89 ="",Switzerland65!T88 =""),"",
LN(SQRT(
(Australia61!L89/Australia61!B89
 +Canada62!L89/Canada62!B89
 +Japan63!L89/Japan63!B89
 +Norway64!L89/Norway64!B89
 +Switzerland65!L89/Switzerland65!B89)
/(Australia61!L89/Australia61!T89*Australia61!T88/Australia61!B88
 +Canada62!L89/Canada62!T89*Canada62!T88/Canada62!B88
 +Japan63!L89/Japan63!T89*Japan63!T88/Japan63!B88
 +Norway64!L89/Norway64!T89*Norway64!T88/Norway64!B88
 +Switzerland65!L89/Switzerland65!T89*Switzerland65!T88/Switzerland65!B88)
*(Australia61!L88/Australia61!T88*Australia61!T89/Australia61!B89
 +Canada62!L88/Canada62!T88*Canada62!T89/Canada62!B89
 +Japan63!L88/Japan63!T88*Japan63!T89/Japan63!B89
 +Norway64!L88/Norway64!T88*Norway64!T89/Norway64!B89
 +Switzerland65!L88/Switzerland65!T88*Switzerland65!T89/Switzerland65!B89)
/(Australia61!L88/Australia61!B88
 +Canada62!L88/Canada62!B88
 +Japan63!L88/Japan63!B88
 +Norway64!L88/Norway64!B88
 +Switzerland65!L88/Switzerland65!B88))))</f>
        <v>5.3737218273477654E-2</v>
      </c>
      <c r="Q89" s="61">
        <f t="shared" si="4"/>
        <v>-2.222961561575558E-2</v>
      </c>
      <c r="R89" s="61">
        <f t="shared" si="5"/>
        <v>2.3260606619011803E-2</v>
      </c>
      <c r="S89" s="61">
        <f t="shared" si="6"/>
        <v>1.3041232808118156E-2</v>
      </c>
      <c r="T89" s="61">
        <f t="shared" si="7"/>
        <v>3.6915030625079281E-3</v>
      </c>
      <c r="U89" s="61">
        <f t="shared" si="8"/>
        <v>-5.2688928573152508E-3</v>
      </c>
      <c r="V89" s="61">
        <f>IF(OR(
Australia61!V89   ="",
Australia61!U89   ="",
Canada62!V89      ="",
Canada62!U89      ="",
Japan63!V89       ="",
Japan63!U89       ="",
Norway64!V89      ="",
Norway64!U89      ="",
Switzerland65!V89 ="",
Switzerland65!U89 =""),"",
LN((Australia61!V89+Canada62!V89+Japan63!V89+Norway64!V89+Switzerland65!V89)
/(Australia61!U89+Canada62!U89+Japan63!U89+Norway64!U89+Switzerland65!U89)))</f>
        <v>-0.75674405959604774</v>
      </c>
      <c r="W89" s="61">
        <f>IF(OR(
Australia61!V89   ="",
Australia61!W89   ="",
Australia61!U89   ="",
Canada62!V89      ="",
Canada62!W89      ="",
Canada62!U89      ="",
Japan63!V89       ="",
Japan63!W89       ="",
Japan63!U89       ="",
Norway64!V89      ="",
Norway64!W89      ="",
Norway64!U89      ="",
Switzerland65!V89 ="",
Switzerland65!W89 ="",
Switzerland65!V89 =""),"",
LN((Australia61!V89*Australia61!W89+Canada62!V89*Canada62!W89+Japan63!V89*Japan63!W89+Norway64!V89*Norway64!W89+Switzerland65!V89*Switzerland65!W89)
/(Australia61!U89+Canada62!U89+Japan63!U89+Norway64!U89+Switzerland65!U89)))</f>
        <v>6.9225654630508604</v>
      </c>
      <c r="X89" s="61">
        <f>IF(OR(
Australia61!X89   ="",
Australia61!D89   ="",
Australia61!B89   ="",
Canada62!X89      ="",
Canada62!D89      ="",
Canada62!B89      ="",
Japan63!X89       ="",
Japan63!D89       ="",
Japan63!B89       ="",
Norway64!X89      ="",
Norway64!D89      ="",
Norway64!B89      ="",
Switzerland65!X89 ="",
Switzerland65!D89 ="",
Switzerland65!B89 =""),"",
(Australia61!X89*Australia61!D89/Australia61!B89
 +Canada62!X89*Canada62!D89/Canada62!B89
 +Japan63!X89*Japan63!D89/Japan63!B89
 +Norway64!X89*Norway64!D89/Norway64!B89
 +Switzerland65!X89*Switzerland65!D89/Switzerland65!B89)
/(Australia61!D89/Australia61!B89
 +Canada62!D89/Canada62!B89
 +Japan63!D89/Japan63!B89
 +Norway64!D89/Norway64!B89
 +Switzerland65!D89/Switzerland65!B89))</f>
        <v>0.69778112366072509</v>
      </c>
      <c r="Y89" s="61">
        <f>IF(OR(
Australia61!Y89   ="",
Australia61!D89   ="",
Australia61!B89   ="",
Canada62!Y89      ="",
Canada62!D89      ="",
Canada62!B89      ="",
Japan63!Y89       ="",
Japan63!D89       ="",
Japan63!B89       ="",
Norway64!Y89      ="",
Norway64!D89      ="",
Norway64!B89      ="",
Switzerland65!Y89 ="",
Switzerland65!D89 ="",
Switzerland65!B89 =""),"",
(Australia61!Y89/Australia61!B89
 +Canada62!Y89/Canada62!B89
 +Japan63!Y89/Japan63!B89
 +Norway64!Y89/Norway64!B89
 +Switzerland65!Y89/Switzerland65!B89)
/(Australia61!D89/Australia61!B89
 +Canada62!D89/Canada62!B89
 +Japan63!D89/Japan63!B89
 +Norway64!D89/Norway64!B89
 +Switzerland65!D89/Switzerland65!B89))</f>
        <v>0.12461877358989519</v>
      </c>
      <c r="Z89" s="61">
        <v>2.73</v>
      </c>
      <c r="AA89" s="62">
        <f t="shared" si="3"/>
        <v>-4.1206111130792908E-2</v>
      </c>
      <c r="AB89" s="61">
        <f>IF(OR(
Australia61!AB89   ="",
Australia61!D89   ="",
Australia61!B89   ="",
Canada62!AB89      ="",
Canada62!D89      ="",
Canada62!B89      ="",
Japan63!AB89       ="",
Japan63!D89       ="",
Japan63!B89       ="",
Norway64!AB89      ="",
Norway64!D89      ="",
Norway64!B89      ="",
Switzerland65!AB89 ="",
Switzerland65!D89 ="",
Switzerland65!B89 =""),"",
(Australia61!AB89*Australia61!D89/Australia61!B89
 +Canada62!AB89*Canada62!D89/Canada62!B89
 +Japan63!AB89*Japan63!D89/Japan63!B89
 +Norway64!AB89*Norway64!D89/Norway64!B89
 +Switzerland65!AB89*Switzerland65!D89/Switzerland65!B89)
/(Australia61!D89/Australia61!B89
 +Canada62!D89/Canada62!B89
 +Japan63!D89/Japan63!B89
 +Norway64!D89/Norway64!B89
 +Switzerland65!D89/Switzerland65!B89))</f>
        <v>0.39289445399983625</v>
      </c>
    </row>
    <row r="90" spans="1:28">
      <c r="A90" s="62">
        <v>1957</v>
      </c>
      <c r="B90" s="62" t="str">
        <f>IF(OR(
Australia61!AC90   ="",
Australia61!D90   ="",
Australia61!B90   ="",
Canada62!AC90      ="",
Canada62!D90      ="",
Canada62!B90      ="",
Japan63!AC90       ="",
Japan63!D90       ="",
Japan63!B90       ="",
Norway64!AC90      ="",
Norway64!D90      ="",
Norway64!B90      ="",
Switzerland65!AC90 ="",
Switzerland65!D90 ="",
Switzerland65!B90 =""),"",
(Australia61!AC90*Australia61!D90/Australia61!B90
 +Canada62!AC90*Canada62!D90/Canada62!B90
 +Japan63!AC90*Japan63!D90/Japan63!B90
 +Norway64!AC90*Norway64!D90/Norway64!B90
 +Switzerland65!AC90*Switzerland65!D90/Switzerland65!B90)
/(Australia61!D90/Australia61!B90
 +Canada62!D90/Canada62!B90
 +Japan63!D90/Japan63!B90
 +Norway64!D90/Norway64!B90
 +Switzerland65!D90/Switzerland65!B90))</f>
        <v/>
      </c>
      <c r="C90" s="61">
        <f>IF(OR(
Australia61!F90   ="",
Australia61!D90   ="",
Australia61!B90   ="",
Canada62!F90      ="",
Canada62!D90      ="",
Canada62!B90      ="",
Japan63!F90       ="",
Japan63!D90       ="",
Japan63!B90       ="",
Norway64!F90      ="",
Norway64!D90      ="",
Norway64!B90      ="",
Switzerland65!F90 ="",
Switzerland65!D90 ="",
Switzerland65!B90 =""),"",
(Australia61!F90*Australia61!D90/Australia61!B90
 +Canada62!F90*Canada62!D90/Canada62!B90
 +Japan63!F90*Japan63!D90/Japan63!B90
 +Norway64!F90*Norway64!D90/Norway64!B90
 +Switzerland65!F90*Switzerland65!D90/Switzerland65!B90)
/(Australia61!D90/Australia61!B90
 +Canada62!D90/Canada62!B90
 +Japan63!D90/Japan63!B90
 +Norway64!D90/Norway64!B90
 +Switzerland65!D90/Switzerland65!B90))</f>
        <v>0.59886911540683108</v>
      </c>
      <c r="D90" s="61" t="str">
        <f>IF(OR(
Australia61!AE90   ="",
Australia61!D90   ="",
Australia61!B90   ="",
Canada62!AE90      ="",
Canada62!D90      ="",
Canada62!B90      ="",
Japan63!AE90       ="",
Japan63!D90       ="",
Japan63!B90       ="",
Norway64!AE90      ="",
Norway64!D90      ="",
Norway64!B90      ="",
Switzerland65!AE90 ="",
Switzerland65!D90 ="",
Switzerland65!B90 =""),"",
(Australia61!AE90*Australia61!D90/Australia61!B90
 +Canada62!AE90*Canada62!D90/Canada62!B90
 +Japan63!AE90*Japan63!D90/Japan63!B90
 +Norway64!AE90*Norway64!D90/Norway64!B90
 +Switzerland65!AE90*Switzerland65!D90/Switzerland65!B90)
/(Australia61!D90/Australia61!B90
 +Canada62!D90/Canada62!B90
 +Japan63!D90/Japan63!B90
 +Norway64!D90/Norway64!B90
 +Switzerland65!D90/Switzerland65!B90))</f>
        <v/>
      </c>
      <c r="E90" s="61">
        <f>IF(OR(
Australia61!H90   ="",
Australia61!D90   ="",
Australia61!B90   ="",
Canada62!H90      ="",
Canada62!D90      ="",
Canada62!B90      ="",
Japan63!H90       ="",
Japan63!D90       ="",
Japan63!B90       ="",
Norway64!H90      ="",
Norway64!D90      ="",
Norway64!B90      ="",
Switzerland65!H90 ="",
Switzerland65!D90 ="",
Switzerland65!B90 =""),"",
(Australia61!H90*Australia61!D90/Australia61!B90
 +Canada62!H90*Canada62!D90/Canada62!B90
 +Japan63!H90*Japan63!D90/Japan63!B90
 +Norway64!H90*Norway64!D90/Norway64!B90
 +Switzerland65!H90*Switzerland65!D90/Switzerland65!B90)
/(Australia61!D90/Australia61!B90
 +Canada62!D90/Canada62!B90
 +Japan63!D90/Japan63!B90
 +Norway64!D90/Norway64!B90
 +Switzerland65!D90/Switzerland65!B90))</f>
        <v>0.25947220987461128</v>
      </c>
      <c r="F90" s="61">
        <f>IF(OR(
Australia61!I90   ="",
Australia61!D90   ="",
Australia61!B90   ="",
Canada62!I90      ="",
Canada62!D90      ="",
Canada62!B90      ="",
Japan63!I90       ="",
Japan63!D90       ="",
Japan63!B90       ="",
Norway64!I90      ="",
Norway64!D90      ="",
Norway64!B90      ="",
Switzerland65!I90 ="",
Switzerland65!D90 ="",
Switzerland65!B90 =""),"",
(Australia61!I90/Australia61!B90
 +Canada62!I90/Canada62!B90
 +Japan63!I90/Japan63!B90
 +Norway64!I90/Norway64!B90
 +Switzerland65!I90/Switzerland65!B90)
/(Australia61!D90/Australia61!B90
 +Canada62!D90/Canada62!B90
 +Japan63!D90/Japan63!B90
 +Norway64!D90/Norway64!B90
 +Switzerland65!D90/Switzerland65!B90))</f>
        <v>0.13705622562920705</v>
      </c>
      <c r="G90" s="61">
        <f>IF(OR(
Australia61!J90   ="",
Australia61!D90   ="",
Australia61!B90   ="",
Canada62!J90      ="",
Canada62!D90      ="",
Canada62!B90      ="",
Japan63!J90       ="",
Japan63!D90       ="",
Japan63!B90       ="",
Norway64!J90      ="",
Norway64!D90      ="",
Norway64!B90      ="",
Switzerland65!J90 ="",
Switzerland65!D90 ="",
Switzerland65!B90 =""),"",
(Australia61!J90/Australia61!B90
 +Canada62!J90/Canada62!B90
 +Japan63!J90/Japan63!B90
 +Norway64!J90/Norway64!B90
 +Switzerland65!J90/Switzerland65!B90)
/(Australia61!D90/Australia61!B90
 +Canada62!D90/Canada62!B90
 +Japan63!D90/Japan63!B90
 +Norway64!D90/Norway64!B90
 +Switzerland65!D90/Switzerland65!B90))</f>
        <v>0.14404303942296801</v>
      </c>
      <c r="H90" s="61">
        <f>IF(OR(
Australia61!K90   ="",
Australia61!D90   ="",
Australia61!B90   ="",
Canada62!K90      ="",
Canada62!D90      ="",
Canada62!B90      ="",
Japan63!K90       ="",
Japan63!D90       ="",
Japan63!B90       ="",
Norway64!K90      ="",
Norway64!D90      ="",
Norway64!B90      ="",
Switzerland65!K90 ="",
Switzerland65!D90 ="",
Switzerland65!B90 =""),"",
(Australia61!K90/Australia61!B90
 +Canada62!K90/Canada62!B90
 +Japan63!K90/Japan63!B90
 +Norway64!K90/Norway64!B90
 +Switzerland65!K90/Switzerland65!B90)
/(Australia61!D90/Australia61!B90
 +Canada62!D90/Canada62!B90
 +Japan63!D90/Japan63!B90
 +Norway64!D90/Norway64!B90
 +Switzerland65!D90/Switzerland65!B90))</f>
        <v>0.13549599459548006</v>
      </c>
      <c r="I90" s="61">
        <f>IF(OR(
Australia61!L90   ="",
Australia61!D90   ="",
Australia61!B90   ="",
Canada62!L90      ="",
Canada62!D90      ="",
Canada62!B90      ="",
Japan63!L90       ="",
Japan63!D90       ="",
Japan63!B90       ="",
Norway64!L90      ="",
Norway64!D90      ="",
Norway64!B90      ="",
Switzerland65!L90 ="",
Switzerland65!D90 ="",
Switzerland65!B90 =""),"",
(Australia61!L90/Australia61!B90
 +Canada62!L90/Canada62!B90
 +Japan63!L90/Japan63!B90
 +Norway64!L90/Norway64!B90
 +Switzerland65!L90/Switzerland65!B90)
/(Australia61!D90/Australia61!B90
 +Canada62!D90/Canada62!B90
 +Japan63!D90/Japan63!B90
 +Norway64!D90/Norway64!B90
 +Switzerland65!D90/Switzerland65!B90))</f>
        <v>0.16207737173921113</v>
      </c>
      <c r="J90" s="61">
        <f t="shared" si="2"/>
        <v>-2.6581377143731072E-2</v>
      </c>
      <c r="K90" s="62">
        <f>IF(OR(
Australia61!D90   ="",Australia61!D89   ="",
Australia61!B90   ="",Australia61!B89   ="",
Australia61!N90   ="",Australia61!N89   ="",
Canada62!D90      ="",Canada62!D89      ="",
Canada62!B90      ="",Canada62!B89      ="",
Canada62!N90      ="",Canada62!N89      ="",
Japan63!D90       ="",Japan63!D89       ="",
Japan63!B90       ="",Japan63!B89       ="",
Japan63!N90       ="",Japan63!N89       ="",
Norway64!D90      ="",Norway64!D89      ="",
Norway64!B90      ="",Norway64!B89      ="",
Norway64!N90      ="",Norway64!N89      ="",
Switzerland65!D90 ="",Switzerland65!D89 ="",
Switzerland65!B90 ="",Switzerland65!B89 ="",
Switzerland65!N90 ="",Switzerland65!N89 =""),"",
LN(SQRT(
(Australia61!D90/Australia61!B90
 +Canada62!D90/Canada62!B90
 +Japan63!D90/Japan63!B90
 +Norway64!D90/Norway64!B90
 +Switzerland65!D90/Switzerland65!B90)
/(Australia61!D90/Australia61!N90*Australia61!N89/Australia61!B89
 +Canada62!D90/Canada62!N90*Canada62!N89/Canada62!B89
 +Japan63!D90/Japan63!N90*Japan63!N89/Japan63!B89
 +Norway64!D90/Norway64!N90*Norway64!N89/Norway64!B89
 +Switzerland65!D90/Switzerland65!N90*Switzerland65!N89/Switzerland65!B89)
*(Australia61!D89/Australia61!N89*Australia61!N90/Australia61!B90
 +Canada62!D89/Canada62!N89*Canada62!N90/Canada62!B90
 +Japan63!D89/Japan63!N89*Japan63!N90/Japan63!B90
 +Norway64!D89/Norway64!N89*Norway64!N90/Norway64!B90
 +Switzerland65!D89/Switzerland65!N89*Switzerland65!N90/Switzerland65!B90)
/(Australia61!D89/Australia61!B89
 +Canada62!D89/Canada62!B89
 +Japan63!D89/Japan63!B89
 +Norway64!D89/Norway64!B89
 +Switzerland65!D89/Switzerland65!B89))))</f>
        <v>2.9437991536716505E-2</v>
      </c>
      <c r="L90" s="62">
        <f>IF(OR(
Australia61!F90   ="",Australia61!F89   ="",
Australia61!D90   ="",Australia61!D89   ="",
Australia61!B90   ="",Australia61!B89   ="",
Australia61!P90   ="",Australia61!P89   ="",
Canada62!F90      ="",Canada62!F89      ="",
Canada62!D90      ="",Canada62!D89      ="",
Canada62!B90      ="",Canada62!B89      ="",
Canada62!P90      ="",Canada62!P89      ="",
Japan63!F90       ="",Japan63!F89       ="",
Japan63!D90       ="",Japan63!D89       ="",
Japan63!B90       ="",Japan63!B89       ="",
Japan63!P90       ="",Japan63!P89       ="",
Norway64!F90      ="",Norway64!F89      ="",
Norway64!D90      ="",Norway64!D89      ="",
Norway64!B90      ="",Norway64!B89      ="",
Norway64!P90      ="",Norway64!P89      ="",
Switzerland65!F90 ="",Switzerland65!F89 ="",
Switzerland65!D90 ="",Switzerland65!D89 ="",
Switzerland65!B90 ="",Switzerland65!B89 ="",
Switzerland65!P90 ="",Switzerland65!P89 =""),"",
LN(SQRT(
(Australia61!D90*Australia61!F90/Australia61!B90
 +Canada62!D90*Canada62!F90/Canada62!B90
 +Japan63!D90*Japan63!F90/Japan63!B90
 +Norway64!D90*Norway64!F90/Norway64!B90
 +Switzerland65!D90*Switzerland65!F90/Switzerland65!B90)
/(Australia61!D90*Australia61!F90/Australia61!P90*Australia61!P89/Australia61!B89
 +Canada62!D90*Canada62!F90/Canada62!P90*Canada62!P89/Canada62!B89
 +Japan63!D90*Japan63!F90/Japan63!P90*Japan63!P89/Japan63!B89
 +Norway64!D90*Norway64!F90/Norway64!P90*Norway64!P89/Norway64!B89
 +Switzerland65!D90*Switzerland65!F90/Switzerland65!P90*Switzerland65!P89/Switzerland65!B89)
*(Australia61!D89*Australia61!F89/Australia61!P89*Australia61!P90/Australia61!B90
 +Canada62!D89*Canada62!F89/Canada62!P89*Canada62!P90/Canada62!B90
 +Japan63!D89*Japan63!F89/Japan63!P89*Japan63!P90/Japan63!B90
 +Norway64!D89*Norway64!F89/Norway64!P89*Norway64!P90/Norway64!B90
 +Switzerland65!D89*Switzerland65!F89/Switzerland65!P89*Switzerland65!P90/Switzerland65!B90)
/(Australia61!D89*Australia61!F89/Australia61!B89
 +Canada62!D89*Canada62!F89/Canada62!B89
 +Japan63!D89*Japan63!F89/Japan63!B89
 +Norway64!D89*Norway64!F89/Norway64!B89
 +Switzerland65!D89*Switzerland65!F89/Switzerland65!B89))))</f>
        <v>2.2023499546962956E-2</v>
      </c>
      <c r="M90" s="62">
        <f>IF(OR(
Australia61!H90   ="",Australia61!H89   ="",
Australia61!D90   ="",Australia61!D89   ="",
Australia61!B90   ="",Australia61!B89   ="",
Australia61!Q90   ="",Australia61!Q89   ="",
Canada62!H90      ="",Canada62!H89      ="",
Canada62!D90      ="",Canada62!D89      ="",
Canada62!B90      ="",Canada62!B89      ="",
Canada62!Q90      ="",Canada62!Q89      ="",
Japan63!H90       ="",Japan63!H89       ="",
Japan63!D90       ="",Japan63!D89       ="",
Japan63!B90       ="",Japan63!B89       ="",
Japan63!Q90       ="",Japan63!Q89       ="",
Norway64!H90      ="",Norway64!H89      ="",
Norway64!D90      ="",Norway64!D89      ="",
Norway64!B90      ="",Norway64!B89      ="",
Norway64!Q90      ="",Norway64!Q89      ="",
Switzerland65!H90 ="",Switzerland65!H89 ="",
Switzerland65!D90 ="",Switzerland65!D89 ="",
Switzerland65!B90 ="",Switzerland65!B89 ="",
Switzerland65!Q90 ="",Switzerland65!Q89 =""),"",
LN(SQRT(
(Australia61!D90*Australia61!H90/Australia61!B90
 +Canada62!D90*Canada62!H90/Canada62!B90
 +Japan63!D90*Japan63!H90/Japan63!B90
 +Norway64!D90*Norway64!H90/Norway64!B90
 +Switzerland65!D90*Switzerland65!H90/Switzerland65!B90)
/(Australia61!D90*Australia61!H90/Australia61!Q90*Australia61!Q89/Australia61!B89
 +Canada62!D90*Canada62!H90/Canada62!Q90*Canada62!Q89/Canada62!B89
 +Japan63!D90*Japan63!H90/Japan63!Q90*Japan63!Q89/Japan63!B89
 +Norway64!D90*Norway64!H90/Norway64!Q90*Norway64!Q89/Norway64!B89
 +Switzerland65!D90*Switzerland65!H90/Switzerland65!Q90*Switzerland65!Q89/Switzerland65!B89)
*(Australia61!D89*Australia61!H89/Australia61!Q89*Australia61!Q90/Australia61!B90
 +Canada62!D89*Canada62!H89/Canada62!Q89*Canada62!Q90/Canada62!B90
 +Japan63!D89*Japan63!H89/Japan63!Q89*Japan63!Q90/Japan63!B90
 +Norway64!D89*Norway64!H89/Norway64!Q89*Norway64!Q90/Norway64!B90
 +Switzerland65!D89*Switzerland65!H89/Switzerland65!Q89*Switzerland65!Q90/Switzerland65!B90)
/(Australia61!D89*Australia61!H89/Australia61!B89
 +Canada62!D89*Canada62!H89/Canada62!B89
 +Japan63!D89*Japan63!H89/Japan63!B89
 +Norway64!D89*Norway64!H89/Norway64!B89
 +Switzerland65!D89*Switzerland65!H89/Switzerland65!B89))))</f>
        <v>3.4909107708649564E-2</v>
      </c>
      <c r="N90" s="62">
        <f>IF(OR(
Australia61!I90   ="",Australia61!I89   ="",
Australia61!B90   ="",Australia61!B89   ="",
Australia61!R90   ="",Australia61!R89   ="",
Canada62!I90      ="",Canada62!I89      ="",
Canada62!B90      ="",Canada62!B89      ="",
Canada62!R90      ="",Canada62!R89      ="",
Japan63!I90       ="",Japan63!I89       ="",
Japan63!B90       ="",Japan63!B89       ="",
Japan63!R90       ="",Japan63!R89       ="",
Norway64!I90      ="",Norway64!I89      ="",
Norway64!B90      ="",Norway64!B89      ="",
Norway64!R90      ="",Norway64!R89      ="",
Switzerland65!I90 ="",Switzerland65!I89 ="",
Switzerland65!B90 ="",Switzerland65!B89 ="",
Switzerland65!R90 ="",Switzerland65!R89 =""),"",
LN(SQRT(
(Australia61!I90/Australia61!B90
 +Canada62!I90/Canada62!B90
 +Japan63!I90/Japan63!B90
 +Norway64!I90/Norway64!B90
 +Switzerland65!I90/Switzerland65!B90)
/(Australia61!I90/Australia61!R90*Australia61!R89/Australia61!B89
 +Canada62!I90/Canada62!R90*Canada62!R89/Canada62!B89
 +Japan63!I90/Japan63!R90*Japan63!R89/Japan63!B89
 +Norway64!I90/Norway64!R90*Norway64!R89/Norway64!B89
 +Switzerland65!I90/Switzerland65!R90*Switzerland65!R89/Switzerland65!B89)
*(Australia61!I89/Australia61!R89*Australia61!R90/Australia61!B90
 +Canada62!I89/Canada62!R89*Canada62!R90/Canada62!B90
 +Japan63!I89/Japan63!R89*Japan63!R90/Japan63!B90
 +Norway64!I89/Norway64!R89*Norway64!R90/Norway64!B90
 +Switzerland65!I89/Switzerland65!R89*Switzerland65!R90/Switzerland65!B90)
/(Australia61!I89/Australia61!B89
 +Canada62!I89/Canada62!B89
 +Japan63!I89/Japan63!B89
 +Norway64!I89/Norway64!B89
 +Switzerland65!I89/Switzerland65!B89))))</f>
        <v>3.8484142588083928E-2</v>
      </c>
      <c r="O90" s="62">
        <f>IF(OR(
Australia61!K90   ="",Australia61!K89   ="",
Australia61!B90   ="",Australia61!B89   ="",
Australia61!S90   ="",Australia61!S89   ="",
Canada62!K90      ="",Canada62!K89      ="",
Canada62!B90      ="",Canada62!B89      ="",
Canada62!S90      ="",Canada62!S89      ="",
Japan63!K90       ="",Japan63!K89       ="",
Japan63!B90       ="",Japan63!B89       ="",
Japan63!S90       ="",Japan63!S89       ="",
Norway64!K90      ="",Norway64!K89      ="",
Norway64!B90      ="",Norway64!B89      ="",
Norway64!S90      ="",Norway64!S89      ="",
Switzerland65!K90 ="",Switzerland65!K89 ="",
Switzerland65!B90 ="",Switzerland65!B89 ="",
Switzerland65!S90 ="",Switzerland65!S89 =""),"",
LN(SQRT(
(Australia61!K90/Australia61!B90
 +Canada62!K90/Canada62!B90
 +Japan63!K90/Japan63!B90
 +Norway64!K90/Norway64!B90
 +Switzerland65!K90/Switzerland65!B90)
/(Australia61!K90/Australia61!S90*Australia61!S89/Australia61!B89
 +Canada62!K90/Canada62!S90*Canada62!S89/Canada62!B89
 +Japan63!K90/Japan63!S90*Japan63!S89/Japan63!B89
 +Norway64!K90/Norway64!S90*Norway64!S89/Norway64!B89
 +Switzerland65!K90/Switzerland65!S90*Switzerland65!S89/Switzerland65!B89)
*(Australia61!K89/Australia61!S89*Australia61!S90/Australia61!B90
 +Canada62!K89/Canada62!S89*Canada62!S90/Canada62!B90
 +Japan63!K89/Japan63!S89*Japan63!S90/Japan63!B90
 +Norway64!K89/Norway64!S89*Norway64!S90/Norway64!B90
 +Switzerland65!K89/Switzerland65!S89*Switzerland65!S90/Switzerland65!B90)
/(Australia61!K89/Australia61!B89
 +Canada62!K89/Canada62!B89
 +Japan63!K89/Japan63!B89
 +Norway64!K89/Norway64!B89
 +Switzerland65!K89/Switzerland65!B89))))</f>
        <v>-1.3820272548642926E-2</v>
      </c>
      <c r="P90" s="62">
        <f>IF(OR(
Australia61!L90   ="",Australia61!L89   ="",
Australia61!B90   ="",Australia61!B89   ="",
Australia61!T90   ="",Australia61!T89   ="",
Canada62!L90      ="",Canada62!L89      ="",
Canada62!B90      ="",Canada62!B89      ="",
Canada62!T90      ="",Canada62!T89      ="",
Japan63!L90       ="",Japan63!L89       ="",
Japan63!B90       ="",Japan63!B89       ="",
Japan63!T90       ="",Japan63!T89       ="",
Norway64!L90      ="",Norway64!L89      ="",
Norway64!B90      ="",Norway64!B89      ="",
Norway64!T90      ="",Norway64!T89      ="",
Switzerland65!L90 ="",Switzerland65!L89 ="",
Switzerland65!B90 ="",Switzerland65!B89 ="",
Switzerland65!T90 ="",Switzerland65!T89 =""),"",
LN(SQRT(
(Australia61!L90/Australia61!B90
 +Canada62!L90/Canada62!B90
 +Japan63!L90/Japan63!B90
 +Norway64!L90/Norway64!B90
 +Switzerland65!L90/Switzerland65!B90)
/(Australia61!L90/Australia61!T90*Australia61!T89/Australia61!B89
 +Canada62!L90/Canada62!T90*Canada62!T89/Canada62!B89
 +Japan63!L90/Japan63!T90*Japan63!T89/Japan63!B89
 +Norway64!L90/Norway64!T90*Norway64!T89/Norway64!B89
 +Switzerland65!L90/Switzerland65!T90*Switzerland65!T89/Switzerland65!B89)
*(Australia61!L89/Australia61!T89*Australia61!T90/Australia61!B90
 +Canada62!L89/Canada62!T89*Canada62!T90/Canada62!B90
 +Japan63!L89/Japan63!T89*Japan63!T90/Japan63!B90
 +Norway64!L89/Norway64!T89*Norway64!T90/Norway64!B90
 +Switzerland65!L89/Switzerland65!T89*Switzerland65!T90/Switzerland65!B90)
/(Australia61!L89/Australia61!B89
 +Canada62!L89/Canada62!B89
 +Japan63!L89/Japan63!B89
 +Norway64!L89/Norway64!B89
 +Switzerland65!L89/Switzerland65!B89))))</f>
        <v>2.4909533102335939E-2</v>
      </c>
      <c r="Q90" s="61">
        <f t="shared" si="4"/>
        <v>-7.4144919897535487E-3</v>
      </c>
      <c r="R90" s="61">
        <f t="shared" si="5"/>
        <v>5.4711161719330596E-3</v>
      </c>
      <c r="S90" s="61">
        <f t="shared" si="6"/>
        <v>9.046151051367423E-3</v>
      </c>
      <c r="T90" s="61">
        <f t="shared" si="7"/>
        <v>-4.3258264085359432E-2</v>
      </c>
      <c r="U90" s="61">
        <f t="shared" si="8"/>
        <v>-4.5284584343805653E-3</v>
      </c>
      <c r="V90" s="61">
        <f>IF(OR(
Australia61!V90   ="",
Australia61!U90   ="",
Canada62!V90      ="",
Canada62!U90      ="",
Japan63!V90       ="",
Japan63!U90       ="",
Norway64!V90      ="",
Norway64!U90      ="",
Switzerland65!V90 ="",
Switzerland65!U90 =""),"",
LN((Australia61!V90+Canada62!V90+Japan63!V90+Norway64!V90+Switzerland65!V90)
/(Australia61!U90+Canada62!U90+Japan63!U90+Norway64!U90+Switzerland65!U90)))</f>
        <v>-0.7461395267564479</v>
      </c>
      <c r="W90" s="61">
        <f>IF(OR(
Australia61!V90   ="",
Australia61!W90   ="",
Australia61!U90   ="",
Canada62!V90      ="",
Canada62!W90      ="",
Canada62!U90      ="",
Japan63!V90       ="",
Japan63!W90       ="",
Japan63!U90       ="",
Norway64!V90      ="",
Norway64!W90      ="",
Norway64!U90      ="",
Switzerland65!V90 ="",
Switzerland65!W90 ="",
Switzerland65!V90 =""),"",
LN((Australia61!V90*Australia61!W90+Canada62!V90*Canada62!W90+Japan63!V90*Japan63!W90+Norway64!V90*Norway64!W90+Switzerland65!V90*Switzerland65!W90)
/(Australia61!U90+Canada62!U90+Japan63!U90+Norway64!U90+Switzerland65!U90)))</f>
        <v>6.9409186032699823</v>
      </c>
      <c r="X90" s="61">
        <f>IF(OR(
Australia61!X90   ="",
Australia61!D90   ="",
Australia61!B90   ="",
Canada62!X90      ="",
Canada62!D90      ="",
Canada62!B90      ="",
Japan63!X90       ="",
Japan63!D90       ="",
Japan63!B90       ="",
Norway64!X90      ="",
Norway64!D90      ="",
Norway64!B90      ="",
Switzerland65!X90 ="",
Switzerland65!D90 ="",
Switzerland65!B90 =""),"",
(Australia61!X90*Australia61!D90/Australia61!B90
 +Canada62!X90*Canada62!D90/Canada62!B90
 +Japan63!X90*Japan63!D90/Japan63!B90
 +Norway64!X90*Norway64!D90/Norway64!B90
 +Switzerland65!X90*Switzerland65!D90/Switzerland65!B90)
/(Australia61!D90/Australia61!B90
 +Canada62!D90/Canada62!B90
 +Japan63!D90/Japan63!B90
 +Norway64!D90/Norway64!B90
 +Switzerland65!D90/Switzerland65!B90))</f>
        <v>0.69717967388489388</v>
      </c>
      <c r="Y90" s="61">
        <f>IF(OR(
Australia61!Y90   ="",
Australia61!D90   ="",
Australia61!B90   ="",
Canada62!Y90      ="",
Canada62!D90      ="",
Canada62!B90      ="",
Japan63!Y90       ="",
Japan63!D90       ="",
Japan63!B90       ="",
Norway64!Y90      ="",
Norway64!D90      ="",
Norway64!B90      ="",
Switzerland65!Y90 ="",
Switzerland65!D90 ="",
Switzerland65!B90 =""),"",
(Australia61!Y90/Australia61!B90
 +Canada62!Y90/Canada62!B90
 +Japan63!Y90/Japan63!B90
 +Norway64!Y90/Norway64!B90
 +Switzerland65!Y90/Switzerland65!B90)
/(Australia61!D90/Australia61!B90
 +Canada62!D90/Canada62!B90
 +Japan63!D90/Japan63!B90
 +Norway64!D90/Norway64!B90
 +Switzerland65!D90/Switzerland65!B90))</f>
        <v>0.13017537866540149</v>
      </c>
      <c r="Z90" s="61">
        <v>3.11</v>
      </c>
      <c r="AA90" s="62">
        <f t="shared" si="3"/>
        <v>-2.1379915367165034E-3</v>
      </c>
      <c r="AB90" s="61">
        <f>IF(OR(
Australia61!AB90   ="",
Australia61!D90   ="",
Australia61!B90   ="",
Canada62!AB90      ="",
Canada62!D90      ="",
Canada62!B90      ="",
Japan63!AB90       ="",
Japan63!D90       ="",
Japan63!B90       ="",
Norway64!AB90      ="",
Norway64!D90      ="",
Norway64!B90      ="",
Switzerland65!AB90 ="",
Switzerland65!D90 ="",
Switzerland65!B90 =""),"",
(Australia61!AB90*Australia61!D90/Australia61!B90
 +Canada62!AB90*Canada62!D90/Canada62!B90
 +Japan63!AB90*Japan63!D90/Japan63!B90
 +Norway64!AB90*Norway64!D90/Norway64!B90
 +Switzerland65!AB90*Switzerland65!D90/Switzerland65!B90)
/(Australia61!D90/Australia61!B90
 +Canada62!D90/Canada62!B90
 +Japan63!D90/Japan63!B90
 +Norway64!D90/Norway64!B90
 +Switzerland65!D90/Switzerland65!B90))</f>
        <v>0.36990028352018722</v>
      </c>
    </row>
    <row r="91" spans="1:28">
      <c r="A91" s="62">
        <v>1958</v>
      </c>
      <c r="B91" s="62" t="str">
        <f>IF(OR(
Australia61!AC91   ="",
Australia61!D91   ="",
Australia61!B91   ="",
Canada62!AC91      ="",
Canada62!D91      ="",
Canada62!B91      ="",
Japan63!AC91       ="",
Japan63!D91       ="",
Japan63!B91       ="",
Norway64!AC91      ="",
Norway64!D91      ="",
Norway64!B91      ="",
Switzerland65!AC91 ="",
Switzerland65!D91 ="",
Switzerland65!B91 =""),"",
(Australia61!AC91*Australia61!D91/Australia61!B91
 +Canada62!AC91*Canada62!D91/Canada62!B91
 +Japan63!AC91*Japan63!D91/Japan63!B91
 +Norway64!AC91*Norway64!D91/Norway64!B91
 +Switzerland65!AC91*Switzerland65!D91/Switzerland65!B91)
/(Australia61!D91/Australia61!B91
 +Canada62!D91/Canada62!B91
 +Japan63!D91/Japan63!B91
 +Norway64!D91/Norway64!B91
 +Switzerland65!D91/Switzerland65!B91))</f>
        <v/>
      </c>
      <c r="C91" s="61">
        <f>IF(OR(
Australia61!F91   ="",
Australia61!D91   ="",
Australia61!B91   ="",
Canada62!F91      ="",
Canada62!D91      ="",
Canada62!B91      ="",
Japan63!F91       ="",
Japan63!D91       ="",
Japan63!B91       ="",
Norway64!F91      ="",
Norway64!D91      ="",
Norway64!B91      ="",
Switzerland65!F91 ="",
Switzerland65!D91 ="",
Switzerland65!B91 =""),"",
(Australia61!F91*Australia61!D91/Australia61!B91
 +Canada62!F91*Canada62!D91/Canada62!B91
 +Japan63!F91*Japan63!D91/Japan63!B91
 +Norway64!F91*Norway64!D91/Norway64!B91
 +Switzerland65!F91*Switzerland65!D91/Switzerland65!B91)
/(Australia61!D91/Australia61!B91
 +Canada62!D91/Canada62!B91
 +Japan63!D91/Japan63!B91
 +Norway64!D91/Norway64!B91
 +Switzerland65!D91/Switzerland65!B91))</f>
        <v>0.605130511912092</v>
      </c>
      <c r="D91" s="61" t="str">
        <f>IF(OR(
Australia61!AE91   ="",
Australia61!D91   ="",
Australia61!B91   ="",
Canada62!AE91      ="",
Canada62!D91      ="",
Canada62!B91      ="",
Japan63!AE91       ="",
Japan63!D91       ="",
Japan63!B91       ="",
Norway64!AE91      ="",
Norway64!D91      ="",
Norway64!B91      ="",
Switzerland65!AE91 ="",
Switzerland65!D91 ="",
Switzerland65!B91 =""),"",
(Australia61!AE91*Australia61!D91/Australia61!B91
 +Canada62!AE91*Canada62!D91/Canada62!B91
 +Japan63!AE91*Japan63!D91/Japan63!B91
 +Norway64!AE91*Norway64!D91/Norway64!B91
 +Switzerland65!AE91*Switzerland65!D91/Switzerland65!B91)
/(Australia61!D91/Australia61!B91
 +Canada62!D91/Canada62!B91
 +Japan63!D91/Japan63!B91
 +Norway64!D91/Norway64!B91
 +Switzerland65!D91/Switzerland65!B91))</f>
        <v/>
      </c>
      <c r="E91" s="61">
        <f>IF(OR(
Australia61!H91   ="",
Australia61!D91   ="",
Australia61!B91   ="",
Canada62!H91      ="",
Canada62!D91      ="",
Canada62!B91      ="",
Japan63!H91       ="",
Japan63!D91       ="",
Japan63!B91       ="",
Norway64!H91      ="",
Norway64!D91      ="",
Norway64!B91      ="",
Switzerland65!H91 ="",
Switzerland65!D91 ="",
Switzerland65!B91 =""),"",
(Australia61!H91*Australia61!D91/Australia61!B91
 +Canada62!H91*Canada62!D91/Canada62!B91
 +Japan63!H91*Japan63!D91/Japan63!B91
 +Norway64!H91*Norway64!D91/Norway64!B91
 +Switzerland65!H91*Switzerland65!D91/Switzerland65!B91)
/(Australia61!D91/Australia61!B91
 +Canada62!D91/Canada62!B91
 +Japan63!D91/Japan63!B91
 +Norway64!D91/Norway64!B91
 +Switzerland65!D91/Switzerland65!B91))</f>
        <v>0.25177251907009035</v>
      </c>
      <c r="F91" s="61">
        <f>IF(OR(
Australia61!I91   ="",
Australia61!D91   ="",
Australia61!B91   ="",
Canada62!I91      ="",
Canada62!D91      ="",
Canada62!B91      ="",
Japan63!I91       ="",
Japan63!D91       ="",
Japan63!B91       ="",
Norway64!I91      ="",
Norway64!D91      ="",
Norway64!B91      ="",
Switzerland65!I91 ="",
Switzerland65!D91 ="",
Switzerland65!B91 =""),"",
(Australia61!I91/Australia61!B91
 +Canada62!I91/Canada62!B91
 +Japan63!I91/Japan63!B91
 +Norway64!I91/Norway64!B91
 +Switzerland65!I91/Switzerland65!B91)
/(Australia61!D91/Australia61!B91
 +Canada62!D91/Canada62!B91
 +Japan63!D91/Japan63!B91
 +Norway64!D91/Norway64!B91
 +Switzerland65!D91/Switzerland65!B91))</f>
        <v>0.14001446078622179</v>
      </c>
      <c r="G91" s="61">
        <f>IF(OR(
Australia61!J91   ="",
Australia61!D91   ="",
Australia61!B91   ="",
Canada62!J91      ="",
Canada62!D91      ="",
Canada62!B91      ="",
Japan63!J91       ="",
Japan63!D91       ="",
Japan63!B91       ="",
Norway64!J91      ="",
Norway64!D91      ="",
Norway64!B91      ="",
Switzerland65!J91 ="",
Switzerland65!D91 ="",
Switzerland65!B91 =""),"",
(Australia61!J91/Australia61!B91
 +Canada62!J91/Canada62!B91
 +Japan63!J91/Japan63!B91
 +Norway64!J91/Norway64!B91
 +Switzerland65!J91/Switzerland65!B91)
/(Australia61!D91/Australia61!B91
 +Canada62!D91/Canada62!B91
 +Japan63!D91/Japan63!B91
 +Norway64!D91/Norway64!B91
 +Switzerland65!D91/Switzerland65!B91))</f>
        <v>0.14245505539182174</v>
      </c>
      <c r="H91" s="61">
        <f>IF(OR(
Australia61!K91   ="",
Australia61!D91   ="",
Australia61!B91   ="",
Canada62!K91      ="",
Canada62!D91      ="",
Canada62!B91      ="",
Japan63!K91       ="",
Japan63!D91       ="",
Japan63!B91       ="",
Norway64!K91      ="",
Norway64!D91      ="",
Norway64!B91      ="",
Switzerland65!K91 ="",
Switzerland65!D91 ="",
Switzerland65!B91 =""),"",
(Australia61!K91/Australia61!B91
 +Canada62!K91/Canada62!B91
 +Japan63!K91/Japan63!B91
 +Norway64!K91/Norway64!B91
 +Switzerland65!K91/Switzerland65!B91)
/(Australia61!D91/Australia61!B91
 +Canada62!D91/Canada62!B91
 +Japan63!D91/Japan63!B91
 +Norway64!D91/Norway64!B91
 +Switzerland65!D91/Switzerland65!B91))</f>
        <v>0.12387366103042381</v>
      </c>
      <c r="I91" s="61">
        <f>IF(OR(
Australia61!L91   ="",
Australia61!D91   ="",
Australia61!B91   ="",
Canada62!L91      ="",
Canada62!D91      ="",
Canada62!B91      ="",
Japan63!L91       ="",
Japan63!D91       ="",
Japan63!B91       ="",
Norway64!L91      ="",
Norway64!D91      ="",
Norway64!B91      ="",
Switzerland65!L91 ="",
Switzerland65!D91 ="",
Switzerland65!B91 =""),"",
(Australia61!L91/Australia61!B91
 +Canada62!L91/Canada62!B91
 +Japan63!L91/Japan63!B91
 +Norway64!L91/Norway64!B91
 +Switzerland65!L91/Switzerland65!B91)
/(Australia61!D91/Australia61!B91
 +Canada62!D91/Canada62!B91
 +Japan63!D91/Japan63!B91
 +Norway64!D91/Norway64!B91
 +Switzerland65!D91/Switzerland65!B91))</f>
        <v>0.13835763248807809</v>
      </c>
      <c r="J91" s="61">
        <f t="shared" si="2"/>
        <v>-1.4483971457654274E-2</v>
      </c>
      <c r="K91" s="62">
        <f>IF(OR(
Australia61!D91   ="",Australia61!D90   ="",
Australia61!B91   ="",Australia61!B90   ="",
Australia61!N91   ="",Australia61!N90   ="",
Canada62!D91      ="",Canada62!D90      ="",
Canada62!B91      ="",Canada62!B90      ="",
Canada62!N91      ="",Canada62!N90      ="",
Japan63!D91       ="",Japan63!D90       ="",
Japan63!B91       ="",Japan63!B90       ="",
Japan63!N91       ="",Japan63!N90       ="",
Norway64!D91      ="",Norway64!D90      ="",
Norway64!B91      ="",Norway64!B90      ="",
Norway64!N91      ="",Norway64!N90      ="",
Switzerland65!D91 ="",Switzerland65!D90 ="",
Switzerland65!B91 ="",Switzerland65!B90 ="",
Switzerland65!N91 ="",Switzerland65!N90 =""),"",
LN(SQRT(
(Australia61!D91/Australia61!B91
 +Canada62!D91/Canada62!B91
 +Japan63!D91/Japan63!B91
 +Norway64!D91/Norway64!B91
 +Switzerland65!D91/Switzerland65!B91)
/(Australia61!D91/Australia61!N91*Australia61!N90/Australia61!B90
 +Canada62!D91/Canada62!N91*Canada62!N90/Canada62!B90
 +Japan63!D91/Japan63!N91*Japan63!N90/Japan63!B90
 +Norway64!D91/Norway64!N91*Norway64!N90/Norway64!B90
 +Switzerland65!D91/Switzerland65!N91*Switzerland65!N90/Switzerland65!B90)
*(Australia61!D90/Australia61!N90*Australia61!N91/Australia61!B91
 +Canada62!D90/Canada62!N90*Canada62!N91/Canada62!B91
 +Japan63!D90/Japan63!N90*Japan63!N91/Japan63!B91
 +Norway64!D90/Norway64!N90*Norway64!N91/Norway64!B91
 +Switzerland65!D90/Switzerland65!N90*Switzerland65!N91/Switzerland65!B91)
/(Australia61!D90/Australia61!B90
 +Canada62!D90/Canada62!B90
 +Japan63!D90/Japan63!B90
 +Norway64!D90/Norway64!B90
 +Switzerland65!D90/Switzerland65!B90))))</f>
        <v>1.9319900748349956E-2</v>
      </c>
      <c r="L91" s="62">
        <f>IF(OR(
Australia61!F91   ="",Australia61!F90   ="",
Australia61!D91   ="",Australia61!D90   ="",
Australia61!B91   ="",Australia61!B90   ="",
Australia61!P91   ="",Australia61!P90   ="",
Canada62!F91      ="",Canada62!F90      ="",
Canada62!D91      ="",Canada62!D90      ="",
Canada62!B91      ="",Canada62!B90      ="",
Canada62!P91      ="",Canada62!P90      ="",
Japan63!F91       ="",Japan63!F90       ="",
Japan63!D91       ="",Japan63!D90       ="",
Japan63!B91       ="",Japan63!B90       ="",
Japan63!P91       ="",Japan63!P90       ="",
Norway64!F91      ="",Norway64!F90      ="",
Norway64!D91      ="",Norway64!D90      ="",
Norway64!B91      ="",Norway64!B90      ="",
Norway64!P91      ="",Norway64!P90      ="",
Switzerland65!F91 ="",Switzerland65!F90 ="",
Switzerland65!D91 ="",Switzerland65!D90 ="",
Switzerland65!B91 ="",Switzerland65!B90 ="",
Switzerland65!P91 ="",Switzerland65!P90 =""),"",
LN(SQRT(
(Australia61!D91*Australia61!F91/Australia61!B91
 +Canada62!D91*Canada62!F91/Canada62!B91
 +Japan63!D91*Japan63!F91/Japan63!B91
 +Norway64!D91*Norway64!F91/Norway64!B91
 +Switzerland65!D91*Switzerland65!F91/Switzerland65!B91)
/(Australia61!D91*Australia61!F91/Australia61!P91*Australia61!P90/Australia61!B90
 +Canada62!D91*Canada62!F91/Canada62!P91*Canada62!P90/Canada62!B90
 +Japan63!D91*Japan63!F91/Japan63!P91*Japan63!P90/Japan63!B90
 +Norway64!D91*Norway64!F91/Norway64!P91*Norway64!P90/Norway64!B90
 +Switzerland65!D91*Switzerland65!F91/Switzerland65!P91*Switzerland65!P90/Switzerland65!B90)
*(Australia61!D90*Australia61!F90/Australia61!P90*Australia61!P91/Australia61!B91
 +Canada62!D90*Canada62!F90/Canada62!P90*Canada62!P91/Canada62!B91
 +Japan63!D90*Japan63!F90/Japan63!P90*Japan63!P91/Japan63!B91
 +Norway64!D90*Norway64!F90/Norway64!P90*Norway64!P91/Norway64!B91
 +Switzerland65!D90*Switzerland65!F90/Switzerland65!P90*Switzerland65!P91/Switzerland65!B91)
/(Australia61!D90*Australia61!F90/Australia61!B90
 +Canada62!D90*Canada62!F90/Canada62!B90
 +Japan63!D90*Japan63!F90/Japan63!B90
 +Norway64!D90*Norway64!F90/Norway64!B90
 +Switzerland65!D90*Switzerland65!F90/Switzerland65!B90))))</f>
        <v>3.574678535359347E-2</v>
      </c>
      <c r="M91" s="62">
        <f>IF(OR(
Australia61!H91   ="",Australia61!H90   ="",
Australia61!D91   ="",Australia61!D90   ="",
Australia61!B91   ="",Australia61!B90   ="",
Australia61!Q91   ="",Australia61!Q90   ="",
Canada62!H91      ="",Canada62!H90      ="",
Canada62!D91      ="",Canada62!D90      ="",
Canada62!B91      ="",Canada62!B90      ="",
Canada62!Q91      ="",Canada62!Q90      ="",
Japan63!H91       ="",Japan63!H90       ="",
Japan63!D91       ="",Japan63!D90       ="",
Japan63!B91       ="",Japan63!B90       ="",
Japan63!Q91       ="",Japan63!Q90       ="",
Norway64!H91      ="",Norway64!H90      ="",
Norway64!D91      ="",Norway64!D90      ="",
Norway64!B91      ="",Norway64!B90      ="",
Norway64!Q91      ="",Norway64!Q90      ="",
Switzerland65!H91 ="",Switzerland65!H90 ="",
Switzerland65!D91 ="",Switzerland65!D90 ="",
Switzerland65!B91 ="",Switzerland65!B90 ="",
Switzerland65!Q91 ="",Switzerland65!Q90 =""),"",
LN(SQRT(
(Australia61!D91*Australia61!H91/Australia61!B91
 +Canada62!D91*Canada62!H91/Canada62!B91
 +Japan63!D91*Japan63!H91/Japan63!B91
 +Norway64!D91*Norway64!H91/Norway64!B91
 +Switzerland65!D91*Switzerland65!H91/Switzerland65!B91)
/(Australia61!D91*Australia61!H91/Australia61!Q91*Australia61!Q90/Australia61!B90
 +Canada62!D91*Canada62!H91/Canada62!Q91*Canada62!Q90/Canada62!B90
 +Japan63!D91*Japan63!H91/Japan63!Q91*Japan63!Q90/Japan63!B90
 +Norway64!D91*Norway64!H91/Norway64!Q91*Norway64!Q90/Norway64!B90
 +Switzerland65!D91*Switzerland65!H91/Switzerland65!Q91*Switzerland65!Q90/Switzerland65!B90)
*(Australia61!D90*Australia61!H90/Australia61!Q90*Australia61!Q91/Australia61!B91
 +Canada62!D90*Canada62!H90/Canada62!Q90*Canada62!Q91/Canada62!B91
 +Japan63!D90*Japan63!H90/Japan63!Q90*Japan63!Q91/Japan63!B91
 +Norway64!D90*Norway64!H90/Norway64!Q90*Norway64!Q91/Norway64!B91
 +Switzerland65!D90*Switzerland65!H90/Switzerland65!Q90*Switzerland65!Q91/Switzerland65!B91)
/(Australia61!D90*Australia61!H90/Australia61!B90
 +Canada62!D90*Canada62!H90/Canada62!B90
 +Japan63!D90*Japan63!H90/Japan63!B90
 +Norway64!D90*Norway64!H90/Norway64!B90
 +Switzerland65!D90*Switzerland65!H90/Switzerland65!B90))))</f>
        <v>-1.5792985764128031E-2</v>
      </c>
      <c r="N91" s="62">
        <f>IF(OR(
Australia61!I91   ="",Australia61!I90   ="",
Australia61!B91   ="",Australia61!B90   ="",
Australia61!R91   ="",Australia61!R90   ="",
Canada62!I91      ="",Canada62!I90      ="",
Canada62!B91      ="",Canada62!B90      ="",
Canada62!R91      ="",Canada62!R90      ="",
Japan63!I91       ="",Japan63!I90       ="",
Japan63!B91       ="",Japan63!B90       ="",
Japan63!R91       ="",Japan63!R90       ="",
Norway64!I91      ="",Norway64!I90      ="",
Norway64!B91      ="",Norway64!B90      ="",
Norway64!R91      ="",Norway64!R90      ="",
Switzerland65!I91 ="",Switzerland65!I90 ="",
Switzerland65!B91 ="",Switzerland65!B90 ="",
Switzerland65!R91 ="",Switzerland65!R90 =""),"",
LN(SQRT(
(Australia61!I91/Australia61!B91
 +Canada62!I91/Canada62!B91
 +Japan63!I91/Japan63!B91
 +Norway64!I91/Norway64!B91
 +Switzerland65!I91/Switzerland65!B91)
/(Australia61!I91/Australia61!R91*Australia61!R90/Australia61!B90
 +Canada62!I91/Canada62!R91*Canada62!R90/Canada62!B90
 +Japan63!I91/Japan63!R91*Japan63!R90/Japan63!B90
 +Norway64!I91/Norway64!R91*Norway64!R90/Norway64!B90
 +Switzerland65!I91/Switzerland65!R91*Switzerland65!R90/Switzerland65!B90)
*(Australia61!I90/Australia61!R90*Australia61!R91/Australia61!B91
 +Canada62!I90/Canada62!R90*Canada62!R91/Canada62!B91
 +Japan63!I90/Japan63!R90*Japan63!R91/Japan63!B91
 +Norway64!I90/Norway64!R90*Norway64!R91/Norway64!B91
 +Switzerland65!I90/Switzerland65!R90*Switzerland65!R91/Switzerland65!B91)
/(Australia61!I90/Australia61!B90
 +Canada62!I90/Canada62!B90
 +Japan63!I90/Japan63!B90
 +Norway64!I90/Norway64!B90
 +Switzerland65!I90/Switzerland65!B90))))</f>
        <v>4.2495079724554276E-2</v>
      </c>
      <c r="O91" s="62">
        <f>IF(OR(
Australia61!K91   ="",Australia61!K90   ="",
Australia61!B91   ="",Australia61!B90   ="",
Australia61!S91   ="",Australia61!S90   ="",
Canada62!K91      ="",Canada62!K90      ="",
Canada62!B91      ="",Canada62!B90      ="",
Canada62!S91      ="",Canada62!S90      ="",
Japan63!K91       ="",Japan63!K90       ="",
Japan63!B91       ="",Japan63!B90       ="",
Japan63!S91       ="",Japan63!S90       ="",
Norway64!K91      ="",Norway64!K90      ="",
Norway64!B91      ="",Norway64!B90      ="",
Norway64!S91      ="",Norway64!S90      ="",
Switzerland65!K91 ="",Switzerland65!K90 ="",
Switzerland65!B91 ="",Switzerland65!B90 ="",
Switzerland65!S91 ="",Switzerland65!S90 =""),"",
LN(SQRT(
(Australia61!K91/Australia61!B91
 +Canada62!K91/Canada62!B91
 +Japan63!K91/Japan63!B91
 +Norway64!K91/Norway64!B91
 +Switzerland65!K91/Switzerland65!B91)
/(Australia61!K91/Australia61!S91*Australia61!S90/Australia61!B90
 +Canada62!K91/Canada62!S91*Canada62!S90/Canada62!B90
 +Japan63!K91/Japan63!S91*Japan63!S90/Japan63!B90
 +Norway64!K91/Norway64!S91*Norway64!S90/Norway64!B90
 +Switzerland65!K91/Switzerland65!S91*Switzerland65!S90/Switzerland65!B90)
*(Australia61!K90/Australia61!S90*Australia61!S91/Australia61!B91
 +Canada62!K90/Canada62!S90*Canada62!S91/Canada62!B91
 +Japan63!K90/Japan63!S90*Japan63!S91/Japan63!B91
 +Norway64!K90/Norway64!S90*Norway64!S91/Norway64!B91
 +Switzerland65!K90/Switzerland65!S90*Switzerland65!S91/Switzerland65!B91)
/(Australia61!K90/Australia61!B90
 +Canada62!K90/Canada62!B90
 +Japan63!K90/Japan63!B90
 +Norway64!K90/Norway64!B90
 +Switzerland65!K90/Switzerland65!B90))))</f>
        <v>-2.3930061365171118E-2</v>
      </c>
      <c r="P91" s="62">
        <f>IF(OR(
Australia61!L91   ="",Australia61!L90   ="",
Australia61!B91   ="",Australia61!B90   ="",
Australia61!T91   ="",Australia61!T90   ="",
Canada62!L91      ="",Canada62!L90      ="",
Canada62!B91      ="",Canada62!B90      ="",
Canada62!T91      ="",Canada62!T90      ="",
Japan63!L91       ="",Japan63!L90       ="",
Japan63!B91       ="",Japan63!B90       ="",
Japan63!T91       ="",Japan63!T90       ="",
Norway64!L91      ="",Norway64!L90      ="",
Norway64!B91      ="",Norway64!B90      ="",
Norway64!T91      ="",Norway64!T90      ="",
Switzerland65!L91 ="",Switzerland65!L90 ="",
Switzerland65!B91 ="",Switzerland65!B90 ="",
Switzerland65!T91 ="",Switzerland65!T90 =""),"",
LN(SQRT(
(Australia61!L91/Australia61!B91
 +Canada62!L91/Canada62!B91
 +Japan63!L91/Japan63!B91
 +Norway64!L91/Norway64!B91
 +Switzerland65!L91/Switzerland65!B91)
/(Australia61!L91/Australia61!T91*Australia61!T90/Australia61!B90
 +Canada62!L91/Canada62!T91*Canada62!T90/Canada62!B90
 +Japan63!L91/Japan63!T91*Japan63!T90/Japan63!B90
 +Norway64!L91/Norway64!T91*Norway64!T90/Norway64!B90
 +Switzerland65!L91/Switzerland65!T91*Switzerland65!T90/Switzerland65!B90)
*(Australia61!L90/Australia61!T90*Australia61!T91/Australia61!B91
 +Canada62!L90/Canada62!T90*Canada62!T91/Canada62!B91
 +Japan63!L90/Japan63!T90*Japan63!T91/Japan63!B91
 +Norway64!L90/Norway64!T90*Norway64!T91/Norway64!B91
 +Switzerland65!L90/Switzerland65!T90*Switzerland65!T91/Switzerland65!B91)
/(Australia61!L90/Australia61!B90
 +Canada62!L90/Canada62!B90
 +Japan63!L90/Japan63!B90
 +Norway64!L90/Norway64!B90
 +Switzerland65!L90/Switzerland65!B90))))</f>
        <v>-2.426999610772608E-2</v>
      </c>
      <c r="Q91" s="61">
        <f t="shared" si="4"/>
        <v>1.6426884605243514E-2</v>
      </c>
      <c r="R91" s="61">
        <f t="shared" si="5"/>
        <v>-3.5112886512477987E-2</v>
      </c>
      <c r="S91" s="61">
        <f t="shared" si="6"/>
        <v>2.317517897620432E-2</v>
      </c>
      <c r="T91" s="61">
        <f t="shared" si="7"/>
        <v>-4.324996211352107E-2</v>
      </c>
      <c r="U91" s="61">
        <f t="shared" si="8"/>
        <v>-4.3589896856076032E-2</v>
      </c>
      <c r="V91" s="61">
        <f>IF(OR(
Australia61!V91   ="",
Australia61!U91   ="",
Canada62!V91      ="",
Canada62!U91      ="",
Japan63!V91       ="",
Japan63!U91       ="",
Norway64!V91      ="",
Norway64!U91      ="",
Switzerland65!V91 ="",
Switzerland65!U91 =""),"",
LN((Australia61!V91+Canada62!V91+Japan63!V91+Norway64!V91+Switzerland65!V91)
/(Australia61!U91+Canada62!U91+Japan63!U91+Norway64!U91+Switzerland65!U91)))</f>
        <v>-0.75564114509412883</v>
      </c>
      <c r="W91" s="61">
        <f>IF(OR(
Australia61!V91   ="",
Australia61!W91   ="",
Australia61!U91   ="",
Canada62!V91      ="",
Canada62!W91      ="",
Canada62!U91      ="",
Japan63!V91       ="",
Japan63!W91       ="",
Japan63!U91       ="",
Norway64!V91      ="",
Norway64!W91      ="",
Norway64!U91      ="",
Switzerland65!V91 ="",
Switzerland65!W91 ="",
Switzerland65!V91 =""),"",
LN((Australia61!V91*Australia61!W91+Canada62!V91*Canada62!W91+Japan63!V91*Japan63!W91+Norway64!V91*Norway64!W91+Switzerland65!V91*Switzerland65!W91)
/(Australia61!U91+Canada62!U91+Japan63!U91+Norway64!U91+Switzerland65!U91)))</f>
        <v>6.9399382432387036</v>
      </c>
      <c r="X91" s="61">
        <f>IF(OR(
Australia61!X91   ="",
Australia61!D91   ="",
Australia61!B91   ="",
Canada62!X91      ="",
Canada62!D91      ="",
Canada62!B91      ="",
Japan63!X91       ="",
Japan63!D91       ="",
Japan63!B91       ="",
Norway64!X91      ="",
Norway64!D91      ="",
Norway64!B91      ="",
Switzerland65!X91 ="",
Switzerland65!D91 ="",
Switzerland65!B91 =""),"",
(Australia61!X91*Australia61!D91/Australia61!B91
 +Canada62!X91*Canada62!D91/Canada62!B91
 +Japan63!X91*Japan63!D91/Japan63!B91
 +Norway64!X91*Norway64!D91/Norway64!B91
 +Switzerland65!X91*Switzerland65!D91/Switzerland65!B91)
/(Australia61!D91/Australia61!B91
 +Canada62!D91/Canada62!B91
 +Japan63!D91/Japan63!B91
 +Norway64!D91/Norway64!B91
 +Switzerland65!D91/Switzerland65!B91))</f>
        <v>0.6972293244169725</v>
      </c>
      <c r="Y91" s="61">
        <f>IF(OR(
Australia61!Y91   ="",
Australia61!D91   ="",
Australia61!B91   ="",
Canada62!Y91      ="",
Canada62!D91      ="",
Canada62!B91      ="",
Japan63!Y91       ="",
Japan63!D91       ="",
Japan63!B91       ="",
Norway64!Y91      ="",
Norway64!D91      ="",
Norway64!B91      ="",
Switzerland65!Y91 ="",
Switzerland65!D91 ="",
Switzerland65!B91 =""),"",
(Australia61!Y91/Australia61!B91
 +Canada62!Y91/Canada62!B91
 +Japan63!Y91/Japan63!B91
 +Norway64!Y91/Norway64!B91
 +Switzerland65!Y91/Switzerland65!B91)
/(Australia61!D91/Australia61!B91
 +Canada62!D91/Canada62!B91
 +Japan63!D91/Japan63!B91
 +Norway64!D91/Norway64!B91
 +Switzerland65!D91/Switzerland65!B91))</f>
        <v>0.1321045400197865</v>
      </c>
      <c r="Z91" s="61">
        <v>1.57</v>
      </c>
      <c r="AA91" s="62">
        <f t="shared" si="3"/>
        <v>1.1780099251650043E-2</v>
      </c>
      <c r="AB91" s="61">
        <f>IF(OR(
Australia61!AB91   ="",
Australia61!D91   ="",
Australia61!B91   ="",
Canada62!AB91      ="",
Canada62!D91      ="",
Canada62!B91      ="",
Japan63!AB91       ="",
Japan63!D91       ="",
Japan63!B91       ="",
Norway64!AB91      ="",
Norway64!D91      ="",
Norway64!B91      ="",
Switzerland65!AB91 ="",
Switzerland65!D91 ="",
Switzerland65!B91 =""),"",
(Australia61!AB91*Australia61!D91/Australia61!B91
 +Canada62!AB91*Canada62!D91/Canada62!B91
 +Japan63!AB91*Japan63!D91/Japan63!B91
 +Norway64!AB91*Norway64!D91/Norway64!B91
 +Switzerland65!AB91*Switzerland65!D91/Switzerland65!B91)
/(Australia61!D91/Australia61!B91
 +Canada62!D91/Canada62!B91
 +Japan63!D91/Japan63!B91
 +Norway64!D91/Norway64!B91
 +Switzerland65!D91/Switzerland65!B91))</f>
        <v>0.38953658729910468</v>
      </c>
    </row>
    <row r="92" spans="1:28">
      <c r="A92" s="62">
        <v>1959</v>
      </c>
      <c r="B92" s="62" t="str">
        <f>IF(OR(
Australia61!AC92   ="",
Australia61!D92   ="",
Australia61!B92   ="",
Canada62!AC92      ="",
Canada62!D92      ="",
Canada62!B92      ="",
Japan63!AC92       ="",
Japan63!D92       ="",
Japan63!B92       ="",
Norway64!AC92      ="",
Norway64!D92      ="",
Norway64!B92      ="",
Switzerland65!AC92 ="",
Switzerland65!D92 ="",
Switzerland65!B92 =""),"",
(Australia61!AC92*Australia61!D92/Australia61!B92
 +Canada62!AC92*Canada62!D92/Canada62!B92
 +Japan63!AC92*Japan63!D92/Japan63!B92
 +Norway64!AC92*Norway64!D92/Norway64!B92
 +Switzerland65!AC92*Switzerland65!D92/Switzerland65!B92)
/(Australia61!D92/Australia61!B92
 +Canada62!D92/Canada62!B92
 +Japan63!D92/Japan63!B92
 +Norway64!D92/Norway64!B92
 +Switzerland65!D92/Switzerland65!B92))</f>
        <v/>
      </c>
      <c r="C92" s="61">
        <f>IF(OR(
Australia61!F92   ="",
Australia61!D92   ="",
Australia61!B92   ="",
Canada62!F92      ="",
Canada62!D92      ="",
Canada62!B92      ="",
Japan63!F92       ="",
Japan63!D92       ="",
Japan63!B92       ="",
Norway64!F92      ="",
Norway64!D92      ="",
Norway64!B92      ="",
Switzerland65!F92 ="",
Switzerland65!D92 ="",
Switzerland65!B92 =""),"",
(Australia61!F92*Australia61!D92/Australia61!B92
 +Canada62!F92*Canada62!D92/Canada62!B92
 +Japan63!F92*Japan63!D92/Japan63!B92
 +Norway64!F92*Norway64!D92/Norway64!B92
 +Switzerland65!F92*Switzerland65!D92/Switzerland65!B92)
/(Australia61!D92/Australia61!B92
 +Canada62!D92/Canada62!B92
 +Japan63!D92/Japan63!B92
 +Norway64!D92/Norway64!B92
 +Switzerland65!D92/Switzerland65!B92))</f>
        <v>0.60311127664464104</v>
      </c>
      <c r="D92" s="61" t="str">
        <f>IF(OR(
Australia61!AE92   ="",
Australia61!D92   ="",
Australia61!B92   ="",
Canada62!AE92      ="",
Canada62!D92      ="",
Canada62!B92      ="",
Japan63!AE92       ="",
Japan63!D92       ="",
Japan63!B92       ="",
Norway64!AE92      ="",
Norway64!D92      ="",
Norway64!B92      ="",
Switzerland65!AE92 ="",
Switzerland65!D92 ="",
Switzerland65!B92 =""),"",
(Australia61!AE92*Australia61!D92/Australia61!B92
 +Canada62!AE92*Canada62!D92/Canada62!B92
 +Japan63!AE92*Japan63!D92/Japan63!B92
 +Norway64!AE92*Norway64!D92/Norway64!B92
 +Switzerland65!AE92*Switzerland65!D92/Switzerland65!B92)
/(Australia61!D92/Australia61!B92
 +Canada62!D92/Canada62!B92
 +Japan63!D92/Japan63!B92
 +Norway64!D92/Norway64!B92
 +Switzerland65!D92/Switzerland65!B92))</f>
        <v/>
      </c>
      <c r="E92" s="61">
        <f>IF(OR(
Australia61!H92   ="",
Australia61!D92   ="",
Australia61!B92   ="",
Canada62!H92      ="",
Canada62!D92      ="",
Canada62!B92      ="",
Japan63!H92       ="",
Japan63!D92       ="",
Japan63!B92       ="",
Norway64!H92      ="",
Norway64!D92      ="",
Norway64!B92      ="",
Switzerland65!H92 ="",
Switzerland65!D92 ="",
Switzerland65!B92 =""),"",
(Australia61!H92*Australia61!D92/Australia61!B92
 +Canada62!H92*Canada62!D92/Canada62!B92
 +Japan63!H92*Japan63!D92/Japan63!B92
 +Norway64!H92*Norway64!D92/Norway64!B92
 +Switzerland65!H92*Switzerland65!D92/Switzerland65!B92)
/(Australia61!D92/Australia61!B92
 +Canada62!D92/Canada62!B92
 +Japan63!D92/Japan63!B92
 +Norway64!D92/Norway64!B92
 +Switzerland65!D92/Switzerland65!B92))</f>
        <v>0.25094752943456616</v>
      </c>
      <c r="F92" s="61">
        <f>IF(OR(
Australia61!I92   ="",
Australia61!D92   ="",
Australia61!B92   ="",
Canada62!I92      ="",
Canada62!D92      ="",
Canada62!B92      ="",
Japan63!I92       ="",
Japan63!D92       ="",
Japan63!B92       ="",
Norway64!I92      ="",
Norway64!D92      ="",
Norway64!B92      ="",
Switzerland65!I92 ="",
Switzerland65!D92 ="",
Switzerland65!B92 =""),"",
(Australia61!I92/Australia61!B92
 +Canada62!I92/Canada62!B92
 +Japan63!I92/Japan63!B92
 +Norway64!I92/Norway64!B92
 +Switzerland65!I92/Switzerland65!B92)
/(Australia61!D92/Australia61!B92
 +Canada62!D92/Canada62!B92
 +Japan63!D92/Japan63!B92
 +Norway64!D92/Norway64!B92
 +Switzerland65!D92/Switzerland65!B92))</f>
        <v>0.13873508975420584</v>
      </c>
      <c r="G92" s="61">
        <f>IF(OR(
Australia61!J92   ="",
Australia61!D92   ="",
Australia61!B92   ="",
Canada62!J92      ="",
Canada62!D92      ="",
Canada62!B92      ="",
Japan63!J92       ="",
Japan63!D92       ="",
Japan63!B92       ="",
Norway64!J92      ="",
Norway64!D92      ="",
Norway64!B92      ="",
Switzerland65!J92 ="",
Switzerland65!D92 ="",
Switzerland65!B92 =""),"",
(Australia61!J92/Australia61!B92
 +Canada62!J92/Canada62!B92
 +Japan63!J92/Japan63!B92
 +Norway64!J92/Norway64!B92
 +Switzerland65!J92/Switzerland65!B92)
/(Australia61!D92/Australia61!B92
 +Canada62!D92/Canada62!B92
 +Japan63!D92/Japan63!B92
 +Norway64!D92/Norway64!B92
 +Switzerland65!D92/Switzerland65!B92))</f>
        <v>0.13270813941328211</v>
      </c>
      <c r="H92" s="61">
        <f>IF(OR(
Australia61!K92   ="",
Australia61!D92   ="",
Australia61!B92   ="",
Canada62!K92      ="",
Canada62!D92      ="",
Canada62!B92      ="",
Japan63!K92       ="",
Japan63!D92       ="",
Japan63!B92       ="",
Norway64!K92      ="",
Norway64!D92      ="",
Norway64!B92      ="",
Switzerland65!K92 ="",
Switzerland65!D92 ="",
Switzerland65!B92 =""),"",
(Australia61!K92/Australia61!B92
 +Canada62!K92/Canada62!B92
 +Japan63!K92/Japan63!B92
 +Norway64!K92/Norway64!B92
 +Switzerland65!K92/Switzerland65!B92)
/(Australia61!D92/Australia61!B92
 +Canada62!D92/Canada62!B92
 +Japan63!D92/Japan63!B92
 +Norway64!D92/Norway64!B92
 +Switzerland65!D92/Switzerland65!B92))</f>
        <v>0.12747578987038627</v>
      </c>
      <c r="I92" s="61">
        <f>IF(OR(
Australia61!L92   ="",
Australia61!D92   ="",
Australia61!B92   ="",
Canada62!L92      ="",
Canada62!D92      ="",
Canada62!B92      ="",
Japan63!L92       ="",
Japan63!D92       ="",
Japan63!B92       ="",
Norway64!L92      ="",
Norway64!D92      ="",
Norway64!B92      ="",
Switzerland65!L92 ="",
Switzerland65!D92 ="",
Switzerland65!B92 =""),"",
(Australia61!L92/Australia61!B92
 +Canada62!L92/Canada62!B92
 +Japan63!L92/Japan63!B92
 +Norway64!L92/Norway64!B92
 +Switzerland65!L92/Switzerland65!B92)
/(Australia61!D92/Australia61!B92
 +Canada62!D92/Canada62!B92
 +Japan63!D92/Japan63!B92
 +Norway64!D92/Norway64!B92
 +Switzerland65!D92/Switzerland65!B92))</f>
        <v>0.139925372101633</v>
      </c>
      <c r="J92" s="61">
        <f t="shared" si="2"/>
        <v>-1.2449582231246731E-2</v>
      </c>
      <c r="K92" s="62">
        <f>IF(OR(
Australia61!D92   ="",Australia61!D91   ="",
Australia61!B92   ="",Australia61!B91   ="",
Australia61!N92   ="",Australia61!N91   ="",
Canada62!D92      ="",Canada62!D91      ="",
Canada62!B92      ="",Canada62!B91      ="",
Canada62!N92      ="",Canada62!N91      ="",
Japan63!D92       ="",Japan63!D91       ="",
Japan63!B92       ="",Japan63!B91       ="",
Japan63!N92       ="",Japan63!N91       ="",
Norway64!D92      ="",Norway64!D91      ="",
Norway64!B92      ="",Norway64!B91      ="",
Norway64!N92      ="",Norway64!N91      ="",
Switzerland65!D92 ="",Switzerland65!D91 ="",
Switzerland65!B92 ="",Switzerland65!B91 ="",
Switzerland65!N92 ="",Switzerland65!N91 =""),"",
LN(SQRT(
(Australia61!D92/Australia61!B92
 +Canada62!D92/Canada62!B92
 +Japan63!D92/Japan63!B92
 +Norway64!D92/Norway64!B92
 +Switzerland65!D92/Switzerland65!B92)
/(Australia61!D92/Australia61!N92*Australia61!N91/Australia61!B91
 +Canada62!D92/Canada62!N92*Canada62!N91/Canada62!B91
 +Japan63!D92/Japan63!N92*Japan63!N91/Japan63!B91
 +Norway64!D92/Norway64!N92*Norway64!N91/Norway64!B91
 +Switzerland65!D92/Switzerland65!N92*Switzerland65!N91/Switzerland65!B91)
*(Australia61!D91/Australia61!N91*Australia61!N92/Australia61!B92
 +Canada62!D91/Canada62!N91*Canada62!N92/Canada62!B92
 +Japan63!D91/Japan63!N91*Japan63!N92/Japan63!B92
 +Norway64!D91/Norway64!N91*Norway64!N92/Norway64!B92
 +Switzerland65!D91/Switzerland65!N91*Switzerland65!N92/Switzerland65!B92)
/(Australia61!D91/Australia61!B91
 +Canada62!D91/Canada62!B91
 +Japan63!D91/Japan63!B91
 +Norway64!D91/Norway64!B91
 +Switzerland65!D91/Switzerland65!B91))))</f>
        <v>1.8993843444673322E-2</v>
      </c>
      <c r="L92" s="62">
        <f>IF(OR(
Australia61!F92   ="",Australia61!F91   ="",
Australia61!D92   ="",Australia61!D91   ="",
Australia61!B92   ="",Australia61!B91   ="",
Australia61!P92   ="",Australia61!P91   ="",
Canada62!F92      ="",Canada62!F91      ="",
Canada62!D92      ="",Canada62!D91      ="",
Canada62!B92      ="",Canada62!B91      ="",
Canada62!P92      ="",Canada62!P91      ="",
Japan63!F92       ="",Japan63!F91       ="",
Japan63!D92       ="",Japan63!D91       ="",
Japan63!B92       ="",Japan63!B91       ="",
Japan63!P92       ="",Japan63!P91       ="",
Norway64!F92      ="",Norway64!F91      ="",
Norway64!D92      ="",Norway64!D91      ="",
Norway64!B92      ="",Norway64!B91      ="",
Norway64!P92      ="",Norway64!P91      ="",
Switzerland65!F92 ="",Switzerland65!F91 ="",
Switzerland65!D92 ="",Switzerland65!D91 ="",
Switzerland65!B92 ="",Switzerland65!B91 ="",
Switzerland65!P92 ="",Switzerland65!P91 =""),"",
LN(SQRT(
(Australia61!D92*Australia61!F92/Australia61!B92
 +Canada62!D92*Canada62!F92/Canada62!B92
 +Japan63!D92*Japan63!F92/Japan63!B92
 +Norway64!D92*Norway64!F92/Norway64!B92
 +Switzerland65!D92*Switzerland65!F92/Switzerland65!B92)
/(Australia61!D92*Australia61!F92/Australia61!P92*Australia61!P91/Australia61!B91
 +Canada62!D92*Canada62!F92/Canada62!P92*Canada62!P91/Canada62!B91
 +Japan63!D92*Japan63!F92/Japan63!P92*Japan63!P91/Japan63!B91
 +Norway64!D92*Norway64!F92/Norway64!P92*Norway64!P91/Norway64!B91
 +Switzerland65!D92*Switzerland65!F92/Switzerland65!P92*Switzerland65!P91/Switzerland65!B91)
*(Australia61!D91*Australia61!F91/Australia61!P91*Australia61!P92/Australia61!B92
 +Canada62!D91*Canada62!F91/Canada62!P91*Canada62!P92/Canada62!B92
 +Japan63!D91*Japan63!F91/Japan63!P91*Japan63!P92/Japan63!B92
 +Norway64!D91*Norway64!F91/Norway64!P91*Norway64!P92/Norway64!B92
 +Switzerland65!D91*Switzerland65!F91/Switzerland65!P91*Switzerland65!P92/Switzerland65!B92)
/(Australia61!D91*Australia61!F91/Australia61!B91
 +Canada62!D91*Canada62!F91/Canada62!B91
 +Japan63!D91*Japan63!F91/Japan63!B91
 +Norway64!D91*Norway64!F91/Norway64!B91
 +Switzerland65!D91*Switzerland65!F91/Switzerland65!B91))))</f>
        <v>1.518687615889479E-2</v>
      </c>
      <c r="M92" s="62">
        <f>IF(OR(
Australia61!H92   ="",Australia61!H91   ="",
Australia61!D92   ="",Australia61!D91   ="",
Australia61!B92   ="",Australia61!B91   ="",
Australia61!Q92   ="",Australia61!Q91   ="",
Canada62!H92      ="",Canada62!H91      ="",
Canada62!D92      ="",Canada62!D91      ="",
Canada62!B92      ="",Canada62!B91      ="",
Canada62!Q92      ="",Canada62!Q91      ="",
Japan63!H92       ="",Japan63!H91       ="",
Japan63!D92       ="",Japan63!D91       ="",
Japan63!B92       ="",Japan63!B91       ="",
Japan63!Q92       ="",Japan63!Q91       ="",
Norway64!H92      ="",Norway64!H91      ="",
Norway64!D92      ="",Norway64!D91      ="",
Norway64!B92      ="",Norway64!B91      ="",
Norway64!Q92      ="",Norway64!Q91      ="",
Switzerland65!H92 ="",Switzerland65!H91 ="",
Switzerland65!D92 ="",Switzerland65!D91 ="",
Switzerland65!B92 ="",Switzerland65!B91 ="",
Switzerland65!Q92 ="",Switzerland65!Q91 =""),"",
LN(SQRT(
(Australia61!D92*Australia61!H92/Australia61!B92
 +Canada62!D92*Canada62!H92/Canada62!B92
 +Japan63!D92*Japan63!H92/Japan63!B92
 +Norway64!D92*Norway64!H92/Norway64!B92
 +Switzerland65!D92*Switzerland65!H92/Switzerland65!B92)
/(Australia61!D92*Australia61!H92/Australia61!Q92*Australia61!Q91/Australia61!B91
 +Canada62!D92*Canada62!H92/Canada62!Q92*Canada62!Q91/Canada62!B91
 +Japan63!D92*Japan63!H92/Japan63!Q92*Japan63!Q91/Japan63!B91
 +Norway64!D92*Norway64!H92/Norway64!Q92*Norway64!Q91/Norway64!B91
 +Switzerland65!D92*Switzerland65!H92/Switzerland65!Q92*Switzerland65!Q91/Switzerland65!B91)
*(Australia61!D91*Australia61!H91/Australia61!Q91*Australia61!Q92/Australia61!B92
 +Canada62!D91*Canada62!H91/Canada62!Q91*Canada62!Q92/Canada62!B92
 +Japan63!D91*Japan63!H91/Japan63!Q91*Japan63!Q92/Japan63!B92
 +Norway64!D91*Norway64!H91/Norway64!Q91*Norway64!Q92/Norway64!B92
 +Switzerland65!D91*Switzerland65!H91/Switzerland65!Q91*Switzerland65!Q92/Switzerland65!B92)
/(Australia61!D91*Australia61!H91/Australia61!B91
 +Canada62!D91*Canada62!H91/Canada62!B91
 +Japan63!D91*Japan63!H91/Japan63!B91
 +Norway64!D91*Norway64!H91/Norway64!B91
 +Switzerland65!D91*Switzerland65!H91/Switzerland65!B91))))</f>
        <v>1.8465529982965627E-2</v>
      </c>
      <c r="N92" s="62">
        <f>IF(OR(
Australia61!I92   ="",Australia61!I91   ="",
Australia61!B92   ="",Australia61!B91   ="",
Australia61!R92   ="",Australia61!R91   ="",
Canada62!I92      ="",Canada62!I91      ="",
Canada62!B92      ="",Canada62!B91      ="",
Canada62!R92      ="",Canada62!R91      ="",
Japan63!I92       ="",Japan63!I91       ="",
Japan63!B92       ="",Japan63!B91       ="",
Japan63!R92       ="",Japan63!R91       ="",
Norway64!I92      ="",Norway64!I91      ="",
Norway64!B92      ="",Norway64!B91      ="",
Norway64!R92      ="",Norway64!R91      ="",
Switzerland65!I92 ="",Switzerland65!I91 ="",
Switzerland65!B92 ="",Switzerland65!B91 ="",
Switzerland65!R92 ="",Switzerland65!R91 =""),"",
LN(SQRT(
(Australia61!I92/Australia61!B92
 +Canada62!I92/Canada62!B92
 +Japan63!I92/Japan63!B92
 +Norway64!I92/Norway64!B92
 +Switzerland65!I92/Switzerland65!B92)
/(Australia61!I92/Australia61!R92*Australia61!R91/Australia61!B91
 +Canada62!I92/Canada62!R92*Canada62!R91/Canada62!B91
 +Japan63!I92/Japan63!R92*Japan63!R91/Japan63!B91
 +Norway64!I92/Norway64!R92*Norway64!R91/Norway64!B91
 +Switzerland65!I92/Switzerland65!R92*Switzerland65!R91/Switzerland65!B91)
*(Australia61!I91/Australia61!R91*Australia61!R92/Australia61!B92
 +Canada62!I91/Canada62!R91*Canada62!R92/Canada62!B92
 +Japan63!I91/Japan63!R91*Japan63!R92/Japan63!B92
 +Norway64!I91/Norway64!R91*Norway64!R92/Norway64!B92
 +Switzerland65!I91/Switzerland65!R91*Switzerland65!R92/Switzerland65!B92)
/(Australia61!I91/Australia61!B91
 +Canada62!I91/Canada62!B91
 +Japan63!I91/Japan63!B91
 +Norway64!I91/Norway64!B91
 +Switzerland65!I91/Switzerland65!B91))))</f>
        <v>3.897261367581964E-2</v>
      </c>
      <c r="O92" s="62">
        <f>IF(OR(
Australia61!K92   ="",Australia61!K91   ="",
Australia61!B92   ="",Australia61!B91   ="",
Australia61!S92   ="",Australia61!S91   ="",
Canada62!K92      ="",Canada62!K91      ="",
Canada62!B92      ="",Canada62!B91      ="",
Canada62!S92      ="",Canada62!S91      ="",
Japan63!K92       ="",Japan63!K91       ="",
Japan63!B92       ="",Japan63!B91       ="",
Japan63!S92       ="",Japan63!S91       ="",
Norway64!K92      ="",Norway64!K91      ="",
Norway64!B92      ="",Norway64!B91      ="",
Norway64!S92      ="",Norway64!S91      ="",
Switzerland65!K92 ="",Switzerland65!K91 ="",
Switzerland65!B92 ="",Switzerland65!B91 ="",
Switzerland65!S92 ="",Switzerland65!S91 =""),"",
LN(SQRT(
(Australia61!K92/Australia61!B92
 +Canada62!K92/Canada62!B92
 +Japan63!K92/Japan63!B92
 +Norway64!K92/Norway64!B92
 +Switzerland65!K92/Switzerland65!B92)
/(Australia61!K92/Australia61!S92*Australia61!S91/Australia61!B91
 +Canada62!K92/Canada62!S92*Canada62!S91/Canada62!B91
 +Japan63!K92/Japan63!S92*Japan63!S91/Japan63!B91
 +Norway64!K92/Norway64!S92*Norway64!S91/Norway64!B91
 +Switzerland65!K92/Switzerland65!S92*Switzerland65!S91/Switzerland65!B91)
*(Australia61!K91/Australia61!S91*Australia61!S92/Australia61!B92
 +Canada62!K91/Canada62!S91*Canada62!S92/Canada62!B92
 +Japan63!K91/Japan63!S91*Japan63!S92/Japan63!B92
 +Norway64!K91/Norway64!S91*Norway64!S92/Norway64!B92
 +Switzerland65!K91/Switzerland65!S91*Switzerland65!S92/Switzerland65!B92)
/(Australia61!K91/Australia61!B91
 +Canada62!K91/Canada62!B91
 +Japan63!K91/Japan63!B91
 +Norway64!K91/Norway64!B91
 +Switzerland65!K91/Switzerland65!B91))))</f>
        <v>1.6980144374522336E-2</v>
      </c>
      <c r="P92" s="62">
        <f>IF(OR(
Australia61!L92   ="",Australia61!L91   ="",
Australia61!B92   ="",Australia61!B91   ="",
Australia61!T92   ="",Australia61!T91   ="",
Canada62!L92      ="",Canada62!L91      ="",
Canada62!B92      ="",Canada62!B91      ="",
Canada62!T92      ="",Canada62!T91      ="",
Japan63!L92       ="",Japan63!L91       ="",
Japan63!B92       ="",Japan63!B91       ="",
Japan63!T92       ="",Japan63!T91       ="",
Norway64!L92      ="",Norway64!L91      ="",
Norway64!B92      ="",Norway64!B91      ="",
Norway64!T92      ="",Norway64!T91      ="",
Switzerland65!L92 ="",Switzerland65!L91 ="",
Switzerland65!B92 ="",Switzerland65!B91 ="",
Switzerland65!T92 ="",Switzerland65!T91 =""),"",
LN(SQRT(
(Australia61!L92/Australia61!B92
 +Canada62!L92/Canada62!B92
 +Japan63!L92/Japan63!B92
 +Norway64!L92/Norway64!B92
 +Switzerland65!L92/Switzerland65!B92)
/(Australia61!L92/Australia61!T92*Australia61!T91/Australia61!B91
 +Canada62!L92/Canada62!T92*Canada62!T91/Canada62!B91
 +Japan63!L92/Japan63!T92*Japan63!T91/Japan63!B91
 +Norway64!L92/Norway64!T92*Norway64!T91/Norway64!B91
 +Switzerland65!L92/Switzerland65!T92*Switzerland65!T91/Switzerland65!B91)
*(Australia61!L91/Australia61!T91*Australia61!T92/Australia61!B92
 +Canada62!L91/Canada62!T91*Canada62!T92/Canada62!B92
 +Japan63!L91/Japan63!T91*Japan63!T92/Japan63!B92
 +Norway64!L91/Norway64!T91*Norway64!T92/Norway64!B92
 +Switzerland65!L91/Switzerland65!T91*Switzerland65!T92/Switzerland65!B92)
/(Australia61!L91/Australia61!B91
 +Canada62!L91/Canada62!B91
 +Japan63!L91/Japan63!B91
 +Norway64!L91/Norway64!B91
 +Switzerland65!L91/Switzerland65!B91))))</f>
        <v>-1.8027195554099689E-2</v>
      </c>
      <c r="Q92" s="61">
        <f t="shared" si="4"/>
        <v>-3.8069672857785324E-3</v>
      </c>
      <c r="R92" s="61">
        <f t="shared" si="5"/>
        <v>-5.2831346170769539E-4</v>
      </c>
      <c r="S92" s="61">
        <f t="shared" si="6"/>
        <v>1.9978770231146317E-2</v>
      </c>
      <c r="T92" s="61">
        <f t="shared" si="7"/>
        <v>-2.0136990701509865E-3</v>
      </c>
      <c r="U92" s="61">
        <f t="shared" si="8"/>
        <v>-3.7021038998773015E-2</v>
      </c>
      <c r="V92" s="61">
        <f>IF(OR(
Australia61!V92   ="",
Australia61!U92   ="",
Canada62!V92      ="",
Canada62!U92      ="",
Japan63!V92       ="",
Japan63!U92       ="",
Norway64!V92      ="",
Norway64!U92      ="",
Switzerland65!V92 ="",
Switzerland65!U92 =""),"",
LN((Australia61!V92+Canada62!V92+Japan63!V92+Norway64!V92+Switzerland65!V92)
/(Australia61!U92+Canada62!U92+Japan63!U92+Norway64!U92+Switzerland65!U92)))</f>
        <v>-0.75803879126106788</v>
      </c>
      <c r="W92" s="61">
        <f>IF(OR(
Australia61!V92   ="",
Australia61!W92   ="",
Australia61!U92   ="",
Canada62!V92      ="",
Canada62!W92      ="",
Canada62!U92      ="",
Japan63!V92       ="",
Japan63!W92       ="",
Japan63!U92       ="",
Norway64!V92      ="",
Norway64!W92      ="",
Norway64!U92      ="",
Switzerland65!V92 ="",
Switzerland65!W92 ="",
Switzerland65!V92 =""),"",
LN((Australia61!V92*Australia61!W92+Canada62!V92*Canada62!W92+Japan63!V92*Japan63!W92+Norway64!V92*Norway64!W92+Switzerland65!V92*Switzerland65!W92)
/(Australia61!U92+Canada62!U92+Japan63!U92+Norway64!U92+Switzerland65!U92)))</f>
        <v>6.9451071365019654</v>
      </c>
      <c r="X92" s="61">
        <f>IF(OR(
Australia61!X92   ="",
Australia61!D92   ="",
Australia61!B92   ="",
Canada62!X92      ="",
Canada62!D92      ="",
Canada62!B92      ="",
Japan63!X92       ="",
Japan63!D92       ="",
Japan63!B92       ="",
Norway64!X92      ="",
Norway64!D92      ="",
Norway64!B92      ="",
Switzerland65!X92 ="",
Switzerland65!D92 ="",
Switzerland65!B92 =""),"",
(Australia61!X92*Australia61!D92/Australia61!B92
 +Canada62!X92*Canada62!D92/Canada62!B92
 +Japan63!X92*Japan63!D92/Japan63!B92
 +Norway64!X92*Norway64!D92/Norway64!B92
 +Switzerland65!X92*Switzerland65!D92/Switzerland65!B92)
/(Australia61!D92/Australia61!B92
 +Canada62!D92/Canada62!B92
 +Japan63!D92/Japan63!B92
 +Norway64!D92/Norway64!B92
 +Switzerland65!D92/Switzerland65!B92))</f>
        <v>0.69712412918419131</v>
      </c>
      <c r="Y92" s="61">
        <f>IF(OR(
Australia61!Y92   ="",
Australia61!D92   ="",
Australia61!B92   ="",
Canada62!Y92      ="",
Canada62!D92      ="",
Canada62!B92      ="",
Japan63!Y92       ="",
Japan63!D92       ="",
Japan63!B92       ="",
Norway64!Y92      ="",
Norway64!D92      ="",
Norway64!B92      ="",
Switzerland65!Y92 ="",
Switzerland65!D92 ="",
Switzerland65!B92 =""),"",
(Australia61!Y92/Australia61!B92
 +Canada62!Y92/Canada62!B92
 +Japan63!Y92/Japan63!B92
 +Norway64!Y92/Norway64!B92
 +Switzerland65!Y92/Switzerland65!B92)
/(Australia61!D92/Australia61!B92
 +Canada62!D92/Canada62!B92
 +Japan63!D92/Japan63!B92
 +Norway64!D92/Norway64!B92
 +Switzerland65!D92/Switzerland65!B92))</f>
        <v>0.13257081561248088</v>
      </c>
      <c r="Z92" s="61">
        <v>3.3</v>
      </c>
      <c r="AA92" s="62">
        <f t="shared" si="3"/>
        <v>-3.2938434446733202E-3</v>
      </c>
      <c r="AB92" s="61">
        <f>IF(OR(
Australia61!AB92   ="",
Australia61!D92   ="",
Australia61!B92   ="",
Canada62!AB92      ="",
Canada62!D92      ="",
Canada62!B92      ="",
Japan63!AB92       ="",
Japan63!D92       ="",
Japan63!B92       ="",
Norway64!AB92      ="",
Norway64!D92      ="",
Norway64!B92      ="",
Switzerland65!AB92 ="",
Switzerland65!D92 ="",
Switzerland65!B92 =""),"",
(Australia61!AB92*Australia61!D92/Australia61!B92
 +Canada62!AB92*Canada62!D92/Canada62!B92
 +Japan63!AB92*Japan63!D92/Japan63!B92
 +Norway64!AB92*Norway64!D92/Norway64!B92
 +Switzerland65!AB92*Switzerland65!D92/Switzerland65!B92)
/(Australia61!D92/Australia61!B92
 +Canada62!D92/Canada62!B92
 +Japan63!D92/Japan63!B92
 +Norway64!D92/Norway64!B92
 +Switzerland65!D92/Switzerland65!B92))</f>
        <v>0.38701888767485082</v>
      </c>
    </row>
    <row r="93" spans="1:28">
      <c r="A93" s="62">
        <v>1960</v>
      </c>
      <c r="B93" s="62" t="str">
        <f>IF(OR(
Australia61!AC93   ="",
Australia61!D93   ="",
Australia61!B93   ="",
Canada62!AC93      ="",
Canada62!D93      ="",
Canada62!B93      ="",
Japan63!AC93       ="",
Japan63!D93       ="",
Japan63!B93       ="",
Norway64!AC93      ="",
Norway64!D93      ="",
Norway64!B93      ="",
Switzerland65!AC93 ="",
Switzerland65!D93 ="",
Switzerland65!B93 =""),"",
(Australia61!AC93*Australia61!D93/Australia61!B93
 +Canada62!AC93*Canada62!D93/Canada62!B93
 +Japan63!AC93*Japan63!D93/Japan63!B93
 +Norway64!AC93*Norway64!D93/Norway64!B93
 +Switzerland65!AC93*Switzerland65!D93/Switzerland65!B93)
/(Australia61!D93/Australia61!B93
 +Canada62!D93/Canada62!B93
 +Japan63!D93/Japan63!B93
 +Norway64!D93/Norway64!B93
 +Switzerland65!D93/Switzerland65!B93))</f>
        <v/>
      </c>
      <c r="C93" s="61">
        <f>IF(OR(
Australia61!F93   ="",
Australia61!D93   ="",
Australia61!B93   ="",
Canada62!F93      ="",
Canada62!D93      ="",
Canada62!B93      ="",
Japan63!F93       ="",
Japan63!D93       ="",
Japan63!B93       ="",
Norway64!F93      ="",
Norway64!D93      ="",
Norway64!B93      ="",
Switzerland65!F93 ="",
Switzerland65!D93 ="",
Switzerland65!B93 =""),"",
(Australia61!F93*Australia61!D93/Australia61!B93
 +Canada62!F93*Canada62!D93/Canada62!B93
 +Japan63!F93*Japan63!D93/Japan63!B93
 +Norway64!F93*Norway64!D93/Norway64!B93
 +Switzerland65!F93*Switzerland65!D93/Switzerland65!B93)
/(Australia61!D93/Australia61!B93
 +Canada62!D93/Canada62!B93
 +Japan63!D93/Japan63!B93
 +Norway64!D93/Norway64!B93
 +Switzerland65!D93/Switzerland65!B93))</f>
        <v>0.58966434885362762</v>
      </c>
      <c r="D93" s="61" t="str">
        <f>IF(OR(
Australia61!AE93   ="",
Australia61!D93   ="",
Australia61!B93   ="",
Canada62!AE93      ="",
Canada62!D93      ="",
Canada62!B93      ="",
Japan63!AE93       ="",
Japan63!D93       ="",
Japan63!B93       ="",
Norway64!AE93      ="",
Norway64!D93      ="",
Norway64!B93      ="",
Switzerland65!AE93 ="",
Switzerland65!D93 ="",
Switzerland65!B93 =""),"",
(Australia61!AE93*Australia61!D93/Australia61!B93
 +Canada62!AE93*Canada62!D93/Canada62!B93
 +Japan63!AE93*Japan63!D93/Japan63!B93
 +Norway64!AE93*Norway64!D93/Norway64!B93
 +Switzerland65!AE93*Switzerland65!D93/Switzerland65!B93)
/(Australia61!D93/Australia61!B93
 +Canada62!D93/Canada62!B93
 +Japan63!D93/Japan63!B93
 +Norway64!D93/Norway64!B93
 +Switzerland65!D93/Switzerland65!B93))</f>
        <v/>
      </c>
      <c r="E93" s="61">
        <f>IF(OR(
Australia61!H93   ="",
Australia61!D93   ="",
Australia61!B93   ="",
Canada62!H93      ="",
Canada62!D93      ="",
Canada62!B93      ="",
Japan63!H93       ="",
Japan63!D93       ="",
Japan63!B93       ="",
Norway64!H93      ="",
Norway64!D93      ="",
Norway64!B93      ="",
Switzerland65!H93 ="",
Switzerland65!D93 ="",
Switzerland65!B93 =""),"",
(Australia61!H93*Australia61!D93/Australia61!B93
 +Canada62!H93*Canada62!D93/Canada62!B93
 +Japan63!H93*Japan63!D93/Japan63!B93
 +Norway64!H93*Norway64!D93/Norway64!B93
 +Switzerland65!H93*Switzerland65!D93/Switzerland65!B93)
/(Australia61!D93/Australia61!B93
 +Canada62!D93/Canada62!B93
 +Japan63!D93/Japan63!B93
 +Norway64!D93/Norway64!B93
 +Switzerland65!D93/Switzerland65!B93))</f>
        <v>0.2587151927139193</v>
      </c>
      <c r="F93" s="61">
        <f>IF(OR(
Australia61!I93   ="",
Australia61!D93   ="",
Australia61!B93   ="",
Canada62!I93      ="",
Canada62!D93      ="",
Canada62!B93      ="",
Japan63!I93       ="",
Japan63!D93       ="",
Japan63!B93       ="",
Norway64!I93      ="",
Norway64!D93      ="",
Norway64!B93      ="",
Switzerland65!I93 ="",
Switzerland65!D93 ="",
Switzerland65!B93 =""),"",
(Australia61!I93/Australia61!B93
 +Canada62!I93/Canada62!B93
 +Japan63!I93/Japan63!B93
 +Norway64!I93/Norway64!B93
 +Switzerland65!I93/Switzerland65!B93)
/(Australia61!D93/Australia61!B93
 +Canada62!D93/Canada62!B93
 +Japan63!D93/Japan63!B93
 +Norway64!D93/Norway64!B93
 +Switzerland65!D93/Switzerland65!B93))</f>
        <v>0.1397001169309906</v>
      </c>
      <c r="G93" s="61">
        <f>IF(OR(
Australia61!J93   ="",
Australia61!D93   ="",
Australia61!B93   ="",
Canada62!J93      ="",
Canada62!D93      ="",
Canada62!B93      ="",
Japan63!J93       ="",
Japan63!D93       ="",
Japan63!B93       ="",
Norway64!J93      ="",
Norway64!D93      ="",
Norway64!B93      ="",
Switzerland65!J93 ="",
Switzerland65!D93 ="",
Switzerland65!B93 =""),"",
(Australia61!J93/Australia61!B93
 +Canada62!J93/Canada62!B93
 +Japan63!J93/Japan63!B93
 +Norway64!J93/Norway64!B93
 +Switzerland65!J93/Switzerland65!B93)
/(Australia61!D93/Australia61!B93
 +Canada62!D93/Canada62!B93
 +Japan63!D93/Japan63!B93
 +Norway64!D93/Norway64!B93
 +Switzerland65!D93/Switzerland65!B93))</f>
        <v>0.14178953695813432</v>
      </c>
      <c r="H93" s="61">
        <f>IF(OR(
Australia61!K93   ="",
Australia61!D93   ="",
Australia61!B93   ="",
Canada62!K93      ="",
Canada62!D93      ="",
Canada62!B93      ="",
Japan63!K93       ="",
Japan63!D93       ="",
Japan63!B93       ="",
Norway64!K93      ="",
Norway64!D93      ="",
Norway64!B93      ="",
Switzerland65!K93 ="",
Switzerland65!D93 ="",
Switzerland65!B93 =""),"",
(Australia61!K93/Australia61!B93
 +Canada62!K93/Canada62!B93
 +Japan63!K93/Japan63!B93
 +Norway64!K93/Norway64!B93
 +Switzerland65!K93/Switzerland65!B93)
/(Australia61!D93/Australia61!B93
 +Canada62!D93/Canada62!B93
 +Japan63!D93/Japan63!B93
 +Norway64!D93/Norway64!B93
 +Switzerland65!D93/Switzerland65!B93))</f>
        <v>0.12404820636037273</v>
      </c>
      <c r="I93" s="61">
        <f>IF(OR(
Australia61!L93   ="",
Australia61!D93   ="",
Australia61!B93   ="",
Canada62!L93      ="",
Canada62!D93      ="",
Canada62!B93      ="",
Japan63!L93       ="",
Japan63!D93       ="",
Japan63!B93       ="",
Norway64!L93      ="",
Norway64!D93      ="",
Norway64!B93      ="",
Switzerland65!L93 ="",
Switzerland65!D93 ="",
Switzerland65!B93 =""),"",
(Australia61!L93/Australia61!B93
 +Canada62!L93/Canada62!B93
 +Japan63!L93/Japan63!B93
 +Norway64!L93/Norway64!B93
 +Switzerland65!L93/Switzerland65!B93)
/(Australia61!D93/Australia61!B93
 +Canada62!D93/Canada62!B93
 +Japan63!D93/Japan63!B93
 +Norway64!D93/Norway64!B93
 +Switzerland65!D93/Switzerland65!B93))</f>
        <v>0.14155835347896789</v>
      </c>
      <c r="J93" s="61">
        <f t="shared" si="2"/>
        <v>-1.7510147118595165E-2</v>
      </c>
      <c r="K93" s="62">
        <f>IF(OR(
Australia61!D93   ="",Australia61!D92   ="",
Australia61!B93   ="",Australia61!B92   ="",
Australia61!N93   ="",Australia61!N92   ="",
Canada62!D93      ="",Canada62!D92      ="",
Canada62!B93      ="",Canada62!B92      ="",
Canada62!N93      ="",Canada62!N92      ="",
Japan63!D93       ="",Japan63!D92       ="",
Japan63!B93       ="",Japan63!B92       ="",
Japan63!N93       ="",Japan63!N92       ="",
Norway64!D93      ="",Norway64!D92      ="",
Norway64!B93      ="",Norway64!B92      ="",
Norway64!N93      ="",Norway64!N92      ="",
Switzerland65!D93 ="",Switzerland65!D92 ="",
Switzerland65!B93 ="",Switzerland65!B92 ="",
Switzerland65!N93 ="",Switzerland65!N92 =""),"",
LN(SQRT(
(Australia61!D93/Australia61!B93
 +Canada62!D93/Canada62!B93
 +Japan63!D93/Japan63!B93
 +Norway64!D93/Norway64!B93
 +Switzerland65!D93/Switzerland65!B93)
/(Australia61!D93/Australia61!N93*Australia61!N92/Australia61!B92
 +Canada62!D93/Canada62!N93*Canada62!N92/Canada62!B92
 +Japan63!D93/Japan63!N93*Japan63!N92/Japan63!B92
 +Norway64!D93/Norway64!N93*Norway64!N92/Norway64!B92
 +Switzerland65!D93/Switzerland65!N93*Switzerland65!N92/Switzerland65!B92)
*(Australia61!D92/Australia61!N92*Australia61!N93/Australia61!B93
 +Canada62!D92/Canada62!N92*Canada62!N93/Canada62!B93
 +Japan63!D92/Japan63!N92*Japan63!N93/Japan63!B93
 +Norway64!D92/Norway64!N92*Norway64!N93/Norway64!B93
 +Switzerland65!D92/Switzerland65!N92*Switzerland65!N93/Switzerland65!B93)
/(Australia61!D92/Australia61!B92
 +Canada62!D92/Canada62!B92
 +Japan63!D92/Japan63!B92
 +Norway64!D92/Norway64!B92
 +Switzerland65!D92/Switzerland65!B92))))</f>
        <v>4.2621820383720269E-2</v>
      </c>
      <c r="L93" s="62">
        <f>IF(OR(
Australia61!F93   ="",Australia61!F92   ="",
Australia61!D93   ="",Australia61!D92   ="",
Australia61!B93   ="",Australia61!B92   ="",
Australia61!P93   ="",Australia61!P92   ="",
Canada62!F93      ="",Canada62!F92      ="",
Canada62!D93      ="",Canada62!D92      ="",
Canada62!B93      ="",Canada62!B92      ="",
Canada62!P93      ="",Canada62!P92      ="",
Japan63!F93       ="",Japan63!F92       ="",
Japan63!D93       ="",Japan63!D92       ="",
Japan63!B93       ="",Japan63!B92       ="",
Japan63!P93       ="",Japan63!P92       ="",
Norway64!F93      ="",Norway64!F92      ="",
Norway64!D93      ="",Norway64!D92      ="",
Norway64!B93      ="",Norway64!B92      ="",
Norway64!P93      ="",Norway64!P92      ="",
Switzerland65!F93 ="",Switzerland65!F92 ="",
Switzerland65!D93 ="",Switzerland65!D92 ="",
Switzerland65!B93 ="",Switzerland65!B92 ="",
Switzerland65!P93 ="",Switzerland65!P92 =""),"",
LN(SQRT(
(Australia61!D93*Australia61!F93/Australia61!B93
 +Canada62!D93*Canada62!F93/Canada62!B93
 +Japan63!D93*Japan63!F93/Japan63!B93
 +Norway64!D93*Norway64!F93/Norway64!B93
 +Switzerland65!D93*Switzerland65!F93/Switzerland65!B93)
/(Australia61!D93*Australia61!F93/Australia61!P93*Australia61!P92/Australia61!B92
 +Canada62!D93*Canada62!F93/Canada62!P93*Canada62!P92/Canada62!B92
 +Japan63!D93*Japan63!F93/Japan63!P93*Japan63!P92/Japan63!B92
 +Norway64!D93*Norway64!F93/Norway64!P93*Norway64!P92/Norway64!B92
 +Switzerland65!D93*Switzerland65!F93/Switzerland65!P93*Switzerland65!P92/Switzerland65!B92)
*(Australia61!D92*Australia61!F92/Australia61!P92*Australia61!P93/Australia61!B93
 +Canada62!D92*Canada62!F92/Canada62!P92*Canada62!P93/Canada62!B93
 +Japan63!D92*Japan63!F92/Japan63!P92*Japan63!P93/Japan63!B93
 +Norway64!D92*Norway64!F92/Norway64!P92*Norway64!P93/Norway64!B93
 +Switzerland65!D92*Switzerland65!F92/Switzerland65!P92*Switzerland65!P93/Switzerland65!B93)
/(Australia61!D92*Australia61!F92/Australia61!B92
 +Canada62!D92*Canada62!F92/Canada62!B92
 +Japan63!D92*Japan63!F92/Japan63!B92
 +Norway64!D92*Norway64!F92/Norway64!B92
 +Switzerland65!D92*Switzerland65!F92/Switzerland65!B92))))</f>
        <v>2.5435748723847365E-2</v>
      </c>
      <c r="M93" s="62">
        <f>IF(OR(
Australia61!H93   ="",Australia61!H92   ="",
Australia61!D93   ="",Australia61!D92   ="",
Australia61!B93   ="",Australia61!B92   ="",
Australia61!Q93   ="",Australia61!Q92   ="",
Canada62!H93      ="",Canada62!H92      ="",
Canada62!D93      ="",Canada62!D92      ="",
Canada62!B93      ="",Canada62!B92      ="",
Canada62!Q93      ="",Canada62!Q92      ="",
Japan63!H93       ="",Japan63!H92       ="",
Japan63!D93       ="",Japan63!D92       ="",
Japan63!B93       ="",Japan63!B92       ="",
Japan63!Q93       ="",Japan63!Q92       ="",
Norway64!H93      ="",Norway64!H92      ="",
Norway64!D93      ="",Norway64!D92      ="",
Norway64!B93      ="",Norway64!B92      ="",
Norway64!Q93      ="",Norway64!Q92      ="",
Switzerland65!H93 ="",Switzerland65!H92 ="",
Switzerland65!D93 ="",Switzerland65!D92 ="",
Switzerland65!B93 ="",Switzerland65!B92 ="",
Switzerland65!Q93 ="",Switzerland65!Q92 =""),"",
LN(SQRT(
(Australia61!D93*Australia61!H93/Australia61!B93
 +Canada62!D93*Canada62!H93/Canada62!B93
 +Japan63!D93*Japan63!H93/Japan63!B93
 +Norway64!D93*Norway64!H93/Norway64!B93
 +Switzerland65!D93*Switzerland65!H93/Switzerland65!B93)
/(Australia61!D93*Australia61!H93/Australia61!Q93*Australia61!Q92/Australia61!B92
 +Canada62!D93*Canada62!H93/Canada62!Q93*Canada62!Q92/Canada62!B92
 +Japan63!D93*Japan63!H93/Japan63!Q93*Japan63!Q92/Japan63!B92
 +Norway64!D93*Norway64!H93/Norway64!Q93*Norway64!Q92/Norway64!B92
 +Switzerland65!D93*Switzerland65!H93/Switzerland65!Q93*Switzerland65!Q92/Switzerland65!B92)
*(Australia61!D92*Australia61!H92/Australia61!Q92*Australia61!Q93/Australia61!B93
 +Canada62!D92*Canada62!H92/Canada62!Q92*Canada62!Q93/Canada62!B93
 +Japan63!D92*Japan63!H92/Japan63!Q92*Japan63!Q93/Japan63!B93
 +Norway64!D92*Norway64!H92/Norway64!Q92*Norway64!Q93/Norway64!B93
 +Switzerland65!D92*Switzerland65!H92/Switzerland65!Q92*Switzerland65!Q93/Switzerland65!B93)
/(Australia61!D92*Australia61!H92/Australia61!B92
 +Canada62!D92*Canada62!H92/Canada62!B92
 +Japan63!D92*Japan63!H92/Japan63!B92
 +Norway64!D92*Norway64!H92/Norway64!B92
 +Switzerland65!D92*Switzerland65!H92/Switzerland65!B92))))</f>
        <v>3.9907857420593516E-2</v>
      </c>
      <c r="N93" s="62">
        <f>IF(OR(
Australia61!I93   ="",Australia61!I92   ="",
Australia61!B93   ="",Australia61!B92   ="",
Australia61!R93   ="",Australia61!R92   ="",
Canada62!I93      ="",Canada62!I92      ="",
Canada62!B93      ="",Canada62!B92      ="",
Canada62!R93      ="",Canada62!R92      ="",
Japan63!I93       ="",Japan63!I92       ="",
Japan63!B93       ="",Japan63!B92       ="",
Japan63!R93       ="",Japan63!R92       ="",
Norway64!I93      ="",Norway64!I92      ="",
Norway64!B93      ="",Norway64!B92      ="",
Norway64!R93      ="",Norway64!R92      ="",
Switzerland65!I93 ="",Switzerland65!I92 ="",
Switzerland65!B93 ="",Switzerland65!B92 ="",
Switzerland65!R93 ="",Switzerland65!R92 =""),"",
LN(SQRT(
(Australia61!I93/Australia61!B93
 +Canada62!I93/Canada62!B93
 +Japan63!I93/Japan63!B93
 +Norway64!I93/Norway64!B93
 +Switzerland65!I93/Switzerland65!B93)
/(Australia61!I93/Australia61!R93*Australia61!R92/Australia61!B92
 +Canada62!I93/Canada62!R93*Canada62!R92/Canada62!B92
 +Japan63!I93/Japan63!R93*Japan63!R92/Japan63!B92
 +Norway64!I93/Norway64!R93*Norway64!R92/Norway64!B92
 +Switzerland65!I93/Switzerland65!R93*Switzerland65!R92/Switzerland65!B92)
*(Australia61!I92/Australia61!R92*Australia61!R93/Australia61!B93
 +Canada62!I92/Canada62!R92*Canada62!R93/Canada62!B93
 +Japan63!I92/Japan63!R92*Japan63!R93/Japan63!B93
 +Norway64!I92/Norway64!R92*Norway64!R93/Norway64!B93
 +Switzerland65!I92/Switzerland65!R92*Switzerland65!R93/Switzerland65!B93)
/(Australia61!I92/Australia61!B92
 +Canada62!I92/Canada62!B92
 +Japan63!I92/Japan63!B92
 +Norway64!I92/Norway64!B92
 +Switzerland65!I92/Switzerland65!B92))))</f>
        <v>5.0684636700672345E-2</v>
      </c>
      <c r="O93" s="62">
        <f>IF(OR(
Australia61!K93   ="",Australia61!K92   ="",
Australia61!B93   ="",Australia61!B92   ="",
Australia61!S93   ="",Australia61!S92   ="",
Canada62!K93      ="",Canada62!K92      ="",
Canada62!B93      ="",Canada62!B92      ="",
Canada62!S93      ="",Canada62!S92      ="",
Japan63!K93       ="",Japan63!K92       ="",
Japan63!B93       ="",Japan63!B92       ="",
Japan63!S93       ="",Japan63!S92       ="",
Norway64!K93      ="",Norway64!K92      ="",
Norway64!B93      ="",Norway64!B92      ="",
Norway64!S93      ="",Norway64!S92      ="",
Switzerland65!K93 ="",Switzerland65!K92 ="",
Switzerland65!B93 ="",Switzerland65!B92 ="",
Switzerland65!S93 ="",Switzerland65!S92 =""),"",
LN(SQRT(
(Australia61!K93/Australia61!B93
 +Canada62!K93/Canada62!B93
 +Japan63!K93/Japan63!B93
 +Norway64!K93/Norway64!B93
 +Switzerland65!K93/Switzerland65!B93)
/(Australia61!K93/Australia61!S93*Australia61!S92/Australia61!B92
 +Canada62!K93/Canada62!S93*Canada62!S92/Canada62!B92
 +Japan63!K93/Japan63!S93*Japan63!S92/Japan63!B92
 +Norway64!K93/Norway64!S93*Norway64!S92/Norway64!B92
 +Switzerland65!K93/Switzerland65!S93*Switzerland65!S92/Switzerland65!B92)
*(Australia61!K92/Australia61!S92*Australia61!S93/Australia61!B93
 +Canada62!K92/Canada62!S92*Canada62!S93/Canada62!B93
 +Japan63!K92/Japan63!S92*Japan63!S93/Japan63!B93
 +Norway64!K92/Norway64!S92*Norway64!S93/Norway64!B93
 +Switzerland65!K92/Switzerland65!S92*Switzerland65!S93/Switzerland65!B93)
/(Australia61!K92/Australia61!B92
 +Canada62!K92/Canada62!B92
 +Japan63!K92/Japan63!B92
 +Norway64!K92/Norway64!B92
 +Switzerland65!K92/Switzerland65!B92))))</f>
        <v>3.3087855338235022E-3</v>
      </c>
      <c r="P93" s="62">
        <f>IF(OR(
Australia61!L93   ="",Australia61!L92   ="",
Australia61!B93   ="",Australia61!B92   ="",
Australia61!T93   ="",Australia61!T92   ="",
Canada62!L93      ="",Canada62!L92      ="",
Canada62!B93      ="",Canada62!B92      ="",
Canada62!T93      ="",Canada62!T92      ="",
Japan63!L93       ="",Japan63!L92       ="",
Japan63!B93       ="",Japan63!B92       ="",
Japan63!T93       ="",Japan63!T92       ="",
Norway64!L93      ="",Norway64!L92      ="",
Norway64!B93      ="",Norway64!B92      ="",
Norway64!T93      ="",Norway64!T92      ="",
Switzerland65!L93 ="",Switzerland65!L92 ="",
Switzerland65!B93 ="",Switzerland65!B92 ="",
Switzerland65!T93 ="",Switzerland65!T92 =""),"",
LN(SQRT(
(Australia61!L93/Australia61!B93
 +Canada62!L93/Canada62!B93
 +Japan63!L93/Japan63!B93
 +Norway64!L93/Norway64!B93
 +Switzerland65!L93/Switzerland65!B93)
/(Australia61!L93/Australia61!T93*Australia61!T92/Australia61!B92
 +Canada62!L93/Canada62!T93*Canada62!T92/Canada62!B92
 +Japan63!L93/Japan63!T93*Japan63!T92/Japan63!B92
 +Norway64!L93/Norway64!T93*Norway64!T92/Norway64!B92
 +Switzerland65!L93/Switzerland65!T93*Switzerland65!T92/Switzerland65!B92)
*(Australia61!L92/Australia61!T92*Australia61!T93/Australia61!B93
 +Canada62!L92/Canada62!T92*Canada62!T93/Canada62!B93
 +Japan63!L92/Japan63!T92*Japan63!T93/Japan63!B93
 +Norway64!L92/Norway64!T92*Norway64!T93/Norway64!B93
 +Switzerland65!L92/Switzerland65!T92*Switzerland65!T93/Switzerland65!B93)
/(Australia61!L92/Australia61!B92
 +Canada62!L92/Canada62!B92
 +Japan63!L92/Japan63!B92
 +Norway64!L92/Norway64!B92
 +Switzerland65!L92/Switzerland65!B92))))</f>
        <v>1.8169924170440695E-3</v>
      </c>
      <c r="Q93" s="61">
        <f t="shared" si="4"/>
        <v>-1.7186071659872904E-2</v>
      </c>
      <c r="R93" s="61">
        <f t="shared" si="5"/>
        <v>-2.7139629631267523E-3</v>
      </c>
      <c r="S93" s="61">
        <f t="shared" si="6"/>
        <v>8.0628163169520761E-3</v>
      </c>
      <c r="T93" s="61">
        <f t="shared" si="7"/>
        <v>-3.9313034849896768E-2</v>
      </c>
      <c r="U93" s="61">
        <f t="shared" si="8"/>
        <v>-4.0804827966676199E-2</v>
      </c>
      <c r="V93" s="61">
        <f>IF(OR(
Australia61!V93   ="",
Australia61!U93   ="",
Canada62!V93      ="",
Canada62!U93      ="",
Japan63!V93       ="",
Japan63!U93       ="",
Norway64!V93      ="",
Norway64!U93      ="",
Switzerland65!V93 ="",
Switzerland65!U93 =""),"",
LN((Australia61!V93+Canada62!V93+Japan63!V93+Norway64!V93+Switzerland65!V93)
/(Australia61!U93+Canada62!U93+Japan63!U93+Norway64!U93+Switzerland65!U93)))</f>
        <v>-0.74739274883238582</v>
      </c>
      <c r="W93" s="61">
        <f>IF(OR(
Australia61!V93   ="",
Australia61!W93   ="",
Australia61!U93   ="",
Canada62!V93      ="",
Canada62!W93      ="",
Canada62!U93      ="",
Japan63!V93       ="",
Japan63!W93       ="",
Japan63!U93       ="",
Norway64!V93      ="",
Norway64!W93      ="",
Norway64!U93      ="",
Switzerland65!V93 ="",
Switzerland65!W93 ="",
Switzerland65!V93 =""),"",
LN((Australia61!V93*Australia61!W93+Canada62!V93*Canada62!W93+Japan63!V93*Japan63!W93+Norway64!V93*Norway64!W93+Switzerland65!V93*Switzerland65!W93)
/(Australia61!U93+Canada62!U93+Japan63!U93+Norway64!U93+Switzerland65!U93)))</f>
        <v>6.9610203112537601</v>
      </c>
      <c r="X93" s="61">
        <f>IF(OR(
Australia61!X93   ="",
Australia61!D93   ="",
Australia61!B93   ="",
Canada62!X93      ="",
Canada62!D93      ="",
Canada62!B93      ="",
Japan63!X93       ="",
Japan63!D93       ="",
Japan63!B93       ="",
Norway64!X93      ="",
Norway64!D93      ="",
Norway64!B93      ="",
Switzerland65!X93 ="",
Switzerland65!D93 ="",
Switzerland65!B93 =""),"",
(Australia61!X93*Australia61!D93/Australia61!B93
 +Canada62!X93*Canada62!D93/Canada62!B93
 +Japan63!X93*Japan63!D93/Japan63!B93
 +Norway64!X93*Norway64!D93/Norway64!B93
 +Switzerland65!X93*Switzerland65!D93/Switzerland65!B93)
/(Australia61!D93/Australia61!B93
 +Canada62!D93/Canada62!B93
 +Japan63!D93/Japan63!B93
 +Norway64!D93/Norway64!B93
 +Switzerland65!D93/Switzerland65!B93))</f>
        <v>0.69578335654900614</v>
      </c>
      <c r="Y93" s="61">
        <f>IF(OR(
Australia61!Y93   ="",
Australia61!D93   ="",
Australia61!B93   ="",
Canada62!Y93      ="",
Canada62!D93      ="",
Canada62!B93      ="",
Japan63!Y93       ="",
Japan63!D93       ="",
Japan63!B93       ="",
Norway64!Y93      ="",
Norway64!D93      ="",
Norway64!B93      ="",
Switzerland65!Y93 ="",
Switzerland65!D93 ="",
Switzerland65!B93 =""),"",
(Australia61!Y93/Australia61!B93
 +Canada62!Y93/Canada62!B93
 +Japan63!Y93/Japan63!B93
 +Norway64!Y93/Norway64!B93
 +Switzerland65!Y93/Switzerland65!B93)
/(Australia61!D93/Australia61!B93
 +Canada62!D93/Canada62!B93
 +Japan63!D93/Japan63!B93
 +Norway64!D93/Norway64!B93
 +Switzerland65!D93/Switzerland65!B93))</f>
        <v>0.13332433322946874</v>
      </c>
      <c r="Z93" s="61">
        <v>3.22</v>
      </c>
      <c r="AA93" s="62">
        <f t="shared" si="3"/>
        <v>-9.621820383720267E-3</v>
      </c>
      <c r="AB93" s="61">
        <f>IF(OR(
Australia61!AB93   ="",
Australia61!D93   ="",
Australia61!B93   ="",
Canada62!AB93      ="",
Canada62!D93      ="",
Canada62!B93      ="",
Japan63!AB93       ="",
Japan63!D93       ="",
Japan63!B93       ="",
Norway64!AB93      ="",
Norway64!D93      ="",
Norway64!B93      ="",
Switzerland65!AB93 ="",
Switzerland65!D93 ="",
Switzerland65!B93 =""),"",
(Australia61!AB93*Australia61!D93/Australia61!B93
 +Canada62!AB93*Canada62!D93/Canada62!B93
 +Japan63!AB93*Japan63!D93/Japan63!B93
 +Norway64!AB93*Norway64!D93/Norway64!B93
 +Switzerland65!AB93*Switzerland65!D93/Switzerland65!B93)
/(Australia61!D93/Australia61!B93
 +Canada62!D93/Canada62!B93
 +Japan63!D93/Japan63!B93
 +Norway64!D93/Norway64!B93
 +Switzerland65!D93/Switzerland65!B93))</f>
        <v>0.35575249197474851</v>
      </c>
    </row>
    <row r="94" spans="1:28">
      <c r="A94" s="62">
        <v>1961</v>
      </c>
      <c r="B94" s="62" t="str">
        <f>IF(OR(
Australia61!AC94   ="",
Australia61!D94   ="",
Australia61!B94   ="",
Canada62!AC94      ="",
Canada62!D94      ="",
Canada62!B94      ="",
Japan63!AC94       ="",
Japan63!D94       ="",
Japan63!B94       ="",
Norway64!AC94      ="",
Norway64!D94      ="",
Norway64!B94      ="",
Switzerland65!AC94 ="",
Switzerland65!D94 ="",
Switzerland65!B94 =""),"",
(Australia61!AC94*Australia61!D94/Australia61!B94
 +Canada62!AC94*Canada62!D94/Canada62!B94
 +Japan63!AC94*Japan63!D94/Japan63!B94
 +Norway64!AC94*Norway64!D94/Norway64!B94
 +Switzerland65!AC94*Switzerland65!D94/Switzerland65!B94)
/(Australia61!D94/Australia61!B94
 +Canada62!D94/Canada62!B94
 +Japan63!D94/Japan63!B94
 +Norway64!D94/Norway64!B94
 +Switzerland65!D94/Switzerland65!B94))</f>
        <v/>
      </c>
      <c r="C94" s="61">
        <f>IF(OR(
Australia61!F94   ="",
Australia61!D94   ="",
Australia61!B94   ="",
Canada62!F94      ="",
Canada62!D94      ="",
Canada62!B94      ="",
Japan63!F94       ="",
Japan63!D94       ="",
Japan63!B94       ="",
Norway64!F94      ="",
Norway64!D94      ="",
Norway64!B94      ="",
Switzerland65!F94 ="",
Switzerland65!D94 ="",
Switzerland65!B94 =""),"",
(Australia61!F94*Australia61!D94/Australia61!B94
 +Canada62!F94*Canada62!D94/Canada62!B94
 +Japan63!F94*Japan63!D94/Japan63!B94
 +Norway64!F94*Norway64!D94/Norway64!B94
 +Switzerland65!F94*Switzerland65!D94/Switzerland65!B94)
/(Australia61!D94/Australia61!B94
 +Canada62!D94/Canada62!B94
 +Japan63!D94/Japan63!B94
 +Norway64!D94/Norway64!B94
 +Switzerland65!D94/Switzerland65!B94))</f>
        <v>0.576811355243806</v>
      </c>
      <c r="D94" s="61" t="str">
        <f>IF(OR(
Australia61!AE94   ="",
Australia61!D94   ="",
Australia61!B94   ="",
Canada62!AE94      ="",
Canada62!D94      ="",
Canada62!B94      ="",
Japan63!AE94       ="",
Japan63!D94       ="",
Japan63!B94       ="",
Norway64!AE94      ="",
Norway64!D94      ="",
Norway64!B94      ="",
Switzerland65!AE94 ="",
Switzerland65!D94 ="",
Switzerland65!B94 =""),"",
(Australia61!AE94*Australia61!D94/Australia61!B94
 +Canada62!AE94*Canada62!D94/Canada62!B94
 +Japan63!AE94*Japan63!D94/Japan63!B94
 +Norway64!AE94*Norway64!D94/Norway64!B94
 +Switzerland65!AE94*Switzerland65!D94/Switzerland65!B94)
/(Australia61!D94/Australia61!B94
 +Canada62!D94/Canada62!B94
 +Japan63!D94/Japan63!B94
 +Norway64!D94/Norway64!B94
 +Switzerland65!D94/Switzerland65!B94))</f>
        <v/>
      </c>
      <c r="E94" s="61">
        <f>IF(OR(
Australia61!H94   ="",
Australia61!D94   ="",
Australia61!B94   ="",
Canada62!H94      ="",
Canada62!D94      ="",
Canada62!B94      ="",
Japan63!H94       ="",
Japan63!D94       ="",
Japan63!B94       ="",
Norway64!H94      ="",
Norway64!D94      ="",
Norway64!B94      ="",
Switzerland65!H94 ="",
Switzerland65!D94 ="",
Switzerland65!B94 =""),"",
(Australia61!H94*Australia61!D94/Australia61!B94
 +Canada62!H94*Canada62!D94/Canada62!B94
 +Japan63!H94*Japan63!D94/Japan63!B94
 +Norway64!H94*Norway64!D94/Norway64!B94
 +Switzerland65!H94*Switzerland65!D94/Switzerland65!B94)
/(Australia61!D94/Australia61!B94
 +Canada62!D94/Canada62!B94
 +Japan63!D94/Japan63!B94
 +Norway64!D94/Norway64!B94
 +Switzerland65!D94/Switzerland65!B94))</f>
        <v>0.27188476386362304</v>
      </c>
      <c r="F94" s="61">
        <f>IF(OR(
Australia61!I94   ="",
Australia61!D94   ="",
Australia61!B94   ="",
Canada62!I94      ="",
Canada62!D94      ="",
Canada62!B94      ="",
Japan63!I94       ="",
Japan63!D94       ="",
Japan63!B94       ="",
Norway64!I94      ="",
Norway64!D94      ="",
Norway64!B94      ="",
Switzerland65!I94 ="",
Switzerland65!D94 ="",
Switzerland65!B94 =""),"",
(Australia61!I94/Australia61!B94
 +Canada62!I94/Canada62!B94
 +Japan63!I94/Japan63!B94
 +Norway64!I94/Norway64!B94
 +Switzerland65!I94/Switzerland65!B94)
/(Australia61!D94/Australia61!B94
 +Canada62!D94/Canada62!B94
 +Japan63!D94/Japan63!B94
 +Norway64!D94/Norway64!B94
 +Switzerland65!D94/Switzerland65!B94))</f>
        <v>0.14254319370194501</v>
      </c>
      <c r="G94" s="61">
        <f>IF(OR(
Australia61!J94   ="",
Australia61!D94   ="",
Australia61!B94   ="",
Canada62!J94      ="",
Canada62!D94      ="",
Canada62!B94      ="",
Japan63!J94       ="",
Japan63!D94       ="",
Japan63!B94       ="",
Norway64!J94      ="",
Norway64!D94      ="",
Norway64!B94      ="",
Switzerland65!J94 ="",
Switzerland65!D94 ="",
Switzerland65!B94 =""),"",
(Australia61!J94/Australia61!B94
 +Canada62!J94/Canada62!B94
 +Japan63!J94/Japan63!B94
 +Norway64!J94/Norway64!B94
 +Switzerland65!J94/Switzerland65!B94)
/(Australia61!D94/Australia61!B94
 +Canada62!D94/Canada62!B94
 +Japan63!D94/Japan63!B94
 +Norway64!D94/Norway64!B94
 +Switzerland65!D94/Switzerland65!B94))</f>
        <v>0.14592617470752842</v>
      </c>
      <c r="H94" s="61">
        <f>IF(OR(
Australia61!K94   ="",
Australia61!D94   ="",
Australia61!B94   ="",
Canada62!K94      ="",
Canada62!D94      ="",
Canada62!B94      ="",
Japan63!K94       ="",
Japan63!D94       ="",
Japan63!B94       ="",
Norway64!K94      ="",
Norway64!D94      ="",
Norway64!B94      ="",
Switzerland65!K94 ="",
Switzerland65!D94 ="",
Switzerland65!B94 =""),"",
(Australia61!K94/Australia61!B94
 +Canada62!K94/Canada62!B94
 +Japan63!K94/Japan63!B94
 +Norway64!K94/Norway64!B94
 +Switzerland65!K94/Switzerland65!B94)
/(Australia61!D94/Australia61!B94
 +Canada62!D94/Canada62!B94
 +Japan63!D94/Japan63!B94
 +Norway64!D94/Norway64!B94
 +Switzerland65!D94/Switzerland65!B94))</f>
        <v>0.12018224084382632</v>
      </c>
      <c r="I94" s="61">
        <f>IF(OR(
Australia61!L94   ="",
Australia61!D94   ="",
Australia61!B94   ="",
Canada62!L94      ="",
Canada62!D94      ="",
Canada62!B94      ="",
Japan63!L94       ="",
Japan63!D94       ="",
Japan63!B94       ="",
Norway64!L94      ="",
Norway64!D94      ="",
Norway64!B94      ="",
Switzerland65!L94 ="",
Switzerland65!D94 ="",
Switzerland65!B94 =""),"",
(Australia61!L94/Australia61!B94
 +Canada62!L94/Canada62!B94
 +Japan63!L94/Japan63!B94
 +Norway64!L94/Norway64!B94
 +Switzerland65!L94/Switzerland65!B94)
/(Australia61!D94/Australia61!B94
 +Canada62!D94/Canada62!B94
 +Japan63!D94/Japan63!B94
 +Norway64!D94/Norway64!B94
 +Switzerland65!D94/Switzerland65!B94))</f>
        <v>0.14096540860697404</v>
      </c>
      <c r="J94" s="61">
        <f t="shared" si="2"/>
        <v>-2.0783167763147717E-2</v>
      </c>
      <c r="K94" s="62">
        <f>IF(OR(
Australia61!D94   ="",Australia61!D93   ="",
Australia61!B94   ="",Australia61!B93   ="",
Australia61!N94   ="",Australia61!N93   ="",
Canada62!D94      ="",Canada62!D93      ="",
Canada62!B94      ="",Canada62!B93      ="",
Canada62!N94      ="",Canada62!N93      ="",
Japan63!D94       ="",Japan63!D93       ="",
Japan63!B94       ="",Japan63!B93       ="",
Japan63!N94       ="",Japan63!N93       ="",
Norway64!D94      ="",Norway64!D93      ="",
Norway64!B94      ="",Norway64!B93      ="",
Norway64!N94      ="",Norway64!N93      ="",
Switzerland65!D94 ="",Switzerland65!D93 ="",
Switzerland65!B94 ="",Switzerland65!B93 ="",
Switzerland65!N94 ="",Switzerland65!N93 =""),"",
LN(SQRT(
(Australia61!D94/Australia61!B94
 +Canada62!D94/Canada62!B94
 +Japan63!D94/Japan63!B94
 +Norway64!D94/Norway64!B94
 +Switzerland65!D94/Switzerland65!B94)
/(Australia61!D94/Australia61!N94*Australia61!N93/Australia61!B93
 +Canada62!D94/Canada62!N94*Canada62!N93/Canada62!B93
 +Japan63!D94/Japan63!N94*Japan63!N93/Japan63!B93
 +Norway64!D94/Norway64!N94*Norway64!N93/Norway64!B93
 +Switzerland65!D94/Switzerland65!N94*Switzerland65!N93/Switzerland65!B93)
*(Australia61!D93/Australia61!N93*Australia61!N94/Australia61!B94
 +Canada62!D93/Canada62!N93*Canada62!N94/Canada62!B94
 +Japan63!D93/Japan63!N93*Japan63!N94/Japan63!B94
 +Norway64!D93/Norway64!N93*Norway64!N94/Norway64!B94
 +Switzerland65!D93/Switzerland65!N93*Switzerland65!N94/Switzerland65!B94)
/(Australia61!D93/Australia61!B93
 +Canada62!D93/Canada62!B93
 +Japan63!D93/Japan63!B93
 +Norway64!D93/Norway64!B93
 +Switzerland65!D93/Switzerland65!B93))))</f>
        <v>2.9765144770459259E-2</v>
      </c>
      <c r="L94" s="62">
        <f>IF(OR(
Australia61!F94   ="",Australia61!F93   ="",
Australia61!D94   ="",Australia61!D93   ="",
Australia61!B94   ="",Australia61!B93   ="",
Australia61!P94   ="",Australia61!P93   ="",
Canada62!F94      ="",Canada62!F93      ="",
Canada62!D94      ="",Canada62!D93      ="",
Canada62!B94      ="",Canada62!B93      ="",
Canada62!P94      ="",Canada62!P93      ="",
Japan63!F94       ="",Japan63!F93       ="",
Japan63!D94       ="",Japan63!D93       ="",
Japan63!B94       ="",Japan63!B93       ="",
Japan63!P94       ="",Japan63!P93       ="",
Norway64!F94      ="",Norway64!F93      ="",
Norway64!D94      ="",Norway64!D93      ="",
Norway64!B94      ="",Norway64!B93      ="",
Norway64!P94      ="",Norway64!P93      ="",
Switzerland65!F94 ="",Switzerland65!F93 ="",
Switzerland65!D94 ="",Switzerland65!D93 ="",
Switzerland65!B94 ="",Switzerland65!B93 ="",
Switzerland65!P94 ="",Switzerland65!P93 =""),"",
LN(SQRT(
(Australia61!D94*Australia61!F94/Australia61!B94
 +Canada62!D94*Canada62!F94/Canada62!B94
 +Japan63!D94*Japan63!F94/Japan63!B94
 +Norway64!D94*Norway64!F94/Norway64!B94
 +Switzerland65!D94*Switzerland65!F94/Switzerland65!B94)
/(Australia61!D94*Australia61!F94/Australia61!P94*Australia61!P93/Australia61!B93
 +Canada62!D94*Canada62!F94/Canada62!P94*Canada62!P93/Canada62!B93
 +Japan63!D94*Japan63!F94/Japan63!P94*Japan63!P93/Japan63!B93
 +Norway64!D94*Norway64!F94/Norway64!P94*Norway64!P93/Norway64!B93
 +Switzerland65!D94*Switzerland65!F94/Switzerland65!P94*Switzerland65!P93/Switzerland65!B93)
*(Australia61!D93*Australia61!F93/Australia61!P93*Australia61!P94/Australia61!B94
 +Canada62!D93*Canada62!F93/Canada62!P93*Canada62!P94/Canada62!B94
 +Japan63!D93*Japan63!F93/Japan63!P93*Japan63!P94/Japan63!B94
 +Norway64!D93*Norway64!F93/Norway64!P93*Norway64!P94/Norway64!B94
 +Switzerland65!D93*Switzerland65!F93/Switzerland65!P93*Switzerland65!P94/Switzerland65!B94)
/(Australia61!D93*Australia61!F93/Australia61!B93
 +Canada62!D93*Canada62!F93/Canada62!B93
 +Japan63!D93*Japan63!F93/Japan63!B93
 +Norway64!D93*Norway64!F93/Norway64!B93
 +Switzerland65!D93*Switzerland65!F93/Switzerland65!B93))))</f>
        <v>1.7397070853001212E-2</v>
      </c>
      <c r="M94" s="62">
        <f>IF(OR(
Australia61!H94   ="",Australia61!H93   ="",
Australia61!D94   ="",Australia61!D93   ="",
Australia61!B94   ="",Australia61!B93   ="",
Australia61!Q94   ="",Australia61!Q93   ="",
Canada62!H94      ="",Canada62!H93      ="",
Canada62!D94      ="",Canada62!D93      ="",
Canada62!B94      ="",Canada62!B93      ="",
Canada62!Q94      ="",Canada62!Q93      ="",
Japan63!H94       ="",Japan63!H93       ="",
Japan63!D94       ="",Japan63!D93       ="",
Japan63!B94       ="",Japan63!B93       ="",
Japan63!Q94       ="",Japan63!Q93       ="",
Norway64!H94      ="",Norway64!H93      ="",
Norway64!D94      ="",Norway64!D93      ="",
Norway64!B94      ="",Norway64!B93      ="",
Norway64!Q94      ="",Norway64!Q93      ="",
Switzerland65!H94 ="",Switzerland65!H93 ="",
Switzerland65!D94 ="",Switzerland65!D93 ="",
Switzerland65!B94 ="",Switzerland65!B93 ="",
Switzerland65!Q94 ="",Switzerland65!Q93 =""),"",
LN(SQRT(
(Australia61!D94*Australia61!H94/Australia61!B94
 +Canada62!D94*Canada62!H94/Canada62!B94
 +Japan63!D94*Japan63!H94/Japan63!B94
 +Norway64!D94*Norway64!H94/Norway64!B94
 +Switzerland65!D94*Switzerland65!H94/Switzerland65!B94)
/(Australia61!D94*Australia61!H94/Australia61!Q94*Australia61!Q93/Australia61!B93
 +Canada62!D94*Canada62!H94/Canada62!Q94*Canada62!Q93/Canada62!B93
 +Japan63!D94*Japan63!H94/Japan63!Q94*Japan63!Q93/Japan63!B93
 +Norway64!D94*Norway64!H94/Norway64!Q94*Norway64!Q93/Norway64!B93
 +Switzerland65!D94*Switzerland65!H94/Switzerland65!Q94*Switzerland65!Q93/Switzerland65!B93)
*(Australia61!D93*Australia61!H93/Australia61!Q93*Australia61!Q94/Australia61!B94
 +Canada62!D93*Canada62!H93/Canada62!Q93*Canada62!Q94/Canada62!B94
 +Japan63!D93*Japan63!H93/Japan63!Q93*Japan63!Q94/Japan63!B94
 +Norway64!D93*Norway64!H93/Norway64!Q93*Norway64!Q94/Norway64!B94
 +Switzerland65!D93*Switzerland65!H93/Switzerland65!Q93*Switzerland65!Q94/Switzerland65!B94)
/(Australia61!D93*Australia61!H93/Australia61!B93
 +Canada62!D93*Canada62!H93/Canada62!B93
 +Japan63!D93*Japan63!H93/Japan63!B93
 +Norway64!D93*Norway64!H93/Norway64!B93
 +Switzerland65!D93*Switzerland65!H93/Switzerland65!B93))))</f>
        <v>1.3159314880731616E-2</v>
      </c>
      <c r="N94" s="62">
        <f>IF(OR(
Australia61!I94   ="",Australia61!I93   ="",
Australia61!B94   ="",Australia61!B93   ="",
Australia61!R94   ="",Australia61!R93   ="",
Canada62!I94      ="",Canada62!I93      ="",
Canada62!B94      ="",Canada62!B93      ="",
Canada62!R94      ="",Canada62!R93      ="",
Japan63!I94       ="",Japan63!I93       ="",
Japan63!B94       ="",Japan63!B93       ="",
Japan63!R94       ="",Japan63!R93       ="",
Norway64!I94      ="",Norway64!I93      ="",
Norway64!B94      ="",Norway64!B93      ="",
Norway64!R94      ="",Norway64!R93      ="",
Switzerland65!I94 ="",Switzerland65!I93 ="",
Switzerland65!B94 ="",Switzerland65!B93 ="",
Switzerland65!R94 ="",Switzerland65!R93 =""),"",
LN(SQRT(
(Australia61!I94/Australia61!B94
 +Canada62!I94/Canada62!B94
 +Japan63!I94/Japan63!B94
 +Norway64!I94/Norway64!B94
 +Switzerland65!I94/Switzerland65!B94)
/(Australia61!I94/Australia61!R94*Australia61!R93/Australia61!B93
 +Canada62!I94/Canada62!R94*Canada62!R93/Canada62!B93
 +Japan63!I94/Japan63!R94*Japan63!R93/Japan63!B93
 +Norway64!I94/Norway64!R94*Norway64!R93/Norway64!B93
 +Switzerland65!I94/Switzerland65!R94*Switzerland65!R93/Switzerland65!B93)
*(Australia61!I93/Australia61!R93*Australia61!R94/Australia61!B94
 +Canada62!I93/Canada62!R93*Canada62!R94/Canada62!B94
 +Japan63!I93/Japan63!R93*Japan63!R94/Japan63!B94
 +Norway64!I93/Norway64!R93*Norway64!R94/Norway64!B94
 +Switzerland65!I93/Switzerland65!R93*Switzerland65!R94/Switzerland65!B94)
/(Australia61!I93/Australia61!B93
 +Canada62!I93/Canada62!B93
 +Japan63!I93/Japan63!B93
 +Norway64!I93/Norway64!B93
 +Switzerland65!I93/Switzerland65!B93))))</f>
        <v>3.8733407686333772E-2</v>
      </c>
      <c r="O94" s="62">
        <f>IF(OR(
Australia61!K94   ="",Australia61!K93   ="",
Australia61!B94   ="",Australia61!B93   ="",
Australia61!S94   ="",Australia61!S93   ="",
Canada62!K94      ="",Canada62!K93      ="",
Canada62!B94      ="",Canada62!B93      ="",
Canada62!S94      ="",Canada62!S93      ="",
Japan63!K94       ="",Japan63!K93       ="",
Japan63!B94       ="",Japan63!B93       ="",
Japan63!S94       ="",Japan63!S93       ="",
Norway64!K94      ="",Norway64!K93      ="",
Norway64!B94      ="",Norway64!B93      ="",
Norway64!S94      ="",Norway64!S93      ="",
Switzerland65!K94 ="",Switzerland65!K93 ="",
Switzerland65!B94 ="",Switzerland65!B93 ="",
Switzerland65!S94 ="",Switzerland65!S93 =""),"",
LN(SQRT(
(Australia61!K94/Australia61!B94
 +Canada62!K94/Canada62!B94
 +Japan63!K94/Japan63!B94
 +Norway64!K94/Norway64!B94
 +Switzerland65!K94/Switzerland65!B94)
/(Australia61!K94/Australia61!S94*Australia61!S93/Australia61!B93
 +Canada62!K94/Canada62!S94*Canada62!S93/Canada62!B93
 +Japan63!K94/Japan63!S94*Japan63!S93/Japan63!B93
 +Norway64!K94/Norway64!S94*Norway64!S93/Norway64!B93
 +Switzerland65!K94/Switzerland65!S94*Switzerland65!S93/Switzerland65!B93)
*(Australia61!K93/Australia61!S93*Australia61!S94/Australia61!B94
 +Canada62!K93/Canada62!S93*Canada62!S94/Canada62!B94
 +Japan63!K93/Japan63!S93*Japan63!S94/Japan63!B94
 +Norway64!K93/Norway64!S93*Norway64!S94/Norway64!B94
 +Switzerland65!K93/Switzerland65!S93*Switzerland65!S94/Switzerland65!B94)
/(Australia61!K93/Australia61!B93
 +Canada62!K93/Canada62!B93
 +Japan63!K93/Japan63!B93
 +Norway64!K93/Norway64!B93
 +Switzerland65!K93/Switzerland65!B93))))</f>
        <v>-7.3760780830622449E-3</v>
      </c>
      <c r="P94" s="62">
        <f>IF(OR(
Australia61!L94   ="",Australia61!L93   ="",
Australia61!B94   ="",Australia61!B93   ="",
Australia61!T94   ="",Australia61!T93   ="",
Canada62!L94      ="",Canada62!L93      ="",
Canada62!B94      ="",Canada62!B93      ="",
Canada62!T94      ="",Canada62!T93      ="",
Japan63!L94       ="",Japan63!L93       ="",
Japan63!B94       ="",Japan63!B93       ="",
Japan63!T94       ="",Japan63!T93       ="",
Norway64!L94      ="",Norway64!L93      ="",
Norway64!B94      ="",Norway64!B93      ="",
Norway64!T94      ="",Norway64!T93      ="",
Switzerland65!L94 ="",Switzerland65!L93 ="",
Switzerland65!B94 ="",Switzerland65!B93 ="",
Switzerland65!T94 ="",Switzerland65!T93 =""),"",
LN(SQRT(
(Australia61!L94/Australia61!B94
 +Canada62!L94/Canada62!B94
 +Japan63!L94/Japan63!B94
 +Norway64!L94/Norway64!B94
 +Switzerland65!L94/Switzerland65!B94)
/(Australia61!L94/Australia61!T94*Australia61!T93/Australia61!B93
 +Canada62!L94/Canada62!T94*Canada62!T93/Canada62!B93
 +Japan63!L94/Japan63!T94*Japan63!T93/Japan63!B93
 +Norway64!L94/Norway64!T94*Norway64!T93/Norway64!B93
 +Switzerland65!L94/Switzerland65!T94*Switzerland65!T93/Switzerland65!B93)
*(Australia61!L93/Australia61!T93*Australia61!T94/Australia61!B94
 +Canada62!L93/Canada62!T93*Canada62!T94/Canada62!B94
 +Japan63!L93/Japan63!T93*Japan63!T94/Japan63!B94
 +Norway64!L93/Norway64!T93*Norway64!T94/Norway64!B94
 +Switzerland65!L93/Switzerland65!T93*Switzerland65!T94/Switzerland65!B94)
/(Australia61!L93/Australia61!B93
 +Canada62!L93/Canada62!B93
 +Japan63!L93/Japan63!B93
 +Norway64!L93/Norway64!B93
 +Switzerland65!L93/Switzerland65!B93))))</f>
        <v>8.8554028835002591E-4</v>
      </c>
      <c r="Q94" s="61">
        <f t="shared" si="4"/>
        <v>-1.2368073917458047E-2</v>
      </c>
      <c r="R94" s="61">
        <f t="shared" si="5"/>
        <v>-1.6605829889727641E-2</v>
      </c>
      <c r="S94" s="61">
        <f t="shared" si="6"/>
        <v>8.9682629158745128E-3</v>
      </c>
      <c r="T94" s="61">
        <f t="shared" si="7"/>
        <v>-3.7141222853521505E-2</v>
      </c>
      <c r="U94" s="61">
        <f t="shared" si="8"/>
        <v>-2.8879604482109234E-2</v>
      </c>
      <c r="V94" s="61">
        <f>IF(OR(
Australia61!V94   ="",
Australia61!U94   ="",
Canada62!V94      ="",
Canada62!U94      ="",
Japan63!V94       ="",
Japan63!U94       ="",
Norway64!V94      ="",
Norway64!U94      ="",
Switzerland65!V94 ="",
Switzerland65!U94 =""),"",
LN((Australia61!V94+Canada62!V94+Japan63!V94+Norway64!V94+Switzerland65!V94)
/(Australia61!U94+Canada62!U94+Japan63!U94+Norway64!U94+Switzerland65!U94)))</f>
        <v>-0.74529334242061751</v>
      </c>
      <c r="W94" s="61">
        <f>IF(OR(
Australia61!V94   ="",
Australia61!W94   ="",
Australia61!U94   ="",
Canada62!V94      ="",
Canada62!W94      ="",
Canada62!U94      ="",
Japan63!V94       ="",
Japan63!W94       ="",
Japan63!U94       ="",
Norway64!V94      ="",
Norway64!W94      ="",
Norway64!U94      ="",
Switzerland65!V94 ="",
Switzerland65!W94 ="",
Switzerland65!V94 =""),"",
LN((Australia61!V94*Australia61!W94+Canada62!V94*Canada62!W94+Japan63!V94*Japan63!W94+Norway64!V94*Norway64!W94+Switzerland65!V94*Switzerland65!W94)
/(Australia61!U94+Canada62!U94+Japan63!U94+Norway64!U94+Switzerland65!U94)))</f>
        <v>6.9636039910876173</v>
      </c>
      <c r="X94" s="61">
        <f>IF(OR(
Australia61!X94   ="",
Australia61!D94   ="",
Australia61!B94   ="",
Canada62!X94      ="",
Canada62!D94      ="",
Canada62!B94      ="",
Japan63!X94       ="",
Japan63!D94       ="",
Japan63!B94       ="",
Norway64!X94      ="",
Norway64!D94      ="",
Norway64!B94      ="",
Switzerland65!X94 ="",
Switzerland65!D94 ="",
Switzerland65!B94 =""),"",
(Australia61!X94*Australia61!D94/Australia61!B94
 +Canada62!X94*Canada62!D94/Canada62!B94
 +Japan63!X94*Japan63!D94/Japan63!B94
 +Norway64!X94*Norway64!D94/Norway64!B94
 +Switzerland65!X94*Switzerland65!D94/Switzerland65!B94)
/(Australia61!D94/Australia61!B94
 +Canada62!D94/Canada62!B94
 +Japan63!D94/Japan63!B94
 +Norway64!D94/Norway64!B94
 +Switzerland65!D94/Switzerland65!B94))</f>
        <v>0.69460126699407321</v>
      </c>
      <c r="Y94" s="61">
        <f>IF(OR(
Australia61!Y94   ="",
Australia61!D94   ="",
Australia61!B94   ="",
Canada62!Y94      ="",
Canada62!D94      ="",
Canada62!B94      ="",
Japan63!Y94       ="",
Japan63!D94       ="",
Japan63!B94       ="",
Norway64!Y94      ="",
Norway64!D94      ="",
Norway64!B94      ="",
Switzerland65!Y94 ="",
Switzerland65!D94 ="",
Switzerland65!B94 =""),"",
(Australia61!Y94/Australia61!B94
 +Canada62!Y94/Canada62!B94
 +Japan63!Y94/Japan63!B94
 +Norway64!Y94/Norway64!B94
 +Switzerland65!Y94/Switzerland65!B94)
/(Australia61!D94/Australia61!B94
 +Canada62!D94/Canada62!B94
 +Japan63!D94/Japan63!B94
 +Norway64!D94/Norway64!B94
 +Switzerland65!D94/Switzerland65!B94))</f>
        <v>0.13285391923045892</v>
      </c>
      <c r="Z94" s="61">
        <v>1.96</v>
      </c>
      <c r="AA94" s="62">
        <f t="shared" si="3"/>
        <v>2.4348552295407402E-3</v>
      </c>
      <c r="AB94" s="61">
        <f>IF(OR(
Australia61!AB94   ="",
Australia61!D94   ="",
Australia61!B94   ="",
Canada62!AB94      ="",
Canada62!D94      ="",
Canada62!B94      ="",
Japan63!AB94       ="",
Japan63!D94       ="",
Japan63!B94       ="",
Norway64!AB94      ="",
Norway64!D94      ="",
Norway64!B94      ="",
Switzerland65!AB94 ="",
Switzerland65!D94 ="",
Switzerland65!B94 =""),"",
(Australia61!AB94*Australia61!D94/Australia61!B94
 +Canada62!AB94*Canada62!D94/Canada62!B94
 +Japan63!AB94*Japan63!D94/Japan63!B94
 +Norway64!AB94*Norway64!D94/Norway64!B94
 +Switzerland65!AB94*Switzerland65!D94/Switzerland65!B94)
/(Australia61!D94/Australia61!B94
 +Canada62!D94/Canada62!B94
 +Japan63!D94/Japan63!B94
 +Norway64!D94/Norway64!B94
 +Switzerland65!D94/Switzerland65!B94))</f>
        <v>0.32969296616557514</v>
      </c>
    </row>
    <row r="95" spans="1:28">
      <c r="A95" s="62">
        <v>1962</v>
      </c>
      <c r="B95" s="62" t="str">
        <f>IF(OR(
Australia61!AC95   ="",
Australia61!D95   ="",
Australia61!B95   ="",
Canada62!AC95      ="",
Canada62!D95      ="",
Canada62!B95      ="",
Japan63!AC95       ="",
Japan63!D95       ="",
Japan63!B95       ="",
Norway64!AC95      ="",
Norway64!D95      ="",
Norway64!B95      ="",
Switzerland65!AC95 ="",
Switzerland65!D95 ="",
Switzerland65!B95 =""),"",
(Australia61!AC95*Australia61!D95/Australia61!B95
 +Canada62!AC95*Canada62!D95/Canada62!B95
 +Japan63!AC95*Japan63!D95/Japan63!B95
 +Norway64!AC95*Norway64!D95/Norway64!B95
 +Switzerland65!AC95*Switzerland65!D95/Switzerland65!B95)
/(Australia61!D95/Australia61!B95
 +Canada62!D95/Canada62!B95
 +Japan63!D95/Japan63!B95
 +Norway64!D95/Norway64!B95
 +Switzerland65!D95/Switzerland65!B95))</f>
        <v/>
      </c>
      <c r="C95" s="61">
        <f>IF(OR(
Australia61!F95   ="",
Australia61!D95   ="",
Australia61!B95   ="",
Canada62!F95      ="",
Canada62!D95      ="",
Canada62!B95      ="",
Japan63!F95       ="",
Japan63!D95       ="",
Japan63!B95       ="",
Norway64!F95      ="",
Norway64!D95      ="",
Norway64!B95      ="",
Switzerland65!F95 ="",
Switzerland65!D95 ="",
Switzerland65!B95 =""),"",
(Australia61!F95*Australia61!D95/Australia61!B95
 +Canada62!F95*Canada62!D95/Canada62!B95
 +Japan63!F95*Japan63!D95/Japan63!B95
 +Norway64!F95*Norway64!D95/Norway64!B95
 +Switzerland65!F95*Switzerland65!D95/Switzerland65!B95)
/(Australia61!D95/Australia61!B95
 +Canada62!D95/Canada62!B95
 +Japan63!D95/Japan63!B95
 +Norway64!D95/Norway64!B95
 +Switzerland65!D95/Switzerland65!B95))</f>
        <v>0.57518698337126295</v>
      </c>
      <c r="D95" s="61" t="str">
        <f>IF(OR(
Australia61!AE95   ="",
Australia61!D95   ="",
Australia61!B95   ="",
Canada62!AE95      ="",
Canada62!D95      ="",
Canada62!B95      ="",
Japan63!AE95       ="",
Japan63!D95       ="",
Japan63!B95       ="",
Norway64!AE95      ="",
Norway64!D95      ="",
Norway64!B95      ="",
Switzerland65!AE95 ="",
Switzerland65!D95 ="",
Switzerland65!B95 =""),"",
(Australia61!AE95*Australia61!D95/Australia61!B95
 +Canada62!AE95*Canada62!D95/Canada62!B95
 +Japan63!AE95*Japan63!D95/Japan63!B95
 +Norway64!AE95*Norway64!D95/Norway64!B95
 +Switzerland65!AE95*Switzerland65!D95/Switzerland65!B95)
/(Australia61!D95/Australia61!B95
 +Canada62!D95/Canada62!B95
 +Japan63!D95/Japan63!B95
 +Norway64!D95/Norway64!B95
 +Switzerland65!D95/Switzerland65!B95))</f>
        <v/>
      </c>
      <c r="E95" s="61">
        <f>IF(OR(
Australia61!H95   ="",
Australia61!D95   ="",
Australia61!B95   ="",
Canada62!H95      ="",
Canada62!D95      ="",
Canada62!B95      ="",
Japan63!H95       ="",
Japan63!D95       ="",
Japan63!B95       ="",
Norway64!H95      ="",
Norway64!D95      ="",
Norway64!B95      ="",
Switzerland65!H95 ="",
Switzerland65!D95 ="",
Switzerland65!B95 =""),"",
(Australia61!H95*Australia61!D95/Australia61!B95
 +Canada62!H95*Canada62!D95/Canada62!B95
 +Japan63!H95*Japan63!D95/Japan63!B95
 +Norway64!H95*Norway64!D95/Norway64!B95
 +Switzerland65!H95*Switzerland65!D95/Switzerland65!B95)
/(Australia61!D95/Australia61!B95
 +Canada62!D95/Canada62!B95
 +Japan63!D95/Japan63!B95
 +Norway64!D95/Norway64!B95
 +Switzerland65!D95/Switzerland65!B95))</f>
        <v>0.26777714542640918</v>
      </c>
      <c r="F95" s="61">
        <f>IF(OR(
Australia61!I95   ="",
Australia61!D95   ="",
Australia61!B95   ="",
Canada62!I95      ="",
Canada62!D95      ="",
Canada62!B95      ="",
Japan63!I95       ="",
Japan63!D95       ="",
Japan63!B95       ="",
Norway64!I95      ="",
Norway64!D95      ="",
Norway64!B95      ="",
Switzerland65!I95 ="",
Switzerland65!D95 ="",
Switzerland65!B95 =""),"",
(Australia61!I95/Australia61!B95
 +Canada62!I95/Canada62!B95
 +Japan63!I95/Japan63!B95
 +Norway64!I95/Norway64!B95
 +Switzerland65!I95/Switzerland65!B95)
/(Australia61!D95/Australia61!B95
 +Canada62!D95/Canada62!B95
 +Japan63!D95/Japan63!B95
 +Norway64!D95/Norway64!B95
 +Switzerland65!D95/Switzerland65!B95))</f>
        <v>0.14217317646216485</v>
      </c>
      <c r="G95" s="61">
        <f>IF(OR(
Australia61!J95   ="",
Australia61!D95   ="",
Australia61!B95   ="",
Canada62!J95      ="",
Canada62!D95      ="",
Canada62!B95      ="",
Japan63!J95       ="",
Japan63!D95       ="",
Japan63!B95       ="",
Norway64!J95      ="",
Norway64!D95      ="",
Norway64!B95      ="",
Switzerland65!J95 ="",
Switzerland65!D95 ="",
Switzerland65!B95 =""),"",
(Australia61!J95/Australia61!B95
 +Canada62!J95/Canada62!B95
 +Japan63!J95/Japan63!B95
 +Norway64!J95/Norway64!B95
 +Switzerland65!J95/Switzerland65!B95)
/(Australia61!D95/Australia61!B95
 +Canada62!D95/Canada62!B95
 +Japan63!D95/Japan63!B95
 +Norway64!D95/Norway64!B95
 +Switzerland65!D95/Switzerland65!B95))</f>
        <v>0.14509728370198849</v>
      </c>
      <c r="H95" s="61">
        <f>IF(OR(
Australia61!K95   ="",
Australia61!D95   ="",
Australia61!B95   ="",
Canada62!K95      ="",
Canada62!D95      ="",
Canada62!B95      ="",
Japan63!K95       ="",
Japan63!D95       ="",
Japan63!B95       ="",
Norway64!K95      ="",
Norway64!D95      ="",
Norway64!B95      ="",
Switzerland65!K95 ="",
Switzerland65!D95 ="",
Switzerland65!B95 =""),"",
(Australia61!K95/Australia61!B95
 +Canada62!K95/Canada62!B95
 +Japan63!K95/Japan63!B95
 +Norway64!K95/Norway64!B95
 +Switzerland65!K95/Switzerland65!B95)
/(Australia61!D95/Australia61!B95
 +Canada62!D95/Canada62!B95
 +Japan63!D95/Japan63!B95
 +Norway64!D95/Norway64!B95
 +Switzerland65!D95/Switzerland65!B95))</f>
        <v>0.11997724770177945</v>
      </c>
      <c r="I95" s="61">
        <f>IF(OR(
Australia61!L95   ="",
Australia61!D95   ="",
Australia61!B95   ="",
Canada62!L95      ="",
Canada62!D95      ="",
Canada62!B95      ="",
Japan63!L95       ="",
Japan63!D95       ="",
Japan63!B95       ="",
Norway64!L95      ="",
Norway64!D95      ="",
Norway64!B95      ="",
Switzerland65!L95 ="",
Switzerland65!D95 ="",
Switzerland65!B95 =""),"",
(Australia61!L95/Australia61!B95
 +Canada62!L95/Canada62!B95
 +Japan63!L95/Japan63!B95
 +Norway64!L95/Norway64!B95
 +Switzerland65!L95/Switzerland65!B95)
/(Australia61!D95/Australia61!B95
 +Canada62!D95/Canada62!B95
 +Japan63!D95/Japan63!B95
 +Norway64!D95/Norway64!B95
 +Switzerland65!D95/Switzerland65!B95))</f>
        <v>0.13577364616234547</v>
      </c>
      <c r="J95" s="61">
        <f t="shared" si="2"/>
        <v>-1.5796398460566019E-2</v>
      </c>
      <c r="K95" s="62">
        <f>IF(OR(
Australia61!D95   ="",Australia61!D94   ="",
Australia61!B95   ="",Australia61!B94   ="",
Australia61!N95   ="",Australia61!N94   ="",
Canada62!D95      ="",Canada62!D94      ="",
Canada62!B95      ="",Canada62!B94      ="",
Canada62!N95      ="",Canada62!N94      ="",
Japan63!D95       ="",Japan63!D94       ="",
Japan63!B95       ="",Japan63!B94       ="",
Japan63!N95       ="",Japan63!N94       ="",
Norway64!D95      ="",Norway64!D94      ="",
Norway64!B95      ="",Norway64!B94      ="",
Norway64!N95      ="",Norway64!N94      ="",
Switzerland65!D95 ="",Switzerland65!D94 ="",
Switzerland65!B95 ="",Switzerland65!B94 ="",
Switzerland65!N95 ="",Switzerland65!N94 =""),"",
LN(SQRT(
(Australia61!D95/Australia61!B95
 +Canada62!D95/Canada62!B95
 +Japan63!D95/Japan63!B95
 +Norway64!D95/Norway64!B95
 +Switzerland65!D95/Switzerland65!B95)
/(Australia61!D95/Australia61!N95*Australia61!N94/Australia61!B94
 +Canada62!D95/Canada62!N95*Canada62!N94/Canada62!B94
 +Japan63!D95/Japan63!N95*Japan63!N94/Japan63!B94
 +Norway64!D95/Norway64!N95*Norway64!N94/Norway64!B94
 +Switzerland65!D95/Switzerland65!N95*Switzerland65!N94/Switzerland65!B94)
*(Australia61!D94/Australia61!N94*Australia61!N95/Australia61!B95
 +Canada62!D94/Canada62!N94*Canada62!N95/Canada62!B95
 +Japan63!D94/Japan63!N94*Japan63!N95/Japan63!B95
 +Norway64!D94/Norway64!N94*Norway64!N95/Norway64!B95
 +Switzerland65!D94/Switzerland65!N94*Switzerland65!N95/Switzerland65!B95)
/(Australia61!D94/Australia61!B94
 +Canada62!D94/Canada62!B94
 +Japan63!D94/Japan63!B94
 +Norway64!D94/Norway64!B94
 +Switzerland65!D94/Switzerland65!B94))))</f>
        <v>-8.5927763905101658E-3</v>
      </c>
      <c r="L95" s="62">
        <f>IF(OR(
Australia61!F95   ="",Australia61!F94   ="",
Australia61!D95   ="",Australia61!D94   ="",
Australia61!B95   ="",Australia61!B94   ="",
Australia61!P95   ="",Australia61!P94   ="",
Canada62!F95      ="",Canada62!F94      ="",
Canada62!D95      ="",Canada62!D94      ="",
Canada62!B95      ="",Canada62!B94      ="",
Canada62!P95      ="",Canada62!P94      ="",
Japan63!F95       ="",Japan63!F94       ="",
Japan63!D95       ="",Japan63!D94       ="",
Japan63!B95       ="",Japan63!B94       ="",
Japan63!P95       ="",Japan63!P94       ="",
Norway64!F95      ="",Norway64!F94      ="",
Norway64!D95      ="",Norway64!D94      ="",
Norway64!B95      ="",Norway64!B94      ="",
Norway64!P95      ="",Norway64!P94      ="",
Switzerland65!F95 ="",Switzerland65!F94 ="",
Switzerland65!D95 ="",Switzerland65!D94 ="",
Switzerland65!B95 ="",Switzerland65!B94 ="",
Switzerland65!P95 ="",Switzerland65!P94 =""),"",
LN(SQRT(
(Australia61!D95*Australia61!F95/Australia61!B95
 +Canada62!D95*Canada62!F95/Canada62!B95
 +Japan63!D95*Japan63!F95/Japan63!B95
 +Norway64!D95*Norway64!F95/Norway64!B95
 +Switzerland65!D95*Switzerland65!F95/Switzerland65!B95)
/(Australia61!D95*Australia61!F95/Australia61!P95*Australia61!P94/Australia61!B94
 +Canada62!D95*Canada62!F95/Canada62!P95*Canada62!P94/Canada62!B94
 +Japan63!D95*Japan63!F95/Japan63!P95*Japan63!P94/Japan63!B94
 +Norway64!D95*Norway64!F95/Norway64!P95*Norway64!P94/Norway64!B94
 +Switzerland65!D95*Switzerland65!F95/Switzerland65!P95*Switzerland65!P94/Switzerland65!B94)
*(Australia61!D94*Australia61!F94/Australia61!P94*Australia61!P95/Australia61!B95
 +Canada62!D94*Canada62!F94/Canada62!P94*Canada62!P95/Canada62!B95
 +Japan63!D94*Japan63!F94/Japan63!P94*Japan63!P95/Japan63!B95
 +Norway64!D94*Norway64!F94/Norway64!P94*Norway64!P95/Norway64!B95
 +Switzerland65!D94*Switzerland65!F94/Switzerland65!P94*Switzerland65!P95/Switzerland65!B95)
/(Australia61!D94*Australia61!F94/Australia61!B94
 +Canada62!D94*Canada62!F94/Canada62!B94
 +Japan63!D94*Japan63!F94/Japan63!B94
 +Norway64!D94*Norway64!F94/Norway64!B94
 +Switzerland65!D94*Switzerland65!F94/Switzerland65!B94))))</f>
        <v>3.2216511235441661E-3</v>
      </c>
      <c r="M95" s="62">
        <f>IF(OR(
Australia61!H95   ="",Australia61!H94   ="",
Australia61!D95   ="",Australia61!D94   ="",
Australia61!B95   ="",Australia61!B94   ="",
Australia61!Q95   ="",Australia61!Q94   ="",
Canada62!H95      ="",Canada62!H94      ="",
Canada62!D95      ="",Canada62!D94      ="",
Canada62!B95      ="",Canada62!B94      ="",
Canada62!Q95      ="",Canada62!Q94      ="",
Japan63!H95       ="",Japan63!H94       ="",
Japan63!D95       ="",Japan63!D94       ="",
Japan63!B95       ="",Japan63!B94       ="",
Japan63!Q95       ="",Japan63!Q94       ="",
Norway64!H95      ="",Norway64!H94      ="",
Norway64!D95      ="",Norway64!D94      ="",
Norway64!B95      ="",Norway64!B94      ="",
Norway64!Q95      ="",Norway64!Q94      ="",
Switzerland65!H95 ="",Switzerland65!H94 ="",
Switzerland65!D95 ="",Switzerland65!D94 ="",
Switzerland65!B95 ="",Switzerland65!B94 ="",
Switzerland65!Q95 ="",Switzerland65!Q94 =""),"",
LN(SQRT(
(Australia61!D95*Australia61!H95/Australia61!B95
 +Canada62!D95*Canada62!H95/Canada62!B95
 +Japan63!D95*Japan63!H95/Japan63!B95
 +Norway64!D95*Norway64!H95/Norway64!B95
 +Switzerland65!D95*Switzerland65!H95/Switzerland65!B95)
/(Australia61!D95*Australia61!H95/Australia61!Q95*Australia61!Q94/Australia61!B94
 +Canada62!D95*Canada62!H95/Canada62!Q95*Canada62!Q94/Canada62!B94
 +Japan63!D95*Japan63!H95/Japan63!Q95*Japan63!Q94/Japan63!B94
 +Norway64!D95*Norway64!H95/Norway64!Q95*Norway64!Q94/Norway64!B94
 +Switzerland65!D95*Switzerland65!H95/Switzerland65!Q95*Switzerland65!Q94/Switzerland65!B94)
*(Australia61!D94*Australia61!H94/Australia61!Q94*Australia61!Q95/Australia61!B95
 +Canada62!D94*Canada62!H94/Canada62!Q94*Canada62!Q95/Canada62!B95
 +Japan63!D94*Japan63!H94/Japan63!Q94*Japan63!Q95/Japan63!B95
 +Norway64!D94*Norway64!H94/Norway64!Q94*Norway64!Q95/Norway64!B95
 +Switzerland65!D94*Switzerland65!H94/Switzerland65!Q94*Switzerland65!Q95/Switzerland65!B95)
/(Australia61!D94*Australia61!H94/Australia61!B94
 +Canada62!D94*Canada62!H94/Canada62!B94
 +Japan63!D94*Japan63!H94/Japan63!B94
 +Norway64!D94*Norway64!H94/Norway64!B94
 +Switzerland65!D94*Switzerland65!H94/Switzerland65!B94))))</f>
        <v>-3.9380535294167927E-2</v>
      </c>
      <c r="N95" s="62">
        <f>IF(OR(
Australia61!I95   ="",Australia61!I94   ="",
Australia61!B95   ="",Australia61!B94   ="",
Australia61!R95   ="",Australia61!R94   ="",
Canada62!I95      ="",Canada62!I94      ="",
Canada62!B95      ="",Canada62!B94      ="",
Canada62!R95      ="",Canada62!R94      ="",
Japan63!I95       ="",Japan63!I94       ="",
Japan63!B95       ="",Japan63!B94       ="",
Japan63!R95       ="",Japan63!R94       ="",
Norway64!I95      ="",Norway64!I94      ="",
Norway64!B95      ="",Norway64!B94      ="",
Norway64!R95      ="",Norway64!R94      ="",
Switzerland65!I95 ="",Switzerland65!I94 ="",
Switzerland65!B95 ="",Switzerland65!B94 ="",
Switzerland65!R95 ="",Switzerland65!R94 =""),"",
LN(SQRT(
(Australia61!I95/Australia61!B95
 +Canada62!I95/Canada62!B95
 +Japan63!I95/Japan63!B95
 +Norway64!I95/Norway64!B95
 +Switzerland65!I95/Switzerland65!B95)
/(Australia61!I95/Australia61!R95*Australia61!R94/Australia61!B94
 +Canada62!I95/Canada62!R95*Canada62!R94/Canada62!B94
 +Japan63!I95/Japan63!R95*Japan63!R94/Japan63!B94
 +Norway64!I95/Norway64!R95*Norway64!R94/Norway64!B94
 +Switzerland65!I95/Switzerland65!R95*Switzerland65!R94/Switzerland65!B94)
*(Australia61!I94/Australia61!R94*Australia61!R95/Australia61!B95
 +Canada62!I94/Canada62!R94*Canada62!R95/Canada62!B95
 +Japan63!I94/Japan63!R94*Japan63!R95/Japan63!B95
 +Norway64!I94/Norway64!R94*Norway64!R95/Norway64!B95
 +Switzerland65!I94/Switzerland65!R94*Switzerland65!R95/Switzerland65!B95)
/(Australia61!I94/Australia61!B94
 +Canada62!I94/Canada62!B94
 +Japan63!I94/Japan63!B94
 +Norway64!I94/Norway64!B94
 +Switzerland65!I94/Switzerland65!B94))))</f>
        <v>2.0163119348700947E-2</v>
      </c>
      <c r="O95" s="62">
        <f>IF(OR(
Australia61!K95   ="",Australia61!K94   ="",
Australia61!B95   ="",Australia61!B94   ="",
Australia61!S95   ="",Australia61!S94   ="",
Canada62!K95      ="",Canada62!K94      ="",
Canada62!B95      ="",Canada62!B94      ="",
Canada62!S95      ="",Canada62!S94      ="",
Japan63!K95       ="",Japan63!K94       ="",
Japan63!B95       ="",Japan63!B94       ="",
Japan63!S95       ="",Japan63!S94       ="",
Norway64!K95      ="",Norway64!K94      ="",
Norway64!B95      ="",Norway64!B94      ="",
Norway64!S95      ="",Norway64!S94      ="",
Switzerland65!K95 ="",Switzerland65!K94 ="",
Switzerland65!B95 ="",Switzerland65!B94 ="",
Switzerland65!S95 ="",Switzerland65!S94 =""),"",
LN(SQRT(
(Australia61!K95/Australia61!B95
 +Canada62!K95/Canada62!B95
 +Japan63!K95/Japan63!B95
 +Norway64!K95/Norway64!B95
 +Switzerland65!K95/Switzerland65!B95)
/(Australia61!K95/Australia61!S95*Australia61!S94/Australia61!B94
 +Canada62!K95/Canada62!S95*Canada62!S94/Canada62!B94
 +Japan63!K95/Japan63!S95*Japan63!S94/Japan63!B94
 +Norway64!K95/Norway64!S95*Norway64!S94/Norway64!B94
 +Switzerland65!K95/Switzerland65!S95*Switzerland65!S94/Switzerland65!B94)
*(Australia61!K94/Australia61!S94*Australia61!S95/Australia61!B95
 +Canada62!K94/Canada62!S94*Canada62!S95/Canada62!B95
 +Japan63!K94/Japan63!S94*Japan63!S95/Japan63!B95
 +Norway64!K94/Norway64!S94*Norway64!S95/Norway64!B95
 +Switzerland65!K94/Switzerland65!S94*Switzerland65!S95/Switzerland65!B95)
/(Australia61!K94/Australia61!B94
 +Canada62!K94/Canada62!B94
 +Japan63!K94/Japan63!B94
 +Norway64!K94/Norway64!B94
 +Switzerland65!K94/Switzerland65!B94))))</f>
        <v>-1.199567212518976E-2</v>
      </c>
      <c r="P95" s="62">
        <f>IF(OR(
Australia61!L95   ="",Australia61!L94   ="",
Australia61!B95   ="",Australia61!B94   ="",
Australia61!T95   ="",Australia61!T94   ="",
Canada62!L95      ="",Canada62!L94      ="",
Canada62!B95      ="",Canada62!B94      ="",
Canada62!T95      ="",Canada62!T94      ="",
Japan63!L95       ="",Japan63!L94       ="",
Japan63!B95       ="",Japan63!B94       ="",
Japan63!T95       ="",Japan63!T94       ="",
Norway64!L95      ="",Norway64!L94      ="",
Norway64!B95      ="",Norway64!B94      ="",
Norway64!T95      ="",Norway64!T94      ="",
Switzerland65!L95 ="",Switzerland65!L94 ="",
Switzerland65!B95 ="",Switzerland65!B94 ="",
Switzerland65!T95 ="",Switzerland65!T94 =""),"",
LN(SQRT(
(Australia61!L95/Australia61!B95
 +Canada62!L95/Canada62!B95
 +Japan63!L95/Japan63!B95
 +Norway64!L95/Norway64!B95
 +Switzerland65!L95/Switzerland65!B95)
/(Australia61!L95/Australia61!T95*Australia61!T94/Australia61!B94
 +Canada62!L95/Canada62!T95*Canada62!T94/Canada62!B94
 +Japan63!L95/Japan63!T95*Japan63!T94/Japan63!B94
 +Norway64!L95/Norway64!T95*Norway64!T94/Norway64!B94
 +Switzerland65!L95/Switzerland65!T95*Switzerland65!T94/Switzerland65!B94)
*(Australia61!L94/Australia61!T94*Australia61!T95/Australia61!B95
 +Canada62!L94/Canada62!T94*Canada62!T95/Canada62!B95
 +Japan63!L94/Japan63!T94*Japan63!T95/Japan63!B95
 +Norway64!L94/Norway64!T94*Norway64!T95/Norway64!B95
 +Switzerland65!L94/Switzerland65!T94*Switzerland65!T95/Switzerland65!B95)
/(Australia61!L94/Australia61!B94
 +Canada62!L94/Canada62!B94
 +Japan63!L94/Japan63!B94
 +Norway64!L94/Norway64!B94
 +Switzerland65!L94/Switzerland65!B94))))</f>
        <v>-2.0661373410201134E-2</v>
      </c>
      <c r="Q95" s="61">
        <f t="shared" si="4"/>
        <v>1.1814427514054333E-2</v>
      </c>
      <c r="R95" s="61">
        <f t="shared" si="5"/>
        <v>-3.0787758903657762E-2</v>
      </c>
      <c r="S95" s="61">
        <f t="shared" si="6"/>
        <v>2.8755895739211113E-2</v>
      </c>
      <c r="T95" s="61">
        <f t="shared" si="7"/>
        <v>-3.4028957346795945E-3</v>
      </c>
      <c r="U95" s="61">
        <f t="shared" si="8"/>
        <v>-1.2068597019690968E-2</v>
      </c>
      <c r="V95" s="61">
        <f>IF(OR(
Australia61!V95   ="",
Australia61!U95   ="",
Canada62!V95      ="",
Canada62!U95      ="",
Japan63!V95       ="",
Japan63!U95       ="",
Norway64!V95      ="",
Norway64!U95      ="",
Switzerland65!V95 ="",
Switzerland65!U95 =""),"",
LN((Australia61!V95+Canada62!V95+Japan63!V95+Norway64!V95+Switzerland65!V95)
/(Australia61!U95+Canada62!U95+Japan63!U95+Norway64!U95+Switzerland65!U95)))</f>
        <v>-0.74095667814136001</v>
      </c>
      <c r="W95" s="61">
        <f>IF(OR(
Australia61!V95   ="",
Australia61!W95   ="",
Australia61!U95   ="",
Canada62!V95      ="",
Canada62!W95      ="",
Canada62!U95      ="",
Japan63!V95       ="",
Japan63!W95       ="",
Japan63!U95       ="",
Norway64!V95      ="",
Norway64!W95      ="",
Norway64!U95      ="",
Switzerland65!V95 ="",
Switzerland65!W95 ="",
Switzerland65!V95 =""),"",
LN((Australia61!V95*Australia61!W95+Canada62!V95*Canada62!W95+Japan63!V95*Japan63!W95+Norway64!V95*Norway64!W95+Switzerland65!V95*Switzerland65!W95)
/(Australia61!U95+Canada62!U95+Japan63!U95+Norway64!U95+Switzerland65!U95)))</f>
        <v>6.9591997705258617</v>
      </c>
      <c r="X95" s="61">
        <f>IF(OR(
Australia61!X95   ="",
Australia61!D95   ="",
Australia61!B95   ="",
Canada62!X95      ="",
Canada62!D95      ="",
Canada62!B95      ="",
Japan63!X95       ="",
Japan63!D95       ="",
Japan63!B95       ="",
Norway64!X95      ="",
Norway64!D95      ="",
Norway64!B95      ="",
Switzerland65!X95 ="",
Switzerland65!D95 ="",
Switzerland65!B95 =""),"",
(Australia61!X95*Australia61!D95/Australia61!B95
 +Canada62!X95*Canada62!D95/Canada62!B95
 +Japan63!X95*Japan63!D95/Japan63!B95
 +Norway64!X95*Norway64!D95/Norway64!B95
 +Switzerland65!X95*Switzerland65!D95/Switzerland65!B95)
/(Australia61!D95/Australia61!B95
 +Canada62!D95/Canada62!B95
 +Japan63!D95/Japan63!B95
 +Norway64!D95/Norway64!B95
 +Switzerland65!D95/Switzerland65!B95))</f>
        <v>0.69446537549571807</v>
      </c>
      <c r="Y95" s="61">
        <f>IF(OR(
Australia61!Y95   ="",
Australia61!D95   ="",
Australia61!B95   ="",
Canada62!Y95      ="",
Canada62!D95      ="",
Canada62!B95      ="",
Japan63!Y95       ="",
Japan63!D95       ="",
Japan63!B95       ="",
Norway64!Y95      ="",
Norway64!D95      ="",
Norway64!B95      ="",
Switzerland65!Y95 ="",
Switzerland65!D95 ="",
Switzerland65!B95 =""),"",
(Australia61!Y95/Australia61!B95
 +Canada62!Y95/Canada62!B95
 +Japan63!Y95/Japan63!B95
 +Norway64!Y95/Norway64!B95
 +Switzerland65!Y95/Switzerland65!B95)
/(Australia61!D95/Australia61!B95
 +Canada62!D95/Canada62!B95
 +Japan63!D95/Japan63!B95
 +Norway64!D95/Norway64!B95
 +Switzerland65!D95/Switzerland65!B95))</f>
        <v>0.1337935775513508</v>
      </c>
      <c r="Z95" s="61">
        <v>2.68</v>
      </c>
      <c r="AA95" s="62">
        <f t="shared" si="3"/>
        <v>2.8192776390510165E-2</v>
      </c>
      <c r="AB95" s="61">
        <f>IF(OR(
Australia61!AB95   ="",
Australia61!D95   ="",
Australia61!B95   ="",
Canada62!AB95      ="",
Canada62!D95      ="",
Canada62!B95      ="",
Japan63!AB95       ="",
Japan63!D95       ="",
Japan63!B95       ="",
Norway64!AB95      ="",
Norway64!D95      ="",
Norway64!B95      ="",
Switzerland65!AB95 ="",
Switzerland65!D95 ="",
Switzerland65!B95 =""),"",
(Australia61!AB95*Australia61!D95/Australia61!B95
 +Canada62!AB95*Canada62!D95/Canada62!B95
 +Japan63!AB95*Japan63!D95/Japan63!B95
 +Norway64!AB95*Norway64!D95/Norway64!B95
 +Switzerland65!AB95*Switzerland65!D95/Switzerland65!B95)
/(Australia61!D95/Australia61!B95
 +Canada62!D95/Canada62!B95
 +Japan63!D95/Japan63!B95
 +Norway64!D95/Norway64!B95
 +Switzerland65!D95/Switzerland65!B95))</f>
        <v>0.32336233878792059</v>
      </c>
    </row>
    <row r="96" spans="1:28">
      <c r="A96" s="62">
        <v>1963</v>
      </c>
      <c r="B96" s="62" t="str">
        <f>IF(OR(
Australia61!AC96   ="",
Australia61!D96   ="",
Australia61!B96   ="",
Canada62!AC96      ="",
Canada62!D96      ="",
Canada62!B96      ="",
Japan63!AC96       ="",
Japan63!D96       ="",
Japan63!B96       ="",
Norway64!AC96      ="",
Norway64!D96      ="",
Norway64!B96      ="",
Switzerland65!AC96 ="",
Switzerland65!D96 ="",
Switzerland65!B96 =""),"",
(Australia61!AC96*Australia61!D96/Australia61!B96
 +Canada62!AC96*Canada62!D96/Canada62!B96
 +Japan63!AC96*Japan63!D96/Japan63!B96
 +Norway64!AC96*Norway64!D96/Norway64!B96
 +Switzerland65!AC96*Switzerland65!D96/Switzerland65!B96)
/(Australia61!D96/Australia61!B96
 +Canada62!D96/Canada62!B96
 +Japan63!D96/Japan63!B96
 +Norway64!D96/Norway64!B96
 +Switzerland65!D96/Switzerland65!B96))</f>
        <v/>
      </c>
      <c r="C96" s="61">
        <f>IF(OR(
Australia61!F96   ="",
Australia61!D96   ="",
Australia61!B96   ="",
Canada62!F96      ="",
Canada62!D96      ="",
Canada62!B96      ="",
Japan63!F96       ="",
Japan63!D96       ="",
Japan63!B96       ="",
Norway64!F96      ="",
Norway64!D96      ="",
Norway64!B96      ="",
Switzerland65!F96 ="",
Switzerland65!D96 ="",
Switzerland65!B96 =""),"",
(Australia61!F96*Australia61!D96/Australia61!B96
 +Canada62!F96*Canada62!D96/Canada62!B96
 +Japan63!F96*Japan63!D96/Japan63!B96
 +Norway64!F96*Norway64!D96/Norway64!B96
 +Switzerland65!F96*Switzerland65!D96/Switzerland65!B96)
/(Australia61!D96/Australia61!B96
 +Canada62!D96/Canada62!B96
 +Japan63!D96/Japan63!B96
 +Norway64!D96/Norway64!B96
 +Switzerland65!D96/Switzerland65!B96))</f>
        <v>0.57444268366373297</v>
      </c>
      <c r="D96" s="61" t="str">
        <f>IF(OR(
Australia61!AE96   ="",
Australia61!D96   ="",
Australia61!B96   ="",
Canada62!AE96      ="",
Canada62!D96      ="",
Canada62!B96      ="",
Japan63!AE96       ="",
Japan63!D96       ="",
Japan63!B96       ="",
Norway64!AE96      ="",
Norway64!D96      ="",
Norway64!B96      ="",
Switzerland65!AE96 ="",
Switzerland65!D96 ="",
Switzerland65!B96 =""),"",
(Australia61!AE96*Australia61!D96/Australia61!B96
 +Canada62!AE96*Canada62!D96/Canada62!B96
 +Japan63!AE96*Japan63!D96/Japan63!B96
 +Norway64!AE96*Norway64!D96/Norway64!B96
 +Switzerland65!AE96*Switzerland65!D96/Switzerland65!B96)
/(Australia61!D96/Australia61!B96
 +Canada62!D96/Canada62!B96
 +Japan63!D96/Japan63!B96
 +Norway64!D96/Norway64!B96
 +Switzerland65!D96/Switzerland65!B96))</f>
        <v/>
      </c>
      <c r="E96" s="61">
        <f>IF(OR(
Australia61!H96   ="",
Australia61!D96   ="",
Australia61!B96   ="",
Canada62!H96      ="",
Canada62!D96      ="",
Canada62!B96      ="",
Japan63!H96       ="",
Japan63!D96       ="",
Japan63!B96       ="",
Norway64!H96      ="",
Norway64!D96      ="",
Norway64!B96      ="",
Switzerland65!H96 ="",
Switzerland65!D96 ="",
Switzerland65!B96 =""),"",
(Australia61!H96*Australia61!D96/Australia61!B96
 +Canada62!H96*Canada62!D96/Canada62!B96
 +Japan63!H96*Japan63!D96/Japan63!B96
 +Norway64!H96*Norway64!D96/Norway64!B96
 +Switzerland65!H96*Switzerland65!D96/Switzerland65!B96)
/(Australia61!D96/Australia61!B96
 +Canada62!D96/Canada62!B96
 +Japan63!D96/Japan63!B96
 +Norway64!D96/Norway64!B96
 +Switzerland65!D96/Switzerland65!B96))</f>
        <v>0.26851206225173851</v>
      </c>
      <c r="F96" s="61">
        <f>IF(OR(
Australia61!I96   ="",
Australia61!D96   ="",
Australia61!B96   ="",
Canada62!I96      ="",
Canada62!D96      ="",
Canada62!B96      ="",
Japan63!I96       ="",
Japan63!D96       ="",
Japan63!B96       ="",
Norway64!I96      ="",
Norway64!D96      ="",
Norway64!B96      ="",
Switzerland65!I96 ="",
Switzerland65!D96 ="",
Switzerland65!B96 =""),"",
(Australia61!I96/Australia61!B96
 +Canada62!I96/Canada62!B96
 +Japan63!I96/Japan63!B96
 +Norway64!I96/Norway64!B96
 +Switzerland65!I96/Switzerland65!B96)
/(Australia61!D96/Australia61!B96
 +Canada62!D96/Canada62!B96
 +Japan63!D96/Japan63!B96
 +Norway64!D96/Norway64!B96
 +Switzerland65!D96/Switzerland65!B96))</f>
        <v>0.1419543281904036</v>
      </c>
      <c r="G96" s="61">
        <f>IF(OR(
Australia61!J96   ="",
Australia61!D96   ="",
Australia61!B96   ="",
Canada62!J96      ="",
Canada62!D96      ="",
Canada62!B96      ="",
Japan63!J96       ="",
Japan63!D96       ="",
Japan63!B96       ="",
Norway64!J96      ="",
Norway64!D96      ="",
Norway64!B96      ="",
Switzerland65!J96 ="",
Switzerland65!D96 ="",
Switzerland65!B96 =""),"",
(Australia61!J96/Australia61!B96
 +Canada62!J96/Canada62!B96
 +Japan63!J96/Japan63!B96
 +Norway64!J96/Norway64!B96
 +Switzerland65!J96/Switzerland65!B96)
/(Australia61!D96/Australia61!B96
 +Canada62!D96/Canada62!B96
 +Japan63!D96/Japan63!B96
 +Norway64!D96/Norway64!B96
 +Switzerland65!D96/Switzerland65!B96))</f>
        <v>0.14221339959448209</v>
      </c>
      <c r="H96" s="61">
        <f>IF(OR(
Australia61!K96   ="",
Australia61!D96   ="",
Australia61!B96   ="",
Canada62!K96      ="",
Canada62!D96      ="",
Canada62!B96      ="",
Japan63!K96       ="",
Japan63!D96       ="",
Japan63!B96       ="",
Norway64!K96      ="",
Norway64!D96      ="",
Norway64!B96      ="",
Switzerland65!K96 ="",
Switzerland65!D96 ="",
Switzerland65!B96 =""),"",
(Australia61!K96/Australia61!B96
 +Canada62!K96/Canada62!B96
 +Japan63!K96/Japan63!B96
 +Norway64!K96/Norway64!B96
 +Switzerland65!K96/Switzerland65!B96)
/(Australia61!D96/Australia61!B96
 +Canada62!D96/Canada62!B96
 +Japan63!D96/Japan63!B96
 +Norway64!D96/Norway64!B96
 +Switzerland65!D96/Switzerland65!B96))</f>
        <v>0.11992126394989229</v>
      </c>
      <c r="I96" s="61">
        <f>IF(OR(
Australia61!L96   ="",
Australia61!D96   ="",
Australia61!B96   ="",
Canada62!L96      ="",
Canada62!D96      ="",
Canada62!B96      ="",
Japan63!L96       ="",
Japan63!D96       ="",
Japan63!B96       ="",
Norway64!L96      ="",
Norway64!D96      ="",
Norway64!B96      ="",
Switzerland65!L96 ="",
Switzerland65!D96 ="",
Switzerland65!B96 =""),"",
(Australia61!L96/Australia61!B96
 +Canada62!L96/Canada62!B96
 +Japan63!L96/Japan63!B96
 +Norway64!L96/Norway64!B96
 +Switzerland65!L96/Switzerland65!B96)
/(Australia61!D96/Australia61!B96
 +Canada62!D96/Canada62!B96
 +Japan63!D96/Japan63!B96
 +Norway64!D96/Norway64!B96
 +Switzerland65!D96/Switzerland65!B96))</f>
        <v>0.13456207631453085</v>
      </c>
      <c r="J96" s="61">
        <f t="shared" si="2"/>
        <v>-1.4640812364638559E-2</v>
      </c>
      <c r="K96" s="62">
        <f>IF(OR(
Australia61!D96   ="",Australia61!D95   ="",
Australia61!B96   ="",Australia61!B95   ="",
Australia61!N96   ="",Australia61!N95   ="",
Canada62!D96      ="",Canada62!D95      ="",
Canada62!B96      ="",Canada62!B95      ="",
Canada62!N96      ="",Canada62!N95      ="",
Japan63!D96       ="",Japan63!D95       ="",
Japan63!B96       ="",Japan63!B95       ="",
Japan63!N96       ="",Japan63!N95       ="",
Norway64!D96      ="",Norway64!D95      ="",
Norway64!B96      ="",Norway64!B95      ="",
Norway64!N96      ="",Norway64!N95      ="",
Switzerland65!D96 ="",Switzerland65!D95 ="",
Switzerland65!B96 ="",Switzerland65!B95 ="",
Switzerland65!N96 ="",Switzerland65!N95 =""),"",
LN(SQRT(
(Australia61!D96/Australia61!B96
 +Canada62!D96/Canada62!B96
 +Japan63!D96/Japan63!B96
 +Norway64!D96/Norway64!B96
 +Switzerland65!D96/Switzerland65!B96)
/(Australia61!D96/Australia61!N96*Australia61!N95/Australia61!B95
 +Canada62!D96/Canada62!N96*Canada62!N95/Canada62!B95
 +Japan63!D96/Japan63!N96*Japan63!N95/Japan63!B95
 +Norway64!D96/Norway64!N96*Norway64!N95/Norway64!B95
 +Switzerland65!D96/Switzerland65!N96*Switzerland65!N95/Switzerland65!B95)
*(Australia61!D95/Australia61!N95*Australia61!N96/Australia61!B96
 +Canada62!D95/Canada62!N95*Canada62!N96/Canada62!B96
 +Japan63!D95/Japan63!N95*Japan63!N96/Japan63!B96
 +Norway64!D95/Norway64!N95*Norway64!N96/Norway64!B96
 +Switzerland65!D95/Switzerland65!N95*Switzerland65!N96/Switzerland65!B96)
/(Australia61!D95/Australia61!B95
 +Canada62!D95/Canada62!B95
 +Japan63!D95/Japan63!B95
 +Norway64!D95/Norway64!B95
 +Switzerland65!D95/Switzerland65!B95))))</f>
        <v>5.4376825104439544E-2</v>
      </c>
      <c r="L96" s="62">
        <f>IF(OR(
Australia61!F96   ="",Australia61!F95   ="",
Australia61!D96   ="",Australia61!D95   ="",
Australia61!B96   ="",Australia61!B95   ="",
Australia61!P96   ="",Australia61!P95   ="",
Canada62!F96      ="",Canada62!F95      ="",
Canada62!D96      ="",Canada62!D95      ="",
Canada62!B96      ="",Canada62!B95      ="",
Canada62!P96      ="",Canada62!P95      ="",
Japan63!F96       ="",Japan63!F95       ="",
Japan63!D96       ="",Japan63!D95       ="",
Japan63!B96       ="",Japan63!B95       ="",
Japan63!P96       ="",Japan63!P95       ="",
Norway64!F96      ="",Norway64!F95      ="",
Norway64!D96      ="",Norway64!D95      ="",
Norway64!B96      ="",Norway64!B95      ="",
Norway64!P96      ="",Norway64!P95      ="",
Switzerland65!F96 ="",Switzerland65!F95 ="",
Switzerland65!D96 ="",Switzerland65!D95 ="",
Switzerland65!B96 ="",Switzerland65!B95 ="",
Switzerland65!P96 ="",Switzerland65!P95 =""),"",
LN(SQRT(
(Australia61!D96*Australia61!F96/Australia61!B96
 +Canada62!D96*Canada62!F96/Canada62!B96
 +Japan63!D96*Japan63!F96/Japan63!B96
 +Norway64!D96*Norway64!F96/Norway64!B96
 +Switzerland65!D96*Switzerland65!F96/Switzerland65!B96)
/(Australia61!D96*Australia61!F96/Australia61!P96*Australia61!P95/Australia61!B95
 +Canada62!D96*Canada62!F96/Canada62!P96*Canada62!P95/Canada62!B95
 +Japan63!D96*Japan63!F96/Japan63!P96*Japan63!P95/Japan63!B95
 +Norway64!D96*Norway64!F96/Norway64!P96*Norway64!P95/Norway64!B95
 +Switzerland65!D96*Switzerland65!F96/Switzerland65!P96*Switzerland65!P95/Switzerland65!B95)
*(Australia61!D95*Australia61!F95/Australia61!P95*Australia61!P96/Australia61!B96
 +Canada62!D95*Canada62!F95/Canada62!P95*Canada62!P96/Canada62!B96
 +Japan63!D95*Japan63!F95/Japan63!P95*Japan63!P96/Japan63!B96
 +Norway64!D95*Norway64!F95/Norway64!P95*Norway64!P96/Norway64!B96
 +Switzerland65!D95*Switzerland65!F95/Switzerland65!P95*Switzerland65!P96/Switzerland65!B96)
/(Australia61!D95*Australia61!F95/Australia61!B95
 +Canada62!D95*Canada62!F95/Canada62!B95
 +Japan63!D95*Japan63!F95/Japan63!B95
 +Norway64!D95*Norway64!F95/Norway64!B95
 +Switzerland65!D95*Switzerland65!F95/Switzerland65!B95))))</f>
        <v>5.6831564294486422E-2</v>
      </c>
      <c r="M96" s="62">
        <f>IF(OR(
Australia61!H96   ="",Australia61!H95   ="",
Australia61!D96   ="",Australia61!D95   ="",
Australia61!B96   ="",Australia61!B95   ="",
Australia61!Q96   ="",Australia61!Q95   ="",
Canada62!H96      ="",Canada62!H95      ="",
Canada62!D96      ="",Canada62!D95      ="",
Canada62!B96      ="",Canada62!B95      ="",
Canada62!Q96      ="",Canada62!Q95      ="",
Japan63!H96       ="",Japan63!H95       ="",
Japan63!D96       ="",Japan63!D95       ="",
Japan63!B96       ="",Japan63!B95       ="",
Japan63!Q96       ="",Japan63!Q95       ="",
Norway64!H96      ="",Norway64!H95      ="",
Norway64!D96      ="",Norway64!D95      ="",
Norway64!B96      ="",Norway64!B95      ="",
Norway64!Q96      ="",Norway64!Q95      ="",
Switzerland65!H96 ="",Switzerland65!H95 ="",
Switzerland65!D96 ="",Switzerland65!D95 ="",
Switzerland65!B96 ="",Switzerland65!B95 ="",
Switzerland65!Q96 ="",Switzerland65!Q95 =""),"",
LN(SQRT(
(Australia61!D96*Australia61!H96/Australia61!B96
 +Canada62!D96*Canada62!H96/Canada62!B96
 +Japan63!D96*Japan63!H96/Japan63!B96
 +Norway64!D96*Norway64!H96/Norway64!B96
 +Switzerland65!D96*Switzerland65!H96/Switzerland65!B96)
/(Australia61!D96*Australia61!H96/Australia61!Q96*Australia61!Q95/Australia61!B95
 +Canada62!D96*Canada62!H96/Canada62!Q96*Canada62!Q95/Canada62!B95
 +Japan63!D96*Japan63!H96/Japan63!Q96*Japan63!Q95/Japan63!B95
 +Norway64!D96*Norway64!H96/Norway64!Q96*Norway64!Q95/Norway64!B95
 +Switzerland65!D96*Switzerland65!H96/Switzerland65!Q96*Switzerland65!Q95/Switzerland65!B95)
*(Australia61!D95*Australia61!H95/Australia61!Q95*Australia61!Q96/Australia61!B96
 +Canada62!D95*Canada62!H95/Canada62!Q95*Canada62!Q96/Canada62!B96
 +Japan63!D95*Japan63!H95/Japan63!Q95*Japan63!Q96/Japan63!B96
 +Norway64!D95*Norway64!H95/Norway64!Q95*Norway64!Q96/Norway64!B96
 +Switzerland65!D95*Switzerland65!H95/Switzerland65!Q95*Switzerland65!Q96/Switzerland65!B96)
/(Australia61!D95*Australia61!H95/Australia61!B95
 +Canada62!D95*Canada62!H95/Canada62!B95
 +Japan63!D95*Japan63!H95/Japan63!B95
 +Norway64!D95*Norway64!H95/Norway64!B95
 +Switzerland65!D95*Switzerland65!H95/Switzerland65!B95))))</f>
        <v>4.2760252889698057E-2</v>
      </c>
      <c r="N96" s="62">
        <f>IF(OR(
Australia61!I96   ="",Australia61!I95   ="",
Australia61!B96   ="",Australia61!B95   ="",
Australia61!R96   ="",Australia61!R95   ="",
Canada62!I96      ="",Canada62!I95      ="",
Canada62!B96      ="",Canada62!B95      ="",
Canada62!R96      ="",Canada62!R95      ="",
Japan63!I96       ="",Japan63!I95       ="",
Japan63!B96       ="",Japan63!B95       ="",
Japan63!R96       ="",Japan63!R95       ="",
Norway64!I96      ="",Norway64!I95      ="",
Norway64!B96      ="",Norway64!B95      ="",
Norway64!R96      ="",Norway64!R95      ="",
Switzerland65!I96 ="",Switzerland65!I95 ="",
Switzerland65!B96 ="",Switzerland65!B95 ="",
Switzerland65!R96 ="",Switzerland65!R95 =""),"",
LN(SQRT(
(Australia61!I96/Australia61!B96
 +Canada62!I96/Canada62!B96
 +Japan63!I96/Japan63!B96
 +Norway64!I96/Norway64!B96
 +Switzerland65!I96/Switzerland65!B96)
/(Australia61!I96/Australia61!R96*Australia61!R95/Australia61!B95
 +Canada62!I96/Canada62!R96*Canada62!R95/Canada62!B95
 +Japan63!I96/Japan63!R96*Japan63!R95/Japan63!B95
 +Norway64!I96/Norway64!R96*Norway64!R95/Norway64!B95
 +Switzerland65!I96/Switzerland65!R96*Switzerland65!R95/Switzerland65!B95)
*(Australia61!I95/Australia61!R95*Australia61!R96/Australia61!B96
 +Canada62!I95/Canada62!R95*Canada62!R96/Canada62!B96
 +Japan63!I95/Japan63!R95*Japan63!R96/Japan63!B96
 +Norway64!I95/Norway64!R95*Norway64!R96/Norway64!B96
 +Switzerland65!I95/Switzerland65!R95*Switzerland65!R96/Switzerland65!B96)
/(Australia61!I95/Australia61!B95
 +Canada62!I95/Canada62!B95
 +Japan63!I95/Japan63!B95
 +Norway64!I95/Norway64!B95
 +Switzerland65!I95/Switzerland65!B95))))</f>
        <v>7.1279968042747291E-2</v>
      </c>
      <c r="O96" s="62">
        <f>IF(OR(
Australia61!K96   ="",Australia61!K95   ="",
Australia61!B96   ="",Australia61!B95   ="",
Australia61!S96   ="",Australia61!S95   ="",
Canada62!K96      ="",Canada62!K95      ="",
Canada62!B96      ="",Canada62!B95      ="",
Canada62!S96      ="",Canada62!S95      ="",
Japan63!K96       ="",Japan63!K95       ="",
Japan63!B96       ="",Japan63!B95       ="",
Japan63!S96       ="",Japan63!S95       ="",
Norway64!K96      ="",Norway64!K95      ="",
Norway64!B96      ="",Norway64!B95      ="",
Norway64!S96      ="",Norway64!S95      ="",
Switzerland65!K96 ="",Switzerland65!K95 ="",
Switzerland65!B96 ="",Switzerland65!B95 ="",
Switzerland65!S96 ="",Switzerland65!S95 =""),"",
LN(SQRT(
(Australia61!K96/Australia61!B96
 +Canada62!K96/Canada62!B96
 +Japan63!K96/Japan63!B96
 +Norway64!K96/Norway64!B96
 +Switzerland65!K96/Switzerland65!B96)
/(Australia61!K96/Australia61!S96*Australia61!S95/Australia61!B95
 +Canada62!K96/Canada62!S96*Canada62!S95/Canada62!B95
 +Japan63!K96/Japan63!S96*Japan63!S95/Japan63!B95
 +Norway64!K96/Norway64!S96*Norway64!S95/Norway64!B95
 +Switzerland65!K96/Switzerland65!S96*Switzerland65!S95/Switzerland65!B95)
*(Australia61!K95/Australia61!S95*Australia61!S96/Australia61!B96
 +Canada62!K95/Canada62!S95*Canada62!S96/Canada62!B96
 +Japan63!K95/Japan63!S95*Japan63!S96/Japan63!B96
 +Norway64!K95/Norway64!S95*Norway64!S96/Norway64!B96
 +Switzerland65!K95/Switzerland65!S95*Switzerland65!S96/Switzerland65!B96)
/(Australia61!K95/Australia61!B95
 +Canada62!K95/Canada62!B95
 +Japan63!K95/Japan63!B95
 +Norway64!K95/Norway64!B95
 +Switzerland65!K95/Switzerland65!B95))))</f>
        <v>3.9248792641459106E-2</v>
      </c>
      <c r="P96" s="62">
        <f>IF(OR(
Australia61!L96   ="",Australia61!L95   ="",
Australia61!B96   ="",Australia61!B95   ="",
Australia61!T96   ="",Australia61!T95   ="",
Canada62!L96      ="",Canada62!L95      ="",
Canada62!B96      ="",Canada62!B95      ="",
Canada62!T96      ="",Canada62!T95      ="",
Japan63!L96       ="",Japan63!L95       ="",
Japan63!B96       ="",Japan63!B95       ="",
Japan63!T96       ="",Japan63!T95       ="",
Norway64!L96      ="",Norway64!L95      ="",
Norway64!B96      ="",Norway64!B95      ="",
Norway64!T96      ="",Norway64!T95      ="",
Switzerland65!L96 ="",Switzerland65!L95 ="",
Switzerland65!B96 ="",Switzerland65!B95 ="",
Switzerland65!T96 ="",Switzerland65!T95 =""),"",
LN(SQRT(
(Australia61!L96/Australia61!B96
 +Canada62!L96/Canada62!B96
 +Japan63!L96/Japan63!B96
 +Norway64!L96/Norway64!B96
 +Switzerland65!L96/Switzerland65!B96)
/(Australia61!L96/Australia61!T96*Australia61!T95/Australia61!B95
 +Canada62!L96/Canada62!T96*Canada62!T95/Canada62!B95
 +Japan63!L96/Japan63!T96*Japan63!T95/Japan63!B95
 +Norway64!L96/Norway64!T96*Norway64!T95/Norway64!B95
 +Switzerland65!L96/Switzerland65!T96*Switzerland65!T95/Switzerland65!B95)
*(Australia61!L95/Australia61!T95*Australia61!T96/Australia61!B96
 +Canada62!L95/Canada62!T95*Canada62!T96/Canada62!B96
 +Japan63!L95/Japan63!T95*Japan63!T96/Japan63!B96
 +Norway64!L95/Norway64!T95*Norway64!T96/Norway64!B96
 +Switzerland65!L95/Switzerland65!T95*Switzerland65!T96/Switzerland65!B96)
/(Australia61!L95/Australia61!B95
 +Canada62!L95/Canada62!B95
 +Japan63!L95/Japan63!B95
 +Norway64!L95/Norway64!B95
 +Switzerland65!L95/Switzerland65!B95))))</f>
        <v>2.9700378557066153E-2</v>
      </c>
      <c r="Q96" s="61">
        <f t="shared" si="4"/>
        <v>2.4547391900468785E-3</v>
      </c>
      <c r="R96" s="61">
        <f t="shared" si="5"/>
        <v>-1.1616572214741487E-2</v>
      </c>
      <c r="S96" s="61">
        <f t="shared" si="6"/>
        <v>1.6903142938307747E-2</v>
      </c>
      <c r="T96" s="61">
        <f t="shared" si="7"/>
        <v>-1.5128032462980438E-2</v>
      </c>
      <c r="U96" s="61">
        <f t="shared" si="8"/>
        <v>-2.4676446547373391E-2</v>
      </c>
      <c r="V96" s="61">
        <f>IF(OR(
Australia61!V96   ="",
Australia61!U96   ="",
Canada62!V96      ="",
Canada62!U96      ="",
Japan63!V96       ="",
Japan63!U96       ="",
Norway64!V96      ="",
Norway64!U96      ="",
Switzerland65!V96 ="",
Switzerland65!U96 =""),"",
LN((Australia61!V96+Canada62!V96+Japan63!V96+Norway64!V96+Switzerland65!V96)
/(Australia61!U96+Canada62!U96+Japan63!U96+Norway64!U96+Switzerland65!U96)))</f>
        <v>-0.74228709842467189</v>
      </c>
      <c r="W96" s="61">
        <f>IF(OR(
Australia61!V96   ="",
Australia61!W96   ="",
Australia61!U96   ="",
Canada62!V96      ="",
Canada62!W96      ="",
Canada62!U96      ="",
Japan63!V96       ="",
Japan63!W96       ="",
Japan63!U96       ="",
Norway64!V96      ="",
Norway64!W96      ="",
Norway64!U96      ="",
Switzerland65!V96 ="",
Switzerland65!W96 ="",
Switzerland65!V96 =""),"",
LN((Australia61!V96*Australia61!W96+Canada62!V96*Canada62!W96+Japan63!V96*Japan63!W96+Norway64!V96*Norway64!W96+Switzerland65!V96*Switzerland65!W96)
/(Australia61!U96+Canada62!U96+Japan63!U96+Norway64!U96+Switzerland65!U96)))</f>
        <v>6.9543566113558173</v>
      </c>
      <c r="X96" s="61">
        <f>IF(OR(
Australia61!X96   ="",
Australia61!D96   ="",
Australia61!B96   ="",
Canada62!X96      ="",
Canada62!D96      ="",
Canada62!B96      ="",
Japan63!X96       ="",
Japan63!D96       ="",
Japan63!B96       ="",
Norway64!X96      ="",
Norway64!D96      ="",
Norway64!B96      ="",
Switzerland65!X96 ="",
Switzerland65!D96 ="",
Switzerland65!B96 =""),"",
(Australia61!X96*Australia61!D96/Australia61!B96
 +Canada62!X96*Canada62!D96/Canada62!B96
 +Japan63!X96*Japan63!D96/Japan63!B96
 +Norway64!X96*Norway64!D96/Norway64!B96
 +Switzerland65!X96*Switzerland65!D96/Switzerland65!B96)
/(Australia61!D96/Australia61!B96
 +Canada62!D96/Canada62!B96
 +Japan63!D96/Japan63!B96
 +Norway64!D96/Norway64!B96
 +Switzerland65!D96/Switzerland65!B96))</f>
        <v>0.69396993394336359</v>
      </c>
      <c r="Y96" s="61">
        <f>IF(OR(
Australia61!Y96   ="",
Australia61!D96   ="",
Australia61!B96   ="",
Canada62!Y96      ="",
Canada62!D96      ="",
Canada62!B96      ="",
Japan63!Y96       ="",
Japan63!D96       ="",
Japan63!B96       ="",
Norway64!Y96      ="",
Norway64!D96      ="",
Norway64!B96      ="",
Switzerland65!Y96 ="",
Switzerland65!D96 ="",
Switzerland65!B96 =""),"",
(Australia61!Y96/Australia61!B96
 +Canada62!Y96/Canada62!B96
 +Japan63!Y96/Japan63!B96
 +Norway64!Y96/Norway64!B96
 +Switzerland65!Y96/Switzerland65!B96)
/(Australia61!D96/Australia61!B96
 +Canada62!D96/Canada62!B96
 +Japan63!D96/Japan63!B96
 +Norway64!D96/Norway64!B96
 +Switzerland65!D96/Switzerland65!B96))</f>
        <v>0.13296034020830827</v>
      </c>
      <c r="Z96" s="61">
        <v>3.18</v>
      </c>
      <c r="AA96" s="62">
        <f t="shared" si="3"/>
        <v>-2.7576825104439543E-2</v>
      </c>
      <c r="AB96" s="61">
        <f>IF(OR(
Australia61!AB96   ="",
Australia61!D96   ="",
Australia61!B96   ="",
Canada62!AB96      ="",
Canada62!D96      ="",
Canada62!B96      ="",
Japan63!AB96       ="",
Japan63!D96       ="",
Japan63!B96       ="",
Norway64!AB96      ="",
Norway64!D96      ="",
Norway64!B96      ="",
Switzerland65!AB96 ="",
Switzerland65!D96 ="",
Switzerland65!B96 =""),"",
(Australia61!AB96*Australia61!D96/Australia61!B96
 +Canada62!AB96*Canada62!D96/Canada62!B96
 +Japan63!AB96*Japan63!D96/Japan63!B96
 +Norway64!AB96*Norway64!D96/Norway64!B96
 +Switzerland65!AB96*Switzerland65!D96/Switzerland65!B96)
/(Australia61!D96/Australia61!B96
 +Canada62!D96/Canada62!B96
 +Japan63!D96/Japan63!B96
 +Norway64!D96/Norway64!B96
 +Switzerland65!D96/Switzerland65!B96))</f>
        <v>0.29979762483342393</v>
      </c>
    </row>
    <row r="97" spans="1:28">
      <c r="A97" s="62">
        <v>1964</v>
      </c>
      <c r="B97" s="62" t="str">
        <f>IF(OR(
Australia61!AC97   ="",
Australia61!D97   ="",
Australia61!B97   ="",
Canada62!AC97      ="",
Canada62!D97      ="",
Canada62!B97      ="",
Japan63!AC97       ="",
Japan63!D97       ="",
Japan63!B97       ="",
Norway64!AC97      ="",
Norway64!D97      ="",
Norway64!B97      ="",
Switzerland65!AC97 ="",
Switzerland65!D97 ="",
Switzerland65!B97 =""),"",
(Australia61!AC97*Australia61!D97/Australia61!B97
 +Canada62!AC97*Canada62!D97/Canada62!B97
 +Japan63!AC97*Japan63!D97/Japan63!B97
 +Norway64!AC97*Norway64!D97/Norway64!B97
 +Switzerland65!AC97*Switzerland65!D97/Switzerland65!B97)
/(Australia61!D97/Australia61!B97
 +Canada62!D97/Canada62!B97
 +Japan63!D97/Japan63!B97
 +Norway64!D97/Norway64!B97
 +Switzerland65!D97/Switzerland65!B97))</f>
        <v/>
      </c>
      <c r="C97" s="61">
        <f>IF(OR(
Australia61!F97   ="",
Australia61!D97   ="",
Australia61!B97   ="",
Canada62!F97      ="",
Canada62!D97      ="",
Canada62!B97      ="",
Japan63!F97       ="",
Japan63!D97       ="",
Japan63!B97       ="",
Norway64!F97      ="",
Norway64!D97      ="",
Norway64!B97      ="",
Switzerland65!F97 ="",
Switzerland65!D97 ="",
Switzerland65!B97 =""),"",
(Australia61!F97*Australia61!D97/Australia61!B97
 +Canada62!F97*Canada62!D97/Canada62!B97
 +Japan63!F97*Japan63!D97/Japan63!B97
 +Norway64!F97*Norway64!D97/Norway64!B97
 +Switzerland65!F97*Switzerland65!D97/Switzerland65!B97)
/(Australia61!D97/Australia61!B97
 +Canada62!D97/Canada62!B97
 +Japan63!D97/Japan63!B97
 +Norway64!D97/Norway64!B97
 +Switzerland65!D97/Switzerland65!B97))</f>
        <v>0.56317135898884685</v>
      </c>
      <c r="D97" s="61" t="str">
        <f>IF(OR(
Australia61!AE97   ="",
Australia61!D97   ="",
Australia61!B97   ="",
Canada62!AE97      ="",
Canada62!D97      ="",
Canada62!B97      ="",
Japan63!AE97       ="",
Japan63!D97       ="",
Japan63!B97       ="",
Norway64!AE97      ="",
Norway64!D97      ="",
Norway64!B97      ="",
Switzerland65!AE97 ="",
Switzerland65!D97 ="",
Switzerland65!B97 =""),"",
(Australia61!AE97*Australia61!D97/Australia61!B97
 +Canada62!AE97*Canada62!D97/Canada62!B97
 +Japan63!AE97*Japan63!D97/Japan63!B97
 +Norway64!AE97*Norway64!D97/Norway64!B97
 +Switzerland65!AE97*Switzerland65!D97/Switzerland65!B97)
/(Australia61!D97/Australia61!B97
 +Canada62!D97/Canada62!B97
 +Japan63!D97/Japan63!B97
 +Norway64!D97/Norway64!B97
 +Switzerland65!D97/Switzerland65!B97))</f>
        <v/>
      </c>
      <c r="E97" s="61">
        <f>IF(OR(
Australia61!H97   ="",
Australia61!D97   ="",
Australia61!B97   ="",
Canada62!H97      ="",
Canada62!D97      ="",
Canada62!B97      ="",
Japan63!H97       ="",
Japan63!D97       ="",
Japan63!B97       ="",
Norway64!H97      ="",
Norway64!D97      ="",
Norway64!B97      ="",
Switzerland65!H97 ="",
Switzerland65!D97 ="",
Switzerland65!B97 =""),"",
(Australia61!H97*Australia61!D97/Australia61!B97
 +Canada62!H97*Canada62!D97/Canada62!B97
 +Japan63!H97*Japan63!D97/Japan63!B97
 +Norway64!H97*Norway64!D97/Norway64!B97
 +Switzerland65!H97*Switzerland65!D97/Switzerland65!B97)
/(Australia61!D97/Australia61!B97
 +Canada62!D97/Canada62!B97
 +Japan63!D97/Japan63!B97
 +Norway64!D97/Norway64!B97
 +Switzerland65!D97/Switzerland65!B97))</f>
        <v>0.27718345678502831</v>
      </c>
      <c r="F97" s="61">
        <f>IF(OR(
Australia61!I97   ="",
Australia61!D97   ="",
Australia61!B97   ="",
Canada62!I97      ="",
Canada62!D97      ="",
Canada62!B97      ="",
Japan63!I97       ="",
Japan63!D97       ="",
Japan63!B97       ="",
Norway64!I97      ="",
Norway64!D97      ="",
Norway64!B97      ="",
Switzerland65!I97 ="",
Switzerland65!D97 ="",
Switzerland65!B97 =""),"",
(Australia61!I97/Australia61!B97
 +Canada62!I97/Canada62!B97
 +Japan63!I97/Japan63!B97
 +Norway64!I97/Norway64!B97
 +Switzerland65!I97/Switzerland65!B97)
/(Australia61!D97/Australia61!B97
 +Canada62!D97/Canada62!B97
 +Japan63!D97/Japan63!B97
 +Norway64!D97/Norway64!B97
 +Switzerland65!D97/Switzerland65!B97))</f>
        <v>0.13855786893291286</v>
      </c>
      <c r="G97" s="61">
        <f>IF(OR(
Australia61!J97   ="",
Australia61!D97   ="",
Australia61!B97   ="",
Canada62!J97      ="",
Canada62!D97      ="",
Canada62!B97      ="",
Japan63!J97       ="",
Japan63!D97       ="",
Japan63!B97       ="",
Norway64!J97      ="",
Norway64!D97      ="",
Norway64!B97      ="",
Switzerland65!J97 ="",
Switzerland65!D97 ="",
Switzerland65!B97 =""),"",
(Australia61!J97/Australia61!B97
 +Canada62!J97/Canada62!B97
 +Japan63!J97/Japan63!B97
 +Norway64!J97/Norway64!B97
 +Switzerland65!J97/Switzerland65!B97)
/(Australia61!D97/Australia61!B97
 +Canada62!D97/Canada62!B97
 +Japan63!D97/Japan63!B97
 +Norway64!D97/Norway64!B97
 +Switzerland65!D97/Switzerland65!B97))</f>
        <v>0.14080107743334866</v>
      </c>
      <c r="H97" s="61">
        <f>IF(OR(
Australia61!K97   ="",
Australia61!D97   ="",
Australia61!B97   ="",
Canada62!K97      ="",
Canada62!D97      ="",
Canada62!B97      ="",
Japan63!K97       ="",
Japan63!D97       ="",
Japan63!B97       ="",
Norway64!K97      ="",
Norway64!D97      ="",
Norway64!B97      ="",
Switzerland65!K97 ="",
Switzerland65!D97 ="",
Switzerland65!B97 =""),"",
(Australia61!K97/Australia61!B97
 +Canada62!K97/Canada62!B97
 +Japan63!K97/Japan63!B97
 +Norway64!K97/Norway64!B97
 +Switzerland65!K97/Switzerland65!B97)
/(Australia61!D97/Australia61!B97
 +Canada62!D97/Canada62!B97
 +Japan63!D97/Japan63!B97
 +Norway64!D97/Norway64!B97
 +Switzerland65!D97/Switzerland65!B97))</f>
        <v>0.12430955847624407</v>
      </c>
      <c r="I97" s="61">
        <f>IF(OR(
Australia61!L97   ="",
Australia61!D97   ="",
Australia61!B97   ="",
Canada62!L97      ="",
Canada62!D97      ="",
Canada62!B97      ="",
Japan63!L97       ="",
Japan63!D97       ="",
Japan63!B97       ="",
Norway64!L97      ="",
Norway64!D97      ="",
Norway64!B97      ="",
Switzerland65!L97 ="",
Switzerland65!D97 ="",
Switzerland65!B97 =""),"",
(Australia61!L97/Australia61!B97
 +Canada62!L97/Canada62!B97
 +Japan63!L97/Japan63!B97
 +Norway64!L97/Norway64!B97
 +Switzerland65!L97/Switzerland65!B97)
/(Australia61!D97/Australia61!B97
 +Canada62!D97/Canada62!B97
 +Japan63!D97/Japan63!B97
 +Norway64!D97/Norway64!B97
 +Switzerland65!D97/Switzerland65!B97))</f>
        <v>0.13727964609193147</v>
      </c>
      <c r="J97" s="61">
        <f t="shared" si="2"/>
        <v>-1.2970087615687395E-2</v>
      </c>
      <c r="K97" s="62">
        <f>IF(OR(
Australia61!D97   ="",Australia61!D96   ="",
Australia61!B97   ="",Australia61!B96   ="",
Australia61!N97   ="",Australia61!N96   ="",
Canada62!D97      ="",Canada62!D96      ="",
Canada62!B97      ="",Canada62!B96      ="",
Canada62!N97      ="",Canada62!N96      ="",
Japan63!D97       ="",Japan63!D96       ="",
Japan63!B97       ="",Japan63!B96       ="",
Japan63!N97       ="",Japan63!N96       ="",
Norway64!D97      ="",Norway64!D96      ="",
Norway64!B97      ="",Norway64!B96      ="",
Norway64!N97      ="",Norway64!N96      ="",
Switzerland65!D97 ="",Switzerland65!D96 ="",
Switzerland65!B97 ="",Switzerland65!B96 ="",
Switzerland65!N97 ="",Switzerland65!N96 =""),"",
LN(SQRT(
(Australia61!D97/Australia61!B97
 +Canada62!D97/Canada62!B97
 +Japan63!D97/Japan63!B97
 +Norway64!D97/Norway64!B97
 +Switzerland65!D97/Switzerland65!B97)
/(Australia61!D97/Australia61!N97*Australia61!N96/Australia61!B96
 +Canada62!D97/Canada62!N97*Canada62!N96/Canada62!B96
 +Japan63!D97/Japan63!N97*Japan63!N96/Japan63!B96
 +Norway64!D97/Norway64!N97*Norway64!N96/Norway64!B96
 +Switzerland65!D97/Switzerland65!N97*Switzerland65!N96/Switzerland65!B96)
*(Australia61!D96/Australia61!N96*Australia61!N97/Australia61!B97
 +Canada62!D96/Canada62!N96*Canada62!N97/Canada62!B97
 +Japan63!D96/Japan63!N96*Japan63!N97/Japan63!B97
 +Norway64!D96/Norway64!N96*Norway64!N97/Norway64!B97
 +Switzerland65!D96/Switzerland65!N96*Switzerland65!N97/Switzerland65!B97)
/(Australia61!D96/Australia61!B96
 +Canada62!D96/Canada62!B96
 +Japan63!D96/Japan63!B96
 +Norway64!D96/Norway64!B96
 +Switzerland65!D96/Switzerland65!B96))))</f>
        <v>4.2613538182400303E-2</v>
      </c>
      <c r="L97" s="62">
        <f>IF(OR(
Australia61!F97   ="",Australia61!F96   ="",
Australia61!D97   ="",Australia61!D96   ="",
Australia61!B97   ="",Australia61!B96   ="",
Australia61!P97   ="",Australia61!P96   ="",
Canada62!F97      ="",Canada62!F96      ="",
Canada62!D97      ="",Canada62!D96      ="",
Canada62!B97      ="",Canada62!B96      ="",
Canada62!P97      ="",Canada62!P96      ="",
Japan63!F97       ="",Japan63!F96       ="",
Japan63!D97       ="",Japan63!D96       ="",
Japan63!B97       ="",Japan63!B96       ="",
Japan63!P97       ="",Japan63!P96       ="",
Norway64!F97      ="",Norway64!F96      ="",
Norway64!D97      ="",Norway64!D96      ="",
Norway64!B97      ="",Norway64!B96      ="",
Norway64!P97      ="",Norway64!P96      ="",
Switzerland65!F97 ="",Switzerland65!F96 ="",
Switzerland65!D97 ="",Switzerland65!D96 ="",
Switzerland65!B97 ="",Switzerland65!B96 ="",
Switzerland65!P97 ="",Switzerland65!P96 =""),"",
LN(SQRT(
(Australia61!D97*Australia61!F97/Australia61!B97
 +Canada62!D97*Canada62!F97/Canada62!B97
 +Japan63!D97*Japan63!F97/Japan63!B97
 +Norway64!D97*Norway64!F97/Norway64!B97
 +Switzerland65!D97*Switzerland65!F97/Switzerland65!B97)
/(Australia61!D97*Australia61!F97/Australia61!P97*Australia61!P96/Australia61!B96
 +Canada62!D97*Canada62!F97/Canada62!P97*Canada62!P96/Canada62!B96
 +Japan63!D97*Japan63!F97/Japan63!P97*Japan63!P96/Japan63!B96
 +Norway64!D97*Norway64!F97/Norway64!P97*Norway64!P96/Norway64!B96
 +Switzerland65!D97*Switzerland65!F97/Switzerland65!P97*Switzerland65!P96/Switzerland65!B96)
*(Australia61!D96*Australia61!F96/Australia61!P96*Australia61!P97/Australia61!B97
 +Canada62!D96*Canada62!F96/Canada62!P96*Canada62!P97/Canada62!B97
 +Japan63!D96*Japan63!F96/Japan63!P96*Japan63!P97/Japan63!B97
 +Norway64!D96*Norway64!F96/Norway64!P96*Norway64!P97/Norway64!B97
 +Switzerland65!D96*Switzerland65!F96/Switzerland65!P96*Switzerland65!P97/Switzerland65!B97)
/(Australia61!D96*Australia61!F96/Australia61!B96
 +Canada62!D96*Canada62!F96/Canada62!B96
 +Japan63!D96*Japan63!F96/Japan63!B96
 +Norway64!D96*Norway64!F96/Norway64!B96
 +Switzerland65!D96*Switzerland65!F96/Switzerland65!B96))))</f>
        <v>3.4265778164727867E-2</v>
      </c>
      <c r="M97" s="62">
        <f>IF(OR(
Australia61!H97   ="",Australia61!H96   ="",
Australia61!D97   ="",Australia61!D96   ="",
Australia61!B97   ="",Australia61!B96   ="",
Australia61!Q97   ="",Australia61!Q96   ="",
Canada62!H97      ="",Canada62!H96      ="",
Canada62!D97      ="",Canada62!D96      ="",
Canada62!B97      ="",Canada62!B96      ="",
Canada62!Q97      ="",Canada62!Q96      ="",
Japan63!H97       ="",Japan63!H96       ="",
Japan63!D97       ="",Japan63!D96       ="",
Japan63!B97       ="",Japan63!B96       ="",
Japan63!Q97       ="",Japan63!Q96       ="",
Norway64!H97      ="",Norway64!H96      ="",
Norway64!D97      ="",Norway64!D96      ="",
Norway64!B97      ="",Norway64!B96      ="",
Norway64!Q97      ="",Norway64!Q96      ="",
Switzerland65!H97 ="",Switzerland65!H96 ="",
Switzerland65!D97 ="",Switzerland65!D96 ="",
Switzerland65!B97 ="",Switzerland65!B96 ="",
Switzerland65!Q97 ="",Switzerland65!Q96 =""),"",
LN(SQRT(
(Australia61!D97*Australia61!H97/Australia61!B97
 +Canada62!D97*Canada62!H97/Canada62!B97
 +Japan63!D97*Japan63!H97/Japan63!B97
 +Norway64!D97*Norway64!H97/Norway64!B97
 +Switzerland65!D97*Switzerland65!H97/Switzerland65!B97)
/(Australia61!D97*Australia61!H97/Australia61!Q97*Australia61!Q96/Australia61!B96
 +Canada62!D97*Canada62!H97/Canada62!Q97*Canada62!Q96/Canada62!B96
 +Japan63!D97*Japan63!H97/Japan63!Q97*Japan63!Q96/Japan63!B96
 +Norway64!D97*Norway64!H97/Norway64!Q97*Norway64!Q96/Norway64!B96
 +Switzerland65!D97*Switzerland65!H97/Switzerland65!Q97*Switzerland65!Q96/Switzerland65!B96)
*(Australia61!D96*Australia61!H96/Australia61!Q96*Australia61!Q97/Australia61!B97
 +Canada62!D96*Canada62!H96/Canada62!Q96*Canada62!Q97/Canada62!B97
 +Japan63!D96*Japan63!H96/Japan63!Q96*Japan63!Q97/Japan63!B97
 +Norway64!D96*Norway64!H96/Norway64!Q96*Norway64!Q97/Norway64!B97
 +Switzerland65!D96*Switzerland65!H96/Switzerland65!Q96*Switzerland65!Q97/Switzerland65!B97)
/(Australia61!D96*Australia61!H96/Australia61!B96
 +Canada62!D96*Canada62!H96/Canada62!B96
 +Japan63!D96*Japan63!H96/Japan63!B96
 +Norway64!D96*Norway64!H96/Norway64!B96
 +Switzerland65!D96*Switzerland65!H96/Switzerland65!B96))))</f>
        <v>4.0560916182955056E-2</v>
      </c>
      <c r="N97" s="62">
        <f>IF(OR(
Australia61!I97   ="",Australia61!I96   ="",
Australia61!B97   ="",Australia61!B96   ="",
Australia61!R97   ="",Australia61!R96   ="",
Canada62!I97      ="",Canada62!I96      ="",
Canada62!B97      ="",Canada62!B96      ="",
Canada62!R97      ="",Canada62!R96      ="",
Japan63!I97       ="",Japan63!I96       ="",
Japan63!B97       ="",Japan63!B96       ="",
Japan63!R97       ="",Japan63!R96       ="",
Norway64!I97      ="",Norway64!I96      ="",
Norway64!B97      ="",Norway64!B96      ="",
Norway64!R97      ="",Norway64!R96      ="",
Switzerland65!I97 ="",Switzerland65!I96 ="",
Switzerland65!B97 ="",Switzerland65!B96 ="",
Switzerland65!R97 ="",Switzerland65!R96 =""),"",
LN(SQRT(
(Australia61!I97/Australia61!B97
 +Canada62!I97/Canada62!B97
 +Japan63!I97/Japan63!B97
 +Norway64!I97/Norway64!B97
 +Switzerland65!I97/Switzerland65!B97)
/(Australia61!I97/Australia61!R97*Australia61!R96/Australia61!B96
 +Canada62!I97/Canada62!R97*Canada62!R96/Canada62!B96
 +Japan63!I97/Japan63!R97*Japan63!R96/Japan63!B96
 +Norway64!I97/Norway64!R97*Norway64!R96/Norway64!B96
 +Switzerland65!I97/Switzerland65!R97*Switzerland65!R96/Switzerland65!B96)
*(Australia61!I96/Australia61!R96*Australia61!R97/Australia61!B97
 +Canada62!I96/Canada62!R96*Canada62!R97/Canada62!B97
 +Japan63!I96/Japan63!R96*Japan63!R97/Japan63!B97
 +Norway64!I96/Norway64!R96*Norway64!R97/Norway64!B97
 +Switzerland65!I96/Switzerland65!R96*Switzerland65!R97/Switzerland65!B97)
/(Australia61!I96/Australia61!B96
 +Canada62!I96/Canada62!B96
 +Japan63!I96/Japan63!B96
 +Norway64!I96/Norway64!B96
 +Switzerland65!I96/Switzerland65!B96))))</f>
        <v>6.5074317855176325E-2</v>
      </c>
      <c r="O97" s="62">
        <f>IF(OR(
Australia61!K97   ="",Australia61!K96   ="",
Australia61!B97   ="",Australia61!B96   ="",
Australia61!S97   ="",Australia61!S96   ="",
Canada62!K97      ="",Canada62!K96      ="",
Canada62!B97      ="",Canada62!B96      ="",
Canada62!S97      ="",Canada62!S96      ="",
Japan63!K97       ="",Japan63!K96       ="",
Japan63!B97       ="",Japan63!B96       ="",
Japan63!S97       ="",Japan63!S96       ="",
Norway64!K97      ="",Norway64!K96      ="",
Norway64!B97      ="",Norway64!B96      ="",
Norway64!S97      ="",Norway64!S96      ="",
Switzerland65!K97 ="",Switzerland65!K96 ="",
Switzerland65!B97 ="",Switzerland65!B96 ="",
Switzerland65!S97 ="",Switzerland65!S96 =""),"",
LN(SQRT(
(Australia61!K97/Australia61!B97
 +Canada62!K97/Canada62!B97
 +Japan63!K97/Japan63!B97
 +Norway64!K97/Norway64!B97
 +Switzerland65!K97/Switzerland65!B97)
/(Australia61!K97/Australia61!S97*Australia61!S96/Australia61!B96
 +Canada62!K97/Canada62!S97*Canada62!S96/Canada62!B96
 +Japan63!K97/Japan63!S97*Japan63!S96/Japan63!B96
 +Norway64!K97/Norway64!S97*Norway64!S96/Norway64!B96
 +Switzerland65!K97/Switzerland65!S97*Switzerland65!S96/Switzerland65!B96)
*(Australia61!K96/Australia61!S96*Australia61!S97/Australia61!B97
 +Canada62!K96/Canada62!S96*Canada62!S97/Canada62!B97
 +Japan63!K96/Japan63!S96*Japan63!S97/Japan63!B97
 +Norway64!K96/Norway64!S96*Norway64!S97/Norway64!B97
 +Switzerland65!K96/Switzerland65!S96*Switzerland65!S97/Switzerland65!B97)
/(Australia61!K96/Australia61!B96
 +Canada62!K96/Canada62!B96
 +Japan63!K96/Japan63!B96
 +Norway64!K96/Norway64!B96
 +Switzerland65!K96/Switzerland65!B96))))</f>
        <v>1.9248334057040635E-2</v>
      </c>
      <c r="P97" s="62">
        <f>IF(OR(
Australia61!L97   ="",Australia61!L96   ="",
Australia61!B97   ="",Australia61!B96   ="",
Australia61!T97   ="",Australia61!T96   ="",
Canada62!L97      ="",Canada62!L96      ="",
Canada62!B97      ="",Canada62!B96      ="",
Canada62!T97      ="",Canada62!T96      ="",
Japan63!L97       ="",Japan63!L96       ="",
Japan63!B97       ="",Japan63!B96       ="",
Japan63!T97       ="",Japan63!T96       ="",
Norway64!L97      ="",Norway64!L96      ="",
Norway64!B97      ="",Norway64!B96      ="",
Norway64!T97      ="",Norway64!T96      ="",
Switzerland65!L97 ="",Switzerland65!L96 ="",
Switzerland65!B97 ="",Switzerland65!B96 ="",
Switzerland65!T97 ="",Switzerland65!T96 =""),"",
LN(SQRT(
(Australia61!L97/Australia61!B97
 +Canada62!L97/Canada62!B97
 +Japan63!L97/Japan63!B97
 +Norway64!L97/Norway64!B97
 +Switzerland65!L97/Switzerland65!B97)
/(Australia61!L97/Australia61!T97*Australia61!T96/Australia61!B96
 +Canada62!L97/Canada62!T97*Canada62!T96/Canada62!B96
 +Japan63!L97/Japan63!T97*Japan63!T96/Japan63!B96
 +Norway64!L97/Norway64!T97*Norway64!T96/Norway64!B96
 +Switzerland65!L97/Switzerland65!T97*Switzerland65!T96/Switzerland65!B96)
*(Australia61!L96/Australia61!T96*Australia61!T97/Australia61!B97
 +Canada62!L96/Canada62!T96*Canada62!T97/Canada62!B97
 +Japan63!L96/Japan63!T96*Japan63!T97/Japan63!B97
 +Norway64!L96/Norway64!T96*Norway64!T97/Norway64!B97
 +Switzerland65!L96/Switzerland65!T96*Switzerland65!T97/Switzerland65!B97)
/(Australia61!L96/Australia61!B96
 +Canada62!L96/Canada62!B96
 +Japan63!L96/Japan63!B96
 +Norway64!L96/Norway64!B96
 +Switzerland65!L96/Switzerland65!B96))))</f>
        <v>1.6708117247453289E-2</v>
      </c>
      <c r="Q97" s="61">
        <f t="shared" si="4"/>
        <v>-8.3477600176724356E-3</v>
      </c>
      <c r="R97" s="61">
        <f t="shared" si="5"/>
        <v>-2.0526219994452463E-3</v>
      </c>
      <c r="S97" s="61">
        <f t="shared" si="6"/>
        <v>2.2460779672776023E-2</v>
      </c>
      <c r="T97" s="61">
        <f t="shared" si="7"/>
        <v>-2.3365204125359668E-2</v>
      </c>
      <c r="U97" s="61">
        <f t="shared" si="8"/>
        <v>-2.5905420934947014E-2</v>
      </c>
      <c r="V97" s="61">
        <f>IF(OR(
Australia61!V97   ="",
Australia61!U97   ="",
Canada62!V97      ="",
Canada62!U97      ="",
Japan63!V97       ="",
Japan63!U97       ="",
Norway64!V97      ="",
Norway64!U97      ="",
Switzerland65!V97 ="",
Switzerland65!U97 =""),"",
LN((Australia61!V97+Canada62!V97+Japan63!V97+Norway64!V97+Switzerland65!V97)
/(Australia61!U97+Canada62!U97+Japan63!U97+Norway64!U97+Switzerland65!U97)))</f>
        <v>-0.73775826315787008</v>
      </c>
      <c r="W97" s="61">
        <f>IF(OR(
Australia61!V97   ="",
Australia61!W97   ="",
Australia61!U97   ="",
Canada62!V97      ="",
Canada62!W97      ="",
Canada62!U97      ="",
Japan63!V97       ="",
Japan63!W97       ="",
Japan63!U97       ="",
Norway64!V97      ="",
Norway64!W97      ="",
Norway64!U97      ="",
Switzerland65!V97 ="",
Switzerland65!W97 ="",
Switzerland65!V97 =""),"",
LN((Australia61!V97*Australia61!W97+Canada62!V97*Canada62!W97+Japan63!V97*Japan63!W97+Norway64!V97*Norway64!W97+Switzerland65!V97*Switzerland65!W97)
/(Australia61!U97+Canada62!U97+Japan63!U97+Norway64!U97+Switzerland65!U97)))</f>
        <v>6.9608703190757213</v>
      </c>
      <c r="X97" s="61">
        <f>IF(OR(
Australia61!X97   ="",
Australia61!D97   ="",
Australia61!B97   ="",
Canada62!X97      ="",
Canada62!D97      ="",
Canada62!B97      ="",
Japan63!X97       ="",
Japan63!D97       ="",
Japan63!B97       ="",
Norway64!X97      ="",
Norway64!D97      ="",
Norway64!B97      ="",
Switzerland65!X97 ="",
Switzerland65!D97 ="",
Switzerland65!B97 =""),"",
(Australia61!X97*Australia61!D97/Australia61!B97
 +Canada62!X97*Canada62!D97/Canada62!B97
 +Japan63!X97*Japan63!D97/Japan63!B97
 +Norway64!X97*Norway64!D97/Norway64!B97
 +Switzerland65!X97*Switzerland65!D97/Switzerland65!B97)
/(Australia61!D97/Australia61!B97
 +Canada62!D97/Canada62!B97
 +Japan63!D97/Japan63!B97
 +Norway64!D97/Norway64!B97
 +Switzerland65!D97/Switzerland65!B97))</f>
        <v>0.69380704292436945</v>
      </c>
      <c r="Y97" s="61">
        <f>IF(OR(
Australia61!Y97   ="",
Australia61!D97   ="",
Australia61!B97   ="",
Canada62!Y97      ="",
Canada62!D97      ="",
Canada62!B97      ="",
Japan63!Y97       ="",
Japan63!D97       ="",
Japan63!B97       ="",
Norway64!Y97      ="",
Norway64!D97      ="",
Norway64!B97      ="",
Switzerland65!Y97 ="",
Switzerland65!D97 ="",
Switzerland65!B97 =""),"",
(Australia61!Y97/Australia61!B97
 +Canada62!Y97/Canada62!B97
 +Japan63!Y97/Japan63!B97
 +Norway64!Y97/Norway64!B97
 +Switzerland65!Y97/Switzerland65!B97)
/(Australia61!D97/Australia61!B97
 +Canada62!D97/Canada62!B97
 +Japan63!D97/Japan63!B97
 +Norway64!D97/Norway64!B97
 +Switzerland65!D97/Switzerland65!B97))</f>
        <v>0.13173727044917863</v>
      </c>
      <c r="Z97" s="61">
        <v>3.5</v>
      </c>
      <c r="AA97" s="62">
        <f t="shared" si="3"/>
        <v>-1.0813538182400301E-2</v>
      </c>
      <c r="AB97" s="61">
        <f>IF(OR(
Australia61!AB97   ="",
Australia61!D97   ="",
Australia61!B97   ="",
Canada62!AB97      ="",
Canada62!D97      ="",
Canada62!B97      ="",
Japan63!AB97       ="",
Japan63!D97       ="",
Japan63!B97       ="",
Norway64!AB97      ="",
Norway64!D97      ="",
Norway64!B97      ="",
Switzerland65!AB97 ="",
Switzerland65!D97 ="",
Switzerland65!B97 =""),"",
(Australia61!AB97*Australia61!D97/Australia61!B97
 +Canada62!AB97*Canada62!D97/Canada62!B97
 +Japan63!AB97*Japan63!D97/Japan63!B97
 +Norway64!AB97*Norway64!D97/Norway64!B97
 +Switzerland65!AB97*Switzerland65!D97/Switzerland65!B97)
/(Australia61!D97/Australia61!B97
 +Canada62!D97/Canada62!B97
 +Japan63!D97/Japan63!B97
 +Norway64!D97/Norway64!B97
 +Switzerland65!D97/Switzerland65!B97))</f>
        <v>0.27841198091572322</v>
      </c>
    </row>
    <row r="98" spans="1:28">
      <c r="A98" s="62">
        <v>1965</v>
      </c>
      <c r="B98" s="62" t="str">
        <f>IF(OR(
Australia61!AC98   ="",
Australia61!D98   ="",
Australia61!B98   ="",
Canada62!AC98      ="",
Canada62!D98      ="",
Canada62!B98      ="",
Japan63!AC98       ="",
Japan63!D98       ="",
Japan63!B98       ="",
Norway64!AC98      ="",
Norway64!D98      ="",
Norway64!B98      ="",
Switzerland65!AC98 ="",
Switzerland65!D98 ="",
Switzerland65!B98 =""),"",
(Australia61!AC98*Australia61!D98/Australia61!B98
 +Canada62!AC98*Canada62!D98/Canada62!B98
 +Japan63!AC98*Japan63!D98/Japan63!B98
 +Norway64!AC98*Norway64!D98/Norway64!B98
 +Switzerland65!AC98*Switzerland65!D98/Switzerland65!B98)
/(Australia61!D98/Australia61!B98
 +Canada62!D98/Canada62!B98
 +Japan63!D98/Japan63!B98
 +Norway64!D98/Norway64!B98
 +Switzerland65!D98/Switzerland65!B98))</f>
        <v/>
      </c>
      <c r="C98" s="61">
        <f>IF(OR(
Australia61!F98   ="",
Australia61!D98   ="",
Australia61!B98   ="",
Canada62!F98      ="",
Canada62!D98      ="",
Canada62!B98      ="",
Japan63!F98       ="",
Japan63!D98       ="",
Japan63!B98       ="",
Norway64!F98      ="",
Norway64!D98      ="",
Norway64!B98      ="",
Switzerland65!F98 ="",
Switzerland65!D98 ="",
Switzerland65!B98 =""),"",
(Australia61!F98*Australia61!D98/Australia61!B98
 +Canada62!F98*Canada62!D98/Canada62!B98
 +Japan63!F98*Japan63!D98/Japan63!B98
 +Norway64!F98*Norway64!D98/Norway64!B98
 +Switzerland65!F98*Switzerland65!D98/Switzerland65!B98)
/(Australia61!D98/Australia61!B98
 +Canada62!D98/Canada62!B98
 +Japan63!D98/Japan63!B98
 +Norway64!D98/Norway64!B98
 +Switzerland65!D98/Switzerland65!B98))</f>
        <v>0.56433238415179998</v>
      </c>
      <c r="D98" s="61" t="str">
        <f>IF(OR(
Australia61!AE98   ="",
Australia61!D98   ="",
Australia61!B98   ="",
Canada62!AE98      ="",
Canada62!D98      ="",
Canada62!B98      ="",
Japan63!AE98       ="",
Japan63!D98       ="",
Japan63!B98       ="",
Norway64!AE98      ="",
Norway64!D98      ="",
Norway64!B98      ="",
Switzerland65!AE98 ="",
Switzerland65!D98 ="",
Switzerland65!B98 =""),"",
(Australia61!AE98*Australia61!D98/Australia61!B98
 +Canada62!AE98*Canada62!D98/Canada62!B98
 +Japan63!AE98*Japan63!D98/Japan63!B98
 +Norway64!AE98*Norway64!D98/Norway64!B98
 +Switzerland65!AE98*Switzerland65!D98/Switzerland65!B98)
/(Australia61!D98/Australia61!B98
 +Canada62!D98/Canada62!B98
 +Japan63!D98/Japan63!B98
 +Norway64!D98/Norway64!B98
 +Switzerland65!D98/Switzerland65!B98))</f>
        <v/>
      </c>
      <c r="E98" s="61">
        <f>IF(OR(
Australia61!H98   ="",
Australia61!D98   ="",
Australia61!B98   ="",
Canada62!H98      ="",
Canada62!D98      ="",
Canada62!B98      ="",
Japan63!H98       ="",
Japan63!D98       ="",
Japan63!B98       ="",
Norway64!H98      ="",
Norway64!D98      ="",
Norway64!B98      ="",
Switzerland65!H98 ="",
Switzerland65!D98 ="",
Switzerland65!B98 =""),"",
(Australia61!H98*Australia61!D98/Australia61!B98
 +Canada62!H98*Canada62!D98/Canada62!B98
 +Japan63!H98*Japan63!D98/Japan63!B98
 +Norway64!H98*Norway64!D98/Norway64!B98
 +Switzerland65!H98*Switzerland65!D98/Switzerland65!B98)
/(Australia61!D98/Australia61!B98
 +Canada62!D98/Canada62!B98
 +Japan63!D98/Japan63!B98
 +Norway64!D98/Norway64!B98
 +Switzerland65!D98/Switzerland65!B98))</f>
        <v>0.27156891854645582</v>
      </c>
      <c r="F98" s="61">
        <f>IF(OR(
Australia61!I98   ="",
Australia61!D98   ="",
Australia61!B98   ="",
Canada62!I98      ="",
Canada62!D98      ="",
Canada62!B98      ="",
Japan63!I98       ="",
Japan63!D98       ="",
Japan63!B98       ="",
Norway64!I98      ="",
Norway64!D98      ="",
Norway64!B98      ="",
Switzerland65!I98 ="",
Switzerland65!D98 ="",
Switzerland65!B98 =""),"",
(Australia61!I98/Australia61!B98
 +Canada62!I98/Canada62!B98
 +Japan63!I98/Japan63!B98
 +Norway64!I98/Norway64!B98
 +Switzerland65!I98/Switzerland65!B98)
/(Australia61!D98/Australia61!B98
 +Canada62!D98/Canada62!B98
 +Japan63!D98/Japan63!B98
 +Norway64!D98/Norway64!B98
 +Switzerland65!D98/Switzerland65!B98))</f>
        <v>0.13663156751366659</v>
      </c>
      <c r="G98" s="61">
        <f>IF(OR(
Australia61!J98   ="",
Australia61!D98   ="",
Australia61!B98   ="",
Canada62!J98      ="",
Canada62!D98      ="",
Canada62!B98      ="",
Japan63!J98       ="",
Japan63!D98       ="",
Japan63!B98       ="",
Norway64!J98      ="",
Norway64!D98      ="",
Norway64!B98      ="",
Switzerland65!J98 ="",
Switzerland65!D98 ="",
Switzerland65!B98 =""),"",
(Australia61!J98/Australia61!B98
 +Canada62!J98/Canada62!B98
 +Japan63!J98/Japan63!B98
 +Norway64!J98/Norway64!B98
 +Switzerland65!J98/Switzerland65!B98)
/(Australia61!D98/Australia61!B98
 +Canada62!D98/Canada62!B98
 +Japan63!D98/Japan63!B98
 +Norway64!D98/Norway64!B98
 +Switzerland65!D98/Switzerland65!B98))</f>
        <v>0.13728494405472474</v>
      </c>
      <c r="H98" s="61">
        <f>IF(OR(
Australia61!K98   ="",
Australia61!D98   ="",
Australia61!B98   ="",
Canada62!K98      ="",
Canada62!D98      ="",
Canada62!B98      ="",
Japan63!K98       ="",
Japan63!D98       ="",
Japan63!B98       ="",
Norway64!K98      ="",
Norway64!D98      ="",
Norway64!B98      ="",
Switzerland65!K98 ="",
Switzerland65!D98 ="",
Switzerland65!B98 =""),"",
(Australia61!K98/Australia61!B98
 +Canada62!K98/Canada62!B98
 +Japan63!K98/Japan63!B98
 +Norway64!K98/Norway64!B98
 +Switzerland65!K98/Switzerland65!B98)
/(Australia61!D98/Australia61!B98
 +Canada62!D98/Canada62!B98
 +Japan63!D98/Japan63!B98
 +Norway64!D98/Norway64!B98
 +Switzerland65!D98/Switzerland65!B98))</f>
        <v>0.12635532346789421</v>
      </c>
      <c r="I98" s="61">
        <f>IF(OR(
Australia61!L98   ="",
Australia61!D98   ="",
Australia61!B98   ="",
Canada62!L98      ="",
Canada62!D98      ="",
Canada62!B98      ="",
Japan63!L98       ="",
Japan63!D98       ="",
Japan63!B98       ="",
Norway64!L98      ="",
Norway64!D98      ="",
Norway64!B98      ="",
Switzerland65!L98 ="",
Switzerland65!D98 ="",
Switzerland65!B98 =""),"",
(Australia61!L98/Australia61!B98
 +Canada62!L98/Canada62!B98
 +Japan63!L98/Japan63!B98
 +Norway64!L98/Norway64!B98
 +Switzerland65!L98/Switzerland65!B98)
/(Australia61!D98/Australia61!B98
 +Canada62!D98/Canada62!B98
 +Japan63!D98/Japan63!B98
 +Norway64!D98/Norway64!B98
 +Switzerland65!D98/Switzerland65!B98))</f>
        <v>0.13618294669290762</v>
      </c>
      <c r="J98" s="61">
        <f t="shared" si="2"/>
        <v>-9.8276232250134044E-3</v>
      </c>
      <c r="K98" s="62">
        <f>IF(OR(
Australia61!D98   ="",Australia61!D97   ="",
Australia61!B98   ="",Australia61!B97   ="",
Australia61!N98   ="",Australia61!N97   ="",
Canada62!D98      ="",Canada62!D97      ="",
Canada62!B98      ="",Canada62!B97      ="",
Canada62!N98      ="",Canada62!N97      ="",
Japan63!D98       ="",Japan63!D97       ="",
Japan63!B98       ="",Japan63!B97       ="",
Japan63!N98       ="",Japan63!N97       ="",
Norway64!D98      ="",Norway64!D97      ="",
Norway64!B98      ="",Norway64!B97      ="",
Norway64!N98      ="",Norway64!N97      ="",
Switzerland65!D98 ="",Switzerland65!D97 ="",
Switzerland65!B98 ="",Switzerland65!B97 ="",
Switzerland65!N98 ="",Switzerland65!N97 =""),"",
LN(SQRT(
(Australia61!D98/Australia61!B98
 +Canada62!D98/Canada62!B98
 +Japan63!D98/Japan63!B98
 +Norway64!D98/Norway64!B98
 +Switzerland65!D98/Switzerland65!B98)
/(Australia61!D98/Australia61!N98*Australia61!N97/Australia61!B97
 +Canada62!D98/Canada62!N98*Canada62!N97/Canada62!B97
 +Japan63!D98/Japan63!N98*Japan63!N97/Japan63!B97
 +Norway64!D98/Norway64!N98*Norway64!N97/Norway64!B97
 +Switzerland65!D98/Switzerland65!N98*Switzerland65!N97/Switzerland65!B97)
*(Australia61!D97/Australia61!N97*Australia61!N98/Australia61!B98
 +Canada62!D97/Canada62!N97*Canada62!N98/Canada62!B98
 +Japan63!D97/Japan63!N97*Japan63!N98/Japan63!B98
 +Norway64!D97/Norway64!N97*Norway64!N98/Norway64!B98
 +Switzerland65!D97/Switzerland65!N97*Switzerland65!N98/Switzerland65!B98)
/(Australia61!D97/Australia61!B97
 +Canada62!D97/Canada62!B97
 +Japan63!D97/Japan63!B97
 +Norway64!D97/Norway64!B97
 +Switzerland65!D97/Switzerland65!B97))))</f>
        <v>3.2006258857210555E-2</v>
      </c>
      <c r="L98" s="62">
        <f>IF(OR(
Australia61!F98   ="",Australia61!F97   ="",
Australia61!D98   ="",Australia61!D97   ="",
Australia61!B98   ="",Australia61!B97   ="",
Australia61!P98   ="",Australia61!P97   ="",
Canada62!F98      ="",Canada62!F97      ="",
Canada62!D98      ="",Canada62!D97      ="",
Canada62!B98      ="",Canada62!B97      ="",
Canada62!P98      ="",Canada62!P97      ="",
Japan63!F98       ="",Japan63!F97       ="",
Japan63!D98       ="",Japan63!D97       ="",
Japan63!B98       ="",Japan63!B97       ="",
Japan63!P98       ="",Japan63!P97       ="",
Norway64!F98      ="",Norway64!F97      ="",
Norway64!D98      ="",Norway64!D97      ="",
Norway64!B98      ="",Norway64!B97      ="",
Norway64!P98      ="",Norway64!P97      ="",
Switzerland65!F98 ="",Switzerland65!F97 ="",
Switzerland65!D98 ="",Switzerland65!D97 ="",
Switzerland65!B98 ="",Switzerland65!B97 ="",
Switzerland65!P98 ="",Switzerland65!P97 =""),"",
LN(SQRT(
(Australia61!D98*Australia61!F98/Australia61!B98
 +Canada62!D98*Canada62!F98/Canada62!B98
 +Japan63!D98*Japan63!F98/Japan63!B98
 +Norway64!D98*Norway64!F98/Norway64!B98
 +Switzerland65!D98*Switzerland65!F98/Switzerland65!B98)
/(Australia61!D98*Australia61!F98/Australia61!P98*Australia61!P97/Australia61!B97
 +Canada62!D98*Canada62!F98/Canada62!P98*Canada62!P97/Canada62!B97
 +Japan63!D98*Japan63!F98/Japan63!P98*Japan63!P97/Japan63!B97
 +Norway64!D98*Norway64!F98/Norway64!P98*Norway64!P97/Norway64!B97
 +Switzerland65!D98*Switzerland65!F98/Switzerland65!P98*Switzerland65!P97/Switzerland65!B97)
*(Australia61!D97*Australia61!F97/Australia61!P97*Australia61!P98/Australia61!B98
 +Canada62!D97*Canada62!F97/Canada62!P97*Canada62!P98/Canada62!B98
 +Japan63!D97*Japan63!F97/Japan63!P97*Japan63!P98/Japan63!B98
 +Norway64!D97*Norway64!F97/Norway64!P97*Norway64!P98/Norway64!B98
 +Switzerland65!D97*Switzerland65!F97/Switzerland65!P97*Switzerland65!P98/Switzerland65!B98)
/(Australia61!D97*Australia61!F97/Australia61!B97
 +Canada62!D97*Canada62!F97/Canada62!B97
 +Japan63!D97*Japan63!F97/Japan63!B97
 +Norway64!D97*Norway64!F97/Norway64!B97
 +Switzerland65!D97*Switzerland65!F97/Switzerland65!B97))))</f>
        <v>3.8461463649689803E-2</v>
      </c>
      <c r="M98" s="62">
        <f>IF(OR(
Australia61!H98   ="",Australia61!H97   ="",
Australia61!D98   ="",Australia61!D97   ="",
Australia61!B98   ="",Australia61!B97   ="",
Australia61!Q98   ="",Australia61!Q97   ="",
Canada62!H98      ="",Canada62!H97      ="",
Canada62!D98      ="",Canada62!D97      ="",
Canada62!B98      ="",Canada62!B97      ="",
Canada62!Q98      ="",Canada62!Q97      ="",
Japan63!H98       ="",Japan63!H97       ="",
Japan63!D98       ="",Japan63!D97       ="",
Japan63!B98       ="",Japan63!B97       ="",
Japan63!Q98       ="",Japan63!Q97       ="",
Norway64!H98      ="",Norway64!H97      ="",
Norway64!D98      ="",Norway64!D97      ="",
Norway64!B98      ="",Norway64!B97      ="",
Norway64!Q98      ="",Norway64!Q97      ="",
Switzerland65!H98 ="",Switzerland65!H97 ="",
Switzerland65!D98 ="",Switzerland65!D97 ="",
Switzerland65!B98 ="",Switzerland65!B97 ="",
Switzerland65!Q98 ="",Switzerland65!Q97 =""),"",
LN(SQRT(
(Australia61!D98*Australia61!H98/Australia61!B98
 +Canada62!D98*Canada62!H98/Canada62!B98
 +Japan63!D98*Japan63!H98/Japan63!B98
 +Norway64!D98*Norway64!H98/Norway64!B98
 +Switzerland65!D98*Switzerland65!H98/Switzerland65!B98)
/(Australia61!D98*Australia61!H98/Australia61!Q98*Australia61!Q97/Australia61!B97
 +Canada62!D98*Canada62!H98/Canada62!Q98*Canada62!Q97/Canada62!B97
 +Japan63!D98*Japan63!H98/Japan63!Q98*Japan63!Q97/Japan63!B97
 +Norway64!D98*Norway64!H98/Norway64!Q98*Norway64!Q97/Norway64!B97
 +Switzerland65!D98*Switzerland65!H98/Switzerland65!Q98*Switzerland65!Q97/Switzerland65!B97)
*(Australia61!D97*Australia61!H97/Australia61!Q97*Australia61!Q98/Australia61!B98
 +Canada62!D97*Canada62!H97/Canada62!Q97*Canada62!Q98/Canada62!B98
 +Japan63!D97*Japan63!H97/Japan63!Q97*Japan63!Q98/Japan63!B98
 +Norway64!D97*Norway64!H97/Norway64!Q97*Norway64!Q98/Norway64!B98
 +Switzerland65!D97*Switzerland65!H97/Switzerland65!Q97*Switzerland65!Q98/Switzerland65!B98)
/(Australia61!D97*Australia61!H97/Australia61!B97
 +Canada62!D97*Canada62!H97/Canada62!B97
 +Japan63!D97*Japan63!H97/Japan63!B97
 +Norway64!D97*Norway64!H97/Norway64!B97
 +Switzerland65!D97*Switzerland65!H97/Switzerland65!B97))))</f>
        <v>3.3344892034585577E-3</v>
      </c>
      <c r="N98" s="62">
        <f>IF(OR(
Australia61!I98   ="",Australia61!I97   ="",
Australia61!B98   ="",Australia61!B97   ="",
Australia61!R98   ="",Australia61!R97   ="",
Canada62!I98      ="",Canada62!I97      ="",
Canada62!B98      ="",Canada62!B97      ="",
Canada62!R98      ="",Canada62!R97      ="",
Japan63!I98       ="",Japan63!I97       ="",
Japan63!B98       ="",Japan63!B97       ="",
Japan63!R98       ="",Japan63!R97       ="",
Norway64!I98      ="",Norway64!I97      ="",
Norway64!B98      ="",Norway64!B97      ="",
Norway64!R98      ="",Norway64!R97      ="",
Switzerland65!I98 ="",Switzerland65!I97 ="",
Switzerland65!B98 ="",Switzerland65!B97 ="",
Switzerland65!R98 ="",Switzerland65!R97 =""),"",
LN(SQRT(
(Australia61!I98/Australia61!B98
 +Canada62!I98/Canada62!B98
 +Japan63!I98/Japan63!B98
 +Norway64!I98/Norway64!B98
 +Switzerland65!I98/Switzerland65!B98)
/(Australia61!I98/Australia61!R98*Australia61!R97/Australia61!B97
 +Canada62!I98/Canada62!R98*Canada62!R97/Canada62!B97
 +Japan63!I98/Japan63!R98*Japan63!R97/Japan63!B97
 +Norway64!I98/Norway64!R98*Norway64!R97/Norway64!B97
 +Switzerland65!I98/Switzerland65!R98*Switzerland65!R97/Switzerland65!B97)
*(Australia61!I97/Australia61!R97*Australia61!R98/Australia61!B98
 +Canada62!I97/Canada62!R97*Canada62!R98/Canada62!B98
 +Japan63!I97/Japan63!R97*Japan63!R98/Japan63!B98
 +Norway64!I97/Norway64!R97*Norway64!R98/Norway64!B98
 +Switzerland65!I97/Switzerland65!R97*Switzerland65!R98/Switzerland65!B98)
/(Australia61!I97/Australia61!B97
 +Canada62!I97/Canada62!B97
 +Japan63!I97/Japan63!B97
 +Norway64!I97/Norway64!B97
 +Switzerland65!I97/Switzerland65!B97))))</f>
        <v>5.8514606029859348E-2</v>
      </c>
      <c r="O98" s="62">
        <f>IF(OR(
Australia61!K98   ="",Australia61!K97   ="",
Australia61!B98   ="",Australia61!B97   ="",
Australia61!S98   ="",Australia61!S97   ="",
Canada62!K98      ="",Canada62!K97      ="",
Canada62!B98      ="",Canada62!B97      ="",
Canada62!S98      ="",Canada62!S97      ="",
Japan63!K98       ="",Japan63!K97       ="",
Japan63!B98       ="",Japan63!B97       ="",
Japan63!S98       ="",Japan63!S97       ="",
Norway64!K98      ="",Norway64!K97      ="",
Norway64!B98      ="",Norway64!B97      ="",
Norway64!S98      ="",Norway64!S97      ="",
Switzerland65!K98 ="",Switzerland65!K97 ="",
Switzerland65!B98 ="",Switzerland65!B97 ="",
Switzerland65!S98 ="",Switzerland65!S97 =""),"",
LN(SQRT(
(Australia61!K98/Australia61!B98
 +Canada62!K98/Canada62!B98
 +Japan63!K98/Japan63!B98
 +Norway64!K98/Norway64!B98
 +Switzerland65!K98/Switzerland65!B98)
/(Australia61!K98/Australia61!S98*Australia61!S97/Australia61!B97
 +Canada62!K98/Canada62!S98*Canada62!S97/Canada62!B97
 +Japan63!K98/Japan63!S98*Japan63!S97/Japan63!B97
 +Norway64!K98/Norway64!S98*Norway64!S97/Norway64!B97
 +Switzerland65!K98/Switzerland65!S98*Switzerland65!S97/Switzerland65!B97)
*(Australia61!K97/Australia61!S97*Australia61!S98/Australia61!B98
 +Canada62!K97/Canada62!S97*Canada62!S98/Canada62!B98
 +Japan63!K97/Japan63!S97*Japan63!S98/Japan63!B98
 +Norway64!K97/Norway64!S97*Norway64!S98/Norway64!B98
 +Switzerland65!K97/Switzerland65!S97*Switzerland65!S98/Switzerland65!B98)
/(Australia61!K97/Australia61!B97
 +Canada62!K97/Canada62!B97
 +Japan63!K97/Japan63!B97
 +Norway64!K97/Norway64!B97
 +Switzerland65!K97/Switzerland65!B97))))</f>
        <v>6.3290154412235051E-3</v>
      </c>
      <c r="P98" s="62">
        <f>IF(OR(
Australia61!L98   ="",Australia61!L97   ="",
Australia61!B98   ="",Australia61!B97   ="",
Australia61!T98   ="",Australia61!T97   ="",
Canada62!L98      ="",Canada62!L97      ="",
Canada62!B98      ="",Canada62!B97      ="",
Canada62!T98      ="",Canada62!T97      ="",
Japan63!L98       ="",Japan63!L97       ="",
Japan63!B98       ="",Japan63!B97       ="",
Japan63!T98       ="",Japan63!T97       ="",
Norway64!L98      ="",Norway64!L97      ="",
Norway64!B98      ="",Norway64!B97      ="",
Norway64!T98      ="",Norway64!T97      ="",
Switzerland65!L98 ="",Switzerland65!L97 ="",
Switzerland65!B98 ="",Switzerland65!B97 ="",
Switzerland65!T98 ="",Switzerland65!T97 =""),"",
LN(SQRT(
(Australia61!L98/Australia61!B98
 +Canada62!L98/Canada62!B98
 +Japan63!L98/Japan63!B98
 +Norway64!L98/Norway64!B98
 +Switzerland65!L98/Switzerland65!B98)
/(Australia61!L98/Australia61!T98*Australia61!T97/Australia61!B97
 +Canada62!L98/Canada62!T98*Canada62!T97/Canada62!B97
 +Japan63!L98/Japan63!T98*Japan63!T97/Japan63!B97
 +Norway64!L98/Norway64!T98*Norway64!T97/Norway64!B97
 +Switzerland65!L98/Switzerland65!T98*Switzerland65!T97/Switzerland65!B97)
*(Australia61!L97/Australia61!T97*Australia61!T98/Australia61!B98
 +Canada62!L97/Canada62!T97*Canada62!T98/Canada62!B98
 +Japan63!L97/Japan63!T97*Japan63!T98/Japan63!B98
 +Norway64!L97/Norway64!T97*Norway64!T98/Norway64!B98
 +Switzerland65!L97/Switzerland65!T97*Switzerland65!T98/Switzerland65!B98)
/(Australia61!L97/Australia61!B97
 +Canada62!L97/Canada62!B97
 +Japan63!L97/Japan63!B97
 +Norway64!L97/Norway64!B97
 +Switzerland65!L97/Switzerland65!B97))))</f>
        <v>-1.780720057892532E-4</v>
      </c>
      <c r="Q98" s="61">
        <f t="shared" si="4"/>
        <v>6.455204792479248E-3</v>
      </c>
      <c r="R98" s="61">
        <f t="shared" si="5"/>
        <v>-2.8671769653751997E-2</v>
      </c>
      <c r="S98" s="61">
        <f t="shared" si="6"/>
        <v>2.6508347172648793E-2</v>
      </c>
      <c r="T98" s="61">
        <f t="shared" si="7"/>
        <v>-2.5677243415987049E-2</v>
      </c>
      <c r="U98" s="61">
        <f t="shared" si="8"/>
        <v>-3.2184330862999808E-2</v>
      </c>
      <c r="V98" s="61">
        <f>IF(OR(
Australia61!V98   ="",
Australia61!U98   ="",
Canada62!V98      ="",
Canada62!U98      ="",
Japan63!V98       ="",
Japan63!U98       ="",
Norway64!V98      ="",
Norway64!U98      ="",
Switzerland65!V98 ="",
Switzerland65!U98 =""),"",
LN((Australia61!V98+Canada62!V98+Japan63!V98+Norway64!V98+Switzerland65!V98)
/(Australia61!U98+Canada62!U98+Japan63!U98+Norway64!U98+Switzerland65!U98)))</f>
        <v>-0.73265860971870256</v>
      </c>
      <c r="W98" s="61">
        <f>IF(OR(
Australia61!V98   ="",
Australia61!W98   ="",
Australia61!U98   ="",
Canada62!V98      ="",
Canada62!W98      ="",
Canada62!U98      ="",
Japan63!V98       ="",
Japan63!W98       ="",
Japan63!U98       ="",
Norway64!V98      ="",
Norway64!W98      ="",
Norway64!U98      ="",
Switzerland65!V98 ="",
Switzerland65!W98 ="",
Switzerland65!V98 =""),"",
LN((Australia61!V98*Australia61!W98+Canada62!V98*Canada62!W98+Japan63!V98*Japan63!W98+Norway64!V98*Norway64!W98+Switzerland65!V98*Switzerland65!W98)
/(Australia61!U98+Canada62!U98+Japan63!U98+Norway64!U98+Switzerland65!U98)))</f>
        <v>6.9578398580929228</v>
      </c>
      <c r="X98" s="61">
        <f>IF(OR(
Australia61!X98   ="",
Australia61!D98   ="",
Australia61!B98   ="",
Canada62!X98      ="",
Canada62!D98      ="",
Canada62!B98      ="",
Japan63!X98       ="",
Japan63!D98       ="",
Japan63!B98       ="",
Norway64!X98      ="",
Norway64!D98      ="",
Norway64!B98      ="",
Switzerland65!X98 ="",
Switzerland65!D98 ="",
Switzerland65!B98 =""),"",
(Australia61!X98*Australia61!D98/Australia61!B98
 +Canada62!X98*Canada62!D98/Canada62!B98
 +Japan63!X98*Japan63!D98/Japan63!B98
 +Norway64!X98*Norway64!D98/Norway64!B98
 +Switzerland65!X98*Switzerland65!D98/Switzerland65!B98)
/(Australia61!D98/Australia61!B98
 +Canada62!D98/Canada62!B98
 +Japan63!D98/Japan63!B98
 +Norway64!D98/Norway64!B98
 +Switzerland65!D98/Switzerland65!B98))</f>
        <v>0.6938910134047076</v>
      </c>
      <c r="Y98" s="61">
        <f>IF(OR(
Australia61!Y98   ="",
Australia61!D98   ="",
Australia61!B98   ="",
Canada62!Y98      ="",
Canada62!D98      ="",
Canada62!B98      ="",
Japan63!Y98       ="",
Japan63!D98       ="",
Japan63!B98       ="",
Norway64!Y98      ="",
Norway64!D98      ="",
Norway64!B98      ="",
Switzerland65!Y98 ="",
Switzerland65!D98 ="",
Switzerland65!B98 =""),"",
(Australia61!Y98/Australia61!B98
 +Canada62!Y98/Canada62!B98
 +Japan63!Y98/Japan63!B98
 +Norway64!Y98/Norway64!B98
 +Switzerland65!Y98/Switzerland65!B98)
/(Australia61!D98/Australia61!B98
 +Canada62!D98/Canada62!B98
 +Japan63!D98/Japan63!B98
 +Norway64!D98/Norway64!B98
 +Switzerland65!D98/Switzerland65!B98))</f>
        <v>0.13210024578999621</v>
      </c>
      <c r="Z98" s="61">
        <v>4.07</v>
      </c>
      <c r="AA98" s="62">
        <f t="shared" si="3"/>
        <v>2.9937411427894481E-3</v>
      </c>
      <c r="AB98" s="61">
        <f>IF(OR(
Australia61!AB98   ="",
Australia61!D98   ="",
Australia61!B98   ="",
Canada62!AB98      ="",
Canada62!D98      ="",
Canada62!B98      ="",
Japan63!AB98       ="",
Japan63!D98       ="",
Japan63!B98       ="",
Norway64!AB98      ="",
Norway64!D98      ="",
Norway64!B98      ="",
Switzerland65!AB98 ="",
Switzerland65!D98 ="",
Switzerland65!B98 =""),"",
(Australia61!AB98*Australia61!D98/Australia61!B98
 +Canada62!AB98*Canada62!D98/Canada62!B98
 +Japan63!AB98*Japan63!D98/Japan63!B98
 +Norway64!AB98*Norway64!D98/Norway64!B98
 +Switzerland65!AB98*Switzerland65!D98/Switzerland65!B98)
/(Australia61!D98/Australia61!B98
 +Canada62!D98/Canada62!B98
 +Japan63!D98/Japan63!B98
 +Norway64!D98/Norway64!B98
 +Switzerland65!D98/Switzerland65!B98))</f>
        <v>0.28014857268302801</v>
      </c>
    </row>
    <row r="99" spans="1:28">
      <c r="A99" s="62">
        <v>1966</v>
      </c>
      <c r="B99" s="62" t="str">
        <f>IF(OR(
Australia61!AC99   ="",
Australia61!D99   ="",
Australia61!B99   ="",
Canada62!AC99      ="",
Canada62!D99      ="",
Canada62!B99      ="",
Japan63!AC99       ="",
Japan63!D99       ="",
Japan63!B99       ="",
Norway64!AC99      ="",
Norway64!D99      ="",
Norway64!B99      ="",
Switzerland65!AC99 ="",
Switzerland65!D99 ="",
Switzerland65!B99 =""),"",
(Australia61!AC99*Australia61!D99/Australia61!B99
 +Canada62!AC99*Canada62!D99/Canada62!B99
 +Japan63!AC99*Japan63!D99/Japan63!B99
 +Norway64!AC99*Norway64!D99/Norway64!B99
 +Switzerland65!AC99*Switzerland65!D99/Switzerland65!B99)
/(Australia61!D99/Australia61!B99
 +Canada62!D99/Canada62!B99
 +Japan63!D99/Japan63!B99
 +Norway64!D99/Norway64!B99
 +Switzerland65!D99/Switzerland65!B99))</f>
        <v/>
      </c>
      <c r="C99" s="61">
        <f>IF(OR(
Australia61!F99   ="",
Australia61!D99   ="",
Australia61!B99   ="",
Canada62!F99      ="",
Canada62!D99      ="",
Canada62!B99      ="",
Japan63!F99       ="",
Japan63!D99       ="",
Japan63!B99       ="",
Norway64!F99      ="",
Norway64!D99      ="",
Norway64!B99      ="",
Switzerland65!F99 ="",
Switzerland65!D99 ="",
Switzerland65!B99 =""),"",
(Australia61!F99*Australia61!D99/Australia61!B99
 +Canada62!F99*Canada62!D99/Canada62!B99
 +Japan63!F99*Japan63!D99/Japan63!B99
 +Norway64!F99*Norway64!D99/Norway64!B99
 +Switzerland65!F99*Switzerland65!D99/Switzerland65!B99)
/(Australia61!D99/Australia61!B99
 +Canada62!D99/Canada62!B99
 +Japan63!D99/Japan63!B99
 +Norway64!D99/Norway64!B99
 +Switzerland65!D99/Switzerland65!B99))</f>
        <v>0.55510391304745588</v>
      </c>
      <c r="D99" s="61" t="str">
        <f>IF(OR(
Australia61!AE99   ="",
Australia61!D99   ="",
Australia61!B99   ="",
Canada62!AE99      ="",
Canada62!D99      ="",
Canada62!B99      ="",
Japan63!AE99       ="",
Japan63!D99       ="",
Japan63!B99       ="",
Norway64!AE99      ="",
Norway64!D99      ="",
Norway64!B99      ="",
Switzerland65!AE99 ="",
Switzerland65!D99 ="",
Switzerland65!B99 =""),"",
(Australia61!AE99*Australia61!D99/Australia61!B99
 +Canada62!AE99*Canada62!D99/Canada62!B99
 +Japan63!AE99*Japan63!D99/Japan63!B99
 +Norway64!AE99*Norway64!D99/Norway64!B99
 +Switzerland65!AE99*Switzerland65!D99/Switzerland65!B99)
/(Australia61!D99/Australia61!B99
 +Canada62!D99/Canada62!B99
 +Japan63!D99/Japan63!B99
 +Norway64!D99/Norway64!B99
 +Switzerland65!D99/Switzerland65!B99))</f>
        <v/>
      </c>
      <c r="E99" s="61">
        <f>IF(OR(
Australia61!H99   ="",
Australia61!D99   ="",
Australia61!B99   ="",
Canada62!H99      ="",
Canada62!D99      ="",
Canada62!B99      ="",
Japan63!H99       ="",
Japan63!D99       ="",
Japan63!B99       ="",
Norway64!H99      ="",
Norway64!D99      ="",
Norway64!B99      ="",
Switzerland65!H99 ="",
Switzerland65!D99 ="",
Switzerland65!B99 =""),"",
(Australia61!H99*Australia61!D99/Australia61!B99
 +Canada62!H99*Canada62!D99/Canada62!B99
 +Japan63!H99*Japan63!D99/Japan63!B99
 +Norway64!H99*Norway64!D99/Norway64!B99
 +Switzerland65!H99*Switzerland65!D99/Switzerland65!B99)
/(Australia61!D99/Australia61!B99
 +Canada62!D99/Canada62!B99
 +Japan63!D99/Japan63!B99
 +Norway64!D99/Norway64!B99
 +Switzerland65!D99/Switzerland65!B99))</f>
        <v>0.27690063961270822</v>
      </c>
      <c r="F99" s="61">
        <f>IF(OR(
Australia61!I99   ="",
Australia61!D99   ="",
Australia61!B99   ="",
Canada62!I99      ="",
Canada62!D99      ="",
Canada62!B99      ="",
Japan63!I99       ="",
Japan63!D99       ="",
Japan63!B99       ="",
Norway64!I99      ="",
Norway64!D99      ="",
Norway64!B99      ="",
Switzerland65!I99 ="",
Switzerland65!D99 ="",
Switzerland65!B99 =""),"",
(Australia61!I99/Australia61!B99
 +Canada62!I99/Canada62!B99
 +Japan63!I99/Japan63!B99
 +Norway64!I99/Norway64!B99
 +Switzerland65!I99/Switzerland65!B99)
/(Australia61!D99/Australia61!B99
 +Canada62!D99/Canada62!B99
 +Japan63!D99/Japan63!B99
 +Norway64!D99/Norway64!B99
 +Switzerland65!D99/Switzerland65!B99))</f>
        <v>0.13987441039238196</v>
      </c>
      <c r="G99" s="61">
        <f>IF(OR(
Australia61!J99   ="",
Australia61!D99   ="",
Australia61!B99   ="",
Canada62!J99      ="",
Canada62!D99      ="",
Canada62!B99      ="",
Japan63!J99       ="",
Japan63!D99       ="",
Japan63!B99       ="",
Norway64!J99      ="",
Norway64!D99      ="",
Norway64!B99      ="",
Switzerland65!J99 ="",
Switzerland65!D99 ="",
Switzerland65!B99 =""),"",
(Australia61!J99/Australia61!B99
 +Canada62!J99/Canada62!B99
 +Japan63!J99/Japan63!B99
 +Norway64!J99/Norway64!B99
 +Switzerland65!J99/Switzerland65!B99)
/(Australia61!D99/Australia61!B99
 +Canada62!D99/Canada62!B99
 +Japan63!D99/Japan63!B99
 +Norway64!D99/Norway64!B99
 +Switzerland65!D99/Switzerland65!B99))</f>
        <v>0.1332047586567644</v>
      </c>
      <c r="H99" s="61">
        <f>IF(OR(
Australia61!K99   ="",
Australia61!D99   ="",
Australia61!B99   ="",
Canada62!K99      ="",
Canada62!D99      ="",
Canada62!B99      ="",
Japan63!K99       ="",
Japan63!D99       ="",
Japan63!B99       ="",
Norway64!K99      ="",
Norway64!D99      ="",
Norway64!B99      ="",
Switzerland65!K99 ="",
Switzerland65!D99 ="",
Switzerland65!B99 =""),"",
(Australia61!K99/Australia61!B99
 +Canada62!K99/Canada62!B99
 +Japan63!K99/Japan63!B99
 +Norway64!K99/Norway64!B99
 +Switzerland65!K99/Switzerland65!B99)
/(Australia61!D99/Australia61!B99
 +Canada62!D99/Canada62!B99
 +Japan63!D99/Japan63!B99
 +Norway64!D99/Norway64!B99
 +Switzerland65!D99/Switzerland65!B99))</f>
        <v>0.12816985266332132</v>
      </c>
      <c r="I99" s="61">
        <f>IF(OR(
Australia61!L99   ="",
Australia61!D99   ="",
Australia61!B99   ="",
Canada62!L99      ="",
Canada62!D99      ="",
Canada62!B99      ="",
Japan63!L99       ="",
Japan63!D99       ="",
Japan63!B99       ="",
Norway64!L99      ="",
Norway64!D99      ="",
Norway64!B99      ="",
Switzerland65!L99 ="",
Switzerland65!D99 ="",
Switzerland65!B99 =""),"",
(Australia61!L99/Australia61!B99
 +Canada62!L99/Canada62!B99
 +Japan63!L99/Japan63!B99
 +Norway64!L99/Norway64!B99
 +Switzerland65!L99/Switzerland65!B99)
/(Australia61!D99/Australia61!B99
 +Canada62!D99/Canada62!B99
 +Japan63!D99/Japan63!B99
 +Norway64!D99/Norway64!B99
 +Switzerland65!D99/Switzerland65!B99))</f>
        <v>0.134948074338375</v>
      </c>
      <c r="J99" s="61">
        <f t="shared" si="2"/>
        <v>-6.7782216750536806E-3</v>
      </c>
      <c r="K99" s="62">
        <f>IF(OR(
Australia61!D99   ="",Australia61!D98   ="",
Australia61!B99   ="",Australia61!B98   ="",
Australia61!N99   ="",Australia61!N98   ="",
Canada62!D99      ="",Canada62!D98      ="",
Canada62!B99      ="",Canada62!B98      ="",
Canada62!N99      ="",Canada62!N98      ="",
Japan63!D99       ="",Japan63!D98       ="",
Japan63!B99       ="",Japan63!B98       ="",
Japan63!N99       ="",Japan63!N98       ="",
Norway64!D99      ="",Norway64!D98      ="",
Norway64!B99      ="",Norway64!B98      ="",
Norway64!N99      ="",Norway64!N98      ="",
Switzerland65!D99 ="",Switzerland65!D98 ="",
Switzerland65!B99 ="",Switzerland65!B98 ="",
Switzerland65!N99 ="",Switzerland65!N98 =""),"",
LN(SQRT(
(Australia61!D99/Australia61!B99
 +Canada62!D99/Canada62!B99
 +Japan63!D99/Japan63!B99
 +Norway64!D99/Norway64!B99
 +Switzerland65!D99/Switzerland65!B99)
/(Australia61!D99/Australia61!N99*Australia61!N98/Australia61!B98
 +Canada62!D99/Canada62!N99*Canada62!N98/Canada62!B98
 +Japan63!D99/Japan63!N99*Japan63!N98/Japan63!B98
 +Norway64!D99/Norway64!N99*Norway64!N98/Norway64!B98
 +Switzerland65!D99/Switzerland65!N99*Switzerland65!N98/Switzerland65!B98)
*(Australia61!D98/Australia61!N98*Australia61!N99/Australia61!B99
 +Canada62!D98/Canada62!N98*Canada62!N99/Canada62!B99
 +Japan63!D98/Japan63!N98*Japan63!N99/Japan63!B99
 +Norway64!D98/Norway64!N98*Norway64!N99/Norway64!B99
 +Switzerland65!D98/Switzerland65!N98*Switzerland65!N99/Switzerland65!B99)
/(Australia61!D98/Australia61!B98
 +Canada62!D98/Canada62!B98
 +Japan63!D98/Japan63!B98
 +Norway64!D98/Norway64!B98
 +Switzerland65!D98/Switzerland65!B98))))</f>
        <v>3.9591730950899649E-2</v>
      </c>
      <c r="L99" s="62">
        <f>IF(OR(
Australia61!F99   ="",Australia61!F98   ="",
Australia61!D99   ="",Australia61!D98   ="",
Australia61!B99   ="",Australia61!B98   ="",
Australia61!P99   ="",Australia61!P98   ="",
Canada62!F99      ="",Canada62!F98      ="",
Canada62!D99      ="",Canada62!D98      ="",
Canada62!B99      ="",Canada62!B98      ="",
Canada62!P99      ="",Canada62!P98      ="",
Japan63!F99       ="",Japan63!F98       ="",
Japan63!D99       ="",Japan63!D98       ="",
Japan63!B99       ="",Japan63!B98       ="",
Japan63!P99       ="",Japan63!P98       ="",
Norway64!F99      ="",Norway64!F98      ="",
Norway64!D99      ="",Norway64!D98      ="",
Norway64!B99      ="",Norway64!B98      ="",
Norway64!P99      ="",Norway64!P98      ="",
Switzerland65!F99 ="",Switzerland65!F98 ="",
Switzerland65!D99 ="",Switzerland65!D98 ="",
Switzerland65!B99 ="",Switzerland65!B98 ="",
Switzerland65!P99 ="",Switzerland65!P98 =""),"",
LN(SQRT(
(Australia61!D99*Australia61!F99/Australia61!B99
 +Canada62!D99*Canada62!F99/Canada62!B99
 +Japan63!D99*Japan63!F99/Japan63!B99
 +Norway64!D99*Norway64!F99/Norway64!B99
 +Switzerland65!D99*Switzerland65!F99/Switzerland65!B99)
/(Australia61!D99*Australia61!F99/Australia61!P99*Australia61!P98/Australia61!B98
 +Canada62!D99*Canada62!F99/Canada62!P99*Canada62!P98/Canada62!B98
 +Japan63!D99*Japan63!F99/Japan63!P99*Japan63!P98/Japan63!B98
 +Norway64!D99*Norway64!F99/Norway64!P99*Norway64!P98/Norway64!B98
 +Switzerland65!D99*Switzerland65!F99/Switzerland65!P99*Switzerland65!P98/Switzerland65!B98)
*(Australia61!D98*Australia61!F98/Australia61!P98*Australia61!P99/Australia61!B99
 +Canada62!D98*Canada62!F98/Canada62!P98*Canada62!P99/Canada62!B99
 +Japan63!D98*Japan63!F98/Japan63!P98*Japan63!P99/Japan63!B99
 +Norway64!D98*Norway64!F98/Norway64!P98*Norway64!P99/Norway64!B99
 +Switzerland65!D98*Switzerland65!F98/Switzerland65!P98*Switzerland65!P99/Switzerland65!B99)
/(Australia61!D98*Australia61!F98/Australia61!B98
 +Canada62!D98*Canada62!F98/Canada62!B98
 +Japan63!D98*Japan63!F98/Japan63!B98
 +Norway64!D98*Norway64!F98/Norway64!B98
 +Switzerland65!D98*Switzerland65!F98/Switzerland65!B98))))</f>
        <v>4.0167823174069868E-2</v>
      </c>
      <c r="M99" s="62">
        <f>IF(OR(
Australia61!H99   ="",Australia61!H98   ="",
Australia61!D99   ="",Australia61!D98   ="",
Australia61!B99   ="",Australia61!B98   ="",
Australia61!Q99   ="",Australia61!Q98   ="",
Canada62!H99      ="",Canada62!H98      ="",
Canada62!D99      ="",Canada62!D98      ="",
Canada62!B99      ="",Canada62!B98      ="",
Canada62!Q99      ="",Canada62!Q98      ="",
Japan63!H99       ="",Japan63!H98       ="",
Japan63!D99       ="",Japan63!D98       ="",
Japan63!B99       ="",Japan63!B98       ="",
Japan63!Q99       ="",Japan63!Q98       ="",
Norway64!H99      ="",Norway64!H98      ="",
Norway64!D99      ="",Norway64!D98      ="",
Norway64!B99      ="",Norway64!B98      ="",
Norway64!Q99      ="",Norway64!Q98      ="",
Switzerland65!H99 ="",Switzerland65!H98 ="",
Switzerland65!D99 ="",Switzerland65!D98 ="",
Switzerland65!B99 ="",Switzerland65!B98 ="",
Switzerland65!Q99 ="",Switzerland65!Q98 =""),"",
LN(SQRT(
(Australia61!D99*Australia61!H99/Australia61!B99
 +Canada62!D99*Canada62!H99/Canada62!B99
 +Japan63!D99*Japan63!H99/Japan63!B99
 +Norway64!D99*Norway64!H99/Norway64!B99
 +Switzerland65!D99*Switzerland65!H99/Switzerland65!B99)
/(Australia61!D99*Australia61!H99/Australia61!Q99*Australia61!Q98/Australia61!B98
 +Canada62!D99*Canada62!H99/Canada62!Q99*Canada62!Q98/Canada62!B98
 +Japan63!D99*Japan63!H99/Japan63!Q99*Japan63!Q98/Japan63!B98
 +Norway64!D99*Norway64!H99/Norway64!Q99*Norway64!Q98/Norway64!B98
 +Switzerland65!D99*Switzerland65!H99/Switzerland65!Q99*Switzerland65!Q98/Switzerland65!B98)
*(Australia61!D98*Australia61!H98/Australia61!Q98*Australia61!Q99/Australia61!B99
 +Canada62!D98*Canada62!H98/Canada62!Q98*Canada62!Q99/Canada62!B99
 +Japan63!D98*Japan63!H98/Japan63!Q98*Japan63!Q99/Japan63!B99
 +Norway64!D98*Norway64!H98/Norway64!Q98*Norway64!Q99/Norway64!B99
 +Switzerland65!D98*Switzerland65!H98/Switzerland65!Q98*Switzerland65!Q99/Switzerland65!B99)
/(Australia61!D98*Australia61!H98/Australia61!B98
 +Canada62!D98*Canada62!H98/Canada62!B98
 +Japan63!D98*Japan63!H98/Japan63!B98
 +Norway64!D98*Norway64!H98/Norway64!B98
 +Switzerland65!D98*Switzerland65!H98/Switzerland65!B98))))</f>
        <v>4.3851815654566743E-2</v>
      </c>
      <c r="N99" s="62">
        <f>IF(OR(
Australia61!I99   ="",Australia61!I98   ="",
Australia61!B99   ="",Australia61!B98   ="",
Australia61!R99   ="",Australia61!R98   ="",
Canada62!I99      ="",Canada62!I98      ="",
Canada62!B99      ="",Canada62!B98      ="",
Canada62!R99      ="",Canada62!R98      ="",
Japan63!I99       ="",Japan63!I98       ="",
Japan63!B99       ="",Japan63!B98       ="",
Japan63!R99       ="",Japan63!R98       ="",
Norway64!I99      ="",Norway64!I98      ="",
Norway64!B99      ="",Norway64!B98      ="",
Norway64!R99      ="",Norway64!R98      ="",
Switzerland65!I99 ="",Switzerland65!I98 ="",
Switzerland65!B99 ="",Switzerland65!B98 ="",
Switzerland65!R99 ="",Switzerland65!R98 =""),"",
LN(SQRT(
(Australia61!I99/Australia61!B99
 +Canada62!I99/Canada62!B99
 +Japan63!I99/Japan63!B99
 +Norway64!I99/Norway64!B99
 +Switzerland65!I99/Switzerland65!B99)
/(Australia61!I99/Australia61!R99*Australia61!R98/Australia61!B98
 +Canada62!I99/Canada62!R99*Canada62!R98/Canada62!B98
 +Japan63!I99/Japan63!R99*Japan63!R98/Japan63!B98
 +Norway64!I99/Norway64!R99*Norway64!R98/Norway64!B98
 +Switzerland65!I99/Switzerland65!R99*Switzerland65!R98/Switzerland65!B98)
*(Australia61!I98/Australia61!R98*Australia61!R99/Australia61!B99
 +Canada62!I98/Canada62!R98*Canada62!R99/Canada62!B99
 +Japan63!I98/Japan63!R98*Japan63!R99/Japan63!B99
 +Norway64!I98/Norway64!R98*Norway64!R99/Norway64!B99
 +Switzerland65!I98/Switzerland65!R98*Switzerland65!R99/Switzerland65!B99)
/(Australia61!I98/Australia61!B98
 +Canada62!I98/Canada62!B98
 +Japan63!I98/Japan63!B98
 +Norway64!I98/Norway64!B98
 +Switzerland65!I98/Switzerland65!B98))))</f>
        <v>7.1472267503989897E-2</v>
      </c>
      <c r="O99" s="62">
        <f>IF(OR(
Australia61!K99   ="",Australia61!K98   ="",
Australia61!B99   ="",Australia61!B98   ="",
Australia61!S99   ="",Australia61!S98   ="",
Canada62!K99      ="",Canada62!K98      ="",
Canada62!B99      ="",Canada62!B98      ="",
Canada62!S99      ="",Canada62!S98      ="",
Japan63!K99       ="",Japan63!K98       ="",
Japan63!B99       ="",Japan63!B98       ="",
Japan63!S99       ="",Japan63!S98       ="",
Norway64!K99      ="",Norway64!K98      ="",
Norway64!B99      ="",Norway64!B98      ="",
Norway64!S99      ="",Norway64!S98      ="",
Switzerland65!K99 ="",Switzerland65!K98 ="",
Switzerland65!B99 ="",Switzerland65!B98 ="",
Switzerland65!S99 ="",Switzerland65!S98 =""),"",
LN(SQRT(
(Australia61!K99/Australia61!B99
 +Canada62!K99/Canada62!B99
 +Japan63!K99/Japan63!B99
 +Norway64!K99/Norway64!B99
 +Switzerland65!K99/Switzerland65!B99)
/(Australia61!K99/Australia61!S99*Australia61!S98/Australia61!B98
 +Canada62!K99/Canada62!S99*Canada62!S98/Canada62!B98
 +Japan63!K99/Japan63!S99*Japan63!S98/Japan63!B98
 +Norway64!K99/Norway64!S99*Norway64!S98/Norway64!B98
 +Switzerland65!K99/Switzerland65!S99*Switzerland65!S98/Switzerland65!B98)
*(Australia61!K98/Australia61!S98*Australia61!S99/Australia61!B99
 +Canada62!K98/Canada62!S98*Canada62!S99/Canada62!B99
 +Japan63!K98/Japan63!S98*Japan63!S99/Japan63!B99
 +Norway64!K98/Norway64!S98*Norway64!S99/Norway64!B99
 +Switzerland65!K98/Switzerland65!S98*Switzerland65!S99/Switzerland65!B99)
/(Australia61!K98/Australia61!B98
 +Canada62!K98/Canada62!B98
 +Japan63!K98/Japan63!B98
 +Norway64!K98/Norway64!B98
 +Switzerland65!K98/Switzerland65!B98))))</f>
        <v>1.4164228691602975E-2</v>
      </c>
      <c r="P99" s="62">
        <f>IF(OR(
Australia61!L99   ="",Australia61!L98   ="",
Australia61!B99   ="",Australia61!B98   ="",
Australia61!T99   ="",Australia61!T98   ="",
Canada62!L99      ="",Canada62!L98      ="",
Canada62!B99      ="",Canada62!B98      ="",
Canada62!T99      ="",Canada62!T98      ="",
Japan63!L99       ="",Japan63!L98       ="",
Japan63!B99       ="",Japan63!B98       ="",
Japan63!T99       ="",Japan63!T98       ="",
Norway64!L99      ="",Norway64!L98      ="",
Norway64!B99      ="",Norway64!B98      ="",
Norway64!T99      ="",Norway64!T98      ="",
Switzerland65!L99 ="",Switzerland65!L98 ="",
Switzerland65!B99 ="",Switzerland65!B98 ="",
Switzerland65!T99 ="",Switzerland65!T98 =""),"",
LN(SQRT(
(Australia61!L99/Australia61!B99
 +Canada62!L99/Canada62!B99
 +Japan63!L99/Japan63!B99
 +Norway64!L99/Norway64!B99
 +Switzerland65!L99/Switzerland65!B99)
/(Australia61!L99/Australia61!T99*Australia61!T98/Australia61!B98
 +Canada62!L99/Canada62!T99*Canada62!T98/Canada62!B98
 +Japan63!L99/Japan63!T99*Japan63!T98/Japan63!B98
 +Norway64!L99/Norway64!T99*Norway64!T98/Norway64!B98
 +Switzerland65!L99/Switzerland65!T99*Switzerland65!T98/Switzerland65!B98)
*(Australia61!L98/Australia61!T98*Australia61!T99/Australia61!B99
 +Canada62!L98/Canada62!T98*Canada62!T99/Canada62!B99
 +Japan63!L98/Japan63!T98*Japan63!T99/Japan63!B99
 +Norway64!L98/Norway64!T98*Norway64!T99/Norway64!B99
 +Switzerland65!L98/Switzerland65!T98*Switzerland65!T99/Switzerland65!B99)
/(Australia61!L98/Australia61!B98
 +Canada62!L98/Canada62!B98
 +Japan63!L98/Japan63!B98
 +Norway64!L98/Norway64!B98
 +Switzerland65!L98/Switzerland65!B98))))</f>
        <v>1.8078815174404798E-2</v>
      </c>
      <c r="Q99" s="61">
        <f t="shared" si="4"/>
        <v>5.7609222317021869E-4</v>
      </c>
      <c r="R99" s="61">
        <f t="shared" si="5"/>
        <v>4.2600847036670941E-3</v>
      </c>
      <c r="S99" s="61">
        <f t="shared" si="6"/>
        <v>3.1880536553090248E-2</v>
      </c>
      <c r="T99" s="61">
        <f t="shared" si="7"/>
        <v>-2.5427502259296672E-2</v>
      </c>
      <c r="U99" s="61">
        <f t="shared" si="8"/>
        <v>-2.1512915776494852E-2</v>
      </c>
      <c r="V99" s="61">
        <f>IF(OR(
Australia61!V99   ="",
Australia61!U99   ="",
Canada62!V99      ="",
Canada62!U99      ="",
Japan63!V99       ="",
Japan63!U99       ="",
Norway64!V99      ="",
Norway64!U99      ="",
Switzerland65!V99 ="",
Switzerland65!U99 =""),"",
LN((Australia61!V99+Canada62!V99+Japan63!V99+Norway64!V99+Switzerland65!V99)
/(Australia61!U99+Canada62!U99+Japan63!U99+Norway64!U99+Switzerland65!U99)))</f>
        <v>-0.72213369753419077</v>
      </c>
      <c r="W99" s="61">
        <f>IF(OR(
Australia61!V99   ="",
Australia61!W99   ="",
Australia61!U99   ="",
Canada62!V99      ="",
Canada62!W99      ="",
Canada62!U99      ="",
Japan63!V99       ="",
Japan63!W99       ="",
Japan63!U99       ="",
Norway64!V99      ="",
Norway64!W99      ="",
Norway64!U99      ="",
Switzerland65!V99 ="",
Switzerland65!W99 ="",
Switzerland65!V99 =""),"",
LN((Australia61!V99*Australia61!W99+Canada62!V99*Canada62!W99+Japan63!V99*Japan63!W99+Norway64!V99*Norway64!W99+Switzerland65!V99*Switzerland65!W99)
/(Australia61!U99+Canada62!U99+Japan63!U99+Norway64!U99+Switzerland65!U99)))</f>
        <v>6.9702847949137565</v>
      </c>
      <c r="X99" s="61">
        <f>IF(OR(
Australia61!X99   ="",
Australia61!D99   ="",
Australia61!B99   ="",
Canada62!X99      ="",
Canada62!D99      ="",
Canada62!B99      ="",
Japan63!X99       ="",
Japan63!D99       ="",
Japan63!B99       ="",
Norway64!X99      ="",
Norway64!D99      ="",
Norway64!B99      ="",
Switzerland65!X99 ="",
Switzerland65!D99 ="",
Switzerland65!B99 =""),"",
(Australia61!X99*Australia61!D99/Australia61!B99
 +Canada62!X99*Canada62!D99/Canada62!B99
 +Japan63!X99*Japan63!D99/Japan63!B99
 +Norway64!X99*Norway64!D99/Norway64!B99
 +Switzerland65!X99*Switzerland65!D99/Switzerland65!B99)
/(Australia61!D99/Australia61!B99
 +Canada62!D99/Canada62!B99
 +Japan63!D99/Japan63!B99
 +Norway64!D99/Norway64!B99
 +Switzerland65!D99/Switzerland65!B99))</f>
        <v>0.69385049698110923</v>
      </c>
      <c r="Y99" s="61">
        <f>IF(OR(
Australia61!Y99   ="",
Australia61!D99   ="",
Australia61!B99   ="",
Canada62!Y99      ="",
Canada62!D99      ="",
Canada62!B99      ="",
Japan63!Y99       ="",
Japan63!D99       ="",
Japan63!B99       ="",
Norway64!Y99      ="",
Norway64!D99      ="",
Norway64!B99      ="",
Switzerland65!Y99 ="",
Switzerland65!D99 ="",
Switzerland65!B99 =""),"",
(Australia61!Y99/Australia61!B99
 +Canada62!Y99/Canada62!B99
 +Japan63!Y99/Japan63!B99
 +Norway64!Y99/Norway64!B99
 +Switzerland65!Y99/Switzerland65!B99)
/(Australia61!D99/Australia61!B99
 +Canada62!D99/Canada62!B99
 +Japan63!D99/Japan63!B99
 +Norway64!D99/Norway64!B99
 +Switzerland65!D99/Switzerland65!B99))</f>
        <v>0.13204800015704912</v>
      </c>
      <c r="Z99" s="61">
        <v>5.1100000000000003</v>
      </c>
      <c r="AA99" s="62">
        <f t="shared" si="3"/>
        <v>1.1082690491003508E-3</v>
      </c>
      <c r="AB99" s="61">
        <f>IF(OR(
Australia61!AB99   ="",
Australia61!D99   ="",
Australia61!B99   ="",
Canada62!AB99      ="",
Canada62!D99      ="",
Canada62!B99      ="",
Japan63!AB99       ="",
Japan63!D99       ="",
Japan63!B99       ="",
Norway64!AB99      ="",
Norway64!D99      ="",
Norway64!B99      ="",
Switzerland65!AB99 ="",
Switzerland65!D99 ="",
Switzerland65!B99 =""),"",
(Australia61!AB99*Australia61!D99/Australia61!B99
 +Canada62!AB99*Canada62!D99/Canada62!B99
 +Japan63!AB99*Japan63!D99/Japan63!B99
 +Norway64!AB99*Norway64!D99/Norway64!B99
 +Switzerland65!AB99*Switzerland65!D99/Switzerland65!B99)
/(Australia61!D99/Australia61!B99
 +Canada62!D99/Canada62!B99
 +Japan63!D99/Japan63!B99
 +Norway64!D99/Norway64!B99
 +Switzerland65!D99/Switzerland65!B99))</f>
        <v>0.28631854296589143</v>
      </c>
    </row>
    <row r="100" spans="1:28">
      <c r="A100" s="62">
        <v>1967</v>
      </c>
      <c r="B100" s="62" t="str">
        <f>IF(OR(
Australia61!AC100   ="",
Australia61!D100   ="",
Australia61!B100   ="",
Canada62!AC100      ="",
Canada62!D100      ="",
Canada62!B100      ="",
Japan63!AC100       ="",
Japan63!D100       ="",
Japan63!B100       ="",
Norway64!AC100      ="",
Norway64!D100      ="",
Norway64!B100      ="",
Switzerland65!AC100 ="",
Switzerland65!D100 ="",
Switzerland65!B100 =""),"",
(Australia61!AC100*Australia61!D100/Australia61!B100
 +Canada62!AC100*Canada62!D100/Canada62!B100
 +Japan63!AC100*Japan63!D100/Japan63!B100
 +Norway64!AC100*Norway64!D100/Norway64!B100
 +Switzerland65!AC100*Switzerland65!D100/Switzerland65!B100)
/(Australia61!D100/Australia61!B100
 +Canada62!D100/Canada62!B100
 +Japan63!D100/Japan63!B100
 +Norway64!D100/Norway64!B100
 +Switzerland65!D100/Switzerland65!B100))</f>
        <v/>
      </c>
      <c r="C100" s="61">
        <f>IF(OR(
Australia61!F100   ="",
Australia61!D100   ="",
Australia61!B100   ="",
Canada62!F100      ="",
Canada62!D100      ="",
Canada62!B100      ="",
Japan63!F100       ="",
Japan63!D100       ="",
Japan63!B100       ="",
Norway64!F100      ="",
Norway64!D100      ="",
Norway64!B100      ="",
Switzerland65!F100 ="",
Switzerland65!D100 ="",
Switzerland65!B100 =""),"",
(Australia61!F100*Australia61!D100/Australia61!B100
 +Canada62!F100*Canada62!D100/Canada62!B100
 +Japan63!F100*Japan63!D100/Japan63!B100
 +Norway64!F100*Norway64!D100/Norway64!B100
 +Switzerland65!F100*Switzerland65!D100/Switzerland65!B100)
/(Australia61!D100/Australia61!B100
 +Canada62!D100/Canada62!B100
 +Japan63!D100/Japan63!B100
 +Norway64!D100/Norway64!B100
 +Switzerland65!D100/Switzerland65!B100))</f>
        <v>0.55045028905175375</v>
      </c>
      <c r="D100" s="61" t="str">
        <f>IF(OR(
Australia61!AE100   ="",
Australia61!D100   ="",
Australia61!B100   ="",
Canada62!AE100      ="",
Canada62!D100      ="",
Canada62!B100      ="",
Japan63!AE100       ="",
Japan63!D100       ="",
Japan63!B100       ="",
Norway64!AE100      ="",
Norway64!D100      ="",
Norway64!B100      ="",
Switzerland65!AE100 ="",
Switzerland65!D100 ="",
Switzerland65!B100 =""),"",
(Australia61!AE100*Australia61!D100/Australia61!B100
 +Canada62!AE100*Canada62!D100/Canada62!B100
 +Japan63!AE100*Japan63!D100/Japan63!B100
 +Norway64!AE100*Norway64!D100/Norway64!B100
 +Switzerland65!AE100*Switzerland65!D100/Switzerland65!B100)
/(Australia61!D100/Australia61!B100
 +Canada62!D100/Canada62!B100
 +Japan63!D100/Japan63!B100
 +Norway64!D100/Norway64!B100
 +Switzerland65!D100/Switzerland65!B100))</f>
        <v/>
      </c>
      <c r="E100" s="61">
        <f>IF(OR(
Australia61!H100   ="",
Australia61!D100   ="",
Australia61!B100   ="",
Canada62!H100      ="",
Canada62!D100      ="",
Canada62!B100      ="",
Japan63!H100       ="",
Japan63!D100       ="",
Japan63!B100       ="",
Norway64!H100      ="",
Norway64!D100      ="",
Norway64!B100      ="",
Switzerland65!H100 ="",
Switzerland65!D100 ="",
Switzerland65!B100 =""),"",
(Australia61!H100*Australia61!D100/Australia61!B100
 +Canada62!H100*Canada62!D100/Canada62!B100
 +Japan63!H100*Japan63!D100/Japan63!B100
 +Norway64!H100*Norway64!D100/Norway64!B100
 +Switzerland65!H100*Switzerland65!D100/Switzerland65!B100)
/(Australia61!D100/Australia61!B100
 +Canada62!D100/Canada62!B100
 +Japan63!D100/Japan63!B100
 +Norway64!D100/Norway64!B100
 +Switzerland65!D100/Switzerland65!B100))</f>
        <v>0.28087845354678048</v>
      </c>
      <c r="F100" s="61">
        <f>IF(OR(
Australia61!I100   ="",
Australia61!D100   ="",
Australia61!B100   ="",
Canada62!I100      ="",
Canada62!D100      ="",
Canada62!B100      ="",
Japan63!I100       ="",
Japan63!D100       ="",
Japan63!B100       ="",
Norway64!I100      ="",
Norway64!D100      ="",
Norway64!B100      ="",
Switzerland65!I100 ="",
Switzerland65!D100 ="",
Switzerland65!B100 =""),"",
(Australia61!I100/Australia61!B100
 +Canada62!I100/Canada62!B100
 +Japan63!I100/Japan63!B100
 +Norway64!I100/Norway64!B100
 +Switzerland65!I100/Switzerland65!B100)
/(Australia61!D100/Australia61!B100
 +Canada62!D100/Canada62!B100
 +Japan63!D100/Japan63!B100
 +Norway64!D100/Norway64!B100
 +Switzerland65!D100/Switzerland65!B100))</f>
        <v>0.1412470499287104</v>
      </c>
      <c r="G100" s="61">
        <f>IF(OR(
Australia61!J100   ="",
Australia61!D100   ="",
Australia61!B100   ="",
Canada62!J100      ="",
Canada62!D100      ="",
Canada62!B100      ="",
Japan63!J100       ="",
Japan63!D100       ="",
Japan63!B100       ="",
Norway64!J100      ="",
Norway64!D100      ="",
Norway64!B100      ="",
Switzerland65!J100 ="",
Switzerland65!D100 ="",
Switzerland65!B100 =""),"",
(Australia61!J100/Australia61!B100
 +Canada62!J100/Canada62!B100
 +Japan63!J100/Japan63!B100
 +Norway64!J100/Norway64!B100
 +Switzerland65!J100/Switzerland65!B100)
/(Australia61!D100/Australia61!B100
 +Canada62!D100/Canada62!B100
 +Japan63!D100/Japan63!B100
 +Norway64!D100/Norway64!B100
 +Switzerland65!D100/Switzerland65!B100))</f>
        <v>0.13365154614826694</v>
      </c>
      <c r="H100" s="61">
        <f>IF(OR(
Australia61!K100   ="",
Australia61!D100   ="",
Australia61!B100   ="",
Canada62!K100      ="",
Canada62!D100      ="",
Canada62!B100      ="",
Japan63!K100       ="",
Japan63!D100       ="",
Japan63!B100       ="",
Norway64!K100      ="",
Norway64!D100      ="",
Norway64!B100      ="",
Switzerland65!K100 ="",
Switzerland65!D100 ="",
Switzerland65!B100 =""),"",
(Australia61!K100/Australia61!B100
 +Canada62!K100/Canada62!B100
 +Japan63!K100/Japan63!B100
 +Norway64!K100/Norway64!B100
 +Switzerland65!K100/Switzerland65!B100)
/(Australia61!D100/Australia61!B100
 +Canada62!D100/Canada62!B100
 +Japan63!D100/Japan63!B100
 +Norway64!D100/Norway64!B100
 +Switzerland65!D100/Switzerland65!B100))</f>
        <v>0.12375429622644671</v>
      </c>
      <c r="I100" s="61">
        <f>IF(OR(
Australia61!L100   ="",
Australia61!D100   ="",
Australia61!B100   ="",
Canada62!L100      ="",
Canada62!D100      ="",
Canada62!B100      ="",
Japan63!L100       ="",
Japan63!D100       ="",
Japan63!B100       ="",
Norway64!L100      ="",
Norway64!D100      ="",
Norway64!B100      ="",
Switzerland65!L100 ="",
Switzerland65!D100 ="",
Switzerland65!B100 =""),"",
(Australia61!L100/Australia61!B100
 +Canada62!L100/Canada62!B100
 +Japan63!L100/Japan63!B100
 +Norway64!L100/Norway64!B100
 +Switzerland65!L100/Switzerland65!B100)
/(Australia61!D100/Australia61!B100
 +Canada62!D100/Canada62!B100
 +Japan63!D100/Japan63!B100
 +Norway64!D100/Norway64!B100
 +Switzerland65!D100/Switzerland65!B100))</f>
        <v>0.13504093982899745</v>
      </c>
      <c r="J100" s="61">
        <f t="shared" si="2"/>
        <v>-1.1286643602550744E-2</v>
      </c>
      <c r="K100" s="62">
        <f>IF(OR(
Australia61!D100   ="",Australia61!D99   ="",
Australia61!B100   ="",Australia61!B99   ="",
Australia61!N100   ="",Australia61!N99   ="",
Canada62!D100      ="",Canada62!D99      ="",
Canada62!B100      ="",Canada62!B99      ="",
Canada62!N100      ="",Canada62!N99      ="",
Japan63!D100       ="",Japan63!D99       ="",
Japan63!B100       ="",Japan63!B99       ="",
Japan63!N100       ="",Japan63!N99       ="",
Norway64!D100      ="",Norway64!D99      ="",
Norway64!B100      ="",Norway64!B99      ="",
Norway64!N100      ="",Norway64!N99      ="",
Switzerland65!D100 ="",Switzerland65!D99 ="",
Switzerland65!B100 ="",Switzerland65!B99 ="",
Switzerland65!N100 ="",Switzerland65!N99 =""),"",
LN(SQRT(
(Australia61!D100/Australia61!B100
 +Canada62!D100/Canada62!B100
 +Japan63!D100/Japan63!B100
 +Norway64!D100/Norway64!B100
 +Switzerland65!D100/Switzerland65!B100)
/(Australia61!D100/Australia61!N100*Australia61!N99/Australia61!B99
 +Canada62!D100/Canada62!N100*Canada62!N99/Canada62!B99
 +Japan63!D100/Japan63!N100*Japan63!N99/Japan63!B99
 +Norway64!D100/Norway64!N100*Norway64!N99/Norway64!B99
 +Switzerland65!D100/Switzerland65!N100*Switzerland65!N99/Switzerland65!B99)
*(Australia61!D99/Australia61!N99*Australia61!N100/Australia61!B100
 +Canada62!D99/Canada62!N99*Canada62!N100/Canada62!B100
 +Japan63!D99/Japan63!N99*Japan63!N100/Japan63!B100
 +Norway64!D99/Norway64!N99*Norway64!N100/Norway64!B100
 +Switzerland65!D99/Switzerland65!N99*Switzerland65!N100/Switzerland65!B100)
/(Australia61!D99/Australia61!B99
 +Canada62!D99/Canada62!B99
 +Japan63!D99/Japan63!B99
 +Norway64!D99/Norway64!B99
 +Switzerland65!D99/Switzerland65!B99))))</f>
        <v>4.7964969282898499E-2</v>
      </c>
      <c r="L100" s="62">
        <f>IF(OR(
Australia61!F100   ="",Australia61!F99   ="",
Australia61!D100   ="",Australia61!D99   ="",
Australia61!B100   ="",Australia61!B99   ="",
Australia61!P100   ="",Australia61!P99   ="",
Canada62!F100      ="",Canada62!F99      ="",
Canada62!D100      ="",Canada62!D99      ="",
Canada62!B100      ="",Canada62!B99      ="",
Canada62!P100      ="",Canada62!P99      ="",
Japan63!F100       ="",Japan63!F99       ="",
Japan63!D100       ="",Japan63!D99       ="",
Japan63!B100       ="",Japan63!B99       ="",
Japan63!P100       ="",Japan63!P99       ="",
Norway64!F100      ="",Norway64!F99      ="",
Norway64!D100      ="",Norway64!D99      ="",
Norway64!B100      ="",Norway64!B99      ="",
Norway64!P100      ="",Norway64!P99      ="",
Switzerland65!F100 ="",Switzerland65!F99 ="",
Switzerland65!D100 ="",Switzerland65!D99 ="",
Switzerland65!B100 ="",Switzerland65!B99 ="",
Switzerland65!P100 ="",Switzerland65!P99 =""),"",
LN(SQRT(
(Australia61!D100*Australia61!F100/Australia61!B100
 +Canada62!D100*Canada62!F100/Canada62!B100
 +Japan63!D100*Japan63!F100/Japan63!B100
 +Norway64!D100*Norway64!F100/Norway64!B100
 +Switzerland65!D100*Switzerland65!F100/Switzerland65!B100)
/(Australia61!D100*Australia61!F100/Australia61!P100*Australia61!P99/Australia61!B99
 +Canada62!D100*Canada62!F100/Canada62!P100*Canada62!P99/Canada62!B99
 +Japan63!D100*Japan63!F100/Japan63!P100*Japan63!P99/Japan63!B99
 +Norway64!D100*Norway64!F100/Norway64!P100*Norway64!P99/Norway64!B99
 +Switzerland65!D100*Switzerland65!F100/Switzerland65!P100*Switzerland65!P99/Switzerland65!B99)
*(Australia61!D99*Australia61!F99/Australia61!P99*Australia61!P100/Australia61!B100
 +Canada62!D99*Canada62!F99/Canada62!P99*Canada62!P100/Canada62!B100
 +Japan63!D99*Japan63!F99/Japan63!P99*Japan63!P100/Japan63!B100
 +Norway64!D99*Norway64!F99/Norway64!P99*Norway64!P100/Norway64!B100
 +Switzerland65!D99*Switzerland65!F99/Switzerland65!P99*Switzerland65!P100/Switzerland65!B100)
/(Australia61!D99*Australia61!F99/Australia61!B99
 +Canada62!D99*Canada62!F99/Canada62!B99
 +Japan63!D99*Japan63!F99/Japan63!B99
 +Norway64!D99*Norway64!F99/Norway64!B99
 +Switzerland65!D99*Switzerland65!F99/Switzerland65!B99))))</f>
        <v>3.9091642195136174E-2</v>
      </c>
      <c r="M100" s="62">
        <f>IF(OR(
Australia61!H100   ="",Australia61!H99   ="",
Australia61!D100   ="",Australia61!D99   ="",
Australia61!B100   ="",Australia61!B99   ="",
Australia61!Q100   ="",Australia61!Q99   ="",
Canada62!H100      ="",Canada62!H99      ="",
Canada62!D100      ="",Canada62!D99      ="",
Canada62!B100      ="",Canada62!B99      ="",
Canada62!Q100      ="",Canada62!Q99      ="",
Japan63!H100       ="",Japan63!H99       ="",
Japan63!D100       ="",Japan63!D99       ="",
Japan63!B100       ="",Japan63!B99       ="",
Japan63!Q100       ="",Japan63!Q99       ="",
Norway64!H100      ="",Norway64!H99      ="",
Norway64!D100      ="",Norway64!D99      ="",
Norway64!B100      ="",Norway64!B99      ="",
Norway64!Q100      ="",Norway64!Q99      ="",
Switzerland65!H100 ="",Switzerland65!H99 ="",
Switzerland65!D100 ="",Switzerland65!D99 ="",
Switzerland65!B100 ="",Switzerland65!B99 ="",
Switzerland65!Q100 ="",Switzerland65!Q99 =""),"",
LN(SQRT(
(Australia61!D100*Australia61!H100/Australia61!B100
 +Canada62!D100*Canada62!H100/Canada62!B100
 +Japan63!D100*Japan63!H100/Japan63!B100
 +Norway64!D100*Norway64!H100/Norway64!B100
 +Switzerland65!D100*Switzerland65!H100/Switzerland65!B100)
/(Australia61!D100*Australia61!H100/Australia61!Q100*Australia61!Q99/Australia61!B99
 +Canada62!D100*Canada62!H100/Canada62!Q100*Canada62!Q99/Canada62!B99
 +Japan63!D100*Japan63!H100/Japan63!Q100*Japan63!Q99/Japan63!B99
 +Norway64!D100*Norway64!H100/Norway64!Q100*Norway64!Q99/Norway64!B99
 +Switzerland65!D100*Switzerland65!H100/Switzerland65!Q100*Switzerland65!Q99/Switzerland65!B99)
*(Australia61!D99*Australia61!H99/Australia61!Q99*Australia61!Q100/Australia61!B100
 +Canada62!D99*Canada62!H99/Canada62!Q99*Canada62!Q100/Canada62!B100
 +Japan63!D99*Japan63!H99/Japan63!Q99*Japan63!Q100/Japan63!B100
 +Norway64!D99*Norway64!H99/Norway64!Q99*Norway64!Q100/Norway64!B100
 +Switzerland65!D99*Switzerland65!H99/Switzerland65!Q99*Switzerland65!Q100/Switzerland65!B100)
/(Australia61!D99*Australia61!H99/Australia61!B99
 +Canada62!D99*Canada62!H99/Canada62!B99
 +Japan63!D99*Japan63!H99/Japan63!B99
 +Norway64!D99*Norway64!H99/Norway64!B99
 +Switzerland65!D99*Switzerland65!H99/Switzerland65!B99))))</f>
        <v>3.9297536596979064E-2</v>
      </c>
      <c r="N100" s="62">
        <f>IF(OR(
Australia61!I100   ="",Australia61!I99   ="",
Australia61!B100   ="",Australia61!B99   ="",
Australia61!R100   ="",Australia61!R99   ="",
Canada62!I100      ="",Canada62!I99      ="",
Canada62!B100      ="",Canada62!B99      ="",
Canada62!R100      ="",Canada62!R99      ="",
Japan63!I100       ="",Japan63!I99       ="",
Japan63!B100       ="",Japan63!B99       ="",
Japan63!R100       ="",Japan63!R99       ="",
Norway64!I100      ="",Norway64!I99      ="",
Norway64!B100      ="",Norway64!B99      ="",
Norway64!R100      ="",Norway64!R99      ="",
Switzerland65!I100 ="",Switzerland65!I99 ="",
Switzerland65!B100 ="",Switzerland65!B99 ="",
Switzerland65!R100 ="",Switzerland65!R99 =""),"",
LN(SQRT(
(Australia61!I100/Australia61!B100
 +Canada62!I100/Canada62!B100
 +Japan63!I100/Japan63!B100
 +Norway64!I100/Norway64!B100
 +Switzerland65!I100/Switzerland65!B100)
/(Australia61!I100/Australia61!R100*Australia61!R99/Australia61!B99
 +Canada62!I100/Canada62!R100*Canada62!R99/Canada62!B99
 +Japan63!I100/Japan63!R100*Japan63!R99/Japan63!B99
 +Norway64!I100/Norway64!R100*Norway64!R99/Norway64!B99
 +Switzerland65!I100/Switzerland65!R100*Switzerland65!R99/Switzerland65!B99)
*(Australia61!I99/Australia61!R99*Australia61!R100/Australia61!B100
 +Canada62!I99/Canada62!R99*Canada62!R100/Canada62!B100
 +Japan63!I99/Japan63!R99*Japan63!R100/Japan63!B100
 +Norway64!I99/Norway64!R99*Norway64!R100/Norway64!B100
 +Switzerland65!I99/Switzerland65!R99*Switzerland65!R100/Switzerland65!B100)
/(Australia61!I99/Australia61!B99
 +Canada62!I99/Canada62!B99
 +Japan63!I99/Japan63!B99
 +Norway64!I99/Norway64!B99
 +Switzerland65!I99/Switzerland65!B99))))</f>
        <v>6.37587967437762E-2</v>
      </c>
      <c r="O100" s="62">
        <f>IF(OR(
Australia61!K100   ="",Australia61!K99   ="",
Australia61!B100   ="",Australia61!B99   ="",
Australia61!S100   ="",Australia61!S99   ="",
Canada62!K100      ="",Canada62!K99      ="",
Canada62!B100      ="",Canada62!B99      ="",
Canada62!S100      ="",Canada62!S99      ="",
Japan63!K100       ="",Japan63!K99       ="",
Japan63!B100       ="",Japan63!B99       ="",
Japan63!S100       ="",Japan63!S99       ="",
Norway64!K100      ="",Norway64!K99      ="",
Norway64!B100      ="",Norway64!B99      ="",
Norway64!S100      ="",Norway64!S99      ="",
Switzerland65!K100 ="",Switzerland65!K99 ="",
Switzerland65!B100 ="",Switzerland65!B99 ="",
Switzerland65!S100 ="",Switzerland65!S99 =""),"",
LN(SQRT(
(Australia61!K100/Australia61!B100
 +Canada62!K100/Canada62!B100
 +Japan63!K100/Japan63!B100
 +Norway64!K100/Norway64!B100
 +Switzerland65!K100/Switzerland65!B100)
/(Australia61!K100/Australia61!S100*Australia61!S99/Australia61!B99
 +Canada62!K100/Canada62!S100*Canada62!S99/Canada62!B99
 +Japan63!K100/Japan63!S100*Japan63!S99/Japan63!B99
 +Norway64!K100/Norway64!S100*Norway64!S99/Norway64!B99
 +Switzerland65!K100/Switzerland65!S100*Switzerland65!S99/Switzerland65!B99)
*(Australia61!K99/Australia61!S99*Australia61!S100/Australia61!B100
 +Canada62!K99/Canada62!S99*Canada62!S100/Canada62!B100
 +Japan63!K99/Japan63!S99*Japan63!S100/Japan63!B100
 +Norway64!K99/Norway64!S99*Norway64!S100/Norway64!B100
 +Switzerland65!K99/Switzerland65!S99*Switzerland65!S100/Switzerland65!B100)
/(Australia61!K99/Australia61!B99
 +Canada62!K99/Canada62!B99
 +Japan63!K99/Japan63!B99
 +Norway64!K99/Norway64!B99
 +Switzerland65!K99/Switzerland65!B99))))</f>
        <v>1.1216251284755155E-2</v>
      </c>
      <c r="P100" s="62">
        <f>IF(OR(
Australia61!L100   ="",Australia61!L99   ="",
Australia61!B100   ="",Australia61!B99   ="",
Australia61!T100   ="",Australia61!T99   ="",
Canada62!L100      ="",Canada62!L99      ="",
Canada62!B100      ="",Canada62!B99      ="",
Canada62!T100      ="",Canada62!T99      ="",
Japan63!L100       ="",Japan63!L99       ="",
Japan63!B100       ="",Japan63!B99       ="",
Japan63!T100       ="",Japan63!T99       ="",
Norway64!L100      ="",Norway64!L99      ="",
Norway64!B100      ="",Norway64!B99      ="",
Norway64!T100      ="",Norway64!T99      ="",
Switzerland65!L100 ="",Switzerland65!L99 ="",
Switzerland65!B100 ="",Switzerland65!B99 ="",
Switzerland65!T100 ="",Switzerland65!T99 =""),"",
LN(SQRT(
(Australia61!L100/Australia61!B100
 +Canada62!L100/Canada62!B100
 +Japan63!L100/Japan63!B100
 +Norway64!L100/Norway64!B100
 +Switzerland65!L100/Switzerland65!B100)
/(Australia61!L100/Australia61!T100*Australia61!T99/Australia61!B99
 +Canada62!L100/Canada62!T100*Canada62!T99/Canada62!B99
 +Japan63!L100/Japan63!T100*Japan63!T99/Japan63!B99
 +Norway64!L100/Norway64!T100*Norway64!T99/Norway64!B99
 +Switzerland65!L100/Switzerland65!T100*Switzerland65!T99/Switzerland65!B99)
*(Australia61!L99/Australia61!T99*Australia61!T100/Australia61!B100
 +Canada62!L99/Canada62!T99*Canada62!T100/Canada62!B100
 +Japan63!L99/Japan63!T99*Japan63!T100/Japan63!B100
 +Norway64!L99/Norway64!T99*Norway64!T100/Norway64!B100
 +Switzerland65!L99/Switzerland65!T99*Switzerland65!T100/Switzerland65!B100)
/(Australia61!L99/Australia61!B99
 +Canada62!L99/Canada62!B99
 +Japan63!L99/Japan63!B99
 +Norway64!L99/Norway64!B99
 +Switzerland65!L99/Switzerland65!B99))))</f>
        <v>9.9497305365060084E-3</v>
      </c>
      <c r="Q100" s="61">
        <f t="shared" si="4"/>
        <v>-8.8733270877623255E-3</v>
      </c>
      <c r="R100" s="61">
        <f t="shared" si="5"/>
        <v>-8.6674326859194351E-3</v>
      </c>
      <c r="S100" s="61">
        <f t="shared" si="6"/>
        <v>1.57938274608777E-2</v>
      </c>
      <c r="T100" s="61">
        <f t="shared" si="7"/>
        <v>-3.6748717998143346E-2</v>
      </c>
      <c r="U100" s="61">
        <f t="shared" si="8"/>
        <v>-3.8015238746392489E-2</v>
      </c>
      <c r="V100" s="61">
        <f>IF(OR(
Australia61!V100   ="",
Australia61!U100   ="",
Canada62!V100      ="",
Canada62!U100      ="",
Japan63!V100       ="",
Japan63!U100       ="",
Norway64!V100      ="",
Norway64!U100      ="",
Switzerland65!V100 ="",
Switzerland65!U100 =""),"",
LN((Australia61!V100+Canada62!V100+Japan63!V100+Norway64!V100+Switzerland65!V100)
/(Australia61!U100+Canada62!U100+Japan63!U100+Norway64!U100+Switzerland65!U100)))</f>
        <v>-0.71350157769417111</v>
      </c>
      <c r="W100" s="61">
        <f>IF(OR(
Australia61!V100   ="",
Australia61!W100   ="",
Australia61!U100   ="",
Canada62!V100      ="",
Canada62!W100      ="",
Canada62!U100      ="",
Japan63!V100       ="",
Japan63!W100       ="",
Japan63!U100       ="",
Norway64!V100      ="",
Norway64!W100      ="",
Norway64!U100      ="",
Switzerland65!V100 ="",
Switzerland65!W100 ="",
Switzerland65!V100 =""),"",
LN((Australia61!V100*Australia61!W100+Canada62!V100*Canada62!W100+Japan63!V100*Japan63!W100+Norway64!V100*Norway64!W100+Switzerland65!V100*Switzerland65!W100)
/(Australia61!U100+Canada62!U100+Japan63!U100+Norway64!U100+Switzerland65!U100)))</f>
        <v>6.9830687695190603</v>
      </c>
      <c r="X100" s="61">
        <f>IF(OR(
Australia61!X100   ="",
Australia61!D100   ="",
Australia61!B100   ="",
Canada62!X100      ="",
Canada62!D100      ="",
Canada62!B100      ="",
Japan63!X100       ="",
Japan63!D100       ="",
Japan63!B100       ="",
Norway64!X100      ="",
Norway64!D100      ="",
Norway64!B100      ="",
Switzerland65!X100 ="",
Switzerland65!D100 ="",
Switzerland65!B100 =""),"",
(Australia61!X100*Australia61!D100/Australia61!B100
 +Canada62!X100*Canada62!D100/Canada62!B100
 +Japan63!X100*Japan63!D100/Japan63!B100
 +Norway64!X100*Norway64!D100/Norway64!B100
 +Switzerland65!X100*Switzerland65!D100/Switzerland65!B100)
/(Australia61!D100/Australia61!B100
 +Canada62!D100/Canada62!B100
 +Japan63!D100/Japan63!B100
 +Norway64!D100/Norway64!B100
 +Switzerland65!D100/Switzerland65!B100))</f>
        <v>0.6935415385133431</v>
      </c>
      <c r="Y100" s="61">
        <f>IF(OR(
Australia61!Y100   ="",
Australia61!D100   ="",
Australia61!B100   ="",
Canada62!Y100      ="",
Canada62!D100      ="",
Canada62!B100      ="",
Japan63!Y100       ="",
Japan63!D100       ="",
Japan63!B100       ="",
Norway64!Y100      ="",
Norway64!D100      ="",
Norway64!B100      ="",
Switzerland65!Y100 ="",
Switzerland65!D100 ="",
Switzerland65!B100 =""),"",
(Australia61!Y100/Australia61!B100
 +Canada62!Y100/Canada62!B100
 +Japan63!Y100/Japan63!B100
 +Norway64!Y100/Norway64!B100
 +Switzerland65!Y100/Switzerland65!B100)
/(Australia61!D100/Australia61!B100
 +Canada62!D100/Canada62!B100
 +Japan63!D100/Japan63!B100
 +Norway64!D100/Norway64!B100
 +Switzerland65!D100/Switzerland65!B100))</f>
        <v>0.13202634900901811</v>
      </c>
      <c r="Z100" s="61">
        <v>4.22</v>
      </c>
      <c r="AA100" s="62">
        <f t="shared" si="3"/>
        <v>3.1350307171015071E-3</v>
      </c>
      <c r="AB100" s="61">
        <f>IF(OR(
Australia61!AB100   ="",
Australia61!D100   ="",
Australia61!B100   ="",
Canada62!AB100      ="",
Canada62!D100      ="",
Canada62!B100      ="",
Japan63!AB100       ="",
Japan63!D100       ="",
Japan63!B100       ="",
Norway64!AB100      ="",
Norway64!D100      ="",
Norway64!B100      ="",
Switzerland65!AB100 ="",
Switzerland65!D100 ="",
Switzerland65!B100 =""),"",
(Australia61!AB100*Australia61!D100/Australia61!B100
 +Canada62!AB100*Canada62!D100/Canada62!B100
 +Japan63!AB100*Japan63!D100/Japan63!B100
 +Norway64!AB100*Norway64!D100/Norway64!B100
 +Switzerland65!AB100*Switzerland65!D100/Switzerland65!B100)
/(Australia61!D100/Australia61!B100
 +Canada62!D100/Canada62!B100
 +Japan63!D100/Japan63!B100
 +Norway64!D100/Norway64!B100
 +Switzerland65!D100/Switzerland65!B100))</f>
        <v>0.28412442354079098</v>
      </c>
    </row>
    <row r="101" spans="1:28">
      <c r="A101" s="62">
        <v>1968</v>
      </c>
      <c r="B101" s="62" t="str">
        <f>IF(OR(
Australia61!AC101   ="",
Australia61!D101   ="",
Australia61!B101   ="",
Canada62!AC101      ="",
Canada62!D101      ="",
Canada62!B101      ="",
Japan63!AC101       ="",
Japan63!D101       ="",
Japan63!B101       ="",
Norway64!AC101      ="",
Norway64!D101      ="",
Norway64!B101      ="",
Switzerland65!AC101 ="",
Switzerland65!D101 ="",
Switzerland65!B101 =""),"",
(Australia61!AC101*Australia61!D101/Australia61!B101
 +Canada62!AC101*Canada62!D101/Canada62!B101
 +Japan63!AC101*Japan63!D101/Japan63!B101
 +Norway64!AC101*Norway64!D101/Norway64!B101
 +Switzerland65!AC101*Switzerland65!D101/Switzerland65!B101)
/(Australia61!D101/Australia61!B101
 +Canada62!D101/Canada62!B101
 +Japan63!D101/Japan63!B101
 +Norway64!D101/Norway64!B101
 +Switzerland65!D101/Switzerland65!B101))</f>
        <v/>
      </c>
      <c r="C101" s="61">
        <f>IF(OR(
Australia61!F101   ="",
Australia61!D101   ="",
Australia61!B101   ="",
Canada62!F101      ="",
Canada62!D101      ="",
Canada62!B101      ="",
Japan63!F101       ="",
Japan63!D101       ="",
Japan63!B101       ="",
Norway64!F101      ="",
Norway64!D101      ="",
Norway64!B101      ="",
Switzerland65!F101 ="",
Switzerland65!D101 ="",
Switzerland65!B101 =""),"",
(Australia61!F101*Australia61!D101/Australia61!B101
 +Canada62!F101*Canada62!D101/Canada62!B101
 +Japan63!F101*Japan63!D101/Japan63!B101
 +Norway64!F101*Norway64!D101/Norway64!B101
 +Switzerland65!F101*Switzerland65!D101/Switzerland65!B101)
/(Australia61!D101/Australia61!B101
 +Canada62!D101/Canada62!B101
 +Japan63!D101/Japan63!B101
 +Norway64!D101/Norway64!B101
 +Switzerland65!D101/Switzerland65!B101))</f>
        <v>0.53682033562305198</v>
      </c>
      <c r="D101" s="61" t="str">
        <f>IF(OR(
Australia61!AE101   ="",
Australia61!D101   ="",
Australia61!B101   ="",
Canada62!AE101      ="",
Canada62!D101      ="",
Canada62!B101      ="",
Japan63!AE101       ="",
Japan63!D101       ="",
Japan63!B101       ="",
Norway64!AE101      ="",
Norway64!D101      ="",
Norway64!B101      ="",
Switzerland65!AE101 ="",
Switzerland65!D101 ="",
Switzerland65!B101 =""),"",
(Australia61!AE101*Australia61!D101/Australia61!B101
 +Canada62!AE101*Canada62!D101/Canada62!B101
 +Japan63!AE101*Japan63!D101/Japan63!B101
 +Norway64!AE101*Norway64!D101/Norway64!B101
 +Switzerland65!AE101*Switzerland65!D101/Switzerland65!B101)
/(Australia61!D101/Australia61!B101
 +Canada62!D101/Canada62!B101
 +Japan63!D101/Japan63!B101
 +Norway64!D101/Norway64!B101
 +Switzerland65!D101/Switzerland65!B101))</f>
        <v/>
      </c>
      <c r="E101" s="61">
        <f>IF(OR(
Australia61!H101   ="",
Australia61!D101   ="",
Australia61!B101   ="",
Canada62!H101      ="",
Canada62!D101      ="",
Canada62!B101      ="",
Japan63!H101       ="",
Japan63!D101       ="",
Japan63!B101       ="",
Norway64!H101      ="",
Norway64!D101      ="",
Norway64!B101      ="",
Switzerland65!H101 ="",
Switzerland65!D101 ="",
Switzerland65!B101 =""),"",
(Australia61!H101*Australia61!D101/Australia61!B101
 +Canada62!H101*Canada62!D101/Canada62!B101
 +Japan63!H101*Japan63!D101/Japan63!B101
 +Norway64!H101*Norway64!D101/Norway64!B101
 +Switzerland65!H101*Switzerland65!D101/Switzerland65!B101)
/(Australia61!D101/Australia61!B101
 +Canada62!D101/Canada62!B101
 +Japan63!D101/Japan63!B101
 +Norway64!D101/Norway64!B101
 +Switzerland65!D101/Switzerland65!B101))</f>
        <v>0.28438026586886267</v>
      </c>
      <c r="F101" s="61">
        <f>IF(OR(
Australia61!I101   ="",
Australia61!D101   ="",
Australia61!B101   ="",
Canada62!I101      ="",
Canada62!D101      ="",
Canada62!B101      ="",
Japan63!I101       ="",
Japan63!D101       ="",
Japan63!B101       ="",
Norway64!I101      ="",
Norway64!D101      ="",
Norway64!B101      ="",
Switzerland65!I101 ="",
Switzerland65!D101 ="",
Switzerland65!B101 =""),"",
(Australia61!I101/Australia61!B101
 +Canada62!I101/Canada62!B101
 +Japan63!I101/Japan63!B101
 +Norway64!I101/Norway64!B101
 +Switzerland65!I101/Switzerland65!B101)
/(Australia61!D101/Australia61!B101
 +Canada62!D101/Canada62!B101
 +Japan63!D101/Japan63!B101
 +Norway64!D101/Norway64!B101
 +Switzerland65!D101/Switzerland65!B101))</f>
        <v>0.13902676822723953</v>
      </c>
      <c r="G101" s="61">
        <f>IF(OR(
Australia61!J101   ="",
Australia61!D101   ="",
Australia61!B101   ="",
Canada62!J101      ="",
Canada62!D101      ="",
Canada62!B101      ="",
Japan63!J101       ="",
Japan63!D101       ="",
Japan63!B101       ="",
Norway64!J101      ="",
Norway64!D101      ="",
Norway64!B101      ="",
Switzerland65!J101 ="",
Switzerland65!D101 ="",
Switzerland65!B101 =""),"",
(Australia61!J101/Australia61!B101
 +Canada62!J101/Canada62!B101
 +Japan63!J101/Japan63!B101
 +Norway64!J101/Norway64!B101
 +Switzerland65!J101/Switzerland65!B101)
/(Australia61!D101/Australia61!B101
 +Canada62!D101/Canada62!B101
 +Japan63!D101/Japan63!B101
 +Norway64!D101/Norway64!B101
 +Switzerland65!D101/Switzerland65!B101))</f>
        <v>0.13500368735303939</v>
      </c>
      <c r="H101" s="61">
        <f>IF(OR(
Australia61!K101   ="",
Australia61!D101   ="",
Australia61!B101   ="",
Canada62!K101      ="",
Canada62!D101      ="",
Canada62!B101      ="",
Japan63!K101       ="",
Japan63!D101       ="",
Japan63!B101       ="",
Norway64!K101      ="",
Norway64!D101      ="",
Norway64!B101      ="",
Switzerland65!K101 ="",
Switzerland65!D101 ="",
Switzerland65!B101 =""),"",
(Australia61!K101/Australia61!B101
 +Canada62!K101/Canada62!B101
 +Japan63!K101/Japan63!B101
 +Norway64!K101/Norway64!B101
 +Switzerland65!K101/Switzerland65!B101)
/(Australia61!D101/Australia61!B101
 +Canada62!D101/Canada62!B101
 +Japan63!D101/Japan63!B101
 +Norway64!D101/Norway64!B101
 +Switzerland65!D101/Switzerland65!B101))</f>
        <v>0.12816351382225927</v>
      </c>
      <c r="I101" s="61">
        <f>IF(OR(
Australia61!L101   ="",
Australia61!D101   ="",
Australia61!B101   ="",
Canada62!L101      ="",
Canada62!D101      ="",
Canada62!B101      ="",
Japan63!L101       ="",
Japan63!D101       ="",
Japan63!B101       ="",
Norway64!L101      ="",
Norway64!D101      ="",
Norway64!B101      ="",
Switzerland65!L101 ="",
Switzerland65!D101 ="",
Switzerland65!B101 =""),"",
(Australia61!L101/Australia61!B101
 +Canada62!L101/Canada62!B101
 +Japan63!L101/Japan63!B101
 +Norway64!L101/Norway64!B101
 +Switzerland65!L101/Switzerland65!B101)
/(Australia61!D101/Australia61!B101
 +Canada62!D101/Canada62!B101
 +Japan63!D101/Japan63!B101
 +Norway64!D101/Norway64!B101
 +Switzerland65!D101/Switzerland65!B101))</f>
        <v>0.1311568246379726</v>
      </c>
      <c r="J101" s="61">
        <f t="shared" si="2"/>
        <v>-2.9933108157133292E-3</v>
      </c>
      <c r="K101" s="62">
        <f>IF(OR(
Australia61!D101   ="",Australia61!D100   ="",
Australia61!B101   ="",Australia61!B100   ="",
Australia61!N101   ="",Australia61!N100   ="",
Canada62!D101      ="",Canada62!D100      ="",
Canada62!B101      ="",Canada62!B100      ="",
Canada62!N101      ="",Canada62!N100      ="",
Japan63!D101       ="",Japan63!D100       ="",
Japan63!B101       ="",Japan63!B100       ="",
Japan63!N101       ="",Japan63!N100       ="",
Norway64!D101      ="",Norway64!D100      ="",
Norway64!B101      ="",Norway64!B100      ="",
Norway64!N101      ="",Norway64!N100      ="",
Switzerland65!D101 ="",Switzerland65!D100 ="",
Switzerland65!B101 ="",Switzerland65!B100 ="",
Switzerland65!N101 ="",Switzerland65!N100 =""),"",
LN(SQRT(
(Australia61!D101/Australia61!B101
 +Canada62!D101/Canada62!B101
 +Japan63!D101/Japan63!B101
 +Norway64!D101/Norway64!B101
 +Switzerland65!D101/Switzerland65!B101)
/(Australia61!D101/Australia61!N101*Australia61!N100/Australia61!B100
 +Canada62!D101/Canada62!N101*Canada62!N100/Canada62!B100
 +Japan63!D101/Japan63!N101*Japan63!N100/Japan63!B100
 +Norway64!D101/Norway64!N101*Norway64!N100/Norway64!B100
 +Switzerland65!D101/Switzerland65!N101*Switzerland65!N100/Switzerland65!B100)
*(Australia61!D100/Australia61!N100*Australia61!N101/Australia61!B101
 +Canada62!D100/Canada62!N100*Canada62!N101/Canada62!B101
 +Japan63!D100/Japan63!N100*Japan63!N101/Japan63!B101
 +Norway64!D100/Norway64!N100*Norway64!N101/Norway64!B101
 +Switzerland65!D100/Switzerland65!N100*Switzerland65!N101/Switzerland65!B101)
/(Australia61!D100/Australia61!B100
 +Canada62!D100/Canada62!B100
 +Japan63!D100/Japan63!B100
 +Norway64!D100/Norway64!B100
 +Switzerland65!D100/Switzerland65!B100))))</f>
        <v>5.1177906591146419E-2</v>
      </c>
      <c r="L101" s="62">
        <f>IF(OR(
Australia61!F101   ="",Australia61!F100   ="",
Australia61!D101   ="",Australia61!D100   ="",
Australia61!B101   ="",Australia61!B100   ="",
Australia61!P101   ="",Australia61!P100   ="",
Canada62!F101      ="",Canada62!F100      ="",
Canada62!D101      ="",Canada62!D100      ="",
Canada62!B101      ="",Canada62!B100      ="",
Canada62!P101      ="",Canada62!P100      ="",
Japan63!F101       ="",Japan63!F100       ="",
Japan63!D101       ="",Japan63!D100       ="",
Japan63!B101       ="",Japan63!B100       ="",
Japan63!P101       ="",Japan63!P100       ="",
Norway64!F101      ="",Norway64!F100      ="",
Norway64!D101      ="",Norway64!D100      ="",
Norway64!B101      ="",Norway64!B100      ="",
Norway64!P101      ="",Norway64!P100      ="",
Switzerland65!F101 ="",Switzerland65!F100 ="",
Switzerland65!D101 ="",Switzerland65!D100 ="",
Switzerland65!B101 ="",Switzerland65!B100 ="",
Switzerland65!P101 ="",Switzerland65!P100 =""),"",
LN(SQRT(
(Australia61!D101*Australia61!F101/Australia61!B101
 +Canada62!D101*Canada62!F101/Canada62!B101
 +Japan63!D101*Japan63!F101/Japan63!B101
 +Norway64!D101*Norway64!F101/Norway64!B101
 +Switzerland65!D101*Switzerland65!F101/Switzerland65!B101)
/(Australia61!D101*Australia61!F101/Australia61!P101*Australia61!P100/Australia61!B100
 +Canada62!D101*Canada62!F101/Canada62!P101*Canada62!P100/Canada62!B100
 +Japan63!D101*Japan63!F101/Japan63!P101*Japan63!P100/Japan63!B100
 +Norway64!D101*Norway64!F101/Norway64!P101*Norway64!P100/Norway64!B100
 +Switzerland65!D101*Switzerland65!F101/Switzerland65!P101*Switzerland65!P100/Switzerland65!B100)
*(Australia61!D100*Australia61!F100/Australia61!P100*Australia61!P101/Australia61!B101
 +Canada62!D100*Canada62!F100/Canada62!P100*Canada62!P101/Canada62!B101
 +Japan63!D100*Japan63!F100/Japan63!P100*Japan63!P101/Japan63!B101
 +Norway64!D100*Norway64!F100/Norway64!P100*Norway64!P101/Norway64!B101
 +Switzerland65!D100*Switzerland65!F100/Switzerland65!P100*Switzerland65!P101/Switzerland65!B101)
/(Australia61!D100*Australia61!F100/Australia61!B100
 +Canada62!D100*Canada62!F100/Canada62!B100
 +Japan63!D100*Japan63!F100/Japan63!B100
 +Norway64!D100*Norway64!F100/Norway64!B100
 +Switzerland65!D100*Switzerland65!F100/Switzerland65!B100))))</f>
        <v>6.1390966111015376E-2</v>
      </c>
      <c r="M101" s="62">
        <f>IF(OR(
Australia61!H101   ="",Australia61!H100   ="",
Australia61!D101   ="",Australia61!D100   ="",
Australia61!B101   ="",Australia61!B100   ="",
Australia61!Q101   ="",Australia61!Q100   ="",
Canada62!H101      ="",Canada62!H100      ="",
Canada62!D101      ="",Canada62!D100      ="",
Canada62!B101      ="",Canada62!B100      ="",
Canada62!Q101      ="",Canada62!Q100      ="",
Japan63!H101       ="",Japan63!H100       ="",
Japan63!D101       ="",Japan63!D100       ="",
Japan63!B101       ="",Japan63!B100       ="",
Japan63!Q101       ="",Japan63!Q100       ="",
Norway64!H101      ="",Norway64!H100      ="",
Norway64!D101      ="",Norway64!D100      ="",
Norway64!B101      ="",Norway64!B100      ="",
Norway64!Q101      ="",Norway64!Q100      ="",
Switzerland65!H101 ="",Switzerland65!H100 ="",
Switzerland65!D101 ="",Switzerland65!D100 ="",
Switzerland65!B101 ="",Switzerland65!B100 ="",
Switzerland65!Q101 ="",Switzerland65!Q100 =""),"",
LN(SQRT(
(Australia61!D101*Australia61!H101/Australia61!B101
 +Canada62!D101*Canada62!H101/Canada62!B101
 +Japan63!D101*Japan63!H101/Japan63!B101
 +Norway64!D101*Norway64!H101/Norway64!B101
 +Switzerland65!D101*Switzerland65!H101/Switzerland65!B101)
/(Australia61!D101*Australia61!H101/Australia61!Q101*Australia61!Q100/Australia61!B100
 +Canada62!D101*Canada62!H101/Canada62!Q101*Canada62!Q100/Canada62!B100
 +Japan63!D101*Japan63!H101/Japan63!Q101*Japan63!Q100/Japan63!B100
 +Norway64!D101*Norway64!H101/Norway64!Q101*Norway64!Q100/Norway64!B100
 +Switzerland65!D101*Switzerland65!H101/Switzerland65!Q101*Switzerland65!Q100/Switzerland65!B100)
*(Australia61!D100*Australia61!H100/Australia61!Q100*Australia61!Q101/Australia61!B101
 +Canada62!D100*Canada62!H100/Canada62!Q100*Canada62!Q101/Canada62!B101
 +Japan63!D100*Japan63!H100/Japan63!Q100*Japan63!Q101/Japan63!B101
 +Norway64!D100*Norway64!H100/Norway64!Q100*Norway64!Q101/Norway64!B101
 +Switzerland65!D100*Switzerland65!H100/Switzerland65!Q100*Switzerland65!Q101/Switzerland65!B101)
/(Australia61!D100*Australia61!H100/Australia61!B100
 +Canada62!D100*Canada62!H100/Canada62!B100
 +Japan63!D100*Japan63!H100/Japan63!B100
 +Norway64!D100*Norway64!H100/Norway64!B100
 +Switzerland65!D100*Switzerland65!H100/Switzerland65!B100))))</f>
        <v>4.0014843686953787E-2</v>
      </c>
      <c r="N101" s="62">
        <f>IF(OR(
Australia61!I101   ="",Australia61!I100   ="",
Australia61!B101   ="",Australia61!B100   ="",
Australia61!R101   ="",Australia61!R100   ="",
Canada62!I101      ="",Canada62!I100      ="",
Canada62!B101      ="",Canada62!B100      ="",
Canada62!R101      ="",Canada62!R100      ="",
Japan63!I101       ="",Japan63!I100       ="",
Japan63!B101       ="",Japan63!B100       ="",
Japan63!R101       ="",Japan63!R100       ="",
Norway64!I101      ="",Norway64!I100      ="",
Norway64!B101      ="",Norway64!B100      ="",
Norway64!R101      ="",Norway64!R100      ="",
Switzerland65!I101 ="",Switzerland65!I100 ="",
Switzerland65!B101 ="",Switzerland65!B100 ="",
Switzerland65!R101 ="",Switzerland65!R100 =""),"",
LN(SQRT(
(Australia61!I101/Australia61!B101
 +Canada62!I101/Canada62!B101
 +Japan63!I101/Japan63!B101
 +Norway64!I101/Norway64!B101
 +Switzerland65!I101/Switzerland65!B101)
/(Australia61!I101/Australia61!R101*Australia61!R100/Australia61!B100
 +Canada62!I101/Canada62!R101*Canada62!R100/Canada62!B100
 +Japan63!I101/Japan63!R101*Japan63!R100/Japan63!B100
 +Norway64!I101/Norway64!R101*Norway64!R100/Norway64!B100
 +Switzerland65!I101/Switzerland65!R101*Switzerland65!R100/Switzerland65!B100)
*(Australia61!I100/Australia61!R100*Australia61!R101/Australia61!B101
 +Canada62!I100/Canada62!R100*Canada62!R101/Canada62!B101
 +Japan63!I100/Japan63!R100*Japan63!R101/Japan63!B101
 +Norway64!I100/Norway64!R100*Norway64!R101/Norway64!B101
 +Switzerland65!I100/Switzerland65!R100*Switzerland65!R101/Switzerland65!B101)
/(Australia61!I100/Australia61!B100
 +Canada62!I100/Canada62!B100
 +Japan63!I100/Japan63!B100
 +Norway64!I100/Norway64!B100
 +Switzerland65!I100/Switzerland65!B100))))</f>
        <v>8.5488218823093987E-2</v>
      </c>
      <c r="O101" s="62">
        <f>IF(OR(
Australia61!K101   ="",Australia61!K100   ="",
Australia61!B101   ="",Australia61!B100   ="",
Australia61!S101   ="",Australia61!S100   ="",
Canada62!K101      ="",Canada62!K100      ="",
Canada62!B101      ="",Canada62!B100      ="",
Canada62!S101      ="",Canada62!S100      ="",
Japan63!K101       ="",Japan63!K100       ="",
Japan63!B101       ="",Japan63!B100       ="",
Japan63!S101       ="",Japan63!S100       ="",
Norway64!K101      ="",Norway64!K100      ="",
Norway64!B101      ="",Norway64!B100      ="",
Norway64!S101      ="",Norway64!S100      ="",
Switzerland65!K101 ="",Switzerland65!K100 ="",
Switzerland65!B101 ="",Switzerland65!B100 ="",
Switzerland65!S101 ="",Switzerland65!S100 =""),"",
LN(SQRT(
(Australia61!K101/Australia61!B101
 +Canada62!K101/Canada62!B101
 +Japan63!K101/Japan63!B101
 +Norway64!K101/Norway64!B101
 +Switzerland65!K101/Switzerland65!B101)
/(Australia61!K101/Australia61!S101*Australia61!S100/Australia61!B100
 +Canada62!K101/Canada62!S101*Canada62!S100/Canada62!B100
 +Japan63!K101/Japan63!S101*Japan63!S100/Japan63!B100
 +Norway64!K101/Norway64!S101*Norway64!S100/Norway64!B100
 +Switzerland65!K101/Switzerland65!S101*Switzerland65!S100/Switzerland65!B100)
*(Australia61!K100/Australia61!S100*Australia61!S101/Australia61!B101
 +Canada62!K100/Canada62!S100*Canada62!S101/Canada62!B101
 +Japan63!K100/Japan63!S100*Japan63!S101/Japan63!B101
 +Norway64!K100/Norway64!S100*Norway64!S101/Norway64!B101
 +Switzerland65!K100/Switzerland65!S100*Switzerland65!S101/Switzerland65!B101)
/(Australia61!K100/Australia61!B100
 +Canada62!K100/Canada62!B100
 +Japan63!K100/Japan63!B100
 +Norway64!K100/Norway64!B100
 +Switzerland65!K100/Switzerland65!B100))))</f>
        <v>2.5849716273405429E-2</v>
      </c>
      <c r="P101" s="62">
        <f>IF(OR(
Australia61!L101   ="",Australia61!L100   ="",
Australia61!B101   ="",Australia61!B100   ="",
Australia61!T101   ="",Australia61!T100   ="",
Canada62!L101      ="",Canada62!L100      ="",
Canada62!B101      ="",Canada62!B100      ="",
Canada62!T101      ="",Canada62!T100      ="",
Japan63!L101       ="",Japan63!L100       ="",
Japan63!B101       ="",Japan63!B100       ="",
Japan63!T101       ="",Japan63!T100       ="",
Norway64!L101      ="",Norway64!L100      ="",
Norway64!B101      ="",Norway64!B100      ="",
Norway64!T101      ="",Norway64!T100      ="",
Switzerland65!L101 ="",Switzerland65!L100 ="",
Switzerland65!B101 ="",Switzerland65!B100 ="",
Switzerland65!T101 ="",Switzerland65!T100 =""),"",
LN(SQRT(
(Australia61!L101/Australia61!B101
 +Canada62!L101/Canada62!B101
 +Japan63!L101/Japan63!B101
 +Norway64!L101/Norway64!B101
 +Switzerland65!L101/Switzerland65!B101)
/(Australia61!L101/Australia61!T101*Australia61!T100/Australia61!B100
 +Canada62!L101/Canada62!T101*Canada62!T100/Canada62!B100
 +Japan63!L101/Japan63!T101*Japan63!T100/Japan63!B100
 +Norway64!L101/Norway64!T101*Norway64!T100/Norway64!B100
 +Switzerland65!L101/Switzerland65!T101*Switzerland65!T100/Switzerland65!B100)
*(Australia61!L100/Australia61!T100*Australia61!T101/Australia61!B101
 +Canada62!L100/Canada62!T100*Canada62!T101/Canada62!B101
 +Japan63!L100/Japan63!T100*Japan63!T101/Japan63!B101
 +Norway64!L100/Norway64!T100*Norway64!T101/Norway64!B101
 +Switzerland65!L100/Switzerland65!T100*Switzerland65!T101/Switzerland65!B101)
/(Australia61!L100/Australia61!B100
 +Canada62!L100/Canada62!B100
 +Japan63!L100/Japan63!B100
 +Norway64!L100/Norway64!B100
 +Switzerland65!L100/Switzerland65!B100))))</f>
        <v>2.3982442304204276E-2</v>
      </c>
      <c r="Q101" s="61">
        <f t="shared" si="4"/>
        <v>1.0213059519868957E-2</v>
      </c>
      <c r="R101" s="61">
        <f t="shared" si="5"/>
        <v>-1.1163062904192632E-2</v>
      </c>
      <c r="S101" s="61">
        <f t="shared" si="6"/>
        <v>3.4310312231947568E-2</v>
      </c>
      <c r="T101" s="61">
        <f t="shared" si="7"/>
        <v>-2.532819031774099E-2</v>
      </c>
      <c r="U101" s="61">
        <f t="shared" si="8"/>
        <v>-2.7195464286942143E-2</v>
      </c>
      <c r="V101" s="61">
        <f>IF(OR(
Australia61!V101   ="",
Australia61!U101   ="",
Canada62!V101      ="",
Canada62!U101      ="",
Japan63!V101       ="",
Japan63!U101       ="",
Norway64!V101      ="",
Norway64!U101      ="",
Switzerland65!V101 ="",
Switzerland65!U101 =""),"",
LN((Australia61!V101+Canada62!V101+Japan63!V101+Norway64!V101+Switzerland65!V101)
/(Australia61!U101+Canada62!U101+Japan63!U101+Norway64!U101+Switzerland65!U101)))</f>
        <v>-0.70915607166735861</v>
      </c>
      <c r="W101" s="61">
        <f>IF(OR(
Australia61!V101   ="",
Australia61!W101   ="",
Australia61!U101   ="",
Canada62!V101      ="",
Canada62!W101      ="",
Canada62!U101      ="",
Japan63!V101       ="",
Japan63!W101       ="",
Japan63!U101       ="",
Norway64!V101      ="",
Norway64!W101      ="",
Norway64!U101      ="",
Switzerland65!V101 ="",
Switzerland65!W101 ="",
Switzerland65!V101 =""),"",
LN((Australia61!V101*Australia61!W101+Canada62!V101*Canada62!W101+Japan63!V101*Japan63!W101+Norway64!V101*Norway64!W101+Switzerland65!V101*Switzerland65!W101)
/(Australia61!U101+Canada62!U101+Japan63!U101+Norway64!U101+Switzerland65!U101)))</f>
        <v>6.9864640756888798</v>
      </c>
      <c r="X101" s="61">
        <f>IF(OR(
Australia61!X101   ="",
Australia61!D101   ="",
Australia61!B101   ="",
Canada62!X101      ="",
Canada62!D101      ="",
Canada62!B101      ="",
Japan63!X101       ="",
Japan63!D101       ="",
Japan63!B101       ="",
Norway64!X101      ="",
Norway64!D101      ="",
Norway64!B101      ="",
Switzerland65!X101 ="",
Switzerland65!D101 ="",
Switzerland65!B101 =""),"",
(Australia61!X101*Australia61!D101/Australia61!B101
 +Canada62!X101*Canada62!D101/Canada62!B101
 +Japan63!X101*Japan63!D101/Japan63!B101
 +Norway64!X101*Norway64!D101/Norway64!B101
 +Switzerland65!X101*Switzerland65!D101/Switzerland65!B101)
/(Australia61!D101/Australia61!B101
 +Canada62!D101/Canada62!B101
 +Japan63!D101/Japan63!B101
 +Norway64!D101/Norway64!B101
 +Switzerland65!D101/Switzerland65!B101))</f>
        <v>0.69320060967914798</v>
      </c>
      <c r="Y101" s="61">
        <f>IF(OR(
Australia61!Y101   ="",
Australia61!D101   ="",
Australia61!B101   ="",
Canada62!Y101      ="",
Canada62!D101      ="",
Canada62!B101      ="",
Japan63!Y101       ="",
Japan63!D101       ="",
Japan63!B101       ="",
Norway64!Y101      ="",
Norway64!D101      ="",
Norway64!B101      ="",
Switzerland65!Y101 ="",
Switzerland65!D101 ="",
Switzerland65!B101 =""),"",
(Australia61!Y101/Australia61!B101
 +Canada62!Y101/Canada62!B101
 +Japan63!Y101/Japan63!B101
 +Norway64!Y101/Norway64!B101
 +Switzerland65!Y101/Switzerland65!B101)
/(Australia61!D101/Australia61!B101
 +Canada62!D101/Canada62!B101
 +Japan63!D101/Japan63!B101
 +Norway64!D101/Norway64!B101
 +Switzerland65!D101/Switzerland65!B101))</f>
        <v>0.12948207311089424</v>
      </c>
      <c r="Z101" s="61">
        <v>5.66</v>
      </c>
      <c r="AA101" s="62">
        <f t="shared" si="3"/>
        <v>-8.9779065911464243E-3</v>
      </c>
      <c r="AB101" s="61">
        <f>IF(OR(
Australia61!AB101   ="",
Australia61!D101   ="",
Australia61!B101   ="",
Canada62!AB101      ="",
Canada62!D101      ="",
Canada62!B101      ="",
Japan63!AB101       ="",
Japan63!D101       ="",
Japan63!B101       ="",
Norway64!AB101      ="",
Norway64!D101      ="",
Norway64!B101      ="",
Switzerland65!AB101 ="",
Switzerland65!D101 ="",
Switzerland65!B101 =""),"",
(Australia61!AB101*Australia61!D101/Australia61!B101
 +Canada62!AB101*Canada62!D101/Canada62!B101
 +Japan63!AB101*Japan63!D101/Japan63!B101
 +Norway64!AB101*Norway64!D101/Norway64!B101
 +Switzerland65!AB101*Switzerland65!D101/Switzerland65!B101)
/(Australia61!D101/Australia61!B101
 +Canada62!D101/Canada62!B101
 +Japan63!D101/Japan63!B101
 +Norway64!D101/Norway64!B101
 +Switzerland65!D101/Switzerland65!B101))</f>
        <v>0.27229530504255134</v>
      </c>
    </row>
    <row r="102" spans="1:28">
      <c r="A102" s="62">
        <v>1969</v>
      </c>
      <c r="B102" s="62" t="str">
        <f>IF(OR(
Australia61!AC102   ="",
Australia61!D102   ="",
Australia61!B102   ="",
Canada62!AC102      ="",
Canada62!D102      ="",
Canada62!B102      ="",
Japan63!AC102       ="",
Japan63!D102       ="",
Japan63!B102       ="",
Norway64!AC102      ="",
Norway64!D102      ="",
Norway64!B102      ="",
Switzerland65!AC102 ="",
Switzerland65!D102 ="",
Switzerland65!B102 =""),"",
(Australia61!AC102*Australia61!D102/Australia61!B102
 +Canada62!AC102*Canada62!D102/Canada62!B102
 +Japan63!AC102*Japan63!D102/Japan63!B102
 +Norway64!AC102*Norway64!D102/Norway64!B102
 +Switzerland65!AC102*Switzerland65!D102/Switzerland65!B102)
/(Australia61!D102/Australia61!B102
 +Canada62!D102/Canada62!B102
 +Japan63!D102/Japan63!B102
 +Norway64!D102/Norway64!B102
 +Switzerland65!D102/Switzerland65!B102))</f>
        <v/>
      </c>
      <c r="C102" s="61">
        <f>IF(OR(
Australia61!F102   ="",
Australia61!D102   ="",
Australia61!B102   ="",
Canada62!F102      ="",
Canada62!D102      ="",
Canada62!B102      ="",
Japan63!F102       ="",
Japan63!D102       ="",
Japan63!B102       ="",
Norway64!F102      ="",
Norway64!D102      ="",
Norway64!B102      ="",
Switzerland65!F102 ="",
Switzerland65!D102 ="",
Switzerland65!B102 =""),"",
(Australia61!F102*Australia61!D102/Australia61!B102
 +Canada62!F102*Canada62!D102/Canada62!B102
 +Japan63!F102*Japan63!D102/Japan63!B102
 +Norway64!F102*Norway64!D102/Norway64!B102
 +Switzerland65!F102*Switzerland65!D102/Switzerland65!B102)
/(Australia61!D102/Australia61!B102
 +Canada62!D102/Canada62!B102
 +Japan63!D102/Japan63!B102
 +Norway64!D102/Norway64!B102
 +Switzerland65!D102/Switzerland65!B102))</f>
        <v>0.52795640372976638</v>
      </c>
      <c r="D102" s="61" t="str">
        <f>IF(OR(
Australia61!AE102   ="",
Australia61!D102   ="",
Australia61!B102   ="",
Canada62!AE102      ="",
Canada62!D102      ="",
Canada62!B102      ="",
Japan63!AE102       ="",
Japan63!D102       ="",
Japan63!B102       ="",
Norway64!AE102      ="",
Norway64!D102      ="",
Norway64!B102      ="",
Switzerland65!AE102 ="",
Switzerland65!D102 ="",
Switzerland65!B102 =""),"",
(Australia61!AE102*Australia61!D102/Australia61!B102
 +Canada62!AE102*Canada62!D102/Canada62!B102
 +Japan63!AE102*Japan63!D102/Japan63!B102
 +Norway64!AE102*Norway64!D102/Norway64!B102
 +Switzerland65!AE102*Switzerland65!D102/Switzerland65!B102)
/(Australia61!D102/Australia61!B102
 +Canada62!D102/Canada62!B102
 +Japan63!D102/Japan63!B102
 +Norway64!D102/Norway64!B102
 +Switzerland65!D102/Switzerland65!B102))</f>
        <v/>
      </c>
      <c r="E102" s="61">
        <f>IF(OR(
Australia61!H102   ="",
Australia61!D102   ="",
Australia61!B102   ="",
Canada62!H102      ="",
Canada62!D102      ="",
Canada62!B102      ="",
Japan63!H102       ="",
Japan63!D102       ="",
Japan63!B102       ="",
Norway64!H102      ="",
Norway64!D102      ="",
Norway64!B102      ="",
Switzerland65!H102 ="",
Switzerland65!D102 ="",
Switzerland65!B102 =""),"",
(Australia61!H102*Australia61!D102/Australia61!B102
 +Canada62!H102*Canada62!D102/Canada62!B102
 +Japan63!H102*Japan63!D102/Japan63!B102
 +Norway64!H102*Norway64!D102/Norway64!B102
 +Switzerland65!H102*Switzerland65!D102/Switzerland65!B102)
/(Australia61!D102/Australia61!B102
 +Canada62!D102/Canada62!B102
 +Japan63!D102/Japan63!B102
 +Norway64!D102/Norway64!B102
 +Switzerland65!D102/Switzerland65!B102))</f>
        <v>0.29164179204378127</v>
      </c>
      <c r="F102" s="61">
        <f>IF(OR(
Australia61!I102   ="",
Australia61!D102   ="",
Australia61!B102   ="",
Canada62!I102      ="",
Canada62!D102      ="",
Canada62!B102      ="",
Japan63!I102       ="",
Japan63!D102       ="",
Japan63!B102       ="",
Norway64!I102      ="",
Norway64!D102      ="",
Norway64!B102      ="",
Switzerland65!I102 ="",
Switzerland65!D102 ="",
Switzerland65!B102 =""),"",
(Australia61!I102/Australia61!B102
 +Canada62!I102/Canada62!B102
 +Japan63!I102/Japan63!B102
 +Norway64!I102/Norway64!B102
 +Switzerland65!I102/Switzerland65!B102)
/(Australia61!D102/Australia61!B102
 +Canada62!D102/Canada62!B102
 +Japan63!D102/Japan63!B102
 +Norway64!D102/Norway64!B102
 +Switzerland65!D102/Switzerland65!B102))</f>
        <v>0.13835032216818952</v>
      </c>
      <c r="G102" s="61">
        <f>IF(OR(
Australia61!J102   ="",
Australia61!D102   ="",
Australia61!B102   ="",
Canada62!J102      ="",
Canada62!D102      ="",
Canada62!B102      ="",
Japan63!J102       ="",
Japan63!D102       ="",
Japan63!B102       ="",
Norway64!J102      ="",
Norway64!D102      ="",
Norway64!B102      ="",
Switzerland65!J102 ="",
Switzerland65!D102 ="",
Switzerland65!B102 =""),"",
(Australia61!J102/Australia61!B102
 +Canada62!J102/Canada62!B102
 +Japan63!J102/Japan63!B102
 +Norway64!J102/Norway64!B102
 +Switzerland65!J102/Switzerland65!B102)
/(Australia61!D102/Australia61!B102
 +Canada62!D102/Canada62!B102
 +Japan63!D102/Japan63!B102
 +Norway64!D102/Norway64!B102
 +Switzerland65!D102/Switzerland65!B102))</f>
        <v>0.13788473717789076</v>
      </c>
      <c r="H102" s="61">
        <f>IF(OR(
Australia61!K102   ="",
Australia61!D102   ="",
Australia61!B102   ="",
Canada62!K102      ="",
Canada62!D102      ="",
Canada62!B102      ="",
Japan63!K102       ="",
Japan63!D102       ="",
Japan63!B102       ="",
Norway64!K102      ="",
Norway64!D102      ="",
Norway64!B102      ="",
Switzerland65!K102 ="",
Switzerland65!D102 ="",
Switzerland65!B102 =""),"",
(Australia61!K102/Australia61!B102
 +Canada62!K102/Canada62!B102
 +Japan63!K102/Japan63!B102
 +Norway64!K102/Norway64!B102
 +Switzerland65!K102/Switzerland65!B102)
/(Australia61!D102/Australia61!B102
 +Canada62!D102/Canada62!B102
 +Japan63!D102/Japan63!B102
 +Norway64!D102/Norway64!B102
 +Switzerland65!D102/Switzerland65!B102))</f>
        <v>0.13040111228643045</v>
      </c>
      <c r="I102" s="61">
        <f>IF(OR(
Australia61!L102   ="",
Australia61!D102   ="",
Australia61!B102   ="",
Canada62!L102      ="",
Canada62!D102      ="",
Canada62!B102      ="",
Japan63!L102       ="",
Japan63!D102       ="",
Japan63!B102       ="",
Norway64!L102      ="",
Norway64!D102      ="",
Norway64!B102      ="",
Switzerland65!L102 ="",
Switzerland65!D102 ="",
Switzerland65!B102 =""),"",
(Australia61!L102/Australia61!B102
 +Canada62!L102/Canada62!B102
 +Japan63!L102/Japan63!B102
 +Norway64!L102/Norway64!B102
 +Switzerland65!L102/Switzerland65!B102)
/(Australia61!D102/Australia61!B102
 +Canada62!D102/Canada62!B102
 +Japan63!D102/Japan63!B102
 +Norway64!D102/Norway64!B102
 +Switzerland65!D102/Switzerland65!B102))</f>
        <v>0.13037159339387083</v>
      </c>
      <c r="J102" s="61">
        <f t="shared" si="2"/>
        <v>2.9518892559615706E-5</v>
      </c>
      <c r="K102" s="62">
        <f>IF(OR(
Australia61!D102   ="",Australia61!D101   ="",
Australia61!B102   ="",Australia61!B101   ="",
Australia61!N102   ="",Australia61!N101   ="",
Canada62!D102      ="",Canada62!D101      ="",
Canada62!B102      ="",Canada62!B101      ="",
Canada62!N102      ="",Canada62!N101      ="",
Japan63!D102       ="",Japan63!D101       ="",
Japan63!B102       ="",Japan63!B101       ="",
Japan63!N102       ="",Japan63!N101       ="",
Norway64!D102      ="",Norway64!D101      ="",
Norway64!B102      ="",Norway64!B101      ="",
Norway64!N102      ="",Norway64!N101      ="",
Switzerland65!D102 ="",Switzerland65!D101 ="",
Switzerland65!B102 ="",Switzerland65!B101 ="",
Switzerland65!N102 ="",Switzerland65!N101 =""),"",
LN(SQRT(
(Australia61!D102/Australia61!B102
 +Canada62!D102/Canada62!B102
 +Japan63!D102/Japan63!B102
 +Norway64!D102/Norway64!B102
 +Switzerland65!D102/Switzerland65!B102)
/(Australia61!D102/Australia61!N102*Australia61!N101/Australia61!B101
 +Canada62!D102/Canada62!N102*Canada62!N101/Canada62!B101
 +Japan63!D102/Japan63!N102*Japan63!N101/Japan63!B101
 +Norway64!D102/Norway64!N102*Norway64!N101/Norway64!B101
 +Switzerland65!D102/Switzerland65!N102*Switzerland65!N101/Switzerland65!B101)
*(Australia61!D101/Australia61!N101*Australia61!N102/Australia61!B102
 +Canada62!D101/Canada62!N101*Canada62!N102/Canada62!B102
 +Japan63!D101/Japan63!N101*Japan63!N102/Japan63!B102
 +Norway64!D101/Norway64!N101*Norway64!N102/Norway64!B102
 +Switzerland65!D101/Switzerland65!N101*Switzerland65!N102/Switzerland65!B102)
/(Australia61!D101/Australia61!B101
 +Canada62!D101/Canada62!B101
 +Japan63!D101/Japan63!B101
 +Norway64!D101/Norway64!B101
 +Switzerland65!D101/Switzerland65!B101))))</f>
        <v>4.630429339177565E-2</v>
      </c>
      <c r="L102" s="62">
        <f>IF(OR(
Australia61!F102   ="",Australia61!F101   ="",
Australia61!D102   ="",Australia61!D101   ="",
Australia61!B102   ="",Australia61!B101   ="",
Australia61!P102   ="",Australia61!P101   ="",
Canada62!F102      ="",Canada62!F101      ="",
Canada62!D102      ="",Canada62!D101      ="",
Canada62!B102      ="",Canada62!B101      ="",
Canada62!P102      ="",Canada62!P101      ="",
Japan63!F102       ="",Japan63!F101       ="",
Japan63!D102       ="",Japan63!D101       ="",
Japan63!B102       ="",Japan63!B101       ="",
Japan63!P102       ="",Japan63!P101       ="",
Norway64!F102      ="",Norway64!F101      ="",
Norway64!D102      ="",Norway64!D101      ="",
Norway64!B102      ="",Norway64!B101      ="",
Norway64!P102      ="",Norway64!P101      ="",
Switzerland65!F102 ="",Switzerland65!F101 ="",
Switzerland65!D102 ="",Switzerland65!D101 ="",
Switzerland65!B102 ="",Switzerland65!B101 ="",
Switzerland65!P102 ="",Switzerland65!P101 =""),"",
LN(SQRT(
(Australia61!D102*Australia61!F102/Australia61!B102
 +Canada62!D102*Canada62!F102/Canada62!B102
 +Japan63!D102*Japan63!F102/Japan63!B102
 +Norway64!D102*Norway64!F102/Norway64!B102
 +Switzerland65!D102*Switzerland65!F102/Switzerland65!B102)
/(Australia61!D102*Australia61!F102/Australia61!P102*Australia61!P101/Australia61!B101
 +Canada62!D102*Canada62!F102/Canada62!P102*Canada62!P101/Canada62!B101
 +Japan63!D102*Japan63!F102/Japan63!P102*Japan63!P101/Japan63!B101
 +Norway64!D102*Norway64!F102/Norway64!P102*Norway64!P101/Norway64!B101
 +Switzerland65!D102*Switzerland65!F102/Switzerland65!P102*Switzerland65!P101/Switzerland65!B101)
*(Australia61!D101*Australia61!F101/Australia61!P101*Australia61!P102/Australia61!B102
 +Canada62!D101*Canada62!F101/Canada62!P101*Canada62!P102/Canada62!B102
 +Japan63!D101*Japan63!F101/Japan63!P101*Japan63!P102/Japan63!B102
 +Norway64!D101*Norway64!F101/Norway64!P101*Norway64!P102/Norway64!B102
 +Switzerland65!D101*Switzerland65!F101/Switzerland65!P101*Switzerland65!P102/Switzerland65!B102)
/(Australia61!D101*Australia61!F101/Australia61!B101
 +Canada62!D101*Canada62!F101/Canada62!B101
 +Japan63!D101*Japan63!F101/Japan63!B101
 +Norway64!D101*Norway64!F101/Norway64!B101
 +Switzerland65!D101*Switzerland65!F101/Switzerland65!B101))))</f>
        <v>3.4788924203174539E-2</v>
      </c>
      <c r="M102" s="62">
        <f>IF(OR(
Australia61!H102   ="",Australia61!H101   ="",
Australia61!D102   ="",Australia61!D101   ="",
Australia61!B102   ="",Australia61!B101   ="",
Australia61!Q102   ="",Australia61!Q101   ="",
Canada62!H102      ="",Canada62!H101      ="",
Canada62!D102      ="",Canada62!D101      ="",
Canada62!B102      ="",Canada62!B101      ="",
Canada62!Q102      ="",Canada62!Q101      ="",
Japan63!H102       ="",Japan63!H101       ="",
Japan63!D102       ="",Japan63!D101       ="",
Japan63!B102       ="",Japan63!B101       ="",
Japan63!Q102       ="",Japan63!Q101       ="",
Norway64!H102      ="",Norway64!H101      ="",
Norway64!D102      ="",Norway64!D101      ="",
Norway64!B102      ="",Norway64!B101      ="",
Norway64!Q102      ="",Norway64!Q101      ="",
Switzerland65!H102 ="",Switzerland65!H101 ="",
Switzerland65!D102 ="",Switzerland65!D101 ="",
Switzerland65!B102 ="",Switzerland65!B101 ="",
Switzerland65!Q102 ="",Switzerland65!Q101 =""),"",
LN(SQRT(
(Australia61!D102*Australia61!H102/Australia61!B102
 +Canada62!D102*Canada62!H102/Canada62!B102
 +Japan63!D102*Japan63!H102/Japan63!B102
 +Norway64!D102*Norway64!H102/Norway64!B102
 +Switzerland65!D102*Switzerland65!H102/Switzerland65!B102)
/(Australia61!D102*Australia61!H102/Australia61!Q102*Australia61!Q101/Australia61!B101
 +Canada62!D102*Canada62!H102/Canada62!Q102*Canada62!Q101/Canada62!B101
 +Japan63!D102*Japan63!H102/Japan63!Q102*Japan63!Q101/Japan63!B101
 +Norway64!D102*Norway64!H102/Norway64!Q102*Norway64!Q101/Norway64!B101
 +Switzerland65!D102*Switzerland65!H102/Switzerland65!Q102*Switzerland65!Q101/Switzerland65!B101)
*(Australia61!D101*Australia61!H101/Australia61!Q101*Australia61!Q102/Australia61!B102
 +Canada62!D101*Canada62!H101/Canada62!Q101*Canada62!Q102/Canada62!B102
 +Japan63!D101*Japan63!H101/Japan63!Q101*Japan63!Q102/Japan63!B102
 +Norway64!D101*Norway64!H101/Norway64!Q101*Norway64!Q102/Norway64!B102
 +Switzerland65!D101*Switzerland65!H101/Switzerland65!Q101*Switzerland65!Q102/Switzerland65!B102)
/(Australia61!D101*Australia61!H101/Australia61!B101
 +Canada62!D101*Canada62!H101/Canada62!B101
 +Japan63!D101*Japan63!H101/Japan63!B101
 +Norway64!D101*Norway64!H101/Norway64!B101
 +Switzerland65!D101*Switzerland65!H101/Switzerland65!B101))))</f>
        <v>2.7789805886915701E-2</v>
      </c>
      <c r="N102" s="62">
        <f>IF(OR(
Australia61!I102   ="",Australia61!I101   ="",
Australia61!B102   ="",Australia61!B101   ="",
Australia61!R102   ="",Australia61!R101   ="",
Canada62!I102      ="",Canada62!I101      ="",
Canada62!B102      ="",Canada62!B101      ="",
Canada62!R102      ="",Canada62!R101      ="",
Japan63!I102       ="",Japan63!I101       ="",
Japan63!B102       ="",Japan63!B101       ="",
Japan63!R102       ="",Japan63!R101       ="",
Norway64!I102      ="",Norway64!I101      ="",
Norway64!B102      ="",Norway64!B101      ="",
Norway64!R102      ="",Norway64!R101      ="",
Switzerland65!I102 ="",Switzerland65!I101 ="",
Switzerland65!B102 ="",Switzerland65!B101 ="",
Switzerland65!R102 ="",Switzerland65!R101 =""),"",
LN(SQRT(
(Australia61!I102/Australia61!B102
 +Canada62!I102/Canada62!B102
 +Japan63!I102/Japan63!B102
 +Norway64!I102/Norway64!B102
 +Switzerland65!I102/Switzerland65!B102)
/(Australia61!I102/Australia61!R102*Australia61!R101/Australia61!B101
 +Canada62!I102/Canada62!R102*Canada62!R101/Canada62!B101
 +Japan63!I102/Japan63!R102*Japan63!R101/Japan63!B101
 +Norway64!I102/Norway64!R102*Norway64!R101/Norway64!B101
 +Switzerland65!I102/Switzerland65!R102*Switzerland65!R101/Switzerland65!B101)
*(Australia61!I101/Australia61!R101*Australia61!R102/Australia61!B102
 +Canada62!I101/Canada62!R101*Canada62!R102/Canada62!B102
 +Japan63!I101/Japan63!R101*Japan63!R102/Japan63!B102
 +Norway64!I101/Norway64!R101*Norway64!R102/Norway64!B102
 +Switzerland65!I101/Switzerland65!R101*Switzerland65!R102/Switzerland65!B102)
/(Australia61!I101/Australia61!B101
 +Canada62!I101/Canada62!B101
 +Japan63!I101/Japan63!B101
 +Norway64!I101/Norway64!B101
 +Switzerland65!I101/Switzerland65!B101))))</f>
        <v>8.2291668796714859E-2</v>
      </c>
      <c r="O102" s="62">
        <f>IF(OR(
Australia61!K102   ="",Australia61!K101   ="",
Australia61!B102   ="",Australia61!B101   ="",
Australia61!S102   ="",Australia61!S101   ="",
Canada62!K102      ="",Canada62!K101      ="",
Canada62!B102      ="",Canada62!B101      ="",
Canada62!S102      ="",Canada62!S101      ="",
Japan63!K102       ="",Japan63!K101       ="",
Japan63!B102       ="",Japan63!B101       ="",
Japan63!S102       ="",Japan63!S101       ="",
Norway64!K102      ="",Norway64!K101      ="",
Norway64!B102      ="",Norway64!B101      ="",
Norway64!S102      ="",Norway64!S101      ="",
Switzerland65!K102 ="",Switzerland65!K101 ="",
Switzerland65!B102 ="",Switzerland65!B101 ="",
Switzerland65!S102 ="",Switzerland65!S101 =""),"",
LN(SQRT(
(Australia61!K102/Australia61!B102
 +Canada62!K102/Canada62!B102
 +Japan63!K102/Japan63!B102
 +Norway64!K102/Norway64!B102
 +Switzerland65!K102/Switzerland65!B102)
/(Australia61!K102/Australia61!S102*Australia61!S101/Australia61!B101
 +Canada62!K102/Canada62!S102*Canada62!S101/Canada62!B101
 +Japan63!K102/Japan63!S102*Japan63!S101/Japan63!B101
 +Norway64!K102/Norway64!S102*Norway64!S101/Norway64!B101
 +Switzerland65!K102/Switzerland65!S102*Switzerland65!S101/Switzerland65!B101)
*(Australia61!K101/Australia61!S101*Australia61!S102/Australia61!B102
 +Canada62!K101/Canada62!S101*Canada62!S102/Canada62!B102
 +Japan63!K101/Japan63!S101*Japan63!S102/Japan63!B102
 +Norway64!K101/Norway64!S101*Norway64!S102/Norway64!B102
 +Switzerland65!K101/Switzerland65!S101*Switzerland65!S102/Switzerland65!B102)
/(Australia61!K101/Australia61!B101
 +Canada62!K101/Canada62!B101
 +Japan63!K101/Japan63!B101
 +Norway64!K101/Norway64!B101
 +Switzerland65!K101/Switzerland65!B101))))</f>
        <v>1.7513649909029445E-2</v>
      </c>
      <c r="P102" s="62">
        <f>IF(OR(
Australia61!L102   ="",Australia61!L101   ="",
Australia61!B102   ="",Australia61!B101   ="",
Australia61!T102   ="",Australia61!T101   ="",
Canada62!L102      ="",Canada62!L101      ="",
Canada62!B102      ="",Canada62!B101      ="",
Canada62!T102      ="",Canada62!T101      ="",
Japan63!L102       ="",Japan63!L101       ="",
Japan63!B102       ="",Japan63!B101       ="",
Japan63!T102       ="",Japan63!T101       ="",
Norway64!L102      ="",Norway64!L101      ="",
Norway64!B102      ="",Norway64!B101      ="",
Norway64!T102      ="",Norway64!T101      ="",
Switzerland65!L102 ="",Switzerland65!L101 ="",
Switzerland65!B102 ="",Switzerland65!B101 ="",
Switzerland65!T102 ="",Switzerland65!T101 =""),"",
LN(SQRT(
(Australia61!L102/Australia61!B102
 +Canada62!L102/Canada62!B102
 +Japan63!L102/Japan63!B102
 +Norway64!L102/Norway64!B102
 +Switzerland65!L102/Switzerland65!B102)
/(Australia61!L102/Australia61!T102*Australia61!T101/Australia61!B101
 +Canada62!L102/Canada62!T102*Canada62!T101/Canada62!B101
 +Japan63!L102/Japan63!T102*Japan63!T101/Japan63!B101
 +Norway64!L102/Norway64!T102*Norway64!T101/Norway64!B101
 +Switzerland65!L102/Switzerland65!T102*Switzerland65!T101/Switzerland65!B101)
*(Australia61!L101/Australia61!T101*Australia61!T102/Australia61!B102
 +Canada62!L101/Canada62!T101*Canada62!T102/Canada62!B102
 +Japan63!L101/Japan63!T101*Japan63!T102/Japan63!B102
 +Norway64!L101/Norway64!T101*Norway64!T102/Norway64!B102
 +Switzerland65!L101/Switzerland65!T101*Switzerland65!T102/Switzerland65!B102)
/(Australia61!L101/Australia61!B101
 +Canada62!L101/Canada62!B101
 +Japan63!L101/Japan63!B101
 +Norway64!L101/Norway64!B101
 +Switzerland65!L101/Switzerland65!B101))))</f>
        <v>2.8320658818087048E-2</v>
      </c>
      <c r="Q102" s="61">
        <f t="shared" si="4"/>
        <v>-1.1515369188601111E-2</v>
      </c>
      <c r="R102" s="61">
        <f t="shared" si="5"/>
        <v>-1.8514487504859949E-2</v>
      </c>
      <c r="S102" s="61">
        <f t="shared" si="6"/>
        <v>3.5987375404939209E-2</v>
      </c>
      <c r="T102" s="61">
        <f t="shared" si="7"/>
        <v>-2.8790643482746205E-2</v>
      </c>
      <c r="U102" s="61">
        <f t="shared" si="8"/>
        <v>-1.7983634573688602E-2</v>
      </c>
      <c r="V102" s="61">
        <f>IF(OR(
Australia61!V102   ="",
Australia61!U102   ="",
Canada62!V102      ="",
Canada62!U102      ="",
Japan63!V102       ="",
Japan63!U102       ="",
Norway64!V102      ="",
Norway64!U102      ="",
Switzerland65!V102 ="",
Switzerland65!U102 =""),"",
LN((Australia61!V102+Canada62!V102+Japan63!V102+Norway64!V102+Switzerland65!V102)
/(Australia61!U102+Canada62!U102+Japan63!U102+Norway64!U102+Switzerland65!U102)))</f>
        <v>-0.71018928604038312</v>
      </c>
      <c r="W102" s="61">
        <f>IF(OR(
Australia61!V102   ="",
Australia61!W102   ="",
Australia61!U102   ="",
Canada62!V102      ="",
Canada62!W102      ="",
Canada62!U102      ="",
Japan63!V102       ="",
Japan63!W102       ="",
Japan63!U102       ="",
Norway64!V102      ="",
Norway64!W102      ="",
Norway64!U102      ="",
Switzerland65!V102 ="",
Switzerland65!W102 ="",
Switzerland65!V102 =""),"",
LN((Australia61!V102*Australia61!W102+Canada62!V102*Canada62!W102+Japan63!V102*Japan63!W102+Norway64!V102*Norway64!W102+Switzerland65!V102*Switzerland65!W102)
/(Australia61!U102+Canada62!U102+Japan63!U102+Norway64!U102+Switzerland65!U102)))</f>
        <v>6.9788426135335824</v>
      </c>
      <c r="X102" s="61">
        <f>IF(OR(
Australia61!X102   ="",
Australia61!D102   ="",
Australia61!B102   ="",
Canada62!X102      ="",
Canada62!D102      ="",
Canada62!B102      ="",
Japan63!X102       ="",
Japan63!D102       ="",
Japan63!B102       ="",
Norway64!X102      ="",
Norway64!D102      ="",
Norway64!B102      ="",
Switzerland65!X102 ="",
Switzerland65!D102 ="",
Switzerland65!B102 =""),"",
(Australia61!X102*Australia61!D102/Australia61!B102
 +Canada62!X102*Canada62!D102/Canada62!B102
 +Japan63!X102*Japan63!D102/Japan63!B102
 +Norway64!X102*Norway64!D102/Norway64!B102
 +Switzerland65!X102*Switzerland65!D102/Switzerland65!B102)
/(Australia61!D102/Australia61!B102
 +Canada62!D102/Canada62!B102
 +Japan63!D102/Japan63!B102
 +Norway64!D102/Norway64!B102
 +Switzerland65!D102/Switzerland65!B102))</f>
        <v>0.69296315787513618</v>
      </c>
      <c r="Y102" s="61">
        <f>IF(OR(
Australia61!Y102   ="",
Australia61!D102   ="",
Australia61!B102   ="",
Canada62!Y102      ="",
Canada62!D102      ="",
Canada62!B102      ="",
Japan63!Y102       ="",
Japan63!D102       ="",
Japan63!B102       ="",
Norway64!Y102      ="",
Norway64!D102      ="",
Norway64!B102      ="",
Switzerland65!Y102 ="",
Switzerland65!D102 ="",
Switzerland65!B102 =""),"",
(Australia61!Y102/Australia61!B102
 +Canada62!Y102/Canada62!B102
 +Japan63!Y102/Japan63!B102
 +Norway64!Y102/Norway64!B102
 +Switzerland65!Y102/Switzerland65!B102)
/(Australia61!D102/Australia61!B102
 +Canada62!D102/Canada62!B102
 +Japan63!D102/Japan63!B102
 +Norway64!D102/Norway64!B102
 +Switzerland65!D102/Switzerland65!B102))</f>
        <v>0.12963135278917406</v>
      </c>
      <c r="Z102" s="61">
        <v>8.2200000000000006</v>
      </c>
      <c r="AA102" s="62">
        <f t="shared" si="3"/>
        <v>1.0295706608224355E-2</v>
      </c>
      <c r="AB102" s="61">
        <f>IF(OR(
Australia61!AB102   ="",
Australia61!D102   ="",
Australia61!B102   ="",
Canada62!AB102      ="",
Canada62!D102      ="",
Canada62!B102      ="",
Japan63!AB102       ="",
Japan63!D102       ="",
Japan63!B102       ="",
Norway64!AB102      ="",
Norway64!D102      ="",
Norway64!B102      ="",
Switzerland65!AB102 ="",
Switzerland65!D102 ="",
Switzerland65!B102 =""),"",
(Australia61!AB102*Australia61!D102/Australia61!B102
 +Canada62!AB102*Canada62!D102/Canada62!B102
 +Japan63!AB102*Japan63!D102/Japan63!B102
 +Norway64!AB102*Norway64!D102/Norway64!B102
 +Switzerland65!AB102*Switzerland65!D102/Switzerland65!B102)
/(Australia61!D102/Australia61!B102
 +Canada62!D102/Canada62!B102
 +Japan63!D102/Japan63!B102
 +Norway64!D102/Norway64!B102
 +Switzerland65!D102/Switzerland65!B102))</f>
        <v>0.27526279888515026</v>
      </c>
    </row>
    <row r="103" spans="1:28">
      <c r="A103" s="62">
        <v>1970</v>
      </c>
      <c r="B103" s="62" t="str">
        <f>IF(OR(
Australia61!AC103   ="",
Australia61!D103   ="",
Australia61!B103   ="",
Canada62!AC103      ="",
Canada62!D103      ="",
Canada62!B103      ="",
Japan63!AC103       ="",
Japan63!D103       ="",
Japan63!B103       ="",
Norway64!AC103      ="",
Norway64!D103      ="",
Norway64!B103      ="",
Switzerland65!AC103 ="",
Switzerland65!D103 ="",
Switzerland65!B103 =""),"",
(Australia61!AC103*Australia61!D103/Australia61!B103
 +Canada62!AC103*Canada62!D103/Canada62!B103
 +Japan63!AC103*Japan63!D103/Japan63!B103
 +Norway64!AC103*Norway64!D103/Norway64!B103
 +Switzerland65!AC103*Switzerland65!D103/Switzerland65!B103)
/(Australia61!D103/Australia61!B103
 +Canada62!D103/Canada62!B103
 +Japan63!D103/Japan63!B103
 +Norway64!D103/Norway64!B103
 +Switzerland65!D103/Switzerland65!B103))</f>
        <v/>
      </c>
      <c r="C103" s="61">
        <f>IF(OR(
Australia61!F103   ="",
Australia61!D103   ="",
Australia61!B103   ="",
Canada62!F103      ="",
Canada62!D103      ="",
Canada62!B103      ="",
Japan63!F103       ="",
Japan63!D103       ="",
Japan63!B103       ="",
Norway64!F103      ="",
Norway64!D103      ="",
Norway64!B103      ="",
Switzerland65!F103 ="",
Switzerland65!D103 ="",
Switzerland65!B103 =""),"",
(Australia61!F103*Australia61!D103/Australia61!B103
 +Canada62!F103*Canada62!D103/Canada62!B103
 +Japan63!F103*Japan63!D103/Japan63!B103
 +Norway64!F103*Norway64!D103/Norway64!B103
 +Switzerland65!F103*Switzerland65!D103/Switzerland65!B103)
/(Australia61!D103/Australia61!B103
 +Canada62!D103/Canada62!B103
 +Japan63!D103/Japan63!B103
 +Norway64!D103/Norway64!B103
 +Switzerland65!D103/Switzerland65!B103))</f>
        <v>0.51657114185619979</v>
      </c>
      <c r="D103" s="61" t="str">
        <f>IF(OR(
Australia61!AE103   ="",
Australia61!D103   ="",
Australia61!B103   ="",
Canada62!AE103      ="",
Canada62!D103      ="",
Canada62!B103      ="",
Japan63!AE103       ="",
Japan63!D103       ="",
Japan63!B103       ="",
Norway64!AE103      ="",
Norway64!D103      ="",
Norway64!B103      ="",
Switzerland65!AE103 ="",
Switzerland65!D103 ="",
Switzerland65!B103 =""),"",
(Australia61!AE103*Australia61!D103/Australia61!B103
 +Canada62!AE103*Canada62!D103/Canada62!B103
 +Japan63!AE103*Japan63!D103/Japan63!B103
 +Norway64!AE103*Norway64!D103/Norway64!B103
 +Switzerland65!AE103*Switzerland65!D103/Switzerland65!B103)
/(Australia61!D103/Australia61!B103
 +Canada62!D103/Canada62!B103
 +Japan63!D103/Japan63!B103
 +Norway64!D103/Norway64!B103
 +Switzerland65!D103/Switzerland65!B103))</f>
        <v/>
      </c>
      <c r="E103" s="61">
        <f>IF(OR(
Australia61!H103   ="",
Australia61!D103   ="",
Australia61!B103   ="",
Canada62!H103      ="",
Canada62!D103      ="",
Canada62!B103      ="",
Japan63!H103       ="",
Japan63!D103       ="",
Japan63!B103       ="",
Norway64!H103      ="",
Norway64!D103      ="",
Norway64!B103      ="",
Switzerland65!H103 ="",
Switzerland65!D103 ="",
Switzerland65!B103 =""),"",
(Australia61!H103*Australia61!D103/Australia61!B103
 +Canada62!H103*Canada62!D103/Canada62!B103
 +Japan63!H103*Japan63!D103/Japan63!B103
 +Norway64!H103*Norway64!D103/Norway64!B103
 +Switzerland65!H103*Switzerland65!D103/Switzerland65!B103)
/(Australia61!D103/Australia61!B103
 +Canada62!D103/Canada62!B103
 +Japan63!D103/Japan63!B103
 +Norway64!D103/Norway64!B103
 +Switzerland65!D103/Switzerland65!B103))</f>
        <v>0.30135043908423381</v>
      </c>
      <c r="F103" s="61">
        <f>IF(OR(
Australia61!I103   ="",
Australia61!D103   ="",
Australia61!B103   ="",
Canada62!I103      ="",
Canada62!D103      ="",
Canada62!B103      ="",
Japan63!I103       ="",
Japan63!D103       ="",
Japan63!B103       ="",
Norway64!I103      ="",
Norway64!D103      ="",
Norway64!B103      ="",
Switzerland65!I103 ="",
Switzerland65!D103 ="",
Switzerland65!B103 =""),"",
(Australia61!I103/Australia61!B103
 +Canada62!I103/Canada62!B103
 +Japan63!I103/Japan63!B103
 +Norway64!I103/Norway64!B103
 +Switzerland65!I103/Switzerland65!B103)
/(Australia61!D103/Australia61!B103
 +Canada62!D103/Canada62!B103
 +Japan63!D103/Japan63!B103
 +Norway64!D103/Norway64!B103
 +Switzerland65!D103/Switzerland65!B103))</f>
        <v>0.14314710272201867</v>
      </c>
      <c r="G103" s="61">
        <f>IF(OR(
Australia61!J103   ="",
Australia61!D103   ="",
Australia61!B103   ="",
Canada62!J103      ="",
Canada62!D103      ="",
Canada62!B103      ="",
Japan63!J103       ="",
Japan63!D103       ="",
Japan63!B103       ="",
Norway64!J103      ="",
Norway64!D103      ="",
Norway64!B103      ="",
Switzerland65!J103 ="",
Switzerland65!D103 ="",
Switzerland65!B103 =""),"",
(Australia61!J103/Australia61!B103
 +Canada62!J103/Canada62!B103
 +Japan63!J103/Japan63!B103
 +Norway64!J103/Norway64!B103
 +Switzerland65!J103/Switzerland65!B103)
/(Australia61!D103/Australia61!B103
 +Canada62!D103/Canada62!B103
 +Japan63!D103/Japan63!B103
 +Norway64!D103/Norway64!B103
 +Switzerland65!D103/Switzerland65!B103))</f>
        <v>0.13818833485218057</v>
      </c>
      <c r="H103" s="61">
        <f>IF(OR(
Australia61!K103   ="",
Australia61!D103   ="",
Australia61!B103   ="",
Canada62!K103      ="",
Canada62!D103      ="",
Canada62!B103      ="",
Japan63!K103       ="",
Japan63!D103       ="",
Japan63!B103       ="",
Norway64!K103      ="",
Norway64!D103      ="",
Norway64!B103      ="",
Switzerland65!K103 ="",
Switzerland65!D103 ="",
Switzerland65!B103 =""),"",
(Australia61!K103/Australia61!B103
 +Canada62!K103/Canada62!B103
 +Japan63!K103/Japan63!B103
 +Norway64!K103/Norway64!B103
 +Switzerland65!K103/Switzerland65!B103)
/(Australia61!D103/Australia61!B103
 +Canada62!D103/Canada62!B103
 +Japan63!D103/Japan63!B103
 +Norway64!D103/Norway64!B103
 +Switzerland65!D103/Switzerland65!B103))</f>
        <v>0.13256292642475859</v>
      </c>
      <c r="I103" s="61">
        <f>IF(OR(
Australia61!L103   ="",
Australia61!D103   ="",
Australia61!B103   ="",
Canada62!L103      ="",
Canada62!D103      ="",
Canada62!B103      ="",
Japan63!L103       ="",
Japan63!D103       ="",
Japan63!B103       ="",
Norway64!L103      ="",
Norway64!D103      ="",
Norway64!B103      ="",
Switzerland65!L103 ="",
Switzerland65!D103 ="",
Switzerland65!B103 =""),"",
(Australia61!L103/Australia61!B103
 +Canada62!L103/Canada62!B103
 +Japan63!L103/Japan63!B103
 +Norway64!L103/Norway64!B103
 +Switzerland65!L103/Switzerland65!B103)
/(Australia61!D103/Australia61!B103
 +Canada62!D103/Canada62!B103
 +Japan63!D103/Japan63!B103
 +Norway64!D103/Norway64!B103
 +Switzerland65!D103/Switzerland65!B103))</f>
        <v>0.13092568034142776</v>
      </c>
      <c r="J103" s="61">
        <f t="shared" si="2"/>
        <v>1.6372460833308233E-3</v>
      </c>
      <c r="K103" s="62">
        <f>IF(OR(
Australia61!D103   ="",Australia61!D102   ="",
Australia61!B103   ="",Australia61!B102   ="",
Australia61!N103   ="",Australia61!N102   ="",
Canada62!D103      ="",Canada62!D102      ="",
Canada62!B103      ="",Canada62!B102      ="",
Canada62!N103      ="",Canada62!N102      ="",
Japan63!D103       ="",Japan63!D102       ="",
Japan63!B103       ="",Japan63!B102       ="",
Japan63!N103       ="",Japan63!N102       ="",
Norway64!D103      ="",Norway64!D102      ="",
Norway64!B103      ="",Norway64!B102      ="",
Norway64!N103      ="",Norway64!N102      ="",
Switzerland65!D103 ="",Switzerland65!D102 ="",
Switzerland65!B103 ="",Switzerland65!B102 ="",
Switzerland65!N103 ="",Switzerland65!N102 =""),"",
LN(SQRT(
(Australia61!D103/Australia61!B103
 +Canada62!D103/Canada62!B103
 +Japan63!D103/Japan63!B103
 +Norway64!D103/Norway64!B103
 +Switzerland65!D103/Switzerland65!B103)
/(Australia61!D103/Australia61!N103*Australia61!N102/Australia61!B102
 +Canada62!D103/Canada62!N103*Canada62!N102/Canada62!B102
 +Japan63!D103/Japan63!N103*Japan63!N102/Japan63!B102
 +Norway64!D103/Norway64!N103*Norway64!N102/Norway64!B102
 +Switzerland65!D103/Switzerland65!N103*Switzerland65!N102/Switzerland65!B102)
*(Australia61!D102/Australia61!N102*Australia61!N103/Australia61!B103
 +Canada62!D102/Canada62!N102*Canada62!N103/Canada62!B103
 +Japan63!D102/Japan63!N102*Japan63!N103/Japan63!B103
 +Norway64!D102/Norway64!N102*Norway64!N103/Norway64!B103
 +Switzerland65!D102/Switzerland65!N102*Switzerland65!N103/Switzerland65!B103)
/(Australia61!D102/Australia61!B102
 +Canada62!D102/Canada62!B102
 +Japan63!D102/Japan63!B102
 +Norway64!D102/Norway64!B102
 +Switzerland65!D102/Switzerland65!B102))))</f>
        <v>7.4790110075551058E-2</v>
      </c>
      <c r="L103" s="62">
        <f>IF(OR(
Australia61!F103   ="",Australia61!F102   ="",
Australia61!D103   ="",Australia61!D102   ="",
Australia61!B103   ="",Australia61!B102   ="",
Australia61!P103   ="",Australia61!P102   ="",
Canada62!F103      ="",Canada62!F102      ="",
Canada62!D103      ="",Canada62!D102      ="",
Canada62!B103      ="",Canada62!B102      ="",
Canada62!P103      ="",Canada62!P102      ="",
Japan63!F103       ="",Japan63!F102       ="",
Japan63!D103       ="",Japan63!D102       ="",
Japan63!B103       ="",Japan63!B102       ="",
Japan63!P103       ="",Japan63!P102       ="",
Norway64!F103      ="",Norway64!F102      ="",
Norway64!D103      ="",Norway64!D102      ="",
Norway64!B103      ="",Norway64!B102      ="",
Norway64!P103      ="",Norway64!P102      ="",
Switzerland65!F103 ="",Switzerland65!F102 ="",
Switzerland65!D103 ="",Switzerland65!D102 ="",
Switzerland65!B103 ="",Switzerland65!B102 ="",
Switzerland65!P103 ="",Switzerland65!P102 =""),"",
LN(SQRT(
(Australia61!D103*Australia61!F103/Australia61!B103
 +Canada62!D103*Canada62!F103/Canada62!B103
 +Japan63!D103*Japan63!F103/Japan63!B103
 +Norway64!D103*Norway64!F103/Norway64!B103
 +Switzerland65!D103*Switzerland65!F103/Switzerland65!B103)
/(Australia61!D103*Australia61!F103/Australia61!P103*Australia61!P102/Australia61!B102
 +Canada62!D103*Canada62!F103/Canada62!P103*Canada62!P102/Canada62!B102
 +Japan63!D103*Japan63!F103/Japan63!P103*Japan63!P102/Japan63!B102
 +Norway64!D103*Norway64!F103/Norway64!P103*Norway64!P102/Norway64!B102
 +Switzerland65!D103*Switzerland65!F103/Switzerland65!P103*Switzerland65!P102/Switzerland65!B102)
*(Australia61!D102*Australia61!F102/Australia61!P102*Australia61!P103/Australia61!B103
 +Canada62!D102*Canada62!F102/Canada62!P102*Canada62!P103/Canada62!B103
 +Japan63!D102*Japan63!F102/Japan63!P102*Japan63!P103/Japan63!B103
 +Norway64!D102*Norway64!F102/Norway64!P102*Norway64!P103/Norway64!B103
 +Switzerland65!D102*Switzerland65!F102/Switzerland65!P102*Switzerland65!P103/Switzerland65!B103)
/(Australia61!D102*Australia61!F102/Australia61!B102
 +Canada62!D102*Canada62!F102/Canada62!B102
 +Japan63!D102*Japan63!F102/Japan63!B102
 +Norway64!D102*Norway64!F102/Norway64!B102
 +Switzerland65!D102*Switzerland65!F102/Switzerland65!B102))))</f>
        <v>7.0916724424778754E-2</v>
      </c>
      <c r="M103" s="62">
        <f>IF(OR(
Australia61!H103   ="",Australia61!H102   ="",
Australia61!D103   ="",Australia61!D102   ="",
Australia61!B103   ="",Australia61!B102   ="",
Australia61!Q103   ="",Australia61!Q102   ="",
Canada62!H103      ="",Canada62!H102      ="",
Canada62!D103      ="",Canada62!D102      ="",
Canada62!B103      ="",Canada62!B102      ="",
Canada62!Q103      ="",Canada62!Q102      ="",
Japan63!H103       ="",Japan63!H102       ="",
Japan63!D103       ="",Japan63!D102       ="",
Japan63!B103       ="",Japan63!B102       ="",
Japan63!Q103       ="",Japan63!Q102       ="",
Norway64!H103      ="",Norway64!H102      ="",
Norway64!D103      ="",Norway64!D102      ="",
Norway64!B103      ="",Norway64!B102      ="",
Norway64!Q103      ="",Norway64!Q102      ="",
Switzerland65!H103 ="",Switzerland65!H102 ="",
Switzerland65!D103 ="",Switzerland65!D102 ="",
Switzerland65!B103 ="",Switzerland65!B102 ="",
Switzerland65!Q103 ="",Switzerland65!Q102 =""),"",
LN(SQRT(
(Australia61!D103*Australia61!H103/Australia61!B103
 +Canada62!D103*Canada62!H103/Canada62!B103
 +Japan63!D103*Japan63!H103/Japan63!B103
 +Norway64!D103*Norway64!H103/Norway64!B103
 +Switzerland65!D103*Switzerland65!H103/Switzerland65!B103)
/(Australia61!D103*Australia61!H103/Australia61!Q103*Australia61!Q102/Australia61!B102
 +Canada62!D103*Canada62!H103/Canada62!Q103*Canada62!Q102/Canada62!B102
 +Japan63!D103*Japan63!H103/Japan63!Q103*Japan63!Q102/Japan63!B102
 +Norway64!D103*Norway64!H103/Norway64!Q103*Norway64!Q102/Norway64!B102
 +Switzerland65!D103*Switzerland65!H103/Switzerland65!Q103*Switzerland65!Q102/Switzerland65!B102)
*(Australia61!D102*Australia61!H102/Australia61!Q102*Australia61!Q103/Australia61!B103
 +Canada62!D102*Canada62!H102/Canada62!Q102*Canada62!Q103/Canada62!B103
 +Japan63!D102*Japan63!H102/Japan63!Q102*Japan63!Q103/Japan63!B103
 +Norway64!D102*Norway64!H102/Norway64!Q102*Norway64!Q103/Norway64!B103
 +Switzerland65!D102*Switzerland65!H102/Switzerland65!Q102*Switzerland65!Q103/Switzerland65!B103)
/(Australia61!D102*Australia61!H102/Australia61!B102
 +Canada62!D102*Canada62!H102/Canada62!B102
 +Japan63!D102*Japan63!H102/Japan63!B102
 +Norway64!D102*Norway64!H102/Norway64!B102
 +Switzerland65!D102*Switzerland65!H102/Switzerland65!B102))))</f>
        <v>5.042581335222468E-2</v>
      </c>
      <c r="N103" s="62">
        <f>IF(OR(
Australia61!I103   ="",Australia61!I102   ="",
Australia61!B103   ="",Australia61!B102   ="",
Australia61!R103   ="",Australia61!R102   ="",
Canada62!I103      ="",Canada62!I102      ="",
Canada62!B103      ="",Canada62!B102      ="",
Canada62!R103      ="",Canada62!R102      ="",
Japan63!I103       ="",Japan63!I102       ="",
Japan63!B103       ="",Japan63!B102       ="",
Japan63!R103       ="",Japan63!R102       ="",
Norway64!I103      ="",Norway64!I102      ="",
Norway64!B103      ="",Norway64!B102      ="",
Norway64!R103      ="",Norway64!R102      ="",
Switzerland65!I103 ="",Switzerland65!I102 ="",
Switzerland65!B103 ="",Switzerland65!B102 ="",
Switzerland65!R103 ="",Switzerland65!R102 =""),"",
LN(SQRT(
(Australia61!I103/Australia61!B103
 +Canada62!I103/Canada62!B103
 +Japan63!I103/Japan63!B103
 +Norway64!I103/Norway64!B103
 +Switzerland65!I103/Switzerland65!B103)
/(Australia61!I103/Australia61!R103*Australia61!R102/Australia61!B102
 +Canada62!I103/Canada62!R103*Canada62!R102/Canada62!B102
 +Japan63!I103/Japan63!R103*Japan63!R102/Japan63!B102
 +Norway64!I103/Norway64!R103*Norway64!R102/Norway64!B102
 +Switzerland65!I103/Switzerland65!R103*Switzerland65!R102/Switzerland65!B102)
*(Australia61!I102/Australia61!R102*Australia61!R103/Australia61!B103
 +Canada62!I102/Canada62!R102*Canada62!R103/Canada62!B103
 +Japan63!I102/Japan63!R102*Japan63!R103/Japan63!B103
 +Norway64!I102/Norway64!R102*Norway64!R103/Norway64!B103
 +Switzerland65!I102/Switzerland65!R102*Switzerland65!R103/Switzerland65!B103)
/(Australia61!I102/Australia61!B102
 +Canada62!I102/Canada62!B102
 +Japan63!I102/Japan63!B102
 +Norway64!I102/Norway64!B102
 +Switzerland65!I102/Switzerland65!B102))))</f>
        <v>0.11373161689468742</v>
      </c>
      <c r="O103" s="62">
        <f>IF(OR(
Australia61!K103   ="",Australia61!K102   ="",
Australia61!B103   ="",Australia61!B102   ="",
Australia61!S103   ="",Australia61!S102   ="",
Canada62!K103      ="",Canada62!K102      ="",
Canada62!B103      ="",Canada62!B102      ="",
Canada62!S103      ="",Canada62!S102      ="",
Japan63!K103       ="",Japan63!K102       ="",
Japan63!B103       ="",Japan63!B102       ="",
Japan63!S103       ="",Japan63!S102       ="",
Norway64!K103      ="",Norway64!K102      ="",
Norway64!B103      ="",Norway64!B102      ="",
Norway64!S103      ="",Norway64!S102      ="",
Switzerland65!K103 ="",Switzerland65!K102 ="",
Switzerland65!B103 ="",Switzerland65!B102 ="",
Switzerland65!S103 ="",Switzerland65!S102 =""),"",
LN(SQRT(
(Australia61!K103/Australia61!B103
 +Canada62!K103/Canada62!B103
 +Japan63!K103/Japan63!B103
 +Norway64!K103/Norway64!B103
 +Switzerland65!K103/Switzerland65!B103)
/(Australia61!K103/Australia61!S103*Australia61!S102/Australia61!B102
 +Canada62!K103/Canada62!S103*Canada62!S102/Canada62!B102
 +Japan63!K103/Japan63!S103*Japan63!S102/Japan63!B102
 +Norway64!K103/Norway64!S103*Norway64!S102/Norway64!B102
 +Switzerland65!K103/Switzerland65!S103*Switzerland65!S102/Switzerland65!B102)
*(Australia61!K102/Australia61!S102*Australia61!S103/Australia61!B103
 +Canada62!K102/Canada62!S102*Canada62!S103/Canada62!B103
 +Japan63!K102/Japan63!S102*Japan63!S103/Japan63!B103
 +Norway64!K102/Norway64!S102*Norway64!S103/Norway64!B103
 +Switzerland65!K102/Switzerland65!S102*Switzerland65!S103/Switzerland65!B103)
/(Australia61!K102/Australia61!B102
 +Canada62!K102/Canada62!B102
 +Japan63!K102/Japan63!B102
 +Norway64!K102/Norway64!B102
 +Switzerland65!K102/Switzerland65!B102))))</f>
        <v>4.7806187681292064E-2</v>
      </c>
      <c r="P103" s="62">
        <f>IF(OR(
Australia61!L103   ="",Australia61!L102   ="",
Australia61!B103   ="",Australia61!B102   ="",
Australia61!T103   ="",Australia61!T102   ="",
Canada62!L103      ="",Canada62!L102      ="",
Canada62!B103      ="",Canada62!B102      ="",
Canada62!T103      ="",Canada62!T102      ="",
Japan63!L103       ="",Japan63!L102       ="",
Japan63!B103       ="",Japan63!B102       ="",
Japan63!T103       ="",Japan63!T102       ="",
Norway64!L103      ="",Norway64!L102      ="",
Norway64!B103      ="",Norway64!B102      ="",
Norway64!T103      ="",Norway64!T102      ="",
Switzerland65!L103 ="",Switzerland65!L102 ="",
Switzerland65!B103 ="",Switzerland65!B102 ="",
Switzerland65!T103 ="",Switzerland65!T102 =""),"",
LN(SQRT(
(Australia61!L103/Australia61!B103
 +Canada62!L103/Canada62!B103
 +Japan63!L103/Japan63!B103
 +Norway64!L103/Norway64!B103
 +Switzerland65!L103/Switzerland65!B103)
/(Australia61!L103/Australia61!T103*Australia61!T102/Australia61!B102
 +Canada62!L103/Canada62!T103*Canada62!T102/Canada62!B102
 +Japan63!L103/Japan63!T103*Japan63!T102/Japan63!B102
 +Norway64!L103/Norway64!T103*Norway64!T102/Norway64!B102
 +Switzerland65!L103/Switzerland65!T103*Switzerland65!T102/Switzerland65!B102)
*(Australia61!L102/Australia61!T102*Australia61!T103/Australia61!B103
 +Canada62!L102/Canada62!T102*Canada62!T103/Canada62!B103
 +Japan63!L102/Japan63!T102*Japan63!T103/Japan63!B103
 +Norway64!L102/Norway64!T102*Norway64!T103/Norway64!B103
 +Switzerland65!L102/Switzerland65!T102*Switzerland65!T103/Switzerland65!B103)
/(Australia61!L102/Australia61!B102
 +Canada62!L102/Canada62!B102
 +Japan63!L102/Japan63!B102
 +Norway64!L102/Norway64!B102
 +Switzerland65!L102/Switzerland65!B102))))</f>
        <v>5.0514260357354186E-2</v>
      </c>
      <c r="Q103" s="61">
        <f t="shared" si="4"/>
        <v>-3.8733856507723041E-3</v>
      </c>
      <c r="R103" s="61">
        <f t="shared" si="5"/>
        <v>-2.4364296723326379E-2</v>
      </c>
      <c r="S103" s="61">
        <f t="shared" si="6"/>
        <v>3.8941506819136357E-2</v>
      </c>
      <c r="T103" s="61">
        <f t="shared" si="7"/>
        <v>-2.6983922394258994E-2</v>
      </c>
      <c r="U103" s="61">
        <f t="shared" si="8"/>
        <v>-2.4275849718196872E-2</v>
      </c>
      <c r="V103" s="61">
        <f>IF(OR(
Australia61!V103   ="",
Australia61!U103   ="",
Canada62!V103      ="",
Canada62!U103      ="",
Japan63!V103       ="",
Japan63!U103       ="",
Norway64!V103      ="",
Norway64!U103      ="",
Switzerland65!V103 ="",
Switzerland65!U103 =""),"",
LN((Australia61!V103+Canada62!V103+Japan63!V103+Norway64!V103+Switzerland65!V103)
/(Australia61!U103+Canada62!U103+Japan63!U103+Norway64!U103+Switzerland65!U103)))</f>
        <v>-0.7096444422927084</v>
      </c>
      <c r="W103" s="61">
        <f>IF(OR(
Australia61!V103   ="",
Australia61!W103   ="",
Australia61!U103   ="",
Canada62!V103      ="",
Canada62!W103      ="",
Canada62!U103      ="",
Japan63!V103       ="",
Japan63!W103       ="",
Japan63!U103       ="",
Norway64!V103      ="",
Norway64!W103      ="",
Norway64!U103      ="",
Switzerland65!V103 ="",
Switzerland65!W103 ="",
Switzerland65!V103 =""),"",
LN((Australia61!V103*Australia61!W103+Canada62!V103*Canada62!W103+Japan63!V103*Japan63!W103+Norway64!V103*Norway64!W103+Switzerland65!V103*Switzerland65!W103)
/(Australia61!U103+Canada62!U103+Japan63!U103+Norway64!U103+Switzerland65!U103)))</f>
        <v>6.9744573545178321</v>
      </c>
      <c r="X103" s="61">
        <f>IF(OR(
Australia61!X103   ="",
Australia61!D103   ="",
Australia61!B103   ="",
Canada62!X103      ="",
Canada62!D103      ="",
Canada62!B103      ="",
Japan63!X103       ="",
Japan63!D103       ="",
Japan63!B103       ="",
Norway64!X103      ="",
Norway64!D103      ="",
Norway64!B103      ="",
Switzerland65!X103 ="",
Switzerland65!D103 ="",
Switzerland65!B103 =""),"",
(Australia61!X103*Australia61!D103/Australia61!B103
 +Canada62!X103*Canada62!D103/Canada62!B103
 +Japan63!X103*Japan63!D103/Japan63!B103
 +Norway64!X103*Norway64!D103/Norway64!B103
 +Switzerland65!X103*Switzerland65!D103/Switzerland65!B103)
/(Australia61!D103/Australia61!B103
 +Canada62!D103/Canada62!B103
 +Japan63!D103/Japan63!B103
 +Norway64!D103/Norway64!B103
 +Switzerland65!D103/Switzerland65!B103))</f>
        <v>0.69280848854741095</v>
      </c>
      <c r="Y103" s="61">
        <f>IF(OR(
Australia61!Y103   ="",
Australia61!D103   ="",
Australia61!B103   ="",
Canada62!Y103      ="",
Canada62!D103      ="",
Canada62!B103      ="",
Japan63!Y103       ="",
Japan63!D103       ="",
Japan63!B103       ="",
Norway64!Y103      ="",
Norway64!D103      ="",
Norway64!B103      ="",
Switzerland65!Y103 ="",
Switzerland65!D103 ="",
Switzerland65!B103 =""),"",
(Australia61!Y103/Australia61!B103
 +Canada62!Y103/Canada62!B103
 +Japan63!Y103/Japan63!B103
 +Norway64!Y103/Norway64!B103
 +Switzerland65!Y103/Switzerland65!B103)
/(Australia61!D103/Australia61!B103
 +Canada62!D103/Canada62!B103
 +Japan63!D103/Japan63!B103
 +Norway64!D103/Norway64!B103
 +Switzerland65!D103/Switzerland65!B103))</f>
        <v>0.13282836310108082</v>
      </c>
      <c r="Z103" s="61">
        <v>7.18</v>
      </c>
      <c r="AA103" s="62">
        <f t="shared" si="3"/>
        <v>7.4098899244489508E-3</v>
      </c>
      <c r="AB103" s="61">
        <f>IF(OR(
Australia61!AB103   ="",
Australia61!D103   ="",
Australia61!B103   ="",
Canada62!AB103      ="",
Canada62!D103      ="",
Canada62!B103      ="",
Japan63!AB103       ="",
Japan63!D103       ="",
Japan63!B103       ="",
Norway64!AB103      ="",
Norway64!D103      ="",
Norway64!B103      ="",
Switzerland65!AB103 ="",
Switzerland65!D103 ="",
Switzerland65!B103 =""),"",
(Australia61!AB103*Australia61!D103/Australia61!B103
 +Canada62!AB103*Canada62!D103/Canada62!B103
 +Japan63!AB103*Japan63!D103/Japan63!B103
 +Norway64!AB103*Norway64!D103/Norway64!B103
 +Switzerland65!AB103*Switzerland65!D103/Switzerland65!B103)
/(Australia61!D103/Australia61!B103
 +Canada62!D103/Canada62!B103
 +Japan63!D103/Japan63!B103
 +Norway64!D103/Norway64!B103
 +Switzerland65!D103/Switzerland65!B103))</f>
        <v>0.26911209376473311</v>
      </c>
    </row>
    <row r="104" spans="1:28">
      <c r="A104" s="62">
        <v>1971</v>
      </c>
      <c r="B104" s="62" t="str">
        <f>IF(OR(
Australia61!AC104   ="",
Australia61!D104   ="",
Australia61!B104   ="",
Canada62!AC104      ="",
Canada62!D104      ="",
Canada62!B104      ="",
Japan63!AC104       ="",
Japan63!D104       ="",
Japan63!B104       ="",
Norway64!AC104      ="",
Norway64!D104      ="",
Norway64!B104      ="",
Switzerland65!AC104 ="",
Switzerland65!D104 ="",
Switzerland65!B104 =""),"",
(Australia61!AC104*Australia61!D104/Australia61!B104
 +Canada62!AC104*Canada62!D104/Canada62!B104
 +Japan63!AC104*Japan63!D104/Japan63!B104
 +Norway64!AC104*Norway64!D104/Norway64!B104
 +Switzerland65!AC104*Switzerland65!D104/Switzerland65!B104)
/(Australia61!D104/Australia61!B104
 +Canada62!D104/Canada62!B104
 +Japan63!D104/Japan63!B104
 +Norway64!D104/Norway64!B104
 +Switzerland65!D104/Switzerland65!B104))</f>
        <v/>
      </c>
      <c r="C104" s="61">
        <f>IF(OR(
Australia61!F104   ="",
Australia61!D104   ="",
Australia61!B104   ="",
Canada62!F104      ="",
Canada62!D104      ="",
Canada62!B104      ="",
Japan63!F104       ="",
Japan63!D104       ="",
Japan63!B104       ="",
Norway64!F104      ="",
Norway64!D104      ="",
Norway64!B104      ="",
Switzerland65!F104 ="",
Switzerland65!D104 ="",
Switzerland65!B104 =""),"",
(Australia61!F104*Australia61!D104/Australia61!B104
 +Canada62!F104*Canada62!D104/Canada62!B104
 +Japan63!F104*Japan63!D104/Japan63!B104
 +Norway64!F104*Norway64!D104/Norway64!B104
 +Switzerland65!F104*Switzerland65!D104/Switzerland65!B104)
/(Australia61!D104/Australia61!B104
 +Canada62!D104/Canada62!B104
 +Japan63!D104/Japan63!B104
 +Norway64!D104/Norway64!B104
 +Switzerland65!D104/Switzerland65!B104))</f>
        <v>0.52041754686517783</v>
      </c>
      <c r="D104" s="61" t="str">
        <f>IF(OR(
Australia61!AE104   ="",
Australia61!D104   ="",
Australia61!B104   ="",
Canada62!AE104      ="",
Canada62!D104      ="",
Canada62!B104      ="",
Japan63!AE104       ="",
Japan63!D104       ="",
Japan63!B104       ="",
Norway64!AE104      ="",
Norway64!D104      ="",
Norway64!B104      ="",
Switzerland65!AE104 ="",
Switzerland65!D104 ="",
Switzerland65!B104 =""),"",
(Australia61!AE104*Australia61!D104/Australia61!B104
 +Canada62!AE104*Canada62!D104/Canada62!B104
 +Japan63!AE104*Japan63!D104/Japan63!B104
 +Norway64!AE104*Norway64!D104/Norway64!B104
 +Switzerland65!AE104*Switzerland65!D104/Switzerland65!B104)
/(Australia61!D104/Australia61!B104
 +Canada62!D104/Canada62!B104
 +Japan63!D104/Japan63!B104
 +Norway64!D104/Norway64!B104
 +Switzerland65!D104/Switzerland65!B104))</f>
        <v/>
      </c>
      <c r="E104" s="61">
        <f>IF(OR(
Australia61!H104   ="",
Australia61!D104   ="",
Australia61!B104   ="",
Canada62!H104      ="",
Canada62!D104      ="",
Canada62!B104      ="",
Japan63!H104       ="",
Japan63!D104       ="",
Japan63!B104       ="",
Norway64!H104      ="",
Norway64!D104      ="",
Norway64!B104      ="",
Switzerland65!H104 ="",
Switzerland65!D104 ="",
Switzerland65!B104 =""),"",
(Australia61!H104*Australia61!D104/Australia61!B104
 +Canada62!H104*Canada62!D104/Canada62!B104
 +Japan63!H104*Japan63!D104/Japan63!B104
 +Norway64!H104*Norway64!D104/Norway64!B104
 +Switzerland65!H104*Switzerland65!D104/Switzerland65!B104)
/(Australia61!D104/Australia61!B104
 +Canada62!D104/Canada62!B104
 +Japan63!D104/Japan63!B104
 +Norway64!D104/Norway64!B104
 +Switzerland65!D104/Switzerland65!B104))</f>
        <v>0.303179930066801</v>
      </c>
      <c r="F104" s="61">
        <f>IF(OR(
Australia61!I104   ="",
Australia61!D104   ="",
Australia61!B104   ="",
Canada62!I104      ="",
Canada62!D104      ="",
Canada62!B104      ="",
Japan63!I104       ="",
Japan63!D104       ="",
Japan63!B104       ="",
Norway64!I104      ="",
Norway64!D104      ="",
Norway64!B104      ="",
Switzerland65!I104 ="",
Switzerland65!D104 ="",
Switzerland65!B104 =""),"",
(Australia61!I104/Australia61!B104
 +Canada62!I104/Canada62!B104
 +Japan63!I104/Japan63!B104
 +Norway64!I104/Norway64!B104
 +Switzerland65!I104/Switzerland65!B104)
/(Australia61!D104/Australia61!B104
 +Canada62!D104/Canada62!B104
 +Japan63!D104/Japan63!B104
 +Norway64!D104/Norway64!B104
 +Switzerland65!D104/Switzerland65!B104))</f>
        <v>0.14766339156623765</v>
      </c>
      <c r="G104" s="61">
        <f>IF(OR(
Australia61!J104   ="",
Australia61!D104   ="",
Australia61!B104   ="",
Canada62!J104      ="",
Canada62!D104      ="",
Canada62!B104      ="",
Japan63!J104       ="",
Japan63!D104       ="",
Japan63!B104       ="",
Norway64!J104      ="",
Norway64!D104      ="",
Norway64!B104      ="",
Switzerland65!J104 ="",
Switzerland65!D104 ="",
Switzerland65!B104 =""),"",
(Australia61!J104/Australia61!B104
 +Canada62!J104/Canada62!B104
 +Japan63!J104/Japan63!B104
 +Norway64!J104/Norway64!B104
 +Switzerland65!J104/Switzerland65!B104)
/(Australia61!D104/Australia61!B104
 +Canada62!D104/Canada62!B104
 +Japan63!D104/Japan63!B104
 +Norway64!D104/Norway64!B104
 +Switzerland65!D104/Switzerland65!B104))</f>
        <v>0.12814806716045687</v>
      </c>
      <c r="H104" s="61">
        <f>IF(OR(
Australia61!K104   ="",
Australia61!D104   ="",
Australia61!B104   ="",
Canada62!K104      ="",
Canada62!D104      ="",
Canada62!B104      ="",
Japan63!K104       ="",
Japan63!D104       ="",
Japan63!B104       ="",
Norway64!K104      ="",
Norway64!D104      ="",
Norway64!B104      ="",
Switzerland65!K104 ="",
Switzerland65!D104 ="",
Switzerland65!B104 =""),"",
(Australia61!K104/Australia61!B104
 +Canada62!K104/Canada62!B104
 +Japan63!K104/Japan63!B104
 +Norway64!K104/Norway64!B104
 +Switzerland65!K104/Switzerland65!B104)
/(Australia61!D104/Australia61!B104
 +Canada62!D104/Canada62!B104
 +Japan63!D104/Japan63!B104
 +Norway64!D104/Norway64!B104
 +Switzerland65!D104/Switzerland65!B104))</f>
        <v>0.13189832397881496</v>
      </c>
      <c r="I104" s="61">
        <f>IF(OR(
Australia61!L104   ="",
Australia61!D104   ="",
Australia61!B104   ="",
Canada62!L104      ="",
Canada62!D104      ="",
Canada62!B104      ="",
Japan63!L104       ="",
Japan63!D104       ="",
Japan63!B104       ="",
Norway64!L104      ="",
Norway64!D104      ="",
Norway64!B104      ="",
Switzerland65!L104 ="",
Switzerland65!D104 ="",
Switzerland65!B104 =""),"",
(Australia61!L104/Australia61!B104
 +Canada62!L104/Canada62!B104
 +Japan63!L104/Japan63!B104
 +Norway64!L104/Norway64!B104
 +Switzerland65!L104/Switzerland65!B104)
/(Australia61!D104/Australia61!B104
 +Canada62!D104/Canada62!B104
 +Japan63!D104/Japan63!B104
 +Norway64!D104/Norway64!B104
 +Switzerland65!D104/Switzerland65!B104))</f>
        <v>0.12307505301735755</v>
      </c>
      <c r="J104" s="61">
        <f t="shared" si="2"/>
        <v>8.8232709614574079E-3</v>
      </c>
      <c r="K104" s="62">
        <f>IF(OR(
Australia61!D104   ="",Australia61!D103   ="",
Australia61!B104   ="",Australia61!B103   ="",
Australia61!N104   ="",Australia61!N103   ="",
Canada62!D104      ="",Canada62!D103      ="",
Canada62!B104      ="",Canada62!B103      ="",
Canada62!N104      ="",Canada62!N103      ="",
Japan63!D104       ="",Japan63!D103       ="",
Japan63!B104       ="",Japan63!B103       ="",
Japan63!N104       ="",Japan63!N103       ="",
Norway64!D104      ="",Norway64!D103      ="",
Norway64!B104      ="",Norway64!B103      ="",
Norway64!N104      ="",Norway64!N103      ="",
Switzerland65!D104 ="",Switzerland65!D103 ="",
Switzerland65!B104 ="",Switzerland65!B103 ="",
Switzerland65!N104 ="",Switzerland65!N103 =""),"",
LN(SQRT(
(Australia61!D104/Australia61!B104
 +Canada62!D104/Canada62!B104
 +Japan63!D104/Japan63!B104
 +Norway64!D104/Norway64!B104
 +Switzerland65!D104/Switzerland65!B104)
/(Australia61!D104/Australia61!N104*Australia61!N103/Australia61!B103
 +Canada62!D104/Canada62!N104*Canada62!N103/Canada62!B103
 +Japan63!D104/Japan63!N104*Japan63!N103/Japan63!B103
 +Norway64!D104/Norway64!N104*Norway64!N103/Norway64!B103
 +Switzerland65!D104/Switzerland65!N104*Switzerland65!N103/Switzerland65!B103)
*(Australia61!D103/Australia61!N103*Australia61!N104/Australia61!B104
 +Canada62!D103/Canada62!N103*Canada62!N104/Canada62!B104
 +Japan63!D103/Japan63!N103*Japan63!N104/Japan63!B104
 +Norway64!D103/Norway64!N103*Norway64!N104/Norway64!B104
 +Switzerland65!D103/Switzerland65!N103*Switzerland65!N104/Switzerland65!B104)
/(Australia61!D103/Australia61!B103
 +Canada62!D103/Canada62!B103
 +Japan63!D103/Japan63!B103
 +Norway64!D103/Norway64!B103
 +Switzerland65!D103/Switzerland65!B103))))</f>
        <v>0.17224340485371184</v>
      </c>
      <c r="L104" s="62">
        <f>IF(OR(
Australia61!F104   ="",Australia61!F103   ="",
Australia61!D104   ="",Australia61!D103   ="",
Australia61!B104   ="",Australia61!B103   ="",
Australia61!P104   ="",Australia61!P103   ="",
Canada62!F104      ="",Canada62!F103      ="",
Canada62!D104      ="",Canada62!D103      ="",
Canada62!B104      ="",Canada62!B103      ="",
Canada62!P104      ="",Canada62!P103      ="",
Japan63!F104       ="",Japan63!F103       ="",
Japan63!D104       ="",Japan63!D103       ="",
Japan63!B104       ="",Japan63!B103       ="",
Japan63!P104       ="",Japan63!P103       ="",
Norway64!F104      ="",Norway64!F103      ="",
Norway64!D104      ="",Norway64!D103      ="",
Norway64!B104      ="",Norway64!B103      ="",
Norway64!P104      ="",Norway64!P103      ="",
Switzerland65!F104 ="",Switzerland65!F103 ="",
Switzerland65!D104 ="",Switzerland65!D103 ="",
Switzerland65!B104 ="",Switzerland65!B103 ="",
Switzerland65!P104 ="",Switzerland65!P103 =""),"",
LN(SQRT(
(Australia61!D104*Australia61!F104/Australia61!B104
 +Canada62!D104*Canada62!F104/Canada62!B104
 +Japan63!D104*Japan63!F104/Japan63!B104
 +Norway64!D104*Norway64!F104/Norway64!B104
 +Switzerland65!D104*Switzerland65!F104/Switzerland65!B104)
/(Australia61!D104*Australia61!F104/Australia61!P104*Australia61!P103/Australia61!B103
 +Canada62!D104*Canada62!F104/Canada62!P104*Canada62!P103/Canada62!B103
 +Japan63!D104*Japan63!F104/Japan63!P104*Japan63!P103/Japan63!B103
 +Norway64!D104*Norway64!F104/Norway64!P104*Norway64!P103/Norway64!B103
 +Switzerland65!D104*Switzerland65!F104/Switzerland65!P104*Switzerland65!P103/Switzerland65!B103)
*(Australia61!D103*Australia61!F103/Australia61!P103*Australia61!P104/Australia61!B104
 +Canada62!D103*Canada62!F103/Canada62!P103*Canada62!P104/Canada62!B104
 +Japan63!D103*Japan63!F103/Japan63!P103*Japan63!P104/Japan63!B104
 +Norway64!D103*Norway64!F103/Norway64!P103*Norway64!P104/Norway64!B104
 +Switzerland65!D103*Switzerland65!F103/Switzerland65!P103*Switzerland65!P104/Switzerland65!B104)
/(Australia61!D103*Australia61!F103/Australia61!B103
 +Canada62!D103*Canada62!F103/Canada62!B103
 +Japan63!D103*Japan63!F103/Japan63!B103
 +Norway64!D103*Norway64!F103/Norway64!B103
 +Switzerland65!D103*Switzerland65!F103/Switzerland65!B103))))</f>
        <v>0.1743452014088108</v>
      </c>
      <c r="M104" s="62">
        <f>IF(OR(
Australia61!H104   ="",Australia61!H103   ="",
Australia61!D104   ="",Australia61!D103   ="",
Australia61!B104   ="",Australia61!B103   ="",
Australia61!Q104   ="",Australia61!Q103   ="",
Canada62!H104      ="",Canada62!H103      ="",
Canada62!D104      ="",Canada62!D103      ="",
Canada62!B104      ="",Canada62!B103      ="",
Canada62!Q104      ="",Canada62!Q103      ="",
Japan63!H104       ="",Japan63!H103       ="",
Japan63!D104       ="",Japan63!D103       ="",
Japan63!B104       ="",Japan63!B103       ="",
Japan63!Q104       ="",Japan63!Q103       ="",
Norway64!H104      ="",Norway64!H103      ="",
Norway64!D104      ="",Norway64!D103      ="",
Norway64!B104      ="",Norway64!B103      ="",
Norway64!Q104      ="",Norway64!Q103      ="",
Switzerland65!H104 ="",Switzerland65!H103 ="",
Switzerland65!D104 ="",Switzerland65!D103 ="",
Switzerland65!B104 ="",Switzerland65!B103 ="",
Switzerland65!Q104 ="",Switzerland65!Q103 =""),"",
LN(SQRT(
(Australia61!D104*Australia61!H104/Australia61!B104
 +Canada62!D104*Canada62!H104/Canada62!B104
 +Japan63!D104*Japan63!H104/Japan63!B104
 +Norway64!D104*Norway64!H104/Norway64!B104
 +Switzerland65!D104*Switzerland65!H104/Switzerland65!B104)
/(Australia61!D104*Australia61!H104/Australia61!Q104*Australia61!Q103/Australia61!B103
 +Canada62!D104*Canada62!H104/Canada62!Q104*Canada62!Q103/Canada62!B103
 +Japan63!D104*Japan63!H104/Japan63!Q104*Japan63!Q103/Japan63!B103
 +Norway64!D104*Norway64!H104/Norway64!Q104*Norway64!Q103/Norway64!B103
 +Switzerland65!D104*Switzerland65!H104/Switzerland65!Q104*Switzerland65!Q103/Switzerland65!B103)
*(Australia61!D103*Australia61!H103/Australia61!Q103*Australia61!Q104/Australia61!B104
 +Canada62!D103*Canada62!H103/Canada62!Q103*Canada62!Q104/Canada62!B104
 +Japan63!D103*Japan63!H103/Japan63!Q103*Japan63!Q104/Japan63!B104
 +Norway64!D103*Norway64!H103/Norway64!Q103*Norway64!Q104/Norway64!B104
 +Switzerland65!D103*Switzerland65!H103/Switzerland65!Q103*Switzerland65!Q104/Switzerland65!B104)
/(Australia61!D103*Australia61!H103/Australia61!B103
 +Canada62!D103*Canada62!H103/Canada62!B103
 +Japan63!D103*Japan63!H103/Japan63!B103
 +Norway64!D103*Norway64!H103/Norway64!B103
 +Switzerland65!D103*Switzerland65!H103/Switzerland65!B103))))</f>
        <v>0.15712739629876507</v>
      </c>
      <c r="N104" s="62">
        <f>IF(OR(
Australia61!I104   ="",Australia61!I103   ="",
Australia61!B104   ="",Australia61!B103   ="",
Australia61!R104   ="",Australia61!R103   ="",
Canada62!I104      ="",Canada62!I103      ="",
Canada62!B104      ="",Canada62!B103      ="",
Canada62!R104      ="",Canada62!R103      ="",
Japan63!I104       ="",Japan63!I103       ="",
Japan63!B104       ="",Japan63!B103       ="",
Japan63!R104       ="",Japan63!R103       ="",
Norway64!I104      ="",Norway64!I103      ="",
Norway64!B104      ="",Norway64!B103      ="",
Norway64!R104      ="",Norway64!R103      ="",
Switzerland65!I104 ="",Switzerland65!I103 ="",
Switzerland65!B104 ="",Switzerland65!B103 ="",
Switzerland65!R104 ="",Switzerland65!R103 =""),"",
LN(SQRT(
(Australia61!I104/Australia61!B104
 +Canada62!I104/Canada62!B104
 +Japan63!I104/Japan63!B104
 +Norway64!I104/Norway64!B104
 +Switzerland65!I104/Switzerland65!B104)
/(Australia61!I104/Australia61!R104*Australia61!R103/Australia61!B103
 +Canada62!I104/Canada62!R104*Canada62!R103/Canada62!B103
 +Japan63!I104/Japan63!R104*Japan63!R103/Japan63!B103
 +Norway64!I104/Norway64!R104*Norway64!R103/Norway64!B103
 +Switzerland65!I104/Switzerland65!R104*Switzerland65!R103/Switzerland65!B103)
*(Australia61!I103/Australia61!R103*Australia61!R104/Australia61!B104
 +Canada62!I103/Canada62!R103*Canada62!R104/Canada62!B104
 +Japan63!I103/Japan63!R103*Japan63!R104/Japan63!B104
 +Norway64!I103/Norway64!R103*Norway64!R104/Norway64!B104
 +Switzerland65!I103/Switzerland65!R103*Switzerland65!R104/Switzerland65!B104)
/(Australia61!I103/Australia61!B103
 +Canada62!I103/Canada62!B103
 +Japan63!I103/Japan63!B103
 +Norway64!I103/Norway64!B103
 +Switzerland65!I103/Switzerland65!B103))))</f>
        <v>0.18701166042674972</v>
      </c>
      <c r="O104" s="62">
        <f>IF(OR(
Australia61!K104   ="",Australia61!K103   ="",
Australia61!B104   ="",Australia61!B103   ="",
Australia61!S104   ="",Australia61!S103   ="",
Canada62!K104      ="",Canada62!K103      ="",
Canada62!B104      ="",Canada62!B103      ="",
Canada62!S104      ="",Canada62!S103      ="",
Japan63!K104       ="",Japan63!K103       ="",
Japan63!B104       ="",Japan63!B103       ="",
Japan63!S104       ="",Japan63!S103       ="",
Norway64!K104      ="",Norway64!K103      ="",
Norway64!B104      ="",Norway64!B103      ="",
Norway64!S104      ="",Norway64!S103      ="",
Switzerland65!K104 ="",Switzerland65!K103 ="",
Switzerland65!B104 ="",Switzerland65!B103 ="",
Switzerland65!S104 ="",Switzerland65!S103 =""),"",
LN(SQRT(
(Australia61!K104/Australia61!B104
 +Canada62!K104/Canada62!B104
 +Japan63!K104/Japan63!B104
 +Norway64!K104/Norway64!B104
 +Switzerland65!K104/Switzerland65!B104)
/(Australia61!K104/Australia61!S104*Australia61!S103/Australia61!B103
 +Canada62!K104/Canada62!S104*Canada62!S103/Canada62!B103
 +Japan63!K104/Japan63!S104*Japan63!S103/Japan63!B103
 +Norway64!K104/Norway64!S104*Norway64!S103/Norway64!B103
 +Switzerland65!K104/Switzerland65!S104*Switzerland65!S103/Switzerland65!B103)
*(Australia61!K103/Australia61!S103*Australia61!S104/Australia61!B104
 +Canada62!K103/Canada62!S103*Canada62!S104/Canada62!B104
 +Japan63!K103/Japan63!S103*Japan63!S104/Japan63!B104
 +Norway64!K103/Norway64!S103*Norway64!S104/Norway64!B104
 +Switzerland65!K103/Switzerland65!S103*Switzerland65!S104/Switzerland65!B104)
/(Australia61!K103/Australia61!B103
 +Canada62!K103/Canada62!B103
 +Japan63!K103/Japan63!B103
 +Norway64!K103/Norway64!B103
 +Switzerland65!K103/Switzerland65!B103))))</f>
        <v>0.12320380736389046</v>
      </c>
      <c r="P104" s="62">
        <f>IF(OR(
Australia61!L104   ="",Australia61!L103   ="",
Australia61!B104   ="",Australia61!B103   ="",
Australia61!T104   ="",Australia61!T103   ="",
Canada62!L104      ="",Canada62!L103      ="",
Canada62!B104      ="",Canada62!B103      ="",
Canada62!T104      ="",Canada62!T103      ="",
Japan63!L104       ="",Japan63!L103       ="",
Japan63!B104       ="",Japan63!B103       ="",
Japan63!T104       ="",Japan63!T103       ="",
Norway64!L104      ="",Norway64!L103      ="",
Norway64!B104      ="",Norway64!B103      ="",
Norway64!T104      ="",Norway64!T103      ="",
Switzerland65!L104 ="",Switzerland65!L103 ="",
Switzerland65!B104 ="",Switzerland65!B103 ="",
Switzerland65!T104 ="",Switzerland65!T103 =""),"",
LN(SQRT(
(Australia61!L104/Australia61!B104
 +Canada62!L104/Canada62!B104
 +Japan63!L104/Japan63!B104
 +Norway64!L104/Norway64!B104
 +Switzerland65!L104/Switzerland65!B104)
/(Australia61!L104/Australia61!T104*Australia61!T103/Australia61!B103
 +Canada62!L104/Canada62!T104*Canada62!T103/Canada62!B103
 +Japan63!L104/Japan63!T104*Japan63!T103/Japan63!B103
 +Norway64!L104/Norway64!T104*Norway64!T103/Norway64!B103
 +Switzerland65!L104/Switzerland65!T104*Switzerland65!T103/Switzerland65!B103)
*(Australia61!L103/Australia61!T103*Australia61!T104/Australia61!B104
 +Canada62!L103/Canada62!T103*Canada62!T104/Canada62!B104
 +Japan63!L103/Japan63!T103*Japan63!T104/Japan63!B104
 +Norway64!L103/Norway64!T103*Norway64!T104/Norway64!B104
 +Switzerland65!L103/Switzerland65!T103*Switzerland65!T104/Switzerland65!B104)
/(Australia61!L103/Australia61!B103
 +Canada62!L103/Canada62!B103
 +Japan63!L103/Japan63!B103
 +Norway64!L103/Norway64!B103
 +Switzerland65!L103/Switzerland65!B103))))</f>
        <v>0.11319601342025318</v>
      </c>
      <c r="Q104" s="61">
        <f t="shared" si="4"/>
        <v>2.1017965550989559E-3</v>
      </c>
      <c r="R104" s="61">
        <f t="shared" si="5"/>
        <v>-1.5116008554946769E-2</v>
      </c>
      <c r="S104" s="61">
        <f t="shared" si="6"/>
        <v>1.4768255573037875E-2</v>
      </c>
      <c r="T104" s="61">
        <f t="shared" si="7"/>
        <v>-4.9039597489821382E-2</v>
      </c>
      <c r="U104" s="61">
        <f t="shared" si="8"/>
        <v>-5.9047391433458662E-2</v>
      </c>
      <c r="V104" s="61">
        <f>IF(OR(
Australia61!V104   ="",
Australia61!U104   ="",
Canada62!V104      ="",
Canada62!U104      ="",
Japan63!V104       ="",
Japan63!U104       ="",
Norway64!V104      ="",
Norway64!U104      ="",
Switzerland65!V104 ="",
Switzerland65!U104 =""),"",
LN((Australia61!V104+Canada62!V104+Japan63!V104+Norway64!V104+Switzerland65!V104)
/(Australia61!U104+Canada62!U104+Japan63!U104+Norway64!U104+Switzerland65!U104)))</f>
        <v>-0.71296378080799849</v>
      </c>
      <c r="W104" s="61">
        <f>IF(OR(
Australia61!V104   ="",
Australia61!W104   ="",
Australia61!U104   ="",
Canada62!V104      ="",
Canada62!W104      ="",
Canada62!U104      ="",
Japan63!V104       ="",
Japan63!W104       ="",
Japan63!U104       ="",
Norway64!V104      ="",
Norway64!W104      ="",
Norway64!U104      ="",
Switzerland65!V104 ="",
Switzerland65!W104 ="",
Switzerland65!V104 =""),"",
LN((Australia61!V104*Australia61!W104+Canada62!V104*Canada62!W104+Japan63!V104*Japan63!W104+Norway64!V104*Norway64!W104+Switzerland65!V104*Switzerland65!W104)
/(Australia61!U104+Canada62!U104+Japan63!U104+Norway64!U104+Switzerland65!U104)))</f>
        <v>6.9681161729256527</v>
      </c>
      <c r="X104" s="61">
        <f>IF(OR(
Australia61!X104   ="",
Australia61!D104   ="",
Australia61!B104   ="",
Canada62!X104      ="",
Canada62!D104      ="",
Canada62!B104      ="",
Japan63!X104       ="",
Japan63!D104       ="",
Japan63!B104       ="",
Norway64!X104      ="",
Norway64!D104      ="",
Norway64!B104      ="",
Switzerland65!X104 ="",
Switzerland65!D104 ="",
Switzerland65!B104 =""),"",
(Australia61!X104*Australia61!D104/Australia61!B104
 +Canada62!X104*Canada62!D104/Canada62!B104
 +Japan63!X104*Japan63!D104/Japan63!B104
 +Norway64!X104*Norway64!D104/Norway64!B104
 +Switzerland65!X104*Switzerland65!D104/Switzerland65!B104)
/(Australia61!D104/Australia61!B104
 +Canada62!D104/Canada62!B104
 +Japan63!D104/Japan63!B104
 +Norway64!D104/Norway64!B104
 +Switzerland65!D104/Switzerland65!B104))</f>
        <v>0.69221797697046716</v>
      </c>
      <c r="Y104" s="61">
        <f>IF(OR(
Australia61!Y104   ="",
Australia61!D104   ="",
Australia61!B104   ="",
Canada62!Y104      ="",
Canada62!D104      ="",
Canada62!B104      ="",
Japan63!Y104       ="",
Japan63!D104       ="",
Japan63!B104       ="",
Norway64!Y104      ="",
Norway64!D104      ="",
Norway64!B104      ="",
Switzerland65!Y104 ="",
Switzerland65!D104 ="",
Switzerland65!B104 =""),"",
(Australia61!Y104/Australia61!B104
 +Canada62!Y104/Canada62!B104
 +Japan63!Y104/Japan63!B104
 +Norway64!Y104/Norway64!B104
 +Switzerland65!Y104/Switzerland65!B104)
/(Australia61!D104/Australia61!B104
 +Canada62!D104/Canada62!B104
 +Japan63!D104/Japan63!B104
 +Norway64!D104/Norway64!B104
 +Switzerland65!D104/Switzerland65!B104))</f>
        <v>0.13200505201427495</v>
      </c>
      <c r="Z104" s="61">
        <v>4.66</v>
      </c>
      <c r="AA104" s="62">
        <f t="shared" si="3"/>
        <v>-0.10044340485371184</v>
      </c>
      <c r="AB104" s="61">
        <f>IF(OR(
Australia61!AB104   ="",
Australia61!D104   ="",
Australia61!B104   ="",
Canada62!AB104      ="",
Canada62!D104      ="",
Canada62!B104      ="",
Japan63!AB104       ="",
Japan63!D104       ="",
Japan63!B104       ="",
Norway64!AB104      ="",
Norway64!D104      ="",
Norway64!B104      ="",
Switzerland65!AB104 ="",
Switzerland65!D104 ="",
Switzerland65!B104 =""),"",
(Australia61!AB104*Australia61!D104/Australia61!B104
 +Canada62!AB104*Canada62!D104/Canada62!B104
 +Japan63!AB104*Japan63!D104/Japan63!B104
 +Norway64!AB104*Norway64!D104/Norway64!B104
 +Switzerland65!AB104*Switzerland65!D104/Switzerland65!B104)
/(Australia61!D104/Australia61!B104
 +Canada62!D104/Canada62!B104
 +Japan63!D104/Japan63!B104
 +Norway64!D104/Norway64!B104
 +Switzerland65!D104/Switzerland65!B104))</f>
        <v>0.26072350921050857</v>
      </c>
    </row>
    <row r="105" spans="1:28">
      <c r="A105" s="62">
        <v>1972</v>
      </c>
      <c r="B105" s="62" t="str">
        <f>IF(OR(
Australia61!AC105   ="",
Australia61!D105   ="",
Australia61!B105   ="",
Canada62!AC105      ="",
Canada62!D105      ="",
Canada62!B105      ="",
Japan63!AC105       ="",
Japan63!D105       ="",
Japan63!B105       ="",
Norway64!AC105      ="",
Norway64!D105      ="",
Norway64!B105      ="",
Switzerland65!AC105 ="",
Switzerland65!D105 ="",
Switzerland65!B105 =""),"",
(Australia61!AC105*Australia61!D105/Australia61!B105
 +Canada62!AC105*Canada62!D105/Canada62!B105
 +Japan63!AC105*Japan63!D105/Japan63!B105
 +Norway64!AC105*Norway64!D105/Norway64!B105
 +Switzerland65!AC105*Switzerland65!D105/Switzerland65!B105)
/(Australia61!D105/Australia61!B105
 +Canada62!D105/Canada62!B105
 +Japan63!D105/Japan63!B105
 +Norway64!D105/Norway64!B105
 +Switzerland65!D105/Switzerland65!B105))</f>
        <v/>
      </c>
      <c r="C105" s="61">
        <f>IF(OR(
Australia61!F105   ="",
Australia61!D105   ="",
Australia61!B105   ="",
Canada62!F105      ="",
Canada62!D105      ="",
Canada62!B105      ="",
Japan63!F105       ="",
Japan63!D105       ="",
Japan63!B105       ="",
Norway64!F105      ="",
Norway64!D105      ="",
Norway64!B105      ="",
Switzerland65!F105 ="",
Switzerland65!D105 ="",
Switzerland65!B105 =""),"",
(Australia61!F105*Australia61!D105/Australia61!B105
 +Canada62!F105*Canada62!D105/Canada62!B105
 +Japan63!F105*Japan63!D105/Japan63!B105
 +Norway64!F105*Norway64!D105/Norway64!B105
 +Switzerland65!F105*Switzerland65!D105/Switzerland65!B105)
/(Australia61!D105/Australia61!B105
 +Canada62!D105/Canada62!B105
 +Japan63!D105/Japan63!B105
 +Norway64!D105/Norway64!B105
 +Switzerland65!D105/Switzerland65!B105))</f>
        <v>0.52222824510045929</v>
      </c>
      <c r="D105" s="61" t="str">
        <f>IF(OR(
Australia61!AE105   ="",
Australia61!D105   ="",
Australia61!B105   ="",
Canada62!AE105      ="",
Canada62!D105      ="",
Canada62!B105      ="",
Japan63!AE105       ="",
Japan63!D105       ="",
Japan63!B105       ="",
Norway64!AE105      ="",
Norway64!D105      ="",
Norway64!B105      ="",
Switzerland65!AE105 ="",
Switzerland65!D105 ="",
Switzerland65!B105 =""),"",
(Australia61!AE105*Australia61!D105/Australia61!B105
 +Canada62!AE105*Canada62!D105/Canada62!B105
 +Japan63!AE105*Japan63!D105/Japan63!B105
 +Norway64!AE105*Norway64!D105/Norway64!B105
 +Switzerland65!AE105*Switzerland65!D105/Switzerland65!B105)
/(Australia61!D105/Australia61!B105
 +Canada62!D105/Canada62!B105
 +Japan63!D105/Japan63!B105
 +Norway64!D105/Norway64!B105
 +Switzerland65!D105/Switzerland65!B105))</f>
        <v/>
      </c>
      <c r="E105" s="61">
        <f>IF(OR(
Australia61!H105   ="",
Australia61!D105   ="",
Australia61!B105   ="",
Canada62!H105      ="",
Canada62!D105      ="",
Canada62!B105      ="",
Japan63!H105       ="",
Japan63!D105       ="",
Japan63!B105       ="",
Norway64!H105      ="",
Norway64!D105      ="",
Norway64!B105      ="",
Switzerland65!H105 ="",
Switzerland65!D105 ="",
Switzerland65!B105 =""),"",
(Australia61!H105*Australia61!D105/Australia61!B105
 +Canada62!H105*Canada62!D105/Canada62!B105
 +Japan63!H105*Japan63!D105/Japan63!B105
 +Norway64!H105*Norway64!D105/Norway64!B105
 +Switzerland65!H105*Switzerland65!D105/Switzerland65!B105)
/(Australia61!D105/Australia61!B105
 +Canada62!D105/Canada62!B105
 +Japan63!D105/Japan63!B105
 +Norway64!D105/Norway64!B105
 +Switzerland65!D105/Switzerland65!B105))</f>
        <v>0.30144981438882601</v>
      </c>
      <c r="F105" s="61">
        <f>IF(OR(
Australia61!I105   ="",
Australia61!D105   ="",
Australia61!B105   ="",
Canada62!I105      ="",
Canada62!D105      ="",
Canada62!B105      ="",
Japan63!I105       ="",
Japan63!D105       ="",
Japan63!B105       ="",
Norway64!I105      ="",
Norway64!D105      ="",
Norway64!B105      ="",
Switzerland65!I105 ="",
Switzerland65!D105 ="",
Switzerland65!B105 =""),"",
(Australia61!I105/Australia61!B105
 +Canada62!I105/Canada62!B105
 +Japan63!I105/Japan63!B105
 +Norway64!I105/Norway64!B105
 +Switzerland65!I105/Switzerland65!B105)
/(Australia61!D105/Australia61!B105
 +Canada62!D105/Canada62!B105
 +Japan63!D105/Japan63!B105
 +Norway64!D105/Norway64!B105
 +Switzerland65!D105/Switzerland65!B105))</f>
        <v>0.15546708303185774</v>
      </c>
      <c r="G105" s="61">
        <f>IF(OR(
Australia61!J105   ="",
Australia61!D105   ="",
Australia61!B105   ="",
Canada62!J105      ="",
Canada62!D105      ="",
Canada62!B105      ="",
Japan63!J105       ="",
Japan63!D105       ="",
Japan63!B105       ="",
Norway64!J105      ="",
Norway64!D105      ="",
Norway64!B105      ="",
Switzerland65!J105 ="",
Switzerland65!D105 ="",
Switzerland65!B105 =""),"",
(Australia61!J105/Australia61!B105
 +Canada62!J105/Canada62!B105
 +Japan63!J105/Japan63!B105
 +Norway64!J105/Norway64!B105
 +Switzerland65!J105/Switzerland65!B105)
/(Australia61!D105/Australia61!B105
 +Canada62!D105/Canada62!B105
 +Japan63!D105/Japan63!B105
 +Norway64!D105/Norway64!B105
 +Switzerland65!D105/Switzerland65!B105))</f>
        <v>0.1422264560436178</v>
      </c>
      <c r="H105" s="61">
        <f>IF(OR(
Australia61!K105   ="",
Australia61!D105   ="",
Australia61!B105   ="",
Canada62!K105      ="",
Canada62!D105      ="",
Canada62!B105      ="",
Japan63!K105       ="",
Japan63!D105       ="",
Japan63!B105       ="",
Norway64!K105      ="",
Norway64!D105      ="",
Norway64!B105      ="",
Switzerland65!K105 ="",
Switzerland65!D105 ="",
Switzerland65!B105 =""),"",
(Australia61!K105/Australia61!B105
 +Canada62!K105/Canada62!B105
 +Japan63!K105/Japan63!B105
 +Norway64!K105/Norway64!B105
 +Switzerland65!K105/Switzerland65!B105)
/(Australia61!D105/Australia61!B105
 +Canada62!D105/Canada62!B105
 +Japan63!D105/Japan63!B105
 +Norway64!D105/Norway64!B105
 +Switzerland65!D105/Switzerland65!B105))</f>
        <v>0.12757151951767459</v>
      </c>
      <c r="I105" s="61">
        <f>IF(OR(
Australia61!L105   ="",
Australia61!D105   ="",
Australia61!B105   ="",
Canada62!L105      ="",
Canada62!D105      ="",
Canada62!B105      ="",
Japan63!L105       ="",
Japan63!D105       ="",
Japan63!B105       ="",
Norway64!L105      ="",
Norway64!D105      ="",
Norway64!B105      ="",
Switzerland65!L105 ="",
Switzerland65!D105 ="",
Switzerland65!B105 =""),"",
(Australia61!L105/Australia61!B105
 +Canada62!L105/Canada62!B105
 +Japan63!L105/Japan63!B105
 +Norway64!L105/Norway64!B105
 +Switzerland65!L105/Switzerland65!B105)
/(Australia61!D105/Australia61!B105
 +Canada62!D105/Canada62!B105
 +Japan63!D105/Japan63!B105
 +Norway64!D105/Norway64!B105
 +Switzerland65!D105/Switzerland65!B105))</f>
        <v>0.11665882890754914</v>
      </c>
      <c r="J105" s="61">
        <f t="shared" si="2"/>
        <v>1.0912690610125453E-2</v>
      </c>
      <c r="K105" s="62">
        <f>IF(OR(
Australia61!D105   ="",Australia61!D104   ="",
Australia61!B105   ="",Australia61!B104   ="",
Australia61!N105   ="",Australia61!N104   ="",
Canada62!D105      ="",Canada62!D104      ="",
Canada62!B105      ="",Canada62!B104      ="",
Canada62!N105      ="",Canada62!N104      ="",
Japan63!D105       ="",Japan63!D104       ="",
Japan63!B105       ="",Japan63!B104       ="",
Japan63!N105       ="",Japan63!N104       ="",
Norway64!D105      ="",Norway64!D104      ="",
Norway64!B105      ="",Norway64!B104      ="",
Norway64!N105      ="",Norway64!N104      ="",
Switzerland65!D105 ="",Switzerland65!D104 ="",
Switzerland65!B105 ="",Switzerland65!B104 ="",
Switzerland65!N105 ="",Switzerland65!N104 =""),"",
LN(SQRT(
(Australia61!D105/Australia61!B105
 +Canada62!D105/Canada62!B105
 +Japan63!D105/Japan63!B105
 +Norway64!D105/Norway64!B105
 +Switzerland65!D105/Switzerland65!B105)
/(Australia61!D105/Australia61!N105*Australia61!N104/Australia61!B104
 +Canada62!D105/Canada62!N105*Canada62!N104/Canada62!B104
 +Japan63!D105/Japan63!N105*Japan63!N104/Japan63!B104
 +Norway64!D105/Norway64!N105*Norway64!N104/Norway64!B104
 +Switzerland65!D105/Switzerland65!N105*Switzerland65!N104/Switzerland65!B104)
*(Australia61!D104/Australia61!N104*Australia61!N105/Australia61!B105
 +Canada62!D104/Canada62!N104*Canada62!N105/Canada62!B105
 +Japan63!D104/Japan63!N104*Japan63!N105/Japan63!B105
 +Norway64!D104/Norway64!N104*Norway64!N105/Norway64!B105
 +Switzerland65!D104/Switzerland65!N104*Switzerland65!N105/Switzerland65!B105)
/(Australia61!D104/Australia61!B104
 +Canada62!D104/Canada62!B104
 +Japan63!D104/Japan63!B104
 +Norway64!D104/Norway64!B104
 +Switzerland65!D104/Switzerland65!B104))))</f>
        <v>9.3429223853404589E-2</v>
      </c>
      <c r="L105" s="62">
        <f>IF(OR(
Australia61!F105   ="",Australia61!F104   ="",
Australia61!D105   ="",Australia61!D104   ="",
Australia61!B105   ="",Australia61!B104   ="",
Australia61!P105   ="",Australia61!P104   ="",
Canada62!F105      ="",Canada62!F104      ="",
Canada62!D105      ="",Canada62!D104      ="",
Canada62!B105      ="",Canada62!B104      ="",
Canada62!P105      ="",Canada62!P104      ="",
Japan63!F105       ="",Japan63!F104       ="",
Japan63!D105       ="",Japan63!D104       ="",
Japan63!B105       ="",Japan63!B104       ="",
Japan63!P105       ="",Japan63!P104       ="",
Norway64!F105      ="",Norway64!F104      ="",
Norway64!D105      ="",Norway64!D104      ="",
Norway64!B105      ="",Norway64!B104      ="",
Norway64!P105      ="",Norway64!P104      ="",
Switzerland65!F105 ="",Switzerland65!F104 ="",
Switzerland65!D105 ="",Switzerland65!D104 ="",
Switzerland65!B105 ="",Switzerland65!B104 ="",
Switzerland65!P105 ="",Switzerland65!P104 =""),"",
LN(SQRT(
(Australia61!D105*Australia61!F105/Australia61!B105
 +Canada62!D105*Canada62!F105/Canada62!B105
 +Japan63!D105*Japan63!F105/Japan63!B105
 +Norway64!D105*Norway64!F105/Norway64!B105
 +Switzerland65!D105*Switzerland65!F105/Switzerland65!B105)
/(Australia61!D105*Australia61!F105/Australia61!P105*Australia61!P104/Australia61!B104
 +Canada62!D105*Canada62!F105/Canada62!P105*Canada62!P104/Canada62!B104
 +Japan63!D105*Japan63!F105/Japan63!P105*Japan63!P104/Japan63!B104
 +Norway64!D105*Norway64!F105/Norway64!P105*Norway64!P104/Norway64!B104
 +Switzerland65!D105*Switzerland65!F105/Switzerland65!P105*Switzerland65!P104/Switzerland65!B104)
*(Australia61!D104*Australia61!F104/Australia61!P104*Australia61!P105/Australia61!B105
 +Canada62!D104*Canada62!F104/Canada62!P104*Canada62!P105/Canada62!B105
 +Japan63!D104*Japan63!F104/Japan63!P104*Japan63!P105/Japan63!B105
 +Norway64!D104*Norway64!F104/Norway64!P104*Norway64!P105/Norway64!B105
 +Switzerland65!D104*Switzerland65!F104/Switzerland65!P104*Switzerland65!P105/Switzerland65!B105)
/(Australia61!D104*Australia61!F104/Australia61!B104
 +Canada62!D104*Canada62!F104/Canada62!B104
 +Japan63!D104*Japan63!F104/Japan63!B104
 +Norway64!D104*Norway64!F104/Norway64!B104
 +Switzerland65!D104*Switzerland65!F104/Switzerland65!B104))))</f>
        <v>9.2800891560411117E-2</v>
      </c>
      <c r="M105" s="62">
        <f>IF(OR(
Australia61!H105   ="",Australia61!H104   ="",
Australia61!D105   ="",Australia61!D104   ="",
Australia61!B105   ="",Australia61!B104   ="",
Australia61!Q105   ="",Australia61!Q104   ="",
Canada62!H105      ="",Canada62!H104      ="",
Canada62!D105      ="",Canada62!D104      ="",
Canada62!B105      ="",Canada62!B104      ="",
Canada62!Q105      ="",Canada62!Q104      ="",
Japan63!H105       ="",Japan63!H104       ="",
Japan63!D105       ="",Japan63!D104       ="",
Japan63!B105       ="",Japan63!B104       ="",
Japan63!Q105       ="",Japan63!Q104       ="",
Norway64!H105      ="",Norway64!H104      ="",
Norway64!D105      ="",Norway64!D104      ="",
Norway64!B105      ="",Norway64!B104      ="",
Norway64!Q105      ="",Norway64!Q104      ="",
Switzerland65!H105 ="",Switzerland65!H104 ="",
Switzerland65!D105 ="",Switzerland65!D104 ="",
Switzerland65!B105 ="",Switzerland65!B104 ="",
Switzerland65!Q105 ="",Switzerland65!Q104 =""),"",
LN(SQRT(
(Australia61!D105*Australia61!H105/Australia61!B105
 +Canada62!D105*Canada62!H105/Canada62!B105
 +Japan63!D105*Japan63!H105/Japan63!B105
 +Norway64!D105*Norway64!H105/Norway64!B105
 +Switzerland65!D105*Switzerland65!H105/Switzerland65!B105)
/(Australia61!D105*Australia61!H105/Australia61!Q105*Australia61!Q104/Australia61!B104
 +Canada62!D105*Canada62!H105/Canada62!Q105*Canada62!Q104/Canada62!B104
 +Japan63!D105*Japan63!H105/Japan63!Q105*Japan63!Q104/Japan63!B104
 +Norway64!D105*Norway64!H105/Norway64!Q105*Norway64!Q104/Norway64!B104
 +Switzerland65!D105*Switzerland65!H105/Switzerland65!Q105*Switzerland65!Q104/Switzerland65!B104)
*(Australia61!D104*Australia61!H104/Australia61!Q104*Australia61!Q105/Australia61!B105
 +Canada62!D104*Canada62!H104/Canada62!Q104*Canada62!Q105/Canada62!B105
 +Japan63!D104*Japan63!H104/Japan63!Q104*Japan63!Q105/Japan63!B105
 +Norway64!D104*Norway64!H104/Norway64!Q104*Norway64!Q105/Norway64!B105
 +Switzerland65!D104*Switzerland65!H104/Switzerland65!Q104*Switzerland65!Q105/Switzerland65!B105)
/(Australia61!D104*Australia61!H104/Australia61!B104
 +Canada62!D104*Canada62!H104/Canada62!B104
 +Japan63!D104*Japan63!H104/Japan63!B104
 +Norway64!D104*Norway64!H104/Norway64!B104
 +Switzerland65!D104*Switzerland65!H104/Switzerland65!B104))))</f>
        <v>8.2455161312691774E-2</v>
      </c>
      <c r="N105" s="62">
        <f>IF(OR(
Australia61!I105   ="",Australia61!I104   ="",
Australia61!B105   ="",Australia61!B104   ="",
Australia61!R105   ="",Australia61!R104   ="",
Canada62!I105      ="",Canada62!I104      ="",
Canada62!B105      ="",Canada62!B104      ="",
Canada62!R105      ="",Canada62!R104      ="",
Japan63!I105       ="",Japan63!I104       ="",
Japan63!B105       ="",Japan63!B104       ="",
Japan63!R105       ="",Japan63!R104       ="",
Norway64!I105      ="",Norway64!I104      ="",
Norway64!B105      ="",Norway64!B104      ="",
Norway64!R105      ="",Norway64!R104      ="",
Switzerland65!I105 ="",Switzerland65!I104 ="",
Switzerland65!B105 ="",Switzerland65!B104 ="",
Switzerland65!R105 ="",Switzerland65!R104 =""),"",
LN(SQRT(
(Australia61!I105/Australia61!B105
 +Canada62!I105/Canada62!B105
 +Japan63!I105/Japan63!B105
 +Norway64!I105/Norway64!B105
 +Switzerland65!I105/Switzerland65!B105)
/(Australia61!I105/Australia61!R105*Australia61!R104/Australia61!B104
 +Canada62!I105/Canada62!R105*Canada62!R104/Canada62!B104
 +Japan63!I105/Japan63!R105*Japan63!R104/Japan63!B104
 +Norway64!I105/Norway64!R105*Norway64!R104/Norway64!B104
 +Switzerland65!I105/Switzerland65!R105*Switzerland65!R104/Switzerland65!B104)
*(Australia61!I104/Australia61!R104*Australia61!R105/Australia61!B105
 +Canada62!I104/Canada62!R104*Canada62!R105/Canada62!B105
 +Japan63!I104/Japan63!R104*Japan63!R105/Japan63!B105
 +Norway64!I104/Norway64!R104*Norway64!R105/Norway64!B105
 +Switzerland65!I104/Switzerland65!R104*Switzerland65!R105/Switzerland65!B105)
/(Australia61!I104/Australia61!B104
 +Canada62!I104/Canada62!B104
 +Japan63!I104/Japan63!B104
 +Norway64!I104/Norway64!B104
 +Switzerland65!I104/Switzerland65!B104))))</f>
        <v>0.12929506730372411</v>
      </c>
      <c r="O105" s="62">
        <f>IF(OR(
Australia61!K105   ="",Australia61!K104   ="",
Australia61!B105   ="",Australia61!B104   ="",
Australia61!S105   ="",Australia61!S104   ="",
Canada62!K105      ="",Canada62!K104      ="",
Canada62!B105      ="",Canada62!B104      ="",
Canada62!S105      ="",Canada62!S104      ="",
Japan63!K105       ="",Japan63!K104       ="",
Japan63!B105       ="",Japan63!B104       ="",
Japan63!S105       ="",Japan63!S104       ="",
Norway64!K105      ="",Norway64!K104      ="",
Norway64!B105      ="",Norway64!B104      ="",
Norway64!S105      ="",Norway64!S104      ="",
Switzerland65!K105 ="",Switzerland65!K104 ="",
Switzerland65!B105 ="",Switzerland65!B104 ="",
Switzerland65!S105 ="",Switzerland65!S104 =""),"",
LN(SQRT(
(Australia61!K105/Australia61!B105
 +Canada62!K105/Canada62!B105
 +Japan63!K105/Japan63!B105
 +Norway64!K105/Norway64!B105
 +Switzerland65!K105/Switzerland65!B105)
/(Australia61!K105/Australia61!S105*Australia61!S104/Australia61!B104
 +Canada62!K105/Canada62!S105*Canada62!S104/Canada62!B104
 +Japan63!K105/Japan63!S105*Japan63!S104/Japan63!B104
 +Norway64!K105/Norway64!S105*Norway64!S104/Norway64!B104
 +Switzerland65!K105/Switzerland65!S105*Switzerland65!S104/Switzerland65!B104)
*(Australia61!K104/Australia61!S104*Australia61!S105/Australia61!B105
 +Canada62!K104/Canada62!S104*Canada62!S105/Canada62!B105
 +Japan63!K104/Japan63!S104*Japan63!S105/Japan63!B105
 +Norway64!K104/Norway64!S104*Norway64!S105/Norway64!B105
 +Switzerland65!K104/Switzerland65!S104*Switzerland65!S105/Switzerland65!B105)
/(Australia61!K104/Australia61!B104
 +Canada62!K104/Canada62!B104
 +Japan63!K104/Japan63!B104
 +Norway64!K104/Norway64!B104
 +Switzerland65!K104/Switzerland65!B104))))</f>
        <v>6.3113581886945214E-2</v>
      </c>
      <c r="P105" s="62">
        <f>IF(OR(
Australia61!L105   ="",Australia61!L104   ="",
Australia61!B105   ="",Australia61!B104   ="",
Australia61!T105   ="",Australia61!T104   ="",
Canada62!L105      ="",Canada62!L104      ="",
Canada62!B105      ="",Canada62!B104      ="",
Canada62!T105      ="",Canada62!T104      ="",
Japan63!L105       ="",Japan63!L104       ="",
Japan63!B105       ="",Japan63!B104       ="",
Japan63!T105       ="",Japan63!T104       ="",
Norway64!L105      ="",Norway64!L104      ="",
Norway64!B105      ="",Norway64!B104      ="",
Norway64!T105      ="",Norway64!T104      ="",
Switzerland65!L105 ="",Switzerland65!L104 ="",
Switzerland65!B105 ="",Switzerland65!B104 ="",
Switzerland65!T105 ="",Switzerland65!T104 =""),"",
LN(SQRT(
(Australia61!L105/Australia61!B105
 +Canada62!L105/Canada62!B105
 +Japan63!L105/Japan63!B105
 +Norway64!L105/Norway64!B105
 +Switzerland65!L105/Switzerland65!B105)
/(Australia61!L105/Australia61!T105*Australia61!T104/Australia61!B104
 +Canada62!L105/Canada62!T105*Canada62!T104/Canada62!B104
 +Japan63!L105/Japan63!T105*Japan63!T104/Japan63!B104
 +Norway64!L105/Norway64!T105*Norway64!T104/Norway64!B104
 +Switzerland65!L105/Switzerland65!T105*Switzerland65!T104/Switzerland65!B104)
*(Australia61!L104/Australia61!T104*Australia61!T105/Australia61!B105
 +Canada62!L104/Canada62!T104*Canada62!T105/Canada62!B105
 +Japan63!L104/Japan63!T104*Japan63!T105/Japan63!B105
 +Norway64!L104/Norway64!T104*Norway64!T105/Norway64!B105
 +Switzerland65!L104/Switzerland65!T104*Switzerland65!T105/Switzerland65!B105)
/(Australia61!L104/Australia61!B104
 +Canada62!L104/Canada62!B104
 +Japan63!L104/Japan63!B104
 +Norway64!L104/Norway64!B104
 +Switzerland65!L104/Switzerland65!B104))))</f>
        <v>2.5249792606702945E-2</v>
      </c>
      <c r="Q105" s="61">
        <f t="shared" si="4"/>
        <v>-6.2833229299347204E-4</v>
      </c>
      <c r="R105" s="61">
        <f t="shared" si="5"/>
        <v>-1.0974062540712815E-2</v>
      </c>
      <c r="S105" s="61">
        <f t="shared" si="6"/>
        <v>3.5865843450319526E-2</v>
      </c>
      <c r="T105" s="61">
        <f t="shared" si="7"/>
        <v>-3.0315641966459375E-2</v>
      </c>
      <c r="U105" s="61">
        <f t="shared" si="8"/>
        <v>-6.8179431246701644E-2</v>
      </c>
      <c r="V105" s="61">
        <f>IF(OR(
Australia61!V105   ="",
Australia61!U105   ="",
Canada62!V105      ="",
Canada62!U105      ="",
Japan63!V105       ="",
Japan63!U105       ="",
Norway64!V105      ="",
Norway64!U105      ="",
Switzerland65!V105 ="",
Switzerland65!U105 =""),"",
LN((Australia61!V105+Canada62!V105+Japan63!V105+Norway64!V105+Switzerland65!V105)
/(Australia61!U105+Canada62!U105+Japan63!U105+Norway64!U105+Switzerland65!U105)))</f>
        <v>-0.71726817980587765</v>
      </c>
      <c r="W105" s="61">
        <f>IF(OR(
Australia61!V105   ="",
Australia61!W105   ="",
Australia61!U105   ="",
Canada62!V105      ="",
Canada62!W105      ="",
Canada62!U105      ="",
Japan63!V105       ="",
Japan63!W105       ="",
Japan63!U105       ="",
Norway64!V105      ="",
Norway64!W105      ="",
Norway64!U105      ="",
Switzerland65!V105 ="",
Switzerland65!W105 ="",
Switzerland65!V105 =""),"",
LN((Australia61!V105*Australia61!W105+Canada62!V105*Canada62!W105+Japan63!V105*Japan63!W105+Norway64!V105*Norway64!W105+Switzerland65!V105*Switzerland65!W105)
/(Australia61!U105+Canada62!U105+Japan63!U105+Norway64!U105+Switzerland65!U105)))</f>
        <v>6.9577001278148867</v>
      </c>
      <c r="X105" s="61">
        <f>IF(OR(
Australia61!X105   ="",
Australia61!D105   ="",
Australia61!B105   ="",
Canada62!X105      ="",
Canada62!D105      ="",
Canada62!B105      ="",
Japan63!X105       ="",
Japan63!D105       ="",
Japan63!B105       ="",
Norway64!X105      ="",
Norway64!D105      ="",
Norway64!B105      ="",
Switzerland65!X105 ="",
Switzerland65!D105 ="",
Switzerland65!B105 =""),"",
(Australia61!X105*Australia61!D105/Australia61!B105
 +Canada62!X105*Canada62!D105/Canada62!B105
 +Japan63!X105*Japan63!D105/Japan63!B105
 +Norway64!X105*Norway64!D105/Norway64!B105
 +Switzerland65!X105*Switzerland65!D105/Switzerland65!B105)
/(Australia61!D105/Australia61!B105
 +Canada62!D105/Canada62!B105
 +Japan63!D105/Japan63!B105
 +Norway64!D105/Norway64!B105
 +Switzerland65!D105/Switzerland65!B105))</f>
        <v>0.69196146353817101</v>
      </c>
      <c r="Y105" s="61">
        <f>IF(OR(
Australia61!Y105   ="",
Australia61!D105   ="",
Australia61!B105   ="",
Canada62!Y105      ="",
Canada62!D105      ="",
Canada62!B105      ="",
Japan63!Y105       ="",
Japan63!D105       ="",
Japan63!B105       ="",
Norway64!Y105      ="",
Norway64!D105      ="",
Norway64!B105      ="",
Switzerland65!Y105 ="",
Switzerland65!D105 ="",
Switzerland65!B105 =""),"",
(Australia61!Y105/Australia61!B105
 +Canada62!Y105/Canada62!B105
 +Japan63!Y105/Japan63!B105
 +Norway64!Y105/Norway64!B105
 +Switzerland65!Y105/Switzerland65!B105)
/(Australia61!D105/Australia61!B105
 +Canada62!D105/Canada62!B105
 +Japan63!D105/Japan63!B105
 +Norway64!D105/Norway64!B105
 +Switzerland65!D105/Switzerland65!B105))</f>
        <v>0.13034658642036534</v>
      </c>
      <c r="Z105" s="61">
        <v>4.43</v>
      </c>
      <c r="AA105" s="62">
        <f t="shared" si="3"/>
        <v>-4.6829223853404586E-2</v>
      </c>
      <c r="AB105" s="61">
        <f>IF(OR(
Australia61!AB105   ="",
Australia61!D105   ="",
Australia61!B105   ="",
Canada62!AB105      ="",
Canada62!D105      ="",
Canada62!B105      ="",
Japan63!AB105       ="",
Japan63!D105       ="",
Japan63!B105       ="",
Norway64!AB105      ="",
Norway64!D105      ="",
Norway64!B105      ="",
Switzerland65!AB105 ="",
Switzerland65!D105 ="",
Switzerland65!B105 =""),"",
(Australia61!AB105*Australia61!D105/Australia61!B105
 +Canada62!AB105*Canada62!D105/Canada62!B105
 +Japan63!AB105*Japan63!D105/Japan63!B105
 +Norway64!AB105*Norway64!D105/Norway64!B105
 +Switzerland65!AB105*Switzerland65!D105/Switzerland65!B105)
/(Australia61!D105/Australia61!B105
 +Canada62!D105/Canada62!B105
 +Japan63!D105/Japan63!B105
 +Norway64!D105/Norway64!B105
 +Switzerland65!D105/Switzerland65!B105))</f>
        <v>0.27505793152517816</v>
      </c>
    </row>
    <row r="106" spans="1:28">
      <c r="A106" s="62">
        <v>1973</v>
      </c>
      <c r="B106" s="62" t="str">
        <f>IF(OR(
Australia61!AC106   ="",
Australia61!D106   ="",
Australia61!B106   ="",
Canada62!AC106      ="",
Canada62!D106      ="",
Canada62!B106      ="",
Japan63!AC106       ="",
Japan63!D106       ="",
Japan63!B106       ="",
Norway64!AC106      ="",
Norway64!D106      ="",
Norway64!B106      ="",
Switzerland65!AC106 ="",
Switzerland65!D106 ="",
Switzerland65!B106 =""),"",
(Australia61!AC106*Australia61!D106/Australia61!B106
 +Canada62!AC106*Canada62!D106/Canada62!B106
 +Japan63!AC106*Japan63!D106/Japan63!B106
 +Norway64!AC106*Norway64!D106/Norway64!B106
 +Switzerland65!AC106*Switzerland65!D106/Switzerland65!B106)
/(Australia61!D106/Australia61!B106
 +Canada62!D106/Canada62!B106
 +Japan63!D106/Japan63!B106
 +Norway64!D106/Norway64!B106
 +Switzerland65!D106/Switzerland65!B106))</f>
        <v/>
      </c>
      <c r="C106" s="61">
        <f>IF(OR(
Australia61!F106   ="",
Australia61!D106   ="",
Australia61!B106   ="",
Canada62!F106      ="",
Canada62!D106      ="",
Canada62!B106      ="",
Japan63!F106       ="",
Japan63!D106       ="",
Japan63!B106       ="",
Norway64!F106      ="",
Norway64!D106      ="",
Norway64!B106      ="",
Switzerland65!F106 ="",
Switzerland65!D106 ="",
Switzerland65!B106 =""),"",
(Australia61!F106*Australia61!D106/Australia61!B106
 +Canada62!F106*Canada62!D106/Canada62!B106
 +Japan63!F106*Japan63!D106/Japan63!B106
 +Norway64!F106*Norway64!D106/Norway64!B106
 +Switzerland65!F106*Switzerland65!D106/Switzerland65!B106)
/(Australia61!D106/Australia61!B106
 +Canada62!D106/Canada62!B106
 +Japan63!D106/Japan63!B106
 +Norway64!D106/Norway64!B106
 +Switzerland65!D106/Switzerland65!B106))</f>
        <v>0.51535564142446977</v>
      </c>
      <c r="D106" s="61" t="str">
        <f>IF(OR(
Australia61!AE106   ="",
Australia61!D106   ="",
Australia61!B106   ="",
Canada62!AE106      ="",
Canada62!D106      ="",
Canada62!B106      ="",
Japan63!AE106       ="",
Japan63!D106       ="",
Japan63!B106       ="",
Norway64!AE106      ="",
Norway64!D106      ="",
Norway64!B106      ="",
Switzerland65!AE106 ="",
Switzerland65!D106 ="",
Switzerland65!B106 =""),"",
(Australia61!AE106*Australia61!D106/Australia61!B106
 +Canada62!AE106*Canada62!D106/Canada62!B106
 +Japan63!AE106*Japan63!D106/Japan63!B106
 +Norway64!AE106*Norway64!D106/Norway64!B106
 +Switzerland65!AE106*Switzerland65!D106/Switzerland65!B106)
/(Australia61!D106/Australia61!B106
 +Canada62!D106/Canada62!B106
 +Japan63!D106/Japan63!B106
 +Norway64!D106/Norway64!B106
 +Switzerland65!D106/Switzerland65!B106))</f>
        <v/>
      </c>
      <c r="E106" s="61">
        <f>IF(OR(
Australia61!H106   ="",
Australia61!D106   ="",
Australia61!B106   ="",
Canada62!H106      ="",
Canada62!D106      ="",
Canada62!B106      ="",
Japan63!H106       ="",
Japan63!D106       ="",
Japan63!B106       ="",
Norway64!H106      ="",
Norway64!D106      ="",
Norway64!B106      ="",
Switzerland65!H106 ="",
Switzerland65!D106 ="",
Switzerland65!B106 =""),"",
(Australia61!H106*Australia61!D106/Australia61!B106
 +Canada62!H106*Canada62!D106/Canada62!B106
 +Japan63!H106*Japan63!D106/Japan63!B106
 +Norway64!H106*Norway64!D106/Norway64!B106
 +Switzerland65!H106*Switzerland65!D106/Switzerland65!B106)
/(Australia61!D106/Australia61!B106
 +Canada62!D106/Canada62!B106
 +Japan63!D106/Japan63!B106
 +Norway64!D106/Norway64!B106
 +Switzerland65!D106/Switzerland65!B106))</f>
        <v>0.31934740602264161</v>
      </c>
      <c r="F106" s="61">
        <f>IF(OR(
Australia61!I106   ="",
Australia61!D106   ="",
Australia61!B106   ="",
Canada62!I106      ="",
Canada62!D106      ="",
Canada62!B106      ="",
Japan63!I106       ="",
Japan63!D106       ="",
Japan63!B106       ="",
Norway64!I106      ="",
Norway64!D106      ="",
Norway64!B106      ="",
Switzerland65!I106 ="",
Switzerland65!D106 ="",
Switzerland65!B106 =""),"",
(Australia61!I106/Australia61!B106
 +Canada62!I106/Canada62!B106
 +Japan63!I106/Japan63!B106
 +Norway64!I106/Norway64!B106
 +Switzerland65!I106/Switzerland65!B106)
/(Australia61!D106/Australia61!B106
 +Canada62!D106/Canada62!B106
 +Japan63!D106/Japan63!B106
 +Norway64!D106/Norway64!B106
 +Switzerland65!D106/Switzerland65!B106))</f>
        <v>0.1568267291195391</v>
      </c>
      <c r="G106" s="61">
        <f>IF(OR(
Australia61!J106   ="",
Australia61!D106   ="",
Australia61!B106   ="",
Canada62!J106      ="",
Canada62!D106      ="",
Canada62!B106      ="",
Japan63!J106       ="",
Japan63!D106       ="",
Japan63!B106       ="",
Norway64!J106      ="",
Norway64!D106      ="",
Norway64!B106      ="",
Switzerland65!J106 ="",
Switzerland65!D106 ="",
Switzerland65!B106 =""),"",
(Australia61!J106/Australia61!B106
 +Canada62!J106/Canada62!B106
 +Japan63!J106/Japan63!B106
 +Norway64!J106/Norway64!B106
 +Switzerland65!J106/Switzerland65!B106)
/(Australia61!D106/Australia61!B106
 +Canada62!D106/Canada62!B106
 +Japan63!D106/Japan63!B106
 +Norway64!D106/Norway64!B106
 +Switzerland65!D106/Switzerland65!B106))</f>
        <v>0.154246338996753</v>
      </c>
      <c r="H106" s="61">
        <f>IF(OR(
Australia61!K106   ="",
Australia61!D106   ="",
Australia61!B106   ="",
Canada62!K106      ="",
Canada62!D106      ="",
Canada62!B106      ="",
Japan63!K106       ="",
Japan63!D106       ="",
Japan63!B106       ="",
Norway64!K106      ="",
Norway64!D106      ="",
Norway64!B106      ="",
Switzerland65!K106 ="",
Switzerland65!D106 ="",
Switzerland65!B106 =""),"",
(Australia61!K106/Australia61!B106
 +Canada62!K106/Canada62!B106
 +Japan63!K106/Japan63!B106
 +Norway64!K106/Norway64!B106
 +Switzerland65!K106/Switzerland65!B106)
/(Australia61!D106/Australia61!B106
 +Canada62!D106/Canada62!B106
 +Japan63!D106/Japan63!B106
 +Norway64!D106/Norway64!B106
 +Switzerland65!D106/Switzerland65!B106))</f>
        <v>0.12791145806599086</v>
      </c>
      <c r="I106" s="61">
        <f>IF(OR(
Australia61!L106   ="",
Australia61!D106   ="",
Australia61!B106   ="",
Canada62!L106      ="",
Canada62!D106      ="",
Canada62!B106      ="",
Japan63!L106       ="",
Japan63!D106       ="",
Japan63!B106       ="",
Norway64!L106      ="",
Norway64!D106      ="",
Norway64!B106      ="",
Switzerland65!L106 ="",
Switzerland65!D106 ="",
Switzerland65!B106 =""),"",
(Australia61!L106/Australia61!B106
 +Canada62!L106/Canada62!B106
 +Japan63!L106/Japan63!B106
 +Norway64!L106/Norway64!B106
 +Switzerland65!L106/Switzerland65!B106)
/(Australia61!D106/Australia61!B106
 +Canada62!D106/Canada62!B106
 +Japan63!D106/Japan63!B106
 +Norway64!D106/Norway64!B106
 +Switzerland65!D106/Switzerland65!B106))</f>
        <v>0.12824453827448584</v>
      </c>
      <c r="J106" s="61">
        <f t="shared" si="2"/>
        <v>-3.3308020849498465E-4</v>
      </c>
      <c r="K106" s="62">
        <f>IF(OR(
Australia61!D106   ="",Australia61!D105   ="",
Australia61!B106   ="",Australia61!B105   ="",
Australia61!N106   ="",Australia61!N105   ="",
Canada62!D106      ="",Canada62!D105      ="",
Canada62!B106      ="",Canada62!B105      ="",
Canada62!N106      ="",Canada62!N105      ="",
Japan63!D106       ="",Japan63!D105       ="",
Japan63!B106       ="",Japan63!B105       ="",
Japan63!N106       ="",Japan63!N105       ="",
Norway64!D106      ="",Norway64!D105      ="",
Norway64!B106      ="",Norway64!B105      ="",
Norway64!N106      ="",Norway64!N105      ="",
Switzerland65!D106 ="",Switzerland65!D105 ="",
Switzerland65!B106 ="",Switzerland65!B105 ="",
Switzerland65!N106 ="",Switzerland65!N105 =""),"",
LN(SQRT(
(Australia61!D106/Australia61!B106
 +Canada62!D106/Canada62!B106
 +Japan63!D106/Japan63!B106
 +Norway64!D106/Norway64!B106
 +Switzerland65!D106/Switzerland65!B106)
/(Australia61!D106/Australia61!N106*Australia61!N105/Australia61!B105
 +Canada62!D106/Canada62!N106*Canada62!N105/Canada62!B105
 +Japan63!D106/Japan63!N106*Japan63!N105/Japan63!B105
 +Norway64!D106/Norway64!N106*Norway64!N105/Norway64!B105
 +Switzerland65!D106/Switzerland65!N106*Switzerland65!N105/Switzerland65!B105)
*(Australia61!D105/Australia61!N105*Australia61!N106/Australia61!B106
 +Canada62!D105/Canada62!N105*Canada62!N106/Canada62!B106
 +Japan63!D105/Japan63!N105*Japan63!N106/Japan63!B106
 +Norway64!D105/Norway64!N105*Norway64!N106/Norway64!B106
 +Switzerland65!D105/Switzerland65!N105*Switzerland65!N106/Switzerland65!B106)
/(Australia61!D105/Australia61!B105
 +Canada62!D105/Canada62!B105
 +Japan63!D105/Japan63!B105
 +Norway64!D105/Norway64!B105
 +Switzerland65!D105/Switzerland65!B105))))</f>
        <v>0.17521337557991543</v>
      </c>
      <c r="L106" s="62">
        <f>IF(OR(
Australia61!F106   ="",Australia61!F105   ="",
Australia61!D106   ="",Australia61!D105   ="",
Australia61!B106   ="",Australia61!B105   ="",
Australia61!P106   ="",Australia61!P105   ="",
Canada62!F106      ="",Canada62!F105      ="",
Canada62!D106      ="",Canada62!D105      ="",
Canada62!B106      ="",Canada62!B105      ="",
Canada62!P106      ="",Canada62!P105      ="",
Japan63!F106       ="",Japan63!F105       ="",
Japan63!D106       ="",Japan63!D105       ="",
Japan63!B106       ="",Japan63!B105       ="",
Japan63!P106       ="",Japan63!P105       ="",
Norway64!F106      ="",Norway64!F105      ="",
Norway64!D106      ="",Norway64!D105      ="",
Norway64!B106      ="",Norway64!B105      ="",
Norway64!P106      ="",Norway64!P105      ="",
Switzerland65!F106 ="",Switzerland65!F105 ="",
Switzerland65!D106 ="",Switzerland65!D105 ="",
Switzerland65!B106 ="",Switzerland65!B105 ="",
Switzerland65!P106 ="",Switzerland65!P105 =""),"",
LN(SQRT(
(Australia61!D106*Australia61!F106/Australia61!B106
 +Canada62!D106*Canada62!F106/Canada62!B106
 +Japan63!D106*Japan63!F106/Japan63!B106
 +Norway64!D106*Norway64!F106/Norway64!B106
 +Switzerland65!D106*Switzerland65!F106/Switzerland65!B106)
/(Australia61!D106*Australia61!F106/Australia61!P106*Australia61!P105/Australia61!B105
 +Canada62!D106*Canada62!F106/Canada62!P106*Canada62!P105/Canada62!B105
 +Japan63!D106*Japan63!F106/Japan63!P106*Japan63!P105/Japan63!B105
 +Norway64!D106*Norway64!F106/Norway64!P106*Norway64!P105/Norway64!B105
 +Switzerland65!D106*Switzerland65!F106/Switzerland65!P106*Switzerland65!P105/Switzerland65!B105)
*(Australia61!D105*Australia61!F105/Australia61!P105*Australia61!P106/Australia61!B106
 +Canada62!D105*Canada62!F105/Canada62!P105*Canada62!P106/Canada62!B106
 +Japan63!D105*Japan63!F105/Japan63!P105*Japan63!P106/Japan63!B106
 +Norway64!D105*Norway64!F105/Norway64!P105*Norway64!P106/Norway64!B106
 +Switzerland65!D105*Switzerland65!F105/Switzerland65!P105*Switzerland65!P106/Switzerland65!B106)
/(Australia61!D105*Australia61!F105/Australia61!B105
 +Canada62!D105*Canada62!F105/Canada62!B105
 +Japan63!D105*Japan63!F105/Japan63!B105
 +Norway64!D105*Norway64!F105/Norway64!B105
 +Switzerland65!D105*Switzerland65!F105/Switzerland65!B105))))</f>
        <v>0.17254893792061282</v>
      </c>
      <c r="M106" s="62">
        <f>IF(OR(
Australia61!H106   ="",Australia61!H105   ="",
Australia61!D106   ="",Australia61!D105   ="",
Australia61!B106   ="",Australia61!B105   ="",
Australia61!Q106   ="",Australia61!Q105   ="",
Canada62!H106      ="",Canada62!H105      ="",
Canada62!D106      ="",Canada62!D105      ="",
Canada62!B106      ="",Canada62!B105      ="",
Canada62!Q106      ="",Canada62!Q105      ="",
Japan63!H106       ="",Japan63!H105       ="",
Japan63!D106       ="",Japan63!D105       ="",
Japan63!B106       ="",Japan63!B105       ="",
Japan63!Q106       ="",Japan63!Q105       ="",
Norway64!H106      ="",Norway64!H105      ="",
Norway64!D106      ="",Norway64!D105      ="",
Norway64!B106      ="",Norway64!B105      ="",
Norway64!Q106      ="",Norway64!Q105      ="",
Switzerland65!H106 ="",Switzerland65!H105 ="",
Switzerland65!D106 ="",Switzerland65!D105 ="",
Switzerland65!B106 ="",Switzerland65!B105 ="",
Switzerland65!Q106 ="",Switzerland65!Q105 =""),"",
LN(SQRT(
(Australia61!D106*Australia61!H106/Australia61!B106
 +Canada62!D106*Canada62!H106/Canada62!B106
 +Japan63!D106*Japan63!H106/Japan63!B106
 +Norway64!D106*Norway64!H106/Norway64!B106
 +Switzerland65!D106*Switzerland65!H106/Switzerland65!B106)
/(Australia61!D106*Australia61!H106/Australia61!Q106*Australia61!Q105/Australia61!B105
 +Canada62!D106*Canada62!H106/Canada62!Q106*Canada62!Q105/Canada62!B105
 +Japan63!D106*Japan63!H106/Japan63!Q106*Japan63!Q105/Japan63!B105
 +Norway64!D106*Norway64!H106/Norway64!Q106*Norway64!Q105/Norway64!B105
 +Switzerland65!D106*Switzerland65!H106/Switzerland65!Q106*Switzerland65!Q105/Switzerland65!B105)
*(Australia61!D105*Australia61!H105/Australia61!Q105*Australia61!Q106/Australia61!B106
 +Canada62!D105*Canada62!H105/Canada62!Q105*Canada62!Q106/Canada62!B106
 +Japan63!D105*Japan63!H105/Japan63!Q105*Japan63!Q106/Japan63!B106
 +Norway64!D105*Norway64!H105/Norway64!Q105*Norway64!Q106/Norway64!B106
 +Switzerland65!D105*Switzerland65!H105/Switzerland65!Q105*Switzerland65!Q106/Switzerland65!B106)
/(Australia61!D105*Australia61!H105/Australia61!B105
 +Canada62!D105*Canada62!H105/Canada62!B105
 +Japan63!D105*Japan63!H105/Japan63!B105
 +Norway64!D105*Norway64!H105/Norway64!B105
 +Switzerland65!D105*Switzerland65!H105/Switzerland65!B105))))</f>
        <v>0.21890747658031823</v>
      </c>
      <c r="N106" s="62">
        <f>IF(OR(
Australia61!I106   ="",Australia61!I105   ="",
Australia61!B106   ="",Australia61!B105   ="",
Australia61!R106   ="",Australia61!R105   ="",
Canada62!I106      ="",Canada62!I105      ="",
Canada62!B106      ="",Canada62!B105      ="",
Canada62!R106      ="",Canada62!R105      ="",
Japan63!I106       ="",Japan63!I105       ="",
Japan63!B106       ="",Japan63!B105       ="",
Japan63!R106       ="",Japan63!R105       ="",
Norway64!I106      ="",Norway64!I105      ="",
Norway64!B106      ="",Norway64!B105      ="",
Norway64!R106      ="",Norway64!R105      ="",
Switzerland65!I106 ="",Switzerland65!I105 ="",
Switzerland65!B106 ="",Switzerland65!B105 ="",
Switzerland65!R106 ="",Switzerland65!R105 =""),"",
LN(SQRT(
(Australia61!I106/Australia61!B106
 +Canada62!I106/Canada62!B106
 +Japan63!I106/Japan63!B106
 +Norway64!I106/Norway64!B106
 +Switzerland65!I106/Switzerland65!B106)
/(Australia61!I106/Australia61!R106*Australia61!R105/Australia61!B105
 +Canada62!I106/Canada62!R106*Canada62!R105/Canada62!B105
 +Japan63!I106/Japan63!R106*Japan63!R105/Japan63!B105
 +Norway64!I106/Norway64!R106*Norway64!R105/Norway64!B105
 +Switzerland65!I106/Switzerland65!R106*Switzerland65!R105/Switzerland65!B105)
*(Australia61!I105/Australia61!R105*Australia61!R106/Australia61!B106
 +Canada62!I105/Canada62!R105*Canada62!R106/Canada62!B106
 +Japan63!I105/Japan63!R105*Japan63!R106/Japan63!B106
 +Norway64!I105/Norway64!R105*Norway64!R106/Norway64!B106
 +Switzerland65!I105/Switzerland65!R105*Switzerland65!R106/Switzerland65!B106)
/(Australia61!I105/Australia61!B105
 +Canada62!I105/Canada62!B105
 +Japan63!I105/Japan63!B105
 +Norway64!I105/Norway64!B105
 +Switzerland65!I105/Switzerland65!B105))))</f>
        <v>0.2103601586007631</v>
      </c>
      <c r="O106" s="62">
        <f>IF(OR(
Australia61!K106   ="",Australia61!K105   ="",
Australia61!B106   ="",Australia61!B105   ="",
Australia61!S106   ="",Australia61!S105   ="",
Canada62!K106      ="",Canada62!K105      ="",
Canada62!B106      ="",Canada62!B105      ="",
Canada62!S106      ="",Canada62!S105      ="",
Japan63!K106       ="",Japan63!K105       ="",
Japan63!B106       ="",Japan63!B105       ="",
Japan63!S106       ="",Japan63!S105       ="",
Norway64!K106      ="",Norway64!K105      ="",
Norway64!B106      ="",Norway64!B105      ="",
Norway64!S106      ="",Norway64!S105      ="",
Switzerland65!K106 ="",Switzerland65!K105 ="",
Switzerland65!B106 ="",Switzerland65!B105 ="",
Switzerland65!S106 ="",Switzerland65!S105 =""),"",
LN(SQRT(
(Australia61!K106/Australia61!B106
 +Canada62!K106/Canada62!B106
 +Japan63!K106/Japan63!B106
 +Norway64!K106/Norway64!B106
 +Switzerland65!K106/Switzerland65!B106)
/(Australia61!K106/Australia61!S106*Australia61!S105/Australia61!B105
 +Canada62!K106/Canada62!S106*Canada62!S105/Canada62!B105
 +Japan63!K106/Japan63!S106*Japan63!S105/Japan63!B105
 +Norway64!K106/Norway64!S106*Norway64!S105/Norway64!B105
 +Switzerland65!K106/Switzerland65!S106*Switzerland65!S105/Switzerland65!B105)
*(Australia61!K105/Australia61!S105*Australia61!S106/Australia61!B106
 +Canada62!K105/Canada62!S105*Canada62!S106/Canada62!B106
 +Japan63!K105/Japan63!S105*Japan63!S106/Japan63!B106
 +Norway64!K105/Norway64!S105*Norway64!S106/Norway64!B106
 +Switzerland65!K105/Switzerland65!S105*Switzerland65!S106/Switzerland65!B106)
/(Australia61!K105/Australia61!B105
 +Canada62!K105/Canada62!B105
 +Japan63!K105/Japan63!B105
 +Norway64!K105/Norway64!B105
 +Switzerland65!K105/Switzerland65!B105))))</f>
        <v>0.18287669894474026</v>
      </c>
      <c r="P106" s="62">
        <f>IF(OR(
Australia61!L106   ="",Australia61!L105   ="",
Australia61!B106   ="",Australia61!B105   ="",
Australia61!T106   ="",Australia61!T105   ="",
Canada62!L106      ="",Canada62!L105      ="",
Canada62!B106      ="",Canada62!B105      ="",
Canada62!T106      ="",Canada62!T105      ="",
Japan63!L106       ="",Japan63!L105       ="",
Japan63!B106       ="",Japan63!B105       ="",
Japan63!T106       ="",Japan63!T105       ="",
Norway64!L106      ="",Norway64!L105      ="",
Norway64!B106      ="",Norway64!B105      ="",
Norway64!T106      ="",Norway64!T105      ="",
Switzerland65!L106 ="",Switzerland65!L105 ="",
Switzerland65!B106 ="",Switzerland65!B105 ="",
Switzerland65!T106 ="",Switzerland65!T105 =""),"",
LN(SQRT(
(Australia61!L106/Australia61!B106
 +Canada62!L106/Canada62!B106
 +Japan63!L106/Japan63!B106
 +Norway64!L106/Norway64!B106
 +Switzerland65!L106/Switzerland65!B106)
/(Australia61!L106/Australia61!T106*Australia61!T105/Australia61!B105
 +Canada62!L106/Canada62!T106*Canada62!T105/Canada62!B105
 +Japan63!L106/Japan63!T106*Japan63!T105/Japan63!B105
 +Norway64!L106/Norway64!T106*Norway64!T105/Norway64!B105
 +Switzerland65!L106/Switzerland65!T106*Switzerland65!T105/Switzerland65!B105)
*(Australia61!L105/Australia61!T105*Australia61!T106/Australia61!B106
 +Canada62!L105/Canada62!T105*Canada62!T106/Canada62!B106
 +Japan63!L105/Japan63!T105*Japan63!T106/Japan63!B106
 +Norway64!L105/Norway64!T105*Norway64!T106/Norway64!B106
 +Switzerland65!L105/Switzerland65!T105*Switzerland65!T106/Switzerland65!B106)
/(Australia61!L105/Australia61!B105
 +Canada62!L105/Canada62!B105
 +Japan63!L105/Japan63!B105
 +Norway64!L105/Norway64!B105
 +Switzerland65!L105/Switzerland65!B105))))</f>
        <v>0.19007328378961397</v>
      </c>
      <c r="Q106" s="61">
        <f t="shared" si="4"/>
        <v>-2.6644376593026042E-3</v>
      </c>
      <c r="R106" s="61">
        <f t="shared" si="5"/>
        <v>4.3694101000402802E-2</v>
      </c>
      <c r="S106" s="61">
        <f t="shared" si="6"/>
        <v>3.5146783020847672E-2</v>
      </c>
      <c r="T106" s="61">
        <f t="shared" si="7"/>
        <v>7.6633233648248367E-3</v>
      </c>
      <c r="U106" s="61">
        <f t="shared" si="8"/>
        <v>1.4859908209698541E-2</v>
      </c>
      <c r="V106" s="61">
        <f>IF(OR(
Australia61!V106   ="",
Australia61!U106   ="",
Canada62!V106      ="",
Canada62!U106      ="",
Japan63!V106       ="",
Japan63!U106       ="",
Norway64!V106      ="",
Norway64!U106      ="",
Switzerland65!V106 ="",
Switzerland65!U106 =""),"",
LN((Australia61!V106+Canada62!V106+Japan63!V106+Norway64!V106+Switzerland65!V106)
/(Australia61!U106+Canada62!U106+Japan63!U106+Norway64!U106+Switzerland65!U106)))</f>
        <v>-0.70621237393071734</v>
      </c>
      <c r="W106" s="61">
        <f>IF(OR(
Australia61!V106   ="",
Australia61!W106   ="",
Australia61!U106   ="",
Canada62!V106      ="",
Canada62!W106      ="",
Canada62!U106      ="",
Japan63!V106       ="",
Japan63!W106       ="",
Japan63!U106       ="",
Norway64!V106      ="",
Norway64!W106      ="",
Norway64!U106      ="",
Switzerland65!V106 ="",
Switzerland65!W106 ="",
Switzerland65!V106 =""),"",
LN((Australia61!V106*Australia61!W106+Canada62!V106*Canada62!W106+Japan63!V106*Japan63!W106+Norway64!V106*Norway64!W106+Switzerland65!V106*Switzerland65!W106)
/(Australia61!U106+Canada62!U106+Japan63!U106+Norway64!U106+Switzerland65!U106)))</f>
        <v>6.9577749450104101</v>
      </c>
      <c r="X106" s="61">
        <f>IF(OR(
Australia61!X106   ="",
Australia61!D106   ="",
Australia61!B106   ="",
Canada62!X106      ="",
Canada62!D106      ="",
Canada62!B106      ="",
Japan63!X106       ="",
Japan63!D106       ="",
Japan63!B106       ="",
Norway64!X106      ="",
Norway64!D106      ="",
Norway64!B106      ="",
Switzerland65!X106 ="",
Switzerland65!D106 ="",
Switzerland65!B106 =""),"",
(Australia61!X106*Australia61!D106/Australia61!B106
 +Canada62!X106*Canada62!D106/Canada62!B106
 +Japan63!X106*Japan63!D106/Japan63!B106
 +Norway64!X106*Norway64!D106/Norway64!B106
 +Switzerland65!X106*Switzerland65!D106/Switzerland65!B106)
/(Australia61!D106/Australia61!B106
 +Canada62!D106/Canada62!B106
 +Japan63!D106/Japan63!B106
 +Norway64!D106/Norway64!B106
 +Switzerland65!D106/Switzerland65!B106))</f>
        <v>0.69085112233014712</v>
      </c>
      <c r="Y106" s="61">
        <f>IF(OR(
Australia61!Y106   ="",
Australia61!D106   ="",
Australia61!B106   ="",
Canada62!Y106      ="",
Canada62!D106      ="",
Canada62!B106      ="",
Japan63!Y106       ="",
Japan63!D106       ="",
Japan63!B106       ="",
Norway64!Y106      ="",
Norway64!D106      ="",
Norway64!B106      ="",
Switzerland65!Y106 ="",
Switzerland65!D106 ="",
Switzerland65!B106 =""),"",
(Australia61!Y106/Australia61!B106
 +Canada62!Y106/Canada62!B106
 +Japan63!Y106/Japan63!B106
 +Norway64!Y106/Norway64!B106
 +Switzerland65!Y106/Switzerland65!B106)
/(Australia61!D106/Australia61!B106
 +Canada62!D106/Canada62!B106
 +Japan63!D106/Japan63!B106
 +Norway64!D106/Norway64!B106
 +Switzerland65!D106/Switzerland65!B106))</f>
        <v>0.12364271764233822</v>
      </c>
      <c r="Z106" s="61">
        <v>8.73</v>
      </c>
      <c r="AA106" s="62">
        <f t="shared" si="3"/>
        <v>-0.13091337557991542</v>
      </c>
      <c r="AB106" s="61">
        <f>IF(OR(
Australia61!AB106   ="",
Australia61!D106   ="",
Australia61!B106   ="",
Canada62!AB106      ="",
Canada62!D106      ="",
Canada62!B106      ="",
Japan63!AB106       ="",
Japan63!D106       ="",
Japan63!B106       ="",
Norway64!AB106      ="",
Norway64!D106      ="",
Norway64!B106      ="",
Switzerland65!AB106 ="",
Switzerland65!D106 ="",
Switzerland65!B106 =""),"",
(Australia61!AB106*Australia61!D106/Australia61!B106
 +Canada62!AB106*Canada62!D106/Canada62!B106
 +Japan63!AB106*Japan63!D106/Japan63!B106
 +Norway64!AB106*Norway64!D106/Norway64!B106
 +Switzerland65!AB106*Switzerland65!D106/Switzerland65!B106)
/(Australia61!D106/Australia61!B106
 +Canada62!D106/Canada62!B106
 +Japan63!D106/Japan63!B106
 +Norway64!D106/Norway64!B106
 +Switzerland65!D106/Switzerland65!B106))</f>
        <v>0.25453948605777493</v>
      </c>
    </row>
    <row r="107" spans="1:28">
      <c r="A107" s="62">
        <v>1974</v>
      </c>
      <c r="B107" s="62" t="str">
        <f>IF(OR(
Australia61!AC107   ="",
Australia61!D107   ="",
Australia61!B107   ="",
Canada62!AC107      ="",
Canada62!D107      ="",
Canada62!B107      ="",
Japan63!AC107       ="",
Japan63!D107       ="",
Japan63!B107       ="",
Norway64!AC107      ="",
Norway64!D107      ="",
Norway64!B107      ="",
Switzerland65!AC107 ="",
Switzerland65!D107 ="",
Switzerland65!B107 =""),"",
(Australia61!AC107*Australia61!D107/Australia61!B107
 +Canada62!AC107*Canada62!D107/Canada62!B107
 +Japan63!AC107*Japan63!D107/Japan63!B107
 +Norway64!AC107*Norway64!D107/Norway64!B107
 +Switzerland65!AC107*Switzerland65!D107/Switzerland65!B107)
/(Australia61!D107/Australia61!B107
 +Canada62!D107/Canada62!B107
 +Japan63!D107/Japan63!B107
 +Norway64!D107/Norway64!B107
 +Switzerland65!D107/Switzerland65!B107))</f>
        <v/>
      </c>
      <c r="C107" s="61">
        <f>IF(OR(
Australia61!F107   ="",
Australia61!D107   ="",
Australia61!B107   ="",
Canada62!F107      ="",
Canada62!D107      ="",
Canada62!B107      ="",
Japan63!F107       ="",
Japan63!D107       ="",
Japan63!B107       ="",
Norway64!F107      ="",
Norway64!D107      ="",
Norway64!B107      ="",
Switzerland65!F107 ="",
Switzerland65!D107 ="",
Switzerland65!B107 =""),"",
(Australia61!F107*Australia61!D107/Australia61!B107
 +Canada62!F107*Canada62!D107/Canada62!B107
 +Japan63!F107*Japan63!D107/Japan63!B107
 +Norway64!F107*Norway64!D107/Norway64!B107
 +Switzerland65!F107*Switzerland65!D107/Switzerland65!B107)
/(Australia61!D107/Australia61!B107
 +Canada62!D107/Canada62!B107
 +Japan63!D107/Japan63!B107
 +Norway64!D107/Norway64!B107
 +Switzerland65!D107/Switzerland65!B107))</f>
        <v>0.51960540714703241</v>
      </c>
      <c r="D107" s="61" t="str">
        <f>IF(OR(
Australia61!AE107   ="",
Australia61!D107   ="",
Australia61!B107   ="",
Canada62!AE107      ="",
Canada62!D107      ="",
Canada62!B107      ="",
Japan63!AE107       ="",
Japan63!D107       ="",
Japan63!B107       ="",
Norway64!AE107      ="",
Norway64!D107      ="",
Norway64!B107      ="",
Switzerland65!AE107 ="",
Switzerland65!D107 ="",
Switzerland65!B107 =""),"",
(Australia61!AE107*Australia61!D107/Australia61!B107
 +Canada62!AE107*Canada62!D107/Canada62!B107
 +Japan63!AE107*Japan63!D107/Japan63!B107
 +Norway64!AE107*Norway64!D107/Norway64!B107
 +Switzerland65!AE107*Switzerland65!D107/Switzerland65!B107)
/(Australia61!D107/Australia61!B107
 +Canada62!D107/Canada62!B107
 +Japan63!D107/Japan63!B107
 +Norway64!D107/Norway64!B107
 +Switzerland65!D107/Switzerland65!B107))</f>
        <v/>
      </c>
      <c r="E107" s="61">
        <f>IF(OR(
Australia61!H107   ="",
Australia61!D107   ="",
Australia61!B107   ="",
Canada62!H107      ="",
Canada62!D107      ="",
Canada62!B107      ="",
Japan63!H107       ="",
Japan63!D107       ="",
Japan63!B107       ="",
Norway64!H107      ="",
Norway64!D107      ="",
Norway64!B107      ="",
Switzerland65!H107 ="",
Switzerland65!D107 ="",
Switzerland65!B107 =""),"",
(Australia61!H107*Australia61!D107/Australia61!B107
 +Canada62!H107*Canada62!D107/Canada62!B107
 +Japan63!H107*Japan63!D107/Japan63!B107
 +Norway64!H107*Norway64!D107/Norway64!B107
 +Switzerland65!H107*Switzerland65!D107/Switzerland65!B107)
/(Australia61!D107/Australia61!B107
 +Canada62!D107/Canada62!B107
 +Japan63!D107/Japan63!B107
 +Norway64!D107/Norway64!B107
 +Switzerland65!D107/Switzerland65!B107))</f>
        <v>0.30778529073875416</v>
      </c>
      <c r="F107" s="61">
        <f>IF(OR(
Australia61!I107   ="",
Australia61!D107   ="",
Australia61!B107   ="",
Canada62!I107      ="",
Canada62!D107      ="",
Canada62!B107      ="",
Japan63!I107       ="",
Japan63!D107       ="",
Japan63!B107       ="",
Norway64!I107      ="",
Norway64!D107      ="",
Norway64!B107      ="",
Switzerland65!I107 ="",
Switzerland65!D107 ="",
Switzerland65!B107 =""),"",
(Australia61!I107/Australia61!B107
 +Canada62!I107/Canada62!B107
 +Japan63!I107/Japan63!B107
 +Norway64!I107/Norway64!B107
 +Switzerland65!I107/Switzerland65!B107)
/(Australia61!D107/Australia61!B107
 +Canada62!D107/Canada62!B107
 +Japan63!D107/Japan63!B107
 +Norway64!D107/Norway64!B107
 +Switzerland65!D107/Switzerland65!B107))</f>
        <v>0.17031413599267389</v>
      </c>
      <c r="G107" s="61">
        <f>IF(OR(
Australia61!J107   ="",
Australia61!D107   ="",
Australia61!B107   ="",
Canada62!J107      ="",
Canada62!D107      ="",
Canada62!B107      ="",
Japan63!J107       ="",
Japan63!D107       ="",
Japan63!B107       ="",
Norway64!J107      ="",
Norway64!D107      ="",
Norway64!B107      ="",
Switzerland65!J107 ="",
Switzerland65!D107 ="",
Switzerland65!B107 =""),"",
(Australia61!J107/Australia61!B107
 +Canada62!J107/Canada62!B107
 +Japan63!J107/Japan63!B107
 +Norway64!J107/Norway64!B107
 +Switzerland65!J107/Switzerland65!B107)
/(Australia61!D107/Australia61!B107
 +Canada62!D107/Canada62!B107
 +Japan63!D107/Japan63!B107
 +Norway64!D107/Norway64!B107
 +Switzerland65!D107/Switzerland65!B107))</f>
        <v>0.15689501416005946</v>
      </c>
      <c r="H107" s="61">
        <f>IF(OR(
Australia61!K107   ="",
Australia61!D107   ="",
Australia61!B107   ="",
Canada62!K107      ="",
Canada62!D107      ="",
Canada62!B107      ="",
Japan63!K107       ="",
Japan63!D107       ="",
Japan63!B107       ="",
Norway64!K107      ="",
Norway64!D107      ="",
Norway64!B107      ="",
Switzerland65!K107 ="",
Switzerland65!D107 ="",
Switzerland65!B107 =""),"",
(Australia61!K107/Australia61!B107
 +Canada62!K107/Canada62!B107
 +Japan63!K107/Japan63!B107
 +Norway64!K107/Norway64!B107
 +Switzerland65!K107/Switzerland65!B107)
/(Australia61!D107/Australia61!B107
 +Canada62!D107/Canada62!B107
 +Japan63!D107/Japan63!B107
 +Norway64!D107/Norway64!B107
 +Switzerland65!D107/Switzerland65!B107))</f>
        <v>0.1542072316453745</v>
      </c>
      <c r="I107" s="61">
        <f>IF(OR(
Australia61!L107   ="",
Australia61!D107   ="",
Australia61!B107   ="",
Canada62!L107      ="",
Canada62!D107      ="",
Canada62!B107      ="",
Japan63!L107       ="",
Japan63!D107       ="",
Japan63!B107       ="",
Norway64!L107      ="",
Norway64!D107      ="",
Norway64!B107      ="",
Switzerland65!L107 ="",
Switzerland65!D107 ="",
Switzerland65!B107 =""),"",
(Australia61!L107/Australia61!B107
 +Canada62!L107/Canada62!B107
 +Japan63!L107/Japan63!B107
 +Norway64!L107/Norway64!B107
 +Switzerland65!L107/Switzerland65!B107)
/(Australia61!D107/Australia61!B107
 +Canada62!D107/Canada62!B107
 +Japan63!D107/Japan63!B107
 +Norway64!D107/Norway64!B107
 +Switzerland65!D107/Switzerland65!B107))</f>
        <v>0.16875875098749027</v>
      </c>
      <c r="J107" s="61">
        <f t="shared" si="2"/>
        <v>-1.4551519342115765E-2</v>
      </c>
      <c r="K107" s="62">
        <f>IF(OR(
Australia61!D107   ="",Australia61!D106   ="",
Australia61!B107   ="",Australia61!B106   ="",
Australia61!N107   ="",Australia61!N106   ="",
Canada62!D107      ="",Canada62!D106      ="",
Canada62!B107      ="",Canada62!B106      ="",
Canada62!N107      ="",Canada62!N106      ="",
Japan63!D107       ="",Japan63!D106       ="",
Japan63!B107       ="",Japan63!B106       ="",
Japan63!N107       ="",Japan63!N106       ="",
Norway64!D107      ="",Norway64!D106      ="",
Norway64!B107      ="",Norway64!B106      ="",
Norway64!N107      ="",Norway64!N106      ="",
Switzerland65!D107 ="",Switzerland65!D106 ="",
Switzerland65!B107 ="",Switzerland65!B106 ="",
Switzerland65!N107 ="",Switzerland65!N106 =""),"",
LN(SQRT(
(Australia61!D107/Australia61!B107
 +Canada62!D107/Canada62!B107
 +Japan63!D107/Japan63!B107
 +Norway64!D107/Norway64!B107
 +Switzerland65!D107/Switzerland65!B107)
/(Australia61!D107/Australia61!N107*Australia61!N106/Australia61!B106
 +Canada62!D107/Canada62!N107*Canada62!N106/Canada62!B106
 +Japan63!D107/Japan63!N107*Japan63!N106/Japan63!B106
 +Norway64!D107/Norway64!N107*Norway64!N106/Norway64!B106
 +Switzerland65!D107/Switzerland65!N107*Switzerland65!N106/Switzerland65!B106)
*(Australia61!D106/Australia61!N106*Australia61!N107/Australia61!B107
 +Canada62!D106/Canada62!N106*Canada62!N107/Canada62!B107
 +Japan63!D106/Japan63!N106*Japan63!N107/Japan63!B107
 +Norway64!D106/Norway64!N106*Norway64!N107/Norway64!B107
 +Switzerland65!D106/Switzerland65!N106*Switzerland65!N107/Switzerland65!B107)
/(Australia61!D106/Australia61!B106
 +Canada62!D106/Canada62!B106
 +Japan63!D106/Japan63!B106
 +Norway64!D106/Norway64!B106
 +Switzerland65!D106/Switzerland65!B106))))</f>
        <v>0.13237556507468839</v>
      </c>
      <c r="L107" s="62">
        <f>IF(OR(
Australia61!F107   ="",Australia61!F106   ="",
Australia61!D107   ="",Australia61!D106   ="",
Australia61!B107   ="",Australia61!B106   ="",
Australia61!P107   ="",Australia61!P106   ="",
Canada62!F107      ="",Canada62!F106      ="",
Canada62!D107      ="",Canada62!D106      ="",
Canada62!B107      ="",Canada62!B106      ="",
Canada62!P107      ="",Canada62!P106      ="",
Japan63!F107       ="",Japan63!F106       ="",
Japan63!D107       ="",Japan63!D106       ="",
Japan63!B107       ="",Japan63!B106       ="",
Japan63!P107       ="",Japan63!P106       ="",
Norway64!F107      ="",Norway64!F106      ="",
Norway64!D107      ="",Norway64!D106      ="",
Norway64!B107      ="",Norway64!B106      ="",
Norway64!P107      ="",Norway64!P106      ="",
Switzerland65!F107 ="",Switzerland65!F106 ="",
Switzerland65!D107 ="",Switzerland65!D106 ="",
Switzerland65!B107 ="",Switzerland65!B106 ="",
Switzerland65!P107 ="",Switzerland65!P106 =""),"",
LN(SQRT(
(Australia61!D107*Australia61!F107/Australia61!B107
 +Canada62!D107*Canada62!F107/Canada62!B107
 +Japan63!D107*Japan63!F107/Japan63!B107
 +Norway64!D107*Norway64!F107/Norway64!B107
 +Switzerland65!D107*Switzerland65!F107/Switzerland65!B107)
/(Australia61!D107*Australia61!F107/Australia61!P107*Australia61!P106/Australia61!B106
 +Canada62!D107*Canada62!F107/Canada62!P107*Canada62!P106/Canada62!B106
 +Japan63!D107*Japan63!F107/Japan63!P107*Japan63!P106/Japan63!B106
 +Norway64!D107*Norway64!F107/Norway64!P107*Norway64!P106/Norway64!B106
 +Switzerland65!D107*Switzerland65!F107/Switzerland65!P107*Switzerland65!P106/Switzerland65!B106)
*(Australia61!D106*Australia61!F106/Australia61!P106*Australia61!P107/Australia61!B107
 +Canada62!D106*Canada62!F106/Canada62!P106*Canada62!P107/Canada62!B107
 +Japan63!D106*Japan63!F106/Japan63!P106*Japan63!P107/Japan63!B107
 +Norway64!D106*Norway64!F106/Norway64!P106*Norway64!P107/Norway64!B107
 +Switzerland65!D106*Switzerland65!F106/Switzerland65!P106*Switzerland65!P107/Switzerland65!B107)
/(Australia61!D106*Australia61!F106/Australia61!B106
 +Canada62!D106*Canada62!F106/Canada62!B106
 +Japan63!D106*Japan63!F106/Japan63!B106
 +Norway64!D106*Norway64!F106/Norway64!B106
 +Switzerland65!D106*Switzerland65!F106/Switzerland65!B106))))</f>
        <v>0.1291117704889555</v>
      </c>
      <c r="M107" s="62">
        <f>IF(OR(
Australia61!H107   ="",Australia61!H106   ="",
Australia61!D107   ="",Australia61!D106   ="",
Australia61!B107   ="",Australia61!B106   ="",
Australia61!Q107   ="",Australia61!Q106   ="",
Canada62!H107      ="",Canada62!H106      ="",
Canada62!D107      ="",Canada62!D106      ="",
Canada62!B107      ="",Canada62!B106      ="",
Canada62!Q107      ="",Canada62!Q106      ="",
Japan63!H107       ="",Japan63!H106       ="",
Japan63!D107       ="",Japan63!D106       ="",
Japan63!B107       ="",Japan63!B106       ="",
Japan63!Q107       ="",Japan63!Q106       ="",
Norway64!H107      ="",Norway64!H106      ="",
Norway64!D107      ="",Norway64!D106      ="",
Norway64!B107      ="",Norway64!B106      ="",
Norway64!Q107      ="",Norway64!Q106      ="",
Switzerland65!H107 ="",Switzerland65!H106 ="",
Switzerland65!D107 ="",Switzerland65!D106 ="",
Switzerland65!B107 ="",Switzerland65!B106 ="",
Switzerland65!Q107 ="",Switzerland65!Q106 =""),"",
LN(SQRT(
(Australia61!D107*Australia61!H107/Australia61!B107
 +Canada62!D107*Canada62!H107/Canada62!B107
 +Japan63!D107*Japan63!H107/Japan63!B107
 +Norway64!D107*Norway64!H107/Norway64!B107
 +Switzerland65!D107*Switzerland65!H107/Switzerland65!B107)
/(Australia61!D107*Australia61!H107/Australia61!Q107*Australia61!Q106/Australia61!B106
 +Canada62!D107*Canada62!H107/Canada62!Q107*Canada62!Q106/Canada62!B106
 +Japan63!D107*Japan63!H107/Japan63!Q107*Japan63!Q106/Japan63!B106
 +Norway64!D107*Norway64!H107/Norway64!Q107*Norway64!Q106/Norway64!B106
 +Switzerland65!D107*Switzerland65!H107/Switzerland65!Q107*Switzerland65!Q106/Switzerland65!B106)
*(Australia61!D106*Australia61!H106/Australia61!Q106*Australia61!Q107/Australia61!B107
 +Canada62!D106*Canada62!H106/Canada62!Q106*Canada62!Q107/Canada62!B107
 +Japan63!D106*Japan63!H106/Japan63!Q106*Japan63!Q107/Japan63!B107
 +Norway64!D106*Norway64!H106/Norway64!Q106*Norway64!Q107/Norway64!B107
 +Switzerland65!D106*Switzerland65!H106/Switzerland65!Q106*Switzerland65!Q107/Switzerland65!B107)
/(Australia61!D106*Australia61!H106/Australia61!B106
 +Canada62!D106*Canada62!H106/Canada62!B106
 +Japan63!D106*Japan63!H106/Japan63!B106
 +Norway64!D106*Norway64!H106/Norway64!B106
 +Switzerland65!D106*Switzerland65!H106/Switzerland65!B106))))</f>
        <v>0.16195784474196054</v>
      </c>
      <c r="N107" s="62">
        <f>IF(OR(
Australia61!I107   ="",Australia61!I106   ="",
Australia61!B107   ="",Australia61!B106   ="",
Australia61!R107   ="",Australia61!R106   ="",
Canada62!I107      ="",Canada62!I106      ="",
Canada62!B107      ="",Canada62!B106      ="",
Canada62!R107      ="",Canada62!R106      ="",
Japan63!I107       ="",Japan63!I106       ="",
Japan63!B107       ="",Japan63!B106       ="",
Japan63!R107       ="",Japan63!R106       ="",
Norway64!I107      ="",Norway64!I106      ="",
Norway64!B107      ="",Norway64!B106      ="",
Norway64!R107      ="",Norway64!R106      ="",
Switzerland65!I107 ="",Switzerland65!I106 ="",
Switzerland65!B107 ="",Switzerland65!B106 ="",
Switzerland65!R107 ="",Switzerland65!R106 =""),"",
LN(SQRT(
(Australia61!I107/Australia61!B107
 +Canada62!I107/Canada62!B107
 +Japan63!I107/Japan63!B107
 +Norway64!I107/Norway64!B107
 +Switzerland65!I107/Switzerland65!B107)
/(Australia61!I107/Australia61!R107*Australia61!R106/Australia61!B106
 +Canada62!I107/Canada62!R107*Canada62!R106/Canada62!B106
 +Japan63!I107/Japan63!R107*Japan63!R106/Japan63!B106
 +Norway64!I107/Norway64!R107*Norway64!R106/Norway64!B106
 +Switzerland65!I107/Switzerland65!R107*Switzerland65!R106/Switzerland65!B106)
*(Australia61!I106/Australia61!R106*Australia61!R107/Australia61!B107
 +Canada62!I106/Canada62!R106*Canada62!R107/Canada62!B107
 +Japan63!I106/Japan63!R106*Japan63!R107/Japan63!B107
 +Norway64!I106/Norway64!R106*Norway64!R107/Norway64!B107
 +Switzerland65!I106/Switzerland65!R106*Switzerland65!R107/Switzerland65!B107)
/(Australia61!I106/Australia61!B106
 +Canada62!I106/Canada62!B106
 +Japan63!I106/Japan63!B106
 +Norway64!I106/Norway64!B106
 +Switzerland65!I106/Switzerland65!B106))))</f>
        <v>0.17990225646428351</v>
      </c>
      <c r="O107" s="62">
        <f>IF(OR(
Australia61!K107   ="",Australia61!K106   ="",
Australia61!B107   ="",Australia61!B106   ="",
Australia61!S107   ="",Australia61!S106   ="",
Canada62!K107      ="",Canada62!K106      ="",
Canada62!B107      ="",Canada62!B106      ="",
Canada62!S107      ="",Canada62!S106      ="",
Japan63!K107       ="",Japan63!K106       ="",
Japan63!B107       ="",Japan63!B106       ="",
Japan63!S107       ="",Japan63!S106       ="",
Norway64!K107      ="",Norway64!K106      ="",
Norway64!B107      ="",Norway64!B106      ="",
Norway64!S107      ="",Norway64!S106      ="",
Switzerland65!K107 ="",Switzerland65!K106 ="",
Switzerland65!B107 ="",Switzerland65!B106 ="",
Switzerland65!S107 ="",Switzerland65!S106 =""),"",
LN(SQRT(
(Australia61!K107/Australia61!B107
 +Canada62!K107/Canada62!B107
 +Japan63!K107/Japan63!B107
 +Norway64!K107/Norway64!B107
 +Switzerland65!K107/Switzerland65!B107)
/(Australia61!K107/Australia61!S107*Australia61!S106/Australia61!B106
 +Canada62!K107/Canada62!S107*Canada62!S106/Canada62!B106
 +Japan63!K107/Japan63!S107*Japan63!S106/Japan63!B106
 +Norway64!K107/Norway64!S107*Norway64!S106/Norway64!B106
 +Switzerland65!K107/Switzerland65!S107*Switzerland65!S106/Switzerland65!B106)
*(Australia61!K106/Australia61!S106*Australia61!S107/Australia61!B107
 +Canada62!K106/Canada62!S106*Canada62!S107/Canada62!B107
 +Japan63!K106/Japan63!S106*Japan63!S107/Japan63!B107
 +Norway64!K106/Norway64!S106*Norway64!S107/Norway64!B107
 +Switzerland65!K106/Switzerland65!S106*Switzerland65!S107/Switzerland65!B107)
/(Australia61!K106/Australia61!B106
 +Canada62!K106/Canada62!B106
 +Japan63!K106/Japan63!B106
 +Norway64!K106/Norway64!B106
 +Switzerland65!K106/Switzerland65!B106))))</f>
        <v>0.23324794689819572</v>
      </c>
      <c r="P107" s="62">
        <f>IF(OR(
Australia61!L107   ="",Australia61!L106   ="",
Australia61!B107   ="",Australia61!B106   ="",
Australia61!T107   ="",Australia61!T106   ="",
Canada62!L107      ="",Canada62!L106      ="",
Canada62!B107      ="",Canada62!B106      ="",
Canada62!T107      ="",Canada62!T106      ="",
Japan63!L107       ="",Japan63!L106       ="",
Japan63!B107       ="",Japan63!B106       ="",
Japan63!T107       ="",Japan63!T106       ="",
Norway64!L107      ="",Norway64!L106      ="",
Norway64!B107      ="",Norway64!B106      ="",
Norway64!T107      ="",Norway64!T106      ="",
Switzerland65!L107 ="",Switzerland65!L106 ="",
Switzerland65!B107 ="",Switzerland65!B106 ="",
Switzerland65!T107 ="",Switzerland65!T106 =""),"",
LN(SQRT(
(Australia61!L107/Australia61!B107
 +Canada62!L107/Canada62!B107
 +Japan63!L107/Japan63!B107
 +Norway64!L107/Norway64!B107
 +Switzerland65!L107/Switzerland65!B107)
/(Australia61!L107/Australia61!T107*Australia61!T106/Australia61!B106
 +Canada62!L107/Canada62!T107*Canada62!T106/Canada62!B106
 +Japan63!L107/Japan63!T107*Japan63!T106/Japan63!B106
 +Norway64!L107/Norway64!T107*Norway64!T106/Norway64!B106
 +Switzerland65!L107/Switzerland65!T107*Switzerland65!T106/Switzerland65!B106)
*(Australia61!L106/Australia61!T106*Australia61!T107/Australia61!B107
 +Canada62!L106/Canada62!T106*Canada62!T107/Canada62!B107
 +Japan63!L106/Japan63!T106*Japan63!T107/Japan63!B107
 +Norway64!L106/Norway64!T106*Norway64!T107/Norway64!B107
 +Switzerland65!L106/Switzerland65!T106*Switzerland65!T107/Switzerland65!B107)
/(Australia61!L106/Australia61!B106
 +Canada62!L106/Canada62!B106
 +Japan63!L106/Japan63!B106
 +Norway64!L106/Norway64!B106
 +Switzerland65!L106/Switzerland65!B106))))</f>
        <v>0.3290402464225502</v>
      </c>
      <c r="Q107" s="61">
        <f t="shared" si="4"/>
        <v>-3.2637945857328932E-3</v>
      </c>
      <c r="R107" s="61">
        <f t="shared" si="5"/>
        <v>2.9582279667272143E-2</v>
      </c>
      <c r="S107" s="61">
        <f t="shared" si="6"/>
        <v>4.7526691389595116E-2</v>
      </c>
      <c r="T107" s="61">
        <f t="shared" si="7"/>
        <v>0.10087238182350733</v>
      </c>
      <c r="U107" s="61">
        <f t="shared" si="8"/>
        <v>0.1966646813478618</v>
      </c>
      <c r="V107" s="61">
        <f>IF(OR(
Australia61!V107   ="",
Australia61!U107   ="",
Canada62!V107      ="",
Canada62!U107      ="",
Japan63!V107       ="",
Japan63!U107       ="",
Norway64!V107      ="",
Norway64!U107      ="",
Switzerland65!V107 ="",
Switzerland65!U107 =""),"",
LN((Australia61!V107+Canada62!V107+Japan63!V107+Norway64!V107+Switzerland65!V107)
/(Australia61!U107+Canada62!U107+Japan63!U107+Norway64!U107+Switzerland65!U107)))</f>
        <v>-0.71561845303798644</v>
      </c>
      <c r="W107" s="61">
        <f>IF(OR(
Australia61!V107   ="",
Australia61!W107   ="",
Australia61!U107   ="",
Canada62!V107      ="",
Canada62!W107      ="",
Canada62!U107      ="",
Japan63!V107       ="",
Japan63!W107       ="",
Japan63!U107       ="",
Norway64!V107      ="",
Norway64!W107      ="",
Norway64!U107      ="",
Switzerland65!V107 ="",
Switzerland65!W107 ="",
Switzerland65!V107 =""),"",
LN((Australia61!V107*Australia61!W107+Canada62!V107*Canada62!W107+Japan63!V107*Japan63!W107+Norway64!V107*Norway64!W107+Switzerland65!V107*Switzerland65!W107)
/(Australia61!U107+Canada62!U107+Japan63!U107+Norway64!U107+Switzerland65!U107)))</f>
        <v>6.9234702915495019</v>
      </c>
      <c r="X107" s="61">
        <f>IF(OR(
Australia61!X107   ="",
Australia61!D107   ="",
Australia61!B107   ="",
Canada62!X107      ="",
Canada62!D107      ="",
Canada62!B107      ="",
Japan63!X107       ="",
Japan63!D107       ="",
Japan63!B107       ="",
Norway64!X107      ="",
Norway64!D107      ="",
Norway64!B107      ="",
Switzerland65!X107 ="",
Switzerland65!D107 ="",
Switzerland65!B107 =""),"",
(Australia61!X107*Australia61!D107/Australia61!B107
 +Canada62!X107*Canada62!D107/Canada62!B107
 +Japan63!X107*Japan63!D107/Japan63!B107
 +Norway64!X107*Norway64!D107/Norway64!B107
 +Switzerland65!X107*Switzerland65!D107/Switzerland65!B107)
/(Australia61!D107/Australia61!B107
 +Canada62!D107/Canada62!B107
 +Japan63!D107/Japan63!B107
 +Norway64!D107/Norway64!B107
 +Switzerland65!D107/Switzerland65!B107))</f>
        <v>0.69282423779696645</v>
      </c>
      <c r="Y107" s="61">
        <f>IF(OR(
Australia61!Y107   ="",
Australia61!D107   ="",
Australia61!B107   ="",
Canada62!Y107      ="",
Canada62!D107      ="",
Canada62!B107      ="",
Japan63!Y107       ="",
Japan63!D107       ="",
Japan63!B107       ="",
Norway64!Y107      ="",
Norway64!D107      ="",
Norway64!B107      ="",
Switzerland65!Y107 ="",
Switzerland65!D107 ="",
Switzerland65!B107 =""),"",
(Australia61!Y107/Australia61!B107
 +Canada62!Y107/Canada62!B107
 +Japan63!Y107/Japan63!B107
 +Norway64!Y107/Norway64!B107
 +Switzerland65!Y107/Switzerland65!B107)
/(Australia61!D107/Australia61!B107
 +Canada62!D107/Canada62!B107
 +Japan63!D107/Japan63!B107
 +Norway64!D107/Norway64!B107
 +Switzerland65!D107/Switzerland65!B107))</f>
        <v>0.12654054971511763</v>
      </c>
      <c r="Z107" s="61">
        <v>10.5</v>
      </c>
      <c r="AA107" s="62">
        <f t="shared" si="3"/>
        <v>-4.5075565074688392E-2</v>
      </c>
      <c r="AB107" s="61">
        <f>IF(OR(
Australia61!AB107   ="",
Australia61!D107   ="",
Australia61!B107   ="",
Canada62!AB107      ="",
Canada62!D107      ="",
Canada62!B107      ="",
Japan63!AB107       ="",
Japan63!D107       ="",
Japan63!B107       ="",
Norway64!AB107      ="",
Norway64!D107      ="",
Norway64!B107      ="",
Switzerland65!AB107 ="",
Switzerland65!D107 ="",
Switzerland65!B107 =""),"",
(Australia61!AB107*Australia61!D107/Australia61!B107
 +Canada62!AB107*Canada62!D107/Canada62!B107
 +Japan63!AB107*Japan63!D107/Japan63!B107
 +Norway64!AB107*Norway64!D107/Norway64!B107
 +Switzerland65!AB107*Switzerland65!D107/Switzerland65!B107)
/(Australia61!D107/Australia61!B107
 +Canada62!D107/Canada62!B107
 +Japan63!D107/Japan63!B107
 +Norway64!D107/Norway64!B107
 +Switzerland65!D107/Switzerland65!B107))</f>
        <v>0.25756147273511659</v>
      </c>
    </row>
    <row r="108" spans="1:28">
      <c r="A108" s="62">
        <v>1975</v>
      </c>
      <c r="B108" s="62" t="str">
        <f>IF(OR(
Australia61!AC108   ="",
Australia61!D108   ="",
Australia61!B108   ="",
Canada62!AC108      ="",
Canada62!D108      ="",
Canada62!B108      ="",
Japan63!AC108       ="",
Japan63!D108       ="",
Japan63!B108       ="",
Norway64!AC108      ="",
Norway64!D108      ="",
Norway64!B108      ="",
Switzerland65!AC108 ="",
Switzerland65!D108 ="",
Switzerland65!B108 =""),"",
(Australia61!AC108*Australia61!D108/Australia61!B108
 +Canada62!AC108*Canada62!D108/Canada62!B108
 +Japan63!AC108*Japan63!D108/Japan63!B108
 +Norway64!AC108*Norway64!D108/Norway64!B108
 +Switzerland65!AC108*Switzerland65!D108/Switzerland65!B108)
/(Australia61!D108/Australia61!B108
 +Canada62!D108/Canada62!B108
 +Japan63!D108/Japan63!B108
 +Norway64!D108/Norway64!B108
 +Switzerland65!D108/Switzerland65!B108))</f>
        <v/>
      </c>
      <c r="C108" s="61">
        <f>IF(OR(
Australia61!F108   ="",
Australia61!D108   ="",
Australia61!B108   ="",
Canada62!F108      ="",
Canada62!D108      ="",
Canada62!B108      ="",
Japan63!F108       ="",
Japan63!D108       ="",
Japan63!B108       ="",
Norway64!F108      ="",
Norway64!D108      ="",
Norway64!B108      ="",
Switzerland65!F108 ="",
Switzerland65!D108 ="",
Switzerland65!B108 =""),"",
(Australia61!F108*Australia61!D108/Australia61!B108
 +Canada62!F108*Canada62!D108/Canada62!B108
 +Japan63!F108*Japan63!D108/Japan63!B108
 +Norway64!F108*Norway64!D108/Norway64!B108
 +Switzerland65!F108*Switzerland65!D108/Switzerland65!B108)
/(Australia61!D108/Australia61!B108
 +Canada62!D108/Canada62!B108
 +Japan63!D108/Japan63!B108
 +Norway64!D108/Norway64!B108
 +Switzerland65!D108/Switzerland65!B108))</f>
        <v>0.53951160632962092</v>
      </c>
      <c r="D108" s="61" t="str">
        <f>IF(OR(
Australia61!AE108   ="",
Australia61!D108   ="",
Australia61!B108   ="",
Canada62!AE108      ="",
Canada62!D108      ="",
Canada62!B108      ="",
Japan63!AE108       ="",
Japan63!D108       ="",
Japan63!B108       ="",
Norway64!AE108      ="",
Norway64!D108      ="",
Norway64!B108      ="",
Switzerland65!AE108 ="",
Switzerland65!D108 ="",
Switzerland65!B108 =""),"",
(Australia61!AE108*Australia61!D108/Australia61!B108
 +Canada62!AE108*Canada62!D108/Canada62!B108
 +Japan63!AE108*Japan63!D108/Japan63!B108
 +Norway64!AE108*Norway64!D108/Norway64!B108
 +Switzerland65!AE108*Switzerland65!D108/Switzerland65!B108)
/(Australia61!D108/Australia61!B108
 +Canada62!D108/Canada62!B108
 +Japan63!D108/Japan63!B108
 +Norway64!D108/Norway64!B108
 +Switzerland65!D108/Switzerland65!B108))</f>
        <v/>
      </c>
      <c r="E108" s="61">
        <f>IF(OR(
Australia61!H108   ="",
Australia61!D108   ="",
Australia61!B108   ="",
Canada62!H108      ="",
Canada62!D108      ="",
Canada62!B108      ="",
Japan63!H108       ="",
Japan63!D108       ="",
Japan63!B108       ="",
Norway64!H108      ="",
Norway64!D108      ="",
Norway64!B108      ="",
Switzerland65!H108 ="",
Switzerland65!D108 ="",
Switzerland65!B108 =""),"",
(Australia61!H108*Australia61!D108/Australia61!B108
 +Canada62!H108*Canada62!D108/Canada62!B108
 +Japan63!H108*Japan63!D108/Japan63!B108
 +Norway64!H108*Norway64!D108/Norway64!B108
 +Switzerland65!H108*Switzerland65!D108/Switzerland65!B108)
/(Australia61!D108/Australia61!B108
 +Canada62!D108/Canada62!B108
 +Japan63!D108/Japan63!B108
 +Norway64!D108/Norway64!B108
 +Switzerland65!D108/Switzerland65!B108))</f>
        <v>0.29245391114560754</v>
      </c>
      <c r="F108" s="61">
        <f>IF(OR(
Australia61!I108   ="",
Australia61!D108   ="",
Australia61!B108   ="",
Canada62!I108      ="",
Canada62!D108      ="",
Canada62!B108      ="",
Japan63!I108       ="",
Japan63!D108       ="",
Japan63!B108       ="",
Norway64!I108      ="",
Norway64!D108      ="",
Norway64!B108      ="",
Switzerland65!I108 ="",
Switzerland65!D108 ="",
Switzerland65!B108 =""),"",
(Australia61!I108/Australia61!B108
 +Canada62!I108/Canada62!B108
 +Japan63!I108/Japan63!B108
 +Norway64!I108/Norway64!B108
 +Switzerland65!I108/Switzerland65!B108)
/(Australia61!D108/Australia61!B108
 +Canada62!D108/Canada62!B108
 +Japan63!D108/Japan63!B108
 +Norway64!D108/Norway64!B108
 +Switzerland65!D108/Switzerland65!B108))</f>
        <v>0.17590675069434503</v>
      </c>
      <c r="G108" s="61">
        <f>IF(OR(
Australia61!J108   ="",
Australia61!D108   ="",
Australia61!B108   ="",
Canada62!J108      ="",
Canada62!D108      ="",
Canada62!B108      ="",
Japan63!J108       ="",
Japan63!D108       ="",
Japan63!B108       ="",
Norway64!J108      ="",
Norway64!D108      ="",
Norway64!B108      ="",
Switzerland65!J108 ="",
Switzerland65!D108 ="",
Switzerland65!B108 =""),"",
(Australia61!J108/Australia61!B108
 +Canada62!J108/Canada62!B108
 +Japan63!J108/Japan63!B108
 +Norway64!J108/Norway64!B108
 +Switzerland65!J108/Switzerland65!B108)
/(Australia61!D108/Australia61!B108
 +Canada62!D108/Canada62!B108
 +Japan63!D108/Japan63!B108
 +Norway64!D108/Norway64!B108
 +Switzerland65!D108/Switzerland65!B108))</f>
        <v>0.14680479419865872</v>
      </c>
      <c r="H108" s="61">
        <f>IF(OR(
Australia61!K108   ="",
Australia61!D108   ="",
Australia61!B108   ="",
Canada62!K108      ="",
Canada62!D108      ="",
Canada62!B108      ="",
Japan63!K108       ="",
Japan63!D108       ="",
Japan63!B108       ="",
Norway64!K108      ="",
Norway64!D108      ="",
Norway64!B108      ="",
Switzerland65!K108 ="",
Switzerland65!D108 ="",
Switzerland65!B108 =""),"",
(Australia61!K108/Australia61!B108
 +Canada62!K108/Canada62!B108
 +Japan63!K108/Japan63!B108
 +Norway64!K108/Norway64!B108
 +Switzerland65!K108/Switzerland65!B108)
/(Australia61!D108/Australia61!B108
 +Canada62!D108/Canada62!B108
 +Japan63!D108/Japan63!B108
 +Norway64!D108/Norway64!B108
 +Switzerland65!D108/Switzerland65!B108))</f>
        <v>0.14291990709759561</v>
      </c>
      <c r="I108" s="61">
        <f>IF(OR(
Australia61!L108   ="",
Australia61!D108   ="",
Australia61!B108   ="",
Canada62!L108      ="",
Canada62!D108      ="",
Canada62!B108      ="",
Japan63!L108       ="",
Japan63!D108       ="",
Japan63!B108       ="",
Norway64!L108      ="",
Norway64!D108      ="",
Norway64!B108      ="",
Switzerland65!L108 ="",
Switzerland65!D108 ="",
Switzerland65!B108 =""),"",
(Australia61!L108/Australia61!B108
 +Canada62!L108/Canada62!B108
 +Japan63!L108/Japan63!B108
 +Norway64!L108/Norway64!B108
 +Switzerland65!L108/Switzerland65!B108)
/(Australia61!D108/Australia61!B108
 +Canada62!D108/Canada62!B108
 +Japan63!D108/Japan63!B108
 +Norway64!D108/Norway64!B108
 +Switzerland65!D108/Switzerland65!B108))</f>
        <v>0.14824606406254084</v>
      </c>
      <c r="J108" s="61">
        <f t="shared" si="2"/>
        <v>-5.3261569649452334E-3</v>
      </c>
      <c r="K108" s="62">
        <f>IF(OR(
Australia61!D108   ="",Australia61!D107   ="",
Australia61!B108   ="",Australia61!B107   ="",
Australia61!N108   ="",Australia61!N107   ="",
Canada62!D108      ="",Canada62!D107      ="",
Canada62!B108      ="",Canada62!B107      ="",
Canada62!N108      ="",Canada62!N107      ="",
Japan63!D108       ="",Japan63!D107       ="",
Japan63!B108       ="",Japan63!B107       ="",
Japan63!N108       ="",Japan63!N107       ="",
Norway64!D108      ="",Norway64!D107      ="",
Norway64!B108      ="",Norway64!B107      ="",
Norway64!N108      ="",Norway64!N107      ="",
Switzerland65!D108 ="",Switzerland65!D107 ="",
Switzerland65!B108 ="",Switzerland65!B107 ="",
Switzerland65!N108 ="",Switzerland65!N107 =""),"",
LN(SQRT(
(Australia61!D108/Australia61!B108
 +Canada62!D108/Canada62!B108
 +Japan63!D108/Japan63!B108
 +Norway64!D108/Norway64!B108
 +Switzerland65!D108/Switzerland65!B108)
/(Australia61!D108/Australia61!N108*Australia61!N107/Australia61!B107
 +Canada62!D108/Canada62!N108*Canada62!N107/Canada62!B107
 +Japan63!D108/Japan63!N108*Japan63!N107/Japan63!B107
 +Norway64!D108/Norway64!N108*Norway64!N107/Norway64!B107
 +Switzerland65!D108/Switzerland65!N108*Switzerland65!N107/Switzerland65!B107)
*(Australia61!D107/Australia61!N107*Australia61!N108/Australia61!B108
 +Canada62!D107/Canada62!N107*Canada62!N108/Canada62!B108
 +Japan63!D107/Japan63!N107*Japan63!N108/Japan63!B108
 +Norway64!D107/Norway64!N107*Norway64!N108/Norway64!B108
 +Switzerland65!D107/Switzerland65!N107*Switzerland65!N108/Switzerland65!B108)
/(Australia61!D107/Australia61!B107
 +Canada62!D107/Canada62!B107
 +Japan63!D107/Japan63!B107
 +Norway64!D107/Norway64!B107
 +Switzerland65!D107/Switzerland65!B107))))</f>
        <v>6.1737769761784765E-2</v>
      </c>
      <c r="L108" s="62">
        <f>IF(OR(
Australia61!F108   ="",Australia61!F107   ="",
Australia61!D108   ="",Australia61!D107   ="",
Australia61!B108   ="",Australia61!B107   ="",
Australia61!P108   ="",Australia61!P107   ="",
Canada62!F108      ="",Canada62!F107      ="",
Canada62!D108      ="",Canada62!D107      ="",
Canada62!B108      ="",Canada62!B107      ="",
Canada62!P108      ="",Canada62!P107      ="",
Japan63!F108       ="",Japan63!F107       ="",
Japan63!D108       ="",Japan63!D107       ="",
Japan63!B108       ="",Japan63!B107       ="",
Japan63!P108       ="",Japan63!P107       ="",
Norway64!F108      ="",Norway64!F107      ="",
Norway64!D108      ="",Norway64!D107      ="",
Norway64!B108      ="",Norway64!B107      ="",
Norway64!P108      ="",Norway64!P107      ="",
Switzerland65!F108 ="",Switzerland65!F107 ="",
Switzerland65!D108 ="",Switzerland65!D107 ="",
Switzerland65!B108 ="",Switzerland65!B107 ="",
Switzerland65!P108 ="",Switzerland65!P107 =""),"",
LN(SQRT(
(Australia61!D108*Australia61!F108/Australia61!B108
 +Canada62!D108*Canada62!F108/Canada62!B108
 +Japan63!D108*Japan63!F108/Japan63!B108
 +Norway64!D108*Norway64!F108/Norway64!B108
 +Switzerland65!D108*Switzerland65!F108/Switzerland65!B108)
/(Australia61!D108*Australia61!F108/Australia61!P108*Australia61!P107/Australia61!B107
 +Canada62!D108*Canada62!F108/Canada62!P108*Canada62!P107/Canada62!B107
 +Japan63!D108*Japan63!F108/Japan63!P108*Japan63!P107/Japan63!B107
 +Norway64!D108*Norway64!F108/Norway64!P108*Norway64!P107/Norway64!B107
 +Switzerland65!D108*Switzerland65!F108/Switzerland65!P108*Switzerland65!P107/Switzerland65!B107)
*(Australia61!D107*Australia61!F107/Australia61!P107*Australia61!P108/Australia61!B108
 +Canada62!D107*Canada62!F107/Canada62!P107*Canada62!P108/Canada62!B108
 +Japan63!D107*Japan63!F107/Japan63!P107*Japan63!P108/Japan63!B108
 +Norway64!D107*Norway64!F107/Norway64!P107*Norway64!P108/Norway64!B108
 +Switzerland65!D107*Switzerland65!F107/Switzerland65!P107*Switzerland65!P108/Switzerland65!B108)
/(Australia61!D107*Australia61!F107/Australia61!B107
 +Canada62!D107*Canada62!F107/Canada62!B107
 +Japan63!D107*Japan63!F107/Japan63!B107
 +Norway64!D107*Norway64!F107/Norway64!B107
 +Switzerland65!D107*Switzerland65!F107/Switzerland65!B107))))</f>
        <v>8.4531305855422581E-2</v>
      </c>
      <c r="M108" s="62">
        <f>IF(OR(
Australia61!H108   ="",Australia61!H107   ="",
Australia61!D108   ="",Australia61!D107   ="",
Australia61!B108   ="",Australia61!B107   ="",
Australia61!Q108   ="",Australia61!Q107   ="",
Canada62!H108      ="",Canada62!H107      ="",
Canada62!D108      ="",Canada62!D107      ="",
Canada62!B108      ="",Canada62!B107      ="",
Canada62!Q108      ="",Canada62!Q107      ="",
Japan63!H108       ="",Japan63!H107       ="",
Japan63!D108       ="",Japan63!D107       ="",
Japan63!B108       ="",Japan63!B107       ="",
Japan63!Q108       ="",Japan63!Q107       ="",
Norway64!H108      ="",Norway64!H107      ="",
Norway64!D108      ="",Norway64!D107      ="",
Norway64!B108      ="",Norway64!B107      ="",
Norway64!Q108      ="",Norway64!Q107      ="",
Switzerland65!H108 ="",Switzerland65!H107 ="",
Switzerland65!D108 ="",Switzerland65!D107 ="",
Switzerland65!B108 ="",Switzerland65!B107 ="",
Switzerland65!Q108 ="",Switzerland65!Q107 =""),"",
LN(SQRT(
(Australia61!D108*Australia61!H108/Australia61!B108
 +Canada62!D108*Canada62!H108/Canada62!B108
 +Japan63!D108*Japan63!H108/Japan63!B108
 +Norway64!D108*Norway64!H108/Norway64!B108
 +Switzerland65!D108*Switzerland65!H108/Switzerland65!B108)
/(Australia61!D108*Australia61!H108/Australia61!Q108*Australia61!Q107/Australia61!B107
 +Canada62!D108*Canada62!H108/Canada62!Q108*Canada62!Q107/Canada62!B107
 +Japan63!D108*Japan63!H108/Japan63!Q108*Japan63!Q107/Japan63!B107
 +Norway64!D108*Norway64!H108/Norway64!Q108*Norway64!Q107/Norway64!B107
 +Switzerland65!D108*Switzerland65!H108/Switzerland65!Q108*Switzerland65!Q107/Switzerland65!B107)
*(Australia61!D107*Australia61!H107/Australia61!Q107*Australia61!Q108/Australia61!B108
 +Canada62!D107*Canada62!H107/Canada62!Q107*Canada62!Q108/Canada62!B108
 +Japan63!D107*Japan63!H107/Japan63!Q107*Japan63!Q108/Japan63!B108
 +Norway64!D107*Norway64!H107/Norway64!Q107*Norway64!Q108/Norway64!B108
 +Switzerland65!D107*Switzerland65!H107/Switzerland65!Q107*Switzerland65!Q108/Switzerland65!B108)
/(Australia61!D107*Australia61!H107/Australia61!B107
 +Canada62!D107*Canada62!H107/Canada62!B107
 +Japan63!D107*Japan63!H107/Japan63!B107
 +Norway64!D107*Norway64!H107/Norway64!B107
 +Switzerland65!D107*Switzerland65!H107/Switzerland65!B107))))</f>
        <v>2.6934848031483032E-2</v>
      </c>
      <c r="N108" s="62">
        <f>IF(OR(
Australia61!I108   ="",Australia61!I107   ="",
Australia61!B108   ="",Australia61!B107   ="",
Australia61!R108   ="",Australia61!R107   ="",
Canada62!I108      ="",Canada62!I107      ="",
Canada62!B108      ="",Canada62!B107      ="",
Canada62!R108      ="",Canada62!R107      ="",
Japan63!I108       ="",Japan63!I107       ="",
Japan63!B108       ="",Japan63!B107       ="",
Japan63!R108       ="",Japan63!R107       ="",
Norway64!I108      ="",Norway64!I107      ="",
Norway64!B108      ="",Norway64!B107      ="",
Norway64!R108      ="",Norway64!R107      ="",
Switzerland65!I108 ="",Switzerland65!I107 ="",
Switzerland65!B108 ="",Switzerland65!B107 ="",
Switzerland65!R108 ="",Switzerland65!R107 =""),"",
LN(SQRT(
(Australia61!I108/Australia61!B108
 +Canada62!I108/Canada62!B108
 +Japan63!I108/Japan63!B108
 +Norway64!I108/Norway64!B108
 +Switzerland65!I108/Switzerland65!B108)
/(Australia61!I108/Australia61!R108*Australia61!R107/Australia61!B107
 +Canada62!I108/Canada62!R108*Canada62!R107/Canada62!B107
 +Japan63!I108/Japan63!R108*Japan63!R107/Japan63!B107
 +Norway64!I108/Norway64!R108*Norway64!R107/Norway64!B107
 +Switzerland65!I108/Switzerland65!R108*Switzerland65!R107/Switzerland65!B107)
*(Australia61!I107/Australia61!R107*Australia61!R108/Australia61!B108
 +Canada62!I107/Canada62!R107*Canada62!R108/Canada62!B108
 +Japan63!I107/Japan63!R107*Japan63!R108/Japan63!B108
 +Norway64!I107/Norway64!R107*Norway64!R108/Norway64!B108
 +Switzerland65!I107/Switzerland65!R107*Switzerland65!R108/Switzerland65!B108)
/(Australia61!I107/Australia61!B107
 +Canada62!I107/Canada62!B107
 +Japan63!I107/Japan63!B107
 +Norway64!I107/Norway64!B107
 +Switzerland65!I107/Switzerland65!B107))))</f>
        <v>7.4777327566036889E-2</v>
      </c>
      <c r="O108" s="62">
        <f>IF(OR(
Australia61!K108   ="",Australia61!K107   ="",
Australia61!B108   ="",Australia61!B107   ="",
Australia61!S108   ="",Australia61!S107   ="",
Canada62!K108      ="",Canada62!K107      ="",
Canada62!B108      ="",Canada62!B107      ="",
Canada62!S108      ="",Canada62!S107      ="",
Japan63!K108       ="",Japan63!K107       ="",
Japan63!B108       ="",Japan63!B107       ="",
Japan63!S108       ="",Japan63!S107       ="",
Norway64!K108      ="",Norway64!K107      ="",
Norway64!B108      ="",Norway64!B107      ="",
Norway64!S108      ="",Norway64!S107      ="",
Switzerland65!K108 ="",Switzerland65!K107 ="",
Switzerland65!B108 ="",Switzerland65!B107 ="",
Switzerland65!S108 ="",Switzerland65!S107 =""),"",
LN(SQRT(
(Australia61!K108/Australia61!B108
 +Canada62!K108/Canada62!B108
 +Japan63!K108/Japan63!B108
 +Norway64!K108/Norway64!B108
 +Switzerland65!K108/Switzerland65!B108)
/(Australia61!K108/Australia61!S108*Australia61!S107/Australia61!B107
 +Canada62!K108/Canada62!S108*Canada62!S107/Canada62!B107
 +Japan63!K108/Japan63!S108*Japan63!S107/Japan63!B107
 +Norway64!K108/Norway64!S108*Norway64!S107/Norway64!B107
 +Switzerland65!K108/Switzerland65!S108*Switzerland65!S107/Switzerland65!B107)
*(Australia61!K107/Australia61!S107*Australia61!S108/Australia61!B108
 +Canada62!K107/Canada62!S107*Canada62!S108/Canada62!B108
 +Japan63!K107/Japan63!S107*Japan63!S108/Japan63!B108
 +Norway64!K107/Norway64!S107*Norway64!S108/Norway64!B108
 +Switzerland65!K107/Switzerland65!S107*Switzerland65!S108/Switzerland65!B108)
/(Australia61!K107/Australia61!B107
 +Canada62!K107/Canada62!B107
 +Japan63!K107/Japan63!B107
 +Norway64!K107/Norway64!B107
 +Switzerland65!K107/Switzerland65!B107))))</f>
        <v>3.8419947835589309E-2</v>
      </c>
      <c r="P108" s="62">
        <f>IF(OR(
Australia61!L108   ="",Australia61!L107   ="",
Australia61!B108   ="",Australia61!B107   ="",
Australia61!T108   ="",Australia61!T107   ="",
Canada62!L108      ="",Canada62!L107      ="",
Canada62!B108      ="",Canada62!B107      ="",
Canada62!T108      ="",Canada62!T107      ="",
Japan63!L108       ="",Japan63!L107       ="",
Japan63!B108       ="",Japan63!B107       ="",
Japan63!T108       ="",Japan63!T107       ="",
Norway64!L108      ="",Norway64!L107      ="",
Norway64!B108      ="",Norway64!B107      ="",
Norway64!T108      ="",Norway64!T107      ="",
Switzerland65!L108 ="",Switzerland65!L107 ="",
Switzerland65!B108 ="",Switzerland65!B107 ="",
Switzerland65!T108 ="",Switzerland65!T107 =""),"",
LN(SQRT(
(Australia61!L108/Australia61!B108
 +Canada62!L108/Canada62!B108
 +Japan63!L108/Japan63!B108
 +Norway64!L108/Norway64!B108
 +Switzerland65!L108/Switzerland65!B108)
/(Australia61!L108/Australia61!T108*Australia61!T107/Australia61!B107
 +Canada62!L108/Canada62!T108*Canada62!T107/Canada62!B107
 +Japan63!L108/Japan63!T108*Japan63!T107/Japan63!B107
 +Norway64!L108/Norway64!T108*Norway64!T107/Norway64!B107
 +Switzerland65!L108/Switzerland65!T108*Switzerland65!T107/Switzerland65!B107)
*(Australia61!L107/Australia61!T107*Australia61!T108/Australia61!B108
 +Canada62!L107/Canada62!T107*Canada62!T108/Canada62!B108
 +Japan63!L107/Japan63!T107*Japan63!T108/Japan63!B108
 +Norway64!L107/Norway64!T107*Norway64!T108/Norway64!B108
 +Switzerland65!L107/Switzerland65!T107*Switzerland65!T108/Switzerland65!B108)
/(Australia61!L107/Australia61!B107
 +Canada62!L107/Canada62!B107
 +Japan63!L107/Japan63!B107
 +Norway64!L107/Norway64!B107
 +Switzerland65!L107/Switzerland65!B107))))</f>
        <v>6.5287009955920447E-2</v>
      </c>
      <c r="Q108" s="61">
        <f t="shared" si="4"/>
        <v>2.2793536093637816E-2</v>
      </c>
      <c r="R108" s="61">
        <f t="shared" si="5"/>
        <v>-3.4802921730301736E-2</v>
      </c>
      <c r="S108" s="61">
        <f t="shared" si="6"/>
        <v>1.3039557804252123E-2</v>
      </c>
      <c r="T108" s="61">
        <f t="shared" si="7"/>
        <v>-2.3317821926195456E-2</v>
      </c>
      <c r="U108" s="61">
        <f t="shared" si="8"/>
        <v>3.5492401941356819E-3</v>
      </c>
      <c r="V108" s="61">
        <f>IF(OR(
Australia61!V108   ="",
Australia61!U108   ="",
Canada62!V108      ="",
Canada62!U108      ="",
Japan63!V108       ="",
Japan63!U108       ="",
Norway64!V108      ="",
Norway64!U108      ="",
Switzerland65!V108 ="",
Switzerland65!U108 =""),"",
LN((Australia61!V108+Canada62!V108+Japan63!V108+Norway64!V108+Switzerland65!V108)
/(Australia61!U108+Canada62!U108+Japan63!U108+Norway64!U108+Switzerland65!U108)))</f>
        <v>-0.7291763887366538</v>
      </c>
      <c r="W108" s="61">
        <f>IF(OR(
Australia61!V108   ="",
Australia61!W108   ="",
Australia61!U108   ="",
Canada62!V108      ="",
Canada62!W108      ="",
Canada62!U108      ="",
Japan63!V108       ="",
Japan63!W108       ="",
Japan63!U108       ="",
Norway64!V108      ="",
Norway64!W108      ="",
Norway64!U108      ="",
Switzerland65!V108 ="",
Switzerland65!W108 ="",
Switzerland65!V108 =""),"",
LN((Australia61!V108*Australia61!W108+Canada62!V108*Canada62!W108+Japan63!V108*Japan63!W108+Norway64!V108*Norway64!W108+Switzerland65!V108*Switzerland65!W108)
/(Australia61!U108+Canada62!U108+Japan63!U108+Norway64!U108+Switzerland65!U108)))</f>
        <v>6.8987800881694854</v>
      </c>
      <c r="X108" s="61">
        <f>IF(OR(
Australia61!X108   ="",
Australia61!D108   ="",
Australia61!B108   ="",
Canada62!X108      ="",
Canada62!D108      ="",
Canada62!B108      ="",
Japan63!X108       ="",
Japan63!D108       ="",
Japan63!B108       ="",
Norway64!X108      ="",
Norway64!D108      ="",
Norway64!B108      ="",
Switzerland65!X108 ="",
Switzerland65!D108 ="",
Switzerland65!B108 =""),"",
(Australia61!X108*Australia61!D108/Australia61!B108
 +Canada62!X108*Canada62!D108/Canada62!B108
 +Japan63!X108*Japan63!D108/Japan63!B108
 +Norway64!X108*Norway64!D108/Norway64!B108
 +Switzerland65!X108*Switzerland65!D108/Switzerland65!B108)
/(Australia61!D108/Australia61!B108
 +Canada62!D108/Canada62!B108
 +Japan63!D108/Japan63!B108
 +Norway64!D108/Norway64!B108
 +Switzerland65!D108/Switzerland65!B108))</f>
        <v>0.68855320025188638</v>
      </c>
      <c r="Y108" s="61">
        <f>IF(OR(
Australia61!Y108   ="",
Australia61!D108   ="",
Australia61!B108   ="",
Canada62!Y108      ="",
Canada62!D108      ="",
Canada62!B108      ="",
Japan63!Y108       ="",
Japan63!D108       ="",
Japan63!B108       ="",
Norway64!Y108      ="",
Norway64!D108      ="",
Norway64!B108      ="",
Switzerland65!Y108 ="",
Switzerland65!D108 ="",
Switzerland65!B108 =""),"",
(Australia61!Y108/Australia61!B108
 +Canada62!Y108/Canada62!B108
 +Japan63!Y108/Japan63!B108
 +Norway64!Y108/Norway64!B108
 +Switzerland65!Y108/Switzerland65!B108)
/(Australia61!D108/Australia61!B108
 +Canada62!D108/Canada62!B108
 +Japan63!D108/Japan63!B108
 +Norway64!D108/Norway64!B108
 +Switzerland65!D108/Switzerland65!B108))</f>
        <v>0.12993089238322011</v>
      </c>
      <c r="Z108" s="61">
        <v>5.82</v>
      </c>
      <c r="AA108" s="62">
        <f t="shared" si="3"/>
        <v>4.3262230238215231E-2</v>
      </c>
      <c r="AB108" s="61">
        <f>IF(OR(
Australia61!AB108   ="",
Australia61!D108   ="",
Australia61!B108   ="",
Canada62!AB108      ="",
Canada62!D108      ="",
Canada62!B108      ="",
Japan63!AB108       ="",
Japan63!D108       ="",
Japan63!B108       ="",
Norway64!AB108      ="",
Norway64!D108      ="",
Norway64!B108      ="",
Switzerland65!AB108 ="",
Switzerland65!D108 ="",
Switzerland65!B108 =""),"",
(Australia61!AB108*Australia61!D108/Australia61!B108
 +Canada62!AB108*Canada62!D108/Canada62!B108
 +Japan63!AB108*Japan63!D108/Japan63!B108
 +Norway64!AB108*Norway64!D108/Norway64!B108
 +Switzerland65!AB108*Switzerland65!D108/Switzerland65!B108)
/(Australia61!D108/Australia61!B108
 +Canada62!D108/Canada62!B108
 +Japan63!D108/Japan63!B108
 +Norway64!D108/Norway64!B108
 +Switzerland65!D108/Switzerland65!B108))</f>
        <v>0.28652748453210397</v>
      </c>
    </row>
    <row r="109" spans="1:28">
      <c r="A109" s="62">
        <v>1976</v>
      </c>
      <c r="B109" s="62" t="str">
        <f>IF(OR(
Australia61!AC109   ="",
Australia61!D109   ="",
Australia61!B109   ="",
Canada62!AC109      ="",
Canada62!D109      ="",
Canada62!B109      ="",
Japan63!AC109       ="",
Japan63!D109       ="",
Japan63!B109       ="",
Norway64!AC109      ="",
Norway64!D109      ="",
Norway64!B109      ="",
Switzerland65!AC109 ="",
Switzerland65!D109 ="",
Switzerland65!B109 =""),"",
(Australia61!AC109*Australia61!D109/Australia61!B109
 +Canada62!AC109*Canada62!D109/Canada62!B109
 +Japan63!AC109*Japan63!D109/Japan63!B109
 +Norway64!AC109*Norway64!D109/Norway64!B109
 +Switzerland65!AC109*Switzerland65!D109/Switzerland65!B109)
/(Australia61!D109/Australia61!B109
 +Canada62!D109/Canada62!B109
 +Japan63!D109/Japan63!B109
 +Norway64!D109/Norway64!B109
 +Switzerland65!D109/Switzerland65!B109))</f>
        <v/>
      </c>
      <c r="C109" s="61">
        <f>IF(OR(
Australia61!F109   ="",
Australia61!D109   ="",
Australia61!B109   ="",
Canada62!F109      ="",
Canada62!D109      ="",
Canada62!B109      ="",
Japan63!F109       ="",
Japan63!D109       ="",
Japan63!B109       ="",
Norway64!F109      ="",
Norway64!D109      ="",
Norway64!B109      ="",
Switzerland65!F109 ="",
Switzerland65!D109 ="",
Switzerland65!B109 =""),"",
(Australia61!F109*Australia61!D109/Australia61!B109
 +Canada62!F109*Canada62!D109/Canada62!B109
 +Japan63!F109*Japan63!D109/Japan63!B109
 +Norway64!F109*Norway64!D109/Norway64!B109
 +Switzerland65!F109*Switzerland65!D109/Switzerland65!B109)
/(Australia61!D109/Australia61!B109
 +Canada62!D109/Canada62!B109
 +Japan63!D109/Japan63!B109
 +Norway64!D109/Norway64!B109
 +Switzerland65!D109/Switzerland65!B109))</f>
        <v>0.54148836008916224</v>
      </c>
      <c r="D109" s="61" t="str">
        <f>IF(OR(
Australia61!AE109   ="",
Australia61!D109   ="",
Australia61!B109   ="",
Canada62!AE109      ="",
Canada62!D109      ="",
Canada62!B109      ="",
Japan63!AE109       ="",
Japan63!D109       ="",
Japan63!B109       ="",
Norway64!AE109      ="",
Norway64!D109      ="",
Norway64!B109      ="",
Switzerland65!AE109 ="",
Switzerland65!D109 ="",
Switzerland65!B109 =""),"",
(Australia61!AE109*Australia61!D109/Australia61!B109
 +Canada62!AE109*Canada62!D109/Canada62!B109
 +Japan63!AE109*Japan63!D109/Japan63!B109
 +Norway64!AE109*Norway64!D109/Norway64!B109
 +Switzerland65!AE109*Switzerland65!D109/Switzerland65!B109)
/(Australia61!D109/Australia61!B109
 +Canada62!D109/Canada62!B109
 +Japan63!D109/Japan63!B109
 +Norway64!D109/Norway64!B109
 +Switzerland65!D109/Switzerland65!B109))</f>
        <v/>
      </c>
      <c r="E109" s="61">
        <f>IF(OR(
Australia61!H109   ="",
Australia61!D109   ="",
Australia61!B109   ="",
Canada62!H109      ="",
Canada62!D109      ="",
Canada62!B109      ="",
Japan63!H109       ="",
Japan63!D109       ="",
Japan63!B109       ="",
Norway64!H109      ="",
Norway64!D109      ="",
Norway64!B109      ="",
Switzerland65!H109 ="",
Switzerland65!D109 ="",
Switzerland65!B109 =""),"",
(Australia61!H109*Australia61!D109/Australia61!B109
 +Canada62!H109*Canada62!D109/Canada62!B109
 +Japan63!H109*Japan63!D109/Japan63!B109
 +Norway64!H109*Norway64!D109/Norway64!B109
 +Switzerland65!H109*Switzerland65!D109/Switzerland65!B109)
/(Australia61!D109/Australia61!B109
 +Canada62!D109/Canada62!B109
 +Japan63!D109/Japan63!B109
 +Norway64!D109/Norway64!B109
 +Switzerland65!D109/Switzerland65!B109))</f>
        <v>0.28291465575157698</v>
      </c>
      <c r="F109" s="61">
        <f>IF(OR(
Australia61!I109   ="",
Australia61!D109   ="",
Australia61!B109   ="",
Canada62!I109      ="",
Canada62!D109      ="",
Canada62!B109      ="",
Japan63!I109       ="",
Japan63!D109       ="",
Japan63!B109       ="",
Norway64!I109      ="",
Norway64!D109      ="",
Norway64!B109      ="",
Switzerland65!I109 ="",
Switzerland65!D109 ="",
Switzerland65!B109 =""),"",
(Australia61!I109/Australia61!B109
 +Canada62!I109/Canada62!B109
 +Japan63!I109/Japan63!B109
 +Norway64!I109/Norway64!B109
 +Switzerland65!I109/Switzerland65!B109)
/(Australia61!D109/Australia61!B109
 +Canada62!D109/Canada62!B109
 +Japan63!D109/Japan63!B109
 +Norway64!D109/Norway64!B109
 +Switzerland65!D109/Switzerland65!B109))</f>
        <v>0.17501261711197755</v>
      </c>
      <c r="G109" s="61">
        <f>IF(OR(
Australia61!J109   ="",
Australia61!D109   ="",
Australia61!B109   ="",
Canada62!J109      ="",
Canada62!D109      ="",
Canada62!B109      ="",
Japan63!J109       ="",
Japan63!D109       ="",
Japan63!B109       ="",
Norway64!J109      ="",
Norway64!D109      ="",
Norway64!B109      ="",
Switzerland65!J109 ="",
Switzerland65!D109 ="",
Switzerland65!B109 =""),"",
(Australia61!J109/Australia61!B109
 +Canada62!J109/Canada62!B109
 +Japan63!J109/Japan63!B109
 +Norway64!J109/Norway64!B109
 +Switzerland65!J109/Switzerland65!B109)
/(Australia61!D109/Australia61!B109
 +Canada62!D109/Canada62!B109
 +Japan63!D109/Japan63!B109
 +Norway64!D109/Norway64!B109
 +Switzerland65!D109/Switzerland65!B109))</f>
        <v>0.14734894132101164</v>
      </c>
      <c r="H109" s="61">
        <f>IF(OR(
Australia61!K109   ="",
Australia61!D109   ="",
Australia61!B109   ="",
Canada62!K109      ="",
Canada62!D109      ="",
Canada62!B109      ="",
Japan63!K109       ="",
Japan63!D109       ="",
Japan63!B109       ="",
Norway64!K109      ="",
Norway64!D109      ="",
Norway64!B109      ="",
Switzerland65!K109 ="",
Switzerland65!D109 ="",
Switzerland65!B109 =""),"",
(Australia61!K109/Australia61!B109
 +Canada62!K109/Canada62!B109
 +Japan63!K109/Japan63!B109
 +Norway64!K109/Norway64!B109
 +Switzerland65!K109/Switzerland65!B109)
/(Australia61!D109/Australia61!B109
 +Canada62!D109/Canada62!B109
 +Japan63!D109/Japan63!B109
 +Norway64!D109/Norway64!B109
 +Switzerland65!D109/Switzerland65!B109))</f>
        <v>0.14891234576389192</v>
      </c>
      <c r="I109" s="61">
        <f>IF(OR(
Australia61!L109   ="",
Australia61!D109   ="",
Australia61!B109   ="",
Canada62!L109      ="",
Canada62!D109      ="",
Canada62!B109      ="",
Japan63!L109       ="",
Japan63!D109       ="",
Japan63!B109       ="",
Norway64!L109      ="",
Norway64!D109      ="",
Norway64!B109      ="",
Switzerland65!L109 ="",
Switzerland65!D109 ="",
Switzerland65!B109 =""),"",
(Australia61!L109/Australia61!B109
 +Canada62!L109/Canada62!B109
 +Japan63!L109/Japan63!B109
 +Norway64!L109/Norway64!B109
 +Switzerland65!L109/Switzerland65!B109)
/(Australia61!D109/Australia61!B109
 +Canada62!D109/Canada62!B109
 +Japan63!D109/Japan63!B109
 +Norway64!D109/Norway64!B109
 +Switzerland65!D109/Switzerland65!B109))</f>
        <v>0.14749731345573264</v>
      </c>
      <c r="J109" s="61">
        <f t="shared" si="2"/>
        <v>1.4150323081592864E-3</v>
      </c>
      <c r="K109" s="62">
        <f>IF(OR(
Australia61!D109   ="",Australia61!D108   ="",
Australia61!B109   ="",Australia61!B108   ="",
Australia61!N109   ="",Australia61!N108   ="",
Canada62!D109      ="",Canada62!D108      ="",
Canada62!B109      ="",Canada62!B108      ="",
Canada62!N109      ="",Canada62!N108      ="",
Japan63!D109       ="",Japan63!D108       ="",
Japan63!B109       ="",Japan63!B108       ="",
Japan63!N109       ="",Japan63!N108       ="",
Norway64!D109      ="",Norway64!D108      ="",
Norway64!B109      ="",Norway64!B108      ="",
Norway64!N109      ="",Norway64!N108      ="",
Switzerland65!D109 ="",Switzerland65!D108 ="",
Switzerland65!B109 ="",Switzerland65!B108 ="",
Switzerland65!N109 ="",Switzerland65!N108 =""),"",
LN(SQRT(
(Australia61!D109/Australia61!B109
 +Canada62!D109/Canada62!B109
 +Japan63!D109/Japan63!B109
 +Norway64!D109/Norway64!B109
 +Switzerland65!D109/Switzerland65!B109)
/(Australia61!D109/Australia61!N109*Australia61!N108/Australia61!B108
 +Canada62!D109/Canada62!N109*Canada62!N108/Canada62!B108
 +Japan63!D109/Japan63!N109*Japan63!N108/Japan63!B108
 +Norway64!D109/Norway64!N109*Norway64!N108/Norway64!B108
 +Switzerland65!D109/Switzerland65!N109*Switzerland65!N108/Switzerland65!B108)
*(Australia61!D108/Australia61!N108*Australia61!N109/Australia61!B109
 +Canada62!D108/Canada62!N108*Canada62!N109/Canada62!B109
 +Japan63!D108/Japan63!N108*Japan63!N109/Japan63!B109
 +Norway64!D108/Norway64!N108*Norway64!N109/Norway64!B109
 +Switzerland65!D108/Switzerland65!N108*Switzerland65!N109/Switzerland65!B109)
/(Australia61!D108/Australia61!B108
 +Canada62!D108/Canada62!B108
 +Japan63!D108/Japan63!B108
 +Norway64!D108/Norway64!B108
 +Switzerland65!D108/Switzerland65!B108))))</f>
        <v>9.7336522387258984E-2</v>
      </c>
      <c r="L109" s="62">
        <f>IF(OR(
Australia61!F109   ="",Australia61!F108   ="",
Australia61!D109   ="",Australia61!D108   ="",
Australia61!B109   ="",Australia61!B108   ="",
Australia61!P109   ="",Australia61!P108   ="",
Canada62!F109      ="",Canada62!F108      ="",
Canada62!D109      ="",Canada62!D108      ="",
Canada62!B109      ="",Canada62!B108      ="",
Canada62!P109      ="",Canada62!P108      ="",
Japan63!F109       ="",Japan63!F108       ="",
Japan63!D109       ="",Japan63!D108       ="",
Japan63!B109       ="",Japan63!B108       ="",
Japan63!P109       ="",Japan63!P108       ="",
Norway64!F109      ="",Norway64!F108      ="",
Norway64!D109      ="",Norway64!D108      ="",
Norway64!B109      ="",Norway64!B108      ="",
Norway64!P109      ="",Norway64!P108      ="",
Switzerland65!F109 ="",Switzerland65!F108 ="",
Switzerland65!D109 ="",Switzerland65!D108 ="",
Switzerland65!B109 ="",Switzerland65!B108 ="",
Switzerland65!P109 ="",Switzerland65!P108 =""),"",
LN(SQRT(
(Australia61!D109*Australia61!F109/Australia61!B109
 +Canada62!D109*Canada62!F109/Canada62!B109
 +Japan63!D109*Japan63!F109/Japan63!B109
 +Norway64!D109*Norway64!F109/Norway64!B109
 +Switzerland65!D109*Switzerland65!F109/Switzerland65!B109)
/(Australia61!D109*Australia61!F109/Australia61!P109*Australia61!P108/Australia61!B108
 +Canada62!D109*Canada62!F109/Canada62!P109*Canada62!P108/Canada62!B108
 +Japan63!D109*Japan63!F109/Japan63!P109*Japan63!P108/Japan63!B108
 +Norway64!D109*Norway64!F109/Norway64!P109*Norway64!P108/Norway64!B108
 +Switzerland65!D109*Switzerland65!F109/Switzerland65!P109*Switzerland65!P108/Switzerland65!B108)
*(Australia61!D108*Australia61!F108/Australia61!P108*Australia61!P109/Australia61!B109
 +Canada62!D108*Canada62!F108/Canada62!P108*Canada62!P109/Canada62!B109
 +Japan63!D108*Japan63!F108/Japan63!P108*Japan63!P109/Japan63!B109
 +Norway64!D108*Norway64!F108/Norway64!P108*Norway64!P109/Norway64!B109
 +Switzerland65!D108*Switzerland65!F108/Switzerland65!P108*Switzerland65!P109/Switzerland65!B109)
/(Australia61!D108*Australia61!F108/Australia61!B108
 +Canada62!D108*Canada62!F108/Canada62!B108
 +Japan63!D108*Japan63!F108/Japan63!B108
 +Norway64!D108*Norway64!F108/Norway64!B108
 +Switzerland65!D108*Switzerland65!F108/Switzerland65!B108))))</f>
        <v>0.10422737323380438</v>
      </c>
      <c r="M109" s="62">
        <f>IF(OR(
Australia61!H109   ="",Australia61!H108   ="",
Australia61!D109   ="",Australia61!D108   ="",
Australia61!B109   ="",Australia61!B108   ="",
Australia61!Q109   ="",Australia61!Q108   ="",
Canada62!H109      ="",Canada62!H108      ="",
Canada62!D109      ="",Canada62!D108      ="",
Canada62!B109      ="",Canada62!B108      ="",
Canada62!Q109      ="",Canada62!Q108      ="",
Japan63!H109       ="",Japan63!H108       ="",
Japan63!D109       ="",Japan63!D108       ="",
Japan63!B109       ="",Japan63!B108       ="",
Japan63!Q109       ="",Japan63!Q108       ="",
Norway64!H109      ="",Norway64!H108      ="",
Norway64!D109      ="",Norway64!D108      ="",
Norway64!B109      ="",Norway64!B108      ="",
Norway64!Q109      ="",Norway64!Q108      ="",
Switzerland65!H109 ="",Switzerland65!H108 ="",
Switzerland65!D109 ="",Switzerland65!D108 ="",
Switzerland65!B109 ="",Switzerland65!B108 ="",
Switzerland65!Q109 ="",Switzerland65!Q108 =""),"",
LN(SQRT(
(Australia61!D109*Australia61!H109/Australia61!B109
 +Canada62!D109*Canada62!H109/Canada62!B109
 +Japan63!D109*Japan63!H109/Japan63!B109
 +Norway64!D109*Norway64!H109/Norway64!B109
 +Switzerland65!D109*Switzerland65!H109/Switzerland65!B109)
/(Australia61!D109*Australia61!H109/Australia61!Q109*Australia61!Q108/Australia61!B108
 +Canada62!D109*Canada62!H109/Canada62!Q109*Canada62!Q108/Canada62!B108
 +Japan63!D109*Japan63!H109/Japan63!Q109*Japan63!Q108/Japan63!B108
 +Norway64!D109*Norway64!H109/Norway64!Q109*Norway64!Q108/Norway64!B108
 +Switzerland65!D109*Switzerland65!H109/Switzerland65!Q109*Switzerland65!Q108/Switzerland65!B108)
*(Australia61!D108*Australia61!H108/Australia61!Q108*Australia61!Q109/Australia61!B109
 +Canada62!D108*Canada62!H108/Canada62!Q108*Canada62!Q109/Canada62!B109
 +Japan63!D108*Japan63!H108/Japan63!Q108*Japan63!Q109/Japan63!B109
 +Norway64!D108*Norway64!H108/Norway64!Q108*Norway64!Q109/Norway64!B109
 +Switzerland65!D108*Switzerland65!H108/Switzerland65!Q108*Switzerland65!Q109/Switzerland65!B109)
/(Australia61!D108*Australia61!H108/Australia61!B108
 +Canada62!D108*Canada62!H108/Canada62!B108
 +Japan63!D108*Japan63!H108/Japan63!B108
 +Norway64!D108*Norway64!H108/Norway64!B108
 +Switzerland65!D108*Switzerland65!H108/Switzerland65!B108))))</f>
        <v>7.7876794401412611E-2</v>
      </c>
      <c r="N109" s="62">
        <f>IF(OR(
Australia61!I109   ="",Australia61!I108   ="",
Australia61!B109   ="",Australia61!B108   ="",
Australia61!R109   ="",Australia61!R108   ="",
Canada62!I109      ="",Canada62!I108      ="",
Canada62!B109      ="",Canada62!B108      ="",
Canada62!R109      ="",Canada62!R108      ="",
Japan63!I109       ="",Japan63!I108       ="",
Japan63!B109       ="",Japan63!B108       ="",
Japan63!R109       ="",Japan63!R108       ="",
Norway64!I109      ="",Norway64!I108      ="",
Norway64!B109      ="",Norway64!B108      ="",
Norway64!R109      ="",Norway64!R108      ="",
Switzerland65!I109 ="",Switzerland65!I108 ="",
Switzerland65!B109 ="",Switzerland65!B108 ="",
Switzerland65!R109 ="",Switzerland65!R108 =""),"",
LN(SQRT(
(Australia61!I109/Australia61!B109
 +Canada62!I109/Canada62!B109
 +Japan63!I109/Japan63!B109
 +Norway64!I109/Norway64!B109
 +Switzerland65!I109/Switzerland65!B109)
/(Australia61!I109/Australia61!R109*Australia61!R108/Australia61!B108
 +Canada62!I109/Canada62!R109*Canada62!R108/Canada62!B108
 +Japan63!I109/Japan63!R109*Japan63!R108/Japan63!B108
 +Norway64!I109/Norway64!R109*Norway64!R108/Norway64!B108
 +Switzerland65!I109/Switzerland65!R109*Switzerland65!R108/Switzerland65!B108)
*(Australia61!I108/Australia61!R108*Australia61!R109/Australia61!B109
 +Canada62!I108/Canada62!R108*Canada62!R109/Canada62!B109
 +Japan63!I108/Japan63!R108*Japan63!R109/Japan63!B109
 +Norway64!I108/Norway64!R108*Norway64!R109/Norway64!B109
 +Switzerland65!I108/Switzerland65!R108*Switzerland65!R109/Switzerland65!B109)
/(Australia61!I108/Australia61!B108
 +Canada62!I108/Canada62!B108
 +Japan63!I108/Japan63!B108
 +Norway64!I108/Norway64!B108
 +Switzerland65!I108/Switzerland65!B108))))</f>
        <v>8.9959785693017671E-2</v>
      </c>
      <c r="O109" s="62">
        <f>IF(OR(
Australia61!K109   ="",Australia61!K108   ="",
Australia61!B109   ="",Australia61!B108   ="",
Australia61!S109   ="",Australia61!S108   ="",
Canada62!K109      ="",Canada62!K108      ="",
Canada62!B109      ="",Canada62!B108      ="",
Canada62!S109      ="",Canada62!S108      ="",
Japan63!K109       ="",Japan63!K108       ="",
Japan63!B109       ="",Japan63!B108       ="",
Japan63!S109       ="",Japan63!S108       ="",
Norway64!K109      ="",Norway64!K108      ="",
Norway64!B109      ="",Norway64!B108      ="",
Norway64!S109      ="",Norway64!S108      ="",
Switzerland65!K109 ="",Switzerland65!K108 ="",
Switzerland65!B109 ="",Switzerland65!B108 ="",
Switzerland65!S109 ="",Switzerland65!S108 =""),"",
LN(SQRT(
(Australia61!K109/Australia61!B109
 +Canada62!K109/Canada62!B109
 +Japan63!K109/Japan63!B109
 +Norway64!K109/Norway64!B109
 +Switzerland65!K109/Switzerland65!B109)
/(Australia61!K109/Australia61!S109*Australia61!S108/Australia61!B108
 +Canada62!K109/Canada62!S109*Canada62!S108/Canada62!B108
 +Japan63!K109/Japan63!S109*Japan63!S108/Japan63!B108
 +Norway64!K109/Norway64!S109*Norway64!S108/Norway64!B108
 +Switzerland65!K109/Switzerland65!S109*Switzerland65!S108/Switzerland65!B108)
*(Australia61!K108/Australia61!S108*Australia61!S109/Australia61!B109
 +Canada62!K108/Canada62!S108*Canada62!S109/Canada62!B109
 +Japan63!K108/Japan63!S108*Japan63!S109/Japan63!B109
 +Norway64!K108/Norway64!S108*Norway64!S109/Norway64!B109
 +Switzerland65!K108/Switzerland65!S108*Switzerland65!S109/Switzerland65!B109)
/(Australia61!K108/Australia61!B108
 +Canada62!K108/Canada62!B108
 +Japan63!K108/Japan63!B108
 +Norway64!K108/Norway64!B108
 +Switzerland65!K108/Switzerland65!B108))))</f>
        <v>5.3989695784991118E-2</v>
      </c>
      <c r="P109" s="62">
        <f>IF(OR(
Australia61!L109   ="",Australia61!L108   ="",
Australia61!B109   ="",Australia61!B108   ="",
Australia61!T109   ="",Australia61!T108   ="",
Canada62!L109      ="",Canada62!L108      ="",
Canada62!B109      ="",Canada62!B108      ="",
Canada62!T109      ="",Canada62!T108      ="",
Japan63!L109       ="",Japan63!L108       ="",
Japan63!B109       ="",Japan63!B108       ="",
Japan63!T109       ="",Japan63!T108       ="",
Norway64!L109      ="",Norway64!L108      ="",
Norway64!B109      ="",Norway64!B108      ="",
Norway64!T109      ="",Norway64!T108      ="",
Switzerland65!L109 ="",Switzerland65!L108 ="",
Switzerland65!B109 ="",Switzerland65!B108 ="",
Switzerland65!T109 ="",Switzerland65!T108 =""),"",
LN(SQRT(
(Australia61!L109/Australia61!B109
 +Canada62!L109/Canada62!B109
 +Japan63!L109/Japan63!B109
 +Norway64!L109/Norway64!B109
 +Switzerland65!L109/Switzerland65!B109)
/(Australia61!L109/Australia61!T109*Australia61!T108/Australia61!B108
 +Canada62!L109/Canada62!T109*Canada62!T108/Canada62!B108
 +Japan63!L109/Japan63!T109*Japan63!T108/Japan63!B108
 +Norway64!L109/Norway64!T109*Norway64!T108/Norway64!B108
 +Switzerland65!L109/Switzerland65!T109*Switzerland65!T108/Switzerland65!B108)
*(Australia61!L108/Australia61!T108*Australia61!T109/Australia61!B109
 +Canada62!L108/Canada62!T108*Canada62!T109/Canada62!B109
 +Japan63!L108/Japan63!T108*Japan63!T109/Japan63!B109
 +Norway64!L108/Norway64!T108*Norway64!T109/Norway64!B109
 +Switzerland65!L108/Switzerland65!T108*Switzerland65!T109/Switzerland65!B109)
/(Australia61!L108/Australia61!B108
 +Canada62!L108/Canada62!B108
 +Japan63!L108/Japan63!B108
 +Norway64!L108/Norway64!B108
 +Switzerland65!L108/Switzerland65!B108))))</f>
        <v>6.3708976143087459E-2</v>
      </c>
      <c r="Q109" s="61">
        <f t="shared" si="4"/>
        <v>6.8908508465453933E-3</v>
      </c>
      <c r="R109" s="61">
        <f t="shared" si="5"/>
        <v>-1.9459727985846373E-2</v>
      </c>
      <c r="S109" s="61">
        <f t="shared" si="6"/>
        <v>-7.3767366942413121E-3</v>
      </c>
      <c r="T109" s="61">
        <f t="shared" si="7"/>
        <v>-4.3346826602267866E-2</v>
      </c>
      <c r="U109" s="61">
        <f t="shared" si="8"/>
        <v>-3.3627546244171524E-2</v>
      </c>
      <c r="V109" s="61">
        <f>IF(OR(
Australia61!V109   ="",
Australia61!U109   ="",
Canada62!V109      ="",
Canada62!U109      ="",
Japan63!V109       ="",
Japan63!U109       ="",
Norway64!V109      ="",
Norway64!U109      ="",
Switzerland65!V109 ="",
Switzerland65!U109 =""),"",
LN((Australia61!V109+Canada62!V109+Japan63!V109+Norway64!V109+Switzerland65!V109)
/(Australia61!U109+Canada62!U109+Japan63!U109+Norway64!U109+Switzerland65!U109)))</f>
        <v>-0.73083549159671513</v>
      </c>
      <c r="W109" s="61">
        <f>IF(OR(
Australia61!V109   ="",
Australia61!W109   ="",
Australia61!U109   ="",
Canada62!V109      ="",
Canada62!W109      ="",
Canada62!U109      ="",
Japan63!V109       ="",
Japan63!W109       ="",
Japan63!U109       ="",
Norway64!V109      ="",
Norway64!W109      ="",
Norway64!U109      ="",
Switzerland65!V109 ="",
Switzerland65!W109 ="",
Switzerland65!V109 =""),"",
LN((Australia61!V109*Australia61!W109+Canada62!V109*Canada62!W109+Japan63!V109*Japan63!W109+Norway64!V109*Norway64!W109+Switzerland65!V109*Switzerland65!W109)
/(Australia61!U109+Canada62!U109+Japan63!U109+Norway64!U109+Switzerland65!U109)))</f>
        <v>6.9002134892158216</v>
      </c>
      <c r="X109" s="61">
        <f>IF(OR(
Australia61!X109   ="",
Australia61!D109   ="",
Australia61!B109   ="",
Canada62!X109      ="",
Canada62!D109      ="",
Canada62!B109      ="",
Japan63!X109       ="",
Japan63!D109       ="",
Japan63!B109       ="",
Norway64!X109      ="",
Norway64!D109      ="",
Norway64!B109      ="",
Switzerland65!X109 ="",
Switzerland65!D109 ="",
Switzerland65!B109 =""),"",
(Australia61!X109*Australia61!D109/Australia61!B109
 +Canada62!X109*Canada62!D109/Canada62!B109
 +Japan63!X109*Japan63!D109/Japan63!B109
 +Norway64!X109*Norway64!D109/Norway64!B109
 +Switzerland65!X109*Switzerland65!D109/Switzerland65!B109)
/(Australia61!D109/Australia61!B109
 +Canada62!D109/Canada62!B109
 +Japan63!D109/Japan63!B109
 +Norway64!D109/Norway64!B109
 +Switzerland65!D109/Switzerland65!B109))</f>
        <v>0.68715476425931221</v>
      </c>
      <c r="Y109" s="61">
        <f>IF(OR(
Australia61!Y109   ="",
Australia61!D109   ="",
Australia61!B109   ="",
Canada62!Y109      ="",
Canada62!D109      ="",
Canada62!B109      ="",
Japan63!Y109       ="",
Japan63!D109       ="",
Japan63!B109       ="",
Norway64!Y109      ="",
Norway64!D109      ="",
Norway64!B109      ="",
Switzerland65!Y109 ="",
Switzerland65!D109 ="",
Switzerland65!B109 =""),"",
(Australia61!Y109/Australia61!B109
 +Canada62!Y109/Canada62!B109
 +Japan63!Y109/Japan63!B109
 +Norway64!Y109/Norway64!B109
 +Switzerland65!Y109/Switzerland65!B109)
/(Australia61!D109/Australia61!B109
 +Canada62!D109/Canada62!B109
 +Japan63!D109/Japan63!B109
 +Norway64!D109/Norway64!B109
 +Switzerland65!D109/Switzerland65!B109))</f>
        <v>0.12531854222345276</v>
      </c>
      <c r="Z109" s="61">
        <v>5.04</v>
      </c>
      <c r="AA109" s="62">
        <f t="shared" si="3"/>
        <v>-3.9136522387258982E-2</v>
      </c>
      <c r="AB109" s="61">
        <f>IF(OR(
Australia61!AB109   ="",
Australia61!D109   ="",
Australia61!B109   ="",
Canada62!AB109      ="",
Canada62!D109      ="",
Canada62!B109      ="",
Japan63!AB109       ="",
Japan63!D109       ="",
Japan63!B109       ="",
Norway64!AB109      ="",
Norway64!D109      ="",
Norway64!B109      ="",
Switzerland65!AB109 ="",
Switzerland65!D109 ="",
Switzerland65!B109 =""),"",
(Australia61!AB109*Australia61!D109/Australia61!B109
 +Canada62!AB109*Canada62!D109/Canada62!B109
 +Japan63!AB109*Japan63!D109/Japan63!B109
 +Norway64!AB109*Norway64!D109/Norway64!B109
 +Switzerland65!AB109*Switzerland65!D109/Switzerland65!B109)
/(Australia61!D109/Australia61!B109
 +Canada62!D109/Canada62!B109
 +Japan63!D109/Japan63!B109
 +Norway64!D109/Norway64!B109
 +Switzerland65!D109/Switzerland65!B109))</f>
        <v>0.3100193925230717</v>
      </c>
    </row>
    <row r="110" spans="1:28">
      <c r="A110" s="62">
        <v>1977</v>
      </c>
      <c r="B110" s="62" t="str">
        <f>IF(OR(
Australia61!AC110   ="",
Australia61!D110   ="",
Australia61!B110   ="",
Canada62!AC110      ="",
Canada62!D110      ="",
Canada62!B110      ="",
Japan63!AC110       ="",
Japan63!D110       ="",
Japan63!B110       ="",
Norway64!AC110      ="",
Norway64!D110      ="",
Norway64!B110      ="",
Switzerland65!AC110 ="",
Switzerland65!D110 ="",
Switzerland65!B110 =""),"",
(Australia61!AC110*Australia61!D110/Australia61!B110
 +Canada62!AC110*Canada62!D110/Canada62!B110
 +Japan63!AC110*Japan63!D110/Japan63!B110
 +Norway64!AC110*Norway64!D110/Norway64!B110
 +Switzerland65!AC110*Switzerland65!D110/Switzerland65!B110)
/(Australia61!D110/Australia61!B110
 +Canada62!D110/Canada62!B110
 +Japan63!D110/Japan63!B110
 +Norway64!D110/Norway64!B110
 +Switzerland65!D110/Switzerland65!B110))</f>
        <v/>
      </c>
      <c r="C110" s="61">
        <f>IF(OR(
Australia61!F110   ="",
Australia61!D110   ="",
Australia61!B110   ="",
Canada62!F110      ="",
Canada62!D110      ="",
Canada62!B110      ="",
Japan63!F110       ="",
Japan63!D110       ="",
Japan63!B110       ="",
Norway64!F110      ="",
Norway64!D110      ="",
Norway64!B110      ="",
Switzerland65!F110 ="",
Switzerland65!D110 ="",
Switzerland65!B110 =""),"",
(Australia61!F110*Australia61!D110/Australia61!B110
 +Canada62!F110*Canada62!D110/Canada62!B110
 +Japan63!F110*Japan63!D110/Japan63!B110
 +Norway64!F110*Norway64!D110/Norway64!B110
 +Switzerland65!F110*Switzerland65!D110/Switzerland65!B110)
/(Australia61!D110/Australia61!B110
 +Canada62!D110/Canada62!B110
 +Japan63!D110/Japan63!B110
 +Norway64!D110/Norway64!B110
 +Switzerland65!D110/Switzerland65!B110))</f>
        <v>0.54546198242511268</v>
      </c>
      <c r="D110" s="61" t="str">
        <f>IF(OR(
Australia61!AE110   ="",
Australia61!D110   ="",
Australia61!B110   ="",
Canada62!AE110      ="",
Canada62!D110      ="",
Canada62!B110      ="",
Japan63!AE110       ="",
Japan63!D110       ="",
Japan63!B110       ="",
Norway64!AE110      ="",
Norway64!D110      ="",
Norway64!B110      ="",
Switzerland65!AE110 ="",
Switzerland65!D110 ="",
Switzerland65!B110 =""),"",
(Australia61!AE110*Australia61!D110/Australia61!B110
 +Canada62!AE110*Canada62!D110/Canada62!B110
 +Japan63!AE110*Japan63!D110/Japan63!B110
 +Norway64!AE110*Norway64!D110/Norway64!B110
 +Switzerland65!AE110*Switzerland65!D110/Switzerland65!B110)
/(Australia61!D110/Australia61!B110
 +Canada62!D110/Canada62!B110
 +Japan63!D110/Japan63!B110
 +Norway64!D110/Norway64!B110
 +Switzerland65!D110/Switzerland65!B110))</f>
        <v/>
      </c>
      <c r="E110" s="61">
        <f>IF(OR(
Australia61!H110   ="",
Australia61!D110   ="",
Australia61!B110   ="",
Canada62!H110      ="",
Canada62!D110      ="",
Canada62!B110      ="",
Japan63!H110       ="",
Japan63!D110       ="",
Japan63!B110       ="",
Norway64!H110      ="",
Norway64!D110      ="",
Norway64!B110      ="",
Switzerland65!H110 ="",
Switzerland65!D110 ="",
Switzerland65!B110 =""),"",
(Australia61!H110*Australia61!D110/Australia61!B110
 +Canada62!H110*Canada62!D110/Canada62!B110
 +Japan63!H110*Japan63!D110/Japan63!B110
 +Norway64!H110*Norway64!D110/Norway64!B110
 +Switzerland65!H110*Switzerland65!D110/Switzerland65!B110)
/(Australia61!D110/Australia61!B110
 +Canada62!D110/Canada62!B110
 +Japan63!D110/Japan63!B110
 +Norway64!D110/Norway64!B110
 +Switzerland65!D110/Switzerland65!B110))</f>
        <v>0.27846553860521417</v>
      </c>
      <c r="F110" s="61">
        <f>IF(OR(
Australia61!I110   ="",
Australia61!D110   ="",
Australia61!B110   ="",
Canada62!I110      ="",
Canada62!D110      ="",
Canada62!B110      ="",
Japan63!I110       ="",
Japan63!D110       ="",
Japan63!B110       ="",
Norway64!I110      ="",
Norway64!D110      ="",
Norway64!B110      ="",
Switzerland65!I110 ="",
Switzerland65!D110 ="",
Switzerland65!B110 =""),"",
(Australia61!I110/Australia61!B110
 +Canada62!I110/Canada62!B110
 +Japan63!I110/Japan63!B110
 +Norway64!I110/Norway64!B110
 +Switzerland65!I110/Switzerland65!B110)
/(Australia61!D110/Australia61!B110
 +Canada62!D110/Canada62!B110
 +Japan63!D110/Japan63!B110
 +Norway64!D110/Norway64!B110
 +Switzerland65!D110/Switzerland65!B110))</f>
        <v>0.17700827511805156</v>
      </c>
      <c r="G110" s="61">
        <f>IF(OR(
Australia61!J110   ="",
Australia61!D110   ="",
Australia61!B110   ="",
Canada62!J110      ="",
Canada62!D110      ="",
Canada62!B110      ="",
Japan63!J110       ="",
Japan63!D110       ="",
Japan63!B110       ="",
Norway64!J110      ="",
Norway64!D110      ="",
Norway64!B110      ="",
Switzerland65!J110 ="",
Switzerland65!D110 ="",
Switzerland65!B110 =""),"",
(Australia61!J110/Australia61!B110
 +Canada62!J110/Canada62!B110
 +Japan63!J110/Japan63!B110
 +Norway64!J110/Norway64!B110
 +Switzerland65!J110/Switzerland65!B110)
/(Australia61!D110/Australia61!B110
 +Canada62!D110/Canada62!B110
 +Japan63!D110/Japan63!B110
 +Norway64!D110/Norway64!B110
 +Switzerland65!D110/Switzerland65!B110))</f>
        <v>0.13874851056985127</v>
      </c>
      <c r="H110" s="61">
        <f>IF(OR(
Australia61!K110   ="",
Australia61!D110   ="",
Australia61!B110   ="",
Canada62!K110      ="",
Canada62!D110      ="",
Canada62!B110      ="",
Japan63!K110       ="",
Japan63!D110       ="",
Japan63!B110       ="",
Norway64!K110      ="",
Norway64!D110      ="",
Norway64!B110      ="",
Switzerland65!K110 ="",
Switzerland65!D110 ="",
Switzerland65!B110 =""),"",
(Australia61!K110/Australia61!B110
 +Canada62!K110/Canada62!B110
 +Japan63!K110/Japan63!B110
 +Norway64!K110/Norway64!B110
 +Switzerland65!K110/Switzerland65!B110)
/(Australia61!D110/Australia61!B110
 +Canada62!D110/Canada62!B110
 +Japan63!D110/Japan63!B110
 +Norway64!D110/Norway64!B110
 +Switzerland65!D110/Switzerland65!B110))</f>
        <v>0.14588309720960077</v>
      </c>
      <c r="I110" s="61">
        <f>IF(OR(
Australia61!L110   ="",
Australia61!D110   ="",
Australia61!B110   ="",
Canada62!L110      ="",
Canada62!D110      ="",
Canada62!B110      ="",
Japan63!L110       ="",
Japan63!D110       ="",
Japan63!B110       ="",
Norway64!L110      ="",
Norway64!D110      ="",
Norway64!B110      ="",
Switzerland65!L110 ="",
Switzerland65!D110 ="",
Switzerland65!B110 =""),"",
(Australia61!L110/Australia61!B110
 +Canada62!L110/Canada62!B110
 +Japan63!L110/Japan63!B110
 +Norway64!L110/Norway64!B110
 +Switzerland65!L110/Switzerland65!B110)
/(Australia61!D110/Australia61!B110
 +Canada62!D110/Canada62!B110
 +Japan63!D110/Japan63!B110
 +Norway64!D110/Norway64!B110
 +Switzerland65!D110/Switzerland65!B110))</f>
        <v>0.139112214658869</v>
      </c>
      <c r="J110" s="61">
        <f t="shared" si="2"/>
        <v>6.7708825507317716E-3</v>
      </c>
      <c r="K110" s="62">
        <f>IF(OR(
Australia61!D110   ="",Australia61!D109   ="",
Australia61!B110   ="",Australia61!B109   ="",
Australia61!N110   ="",Australia61!N109   ="",
Canada62!D110      ="",Canada62!D109      ="",
Canada62!B110      ="",Canada62!B109      ="",
Canada62!N110      ="",Canada62!N109      ="",
Japan63!D110       ="",Japan63!D109       ="",
Japan63!B110       ="",Japan63!B109       ="",
Japan63!N110       ="",Japan63!N109       ="",
Norway64!D110      ="",Norway64!D109      ="",
Norway64!B110      ="",Norway64!B109      ="",
Norway64!N110      ="",Norway64!N109      ="",
Switzerland65!D110 ="",Switzerland65!D109 ="",
Switzerland65!B110 ="",Switzerland65!B109 ="",
Switzerland65!N110 ="",Switzerland65!N109 =""),"",
LN(SQRT(
(Australia61!D110/Australia61!B110
 +Canada62!D110/Canada62!B110
 +Japan63!D110/Japan63!B110
 +Norway64!D110/Norway64!B110
 +Switzerland65!D110/Switzerland65!B110)
/(Australia61!D110/Australia61!N110*Australia61!N109/Australia61!B109
 +Canada62!D110/Canada62!N110*Canada62!N109/Canada62!B109
 +Japan63!D110/Japan63!N110*Japan63!N109/Japan63!B109
 +Norway64!D110/Norway64!N110*Norway64!N109/Norway64!B109
 +Switzerland65!D110/Switzerland65!N110*Switzerland65!N109/Switzerland65!B109)
*(Australia61!D109/Australia61!N109*Australia61!N110/Australia61!B110
 +Canada62!D109/Canada62!N109*Canada62!N110/Canada62!B110
 +Japan63!D109/Japan63!N109*Japan63!N110/Japan63!B110
 +Norway64!D109/Norway64!N109*Norway64!N110/Norway64!B110
 +Switzerland65!D109/Switzerland65!N109*Switzerland65!N110/Switzerland65!B110)
/(Australia61!D109/Australia61!B109
 +Canada62!D109/Canada62!B109
 +Japan63!D109/Japan63!B109
 +Norway64!D109/Norway64!B109
 +Switzerland65!D109/Switzerland65!B109))))</f>
        <v>0.19491927387196165</v>
      </c>
      <c r="L110" s="62">
        <f>IF(OR(
Australia61!F110   ="",Australia61!F109   ="",
Australia61!D110   ="",Australia61!D109   ="",
Australia61!B110   ="",Australia61!B109   ="",
Australia61!P110   ="",Australia61!P109   ="",
Canada62!F110      ="",Canada62!F109      ="",
Canada62!D110      ="",Canada62!D109      ="",
Canada62!B110      ="",Canada62!B109      ="",
Canada62!P110      ="",Canada62!P109      ="",
Japan63!F110       ="",Japan63!F109       ="",
Japan63!D110       ="",Japan63!D109       ="",
Japan63!B110       ="",Japan63!B109       ="",
Japan63!P110       ="",Japan63!P109       ="",
Norway64!F110      ="",Norway64!F109      ="",
Norway64!D110      ="",Norway64!D109      ="",
Norway64!B110      ="",Norway64!B109      ="",
Norway64!P110      ="",Norway64!P109      ="",
Switzerland65!F110 ="",Switzerland65!F109 ="",
Switzerland65!D110 ="",Switzerland65!D109 ="",
Switzerland65!B110 ="",Switzerland65!B109 ="",
Switzerland65!P110 ="",Switzerland65!P109 =""),"",
LN(SQRT(
(Australia61!D110*Australia61!F110/Australia61!B110
 +Canada62!D110*Canada62!F110/Canada62!B110
 +Japan63!D110*Japan63!F110/Japan63!B110
 +Norway64!D110*Norway64!F110/Norway64!B110
 +Switzerland65!D110*Switzerland65!F110/Switzerland65!B110)
/(Australia61!D110*Australia61!F110/Australia61!P110*Australia61!P109/Australia61!B109
 +Canada62!D110*Canada62!F110/Canada62!P110*Canada62!P109/Canada62!B109
 +Japan63!D110*Japan63!F110/Japan63!P110*Japan63!P109/Japan63!B109
 +Norway64!D110*Norway64!F110/Norway64!P110*Norway64!P109/Norway64!B109
 +Switzerland65!D110*Switzerland65!F110/Switzerland65!P110*Switzerland65!P109/Switzerland65!B109)
*(Australia61!D109*Australia61!F109/Australia61!P109*Australia61!P110/Australia61!B110
 +Canada62!D109*Canada62!F109/Canada62!P109*Canada62!P110/Canada62!B110
 +Japan63!D109*Japan63!F109/Japan63!P109*Japan63!P110/Japan63!B110
 +Norway64!D109*Norway64!F109/Norway64!P109*Norway64!P110/Norway64!B110
 +Switzerland65!D109*Switzerland65!F109/Switzerland65!P109*Switzerland65!P110/Switzerland65!B110)
/(Australia61!D109*Australia61!F109/Australia61!B109
 +Canada62!D109*Canada62!F109/Canada62!B109
 +Japan63!D109*Japan63!F109/Japan63!B109
 +Norway64!D109*Norway64!F109/Norway64!B109
 +Switzerland65!D109*Switzerland65!F109/Switzerland65!B109))))</f>
        <v>0.19733659001997264</v>
      </c>
      <c r="M110" s="62">
        <f>IF(OR(
Australia61!H110   ="",Australia61!H109   ="",
Australia61!D110   ="",Australia61!D109   ="",
Australia61!B110   ="",Australia61!B109   ="",
Australia61!Q110   ="",Australia61!Q109   ="",
Canada62!H110      ="",Canada62!H109      ="",
Canada62!D110      ="",Canada62!D109      ="",
Canada62!B110      ="",Canada62!B109      ="",
Canada62!Q110      ="",Canada62!Q109      ="",
Japan63!H110       ="",Japan63!H109       ="",
Japan63!D110       ="",Japan63!D109       ="",
Japan63!B110       ="",Japan63!B109       ="",
Japan63!Q110       ="",Japan63!Q109       ="",
Norway64!H110      ="",Norway64!H109      ="",
Norway64!D110      ="",Norway64!D109      ="",
Norway64!B110      ="",Norway64!B109      ="",
Norway64!Q110      ="",Norway64!Q109      ="",
Switzerland65!H110 ="",Switzerland65!H109 ="",
Switzerland65!D110 ="",Switzerland65!D109 ="",
Switzerland65!B110 ="",Switzerland65!B109 ="",
Switzerland65!Q110 ="",Switzerland65!Q109 =""),"",
LN(SQRT(
(Australia61!D110*Australia61!H110/Australia61!B110
 +Canada62!D110*Canada62!H110/Canada62!B110
 +Japan63!D110*Japan63!H110/Japan63!B110
 +Norway64!D110*Norway64!H110/Norway64!B110
 +Switzerland65!D110*Switzerland65!H110/Switzerland65!B110)
/(Australia61!D110*Australia61!H110/Australia61!Q110*Australia61!Q109/Australia61!B109
 +Canada62!D110*Canada62!H110/Canada62!Q110*Canada62!Q109/Canada62!B109
 +Japan63!D110*Japan63!H110/Japan63!Q110*Japan63!Q109/Japan63!B109
 +Norway64!D110*Norway64!H110/Norway64!Q110*Norway64!Q109/Norway64!B109
 +Switzerland65!D110*Switzerland65!H110/Switzerland65!Q110*Switzerland65!Q109/Switzerland65!B109)
*(Australia61!D109*Australia61!H109/Australia61!Q109*Australia61!Q110/Australia61!B110
 +Canada62!D109*Canada62!H109/Canada62!Q109*Canada62!Q110/Canada62!B110
 +Japan63!D109*Japan63!H109/Japan63!Q109*Japan63!Q110/Japan63!B110
 +Norway64!D109*Norway64!H109/Norway64!Q109*Norway64!Q110/Norway64!B110
 +Switzerland65!D109*Switzerland65!H109/Switzerland65!Q109*Switzerland65!Q110/Switzerland65!B110)
/(Australia61!D109*Australia61!H109/Australia61!B109
 +Canada62!D109*Canada62!H109/Canada62!B109
 +Japan63!D109*Japan63!H109/Japan63!B109
 +Norway64!D109*Norway64!H109/Norway64!B109
 +Switzerland65!D109*Switzerland65!H109/Switzerland65!B109))))</f>
        <v>0.18576646291207222</v>
      </c>
      <c r="N110" s="62">
        <f>IF(OR(
Australia61!I110   ="",Australia61!I109   ="",
Australia61!B110   ="",Australia61!B109   ="",
Australia61!R110   ="",Australia61!R109   ="",
Canada62!I110      ="",Canada62!I109      ="",
Canada62!B110      ="",Canada62!B109      ="",
Canada62!R110      ="",Canada62!R109      ="",
Japan63!I110       ="",Japan63!I109       ="",
Japan63!B110       ="",Japan63!B109       ="",
Japan63!R110       ="",Japan63!R109       ="",
Norway64!I110      ="",Norway64!I109      ="",
Norway64!B110      ="",Norway64!B109      ="",
Norway64!R110      ="",Norway64!R109      ="",
Switzerland65!I110 ="",Switzerland65!I109 ="",
Switzerland65!B110 ="",Switzerland65!B109 ="",
Switzerland65!R110 ="",Switzerland65!R109 =""),"",
LN(SQRT(
(Australia61!I110/Australia61!B110
 +Canada62!I110/Canada62!B110
 +Japan63!I110/Japan63!B110
 +Norway64!I110/Norway64!B110
 +Switzerland65!I110/Switzerland65!B110)
/(Australia61!I110/Australia61!R110*Australia61!R109/Australia61!B109
 +Canada62!I110/Canada62!R110*Canada62!R109/Canada62!B109
 +Japan63!I110/Japan63!R110*Japan63!R109/Japan63!B109
 +Norway64!I110/Norway64!R110*Norway64!R109/Norway64!B109
 +Switzerland65!I110/Switzerland65!R110*Switzerland65!R109/Switzerland65!B109)
*(Australia61!I109/Australia61!R109*Australia61!R110/Australia61!B110
 +Canada62!I109/Canada62!R109*Canada62!R110/Canada62!B110
 +Japan63!I109/Japan63!R109*Japan63!R110/Japan63!B110
 +Norway64!I109/Norway64!R109*Norway64!R110/Norway64!B110
 +Switzerland65!I109/Switzerland65!R109*Switzerland65!R110/Switzerland65!B110)
/(Australia61!I109/Australia61!B109
 +Canada62!I109/Canada62!B109
 +Japan63!I109/Japan63!B109
 +Norway64!I109/Norway64!B109
 +Switzerland65!I109/Switzerland65!B109))))</f>
        <v>0.1739473991813382</v>
      </c>
      <c r="O110" s="62">
        <f>IF(OR(
Australia61!K110   ="",Australia61!K109   ="",
Australia61!B110   ="",Australia61!B109   ="",
Australia61!S110   ="",Australia61!S109   ="",
Canada62!K110      ="",Canada62!K109      ="",
Canada62!B110      ="",Canada62!B109      ="",
Canada62!S110      ="",Canada62!S109      ="",
Japan63!K110       ="",Japan63!K109       ="",
Japan63!B110       ="",Japan63!B109       ="",
Japan63!S110       ="",Japan63!S109       ="",
Norway64!K110      ="",Norway64!K109      ="",
Norway64!B110      ="",Norway64!B109      ="",
Norway64!S110      ="",Norway64!S109      ="",
Switzerland65!K110 ="",Switzerland65!K109 ="",
Switzerland65!B110 ="",Switzerland65!B109 ="",
Switzerland65!S110 ="",Switzerland65!S109 =""),"",
LN(SQRT(
(Australia61!K110/Australia61!B110
 +Canada62!K110/Canada62!B110
 +Japan63!K110/Japan63!B110
 +Norway64!K110/Norway64!B110
 +Switzerland65!K110/Switzerland65!B110)
/(Australia61!K110/Australia61!S110*Australia61!S109/Australia61!B109
 +Canada62!K110/Canada62!S110*Canada62!S109/Canada62!B109
 +Japan63!K110/Japan63!S110*Japan63!S109/Japan63!B109
 +Norway64!K110/Norway64!S110*Norway64!S109/Norway64!B109
 +Switzerland65!K110/Switzerland65!S110*Switzerland65!S109/Switzerland65!B109)
*(Australia61!K109/Australia61!S109*Australia61!S110/Australia61!B110
 +Canada62!K109/Canada62!S109*Canada62!S110/Canada62!B110
 +Japan63!K109/Japan63!S109*Japan63!S110/Japan63!B110
 +Norway64!K109/Norway64!S109*Norway64!S110/Norway64!B110
 +Switzerland65!K109/Switzerland65!S109*Switzerland65!S110/Switzerland65!B110)
/(Australia61!K109/Australia61!B109
 +Canada62!K109/Canada62!B109
 +Japan63!K109/Japan63!B109
 +Norway64!K109/Norway64!B109
 +Switzerland65!K109/Switzerland65!B109))))</f>
        <v>0.11574466572749299</v>
      </c>
      <c r="P110" s="62">
        <f>IF(OR(
Australia61!L110   ="",Australia61!L109   ="",
Australia61!B110   ="",Australia61!B109   ="",
Australia61!T110   ="",Australia61!T109   ="",
Canada62!L110      ="",Canada62!L109      ="",
Canada62!B110      ="",Canada62!B109      ="",
Canada62!T110      ="",Canada62!T109      ="",
Japan63!L110       ="",Japan63!L109       ="",
Japan63!B110       ="",Japan63!B109       ="",
Japan63!T110       ="",Japan63!T109       ="",
Norway64!L110      ="",Norway64!L109      ="",
Norway64!B110      ="",Norway64!B109      ="",
Norway64!T110      ="",Norway64!T109      ="",
Switzerland65!L110 ="",Switzerland65!L109 ="",
Switzerland65!B110 ="",Switzerland65!B109 ="",
Switzerland65!T110 ="",Switzerland65!T109 =""),"",
LN(SQRT(
(Australia61!L110/Australia61!B110
 +Canada62!L110/Canada62!B110
 +Japan63!L110/Japan63!B110
 +Norway64!L110/Norway64!B110
 +Switzerland65!L110/Switzerland65!B110)
/(Australia61!L110/Australia61!T110*Australia61!T109/Australia61!B109
 +Canada62!L110/Canada62!T110*Canada62!T109/Canada62!B109
 +Japan63!L110/Japan63!T110*Japan63!T109/Japan63!B109
 +Norway64!L110/Norway64!T110*Norway64!T109/Norway64!B109
 +Switzerland65!L110/Switzerland65!T110*Switzerland65!T109/Switzerland65!B109)
*(Australia61!L109/Australia61!T109*Australia61!T110/Australia61!B110
 +Canada62!L109/Canada62!T109*Canada62!T110/Canada62!B110
 +Japan63!L109/Japan63!T109*Japan63!T110/Japan63!B110
 +Norway64!L109/Norway64!T109*Norway64!T110/Norway64!B110
 +Switzerland65!L109/Switzerland65!T109*Switzerland65!T110/Switzerland65!B110)
/(Australia61!L109/Australia61!B109
 +Canada62!L109/Canada62!B109
 +Japan63!L109/Japan63!B109
 +Norway64!L109/Norway64!B109
 +Switzerland65!L109/Switzerland65!B109))))</f>
        <v>0.13768691837760791</v>
      </c>
      <c r="Q110" s="61">
        <f t="shared" si="4"/>
        <v>2.417316148010995E-3</v>
      </c>
      <c r="R110" s="61">
        <f t="shared" si="5"/>
        <v>-9.1528109598894292E-3</v>
      </c>
      <c r="S110" s="61">
        <f t="shared" si="6"/>
        <v>-2.0971874690623449E-2</v>
      </c>
      <c r="T110" s="61">
        <f t="shared" si="7"/>
        <v>-7.9174608144468653E-2</v>
      </c>
      <c r="U110" s="61">
        <f t="shared" si="8"/>
        <v>-5.7232355494353737E-2</v>
      </c>
      <c r="V110" s="61">
        <f>IF(OR(
Australia61!V110   ="",
Australia61!U110   ="",
Canada62!V110      ="",
Canada62!U110      ="",
Japan63!V110       ="",
Japan63!U110       ="",
Norway64!V110      ="",
Norway64!U110      ="",
Switzerland65!V110 ="",
Switzerland65!U110 =""),"",
LN((Australia61!V110+Canada62!V110+Japan63!V110+Norway64!V110+Switzerland65!V110)
/(Australia61!U110+Canada62!U110+Japan63!U110+Norway64!U110+Switzerland65!U110)))</f>
        <v>-0.72770338752224251</v>
      </c>
      <c r="W110" s="61">
        <f>IF(OR(
Australia61!V110   ="",
Australia61!W110   ="",
Australia61!U110   ="",
Canada62!V110      ="",
Canada62!W110      ="",
Canada62!U110      ="",
Japan63!V110       ="",
Japan63!W110       ="",
Japan63!U110       ="",
Norway64!V110      ="",
Norway64!W110      ="",
Norway64!U110      ="",
Switzerland65!V110 ="",
Switzerland65!W110 ="",
Switzerland65!V110 =""),"",
LN((Australia61!V110*Australia61!W110+Canada62!V110*Canada62!W110+Japan63!V110*Japan63!W110+Norway64!V110*Norway64!W110+Switzerland65!V110*Switzerland65!W110)
/(Australia61!U110+Canada62!U110+Japan63!U110+Norway64!U110+Switzerland65!U110)))</f>
        <v>6.9010568870592977</v>
      </c>
      <c r="X110" s="61">
        <f>IF(OR(
Australia61!X110   ="",
Australia61!D110   ="",
Australia61!B110   ="",
Canada62!X110      ="",
Canada62!D110      ="",
Canada62!B110      ="",
Japan63!X110       ="",
Japan63!D110       ="",
Japan63!B110       ="",
Norway64!X110      ="",
Norway64!D110      ="",
Norway64!B110      ="",
Switzerland65!X110 ="",
Switzerland65!D110 ="",
Switzerland65!B110 =""),"",
(Australia61!X110*Australia61!D110/Australia61!B110
 +Canada62!X110*Canada62!D110/Canada62!B110
 +Japan63!X110*Japan63!D110/Japan63!B110
 +Norway64!X110*Norway64!D110/Norway64!B110
 +Switzerland65!X110*Switzerland65!D110/Switzerland65!B110)
/(Australia61!D110/Australia61!B110
 +Canada62!D110/Canada62!B110
 +Japan63!D110/Japan63!B110
 +Norway64!D110/Norway64!B110
 +Switzerland65!D110/Switzerland65!B110))</f>
        <v>0.68508508470145923</v>
      </c>
      <c r="Y110" s="61">
        <f>IF(OR(
Australia61!Y110   ="",
Australia61!D110   ="",
Australia61!B110   ="",
Canada62!Y110      ="",
Canada62!D110      ="",
Canada62!B110      ="",
Japan63!Y110       ="",
Japan63!D110       ="",
Japan63!B110       ="",
Norway64!Y110      ="",
Norway64!D110      ="",
Norway64!B110      ="",
Switzerland65!Y110 ="",
Switzerland65!D110 ="",
Switzerland65!B110 =""),"",
(Australia61!Y110/Australia61!B110
 +Canada62!Y110/Canada62!B110
 +Japan63!Y110/Japan63!B110
 +Norway64!Y110/Norway64!B110
 +Switzerland65!Y110/Switzerland65!B110)
/(Australia61!D110/Australia61!B110
 +Canada62!D110/Canada62!B110
 +Japan63!D110/Japan63!B110
 +Norway64!D110/Norway64!B110
 +Switzerland65!D110/Switzerland65!B110))</f>
        <v>0.11905572109564196</v>
      </c>
      <c r="Z110" s="61">
        <v>5.54</v>
      </c>
      <c r="AA110" s="62">
        <f t="shared" si="3"/>
        <v>-0.14451927387196165</v>
      </c>
      <c r="AB110" s="61">
        <f>IF(OR(
Australia61!AB110   ="",
Australia61!D110   ="",
Australia61!B110   ="",
Canada62!AB110      ="",
Canada62!D110      ="",
Canada62!B110      ="",
Japan63!AB110       ="",
Japan63!D110       ="",
Japan63!B110       ="",
Norway64!AB110      ="",
Norway64!D110      ="",
Norway64!B110      ="",
Switzerland65!AB110 ="",
Switzerland65!D110 ="",
Switzerland65!B110 =""),"",
(Australia61!AB110*Australia61!D110/Australia61!B110
 +Canada62!AB110*Canada62!D110/Canada62!B110
 +Japan63!AB110*Japan63!D110/Japan63!B110
 +Norway64!AB110*Norway64!D110/Norway64!B110
 +Switzerland65!AB110*Switzerland65!D110/Switzerland65!B110)
/(Australia61!D110/Australia61!B110
 +Canada62!D110/Canada62!B110
 +Japan63!D110/Japan63!B110
 +Norway64!D110/Norway64!B110
 +Switzerland65!D110/Switzerland65!B110))</f>
        <v>0.33850251397214648</v>
      </c>
    </row>
    <row r="111" spans="1:28">
      <c r="A111" s="62">
        <v>1978</v>
      </c>
      <c r="B111" s="62" t="str">
        <f>IF(OR(
Australia61!AC111   ="",
Australia61!D111   ="",
Australia61!B111   ="",
Canada62!AC111      ="",
Canada62!D111      ="",
Canada62!B111      ="",
Japan63!AC111       ="",
Japan63!D111       ="",
Japan63!B111       ="",
Norway64!AC111      ="",
Norway64!D111      ="",
Norway64!B111      ="",
Switzerland65!AC111 ="",
Switzerland65!D111 ="",
Switzerland65!B111 =""),"",
(Australia61!AC111*Australia61!D111/Australia61!B111
 +Canada62!AC111*Canada62!D111/Canada62!B111
 +Japan63!AC111*Japan63!D111/Japan63!B111
 +Norway64!AC111*Norway64!D111/Norway64!B111
 +Switzerland65!AC111*Switzerland65!D111/Switzerland65!B111)
/(Australia61!D111/Australia61!B111
 +Canada62!D111/Canada62!B111
 +Japan63!D111/Japan63!B111
 +Norway64!D111/Norway64!B111
 +Switzerland65!D111/Switzerland65!B111))</f>
        <v/>
      </c>
      <c r="C111" s="61">
        <f>IF(OR(
Australia61!F111   ="",
Australia61!D111   ="",
Australia61!B111   ="",
Canada62!F111      ="",
Canada62!D111      ="",
Canada62!B111      ="",
Japan63!F111       ="",
Japan63!D111       ="",
Japan63!B111       ="",
Norway64!F111      ="",
Norway64!D111      ="",
Norway64!B111      ="",
Switzerland65!F111 ="",
Switzerland65!D111 ="",
Switzerland65!B111 =""),"",
(Australia61!F111*Australia61!D111/Australia61!B111
 +Canada62!F111*Canada62!D111/Canada62!B111
 +Japan63!F111*Japan63!D111/Japan63!B111
 +Norway64!F111*Norway64!D111/Norway64!B111
 +Switzerland65!F111*Switzerland65!D111/Switzerland65!B111)
/(Australia61!D111/Australia61!B111
 +Canada62!D111/Canada62!B111
 +Japan63!D111/Japan63!B111
 +Norway64!D111/Norway64!B111
 +Switzerland65!D111/Switzerland65!B111))</f>
        <v>0.54351565860198825</v>
      </c>
      <c r="D111" s="61" t="str">
        <f>IF(OR(
Australia61!AE111   ="",
Australia61!D111   ="",
Australia61!B111   ="",
Canada62!AE111      ="",
Canada62!D111      ="",
Canada62!B111      ="",
Japan63!AE111       ="",
Japan63!D111       ="",
Japan63!B111       ="",
Norway64!AE111      ="",
Norway64!D111      ="",
Norway64!B111      ="",
Switzerland65!AE111 ="",
Switzerland65!D111 ="",
Switzerland65!B111 =""),"",
(Australia61!AE111*Australia61!D111/Australia61!B111
 +Canada62!AE111*Canada62!D111/Canada62!B111
 +Japan63!AE111*Japan63!D111/Japan63!B111
 +Norway64!AE111*Norway64!D111/Norway64!B111
 +Switzerland65!AE111*Switzerland65!D111/Switzerland65!B111)
/(Australia61!D111/Australia61!B111
 +Canada62!D111/Canada62!B111
 +Japan63!D111/Japan63!B111
 +Norway64!D111/Norway64!B111
 +Switzerland65!D111/Switzerland65!B111))</f>
        <v/>
      </c>
      <c r="E111" s="61">
        <f>IF(OR(
Australia61!H111   ="",
Australia61!D111   ="",
Australia61!B111   ="",
Canada62!H111      ="",
Canada62!D111      ="",
Canada62!B111      ="",
Japan63!H111       ="",
Japan63!D111       ="",
Japan63!B111       ="",
Norway64!H111      ="",
Norway64!D111      ="",
Norway64!B111      ="",
Switzerland65!H111 ="",
Switzerland65!D111 ="",
Switzerland65!B111 =""),"",
(Australia61!H111*Australia61!D111/Australia61!B111
 +Canada62!H111*Canada62!D111/Canada62!B111
 +Japan63!H111*Japan63!D111/Japan63!B111
 +Norway64!H111*Norway64!D111/Norway64!B111
 +Switzerland65!H111*Switzerland65!D111/Switzerland65!B111)
/(Australia61!D111/Australia61!B111
 +Canada62!D111/Canada62!B111
 +Japan63!D111/Japan63!B111
 +Norway64!D111/Norway64!B111
 +Switzerland65!D111/Switzerland65!B111))</f>
        <v>0.28117326256138964</v>
      </c>
      <c r="F111" s="61">
        <f>IF(OR(
Australia61!I111   ="",
Australia61!D111   ="",
Australia61!B111   ="",
Canada62!I111      ="",
Canada62!D111      ="",
Canada62!B111      ="",
Japan63!I111       ="",
Japan63!D111       ="",
Japan63!B111       ="",
Norway64!I111      ="",
Norway64!D111      ="",
Norway64!B111      ="",
Switzerland65!I111 ="",
Switzerland65!D111 ="",
Switzerland65!B111 =""),"",
(Australia61!I111/Australia61!B111
 +Canada62!I111/Canada62!B111
 +Japan63!I111/Japan63!B111
 +Norway64!I111/Norway64!B111
 +Switzerland65!I111/Switzerland65!B111)
/(Australia61!D111/Australia61!B111
 +Canada62!D111/Canada62!B111
 +Japan63!D111/Japan63!B111
 +Norway64!D111/Norway64!B111
 +Switzerland65!D111/Switzerland65!B111))</f>
        <v>0.18094200027281748</v>
      </c>
      <c r="G111" s="61">
        <f>IF(OR(
Australia61!J111   ="",
Australia61!D111   ="",
Australia61!B111   ="",
Canada62!J111      ="",
Canada62!D111      ="",
Canada62!B111      ="",
Japan63!J111       ="",
Japan63!D111       ="",
Japan63!B111       ="",
Norway64!J111      ="",
Norway64!D111      ="",
Norway64!B111      ="",
Switzerland65!J111 ="",
Switzerland65!D111 ="",
Switzerland65!B111 =""),"",
(Australia61!J111/Australia61!B111
 +Canada62!J111/Canada62!B111
 +Japan63!J111/Japan63!B111
 +Norway64!J111/Norway64!B111
 +Switzerland65!J111/Switzerland65!B111)
/(Australia61!D111/Australia61!B111
 +Canada62!D111/Canada62!B111
 +Japan63!D111/Japan63!B111
 +Norway64!D111/Norway64!B111
 +Switzerland65!D111/Switzerland65!B111))</f>
        <v>0.14374276477210807</v>
      </c>
      <c r="H111" s="61">
        <f>IF(OR(
Australia61!K111   ="",
Australia61!D111   ="",
Australia61!B111   ="",
Canada62!K111      ="",
Canada62!D111      ="",
Canada62!B111      ="",
Japan63!K111       ="",
Japan63!D111       ="",
Japan63!B111       ="",
Norway64!K111      ="",
Norway64!D111      ="",
Norway64!B111      ="",
Switzerland65!K111 ="",
Switzerland65!D111 ="",
Switzerland65!B111 =""),"",
(Australia61!K111/Australia61!B111
 +Canada62!K111/Canada62!B111
 +Japan63!K111/Japan63!B111
 +Norway64!K111/Norway64!B111
 +Switzerland65!K111/Switzerland65!B111)
/(Australia61!D111/Australia61!B111
 +Canada62!D111/Canada62!B111
 +Japan63!D111/Japan63!B111
 +Norway64!D111/Norway64!B111
 +Switzerland65!D111/Switzerland65!B111))</f>
        <v>0.13301985011064793</v>
      </c>
      <c r="I111" s="61">
        <f>IF(OR(
Australia61!L111   ="",
Australia61!D111   ="",
Australia61!B111   ="",
Canada62!L111      ="",
Canada62!D111      ="",
Canada62!B111      ="",
Japan63!L111       ="",
Japan63!D111       ="",
Japan63!B111       ="",
Norway64!L111      ="",
Norway64!D111      ="",
Norway64!B111      ="",
Switzerland65!L111 ="",
Switzerland65!D111 ="",
Switzerland65!B111 =""),"",
(Australia61!L111/Australia61!B111
 +Canada62!L111/Canada62!B111
 +Japan63!L111/Japan63!B111
 +Norway64!L111/Norway64!B111
 +Switzerland65!L111/Switzerland65!B111)
/(Australia61!D111/Australia61!B111
 +Canada62!D111/Canada62!B111
 +Japan63!D111/Japan63!B111
 +Norway64!D111/Norway64!B111
 +Switzerland65!D111/Switzerland65!B111))</f>
        <v>0.11960376977361528</v>
      </c>
      <c r="J111" s="61">
        <f t="shared" si="2"/>
        <v>1.3416080337032649E-2</v>
      </c>
      <c r="K111" s="62">
        <f>IF(OR(
Australia61!D111   ="",Australia61!D110   ="",
Australia61!B111   ="",Australia61!B110   ="",
Australia61!N111   ="",Australia61!N110   ="",
Canada62!D111      ="",Canada62!D110      ="",
Canada62!B111      ="",Canada62!B110      ="",
Canada62!N111      ="",Canada62!N110      ="",
Japan63!D111       ="",Japan63!D110       ="",
Japan63!B111       ="",Japan63!B110       ="",
Japan63!N111       ="",Japan63!N110       ="",
Norway64!D111      ="",Norway64!D110      ="",
Norway64!B111      ="",Norway64!B110      ="",
Norway64!N111      ="",Norway64!N110      ="",
Switzerland65!D111 ="",Switzerland65!D110 ="",
Switzerland65!B111 ="",Switzerland65!B110 ="",
Switzerland65!N111 ="",Switzerland65!N110 =""),"",
LN(SQRT(
(Australia61!D111/Australia61!B111
 +Canada62!D111/Canada62!B111
 +Japan63!D111/Japan63!B111
 +Norway64!D111/Norway64!B111
 +Switzerland65!D111/Switzerland65!B111)
/(Australia61!D111/Australia61!N111*Australia61!N110/Australia61!B110
 +Canada62!D111/Canada62!N111*Canada62!N110/Canada62!B110
 +Japan63!D111/Japan63!N111*Japan63!N110/Japan63!B110
 +Norway64!D111/Norway64!N111*Norway64!N110/Norway64!B110
 +Switzerland65!D111/Switzerland65!N111*Switzerland65!N110/Switzerland65!B110)
*(Australia61!D110/Australia61!N110*Australia61!N111/Australia61!B111
 +Canada62!D110/Canada62!N110*Canada62!N111/Canada62!B111
 +Japan63!D110/Japan63!N110*Japan63!N111/Japan63!B111
 +Norway64!D110/Norway64!N110*Norway64!N111/Norway64!B111
 +Switzerland65!D110/Switzerland65!N110*Switzerland65!N111/Switzerland65!B111)
/(Australia61!D110/Australia61!B110
 +Canada62!D110/Canada62!B110
 +Japan63!D110/Japan63!B110
 +Norway64!D110/Norway64!B110
 +Switzerland65!D110/Switzerland65!B110))))</f>
        <v>0.19038203873887866</v>
      </c>
      <c r="L111" s="62">
        <f>IF(OR(
Australia61!F111   ="",Australia61!F110   ="",
Australia61!D111   ="",Australia61!D110   ="",
Australia61!B111   ="",Australia61!B110   ="",
Australia61!P111   ="",Australia61!P110   ="",
Canada62!F111      ="",Canada62!F110      ="",
Canada62!D111      ="",Canada62!D110      ="",
Canada62!B111      ="",Canada62!B110      ="",
Canada62!P111      ="",Canada62!P110      ="",
Japan63!F111       ="",Japan63!F110       ="",
Japan63!D111       ="",Japan63!D110       ="",
Japan63!B111       ="",Japan63!B110       ="",
Japan63!P111       ="",Japan63!P110       ="",
Norway64!F111      ="",Norway64!F110      ="",
Norway64!D111      ="",Norway64!D110      ="",
Norway64!B111      ="",Norway64!B110      ="",
Norway64!P111      ="",Norway64!P110      ="",
Switzerland65!F111 ="",Switzerland65!F110 ="",
Switzerland65!D111 ="",Switzerland65!D110 ="",
Switzerland65!B111 ="",Switzerland65!B110 ="",
Switzerland65!P111 ="",Switzerland65!P110 =""),"",
LN(SQRT(
(Australia61!D111*Australia61!F111/Australia61!B111
 +Canada62!D111*Canada62!F111/Canada62!B111
 +Japan63!D111*Japan63!F111/Japan63!B111
 +Norway64!D111*Norway64!F111/Norway64!B111
 +Switzerland65!D111*Switzerland65!F111/Switzerland65!B111)
/(Australia61!D111*Australia61!F111/Australia61!P111*Australia61!P110/Australia61!B110
 +Canada62!D111*Canada62!F111/Canada62!P111*Canada62!P110/Canada62!B110
 +Japan63!D111*Japan63!F111/Japan63!P111*Japan63!P110/Japan63!B110
 +Norway64!D111*Norway64!F111/Norway64!P111*Norway64!P110/Norway64!B110
 +Switzerland65!D111*Switzerland65!F111/Switzerland65!P111*Switzerland65!P110/Switzerland65!B110)
*(Australia61!D110*Australia61!F110/Australia61!P110*Australia61!P111/Australia61!B111
 +Canada62!D110*Canada62!F110/Canada62!P110*Canada62!P111/Canada62!B111
 +Japan63!D110*Japan63!F110/Japan63!P110*Japan63!P111/Japan63!B111
 +Norway64!D110*Norway64!F110/Norway64!P110*Norway64!P111/Norway64!B111
 +Switzerland65!D110*Switzerland65!F110/Switzerland65!P110*Switzerland65!P111/Switzerland65!B111)
/(Australia61!D110*Australia61!F110/Australia61!B110
 +Canada62!D110*Canada62!F110/Canada62!B110
 +Japan63!D110*Japan63!F110/Japan63!B110
 +Norway64!D110*Norway64!F110/Norway64!B110
 +Switzerland65!D110*Switzerland65!F110/Switzerland65!B110))))</f>
        <v>0.19485499790109553</v>
      </c>
      <c r="M111" s="62">
        <f>IF(OR(
Australia61!H111   ="",Australia61!H110   ="",
Australia61!D111   ="",Australia61!D110   ="",
Australia61!B111   ="",Australia61!B110   ="",
Australia61!Q111   ="",Australia61!Q110   ="",
Canada62!H111      ="",Canada62!H110      ="",
Canada62!D111      ="",Canada62!D110      ="",
Canada62!B111      ="",Canada62!B110      ="",
Canada62!Q111      ="",Canada62!Q110      ="",
Japan63!H111       ="",Japan63!H110       ="",
Japan63!D111       ="",Japan63!D110       ="",
Japan63!B111       ="",Japan63!B110       ="",
Japan63!Q111       ="",Japan63!Q110       ="",
Norway64!H111      ="",Norway64!H110      ="",
Norway64!D111      ="",Norway64!D110      ="",
Norway64!B111      ="",Norway64!B110      ="",
Norway64!Q111      ="",Norway64!Q110      ="",
Switzerland65!H111 ="",Switzerland65!H110 ="",
Switzerland65!D111 ="",Switzerland65!D110 ="",
Switzerland65!B111 ="",Switzerland65!B110 ="",
Switzerland65!Q111 ="",Switzerland65!Q110 =""),"",
LN(SQRT(
(Australia61!D111*Australia61!H111/Australia61!B111
 +Canada62!D111*Canada62!H111/Canada62!B111
 +Japan63!D111*Japan63!H111/Japan63!B111
 +Norway64!D111*Norway64!H111/Norway64!B111
 +Switzerland65!D111*Switzerland65!H111/Switzerland65!B111)
/(Australia61!D111*Australia61!H111/Australia61!Q111*Australia61!Q110/Australia61!B110
 +Canada62!D111*Canada62!H111/Canada62!Q111*Canada62!Q110/Canada62!B110
 +Japan63!D111*Japan63!H111/Japan63!Q111*Japan63!Q110/Japan63!B110
 +Norway64!D111*Norway64!H111/Norway64!Q111*Norway64!Q110/Norway64!B110
 +Switzerland65!D111*Switzerland65!H111/Switzerland65!Q111*Switzerland65!Q110/Switzerland65!B110)
*(Australia61!D110*Australia61!H110/Australia61!Q110*Australia61!Q111/Australia61!B111
 +Canada62!D110*Canada62!H110/Canada62!Q110*Canada62!Q111/Canada62!B111
 +Japan63!D110*Japan63!H110/Japan63!Q110*Japan63!Q111/Japan63!B111
 +Norway64!D110*Norway64!H110/Norway64!Q110*Norway64!Q111/Norway64!B111
 +Switzerland65!D110*Switzerland65!H110/Switzerland65!Q110*Switzerland65!Q111/Switzerland65!B111)
/(Australia61!D110*Australia61!H110/Australia61!B110
 +Canada62!D110*Canada62!H110/Canada62!B110
 +Japan63!D110*Japan63!H110/Japan63!B110
 +Norway64!D110*Norway64!H110/Norway64!B110
 +Switzerland65!D110*Switzerland65!H110/Switzerland65!B110))))</f>
        <v>0.18527948016385679</v>
      </c>
      <c r="N111" s="62">
        <f>IF(OR(
Australia61!I111   ="",Australia61!I110   ="",
Australia61!B111   ="",Australia61!B110   ="",
Australia61!R111   ="",Australia61!R110   ="",
Canada62!I111      ="",Canada62!I110      ="",
Canada62!B111      ="",Canada62!B110      ="",
Canada62!R111      ="",Canada62!R110      ="",
Japan63!I111       ="",Japan63!I110       ="",
Japan63!B111       ="",Japan63!B110       ="",
Japan63!R111       ="",Japan63!R110       ="",
Norway64!I111      ="",Norway64!I110      ="",
Norway64!B111      ="",Norway64!B110      ="",
Norway64!R111      ="",Norway64!R110      ="",
Switzerland65!I111 ="",Switzerland65!I110 ="",
Switzerland65!B111 ="",Switzerland65!B110 ="",
Switzerland65!R111 ="",Switzerland65!R110 =""),"",
LN(SQRT(
(Australia61!I111/Australia61!B111
 +Canada62!I111/Canada62!B111
 +Japan63!I111/Japan63!B111
 +Norway64!I111/Norway64!B111
 +Switzerland65!I111/Switzerland65!B111)
/(Australia61!I111/Australia61!R111*Australia61!R110/Australia61!B110
 +Canada62!I111/Canada62!R111*Canada62!R110/Canada62!B110
 +Japan63!I111/Japan63!R111*Japan63!R110/Japan63!B110
 +Norway64!I111/Norway64!R111*Norway64!R110/Norway64!B110
 +Switzerland65!I111/Switzerland65!R111*Switzerland65!R110/Switzerland65!B110)
*(Australia61!I110/Australia61!R110*Australia61!R111/Australia61!B111
 +Canada62!I110/Canada62!R110*Canada62!R111/Canada62!B111
 +Japan63!I110/Japan63!R110*Japan63!R111/Japan63!B111
 +Norway64!I110/Norway64!R110*Norway64!R111/Norway64!B111
 +Switzerland65!I110/Switzerland65!R110*Switzerland65!R111/Switzerland65!B111)
/(Australia61!I110/Australia61!B110
 +Canada62!I110/Canada62!B110
 +Japan63!I110/Japan63!B110
 +Norway64!I110/Norway64!B110
 +Switzerland65!I110/Switzerland65!B110))))</f>
        <v>0.16373629586730198</v>
      </c>
      <c r="O111" s="62">
        <f>IF(OR(
Australia61!K111   ="",Australia61!K110   ="",
Australia61!B111   ="",Australia61!B110   ="",
Australia61!S111   ="",Australia61!S110   ="",
Canada62!K111      ="",Canada62!K110      ="",
Canada62!B111      ="",Canada62!B110      ="",
Canada62!S111      ="",Canada62!S110      ="",
Japan63!K111       ="",Japan63!K110       ="",
Japan63!B111       ="",Japan63!B110       ="",
Japan63!S111       ="",Japan63!S110       ="",
Norway64!K111      ="",Norway64!K110      ="",
Norway64!B111      ="",Norway64!B110      ="",
Norway64!S111      ="",Norway64!S110      ="",
Switzerland65!K111 ="",Switzerland65!K110 ="",
Switzerland65!B111 ="",Switzerland65!B110 ="",
Switzerland65!S111 ="",Switzerland65!S110 =""),"",
LN(SQRT(
(Australia61!K111/Australia61!B111
 +Canada62!K111/Canada62!B111
 +Japan63!K111/Japan63!B111
 +Norway64!K111/Norway64!B111
 +Switzerland65!K111/Switzerland65!B111)
/(Australia61!K111/Australia61!S111*Australia61!S110/Australia61!B110
 +Canada62!K111/Canada62!S111*Canada62!S110/Canada62!B110
 +Japan63!K111/Japan63!S111*Japan63!S110/Japan63!B110
 +Norway64!K111/Norway64!S111*Norway64!S110/Norway64!B110
 +Switzerland65!K111/Switzerland65!S111*Switzerland65!S110/Switzerland65!B110)
*(Australia61!K110/Australia61!S110*Australia61!S111/Australia61!B111
 +Canada62!K110/Canada62!S110*Canada62!S111/Canada62!B111
 +Japan63!K110/Japan63!S110*Japan63!S111/Japan63!B111
 +Norway64!K110/Norway64!S110*Norway64!S111/Norway64!B111
 +Switzerland65!K110/Switzerland65!S110*Switzerland65!S111/Switzerland65!B111)
/(Australia61!K110/Australia61!B110
 +Canada62!K110/Canada62!B110
 +Japan63!K110/Japan63!B110
 +Norway64!K110/Norway64!B110
 +Switzerland65!K110/Switzerland65!B110))))</f>
        <v>0.10897628360840449</v>
      </c>
      <c r="P111" s="62">
        <f>IF(OR(
Australia61!L111   ="",Australia61!L110   ="",
Australia61!B111   ="",Australia61!B110   ="",
Australia61!T111   ="",Australia61!T110   ="",
Canada62!L111      ="",Canada62!L110      ="",
Canada62!B111      ="",Canada62!B110      ="",
Canada62!T111      ="",Canada62!T110      ="",
Japan63!L111       ="",Japan63!L110       ="",
Japan63!B111       ="",Japan63!B110       ="",
Japan63!T111       ="",Japan63!T110       ="",
Norway64!L111      ="",Norway64!L110      ="",
Norway64!B111      ="",Norway64!B110      ="",
Norway64!T111      ="",Norway64!T110      ="",
Switzerland65!L111 ="",Switzerland65!L110 ="",
Switzerland65!B111 ="",Switzerland65!B110 ="",
Switzerland65!T111 ="",Switzerland65!T110 =""),"",
LN(SQRT(
(Australia61!L111/Australia61!B111
 +Canada62!L111/Canada62!B111
 +Japan63!L111/Japan63!B111
 +Norway64!L111/Norway64!B111
 +Switzerland65!L111/Switzerland65!B111)
/(Australia61!L111/Australia61!T111*Australia61!T110/Australia61!B110
 +Canada62!L111/Canada62!T111*Canada62!T110/Canada62!B110
 +Japan63!L111/Japan63!T111*Japan63!T110/Japan63!B110
 +Norway64!L111/Norway64!T111*Norway64!T110/Norway64!B110
 +Switzerland65!L111/Switzerland65!T111*Switzerland65!T110/Switzerland65!B110)
*(Australia61!L110/Australia61!T110*Australia61!T111/Australia61!B111
 +Canada62!L110/Canada62!T110*Canada62!T111/Canada62!B111
 +Japan63!L110/Japan63!T110*Japan63!T111/Japan63!B111
 +Norway64!L110/Norway64!T110*Norway64!T111/Norway64!B111
 +Switzerland65!L110/Switzerland65!T110*Switzerland65!T111/Switzerland65!B111)
/(Australia61!L110/Australia61!B110
 +Canada62!L110/Canada62!B110
 +Japan63!L110/Japan63!B110
 +Norway64!L110/Norway64!B110
 +Switzerland65!L110/Switzerland65!B110))))</f>
        <v>5.950877819202386E-2</v>
      </c>
      <c r="Q111" s="61">
        <f t="shared" si="4"/>
        <v>4.4729591622168774E-3</v>
      </c>
      <c r="R111" s="61">
        <f t="shared" si="5"/>
        <v>-5.1025585750218705E-3</v>
      </c>
      <c r="S111" s="61">
        <f t="shared" si="6"/>
        <v>-2.6645742871576672E-2</v>
      </c>
      <c r="T111" s="61">
        <f t="shared" si="7"/>
        <v>-8.1405755130474169E-2</v>
      </c>
      <c r="U111" s="61">
        <f t="shared" si="8"/>
        <v>-0.1308732605468548</v>
      </c>
      <c r="V111" s="61">
        <f>IF(OR(
Australia61!V111   ="",
Australia61!U111   ="",
Canada62!V111      ="",
Canada62!U111      ="",
Japan63!V111       ="",
Japan63!U111       ="",
Norway64!V111      ="",
Norway64!U111      ="",
Switzerland65!V111 ="",
Switzerland65!U111 =""),"",
LN((Australia61!V111+Canada62!V111+Japan63!V111+Norway64!V111+Switzerland65!V111)
/(Australia61!U111+Canada62!U111+Japan63!U111+Norway64!U111+Switzerland65!U111)))</f>
        <v>-0.72467550137762016</v>
      </c>
      <c r="W111" s="61">
        <f>IF(OR(
Australia61!V111   ="",
Australia61!W111   ="",
Australia61!U111   ="",
Canada62!V111      ="",
Canada62!W111      ="",
Canada62!U111      ="",
Japan63!V111       ="",
Japan63!W111       ="",
Japan63!U111       ="",
Norway64!V111      ="",
Norway64!W111      ="",
Norway64!U111      ="",
Switzerland65!V111 ="",
Switzerland65!W111 ="",
Switzerland65!V111 =""),"",
LN((Australia61!V111*Australia61!W111+Canada62!V111*Canada62!W111+Japan63!V111*Japan63!W111+Norway64!V111*Norway64!W111+Switzerland65!V111*Switzerland65!W111)
/(Australia61!U111+Canada62!U111+Japan63!U111+Norway64!U111+Switzerland65!U111)))</f>
        <v>6.9006135518919036</v>
      </c>
      <c r="X111" s="61">
        <f>IF(OR(
Australia61!X111   ="",
Australia61!D111   ="",
Australia61!B111   ="",
Canada62!X111      ="",
Canada62!D111      ="",
Canada62!B111      ="",
Japan63!X111       ="",
Japan63!D111       ="",
Japan63!B111       ="",
Norway64!X111      ="",
Norway64!D111      ="",
Norway64!B111      ="",
Switzerland65!X111 ="",
Switzerland65!D111 ="",
Switzerland65!B111 =""),"",
(Australia61!X111*Australia61!D111/Australia61!B111
 +Canada62!X111*Canada62!D111/Canada62!B111
 +Japan63!X111*Japan63!D111/Japan63!B111
 +Norway64!X111*Norway64!D111/Norway64!B111
 +Switzerland65!X111*Switzerland65!D111/Switzerland65!B111)
/(Australia61!D111/Australia61!B111
 +Canada62!D111/Canada62!B111
 +Japan63!D111/Japan63!B111
 +Norway64!D111/Norway64!B111
 +Switzerland65!D111/Switzerland65!B111))</f>
        <v>0.68178267495504841</v>
      </c>
      <c r="Y111" s="61">
        <f>IF(OR(
Australia61!Y111   ="",
Australia61!D111   ="",
Australia61!B111   ="",
Canada62!Y111      ="",
Canada62!D111      ="",
Canada62!B111      ="",
Japan63!Y111       ="",
Japan63!D111       ="",
Japan63!B111       ="",
Norway64!Y111      ="",
Norway64!D111      ="",
Norway64!B111      ="",
Switzerland65!Y111 ="",
Switzerland65!D111 ="",
Switzerland65!B111 =""),"",
(Australia61!Y111/Australia61!B111
 +Canada62!Y111/Canada62!B111
 +Japan63!Y111/Japan63!B111
 +Norway64!Y111/Norway64!B111
 +Switzerland65!Y111/Switzerland65!B111)
/(Australia61!D111/Australia61!B111
 +Canada62!D111/Canada62!B111
 +Japan63!D111/Japan63!B111
 +Norway64!D111/Norway64!B111
 +Switzerland65!D111/Switzerland65!B111))</f>
        <v>0.11252173169505217</v>
      </c>
      <c r="Z111" s="61">
        <v>7.93</v>
      </c>
      <c r="AA111" s="62">
        <f t="shared" si="3"/>
        <v>-0.13498203873887865</v>
      </c>
      <c r="AB111" s="61">
        <f>IF(OR(
Australia61!AB111   ="",
Australia61!D111   ="",
Australia61!B111   ="",
Canada62!AB111      ="",
Canada62!D111      ="",
Canada62!B111      ="",
Japan63!AB111       ="",
Japan63!D111       ="",
Japan63!B111       ="",
Norway64!AB111      ="",
Norway64!D111      ="",
Norway64!B111      ="",
Switzerland65!AB111 ="",
Switzerland65!D111 ="",
Switzerland65!B111 =""),"",
(Australia61!AB111*Australia61!D111/Australia61!B111
 +Canada62!AB111*Canada62!D111/Canada62!B111
 +Japan63!AB111*Japan63!D111/Japan63!B111
 +Norway64!AB111*Norway64!D111/Norway64!B111
 +Switzerland65!AB111*Switzerland65!D111/Switzerland65!B111)
/(Australia61!D111/Australia61!B111
 +Canada62!D111/Canada62!B111
 +Japan63!D111/Japan63!B111
 +Norway64!D111/Norway64!B111
 +Switzerland65!D111/Switzerland65!B111))</f>
        <v>0.39773266535182755</v>
      </c>
    </row>
    <row r="112" spans="1:28">
      <c r="A112" s="62">
        <v>1979</v>
      </c>
      <c r="B112" s="62" t="str">
        <f>IF(OR(
Australia61!AC112   ="",
Australia61!D112   ="",
Australia61!B112   ="",
Canada62!AC112      ="",
Canada62!D112      ="",
Canada62!B112      ="",
Japan63!AC112       ="",
Japan63!D112       ="",
Japan63!B112       ="",
Norway64!AC112      ="",
Norway64!D112      ="",
Norway64!B112      ="",
Switzerland65!AC112 ="",
Switzerland65!D112 ="",
Switzerland65!B112 =""),"",
(Australia61!AC112*Australia61!D112/Australia61!B112
 +Canada62!AC112*Canada62!D112/Canada62!B112
 +Japan63!AC112*Japan63!D112/Japan63!B112
 +Norway64!AC112*Norway64!D112/Norway64!B112
 +Switzerland65!AC112*Switzerland65!D112/Switzerland65!B112)
/(Australia61!D112/Australia61!B112
 +Canada62!D112/Canada62!B112
 +Japan63!D112/Japan63!B112
 +Norway64!D112/Norway64!B112
 +Switzerland65!D112/Switzerland65!B112))</f>
        <v/>
      </c>
      <c r="C112" s="61">
        <f>IF(OR(
Australia61!F112   ="",
Australia61!D112   ="",
Australia61!B112   ="",
Canada62!F112      ="",
Canada62!D112      ="",
Canada62!B112      ="",
Japan63!F112       ="",
Japan63!D112       ="",
Japan63!B112       ="",
Norway64!F112      ="",
Norway64!D112      ="",
Norway64!B112      ="",
Switzerland65!F112 ="",
Switzerland65!D112 ="",
Switzerland65!B112 =""),"",
(Australia61!F112*Australia61!D112/Australia61!B112
 +Canada62!F112*Canada62!D112/Canada62!B112
 +Japan63!F112*Japan63!D112/Japan63!B112
 +Norway64!F112*Norway64!D112/Norway64!B112
 +Switzerland65!F112*Switzerland65!D112/Switzerland65!B112)
/(Australia61!D112/Australia61!B112
 +Canada62!D112/Canada62!B112
 +Japan63!D112/Japan63!B112
 +Norway64!D112/Norway64!B112
 +Switzerland65!D112/Switzerland65!B112))</f>
        <v>0.54898427400187766</v>
      </c>
      <c r="D112" s="61" t="str">
        <f>IF(OR(
Australia61!AE112   ="",
Australia61!D112   ="",
Australia61!B112   ="",
Canada62!AE112      ="",
Canada62!D112      ="",
Canada62!B112      ="",
Japan63!AE112       ="",
Japan63!D112       ="",
Japan63!B112       ="",
Norway64!AE112      ="",
Norway64!D112      ="",
Norway64!B112      ="",
Switzerland65!AE112 ="",
Switzerland65!D112 ="",
Switzerland65!B112 =""),"",
(Australia61!AE112*Australia61!D112/Australia61!B112
 +Canada62!AE112*Canada62!D112/Canada62!B112
 +Japan63!AE112*Japan63!D112/Japan63!B112
 +Norway64!AE112*Norway64!D112/Norway64!B112
 +Switzerland65!AE112*Switzerland65!D112/Switzerland65!B112)
/(Australia61!D112/Australia61!B112
 +Canada62!D112/Canada62!B112
 +Japan63!D112/Japan63!B112
 +Norway64!D112/Norway64!B112
 +Switzerland65!D112/Switzerland65!B112))</f>
        <v/>
      </c>
      <c r="E112" s="61">
        <f>IF(OR(
Australia61!H112   ="",
Australia61!D112   ="",
Australia61!B112   ="",
Canada62!H112      ="",
Canada62!D112      ="",
Canada62!B112      ="",
Japan63!H112       ="",
Japan63!D112       ="",
Japan63!B112       ="",
Norway64!H112      ="",
Norway64!D112      ="",
Norway64!B112      ="",
Switzerland65!H112 ="",
Switzerland65!D112 ="",
Switzerland65!B112 =""),"",
(Australia61!H112*Australia61!D112/Australia61!B112
 +Canada62!H112*Canada62!D112/Canada62!B112
 +Japan63!H112*Japan63!D112/Japan63!B112
 +Norway64!H112*Norway64!D112/Norway64!B112
 +Switzerland65!H112*Switzerland65!D112/Switzerland65!B112)
/(Australia61!D112/Australia61!B112
 +Canada62!D112/Canada62!B112
 +Japan63!D112/Japan63!B112
 +Norway64!D112/Norway64!B112
 +Switzerland65!D112/Switzerland65!B112))</f>
        <v>0.28495432580089458</v>
      </c>
      <c r="F112" s="61">
        <f>IF(OR(
Australia61!I112   ="",
Australia61!D112   ="",
Australia61!B112   ="",
Canada62!I112      ="",
Canada62!D112      ="",
Canada62!B112      ="",
Japan63!I112       ="",
Japan63!D112       ="",
Japan63!B112       ="",
Norway64!I112      ="",
Norway64!D112      ="",
Norway64!B112      ="",
Switzerland65!I112 ="",
Switzerland65!D112 ="",
Switzerland65!B112 =""),"",
(Australia61!I112/Australia61!B112
 +Canada62!I112/Canada62!B112
 +Japan63!I112/Japan63!B112
 +Norway64!I112/Norway64!B112
 +Switzerland65!I112/Switzerland65!B112)
/(Australia61!D112/Australia61!B112
 +Canada62!D112/Canada62!B112
 +Japan63!D112/Japan63!B112
 +Norway64!D112/Norway64!B112
 +Switzerland65!D112/Switzerland65!B112))</f>
        <v>0.18676951275729758</v>
      </c>
      <c r="G112" s="61">
        <f>IF(OR(
Australia61!J112   ="",
Australia61!D112   ="",
Australia61!B112   ="",
Canada62!J112      ="",
Canada62!D112      ="",
Canada62!B112      ="",
Japan63!J112       ="",
Japan63!D112       ="",
Japan63!B112       ="",
Norway64!J112      ="",
Norway64!D112      ="",
Norway64!B112      ="",
Switzerland65!J112 ="",
Switzerland65!D112 ="",
Switzerland65!B112 =""),"",
(Australia61!J112/Australia61!B112
 +Canada62!J112/Canada62!B112
 +Japan63!J112/Japan63!B112
 +Norway64!J112/Norway64!B112
 +Switzerland65!J112/Switzerland65!B112)
/(Australia61!D112/Australia61!B112
 +Canada62!D112/Canada62!B112
 +Japan63!D112/Japan63!B112
 +Norway64!D112/Norway64!B112
 +Switzerland65!D112/Switzerland65!B112))</f>
        <v>0.14582185689895122</v>
      </c>
      <c r="H112" s="61">
        <f>IF(OR(
Australia61!K112   ="",
Australia61!D112   ="",
Australia61!B112   ="",
Canada62!K112      ="",
Canada62!D112      ="",
Canada62!B112      ="",
Japan63!K112       ="",
Japan63!D112       ="",
Japan63!B112       ="",
Norway64!K112      ="",
Norway64!D112      ="",
Norway64!B112      ="",
Switzerland65!K112 ="",
Switzerland65!D112 ="",
Switzerland65!B112 =""),"",
(Australia61!K112/Australia61!B112
 +Canada62!K112/Canada62!B112
 +Japan63!K112/Japan63!B112
 +Norway64!K112/Norway64!B112
 +Switzerland65!K112/Switzerland65!B112)
/(Australia61!D112/Australia61!B112
 +Canada62!D112/Canada62!B112
 +Japan63!D112/Japan63!B112
 +Norway64!D112/Norway64!B112
 +Switzerland65!D112/Switzerland65!B112))</f>
        <v>0.14513556253940005</v>
      </c>
      <c r="I112" s="61">
        <f>IF(OR(
Australia61!L112   ="",
Australia61!D112   ="",
Australia61!B112   ="",
Canada62!L112      ="",
Canada62!D112      ="",
Canada62!B112      ="",
Japan63!L112       ="",
Japan63!D112       ="",
Japan63!B112       ="",
Norway64!L112      ="",
Norway64!D112      ="",
Norway64!B112      ="",
Switzerland65!L112 ="",
Switzerland65!D112 ="",
Switzerland65!B112 =""),"",
(Australia61!L112/Australia61!B112
 +Canada62!L112/Canada62!B112
 +Japan63!L112/Japan63!B112
 +Norway64!L112/Norway64!B112
 +Switzerland65!L112/Switzerland65!B112)
/(Australia61!D112/Australia61!B112
 +Canada62!D112/Canada62!B112
 +Japan63!D112/Japan63!B112
 +Norway64!D112/Norway64!B112
 +Switzerland65!D112/Switzerland65!B112))</f>
        <v>0.14976045267177771</v>
      </c>
      <c r="J112" s="61">
        <f t="shared" si="2"/>
        <v>-4.624890132377657E-3</v>
      </c>
      <c r="K112" s="62">
        <f>IF(OR(
Australia61!D112   ="",Australia61!D111   ="",
Australia61!B112   ="",Australia61!B111   ="",
Australia61!N112   ="",Australia61!N111   ="",
Canada62!D112      ="",Canada62!D111      ="",
Canada62!B112      ="",Canada62!B111      ="",
Canada62!N112      ="",Canada62!N111      ="",
Japan63!D112       ="",Japan63!D111       ="",
Japan63!B112       ="",Japan63!B111       ="",
Japan63!N112       ="",Japan63!N111       ="",
Norway64!D112      ="",Norway64!D111      ="",
Norway64!B112      ="",Norway64!B111      ="",
Norway64!N112      ="",Norway64!N111      ="",
Switzerland65!D112 ="",Switzerland65!D111 ="",
Switzerland65!B112 ="",Switzerland65!B111 ="",
Switzerland65!N112 ="",Switzerland65!N111 =""),"",
LN(SQRT(
(Australia61!D112/Australia61!B112
 +Canada62!D112/Canada62!B112
 +Japan63!D112/Japan63!B112
 +Norway64!D112/Norway64!B112
 +Switzerland65!D112/Switzerland65!B112)
/(Australia61!D112/Australia61!N112*Australia61!N111/Australia61!B111
 +Canada62!D112/Canada62!N112*Canada62!N111/Canada62!B111
 +Japan63!D112/Japan63!N112*Japan63!N111/Japan63!B111
 +Norway64!D112/Norway64!N112*Norway64!N111/Norway64!B111
 +Switzerland65!D112/Switzerland65!N112*Switzerland65!N111/Switzerland65!B111)
*(Australia61!D111/Australia61!N111*Australia61!N112/Australia61!B112
 +Canada62!D111/Canada62!N111*Canada62!N112/Canada62!B112
 +Japan63!D111/Japan63!N111*Japan63!N112/Japan63!B112
 +Norway64!D111/Norway64!N111*Norway64!N112/Norway64!B112
 +Switzerland65!D111/Switzerland65!N111*Switzerland65!N112/Switzerland65!B112)
/(Australia61!D111/Australia61!B111
 +Canada62!D111/Canada62!B111
 +Japan63!D111/Japan63!B111
 +Norway64!D111/Norway64!B111
 +Switzerland65!D111/Switzerland65!B111))))</f>
        <v>-9.1595154082481867E-2</v>
      </c>
      <c r="L112" s="62">
        <f>IF(OR(
Australia61!F112   ="",Australia61!F111   ="",
Australia61!D112   ="",Australia61!D111   ="",
Australia61!B112   ="",Australia61!B111   ="",
Australia61!P112   ="",Australia61!P111   ="",
Canada62!F112      ="",Canada62!F111      ="",
Canada62!D112      ="",Canada62!D111      ="",
Canada62!B112      ="",Canada62!B111      ="",
Canada62!P112      ="",Canada62!P111      ="",
Japan63!F112       ="",Japan63!F111       ="",
Japan63!D112       ="",Japan63!D111       ="",
Japan63!B112       ="",Japan63!B111       ="",
Japan63!P112       ="",Japan63!P111       ="",
Norway64!F112      ="",Norway64!F111      ="",
Norway64!D112      ="",Norway64!D111      ="",
Norway64!B112      ="",Norway64!B111      ="",
Norway64!P112      ="",Norway64!P111      ="",
Switzerland65!F112 ="",Switzerland65!F111 ="",
Switzerland65!D112 ="",Switzerland65!D111 ="",
Switzerland65!B112 ="",Switzerland65!B111 ="",
Switzerland65!P112 ="",Switzerland65!P111 =""),"",
LN(SQRT(
(Australia61!D112*Australia61!F112/Australia61!B112
 +Canada62!D112*Canada62!F112/Canada62!B112
 +Japan63!D112*Japan63!F112/Japan63!B112
 +Norway64!D112*Norway64!F112/Norway64!B112
 +Switzerland65!D112*Switzerland65!F112/Switzerland65!B112)
/(Australia61!D112*Australia61!F112/Australia61!P112*Australia61!P111/Australia61!B111
 +Canada62!D112*Canada62!F112/Canada62!P112*Canada62!P111/Canada62!B111
 +Japan63!D112*Japan63!F112/Japan63!P112*Japan63!P111/Japan63!B111
 +Norway64!D112*Norway64!F112/Norway64!P112*Norway64!P111/Norway64!B111
 +Switzerland65!D112*Switzerland65!F112/Switzerland65!P112*Switzerland65!P111/Switzerland65!B111)
*(Australia61!D111*Australia61!F111/Australia61!P111*Australia61!P112/Australia61!B112
 +Canada62!D111*Canada62!F111/Canada62!P111*Canada62!P112/Canada62!B112
 +Japan63!D111*Japan63!F111/Japan63!P111*Japan63!P112/Japan63!B112
 +Norway64!D111*Norway64!F111/Norway64!P111*Norway64!P112/Norway64!B112
 +Switzerland65!D111*Switzerland65!F111/Switzerland65!P111*Switzerland65!P112/Switzerland65!B112)
/(Australia61!D111*Australia61!F111/Australia61!B111
 +Canada62!D111*Canada62!F111/Canada62!B111
 +Japan63!D111*Japan63!F111/Japan63!B111
 +Norway64!D111*Norway64!F111/Norway64!B111
 +Switzerland65!D111*Switzerland65!F111/Switzerland65!B111))))</f>
        <v>-8.483711815586796E-2</v>
      </c>
      <c r="M112" s="62">
        <f>IF(OR(
Australia61!H112   ="",Australia61!H111   ="",
Australia61!D112   ="",Australia61!D111   ="",
Australia61!B112   ="",Australia61!B111   ="",
Australia61!Q112   ="",Australia61!Q111   ="",
Canada62!H112      ="",Canada62!H111      ="",
Canada62!D112      ="",Canada62!D111      ="",
Canada62!B112      ="",Canada62!B111      ="",
Canada62!Q112      ="",Canada62!Q111      ="",
Japan63!H112       ="",Japan63!H111       ="",
Japan63!D112       ="",Japan63!D111       ="",
Japan63!B112       ="",Japan63!B111       ="",
Japan63!Q112       ="",Japan63!Q111       ="",
Norway64!H112      ="",Norway64!H111      ="",
Norway64!D112      ="",Norway64!D111      ="",
Norway64!B112      ="",Norway64!B111      ="",
Norway64!Q112      ="",Norway64!Q111      ="",
Switzerland65!H112 ="",Switzerland65!H111 ="",
Switzerland65!D112 ="",Switzerland65!D111 ="",
Switzerland65!B112 ="",Switzerland65!B111 ="",
Switzerland65!Q112 ="",Switzerland65!Q111 =""),"",
LN(SQRT(
(Australia61!D112*Australia61!H112/Australia61!B112
 +Canada62!D112*Canada62!H112/Canada62!B112
 +Japan63!D112*Japan63!H112/Japan63!B112
 +Norway64!D112*Norway64!H112/Norway64!B112
 +Switzerland65!D112*Switzerland65!H112/Switzerland65!B112)
/(Australia61!D112*Australia61!H112/Australia61!Q112*Australia61!Q111/Australia61!B111
 +Canada62!D112*Canada62!H112/Canada62!Q112*Canada62!Q111/Canada62!B111
 +Japan63!D112*Japan63!H112/Japan63!Q112*Japan63!Q111/Japan63!B111
 +Norway64!D112*Norway64!H112/Norway64!Q112*Norway64!Q111/Norway64!B111
 +Switzerland65!D112*Switzerland65!H112/Switzerland65!Q112*Switzerland65!Q111/Switzerland65!B111)
*(Australia61!D111*Australia61!H111/Australia61!Q111*Australia61!Q112/Australia61!B112
 +Canada62!D111*Canada62!H111/Canada62!Q111*Canada62!Q112/Canada62!B112
 +Japan63!D111*Japan63!H111/Japan63!Q111*Japan63!Q112/Japan63!B112
 +Norway64!D111*Norway64!H111/Norway64!Q111*Norway64!Q112/Norway64!B112
 +Switzerland65!D111*Switzerland65!H111/Switzerland65!Q111*Switzerland65!Q112/Switzerland65!B112)
/(Australia61!D111*Australia61!H111/Australia61!B111
 +Canada62!D111*Canada62!H111/Canada62!B111
 +Japan63!D111*Japan63!H111/Japan63!B111
 +Norway64!D111*Norway64!H111/Norway64!B111
 +Switzerland65!D111*Switzerland65!H111/Switzerland65!B111))))</f>
        <v>-8.3919262545879017E-2</v>
      </c>
      <c r="N112" s="62">
        <f>IF(OR(
Australia61!I112   ="",Australia61!I111   ="",
Australia61!B112   ="",Australia61!B111   ="",
Australia61!R112   ="",Australia61!R111   ="",
Canada62!I112      ="",Canada62!I111      ="",
Canada62!B112      ="",Canada62!B111      ="",
Canada62!R112      ="",Canada62!R111      ="",
Japan63!I112       ="",Japan63!I111       ="",
Japan63!B112       ="",Japan63!B111       ="",
Japan63!R112       ="",Japan63!R111       ="",
Norway64!I112      ="",Norway64!I111      ="",
Norway64!B112      ="",Norway64!B111      ="",
Norway64!R112      ="",Norway64!R111      ="",
Switzerland65!I112 ="",Switzerland65!I111 ="",
Switzerland65!B112 ="",Switzerland65!B111 ="",
Switzerland65!R112 ="",Switzerland65!R111 =""),"",
LN(SQRT(
(Australia61!I112/Australia61!B112
 +Canada62!I112/Canada62!B112
 +Japan63!I112/Japan63!B112
 +Norway64!I112/Norway64!B112
 +Switzerland65!I112/Switzerland65!B112)
/(Australia61!I112/Australia61!R112*Australia61!R111/Australia61!B111
 +Canada62!I112/Canada62!R112*Canada62!R111/Canada62!B111
 +Japan63!I112/Japan63!R112*Japan63!R111/Japan63!B111
 +Norway64!I112/Norway64!R112*Norway64!R111/Norway64!B111
 +Switzerland65!I112/Switzerland65!R112*Switzerland65!R111/Switzerland65!B111)
*(Australia61!I111/Australia61!R111*Australia61!R112/Australia61!B112
 +Canada62!I111/Canada62!R111*Canada62!R112/Canada62!B112
 +Japan63!I111/Japan63!R111*Japan63!R112/Japan63!B112
 +Norway64!I111/Norway64!R111*Norway64!R112/Norway64!B112
 +Switzerland65!I111/Switzerland65!R111*Switzerland65!R112/Switzerland65!B112)
/(Australia61!I111/Australia61!B111
 +Canada62!I111/Canada62!B111
 +Japan63!I111/Japan63!B111
 +Norway64!I111/Norway64!B111
 +Switzerland65!I111/Switzerland65!B111))))</f>
        <v>-7.2044686530684354E-2</v>
      </c>
      <c r="O112" s="62">
        <f>IF(OR(
Australia61!K112   ="",Australia61!K111   ="",
Australia61!B112   ="",Australia61!B111   ="",
Australia61!S112   ="",Australia61!S111   ="",
Canada62!K112      ="",Canada62!K111      ="",
Canada62!B112      ="",Canada62!B111      ="",
Canada62!S112      ="",Canada62!S111      ="",
Japan63!K112       ="",Japan63!K111       ="",
Japan63!B112       ="",Japan63!B111       ="",
Japan63!S112       ="",Japan63!S111       ="",
Norway64!K112      ="",Norway64!K111      ="",
Norway64!B112      ="",Norway64!B111      ="",
Norway64!S112      ="",Norway64!S111      ="",
Switzerland65!K112 ="",Switzerland65!K111 ="",
Switzerland65!B112 ="",Switzerland65!B111 ="",
Switzerland65!S112 ="",Switzerland65!S111 =""),"",
LN(SQRT(
(Australia61!K112/Australia61!B112
 +Canada62!K112/Canada62!B112
 +Japan63!K112/Japan63!B112
 +Norway64!K112/Norway64!B112
 +Switzerland65!K112/Switzerland65!B112)
/(Australia61!K112/Australia61!S112*Australia61!S111/Australia61!B111
 +Canada62!K112/Canada62!S112*Canada62!S111/Canada62!B111
 +Japan63!K112/Japan63!S112*Japan63!S111/Japan63!B111
 +Norway64!K112/Norway64!S112*Norway64!S111/Norway64!B111
 +Switzerland65!K112/Switzerland65!S112*Switzerland65!S111/Switzerland65!B111)
*(Australia61!K111/Australia61!S111*Australia61!S112/Australia61!B112
 +Canada62!K111/Canada62!S111*Canada62!S112/Canada62!B112
 +Japan63!K111/Japan63!S111*Japan63!S112/Japan63!B112
 +Norway64!K111/Norway64!S111*Norway64!S112/Norway64!B112
 +Switzerland65!K111/Switzerland65!S111*Switzerland65!S112/Switzerland65!B112)
/(Australia61!K111/Australia61!B111
 +Canada62!K111/Canada62!B111
 +Japan63!K111/Japan63!B111
 +Norway64!K111/Norway64!B111
 +Switzerland65!K111/Switzerland65!B111))))</f>
        <v>1.3238453056280266E-2</v>
      </c>
      <c r="P112" s="62">
        <f>IF(OR(
Australia61!L112   ="",Australia61!L111   ="",
Australia61!B112   ="",Australia61!B111   ="",
Australia61!T112   ="",Australia61!T111   ="",
Canada62!L112      ="",Canada62!L111      ="",
Canada62!B112      ="",Canada62!B111      ="",
Canada62!T112      ="",Canada62!T111      ="",
Japan63!L112       ="",Japan63!L111       ="",
Japan63!B112       ="",Japan63!B111       ="",
Japan63!T112       ="",Japan63!T111       ="",
Norway64!L112      ="",Norway64!L111      ="",
Norway64!B112      ="",Norway64!B111      ="",
Norway64!T112      ="",Norway64!T111      ="",
Switzerland65!L112 ="",Switzerland65!L111 ="",
Switzerland65!B112 ="",Switzerland65!B111 ="",
Switzerland65!T112 ="",Switzerland65!T111 =""),"",
LN(SQRT(
(Australia61!L112/Australia61!B112
 +Canada62!L112/Canada62!B112
 +Japan63!L112/Japan63!B112
 +Norway64!L112/Norway64!B112
 +Switzerland65!L112/Switzerland65!B112)
/(Australia61!L112/Australia61!T112*Australia61!T111/Australia61!B111
 +Canada62!L112/Canada62!T112*Canada62!T111/Canada62!B111
 +Japan63!L112/Japan63!T112*Japan63!T111/Japan63!B111
 +Norway64!L112/Norway64!T112*Norway64!T111/Norway64!B111
 +Switzerland65!L112/Switzerland65!T112*Switzerland65!T111/Switzerland65!B111)
*(Australia61!L111/Australia61!T111*Australia61!T112/Australia61!B112
 +Canada62!L111/Canada62!T111*Canada62!T112/Canada62!B112
 +Japan63!L111/Japan63!T111*Japan63!T112/Japan63!B112
 +Norway64!L111/Norway64!T111*Norway64!T112/Norway64!B112
 +Switzerland65!L111/Switzerland65!T111*Switzerland65!T112/Switzerland65!B112)
/(Australia61!L111/Australia61!B111
 +Canada62!L111/Canada62!B111
 +Japan63!L111/Japan63!B111
 +Norway64!L111/Norway64!B111
 +Switzerland65!L111/Switzerland65!B111))))</f>
        <v>8.5011167544546948E-2</v>
      </c>
      <c r="Q112" s="61">
        <f t="shared" si="4"/>
        <v>6.7580359266139062E-3</v>
      </c>
      <c r="R112" s="61">
        <f t="shared" si="5"/>
        <v>7.6758915366028496E-3</v>
      </c>
      <c r="S112" s="61">
        <f t="shared" si="6"/>
        <v>1.9550467551797512E-2</v>
      </c>
      <c r="T112" s="61">
        <f t="shared" si="7"/>
        <v>0.10483360713876214</v>
      </c>
      <c r="U112" s="61">
        <f t="shared" si="8"/>
        <v>0.17660632162702883</v>
      </c>
      <c r="V112" s="61">
        <f>IF(OR(
Australia61!V112   ="",
Australia61!U112   ="",
Canada62!V112      ="",
Canada62!U112      ="",
Japan63!V112       ="",
Japan63!U112       ="",
Norway64!V112      ="",
Norway64!U112      ="",
Switzerland65!V112 ="",
Switzerland65!U112 =""),"",
LN((Australia61!V112+Canada62!V112+Japan63!V112+Norway64!V112+Switzerland65!V112)
/(Australia61!U112+Canada62!U112+Japan63!U112+Norway64!U112+Switzerland65!U112)))</f>
        <v>-0.71841778274686408</v>
      </c>
      <c r="W112" s="61">
        <f>IF(OR(
Australia61!V112   ="",
Australia61!W112   ="",
Australia61!U112   ="",
Canada62!V112      ="",
Canada62!W112      ="",
Canada62!U112      ="",
Japan63!V112       ="",
Japan63!W112       ="",
Japan63!U112       ="",
Norway64!V112      ="",
Norway64!W112      ="",
Norway64!U112      ="",
Switzerland65!V112 ="",
Switzerland65!W112 ="",
Switzerland65!V112 =""),"",
LN((Australia61!V112*Australia61!W112+Canada62!V112*Canada62!W112+Japan63!V112*Japan63!W112+Norway64!V112*Norway64!W112+Switzerland65!V112*Switzerland65!W112)
/(Australia61!U112+Canada62!U112+Japan63!U112+Norway64!U112+Switzerland65!U112)))</f>
        <v>6.90815017553148</v>
      </c>
      <c r="X112" s="61">
        <f>IF(OR(
Australia61!X112   ="",
Australia61!D112   ="",
Australia61!B112   ="",
Canada62!X112      ="",
Canada62!D112      ="",
Canada62!B112      ="",
Japan63!X112       ="",
Japan63!D112       ="",
Japan63!B112       ="",
Norway64!X112      ="",
Norway64!D112      ="",
Norway64!B112      ="",
Switzerland65!X112 ="",
Switzerland65!D112 ="",
Switzerland65!B112 =""),"",
(Australia61!X112*Australia61!D112/Australia61!B112
 +Canada62!X112*Canada62!D112/Canada62!B112
 +Japan63!X112*Japan63!D112/Japan63!B112
 +Norway64!X112*Norway64!D112/Norway64!B112
 +Switzerland65!X112*Switzerland65!D112/Switzerland65!B112)
/(Australia61!D112/Australia61!B112
 +Canada62!D112/Canada62!B112
 +Japan63!D112/Japan63!B112
 +Norway64!D112/Norway64!B112
 +Switzerland65!D112/Switzerland65!B112))</f>
        <v>0.67458322731951925</v>
      </c>
      <c r="Y112" s="61">
        <f>IF(OR(
Australia61!Y112   ="",
Australia61!D112   ="",
Australia61!B112   ="",
Canada62!Y112      ="",
Canada62!D112      ="",
Canada62!B112      ="",
Japan63!Y112       ="",
Japan63!D112       ="",
Japan63!B112       ="",
Norway64!Y112      ="",
Norway64!D112      ="",
Norway64!B112      ="",
Switzerland65!Y112 ="",
Switzerland65!D112 ="",
Switzerland65!B112 =""),"",
(Australia61!Y112/Australia61!B112
 +Canada62!Y112/Canada62!B112
 +Japan63!Y112/Japan63!B112
 +Norway64!Y112/Norway64!B112
 +Switzerland65!Y112/Switzerland65!B112)
/(Australia61!D112/Australia61!B112
 +Canada62!D112/Canada62!B112
 +Japan63!D112/Japan63!B112
 +Norway64!D112/Norway64!B112
 +Switzerland65!D112/Switzerland65!B112))</f>
        <v>0.11258779596195385</v>
      </c>
      <c r="Z112" s="61">
        <v>11.19</v>
      </c>
      <c r="AA112" s="62">
        <f t="shared" si="3"/>
        <v>0.17089515408248185</v>
      </c>
      <c r="AB112" s="61">
        <f>IF(OR(
Australia61!AB112   ="",
Australia61!D112   ="",
Australia61!B112   ="",
Canada62!AB112      ="",
Canada62!D112      ="",
Canada62!B112      ="",
Japan63!AB112       ="",
Japan63!D112       ="",
Japan63!B112       ="",
Norway64!AB112      ="",
Norway64!D112      ="",
Norway64!B112      ="",
Switzerland65!AB112 ="",
Switzerland65!D112 ="",
Switzerland65!B112 =""),"",
(Australia61!AB112*Australia61!D112/Australia61!B112
 +Canada62!AB112*Canada62!D112/Canada62!B112
 +Japan63!AB112*Japan63!D112/Japan63!B112
 +Norway64!AB112*Norway64!D112/Norway64!B112
 +Switzerland65!AB112*Switzerland65!D112/Switzerland65!B112)
/(Australia61!D112/Australia61!B112
 +Canada62!D112/Canada62!B112
 +Japan63!D112/Japan63!B112
 +Norway64!D112/Norway64!B112
 +Switzerland65!D112/Switzerland65!B112))</f>
        <v>0.42333362895511278</v>
      </c>
    </row>
    <row r="113" spans="1:28">
      <c r="A113" s="62">
        <v>1980</v>
      </c>
      <c r="B113" s="62" t="str">
        <f>IF(OR(
Australia61!AC113   ="",
Australia61!D113   ="",
Australia61!B113   ="",
Canada62!AC113      ="",
Canada62!D113      ="",
Canada62!B113      ="",
Japan63!AC113       ="",
Japan63!D113       ="",
Japan63!B113       ="",
Norway64!AC113      ="",
Norway64!D113      ="",
Norway64!B113      ="",
Switzerland65!AC113 ="",
Switzerland65!D113 ="",
Switzerland65!B113 =""),"",
(Australia61!AC113*Australia61!D113/Australia61!B113
 +Canada62!AC113*Canada62!D113/Canada62!B113
 +Japan63!AC113*Japan63!D113/Japan63!B113
 +Norway64!AC113*Norway64!D113/Norway64!B113
 +Switzerland65!AC113*Switzerland65!D113/Switzerland65!B113)
/(Australia61!D113/Australia61!B113
 +Canada62!D113/Canada62!B113
 +Japan63!D113/Japan63!B113
 +Norway64!D113/Norway64!B113
 +Switzerland65!D113/Switzerland65!B113))</f>
        <v/>
      </c>
      <c r="C113" s="61">
        <f>IF(OR(
Australia61!F113   ="",
Australia61!D113   ="",
Australia61!B113   ="",
Canada62!F113      ="",
Canada62!D113      ="",
Canada62!B113      ="",
Japan63!F113       ="",
Japan63!D113       ="",
Japan63!B113       ="",
Norway64!F113      ="",
Norway64!D113      ="",
Norway64!B113      ="",
Switzerland65!F113 ="",
Switzerland65!D113 ="",
Switzerland65!B113 =""),"",
(Australia61!F113*Australia61!D113/Australia61!B113
 +Canada62!F113*Canada62!D113/Canada62!B113
 +Japan63!F113*Japan63!D113/Japan63!B113
 +Norway64!F113*Norway64!D113/Norway64!B113
 +Switzerland65!F113*Switzerland65!D113/Switzerland65!B113)
/(Australia61!D113/Australia61!B113
 +Canada62!D113/Canada62!B113
 +Japan63!D113/Japan63!B113
 +Norway64!D113/Norway64!B113
 +Switzerland65!D113/Switzerland65!B113))</f>
        <v>0.54767653329487365</v>
      </c>
      <c r="D113" s="61" t="str">
        <f>IF(OR(
Australia61!AE113   ="",
Australia61!D113   ="",
Australia61!B113   ="",
Canada62!AE113      ="",
Canada62!D113      ="",
Canada62!B113      ="",
Japan63!AE113       ="",
Japan63!D113       ="",
Japan63!B113       ="",
Norway64!AE113      ="",
Norway64!D113      ="",
Norway64!B113      ="",
Switzerland65!AE113 ="",
Switzerland65!D113 ="",
Switzerland65!B113 =""),"",
(Australia61!AE113*Australia61!D113/Australia61!B113
 +Canada62!AE113*Canada62!D113/Canada62!B113
 +Japan63!AE113*Japan63!D113/Japan63!B113
 +Norway64!AE113*Norway64!D113/Norway64!B113
 +Switzerland65!AE113*Switzerland65!D113/Switzerland65!B113)
/(Australia61!D113/Australia61!B113
 +Canada62!D113/Canada62!B113
 +Japan63!D113/Japan63!B113
 +Norway64!D113/Norway64!B113
 +Switzerland65!D113/Switzerland65!B113))</f>
        <v/>
      </c>
      <c r="E113" s="61">
        <f>IF(OR(
Australia61!H113   ="",
Australia61!D113   ="",
Australia61!B113   ="",
Canada62!H113      ="",
Canada62!D113      ="",
Canada62!B113      ="",
Japan63!H113       ="",
Japan63!D113       ="",
Japan63!B113       ="",
Norway64!H113      ="",
Norway64!D113      ="",
Norway64!B113      ="",
Switzerland65!H113 ="",
Switzerland65!D113 ="",
Switzerland65!B113 =""),"",
(Australia61!H113*Australia61!D113/Australia61!B113
 +Canada62!H113*Canada62!D113/Canada62!B113
 +Japan63!H113*Japan63!D113/Japan63!B113
 +Norway64!H113*Norway64!D113/Norway64!B113
 +Switzerland65!H113*Switzerland65!D113/Switzerland65!B113)
/(Australia61!D113/Australia61!B113
 +Canada62!D113/Canada62!B113
 +Japan63!D113/Japan63!B113
 +Norway64!D113/Norway64!B113
 +Switzerland65!D113/Switzerland65!B113))</f>
        <v>0.2938051259828563</v>
      </c>
      <c r="F113" s="61">
        <f>IF(OR(
Australia61!I113   ="",
Australia61!D113   ="",
Australia61!B113   ="",
Canada62!I113      ="",
Canada62!D113      ="",
Canada62!B113      ="",
Japan63!I113       ="",
Japan63!D113       ="",
Japan63!B113       ="",
Norway64!I113      ="",
Norway64!D113      ="",
Norway64!B113      ="",
Switzerland65!I113 ="",
Switzerland65!D113 ="",
Switzerland65!B113 =""),"",
(Australia61!I113/Australia61!B113
 +Canada62!I113/Canada62!B113
 +Japan63!I113/Japan63!B113
 +Norway64!I113/Norway64!B113
 +Switzerland65!I113/Switzerland65!B113)
/(Australia61!D113/Australia61!B113
 +Canada62!D113/Canada62!B113
 +Japan63!D113/Japan63!B113
 +Norway64!D113/Norway64!B113
 +Switzerland65!D113/Switzerland65!B113))</f>
        <v>0.19094148997036356</v>
      </c>
      <c r="G113" s="61">
        <f>IF(OR(
Australia61!J113   ="",
Australia61!D113   ="",
Australia61!B113   ="",
Canada62!J113      ="",
Canada62!D113      ="",
Canada62!B113      ="",
Japan63!J113       ="",
Japan63!D113       ="",
Japan63!B113       ="",
Norway64!J113      ="",
Norway64!D113      ="",
Norway64!B113      ="",
Switzerland65!J113 ="",
Switzerland65!D113 ="",
Switzerland65!B113 =""),"",
(Australia61!J113/Australia61!B113
 +Canada62!J113/Canada62!B113
 +Japan63!J113/Japan63!B113
 +Norway64!J113/Norway64!B113
 +Switzerland65!J113/Switzerland65!B113)
/(Australia61!D113/Australia61!B113
 +Canada62!D113/Canada62!B113
 +Japan63!D113/Japan63!B113
 +Norway64!D113/Norway64!B113
 +Switzerland65!D113/Switzerland65!B113))</f>
        <v>0.15043600855005157</v>
      </c>
      <c r="H113" s="61">
        <f>IF(OR(
Australia61!K113   ="",
Australia61!D113   ="",
Australia61!B113   ="",
Canada62!K113      ="",
Canada62!D113      ="",
Canada62!B113      ="",
Japan63!K113       ="",
Japan63!D113       ="",
Japan63!B113       ="",
Norway64!K113      ="",
Norway64!D113      ="",
Norway64!B113      ="",
Switzerland65!K113 ="",
Switzerland65!D113 ="",
Switzerland65!B113 =""),"",
(Australia61!K113/Australia61!B113
 +Canada62!K113/Canada62!B113
 +Japan63!K113/Japan63!B113
 +Norway64!K113/Norway64!B113
 +Switzerland65!K113/Switzerland65!B113)
/(Australia61!D113/Australia61!B113
 +Canada62!D113/Canada62!B113
 +Japan63!D113/Japan63!B113
 +Norway64!D113/Norway64!B113
 +Switzerland65!D113/Switzerland65!B113))</f>
        <v>0.15609330818854186</v>
      </c>
      <c r="I113" s="61">
        <f>IF(OR(
Australia61!L113   ="",
Australia61!D113   ="",
Australia61!B113   ="",
Canada62!L113      ="",
Canada62!D113      ="",
Canada62!B113      ="",
Japan63!L113       ="",
Japan63!D113       ="",
Japan63!B113       ="",
Norway64!L113      ="",
Norway64!D113      ="",
Norway64!B113      ="",
Switzerland65!L113 ="",
Switzerland65!D113 ="",
Switzerland65!B113 =""),"",
(Australia61!L113/Australia61!B113
 +Canada62!L113/Canada62!B113
 +Japan63!L113/Japan63!B113
 +Norway64!L113/Norway64!B113
 +Switzerland65!L113/Switzerland65!B113)
/(Australia61!D113/Australia61!B113
 +Canada62!D113/Canada62!B113
 +Japan63!D113/Japan63!B113
 +Norway64!D113/Norway64!B113
 +Switzerland65!D113/Switzerland65!B113))</f>
        <v>0.16253518018313159</v>
      </c>
      <c r="J113" s="61">
        <f t="shared" si="2"/>
        <v>-6.4418719945897318E-3</v>
      </c>
      <c r="K113" s="62">
        <f>IF(OR(
Australia61!D113   ="",Australia61!D112   ="",
Australia61!B113   ="",Australia61!B112   ="",
Australia61!N113   ="",Australia61!N112   ="",
Canada62!D113      ="",Canada62!D112      ="",
Canada62!B113      ="",Canada62!B112      ="",
Canada62!N113      ="",Canada62!N112      ="",
Japan63!D113       ="",Japan63!D112       ="",
Japan63!B113       ="",Japan63!B112       ="",
Japan63!N113       ="",Japan63!N112       ="",
Norway64!D113      ="",Norway64!D112      ="",
Norway64!B113      ="",Norway64!B112      ="",
Norway64!N113      ="",Norway64!N112      ="",
Switzerland65!D113 ="",Switzerland65!D112 ="",
Switzerland65!B113 ="",Switzerland65!B112 ="",
Switzerland65!N113 ="",Switzerland65!N112 =""),"",
LN(SQRT(
(Australia61!D113/Australia61!B113
 +Canada62!D113/Canada62!B113
 +Japan63!D113/Japan63!B113
 +Norway64!D113/Norway64!B113
 +Switzerland65!D113/Switzerland65!B113)
/(Australia61!D113/Australia61!N113*Australia61!N112/Australia61!B112
 +Canada62!D113/Canada62!N113*Canada62!N112/Canada62!B112
 +Japan63!D113/Japan63!N113*Japan63!N112/Japan63!B112
 +Norway64!D113/Norway64!N113*Norway64!N112/Norway64!B112
 +Switzerland65!D113/Switzerland65!N113*Switzerland65!N112/Switzerland65!B112)
*(Australia61!D112/Australia61!N112*Australia61!N113/Australia61!B113
 +Canada62!D112/Canada62!N112*Canada62!N113/Canada62!B113
 +Japan63!D112/Japan63!N112*Japan63!N113/Japan63!B113
 +Norway64!D112/Norway64!N112*Norway64!N113/Norway64!B113
 +Switzerland65!D112/Switzerland65!N112*Switzerland65!N113/Switzerland65!B113)
/(Australia61!D112/Australia61!B112
 +Canada62!D112/Canada62!B112
 +Japan63!D112/Japan63!B112
 +Norway64!D112/Norway64!B112
 +Switzerland65!D112/Switzerland65!B112))))</f>
        <v>0.17274730419272363</v>
      </c>
      <c r="L113" s="62">
        <f>IF(OR(
Australia61!F113   ="",Australia61!F112   ="",
Australia61!D113   ="",Australia61!D112   ="",
Australia61!B113   ="",Australia61!B112   ="",
Australia61!P113   ="",Australia61!P112   ="",
Canada62!F113      ="",Canada62!F112      ="",
Canada62!D113      ="",Canada62!D112      ="",
Canada62!B113      ="",Canada62!B112      ="",
Canada62!P113      ="",Canada62!P112      ="",
Japan63!F113       ="",Japan63!F112       ="",
Japan63!D113       ="",Japan63!D112       ="",
Japan63!B113       ="",Japan63!B112       ="",
Japan63!P113       ="",Japan63!P112       ="",
Norway64!F113      ="",Norway64!F112      ="",
Norway64!D113      ="",Norway64!D112      ="",
Norway64!B113      ="",Norway64!B112      ="",
Norway64!P113      ="",Norway64!P112      ="",
Switzerland65!F113 ="",Switzerland65!F112 ="",
Switzerland65!D113 ="",Switzerland65!D112 ="",
Switzerland65!B113 ="",Switzerland65!B112 ="",
Switzerland65!P113 ="",Switzerland65!P112 =""),"",
LN(SQRT(
(Australia61!D113*Australia61!F113/Australia61!B113
 +Canada62!D113*Canada62!F113/Canada62!B113
 +Japan63!D113*Japan63!F113/Japan63!B113
 +Norway64!D113*Norway64!F113/Norway64!B113
 +Switzerland65!D113*Switzerland65!F113/Switzerland65!B113)
/(Australia61!D113*Australia61!F113/Australia61!P113*Australia61!P112/Australia61!B112
 +Canada62!D113*Canada62!F113/Canada62!P113*Canada62!P112/Canada62!B112
 +Japan63!D113*Japan63!F113/Japan63!P113*Japan63!P112/Japan63!B112
 +Norway64!D113*Norway64!F113/Norway64!P113*Norway64!P112/Norway64!B112
 +Switzerland65!D113*Switzerland65!F113/Switzerland65!P113*Switzerland65!P112/Switzerland65!B112)
*(Australia61!D112*Australia61!F112/Australia61!P112*Australia61!P113/Australia61!B113
 +Canada62!D112*Canada62!F112/Canada62!P112*Canada62!P113/Canada62!B113
 +Japan63!D112*Japan63!F112/Japan63!P112*Japan63!P113/Japan63!B113
 +Norway64!D112*Norway64!F112/Norway64!P112*Norway64!P113/Norway64!B113
 +Switzerland65!D112*Switzerland65!F112/Switzerland65!P112*Switzerland65!P113/Switzerland65!B113)
/(Australia61!D112*Australia61!F112/Australia61!B112
 +Canada62!D112*Canada62!F112/Canada62!B112
 +Japan63!D112*Japan63!F112/Japan63!B112
 +Norway64!D112*Norway64!F112/Norway64!B112
 +Switzerland65!D112*Switzerland65!F112/Switzerland65!B112))))</f>
        <v>0.17627892013224883</v>
      </c>
      <c r="M113" s="62">
        <f>IF(OR(
Australia61!H113   ="",Australia61!H112   ="",
Australia61!D113   ="",Australia61!D112   ="",
Australia61!B113   ="",Australia61!B112   ="",
Australia61!Q113   ="",Australia61!Q112   ="",
Canada62!H113      ="",Canada62!H112      ="",
Canada62!D113      ="",Canada62!D112      ="",
Canada62!B113      ="",Canada62!B112      ="",
Canada62!Q113      ="",Canada62!Q112      ="",
Japan63!H113       ="",Japan63!H112       ="",
Japan63!D113       ="",Japan63!D112       ="",
Japan63!B113       ="",Japan63!B112       ="",
Japan63!Q113       ="",Japan63!Q112       ="",
Norway64!H113      ="",Norway64!H112      ="",
Norway64!D113      ="",Norway64!D112      ="",
Norway64!B113      ="",Norway64!B112      ="",
Norway64!Q113      ="",Norway64!Q112      ="",
Switzerland65!H113 ="",Switzerland65!H112 ="",
Switzerland65!D113 ="",Switzerland65!D112 ="",
Switzerland65!B113 ="",Switzerland65!B112 ="",
Switzerland65!Q113 ="",Switzerland65!Q112 =""),"",
LN(SQRT(
(Australia61!D113*Australia61!H113/Australia61!B113
 +Canada62!D113*Canada62!H113/Canada62!B113
 +Japan63!D113*Japan63!H113/Japan63!B113
 +Norway64!D113*Norway64!H113/Norway64!B113
 +Switzerland65!D113*Switzerland65!H113/Switzerland65!B113)
/(Australia61!D113*Australia61!H113/Australia61!Q113*Australia61!Q112/Australia61!B112
 +Canada62!D113*Canada62!H113/Canada62!Q113*Canada62!Q112/Canada62!B112
 +Japan63!D113*Japan63!H113/Japan63!Q113*Japan63!Q112/Japan63!B112
 +Norway64!D113*Norway64!H113/Norway64!Q113*Norway64!Q112/Norway64!B112
 +Switzerland65!D113*Switzerland65!H113/Switzerland65!Q113*Switzerland65!Q112/Switzerland65!B112)
*(Australia61!D112*Australia61!H112/Australia61!Q112*Australia61!Q113/Australia61!B113
 +Canada62!D112*Canada62!H112/Canada62!Q112*Canada62!Q113/Canada62!B113
 +Japan63!D112*Japan63!H112/Japan63!Q112*Japan63!Q113/Japan63!B113
 +Norway64!D112*Norway64!H112/Norway64!Q112*Norway64!Q113/Norway64!B113
 +Switzerland65!D112*Switzerland65!H112/Switzerland65!Q112*Switzerland65!Q113/Switzerland65!B113)
/(Australia61!D112*Australia61!H112/Australia61!B112
 +Canada62!D112*Canada62!H112/Canada62!B112
 +Japan63!D112*Japan63!H112/Japan63!B112
 +Norway64!D112*Norway64!H112/Norway64!B112
 +Switzerland65!D112*Switzerland65!H112/Switzerland65!B112))))</f>
        <v>0.19275787275172962</v>
      </c>
      <c r="N113" s="62">
        <f>IF(OR(
Australia61!I113   ="",Australia61!I112   ="",
Australia61!B113   ="",Australia61!B112   ="",
Australia61!R113   ="",Australia61!R112   ="",
Canada62!I113      ="",Canada62!I112      ="",
Canada62!B113      ="",Canada62!B112      ="",
Canada62!R113      ="",Canada62!R112      ="",
Japan63!I113       ="",Japan63!I112       ="",
Japan63!B113       ="",Japan63!B112       ="",
Japan63!R113       ="",Japan63!R112       ="",
Norway64!I113      ="",Norway64!I112      ="",
Norway64!B113      ="",Norway64!B112      ="",
Norway64!R113      ="",Norway64!R112      ="",
Switzerland65!I113 ="",Switzerland65!I112 ="",
Switzerland65!B113 ="",Switzerland65!B112 ="",
Switzerland65!R113 ="",Switzerland65!R112 =""),"",
LN(SQRT(
(Australia61!I113/Australia61!B113
 +Canada62!I113/Canada62!B113
 +Japan63!I113/Japan63!B113
 +Norway64!I113/Norway64!B113
 +Switzerland65!I113/Switzerland65!B113)
/(Australia61!I113/Australia61!R113*Australia61!R112/Australia61!B112
 +Canada62!I113/Canada62!R113*Canada62!R112/Canada62!B112
 +Japan63!I113/Japan63!R113*Japan63!R112/Japan63!B112
 +Norway64!I113/Norway64!R113*Norway64!R112/Norway64!B112
 +Switzerland65!I113/Switzerland65!R113*Switzerland65!R112/Switzerland65!B112)
*(Australia61!I112/Australia61!R112*Australia61!R113/Australia61!B113
 +Canada62!I112/Canada62!R112*Canada62!R113/Canada62!B113
 +Japan63!I112/Japan63!R112*Japan63!R113/Japan63!B113
 +Norway64!I112/Norway64!R112*Norway64!R113/Norway64!B113
 +Switzerland65!I112/Switzerland65!R112*Switzerland65!R113/Switzerland65!B113)
/(Australia61!I112/Australia61!B112
 +Canada62!I112/Canada62!B112
 +Japan63!I112/Japan63!B112
 +Norway64!I112/Norway64!B112
 +Switzerland65!I112/Switzerland65!B112))))</f>
        <v>0.17392276220637959</v>
      </c>
      <c r="O113" s="62">
        <f>IF(OR(
Australia61!K113   ="",Australia61!K112   ="",
Australia61!B113   ="",Australia61!B112   ="",
Australia61!S113   ="",Australia61!S112   ="",
Canada62!K113      ="",Canada62!K112      ="",
Canada62!B113      ="",Canada62!B112      ="",
Canada62!S113      ="",Canada62!S112      ="",
Japan63!K113       ="",Japan63!K112       ="",
Japan63!B113       ="",Japan63!B112       ="",
Japan63!S113       ="",Japan63!S112       ="",
Norway64!K113      ="",Norway64!K112      ="",
Norway64!B113      ="",Norway64!B112      ="",
Norway64!S113      ="",Norway64!S112      ="",
Switzerland65!K113 ="",Switzerland65!K112 ="",
Switzerland65!B113 ="",Switzerland65!B112 ="",
Switzerland65!S113 ="",Switzerland65!S112 =""),"",
LN(SQRT(
(Australia61!K113/Australia61!B113
 +Canada62!K113/Canada62!B113
 +Japan63!K113/Japan63!B113
 +Norway64!K113/Norway64!B113
 +Switzerland65!K113/Switzerland65!B113)
/(Australia61!K113/Australia61!S113*Australia61!S112/Australia61!B112
 +Canada62!K113/Canada62!S113*Canada62!S112/Canada62!B112
 +Japan63!K113/Japan63!S113*Japan63!S112/Japan63!B112
 +Norway64!K113/Norway64!S113*Norway64!S112/Norway64!B112
 +Switzerland65!K113/Switzerland65!S113*Switzerland65!S112/Switzerland65!B112)
*(Australia61!K112/Australia61!S112*Australia61!S113/Australia61!B113
 +Canada62!K112/Canada62!S112*Canada62!S113/Canada62!B113
 +Japan63!K112/Japan63!S112*Japan63!S113/Japan63!B113
 +Norway64!K112/Norway64!S112*Norway64!S113/Norway64!B113
 +Switzerland65!K112/Switzerland65!S112*Switzerland65!S113/Switzerland65!B113)
/(Australia61!K112/Australia61!B112
 +Canada62!K112/Canada62!B112
 +Japan63!K112/Japan63!B112
 +Norway64!K112/Norway64!B112
 +Switzerland65!K112/Switzerland65!B112))))</f>
        <v>0.17371222484207988</v>
      </c>
      <c r="P113" s="62">
        <f>IF(OR(
Australia61!L113   ="",Australia61!L112   ="",
Australia61!B113   ="",Australia61!B112   ="",
Australia61!T113   ="",Australia61!T112   ="",
Canada62!L113      ="",Canada62!L112      ="",
Canada62!B113      ="",Canada62!B112      ="",
Canada62!T113      ="",Canada62!T112      ="",
Japan63!L113       ="",Japan63!L112       ="",
Japan63!B113       ="",Japan63!B112       ="",
Japan63!T113       ="",Japan63!T112       ="",
Norway64!L113      ="",Norway64!L112      ="",
Norway64!B113      ="",Norway64!B112      ="",
Norway64!T113      ="",Norway64!T112      ="",
Switzerland65!L113 ="",Switzerland65!L112 ="",
Switzerland65!B113 ="",Switzerland65!B112 ="",
Switzerland65!T113 ="",Switzerland65!T112 =""),"",
LN(SQRT(
(Australia61!L113/Australia61!B113
 +Canada62!L113/Canada62!B113
 +Japan63!L113/Japan63!B113
 +Norway64!L113/Norway64!B113
 +Switzerland65!L113/Switzerland65!B113)
/(Australia61!L113/Australia61!T113*Australia61!T112/Australia61!B112
 +Canada62!L113/Canada62!T113*Canada62!T112/Canada62!B112
 +Japan63!L113/Japan63!T113*Japan63!T112/Japan63!B112
 +Norway64!L113/Norway64!T113*Norway64!T112/Norway64!B112
 +Switzerland65!L113/Switzerland65!T113*Switzerland65!T112/Switzerland65!B112)
*(Australia61!L112/Australia61!T112*Australia61!T113/Australia61!B113
 +Canada62!L112/Canada62!T112*Canada62!T113/Canada62!B113
 +Japan63!L112/Japan63!T112*Japan63!T113/Japan63!B113
 +Norway64!L112/Norway64!T112*Norway64!T113/Norway64!B113
 +Switzerland65!L112/Switzerland65!T112*Switzerland65!T113/Switzerland65!B113)
/(Australia61!L112/Australia61!B112
 +Canada62!L112/Canada62!B112
 +Japan63!L112/Japan63!B112
 +Norway64!L112/Norway64!B112
 +Switzerland65!L112/Switzerland65!B112))))</f>
        <v>0.28938233429612459</v>
      </c>
      <c r="Q113" s="61">
        <f t="shared" si="4"/>
        <v>3.5316159395251956E-3</v>
      </c>
      <c r="R113" s="61">
        <f t="shared" si="5"/>
        <v>2.0010568559005987E-2</v>
      </c>
      <c r="S113" s="61">
        <f t="shared" si="6"/>
        <v>1.1754580136559556E-3</v>
      </c>
      <c r="T113" s="61">
        <f t="shared" si="7"/>
        <v>9.6492064935624344E-4</v>
      </c>
      <c r="U113" s="61">
        <f t="shared" si="8"/>
        <v>0.11663503010340096</v>
      </c>
      <c r="V113" s="61">
        <f>IF(OR(
Australia61!V113   ="",
Australia61!U113   ="",
Canada62!V113      ="",
Canada62!U113      ="",
Japan63!V113       ="",
Japan63!U113       ="",
Norway64!V113      ="",
Norway64!U113      ="",
Switzerland65!V113 ="",
Switzerland65!U113 =""),"",
LN((Australia61!V113+Canada62!V113+Japan63!V113+Norway64!V113+Switzerland65!V113)
/(Australia61!U113+Canada62!U113+Japan63!U113+Norway64!U113+Switzerland65!U113)))</f>
        <v>-0.7146340527051106</v>
      </c>
      <c r="W113" s="61">
        <f>IF(OR(
Australia61!V113   ="",
Australia61!W113   ="",
Australia61!U113   ="",
Canada62!V113      ="",
Canada62!W113      ="",
Canada62!U113      ="",
Japan63!V113       ="",
Japan63!W113       ="",
Japan63!U113       ="",
Norway64!V113      ="",
Norway64!W113      ="",
Norway64!U113      ="",
Switzerland65!V113 ="",
Switzerland65!W113 ="",
Switzerland65!V113 =""),"",
LN((Australia61!V113*Australia61!W113+Canada62!V113*Canada62!W113+Japan63!V113*Japan63!W113+Norway64!V113*Norway64!W113+Switzerland65!V113*Switzerland65!W113)
/(Australia61!U113+Canada62!U113+Japan63!U113+Norway64!U113+Switzerland65!U113)))</f>
        <v>6.9081827996495875</v>
      </c>
      <c r="X113" s="61">
        <f>IF(OR(
Australia61!X113   ="",
Australia61!D113   ="",
Australia61!B113   ="",
Canada62!X113      ="",
Canada62!D113      ="",
Canada62!B113      ="",
Japan63!X113       ="",
Japan63!D113       ="",
Japan63!B113       ="",
Norway64!X113      ="",
Norway64!D113      ="",
Norway64!B113      ="",
Switzerland65!X113 ="",
Switzerland65!D113 ="",
Switzerland65!B113 =""),"",
(Australia61!X113*Australia61!D113/Australia61!B113
 +Canada62!X113*Canada62!D113/Canada62!B113
 +Japan63!X113*Japan63!D113/Japan63!B113
 +Norway64!X113*Norway64!D113/Norway64!B113
 +Switzerland65!X113*Switzerland65!D113/Switzerland65!B113)
/(Australia61!D113/Australia61!B113
 +Canada62!D113/Canada62!B113
 +Japan63!D113/Japan63!B113
 +Norway64!D113/Norway64!B113
 +Switzerland65!D113/Switzerland65!B113))</f>
        <v>0.67321502683162882</v>
      </c>
      <c r="Y113" s="61">
        <f>IF(OR(
Australia61!Y113   ="",
Australia61!D113   ="",
Australia61!B113   ="",
Canada62!Y113      ="",
Canada62!D113      ="",
Canada62!B113      ="",
Japan63!Y113       ="",
Japan63!D113       ="",
Japan63!B113       ="",
Norway64!Y113      ="",
Norway64!D113      ="",
Norway64!B113      ="",
Switzerland65!Y113 ="",
Switzerland65!D113 ="",
Switzerland65!B113 =""),"",
(Australia61!Y113/Australia61!B113
 +Canada62!Y113/Canada62!B113
 +Japan63!Y113/Japan63!B113
 +Norway64!Y113/Norway64!B113
 +Switzerland65!Y113/Switzerland65!B113)
/(Australia61!D113/Australia61!B113
 +Canada62!D113/Canada62!B113
 +Japan63!D113/Japan63!B113
 +Norway64!D113/Norway64!B113
 +Switzerland65!D113/Switzerland65!B113))</f>
        <v>0.11396321820420947</v>
      </c>
      <c r="Z113" s="61">
        <v>13.35</v>
      </c>
      <c r="AA113" s="62">
        <f t="shared" si="3"/>
        <v>-6.0847304192723634E-2</v>
      </c>
      <c r="AB113" s="61">
        <f>IF(OR(
Australia61!AB113   ="",
Australia61!D113   ="",
Australia61!B113   ="",
Canada62!AB113      ="",
Canada62!D113      ="",
Canada62!B113      ="",
Japan63!AB113       ="",
Japan63!D113       ="",
Japan63!B113       ="",
Norway64!AB113      ="",
Norway64!D113      ="",
Norway64!B113      ="",
Switzerland65!AB113 ="",
Switzerland65!D113 ="",
Switzerland65!B113 =""),"",
(Australia61!AB113*Australia61!D113/Australia61!B113
 +Canada62!AB113*Canada62!D113/Canada62!B113
 +Japan63!AB113*Japan63!D113/Japan63!B113
 +Norway64!AB113*Norway64!D113/Norway64!B113
 +Switzerland65!AB113*Switzerland65!D113/Switzerland65!B113)
/(Australia61!D113/Australia61!B113
 +Canada62!D113/Canada62!B113
 +Japan63!D113/Japan63!B113
 +Norway64!D113/Norway64!B113
 +Switzerland65!D113/Switzerland65!B113))</f>
        <v>0.45643986880160414</v>
      </c>
    </row>
    <row r="114" spans="1:28">
      <c r="A114" s="62">
        <v>1981</v>
      </c>
      <c r="B114" s="62">
        <f>IF(OR(
Australia61!AC114   ="",
Australia61!D114   ="",
Australia61!B114   ="",
Canada62!AC114      ="",
Canada62!D114      ="",
Canada62!B114      ="",
Japan63!AC114       ="",
Japan63!D114       ="",
Japan63!B114       ="",
Norway64!AC114      ="",
Norway64!D114      ="",
Norway64!B114      ="",
Switzerland65!AC114 ="",
Switzerland65!D114 ="",
Switzerland65!B114 =""),"",
(Australia61!AC114*Australia61!D114/Australia61!B114
 +Canada62!AC114*Canada62!D114/Canada62!B114
 +Japan63!AC114*Japan63!D114/Japan63!B114
 +Norway64!AC114*Norway64!D114/Norway64!B114
 +Switzerland65!AC114*Switzerland65!D114/Switzerland65!B114)
/(Australia61!D114/Australia61!B114
 +Canada62!D114/Canada62!B114
 +Japan63!D114/Japan63!B114
 +Norway64!D114/Norway64!B114
 +Switzerland65!D114/Switzerland65!B114))</f>
        <v>1.7652926346834158E-2</v>
      </c>
      <c r="C114" s="61">
        <f>IF(OR(
Australia61!F114   ="",
Australia61!D114   ="",
Australia61!B114   ="",
Canada62!F114      ="",
Canada62!D114      ="",
Canada62!B114      ="",
Japan63!F114       ="",
Japan63!D114       ="",
Japan63!B114       ="",
Norway64!F114      ="",
Norway64!D114      ="",
Norway64!B114      ="",
Switzerland65!F114 ="",
Switzerland65!D114 ="",
Switzerland65!B114 =""),"",
(Australia61!F114*Australia61!D114/Australia61!B114
 +Canada62!F114*Canada62!D114/Canada62!B114
 +Japan63!F114*Japan63!D114/Japan63!B114
 +Norway64!F114*Norway64!D114/Norway64!B114
 +Switzerland65!F114*Switzerland65!D114/Switzerland65!B114)
/(Australia61!D114/Australia61!B114
 +Canada62!D114/Canada62!B114
 +Japan63!D114/Japan63!B114
 +Norway64!D114/Norway64!B114
 +Switzerland65!D114/Switzerland65!B114))</f>
        <v>0.5422772161739563</v>
      </c>
      <c r="D114" s="61" t="str">
        <f>IF(OR(
Australia61!AE114   ="",
Australia61!D114   ="",
Australia61!B114   ="",
Canada62!AE114      ="",
Canada62!D114      ="",
Canada62!B114      ="",
Japan63!AE114       ="",
Japan63!D114       ="",
Japan63!B114       ="",
Norway64!AE114      ="",
Norway64!D114      ="",
Norway64!B114      ="",
Switzerland65!AE114 ="",
Switzerland65!D114 ="",
Switzerland65!B114 =""),"",
(Australia61!AE114*Australia61!D114/Australia61!B114
 +Canada62!AE114*Canada62!D114/Canada62!B114
 +Japan63!AE114*Japan63!D114/Japan63!B114
 +Norway64!AE114*Norway64!D114/Norway64!B114
 +Switzerland65!AE114*Switzerland65!D114/Switzerland65!B114)
/(Australia61!D114/Australia61!B114
 +Canada62!D114/Canada62!B114
 +Japan63!D114/Japan63!B114
 +Norway64!D114/Norway64!B114
 +Switzerland65!D114/Switzerland65!B114))</f>
        <v/>
      </c>
      <c r="E114" s="61">
        <f>IF(OR(
Australia61!H114   ="",
Australia61!D114   ="",
Australia61!B114   ="",
Canada62!H114      ="",
Canada62!D114      ="",
Canada62!B114      ="",
Japan63!H114       ="",
Japan63!D114       ="",
Japan63!B114       ="",
Norway64!H114      ="",
Norway64!D114      ="",
Norway64!B114      ="",
Switzerland65!H114 ="",
Switzerland65!D114 ="",
Switzerland65!B114 =""),"",
(Australia61!H114*Australia61!D114/Australia61!B114
 +Canada62!H114*Canada62!D114/Canada62!B114
 +Japan63!H114*Japan63!D114/Japan63!B114
 +Norway64!H114*Norway64!D114/Norway64!B114
 +Switzerland65!H114*Switzerland65!D114/Switzerland65!B114)
/(Australia61!D114/Australia61!B114
 +Canada62!D114/Canada62!B114
 +Japan63!D114/Japan63!B114
 +Norway64!D114/Norway64!B114
 +Switzerland65!D114/Switzerland65!B114))</f>
        <v>0.29033250325110921</v>
      </c>
      <c r="F114" s="61">
        <f>IF(OR(
Australia61!I114   ="",
Australia61!D114   ="",
Australia61!B114   ="",
Canada62!I114      ="",
Canada62!D114      ="",
Canada62!B114      ="",
Japan63!I114       ="",
Japan63!D114       ="",
Japan63!B114       ="",
Norway64!I114      ="",
Norway64!D114      ="",
Norway64!B114      ="",
Switzerland65!I114 ="",
Switzerland65!D114 ="",
Switzerland65!B114 =""),"",
(Australia61!I114/Australia61!B114
 +Canada62!I114/Canada62!B114
 +Japan63!I114/Japan63!B114
 +Norway64!I114/Norway64!B114
 +Switzerland65!I114/Switzerland65!B114)
/(Australia61!D114/Australia61!B114
 +Canada62!D114/Canada62!B114
 +Japan63!D114/Japan63!B114
 +Norway64!D114/Norway64!B114
 +Switzerland65!D114/Switzerland65!B114))</f>
        <v>0.19154761485737537</v>
      </c>
      <c r="G114" s="61">
        <f>IF(OR(
Australia61!J114   ="",
Australia61!D114   ="",
Australia61!B114   ="",
Canada62!J114      ="",
Canada62!D114      ="",
Canada62!B114      ="",
Japan63!J114       ="",
Japan63!D114       ="",
Japan63!B114       ="",
Norway64!J114      ="",
Norway64!D114      ="",
Norway64!B114      ="",
Switzerland65!J114 ="",
Switzerland65!D114 ="",
Switzerland65!B114 =""),"",
(Australia61!J114/Australia61!B114
 +Canada62!J114/Canada62!B114
 +Japan63!J114/Japan63!B114
 +Norway64!J114/Norway64!B114
 +Switzerland65!J114/Switzerland65!B114)
/(Australia61!D114/Australia61!B114
 +Canada62!D114/Canada62!B114
 +Japan63!D114/Japan63!B114
 +Norway64!D114/Norway64!B114
 +Switzerland65!D114/Switzerland65!B114))</f>
        <v>0.15319037940981106</v>
      </c>
      <c r="H114" s="61">
        <f>IF(OR(
Australia61!K114   ="",
Australia61!D114   ="",
Australia61!B114   ="",
Canada62!K114      ="",
Canada62!D114      ="",
Canada62!B114      ="",
Japan63!K114       ="",
Japan63!D114       ="",
Japan63!B114       ="",
Norway64!K114      ="",
Norway64!D114      ="",
Norway64!B114      ="",
Switzerland65!K114 ="",
Switzerland65!D114 ="",
Switzerland65!B114 =""),"",
(Australia61!K114/Australia61!B114
 +Canada62!K114/Canada62!B114
 +Japan63!K114/Japan63!B114
 +Norway64!K114/Norway64!B114
 +Switzerland65!K114/Switzerland65!B114)
/(Australia61!D114/Australia61!B114
 +Canada62!D114/Canada62!B114
 +Japan63!D114/Japan63!B114
 +Norway64!D114/Norway64!B114
 +Switzerland65!D114/Switzerland65!B114))</f>
        <v>0.15968102002203741</v>
      </c>
      <c r="I114" s="61">
        <f>IF(OR(
Australia61!L114   ="",
Australia61!D114   ="",
Australia61!B114   ="",
Canada62!L114      ="",
Canada62!D114      ="",
Canada62!B114      ="",
Japan63!L114       ="",
Japan63!D114       ="",
Japan63!B114       ="",
Norway64!L114      ="",
Norway64!D114      ="",
Norway64!B114      ="",
Switzerland65!L114 ="",
Switzerland65!D114 ="",
Switzerland65!B114 =""),"",
(Australia61!L114/Australia61!B114
 +Canada62!L114/Canada62!B114
 +Japan63!L114/Japan63!B114
 +Norway64!L114/Norway64!B114
 +Switzerland65!L114/Switzerland65!B114)
/(Australia61!D114/Australia61!B114
 +Canada62!D114/Canada62!B114
 +Japan63!D114/Japan63!B114
 +Norway64!D114/Norway64!B114
 +Switzerland65!D114/Switzerland65!B114))</f>
        <v>0.15566164348733202</v>
      </c>
      <c r="J114" s="61">
        <f t="shared" si="2"/>
        <v>4.0193765347053823E-3</v>
      </c>
      <c r="K114" s="62">
        <f>IF(OR(
Australia61!D114   ="",Australia61!D113   ="",
Australia61!B114   ="",Australia61!B113   ="",
Australia61!N114   ="",Australia61!N113   ="",
Canada62!D114      ="",Canada62!D113      ="",
Canada62!B114      ="",Canada62!B113      ="",
Canada62!N114      ="",Canada62!N113      ="",
Japan63!D114       ="",Japan63!D113       ="",
Japan63!B114       ="",Japan63!B113       ="",
Japan63!N114       ="",Japan63!N113       ="",
Norway64!D114      ="",Norway64!D113      ="",
Norway64!B114      ="",Norway64!B113      ="",
Norway64!N114      ="",Norway64!N113      ="",
Switzerland65!D114 ="",Switzerland65!D113 ="",
Switzerland65!B114 ="",Switzerland65!B113 ="",
Switzerland65!N114 ="",Switzerland65!N113 =""),"",
LN(SQRT(
(Australia61!D114/Australia61!B114
 +Canada62!D114/Canada62!B114
 +Japan63!D114/Japan63!B114
 +Norway64!D114/Norway64!B114
 +Switzerland65!D114/Switzerland65!B114)
/(Australia61!D114/Australia61!N114*Australia61!N113/Australia61!B113
 +Canada62!D114/Canada62!N114*Canada62!N113/Canada62!B113
 +Japan63!D114/Japan63!N114*Japan63!N113/Japan63!B113
 +Norway64!D114/Norway64!N114*Norway64!N113/Norway64!B113
 +Switzerland65!D114/Switzerland65!N114*Switzerland65!N113/Switzerland65!B113)
*(Australia61!D113/Australia61!N113*Australia61!N114/Australia61!B114
 +Canada62!D113/Canada62!N113*Canada62!N114/Canada62!B114
 +Japan63!D113/Japan63!N113*Japan63!N114/Japan63!B114
 +Norway64!D113/Norway64!N113*Norway64!N114/Norway64!B114
 +Switzerland65!D113/Switzerland65!N113*Switzerland65!N114/Switzerland65!B114)
/(Australia61!D113/Australia61!B113
 +Canada62!D113/Canada62!B113
 +Japan63!D113/Japan63!B113
 +Norway64!D113/Norway64!B113
 +Switzerland65!D113/Switzerland65!B113))))</f>
        <v>-8.5769645990147511E-4</v>
      </c>
      <c r="L114" s="62">
        <f>IF(OR(
Australia61!F114   ="",Australia61!F113   ="",
Australia61!D114   ="",Australia61!D113   ="",
Australia61!B114   ="",Australia61!B113   ="",
Australia61!P114   ="",Australia61!P113   ="",
Canada62!F114      ="",Canada62!F113      ="",
Canada62!D114      ="",Canada62!D113      ="",
Canada62!B114      ="",Canada62!B113      ="",
Canada62!P114      ="",Canada62!P113      ="",
Japan63!F114       ="",Japan63!F113       ="",
Japan63!D114       ="",Japan63!D113       ="",
Japan63!B114       ="",Japan63!B113       ="",
Japan63!P114       ="",Japan63!P113       ="",
Norway64!F114      ="",Norway64!F113      ="",
Norway64!D114      ="",Norway64!D113      ="",
Norway64!B114      ="",Norway64!B113      ="",
Norway64!P114      ="",Norway64!P113      ="",
Switzerland65!F114 ="",Switzerland65!F113 ="",
Switzerland65!D114 ="",Switzerland65!D113 ="",
Switzerland65!B114 ="",Switzerland65!B113 ="",
Switzerland65!P114 ="",Switzerland65!P113 =""),"",
LN(SQRT(
(Australia61!D114*Australia61!F114/Australia61!B114
 +Canada62!D114*Canada62!F114/Canada62!B114
 +Japan63!D114*Japan63!F114/Japan63!B114
 +Norway64!D114*Norway64!F114/Norway64!B114
 +Switzerland65!D114*Switzerland65!F114/Switzerland65!B114)
/(Australia61!D114*Australia61!F114/Australia61!P114*Australia61!P113/Australia61!B113
 +Canada62!D114*Canada62!F114/Canada62!P114*Canada62!P113/Canada62!B113
 +Japan63!D114*Japan63!F114/Japan63!P114*Japan63!P113/Japan63!B113
 +Norway64!D114*Norway64!F114/Norway64!P114*Norway64!P113/Norway64!B113
 +Switzerland65!D114*Switzerland65!F114/Switzerland65!P114*Switzerland65!P113/Switzerland65!B113)
*(Australia61!D113*Australia61!F113/Australia61!P113*Australia61!P114/Australia61!B114
 +Canada62!D113*Canada62!F113/Canada62!P113*Canada62!P114/Canada62!B114
 +Japan63!D113*Japan63!F113/Japan63!P113*Japan63!P114/Japan63!B114
 +Norway64!D113*Norway64!F113/Norway64!P113*Norway64!P114/Norway64!B114
 +Switzerland65!D113*Switzerland65!F113/Switzerland65!P113*Switzerland65!P114/Switzerland65!B114)
/(Australia61!D113*Australia61!F113/Australia61!B113
 +Canada62!D113*Canada62!F113/Canada62!B113
 +Japan63!D113*Japan63!F113/Japan63!B113
 +Norway64!D113*Norway64!F113/Norway64!B113
 +Switzerland65!D113*Switzerland65!F113/Switzerland65!B113))))</f>
        <v>1.9590796442381115E-3</v>
      </c>
      <c r="M114" s="62">
        <f>IF(OR(
Australia61!H114   ="",Australia61!H113   ="",
Australia61!D114   ="",Australia61!D113   ="",
Australia61!B114   ="",Australia61!B113   ="",
Australia61!Q114   ="",Australia61!Q113   ="",
Canada62!H114      ="",Canada62!H113      ="",
Canada62!D114      ="",Canada62!D113      ="",
Canada62!B114      ="",Canada62!B113      ="",
Canada62!Q114      ="",Canada62!Q113      ="",
Japan63!H114       ="",Japan63!H113       ="",
Japan63!D114       ="",Japan63!D113       ="",
Japan63!B114       ="",Japan63!B113       ="",
Japan63!Q114       ="",Japan63!Q113       ="",
Norway64!H114      ="",Norway64!H113      ="",
Norway64!D114      ="",Norway64!D113      ="",
Norway64!B114      ="",Norway64!B113      ="",
Norway64!Q114      ="",Norway64!Q113      ="",
Switzerland65!H114 ="",Switzerland65!H113 ="",
Switzerland65!D114 ="",Switzerland65!D113 ="",
Switzerland65!B114 ="",Switzerland65!B113 ="",
Switzerland65!Q114 ="",Switzerland65!Q113 =""),"",
LN(SQRT(
(Australia61!D114*Australia61!H114/Australia61!B114
 +Canada62!D114*Canada62!H114/Canada62!B114
 +Japan63!D114*Japan63!H114/Japan63!B114
 +Norway64!D114*Norway64!H114/Norway64!B114
 +Switzerland65!D114*Switzerland65!H114/Switzerland65!B114)
/(Australia61!D114*Australia61!H114/Australia61!Q114*Australia61!Q113/Australia61!B113
 +Canada62!D114*Canada62!H114/Canada62!Q114*Canada62!Q113/Canada62!B113
 +Japan63!D114*Japan63!H114/Japan63!Q114*Japan63!Q113/Japan63!B113
 +Norway64!D114*Norway64!H114/Norway64!Q114*Norway64!Q113/Norway64!B113
 +Switzerland65!D114*Switzerland65!H114/Switzerland65!Q114*Switzerland65!Q113/Switzerland65!B113)
*(Australia61!D113*Australia61!H113/Australia61!Q113*Australia61!Q114/Australia61!B114
 +Canada62!D113*Canada62!H113/Canada62!Q113*Canada62!Q114/Canada62!B114
 +Japan63!D113*Japan63!H113/Japan63!Q113*Japan63!Q114/Japan63!B114
 +Norway64!D113*Norway64!H113/Norway64!Q113*Norway64!Q114/Norway64!B114
 +Switzerland65!D113*Switzerland65!H113/Switzerland65!Q113*Switzerland65!Q114/Switzerland65!B114)
/(Australia61!D113*Australia61!H113/Australia61!B113
 +Canada62!D113*Canada62!H113/Canada62!B113
 +Japan63!D113*Japan63!H113/Japan63!B113
 +Norway64!D113*Norway64!H113/Norway64!B113
 +Switzerland65!D113*Switzerland65!H113/Switzerland65!B113))))</f>
        <v>-2.4911509126084593E-2</v>
      </c>
      <c r="N114" s="62">
        <f>IF(OR(
Australia61!I114   ="",Australia61!I113   ="",
Australia61!B114   ="",Australia61!B113   ="",
Australia61!R114   ="",Australia61!R113   ="",
Canada62!I114      ="",Canada62!I113      ="",
Canada62!B114      ="",Canada62!B113      ="",
Canada62!R114      ="",Canada62!R113      ="",
Japan63!I114       ="",Japan63!I113       ="",
Japan63!B114       ="",Japan63!B113       ="",
Japan63!R114       ="",Japan63!R113       ="",
Norway64!I114      ="",Norway64!I113      ="",
Norway64!B114      ="",Norway64!B113      ="",
Norway64!R114      ="",Norway64!R113      ="",
Switzerland65!I114 ="",Switzerland65!I113 ="",
Switzerland65!B114 ="",Switzerland65!B113 ="",
Switzerland65!R114 ="",Switzerland65!R113 =""),"",
LN(SQRT(
(Australia61!I114/Australia61!B114
 +Canada62!I114/Canada62!B114
 +Japan63!I114/Japan63!B114
 +Norway64!I114/Norway64!B114
 +Switzerland65!I114/Switzerland65!B114)
/(Australia61!I114/Australia61!R114*Australia61!R113/Australia61!B113
 +Canada62!I114/Canada62!R114*Canada62!R113/Canada62!B113
 +Japan63!I114/Japan63!R114*Japan63!R113/Japan63!B113
 +Norway64!I114/Norway64!R114*Norway64!R113/Norway64!B113
 +Switzerland65!I114/Switzerland65!R114*Switzerland65!R113/Switzerland65!B113)
*(Australia61!I113/Australia61!R113*Australia61!R114/Australia61!B114
 +Canada62!I113/Canada62!R113*Canada62!R114/Canada62!B114
 +Japan63!I113/Japan63!R113*Japan63!R114/Japan63!B114
 +Norway64!I113/Norway64!R113*Norway64!R114/Norway64!B114
 +Switzerland65!I113/Switzerland65!R113*Switzerland65!R114/Switzerland65!B114)
/(Australia61!I113/Australia61!B113
 +Canada62!I113/Canada62!B113
 +Japan63!I113/Japan63!B113
 +Norway64!I113/Norway64!B113
 +Switzerland65!I113/Switzerland65!B113))))</f>
        <v>-6.769262446467918E-3</v>
      </c>
      <c r="O114" s="62">
        <f>IF(OR(
Australia61!K114   ="",Australia61!K113   ="",
Australia61!B114   ="",Australia61!B113   ="",
Australia61!S114   ="",Australia61!S113   ="",
Canada62!K114      ="",Canada62!K113      ="",
Canada62!B114      ="",Canada62!B113      ="",
Canada62!S114      ="",Canada62!S113      ="",
Japan63!K114       ="",Japan63!K113       ="",
Japan63!B114       ="",Japan63!B113       ="",
Japan63!S114       ="",Japan63!S113       ="",
Norway64!K114      ="",Norway64!K113      ="",
Norway64!B114      ="",Norway64!B113      ="",
Norway64!S114      ="",Norway64!S113      ="",
Switzerland65!K114 ="",Switzerland65!K113 ="",
Switzerland65!B114 ="",Switzerland65!B113 ="",
Switzerland65!S114 ="",Switzerland65!S113 =""),"",
LN(SQRT(
(Australia61!K114/Australia61!B114
 +Canada62!K114/Canada62!B114
 +Japan63!K114/Japan63!B114
 +Norway64!K114/Norway64!B114
 +Switzerland65!K114/Switzerland65!B114)
/(Australia61!K114/Australia61!S114*Australia61!S113/Australia61!B113
 +Canada62!K114/Canada62!S114*Canada62!S113/Canada62!B113
 +Japan63!K114/Japan63!S114*Japan63!S113/Japan63!B113
 +Norway64!K114/Norway64!S114*Norway64!S113/Norway64!B113
 +Switzerland65!K114/Switzerland65!S114*Switzerland65!S113/Switzerland65!B113)
*(Australia61!K113/Australia61!S113*Australia61!S114/Australia61!B114
 +Canada62!K113/Canada62!S113*Canada62!S114/Canada62!B114
 +Japan63!K113/Japan63!S113*Japan63!S114/Japan63!B114
 +Norway64!K113/Norway64!S113*Norway64!S114/Norway64!B114
 +Switzerland65!K113/Switzerland65!S113*Switzerland65!S114/Switzerland65!B114)
/(Australia61!K113/Australia61!B113
 +Canada62!K113/Canada62!B113
 +Japan63!K113/Japan63!B113
 +Norway64!K113/Norway64!B113
 +Switzerland65!K113/Switzerland65!B113))))</f>
        <v>-1.4060701196574217E-2</v>
      </c>
      <c r="P114" s="62">
        <f>IF(OR(
Australia61!L114   ="",Australia61!L113   ="",
Australia61!B114   ="",Australia61!B113   ="",
Australia61!T114   ="",Australia61!T113   ="",
Canada62!L114      ="",Canada62!L113      ="",
Canada62!B114      ="",Canada62!B113      ="",
Canada62!T114      ="",Canada62!T113      ="",
Japan63!L114       ="",Japan63!L113       ="",
Japan63!B114       ="",Japan63!B113       ="",
Japan63!T114       ="",Japan63!T113       ="",
Norway64!L114      ="",Norway64!L113      ="",
Norway64!B114      ="",Norway64!B113      ="",
Norway64!T114      ="",Norway64!T113      ="",
Switzerland65!L114 ="",Switzerland65!L113 ="",
Switzerland65!B114 ="",Switzerland65!B113 ="",
Switzerland65!T114 ="",Switzerland65!T113 =""),"",
LN(SQRT(
(Australia61!L114/Australia61!B114
 +Canada62!L114/Canada62!B114
 +Japan63!L114/Japan63!B114
 +Norway64!L114/Norway64!B114
 +Switzerland65!L114/Switzerland65!B114)
/(Australia61!L114/Australia61!T114*Australia61!T113/Australia61!B113
 +Canada62!L114/Canada62!T114*Canada62!T113/Canada62!B113
 +Japan63!L114/Japan63!T114*Japan63!T113/Japan63!B113
 +Norway64!L114/Norway64!T114*Norway64!T113/Norway64!B113
 +Switzerland65!L114/Switzerland65!T114*Switzerland65!T113/Switzerland65!B113)
*(Australia61!L113/Australia61!T113*Australia61!T114/Australia61!B114
 +Canada62!L113/Canada62!T113*Canada62!T114/Canada62!B114
 +Japan63!L113/Japan63!T113*Japan63!T114/Japan63!B114
 +Norway64!L113/Norway64!T113*Norway64!T114/Norway64!B114
 +Switzerland65!L113/Switzerland65!T113*Switzerland65!T114/Switzerland65!B114)
/(Australia61!L113/Australia61!B113
 +Canada62!L113/Canada62!B113
 +Japan63!L113/Japan63!B113
 +Norway64!L113/Norway64!B113
 +Switzerland65!L113/Switzerland65!B113))))</f>
        <v>-1.3877059013140305E-2</v>
      </c>
      <c r="Q114" s="61">
        <f t="shared" si="4"/>
        <v>2.8167761041395867E-3</v>
      </c>
      <c r="R114" s="61">
        <f t="shared" si="5"/>
        <v>-2.4053812666183116E-2</v>
      </c>
      <c r="S114" s="61">
        <f t="shared" si="6"/>
        <v>-5.9115659865664428E-3</v>
      </c>
      <c r="T114" s="61">
        <f t="shared" si="7"/>
        <v>-1.3203004736672743E-2</v>
      </c>
      <c r="U114" s="61">
        <f t="shared" si="8"/>
        <v>-1.3019362553238831E-2</v>
      </c>
      <c r="V114" s="61">
        <f>IF(OR(
Australia61!V114   ="",
Australia61!U114   ="",
Canada62!V114      ="",
Canada62!U114      ="",
Japan63!V114       ="",
Japan63!U114       ="",
Norway64!V114      ="",
Norway64!U114      ="",
Switzerland65!V114 ="",
Switzerland65!U114 =""),"",
LN((Australia61!V114+Canada62!V114+Japan63!V114+Norway64!V114+Switzerland65!V114)
/(Australia61!U114+Canada62!U114+Japan63!U114+Norway64!U114+Switzerland65!U114)))</f>
        <v>-0.71136420110119913</v>
      </c>
      <c r="W114" s="61">
        <f>IF(OR(
Australia61!V114   ="",
Australia61!W114   ="",
Australia61!U114   ="",
Canada62!V114      ="",
Canada62!W114      ="",
Canada62!U114      ="",
Japan63!V114       ="",
Japan63!W114       ="",
Japan63!U114       ="",
Norway64!V114      ="",
Norway64!W114      ="",
Norway64!U114      ="",
Switzerland65!V114 ="",
Switzerland65!W114 ="",
Switzerland65!V114 =""),"",
LN((Australia61!V114*Australia61!W114+Canada62!V114*Canada62!W114+Japan63!V114*Japan63!W114+Norway64!V114*Norway64!W114+Switzerland65!V114*Switzerland65!W114)
/(Australia61!U114+Canada62!U114+Japan63!U114+Norway64!U114+Switzerland65!U114)))</f>
        <v>6.9034445026387994</v>
      </c>
      <c r="X114" s="61">
        <f>IF(OR(
Australia61!X114   ="",
Australia61!D114   ="",
Australia61!B114   ="",
Canada62!X114      ="",
Canada62!D114      ="",
Canada62!B114      ="",
Japan63!X114       ="",
Japan63!D114       ="",
Japan63!B114       ="",
Norway64!X114      ="",
Norway64!D114      ="",
Norway64!B114      ="",
Switzerland65!X114 ="",
Switzerland65!D114 ="",
Switzerland65!B114 =""),"",
(Australia61!X114*Australia61!D114/Australia61!B114
 +Canada62!X114*Canada62!D114/Canada62!B114
 +Japan63!X114*Japan63!D114/Japan63!B114
 +Norway64!X114*Norway64!D114/Norway64!B114
 +Switzerland65!X114*Switzerland65!D114/Switzerland65!B114)
/(Australia61!D114/Australia61!B114
 +Canada62!D114/Canada62!B114
 +Japan63!D114/Japan63!B114
 +Norway64!D114/Norway64!B114
 +Switzerland65!D114/Switzerland65!B114))</f>
        <v>0.67652626760386259</v>
      </c>
      <c r="Y114" s="61">
        <f>IF(OR(
Australia61!Y114   ="",
Australia61!D114   ="",
Australia61!B114   ="",
Canada62!Y114      ="",
Canada62!D114      ="",
Canada62!B114      ="",
Japan63!Y114       ="",
Japan63!D114       ="",
Japan63!B114       ="",
Norway64!Y114      ="",
Norway64!D114      ="",
Norway64!B114      ="",
Switzerland65!Y114 ="",
Switzerland65!D114 ="",
Switzerland65!B114 =""),"",
(Australia61!Y114/Australia61!B114
 +Canada62!Y114/Canada62!B114
 +Japan63!Y114/Japan63!B114
 +Norway64!Y114/Norway64!B114
 +Switzerland65!Y114/Switzerland65!B114)
/(Australia61!D114/Australia61!B114
 +Canada62!D114/Canada62!B114
 +Japan63!D114/Japan63!B114
 +Norway64!D114/Norway64!B114
 +Switzerland65!D114/Switzerland65!B114))</f>
        <v>0.11964465876271424</v>
      </c>
      <c r="Z114" s="61">
        <v>16.39</v>
      </c>
      <c r="AA114" s="62">
        <f t="shared" si="3"/>
        <v>0.13435769645990148</v>
      </c>
      <c r="AB114" s="61">
        <f>IF(OR(
Australia61!AB114   ="",
Australia61!D114   ="",
Australia61!B114   ="",
Canada62!AB114      ="",
Canada62!D114      ="",
Canada62!B114      ="",
Japan63!AB114       ="",
Japan63!D114       ="",
Japan63!B114       ="",
Norway64!AB114      ="",
Norway64!D114      ="",
Norway64!B114      ="",
Switzerland65!AB114 ="",
Switzerland65!D114 ="",
Switzerland65!B114 =""),"",
(Australia61!AB114*Australia61!D114/Australia61!B114
 +Canada62!AB114*Canada62!D114/Canada62!B114
 +Japan63!AB114*Japan63!D114/Japan63!B114
 +Norway64!AB114*Norway64!D114/Norway64!B114
 +Switzerland65!AB114*Switzerland65!D114/Switzerland65!B114)
/(Australia61!D114/Australia61!B114
 +Canada62!D114/Canada62!B114
 +Japan63!D114/Japan63!B114
 +Norway64!D114/Norway64!B114
 +Switzerland65!D114/Switzerland65!B114))</f>
        <v>0.48086075752586438</v>
      </c>
    </row>
    <row r="115" spans="1:28">
      <c r="A115" s="62">
        <v>1982</v>
      </c>
      <c r="B115" s="62">
        <f>IF(OR(
Australia61!AC115   ="",
Australia61!D115   ="",
Australia61!B115   ="",
Canada62!AC115      ="",
Canada62!D115      ="",
Canada62!B115      ="",
Japan63!AC115       ="",
Japan63!D115       ="",
Japan63!B115       ="",
Norway64!AC115      ="",
Norway64!D115      ="",
Norway64!B115      ="",
Switzerland65!AC115 ="",
Switzerland65!D115 ="",
Switzerland65!B115 =""),"",
(Australia61!AC115*Australia61!D115/Australia61!B115
 +Canada62!AC115*Canada62!D115/Canada62!B115
 +Japan63!AC115*Japan63!D115/Japan63!B115
 +Norway64!AC115*Norway64!D115/Norway64!B115
 +Switzerland65!AC115*Switzerland65!D115/Switzerland65!B115)
/(Australia61!D115/Australia61!B115
 +Canada62!D115/Canada62!B115
 +Japan63!D115/Japan63!B115
 +Norway64!D115/Norway64!B115
 +Switzerland65!D115/Switzerland65!B115))</f>
        <v>1.8440836517469843E-2</v>
      </c>
      <c r="C115" s="61">
        <f>IF(OR(
Australia61!F115   ="",
Australia61!D115   ="",
Australia61!B115   ="",
Canada62!F115      ="",
Canada62!D115      ="",
Canada62!B115      ="",
Japan63!F115       ="",
Japan63!D115       ="",
Japan63!B115       ="",
Norway64!F115      ="",
Norway64!D115      ="",
Norway64!B115      ="",
Switzerland65!F115 ="",
Switzerland65!D115 ="",
Switzerland65!B115 =""),"",
(Australia61!F115*Australia61!D115/Australia61!B115
 +Canada62!F115*Canada62!D115/Canada62!B115
 +Japan63!F115*Japan63!D115/Japan63!B115
 +Norway64!F115*Norway64!D115/Norway64!B115
 +Switzerland65!F115*Switzerland65!D115/Switzerland65!B115)
/(Australia61!D115/Australia61!B115
 +Canada62!D115/Canada62!B115
 +Japan63!D115/Japan63!B115
 +Norway64!D115/Norway64!B115
 +Switzerland65!D115/Switzerland65!B115))</f>
        <v>0.55445322574208378</v>
      </c>
      <c r="D115" s="61" t="str">
        <f>IF(OR(
Australia61!AE115   ="",
Australia61!D115   ="",
Australia61!B115   ="",
Canada62!AE115      ="",
Canada62!D115      ="",
Canada62!B115      ="",
Japan63!AE115       ="",
Japan63!D115       ="",
Japan63!B115       ="",
Norway64!AE115      ="",
Norway64!D115      ="",
Norway64!B115      ="",
Switzerland65!AE115 ="",
Switzerland65!D115 ="",
Switzerland65!B115 =""),"",
(Australia61!AE115*Australia61!D115/Australia61!B115
 +Canada62!AE115*Canada62!D115/Canada62!B115
 +Japan63!AE115*Japan63!D115/Japan63!B115
 +Norway64!AE115*Norway64!D115/Norway64!B115
 +Switzerland65!AE115*Switzerland65!D115/Switzerland65!B115)
/(Australia61!D115/Australia61!B115
 +Canada62!D115/Canada62!B115
 +Japan63!D115/Japan63!B115
 +Norway64!D115/Norway64!B115
 +Switzerland65!D115/Switzerland65!B115))</f>
        <v/>
      </c>
      <c r="E115" s="61">
        <f>IF(OR(
Australia61!H115   ="",
Australia61!D115   ="",
Australia61!B115   ="",
Canada62!H115      ="",
Canada62!D115      ="",
Canada62!B115      ="",
Japan63!H115       ="",
Japan63!D115       ="",
Japan63!B115       ="",
Norway64!H115      ="",
Norway64!D115      ="",
Norway64!B115      ="",
Switzerland65!H115 ="",
Switzerland65!D115 ="",
Switzerland65!B115 =""),"",
(Australia61!H115*Australia61!D115/Australia61!B115
 +Canada62!H115*Canada62!D115/Canada62!B115
 +Japan63!H115*Japan63!D115/Japan63!B115
 +Norway64!H115*Norway64!D115/Norway64!B115
 +Switzerland65!H115*Switzerland65!D115/Switzerland65!B115)
/(Australia61!D115/Australia61!B115
 +Canada62!D115/Canada62!B115
 +Japan63!D115/Japan63!B115
 +Norway64!D115/Norway64!B115
 +Switzerland65!D115/Switzerland65!B115))</f>
        <v>0.27720289242124291</v>
      </c>
      <c r="F115" s="61">
        <f>IF(OR(
Australia61!I115   ="",
Australia61!D115   ="",
Australia61!B115   ="",
Canada62!I115      ="",
Canada62!D115      ="",
Canada62!B115      ="",
Japan63!I115       ="",
Japan63!D115       ="",
Japan63!B115       ="",
Norway64!I115      ="",
Norway64!D115      ="",
Norway64!B115      ="",
Switzerland65!I115 ="",
Switzerland65!D115 ="",
Switzerland65!B115 =""),"",
(Australia61!I115/Australia61!B115
 +Canada62!I115/Canada62!B115
 +Japan63!I115/Japan63!B115
 +Norway64!I115/Norway64!B115
 +Switzerland65!I115/Switzerland65!B115)
/(Australia61!D115/Australia61!B115
 +Canada62!D115/Canada62!B115
 +Japan63!D115/Japan63!B115
 +Norway64!D115/Norway64!B115
 +Switzerland65!D115/Switzerland65!B115))</f>
        <v>0.19233858584666455</v>
      </c>
      <c r="G115" s="61">
        <f>IF(OR(
Australia61!J115   ="",
Australia61!D115   ="",
Australia61!B115   ="",
Canada62!J115      ="",
Canada62!D115      ="",
Canada62!B115      ="",
Japan63!J115       ="",
Japan63!D115       ="",
Japan63!B115       ="",
Norway64!J115      ="",
Norway64!D115      ="",
Norway64!B115      ="",
Switzerland65!J115 ="",
Switzerland65!D115 ="",
Switzerland65!B115 =""),"",
(Australia61!J115/Australia61!B115
 +Canada62!J115/Canada62!B115
 +Japan63!J115/Japan63!B115
 +Norway64!J115/Norway64!B115
 +Switzerland65!J115/Switzerland65!B115)
/(Australia61!D115/Australia61!B115
 +Canada62!D115/Canada62!B115
 +Japan63!D115/Japan63!B115
 +Norway64!D115/Norway64!B115
 +Switzerland65!D115/Switzerland65!B115))</f>
        <v>0.15292157041140203</v>
      </c>
      <c r="H115" s="61">
        <f>IF(OR(
Australia61!K115   ="",
Australia61!D115   ="",
Australia61!B115   ="",
Canada62!K115      ="",
Canada62!D115      ="",
Canada62!B115      ="",
Japan63!K115       ="",
Japan63!D115       ="",
Japan63!B115       ="",
Norway64!K115      ="",
Norway64!D115      ="",
Norway64!B115      ="",
Switzerland65!K115 ="",
Switzerland65!D115 ="",
Switzerland65!B115 =""),"",
(Australia61!K115/Australia61!B115
 +Canada62!K115/Canada62!B115
 +Japan63!K115/Japan63!B115
 +Norway64!K115/Norway64!B115
 +Switzerland65!K115/Switzerland65!B115)
/(Australia61!D115/Australia61!B115
 +Canada62!D115/Canada62!B115
 +Japan63!D115/Japan63!B115
 +Norway64!D115/Norway64!B115
 +Switzerland65!D115/Switzerland65!B115))</f>
        <v>0.15507038740512927</v>
      </c>
      <c r="I115" s="61">
        <f>IF(OR(
Australia61!L115   ="",
Australia61!D115   ="",
Australia61!B115   ="",
Canada62!L115      ="",
Canada62!D115      ="",
Canada62!B115      ="",
Japan63!L115       ="",
Japan63!D115       ="",
Japan63!B115       ="",
Norway64!L115      ="",
Norway64!D115      ="",
Norway64!B115      ="",
Switzerland65!L115 ="",
Switzerland65!D115 ="",
Switzerland65!B115 =""),"",
(Australia61!L115/Australia61!B115
 +Canada62!L115/Canada62!B115
 +Japan63!L115/Japan63!B115
 +Norway64!L115/Norway64!B115
 +Switzerland65!L115/Switzerland65!B115)
/(Australia61!D115/Australia61!B115
 +Canada62!D115/Canada62!B115
 +Japan63!D115/Japan63!B115
 +Norway64!D115/Norway64!B115
 +Switzerland65!D115/Switzerland65!B115))</f>
        <v>0.14606326907382355</v>
      </c>
      <c r="J115" s="61">
        <f t="shared" si="2"/>
        <v>9.0071183313057135E-3</v>
      </c>
      <c r="K115" s="62">
        <f>IF(OR(
Australia61!D115   ="",Australia61!D114   ="",
Australia61!B115   ="",Australia61!B114   ="",
Australia61!N115   ="",Australia61!N114   ="",
Canada62!D115      ="",Canada62!D114      ="",
Canada62!B115      ="",Canada62!B114      ="",
Canada62!N115      ="",Canada62!N114      ="",
Japan63!D115       ="",Japan63!D114       ="",
Japan63!B115       ="",Japan63!B114       ="",
Japan63!N115       ="",Japan63!N114       ="",
Norway64!D115      ="",Norway64!D114      ="",
Norway64!B115      ="",Norway64!B114      ="",
Norway64!N115      ="",Norway64!N114      ="",
Switzerland65!D115 ="",Switzerland65!D114 ="",
Switzerland65!B115 ="",Switzerland65!B114 ="",
Switzerland65!N115 ="",Switzerland65!N114 =""),"",
LN(SQRT(
(Australia61!D115/Australia61!B115
 +Canada62!D115/Canada62!B115
 +Japan63!D115/Japan63!B115
 +Norway64!D115/Norway64!B115
 +Switzerland65!D115/Switzerland65!B115)
/(Australia61!D115/Australia61!N115*Australia61!N114/Australia61!B114
 +Canada62!D115/Canada62!N115*Canada62!N114/Canada62!B114
 +Japan63!D115/Japan63!N115*Japan63!N114/Japan63!B114
 +Norway64!D115/Norway64!N115*Norway64!N114/Norway64!B114
 +Switzerland65!D115/Switzerland65!N115*Switzerland65!N114/Switzerland65!B114)
*(Australia61!D114/Australia61!N114*Australia61!N115/Australia61!B115
 +Canada62!D114/Canada62!N114*Canada62!N115/Canada62!B115
 +Japan63!D114/Japan63!N114*Japan63!N115/Japan63!B115
 +Norway64!D114/Norway64!N114*Norway64!N115/Norway64!B115
 +Switzerland65!D114/Switzerland65!N114*Switzerland65!N115/Switzerland65!B115)
/(Australia61!D114/Australia61!B114
 +Canada62!D114/Canada62!B114
 +Japan63!D114/Japan63!B114
 +Norway64!D114/Norway64!B114
 +Switzerland65!D114/Switzerland65!B114))))</f>
        <v>-2.5205939191294588E-2</v>
      </c>
      <c r="L115" s="62">
        <f>IF(OR(
Australia61!F115   ="",Australia61!F114   ="",
Australia61!D115   ="",Australia61!D114   ="",
Australia61!B115   ="",Australia61!B114   ="",
Australia61!P115   ="",Australia61!P114   ="",
Canada62!F115      ="",Canada62!F114      ="",
Canada62!D115      ="",Canada62!D114      ="",
Canada62!B115      ="",Canada62!B114      ="",
Canada62!P115      ="",Canada62!P114      ="",
Japan63!F115       ="",Japan63!F114       ="",
Japan63!D115       ="",Japan63!D114       ="",
Japan63!B115       ="",Japan63!B114       ="",
Japan63!P115       ="",Japan63!P114       ="",
Norway64!F115      ="",Norway64!F114      ="",
Norway64!D115      ="",Norway64!D114      ="",
Norway64!B115      ="",Norway64!B114      ="",
Norway64!P115      ="",Norway64!P114      ="",
Switzerland65!F115 ="",Switzerland65!F114 ="",
Switzerland65!D115 ="",Switzerland65!D114 ="",
Switzerland65!B115 ="",Switzerland65!B114 ="",
Switzerland65!P115 ="",Switzerland65!P114 =""),"",
LN(SQRT(
(Australia61!D115*Australia61!F115/Australia61!B115
 +Canada62!D115*Canada62!F115/Canada62!B115
 +Japan63!D115*Japan63!F115/Japan63!B115
 +Norway64!D115*Norway64!F115/Norway64!B115
 +Switzerland65!D115*Switzerland65!F115/Switzerland65!B115)
/(Australia61!D115*Australia61!F115/Australia61!P115*Australia61!P114/Australia61!B114
 +Canada62!D115*Canada62!F115/Canada62!P115*Canada62!P114/Canada62!B114
 +Japan63!D115*Japan63!F115/Japan63!P115*Japan63!P114/Japan63!B114
 +Norway64!D115*Norway64!F115/Norway64!P115*Norway64!P114/Norway64!B114
 +Switzerland65!D115*Switzerland65!F115/Switzerland65!P115*Switzerland65!P114/Switzerland65!B114)
*(Australia61!D114*Australia61!F114/Australia61!P114*Australia61!P115/Australia61!B115
 +Canada62!D114*Canada62!F114/Canada62!P114*Canada62!P115/Canada62!B115
 +Japan63!D114*Japan63!F114/Japan63!P114*Japan63!P115/Japan63!B115
 +Norway64!D114*Norway64!F114/Norway64!P114*Norway64!P115/Norway64!B115
 +Switzerland65!D114*Switzerland65!F114/Switzerland65!P114*Switzerland65!P115/Switzerland65!B115)
/(Australia61!D114*Australia61!F114/Australia61!B114
 +Canada62!D114*Canada62!F114/Canada62!B114
 +Japan63!D114*Japan63!F114/Japan63!B114
 +Norway64!D114*Norway64!F114/Norway64!B114
 +Switzerland65!D114*Switzerland65!F114/Switzerland65!B114))))</f>
        <v>-2.6087374743705642E-2</v>
      </c>
      <c r="M115" s="62">
        <f>IF(OR(
Australia61!H115   ="",Australia61!H114   ="",
Australia61!D115   ="",Australia61!D114   ="",
Australia61!B115   ="",Australia61!B114   ="",
Australia61!Q115   ="",Australia61!Q114   ="",
Canada62!H115      ="",Canada62!H114      ="",
Canada62!D115      ="",Canada62!D114      ="",
Canada62!B115      ="",Canada62!B114      ="",
Canada62!Q115      ="",Canada62!Q114      ="",
Japan63!H115       ="",Japan63!H114       ="",
Japan63!D115       ="",Japan63!D114       ="",
Japan63!B115       ="",Japan63!B114       ="",
Japan63!Q115       ="",Japan63!Q114       ="",
Norway64!H115      ="",Norway64!H114      ="",
Norway64!D115      ="",Norway64!D114      ="",
Norway64!B115      ="",Norway64!B114      ="",
Norway64!Q115      ="",Norway64!Q114      ="",
Switzerland65!H115 ="",Switzerland65!H114 ="",
Switzerland65!D115 ="",Switzerland65!D114 ="",
Switzerland65!B115 ="",Switzerland65!B114 ="",
Switzerland65!Q115 ="",Switzerland65!Q114 =""),"",
LN(SQRT(
(Australia61!D115*Australia61!H115/Australia61!B115
 +Canada62!D115*Canada62!H115/Canada62!B115
 +Japan63!D115*Japan63!H115/Japan63!B115
 +Norway64!D115*Norway64!H115/Norway64!B115
 +Switzerland65!D115*Switzerland65!H115/Switzerland65!B115)
/(Australia61!D115*Australia61!H115/Australia61!Q115*Australia61!Q114/Australia61!B114
 +Canada62!D115*Canada62!H115/Canada62!Q115*Canada62!Q114/Canada62!B114
 +Japan63!D115*Japan63!H115/Japan63!Q115*Japan63!Q114/Japan63!B114
 +Norway64!D115*Norway64!H115/Norway64!Q115*Norway64!Q114/Norway64!B114
 +Switzerland65!D115*Switzerland65!H115/Switzerland65!Q115*Switzerland65!Q114/Switzerland65!B114)
*(Australia61!D114*Australia61!H114/Australia61!Q114*Australia61!Q115/Australia61!B115
 +Canada62!D114*Canada62!H114/Canada62!Q114*Canada62!Q115/Canada62!B115
 +Japan63!D114*Japan63!H114/Japan63!Q114*Japan63!Q115/Japan63!B115
 +Norway64!D114*Norway64!H114/Norway64!Q114*Norway64!Q115/Norway64!B115
 +Switzerland65!D114*Switzerland65!H114/Switzerland65!Q114*Switzerland65!Q115/Switzerland65!B115)
/(Australia61!D114*Australia61!H114/Australia61!B114
 +Canada62!D114*Canada62!H114/Canada62!B114
 +Japan63!D114*Japan63!H114/Japan63!B114
 +Norway64!D114*Norway64!H114/Norway64!B114
 +Switzerland65!D114*Switzerland65!H114/Switzerland65!B114))))</f>
        <v>-4.9376735619032171E-2</v>
      </c>
      <c r="N115" s="62">
        <f>IF(OR(
Australia61!I115   ="",Australia61!I114   ="",
Australia61!B115   ="",Australia61!B114   ="",
Australia61!R115   ="",Australia61!R114   ="",
Canada62!I115      ="",Canada62!I114      ="",
Canada62!B115      ="",Canada62!B114      ="",
Canada62!R115      ="",Canada62!R114      ="",
Japan63!I115       ="",Japan63!I114       ="",
Japan63!B115       ="",Japan63!B114       ="",
Japan63!R115       ="",Japan63!R114       ="",
Norway64!I115      ="",Norway64!I114      ="",
Norway64!B115      ="",Norway64!B114      ="",
Norway64!R115      ="",Norway64!R114      ="",
Switzerland65!I115 ="",Switzerland65!I114 ="",
Switzerland65!B115 ="",Switzerland65!B114 ="",
Switzerland65!R115 ="",Switzerland65!R114 =""),"",
LN(SQRT(
(Australia61!I115/Australia61!B115
 +Canada62!I115/Canada62!B115
 +Japan63!I115/Japan63!B115
 +Norway64!I115/Norway64!B115
 +Switzerland65!I115/Switzerland65!B115)
/(Australia61!I115/Australia61!R115*Australia61!R114/Australia61!B114
 +Canada62!I115/Canada62!R115*Canada62!R114/Canada62!B114
 +Japan63!I115/Japan63!R115*Japan63!R114/Japan63!B114
 +Norway64!I115/Norway64!R115*Norway64!R114/Norway64!B114
 +Switzerland65!I115/Switzerland65!R115*Switzerland65!R114/Switzerland65!B114)
*(Australia61!I114/Australia61!R114*Australia61!R115/Australia61!B115
 +Canada62!I114/Canada62!R114*Canada62!R115/Canada62!B115
 +Japan63!I114/Japan63!R114*Japan63!R115/Japan63!B115
 +Norway64!I114/Norway64!R114*Norway64!R115/Norway64!B115
 +Switzerland65!I114/Switzerland65!R114*Switzerland65!R115/Switzerland65!B115)
/(Australia61!I114/Australia61!B114
 +Canada62!I114/Canada62!B114
 +Japan63!I114/Japan63!B114
 +Norway64!I114/Norway64!B114
 +Switzerland65!I114/Switzerland65!B114))))</f>
        <v>-2.7547164350663955E-2</v>
      </c>
      <c r="O115" s="62">
        <f>IF(OR(
Australia61!K115   ="",Australia61!K114   ="",
Australia61!B115   ="",Australia61!B114   ="",
Australia61!S115   ="",Australia61!S114   ="",
Canada62!K115      ="",Canada62!K114      ="",
Canada62!B115      ="",Canada62!B114      ="",
Canada62!S115      ="",Canada62!S114      ="",
Japan63!K115       ="",Japan63!K114       ="",
Japan63!B115       ="",Japan63!B114       ="",
Japan63!S115       ="",Japan63!S114       ="",
Norway64!K115      ="",Norway64!K114      ="",
Norway64!B115      ="",Norway64!B114      ="",
Norway64!S115      ="",Norway64!S114      ="",
Switzerland65!K115 ="",Switzerland65!K114 ="",
Switzerland65!B115 ="",Switzerland65!B114 ="",
Switzerland65!S115 ="",Switzerland65!S114 =""),"",
LN(SQRT(
(Australia61!K115/Australia61!B115
 +Canada62!K115/Canada62!B115
 +Japan63!K115/Japan63!B115
 +Norway64!K115/Norway64!B115
 +Switzerland65!K115/Switzerland65!B115)
/(Australia61!K115/Australia61!S115*Australia61!S114/Australia61!B114
 +Canada62!K115/Canada62!S115*Canada62!S114/Canada62!B114
 +Japan63!K115/Japan63!S115*Japan63!S114/Japan63!B114
 +Norway64!K115/Norway64!S115*Norway64!S114/Norway64!B114
 +Switzerland65!K115/Switzerland65!S115*Switzerland65!S114/Switzerland65!B114)
*(Australia61!K114/Australia61!S114*Australia61!S115/Australia61!B115
 +Canada62!K114/Canada62!S114*Canada62!S115/Canada62!B115
 +Japan63!K114/Japan63!S114*Japan63!S115/Japan63!B115
 +Norway64!K114/Norway64!S114*Norway64!S115/Norway64!B115
 +Switzerland65!K114/Switzerland65!S114*Switzerland65!S115/Switzerland65!B115)
/(Australia61!K114/Australia61!B114
 +Canada62!K114/Canada62!B114
 +Japan63!K114/Japan63!B114
 +Norway64!K114/Norway64!B114
 +Switzerland65!K114/Switzerland65!B114))))</f>
        <v>-4.8430245185961868E-2</v>
      </c>
      <c r="P115" s="62">
        <f>IF(OR(
Australia61!L115   ="",Australia61!L114   ="",
Australia61!B115   ="",Australia61!B114   ="",
Australia61!T115   ="",Australia61!T114   ="",
Canada62!L115      ="",Canada62!L114      ="",
Canada62!B115      ="",Canada62!B114      ="",
Canada62!T115      ="",Canada62!T114      ="",
Japan63!L115       ="",Japan63!L114       ="",
Japan63!B115       ="",Japan63!B114       ="",
Japan63!T115       ="",Japan63!T114       ="",
Norway64!L115      ="",Norway64!L114      ="",
Norway64!B115      ="",Norway64!B114      ="",
Norway64!T115      ="",Norway64!T114      ="",
Switzerland65!L115 ="",Switzerland65!L114 ="",
Switzerland65!B115 ="",Switzerland65!B114 ="",
Switzerland65!T115 ="",Switzerland65!T114 =""),"",
LN(SQRT(
(Australia61!L115/Australia61!B115
 +Canada62!L115/Canada62!B115
 +Japan63!L115/Japan63!B115
 +Norway64!L115/Norway64!B115
 +Switzerland65!L115/Switzerland65!B115)
/(Australia61!L115/Australia61!T115*Australia61!T114/Australia61!B114
 +Canada62!L115/Canada62!T115*Canada62!T114/Canada62!B114
 +Japan63!L115/Japan63!T115*Japan63!T114/Japan63!B114
 +Norway64!L115/Norway64!T115*Norway64!T114/Norway64!B114
 +Switzerland65!L115/Switzerland65!T115*Switzerland65!T114/Switzerland65!B114)
*(Australia61!L114/Australia61!T114*Australia61!T115/Australia61!B115
 +Canada62!L114/Canada62!T114*Canada62!T115/Canada62!B115
 +Japan63!L114/Japan63!T114*Japan63!T115/Japan63!B115
 +Norway64!L114/Norway64!T114*Norway64!T115/Norway64!B115
 +Switzerland65!L114/Switzerland65!T114*Switzerland65!T115/Switzerland65!B115)
/(Australia61!L114/Australia61!B114
 +Canada62!L114/Canada62!B114
 +Japan63!L114/Japan63!B114
 +Norway64!L114/Norway64!B114
 +Switzerland65!L114/Switzerland65!B114))))</f>
        <v>-3.6439082015909535E-2</v>
      </c>
      <c r="Q115" s="61">
        <f t="shared" si="4"/>
        <v>-8.8143555241105426E-4</v>
      </c>
      <c r="R115" s="61">
        <f t="shared" si="5"/>
        <v>-2.4170796427737583E-2</v>
      </c>
      <c r="S115" s="61">
        <f t="shared" si="6"/>
        <v>-2.3412251593693673E-3</v>
      </c>
      <c r="T115" s="61">
        <f t="shared" si="7"/>
        <v>-2.322430599466728E-2</v>
      </c>
      <c r="U115" s="61">
        <f t="shared" si="8"/>
        <v>-1.1233142824614947E-2</v>
      </c>
      <c r="V115" s="61">
        <f>IF(OR(
Australia61!V115   ="",
Australia61!U115   ="",
Canada62!V115      ="",
Canada62!U115      ="",
Japan63!V115       ="",
Japan63!U115       ="",
Norway64!V115      ="",
Norway64!U115      ="",
Switzerland65!V115 ="",
Switzerland65!U115 =""),"",
LN((Australia61!V115+Canada62!V115+Japan63!V115+Norway64!V115+Switzerland65!V115)
/(Australia61!U115+Canada62!U115+Japan63!U115+Norway64!U115+Switzerland65!U115)))</f>
        <v>-0.71787934338345449</v>
      </c>
      <c r="W115" s="61">
        <f>IF(OR(
Australia61!V115   ="",
Australia61!W115   ="",
Australia61!U115   ="",
Canada62!V115      ="",
Canada62!W115      ="",
Canada62!U115      ="",
Japan63!V115       ="",
Japan63!W115       ="",
Japan63!U115       ="",
Norway64!V115      ="",
Norway64!W115      ="",
Norway64!U115      ="",
Switzerland65!V115 ="",
Switzerland65!W115 ="",
Switzerland65!V115 =""),"",
LN((Australia61!V115*Australia61!W115+Canada62!V115*Canada62!W115+Japan63!V115*Japan63!W115+Norway64!V115*Norway64!W115+Switzerland65!V115*Switzerland65!W115)
/(Australia61!U115+Canada62!U115+Japan63!U115+Norway64!U115+Switzerland65!U115)))</f>
        <v>6.893639668691768</v>
      </c>
      <c r="X115" s="61">
        <f>IF(OR(
Australia61!X115   ="",
Australia61!D115   ="",
Australia61!B115   ="",
Canada62!X115      ="",
Canada62!D115      ="",
Canada62!B115      ="",
Japan63!X115       ="",
Japan63!D115       ="",
Japan63!B115       ="",
Norway64!X115      ="",
Norway64!D115      ="",
Norway64!B115      ="",
Switzerland65!X115 ="",
Switzerland65!D115 ="",
Switzerland65!B115 =""),"",
(Australia61!X115*Australia61!D115/Australia61!B115
 +Canada62!X115*Canada62!D115/Canada62!B115
 +Japan63!X115*Japan63!D115/Japan63!B115
 +Norway64!X115*Norway64!D115/Norway64!B115
 +Switzerland65!X115*Switzerland65!D115/Switzerland65!B115)
/(Australia61!D115/Australia61!B115
 +Canada62!D115/Canada62!B115
 +Japan63!D115/Japan63!B115
 +Norway64!D115/Norway64!B115
 +Switzerland65!D115/Switzerland65!B115))</f>
        <v>0.67917350396171705</v>
      </c>
      <c r="Y115" s="61">
        <f>IF(OR(
Australia61!Y115   ="",
Australia61!D115   ="",
Australia61!B115   ="",
Canada62!Y115      ="",
Canada62!D115      ="",
Canada62!B115      ="",
Japan63!Y115       ="",
Japan63!D115       ="",
Japan63!B115       ="",
Norway64!Y115      ="",
Norway64!D115      ="",
Norway64!B115      ="",
Switzerland65!Y115 ="",
Switzerland65!D115 ="",
Switzerland65!B115 =""),"",
(Australia61!Y115/Australia61!B115
 +Canada62!Y115/Canada62!B115
 +Japan63!Y115/Japan63!B115
 +Norway64!Y115/Norway64!B115
 +Switzerland65!Y115/Switzerland65!B115)
/(Australia61!D115/Australia61!B115
 +Canada62!D115/Canada62!B115
 +Japan63!D115/Japan63!B115
 +Norway64!D115/Norway64!B115
 +Switzerland65!D115/Switzerland65!B115))</f>
        <v>0.12459122947943406</v>
      </c>
      <c r="Z115" s="61">
        <v>12.24</v>
      </c>
      <c r="AA115" s="62">
        <f t="shared" si="3"/>
        <v>0.18910593919129459</v>
      </c>
      <c r="AB115" s="61">
        <f>IF(OR(
Australia61!AB115   ="",
Australia61!D115   ="",
Australia61!B115   ="",
Canada62!AB115      ="",
Canada62!D115      ="",
Canada62!B115      ="",
Japan63!AB115       ="",
Japan63!D115       ="",
Japan63!B115       ="",
Norway64!AB115      ="",
Norway64!D115      ="",
Norway64!B115      ="",
Switzerland65!AB115 ="",
Switzerland65!D115 ="",
Switzerland65!B115 =""),"",
(Australia61!AB115*Australia61!D115/Australia61!B115
 +Canada62!AB115*Canada62!D115/Canada62!B115
 +Japan63!AB115*Japan63!D115/Japan63!B115
 +Norway64!AB115*Norway64!D115/Norway64!B115
 +Switzerland65!AB115*Switzerland65!D115/Switzerland65!B115)
/(Australia61!D115/Australia61!B115
 +Canada62!D115/Canada62!B115
 +Japan63!D115/Japan63!B115
 +Norway64!D115/Norway64!B115
 +Switzerland65!D115/Switzerland65!B115))</f>
        <v>0.51311405663102971</v>
      </c>
    </row>
    <row r="116" spans="1:28">
      <c r="A116" s="62">
        <v>1983</v>
      </c>
      <c r="B116" s="62">
        <f>IF(OR(
Australia61!AC116   ="",
Australia61!D116   ="",
Australia61!B116   ="",
Canada62!AC116      ="",
Canada62!D116      ="",
Canada62!B116      ="",
Japan63!AC116       ="",
Japan63!D116       ="",
Japan63!B116       ="",
Norway64!AC116      ="",
Norway64!D116      ="",
Norway64!B116      ="",
Switzerland65!AC116 ="",
Switzerland65!D116 ="",
Switzerland65!B116 =""),"",
(Australia61!AC116*Australia61!D116/Australia61!B116
 +Canada62!AC116*Canada62!D116/Canada62!B116
 +Japan63!AC116*Japan63!D116/Japan63!B116
 +Norway64!AC116*Norway64!D116/Norway64!B116
 +Switzerland65!AC116*Switzerland65!D116/Switzerland65!B116)
/(Australia61!D116/Australia61!B116
 +Canada62!D116/Canada62!B116
 +Japan63!D116/Japan63!B116
 +Norway64!D116/Norway64!B116
 +Switzerland65!D116/Switzerland65!B116))</f>
        <v>1.9216055685858369E-2</v>
      </c>
      <c r="C116" s="61">
        <f>IF(OR(
Australia61!F116   ="",
Australia61!D116   ="",
Australia61!B116   ="",
Canada62!F116      ="",
Canada62!D116      ="",
Canada62!B116      ="",
Japan63!F116       ="",
Japan63!D116       ="",
Japan63!B116       ="",
Norway64!F116      ="",
Norway64!D116      ="",
Norway64!B116      ="",
Switzerland65!F116 ="",
Switzerland65!D116 ="",
Switzerland65!B116 =""),"",
(Australia61!F116*Australia61!D116/Australia61!B116
 +Canada62!F116*Canada62!D116/Canada62!B116
 +Japan63!F116*Japan63!D116/Japan63!B116
 +Norway64!F116*Norway64!D116/Norway64!B116
 +Switzerland65!F116*Switzerland65!D116/Switzerland65!B116)
/(Australia61!D116/Australia61!B116
 +Canada62!D116/Canada62!B116
 +Japan63!D116/Japan63!B116
 +Norway64!D116/Norway64!B116
 +Switzerland65!D116/Switzerland65!B116))</f>
        <v>0.55809866256315233</v>
      </c>
      <c r="D116" s="61" t="str">
        <f>IF(OR(
Australia61!AE116   ="",
Australia61!D116   ="",
Australia61!B116   ="",
Canada62!AE116      ="",
Canada62!D116      ="",
Canada62!B116      ="",
Japan63!AE116       ="",
Japan63!D116       ="",
Japan63!B116       ="",
Norway64!AE116      ="",
Norway64!D116      ="",
Norway64!B116      ="",
Switzerland65!AE116 ="",
Switzerland65!D116 ="",
Switzerland65!B116 =""),"",
(Australia61!AE116*Australia61!D116/Australia61!B116
 +Canada62!AE116*Canada62!D116/Canada62!B116
 +Japan63!AE116*Japan63!D116/Japan63!B116
 +Norway64!AE116*Norway64!D116/Norway64!B116
 +Switzerland65!AE116*Switzerland65!D116/Switzerland65!B116)
/(Australia61!D116/Australia61!B116
 +Canada62!D116/Canada62!B116
 +Japan63!D116/Japan63!B116
 +Norway64!D116/Norway64!B116
 +Switzerland65!D116/Switzerland65!B116))</f>
        <v/>
      </c>
      <c r="E116" s="61">
        <f>IF(OR(
Australia61!H116   ="",
Australia61!D116   ="",
Australia61!B116   ="",
Canada62!H116      ="",
Canada62!D116      ="",
Canada62!B116      ="",
Japan63!H116       ="",
Japan63!D116       ="",
Japan63!B116       ="",
Norway64!H116      ="",
Norway64!D116      ="",
Norway64!B116      ="",
Switzerland65!H116 ="",
Switzerland65!D116 ="",
Switzerland65!B116 =""),"",
(Australia61!H116*Australia61!D116/Australia61!B116
 +Canada62!H116*Canada62!D116/Canada62!B116
 +Japan63!H116*Japan63!D116/Japan63!B116
 +Norway64!H116*Norway64!D116/Norway64!B116
 +Switzerland65!H116*Switzerland65!D116/Switzerland65!B116)
/(Australia61!D116/Australia61!B116
 +Canada62!D116/Canada62!B116
 +Japan63!D116/Japan63!B116
 +Norway64!D116/Norway64!B116
 +Switzerland65!D116/Switzerland65!B116))</f>
        <v>0.26289304128399288</v>
      </c>
      <c r="F116" s="61">
        <f>IF(OR(
Australia61!I116   ="",
Australia61!D116   ="",
Australia61!B116   ="",
Canada62!I116      ="",
Canada62!D116      ="",
Canada62!B116      ="",
Japan63!I116       ="",
Japan63!D116       ="",
Japan63!B116       ="",
Norway64!I116      ="",
Norway64!D116      ="",
Norway64!B116      ="",
Switzerland65!I116 ="",
Switzerland65!D116 ="",
Switzerland65!B116 =""),"",
(Australia61!I116/Australia61!B116
 +Canada62!I116/Canada62!B116
 +Japan63!I116/Japan63!B116
 +Norway64!I116/Norway64!B116
 +Switzerland65!I116/Switzerland65!B116)
/(Australia61!D116/Australia61!B116
 +Canada62!D116/Canada62!B116
 +Japan63!D116/Japan63!B116
 +Norway64!D116/Norway64!B116
 +Switzerland65!D116/Switzerland65!B116))</f>
        <v>0.19823678570197134</v>
      </c>
      <c r="G116" s="61">
        <f>IF(OR(
Australia61!J116   ="",
Australia61!D116   ="",
Australia61!B116   ="",
Canada62!J116      ="",
Canada62!D116      ="",
Canada62!B116      ="",
Japan63!J116       ="",
Japan63!D116       ="",
Japan63!B116       ="",
Norway64!J116      ="",
Norway64!D116      ="",
Norway64!B116      ="",
Switzerland65!J116 ="",
Switzerland65!D116 ="",
Switzerland65!B116 =""),"",
(Australia61!J116/Australia61!B116
 +Canada62!J116/Canada62!B116
 +Japan63!J116/Japan63!B116
 +Norway64!J116/Norway64!B116
 +Switzerland65!J116/Switzerland65!B116)
/(Australia61!D116/Australia61!B116
 +Canada62!D116/Canada62!B116
 +Japan63!D116/Japan63!B116
 +Norway64!D116/Norway64!B116
 +Switzerland65!D116/Switzerland65!B116))</f>
        <v>0.15271796401040483</v>
      </c>
      <c r="H116" s="61">
        <f>IF(OR(
Australia61!K116   ="",
Australia61!D116   ="",
Australia61!B116   ="",
Canada62!K116      ="",
Canada62!D116      ="",
Canada62!B116      ="",
Japan63!K116       ="",
Japan63!D116       ="",
Japan63!B116       ="",
Norway64!K116      ="",
Norway64!D116      ="",
Norway64!B116      ="",
Switzerland65!K116 ="",
Switzerland65!D116 ="",
Switzerland65!B116 =""),"",
(Australia61!K116/Australia61!B116
 +Canada62!K116/Canada62!B116
 +Japan63!K116/Japan63!B116
 +Norway64!K116/Norway64!B116
 +Switzerland65!K116/Switzerland65!B116)
/(Australia61!D116/Australia61!B116
 +Canada62!D116/Canada62!B116
 +Japan63!D116/Japan63!B116
 +Norway64!D116/Norway64!B116
 +Switzerland65!D116/Switzerland65!B116))</f>
        <v>0.15225212276021999</v>
      </c>
      <c r="I116" s="61">
        <f>IF(OR(
Australia61!L116   ="",
Australia61!D116   ="",
Australia61!B116   ="",
Canada62!L116      ="",
Canada62!D116      ="",
Canada62!B116      ="",
Japan63!L116       ="",
Japan63!D116       ="",
Japan63!B116       ="",
Norway64!L116      ="",
Norway64!D116      ="",
Norway64!B116      ="",
Switzerland65!L116 ="",
Switzerland65!D116 ="",
Switzerland65!B116 =""),"",
(Australia61!L116/Australia61!B116
 +Canada62!L116/Canada62!B116
 +Japan63!L116/Japan63!B116
 +Norway64!L116/Norway64!B116
 +Switzerland65!L116/Switzerland65!B116)
/(Australia61!D116/Australia61!B116
 +Canada62!D116/Canada62!B116
 +Japan63!D116/Japan63!B116
 +Norway64!D116/Norway64!B116
 +Switzerland65!D116/Switzerland65!B116))</f>
        <v>0.13429755513584735</v>
      </c>
      <c r="J116" s="61">
        <f t="shared" si="2"/>
        <v>1.7954567624372642E-2</v>
      </c>
      <c r="K116" s="62">
        <f>IF(OR(
Australia61!D116   ="",Australia61!D115   ="",
Australia61!B116   ="",Australia61!B115   ="",
Australia61!N116   ="",Australia61!N115   ="",
Canada62!D116      ="",Canada62!D115      ="",
Canada62!B116      ="",Canada62!B115      ="",
Canada62!N116      ="",Canada62!N115      ="",
Japan63!D116       ="",Japan63!D115       ="",
Japan63!B116       ="",Japan63!B115       ="",
Japan63!N116       ="",Japan63!N115       ="",
Norway64!D116      ="",Norway64!D115      ="",
Norway64!B116      ="",Norway64!B115      ="",
Norway64!N116      ="",Norway64!N115      ="",
Switzerland65!D116 ="",Switzerland65!D115 ="",
Switzerland65!B116 ="",Switzerland65!B115 ="",
Switzerland65!N116 ="",Switzerland65!N115 =""),"",
LN(SQRT(
(Australia61!D116/Australia61!B116
 +Canada62!D116/Canada62!B116
 +Japan63!D116/Japan63!B116
 +Norway64!D116/Norway64!B116
 +Switzerland65!D116/Switzerland65!B116)
/(Australia61!D116/Australia61!N116*Australia61!N115/Australia61!B115
 +Canada62!D116/Canada62!N116*Canada62!N115/Canada62!B115
 +Japan63!D116/Japan63!N116*Japan63!N115/Japan63!B115
 +Norway64!D116/Norway64!N116*Norway64!N115/Norway64!B115
 +Switzerland65!D116/Switzerland65!N116*Switzerland65!N115/Switzerland65!B115)
*(Australia61!D115/Australia61!N115*Australia61!N116/Australia61!B116
 +Canada62!D115/Canada62!N115*Canada62!N116/Canada62!B116
 +Japan63!D115/Japan63!N115*Japan63!N116/Japan63!B116
 +Norway64!D115/Norway64!N115*Norway64!N116/Norway64!B116
 +Switzerland65!D115/Switzerland65!N115*Switzerland65!N116/Switzerland65!B116)
/(Australia61!D115/Australia61!B115
 +Canada62!D115/Canada62!B115
 +Japan63!D115/Japan63!B115
 +Norway64!D115/Norway64!B115
 +Switzerland65!D115/Switzerland65!B115))))</f>
        <v>2.2023135488165414E-2</v>
      </c>
      <c r="L116" s="62">
        <f>IF(OR(
Australia61!F116   ="",Australia61!F115   ="",
Australia61!D116   ="",Australia61!D115   ="",
Australia61!B116   ="",Australia61!B115   ="",
Australia61!P116   ="",Australia61!P115   ="",
Canada62!F116      ="",Canada62!F115      ="",
Canada62!D116      ="",Canada62!D115      ="",
Canada62!B116      ="",Canada62!B115      ="",
Canada62!P116      ="",Canada62!P115      ="",
Japan63!F116       ="",Japan63!F115       ="",
Japan63!D116       ="",Japan63!D115       ="",
Japan63!B116       ="",Japan63!B115       ="",
Japan63!P116       ="",Japan63!P115       ="",
Norway64!F116      ="",Norway64!F115      ="",
Norway64!D116      ="",Norway64!D115      ="",
Norway64!B116      ="",Norway64!B115      ="",
Norway64!P116      ="",Norway64!P115      ="",
Switzerland65!F116 ="",Switzerland65!F115 ="",
Switzerland65!D116 ="",Switzerland65!D115 ="",
Switzerland65!B116 ="",Switzerland65!B115 ="",
Switzerland65!P116 ="",Switzerland65!P115 =""),"",
LN(SQRT(
(Australia61!D116*Australia61!F116/Australia61!B116
 +Canada62!D116*Canada62!F116/Canada62!B116
 +Japan63!D116*Japan63!F116/Japan63!B116
 +Norway64!D116*Norway64!F116/Norway64!B116
 +Switzerland65!D116*Switzerland65!F116/Switzerland65!B116)
/(Australia61!D116*Australia61!F116/Australia61!P116*Australia61!P115/Australia61!B115
 +Canada62!D116*Canada62!F116/Canada62!P116*Canada62!P115/Canada62!B115
 +Japan63!D116*Japan63!F116/Japan63!P116*Japan63!P115/Japan63!B115
 +Norway64!D116*Norway64!F116/Norway64!P116*Norway64!P115/Norway64!B115
 +Switzerland65!D116*Switzerland65!F116/Switzerland65!P116*Switzerland65!P115/Switzerland65!B115)
*(Australia61!D115*Australia61!F115/Australia61!P115*Australia61!P116/Australia61!B116
 +Canada62!D115*Canada62!F115/Canada62!P115*Canada62!P116/Canada62!B116
 +Japan63!D115*Japan63!F115/Japan63!P115*Japan63!P116/Japan63!B116
 +Norway64!D115*Norway64!F115/Norway64!P115*Norway64!P116/Norway64!B116
 +Switzerland65!D115*Switzerland65!F115/Switzerland65!P115*Switzerland65!P116/Switzerland65!B116)
/(Australia61!D115*Australia61!F115/Australia61!B115
 +Canada62!D115*Canada62!F115/Canada62!B115
 +Japan63!D115*Japan63!F115/Japan63!B115
 +Norway64!D115*Norway64!F115/Norway64!B115
 +Switzerland65!D115*Switzerland65!F115/Switzerland65!B115))))</f>
        <v>2.4271665143004998E-2</v>
      </c>
      <c r="M116" s="62">
        <f>IF(OR(
Australia61!H116   ="",Australia61!H115   ="",
Australia61!D116   ="",Australia61!D115   ="",
Australia61!B116   ="",Australia61!B115   ="",
Australia61!Q116   ="",Australia61!Q115   ="",
Canada62!H116      ="",Canada62!H115      ="",
Canada62!D116      ="",Canada62!D115      ="",
Canada62!B116      ="",Canada62!B115      ="",
Canada62!Q116      ="",Canada62!Q115      ="",
Japan63!H116       ="",Japan63!H115       ="",
Japan63!D116       ="",Japan63!D115       ="",
Japan63!B116       ="",Japan63!B115       ="",
Japan63!Q116       ="",Japan63!Q115       ="",
Norway64!H116      ="",Norway64!H115      ="",
Norway64!D116      ="",Norway64!D115      ="",
Norway64!B116      ="",Norway64!B115      ="",
Norway64!Q116      ="",Norway64!Q115      ="",
Switzerland65!H116 ="",Switzerland65!H115 ="",
Switzerland65!D116 ="",Switzerland65!D115 ="",
Switzerland65!B116 ="",Switzerland65!B115 ="",
Switzerland65!Q116 ="",Switzerland65!Q115 =""),"",
LN(SQRT(
(Australia61!D116*Australia61!H116/Australia61!B116
 +Canada62!D116*Canada62!H116/Canada62!B116
 +Japan63!D116*Japan63!H116/Japan63!B116
 +Norway64!D116*Norway64!H116/Norway64!B116
 +Switzerland65!D116*Switzerland65!H116/Switzerland65!B116)
/(Australia61!D116*Australia61!H116/Australia61!Q116*Australia61!Q115/Australia61!B115
 +Canada62!D116*Canada62!H116/Canada62!Q116*Canada62!Q115/Canada62!B115
 +Japan63!D116*Japan63!H116/Japan63!Q116*Japan63!Q115/Japan63!B115
 +Norway64!D116*Norway64!H116/Norway64!Q116*Norway64!Q115/Norway64!B115
 +Switzerland65!D116*Switzerland65!H116/Switzerland65!Q116*Switzerland65!Q115/Switzerland65!B115)
*(Australia61!D115*Australia61!H115/Australia61!Q115*Australia61!Q116/Australia61!B116
 +Canada62!D115*Canada62!H115/Canada62!Q115*Canada62!Q116/Canada62!B116
 +Japan63!D115*Japan63!H115/Japan63!Q115*Japan63!Q116/Japan63!B116
 +Norway64!D115*Norway64!H115/Norway64!Q115*Norway64!Q116/Norway64!B116
 +Switzerland65!D115*Switzerland65!H115/Switzerland65!Q115*Switzerland65!Q116/Switzerland65!B116)
/(Australia61!D115*Australia61!H115/Australia61!B115
 +Canada62!D115*Canada62!H115/Canada62!B115
 +Japan63!D115*Japan63!H115/Japan63!B115
 +Norway64!D115*Norway64!H115/Norway64!B115
 +Switzerland65!D115*Switzerland65!H115/Switzerland65!B115))))</f>
        <v>-3.5132207466351392E-3</v>
      </c>
      <c r="N116" s="62">
        <f>IF(OR(
Australia61!I116   ="",Australia61!I115   ="",
Australia61!B116   ="",Australia61!B115   ="",
Australia61!R116   ="",Australia61!R115   ="",
Canada62!I116      ="",Canada62!I115      ="",
Canada62!B116      ="",Canada62!B115      ="",
Canada62!R116      ="",Canada62!R115      ="",
Japan63!I116       ="",Japan63!I115       ="",
Japan63!B116       ="",Japan63!B115       ="",
Japan63!R116       ="",Japan63!R115       ="",
Norway64!I116      ="",Norway64!I115      ="",
Norway64!B116      ="",Norway64!B115      ="",
Norway64!R116      ="",Norway64!R115      ="",
Switzerland65!I116 ="",Switzerland65!I115 ="",
Switzerland65!B116 ="",Switzerland65!B115 ="",
Switzerland65!R116 ="",Switzerland65!R115 =""),"",
LN(SQRT(
(Australia61!I116/Australia61!B116
 +Canada62!I116/Canada62!B116
 +Japan63!I116/Japan63!B116
 +Norway64!I116/Norway64!B116
 +Switzerland65!I116/Switzerland65!B116)
/(Australia61!I116/Australia61!R116*Australia61!R115/Australia61!B115
 +Canada62!I116/Canada62!R116*Canada62!R115/Canada62!B115
 +Japan63!I116/Japan63!R116*Japan63!R115/Japan63!B115
 +Norway64!I116/Norway64!R116*Norway64!R115/Norway64!B115
 +Switzerland65!I116/Switzerland65!R116*Switzerland65!R115/Switzerland65!B115)
*(Australia61!I115/Australia61!R115*Australia61!R116/Australia61!B116
 +Canada62!I115/Canada62!R115*Canada62!R116/Canada62!B116
 +Japan63!I115/Japan63!R115*Japan63!R116/Japan63!B116
 +Norway64!I115/Norway64!R115*Norway64!R116/Norway64!B116
 +Switzerland65!I115/Switzerland65!R115*Switzerland65!R116/Switzerland65!B116)
/(Australia61!I115/Australia61!B115
 +Canada62!I115/Canada62!B115
 +Japan63!I115/Japan63!B115
 +Norway64!I115/Norway64!B115
 +Switzerland65!I115/Switzerland65!B115))))</f>
        <v>1.2129236196952267E-2</v>
      </c>
      <c r="O116" s="62">
        <f>IF(OR(
Australia61!K116   ="",Australia61!K115   ="",
Australia61!B116   ="",Australia61!B115   ="",
Australia61!S116   ="",Australia61!S115   ="",
Canada62!K116      ="",Canada62!K115      ="",
Canada62!B116      ="",Canada62!B115      ="",
Canada62!S116      ="",Canada62!S115      ="",
Japan63!K116       ="",Japan63!K115       ="",
Japan63!B116       ="",Japan63!B115       ="",
Japan63!S116       ="",Japan63!S115       ="",
Norway64!K116      ="",Norway64!K115      ="",
Norway64!B116      ="",Norway64!B115      ="",
Norway64!S116      ="",Norway64!S115      ="",
Switzerland65!K116 ="",Switzerland65!K115 ="",
Switzerland65!B116 ="",Switzerland65!B115 ="",
Switzerland65!S116 ="",Switzerland65!S115 =""),"",
LN(SQRT(
(Australia61!K116/Australia61!B116
 +Canada62!K116/Canada62!B116
 +Japan63!K116/Japan63!B116
 +Norway64!K116/Norway64!B116
 +Switzerland65!K116/Switzerland65!B116)
/(Australia61!K116/Australia61!S116*Australia61!S115/Australia61!B115
 +Canada62!K116/Canada62!S116*Canada62!S115/Canada62!B115
 +Japan63!K116/Japan63!S116*Japan63!S115/Japan63!B115
 +Norway64!K116/Norway64!S116*Norway64!S115/Norway64!B115
 +Switzerland65!K116/Switzerland65!S116*Switzerland65!S115/Switzerland65!B115)
*(Australia61!K115/Australia61!S115*Australia61!S116/Australia61!B116
 +Canada62!K115/Canada62!S115*Canada62!S116/Canada62!B116
 +Japan63!K115/Japan63!S115*Japan63!S116/Japan63!B116
 +Norway64!K115/Norway64!S115*Norway64!S116/Norway64!B116
 +Switzerland65!K115/Switzerland65!S115*Switzerland65!S116/Switzerland65!B116)
/(Australia61!K115/Australia61!B115
 +Canada62!K115/Canada62!B115
 +Japan63!K115/Japan63!B115
 +Norway64!K115/Norway64!B115
 +Switzerland65!K115/Switzerland65!B115))))</f>
        <v>-3.1777641079330593E-2</v>
      </c>
      <c r="P116" s="62">
        <f>IF(OR(
Australia61!L116   ="",Australia61!L115   ="",
Australia61!B116   ="",Australia61!B115   ="",
Australia61!T116   ="",Australia61!T115   ="",
Canada62!L116      ="",Canada62!L115      ="",
Canada62!B116      ="",Canada62!B115      ="",
Canada62!T116      ="",Canada62!T115      ="",
Japan63!L116       ="",Japan63!L115       ="",
Japan63!B116       ="",Japan63!B115       ="",
Japan63!T116       ="",Japan63!T115       ="",
Norway64!L116      ="",Norway64!L115      ="",
Norway64!B116      ="",Norway64!B115      ="",
Norway64!T116      ="",Norway64!T115      ="",
Switzerland65!L116 ="",Switzerland65!L115 ="",
Switzerland65!B116 ="",Switzerland65!B115 ="",
Switzerland65!T116 ="",Switzerland65!T115 =""),"",
LN(SQRT(
(Australia61!L116/Australia61!B116
 +Canada62!L116/Canada62!B116
 +Japan63!L116/Japan63!B116
 +Norway64!L116/Norway64!B116
 +Switzerland65!L116/Switzerland65!B116)
/(Australia61!L116/Australia61!T116*Australia61!T115/Australia61!B115
 +Canada62!L116/Canada62!T116*Canada62!T115/Canada62!B115
 +Japan63!L116/Japan63!T116*Japan63!T115/Japan63!B115
 +Norway64!L116/Norway64!T116*Norway64!T115/Norway64!B115
 +Switzerland65!L116/Switzerland65!T116*Switzerland65!T115/Switzerland65!B115)
*(Australia61!L115/Australia61!T115*Australia61!T116/Australia61!B116
 +Canada62!L115/Canada62!T115*Canada62!T116/Canada62!B116
 +Japan63!L115/Japan63!T115*Japan63!T116/Japan63!B116
 +Norway64!L115/Norway64!T115*Norway64!T116/Norway64!B116
 +Switzerland65!L115/Switzerland65!T115*Switzerland65!T116/Switzerland65!B116)
/(Australia61!L115/Australia61!B115
 +Canada62!L115/Canada62!B115
 +Japan63!L115/Japan63!B115
 +Norway64!L115/Norway64!B115
 +Switzerland65!L115/Switzerland65!B115))))</f>
        <v>-3.9974104279415799E-2</v>
      </c>
      <c r="Q116" s="61">
        <f t="shared" si="4"/>
        <v>2.2485296548395844E-3</v>
      </c>
      <c r="R116" s="61">
        <f t="shared" si="5"/>
        <v>-2.5536356234800554E-2</v>
      </c>
      <c r="S116" s="61">
        <f t="shared" si="6"/>
        <v>-9.8938992912131467E-3</v>
      </c>
      <c r="T116" s="61">
        <f t="shared" si="7"/>
        <v>-5.3800776567496003E-2</v>
      </c>
      <c r="U116" s="61">
        <f t="shared" si="8"/>
        <v>-6.1997239767581216E-2</v>
      </c>
      <c r="V116" s="61">
        <f>IF(OR(
Australia61!V116   ="",
Australia61!U116   ="",
Canada62!V116      ="",
Canada62!U116      ="",
Japan63!V116       ="",
Japan63!U116       ="",
Norway64!V116      ="",
Norway64!U116      ="",
Switzerland65!V116 ="",
Switzerland65!U116 =""),"",
LN((Australia61!V116+Canada62!V116+Japan63!V116+Norway64!V116+Switzerland65!V116)
/(Australia61!U116+Canada62!U116+Japan63!U116+Norway64!U116+Switzerland65!U116)))</f>
        <v>-0.71500884874109616</v>
      </c>
      <c r="W116" s="61">
        <f>IF(OR(
Australia61!V116   ="",
Australia61!W116   ="",
Australia61!U116   ="",
Canada62!V116      ="",
Canada62!W116      ="",
Canada62!U116      ="",
Japan63!V116       ="",
Japan63!W116       ="",
Japan63!U116       ="",
Norway64!V116      ="",
Norway64!W116      ="",
Norway64!U116      ="",
Switzerland65!V116 ="",
Switzerland65!W116 ="",
Switzerland65!V116 =""),"",
LN((Australia61!V116*Australia61!W116+Canada62!V116*Canada62!W116+Japan63!V116*Japan63!W116+Norway64!V116*Norway64!W116+Switzerland65!V116*Switzerland65!W116)
/(Australia61!U116+Canada62!U116+Japan63!U116+Norway64!U116+Switzerland65!U116)))</f>
        <v>6.8935013709328405</v>
      </c>
      <c r="X116" s="61">
        <f>IF(OR(
Australia61!X116   ="",
Australia61!D116   ="",
Australia61!B116   ="",
Canada62!X116      ="",
Canada62!D116      ="",
Canada62!B116      ="",
Japan63!X116       ="",
Japan63!D116       ="",
Japan63!B116       ="",
Norway64!X116      ="",
Norway64!D116      ="",
Norway64!B116      ="",
Switzerland65!X116 ="",
Switzerland65!D116 ="",
Switzerland65!B116 =""),"",
(Australia61!X116*Australia61!D116/Australia61!B116
 +Canada62!X116*Canada62!D116/Canada62!B116
 +Japan63!X116*Japan63!D116/Japan63!B116
 +Norway64!X116*Norway64!D116/Norway64!B116
 +Switzerland65!X116*Switzerland65!D116/Switzerland65!B116)
/(Australia61!D116/Australia61!B116
 +Canada62!D116/Canada62!B116
 +Japan63!D116/Japan63!B116
 +Norway64!D116/Norway64!B116
 +Switzerland65!D116/Switzerland65!B116))</f>
        <v>0.67393613634623972</v>
      </c>
      <c r="Y116" s="61">
        <f>IF(OR(
Australia61!Y116   ="",
Australia61!D116   ="",
Australia61!B116   ="",
Canada62!Y116      ="",
Canada62!D116      ="",
Canada62!B116      ="",
Japan63!Y116       ="",
Japan63!D116       ="",
Japan63!B116       ="",
Norway64!Y116      ="",
Norway64!D116      ="",
Norway64!B116      ="",
Switzerland65!Y116 ="",
Switzerland65!D116 ="",
Switzerland65!B116 =""),"",
(Australia61!Y116/Australia61!B116
 +Canada62!Y116/Canada62!B116
 +Japan63!Y116/Japan63!B116
 +Norway64!Y116/Norway64!B116
 +Switzerland65!Y116/Switzerland65!B116)
/(Australia61!D116/Australia61!B116
 +Canada62!D116/Canada62!B116
 +Japan63!D116/Japan63!B116
 +Norway64!D116/Norway64!B116
 +Switzerland65!D116/Switzerland65!B116))</f>
        <v>0.12813911902879246</v>
      </c>
      <c r="Z116" s="61">
        <v>9.09</v>
      </c>
      <c r="AA116" s="62">
        <f t="shared" si="3"/>
        <v>0.1003768645118346</v>
      </c>
      <c r="AB116" s="61">
        <f>IF(OR(
Australia61!AB116   ="",
Australia61!D116   ="",
Australia61!B116   ="",
Canada62!AB116      ="",
Canada62!D116      ="",
Canada62!B116      ="",
Japan63!AB116       ="",
Japan63!D116       ="",
Japan63!B116       ="",
Norway64!AB116      ="",
Norway64!D116      ="",
Norway64!B116      ="",
Switzerland65!AB116 ="",
Switzerland65!D116 ="",
Switzerland65!B116 =""),"",
(Australia61!AB116*Australia61!D116/Australia61!B116
 +Canada62!AB116*Canada62!D116/Canada62!B116
 +Japan63!AB116*Japan63!D116/Japan63!B116
 +Norway64!AB116*Norway64!D116/Norway64!B116
 +Switzerland65!AB116*Switzerland65!D116/Switzerland65!B116)
/(Australia61!D116/Australia61!B116
 +Canada62!D116/Canada62!B116
 +Japan63!D116/Japan63!B116
 +Norway64!D116/Norway64!B116
 +Switzerland65!D116/Switzerland65!B116))</f>
        <v>0.56248479496194148</v>
      </c>
    </row>
    <row r="117" spans="1:28">
      <c r="A117" s="62">
        <v>1984</v>
      </c>
      <c r="B117" s="62">
        <f>IF(OR(
Australia61!AC117   ="",
Australia61!D117   ="",
Australia61!B117   ="",
Canada62!AC117      ="",
Canada62!D117      ="",
Canada62!B117      ="",
Japan63!AC117       ="",
Japan63!D117       ="",
Japan63!B117       ="",
Norway64!AC117      ="",
Norway64!D117      ="",
Norway64!B117      ="",
Switzerland65!AC117 ="",
Switzerland65!D117 ="",
Switzerland65!B117 =""),"",
(Australia61!AC117*Australia61!D117/Australia61!B117
 +Canada62!AC117*Canada62!D117/Canada62!B117
 +Japan63!AC117*Japan63!D117/Japan63!B117
 +Norway64!AC117*Norway64!D117/Norway64!B117
 +Switzerland65!AC117*Switzerland65!D117/Switzerland65!B117)
/(Australia61!D117/Australia61!B117
 +Canada62!D117/Canada62!B117
 +Japan63!D117/Japan63!B117
 +Norway64!D117/Norway64!B117
 +Switzerland65!D117/Switzerland65!B117))</f>
        <v>1.9917123459635373E-2</v>
      </c>
      <c r="C117" s="61">
        <f>IF(OR(
Australia61!F117   ="",
Australia61!D117   ="",
Australia61!B117   ="",
Canada62!F117      ="",
Canada62!D117      ="",
Canada62!B117      ="",
Japan63!F117       ="",
Japan63!D117       ="",
Japan63!B117       ="",
Norway64!F117      ="",
Norway64!D117      ="",
Norway64!B117      ="",
Switzerland65!F117 ="",
Switzerland65!D117 ="",
Switzerland65!B117 =""),"",
(Australia61!F117*Australia61!D117/Australia61!B117
 +Canada62!F117*Canada62!D117/Canada62!B117
 +Japan63!F117*Japan63!D117/Japan63!B117
 +Norway64!F117*Norway64!D117/Norway64!B117
 +Switzerland65!F117*Switzerland65!D117/Switzerland65!B117)
/(Australia61!D117/Australia61!B117
 +Canada62!D117/Canada62!B117
 +Japan63!D117/Japan63!B117
 +Norway64!D117/Norway64!B117
 +Switzerland65!D117/Switzerland65!B117))</f>
        <v>0.55056808624237918</v>
      </c>
      <c r="D117" s="61" t="str">
        <f>IF(OR(
Australia61!AE117   ="",
Australia61!D117   ="",
Australia61!B117   ="",
Canada62!AE117      ="",
Canada62!D117      ="",
Canada62!B117      ="",
Japan63!AE117       ="",
Japan63!D117       ="",
Japan63!B117       ="",
Norway64!AE117      ="",
Norway64!D117      ="",
Norway64!B117      ="",
Switzerland65!AE117 ="",
Switzerland65!D117 ="",
Switzerland65!B117 =""),"",
(Australia61!AE117*Australia61!D117/Australia61!B117
 +Canada62!AE117*Canada62!D117/Canada62!B117
 +Japan63!AE117*Japan63!D117/Japan63!B117
 +Norway64!AE117*Norway64!D117/Norway64!B117
 +Switzerland65!AE117*Switzerland65!D117/Switzerland65!B117)
/(Australia61!D117/Australia61!B117
 +Canada62!D117/Canada62!B117
 +Japan63!D117/Japan63!B117
 +Norway64!D117/Norway64!B117
 +Switzerland65!D117/Switzerland65!B117))</f>
        <v/>
      </c>
      <c r="E117" s="61">
        <f>IF(OR(
Australia61!H117   ="",
Australia61!D117   ="",
Australia61!B117   ="",
Canada62!H117      ="",
Canada62!D117      ="",
Canada62!B117      ="",
Japan63!H117       ="",
Japan63!D117       ="",
Japan63!B117       ="",
Norway64!H117      ="",
Norway64!D117      ="",
Norway64!B117      ="",
Switzerland65!H117 ="",
Switzerland65!D117 ="",
Switzerland65!B117 =""),"",
(Australia61!H117*Australia61!D117/Australia61!B117
 +Canada62!H117*Canada62!D117/Canada62!B117
 +Japan63!H117*Japan63!D117/Japan63!B117
 +Norway64!H117*Norway64!D117/Norway64!B117
 +Switzerland65!H117*Switzerland65!D117/Switzerland65!B117)
/(Australia61!D117/Australia61!B117
 +Canada62!D117/Canada62!B117
 +Japan63!D117/Japan63!B117
 +Norway64!D117/Norway64!B117
 +Switzerland65!D117/Switzerland65!B117))</f>
        <v>0.25986318785498819</v>
      </c>
      <c r="F117" s="61">
        <f>IF(OR(
Australia61!I117   ="",
Australia61!D117   ="",
Australia61!B117   ="",
Canada62!I117      ="",
Canada62!D117      ="",
Canada62!B117      ="",
Japan63!I117       ="",
Japan63!D117       ="",
Japan63!B117       ="",
Norway64!I117      ="",
Norway64!D117      ="",
Norway64!B117      ="",
Switzerland65!I117 ="",
Switzerland65!D117 ="",
Switzerland65!B117 =""),"",
(Australia61!I117/Australia61!B117
 +Canada62!I117/Canada62!B117
 +Japan63!I117/Japan63!B117
 +Norway64!I117/Norway64!B117
 +Switzerland65!I117/Switzerland65!B117)
/(Australia61!D117/Australia61!B117
 +Canada62!D117/Canada62!B117
 +Japan63!D117/Japan63!B117
 +Norway64!D117/Norway64!B117
 +Switzerland65!D117/Switzerland65!B117))</f>
        <v>0.19578762023328977</v>
      </c>
      <c r="G117" s="61">
        <f>IF(OR(
Australia61!J117   ="",
Australia61!D117   ="",
Australia61!B117   ="",
Canada62!J117      ="",
Canada62!D117      ="",
Canada62!B117      ="",
Japan63!J117       ="",
Japan63!D117       ="",
Japan63!B117       ="",
Norway64!J117      ="",
Norway64!D117      ="",
Norway64!B117      ="",
Switzerland65!J117 ="",
Switzerland65!D117 ="",
Switzerland65!B117 =""),"",
(Australia61!J117/Australia61!B117
 +Canada62!J117/Canada62!B117
 +Japan63!J117/Japan63!B117
 +Norway64!J117/Norway64!B117
 +Switzerland65!J117/Switzerland65!B117)
/(Australia61!D117/Australia61!B117
 +Canada62!D117/Canada62!B117
 +Japan63!D117/Japan63!B117
 +Norway64!D117/Norway64!B117
 +Switzerland65!D117/Switzerland65!B117))</f>
        <v>0.15365277188658161</v>
      </c>
      <c r="H117" s="61">
        <f>IF(OR(
Australia61!K117   ="",
Australia61!D117   ="",
Australia61!B117   ="",
Canada62!K117      ="",
Canada62!D117      ="",
Canada62!B117      ="",
Japan63!K117       ="",
Japan63!D117       ="",
Japan63!B117       ="",
Norway64!K117      ="",
Norway64!D117      ="",
Norway64!B117      ="",
Switzerland65!K117 ="",
Switzerland65!D117 ="",
Switzerland65!B117 =""),"",
(Australia61!K117/Australia61!B117
 +Canada62!K117/Canada62!B117
 +Japan63!K117/Japan63!B117
 +Norway64!K117/Norway64!B117
 +Switzerland65!K117/Switzerland65!B117)
/(Australia61!D117/Australia61!B117
 +Canada62!D117/Canada62!B117
 +Japan63!D117/Japan63!B117
 +Norway64!D117/Norway64!B117
 +Switzerland65!D117/Switzerland65!B117))</f>
        <v>0.1661628887242142</v>
      </c>
      <c r="I117" s="61">
        <f>IF(OR(
Australia61!L117   ="",
Australia61!D117   ="",
Australia61!B117   ="",
Canada62!L117      ="",
Canada62!D117      ="",
Canada62!B117      ="",
Japan63!L117       ="",
Japan63!D117       ="",
Japan63!B117       ="",
Norway64!L117      ="",
Norway64!D117      ="",
Norway64!B117      ="",
Switzerland65!L117 ="",
Switzerland65!D117 ="",
Switzerland65!B117 =""),"",
(Australia61!L117/Australia61!B117
 +Canada62!L117/Canada62!B117
 +Japan63!L117/Japan63!B117
 +Norway64!L117/Norway64!B117
 +Switzerland65!L117/Switzerland65!B117)
/(Australia61!D117/Australia61!B117
 +Canada62!D117/Canada62!B117
 +Japan63!D117/Japan63!B117
 +Norway64!D117/Norway64!B117
 +Switzerland65!D117/Switzerland65!B117))</f>
        <v>0.14239206286247588</v>
      </c>
      <c r="J117" s="61">
        <f t="shared" si="2"/>
        <v>2.3770825861738315E-2</v>
      </c>
      <c r="K117" s="62">
        <f>IF(OR(
Australia61!D117   ="",Australia61!D116   ="",
Australia61!B117   ="",Australia61!B116   ="",
Australia61!N117   ="",Australia61!N116   ="",
Canada62!D117      ="",Canada62!D116      ="",
Canada62!B117      ="",Canada62!B116      ="",
Canada62!N117      ="",Canada62!N116      ="",
Japan63!D117       ="",Japan63!D116       ="",
Japan63!B117       ="",Japan63!B116       ="",
Japan63!N117       ="",Japan63!N116       ="",
Norway64!D117      ="",Norway64!D116      ="",
Norway64!B117      ="",Norway64!B116      ="",
Norway64!N117      ="",Norway64!N116      ="",
Switzerland65!D117 ="",Switzerland65!D116 ="",
Switzerland65!B117 ="",Switzerland65!B116 ="",
Switzerland65!N117 ="",Switzerland65!N116 =""),"",
LN(SQRT(
(Australia61!D117/Australia61!B117
 +Canada62!D117/Canada62!B117
 +Japan63!D117/Japan63!B117
 +Norway64!D117/Norway64!B117
 +Switzerland65!D117/Switzerland65!B117)
/(Australia61!D117/Australia61!N117*Australia61!N116/Australia61!B116
 +Canada62!D117/Canada62!N117*Canada62!N116/Canada62!B116
 +Japan63!D117/Japan63!N117*Japan63!N116/Japan63!B116
 +Norway64!D117/Norway64!N117*Norway64!N116/Norway64!B116
 +Switzerland65!D117/Switzerland65!N117*Switzerland65!N116/Switzerland65!B116)
*(Australia61!D116/Australia61!N116*Australia61!N117/Australia61!B117
 +Canada62!D116/Canada62!N116*Canada62!N117/Canada62!B117
 +Japan63!D116/Japan63!N116*Japan63!N117/Japan63!B117
 +Norway64!D116/Norway64!N116*Norway64!N117/Norway64!B117
 +Switzerland65!D116/Switzerland65!N116*Switzerland65!N117/Switzerland65!B117)
/(Australia61!D116/Australia61!B116
 +Canada62!D116/Canada62!B116
 +Japan63!D116/Japan63!B116
 +Norway64!D116/Norway64!B116
 +Switzerland65!D116/Switzerland65!B116))))</f>
        <v>-4.8170429101641647E-2</v>
      </c>
      <c r="L117" s="62">
        <f>IF(OR(
Australia61!F117   ="",Australia61!F116   ="",
Australia61!D117   ="",Australia61!D116   ="",
Australia61!B117   ="",Australia61!B116   ="",
Australia61!P117   ="",Australia61!P116   ="",
Canada62!F117      ="",Canada62!F116      ="",
Canada62!D117      ="",Canada62!D116      ="",
Canada62!B117      ="",Canada62!B116      ="",
Canada62!P117      ="",Canada62!P116      ="",
Japan63!F117       ="",Japan63!F116       ="",
Japan63!D117       ="",Japan63!D116       ="",
Japan63!B117       ="",Japan63!B116       ="",
Japan63!P117       ="",Japan63!P116       ="",
Norway64!F117      ="",Norway64!F116      ="",
Norway64!D117      ="",Norway64!D116      ="",
Norway64!B117      ="",Norway64!B116      ="",
Norway64!P117      ="",Norway64!P116      ="",
Switzerland65!F117 ="",Switzerland65!F116 ="",
Switzerland65!D117 ="",Switzerland65!D116 ="",
Switzerland65!B117 ="",Switzerland65!B116 ="",
Switzerland65!P117 ="",Switzerland65!P116 =""),"",
LN(SQRT(
(Australia61!D117*Australia61!F117/Australia61!B117
 +Canada62!D117*Canada62!F117/Canada62!B117
 +Japan63!D117*Japan63!F117/Japan63!B117
 +Norway64!D117*Norway64!F117/Norway64!B117
 +Switzerland65!D117*Switzerland65!F117/Switzerland65!B117)
/(Australia61!D117*Australia61!F117/Australia61!P117*Australia61!P116/Australia61!B116
 +Canada62!D117*Canada62!F117/Canada62!P117*Canada62!P116/Canada62!B116
 +Japan63!D117*Japan63!F117/Japan63!P117*Japan63!P116/Japan63!B116
 +Norway64!D117*Norway64!F117/Norway64!P117*Norway64!P116/Norway64!B116
 +Switzerland65!D117*Switzerland65!F117/Switzerland65!P117*Switzerland65!P116/Switzerland65!B116)
*(Australia61!D116*Australia61!F116/Australia61!P116*Australia61!P117/Australia61!B117
 +Canada62!D116*Canada62!F116/Canada62!P116*Canada62!P117/Canada62!B117
 +Japan63!D116*Japan63!F116/Japan63!P116*Japan63!P117/Japan63!B117
 +Norway64!D116*Norway64!F116/Norway64!P116*Norway64!P117/Norway64!B117
 +Switzerland65!D116*Switzerland65!F116/Switzerland65!P116*Switzerland65!P117/Switzerland65!B117)
/(Australia61!D116*Australia61!F116/Australia61!B116
 +Canada62!D116*Canada62!F116/Canada62!B116
 +Japan63!D116*Japan63!F116/Japan63!B116
 +Norway64!D116*Norway64!F116/Norway64!B116
 +Switzerland65!D116*Switzerland65!F116/Switzerland65!B116))))</f>
        <v>-5.3046587872476784E-2</v>
      </c>
      <c r="M117" s="62">
        <f>IF(OR(
Australia61!H117   ="",Australia61!H116   ="",
Australia61!D117   ="",Australia61!D116   ="",
Australia61!B117   ="",Australia61!B116   ="",
Australia61!Q117   ="",Australia61!Q116   ="",
Canada62!H117      ="",Canada62!H116      ="",
Canada62!D117      ="",Canada62!D116      ="",
Canada62!B117      ="",Canada62!B116      ="",
Canada62!Q117      ="",Canada62!Q116      ="",
Japan63!H117       ="",Japan63!H116       ="",
Japan63!D117       ="",Japan63!D116       ="",
Japan63!B117       ="",Japan63!B116       ="",
Japan63!Q117       ="",Japan63!Q116       ="",
Norway64!H117      ="",Norway64!H116      ="",
Norway64!D117      ="",Norway64!D116      ="",
Norway64!B117      ="",Norway64!B116      ="",
Norway64!Q117      ="",Norway64!Q116      ="",
Switzerland65!H117 ="",Switzerland65!H116 ="",
Switzerland65!D117 ="",Switzerland65!D116 ="",
Switzerland65!B117 ="",Switzerland65!B116 ="",
Switzerland65!Q117 ="",Switzerland65!Q116 =""),"",
LN(SQRT(
(Australia61!D117*Australia61!H117/Australia61!B117
 +Canada62!D117*Canada62!H117/Canada62!B117
 +Japan63!D117*Japan63!H117/Japan63!B117
 +Norway64!D117*Norway64!H117/Norway64!B117
 +Switzerland65!D117*Switzerland65!H117/Switzerland65!B117)
/(Australia61!D117*Australia61!H117/Australia61!Q117*Australia61!Q116/Australia61!B116
 +Canada62!D117*Canada62!H117/Canada62!Q117*Canada62!Q116/Canada62!B116
 +Japan63!D117*Japan63!H117/Japan63!Q117*Japan63!Q116/Japan63!B116
 +Norway64!D117*Norway64!H117/Norway64!Q117*Norway64!Q116/Norway64!B116
 +Switzerland65!D117*Switzerland65!H117/Switzerland65!Q117*Switzerland65!Q116/Switzerland65!B116)
*(Australia61!D116*Australia61!H116/Australia61!Q116*Australia61!Q117/Australia61!B117
 +Canada62!D116*Canada62!H116/Canada62!Q116*Canada62!Q117/Canada62!B117
 +Japan63!D116*Japan63!H116/Japan63!Q116*Japan63!Q117/Japan63!B117
 +Norway64!D116*Norway64!H116/Norway64!Q116*Norway64!Q117/Norway64!B117
 +Switzerland65!D116*Switzerland65!H116/Switzerland65!Q116*Switzerland65!Q117/Switzerland65!B117)
/(Australia61!D116*Australia61!H116/Australia61!B116
 +Canada62!D116*Canada62!H116/Canada62!B116
 +Japan63!D116*Japan63!H116/Japan63!B116
 +Norway64!D116*Norway64!H116/Norway64!B116
 +Switzerland65!D116*Switzerland65!H116/Switzerland65!B116))))</f>
        <v>-7.0190916700152386E-2</v>
      </c>
      <c r="N117" s="62">
        <f>IF(OR(
Australia61!I117   ="",Australia61!I116   ="",
Australia61!B117   ="",Australia61!B116   ="",
Australia61!R117   ="",Australia61!R116   ="",
Canada62!I117      ="",Canada62!I116      ="",
Canada62!B117      ="",Canada62!B116      ="",
Canada62!R117      ="",Canada62!R116      ="",
Japan63!I117       ="",Japan63!I116       ="",
Japan63!B117       ="",Japan63!B116       ="",
Japan63!R117       ="",Japan63!R116       ="",
Norway64!I117      ="",Norway64!I116      ="",
Norway64!B117      ="",Norway64!B116      ="",
Norway64!R117      ="",Norway64!R116      ="",
Switzerland65!I117 ="",Switzerland65!I116 ="",
Switzerland65!B117 ="",Switzerland65!B116 ="",
Switzerland65!R117 ="",Switzerland65!R116 =""),"",
LN(SQRT(
(Australia61!I117/Australia61!B117
 +Canada62!I117/Canada62!B117
 +Japan63!I117/Japan63!B117
 +Norway64!I117/Norway64!B117
 +Switzerland65!I117/Switzerland65!B117)
/(Australia61!I117/Australia61!R117*Australia61!R116/Australia61!B116
 +Canada62!I117/Canada62!R117*Canada62!R116/Canada62!B116
 +Japan63!I117/Japan63!R117*Japan63!R116/Japan63!B116
 +Norway64!I117/Norway64!R117*Norway64!R116/Norway64!B116
 +Switzerland65!I117/Switzerland65!R117*Switzerland65!R116/Switzerland65!B116)
*(Australia61!I116/Australia61!R116*Australia61!R117/Australia61!B117
 +Canada62!I116/Canada62!R116*Canada62!R117/Canada62!B117
 +Japan63!I116/Japan63!R116*Japan63!R117/Japan63!B117
 +Norway64!I116/Norway64!R116*Norway64!R117/Norway64!B117
 +Switzerland65!I116/Switzerland65!R116*Switzerland65!R117/Switzerland65!B117)
/(Australia61!I116/Australia61!B116
 +Canada62!I116/Canada62!B116
 +Japan63!I116/Japan63!B116
 +Norway64!I116/Norway64!B116
 +Switzerland65!I116/Switzerland65!B116))))</f>
        <v>-5.3458485201315832E-2</v>
      </c>
      <c r="O117" s="62">
        <f>IF(OR(
Australia61!K117   ="",Australia61!K116   ="",
Australia61!B117   ="",Australia61!B116   ="",
Australia61!S117   ="",Australia61!S116   ="",
Canada62!K117      ="",Canada62!K116      ="",
Canada62!B117      ="",Canada62!B116      ="",
Canada62!S117      ="",Canada62!S116      ="",
Japan63!K117       ="",Japan63!K116       ="",
Japan63!B117       ="",Japan63!B116       ="",
Japan63!S117       ="",Japan63!S116       ="",
Norway64!K117      ="",Norway64!K116      ="",
Norway64!B117      ="",Norway64!B116      ="",
Norway64!S117      ="",Norway64!S116      ="",
Switzerland65!K117 ="",Switzerland65!K116 ="",
Switzerland65!B117 ="",Switzerland65!B116 ="",
Switzerland65!S117 ="",Switzerland65!S116 =""),"",
LN(SQRT(
(Australia61!K117/Australia61!B117
 +Canada62!K117/Canada62!B117
 +Japan63!K117/Japan63!B117
 +Norway64!K117/Norway64!B117
 +Switzerland65!K117/Switzerland65!B117)
/(Australia61!K117/Australia61!S117*Australia61!S116/Australia61!B116
 +Canada62!K117/Canada62!S117*Canada62!S116/Canada62!B116
 +Japan63!K117/Japan63!S117*Japan63!S116/Japan63!B116
 +Norway64!K117/Norway64!S117*Norway64!S116/Norway64!B116
 +Switzerland65!K117/Switzerland65!S117*Switzerland65!S116/Switzerland65!B116)
*(Australia61!K116/Australia61!S116*Australia61!S117/Australia61!B117
 +Canada62!K116/Canada62!S116*Canada62!S117/Canada62!B117
 +Japan63!K116/Japan63!S116*Japan63!S117/Japan63!B117
 +Norway64!K116/Norway64!S116*Norway64!S117/Norway64!B117
 +Switzerland65!K116/Switzerland65!S116*Switzerland65!S117/Switzerland65!B117)
/(Australia61!K116/Australia61!B116
 +Canada62!K116/Canada62!B116
 +Japan63!K116/Japan63!B116
 +Norway64!K116/Norway64!B116
 +Switzerland65!K116/Switzerland65!B116))))</f>
        <v>-6.7376761646479322E-2</v>
      </c>
      <c r="P117" s="62">
        <f>IF(OR(
Australia61!L117   ="",Australia61!L116   ="",
Australia61!B117   ="",Australia61!B116   ="",
Australia61!T117   ="",Australia61!T116   ="",
Canada62!L117      ="",Canada62!L116      ="",
Canada62!B117      ="",Canada62!B116      ="",
Canada62!T117      ="",Canada62!T116      ="",
Japan63!L117       ="",Japan63!L116       ="",
Japan63!B117       ="",Japan63!B116       ="",
Japan63!T117       ="",Japan63!T116       ="",
Norway64!L117      ="",Norway64!L116      ="",
Norway64!B117      ="",Norway64!B116      ="",
Norway64!T117      ="",Norway64!T116      ="",
Switzerland65!L117 ="",Switzerland65!L116 ="",
Switzerland65!B117 ="",Switzerland65!B116 ="",
Switzerland65!T117 ="",Switzerland65!T116 =""),"",
LN(SQRT(
(Australia61!L117/Australia61!B117
 +Canada62!L117/Canada62!B117
 +Japan63!L117/Japan63!B117
 +Norway64!L117/Norway64!B117
 +Switzerland65!L117/Switzerland65!B117)
/(Australia61!L117/Australia61!T117*Australia61!T116/Australia61!B116
 +Canada62!L117/Canada62!T117*Canada62!T116/Canada62!B116
 +Japan63!L117/Japan63!T117*Japan63!T116/Japan63!B116
 +Norway64!L117/Norway64!T117*Norway64!T116/Norway64!B116
 +Switzerland65!L117/Switzerland65!T117*Switzerland65!T116/Switzerland65!B116)
*(Australia61!L116/Australia61!T116*Australia61!T117/Australia61!B117
 +Canada62!L116/Canada62!T116*Canada62!T117/Canada62!B117
 +Japan63!L116/Japan63!T116*Japan63!T117/Japan63!B117
 +Norway64!L116/Norway64!T116*Norway64!T117/Norway64!B117
 +Switzerland65!L116/Switzerland65!T116*Switzerland65!T117/Switzerland65!B117)
/(Australia61!L116/Australia61!B116
 +Canada62!L116/Canada62!B116
 +Japan63!L116/Japan63!B116
 +Norway64!L116/Norway64!B116
 +Switzerland65!L116/Switzerland65!B116))))</f>
        <v>-7.4095250949659047E-2</v>
      </c>
      <c r="Q117" s="61">
        <f t="shared" si="4"/>
        <v>-4.8761587708351373E-3</v>
      </c>
      <c r="R117" s="61">
        <f t="shared" si="5"/>
        <v>-2.2020487598510739E-2</v>
      </c>
      <c r="S117" s="61">
        <f t="shared" si="6"/>
        <v>-5.2880560996741849E-3</v>
      </c>
      <c r="T117" s="61">
        <f t="shared" si="7"/>
        <v>-1.9206332544837675E-2</v>
      </c>
      <c r="U117" s="61">
        <f t="shared" si="8"/>
        <v>-2.59248218480174E-2</v>
      </c>
      <c r="V117" s="61">
        <f>IF(OR(
Australia61!V117   ="",
Australia61!U117   ="",
Canada62!V117      ="",
Canada62!U117      ="",
Japan63!V117       ="",
Japan63!U117       ="",
Norway64!V117      ="",
Norway64!U117      ="",
Switzerland65!V117 ="",
Switzerland65!U117 =""),"",
LN((Australia61!V117+Canada62!V117+Japan63!V117+Norway64!V117+Switzerland65!V117)
/(Australia61!U117+Canada62!U117+Japan63!U117+Norway64!U117+Switzerland65!U117)))</f>
        <v>-0.71361272872080517</v>
      </c>
      <c r="W117" s="61">
        <f>IF(OR(
Australia61!V117   ="",
Australia61!W117   ="",
Australia61!U117   ="",
Canada62!V117      ="",
Canada62!W117      ="",
Canada62!U117      ="",
Japan63!V117       ="",
Japan63!W117       ="",
Japan63!U117       ="",
Norway64!V117      ="",
Norway64!W117      ="",
Norway64!U117      ="",
Switzerland65!V117 ="",
Switzerland65!W117 ="",
Switzerland65!V117 =""),"",
LN((Australia61!V117*Australia61!W117+Canada62!V117*Canada62!W117+Japan63!V117*Japan63!W117+Norway64!V117*Norway64!W117+Switzerland65!V117*Switzerland65!W117)
/(Australia61!U117+Canada62!U117+Japan63!U117+Norway64!U117+Switzerland65!U117)))</f>
        <v>6.899475258579745</v>
      </c>
      <c r="X117" s="61">
        <f>IF(OR(
Australia61!X117   ="",
Australia61!D117   ="",
Australia61!B117   ="",
Canada62!X117      ="",
Canada62!D117      ="",
Canada62!B117      ="",
Japan63!X117       ="",
Japan63!D117       ="",
Japan63!B117       ="",
Norway64!X117      ="",
Norway64!D117      ="",
Norway64!B117      ="",
Switzerland65!X117 ="",
Switzerland65!D117 ="",
Switzerland65!B117 =""),"",
(Australia61!X117*Australia61!D117/Australia61!B117
 +Canada62!X117*Canada62!D117/Canada62!B117
 +Japan63!X117*Japan63!D117/Japan63!B117
 +Norway64!X117*Norway64!D117/Norway64!B117
 +Switzerland65!X117*Switzerland65!D117/Switzerland65!B117)
/(Australia61!D117/Australia61!B117
 +Canada62!D117/Canada62!B117
 +Japan63!D117/Japan63!B117
 +Norway64!D117/Norway64!B117
 +Switzerland65!D117/Switzerland65!B117))</f>
        <v>0.66619409060669355</v>
      </c>
      <c r="Y117" s="61">
        <f>IF(OR(
Australia61!Y117   ="",
Australia61!D117   ="",
Australia61!B117   ="",
Canada62!Y117      ="",
Canada62!D117      ="",
Canada62!B117      ="",
Japan63!Y117       ="",
Japan63!D117       ="",
Japan63!B117       ="",
Norway64!Y117      ="",
Norway64!D117      ="",
Norway64!B117      ="",
Switzerland65!Y117 ="",
Switzerland65!D117 ="",
Switzerland65!B117 =""),"",
(Australia61!Y117/Australia61!B117
 +Canada62!Y117/Canada62!B117
 +Japan63!Y117/Japan63!B117
 +Norway64!Y117/Norway64!B117
 +Switzerland65!Y117/Switzerland65!B117)
/(Australia61!D117/Australia61!B117
 +Canada62!D117/Canada62!B117
 +Japan63!D117/Japan63!B117
 +Norway64!D117/Norway64!B117
 +Switzerland65!D117/Switzerland65!B117))</f>
        <v>0.12542139217952558</v>
      </c>
      <c r="Z117" s="61">
        <v>10.23</v>
      </c>
      <c r="AA117" s="62">
        <f t="shared" si="3"/>
        <v>0.13907042910164163</v>
      </c>
      <c r="AB117" s="61">
        <f>IF(OR(
Australia61!AB117   ="",
Australia61!D117   ="",
Australia61!B117   ="",
Canada62!AB117      ="",
Canada62!D117      ="",
Canada62!B117      ="",
Japan63!AB117       ="",
Japan63!D117       ="",
Japan63!B117       ="",
Norway64!AB117      ="",
Norway64!D117      ="",
Norway64!B117      ="",
Switzerland65!AB117 ="",
Switzerland65!D117 ="",
Switzerland65!B117 =""),"",
(Australia61!AB117*Australia61!D117/Australia61!B117
 +Canada62!AB117*Canada62!D117/Canada62!B117
 +Japan63!AB117*Japan63!D117/Japan63!B117
 +Norway64!AB117*Norway64!D117/Norway64!B117
 +Switzerland65!AB117*Switzerland65!D117/Switzerland65!B117)
/(Australia61!D117/Australia61!B117
 +Canada62!D117/Canada62!B117
 +Japan63!D117/Japan63!B117
 +Norway64!D117/Norway64!B117
 +Switzerland65!D117/Switzerland65!B117))</f>
        <v>0.5788931750902635</v>
      </c>
    </row>
    <row r="118" spans="1:28">
      <c r="A118" s="62">
        <v>1985</v>
      </c>
      <c r="B118" s="62">
        <f>IF(OR(
Australia61!AC118   ="",
Australia61!D118   ="",
Australia61!B118   ="",
Canada62!AC118      ="",
Canada62!D118      ="",
Canada62!B118      ="",
Japan63!AC118       ="",
Japan63!D118       ="",
Japan63!B118       ="",
Norway64!AC118      ="",
Norway64!D118      ="",
Norway64!B118      ="",
Switzerland65!AC118 ="",
Switzerland65!D118 ="",
Switzerland65!B118 =""),"",
(Australia61!AC118*Australia61!D118/Australia61!B118
 +Canada62!AC118*Canada62!D118/Canada62!B118
 +Japan63!AC118*Japan63!D118/Japan63!B118
 +Norway64!AC118*Norway64!D118/Norway64!B118
 +Switzerland65!AC118*Switzerland65!D118/Switzerland65!B118)
/(Australia61!D118/Australia61!B118
 +Canada62!D118/Canada62!B118
 +Japan63!D118/Japan63!B118
 +Norway64!D118/Norway64!B118
 +Switzerland65!D118/Switzerland65!B118))</f>
        <v>2.1813148316092157E-2</v>
      </c>
      <c r="C118" s="61">
        <f>IF(OR(
Australia61!F118   ="",
Australia61!D118   ="",
Australia61!B118   ="",
Canada62!F118      ="",
Canada62!D118      ="",
Canada62!B118      ="",
Japan63!F118       ="",
Japan63!D118       ="",
Japan63!B118       ="",
Norway64!F118      ="",
Norway64!D118      ="",
Norway64!B118      ="",
Switzerland65!F118 ="",
Switzerland65!D118 ="",
Switzerland65!B118 =""),"",
(Australia61!F118*Australia61!D118/Australia61!B118
 +Canada62!F118*Canada62!D118/Canada62!B118
 +Japan63!F118*Japan63!D118/Japan63!B118
 +Norway64!F118*Norway64!D118/Norway64!B118
 +Switzerland65!F118*Switzerland65!D118/Switzerland65!B118)
/(Australia61!D118/Australia61!B118
 +Canada62!D118/Canada62!B118
 +Japan63!D118/Japan63!B118
 +Norway64!D118/Norway64!B118
 +Switzerland65!D118/Switzerland65!B118))</f>
        <v>0.54694604020712678</v>
      </c>
      <c r="D118" s="61" t="str">
        <f>IF(OR(
Australia61!AE118   ="",
Australia61!D118   ="",
Australia61!B118   ="",
Canada62!AE118      ="",
Canada62!D118      ="",
Canada62!B118      ="",
Japan63!AE118       ="",
Japan63!D118       ="",
Japan63!B118       ="",
Norway64!AE118      ="",
Norway64!D118      ="",
Norway64!B118      ="",
Switzerland65!AE118 ="",
Switzerland65!D118 ="",
Switzerland65!B118 =""),"",
(Australia61!AE118*Australia61!D118/Australia61!B118
 +Canada62!AE118*Canada62!D118/Canada62!B118
 +Japan63!AE118*Japan63!D118/Japan63!B118
 +Norway64!AE118*Norway64!D118/Norway64!B118
 +Switzerland65!AE118*Switzerland65!D118/Switzerland65!B118)
/(Australia61!D118/Australia61!B118
 +Canada62!D118/Canada62!B118
 +Japan63!D118/Japan63!B118
 +Norway64!D118/Norway64!B118
 +Switzerland65!D118/Switzerland65!B118))</f>
        <v/>
      </c>
      <c r="E118" s="61">
        <f>IF(OR(
Australia61!H118   ="",
Australia61!D118   ="",
Australia61!B118   ="",
Canada62!H118      ="",
Canada62!D118      ="",
Canada62!B118      ="",
Japan63!H118       ="",
Japan63!D118       ="",
Japan63!B118       ="",
Norway64!H118      ="",
Norway64!D118      ="",
Norway64!B118      ="",
Switzerland65!H118 ="",
Switzerland65!D118 ="",
Switzerland65!B118 =""),"",
(Australia61!H118*Australia61!D118/Australia61!B118
 +Canada62!H118*Canada62!D118/Canada62!B118
 +Japan63!H118*Japan63!D118/Japan63!B118
 +Norway64!H118*Norway64!D118/Norway64!B118
 +Switzerland65!H118*Switzerland65!D118/Switzerland65!B118)
/(Australia61!D118/Australia61!B118
 +Canada62!D118/Canada62!B118
 +Japan63!D118/Japan63!B118
 +Norway64!D118/Norway64!B118
 +Switzerland65!D118/Switzerland65!B118))</f>
        <v>0.26409760047006248</v>
      </c>
      <c r="F118" s="61">
        <f>IF(OR(
Australia61!I118   ="",
Australia61!D118   ="",
Australia61!B118   ="",
Canada62!I118      ="",
Canada62!D118      ="",
Canada62!B118      ="",
Japan63!I118       ="",
Japan63!D118       ="",
Japan63!B118       ="",
Norway64!I118      ="",
Norway64!D118      ="",
Norway64!B118      ="",
Switzerland65!I118 ="",
Switzerland65!D118 ="",
Switzerland65!B118 =""),"",
(Australia61!I118/Australia61!B118
 +Canada62!I118/Canada62!B118
 +Japan63!I118/Japan63!B118
 +Norway64!I118/Norway64!B118
 +Switzerland65!I118/Switzerland65!B118)
/(Australia61!D118/Australia61!B118
 +Canada62!D118/Canada62!B118
 +Japan63!D118/Japan63!B118
 +Norway64!D118/Norway64!B118
 +Switzerland65!D118/Switzerland65!B118))</f>
        <v>0.18590430638755254</v>
      </c>
      <c r="G118" s="61">
        <f>IF(OR(
Australia61!J118   ="",
Australia61!D118   ="",
Australia61!B118   ="",
Canada62!J118      ="",
Canada62!D118      ="",
Canada62!B118      ="",
Japan63!J118       ="",
Japan63!D118       ="",
Japan63!B118       ="",
Norway64!J118      ="",
Norway64!D118      ="",
Norway64!B118      ="",
Switzerland65!J118 ="",
Switzerland65!D118 ="",
Switzerland65!B118 =""),"",
(Australia61!J118/Australia61!B118
 +Canada62!J118/Canada62!B118
 +Japan63!J118/Japan63!B118
 +Norway64!J118/Norway64!B118
 +Switzerland65!J118/Switzerland65!B118)
/(Australia61!D118/Australia61!B118
 +Canada62!D118/Canada62!B118
 +Japan63!D118/Japan63!B118
 +Norway64!D118/Norway64!B118
 +Switzerland65!D118/Switzerland65!B118))</f>
        <v>0.15054714079042</v>
      </c>
      <c r="H118" s="61">
        <f>IF(OR(
Australia61!K118   ="",
Australia61!D118   ="",
Australia61!B118   ="",
Canada62!K118      ="",
Canada62!D118      ="",
Canada62!B118      ="",
Japan63!K118       ="",
Japan63!D118       ="",
Japan63!B118       ="",
Norway64!K118      ="",
Norway64!D118      ="",
Norway64!B118      ="",
Switzerland65!K118 ="",
Switzerland65!D118 ="",
Switzerland65!B118 =""),"",
(Australia61!K118/Australia61!B118
 +Canada62!K118/Canada62!B118
 +Japan63!K118/Japan63!B118
 +Norway64!K118/Norway64!B118
 +Switzerland65!K118/Switzerland65!B118)
/(Australia61!D118/Australia61!B118
 +Canada62!D118/Canada62!B118
 +Japan63!D118/Japan63!B118
 +Norway64!D118/Norway64!B118
 +Switzerland65!D118/Switzerland65!B118))</f>
        <v>0.16100584710353844</v>
      </c>
      <c r="I118" s="61">
        <f>IF(OR(
Australia61!L118   ="",
Australia61!D118   ="",
Australia61!B118   ="",
Canada62!L118      ="",
Canada62!D118      ="",
Canada62!B118      ="",
Japan63!L118       ="",
Japan63!D118       ="",
Japan63!B118       ="",
Norway64!L118      ="",
Norway64!D118      ="",
Norway64!B118      ="",
Switzerland65!L118 ="",
Switzerland65!D118 ="",
Switzerland65!B118 =""),"",
(Australia61!L118/Australia61!B118
 +Canada62!L118/Canada62!B118
 +Japan63!L118/Japan63!B118
 +Norway64!L118/Norway64!B118
 +Switzerland65!L118/Switzerland65!B118)
/(Australia61!D118/Australia61!B118
 +Canada62!D118/Canada62!B118
 +Japan63!D118/Japan63!B118
 +Norway64!D118/Norway64!B118
 +Switzerland65!D118/Switzerland65!B118))</f>
        <v>0.13341435662510612</v>
      </c>
      <c r="J118" s="61">
        <f t="shared" si="2"/>
        <v>2.7591490478432318E-2</v>
      </c>
      <c r="K118" s="62">
        <f>IF(OR(
Australia61!D118   ="",Australia61!D117   ="",
Australia61!B118   ="",Australia61!B117   ="",
Australia61!N118   ="",Australia61!N117   ="",
Canada62!D118      ="",Canada62!D117      ="",
Canada62!B118      ="",Canada62!B117      ="",
Canada62!N118      ="",Canada62!N117      ="",
Japan63!D118       ="",Japan63!D117       ="",
Japan63!B118       ="",Japan63!B117       ="",
Japan63!N118       ="",Japan63!N117       ="",
Norway64!D118      ="",Norway64!D117      ="",
Norway64!B118      ="",Norway64!B117      ="",
Norway64!N118      ="",Norway64!N117      ="",
Switzerland65!D118 ="",Switzerland65!D117 ="",
Switzerland65!B118 ="",Switzerland65!B117 ="",
Switzerland65!N118 ="",Switzerland65!N117 =""),"",
LN(SQRT(
(Australia61!D118/Australia61!B118
 +Canada62!D118/Canada62!B118
 +Japan63!D118/Japan63!B118
 +Norway64!D118/Norway64!B118
 +Switzerland65!D118/Switzerland65!B118)
/(Australia61!D118/Australia61!N118*Australia61!N117/Australia61!B117
 +Canada62!D118/Canada62!N118*Canada62!N117/Canada62!B117
 +Japan63!D118/Japan63!N118*Japan63!N117/Japan63!B117
 +Norway64!D118/Norway64!N118*Norway64!N117/Norway64!B117
 +Switzerland65!D118/Switzerland65!N118*Switzerland65!N117/Switzerland65!B117)
*(Australia61!D117/Australia61!N117*Australia61!N118/Australia61!B118
 +Canada62!D117/Canada62!N117*Canada62!N118/Canada62!B118
 +Japan63!D117/Japan63!N117*Japan63!N118/Japan63!B118
 +Norway64!D117/Norway64!N117*Norway64!N118/Norway64!B118
 +Switzerland65!D117/Switzerland65!N117*Switzerland65!N118/Switzerland65!B118)
/(Australia61!D117/Australia61!B117
 +Canada62!D117/Canada62!B117
 +Japan63!D117/Japan63!B117
 +Norway64!D117/Norway64!B117
 +Switzerland65!D117/Switzerland65!B117))))</f>
        <v>0.16830081757646029</v>
      </c>
      <c r="L118" s="62">
        <f>IF(OR(
Australia61!F118   ="",Australia61!F117   ="",
Australia61!D118   ="",Australia61!D117   ="",
Australia61!B118   ="",Australia61!B117   ="",
Australia61!P118   ="",Australia61!P117   ="",
Canada62!F118      ="",Canada62!F117      ="",
Canada62!D118      ="",Canada62!D117      ="",
Canada62!B118      ="",Canada62!B117      ="",
Canada62!P118      ="",Canada62!P117      ="",
Japan63!F118       ="",Japan63!F117       ="",
Japan63!D118       ="",Japan63!D117       ="",
Japan63!B118       ="",Japan63!B117       ="",
Japan63!P118       ="",Japan63!P117       ="",
Norway64!F118      ="",Norway64!F117      ="",
Norway64!D118      ="",Norway64!D117      ="",
Norway64!B118      ="",Norway64!B117      ="",
Norway64!P118      ="",Norway64!P117      ="",
Switzerland65!F118 ="",Switzerland65!F117 ="",
Switzerland65!D118 ="",Switzerland65!D117 ="",
Switzerland65!B118 ="",Switzerland65!B117 ="",
Switzerland65!P118 ="",Switzerland65!P117 =""),"",
LN(SQRT(
(Australia61!D118*Australia61!F118/Australia61!B118
 +Canada62!D118*Canada62!F118/Canada62!B118
 +Japan63!D118*Japan63!F118/Japan63!B118
 +Norway64!D118*Norway64!F118/Norway64!B118
 +Switzerland65!D118*Switzerland65!F118/Switzerland65!B118)
/(Australia61!D118*Australia61!F118/Australia61!P118*Australia61!P117/Australia61!B117
 +Canada62!D118*Canada62!F118/Canada62!P118*Canada62!P117/Canada62!B117
 +Japan63!D118*Japan63!F118/Japan63!P118*Japan63!P117/Japan63!B117
 +Norway64!D118*Norway64!F118/Norway64!P118*Norway64!P117/Norway64!B117
 +Switzerland65!D118*Switzerland65!F118/Switzerland65!P118*Switzerland65!P117/Switzerland65!B117)
*(Australia61!D117*Australia61!F117/Australia61!P117*Australia61!P118/Australia61!B118
 +Canada62!D117*Canada62!F117/Canada62!P117*Canada62!P118/Canada62!B118
 +Japan63!D117*Japan63!F117/Japan63!P117*Japan63!P118/Japan63!B118
 +Norway64!D117*Norway64!F117/Norway64!P117*Norway64!P118/Norway64!B118
 +Switzerland65!D117*Switzerland65!F117/Switzerland65!P117*Switzerland65!P118/Switzerland65!B118)
/(Australia61!D117*Australia61!F117/Australia61!B117
 +Canada62!D117*Canada62!F117/Canada62!B117
 +Japan63!D117*Japan63!F117/Japan63!B117
 +Norway64!D117*Norway64!F117/Norway64!B117
 +Switzerland65!D117*Switzerland65!F117/Switzerland65!B117))))</f>
        <v>0.16964114795751711</v>
      </c>
      <c r="M118" s="62">
        <f>IF(OR(
Australia61!H118   ="",Australia61!H117   ="",
Australia61!D118   ="",Australia61!D117   ="",
Australia61!B118   ="",Australia61!B117   ="",
Australia61!Q118   ="",Australia61!Q117   ="",
Canada62!H118      ="",Canada62!H117      ="",
Canada62!D118      ="",Canada62!D117      ="",
Canada62!B118      ="",Canada62!B117      ="",
Canada62!Q118      ="",Canada62!Q117      ="",
Japan63!H118       ="",Japan63!H117       ="",
Japan63!D118       ="",Japan63!D117       ="",
Japan63!B118       ="",Japan63!B117       ="",
Japan63!Q118       ="",Japan63!Q117       ="",
Norway64!H118      ="",Norway64!H117      ="",
Norway64!D118      ="",Norway64!D117      ="",
Norway64!B118      ="",Norway64!B117      ="",
Norway64!Q118      ="",Norway64!Q117      ="",
Switzerland65!H118 ="",Switzerland65!H117 ="",
Switzerland65!D118 ="",Switzerland65!D117 ="",
Switzerland65!B118 ="",Switzerland65!B117 ="",
Switzerland65!Q118 ="",Switzerland65!Q117 =""),"",
LN(SQRT(
(Australia61!D118*Australia61!H118/Australia61!B118
 +Canada62!D118*Canada62!H118/Canada62!B118
 +Japan63!D118*Japan63!H118/Japan63!B118
 +Norway64!D118*Norway64!H118/Norway64!B118
 +Switzerland65!D118*Switzerland65!H118/Switzerland65!B118)
/(Australia61!D118*Australia61!H118/Australia61!Q118*Australia61!Q117/Australia61!B117
 +Canada62!D118*Canada62!H118/Canada62!Q118*Canada62!Q117/Canada62!B117
 +Japan63!D118*Japan63!H118/Japan63!Q118*Japan63!Q117/Japan63!B117
 +Norway64!D118*Norway64!H118/Norway64!Q118*Norway64!Q117/Norway64!B117
 +Switzerland65!D118*Switzerland65!H118/Switzerland65!Q118*Switzerland65!Q117/Switzerland65!B117)
*(Australia61!D117*Australia61!H117/Australia61!Q117*Australia61!Q118/Australia61!B118
 +Canada62!D117*Canada62!H117/Canada62!Q117*Canada62!Q118/Canada62!B118
 +Japan63!D117*Japan63!H117/Japan63!Q117*Japan63!Q118/Japan63!B118
 +Norway64!D117*Norway64!H117/Norway64!Q117*Norway64!Q118/Norway64!B118
 +Switzerland65!D117*Switzerland65!H117/Switzerland65!Q117*Switzerland65!Q118/Switzerland65!B118)
/(Australia61!D117*Australia61!H117/Australia61!B117
 +Canada62!D117*Canada62!H117/Canada62!B117
 +Japan63!D117*Japan63!H117/Japan63!B117
 +Norway64!D117*Norway64!H117/Norway64!B117
 +Switzerland65!D117*Switzerland65!H117/Switzerland65!B117))))</f>
        <v>0.16603895340259048</v>
      </c>
      <c r="N118" s="62">
        <f>IF(OR(
Australia61!I118   ="",Australia61!I117   ="",
Australia61!B118   ="",Australia61!B117   ="",
Australia61!R118   ="",Australia61!R117   ="",
Canada62!I118      ="",Canada62!I117      ="",
Canada62!B118      ="",Canada62!B117      ="",
Canada62!R118      ="",Canada62!R117      ="",
Japan63!I118       ="",Japan63!I117       ="",
Japan63!B118       ="",Japan63!B117       ="",
Japan63!R118       ="",Japan63!R117       ="",
Norway64!I118      ="",Norway64!I117      ="",
Norway64!B118      ="",Norway64!B117      ="",
Norway64!R118      ="",Norway64!R117      ="",
Switzerland65!I118 ="",Switzerland65!I117 ="",
Switzerland65!B118 ="",Switzerland65!B117 ="",
Switzerland65!R118 ="",Switzerland65!R117 =""),"",
LN(SQRT(
(Australia61!I118/Australia61!B118
 +Canada62!I118/Canada62!B118
 +Japan63!I118/Japan63!B118
 +Norway64!I118/Norway64!B118
 +Switzerland65!I118/Switzerland65!B118)
/(Australia61!I118/Australia61!R118*Australia61!R117/Australia61!B117
 +Canada62!I118/Canada62!R118*Canada62!R117/Canada62!B117
 +Japan63!I118/Japan63!R118*Japan63!R117/Japan63!B117
 +Norway64!I118/Norway64!R118*Norway64!R117/Norway64!B117
 +Switzerland65!I118/Switzerland65!R118*Switzerland65!R117/Switzerland65!B117)
*(Australia61!I117/Australia61!R117*Australia61!R118/Australia61!B118
 +Canada62!I117/Canada62!R117*Canada62!R118/Canada62!B118
 +Japan63!I117/Japan63!R117*Japan63!R118/Japan63!B118
 +Norway64!I117/Norway64!R117*Norway64!R118/Norway64!B118
 +Switzerland65!I117/Switzerland65!R117*Switzerland65!R118/Switzerland65!B118)
/(Australia61!I117/Australia61!B117
 +Canada62!I117/Canada62!B117
 +Japan63!I117/Japan63!B117
 +Norway64!I117/Norway64!B117
 +Switzerland65!I117/Switzerland65!B117))))</f>
        <v>0.14693442248470731</v>
      </c>
      <c r="O118" s="62">
        <f>IF(OR(
Australia61!K118   ="",Australia61!K117   ="",
Australia61!B118   ="",Australia61!B117   ="",
Australia61!S118   ="",Australia61!S117   ="",
Canada62!K118      ="",Canada62!K117      ="",
Canada62!B118      ="",Canada62!B117      ="",
Canada62!S118      ="",Canada62!S117      ="",
Japan63!K118       ="",Japan63!K117       ="",
Japan63!B118       ="",Japan63!B117       ="",
Japan63!S118       ="",Japan63!S117       ="",
Norway64!K118      ="",Norway64!K117      ="",
Norway64!B118      ="",Norway64!B117      ="",
Norway64!S118      ="",Norway64!S117      ="",
Switzerland65!K118 ="",Switzerland65!K117 ="",
Switzerland65!B118 ="",Switzerland65!B117 ="",
Switzerland65!S118 ="",Switzerland65!S117 =""),"",
LN(SQRT(
(Australia61!K118/Australia61!B118
 +Canada62!K118/Canada62!B118
 +Japan63!K118/Japan63!B118
 +Norway64!K118/Norway64!B118
 +Switzerland65!K118/Switzerland65!B118)
/(Australia61!K118/Australia61!S118*Australia61!S117/Australia61!B117
 +Canada62!K118/Canada62!S118*Canada62!S117/Canada62!B117
 +Japan63!K118/Japan63!S118*Japan63!S117/Japan63!B117
 +Norway64!K118/Norway64!S118*Norway64!S117/Norway64!B117
 +Switzerland65!K118/Switzerland65!S118*Switzerland65!S117/Switzerland65!B117)
*(Australia61!K117/Australia61!S117*Australia61!S118/Australia61!B118
 +Canada62!K117/Canada62!S117*Canada62!S118/Canada62!B118
 +Japan63!K117/Japan63!S117*Japan63!S118/Japan63!B118
 +Norway64!K117/Norway64!S117*Norway64!S118/Norway64!B118
 +Switzerland65!K117/Switzerland65!S117*Switzerland65!S118/Switzerland65!B118)
/(Australia61!K117/Australia61!B117
 +Canada62!K117/Canada62!B117
 +Japan63!K117/Japan63!B117
 +Norway64!K117/Norway64!B117
 +Switzerland65!K117/Switzerland65!B117))))</f>
        <v>0.12096922801033731</v>
      </c>
      <c r="P118" s="62">
        <f>IF(OR(
Australia61!L118   ="",Australia61!L117   ="",
Australia61!B118   ="",Australia61!B117   ="",
Australia61!T118   ="",Australia61!T117   ="",
Canada62!L118      ="",Canada62!L117      ="",
Canada62!B118      ="",Canada62!B117      ="",
Canada62!T118      ="",Canada62!T117      ="",
Japan63!L118       ="",Japan63!L117       ="",
Japan63!B118       ="",Japan63!B117       ="",
Japan63!T118       ="",Japan63!T117       ="",
Norway64!L118      ="",Norway64!L117      ="",
Norway64!B118      ="",Norway64!B117      ="",
Norway64!T118      ="",Norway64!T117      ="",
Switzerland65!L118 ="",Switzerland65!L117 ="",
Switzerland65!B118 ="",Switzerland65!B117 ="",
Switzerland65!T118 ="",Switzerland65!T117 =""),"",
LN(SQRT(
(Australia61!L118/Australia61!B118
 +Canada62!L118/Canada62!B118
 +Japan63!L118/Japan63!B118
 +Norway64!L118/Norway64!B118
 +Switzerland65!L118/Switzerland65!B118)
/(Australia61!L118/Australia61!T118*Australia61!T117/Australia61!B117
 +Canada62!L118/Canada62!T118*Canada62!T117/Canada62!B117
 +Japan63!L118/Japan63!T118*Japan63!T117/Japan63!B117
 +Norway64!L118/Norway64!T118*Norway64!T117/Norway64!B117
 +Switzerland65!L118/Switzerland65!T118*Switzerland65!T117/Switzerland65!B117)
*(Australia61!L117/Australia61!T117*Australia61!T118/Australia61!B118
 +Canada62!L117/Canada62!T117*Canada62!T118/Canada62!B118
 +Japan63!L117/Japan63!T117*Japan63!T118/Japan63!B118
 +Norway64!L117/Norway64!T117*Norway64!T118/Norway64!B118
 +Switzerland65!L117/Switzerland65!T117*Switzerland65!T118/Switzerland65!B118)
/(Australia61!L117/Australia61!B117
 +Canada62!L117/Canada62!B117
 +Japan63!L117/Japan63!B117
 +Norway64!L117/Norway64!B117
 +Switzerland65!L117/Switzerland65!B117))))</f>
        <v>0.12982495257931009</v>
      </c>
      <c r="Q118" s="61">
        <f t="shared" si="4"/>
        <v>1.3403303810568257E-3</v>
      </c>
      <c r="R118" s="61">
        <f t="shared" si="5"/>
        <v>-2.2618641738698098E-3</v>
      </c>
      <c r="S118" s="61">
        <f t="shared" si="6"/>
        <v>-2.1366395091752977E-2</v>
      </c>
      <c r="T118" s="61">
        <f t="shared" si="7"/>
        <v>-4.7331589566122975E-2</v>
      </c>
      <c r="U118" s="61">
        <f t="shared" si="8"/>
        <v>-3.8475864997150194E-2</v>
      </c>
      <c r="V118" s="61">
        <f>IF(OR(
Australia61!V118   ="",
Australia61!U118   ="",
Canada62!V118      ="",
Canada62!U118      ="",
Japan63!V118       ="",
Japan63!U118       ="",
Norway64!V118      ="",
Norway64!U118      ="",
Switzerland65!V118 ="",
Switzerland65!U118 =""),"",
LN((Australia61!V118+Canada62!V118+Japan63!V118+Norway64!V118+Switzerland65!V118)
/(Australia61!U118+Canada62!U118+Japan63!U118+Norway64!U118+Switzerland65!U118)))</f>
        <v>-0.70862533458478394</v>
      </c>
      <c r="W118" s="61">
        <f>IF(OR(
Australia61!V118   ="",
Australia61!W118   ="",
Australia61!U118   ="",
Canada62!V118      ="",
Canada62!W118      ="",
Canada62!U118      ="",
Japan63!V118       ="",
Japan63!W118       ="",
Japan63!U118       ="",
Norway64!V118      ="",
Norway64!W118      ="",
Norway64!U118      ="",
Switzerland65!V118 ="",
Switzerland65!W118 ="",
Switzerland65!V118 =""),"",
LN((Australia61!V118*Australia61!W118+Canada62!V118*Canada62!W118+Japan63!V118*Japan63!W118+Norway64!V118*Norway64!W118+Switzerland65!V118*Switzerland65!W118)
/(Australia61!U118+Canada62!U118+Japan63!U118+Norway64!U118+Switzerland65!U118)))</f>
        <v>6.8994492762966324</v>
      </c>
      <c r="X118" s="61">
        <f>IF(OR(
Australia61!X118   ="",
Australia61!D118   ="",
Australia61!B118   ="",
Canada62!X118      ="",
Canada62!D118      ="",
Canada62!B118      ="",
Japan63!X118       ="",
Japan63!D118       ="",
Japan63!B118       ="",
Norway64!X118      ="",
Norway64!D118      ="",
Norway64!B118      ="",
Switzerland65!X118 ="",
Switzerland65!D118 ="",
Switzerland65!B118 =""),"",
(Australia61!X118*Australia61!D118/Australia61!B118
 +Canada62!X118*Canada62!D118/Canada62!B118
 +Japan63!X118*Japan63!D118/Japan63!B118
 +Norway64!X118*Norway64!D118/Norway64!B118
 +Switzerland65!X118*Switzerland65!D118/Switzerland65!B118)
/(Australia61!D118/Australia61!B118
 +Canada62!D118/Canada62!B118
 +Japan63!D118/Japan63!B118
 +Norway64!D118/Norway64!B118
 +Switzerland65!D118/Switzerland65!B118))</f>
        <v>0.6599283963394813</v>
      </c>
      <c r="Y118" s="61">
        <f>IF(OR(
Australia61!Y118   ="",
Australia61!D118   ="",
Australia61!B118   ="",
Canada62!Y118      ="",
Canada62!D118      ="",
Canada62!B118      ="",
Japan63!Y118       ="",
Japan63!D118       ="",
Japan63!B118       ="",
Norway64!Y118      ="",
Norway64!D118      ="",
Norway64!B118      ="",
Switzerland65!Y118 ="",
Switzerland65!D118 ="",
Switzerland65!B118 =""),"",
(Australia61!Y118/Australia61!B118
 +Canada62!Y118/Canada62!B118
 +Japan63!Y118/Japan63!B118
 +Norway64!Y118/Norway64!B118
 +Switzerland65!Y118/Switzerland65!B118)
/(Australia61!D118/Australia61!B118
 +Canada62!D118/Canada62!B118
 +Japan63!D118/Japan63!B118
 +Norway64!D118/Norway64!B118
 +Switzerland65!D118/Switzerland65!B118))</f>
        <v>0.1221832863107702</v>
      </c>
      <c r="Z118" s="61">
        <v>8.1</v>
      </c>
      <c r="AA118" s="62">
        <f t="shared" si="3"/>
        <v>-6.6000817576460286E-2</v>
      </c>
      <c r="AB118" s="61">
        <f>IF(OR(
Australia61!AB118   ="",
Australia61!D118   ="",
Australia61!B118   ="",
Canada62!AB118      ="",
Canada62!D118      ="",
Canada62!B118      ="",
Japan63!AB118       ="",
Japan63!D118       ="",
Japan63!B118       ="",
Norway64!AB118      ="",
Norway64!D118      ="",
Norway64!B118      ="",
Switzerland65!AB118 ="",
Switzerland65!D118 ="",
Switzerland65!B118 =""),"",
(Australia61!AB118*Australia61!D118/Australia61!B118
 +Canada62!AB118*Canada62!D118/Canada62!B118
 +Japan63!AB118*Japan63!D118/Japan63!B118
 +Norway64!AB118*Norway64!D118/Norway64!B118
 +Switzerland65!AB118*Switzerland65!D118/Switzerland65!B118)
/(Australia61!D118/Australia61!B118
 +Canada62!D118/Canada62!B118
 +Japan63!D118/Japan63!B118
 +Norway64!D118/Norway64!B118
 +Switzerland65!D118/Switzerland65!B118))</f>
        <v>0.60174882635305649</v>
      </c>
    </row>
    <row r="119" spans="1:28">
      <c r="A119" s="62">
        <v>1986</v>
      </c>
      <c r="B119" s="62">
        <f>IF(OR(
Australia61!AC119   ="",
Australia61!D119   ="",
Australia61!B119   ="",
Canada62!AC119      ="",
Canada62!D119      ="",
Canada62!B119      ="",
Japan63!AC119       ="",
Japan63!D119       ="",
Japan63!B119       ="",
Norway64!AC119      ="",
Norway64!D119      ="",
Norway64!B119      ="",
Switzerland65!AC119 ="",
Switzerland65!D119 ="",
Switzerland65!B119 =""),"",
(Australia61!AC119*Australia61!D119/Australia61!B119
 +Canada62!AC119*Canada62!D119/Canada62!B119
 +Japan63!AC119*Japan63!D119/Japan63!B119
 +Norway64!AC119*Norway64!D119/Norway64!B119
 +Switzerland65!AC119*Switzerland65!D119/Switzerland65!B119)
/(Australia61!D119/Australia61!B119
 +Canada62!D119/Canada62!B119
 +Japan63!D119/Japan63!B119
 +Norway64!D119/Norway64!B119
 +Switzerland65!D119/Switzerland65!B119))</f>
        <v>2.219260612491555E-2</v>
      </c>
      <c r="C119" s="61">
        <f>IF(OR(
Australia61!F119   ="",
Australia61!D119   ="",
Australia61!B119   ="",
Canada62!F119      ="",
Canada62!D119      ="",
Canada62!B119      ="",
Japan63!F119       ="",
Japan63!D119       ="",
Japan63!B119       ="",
Norway64!F119      ="",
Norway64!D119      ="",
Norway64!B119      ="",
Switzerland65!F119 ="",
Switzerland65!D119 ="",
Switzerland65!B119 =""),"",
(Australia61!F119*Australia61!D119/Australia61!B119
 +Canada62!F119*Canada62!D119/Canada62!B119
 +Japan63!F119*Japan63!D119/Japan63!B119
 +Norway64!F119*Norway64!D119/Norway64!B119
 +Switzerland65!F119*Switzerland65!D119/Switzerland65!B119)
/(Australia61!D119/Australia61!B119
 +Canada62!D119/Canada62!B119
 +Japan63!D119/Japan63!B119
 +Norway64!D119/Norway64!B119
 +Switzerland65!D119/Switzerland65!B119))</f>
        <v>0.54814165237282109</v>
      </c>
      <c r="D119" s="61" t="str">
        <f>IF(OR(
Australia61!AE119   ="",
Australia61!D119   ="",
Australia61!B119   ="",
Canada62!AE119      ="",
Canada62!D119      ="",
Canada62!B119      ="",
Japan63!AE119       ="",
Japan63!D119       ="",
Japan63!B119       ="",
Norway64!AE119      ="",
Norway64!D119      ="",
Norway64!B119      ="",
Switzerland65!AE119 ="",
Switzerland65!D119 ="",
Switzerland65!B119 =""),"",
(Australia61!AE119*Australia61!D119/Australia61!B119
 +Canada62!AE119*Canada62!D119/Canada62!B119
 +Japan63!AE119*Japan63!D119/Japan63!B119
 +Norway64!AE119*Norway64!D119/Norway64!B119
 +Switzerland65!AE119*Switzerland65!D119/Switzerland65!B119)
/(Australia61!D119/Australia61!B119
 +Canada62!D119/Canada62!B119
 +Japan63!D119/Japan63!B119
 +Norway64!D119/Norway64!B119
 +Switzerland65!D119/Switzerland65!B119))</f>
        <v/>
      </c>
      <c r="E119" s="61">
        <f>IF(OR(
Australia61!H119   ="",
Australia61!D119   ="",
Australia61!B119   ="",
Canada62!H119      ="",
Canada62!D119      ="",
Canada62!B119      ="",
Japan63!H119       ="",
Japan63!D119       ="",
Japan63!B119       ="",
Norway64!H119      ="",
Norway64!D119      ="",
Norway64!B119      ="",
Switzerland65!H119 ="",
Switzerland65!D119 ="",
Switzerland65!B119 =""),"",
(Australia61!H119*Australia61!D119/Australia61!B119
 +Canada62!H119*Canada62!D119/Canada62!B119
 +Japan63!H119*Japan63!D119/Japan63!B119
 +Norway64!H119*Norway64!D119/Norway64!B119
 +Switzerland65!H119*Switzerland65!D119/Switzerland65!B119)
/(Australia61!D119/Australia61!B119
 +Canada62!D119/Canada62!B119
 +Japan63!D119/Japan63!B119
 +Norway64!D119/Norway64!B119
 +Switzerland65!D119/Switzerland65!B119))</f>
        <v>0.2656629389931775</v>
      </c>
      <c r="F119" s="61">
        <f>IF(OR(
Australia61!I119   ="",
Australia61!D119   ="",
Australia61!B119   ="",
Canada62!I119      ="",
Canada62!D119      ="",
Canada62!B119      ="",
Japan63!I119       ="",
Japan63!D119       ="",
Japan63!B119       ="",
Norway64!I119      ="",
Norway64!D119      ="",
Norway64!B119      ="",
Switzerland65!I119 ="",
Switzerland65!D119 ="",
Switzerland65!B119 =""),"",
(Australia61!I119/Australia61!B119
 +Canada62!I119/Canada62!B119
 +Japan63!I119/Japan63!B119
 +Norway64!I119/Norway64!B119
 +Switzerland65!I119/Switzerland65!B119)
/(Australia61!D119/Australia61!B119
 +Canada62!D119/Canada62!B119
 +Japan63!D119/Japan63!B119
 +Norway64!D119/Norway64!B119
 +Switzerland65!D119/Switzerland65!B119))</f>
        <v>0.17605216763034093</v>
      </c>
      <c r="G119" s="61">
        <f>IF(OR(
Australia61!J119   ="",
Australia61!D119   ="",
Australia61!B119   ="",
Canada62!J119      ="",
Canada62!D119      ="",
Canada62!B119      ="",
Japan63!J119       ="",
Japan63!D119       ="",
Japan63!B119       ="",
Norway64!J119      ="",
Norway64!D119      ="",
Norway64!B119      ="",
Switzerland65!J119 ="",
Switzerland65!D119 ="",
Switzerland65!B119 =""),"",
(Australia61!J119/Australia61!B119
 +Canada62!J119/Canada62!B119
 +Japan63!J119/Japan63!B119
 +Norway64!J119/Norway64!B119
 +Switzerland65!J119/Switzerland65!B119)
/(Australia61!D119/Australia61!B119
 +Canada62!D119/Canada62!B119
 +Japan63!D119/Japan63!B119
 +Norway64!D119/Norway64!B119
 +Switzerland65!D119/Switzerland65!B119))</f>
        <v>0.15196764798232704</v>
      </c>
      <c r="H119" s="61">
        <f>IF(OR(
Australia61!K119   ="",
Australia61!D119   ="",
Australia61!B119   ="",
Canada62!K119      ="",
Canada62!D119      ="",
Canada62!B119      ="",
Japan63!K119       ="",
Japan63!D119       ="",
Japan63!B119       ="",
Norway64!K119      ="",
Norway64!D119      ="",
Norway64!B119      ="",
Switzerland65!K119 ="",
Switzerland65!D119 ="",
Switzerland65!B119 =""),"",
(Australia61!K119/Australia61!B119
 +Canada62!K119/Canada62!B119
 +Japan63!K119/Japan63!B119
 +Norway64!K119/Norway64!B119
 +Switzerland65!K119/Switzerland65!B119)
/(Australia61!D119/Australia61!B119
 +Canada62!D119/Canada62!B119
 +Japan63!D119/Japan63!B119
 +Norway64!D119/Norway64!B119
 +Switzerland65!D119/Switzerland65!B119))</f>
        <v>0.13475824082080537</v>
      </c>
      <c r="I119" s="61">
        <f>IF(OR(
Australia61!L119   ="",
Australia61!D119   ="",
Australia61!B119   ="",
Canada62!L119      ="",
Canada62!D119      ="",
Canada62!B119      ="",
Japan63!L119       ="",
Japan63!D119       ="",
Japan63!B119       ="",
Norway64!L119      ="",
Norway64!D119      ="",
Norway64!B119      ="",
Switzerland65!L119 ="",
Switzerland65!D119 ="",
Switzerland65!B119 =""),"",
(Australia61!L119/Australia61!B119
 +Canada62!L119/Canada62!B119
 +Japan63!L119/Japan63!B119
 +Norway64!L119/Norway64!B119
 +Switzerland65!L119/Switzerland65!B119)
/(Australia61!D119/Australia61!B119
 +Canada62!D119/Canada62!B119
 +Japan63!D119/Japan63!B119
 +Norway64!D119/Norway64!B119
 +Switzerland65!D119/Switzerland65!B119))</f>
        <v>0.10620502347282908</v>
      </c>
      <c r="J119" s="61">
        <f t="shared" si="2"/>
        <v>2.8553217347976292E-2</v>
      </c>
      <c r="K119" s="62">
        <f>IF(OR(
Australia61!D119   ="",Australia61!D118   ="",
Australia61!B119   ="",Australia61!B118   ="",
Australia61!N119   ="",Australia61!N118   ="",
Canada62!D119      ="",Canada62!D118      ="",
Canada62!B119      ="",Canada62!B118      ="",
Canada62!N119      ="",Canada62!N118      ="",
Japan63!D119       ="",Japan63!D118       ="",
Japan63!B119       ="",Japan63!B118       ="",
Japan63!N119       ="",Japan63!N118       ="",
Norway64!D119      ="",Norway64!D118      ="",
Norway64!B119      ="",Norway64!B118      ="",
Norway64!N119      ="",Norway64!N118      ="",
Switzerland65!D119 ="",Switzerland65!D118 ="",
Switzerland65!B119 ="",Switzerland65!B118 ="",
Switzerland65!N119 ="",Switzerland65!N118 =""),"",
LN(SQRT(
(Australia61!D119/Australia61!B119
 +Canada62!D119/Canada62!B119
 +Japan63!D119/Japan63!B119
 +Norway64!D119/Norway64!B119
 +Switzerland65!D119/Switzerland65!B119)
/(Australia61!D119/Australia61!N119*Australia61!N118/Australia61!B118
 +Canada62!D119/Canada62!N119*Canada62!N118/Canada62!B118
 +Japan63!D119/Japan63!N119*Japan63!N118/Japan63!B118
 +Norway64!D119/Norway64!N119*Norway64!N118/Norway64!B118
 +Switzerland65!D119/Switzerland65!N119*Switzerland65!N118/Switzerland65!B118)
*(Australia61!D118/Australia61!N118*Australia61!N119/Australia61!B119
 +Canada62!D118/Canada62!N118*Canada62!N119/Canada62!B119
 +Japan63!D118/Japan63!N118*Japan63!N119/Japan63!B119
 +Norway64!D118/Norway64!N118*Norway64!N119/Norway64!B119
 +Switzerland65!D118/Switzerland65!N118*Switzerland65!N119/Switzerland65!B119)
/(Australia61!D118/Australia61!B118
 +Canada62!D118/Canada62!B118
 +Japan63!D118/Japan63!B118
 +Norway64!D118/Norway64!B118
 +Switzerland65!D118/Switzerland65!B118))))</f>
        <v>0.20125015322177731</v>
      </c>
      <c r="L119" s="62">
        <f>IF(OR(
Australia61!F119   ="",Australia61!F118   ="",
Australia61!D119   ="",Australia61!D118   ="",
Australia61!B119   ="",Australia61!B118   ="",
Australia61!P119   ="",Australia61!P118   ="",
Canada62!F119      ="",Canada62!F118      ="",
Canada62!D119      ="",Canada62!D118      ="",
Canada62!B119      ="",Canada62!B118      ="",
Canada62!P119      ="",Canada62!P118      ="",
Japan63!F119       ="",Japan63!F118       ="",
Japan63!D119       ="",Japan63!D118       ="",
Japan63!B119       ="",Japan63!B118       ="",
Japan63!P119       ="",Japan63!P118       ="",
Norway64!F119      ="",Norway64!F118      ="",
Norway64!D119      ="",Norway64!D118      ="",
Norway64!B119      ="",Norway64!B118      ="",
Norway64!P119      ="",Norway64!P118      ="",
Switzerland65!F119 ="",Switzerland65!F118 ="",
Switzerland65!D119 ="",Switzerland65!D118 ="",
Switzerland65!B119 ="",Switzerland65!B118 ="",
Switzerland65!P119 ="",Switzerland65!P118 =""),"",
LN(SQRT(
(Australia61!D119*Australia61!F119/Australia61!B119
 +Canada62!D119*Canada62!F119/Canada62!B119
 +Japan63!D119*Japan63!F119/Japan63!B119
 +Norway64!D119*Norway64!F119/Norway64!B119
 +Switzerland65!D119*Switzerland65!F119/Switzerland65!B119)
/(Australia61!D119*Australia61!F119/Australia61!P119*Australia61!P118/Australia61!B118
 +Canada62!D119*Canada62!F119/Canada62!P119*Canada62!P118/Canada62!B118
 +Japan63!D119*Japan63!F119/Japan63!P119*Japan63!P118/Japan63!B118
 +Norway64!D119*Norway64!F119/Norway64!P119*Norway64!P118/Norway64!B118
 +Switzerland65!D119*Switzerland65!F119/Switzerland65!P119*Switzerland65!P118/Switzerland65!B118)
*(Australia61!D118*Australia61!F118/Australia61!P118*Australia61!P119/Australia61!B119
 +Canada62!D118*Canada62!F118/Canada62!P118*Canada62!P119/Canada62!B119
 +Japan63!D118*Japan63!F118/Japan63!P118*Japan63!P119/Japan63!B119
 +Norway64!D118*Norway64!F118/Norway64!P118*Norway64!P119/Norway64!B119
 +Switzerland65!D118*Switzerland65!F118/Switzerland65!P118*Switzerland65!P119/Switzerland65!B119)
/(Australia61!D118*Australia61!F118/Australia61!B118
 +Canada62!D118*Canada62!F118/Canada62!B118
 +Japan63!D118*Japan63!F118/Japan63!B118
 +Norway64!D118*Norway64!F118/Norway64!B118
 +Switzerland65!D118*Switzerland65!F118/Switzerland65!B118))))</f>
        <v>0.19625638323535871</v>
      </c>
      <c r="M119" s="62">
        <f>IF(OR(
Australia61!H119   ="",Australia61!H118   ="",
Australia61!D119   ="",Australia61!D118   ="",
Australia61!B119   ="",Australia61!B118   ="",
Australia61!Q119   ="",Australia61!Q118   ="",
Canada62!H119      ="",Canada62!H118      ="",
Canada62!D119      ="",Canada62!D118      ="",
Canada62!B119      ="",Canada62!B118      ="",
Canada62!Q119      ="",Canada62!Q118      ="",
Japan63!H119       ="",Japan63!H118       ="",
Japan63!D119       ="",Japan63!D118       ="",
Japan63!B119       ="",Japan63!B118       ="",
Japan63!Q119       ="",Japan63!Q118       ="",
Norway64!H119      ="",Norway64!H118      ="",
Norway64!D119      ="",Norway64!D118      ="",
Norway64!B119      ="",Norway64!B118      ="",
Norway64!Q119      ="",Norway64!Q118      ="",
Switzerland65!H119 ="",Switzerland65!H118 ="",
Switzerland65!D119 ="",Switzerland65!D118 ="",
Switzerland65!B119 ="",Switzerland65!B118 ="",
Switzerland65!Q119 ="",Switzerland65!Q118 =""),"",
LN(SQRT(
(Australia61!D119*Australia61!H119/Australia61!B119
 +Canada62!D119*Canada62!H119/Canada62!B119
 +Japan63!D119*Japan63!H119/Japan63!B119
 +Norway64!D119*Norway64!H119/Norway64!B119
 +Switzerland65!D119*Switzerland65!H119/Switzerland65!B119)
/(Australia61!D119*Australia61!H119/Australia61!Q119*Australia61!Q118/Australia61!B118
 +Canada62!D119*Canada62!H119/Canada62!Q119*Canada62!Q118/Canada62!B118
 +Japan63!D119*Japan63!H119/Japan63!Q119*Japan63!Q118/Japan63!B118
 +Norway64!D119*Norway64!H119/Norway64!Q119*Norway64!Q118/Norway64!B118
 +Switzerland65!D119*Switzerland65!H119/Switzerland65!Q119*Switzerland65!Q118/Switzerland65!B118)
*(Australia61!D118*Australia61!H118/Australia61!Q118*Australia61!Q119/Australia61!B119
 +Canada62!D118*Canada62!H118/Canada62!Q118*Canada62!Q119/Canada62!B119
 +Japan63!D118*Japan63!H118/Japan63!Q118*Japan63!Q119/Japan63!B119
 +Norway64!D118*Norway64!H118/Norway64!Q118*Norway64!Q119/Norway64!B119
 +Switzerland65!D118*Switzerland65!H118/Switzerland65!Q118*Switzerland65!Q119/Switzerland65!B119)
/(Australia61!D118*Australia61!H118/Australia61!B118
 +Canada62!D118*Canada62!H118/Canada62!B118
 +Japan63!D118*Japan63!H118/Japan63!B118
 +Norway64!D118*Norway64!H118/Norway64!B118
 +Switzerland65!D118*Switzerland65!H118/Switzerland65!B118))))</f>
        <v>0.18438019457589733</v>
      </c>
      <c r="N119" s="62">
        <f>IF(OR(
Australia61!I119   ="",Australia61!I118   ="",
Australia61!B119   ="",Australia61!B118   ="",
Australia61!R119   ="",Australia61!R118   ="",
Canada62!I119      ="",Canada62!I118      ="",
Canada62!B119      ="",Canada62!B118      ="",
Canada62!R119      ="",Canada62!R118      ="",
Japan63!I119       ="",Japan63!I118       ="",
Japan63!B119       ="",Japan63!B118       ="",
Japan63!R119       ="",Japan63!R118       ="",
Norway64!I119      ="",Norway64!I118      ="",
Norway64!B119      ="",Norway64!B118      ="",
Norway64!R119      ="",Norway64!R118      ="",
Switzerland65!I119 ="",Switzerland65!I118 ="",
Switzerland65!B119 ="",Switzerland65!B118 ="",
Switzerland65!R119 ="",Switzerland65!R118 =""),"",
LN(SQRT(
(Australia61!I119/Australia61!B119
 +Canada62!I119/Canada62!B119
 +Japan63!I119/Japan63!B119
 +Norway64!I119/Norway64!B119
 +Switzerland65!I119/Switzerland65!B119)
/(Australia61!I119/Australia61!R119*Australia61!R118/Australia61!B118
 +Canada62!I119/Canada62!R119*Canada62!R118/Canada62!B118
 +Japan63!I119/Japan63!R119*Japan63!R118/Japan63!B118
 +Norway64!I119/Norway64!R119*Norway64!R118/Norway64!B118
 +Switzerland65!I119/Switzerland65!R119*Switzerland65!R118/Switzerland65!B118)
*(Australia61!I118/Australia61!R118*Australia61!R119/Australia61!B119
 +Canada62!I118/Canada62!R118*Canada62!R119/Canada62!B119
 +Japan63!I118/Japan63!R118*Japan63!R119/Japan63!B119
 +Norway64!I118/Norway64!R118*Norway64!R119/Norway64!B119
 +Switzerland65!I118/Switzerland65!R118*Switzerland65!R119/Switzerland65!B119)
/(Australia61!I118/Australia61!B118
 +Canada62!I118/Canada62!B118
 +Japan63!I118/Japan63!B118
 +Norway64!I118/Norway64!B118
 +Switzerland65!I118/Switzerland65!B118))))</f>
        <v>0.17878654272638683</v>
      </c>
      <c r="O119" s="62">
        <f>IF(OR(
Australia61!K119   ="",Australia61!K118   ="",
Australia61!B119   ="",Australia61!B118   ="",
Australia61!S119   ="",Australia61!S118   ="",
Canada62!K119      ="",Canada62!K118      ="",
Canada62!B119      ="",Canada62!B118      ="",
Canada62!S119      ="",Canada62!S118      ="",
Japan63!K119       ="",Japan63!K118       ="",
Japan63!B119       ="",Japan63!B118       ="",
Japan63!S119       ="",Japan63!S118       ="",
Norway64!K119      ="",Norway64!K118      ="",
Norway64!B119      ="",Norway64!B118      ="",
Norway64!S119      ="",Norway64!S118      ="",
Switzerland65!K119 ="",Switzerland65!K118 ="",
Switzerland65!B119 ="",Switzerland65!B118 ="",
Switzerland65!S119 ="",Switzerland65!S118 =""),"",
LN(SQRT(
(Australia61!K119/Australia61!B119
 +Canada62!K119/Canada62!B119
 +Japan63!K119/Japan63!B119
 +Norway64!K119/Norway64!B119
 +Switzerland65!K119/Switzerland65!B119)
/(Australia61!K119/Australia61!S119*Australia61!S118/Australia61!B118
 +Canada62!K119/Canada62!S119*Canada62!S118/Canada62!B118
 +Japan63!K119/Japan63!S119*Japan63!S118/Japan63!B118
 +Norway64!K119/Norway64!S119*Norway64!S118/Norway64!B118
 +Switzerland65!K119/Switzerland65!S119*Switzerland65!S118/Switzerland65!B118)
*(Australia61!K118/Australia61!S118*Australia61!S119/Australia61!B119
 +Canada62!K118/Canada62!S118*Canada62!S119/Canada62!B119
 +Japan63!K118/Japan63!S118*Japan63!S119/Japan63!B119
 +Norway64!K118/Norway64!S118*Norway64!S119/Norway64!B119
 +Switzerland65!K118/Switzerland65!S118*Switzerland65!S119/Switzerland65!B119)
/(Australia61!K118/Australia61!B118
 +Canada62!K118/Canada62!B118
 +Japan63!K118/Japan63!B118
 +Norway64!K118/Norway64!B118
 +Switzerland65!K118/Switzerland65!B118))))</f>
        <v>6.2712576080898627E-2</v>
      </c>
      <c r="P119" s="62">
        <f>IF(OR(
Australia61!L119   ="",Australia61!L118   ="",
Australia61!B119   ="",Australia61!B118   ="",
Australia61!T119   ="",Australia61!T118   ="",
Canada62!L119      ="",Canada62!L118      ="",
Canada62!B119      ="",Canada62!B118      ="",
Canada62!T119      ="",Canada62!T118      ="",
Japan63!L119       ="",Japan63!L118       ="",
Japan63!B119       ="",Japan63!B118       ="",
Japan63!T119       ="",Japan63!T118       ="",
Norway64!L119      ="",Norway64!L118      ="",
Norway64!B119      ="",Norway64!B118      ="",
Norway64!T119      ="",Norway64!T118      ="",
Switzerland65!L119 ="",Switzerland65!L118 ="",
Switzerland65!B119 ="",Switzerland65!B118 ="",
Switzerland65!T119 ="",Switzerland65!T118 =""),"",
LN(SQRT(
(Australia61!L119/Australia61!B119
 +Canada62!L119/Canada62!B119
 +Japan63!L119/Japan63!B119
 +Norway64!L119/Norway64!B119
 +Switzerland65!L119/Switzerland65!B119)
/(Australia61!L119/Australia61!T119*Australia61!T118/Australia61!B118
 +Canada62!L119/Canada62!T119*Canada62!T118/Canada62!B118
 +Japan63!L119/Japan63!T119*Japan63!T118/Japan63!B118
 +Norway64!L119/Norway64!T119*Norway64!T118/Norway64!B118
 +Switzerland65!L119/Switzerland65!T119*Switzerland65!T118/Switzerland65!B118)
*(Australia61!L118/Australia61!T118*Australia61!T119/Australia61!B119
 +Canada62!L118/Canada62!T118*Canada62!T119/Canada62!B119
 +Japan63!L118/Japan63!T118*Japan63!T119/Japan63!B119
 +Norway64!L118/Norway64!T118*Norway64!T119/Norway64!B119
 +Switzerland65!L118/Switzerland65!T118*Switzerland65!T119/Switzerland65!B119)
/(Australia61!L118/Australia61!B118
 +Canada62!L118/Canada62!B118
 +Japan63!L118/Japan63!B118
 +Norway64!L118/Norway64!B118
 +Switzerland65!L118/Switzerland65!B118))))</f>
        <v>-3.9853404294486021E-2</v>
      </c>
      <c r="Q119" s="61">
        <f t="shared" si="4"/>
        <v>-4.9937699864185947E-3</v>
      </c>
      <c r="R119" s="61">
        <f t="shared" si="5"/>
        <v>-1.6869958645879979E-2</v>
      </c>
      <c r="S119" s="61">
        <f t="shared" si="6"/>
        <v>-2.2463610495390474E-2</v>
      </c>
      <c r="T119" s="61">
        <f t="shared" si="7"/>
        <v>-0.13853757714087866</v>
      </c>
      <c r="U119" s="61">
        <f t="shared" si="8"/>
        <v>-0.24110355751626333</v>
      </c>
      <c r="V119" s="61">
        <f>IF(OR(
Australia61!V119   ="",
Australia61!U119   ="",
Canada62!V119      ="",
Canada62!U119      ="",
Japan63!V119       ="",
Japan63!U119       ="",
Norway64!V119      ="",
Norway64!U119      ="",
Switzerland65!V119 ="",
Switzerland65!U119 =""),"",
LN((Australia61!V119+Canada62!V119+Japan63!V119+Norway64!V119+Switzerland65!V119)
/(Australia61!U119+Canada62!U119+Japan63!U119+Norway64!U119+Switzerland65!U119)))</f>
        <v>-0.70319250626460972</v>
      </c>
      <c r="W119" s="61">
        <f>IF(OR(
Australia61!V119   ="",
Australia61!W119   ="",
Australia61!U119   ="",
Canada62!V119      ="",
Canada62!W119      ="",
Canada62!U119      ="",
Japan63!V119       ="",
Japan63!W119       ="",
Japan63!U119       ="",
Norway64!V119      ="",
Norway64!W119      ="",
Norway64!U119      ="",
Switzerland65!V119 ="",
Switzerland65!W119 ="",
Switzerland65!V119 =""),"",
LN((Australia61!V119*Australia61!W119+Canada62!V119*Canada62!W119+Japan63!V119*Japan63!W119+Norway64!V119*Norway64!W119+Switzerland65!V119*Switzerland65!W119)
/(Australia61!U119+Canada62!U119+Japan63!U119+Norway64!U119+Switzerland65!U119)))</f>
        <v>6.904250606333652</v>
      </c>
      <c r="X119" s="61">
        <f>IF(OR(
Australia61!X119   ="",
Australia61!D119   ="",
Australia61!B119   ="",
Canada62!X119      ="",
Canada62!D119      ="",
Canada62!B119      ="",
Japan63!X119       ="",
Japan63!D119       ="",
Japan63!B119       ="",
Norway64!X119      ="",
Norway64!D119      ="",
Norway64!B119      ="",
Switzerland65!X119 ="",
Switzerland65!D119 ="",
Switzerland65!B119 =""),"",
(Australia61!X119*Australia61!D119/Australia61!B119
 +Canada62!X119*Canada62!D119/Canada62!B119
 +Japan63!X119*Japan63!D119/Japan63!B119
 +Norway64!X119*Norway64!D119/Norway64!B119
 +Switzerland65!X119*Switzerland65!D119/Switzerland65!B119)
/(Australia61!D119/Australia61!B119
 +Canada62!D119/Canada62!B119
 +Japan63!D119/Japan63!B119
 +Norway64!D119/Norway64!B119
 +Switzerland65!D119/Switzerland65!B119))</f>
        <v>0.65964332504589085</v>
      </c>
      <c r="Y119" s="61">
        <f>IF(OR(
Australia61!Y119   ="",
Australia61!D119   ="",
Australia61!B119   ="",
Canada62!Y119      ="",
Canada62!D119      ="",
Canada62!B119      ="",
Japan63!Y119       ="",
Japan63!D119       ="",
Japan63!B119       ="",
Norway64!Y119      ="",
Norway64!D119      ="",
Norway64!B119      ="",
Switzerland65!Y119 ="",
Switzerland65!D119 ="",
Switzerland65!B119 =""),"",
(Australia61!Y119/Australia61!B119
 +Canada62!Y119/Canada62!B119
 +Japan63!Y119/Japan63!B119
 +Norway64!Y119/Norway64!B119
 +Switzerland65!Y119/Switzerland65!B119)
/(Australia61!D119/Australia61!B119
 +Canada62!D119/Canada62!B119
 +Japan63!D119/Japan63!B119
 +Norway64!D119/Norway64!B119
 +Switzerland65!D119/Switzerland65!B119))</f>
        <v>0.12510057715828735</v>
      </c>
      <c r="Z119" s="61">
        <v>6.8</v>
      </c>
      <c r="AA119" s="62">
        <f t="shared" si="3"/>
        <v>-0.1202501532217773</v>
      </c>
      <c r="AB119" s="61">
        <f>IF(OR(
Australia61!AB119   ="",
Australia61!D119   ="",
Australia61!B119   ="",
Canada62!AB119      ="",
Canada62!D119      ="",
Canada62!B119      ="",
Japan63!AB119       ="",
Japan63!D119       ="",
Japan63!B119       ="",
Norway64!AB119      ="",
Norway64!D119      ="",
Norway64!B119      ="",
Switzerland65!AB119 ="",
Switzerland65!D119 ="",
Switzerland65!B119 =""),"",
(Australia61!AB119*Australia61!D119/Australia61!B119
 +Canada62!AB119*Canada62!D119/Canada62!B119
 +Japan63!AB119*Japan63!D119/Japan63!B119
 +Norway64!AB119*Norway64!D119/Norway64!B119
 +Switzerland65!AB119*Switzerland65!D119/Switzerland65!B119)
/(Australia61!D119/Australia61!B119
 +Canada62!D119/Canada62!B119
 +Japan63!D119/Japan63!B119
 +Norway64!D119/Norway64!B119
 +Switzerland65!D119/Switzerland65!B119))</f>
        <v>0.63803508793499875</v>
      </c>
    </row>
    <row r="120" spans="1:28">
      <c r="A120" s="62">
        <v>1987</v>
      </c>
      <c r="B120" s="62">
        <f>IF(OR(
Australia61!AC120   ="",
Australia61!D120   ="",
Australia61!B120   ="",
Canada62!AC120      ="",
Canada62!D120      ="",
Canada62!B120      ="",
Japan63!AC120       ="",
Japan63!D120       ="",
Japan63!B120       ="",
Norway64!AC120      ="",
Norway64!D120      ="",
Norway64!B120      ="",
Switzerland65!AC120 ="",
Switzerland65!D120 ="",
Switzerland65!B120 =""),"",
(Australia61!AC120*Australia61!D120/Australia61!B120
 +Canada62!AC120*Canada62!D120/Canada62!B120
 +Japan63!AC120*Japan63!D120/Japan63!B120
 +Norway64!AC120*Norway64!D120/Norway64!B120
 +Switzerland65!AC120*Switzerland65!D120/Switzerland65!B120)
/(Australia61!D120/Australia61!B120
 +Canada62!D120/Canada62!B120
 +Japan63!D120/Japan63!B120
 +Norway64!D120/Norway64!B120
 +Switzerland65!D120/Switzerland65!B120))</f>
        <v>2.278859696596669E-2</v>
      </c>
      <c r="C120" s="61">
        <f>IF(OR(
Australia61!F120   ="",
Australia61!D120   ="",
Australia61!B120   ="",
Canada62!F120      ="",
Canada62!D120      ="",
Canada62!B120      ="",
Japan63!F120       ="",
Japan63!D120       ="",
Japan63!B120       ="",
Norway64!F120      ="",
Norway64!D120      ="",
Norway64!B120      ="",
Switzerland65!F120 ="",
Switzerland65!D120 ="",
Switzerland65!B120 =""),"",
(Australia61!F120*Australia61!D120/Australia61!B120
 +Canada62!F120*Canada62!D120/Canada62!B120
 +Japan63!F120*Japan63!D120/Japan63!B120
 +Norway64!F120*Norway64!D120/Norway64!B120
 +Switzerland65!F120*Switzerland65!D120/Switzerland65!B120)
/(Australia61!D120/Australia61!B120
 +Canada62!D120/Canada62!B120
 +Japan63!D120/Japan63!B120
 +Norway64!D120/Norway64!B120
 +Switzerland65!D120/Switzerland65!B120))</f>
        <v>0.54907134633004762</v>
      </c>
      <c r="D120" s="61" t="str">
        <f>IF(OR(
Australia61!AE120   ="",
Australia61!D120   ="",
Australia61!B120   ="",
Canada62!AE120      ="",
Canada62!D120      ="",
Canada62!B120      ="",
Japan63!AE120       ="",
Japan63!D120       ="",
Japan63!B120       ="",
Norway64!AE120      ="",
Norway64!D120      ="",
Norway64!B120      ="",
Switzerland65!AE120 ="",
Switzerland65!D120 ="",
Switzerland65!B120 =""),"",
(Australia61!AE120*Australia61!D120/Australia61!B120
 +Canada62!AE120*Canada62!D120/Canada62!B120
 +Japan63!AE120*Japan63!D120/Japan63!B120
 +Norway64!AE120*Norway64!D120/Norway64!B120
 +Switzerland65!AE120*Switzerland65!D120/Switzerland65!B120)
/(Australia61!D120/Australia61!B120
 +Canada62!D120/Canada62!B120
 +Japan63!D120/Japan63!B120
 +Norway64!D120/Norway64!B120
 +Switzerland65!D120/Switzerland65!B120))</f>
        <v/>
      </c>
      <c r="E120" s="61">
        <f>IF(OR(
Australia61!H120   ="",
Australia61!D120   ="",
Australia61!B120   ="",
Canada62!H120      ="",
Canada62!D120      ="",
Canada62!B120      ="",
Japan63!H120       ="",
Japan63!D120       ="",
Japan63!B120       ="",
Norway64!H120      ="",
Norway64!D120      ="",
Norway64!B120      ="",
Switzerland65!H120 ="",
Switzerland65!D120 ="",
Switzerland65!B120 =""),"",
(Australia61!H120*Australia61!D120/Australia61!B120
 +Canada62!H120*Canada62!D120/Canada62!B120
 +Japan63!H120*Japan63!D120/Japan63!B120
 +Norway64!H120*Norway64!D120/Norway64!B120
 +Switzerland65!H120*Switzerland65!D120/Switzerland65!B120)
/(Australia61!D120/Australia61!B120
 +Canada62!D120/Canada62!B120
 +Japan63!D120/Japan63!B120
 +Norway64!D120/Norway64!B120
 +Switzerland65!D120/Switzerland65!B120))</f>
        <v>0.27671310310096553</v>
      </c>
      <c r="F120" s="61">
        <f>IF(OR(
Australia61!I120   ="",
Australia61!D120   ="",
Australia61!B120   ="",
Canada62!I120      ="",
Canada62!D120      ="",
Canada62!B120      ="",
Japan63!I120       ="",
Japan63!D120       ="",
Japan63!B120       ="",
Norway64!I120      ="",
Norway64!D120      ="",
Norway64!B120      ="",
Switzerland65!I120 ="",
Switzerland65!D120 ="",
Switzerland65!B120 =""),"",
(Australia61!I120/Australia61!B120
 +Canada62!I120/Canada62!B120
 +Japan63!I120/Japan63!B120
 +Norway64!I120/Norway64!B120
 +Switzerland65!I120/Switzerland65!B120)
/(Australia61!D120/Australia61!B120
 +Canada62!D120/Canada62!B120
 +Japan63!D120/Japan63!B120
 +Norway64!D120/Norway64!B120
 +Switzerland65!D120/Switzerland65!B120))</f>
        <v>0.17687456210289812</v>
      </c>
      <c r="G120" s="61">
        <f>IF(OR(
Australia61!J120   ="",
Australia61!D120   ="",
Australia61!B120   ="",
Canada62!J120      ="",
Canada62!D120      ="",
Canada62!B120      ="",
Japan63!J120       ="",
Japan63!D120       ="",
Japan63!B120       ="",
Norway64!J120      ="",
Norway64!D120      ="",
Norway64!B120      ="",
Switzerland65!J120 ="",
Switzerland65!D120 ="",
Switzerland65!B120 =""),"",
(Australia61!J120/Australia61!B120
 +Canada62!J120/Canada62!B120
 +Japan63!J120/Japan63!B120
 +Norway64!J120/Norway64!B120
 +Switzerland65!J120/Switzerland65!B120)
/(Australia61!D120/Australia61!B120
 +Canada62!D120/Canada62!B120
 +Japan63!D120/Japan63!B120
 +Norway64!D120/Norway64!B120
 +Switzerland65!D120/Switzerland65!B120))</f>
        <v>0.15681659036090517</v>
      </c>
      <c r="H120" s="61">
        <f>IF(OR(
Australia61!K120   ="",
Australia61!D120   ="",
Australia61!B120   ="",
Canada62!K120      ="",
Canada62!D120      ="",
Canada62!B120      ="",
Japan63!K120       ="",
Japan63!D120       ="",
Japan63!B120       ="",
Norway64!K120      ="",
Norway64!D120      ="",
Norway64!B120      ="",
Switzerland65!K120 ="",
Switzerland65!D120 ="",
Switzerland65!B120 =""),"",
(Australia61!K120/Australia61!B120
 +Canada62!K120/Canada62!B120
 +Japan63!K120/Japan63!B120
 +Norway64!K120/Norway64!B120
 +Switzerland65!K120/Switzerland65!B120)
/(Australia61!D120/Australia61!B120
 +Canada62!D120/Canada62!B120
 +Japan63!D120/Japan63!B120
 +Norway64!D120/Norway64!B120
 +Switzerland65!D120/Switzerland65!B120))</f>
        <v>0.12365235912578043</v>
      </c>
      <c r="I120" s="61">
        <f>IF(OR(
Australia61!L120   ="",
Australia61!D120   ="",
Australia61!B120   ="",
Canada62!L120      ="",
Canada62!D120      ="",
Canada62!B120      ="",
Japan63!L120       ="",
Japan63!D120       ="",
Japan63!B120       ="",
Norway64!L120      ="",
Norway64!D120      ="",
Norway64!B120      ="",
Switzerland65!L120 ="",
Switzerland65!D120 ="",
Switzerland65!B120 =""),"",
(Australia61!L120/Australia61!B120
 +Canada62!L120/Canada62!B120
 +Japan63!L120/Japan63!B120
 +Norway64!L120/Norway64!B120
 +Switzerland65!L120/Switzerland65!B120)
/(Australia61!D120/Australia61!B120
 +Canada62!D120/Canada62!B120
 +Japan63!D120/Japan63!B120
 +Norway64!D120/Norway64!B120
 +Switzerland65!D120/Switzerland65!B120))</f>
        <v>9.96940864711751E-2</v>
      </c>
      <c r="J120" s="61">
        <f t="shared" si="2"/>
        <v>2.3958272654605331E-2</v>
      </c>
      <c r="K120" s="62">
        <f>IF(OR(
Australia61!D120   ="",Australia61!D119   ="",
Australia61!B120   ="",Australia61!B119   ="",
Australia61!N120   ="",Australia61!N119   ="",
Canada62!D120      ="",Canada62!D119      ="",
Canada62!B120      ="",Canada62!B119      ="",
Canada62!N120      ="",Canada62!N119      ="",
Japan63!D120       ="",Japan63!D119       ="",
Japan63!B120       ="",Japan63!B119       ="",
Japan63!N120       ="",Japan63!N119       ="",
Norway64!D120      ="",Norway64!D119      ="",
Norway64!B120      ="",Norway64!B119      ="",
Norway64!N120      ="",Norway64!N119      ="",
Switzerland65!D120 ="",Switzerland65!D119 ="",
Switzerland65!B120 ="",Switzerland65!B119 ="",
Switzerland65!N120 ="",Switzerland65!N119 =""),"",
LN(SQRT(
(Australia61!D120/Australia61!B120
 +Canada62!D120/Canada62!B120
 +Japan63!D120/Japan63!B120
 +Norway64!D120/Norway64!B120
 +Switzerland65!D120/Switzerland65!B120)
/(Australia61!D120/Australia61!N120*Australia61!N119/Australia61!B119
 +Canada62!D120/Canada62!N120*Canada62!N119/Canada62!B119
 +Japan63!D120/Japan63!N120*Japan63!N119/Japan63!B119
 +Norway64!D120/Norway64!N120*Norway64!N119/Norway64!B119
 +Switzerland65!D120/Switzerland65!N120*Switzerland65!N119/Switzerland65!B119)
*(Australia61!D119/Australia61!N119*Australia61!N120/Australia61!B120
 +Canada62!D119/Canada62!N119*Canada62!N120/Canada62!B120
 +Japan63!D119/Japan63!N119*Japan63!N120/Japan63!B120
 +Norway64!D119/Norway64!N119*Norway64!N120/Norway64!B120
 +Switzerland65!D119/Switzerland65!N119*Switzerland65!N120/Switzerland65!B120)
/(Australia61!D119/Australia61!B119
 +Canada62!D119/Canada62!B119
 +Japan63!D119/Japan63!B119
 +Norway64!D119/Norway64!B119
 +Switzerland65!D119/Switzerland65!B119))))</f>
        <v>0.23135556687275896</v>
      </c>
      <c r="L120" s="62">
        <f>IF(OR(
Australia61!F120   ="",Australia61!F119   ="",
Australia61!D120   ="",Australia61!D119   ="",
Australia61!B120   ="",Australia61!B119   ="",
Australia61!P120   ="",Australia61!P119   ="",
Canada62!F120      ="",Canada62!F119      ="",
Canada62!D120      ="",Canada62!D119      ="",
Canada62!B120      ="",Canada62!B119      ="",
Canada62!P120      ="",Canada62!P119      ="",
Japan63!F120       ="",Japan63!F119       ="",
Japan63!D120       ="",Japan63!D119       ="",
Japan63!B120       ="",Japan63!B119       ="",
Japan63!P120       ="",Japan63!P119       ="",
Norway64!F120      ="",Norway64!F119      ="",
Norway64!D120      ="",Norway64!D119      ="",
Norway64!B120      ="",Norway64!B119      ="",
Norway64!P120      ="",Norway64!P119      ="",
Switzerland65!F120 ="",Switzerland65!F119 ="",
Switzerland65!D120 ="",Switzerland65!D119 ="",
Switzerland65!B120 ="",Switzerland65!B119 ="",
Switzerland65!P120 ="",Switzerland65!P119 =""),"",
LN(SQRT(
(Australia61!D120*Australia61!F120/Australia61!B120
 +Canada62!D120*Canada62!F120/Canada62!B120
 +Japan63!D120*Japan63!F120/Japan63!B120
 +Norway64!D120*Norway64!F120/Norway64!B120
 +Switzerland65!D120*Switzerland65!F120/Switzerland65!B120)
/(Australia61!D120*Australia61!F120/Australia61!P120*Australia61!P119/Australia61!B119
 +Canada62!D120*Canada62!F120/Canada62!P120*Canada62!P119/Canada62!B119
 +Japan63!D120*Japan63!F120/Japan63!P120*Japan63!P119/Japan63!B119
 +Norway64!D120*Norway64!F120/Norway64!P120*Norway64!P119/Norway64!B119
 +Switzerland65!D120*Switzerland65!F120/Switzerland65!P120*Switzerland65!P119/Switzerland65!B119)
*(Australia61!D119*Australia61!F119/Australia61!P119*Australia61!P120/Australia61!B120
 +Canada62!D119*Canada62!F119/Canada62!P119*Canada62!P120/Canada62!B120
 +Japan63!D119*Japan63!F119/Japan63!P119*Japan63!P120/Japan63!B120
 +Norway64!D119*Norway64!F119/Norway64!P119*Norway64!P120/Norway64!B120
 +Switzerland65!D119*Switzerland65!F119/Switzerland65!P119*Switzerland65!P120/Switzerland65!B120)
/(Australia61!D119*Australia61!F119/Australia61!B119
 +Canada62!D119*Canada62!F119/Canada62!B119
 +Japan63!D119*Japan63!F119/Japan63!B119
 +Norway64!D119*Norway64!F119/Norway64!B119
 +Switzerland65!D119*Switzerland65!F119/Switzerland65!B119))))</f>
        <v>0.23110312579605358</v>
      </c>
      <c r="M120" s="62">
        <f>IF(OR(
Australia61!H120   ="",Australia61!H119   ="",
Australia61!D120   ="",Australia61!D119   ="",
Australia61!B120   ="",Australia61!B119   ="",
Australia61!Q120   ="",Australia61!Q119   ="",
Canada62!H120      ="",Canada62!H119      ="",
Canada62!D120      ="",Canada62!D119      ="",
Canada62!B120      ="",Canada62!B119      ="",
Canada62!Q120      ="",Canada62!Q119      ="",
Japan63!H120       ="",Japan63!H119       ="",
Japan63!D120       ="",Japan63!D119       ="",
Japan63!B120       ="",Japan63!B119       ="",
Japan63!Q120       ="",Japan63!Q119       ="",
Norway64!H120      ="",Norway64!H119      ="",
Norway64!D120      ="",Norway64!D119      ="",
Norway64!B120      ="",Norway64!B119      ="",
Norway64!Q120      ="",Norway64!Q119      ="",
Switzerland65!H120 ="",Switzerland65!H119 ="",
Switzerland65!D120 ="",Switzerland65!D119 ="",
Switzerland65!B120 ="",Switzerland65!B119 ="",
Switzerland65!Q120 ="",Switzerland65!Q119 =""),"",
LN(SQRT(
(Australia61!D120*Australia61!H120/Australia61!B120
 +Canada62!D120*Canada62!H120/Canada62!B120
 +Japan63!D120*Japan63!H120/Japan63!B120
 +Norway64!D120*Norway64!H120/Norway64!B120
 +Switzerland65!D120*Switzerland65!H120/Switzerland65!B120)
/(Australia61!D120*Australia61!H120/Australia61!Q120*Australia61!Q119/Australia61!B119
 +Canada62!D120*Canada62!H120/Canada62!Q120*Canada62!Q119/Canada62!B119
 +Japan63!D120*Japan63!H120/Japan63!Q120*Japan63!Q119/Japan63!B119
 +Norway64!D120*Norway64!H120/Norway64!Q120*Norway64!Q119/Norway64!B119
 +Switzerland65!D120*Switzerland65!H120/Switzerland65!Q120*Switzerland65!Q119/Switzerland65!B119)
*(Australia61!D119*Australia61!H119/Australia61!Q119*Australia61!Q120/Australia61!B120
 +Canada62!D119*Canada62!H119/Canada62!Q119*Canada62!Q120/Canada62!B120
 +Japan63!D119*Japan63!H119/Japan63!Q119*Japan63!Q120/Japan63!B120
 +Norway64!D119*Norway64!H119/Norway64!Q119*Norway64!Q120/Norway64!B120
 +Switzerland65!D119*Switzerland65!H119/Switzerland65!Q119*Switzerland65!Q120/Switzerland65!B120)
/(Australia61!D119*Australia61!H119/Australia61!B119
 +Canada62!D119*Canada62!H119/Canada62!B119
 +Japan63!D119*Japan63!H119/Japan63!B119
 +Norway64!D119*Norway64!H119/Norway64!B119
 +Switzerland65!D119*Switzerland65!H119/Switzerland65!B119))))</f>
        <v>0.22660561893748551</v>
      </c>
      <c r="N120" s="62">
        <f>IF(OR(
Australia61!I120   ="",Australia61!I119   ="",
Australia61!B120   ="",Australia61!B119   ="",
Australia61!R120   ="",Australia61!R119   ="",
Canada62!I120      ="",Canada62!I119      ="",
Canada62!B120      ="",Canada62!B119      ="",
Canada62!R120      ="",Canada62!R119      ="",
Japan63!I120       ="",Japan63!I119       ="",
Japan63!B120       ="",Japan63!B119       ="",
Japan63!R120       ="",Japan63!R119       ="",
Norway64!I120      ="",Norway64!I119      ="",
Norway64!B120      ="",Norway64!B119      ="",
Norway64!R120      ="",Norway64!R119      ="",
Switzerland65!I120 ="",Switzerland65!I119 ="",
Switzerland65!B120 ="",Switzerland65!B119 ="",
Switzerland65!R120 ="",Switzerland65!R119 =""),"",
LN(SQRT(
(Australia61!I120/Australia61!B120
 +Canada62!I120/Canada62!B120
 +Japan63!I120/Japan63!B120
 +Norway64!I120/Norway64!B120
 +Switzerland65!I120/Switzerland65!B120)
/(Australia61!I120/Australia61!R120*Australia61!R119/Australia61!B119
 +Canada62!I120/Canada62!R120*Canada62!R119/Canada62!B119
 +Japan63!I120/Japan63!R120*Japan63!R119/Japan63!B119
 +Norway64!I120/Norway64!R120*Norway64!R119/Norway64!B119
 +Switzerland65!I120/Switzerland65!R120*Switzerland65!R119/Switzerland65!B119)
*(Australia61!I119/Australia61!R119*Australia61!R120/Australia61!B120
 +Canada62!I119/Canada62!R119*Canada62!R120/Canada62!B120
 +Japan63!I119/Japan63!R119*Japan63!R120/Japan63!B120
 +Norway64!I119/Norway64!R119*Norway64!R120/Norway64!B120
 +Switzerland65!I119/Switzerland65!R119*Switzerland65!R120/Switzerland65!B120)
/(Australia61!I119/Australia61!B119
 +Canada62!I119/Canada62!B119
 +Japan63!I119/Japan63!B119
 +Norway64!I119/Norway64!B119
 +Switzerland65!I119/Switzerland65!B119))))</f>
        <v>0.22166179223386767</v>
      </c>
      <c r="O120" s="62">
        <f>IF(OR(
Australia61!K120   ="",Australia61!K119   ="",
Australia61!B120   ="",Australia61!B119   ="",
Australia61!S120   ="",Australia61!S119   ="",
Canada62!K120      ="",Canada62!K119      ="",
Canada62!B120      ="",Canada62!B119      ="",
Canada62!S120      ="",Canada62!S119      ="",
Japan63!K120       ="",Japan63!K119       ="",
Japan63!B120       ="",Japan63!B119       ="",
Japan63!S120       ="",Japan63!S119       ="",
Norway64!K120      ="",Norway64!K119      ="",
Norway64!B120      ="",Norway64!B119      ="",
Norway64!S120      ="",Norway64!S119      ="",
Switzerland65!K120 ="",Switzerland65!K119 ="",
Switzerland65!B120 ="",Switzerland65!B119 ="",
Switzerland65!S120 ="",Switzerland65!S119 =""),"",
LN(SQRT(
(Australia61!K120/Australia61!B120
 +Canada62!K120/Canada62!B120
 +Japan63!K120/Japan63!B120
 +Norway64!K120/Norway64!B120
 +Switzerland65!K120/Switzerland65!B120)
/(Australia61!K120/Australia61!S120*Australia61!S119/Australia61!B119
 +Canada62!K120/Canada62!S120*Canada62!S119/Canada62!B119
 +Japan63!K120/Japan63!S120*Japan63!S119/Japan63!B119
 +Norway64!K120/Norway64!S120*Norway64!S119/Norway64!B119
 +Switzerland65!K120/Switzerland65!S120*Switzerland65!S119/Switzerland65!B119)
*(Australia61!K119/Australia61!S119*Australia61!S120/Australia61!B120
 +Canada62!K119/Canada62!S119*Canada62!S120/Canada62!B120
 +Japan63!K119/Japan63!S119*Japan63!S120/Japan63!B120
 +Norway64!K119/Norway64!S119*Norway64!S120/Norway64!B120
 +Switzerland65!K119/Switzerland65!S119*Switzerland65!S120/Switzerland65!B120)
/(Australia61!K119/Australia61!B119
 +Canada62!K119/Canada62!B119
 +Japan63!K119/Japan63!B119
 +Norway64!K119/Norway64!B119
 +Switzerland65!K119/Switzerland65!B119))))</f>
        <v>0.17670148272416702</v>
      </c>
      <c r="P120" s="62">
        <f>IF(OR(
Australia61!L120   ="",Australia61!L119   ="",
Australia61!B120   ="",Australia61!B119   ="",
Australia61!T120   ="",Australia61!T119   ="",
Canada62!L120      ="",Canada62!L119      ="",
Canada62!B120      ="",Canada62!B119      ="",
Canada62!T120      ="",Canada62!T119      ="",
Japan63!L120       ="",Japan63!L119       ="",
Japan63!B120       ="",Japan63!B119       ="",
Japan63!T120       ="",Japan63!T119       ="",
Norway64!L120      ="",Norway64!L119      ="",
Norway64!B120      ="",Norway64!B119      ="",
Norway64!T120      ="",Norway64!T119      ="",
Switzerland65!L120 ="",Switzerland65!L119 ="",
Switzerland65!B120 ="",Switzerland65!B119 ="",
Switzerland65!T120 ="",Switzerland65!T119 =""),"",
LN(SQRT(
(Australia61!L120/Australia61!B120
 +Canada62!L120/Canada62!B120
 +Japan63!L120/Japan63!B120
 +Norway64!L120/Norway64!B120
 +Switzerland65!L120/Switzerland65!B120)
/(Australia61!L120/Australia61!T120*Australia61!T119/Australia61!B119
 +Canada62!L120/Canada62!T120*Canada62!T119/Canada62!B119
 +Japan63!L120/Japan63!T120*Japan63!T119/Japan63!B119
 +Norway64!L120/Norway64!T120*Norway64!T119/Norway64!B119
 +Switzerland65!L120/Switzerland65!T120*Switzerland65!T119/Switzerland65!B119)
*(Australia61!L119/Australia61!T119*Australia61!T120/Australia61!B120
 +Canada62!L119/Canada62!T119*Canada62!T120/Canada62!B120
 +Japan63!L119/Japan63!T119*Japan63!T120/Japan63!B120
 +Norway64!L119/Norway64!T119*Norway64!T120/Norway64!B120
 +Switzerland65!L119/Switzerland65!T119*Switzerland65!T120/Switzerland65!B120)
/(Australia61!L119/Australia61!B119
 +Canada62!L119/Canada62!B119
 +Japan63!L119/Japan63!B119
 +Norway64!L119/Norway64!B119
 +Switzerland65!L119/Switzerland65!B119))))</f>
        <v>0.15378897121228491</v>
      </c>
      <c r="Q120" s="61">
        <f t="shared" si="4"/>
        <v>-2.5244107670538418E-4</v>
      </c>
      <c r="R120" s="61">
        <f t="shared" si="5"/>
        <v>-4.7499479352734464E-3</v>
      </c>
      <c r="S120" s="61">
        <f t="shared" si="6"/>
        <v>-9.6937746388912893E-3</v>
      </c>
      <c r="T120" s="61">
        <f t="shared" si="7"/>
        <v>-5.4654084148591936E-2</v>
      </c>
      <c r="U120" s="61">
        <f t="shared" si="8"/>
        <v>-7.7566595660474053E-2</v>
      </c>
      <c r="V120" s="61">
        <f>IF(OR(
Australia61!V120   ="",
Australia61!U120   ="",
Canada62!V120      ="",
Canada62!U120      ="",
Japan63!V120       ="",
Japan63!U120       ="",
Norway64!V120      ="",
Norway64!U120      ="",
Switzerland65!V120 ="",
Switzerland65!U120 =""),"",
LN((Australia61!V120+Canada62!V120+Japan63!V120+Norway64!V120+Switzerland65!V120)
/(Australia61!U120+Canada62!U120+Japan63!U120+Norway64!U120+Switzerland65!U120)))</f>
        <v>-0.70012135794677532</v>
      </c>
      <c r="W120" s="61">
        <f>IF(OR(
Australia61!V120   ="",
Australia61!W120   ="",
Australia61!U120   ="",
Canada62!V120      ="",
Canada62!W120      ="",
Canada62!U120      ="",
Japan63!V120       ="",
Japan63!W120       ="",
Japan63!U120       ="",
Norway64!V120      ="",
Norway64!W120      ="",
Norway64!U120      ="",
Switzerland65!V120 ="",
Switzerland65!W120 ="",
Switzerland65!V120 =""),"",
LN((Australia61!V120*Australia61!W120+Canada62!V120*Canada62!W120+Japan63!V120*Japan63!W120+Norway64!V120*Norway64!W120+Switzerland65!V120*Switzerland65!W120)
/(Australia61!U120+Canada62!U120+Japan63!U120+Norway64!U120+Switzerland65!U120)))</f>
        <v>6.9074636076828355</v>
      </c>
      <c r="X120" s="61">
        <f>IF(OR(
Australia61!X120   ="",
Australia61!D120   ="",
Australia61!B120   ="",
Canada62!X120      ="",
Canada62!D120      ="",
Canada62!B120      ="",
Japan63!X120       ="",
Japan63!D120       ="",
Japan63!B120       ="",
Norway64!X120      ="",
Norway64!D120      ="",
Norway64!B120      ="",
Switzerland65!X120 ="",
Switzerland65!D120 ="",
Switzerland65!B120 =""),"",
(Australia61!X120*Australia61!D120/Australia61!B120
 +Canada62!X120*Canada62!D120/Canada62!B120
 +Japan63!X120*Japan63!D120/Japan63!B120
 +Norway64!X120*Norway64!D120/Norway64!B120
 +Switzerland65!X120*Switzerland65!D120/Switzerland65!B120)
/(Australia61!D120/Australia61!B120
 +Canada62!D120/Canada62!B120
 +Japan63!D120/Japan63!B120
 +Norway64!D120/Norway64!B120
 +Switzerland65!D120/Switzerland65!B120))</f>
        <v>0.66105313725574311</v>
      </c>
      <c r="Y120" s="61">
        <f>IF(OR(
Australia61!Y120   ="",
Australia61!D120   ="",
Australia61!B120   ="",
Canada62!Y120      ="",
Canada62!D120      ="",
Canada62!B120      ="",
Japan63!Y120       ="",
Japan63!D120       ="",
Japan63!B120       ="",
Norway64!Y120      ="",
Norway64!D120      ="",
Norway64!B120      ="",
Switzerland65!Y120 ="",
Switzerland65!D120 ="",
Switzerland65!B120 =""),"",
(Australia61!Y120/Australia61!B120
 +Canada62!Y120/Canada62!B120
 +Japan63!Y120/Japan63!B120
 +Norway64!Y120/Norway64!B120
 +Switzerland65!Y120/Switzerland65!B120)
/(Australia61!D120/Australia61!B120
 +Canada62!D120/Canada62!B120
 +Japan63!D120/Japan63!B120
 +Norway64!D120/Norway64!B120
 +Switzerland65!D120/Switzerland65!B120))</f>
        <v>0.12485309087006986</v>
      </c>
      <c r="Z120" s="61">
        <v>6.66</v>
      </c>
      <c r="AA120" s="62">
        <f t="shared" si="3"/>
        <v>-0.16335556687275896</v>
      </c>
      <c r="AB120" s="61">
        <f>IF(OR(
Australia61!AB120   ="",
Australia61!D120   ="",
Australia61!B120   ="",
Canada62!AB120      ="",
Canada62!D120      ="",
Canada62!B120      ="",
Japan63!AB120       ="",
Japan63!D120       ="",
Japan63!B120       ="",
Norway64!AB120      ="",
Norway64!D120      ="",
Norway64!B120      ="",
Switzerland65!AB120 ="",
Switzerland65!D120 ="",
Switzerland65!B120 =""),"",
(Australia61!AB120*Australia61!D120/Australia61!B120
 +Canada62!AB120*Canada62!D120/Canada62!B120
 +Japan63!AB120*Japan63!D120/Japan63!B120
 +Norway64!AB120*Norway64!D120/Norway64!B120
 +Switzerland65!AB120*Switzerland65!D120/Switzerland65!B120)
/(Australia61!D120/Australia61!B120
 +Canada62!D120/Canada62!B120
 +Japan63!D120/Japan63!B120
 +Norway64!D120/Norway64!B120
 +Switzerland65!D120/Switzerland65!B120))</f>
        <v>0.6557193028240591</v>
      </c>
    </row>
    <row r="121" spans="1:28">
      <c r="A121" s="62">
        <v>1988</v>
      </c>
      <c r="B121" s="62">
        <f>IF(OR(
Australia61!AC121   ="",
Australia61!D121   ="",
Australia61!B121   ="",
Canada62!AC121      ="",
Canada62!D121      ="",
Canada62!B121      ="",
Japan63!AC121       ="",
Japan63!D121       ="",
Japan63!B121       ="",
Norway64!AC121      ="",
Norway64!D121      ="",
Norway64!B121      ="",
Switzerland65!AC121 ="",
Switzerland65!D121 ="",
Switzerland65!B121 =""),"",
(Australia61!AC121*Australia61!D121/Australia61!B121
 +Canada62!AC121*Canada62!D121/Canada62!B121
 +Japan63!AC121*Japan63!D121/Japan63!B121
 +Norway64!AC121*Norway64!D121/Norway64!B121
 +Switzerland65!AC121*Switzerland65!D121/Switzerland65!B121)
/(Australia61!D121/Australia61!B121
 +Canada62!D121/Canada62!B121
 +Japan63!D121/Japan63!B121
 +Norway64!D121/Norway64!B121
 +Switzerland65!D121/Switzerland65!B121))</f>
        <v>2.2635737965635935E-2</v>
      </c>
      <c r="C121" s="61">
        <f>IF(OR(
Australia61!F121   ="",
Australia61!D121   ="",
Australia61!B121   ="",
Canada62!F121      ="",
Canada62!D121      ="",
Canada62!B121      ="",
Japan63!F121       ="",
Japan63!D121       ="",
Japan63!B121       ="",
Norway64!F121      ="",
Norway64!D121      ="",
Norway64!B121      ="",
Switzerland65!F121 ="",
Switzerland65!D121 ="",
Switzerland65!B121 =""),"",
(Australia61!F121*Australia61!D121/Australia61!B121
 +Canada62!F121*Canada62!D121/Canada62!B121
 +Japan63!F121*Japan63!D121/Japan63!B121
 +Norway64!F121*Norway64!D121/Norway64!B121
 +Switzerland65!F121*Switzerland65!D121/Switzerland65!B121)
/(Australia61!D121/Australia61!B121
 +Canada62!D121/Canada62!B121
 +Japan63!D121/Japan63!B121
 +Norway64!D121/Norway64!B121
 +Switzerland65!D121/Switzerland65!B121))</f>
        <v>0.53961407366321446</v>
      </c>
      <c r="D121" s="61" t="str">
        <f>IF(OR(
Australia61!AE121   ="",
Australia61!D121   ="",
Australia61!B121   ="",
Canada62!AE121      ="",
Canada62!D121      ="",
Canada62!B121      ="",
Japan63!AE121       ="",
Japan63!D121       ="",
Japan63!B121       ="",
Norway64!AE121      ="",
Norway64!D121      ="",
Norway64!B121      ="",
Switzerland65!AE121 ="",
Switzerland65!D121 ="",
Switzerland65!B121 =""),"",
(Australia61!AE121*Australia61!D121/Australia61!B121
 +Canada62!AE121*Canada62!D121/Canada62!B121
 +Japan63!AE121*Japan63!D121/Japan63!B121
 +Norway64!AE121*Norway64!D121/Norway64!B121
 +Switzerland65!AE121*Switzerland65!D121/Switzerland65!B121)
/(Australia61!D121/Australia61!B121
 +Canada62!D121/Canada62!B121
 +Japan63!D121/Japan63!B121
 +Norway64!D121/Norway64!B121
 +Switzerland65!D121/Switzerland65!B121))</f>
        <v/>
      </c>
      <c r="E121" s="61">
        <f>IF(OR(
Australia61!H121   ="",
Australia61!D121   ="",
Australia61!B121   ="",
Canada62!H121      ="",
Canada62!D121      ="",
Canada62!B121      ="",
Japan63!H121       ="",
Japan63!D121       ="",
Japan63!B121       ="",
Norway64!H121      ="",
Norway64!D121      ="",
Norway64!B121      ="",
Switzerland65!H121 ="",
Switzerland65!D121 ="",
Switzerland65!B121 =""),"",
(Australia61!H121*Australia61!D121/Australia61!B121
 +Canada62!H121*Canada62!D121/Canada62!B121
 +Japan63!H121*Japan63!D121/Japan63!B121
 +Norway64!H121*Norway64!D121/Norway64!B121
 +Switzerland65!H121*Switzerland65!D121/Switzerland65!B121)
/(Australia61!D121/Australia61!B121
 +Canada62!D121/Canada62!B121
 +Japan63!D121/Japan63!B121
 +Norway64!D121/Norway64!B121
 +Switzerland65!D121/Switzerland65!B121))</f>
        <v>0.28747521152918226</v>
      </c>
      <c r="F121" s="61">
        <f>IF(OR(
Australia61!I121   ="",
Australia61!D121   ="",
Australia61!B121   ="",
Canada62!I121      ="",
Canada62!D121      ="",
Canada62!B121      ="",
Japan63!I121       ="",
Japan63!D121       ="",
Japan63!B121       ="",
Norway64!I121      ="",
Norway64!D121      ="",
Norway64!B121      ="",
Switzerland65!I121 ="",
Switzerland65!D121 ="",
Switzerland65!B121 =""),"",
(Australia61!I121/Australia61!B121
 +Canada62!I121/Canada62!B121
 +Japan63!I121/Japan63!B121
 +Norway64!I121/Norway64!B121
 +Switzerland65!I121/Switzerland65!B121)
/(Australia61!D121/Australia61!B121
 +Canada62!D121/Canada62!B121
 +Japan63!D121/Japan63!B121
 +Norway64!D121/Norway64!B121
 +Switzerland65!D121/Switzerland65!B121))</f>
        <v>0.17731884282175484</v>
      </c>
      <c r="G121" s="61">
        <f>IF(OR(
Australia61!J121   ="",
Australia61!D121   ="",
Australia61!B121   ="",
Canada62!J121      ="",
Canada62!D121      ="",
Canada62!B121      ="",
Japan63!J121       ="",
Japan63!D121       ="",
Japan63!B121       ="",
Norway64!J121      ="",
Norway64!D121      ="",
Norway64!B121      ="",
Switzerland65!J121 ="",
Switzerland65!D121 ="",
Switzerland65!B121 =""),"",
(Australia61!J121/Australia61!B121
 +Canada62!J121/Canada62!B121
 +Japan63!J121/Japan63!B121
 +Norway64!J121/Norway64!B121
 +Switzerland65!J121/Switzerland65!B121)
/(Australia61!D121/Australia61!B121
 +Canada62!D121/Canada62!B121
 +Japan63!D121/Japan63!B121
 +Norway64!D121/Norway64!B121
 +Switzerland65!D121/Switzerland65!B121))</f>
        <v>0.16118190988174289</v>
      </c>
      <c r="H121" s="61">
        <f>IF(OR(
Australia61!K121   ="",
Australia61!D121   ="",
Australia61!B121   ="",
Canada62!K121      ="",
Canada62!D121      ="",
Canada62!B121      ="",
Japan63!K121       ="",
Japan63!D121       ="",
Japan63!B121       ="",
Norway64!K121      ="",
Norway64!D121      ="",
Norway64!B121      ="",
Switzerland65!K121 ="",
Switzerland65!D121 ="",
Switzerland65!B121 =""),"",
(Australia61!K121/Australia61!B121
 +Canada62!K121/Canada62!B121
 +Japan63!K121/Japan63!B121
 +Norway64!K121/Norway64!B121
 +Switzerland65!K121/Switzerland65!B121)
/(Australia61!D121/Australia61!B121
 +Canada62!D121/Canada62!B121
 +Japan63!D121/Japan63!B121
 +Norway64!D121/Norway64!B121
 +Switzerland65!D121/Switzerland65!B121))</f>
        <v>0.12087951005904148</v>
      </c>
      <c r="I121" s="61">
        <f>IF(OR(
Australia61!L121   ="",
Australia61!D121   ="",
Australia61!B121   ="",
Canada62!L121      ="",
Canada62!D121      ="",
Canada62!B121      ="",
Japan63!L121       ="",
Japan63!D121       ="",
Japan63!B121       ="",
Norway64!L121      ="",
Norway64!D121      ="",
Norway64!B121      ="",
Switzerland65!L121 ="",
Switzerland65!D121 ="",
Switzerland65!B121 =""),"",
(Australia61!L121/Australia61!B121
 +Canada62!L121/Canada62!B121
 +Japan63!L121/Japan63!B121
 +Norway64!L121/Norway64!B121
 +Switzerland65!L121/Switzerland65!B121)
/(Australia61!D121/Australia61!B121
 +Canada62!D121/Canada62!B121
 +Japan63!D121/Japan63!B121
 +Norway64!D121/Norway64!B121
 +Switzerland65!D121/Switzerland65!B121))</f>
        <v>0.10225951217593635</v>
      </c>
      <c r="J121" s="61">
        <f t="shared" si="2"/>
        <v>1.861999788310513E-2</v>
      </c>
      <c r="K121" s="62">
        <f>IF(OR(
Australia61!D121   ="",Australia61!D120   ="",
Australia61!B121   ="",Australia61!B120   ="",
Australia61!N121   ="",Australia61!N120   ="",
Canada62!D121      ="",Canada62!D120      ="",
Canada62!B121      ="",Canada62!B120      ="",
Canada62!N121      ="",Canada62!N120      ="",
Japan63!D121       ="",Japan63!D120       ="",
Japan63!B121       ="",Japan63!B120       ="",
Japan63!N121       ="",Japan63!N120       ="",
Norway64!D121      ="",Norway64!D120      ="",
Norway64!B121      ="",Norway64!B120      ="",
Norway64!N121      ="",Norway64!N120      ="",
Switzerland65!D121 ="",Switzerland65!D120 ="",
Switzerland65!B121 ="",Switzerland65!B120 ="",
Switzerland65!N121 ="",Switzerland65!N120 =""),"",
LN(SQRT(
(Australia61!D121/Australia61!B121
 +Canada62!D121/Canada62!B121
 +Japan63!D121/Japan63!B121
 +Norway64!D121/Norway64!B121
 +Switzerland65!D121/Switzerland65!B121)
/(Australia61!D121/Australia61!N121*Australia61!N120/Australia61!B120
 +Canada62!D121/Canada62!N121*Canada62!N120/Canada62!B120
 +Japan63!D121/Japan63!N121*Japan63!N120/Japan63!B120
 +Norway64!D121/Norway64!N121*Norway64!N120/Norway64!B120
 +Switzerland65!D121/Switzerland65!N121*Switzerland65!N120/Switzerland65!B120)
*(Australia61!D120/Australia61!N120*Australia61!N121/Australia61!B121
 +Canada62!D120/Canada62!N120*Canada62!N121/Canada62!B121
 +Japan63!D120/Japan63!N120*Japan63!N121/Japan63!B121
 +Norway64!D120/Norway64!N120*Norway64!N121/Norway64!B121
 +Switzerland65!D120/Switzerland65!N120*Switzerland65!N121/Switzerland65!B121)
/(Australia61!D120/Australia61!B120
 +Canada62!D120/Canada62!B120
 +Japan63!D120/Japan63!B120
 +Norway64!D120/Norway64!B120
 +Switzerland65!D120/Switzerland65!B120))))</f>
        <v>1.5373322786060177E-2</v>
      </c>
      <c r="L121" s="62">
        <f>IF(OR(
Australia61!F121   ="",Australia61!F120   ="",
Australia61!D121   ="",Australia61!D120   ="",
Australia61!B121   ="",Australia61!B120   ="",
Australia61!P121   ="",Australia61!P120   ="",
Canada62!F121      ="",Canada62!F120      ="",
Canada62!D121      ="",Canada62!D120      ="",
Canada62!B121      ="",Canada62!B120      ="",
Canada62!P121      ="",Canada62!P120      ="",
Japan63!F121       ="",Japan63!F120       ="",
Japan63!D121       ="",Japan63!D120       ="",
Japan63!B121       ="",Japan63!B120       ="",
Japan63!P121       ="",Japan63!P120       ="",
Norway64!F121      ="",Norway64!F120      ="",
Norway64!D121      ="",Norway64!D120      ="",
Norway64!B121      ="",Norway64!B120      ="",
Norway64!P121      ="",Norway64!P120      ="",
Switzerland65!F121 ="",Switzerland65!F120 ="",
Switzerland65!D121 ="",Switzerland65!D120 ="",
Switzerland65!B121 ="",Switzerland65!B120 ="",
Switzerland65!P121 ="",Switzerland65!P120 =""),"",
LN(SQRT(
(Australia61!D121*Australia61!F121/Australia61!B121
 +Canada62!D121*Canada62!F121/Canada62!B121
 +Japan63!D121*Japan63!F121/Japan63!B121
 +Norway64!D121*Norway64!F121/Norway64!B121
 +Switzerland65!D121*Switzerland65!F121/Switzerland65!B121)
/(Australia61!D121*Australia61!F121/Australia61!P121*Australia61!P120/Australia61!B120
 +Canada62!D121*Canada62!F121/Canada62!P121*Canada62!P120/Canada62!B120
 +Japan63!D121*Japan63!F121/Japan63!P121*Japan63!P120/Japan63!B120
 +Norway64!D121*Norway64!F121/Norway64!P121*Norway64!P120/Norway64!B120
 +Switzerland65!D121*Switzerland65!F121/Switzerland65!P121*Switzerland65!P120/Switzerland65!B120)
*(Australia61!D120*Australia61!F120/Australia61!P120*Australia61!P121/Australia61!B121
 +Canada62!D120*Canada62!F120/Canada62!P120*Canada62!P121/Canada62!B121
 +Japan63!D120*Japan63!F120/Japan63!P120*Japan63!P121/Japan63!B121
 +Norway64!D120*Norway64!F120/Norway64!P120*Norway64!P121/Norway64!B121
 +Switzerland65!D120*Switzerland65!F120/Switzerland65!P120*Switzerland65!P121/Switzerland65!B121)
/(Australia61!D120*Australia61!F120/Australia61!B120
 +Canada62!D120*Canada62!F120/Canada62!B120
 +Japan63!D120*Japan63!F120/Japan63!B120
 +Norway64!D120*Norway64!F120/Norway64!B120
 +Switzerland65!D120*Switzerland65!F120/Switzerland65!B120))))</f>
        <v>9.8684833100304639E-3</v>
      </c>
      <c r="M121" s="62">
        <f>IF(OR(
Australia61!H121   ="",Australia61!H120   ="",
Australia61!D121   ="",Australia61!D120   ="",
Australia61!B121   ="",Australia61!B120   ="",
Australia61!Q121   ="",Australia61!Q120   ="",
Canada62!H121      ="",Canada62!H120      ="",
Canada62!D121      ="",Canada62!D120      ="",
Canada62!B121      ="",Canada62!B120      ="",
Canada62!Q121      ="",Canada62!Q120      ="",
Japan63!H121       ="",Japan63!H120       ="",
Japan63!D121       ="",Japan63!D120       ="",
Japan63!B121       ="",Japan63!B120       ="",
Japan63!Q121       ="",Japan63!Q120       ="",
Norway64!H121      ="",Norway64!H120      ="",
Norway64!D121      ="",Norway64!D120      ="",
Norway64!B121      ="",Norway64!B120      ="",
Norway64!Q121      ="",Norway64!Q120      ="",
Switzerland65!H121 ="",Switzerland65!H120 ="",
Switzerland65!D121 ="",Switzerland65!D120 ="",
Switzerland65!B121 ="",Switzerland65!B120 ="",
Switzerland65!Q121 ="",Switzerland65!Q120 =""),"",
LN(SQRT(
(Australia61!D121*Australia61!H121/Australia61!B121
 +Canada62!D121*Canada62!H121/Canada62!B121
 +Japan63!D121*Japan63!H121/Japan63!B121
 +Norway64!D121*Norway64!H121/Norway64!B121
 +Switzerland65!D121*Switzerland65!H121/Switzerland65!B121)
/(Australia61!D121*Australia61!H121/Australia61!Q121*Australia61!Q120/Australia61!B120
 +Canada62!D121*Canada62!H121/Canada62!Q121*Canada62!Q120/Canada62!B120
 +Japan63!D121*Japan63!H121/Japan63!Q121*Japan63!Q120/Japan63!B120
 +Norway64!D121*Norway64!H121/Norway64!Q121*Norway64!Q120/Norway64!B120
 +Switzerland65!D121*Switzerland65!H121/Switzerland65!Q121*Switzerland65!Q120/Switzerland65!B120)
*(Australia61!D120*Australia61!H120/Australia61!Q120*Australia61!Q121/Australia61!B121
 +Canada62!D120*Canada62!H120/Canada62!Q120*Canada62!Q121/Canada62!B121
 +Japan63!D120*Japan63!H120/Japan63!Q120*Japan63!Q121/Japan63!B121
 +Norway64!D120*Norway64!H120/Norway64!Q120*Norway64!Q121/Norway64!B121
 +Switzerland65!D120*Switzerland65!H120/Switzerland65!Q120*Switzerland65!Q121/Switzerland65!B121)
/(Australia61!D120*Australia61!H120/Australia61!B120
 +Canada62!D120*Canada62!H120/Canada62!B120
 +Japan63!D120*Japan63!H120/Japan63!B120
 +Norway64!D120*Norway64!H120/Norway64!B120
 +Switzerland65!D120*Switzerland65!H120/Switzerland65!B120))))</f>
        <v>4.4414079474481821E-3</v>
      </c>
      <c r="N121" s="62">
        <f>IF(OR(
Australia61!I121   ="",Australia61!I120   ="",
Australia61!B121   ="",Australia61!B120   ="",
Australia61!R121   ="",Australia61!R120   ="",
Canada62!I121      ="",Canada62!I120      ="",
Canada62!B121      ="",Canada62!B120      ="",
Canada62!R121      ="",Canada62!R120      ="",
Japan63!I121       ="",Japan63!I120       ="",
Japan63!B121       ="",Japan63!B120       ="",
Japan63!R121       ="",Japan63!R120       ="",
Norway64!I121      ="",Norway64!I120      ="",
Norway64!B121      ="",Norway64!B120      ="",
Norway64!R121      ="",Norway64!R120      ="",
Switzerland65!I121 ="",Switzerland65!I120 ="",
Switzerland65!B121 ="",Switzerland65!B120 ="",
Switzerland65!R121 ="",Switzerland65!R120 =""),"",
LN(SQRT(
(Australia61!I121/Australia61!B121
 +Canada62!I121/Canada62!B121
 +Japan63!I121/Japan63!B121
 +Norway64!I121/Norway64!B121
 +Switzerland65!I121/Switzerland65!B121)
/(Australia61!I121/Australia61!R121*Australia61!R120/Australia61!B120
 +Canada62!I121/Canada62!R121*Canada62!R120/Canada62!B120
 +Japan63!I121/Japan63!R121*Japan63!R120/Japan63!B120
 +Norway64!I121/Norway64!R121*Norway64!R120/Norway64!B120
 +Switzerland65!I121/Switzerland65!R121*Switzerland65!R120/Switzerland65!B120)
*(Australia61!I120/Australia61!R120*Australia61!R121/Australia61!B121
 +Canada62!I120/Canada62!R120*Canada62!R121/Canada62!B121
 +Japan63!I120/Japan63!R120*Japan63!R121/Japan63!B121
 +Norway64!I120/Norway64!R120*Norway64!R121/Norway64!B121
 +Switzerland65!I120/Switzerland65!R120*Switzerland65!R121/Switzerland65!B121)
/(Australia61!I120/Australia61!B120
 +Canada62!I120/Canada62!B120
 +Japan63!I120/Japan63!B120
 +Norway64!I120/Norway64!B120
 +Switzerland65!I120/Switzerland65!B120))))</f>
        <v>2.7367116564315983E-2</v>
      </c>
      <c r="O121" s="62">
        <f>IF(OR(
Australia61!K121   ="",Australia61!K120   ="",
Australia61!B121   ="",Australia61!B120   ="",
Australia61!S121   ="",Australia61!S120   ="",
Canada62!K121      ="",Canada62!K120      ="",
Canada62!B121      ="",Canada62!B120      ="",
Canada62!S121      ="",Canada62!S120      ="",
Japan63!K121       ="",Japan63!K120       ="",
Japan63!B121       ="",Japan63!B120       ="",
Japan63!S121       ="",Japan63!S120       ="",
Norway64!K121      ="",Norway64!K120      ="",
Norway64!B121      ="",Norway64!B120      ="",
Norway64!S121      ="",Norway64!S120      ="",
Switzerland65!K121 ="",Switzerland65!K120 ="",
Switzerland65!B121 ="",Switzerland65!B120 ="",
Switzerland65!S121 ="",Switzerland65!S120 =""),"",
LN(SQRT(
(Australia61!K121/Australia61!B121
 +Canada62!K121/Canada62!B121
 +Japan63!K121/Japan63!B121
 +Norway64!K121/Norway64!B121
 +Switzerland65!K121/Switzerland65!B121)
/(Australia61!K121/Australia61!S121*Australia61!S120/Australia61!B120
 +Canada62!K121/Canada62!S121*Canada62!S120/Canada62!B120
 +Japan63!K121/Japan63!S121*Japan63!S120/Japan63!B120
 +Norway64!K121/Norway64!S121*Norway64!S120/Norway64!B120
 +Switzerland65!K121/Switzerland65!S121*Switzerland65!S120/Switzerland65!B120)
*(Australia61!K120/Australia61!S120*Australia61!S121/Australia61!B121
 +Canada62!K120/Canada62!S120*Canada62!S121/Canada62!B121
 +Japan63!K120/Japan63!S120*Japan63!S121/Japan63!B121
 +Norway64!K120/Norway64!S120*Norway64!S121/Norway64!B121
 +Switzerland65!K120/Switzerland65!S120*Switzerland65!S121/Switzerland65!B121)
/(Australia61!K120/Australia61!B120
 +Canada62!K120/Canada62!B120
 +Japan63!K120/Japan63!B120
 +Norway64!K120/Norway64!B120
 +Switzerland65!K120/Switzerland65!B120))))</f>
        <v>-9.1205282838408043E-3</v>
      </c>
      <c r="P121" s="62">
        <f>IF(OR(
Australia61!L121   ="",Australia61!L120   ="",
Australia61!B121   ="",Australia61!B120   ="",
Australia61!T121   ="",Australia61!T120   ="",
Canada62!L121      ="",Canada62!L120      ="",
Canada62!B121      ="",Canada62!B120      ="",
Canada62!T121      ="",Canada62!T120      ="",
Japan63!L121       ="",Japan63!L120       ="",
Japan63!B121       ="",Japan63!B120       ="",
Japan63!T121       ="",Japan63!T120       ="",
Norway64!L121      ="",Norway64!L120      ="",
Norway64!B121      ="",Norway64!B120      ="",
Norway64!T121      ="",Norway64!T120      ="",
Switzerland65!L121 ="",Switzerland65!L120 ="",
Switzerland65!B121 ="",Switzerland65!B120 ="",
Switzerland65!T121 ="",Switzerland65!T120 =""),"",
LN(SQRT(
(Australia61!L121/Australia61!B121
 +Canada62!L121/Canada62!B121
 +Japan63!L121/Japan63!B121
 +Norway64!L121/Norway64!B121
 +Switzerland65!L121/Switzerland65!B121)
/(Australia61!L121/Australia61!T121*Australia61!T120/Australia61!B120
 +Canada62!L121/Canada62!T121*Canada62!T120/Canada62!B120
 +Japan63!L121/Japan63!T121*Japan63!T120/Japan63!B120
 +Norway64!L121/Norway64!T121*Norway64!T120/Norway64!B120
 +Switzerland65!L121/Switzerland65!T121*Switzerland65!T120/Switzerland65!B120)
*(Australia61!L120/Australia61!T120*Australia61!T121/Australia61!B121
 +Canada62!L120/Canada62!T120*Canada62!T121/Canada62!B121
 +Japan63!L120/Japan63!T120*Japan63!T121/Japan63!B121
 +Norway64!L120/Norway64!T120*Norway64!T121/Norway64!B121
 +Switzerland65!L120/Switzerland65!T120*Switzerland65!T121/Switzerland65!B121)
/(Australia61!L120/Australia61!B120
 +Canada62!L120/Canada62!B120
 +Japan63!L120/Japan63!B120
 +Norway64!L120/Norway64!B120
 +Switzerland65!L120/Switzerland65!B120))))</f>
        <v>-2.0319472959794627E-2</v>
      </c>
      <c r="Q121" s="61">
        <f t="shared" si="4"/>
        <v>-5.5048394760297131E-3</v>
      </c>
      <c r="R121" s="61">
        <f t="shared" si="5"/>
        <v>-1.0931914838611995E-2</v>
      </c>
      <c r="S121" s="61">
        <f t="shared" si="6"/>
        <v>1.1993793778255806E-2</v>
      </c>
      <c r="T121" s="61">
        <f t="shared" si="7"/>
        <v>-2.4493851069900981E-2</v>
      </c>
      <c r="U121" s="61">
        <f t="shared" si="8"/>
        <v>-3.5692795745854808E-2</v>
      </c>
      <c r="V121" s="61">
        <f>IF(OR(
Australia61!V121   ="",
Australia61!U121   ="",
Canada62!V121      ="",
Canada62!U121      ="",
Japan63!V121       ="",
Japan63!U121       ="",
Norway64!V121      ="",
Norway64!U121      ="",
Switzerland65!V121 ="",
Switzerland65!U121 =""),"",
LN((Australia61!V121+Canada62!V121+Japan63!V121+Norway64!V121+Switzerland65!V121)
/(Australia61!U121+Canada62!U121+Japan63!U121+Norway64!U121+Switzerland65!U121)))</f>
        <v>-0.69065914463191169</v>
      </c>
      <c r="W121" s="61">
        <f>IF(OR(
Australia61!V121   ="",
Australia61!W121   ="",
Australia61!U121   ="",
Canada62!V121      ="",
Canada62!W121      ="",
Canada62!U121      ="",
Japan63!V121       ="",
Japan63!W121       ="",
Japan63!U121       ="",
Norway64!V121      ="",
Norway64!W121      ="",
Norway64!U121      ="",
Switzerland65!V121 ="",
Switzerland65!W121 ="",
Switzerland65!V121 =""),"",
LN((Australia61!V121*Australia61!W121+Canada62!V121*Canada62!W121+Japan63!V121*Japan63!W121+Norway64!V121*Norway64!W121+Switzerland65!V121*Switzerland65!W121)
/(Australia61!U121+Canada62!U121+Japan63!U121+Norway64!U121+Switzerland65!U121)))</f>
        <v>6.9159710922056012</v>
      </c>
      <c r="X121" s="61">
        <f>IF(OR(
Australia61!X121   ="",
Australia61!D121   ="",
Australia61!B121   ="",
Canada62!X121      ="",
Canada62!D121      ="",
Canada62!B121      ="",
Japan63!X121       ="",
Japan63!D121       ="",
Japan63!B121       ="",
Norway64!X121      ="",
Norway64!D121      ="",
Norway64!B121      ="",
Switzerland65!X121 ="",
Switzerland65!D121 ="",
Switzerland65!B121 =""),"",
(Australia61!X121*Australia61!D121/Australia61!B121
 +Canada62!X121*Canada62!D121/Canada62!B121
 +Japan63!X121*Japan63!D121/Japan63!B121
 +Norway64!X121*Norway64!D121/Norway64!B121
 +Switzerland65!X121*Switzerland65!D121/Switzerland65!B121)
/(Australia61!D121/Australia61!B121
 +Canada62!D121/Canada62!B121
 +Japan63!D121/Japan63!B121
 +Norway64!D121/Norway64!B121
 +Switzerland65!D121/Switzerland65!B121))</f>
        <v>0.65431054261600752</v>
      </c>
      <c r="Y121" s="61">
        <f>IF(OR(
Australia61!Y121   ="",
Australia61!D121   ="",
Australia61!B121   ="",
Canada62!Y121      ="",
Canada62!D121      ="",
Canada62!B121      ="",
Japan63!Y121       ="",
Japan63!D121       ="",
Japan63!B121       ="",
Norway64!Y121      ="",
Norway64!D121      ="",
Norway64!B121      ="",
Switzerland65!Y121 ="",
Switzerland65!D121 ="",
Switzerland65!B121 =""),"",
(Australia61!Y121/Australia61!B121
 +Canada62!Y121/Canada62!B121
 +Japan63!Y121/Japan63!B121
 +Norway64!Y121/Norway64!B121
 +Switzerland65!Y121/Switzerland65!B121)
/(Australia61!D121/Australia61!B121
 +Canada62!D121/Canada62!B121
 +Japan63!D121/Japan63!B121
 +Norway64!D121/Norway64!B121
 +Switzerland65!D121/Switzerland65!B121))</f>
        <v>0.12077066661793055</v>
      </c>
      <c r="Z121" s="61">
        <v>7.57</v>
      </c>
      <c r="AA121" s="62">
        <f t="shared" si="3"/>
        <v>5.1226677213939829E-2</v>
      </c>
      <c r="AB121" s="61">
        <f>IF(OR(
Australia61!AB121   ="",
Australia61!D121   ="",
Australia61!B121   ="",
Canada62!AB121      ="",
Canada62!D121      ="",
Canada62!B121      ="",
Japan63!AB121       ="",
Japan63!D121       ="",
Japan63!B121       ="",
Norway64!AB121      ="",
Norway64!D121      ="",
Norway64!B121      ="",
Switzerland65!AB121 ="",
Switzerland65!D121 ="",
Switzerland65!B121 =""),"",
(Australia61!AB121*Australia61!D121/Australia61!B121
 +Canada62!AB121*Canada62!D121/Canada62!B121
 +Japan63!AB121*Japan63!D121/Japan63!B121
 +Norway64!AB121*Norway64!D121/Norway64!B121
 +Switzerland65!AB121*Switzerland65!D121/Switzerland65!B121)
/(Australia61!D121/Australia61!B121
 +Canada62!D121/Canada62!B121
 +Japan63!D121/Japan63!B121
 +Norway64!D121/Norway64!B121
 +Switzerland65!D121/Switzerland65!B121))</f>
        <v>0.6392118333588187</v>
      </c>
    </row>
    <row r="122" spans="1:28">
      <c r="A122" s="62">
        <v>1989</v>
      </c>
      <c r="B122" s="62">
        <f>IF(OR(
Australia61!AC122   ="",
Australia61!D122   ="",
Australia61!B122   ="",
Canada62!AC122      ="",
Canada62!D122      ="",
Canada62!B122      ="",
Japan63!AC122       ="",
Japan63!D122       ="",
Japan63!B122       ="",
Norway64!AC122      ="",
Norway64!D122      ="",
Norway64!B122      ="",
Switzerland65!AC122 ="",
Switzerland65!D122 ="",
Switzerland65!B122 =""),"",
(Australia61!AC122*Australia61!D122/Australia61!B122
 +Canada62!AC122*Canada62!D122/Canada62!B122
 +Japan63!AC122*Japan63!D122/Japan63!B122
 +Norway64!AC122*Norway64!D122/Norway64!B122
 +Switzerland65!AC122*Switzerland65!D122/Switzerland65!B122)
/(Australia61!D122/Australia61!B122
 +Canada62!D122/Canada62!B122
 +Japan63!D122/Japan63!B122
 +Norway64!D122/Norway64!B122
 +Switzerland65!D122/Switzerland65!B122))</f>
        <v>2.3227940748708945E-2</v>
      </c>
      <c r="C122" s="61">
        <f>IF(OR(
Australia61!F122   ="",
Australia61!D122   ="",
Australia61!B122   ="",
Canada62!F122      ="",
Canada62!D122      ="",
Canada62!B122      ="",
Japan63!F122       ="",
Japan63!D122       ="",
Japan63!B122       ="",
Norway64!F122      ="",
Norway64!D122      ="",
Norway64!B122      ="",
Switzerland65!F122 ="",
Switzerland65!D122 ="",
Switzerland65!B122 =""),"",
(Australia61!F122*Australia61!D122/Australia61!B122
 +Canada62!F122*Canada62!D122/Canada62!B122
 +Japan63!F122*Japan63!D122/Japan63!B122
 +Norway64!F122*Norway64!D122/Norway64!B122
 +Switzerland65!F122*Switzerland65!D122/Switzerland65!B122)
/(Australia61!D122/Australia61!B122
 +Canada62!D122/Canada62!B122
 +Japan63!D122/Japan63!B122
 +Norway64!D122/Norway64!B122
 +Switzerland65!D122/Switzerland65!B122))</f>
        <v>0.53708359779987269</v>
      </c>
      <c r="D122" s="61" t="str">
        <f>IF(OR(
Australia61!AE122   ="",
Australia61!D122   ="",
Australia61!B122   ="",
Canada62!AE122      ="",
Canada62!D122      ="",
Canada62!B122      ="",
Japan63!AE122       ="",
Japan63!D122       ="",
Japan63!B122       ="",
Norway64!AE122      ="",
Norway64!D122      ="",
Norway64!B122      ="",
Switzerland65!AE122 ="",
Switzerland65!D122 ="",
Switzerland65!B122 =""),"",
(Australia61!AE122*Australia61!D122/Australia61!B122
 +Canada62!AE122*Canada62!D122/Canada62!B122
 +Japan63!AE122*Japan63!D122/Japan63!B122
 +Norway64!AE122*Norway64!D122/Norway64!B122
 +Switzerland65!AE122*Switzerland65!D122/Switzerland65!B122)
/(Australia61!D122/Australia61!B122
 +Canada62!D122/Canada62!B122
 +Japan63!D122/Japan63!B122
 +Norway64!D122/Norway64!B122
 +Switzerland65!D122/Switzerland65!B122))</f>
        <v/>
      </c>
      <c r="E122" s="61">
        <f>IF(OR(
Australia61!H122   ="",
Australia61!D122   ="",
Australia61!B122   ="",
Canada62!H122      ="",
Canada62!D122      ="",
Canada62!B122      ="",
Japan63!H122       ="",
Japan63!D122       ="",
Japan63!B122       ="",
Norway64!H122      ="",
Norway64!D122      ="",
Norway64!B122      ="",
Switzerland65!H122 ="",
Switzerland65!D122 ="",
Switzerland65!B122 =""),"",
(Australia61!H122*Australia61!D122/Australia61!B122
 +Canada62!H122*Canada62!D122/Canada62!B122
 +Japan63!H122*Japan63!D122/Japan63!B122
 +Norway64!H122*Norway64!D122/Norway64!B122
 +Switzerland65!H122*Switzerland65!D122/Switzerland65!B122)
/(Australia61!D122/Australia61!B122
 +Canada62!D122/Canada62!B122
 +Japan63!D122/Japan63!B122
 +Norway64!D122/Norway64!B122
 +Switzerland65!D122/Switzerland65!B122))</f>
        <v>0.29511768283685885</v>
      </c>
      <c r="F122" s="61">
        <f>IF(OR(
Australia61!I122   ="",
Australia61!D122   ="",
Australia61!B122   ="",
Canada62!I122      ="",
Canada62!D122      ="",
Canada62!B122      ="",
Japan63!I122       ="",
Japan63!D122       ="",
Japan63!B122       ="",
Norway64!I122      ="",
Norway64!D122      ="",
Norway64!B122      ="",
Switzerland65!I122 ="",
Switzerland65!D122 ="",
Switzerland65!B122 =""),"",
(Australia61!I122/Australia61!B122
 +Canada62!I122/Canada62!B122
 +Japan63!I122/Japan63!B122
 +Norway64!I122/Norway64!B122
 +Switzerland65!I122/Switzerland65!B122)
/(Australia61!D122/Australia61!B122
 +Canada62!D122/Canada62!B122
 +Japan63!D122/Japan63!B122
 +Norway64!D122/Norway64!B122
 +Switzerland65!D122/Switzerland65!B122))</f>
        <v>0.17776792771658778</v>
      </c>
      <c r="G122" s="61">
        <f>IF(OR(
Australia61!J122   ="",
Australia61!D122   ="",
Australia61!B122   ="",
Canada62!J122      ="",
Canada62!D122      ="",
Canada62!B122      ="",
Japan63!J122       ="",
Japan63!D122       ="",
Japan63!B122       ="",
Norway64!J122      ="",
Norway64!D122      ="",
Norway64!B122      ="",
Switzerland65!J122 ="",
Switzerland65!D122 ="",
Switzerland65!B122 =""),"",
(Australia61!J122/Australia61!B122
 +Canada62!J122/Canada62!B122
 +Japan63!J122/Japan63!B122
 +Norway64!J122/Norway64!B122
 +Switzerland65!J122/Switzerland65!B122)
/(Australia61!D122/Australia61!B122
 +Canada62!D122/Canada62!B122
 +Japan63!D122/Japan63!B122
 +Norway64!D122/Norway64!B122
 +Switzerland65!D122/Switzerland65!B122))</f>
        <v>0.16079128639648602</v>
      </c>
      <c r="H122" s="61">
        <f>IF(OR(
Australia61!K122   ="",
Australia61!D122   ="",
Australia61!B122   ="",
Canada62!K122      ="",
Canada62!D122      ="",
Canada62!B122      ="",
Japan63!K122       ="",
Japan63!D122       ="",
Japan63!B122       ="",
Norway64!K122      ="",
Norway64!D122      ="",
Norway64!B122      ="",
Switzerland65!K122 ="",
Switzerland65!D122 ="",
Switzerland65!B122 =""),"",
(Australia61!K122/Australia61!B122
 +Canada62!K122/Canada62!B122
 +Japan63!K122/Japan63!B122
 +Norway64!K122/Norway64!B122
 +Switzerland65!K122/Switzerland65!B122)
/(Australia61!D122/Australia61!B122
 +Canada62!D122/Canada62!B122
 +Japan63!D122/Japan63!B122
 +Norway64!D122/Norway64!B122
 +Switzerland65!D122/Switzerland65!B122))</f>
        <v>0.12582425502189074</v>
      </c>
      <c r="I122" s="61">
        <f>IF(OR(
Australia61!L122   ="",
Australia61!D122   ="",
Australia61!B122   ="",
Canada62!L122      ="",
Canada62!D122      ="",
Canada62!B122      ="",
Japan63!L122       ="",
Japan63!D122       ="",
Japan63!B122       ="",
Norway64!L122      ="",
Norway64!D122      ="",
Norway64!B122      ="",
Switzerland65!L122 ="",
Switzerland65!D122 ="",
Switzerland65!B122 =""),"",
(Australia61!L122/Australia61!B122
 +Canada62!L122/Canada62!B122
 +Japan63!L122/Japan63!B122
 +Norway64!L122/Norway64!B122
 +Switzerland65!L122/Switzerland65!B122)
/(Australia61!D122/Australia61!B122
 +Canada62!D122/Canada62!B122
 +Japan63!D122/Japan63!B122
 +Norway64!D122/Norway64!B122
 +Switzerland65!D122/Switzerland65!B122))</f>
        <v>0.11210143189690139</v>
      </c>
      <c r="J122" s="61">
        <f t="shared" si="2"/>
        <v>1.3722823124989347E-2</v>
      </c>
      <c r="K122" s="62">
        <f>IF(OR(
Australia61!D122   ="",Australia61!D121   ="",
Australia61!B122   ="",Australia61!B121   ="",
Australia61!N122   ="",Australia61!N121   ="",
Canada62!D122      ="",Canada62!D121      ="",
Canada62!B122      ="",Canada62!B121      ="",
Canada62!N122      ="",Canada62!N121      ="",
Japan63!D122       ="",Japan63!D121       ="",
Japan63!B122       ="",Japan63!B121       ="",
Japan63!N122       ="",Japan63!N121       ="",
Norway64!D122      ="",Norway64!D121      ="",
Norway64!B122      ="",Norway64!B121      ="",
Norway64!N122      ="",Norway64!N121      ="",
Switzerland65!D122 ="",Switzerland65!D121 ="",
Switzerland65!B122 ="",Switzerland65!B121 ="",
Switzerland65!N122 ="",Switzerland65!N121 =""),"",
LN(SQRT(
(Australia61!D122/Australia61!B122
 +Canada62!D122/Canada62!B122
 +Japan63!D122/Japan63!B122
 +Norway64!D122/Norway64!B122
 +Switzerland65!D122/Switzerland65!B122)
/(Australia61!D122/Australia61!N122*Australia61!N121/Australia61!B121
 +Canada62!D122/Canada62!N122*Canada62!N121/Canada62!B121
 +Japan63!D122/Japan63!N122*Japan63!N121/Japan63!B121
 +Norway64!D122/Norway64!N122*Norway64!N121/Norway64!B121
 +Switzerland65!D122/Switzerland65!N122*Switzerland65!N121/Switzerland65!B121)
*(Australia61!D121/Australia61!N121*Australia61!N122/Australia61!B122
 +Canada62!D121/Canada62!N121*Canada62!N122/Canada62!B122
 +Japan63!D121/Japan63!N121*Japan63!N122/Japan63!B122
 +Norway64!D121/Norway64!N121*Norway64!N122/Norway64!B122
 +Switzerland65!D121/Switzerland65!N121*Switzerland65!N122/Switzerland65!B122)
/(Australia61!D121/Australia61!B121
 +Canada62!D121/Canada62!B121
 +Japan63!D121/Japan63!B121
 +Norway64!D121/Norway64!B121
 +Switzerland65!D121/Switzerland65!B121))))</f>
        <v>-6.5514635558918802E-2</v>
      </c>
      <c r="L122" s="62">
        <f>IF(OR(
Australia61!F122   ="",Australia61!F121   ="",
Australia61!D122   ="",Australia61!D121   ="",
Australia61!B122   ="",Australia61!B121   ="",
Australia61!P122   ="",Australia61!P121   ="",
Canada62!F122      ="",Canada62!F121      ="",
Canada62!D122      ="",Canada62!D121      ="",
Canada62!B122      ="",Canada62!B121      ="",
Canada62!P122      ="",Canada62!P121      ="",
Japan63!F122       ="",Japan63!F121       ="",
Japan63!D122       ="",Japan63!D121       ="",
Japan63!B122       ="",Japan63!B121       ="",
Japan63!P122       ="",Japan63!P121       ="",
Norway64!F122      ="",Norway64!F121      ="",
Norway64!D122      ="",Norway64!D121      ="",
Norway64!B122      ="",Norway64!B121      ="",
Norway64!P122      ="",Norway64!P121      ="",
Switzerland65!F122 ="",Switzerland65!F121 ="",
Switzerland65!D122 ="",Switzerland65!D121 ="",
Switzerland65!B122 ="",Switzerland65!B121 ="",
Switzerland65!P122 ="",Switzerland65!P121 =""),"",
LN(SQRT(
(Australia61!D122*Australia61!F122/Australia61!B122
 +Canada62!D122*Canada62!F122/Canada62!B122
 +Japan63!D122*Japan63!F122/Japan63!B122
 +Norway64!D122*Norway64!F122/Norway64!B122
 +Switzerland65!D122*Switzerland65!F122/Switzerland65!B122)
/(Australia61!D122*Australia61!F122/Australia61!P122*Australia61!P121/Australia61!B121
 +Canada62!D122*Canada62!F122/Canada62!P122*Canada62!P121/Canada62!B121
 +Japan63!D122*Japan63!F122/Japan63!P122*Japan63!P121/Japan63!B121
 +Norway64!D122*Norway64!F122/Norway64!P122*Norway64!P121/Norway64!B121
 +Switzerland65!D122*Switzerland65!F122/Switzerland65!P122*Switzerland65!P121/Switzerland65!B121)
*(Australia61!D121*Australia61!F121/Australia61!P121*Australia61!P122/Australia61!B122
 +Canada62!D121*Canada62!F121/Canada62!P121*Canada62!P122/Canada62!B122
 +Japan63!D121*Japan63!F121/Japan63!P121*Japan63!P122/Japan63!B122
 +Norway64!D121*Norway64!F121/Norway64!P121*Norway64!P122/Norway64!B122
 +Switzerland65!D121*Switzerland65!F121/Switzerland65!P121*Switzerland65!P122/Switzerland65!B122)
/(Australia61!D121*Australia61!F121/Australia61!B121
 +Canada62!D121*Canada62!F121/Canada62!B121
 +Japan63!D121*Japan63!F121/Japan63!B121
 +Norway64!D121*Norway64!F121/Norway64!B121
 +Switzerland65!D121*Switzerland65!F121/Switzerland65!B121))))</f>
        <v>-6.9792739992346489E-2</v>
      </c>
      <c r="M122" s="62">
        <f>IF(OR(
Australia61!H122   ="",Australia61!H121   ="",
Australia61!D122   ="",Australia61!D121   ="",
Australia61!B122   ="",Australia61!B121   ="",
Australia61!Q122   ="",Australia61!Q121   ="",
Canada62!H122      ="",Canada62!H121      ="",
Canada62!D122      ="",Canada62!D121      ="",
Canada62!B122      ="",Canada62!B121      ="",
Canada62!Q122      ="",Canada62!Q121      ="",
Japan63!H122       ="",Japan63!H121       ="",
Japan63!D122       ="",Japan63!D121       ="",
Japan63!B122       ="",Japan63!B121       ="",
Japan63!Q122       ="",Japan63!Q121       ="",
Norway64!H122      ="",Norway64!H121      ="",
Norway64!D122      ="",Norway64!D121      ="",
Norway64!B122      ="",Norway64!B121      ="",
Norway64!Q122      ="",Norway64!Q121      ="",
Switzerland65!H122 ="",Switzerland65!H121 ="",
Switzerland65!D122 ="",Switzerland65!D121 ="",
Switzerland65!B122 ="",Switzerland65!B121 ="",
Switzerland65!Q122 ="",Switzerland65!Q121 =""),"",
LN(SQRT(
(Australia61!D122*Australia61!H122/Australia61!B122
 +Canada62!D122*Canada62!H122/Canada62!B122
 +Japan63!D122*Japan63!H122/Japan63!B122
 +Norway64!D122*Norway64!H122/Norway64!B122
 +Switzerland65!D122*Switzerland65!H122/Switzerland65!B122)
/(Australia61!D122*Australia61!H122/Australia61!Q122*Australia61!Q121/Australia61!B121
 +Canada62!D122*Canada62!H122/Canada62!Q122*Canada62!Q121/Canada62!B121
 +Japan63!D122*Japan63!H122/Japan63!Q122*Japan63!Q121/Japan63!B121
 +Norway64!D122*Norway64!H122/Norway64!Q122*Norway64!Q121/Norway64!B121
 +Switzerland65!D122*Switzerland65!H122/Switzerland65!Q122*Switzerland65!Q121/Switzerland65!B121)
*(Australia61!D121*Australia61!H121/Australia61!Q121*Australia61!Q122/Australia61!B122
 +Canada62!D121*Canada62!H121/Canada62!Q121*Canada62!Q122/Canada62!B122
 +Japan63!D121*Japan63!H121/Japan63!Q121*Japan63!Q122/Japan63!B122
 +Norway64!D121*Norway64!H121/Norway64!Q121*Norway64!Q122/Norway64!B122
 +Switzerland65!D121*Switzerland65!H121/Switzerland65!Q121*Switzerland65!Q122/Switzerland65!B122)
/(Australia61!D121*Australia61!H121/Australia61!B121
 +Canada62!D121*Canada62!H121/Canada62!B121
 +Japan63!D121*Japan63!H121/Japan63!B121
 +Norway64!D121*Norway64!H121/Norway64!B121
 +Switzerland65!D121*Switzerland65!H121/Switzerland65!B121))))</f>
        <v>-7.4101326192907616E-2</v>
      </c>
      <c r="N122" s="62">
        <f>IF(OR(
Australia61!I122   ="",Australia61!I121   ="",
Australia61!B122   ="",Australia61!B121   ="",
Australia61!R122   ="",Australia61!R121   ="",
Canada62!I122      ="",Canada62!I121      ="",
Canada62!B122      ="",Canada62!B121      ="",
Canada62!R122      ="",Canada62!R121      ="",
Japan63!I122       ="",Japan63!I121       ="",
Japan63!B122       ="",Japan63!B121       ="",
Japan63!R122       ="",Japan63!R121       ="",
Norway64!I122      ="",Norway64!I121      ="",
Norway64!B122      ="",Norway64!B121      ="",
Norway64!R122      ="",Norway64!R121      ="",
Switzerland65!I122 ="",Switzerland65!I121 ="",
Switzerland65!B122 ="",Switzerland65!B121 ="",
Switzerland65!R122 ="",Switzerland65!R121 =""),"",
LN(SQRT(
(Australia61!I122/Australia61!B122
 +Canada62!I122/Canada62!B122
 +Japan63!I122/Japan63!B122
 +Norway64!I122/Norway64!B122
 +Switzerland65!I122/Switzerland65!B122)
/(Australia61!I122/Australia61!R122*Australia61!R121/Australia61!B121
 +Canada62!I122/Canada62!R122*Canada62!R121/Canada62!B121
 +Japan63!I122/Japan63!R122*Japan63!R121/Japan63!B121
 +Norway64!I122/Norway64!R122*Norway64!R121/Norway64!B121
 +Switzerland65!I122/Switzerland65!R122*Switzerland65!R121/Switzerland65!B121)
*(Australia61!I121/Australia61!R121*Australia61!R122/Australia61!B122
 +Canada62!I121/Canada62!R121*Canada62!R122/Canada62!B122
 +Japan63!I121/Japan63!R121*Japan63!R122/Japan63!B122
 +Norway64!I121/Norway64!R121*Norway64!R122/Norway64!B122
 +Switzerland65!I121/Switzerland65!R121*Switzerland65!R122/Switzerland65!B122)
/(Australia61!I121/Australia61!B121
 +Canada62!I121/Canada62!B121
 +Japan63!I121/Japan63!B121
 +Norway64!I121/Norway64!B121
 +Switzerland65!I121/Switzerland65!B121))))</f>
        <v>-4.9765150906760557E-2</v>
      </c>
      <c r="O122" s="62">
        <f>IF(OR(
Australia61!K122   ="",Australia61!K121   ="",
Australia61!B122   ="",Australia61!B121   ="",
Australia61!S122   ="",Australia61!S121   ="",
Canada62!K122      ="",Canada62!K121      ="",
Canada62!B122      ="",Canada62!B121      ="",
Canada62!S122      ="",Canada62!S121      ="",
Japan63!K122       ="",Japan63!K121       ="",
Japan63!B122       ="",Japan63!B121       ="",
Japan63!S122       ="",Japan63!S121       ="",
Norway64!K122      ="",Norway64!K121      ="",
Norway64!B122      ="",Norway64!B121      ="",
Norway64!S122      ="",Norway64!S121      ="",
Switzerland65!K122 ="",Switzerland65!K121 ="",
Switzerland65!B122 ="",Switzerland65!B121 ="",
Switzerland65!S122 ="",Switzerland65!S121 =""),"",
LN(SQRT(
(Australia61!K122/Australia61!B122
 +Canada62!K122/Canada62!B122
 +Japan63!K122/Japan63!B122
 +Norway64!K122/Norway64!B122
 +Switzerland65!K122/Switzerland65!B122)
/(Australia61!K122/Australia61!S122*Australia61!S121/Australia61!B121
 +Canada62!K122/Canada62!S122*Canada62!S121/Canada62!B121
 +Japan63!K122/Japan63!S122*Japan63!S121/Japan63!B121
 +Norway64!K122/Norway64!S122*Norway64!S121/Norway64!B121
 +Switzerland65!K122/Switzerland65!S122*Switzerland65!S121/Switzerland65!B121)
*(Australia61!K121/Australia61!S121*Australia61!S122/Australia61!B122
 +Canada62!K121/Canada62!S121*Canada62!S122/Canada62!B122
 +Japan63!K121/Japan63!S121*Japan63!S122/Japan63!B122
 +Norway64!K121/Norway64!S121*Norway64!S122/Norway64!B122
 +Switzerland65!K121/Switzerland65!S121*Switzerland65!S122/Switzerland65!B122)
/(Australia61!K121/Australia61!B121
 +Canada62!K121/Canada62!B121
 +Japan63!K121/Japan63!B121
 +Norway64!K121/Norway64!B121
 +Switzerland65!K121/Switzerland65!B121))))</f>
        <v>-3.4086330939704403E-2</v>
      </c>
      <c r="P122" s="62">
        <f>IF(OR(
Australia61!L122   ="",Australia61!L121   ="",
Australia61!B122   ="",Australia61!B121   ="",
Australia61!T122   ="",Australia61!T121   ="",
Canada62!L122      ="",Canada62!L121      ="",
Canada62!B122      ="",Canada62!B121      ="",
Canada62!T122      ="",Canada62!T121      ="",
Japan63!L122       ="",Japan63!L121       ="",
Japan63!B122       ="",Japan63!B121       ="",
Japan63!T122       ="",Japan63!T121       ="",
Norway64!L122      ="",Norway64!L121      ="",
Norway64!B122      ="",Norway64!B121      ="",
Norway64!T122      ="",Norway64!T121      ="",
Switzerland65!L122 ="",Switzerland65!L121 ="",
Switzerland65!B122 ="",Switzerland65!B121 ="",
Switzerland65!T122 ="",Switzerland65!T121 =""),"",
LN(SQRT(
(Australia61!L122/Australia61!B122
 +Canada62!L122/Canada62!B122
 +Japan63!L122/Japan63!B122
 +Norway64!L122/Norway64!B122
 +Switzerland65!L122/Switzerland65!B122)
/(Australia61!L122/Australia61!T122*Australia61!T121/Australia61!B121
 +Canada62!L122/Canada62!T122*Canada62!T121/Canada62!B121
 +Japan63!L122/Japan63!T122*Japan63!T121/Japan63!B121
 +Norway64!L122/Norway64!T122*Norway64!T121/Norway64!B121
 +Switzerland65!L122/Switzerland65!T122*Switzerland65!T121/Switzerland65!B121)
*(Australia61!L121/Australia61!T121*Australia61!T122/Australia61!B122
 +Canada62!L121/Canada62!T121*Canada62!T122/Canada62!B122
 +Japan63!L121/Japan63!T121*Japan63!T122/Japan63!B122
 +Norway64!L121/Norway64!T121*Norway64!T122/Norway64!B122
 +Switzerland65!L121/Switzerland65!T121*Switzerland65!T122/Switzerland65!B122)
/(Australia61!L121/Australia61!B121
 +Canada62!L121/Canada62!B121
 +Japan63!L121/Japan63!B121
 +Norway64!L121/Norway64!B121
 +Switzerland65!L121/Switzerland65!B121))))</f>
        <v>-2.2869536249456524E-2</v>
      </c>
      <c r="Q122" s="61">
        <f t="shared" si="4"/>
        <v>-4.2781044334276874E-3</v>
      </c>
      <c r="R122" s="61">
        <f t="shared" si="5"/>
        <v>-8.5866906339888138E-3</v>
      </c>
      <c r="S122" s="61">
        <f t="shared" si="6"/>
        <v>1.5749484652158245E-2</v>
      </c>
      <c r="T122" s="61">
        <f t="shared" si="7"/>
        <v>3.1428304619214399E-2</v>
      </c>
      <c r="U122" s="61">
        <f t="shared" si="8"/>
        <v>4.2645099309462281E-2</v>
      </c>
      <c r="V122" s="61">
        <f>IF(OR(
Australia61!V122   ="",
Australia61!U122   ="",
Canada62!V122      ="",
Canada62!U122      ="",
Japan63!V122       ="",
Japan63!U122       ="",
Norway64!V122      ="",
Norway64!U122      ="",
Switzerland65!V122 ="",
Switzerland65!U122 =""),"",
LN((Australia61!V122+Canada62!V122+Japan63!V122+Norway64!V122+Switzerland65!V122)
/(Australia61!U122+Canada62!U122+Japan63!U122+Norway64!U122+Switzerland65!U122)))</f>
        <v>-0.68058855397766616</v>
      </c>
      <c r="W122" s="61">
        <f>IF(OR(
Australia61!V122   ="",
Australia61!W122   ="",
Australia61!U122   ="",
Canada62!V122      ="",
Canada62!W122      ="",
Canada62!U122      ="",
Japan63!V122       ="",
Japan63!W122       ="",
Japan63!U122       ="",
Norway64!V122      ="",
Norway64!W122      ="",
Norway64!U122      ="",
Switzerland65!V122 ="",
Switzerland65!W122 ="",
Switzerland65!V122 =""),"",
LN((Australia61!V122*Australia61!W122+Canada62!V122*Canada62!W122+Japan63!V122*Japan63!W122+Norway64!V122*Norway64!W122+Switzerland65!V122*Switzerland65!W122)
/(Australia61!U122+Canada62!U122+Japan63!U122+Norway64!U122+Switzerland65!U122)))</f>
        <v>6.9171224258404038</v>
      </c>
      <c r="X122" s="61">
        <f>IF(OR(
Australia61!X122   ="",
Australia61!D122   ="",
Australia61!B122   ="",
Canada62!X122      ="",
Canada62!D122      ="",
Canada62!B122      ="",
Japan63!X122       ="",
Japan63!D122       ="",
Japan63!B122       ="",
Norway64!X122      ="",
Norway64!D122      ="",
Norway64!B122      ="",
Switzerland65!X122 ="",
Switzerland65!D122 ="",
Switzerland65!B122 =""),"",
(Australia61!X122*Australia61!D122/Australia61!B122
 +Canada62!X122*Canada62!D122/Canada62!B122
 +Japan63!X122*Japan63!D122/Japan63!B122
 +Norway64!X122*Norway64!D122/Norway64!B122
 +Switzerland65!X122*Switzerland65!D122/Switzerland65!B122)
/(Australia61!D122/Australia61!B122
 +Canada62!D122/Canada62!B122
 +Japan63!D122/Japan63!B122
 +Norway64!D122/Norway64!B122
 +Switzerland65!D122/Switzerland65!B122))</f>
        <v>0.65134692973175246</v>
      </c>
      <c r="Y122" s="61">
        <f>IF(OR(
Australia61!Y122   ="",
Australia61!D122   ="",
Australia61!B122   ="",
Canada62!Y122      ="",
Canada62!D122      ="",
Canada62!B122      ="",
Japan63!Y122       ="",
Japan63!D122       ="",
Japan63!B122       ="",
Norway64!Y122      ="",
Norway64!D122      ="",
Norway64!B122      ="",
Switzerland65!Y122 ="",
Switzerland65!D122 ="",
Switzerland65!B122 =""),"",
(Australia61!Y122/Australia61!B122
 +Canada62!Y122/Canada62!B122
 +Japan63!Y122/Japan63!B122
 +Norway64!Y122/Norway64!B122
 +Switzerland65!Y122/Switzerland65!B122)
/(Australia61!D122/Australia61!B122
 +Canada62!D122/Canada62!B122
 +Japan63!D122/Japan63!B122
 +Norway64!D122/Norway64!B122
 +Switzerland65!D122/Switzerland65!B122))</f>
        <v>0.12070832434549972</v>
      </c>
      <c r="Z122" s="61">
        <v>9.2100000000000009</v>
      </c>
      <c r="AA122" s="62">
        <f t="shared" si="3"/>
        <v>0.14121463555891881</v>
      </c>
      <c r="AB122" s="61">
        <f>IF(OR(
Australia61!AB122   ="",
Australia61!D122   ="",
Australia61!B122   ="",
Canada62!AB122      ="",
Canada62!D122      ="",
Canada62!B122      ="",
Japan63!AB122       ="",
Japan63!D122       ="",
Japan63!B122       ="",
Norway64!AB122      ="",
Norway64!D122      ="",
Norway64!B122      ="",
Switzerland65!AB122 ="",
Switzerland65!D122 ="",
Switzerland65!B122 =""),"",
(Australia61!AB122*Australia61!D122/Australia61!B122
 +Canada62!AB122*Canada62!D122/Canada62!B122
 +Japan63!AB122*Japan63!D122/Japan63!B122
 +Norway64!AB122*Norway64!D122/Norway64!B122
 +Switzerland65!AB122*Switzerland65!D122/Switzerland65!B122)
/(Australia61!D122/Australia61!B122
 +Canada62!D122/Canada62!B122
 +Japan63!D122/Japan63!B122
 +Norway64!D122/Norway64!B122
 +Switzerland65!D122/Switzerland65!B122))</f>
        <v>0.61275317740434654</v>
      </c>
    </row>
    <row r="123" spans="1:28">
      <c r="A123" s="62">
        <v>1990</v>
      </c>
      <c r="B123" s="62">
        <f>IF(OR(
Australia61!AC123   ="",
Australia61!D123   ="",
Australia61!B123   ="",
Canada62!AC123      ="",
Canada62!D123      ="",
Canada62!B123      ="",
Japan63!AC123       ="",
Japan63!D123       ="",
Japan63!B123       ="",
Norway64!AC123      ="",
Norway64!D123      ="",
Norway64!B123      ="",
Switzerland65!AC123 ="",
Switzerland65!D123 ="",
Switzerland65!B123 =""),"",
(Australia61!AC123*Australia61!D123/Australia61!B123
 +Canada62!AC123*Canada62!D123/Canada62!B123
 +Japan63!AC123*Japan63!D123/Japan63!B123
 +Norway64!AC123*Norway64!D123/Norway64!B123
 +Switzerland65!AC123*Switzerland65!D123/Switzerland65!B123)
/(Australia61!D123/Australia61!B123
 +Canada62!D123/Canada62!B123
 +Japan63!D123/Japan63!B123
 +Norway64!D123/Norway64!B123
 +Switzerland65!D123/Switzerland65!B123))</f>
        <v>2.5312793951060095E-2</v>
      </c>
      <c r="C123" s="61">
        <f>IF(OR(
Australia61!F123   ="",
Australia61!D123   ="",
Australia61!B123   ="",
Canada62!F123      ="",
Canada62!D123      ="",
Canada62!B123      ="",
Japan63!F123       ="",
Japan63!D123       ="",
Japan63!B123       ="",
Norway64!F123      ="",
Norway64!D123      ="",
Norway64!B123      ="",
Switzerland65!F123 ="",
Switzerland65!D123 ="",
Switzerland65!B123 =""),"",
(Australia61!F123*Australia61!D123/Australia61!B123
 +Canada62!F123*Canada62!D123/Canada62!B123
 +Japan63!F123*Japan63!D123/Japan63!B123
 +Norway64!F123*Norway64!D123/Norway64!B123
 +Switzerland65!F123*Switzerland65!D123/Switzerland65!B123)
/(Australia61!D123/Australia61!B123
 +Canada62!D123/Canada62!B123
 +Japan63!D123/Japan63!B123
 +Norway64!D123/Norway64!B123
 +Switzerland65!D123/Switzerland65!B123))</f>
        <v>0.53875459383758828</v>
      </c>
      <c r="D123" s="61" t="str">
        <f>IF(OR(
Australia61!AE123   ="",
Australia61!D123   ="",
Australia61!B123   ="",
Canada62!AE123      ="",
Canada62!D123      ="",
Canada62!B123      ="",
Japan63!AE123       ="",
Japan63!D123       ="",
Japan63!B123       ="",
Norway64!AE123      ="",
Norway64!D123      ="",
Norway64!B123      ="",
Switzerland65!AE123 ="",
Switzerland65!D123 ="",
Switzerland65!B123 =""),"",
(Australia61!AE123*Australia61!D123/Australia61!B123
 +Canada62!AE123*Canada62!D123/Canada62!B123
 +Japan63!AE123*Japan63!D123/Japan63!B123
 +Norway64!AE123*Norway64!D123/Norway64!B123
 +Switzerland65!AE123*Switzerland65!D123/Switzerland65!B123)
/(Australia61!D123/Australia61!B123
 +Canada62!D123/Canada62!B123
 +Japan63!D123/Japan63!B123
 +Norway64!D123/Norway64!B123
 +Switzerland65!D123/Switzerland65!B123))</f>
        <v/>
      </c>
      <c r="E123" s="61">
        <f>IF(OR(
Australia61!H123   ="",
Australia61!D123   ="",
Australia61!B123   ="",
Canada62!H123      ="",
Canada62!D123      ="",
Canada62!B123      ="",
Japan63!H123       ="",
Japan63!D123       ="",
Japan63!B123       ="",
Norway64!H123      ="",
Norway64!D123      ="",
Norway64!B123      ="",
Switzerland65!H123 ="",
Switzerland65!D123 ="",
Switzerland65!B123 =""),"",
(Australia61!H123*Australia61!D123/Australia61!B123
 +Canada62!H123*Canada62!D123/Canada62!B123
 +Japan63!H123*Japan63!D123/Japan63!B123
 +Norway64!H123*Norway64!D123/Norway64!B123
 +Switzerland65!H123*Switzerland65!D123/Switzerland65!B123)
/(Australia61!D123/Australia61!B123
 +Canada62!D123/Canada62!B123
 +Japan63!D123/Japan63!B123
 +Norway64!D123/Norway64!B123
 +Switzerland65!D123/Switzerland65!B123))</f>
        <v>0.30073744683773057</v>
      </c>
      <c r="F123" s="61">
        <f>IF(OR(
Australia61!I123   ="",
Australia61!D123   ="",
Australia61!B123   ="",
Canada62!I123      ="",
Canada62!D123      ="",
Canada62!B123      ="",
Japan63!I123       ="",
Japan63!D123       ="",
Japan63!B123       ="",
Norway64!I123      ="",
Norway64!D123      ="",
Norway64!B123      ="",
Switzerland65!I123 ="",
Switzerland65!D123 ="",
Switzerland65!B123 =""),"",
(Australia61!I123/Australia61!B123
 +Canada62!I123/Canada62!B123
 +Japan63!I123/Japan63!B123
 +Norway64!I123/Norway64!B123
 +Switzerland65!I123/Switzerland65!B123)
/(Australia61!D123/Australia61!B123
 +Canada62!D123/Canada62!B123
 +Japan63!D123/Japan63!B123
 +Norway64!D123/Norway64!B123
 +Switzerland65!D123/Switzerland65!B123))</f>
        <v>0.1750180645382691</v>
      </c>
      <c r="G123" s="61">
        <f>IF(OR(
Australia61!J123   ="",
Australia61!D123   ="",
Australia61!B123   ="",
Canada62!J123      ="",
Canada62!D123      ="",
Canada62!B123      ="",
Japan63!J123       ="",
Japan63!D123       ="",
Japan63!B123       ="",
Norway64!J123      ="",
Norway64!D123      ="",
Norway64!B123      ="",
Switzerland65!J123 ="",
Switzerland65!D123 ="",
Switzerland65!B123 =""),"",
(Australia61!J123/Australia61!B123
 +Canada62!J123/Canada62!B123
 +Japan63!J123/Japan63!B123
 +Norway64!J123/Norway64!B123
 +Switzerland65!J123/Switzerland65!B123)
/(Australia61!D123/Australia61!B123
 +Canada62!D123/Canada62!B123
 +Japan63!D123/Japan63!B123
 +Norway64!D123/Norway64!B123
 +Switzerland65!D123/Switzerland65!B123))</f>
        <v>0.16132087336521911</v>
      </c>
      <c r="H123" s="61">
        <f>IF(OR(
Australia61!K123   ="",
Australia61!D123   ="",
Australia61!B123   ="",
Canada62!K123      ="",
Canada62!D123      ="",
Canada62!B123      ="",
Japan63!K123       ="",
Japan63!D123       ="",
Japan63!B123       ="",
Norway64!K123      ="",
Norway64!D123      ="",
Norway64!B123      ="",
Switzerland65!K123 ="",
Switzerland65!D123 ="",
Switzerland65!B123 =""),"",
(Australia61!K123/Australia61!B123
 +Canada62!K123/Canada62!B123
 +Japan63!K123/Japan63!B123
 +Norway64!K123/Norway64!B123
 +Switzerland65!K123/Switzerland65!B123)
/(Australia61!D123/Australia61!B123
 +Canada62!D123/Canada62!B123
 +Japan63!D123/Japan63!B123
 +Norway64!D123/Norway64!B123
 +Switzerland65!D123/Switzerland65!B123))</f>
        <v>0.12621669305729719</v>
      </c>
      <c r="I123" s="61">
        <f>IF(OR(
Australia61!L123   ="",
Australia61!D123   ="",
Australia61!B123   ="",
Canada62!L123      ="",
Canada62!D123      ="",
Canada62!B123      ="",
Japan63!L123       ="",
Japan63!D123       ="",
Japan63!B123       ="",
Norway64!L123      ="",
Norway64!D123      ="",
Norway64!B123      ="",
Switzerland65!L123 ="",
Switzerland65!D123 ="",
Switzerland65!B123 =""),"",
(Australia61!L123/Australia61!B123
 +Canada62!L123/Canada62!B123
 +Japan63!L123/Japan63!B123
 +Norway64!L123/Norway64!B123
 +Switzerland65!L123/Switzerland65!B123)
/(Australia61!D123/Australia61!B123
 +Canada62!D123/Canada62!B123
 +Japan63!D123/Japan63!B123
 +Norway64!D123/Norway64!B123
 +Switzerland65!D123/Switzerland65!B123))</f>
        <v>0.11265716316032615</v>
      </c>
      <c r="J123" s="61">
        <f t="shared" si="2"/>
        <v>1.355952989697104E-2</v>
      </c>
      <c r="K123" s="62">
        <f>IF(OR(
Australia61!D123   ="",Australia61!D122   ="",
Australia61!B123   ="",Australia61!B122   ="",
Australia61!N123   ="",Australia61!N122   ="",
Canada62!D123      ="",Canada62!D122      ="",
Canada62!B123      ="",Canada62!B122      ="",
Canada62!N123      ="",Canada62!N122      ="",
Japan63!D123       ="",Japan63!D122       ="",
Japan63!B123       ="",Japan63!B122       ="",
Japan63!N123       ="",Japan63!N122       ="",
Norway64!D123      ="",Norway64!D122      ="",
Norway64!B123      ="",Norway64!B122      ="",
Norway64!N123      ="",Norway64!N122      ="",
Switzerland65!D123 ="",Switzerland65!D122 ="",
Switzerland65!B123 ="",Switzerland65!B122 ="",
Switzerland65!N123 ="",Switzerland65!N122 =""),"",
LN(SQRT(
(Australia61!D123/Australia61!B123
 +Canada62!D123/Canada62!B123
 +Japan63!D123/Japan63!B123
 +Norway64!D123/Norway64!B123
 +Switzerland65!D123/Switzerland65!B123)
/(Australia61!D123/Australia61!N123*Australia61!N122/Australia61!B122
 +Canada62!D123/Canada62!N123*Canada62!N122/Canada62!B122
 +Japan63!D123/Japan63!N123*Japan63!N122/Japan63!B122
 +Norway64!D123/Norway64!N123*Norway64!N122/Norway64!B122
 +Switzerland65!D123/Switzerland65!N123*Switzerland65!N122/Switzerland65!B122)
*(Australia61!D122/Australia61!N122*Australia61!N123/Australia61!B123
 +Canada62!D122/Canada62!N122*Canada62!N123/Canada62!B123
 +Japan63!D122/Japan63!N122*Japan63!N123/Japan63!B123
 +Norway64!D122/Norway64!N122*Norway64!N123/Norway64!B123
 +Switzerland65!D122/Switzerland65!N122*Switzerland65!N123/Switzerland65!B123)
/(Australia61!D122/Australia61!B122
 +Canada62!D122/Canada62!B122
 +Japan63!D122/Japan63!B122
 +Norway64!D122/Norway64!B122
 +Switzerland65!D122/Switzerland65!B122))))</f>
        <v>9.0073311996676078E-2</v>
      </c>
      <c r="L123" s="62">
        <f>IF(OR(
Australia61!F123   ="",Australia61!F122   ="",
Australia61!D123   ="",Australia61!D122   ="",
Australia61!B123   ="",Australia61!B122   ="",
Australia61!P123   ="",Australia61!P122   ="",
Canada62!F123      ="",Canada62!F122      ="",
Canada62!D123      ="",Canada62!D122      ="",
Canada62!B123      ="",Canada62!B122      ="",
Canada62!P123      ="",Canada62!P122      ="",
Japan63!F123       ="",Japan63!F122       ="",
Japan63!D123       ="",Japan63!D122       ="",
Japan63!B123       ="",Japan63!B122       ="",
Japan63!P123       ="",Japan63!P122       ="",
Norway64!F123      ="",Norway64!F122      ="",
Norway64!D123      ="",Norway64!D122      ="",
Norway64!B123      ="",Norway64!B122      ="",
Norway64!P123      ="",Norway64!P122      ="",
Switzerland65!F123 ="",Switzerland65!F122 ="",
Switzerland65!D123 ="",Switzerland65!D122 ="",
Switzerland65!B123 ="",Switzerland65!B122 ="",
Switzerland65!P123 ="",Switzerland65!P122 =""),"",
LN(SQRT(
(Australia61!D123*Australia61!F123/Australia61!B123
 +Canada62!D123*Canada62!F123/Canada62!B123
 +Japan63!D123*Japan63!F123/Japan63!B123
 +Norway64!D123*Norway64!F123/Norway64!B123
 +Switzerland65!D123*Switzerland65!F123/Switzerland65!B123)
/(Australia61!D123*Australia61!F123/Australia61!P123*Australia61!P122/Australia61!B122
 +Canada62!D123*Canada62!F123/Canada62!P123*Canada62!P122/Canada62!B122
 +Japan63!D123*Japan63!F123/Japan63!P123*Japan63!P122/Japan63!B122
 +Norway64!D123*Norway64!F123/Norway64!P123*Norway64!P122/Norway64!B122
 +Switzerland65!D123*Switzerland65!F123/Switzerland65!P123*Switzerland65!P122/Switzerland65!B122)
*(Australia61!D122*Australia61!F122/Australia61!P122*Australia61!P123/Australia61!B123
 +Canada62!D122*Canada62!F122/Canada62!P122*Canada62!P123/Canada62!B123
 +Japan63!D122*Japan63!F122/Japan63!P122*Japan63!P123/Japan63!B123
 +Norway64!D122*Norway64!F122/Norway64!P122*Norway64!P123/Norway64!B123
 +Switzerland65!D122*Switzerland65!F122/Switzerland65!P122*Switzerland65!P123/Switzerland65!B123)
/(Australia61!D122*Australia61!F122/Australia61!B122
 +Canada62!D122*Canada62!F122/Canada62!B122
 +Japan63!D122*Japan63!F122/Japan63!B122
 +Norway64!D122*Norway64!F122/Norway64!B122
 +Switzerland65!D122*Switzerland65!F122/Switzerland65!B122))))</f>
        <v>8.8456332679034855E-2</v>
      </c>
      <c r="M123" s="62">
        <f>IF(OR(
Australia61!H123   ="",Australia61!H122   ="",
Australia61!D123   ="",Australia61!D122   ="",
Australia61!B123   ="",Australia61!B122   ="",
Australia61!Q123   ="",Australia61!Q122   ="",
Canada62!H123      ="",Canada62!H122      ="",
Canada62!D123      ="",Canada62!D122      ="",
Canada62!B123      ="",Canada62!B122      ="",
Canada62!Q123      ="",Canada62!Q122      ="",
Japan63!H123       ="",Japan63!H122       ="",
Japan63!D123       ="",Japan63!D122       ="",
Japan63!B123       ="",Japan63!B122       ="",
Japan63!Q123       ="",Japan63!Q122       ="",
Norway64!H123      ="",Norway64!H122      ="",
Norway64!D123      ="",Norway64!D122      ="",
Norway64!B123      ="",Norway64!B122      ="",
Norway64!Q123      ="",Norway64!Q122      ="",
Switzerland65!H123 ="",Switzerland65!H122 ="",
Switzerland65!D123 ="",Switzerland65!D122 ="",
Switzerland65!B123 ="",Switzerland65!B122 ="",
Switzerland65!Q123 ="",Switzerland65!Q122 =""),"",
LN(SQRT(
(Australia61!D123*Australia61!H123/Australia61!B123
 +Canada62!D123*Canada62!H123/Canada62!B123
 +Japan63!D123*Japan63!H123/Japan63!B123
 +Norway64!D123*Norway64!H123/Norway64!B123
 +Switzerland65!D123*Switzerland65!H123/Switzerland65!B123)
/(Australia61!D123*Australia61!H123/Australia61!Q123*Australia61!Q122/Australia61!B122
 +Canada62!D123*Canada62!H123/Canada62!Q123*Canada62!Q122/Canada62!B122
 +Japan63!D123*Japan63!H123/Japan63!Q123*Japan63!Q122/Japan63!B122
 +Norway64!D123*Norway64!H123/Norway64!Q123*Norway64!Q122/Norway64!B122
 +Switzerland65!D123*Switzerland65!H123/Switzerland65!Q123*Switzerland65!Q122/Switzerland65!B122)
*(Australia61!D122*Australia61!H122/Australia61!Q122*Australia61!Q123/Australia61!B123
 +Canada62!D122*Canada62!H122/Canada62!Q122*Canada62!Q123/Canada62!B123
 +Japan63!D122*Japan63!H122/Japan63!Q122*Japan63!Q123/Japan63!B123
 +Norway64!D122*Norway64!H122/Norway64!Q122*Norway64!Q123/Norway64!B123
 +Switzerland65!D122*Switzerland65!H122/Switzerland65!Q122*Switzerland65!Q123/Switzerland65!B123)
/(Australia61!D122*Australia61!H122/Australia61!B122
 +Canada62!D122*Canada62!H122/Canada62!B122
 +Japan63!D122*Japan63!H122/Japan63!B122
 +Norway64!D122*Norway64!H122/Norway64!B122
 +Switzerland65!D122*Switzerland65!H122/Switzerland65!B122))))</f>
        <v>8.4391880833536756E-2</v>
      </c>
      <c r="N123" s="62">
        <f>IF(OR(
Australia61!I123   ="",Australia61!I122   ="",
Australia61!B123   ="",Australia61!B122   ="",
Australia61!R123   ="",Australia61!R122   ="",
Canada62!I123      ="",Canada62!I122      ="",
Canada62!B123      ="",Canada62!B122      ="",
Canada62!R123      ="",Canada62!R122      ="",
Japan63!I123       ="",Japan63!I122       ="",
Japan63!B123       ="",Japan63!B122       ="",
Japan63!R123       ="",Japan63!R122       ="",
Norway64!I123      ="",Norway64!I122      ="",
Norway64!B123      ="",Norway64!B122      ="",
Norway64!R123      ="",Norway64!R122      ="",
Switzerland65!I123 ="",Switzerland65!I122 ="",
Switzerland65!B123 ="",Switzerland65!B122 ="",
Switzerland65!R123 ="",Switzerland65!R122 =""),"",
LN(SQRT(
(Australia61!I123/Australia61!B123
 +Canada62!I123/Canada62!B123
 +Japan63!I123/Japan63!B123
 +Norway64!I123/Norway64!B123
 +Switzerland65!I123/Switzerland65!B123)
/(Australia61!I123/Australia61!R123*Australia61!R122/Australia61!B122
 +Canada62!I123/Canada62!R123*Canada62!R122/Canada62!B122
 +Japan63!I123/Japan63!R123*Japan63!R122/Japan63!B122
 +Norway64!I123/Norway64!R123*Norway64!R122/Norway64!B122
 +Switzerland65!I123/Switzerland65!R123*Switzerland65!R122/Switzerland65!B122)
*(Australia61!I122/Australia61!R122*Australia61!R123/Australia61!B123
 +Canada62!I122/Canada62!R122*Canada62!R123/Canada62!B123
 +Japan63!I122/Japan63!R122*Japan63!R123/Japan63!B123
 +Norway64!I122/Norway64!R122*Norway64!R123/Norway64!B123
 +Switzerland65!I122/Switzerland65!R122*Switzerland65!R123/Switzerland65!B123)
/(Australia61!I122/Australia61!B122
 +Canada62!I122/Canada62!B122
 +Japan63!I122/Japan63!B122
 +Norway64!I122/Norway64!B122
 +Switzerland65!I122/Switzerland65!B122))))</f>
        <v>9.1898410622958407E-2</v>
      </c>
      <c r="O123" s="62">
        <f>IF(OR(
Australia61!K123   ="",Australia61!K122   ="",
Australia61!B123   ="",Australia61!B122   ="",
Australia61!S123   ="",Australia61!S122   ="",
Canada62!K123      ="",Canada62!K122      ="",
Canada62!B123      ="",Canada62!B122      ="",
Canada62!S123      ="",Canada62!S122      ="",
Japan63!K123       ="",Japan63!K122       ="",
Japan63!B123       ="",Japan63!B122       ="",
Japan63!S123       ="",Japan63!S122       ="",
Norway64!K123      ="",Norway64!K122      ="",
Norway64!B123      ="",Norway64!B122      ="",
Norway64!S123      ="",Norway64!S122      ="",
Switzerland65!K123 ="",Switzerland65!K122 ="",
Switzerland65!B123 ="",Switzerland65!B122 ="",
Switzerland65!S123 ="",Switzerland65!S122 =""),"",
LN(SQRT(
(Australia61!K123/Australia61!B123
 +Canada62!K123/Canada62!B123
 +Japan63!K123/Japan63!B123
 +Norway64!K123/Norway64!B123
 +Switzerland65!K123/Switzerland65!B123)
/(Australia61!K123/Australia61!S123*Australia61!S122/Australia61!B122
 +Canada62!K123/Canada62!S123*Canada62!S122/Canada62!B122
 +Japan63!K123/Japan63!S123*Japan63!S122/Japan63!B122
 +Norway64!K123/Norway64!S123*Norway64!S122/Norway64!B122
 +Switzerland65!K123/Switzerland65!S123*Switzerland65!S122/Switzerland65!B122)
*(Australia61!K122/Australia61!S122*Australia61!S123/Australia61!B123
 +Canada62!K122/Canada62!S122*Canada62!S123/Canada62!B123
 +Japan63!K122/Japan63!S122*Japan63!S123/Japan63!B123
 +Norway64!K122/Norway64!S122*Norway64!S123/Norway64!B123
 +Switzerland65!K122/Switzerland65!S122*Switzerland65!S123/Switzerland65!B123)
/(Australia61!K122/Australia61!B122
 +Canada62!K122/Canada62!B122
 +Japan63!K122/Japan63!B122
 +Norway64!K122/Norway64!B122
 +Switzerland65!K122/Switzerland65!B122))))</f>
        <v>6.3345649457699549E-2</v>
      </c>
      <c r="P123" s="62">
        <f>IF(OR(
Australia61!L123   ="",Australia61!L122   ="",
Australia61!B123   ="",Australia61!B122   ="",
Australia61!T123   ="",Australia61!T122   ="",
Canada62!L123      ="",Canada62!L122      ="",
Canada62!B123      ="",Canada62!B122      ="",
Canada62!T123      ="",Canada62!T122      ="",
Japan63!L123       ="",Japan63!L122       ="",
Japan63!B123       ="",Japan63!B122       ="",
Japan63!T123       ="",Japan63!T122       ="",
Norway64!L123      ="",Norway64!L122      ="",
Norway64!B123      ="",Norway64!B122      ="",
Norway64!T123      ="",Norway64!T122      ="",
Switzerland65!L123 ="",Switzerland65!L122 ="",
Switzerland65!B123 ="",Switzerland65!B122 ="",
Switzerland65!T123 ="",Switzerland65!T122 =""),"",
LN(SQRT(
(Australia61!L123/Australia61!B123
 +Canada62!L123/Canada62!B123
 +Japan63!L123/Japan63!B123
 +Norway64!L123/Norway64!B123
 +Switzerland65!L123/Switzerland65!B123)
/(Australia61!L123/Australia61!T123*Australia61!T122/Australia61!B122
 +Canada62!L123/Canada62!T123*Canada62!T122/Canada62!B122
 +Japan63!L123/Japan63!T123*Japan63!T122/Japan63!B122
 +Norway64!L123/Norway64!T123*Norway64!T122/Norway64!B122
 +Switzerland65!L123/Switzerland65!T123*Switzerland65!T122/Switzerland65!B122)
*(Australia61!L122/Australia61!T122*Australia61!T123/Australia61!B123
 +Canada62!L122/Canada62!T122*Canada62!T123/Canada62!B123
 +Japan63!L122/Japan63!T122*Japan63!T123/Japan63!B123
 +Norway64!L122/Norway64!T122*Norway64!T123/Norway64!B123
 +Switzerland65!L122/Switzerland65!T122*Switzerland65!T123/Switzerland65!B123)
/(Australia61!L122/Australia61!B122
 +Canada62!L122/Canada62!B122
 +Japan63!L122/Japan63!B122
 +Norway64!L122/Norway64!B122
 +Switzerland65!L122/Switzerland65!B122))))</f>
        <v>9.4623838710493777E-2</v>
      </c>
      <c r="Q123" s="61">
        <f t="shared" si="4"/>
        <v>-1.6169793176412234E-3</v>
      </c>
      <c r="R123" s="61">
        <f t="shared" si="5"/>
        <v>-5.6814311631393222E-3</v>
      </c>
      <c r="S123" s="61">
        <f t="shared" si="6"/>
        <v>1.8250986262823288E-3</v>
      </c>
      <c r="T123" s="61">
        <f t="shared" si="7"/>
        <v>-2.6727662538976529E-2</v>
      </c>
      <c r="U123" s="61">
        <f t="shared" si="8"/>
        <v>4.5505267138176986E-3</v>
      </c>
      <c r="V123" s="61">
        <f>IF(OR(
Australia61!V123   ="",
Australia61!U123   ="",
Canada62!V123      ="",
Canada62!U123      ="",
Japan63!V123       ="",
Japan63!U123       ="",
Norway64!V123      ="",
Norway64!U123      ="",
Switzerland65!V123 ="",
Switzerland65!U123 =""),"",
LN((Australia61!V123+Canada62!V123+Japan63!V123+Norway64!V123+Switzerland65!V123)
/(Australia61!U123+Canada62!U123+Japan63!U123+Norway64!U123+Switzerland65!U123)))</f>
        <v>-0.67228249521073191</v>
      </c>
      <c r="W123" s="61">
        <f>IF(OR(
Australia61!V123   ="",
Australia61!W123   ="",
Australia61!U123   ="",
Canada62!V123      ="",
Canada62!W123      ="",
Canada62!U123      ="",
Japan63!V123       ="",
Japan63!W123       ="",
Japan63!U123       ="",
Norway64!V123      ="",
Norway64!W123      ="",
Norway64!U123      ="",
Switzerland65!V123 ="",
Switzerland65!W123 ="",
Switzerland65!V123 =""),"",
LN((Australia61!V123*Australia61!W123+Canada62!V123*Canada62!W123+Japan63!V123*Japan63!W123+Norway64!V123*Norway64!W123+Switzerland65!V123*Switzerland65!W123)
/(Australia61!U123+Canada62!U123+Japan63!U123+Norway64!U123+Switzerland65!U123)))</f>
        <v>6.9100562740964442</v>
      </c>
      <c r="X123" s="61">
        <f>IF(OR(
Australia61!X123   ="",
Australia61!D123   ="",
Australia61!B123   ="",
Canada62!X123      ="",
Canada62!D123      ="",
Canada62!B123      ="",
Japan63!X123       ="",
Japan63!D123       ="",
Japan63!B123       ="",
Norway64!X123      ="",
Norway64!D123      ="",
Norway64!B123      ="",
Switzerland65!X123 ="",
Switzerland65!D123 ="",
Switzerland65!B123 =""),"",
(Australia61!X123*Australia61!D123/Australia61!B123
 +Canada62!X123*Canada62!D123/Canada62!B123
 +Japan63!X123*Japan63!D123/Japan63!B123
 +Norway64!X123*Norway64!D123/Norway64!B123
 +Switzerland65!X123*Switzerland65!D123/Switzerland65!B123)
/(Australia61!D123/Australia61!B123
 +Canada62!D123/Canada62!B123
 +Japan63!D123/Japan63!B123
 +Norway64!D123/Norway64!B123
 +Switzerland65!D123/Switzerland65!B123))</f>
        <v>0.64511421570538796</v>
      </c>
      <c r="Y123" s="61">
        <f>IF(OR(
Australia61!Y123   ="",
Australia61!D123   ="",
Australia61!B123   ="",
Canada62!Y123      ="",
Canada62!D123      ="",
Canada62!B123      ="",
Japan63!Y123       ="",
Japan63!D123       ="",
Japan63!B123       ="",
Norway64!Y123      ="",
Norway64!D123      ="",
Norway64!B123      ="",
Switzerland65!Y123 ="",
Switzerland65!D123 ="",
Switzerland65!B123 =""),"",
(Australia61!Y123/Australia61!B123
 +Canada62!Y123/Canada62!B123
 +Japan63!Y123/Japan63!B123
 +Norway64!Y123/Norway64!B123
 +Switzerland65!Y123/Switzerland65!B123)
/(Australia61!D123/Australia61!B123
 +Canada62!D123/Canada62!B123
 +Japan63!D123/Japan63!B123
 +Norway64!D123/Norway64!B123
 +Switzerland65!D123/Switzerland65!B123))</f>
        <v>0.11799280828757505</v>
      </c>
      <c r="Z123" s="61">
        <v>8.1</v>
      </c>
      <c r="AA123" s="62">
        <f t="shared" si="3"/>
        <v>2.0266880033239371E-3</v>
      </c>
      <c r="AB123" s="61">
        <f>IF(OR(
Australia61!AB123   ="",
Australia61!D123   ="",
Australia61!B123   ="",
Canada62!AB123      ="",
Canada62!D123      ="",
Canada62!B123      ="",
Japan63!AB123       ="",
Japan63!D123       ="",
Japan63!B123       ="",
Norway64!AB123      ="",
Norway64!D123      ="",
Norway64!B123      ="",
Switzerland65!AB123 ="",
Switzerland65!D123 ="",
Switzerland65!B123 =""),"",
(Australia61!AB123*Australia61!D123/Australia61!B123
 +Canada62!AB123*Canada62!D123/Canada62!B123
 +Japan63!AB123*Japan63!D123/Japan63!B123
 +Norway64!AB123*Norway64!D123/Norway64!B123
 +Switzerland65!AB123*Switzerland65!D123/Switzerland65!B123)
/(Australia61!D123/Australia61!B123
 +Canada62!D123/Canada62!B123
 +Japan63!D123/Japan63!B123
 +Norway64!D123/Norway64!B123
 +Switzerland65!D123/Switzerland65!B123))</f>
        <v>0.61496495471386081</v>
      </c>
    </row>
    <row r="124" spans="1:28">
      <c r="A124" s="62">
        <v>1991</v>
      </c>
      <c r="B124" s="62">
        <f>IF(OR(
Australia61!AC124   ="",
Australia61!D124   ="",
Australia61!B124   ="",
Canada62!AC124      ="",
Canada62!D124      ="",
Canada62!B124      ="",
Japan63!AC124       ="",
Japan63!D124       ="",
Japan63!B124       ="",
Norway64!AC124      ="",
Norway64!D124      ="",
Norway64!B124      ="",
Switzerland65!AC124 ="",
Switzerland65!D124 ="",
Switzerland65!B124 =""),"",
(Australia61!AC124*Australia61!D124/Australia61!B124
 +Canada62!AC124*Canada62!D124/Canada62!B124
 +Japan63!AC124*Japan63!D124/Japan63!B124
 +Norway64!AC124*Norway64!D124/Norway64!B124
 +Switzerland65!AC124*Switzerland65!D124/Switzerland65!B124)
/(Australia61!D124/Australia61!B124
 +Canada62!D124/Canada62!B124
 +Japan63!D124/Japan63!B124
 +Norway64!D124/Norway64!B124
 +Switzerland65!D124/Switzerland65!B124))</f>
        <v>2.5477052079812375E-2</v>
      </c>
      <c r="C124" s="61">
        <f>IF(OR(
Australia61!F124   ="",
Australia61!D124   ="",
Australia61!B124   ="",
Canada62!F124      ="",
Canada62!D124      ="",
Canada62!B124      ="",
Japan63!F124       ="",
Japan63!D124       ="",
Japan63!B124       ="",
Norway64!F124      ="",
Norway64!D124      ="",
Norway64!B124      ="",
Switzerland65!F124 ="",
Switzerland65!D124 ="",
Switzerland65!B124 =""),"",
(Australia61!F124*Australia61!D124/Australia61!B124
 +Canada62!F124*Canada62!D124/Canada62!B124
 +Japan63!F124*Japan63!D124/Japan63!B124
 +Norway64!F124*Norway64!D124/Norway64!B124
 +Switzerland65!F124*Switzerland65!D124/Switzerland65!B124)
/(Australia61!D124/Australia61!B124
 +Canada62!D124/Canada62!B124
 +Japan63!D124/Japan63!B124
 +Norway64!D124/Norway64!B124
 +Switzerland65!D124/Switzerland65!B124))</f>
        <v>0.53834888117402024</v>
      </c>
      <c r="D124" s="61" t="str">
        <f>IF(OR(
Australia61!AE124   ="",
Australia61!D124   ="",
Australia61!B124   ="",
Canada62!AE124      ="",
Canada62!D124      ="",
Canada62!B124      ="",
Japan63!AE124       ="",
Japan63!D124       ="",
Japan63!B124       ="",
Norway64!AE124      ="",
Norway64!D124      ="",
Norway64!B124      ="",
Switzerland65!AE124 ="",
Switzerland65!D124 ="",
Switzerland65!B124 =""),"",
(Australia61!AE124*Australia61!D124/Australia61!B124
 +Canada62!AE124*Canada62!D124/Canada62!B124
 +Japan63!AE124*Japan63!D124/Japan63!B124
 +Norway64!AE124*Norway64!D124/Norway64!B124
 +Switzerland65!AE124*Switzerland65!D124/Switzerland65!B124)
/(Australia61!D124/Australia61!B124
 +Canada62!D124/Canada62!B124
 +Japan63!D124/Japan63!B124
 +Norway64!D124/Norway64!B124
 +Switzerland65!D124/Switzerland65!B124))</f>
        <v/>
      </c>
      <c r="E124" s="61">
        <f>IF(OR(
Australia61!H124   ="",
Australia61!D124   ="",
Australia61!B124   ="",
Canada62!H124      ="",
Canada62!D124      ="",
Canada62!B124      ="",
Japan63!H124       ="",
Japan63!D124       ="",
Japan63!B124       ="",
Norway64!H124      ="",
Norway64!D124      ="",
Norway64!B124      ="",
Switzerland65!H124 ="",
Switzerland65!D124 ="",
Switzerland65!B124 =""),"",
(Australia61!H124*Australia61!D124/Australia61!B124
 +Canada62!H124*Canada62!D124/Canada62!B124
 +Japan63!H124*Japan63!D124/Japan63!B124
 +Norway64!H124*Norway64!D124/Norway64!B124
 +Switzerland65!H124*Switzerland65!D124/Switzerland65!B124)
/(Australia61!D124/Australia61!B124
 +Canada62!D124/Canada62!B124
 +Japan63!D124/Japan63!B124
 +Norway64!D124/Norway64!B124
 +Switzerland65!D124/Switzerland65!B124))</f>
        <v>0.29557727561430902</v>
      </c>
      <c r="F124" s="61">
        <f>IF(OR(
Australia61!I124   ="",
Australia61!D124   ="",
Australia61!B124   ="",
Canada62!I124      ="",
Canada62!D124      ="",
Canada62!B124      ="",
Japan63!I124       ="",
Japan63!D124       ="",
Japan63!B124       ="",
Norway64!I124      ="",
Norway64!D124      ="",
Norway64!B124      ="",
Switzerland65!I124 ="",
Switzerland65!D124 ="",
Switzerland65!B124 =""),"",
(Australia61!I124/Australia61!B124
 +Canada62!I124/Canada62!B124
 +Japan63!I124/Japan63!B124
 +Norway64!I124/Norway64!B124
 +Switzerland65!I124/Switzerland65!B124)
/(Australia61!D124/Australia61!B124
 +Canada62!D124/Canada62!B124
 +Japan63!D124/Japan63!B124
 +Norway64!D124/Norway64!B124
 +Switzerland65!D124/Switzerland65!B124))</f>
        <v>0.17112981498874427</v>
      </c>
      <c r="G124" s="61">
        <f>IF(OR(
Australia61!J124   ="",
Australia61!D124   ="",
Australia61!B124   ="",
Canada62!J124      ="",
Canada62!D124      ="",
Canada62!B124      ="",
Japan63!J124       ="",
Japan63!D124       ="",
Japan63!B124       ="",
Norway64!J124      ="",
Norway64!D124      ="",
Norway64!B124      ="",
Switzerland65!J124 ="",
Switzerland65!D124 ="",
Switzerland65!B124 =""),"",
(Australia61!J124/Australia61!B124
 +Canada62!J124/Canada62!B124
 +Japan63!J124/Japan63!B124
 +Norway64!J124/Norway64!B124
 +Switzerland65!J124/Switzerland65!B124)
/(Australia61!D124/Australia61!B124
 +Canada62!D124/Canada62!B124
 +Japan63!D124/Japan63!B124
 +Norway64!D124/Norway64!B124
 +Switzerland65!D124/Switzerland65!B124))</f>
        <v>0.15596014942767794</v>
      </c>
      <c r="H124" s="61">
        <f>IF(OR(
Australia61!K124   ="",
Australia61!D124   ="",
Australia61!B124   ="",
Canada62!K124      ="",
Canada62!D124      ="",
Canada62!B124      ="",
Japan63!K124       ="",
Japan63!D124       ="",
Japan63!B124       ="",
Norway64!K124      ="",
Norway64!D124      ="",
Norway64!B124      ="",
Switzerland65!K124 ="",
Switzerland65!D124 ="",
Switzerland65!B124 =""),"",
(Australia61!K124/Australia61!B124
 +Canada62!K124/Canada62!B124
 +Japan63!K124/Japan63!B124
 +Norway64!K124/Norway64!B124
 +Switzerland65!K124/Switzerland65!B124)
/(Australia61!D124/Australia61!B124
 +Canada62!D124/Canada62!B124
 +Japan63!D124/Japan63!B124
 +Norway64!D124/Norway64!B124
 +Switzerland65!D124/Switzerland65!B124))</f>
        <v>0.11982404939592653</v>
      </c>
      <c r="I124" s="61">
        <f>IF(OR(
Australia61!L124   ="",
Australia61!D124   ="",
Australia61!B124   ="",
Canada62!L124      ="",
Canada62!D124      ="",
Canada62!B124      ="",
Japan63!L124       ="",
Japan63!D124       ="",
Japan63!B124       ="",
Norway64!L124      ="",
Norway64!D124      ="",
Norway64!B124      ="",
Switzerland65!L124 ="",
Switzerland65!D124 ="",
Switzerland65!B124 =""),"",
(Australia61!L124/Australia61!B124
 +Canada62!L124/Canada62!B124
 +Japan63!L124/Japan63!B124
 +Norway64!L124/Norway64!B124
 +Switzerland65!L124/Switzerland65!B124)
/(Australia61!D124/Australia61!B124
 +Canada62!D124/Canada62!B124
 +Japan63!D124/Japan63!B124
 +Norway64!D124/Norway64!B124
 +Switzerland65!D124/Switzerland65!B124))</f>
        <v>0.10143229895956338</v>
      </c>
      <c r="J124" s="61">
        <f t="shared" si="2"/>
        <v>1.8391750436363152E-2</v>
      </c>
      <c r="K124" s="62">
        <f>IF(OR(
Australia61!D124   ="",Australia61!D123   ="",
Australia61!B124   ="",Australia61!B123   ="",
Australia61!N124   ="",Australia61!N123   ="",
Canada62!D124      ="",Canada62!D123      ="",
Canada62!B124      ="",Canada62!B123      ="",
Canada62!N124      ="",Canada62!N123      ="",
Japan63!D124       ="",Japan63!D123       ="",
Japan63!B124       ="",Japan63!B123       ="",
Japan63!N124       ="",Japan63!N123       ="",
Norway64!D124      ="",Norway64!D123      ="",
Norway64!B124      ="",Norway64!B123      ="",
Norway64!N124      ="",Norway64!N123      ="",
Switzerland65!D124 ="",Switzerland65!D123 ="",
Switzerland65!B124 ="",Switzerland65!B123 ="",
Switzerland65!N124 ="",Switzerland65!N123 =""),"",
LN(SQRT(
(Australia61!D124/Australia61!B124
 +Canada62!D124/Canada62!B124
 +Japan63!D124/Japan63!B124
 +Norway64!D124/Norway64!B124
 +Switzerland65!D124/Switzerland65!B124)
/(Australia61!D124/Australia61!N124*Australia61!N123/Australia61!B123
 +Canada62!D124/Canada62!N124*Canada62!N123/Canada62!B123
 +Japan63!D124/Japan63!N124*Japan63!N123/Japan63!B123
 +Norway64!D124/Norway64!N124*Norway64!N123/Norway64!B123
 +Switzerland65!D124/Switzerland65!N124*Switzerland65!N123/Switzerland65!B123)
*(Australia61!D123/Australia61!N123*Australia61!N124/Australia61!B124
 +Canada62!D123/Canada62!N123*Canada62!N124/Canada62!B124
 +Japan63!D123/Japan63!N123*Japan63!N124/Japan63!B124
 +Norway64!D123/Norway64!N123*Norway64!N124/Norway64!B124
 +Switzerland65!D123/Switzerland65!N123*Switzerland65!N124/Switzerland65!B124)
/(Australia61!D123/Australia61!B123
 +Canada62!D123/Canada62!B123
 +Japan63!D123/Japan63!B123
 +Norway64!D123/Norway64!B123
 +Switzerland65!D123/Switzerland65!B123))))</f>
        <v>7.4752718858812711E-2</v>
      </c>
      <c r="L124" s="62">
        <f>IF(OR(
Australia61!F124   ="",Australia61!F123   ="",
Australia61!D124   ="",Australia61!D123   ="",
Australia61!B124   ="",Australia61!B123   ="",
Australia61!P124   ="",Australia61!P123   ="",
Canada62!F124      ="",Canada62!F123      ="",
Canada62!D124      ="",Canada62!D123      ="",
Canada62!B124      ="",Canada62!B123      ="",
Canada62!P124      ="",Canada62!P123      ="",
Japan63!F124       ="",Japan63!F123       ="",
Japan63!D124       ="",Japan63!D123       ="",
Japan63!B124       ="",Japan63!B123       ="",
Japan63!P124       ="",Japan63!P123       ="",
Norway64!F124      ="",Norway64!F123      ="",
Norway64!D124      ="",Norway64!D123      ="",
Norway64!B124      ="",Norway64!B123      ="",
Norway64!P124      ="",Norway64!P123      ="",
Switzerland65!F124 ="",Switzerland65!F123 ="",
Switzerland65!D124 ="",Switzerland65!D123 ="",
Switzerland65!B124 ="",Switzerland65!B123 ="",
Switzerland65!P124 ="",Switzerland65!P123 =""),"",
LN(SQRT(
(Australia61!D124*Australia61!F124/Australia61!B124
 +Canada62!D124*Canada62!F124/Canada62!B124
 +Japan63!D124*Japan63!F124/Japan63!B124
 +Norway64!D124*Norway64!F124/Norway64!B124
 +Switzerland65!D124*Switzerland65!F124/Switzerland65!B124)
/(Australia61!D124*Australia61!F124/Australia61!P124*Australia61!P123/Australia61!B123
 +Canada62!D124*Canada62!F124/Canada62!P124*Canada62!P123/Canada62!B123
 +Japan63!D124*Japan63!F124/Japan63!P124*Japan63!P123/Japan63!B123
 +Norway64!D124*Norway64!F124/Norway64!P124*Norway64!P123/Norway64!B123
 +Switzerland65!D124*Switzerland65!F124/Switzerland65!P124*Switzerland65!P123/Switzerland65!B123)
*(Australia61!D123*Australia61!F123/Australia61!P123*Australia61!P124/Australia61!B124
 +Canada62!D123*Canada62!F123/Canada62!P123*Canada62!P124/Canada62!B124
 +Japan63!D123*Japan63!F123/Japan63!P123*Japan63!P124/Japan63!B124
 +Norway64!D123*Norway64!F123/Norway64!P123*Norway64!P124/Norway64!B124
 +Switzerland65!D123*Switzerland65!F123/Switzerland65!P123*Switzerland65!P124/Switzerland65!B124)
/(Australia61!D123*Australia61!F123/Australia61!B123
 +Canada62!D123*Canada62!F123/Canada62!B123
 +Japan63!D123*Japan63!F123/Japan63!B123
 +Norway64!D123*Norway64!F123/Norway64!B123
 +Switzerland65!D123*Switzerland65!F123/Switzerland65!B123))))</f>
        <v>7.9054708876772919E-2</v>
      </c>
      <c r="M124" s="62">
        <f>IF(OR(
Australia61!H124   ="",Australia61!H123   ="",
Australia61!D124   ="",Australia61!D123   ="",
Australia61!B124   ="",Australia61!B123   ="",
Australia61!Q124   ="",Australia61!Q123   ="",
Canada62!H124      ="",Canada62!H123      ="",
Canada62!D124      ="",Canada62!D123      ="",
Canada62!B124      ="",Canada62!B123      ="",
Canada62!Q124      ="",Canada62!Q123      ="",
Japan63!H124       ="",Japan63!H123       ="",
Japan63!D124       ="",Japan63!D123       ="",
Japan63!B124       ="",Japan63!B123       ="",
Japan63!Q124       ="",Japan63!Q123       ="",
Norway64!H124      ="",Norway64!H123      ="",
Norway64!D124      ="",Norway64!D123      ="",
Norway64!B124      ="",Norway64!B123      ="",
Norway64!Q124      ="",Norway64!Q123      ="",
Switzerland65!H124 ="",Switzerland65!H123 ="",
Switzerland65!D124 ="",Switzerland65!D123 ="",
Switzerland65!B124 ="",Switzerland65!B123 ="",
Switzerland65!Q124 ="",Switzerland65!Q123 =""),"",
LN(SQRT(
(Australia61!D124*Australia61!H124/Australia61!B124
 +Canada62!D124*Canada62!H124/Canada62!B124
 +Japan63!D124*Japan63!H124/Japan63!B124
 +Norway64!D124*Norway64!H124/Norway64!B124
 +Switzerland65!D124*Switzerland65!H124/Switzerland65!B124)
/(Australia61!D124*Australia61!H124/Australia61!Q124*Australia61!Q123/Australia61!B123
 +Canada62!D124*Canada62!H124/Canada62!Q124*Canada62!Q123/Canada62!B123
 +Japan63!D124*Japan63!H124/Japan63!Q124*Japan63!Q123/Japan63!B123
 +Norway64!D124*Norway64!H124/Norway64!Q124*Norway64!Q123/Norway64!B123
 +Switzerland65!D124*Switzerland65!H124/Switzerland65!Q124*Switzerland65!Q123/Switzerland65!B123)
*(Australia61!D123*Australia61!H123/Australia61!Q123*Australia61!Q124/Australia61!B124
 +Canada62!D123*Canada62!H123/Canada62!Q123*Canada62!Q124/Canada62!B124
 +Japan63!D123*Japan63!H123/Japan63!Q123*Japan63!Q124/Japan63!B124
 +Norway64!D123*Norway64!H123/Norway64!Q123*Norway64!Q124/Norway64!B124
 +Switzerland65!D123*Switzerland65!H123/Switzerland65!Q123*Switzerland65!Q124/Switzerland65!B124)
/(Australia61!D123*Australia61!H123/Australia61!B123
 +Canada62!D123*Canada62!H123/Canada62!B123
 +Japan63!D123*Japan63!H123/Japan63!B123
 +Norway64!D123*Norway64!H123/Norway64!B123
 +Switzerland65!D123*Switzerland65!H123/Switzerland65!B123))))</f>
        <v>6.8882263230380089E-2</v>
      </c>
      <c r="N124" s="62">
        <f>IF(OR(
Australia61!I124   ="",Australia61!I123   ="",
Australia61!B124   ="",Australia61!B123   ="",
Australia61!R124   ="",Australia61!R123   ="",
Canada62!I124      ="",Canada62!I123      ="",
Canada62!B124      ="",Canada62!B123      ="",
Canada62!R124      ="",Canada62!R123      ="",
Japan63!I124       ="",Japan63!I123       ="",
Japan63!B124       ="",Japan63!B123       ="",
Japan63!R124       ="",Japan63!R123       ="",
Norway64!I124      ="",Norway64!I123      ="",
Norway64!B124      ="",Norway64!B123      ="",
Norway64!R124      ="",Norway64!R123      ="",
Switzerland65!I124 ="",Switzerland65!I123 ="",
Switzerland65!B124 ="",Switzerland65!B123 ="",
Switzerland65!R124 ="",Switzerland65!R123 =""),"",
LN(SQRT(
(Australia61!I124/Australia61!B124
 +Canada62!I124/Canada62!B124
 +Japan63!I124/Japan63!B124
 +Norway64!I124/Norway64!B124
 +Switzerland65!I124/Switzerland65!B124)
/(Australia61!I124/Australia61!R124*Australia61!R123/Australia61!B123
 +Canada62!I124/Canada62!R124*Canada62!R123/Canada62!B123
 +Japan63!I124/Japan63!R124*Japan63!R123/Japan63!B123
 +Norway64!I124/Norway64!R124*Norway64!R123/Norway64!B123
 +Switzerland65!I124/Switzerland65!R124*Switzerland65!R123/Switzerland65!B123)
*(Australia61!I123/Australia61!R123*Australia61!R124/Australia61!B124
 +Canada62!I123/Canada62!R123*Canada62!R124/Canada62!B124
 +Japan63!I123/Japan63!R123*Japan63!R124/Japan63!B124
 +Norway64!I123/Norway64!R123*Norway64!R124/Norway64!B124
 +Switzerland65!I123/Switzerland65!R123*Switzerland65!R124/Switzerland65!B124)
/(Australia61!I123/Australia61!B123
 +Canada62!I123/Canada62!B123
 +Japan63!I123/Japan63!B123
 +Norway64!I123/Norway64!B123
 +Switzerland65!I123/Switzerland65!B123))))</f>
        <v>7.4859931900441004E-2</v>
      </c>
      <c r="O124" s="62">
        <f>IF(OR(
Australia61!K124   ="",Australia61!K123   ="",
Australia61!B124   ="",Australia61!B123   ="",
Australia61!S124   ="",Australia61!S123   ="",
Canada62!K124      ="",Canada62!K123      ="",
Canada62!B124      ="",Canada62!B123      ="",
Canada62!S124      ="",Canada62!S123      ="",
Japan63!K124       ="",Japan63!K123       ="",
Japan63!B124       ="",Japan63!B123       ="",
Japan63!S124       ="",Japan63!S123       ="",
Norway64!K124      ="",Norway64!K123      ="",
Norway64!B124      ="",Norway64!B123      ="",
Norway64!S124      ="",Norway64!S123      ="",
Switzerland65!K124 ="",Switzerland65!K123 ="",
Switzerland65!B124 ="",Switzerland65!B123 ="",
Switzerland65!S124 ="",Switzerland65!S123 =""),"",
LN(SQRT(
(Australia61!K124/Australia61!B124
 +Canada62!K124/Canada62!B124
 +Japan63!K124/Japan63!B124
 +Norway64!K124/Norway64!B124
 +Switzerland65!K124/Switzerland65!B124)
/(Australia61!K124/Australia61!S124*Australia61!S123/Australia61!B123
 +Canada62!K124/Canada62!S124*Canada62!S123/Canada62!B123
 +Japan63!K124/Japan63!S124*Japan63!S123/Japan63!B123
 +Norway64!K124/Norway64!S124*Norway64!S123/Norway64!B123
 +Switzerland65!K124/Switzerland65!S124*Switzerland65!S123/Switzerland65!B123)
*(Australia61!K123/Australia61!S123*Australia61!S124/Australia61!B124
 +Canada62!K123/Canada62!S123*Canada62!S124/Canada62!B124
 +Japan63!K123/Japan63!S123*Japan63!S124/Japan63!B124
 +Norway64!K123/Norway64!S123*Norway64!S124/Norway64!B124
 +Switzerland65!K123/Switzerland65!S123*Switzerland65!S124/Switzerland65!B124)
/(Australia61!K123/Australia61!B123
 +Canada62!K123/Canada62!B123
 +Japan63!K123/Japan63!B123
 +Norway64!K123/Norway64!B123
 +Switzerland65!K123/Switzerland65!B123))))</f>
        <v>6.3990138518766893E-3</v>
      </c>
      <c r="P124" s="62">
        <f>IF(OR(
Australia61!L124   ="",Australia61!L123   ="",
Australia61!B124   ="",Australia61!B123   ="",
Australia61!T124   ="",Australia61!T123   ="",
Canada62!L124      ="",Canada62!L123      ="",
Canada62!B124      ="",Canada62!B123      ="",
Canada62!T124      ="",Canada62!T123      ="",
Japan63!L124       ="",Japan63!L123       ="",
Japan63!B124       ="",Japan63!B123       ="",
Japan63!T124       ="",Japan63!T123       ="",
Norway64!L124      ="",Norway64!L123      ="",
Norway64!B124      ="",Norway64!B123      ="",
Norway64!T124      ="",Norway64!T123      ="",
Switzerland65!L124 ="",Switzerland65!L123 ="",
Switzerland65!B124 ="",Switzerland65!B123 ="",
Switzerland65!T124 ="",Switzerland65!T123 =""),"",
LN(SQRT(
(Australia61!L124/Australia61!B124
 +Canada62!L124/Canada62!B124
 +Japan63!L124/Japan63!B124
 +Norway64!L124/Norway64!B124
 +Switzerland65!L124/Switzerland65!B124)
/(Australia61!L124/Australia61!T124*Australia61!T123/Australia61!B123
 +Canada62!L124/Canada62!T124*Canada62!T123/Canada62!B123
 +Japan63!L124/Japan63!T124*Japan63!T123/Japan63!B123
 +Norway64!L124/Norway64!T124*Norway64!T123/Norway64!B123
 +Switzerland65!L124/Switzerland65!T124*Switzerland65!T123/Switzerland65!B123)
*(Australia61!L123/Australia61!T123*Australia61!T124/Australia61!B124
 +Canada62!L123/Canada62!T123*Canada62!T124/Canada62!B124
 +Japan63!L123/Japan63!T123*Japan63!T124/Japan63!B124
 +Norway64!L123/Norway64!T123*Norway64!T124/Norway64!B124
 +Switzerland65!L123/Switzerland65!T123*Switzerland65!T124/Switzerland65!B124)
/(Australia61!L123/Australia61!B123
 +Canada62!L123/Canada62!B123
 +Japan63!L123/Japan63!B123
 +Norway64!L123/Norway64!B123
 +Switzerland65!L123/Switzerland65!B123))))</f>
        <v>-2.1448547689487769E-3</v>
      </c>
      <c r="Q124" s="61">
        <f t="shared" si="4"/>
        <v>4.3019900179602083E-3</v>
      </c>
      <c r="R124" s="61">
        <f t="shared" si="5"/>
        <v>-5.870455628432622E-3</v>
      </c>
      <c r="S124" s="61">
        <f t="shared" si="6"/>
        <v>1.0721304162829293E-4</v>
      </c>
      <c r="T124" s="61">
        <f t="shared" si="7"/>
        <v>-6.8353705006936022E-2</v>
      </c>
      <c r="U124" s="61">
        <f t="shared" si="8"/>
        <v>-7.6897573627761492E-2</v>
      </c>
      <c r="V124" s="61">
        <f>IF(OR(
Australia61!V124   ="",
Australia61!U124   ="",
Canada62!V124      ="",
Canada62!U124      ="",
Japan63!V124       ="",
Japan63!U124       ="",
Norway64!V124      ="",
Norway64!U124      ="",
Switzerland65!V124 ="",
Switzerland65!U124 =""),"",
LN((Australia61!V124+Canada62!V124+Japan63!V124+Norway64!V124+Switzerland65!V124)
/(Australia61!U124+Canada62!U124+Japan63!U124+Norway64!U124+Switzerland65!U124)))</f>
        <v>-0.6668934819359591</v>
      </c>
      <c r="W124" s="61">
        <f>IF(OR(
Australia61!V124   ="",
Australia61!W124   ="",
Australia61!U124   ="",
Canada62!V124      ="",
Canada62!W124      ="",
Canada62!U124      ="",
Japan63!V124       ="",
Japan63!W124       ="",
Japan63!U124       ="",
Norway64!V124      ="",
Norway64!W124      ="",
Norway64!U124      ="",
Switzerland65!V124 ="",
Switzerland65!W124 ="",
Switzerland65!V124 =""),"",
LN((Australia61!V124*Australia61!W124+Canada62!V124*Canada62!W124+Japan63!V124*Japan63!W124+Norway64!V124*Norway64!W124+Switzerland65!V124*Switzerland65!W124)
/(Australia61!U124+Canada62!U124+Japan63!U124+Norway64!U124+Switzerland65!U124)))</f>
        <v>6.9020515587921354</v>
      </c>
      <c r="X124" s="61">
        <f>IF(OR(
Australia61!X124   ="",
Australia61!D124   ="",
Australia61!B124   ="",
Canada62!X124      ="",
Canada62!D124      ="",
Canada62!B124      ="",
Japan63!X124       ="",
Japan63!D124       ="",
Japan63!B124       ="",
Norway64!X124      ="",
Norway64!D124      ="",
Norway64!B124      ="",
Switzerland65!X124 ="",
Switzerland65!D124 ="",
Switzerland65!B124 =""),"",
(Australia61!X124*Australia61!D124/Australia61!B124
 +Canada62!X124*Canada62!D124/Canada62!B124
 +Japan63!X124*Japan63!D124/Japan63!B124
 +Norway64!X124*Norway64!D124/Norway64!B124
 +Switzerland65!X124*Switzerland65!D124/Switzerland65!B124)
/(Australia61!D124/Australia61!B124
 +Canada62!D124/Canada62!B124
 +Japan63!D124/Japan63!B124
 +Norway64!D124/Norway64!B124
 +Switzerland65!D124/Switzerland65!B124))</f>
        <v>0.64979625804143071</v>
      </c>
      <c r="Y124" s="61">
        <f>IF(OR(
Australia61!Y124   ="",
Australia61!D124   ="",
Australia61!B124   ="",
Canada62!Y124      ="",
Canada62!D124      ="",
Canada62!B124      ="",
Japan63!Y124       ="",
Japan63!D124       ="",
Japan63!B124       ="",
Norway64!Y124      ="",
Norway64!D124      ="",
Norway64!B124      ="",
Switzerland65!Y124 ="",
Switzerland65!D124 ="",
Switzerland65!B124 =""),"",
(Australia61!Y124/Australia61!B124
 +Canada62!Y124/Canada62!B124
 +Japan63!Y124/Japan63!B124
 +Norway64!Y124/Norway64!B124
 +Switzerland65!Y124/Switzerland65!B124)
/(Australia61!D124/Australia61!B124
 +Canada62!D124/Canada62!B124
 +Japan63!D124/Japan63!B124
 +Norway64!D124/Norway64!B124
 +Switzerland65!D124/Switzerland65!B124))</f>
        <v>0.11889873292350042</v>
      </c>
      <c r="Z124" s="61">
        <v>5.69</v>
      </c>
      <c r="AA124" s="62">
        <f t="shared" si="3"/>
        <v>6.2472811411872914E-3</v>
      </c>
      <c r="AB124" s="61">
        <f>IF(OR(
Australia61!AB124   ="",
Australia61!D124   ="",
Australia61!B124   ="",
Canada62!AB124      ="",
Canada62!D124      ="",
Canada62!B124      ="",
Japan63!AB124       ="",
Japan63!D124       ="",
Japan63!B124       ="",
Norway64!AB124      ="",
Norway64!D124      ="",
Norway64!B124      ="",
Switzerland65!AB124 ="",
Switzerland65!D124 ="",
Switzerland65!B124 =""),"",
(Australia61!AB124*Australia61!D124/Australia61!B124
 +Canada62!AB124*Canada62!D124/Canada62!B124
 +Japan63!AB124*Japan63!D124/Japan63!B124
 +Norway64!AB124*Norway64!D124/Norway64!B124
 +Switzerland65!AB124*Switzerland65!D124/Switzerland65!B124)
/(Australia61!D124/Australia61!B124
 +Canada62!D124/Canada62!B124
 +Japan63!D124/Japan63!B124
 +Norway64!D124/Norway64!B124
 +Switzerland65!D124/Switzerland65!B124))</f>
        <v>0.62445023379463138</v>
      </c>
    </row>
    <row r="125" spans="1:28">
      <c r="A125" s="62">
        <v>1992</v>
      </c>
      <c r="B125" s="62">
        <f>IF(OR(
Australia61!AC125   ="",
Australia61!D125   ="",
Australia61!B125   ="",
Canada62!AC125      ="",
Canada62!D125      ="",
Canada62!B125      ="",
Japan63!AC125       ="",
Japan63!D125       ="",
Japan63!B125       ="",
Norway64!AC125      ="",
Norway64!D125      ="",
Norway64!B125      ="",
Switzerland65!AC125 ="",
Switzerland65!D125 ="",
Switzerland65!B125 =""),"",
(Australia61!AC125*Australia61!D125/Australia61!B125
 +Canada62!AC125*Canada62!D125/Canada62!B125
 +Japan63!AC125*Japan63!D125/Japan63!B125
 +Norway64!AC125*Norway64!D125/Norway64!B125
 +Switzerland65!AC125*Switzerland65!D125/Switzerland65!B125)
/(Australia61!D125/Australia61!B125
 +Canada62!D125/Canada62!B125
 +Japan63!D125/Japan63!B125
 +Norway64!D125/Norway64!B125
 +Switzerland65!D125/Switzerland65!B125))</f>
        <v>2.5494960404725011E-2</v>
      </c>
      <c r="C125" s="61">
        <f>IF(OR(
Australia61!F125   ="",
Australia61!D125   ="",
Australia61!B125   ="",
Canada62!F125      ="",
Canada62!D125      ="",
Canada62!B125      ="",
Japan63!F125       ="",
Japan63!D125       ="",
Japan63!B125       ="",
Norway64!F125      ="",
Norway64!D125      ="",
Norway64!B125      ="",
Switzerland65!F125 ="",
Switzerland65!D125 ="",
Switzerland65!B125 =""),"",
(Australia61!F125*Australia61!D125/Australia61!B125
 +Canada62!F125*Canada62!D125/Canada62!B125
 +Japan63!F125*Japan63!D125/Japan63!B125
 +Norway64!F125*Norway64!D125/Norway64!B125
 +Switzerland65!F125*Switzerland65!D125/Switzerland65!B125)
/(Australia61!D125/Australia61!B125
 +Canada62!D125/Canada62!B125
 +Japan63!D125/Japan63!B125
 +Norway64!D125/Norway64!B125
 +Switzerland65!D125/Switzerland65!B125))</f>
        <v>0.54403117932218314</v>
      </c>
      <c r="D125" s="61" t="str">
        <f>IF(OR(
Australia61!AE125   ="",
Australia61!D125   ="",
Australia61!B125   ="",
Canada62!AE125      ="",
Canada62!D125      ="",
Canada62!B125      ="",
Japan63!AE125       ="",
Japan63!D125       ="",
Japan63!B125       ="",
Norway64!AE125      ="",
Norway64!D125      ="",
Norway64!B125      ="",
Switzerland65!AE125 ="",
Switzerland65!D125 ="",
Switzerland65!B125 =""),"",
(Australia61!AE125*Australia61!D125/Australia61!B125
 +Canada62!AE125*Canada62!D125/Canada62!B125
 +Japan63!AE125*Japan63!D125/Japan63!B125
 +Norway64!AE125*Norway64!D125/Norway64!B125
 +Switzerland65!AE125*Switzerland65!D125/Switzerland65!B125)
/(Australia61!D125/Australia61!B125
 +Canada62!D125/Canada62!B125
 +Japan63!D125/Japan63!B125
 +Norway64!D125/Norway64!B125
 +Switzerland65!D125/Switzerland65!B125))</f>
        <v/>
      </c>
      <c r="E125" s="61">
        <f>IF(OR(
Australia61!H125   ="",
Australia61!D125   ="",
Australia61!B125   ="",
Canada62!H125      ="",
Canada62!D125      ="",
Canada62!B125      ="",
Japan63!H125       ="",
Japan63!D125       ="",
Japan63!B125       ="",
Norway64!H125      ="",
Norway64!D125      ="",
Norway64!B125      ="",
Switzerland65!H125 ="",
Switzerland65!D125 ="",
Switzerland65!B125 =""),"",
(Australia61!H125*Australia61!D125/Australia61!B125
 +Canada62!H125*Canada62!D125/Canada62!B125
 +Japan63!H125*Japan63!D125/Japan63!B125
 +Norway64!H125*Norway64!D125/Norway64!B125
 +Switzerland65!H125*Switzerland65!D125/Switzerland65!B125)
/(Australia61!D125/Australia61!B125
 +Canada62!D125/Canada62!B125
 +Japan63!D125/Japan63!B125
 +Norway64!D125/Norway64!B125
 +Switzerland65!D125/Switzerland65!B125))</f>
        <v>0.28471891309637293</v>
      </c>
      <c r="F125" s="61">
        <f>IF(OR(
Australia61!I125   ="",
Australia61!D125   ="",
Australia61!B125   ="",
Canada62!I125      ="",
Canada62!D125      ="",
Canada62!B125      ="",
Japan63!I125       ="",
Japan63!D125       ="",
Japan63!B125       ="",
Norway64!I125      ="",
Norway64!D125      ="",
Norway64!B125      ="",
Switzerland65!I125 ="",
Switzerland65!D125 ="",
Switzerland65!B125 =""),"",
(Australia61!I125/Australia61!B125
 +Canada62!I125/Canada62!B125
 +Japan63!I125/Japan63!B125
 +Norway64!I125/Norway64!B125
 +Switzerland65!I125/Switzerland65!B125)
/(Australia61!D125/Australia61!B125
 +Canada62!D125/Canada62!B125
 +Japan63!D125/Japan63!B125
 +Norway64!D125/Norway64!B125
 +Switzerland65!D125/Switzerland65!B125))</f>
        <v>0.16750166422141174</v>
      </c>
      <c r="G125" s="61">
        <f>IF(OR(
Australia61!J125   ="",
Australia61!D125   ="",
Australia61!B125   ="",
Canada62!J125      ="",
Canada62!D125      ="",
Canada62!B125      ="",
Japan63!J125       ="",
Japan63!D125       ="",
Japan63!B125       ="",
Norway64!J125      ="",
Norway64!D125      ="",
Norway64!B125      ="",
Switzerland65!J125 ="",
Switzerland65!D125 ="",
Switzerland65!B125 =""),"",
(Australia61!J125/Australia61!B125
 +Canada62!J125/Canada62!B125
 +Japan63!J125/Japan63!B125
 +Norway64!J125/Norway64!B125
 +Switzerland65!J125/Switzerland65!B125)
/(Australia61!D125/Australia61!B125
 +Canada62!D125/Canada62!B125
 +Japan63!D125/Japan63!B125
 +Norway64!D125/Norway64!B125
 +Switzerland65!D125/Switzerland65!B125))</f>
        <v>0.14423699364065268</v>
      </c>
      <c r="H125" s="61">
        <f>IF(OR(
Australia61!K125   ="",
Australia61!D125   ="",
Australia61!B125   ="",
Canada62!K125      ="",
Canada62!D125      ="",
Canada62!B125      ="",
Japan63!K125       ="",
Japan63!D125       ="",
Japan63!B125       ="",
Norway64!K125      ="",
Norway64!D125      ="",
Norway64!B125      ="",
Switzerland65!K125 ="",
Switzerland65!D125 ="",
Switzerland65!B125 =""),"",
(Australia61!K125/Australia61!B125
 +Canada62!K125/Canada62!B125
 +Japan63!K125/Japan63!B125
 +Norway64!K125/Norway64!B125
 +Switzerland65!K125/Switzerland65!B125)
/(Australia61!D125/Australia61!B125
 +Canada62!D125/Canada62!B125
 +Japan63!D125/Japan63!B125
 +Norway64!D125/Norway64!B125
 +Switzerland65!D125/Switzerland65!B125))</f>
        <v>0.11892463793313839</v>
      </c>
      <c r="I125" s="61">
        <f>IF(OR(
Australia61!L125   ="",
Australia61!D125   ="",
Australia61!B125   ="",
Canada62!L125      ="",
Canada62!D125      ="",
Canada62!B125      ="",
Japan63!L125       ="",
Japan63!D125       ="",
Japan63!B125       ="",
Norway64!L125      ="",
Norway64!D125      ="",
Norway64!B125      ="",
Switzerland65!L125 ="",
Switzerland65!D125 ="",
Switzerland65!B125 =""),"",
(Australia61!L125/Australia61!B125
 +Canada62!L125/Canada62!B125
 +Japan63!L125/Japan63!B125
 +Norway64!L125/Norway64!B125
 +Switzerland65!L125/Switzerland65!B125)
/(Australia61!D125/Australia61!B125
 +Canada62!D125/Canada62!B125
 +Japan63!D125/Japan63!B125
 +Norway64!D125/Norway64!B125
 +Switzerland65!D125/Switzerland65!B125))</f>
        <v>9.4712688381209012E-2</v>
      </c>
      <c r="J125" s="61">
        <f t="shared" si="2"/>
        <v>2.4211949551929374E-2</v>
      </c>
      <c r="K125" s="62">
        <f>IF(OR(
Australia61!D125   ="",Australia61!D124   ="",
Australia61!B125   ="",Australia61!B124   ="",
Australia61!N125   ="",Australia61!N124   ="",
Canada62!D125      ="",Canada62!D124      ="",
Canada62!B125      ="",Canada62!B124      ="",
Canada62!N125      ="",Canada62!N124      ="",
Japan63!D125       ="",Japan63!D124       ="",
Japan63!B125       ="",Japan63!B124       ="",
Japan63!N125       ="",Japan63!N124       ="",
Norway64!D125      ="",Norway64!D124      ="",
Norway64!B125      ="",Norway64!B124      ="",
Norway64!N125      ="",Norway64!N124      ="",
Switzerland65!D125 ="",Switzerland65!D124 ="",
Switzerland65!B125 ="",Switzerland65!B124 ="",
Switzerland65!N125 ="",Switzerland65!N124 =""),"",
LN(SQRT(
(Australia61!D125/Australia61!B125
 +Canada62!D125/Canada62!B125
 +Japan63!D125/Japan63!B125
 +Norway64!D125/Norway64!B125
 +Switzerland65!D125/Switzerland65!B125)
/(Australia61!D125/Australia61!N125*Australia61!N124/Australia61!B124
 +Canada62!D125/Canada62!N125*Canada62!N124/Canada62!B124
 +Japan63!D125/Japan63!N125*Japan63!N124/Japan63!B124
 +Norway64!D125/Norway64!N125*Norway64!N124/Norway64!B124
 +Switzerland65!D125/Switzerland65!N125*Switzerland65!N124/Switzerland65!B124)
*(Australia61!D124/Australia61!N124*Australia61!N125/Australia61!B125
 +Canada62!D124/Canada62!N124*Canada62!N125/Canada62!B125
 +Japan63!D124/Japan63!N124*Japan63!N125/Japan63!B125
 +Norway64!D124/Norway64!N124*Norway64!N125/Norway64!B125
 +Switzerland65!D124/Switzerland65!N124*Switzerland65!N125/Switzerland65!B125)
/(Australia61!D124/Australia61!B124
 +Canada62!D124/Canada62!B124
 +Japan63!D124/Japan63!B124
 +Norway64!D124/Norway64!B124
 +Switzerland65!D124/Switzerland65!B124))))</f>
        <v>-9.8342938779056692E-3</v>
      </c>
      <c r="L125" s="62">
        <f>IF(OR(
Australia61!F125   ="",Australia61!F124   ="",
Australia61!D125   ="",Australia61!D124   ="",
Australia61!B125   ="",Australia61!B124   ="",
Australia61!P125   ="",Australia61!P124   ="",
Canada62!F125      ="",Canada62!F124      ="",
Canada62!D125      ="",Canada62!D124      ="",
Canada62!B125      ="",Canada62!B124      ="",
Canada62!P125      ="",Canada62!P124      ="",
Japan63!F125       ="",Japan63!F124       ="",
Japan63!D125       ="",Japan63!D124       ="",
Japan63!B125       ="",Japan63!B124       ="",
Japan63!P125       ="",Japan63!P124       ="",
Norway64!F125      ="",Norway64!F124      ="",
Norway64!D125      ="",Norway64!D124      ="",
Norway64!B125      ="",Norway64!B124      ="",
Norway64!P125      ="",Norway64!P124      ="",
Switzerland65!F125 ="",Switzerland65!F124 ="",
Switzerland65!D125 ="",Switzerland65!D124 ="",
Switzerland65!B125 ="",Switzerland65!B124 ="",
Switzerland65!P125 ="",Switzerland65!P124 =""),"",
LN(SQRT(
(Australia61!D125*Australia61!F125/Australia61!B125
 +Canada62!D125*Canada62!F125/Canada62!B125
 +Japan63!D125*Japan63!F125/Japan63!B125
 +Norway64!D125*Norway64!F125/Norway64!B125
 +Switzerland65!D125*Switzerland65!F125/Switzerland65!B125)
/(Australia61!D125*Australia61!F125/Australia61!P125*Australia61!P124/Australia61!B124
 +Canada62!D125*Canada62!F125/Canada62!P125*Canada62!P124/Canada62!B124
 +Japan63!D125*Japan63!F125/Japan63!P125*Japan63!P124/Japan63!B124
 +Norway64!D125*Norway64!F125/Norway64!P125*Norway64!P124/Norway64!B124
 +Switzerland65!D125*Switzerland65!F125/Switzerland65!P125*Switzerland65!P124/Switzerland65!B124)
*(Australia61!D124*Australia61!F124/Australia61!P124*Australia61!P125/Australia61!B125
 +Canada62!D124*Canada62!F124/Canada62!P124*Canada62!P125/Canada62!B125
 +Japan63!D124*Japan63!F124/Japan63!P124*Japan63!P125/Japan63!B125
 +Norway64!D124*Norway64!F124/Norway64!P124*Norway64!P125/Norway64!B125
 +Switzerland65!D124*Switzerland65!F124/Switzerland65!P124*Switzerland65!P125/Switzerland65!B125)
/(Australia61!D124*Australia61!F124/Australia61!B124
 +Canada62!D124*Canada62!F124/Canada62!B124
 +Japan63!D124*Japan63!F124/Japan63!B124
 +Norway64!D124*Norway64!F124/Norway64!B124
 +Switzerland65!D124*Switzerland65!F124/Switzerland65!B124))))</f>
        <v>-4.5774633635081606E-3</v>
      </c>
      <c r="M125" s="62">
        <f>IF(OR(
Australia61!H125   ="",Australia61!H124   ="",
Australia61!D125   ="",Australia61!D124   ="",
Australia61!B125   ="",Australia61!B124   ="",
Australia61!Q125   ="",Australia61!Q124   ="",
Canada62!H125      ="",Canada62!H124      ="",
Canada62!D125      ="",Canada62!D124      ="",
Canada62!B125      ="",Canada62!B124      ="",
Canada62!Q125      ="",Canada62!Q124      ="",
Japan63!H125       ="",Japan63!H124       ="",
Japan63!D125       ="",Japan63!D124       ="",
Japan63!B125       ="",Japan63!B124       ="",
Japan63!Q125       ="",Japan63!Q124       ="",
Norway64!H125      ="",Norway64!H124      ="",
Norway64!D125      ="",Norway64!D124      ="",
Norway64!B125      ="",Norway64!B124      ="",
Norway64!Q125      ="",Norway64!Q124      ="",
Switzerland65!H125 ="",Switzerland65!H124 ="",
Switzerland65!D125 ="",Switzerland65!D124 ="",
Switzerland65!B125 ="",Switzerland65!B124 ="",
Switzerland65!Q125 ="",Switzerland65!Q124 =""),"",
LN(SQRT(
(Australia61!D125*Australia61!H125/Australia61!B125
 +Canada62!D125*Canada62!H125/Canada62!B125
 +Japan63!D125*Japan63!H125/Japan63!B125
 +Norway64!D125*Norway64!H125/Norway64!B125
 +Switzerland65!D125*Switzerland65!H125/Switzerland65!B125)
/(Australia61!D125*Australia61!H125/Australia61!Q125*Australia61!Q124/Australia61!B124
 +Canada62!D125*Canada62!H125/Canada62!Q125*Canada62!Q124/Canada62!B124
 +Japan63!D125*Japan63!H125/Japan63!Q125*Japan63!Q124/Japan63!B124
 +Norway64!D125*Norway64!H125/Norway64!Q125*Norway64!Q124/Norway64!B124
 +Switzerland65!D125*Switzerland65!H125/Switzerland65!Q125*Switzerland65!Q124/Switzerland65!B124)
*(Australia61!D124*Australia61!H124/Australia61!Q124*Australia61!Q125/Australia61!B125
 +Canada62!D124*Canada62!H124/Canada62!Q124*Canada62!Q125/Canada62!B125
 +Japan63!D124*Japan63!H124/Japan63!Q124*Japan63!Q125/Japan63!B125
 +Norway64!D124*Norway64!H124/Norway64!Q124*Norway64!Q125/Norway64!B125
 +Switzerland65!D124*Switzerland65!H124/Switzerland65!Q124*Switzerland65!Q125/Switzerland65!B125)
/(Australia61!D124*Australia61!H124/Australia61!B124
 +Canada62!D124*Canada62!H124/Canada62!B124
 +Japan63!D124*Japan63!H124/Japan63!B124
 +Norway64!D124*Norway64!H124/Norway64!B124
 +Switzerland65!D124*Switzerland65!H124/Switzerland65!B124))))</f>
        <v>-9.9263312720950687E-3</v>
      </c>
      <c r="N125" s="62">
        <f>IF(OR(
Australia61!I125   ="",Australia61!I124   ="",
Australia61!B125   ="",Australia61!B124   ="",
Australia61!R125   ="",Australia61!R124   ="",
Canada62!I125      ="",Canada62!I124      ="",
Canada62!B125      ="",Canada62!B124      ="",
Canada62!R125      ="",Canada62!R124      ="",
Japan63!I125       ="",Japan63!I124       ="",
Japan63!B125       ="",Japan63!B124       ="",
Japan63!R125       ="",Japan63!R124       ="",
Norway64!I125      ="",Norway64!I124      ="",
Norway64!B125      ="",Norway64!B124      ="",
Norway64!R125      ="",Norway64!R124      ="",
Switzerland65!I125 ="",Switzerland65!I124 ="",
Switzerland65!B125 ="",Switzerland65!B124 ="",
Switzerland65!R125 ="",Switzerland65!R124 =""),"",
LN(SQRT(
(Australia61!I125/Australia61!B125
 +Canada62!I125/Canada62!B125
 +Japan63!I125/Japan63!B125
 +Norway64!I125/Norway64!B125
 +Switzerland65!I125/Switzerland65!B125)
/(Australia61!I125/Australia61!R125*Australia61!R124/Australia61!B124
 +Canada62!I125/Canada62!R125*Canada62!R124/Canada62!B124
 +Japan63!I125/Japan63!R125*Japan63!R124/Japan63!B124
 +Norway64!I125/Norway64!R125*Norway64!R124/Norway64!B124
 +Switzerland65!I125/Switzerland65!R125*Switzerland65!R124/Switzerland65!B124)
*(Australia61!I124/Australia61!R124*Australia61!R125/Australia61!B125
 +Canada62!I124/Canada62!R124*Canada62!R125/Canada62!B125
 +Japan63!I124/Japan63!R124*Japan63!R125/Japan63!B125
 +Norway64!I124/Norway64!R124*Norway64!R125/Norway64!B125
 +Switzerland65!I124/Switzerland65!R124*Switzerland65!R125/Switzerland65!B125)
/(Australia61!I124/Australia61!B124
 +Canada62!I124/Canada62!B124
 +Japan63!I124/Japan63!B124
 +Norway64!I124/Norway64!B124
 +Switzerland65!I124/Switzerland65!B124))))</f>
        <v>-5.8392069852112663E-3</v>
      </c>
      <c r="O125" s="62">
        <f>IF(OR(
Australia61!K125   ="",Australia61!K124   ="",
Australia61!B125   ="",Australia61!B124   ="",
Australia61!S125   ="",Australia61!S124   ="",
Canada62!K125      ="",Canada62!K124      ="",
Canada62!B125      ="",Canada62!B124      ="",
Canada62!S125      ="",Canada62!S124      ="",
Japan63!K125       ="",Japan63!K124       ="",
Japan63!B125       ="",Japan63!B124       ="",
Japan63!S125       ="",Japan63!S124       ="",
Norway64!K125      ="",Norway64!K124      ="",
Norway64!B125      ="",Norway64!B124      ="",
Norway64!S125      ="",Norway64!S124      ="",
Switzerland65!K125 ="",Switzerland65!K124 ="",
Switzerland65!B125 ="",Switzerland65!B124 ="",
Switzerland65!S125 ="",Switzerland65!S124 =""),"",
LN(SQRT(
(Australia61!K125/Australia61!B125
 +Canada62!K125/Canada62!B125
 +Japan63!K125/Japan63!B125
 +Norway64!K125/Norway64!B125
 +Switzerland65!K125/Switzerland65!B125)
/(Australia61!K125/Australia61!S125*Australia61!S124/Australia61!B124
 +Canada62!K125/Canada62!S125*Canada62!S124/Canada62!B124
 +Japan63!K125/Japan63!S125*Japan63!S124/Japan63!B124
 +Norway64!K125/Norway64!S125*Norway64!S124/Norway64!B124
 +Switzerland65!K125/Switzerland65!S125*Switzerland65!S124/Switzerland65!B124)
*(Australia61!K124/Australia61!S124*Australia61!S125/Australia61!B125
 +Canada62!K124/Canada62!S124*Canada62!S125/Canada62!B125
 +Japan63!K124/Japan63!S124*Japan63!S125/Japan63!B125
 +Norway64!K124/Norway64!S124*Norway64!S125/Norway64!B125
 +Switzerland65!K124/Switzerland65!S124*Switzerland65!S125/Switzerland65!B125)
/(Australia61!K124/Australia61!B124
 +Canada62!K124/Canada62!B124
 +Japan63!K124/Japan63!B124
 +Norway64!K124/Norway64!B124
 +Switzerland65!K124/Switzerland65!B124))))</f>
        <v>-5.3003608337791004E-2</v>
      </c>
      <c r="P125" s="62">
        <f>IF(OR(
Australia61!L125   ="",Australia61!L124   ="",
Australia61!B125   ="",Australia61!B124   ="",
Australia61!T125   ="",Australia61!T124   ="",
Canada62!L125      ="",Canada62!L124      ="",
Canada62!B125      ="",Canada62!B124      ="",
Canada62!T125      ="",Canada62!T124      ="",
Japan63!L125       ="",Japan63!L124       ="",
Japan63!B125       ="",Japan63!B124       ="",
Japan63!T125       ="",Japan63!T124       ="",
Norway64!L125      ="",Norway64!L124      ="",
Norway64!B125      ="",Norway64!B124      ="",
Norway64!T125      ="",Norway64!T124      ="",
Switzerland65!L125 ="",Switzerland65!L124 ="",
Switzerland65!B125 ="",Switzerland65!B124 ="",
Switzerland65!T125 ="",Switzerland65!T124 =""),"",
LN(SQRT(
(Australia61!L125/Australia61!B125
 +Canada62!L125/Canada62!B125
 +Japan63!L125/Japan63!B125
 +Norway64!L125/Norway64!B125
 +Switzerland65!L125/Switzerland65!B125)
/(Australia61!L125/Australia61!T125*Australia61!T124/Australia61!B124
 +Canada62!L125/Canada62!T125*Canada62!T124/Canada62!B124
 +Japan63!L125/Japan63!T125*Japan63!T124/Japan63!B124
 +Norway64!L125/Norway64!T125*Norway64!T124/Norway64!B124
 +Switzerland65!L125/Switzerland65!T125*Switzerland65!T124/Switzerland65!B124)
*(Australia61!L124/Australia61!T124*Australia61!T125/Australia61!B125
 +Canada62!L124/Canada62!T124*Canada62!T125/Canada62!B125
 +Japan63!L124/Japan63!T124*Japan63!T125/Japan63!B125
 +Norway64!L124/Norway64!T124*Norway64!T125/Norway64!B125
 +Switzerland65!L124/Switzerland65!T124*Switzerland65!T125/Switzerland65!B125)
/(Australia61!L124/Australia61!B124
 +Canada62!L124/Canada62!B124
 +Japan63!L124/Japan63!B124
 +Norway64!L124/Norway64!B124
 +Switzerland65!L124/Switzerland65!B124))))</f>
        <v>-5.3411737806968701E-2</v>
      </c>
      <c r="Q125" s="61">
        <f t="shared" si="4"/>
        <v>5.2568305143975086E-3</v>
      </c>
      <c r="R125" s="61">
        <f t="shared" si="5"/>
        <v>-9.2037394189399546E-5</v>
      </c>
      <c r="S125" s="61">
        <f t="shared" si="6"/>
        <v>3.9950868926944029E-3</v>
      </c>
      <c r="T125" s="61">
        <f t="shared" si="7"/>
        <v>-4.3169314459885338E-2</v>
      </c>
      <c r="U125" s="61">
        <f t="shared" si="8"/>
        <v>-4.3577443929063028E-2</v>
      </c>
      <c r="V125" s="61">
        <f>IF(OR(
Australia61!V125   ="",
Australia61!U125   ="",
Canada62!V125      ="",
Canada62!U125      ="",
Japan63!V125       ="",
Japan63!U125       ="",
Norway64!V125      ="",
Norway64!U125      ="",
Switzerland65!V125 ="",
Switzerland65!U125 =""),"",
LN((Australia61!V125+Canada62!V125+Japan63!V125+Norway64!V125+Switzerland65!V125)
/(Australia61!U125+Canada62!U125+Japan63!U125+Norway64!U125+Switzerland65!U125)))</f>
        <v>-0.6679713262392587</v>
      </c>
      <c r="W125" s="61">
        <f>IF(OR(
Australia61!V125   ="",
Australia61!W125   ="",
Australia61!U125   ="",
Canada62!V125      ="",
Canada62!W125      ="",
Canada62!U125      ="",
Japan63!V125       ="",
Japan63!W125       ="",
Japan63!U125       ="",
Norway64!V125      ="",
Norway64!W125      ="",
Norway64!U125      ="",
Switzerland65!V125 ="",
Switzerland65!W125 ="",
Switzerland65!V125 =""),"",
LN((Australia61!V125*Australia61!W125+Canada62!V125*Canada62!W125+Japan63!V125*Japan63!W125+Norway64!V125*Norway64!W125+Switzerland65!V125*Switzerland65!W125)
/(Australia61!U125+Canada62!U125+Japan63!U125+Norway64!U125+Switzerland65!U125)))</f>
        <v>6.8898262755050723</v>
      </c>
      <c r="X125" s="61">
        <f>IF(OR(
Australia61!X125   ="",
Australia61!D125   ="",
Australia61!B125   ="",
Canada62!X125      ="",
Canada62!D125      ="",
Canada62!B125      ="",
Japan63!X125       ="",
Japan63!D125       ="",
Japan63!B125       ="",
Norway64!X125      ="",
Norway64!D125      ="",
Norway64!B125      ="",
Switzerland65!X125 ="",
Switzerland65!D125 ="",
Switzerland65!B125 =""),"",
(Australia61!X125*Australia61!D125/Australia61!B125
 +Canada62!X125*Canada62!D125/Canada62!B125
 +Japan63!X125*Japan63!D125/Japan63!B125
 +Norway64!X125*Norway64!D125/Norway64!B125
 +Switzerland65!X125*Switzerland65!D125/Switzerland65!B125)
/(Australia61!D125/Australia61!B125
 +Canada62!D125/Canada62!B125
 +Japan63!D125/Japan63!B125
 +Norway64!D125/Norway64!B125
 +Switzerland65!D125/Switzerland65!B125))</f>
        <v>0.65791030884538049</v>
      </c>
      <c r="Y125" s="61">
        <f>IF(OR(
Australia61!Y125   ="",
Australia61!D125   ="",
Australia61!B125   ="",
Canada62!Y125      ="",
Canada62!D125      ="",
Canada62!B125      ="",
Japan63!Y125       ="",
Japan63!D125       ="",
Japan63!B125       ="",
Norway64!Y125      ="",
Norway64!D125      ="",
Norway64!B125      ="",
Switzerland65!Y125 ="",
Switzerland65!D125 ="",
Switzerland65!B125 =""),"",
(Australia61!Y125/Australia61!B125
 +Canada62!Y125/Canada62!B125
 +Japan63!Y125/Japan63!B125
 +Norway64!Y125/Norway64!B125
 +Switzerland65!Y125/Switzerland65!B125)
/(Australia61!D125/Australia61!B125
 +Canada62!D125/Canada62!B125
 +Japan63!D125/Japan63!B125
 +Norway64!D125/Norway64!B125
 +Switzerland65!D125/Switzerland65!B125))</f>
        <v>0.1262912158136838</v>
      </c>
      <c r="Z125" s="61">
        <v>3.52</v>
      </c>
      <c r="AA125" s="62">
        <f t="shared" si="3"/>
        <v>6.6734293877905679E-2</v>
      </c>
      <c r="AB125" s="61">
        <f>IF(OR(
Australia61!AB125   ="",
Australia61!D125   ="",
Australia61!B125   ="",
Canada62!AB125      ="",
Canada62!D125      ="",
Canada62!B125      ="",
Japan63!AB125       ="",
Japan63!D125       ="",
Japan63!B125       ="",
Norway64!AB125      ="",
Norway64!D125      ="",
Norway64!B125      ="",
Switzerland65!AB125 ="",
Switzerland65!D125 ="",
Switzerland65!B125 =""),"",
(Australia61!AB125*Australia61!D125/Australia61!B125
 +Canada62!AB125*Canada62!D125/Canada62!B125
 +Japan63!AB125*Japan63!D125/Japan63!B125
 +Norway64!AB125*Norway64!D125/Norway64!B125
 +Switzerland65!AB125*Switzerland65!D125/Switzerland65!B125)
/(Australia61!D125/Australia61!B125
 +Canada62!D125/Canada62!B125
 +Japan63!D125/Japan63!B125
 +Norway64!D125/Norway64!B125
 +Switzerland65!D125/Switzerland65!B125))</f>
        <v>0.67728532955729426</v>
      </c>
    </row>
    <row r="126" spans="1:28">
      <c r="A126" s="62">
        <v>1993</v>
      </c>
      <c r="B126" s="62">
        <f>IF(OR(
Australia61!AC126   ="",
Australia61!D126   ="",
Australia61!B126   ="",
Canada62!AC126      ="",
Canada62!D126      ="",
Canada62!B126      ="",
Japan63!AC126       ="",
Japan63!D126       ="",
Japan63!B126       ="",
Norway64!AC126      ="",
Norway64!D126      ="",
Norway64!B126      ="",
Switzerland65!AC126 ="",
Switzerland65!D126 ="",
Switzerland65!B126 =""),"",
(Australia61!AC126*Australia61!D126/Australia61!B126
 +Canada62!AC126*Canada62!D126/Canada62!B126
 +Japan63!AC126*Japan63!D126/Japan63!B126
 +Norway64!AC126*Norway64!D126/Norway64!B126
 +Switzerland65!AC126*Switzerland65!D126/Switzerland65!B126)
/(Australia61!D126/Australia61!B126
 +Canada62!D126/Canada62!B126
 +Japan63!D126/Japan63!B126
 +Norway64!D126/Norway64!B126
 +Switzerland65!D126/Switzerland65!B126))</f>
        <v>2.5483287379125516E-2</v>
      </c>
      <c r="C126" s="61">
        <f>IF(OR(
Australia61!F126   ="",
Australia61!D126   ="",
Australia61!B126   ="",
Canada62!F126      ="",
Canada62!D126      ="",
Canada62!B126      ="",
Japan63!F126       ="",
Japan63!D126       ="",
Japan63!B126       ="",
Norway64!F126      ="",
Norway64!D126      ="",
Norway64!B126      ="",
Switzerland65!F126 ="",
Switzerland65!D126 ="",
Switzerland65!B126 =""),"",
(Australia61!F126*Australia61!D126/Australia61!B126
 +Canada62!F126*Canada62!D126/Canada62!B126
 +Japan63!F126*Japan63!D126/Japan63!B126
 +Norway64!F126*Norway64!D126/Norway64!B126
 +Switzerland65!F126*Switzerland65!D126/Switzerland65!B126)
/(Australia61!D126/Australia61!B126
 +Canada62!D126/Canada62!B126
 +Japan63!D126/Japan63!B126
 +Norway64!D126/Norway64!B126
 +Switzerland65!D126/Switzerland65!B126))</f>
        <v>0.54914483409042814</v>
      </c>
      <c r="D126" s="61" t="str">
        <f>IF(OR(
Australia61!AE126   ="",
Australia61!D126   ="",
Australia61!B126   ="",
Canada62!AE126      ="",
Canada62!D126      ="",
Canada62!B126      ="",
Japan63!AE126       ="",
Japan63!D126       ="",
Japan63!B126       ="",
Norway64!AE126      ="",
Norway64!D126      ="",
Norway64!B126      ="",
Switzerland65!AE126 ="",
Switzerland65!D126 ="",
Switzerland65!B126 =""),"",
(Australia61!AE126*Australia61!D126/Australia61!B126
 +Canada62!AE126*Canada62!D126/Canada62!B126
 +Japan63!AE126*Japan63!D126/Japan63!B126
 +Norway64!AE126*Norway64!D126/Norway64!B126
 +Switzerland65!AE126*Switzerland65!D126/Switzerland65!B126)
/(Australia61!D126/Australia61!B126
 +Canada62!D126/Canada62!B126
 +Japan63!D126/Japan63!B126
 +Norway64!D126/Norway64!B126
 +Switzerland65!D126/Switzerland65!B126))</f>
        <v/>
      </c>
      <c r="E126" s="61">
        <f>IF(OR(
Australia61!H126   ="",
Australia61!D126   ="",
Australia61!B126   ="",
Canada62!H126      ="",
Canada62!D126      ="",
Canada62!B126      ="",
Japan63!H126       ="",
Japan63!D126       ="",
Japan63!B126       ="",
Norway64!H126      ="",
Norway64!D126      ="",
Norway64!B126      ="",
Switzerland65!H126 ="",
Switzerland65!D126 ="",
Switzerland65!B126 =""),"",
(Australia61!H126*Australia61!D126/Australia61!B126
 +Canada62!H126*Canada62!D126/Canada62!B126
 +Japan63!H126*Japan63!D126/Japan63!B126
 +Norway64!H126*Norway64!D126/Norway64!B126
 +Switzerland65!H126*Switzerland65!D126/Switzerland65!B126)
/(Australia61!D126/Australia61!B126
 +Canada62!D126/Canada62!B126
 +Japan63!D126/Japan63!B126
 +Norway64!D126/Norway64!B126
 +Switzerland65!D126/Switzerland65!B126))</f>
        <v>0.27554159484667345</v>
      </c>
      <c r="F126" s="61">
        <f>IF(OR(
Australia61!I126   ="",
Australia61!D126   ="",
Australia61!B126   ="",
Canada62!I126      ="",
Canada62!D126      ="",
Canada62!B126      ="",
Japan63!I126       ="",
Japan63!D126       ="",
Japan63!B126       ="",
Norway64!I126      ="",
Norway64!D126      ="",
Norway64!B126      ="",
Switzerland65!I126 ="",
Switzerland65!D126 ="",
Switzerland65!B126 =""),"",
(Australia61!I126/Australia61!B126
 +Canada62!I126/Canada62!B126
 +Japan63!I126/Japan63!B126
 +Norway64!I126/Norway64!B126
 +Switzerland65!I126/Switzerland65!B126)
/(Australia61!D126/Australia61!B126
 +Canada62!D126/Canada62!B126
 +Japan63!D126/Japan63!B126
 +Norway64!D126/Norway64!B126
 +Switzerland65!D126/Switzerland65!B126))</f>
        <v>0.17188755387971821</v>
      </c>
      <c r="G126" s="61">
        <f>IF(OR(
Australia61!J126   ="",
Australia61!D126   ="",
Australia61!B126   ="",
Canada62!J126      ="",
Canada62!D126      ="",
Canada62!B126      ="",
Japan63!J126       ="",
Japan63!D126       ="",
Japan63!B126       ="",
Norway64!J126      ="",
Norway64!D126      ="",
Norway64!B126      ="",
Switzerland65!J126 ="",
Switzerland65!D126 ="",
Switzerland65!B126 =""),"",
(Australia61!J126/Australia61!B126
 +Canada62!J126/Canada62!B126
 +Japan63!J126/Japan63!B126
 +Norway64!J126/Norway64!B126
 +Switzerland65!J126/Switzerland65!B126)
/(Australia61!D126/Australia61!B126
 +Canada62!D126/Canada62!B126
 +Japan63!D126/Japan63!B126
 +Norway64!D126/Norway64!B126
 +Switzerland65!D126/Switzerland65!B126))</f>
        <v>0.1438174435018488</v>
      </c>
      <c r="H126" s="61">
        <f>IF(OR(
Australia61!K126   ="",
Australia61!D126   ="",
Australia61!B126   ="",
Canada62!K126      ="",
Canada62!D126      ="",
Canada62!B126      ="",
Japan63!K126       ="",
Japan63!D126       ="",
Japan63!B126       ="",
Norway64!K126      ="",
Norway64!D126      ="",
Norway64!B126      ="",
Switzerland65!K126 ="",
Switzerland65!D126 ="",
Switzerland65!B126 =""),"",
(Australia61!K126/Australia61!B126
 +Canada62!K126/Canada62!B126
 +Japan63!K126/Japan63!B126
 +Norway64!K126/Norway64!B126
 +Switzerland65!K126/Switzerland65!B126)
/(Australia61!D126/Australia61!B126
 +Canada62!D126/Canada62!B126
 +Japan63!D126/Japan63!B126
 +Norway64!D126/Norway64!B126
 +Switzerland65!D126/Switzerland65!B126))</f>
        <v>0.11387783884505936</v>
      </c>
      <c r="I126" s="61">
        <f>IF(OR(
Australia61!L126   ="",
Australia61!D126   ="",
Australia61!B126   ="",
Canada62!L126      ="",
Canada62!D126      ="",
Canada62!B126      ="",
Japan63!L126       ="",
Japan63!D126       ="",
Japan63!B126       ="",
Norway64!L126      ="",
Norway64!D126      ="",
Norway64!B126      ="",
Switzerland65!L126 ="",
Switzerland65!D126 ="",
Switzerland65!B126 =""),"",
(Australia61!L126/Australia61!B126
 +Canada62!L126/Canada62!B126
 +Japan63!L126/Japan63!B126
 +Norway64!L126/Norway64!B126
 +Switzerland65!L126/Switzerland65!B126)
/(Australia61!D126/Australia61!B126
 +Canada62!D126/Canada62!B126
 +Japan63!D126/Japan63!B126
 +Norway64!D126/Norway64!B126
 +Switzerland65!D126/Switzerland65!B126))</f>
        <v>8.9488098756365833E-2</v>
      </c>
      <c r="J126" s="61">
        <f t="shared" si="2"/>
        <v>2.4389740088693532E-2</v>
      </c>
      <c r="K126" s="62">
        <f>IF(OR(
Australia61!D126   ="",Australia61!D125   ="",
Australia61!B126   ="",Australia61!B125   ="",
Australia61!N126   ="",Australia61!N125   ="",
Canada62!D126      ="",Canada62!D125      ="",
Canada62!B126      ="",Canada62!B125      ="",
Canada62!N126      ="",Canada62!N125      ="",
Japan63!D126       ="",Japan63!D125       ="",
Japan63!B126       ="",Japan63!B125       ="",
Japan63!N126       ="",Japan63!N125       ="",
Norway64!D126      ="",Norway64!D125      ="",
Norway64!B126      ="",Norway64!B125      ="",
Norway64!N126      ="",Norway64!N125      ="",
Switzerland65!D126 ="",Switzerland65!D125 ="",
Switzerland65!B126 ="",Switzerland65!B125 ="",
Switzerland65!N126 ="",Switzerland65!N125 =""),"",
LN(SQRT(
(Australia61!D126/Australia61!B126
 +Canada62!D126/Canada62!B126
 +Japan63!D126/Japan63!B126
 +Norway64!D126/Norway64!B126
 +Switzerland65!D126/Switzerland65!B126)
/(Australia61!D126/Australia61!N126*Australia61!N125/Australia61!B125
 +Canada62!D126/Canada62!N126*Canada62!N125/Canada62!B125
 +Japan63!D126/Japan63!N126*Japan63!N125/Japan63!B125
 +Norway64!D126/Norway64!N126*Norway64!N125/Norway64!B125
 +Switzerland65!D126/Switzerland65!N126*Switzerland65!N125/Switzerland65!B125)
*(Australia61!D125/Australia61!N125*Australia61!N126/Australia61!B126
 +Canada62!D125/Canada62!N125*Canada62!N126/Canada62!B126
 +Japan63!D125/Japan63!N125*Japan63!N126/Japan63!B126
 +Norway64!D125/Norway64!N125*Norway64!N126/Norway64!B126
 +Switzerland65!D125/Switzerland65!N125*Switzerland65!N126/Switzerland65!B126)
/(Australia61!D125/Australia61!B125
 +Canada62!D125/Canada62!B125
 +Japan63!D125/Japan63!B125
 +Norway64!D125/Norway64!B125
 +Switzerland65!D125/Switzerland65!B125))))</f>
        <v>8.222046843631356E-2</v>
      </c>
      <c r="L126" s="62">
        <f>IF(OR(
Australia61!F126   ="",Australia61!F125   ="",
Australia61!D126   ="",Australia61!D125   ="",
Australia61!B126   ="",Australia61!B125   ="",
Australia61!P126   ="",Australia61!P125   ="",
Canada62!F126      ="",Canada62!F125      ="",
Canada62!D126      ="",Canada62!D125      ="",
Canada62!B126      ="",Canada62!B125      ="",
Canada62!P126      ="",Canada62!P125      ="",
Japan63!F126       ="",Japan63!F125       ="",
Japan63!D126       ="",Japan63!D125       ="",
Japan63!B126       ="",Japan63!B125       ="",
Japan63!P126       ="",Japan63!P125       ="",
Norway64!F126      ="",Norway64!F125      ="",
Norway64!D126      ="",Norway64!D125      ="",
Norway64!B126      ="",Norway64!B125      ="",
Norway64!P126      ="",Norway64!P125      ="",
Switzerland65!F126 ="",Switzerland65!F125 ="",
Switzerland65!D126 ="",Switzerland65!D125 ="",
Switzerland65!B126 ="",Switzerland65!B125 ="",
Switzerland65!P126 ="",Switzerland65!P125 =""),"",
LN(SQRT(
(Australia61!D126*Australia61!F126/Australia61!B126
 +Canada62!D126*Canada62!F126/Canada62!B126
 +Japan63!D126*Japan63!F126/Japan63!B126
 +Norway64!D126*Norway64!F126/Norway64!B126
 +Switzerland65!D126*Switzerland65!F126/Switzerland65!B126)
/(Australia61!D126*Australia61!F126/Australia61!P126*Australia61!P125/Australia61!B125
 +Canada62!D126*Canada62!F126/Canada62!P126*Canada62!P125/Canada62!B125
 +Japan63!D126*Japan63!F126/Japan63!P126*Japan63!P125/Japan63!B125
 +Norway64!D126*Norway64!F126/Norway64!P126*Norway64!P125/Norway64!B125
 +Switzerland65!D126*Switzerland65!F126/Switzerland65!P126*Switzerland65!P125/Switzerland65!B125)
*(Australia61!D125*Australia61!F125/Australia61!P125*Australia61!P126/Australia61!B126
 +Canada62!D125*Canada62!F125/Canada62!P125*Canada62!P126/Canada62!B126
 +Japan63!D125*Japan63!F125/Japan63!P125*Japan63!P126/Japan63!B126
 +Norway64!D125*Norway64!F125/Norway64!P125*Norway64!P126/Norway64!B126
 +Switzerland65!D125*Switzerland65!F125/Switzerland65!P125*Switzerland65!P126/Switzerland65!B126)
/(Australia61!D125*Australia61!F125/Australia61!B125
 +Canada62!D125*Canada62!F125/Canada62!B125
 +Japan63!D125*Japan63!F125/Japan63!B125
 +Norway64!D125*Norway64!F125/Norway64!B125
 +Switzerland65!D125*Switzerland65!F125/Switzerland65!B125))))</f>
        <v>8.7882541857944987E-2</v>
      </c>
      <c r="M126" s="62">
        <f>IF(OR(
Australia61!H126   ="",Australia61!H125   ="",
Australia61!D126   ="",Australia61!D125   ="",
Australia61!B126   ="",Australia61!B125   ="",
Australia61!Q126   ="",Australia61!Q125   ="",
Canada62!H126      ="",Canada62!H125      ="",
Canada62!D126      ="",Canada62!D125      ="",
Canada62!B126      ="",Canada62!B125      ="",
Canada62!Q126      ="",Canada62!Q125      ="",
Japan63!H126       ="",Japan63!H125       ="",
Japan63!D126       ="",Japan63!D125       ="",
Japan63!B126       ="",Japan63!B125       ="",
Japan63!Q126       ="",Japan63!Q125       ="",
Norway64!H126      ="",Norway64!H125      ="",
Norway64!D126      ="",Norway64!D125      ="",
Norway64!B126      ="",Norway64!B125      ="",
Norway64!Q126      ="",Norway64!Q125      ="",
Switzerland65!H126 ="",Switzerland65!H125 ="",
Switzerland65!D126 ="",Switzerland65!D125 ="",
Switzerland65!B126 ="",Switzerland65!B125 ="",
Switzerland65!Q126 ="",Switzerland65!Q125 =""),"",
LN(SQRT(
(Australia61!D126*Australia61!H126/Australia61!B126
 +Canada62!D126*Canada62!H126/Canada62!B126
 +Japan63!D126*Japan63!H126/Japan63!B126
 +Norway64!D126*Norway64!H126/Norway64!B126
 +Switzerland65!D126*Switzerland65!H126/Switzerland65!B126)
/(Australia61!D126*Australia61!H126/Australia61!Q126*Australia61!Q125/Australia61!B125
 +Canada62!D126*Canada62!H126/Canada62!Q126*Canada62!Q125/Canada62!B125
 +Japan63!D126*Japan63!H126/Japan63!Q126*Japan63!Q125/Japan63!B125
 +Norway64!D126*Norway64!H126/Norway64!Q126*Norway64!Q125/Norway64!B125
 +Switzerland65!D126*Switzerland65!H126/Switzerland65!Q126*Switzerland65!Q125/Switzerland65!B125)
*(Australia61!D125*Australia61!H125/Australia61!Q125*Australia61!Q126/Australia61!B126
 +Canada62!D125*Canada62!H125/Canada62!Q125*Canada62!Q126/Canada62!B126
 +Japan63!D125*Japan63!H125/Japan63!Q125*Japan63!Q126/Japan63!B126
 +Norway64!D125*Norway64!H125/Norway64!Q125*Norway64!Q126/Norway64!B126
 +Switzerland65!D125*Switzerland65!H125/Switzerland65!Q125*Switzerland65!Q126/Switzerland65!B126)
/(Australia61!D125*Australia61!H125/Australia61!B125
 +Canada62!D125*Canada62!H125/Canada62!B125
 +Japan63!D125*Japan63!H125/Japan63!B125
 +Norway64!D125*Norway64!H125/Norway64!B125
 +Switzerland65!D125*Switzerland65!H125/Switzerland65!B125))))</f>
        <v>7.7981015751070568E-2</v>
      </c>
      <c r="N126" s="62">
        <f>IF(OR(
Australia61!I126   ="",Australia61!I125   ="",
Australia61!B126   ="",Australia61!B125   ="",
Australia61!R126   ="",Australia61!R125   ="",
Canada62!I126      ="",Canada62!I125      ="",
Canada62!B126      ="",Canada62!B125      ="",
Canada62!R126      ="",Canada62!R125      ="",
Japan63!I126       ="",Japan63!I125       ="",
Japan63!B126       ="",Japan63!B125       ="",
Japan63!R126       ="",Japan63!R125       ="",
Norway64!I126      ="",Norway64!I125      ="",
Norway64!B126      ="",Norway64!B125      ="",
Norway64!R126      ="",Norway64!R125      ="",
Switzerland65!I126 ="",Switzerland65!I125 ="",
Switzerland65!B126 ="",Switzerland65!B125 ="",
Switzerland65!R126 ="",Switzerland65!R125 =""),"",
LN(SQRT(
(Australia61!I126/Australia61!B126
 +Canada62!I126/Canada62!B126
 +Japan63!I126/Japan63!B126
 +Norway64!I126/Norway64!B126
 +Switzerland65!I126/Switzerland65!B126)
/(Australia61!I126/Australia61!R126*Australia61!R125/Australia61!B125
 +Canada62!I126/Canada62!R126*Canada62!R125/Canada62!B125
 +Japan63!I126/Japan63!R126*Japan63!R125/Japan63!B125
 +Norway64!I126/Norway64!R126*Norway64!R125/Norway64!B125
 +Switzerland65!I126/Switzerland65!R126*Switzerland65!R125/Switzerland65!B125)
*(Australia61!I125/Australia61!R125*Australia61!R126/Australia61!B126
 +Canada62!I125/Canada62!R125*Canada62!R126/Canada62!B126
 +Japan63!I125/Japan63!R125*Japan63!R126/Japan63!B126
 +Norway64!I125/Norway64!R125*Norway64!R126/Norway64!B126
 +Switzerland65!I125/Switzerland65!R125*Switzerland65!R126/Switzerland65!B126)
/(Australia61!I125/Australia61!B125
 +Canada62!I125/Canada62!B125
 +Japan63!I125/Japan63!B125
 +Norway64!I125/Norway64!B125
 +Switzerland65!I125/Switzerland65!B125))))</f>
        <v>7.3924974368738988E-2</v>
      </c>
      <c r="O126" s="62">
        <f>IF(OR(
Australia61!K126   ="",Australia61!K125   ="",
Australia61!B126   ="",Australia61!B125   ="",
Australia61!S126   ="",Australia61!S125   ="",
Canada62!K126      ="",Canada62!K125      ="",
Canada62!B126      ="",Canada62!B125      ="",
Canada62!S126      ="",Canada62!S125      ="",
Japan63!K126       ="",Japan63!K125       ="",
Japan63!B126       ="",Japan63!B125       ="",
Japan63!S126       ="",Japan63!S125       ="",
Norway64!K126      ="",Norway64!K125      ="",
Norway64!B126      ="",Norway64!B125      ="",
Norway64!S126      ="",Norway64!S125      ="",
Switzerland65!K126 ="",Switzerland65!K125 ="",
Switzerland65!B126 ="",Switzerland65!B125 ="",
Switzerland65!S126 ="",Switzerland65!S125 =""),"",
LN(SQRT(
(Australia61!K126/Australia61!B126
 +Canada62!K126/Canada62!B126
 +Japan63!K126/Japan63!B126
 +Norway64!K126/Norway64!B126
 +Switzerland65!K126/Switzerland65!B126)
/(Australia61!K126/Australia61!S126*Australia61!S125/Australia61!B125
 +Canada62!K126/Canada62!S126*Canada62!S125/Canada62!B125
 +Japan63!K126/Japan63!S126*Japan63!S125/Japan63!B125
 +Norway64!K126/Norway64!S126*Norway64!S125/Norway64!B125
 +Switzerland65!K126/Switzerland65!S126*Switzerland65!S125/Switzerland65!B125)
*(Australia61!K125/Australia61!S125*Australia61!S126/Australia61!B126
 +Canada62!K125/Canada62!S125*Canada62!S126/Canada62!B126
 +Japan63!K125/Japan63!S125*Japan63!S126/Japan63!B126
 +Norway64!K125/Norway64!S125*Norway64!S126/Norway64!B126
 +Switzerland65!K125/Switzerland65!S125*Switzerland65!S126/Switzerland65!B126)
/(Australia61!K125/Australia61!B125
 +Canada62!K125/Canada62!B125
 +Japan63!K125/Japan63!B125
 +Norway64!K125/Norway64!B125
 +Switzerland65!K125/Switzerland65!B125))))</f>
        <v>1.635213192838797E-2</v>
      </c>
      <c r="P126" s="62">
        <f>IF(OR(
Australia61!L126   ="",Australia61!L125   ="",
Australia61!B126   ="",Australia61!B125   ="",
Australia61!T126   ="",Australia61!T125   ="",
Canada62!L126      ="",Canada62!L125      ="",
Canada62!B126      ="",Canada62!B125      ="",
Canada62!T126      ="",Canada62!T125      ="",
Japan63!L126       ="",Japan63!L125       ="",
Japan63!B126       ="",Japan63!B125       ="",
Japan63!T126       ="",Japan63!T125       ="",
Norway64!L126      ="",Norway64!L125      ="",
Norway64!B126      ="",Norway64!B125      ="",
Norway64!T126      ="",Norway64!T125      ="",
Switzerland65!L126 ="",Switzerland65!L125 ="",
Switzerland65!B126 ="",Switzerland65!B125 ="",
Switzerland65!T126 ="",Switzerland65!T125 =""),"",
LN(SQRT(
(Australia61!L126/Australia61!B126
 +Canada62!L126/Canada62!B126
 +Japan63!L126/Japan63!B126
 +Norway64!L126/Norway64!B126
 +Switzerland65!L126/Switzerland65!B126)
/(Australia61!L126/Australia61!T126*Australia61!T125/Australia61!B125
 +Canada62!L126/Canada62!T126*Canada62!T125/Canada62!B125
 +Japan63!L126/Japan63!T126*Japan63!T125/Japan63!B125
 +Norway64!L126/Norway64!T126*Norway64!T125/Norway64!B125
 +Switzerland65!L126/Switzerland65!T126*Switzerland65!T125/Switzerland65!B125)
*(Australia61!L125/Australia61!T125*Australia61!T126/Australia61!B126
 +Canada62!L125/Canada62!T125*Canada62!T126/Canada62!B126
 +Japan63!L125/Japan63!T125*Japan63!T126/Japan63!B126
 +Norway64!L125/Norway64!T125*Norway64!T126/Norway64!B126
 +Switzerland65!L125/Switzerland65!T125*Switzerland65!T126/Switzerland65!B126)
/(Australia61!L125/Australia61!B125
 +Canada62!L125/Canada62!B125
 +Japan63!L125/Japan63!B125
 +Norway64!L125/Norway64!B125
 +Switzerland65!L125/Switzerland65!B125))))</f>
        <v>7.5547004337464391E-3</v>
      </c>
      <c r="Q126" s="61">
        <f t="shared" si="4"/>
        <v>5.6620734216314278E-3</v>
      </c>
      <c r="R126" s="61">
        <f t="shared" si="5"/>
        <v>-4.239452685242992E-3</v>
      </c>
      <c r="S126" s="61">
        <f t="shared" si="6"/>
        <v>-8.2954940675745714E-3</v>
      </c>
      <c r="T126" s="61">
        <f t="shared" si="7"/>
        <v>-6.586833650792559E-2</v>
      </c>
      <c r="U126" s="61">
        <f t="shared" si="8"/>
        <v>-7.4665768002567121E-2</v>
      </c>
      <c r="V126" s="61">
        <f>IF(OR(
Australia61!V126   ="",
Australia61!U126   ="",
Canada62!V126      ="",
Canada62!U126      ="",
Japan63!V126       ="",
Japan63!U126       ="",
Norway64!V126      ="",
Norway64!U126      ="",
Switzerland65!V126 ="",
Switzerland65!U126 =""),"",
LN((Australia61!V126+Canada62!V126+Japan63!V126+Norway64!V126+Switzerland65!V126)
/(Australia61!U126+Canada62!U126+Japan63!U126+Norway64!U126+Switzerland65!U126)))</f>
        <v>-0.67008408247098572</v>
      </c>
      <c r="W126" s="61">
        <f>IF(OR(
Australia61!V126   ="",
Australia61!W126   ="",
Australia61!U126   ="",
Canada62!V126      ="",
Canada62!W126      ="",
Canada62!U126      ="",
Japan63!V126       ="",
Japan63!W126       ="",
Japan63!U126       ="",
Norway64!V126      ="",
Norway64!W126      ="",
Norway64!U126      ="",
Switzerland65!V126 ="",
Switzerland65!W126 ="",
Switzerland65!V126 =""),"",
LN((Australia61!V126*Australia61!W126+Canada62!V126*Canada62!W126+Japan63!V126*Japan63!W126+Norway64!V126*Norway64!W126+Switzerland65!V126*Switzerland65!W126)
/(Australia61!U126+Canada62!U126+Japan63!U126+Norway64!U126+Switzerland65!U126)))</f>
        <v>6.8658046282817358</v>
      </c>
      <c r="X126" s="61">
        <f>IF(OR(
Australia61!X126   ="",
Australia61!D126   ="",
Australia61!B126   ="",
Canada62!X126      ="",
Canada62!D126      ="",
Canada62!B126      ="",
Japan63!X126       ="",
Japan63!D126       ="",
Japan63!B126       ="",
Norway64!X126      ="",
Norway64!D126      ="",
Norway64!B126      ="",
Switzerland65!X126 ="",
Switzerland65!D126 ="",
Switzerland65!B126 =""),"",
(Australia61!X126*Australia61!D126/Australia61!B126
 +Canada62!X126*Canada62!D126/Canada62!B126
 +Japan63!X126*Japan63!D126/Japan63!B126
 +Norway64!X126*Norway64!D126/Norway64!B126
 +Switzerland65!X126*Switzerland65!D126/Switzerland65!B126)
/(Australia61!D126/Australia61!B126
 +Canada62!D126/Canada62!B126
 +Japan63!D126/Japan63!B126
 +Norway64!D126/Norway64!B126
 +Switzerland65!D126/Switzerland65!B126))</f>
        <v>0.66009357211205433</v>
      </c>
      <c r="Y126" s="61">
        <f>IF(OR(
Australia61!Y126   ="",
Australia61!D126   ="",
Australia61!B126   ="",
Canada62!Y126      ="",
Canada62!D126      ="",
Canada62!B126      ="",
Japan63!Y126       ="",
Japan63!D126       ="",
Japan63!B126       ="",
Norway64!Y126      ="",
Norway64!D126      ="",
Norway64!B126      ="",
Switzerland65!Y126 ="",
Switzerland65!D126 ="",
Switzerland65!B126 =""),"",
(Australia61!Y126/Australia61!B126
 +Canada62!Y126/Canada62!B126
 +Japan63!Y126/Japan63!B126
 +Norway64!Y126/Norway64!B126
 +Switzerland65!Y126/Switzerland65!B126)
/(Australia61!D126/Australia61!B126
 +Canada62!D126/Canada62!B126
 +Japan63!D126/Japan63!B126
 +Norway64!D126/Norway64!B126
 +Switzerland65!D126/Switzerland65!B126))</f>
        <v>0.13301649336312152</v>
      </c>
      <c r="Z126" s="61">
        <v>3.02</v>
      </c>
      <c r="AA126" s="62">
        <f t="shared" si="3"/>
        <v>-4.7020468436313557E-2</v>
      </c>
      <c r="AB126" s="61">
        <f>IF(OR(
Australia61!AB126   ="",
Australia61!D126   ="",
Australia61!B126   ="",
Canada62!AB126      ="",
Canada62!D126      ="",
Canada62!B126      ="",
Japan63!AB126       ="",
Japan63!D126       ="",
Japan63!B126       ="",
Norway64!AB126      ="",
Norway64!D126      ="",
Norway64!B126      ="",
Switzerland65!AB126 ="",
Switzerland65!D126 ="",
Switzerland65!B126 =""),"",
(Australia61!AB126*Australia61!D126/Australia61!B126
 +Canada62!AB126*Canada62!D126/Canada62!B126
 +Japan63!AB126*Japan63!D126/Japan63!B126
 +Norway64!AB126*Norway64!D126/Norway64!B126
 +Switzerland65!AB126*Switzerland65!D126/Switzerland65!B126)
/(Australia61!D126/Australia61!B126
 +Canada62!D126/Canada62!B126
 +Japan63!D126/Japan63!B126
 +Norway64!D126/Norway64!B126
 +Switzerland65!D126/Switzerland65!B126))</f>
        <v>0.73737391598149482</v>
      </c>
    </row>
    <row r="127" spans="1:28">
      <c r="A127" s="62">
        <v>1994</v>
      </c>
      <c r="B127" s="62">
        <f>IF(OR(
Australia61!AC127   ="",
Australia61!D127   ="",
Australia61!B127   ="",
Canada62!AC127      ="",
Canada62!D127      ="",
Canada62!B127      ="",
Japan63!AC127       ="",
Japan63!D127       ="",
Japan63!B127       ="",
Norway64!AC127      ="",
Norway64!D127      ="",
Norway64!B127      ="",
Switzerland65!AC127 ="",
Switzerland65!D127 ="",
Switzerland65!B127 =""),"",
(Australia61!AC127*Australia61!D127/Australia61!B127
 +Canada62!AC127*Canada62!D127/Canada62!B127
 +Japan63!AC127*Japan63!D127/Japan63!B127
 +Norway64!AC127*Norway64!D127/Norway64!B127
 +Switzerland65!AC127*Switzerland65!D127/Switzerland65!B127)
/(Australia61!D127/Australia61!B127
 +Canada62!D127/Canada62!B127
 +Japan63!D127/Japan63!B127
 +Norway64!D127/Norway64!B127
 +Switzerland65!D127/Switzerland65!B127))</f>
        <v>2.5160766740121646E-2</v>
      </c>
      <c r="C127" s="61">
        <f>IF(OR(
Australia61!F127   ="",
Australia61!D127   ="",
Australia61!B127   ="",
Canada62!F127      ="",
Canada62!D127      ="",
Canada62!B127      ="",
Japan63!F127       ="",
Japan63!D127       ="",
Japan63!B127       ="",
Norway64!F127      ="",
Norway64!D127      ="",
Norway64!B127      ="",
Switzerland65!F127 ="",
Switzerland65!D127 ="",
Switzerland65!B127 =""),"",
(Australia61!F127*Australia61!D127/Australia61!B127
 +Canada62!F127*Canada62!D127/Canada62!B127
 +Japan63!F127*Japan63!D127/Japan63!B127
 +Norway64!F127*Norway64!D127/Norway64!B127
 +Switzerland65!F127*Switzerland65!D127/Switzerland65!B127)
/(Australia61!D127/Australia61!B127
 +Canada62!D127/Canada62!B127
 +Japan63!D127/Japan63!B127
 +Norway64!D127/Norway64!B127
 +Switzerland65!D127/Switzerland65!B127))</f>
        <v>0.55543221408432142</v>
      </c>
      <c r="D127" s="61" t="str">
        <f>IF(OR(
Australia61!AE127   ="",
Australia61!D127   ="",
Australia61!B127   ="",
Canada62!AE127      ="",
Canada62!D127      ="",
Canada62!B127      ="",
Japan63!AE127       ="",
Japan63!D127       ="",
Japan63!B127       ="",
Norway64!AE127      ="",
Norway64!D127      ="",
Norway64!B127      ="",
Switzerland65!AE127 ="",
Switzerland65!D127 ="",
Switzerland65!B127 =""),"",
(Australia61!AE127*Australia61!D127/Australia61!B127
 +Canada62!AE127*Canada62!D127/Canada62!B127
 +Japan63!AE127*Japan63!D127/Japan63!B127
 +Norway64!AE127*Norway64!D127/Norway64!B127
 +Switzerland65!AE127*Switzerland65!D127/Switzerland65!B127)
/(Australia61!D127/Australia61!B127
 +Canada62!D127/Canada62!B127
 +Japan63!D127/Japan63!B127
 +Norway64!D127/Norway64!B127
 +Switzerland65!D127/Switzerland65!B127))</f>
        <v/>
      </c>
      <c r="E127" s="61">
        <f>IF(OR(
Australia61!H127   ="",
Australia61!D127   ="",
Australia61!B127   ="",
Canada62!H127      ="",
Canada62!D127      ="",
Canada62!B127      ="",
Japan63!H127       ="",
Japan63!D127       ="",
Japan63!B127       ="",
Norway64!H127      ="",
Norway64!D127      ="",
Norway64!B127      ="",
Switzerland65!H127 ="",
Switzerland65!D127 ="",
Switzerland65!B127 =""),"",
(Australia61!H127*Australia61!D127/Australia61!B127
 +Canada62!H127*Canada62!D127/Canada62!B127
 +Japan63!H127*Japan63!D127/Japan63!B127
 +Norway64!H127*Norway64!D127/Norway64!B127
 +Switzerland65!H127*Switzerland65!D127/Switzerland65!B127)
/(Australia61!D127/Australia61!B127
 +Canada62!D127/Canada62!B127
 +Japan63!D127/Japan63!B127
 +Norway64!D127/Norway64!B127
 +Switzerland65!D127/Switzerland65!B127))</f>
        <v>0.27046437877695784</v>
      </c>
      <c r="F127" s="61">
        <f>IF(OR(
Australia61!I127   ="",
Australia61!D127   ="",
Australia61!B127   ="",
Canada62!I127      ="",
Canada62!D127      ="",
Canada62!B127      ="",
Japan63!I127       ="",
Japan63!D127       ="",
Japan63!B127       ="",
Norway64!I127      ="",
Norway64!D127      ="",
Norway64!B127      ="",
Switzerland65!I127 ="",
Switzerland65!D127 ="",
Switzerland65!B127 =""),"",
(Australia61!I127/Australia61!B127
 +Canada62!I127/Canada62!B127
 +Japan63!I127/Japan63!B127
 +Norway64!I127/Norway64!B127
 +Switzerland65!I127/Switzerland65!B127)
/(Australia61!D127/Australia61!B127
 +Canada62!D127/Canada62!B127
 +Japan63!D127/Japan63!B127
 +Norway64!D127/Norway64!B127
 +Switzerland65!D127/Switzerland65!B127))</f>
        <v>0.16406761763238428</v>
      </c>
      <c r="G127" s="61">
        <f>IF(OR(
Australia61!J127   ="",
Australia61!D127   ="",
Australia61!B127   ="",
Canada62!J127      ="",
Canada62!D127      ="",
Canada62!B127      ="",
Japan63!J127       ="",
Japan63!D127       ="",
Japan63!B127       ="",
Norway64!J127      ="",
Norway64!D127      ="",
Norway64!B127      ="",
Switzerland65!J127 ="",
Switzerland65!D127 ="",
Switzerland65!B127 =""),"",
(Australia61!J127/Australia61!B127
 +Canada62!J127/Canada62!B127
 +Japan63!J127/Japan63!B127
 +Norway64!J127/Norway64!B127
 +Switzerland65!J127/Switzerland65!B127)
/(Australia61!D127/Australia61!B127
 +Canada62!D127/Canada62!B127
 +Japan63!D127/Japan63!B127
 +Norway64!D127/Norway64!B127
 +Switzerland65!D127/Switzerland65!B127))</f>
        <v>0.13702001291196964</v>
      </c>
      <c r="H127" s="61">
        <f>IF(OR(
Australia61!K127   ="",
Australia61!D127   ="",
Australia61!B127   ="",
Canada62!K127      ="",
Canada62!D127      ="",
Canada62!B127      ="",
Japan63!K127       ="",
Japan63!D127       ="",
Japan63!B127       ="",
Norway64!K127      ="",
Norway64!D127      ="",
Norway64!B127      ="",
Switzerland65!K127 ="",
Switzerland65!D127 ="",
Switzerland65!B127 =""),"",
(Australia61!K127/Australia61!B127
 +Canada62!K127/Canada62!B127
 +Japan63!K127/Japan63!B127
 +Norway64!K127/Norway64!B127
 +Switzerland65!K127/Switzerland65!B127)
/(Australia61!D127/Australia61!B127
 +Canada62!D127/Canada62!B127
 +Japan63!D127/Japan63!B127
 +Norway64!D127/Norway64!B127
 +Switzerland65!D127/Switzerland65!B127))</f>
        <v>0.11427762292183846</v>
      </c>
      <c r="I127" s="61">
        <f>IF(OR(
Australia61!L127   ="",
Australia61!D127   ="",
Australia61!B127   ="",
Canada62!L127      ="",
Canada62!D127      ="",
Canada62!B127      ="",
Japan63!L127       ="",
Japan63!D127       ="",
Japan63!B127       ="",
Norway64!L127      ="",
Norway64!D127      ="",
Norway64!B127      ="",
Switzerland65!L127 ="",
Switzerland65!D127 ="",
Switzerland65!B127 =""),"",
(Australia61!L127/Australia61!B127
 +Canada62!L127/Canada62!B127
 +Japan63!L127/Japan63!B127
 +Norway64!L127/Norway64!B127
 +Switzerland65!L127/Switzerland65!B127)
/(Australia61!D127/Australia61!B127
 +Canada62!D127/Canada62!B127
 +Japan63!D127/Japan63!B127
 +Norway64!D127/Norway64!B127
 +Switzerland65!D127/Switzerland65!B127))</f>
        <v>9.1818064375753863E-2</v>
      </c>
      <c r="J127" s="61">
        <f t="shared" si="2"/>
        <v>2.2459558546084599E-2</v>
      </c>
      <c r="K127" s="62">
        <f>IF(OR(
Australia61!D127   ="",Australia61!D126   ="",
Australia61!B127   ="",Australia61!B126   ="",
Australia61!N127   ="",Australia61!N126   ="",
Canada62!D127      ="",Canada62!D126      ="",
Canada62!B127      ="",Canada62!B126      ="",
Canada62!N127      ="",Canada62!N126      ="",
Japan63!D127       ="",Japan63!D126       ="",
Japan63!B127       ="",Japan63!B126       ="",
Japan63!N127       ="",Japan63!N126       ="",
Norway64!D127      ="",Norway64!D126      ="",
Norway64!B127      ="",Norway64!B126      ="",
Norway64!N127      ="",Norway64!N126      ="",
Switzerland65!D127 ="",Switzerland65!D126 ="",
Switzerland65!B127 ="",Switzerland65!B126 ="",
Switzerland65!N127 ="",Switzerland65!N126 =""),"",
LN(SQRT(
(Australia61!D127/Australia61!B127
 +Canada62!D127/Canada62!B127
 +Japan63!D127/Japan63!B127
 +Norway64!D127/Norway64!B127
 +Switzerland65!D127/Switzerland65!B127)
/(Australia61!D127/Australia61!N127*Australia61!N126/Australia61!B126
 +Canada62!D127/Canada62!N127*Canada62!N126/Canada62!B126
 +Japan63!D127/Japan63!N127*Japan63!N126/Japan63!B126
 +Norway64!D127/Norway64!N127*Norway64!N126/Norway64!B126
 +Switzerland65!D127/Switzerland65!N127*Switzerland65!N126/Switzerland65!B126)
*(Australia61!D126/Australia61!N126*Australia61!N127/Australia61!B127
 +Canada62!D126/Canada62!N126*Canada62!N127/Canada62!B127
 +Japan63!D126/Japan63!N126*Japan63!N127/Japan63!B127
 +Norway64!D126/Norway64!N126*Norway64!N127/Norway64!B127
 +Switzerland65!D126/Switzerland65!N126*Switzerland65!N127/Switzerland65!B127)
/(Australia61!D126/Australia61!B126
 +Canada62!D126/Canada62!B126
 +Japan63!D126/Japan63!B126
 +Norway64!D126/Norway64!B126
 +Switzerland65!D126/Switzerland65!B126))))</f>
        <v>0.11320770291688144</v>
      </c>
      <c r="L127" s="62">
        <f>IF(OR(
Australia61!F127   ="",Australia61!F126   ="",
Australia61!D127   ="",Australia61!D126   ="",
Australia61!B127   ="",Australia61!B126   ="",
Australia61!P127   ="",Australia61!P126   ="",
Canada62!F127      ="",Canada62!F126      ="",
Canada62!D127      ="",Canada62!D126      ="",
Canada62!B127      ="",Canada62!B126      ="",
Canada62!P127      ="",Canada62!P126      ="",
Japan63!F127       ="",Japan63!F126       ="",
Japan63!D127       ="",Japan63!D126       ="",
Japan63!B127       ="",Japan63!B126       ="",
Japan63!P127       ="",Japan63!P126       ="",
Norway64!F127      ="",Norway64!F126      ="",
Norway64!D127      ="",Norway64!D126      ="",
Norway64!B127      ="",Norway64!B126      ="",
Norway64!P127      ="",Norway64!P126      ="",
Switzerland65!F127 ="",Switzerland65!F126 ="",
Switzerland65!D127 ="",Switzerland65!D126 ="",
Switzerland65!B127 ="",Switzerland65!B126 ="",
Switzerland65!P127 ="",Switzerland65!P126 =""),"",
LN(SQRT(
(Australia61!D127*Australia61!F127/Australia61!B127
 +Canada62!D127*Canada62!F127/Canada62!B127
 +Japan63!D127*Japan63!F127/Japan63!B127
 +Norway64!D127*Norway64!F127/Norway64!B127
 +Switzerland65!D127*Switzerland65!F127/Switzerland65!B127)
/(Australia61!D127*Australia61!F127/Australia61!P127*Australia61!P126/Australia61!B126
 +Canada62!D127*Canada62!F127/Canada62!P127*Canada62!P126/Canada62!B126
 +Japan63!D127*Japan63!F127/Japan63!P127*Japan63!P126/Japan63!B126
 +Norway64!D127*Norway64!F127/Norway64!P127*Norway64!P126/Norway64!B126
 +Switzerland65!D127*Switzerland65!F127/Switzerland65!P127*Switzerland65!P126/Switzerland65!B126)
*(Australia61!D126*Australia61!F126/Australia61!P126*Australia61!P127/Australia61!B127
 +Canada62!D126*Canada62!F126/Canada62!P126*Canada62!P127/Canada62!B127
 +Japan63!D126*Japan63!F126/Japan63!P126*Japan63!P127/Japan63!B127
 +Norway64!D126*Norway64!F126/Norway64!P126*Norway64!P127/Norway64!B127
 +Switzerland65!D126*Switzerland65!F126/Switzerland65!P126*Switzerland65!P127/Switzerland65!B127)
/(Australia61!D126*Australia61!F126/Australia61!B126
 +Canada62!D126*Canada62!F126/Canada62!B126
 +Japan63!D126*Japan63!F126/Japan63!B126
 +Norway64!D126*Norway64!F126/Norway64!B126
 +Switzerland65!D126*Switzerland65!F126/Switzerland65!B126))))</f>
        <v>0.10611739507761415</v>
      </c>
      <c r="M127" s="62">
        <f>IF(OR(
Australia61!H127   ="",Australia61!H126   ="",
Australia61!D127   ="",Australia61!D126   ="",
Australia61!B127   ="",Australia61!B126   ="",
Australia61!Q127   ="",Australia61!Q126   ="",
Canada62!H127      ="",Canada62!H126      ="",
Canada62!D127      ="",Canada62!D126      ="",
Canada62!B127      ="",Canada62!B126      ="",
Canada62!Q127      ="",Canada62!Q126      ="",
Japan63!H127       ="",Japan63!H126       ="",
Japan63!D127       ="",Japan63!D126       ="",
Japan63!B127       ="",Japan63!B126       ="",
Japan63!Q127       ="",Japan63!Q126       ="",
Norway64!H127      ="",Norway64!H126      ="",
Norway64!D127      ="",Norway64!D126      ="",
Norway64!B127      ="",Norway64!B126      ="",
Norway64!Q127      ="",Norway64!Q126      ="",
Switzerland65!H127 ="",Switzerland65!H126 ="",
Switzerland65!D127 ="",Switzerland65!D126 ="",
Switzerland65!B127 ="",Switzerland65!B126 ="",
Switzerland65!Q127 ="",Switzerland65!Q126 =""),"",
LN(SQRT(
(Australia61!D127*Australia61!H127/Australia61!B127
 +Canada62!D127*Canada62!H127/Canada62!B127
 +Japan63!D127*Japan63!H127/Japan63!B127
 +Norway64!D127*Norway64!H127/Norway64!B127
 +Switzerland65!D127*Switzerland65!H127/Switzerland65!B127)
/(Australia61!D127*Australia61!H127/Australia61!Q127*Australia61!Q126/Australia61!B126
 +Canada62!D127*Canada62!H127/Canada62!Q127*Canada62!Q126/Canada62!B126
 +Japan63!D127*Japan63!H127/Japan63!Q127*Japan63!Q126/Japan63!B126
 +Norway64!D127*Norway64!H127/Norway64!Q127*Norway64!Q126/Norway64!B126
 +Switzerland65!D127*Switzerland65!H127/Switzerland65!Q127*Switzerland65!Q126/Switzerland65!B126)
*(Australia61!D126*Australia61!H126/Australia61!Q126*Australia61!Q127/Australia61!B127
 +Canada62!D126*Canada62!H126/Canada62!Q126*Canada62!Q127/Canada62!B127
 +Japan63!D126*Japan63!H126/Japan63!Q126*Japan63!Q127/Japan63!B127
 +Norway64!D126*Norway64!H126/Norway64!Q126*Norway64!Q127/Norway64!B127
 +Switzerland65!D126*Switzerland65!H126/Switzerland65!Q126*Switzerland65!Q127/Switzerland65!B127)
/(Australia61!D126*Australia61!H126/Australia61!B126
 +Canada62!D126*Canada62!H126/Canada62!B126
 +Japan63!D126*Japan63!H126/Japan63!B126
 +Norway64!D126*Norway64!H126/Norway64!B126
 +Switzerland65!D126*Switzerland65!H126/Switzerland65!B126))))</f>
        <v>0.10033860746934592</v>
      </c>
      <c r="N127" s="62">
        <f>IF(OR(
Australia61!I127   ="",Australia61!I126   ="",
Australia61!B127   ="",Australia61!B126   ="",
Australia61!R127   ="",Australia61!R126   ="",
Canada62!I127      ="",Canada62!I126      ="",
Canada62!B127      ="",Canada62!B126      ="",
Canada62!R127      ="",Canada62!R126      ="",
Japan63!I127       ="",Japan63!I126       ="",
Japan63!B127       ="",Japan63!B126       ="",
Japan63!R127       ="",Japan63!R126       ="",
Norway64!I127      ="",Norway64!I126      ="",
Norway64!B127      ="",Norway64!B126      ="",
Norway64!R127      ="",Norway64!R126      ="",
Switzerland65!I127 ="",Switzerland65!I126 ="",
Switzerland65!B127 ="",Switzerland65!B126 ="",
Switzerland65!R127 ="",Switzerland65!R126 =""),"",
LN(SQRT(
(Australia61!I127/Australia61!B127
 +Canada62!I127/Canada62!B127
 +Japan63!I127/Japan63!B127
 +Norway64!I127/Norway64!B127
 +Switzerland65!I127/Switzerland65!B127)
/(Australia61!I127/Australia61!R127*Australia61!R126/Australia61!B126
 +Canada62!I127/Canada62!R127*Canada62!R126/Canada62!B126
 +Japan63!I127/Japan63!R127*Japan63!R126/Japan63!B126
 +Norway64!I127/Norway64!R127*Norway64!R126/Norway64!B126
 +Switzerland65!I127/Switzerland65!R127*Switzerland65!R126/Switzerland65!B126)
*(Australia61!I126/Australia61!R126*Australia61!R127/Australia61!B127
 +Canada62!I126/Canada62!R126*Canada62!R127/Canada62!B127
 +Japan63!I126/Japan63!R126*Japan63!R127/Japan63!B127
 +Norway64!I126/Norway64!R126*Norway64!R127/Norway64!B127
 +Switzerland65!I126/Switzerland65!R126*Switzerland65!R127/Switzerland65!B127)
/(Australia61!I126/Australia61!B126
 +Canada62!I126/Canada62!B126
 +Japan63!I126/Japan63!B126
 +Norway64!I126/Norway64!B126
 +Switzerland65!I126/Switzerland65!B126))))</f>
        <v>0.10040645932501954</v>
      </c>
      <c r="O127" s="62">
        <f>IF(OR(
Australia61!K127   ="",Australia61!K126   ="",
Australia61!B127   ="",Australia61!B126   ="",
Australia61!S127   ="",Australia61!S126   ="",
Canada62!K127      ="",Canada62!K126      ="",
Canada62!B127      ="",Canada62!B126      ="",
Canada62!S127      ="",Canada62!S126      ="",
Japan63!K127       ="",Japan63!K126       ="",
Japan63!B127       ="",Japan63!B126       ="",
Japan63!S127       ="",Japan63!S126       ="",
Norway64!K127      ="",Norway64!K126      ="",
Norway64!B127      ="",Norway64!B126      ="",
Norway64!S127      ="",Norway64!S126      ="",
Switzerland65!K127 ="",Switzerland65!K126 ="",
Switzerland65!B127 ="",Switzerland65!B126 ="",
Switzerland65!S127 ="",Switzerland65!S126 =""),"",
LN(SQRT(
(Australia61!K127/Australia61!B127
 +Canada62!K127/Canada62!B127
 +Japan63!K127/Japan63!B127
 +Norway64!K127/Norway64!B127
 +Switzerland65!K127/Switzerland65!B127)
/(Australia61!K127/Australia61!S127*Australia61!S126/Australia61!B126
 +Canada62!K127/Canada62!S127*Canada62!S126/Canada62!B126
 +Japan63!K127/Japan63!S127*Japan63!S126/Japan63!B126
 +Norway64!K127/Norway64!S127*Norway64!S126/Norway64!B126
 +Switzerland65!K127/Switzerland65!S127*Switzerland65!S126/Switzerland65!B126)
*(Australia61!K126/Australia61!S126*Australia61!S127/Australia61!B127
 +Canada62!K126/Canada62!S126*Canada62!S127/Canada62!B127
 +Japan63!K126/Japan63!S126*Japan63!S127/Japan63!B127
 +Norway64!K126/Norway64!S126*Norway64!S127/Norway64!B127
 +Switzerland65!K126/Switzerland65!S126*Switzerland65!S127/Switzerland65!B127)
/(Australia61!K126/Australia61!B126
 +Canada62!K126/Canada62!B126
 +Japan63!K126/Japan63!B126
 +Norway64!K126/Norway64!B126
 +Switzerland65!K126/Switzerland65!B126))))</f>
        <v>6.9753978562147809E-2</v>
      </c>
      <c r="P127" s="62">
        <f>IF(OR(
Australia61!L127   ="",Australia61!L126   ="",
Australia61!B127   ="",Australia61!B126   ="",
Australia61!T127   ="",Australia61!T126   ="",
Canada62!L127      ="",Canada62!L126      ="",
Canada62!B127      ="",Canada62!B126      ="",
Canada62!T127      ="",Canada62!T126      ="",
Japan63!L127       ="",Japan63!L126       ="",
Japan63!B127       ="",Japan63!B126       ="",
Japan63!T127       ="",Japan63!T126       ="",
Norway64!L127      ="",Norway64!L126      ="",
Norway64!B127      ="",Norway64!B126      ="",
Norway64!T127      ="",Norway64!T126      ="",
Switzerland65!L127 ="",Switzerland65!L126 ="",
Switzerland65!B127 ="",Switzerland65!B126 ="",
Switzerland65!T127 ="",Switzerland65!T126 =""),"",
LN(SQRT(
(Australia61!L127/Australia61!B127
 +Canada62!L127/Canada62!B127
 +Japan63!L127/Japan63!B127
 +Norway64!L127/Norway64!B127
 +Switzerland65!L127/Switzerland65!B127)
/(Australia61!L127/Australia61!T127*Australia61!T126/Australia61!B126
 +Canada62!L127/Canada62!T127*Canada62!T126/Canada62!B126
 +Japan63!L127/Japan63!T127*Japan63!T126/Japan63!B126
 +Norway64!L127/Norway64!T127*Norway64!T126/Norway64!B126
 +Switzerland65!L127/Switzerland65!T127*Switzerland65!T126/Switzerland65!B126)
*(Australia61!L126/Australia61!T126*Australia61!T127/Australia61!B127
 +Canada62!L126/Canada62!T126*Canada62!T127/Canada62!B127
 +Japan63!L126/Japan63!T126*Japan63!T127/Japan63!B127
 +Norway64!L126/Norway64!T126*Norway64!T127/Norway64!B127
 +Switzerland65!L126/Switzerland65!T126*Switzerland65!T127/Switzerland65!B127)
/(Australia61!L126/Australia61!B126
 +Canada62!L126/Canada62!B126
 +Japan63!L126/Japan63!B126
 +Norway64!L126/Norway64!B126
 +Switzerland65!L126/Switzerland65!B126))))</f>
        <v>5.8272236083632571E-2</v>
      </c>
      <c r="Q127" s="61">
        <f t="shared" si="4"/>
        <v>-7.0903078392672847E-3</v>
      </c>
      <c r="R127" s="61">
        <f t="shared" si="5"/>
        <v>-1.286909544753552E-2</v>
      </c>
      <c r="S127" s="61">
        <f t="shared" si="6"/>
        <v>-1.2801243591861897E-2</v>
      </c>
      <c r="T127" s="61">
        <f t="shared" si="7"/>
        <v>-4.345372435473363E-2</v>
      </c>
      <c r="U127" s="61">
        <f t="shared" si="8"/>
        <v>-5.4935466833248868E-2</v>
      </c>
      <c r="V127" s="61">
        <f>IF(OR(
Australia61!V127   ="",
Australia61!U127   ="",
Canada62!V127      ="",
Canada62!U127      ="",
Japan63!V127       ="",
Japan63!U127       ="",
Norway64!V127      ="",
Norway64!U127      ="",
Switzerland65!V127 ="",
Switzerland65!U127 =""),"",
LN((Australia61!V127+Canada62!V127+Japan63!V127+Norway64!V127+Switzerland65!V127)
/(Australia61!U127+Canada62!U127+Japan63!U127+Norway64!U127+Switzerland65!U127)))</f>
        <v>-0.6693601855929896</v>
      </c>
      <c r="W127" s="61">
        <f>IF(OR(
Australia61!V127   ="",
Australia61!W127   ="",
Australia61!U127   ="",
Canada62!V127      ="",
Canada62!W127      ="",
Canada62!U127      ="",
Japan63!V127       ="",
Japan63!W127       ="",
Japan63!U127       ="",
Norway64!V127      ="",
Norway64!W127      ="",
Norway64!U127      ="",
Switzerland65!V127 ="",
Switzerland65!W127 ="",
Switzerland65!V127 =""),"",
LN((Australia61!V127*Australia61!W127+Canada62!V127*Canada62!W127+Japan63!V127*Japan63!W127+Norway64!V127*Norway64!W127+Switzerland65!V127*Switzerland65!W127)
/(Australia61!U127+Canada62!U127+Japan63!U127+Norway64!U127+Switzerland65!U127)))</f>
        <v>6.8655230592746239</v>
      </c>
      <c r="X127" s="61">
        <f>IF(OR(
Australia61!X127   ="",
Australia61!D127   ="",
Australia61!B127   ="",
Canada62!X127      ="",
Canada62!D127      ="",
Canada62!B127      ="",
Japan63!X127       ="",
Japan63!D127       ="",
Japan63!B127       ="",
Norway64!X127      ="",
Norway64!D127      ="",
Norway64!B127      ="",
Switzerland65!X127 ="",
Switzerland65!D127 ="",
Switzerland65!B127 =""),"",
(Australia61!X127*Australia61!D127/Australia61!B127
 +Canada62!X127*Canada62!D127/Canada62!B127
 +Japan63!X127*Japan63!D127/Japan63!B127
 +Norway64!X127*Norway64!D127/Norway64!B127
 +Switzerland65!X127*Switzerland65!D127/Switzerland65!B127)
/(Australia61!D127/Australia61!B127
 +Canada62!D127/Canada62!B127
 +Japan63!D127/Japan63!B127
 +Norway64!D127/Norway64!B127
 +Switzerland65!D127/Switzerland65!B127))</f>
        <v>0.66457353195557567</v>
      </c>
      <c r="Y127" s="61">
        <f>IF(OR(
Australia61!Y127   ="",
Australia61!D127   ="",
Australia61!B127   ="",
Canada62!Y127      ="",
Canada62!D127      ="",
Canada62!B127      ="",
Japan63!Y127       ="",
Japan63!D127       ="",
Japan63!B127       ="",
Norway64!Y127      ="",
Norway64!D127      ="",
Norway64!B127      ="",
Switzerland65!Y127 ="",
Switzerland65!D127 ="",
Switzerland65!B127 =""),"",
(Australia61!Y127/Australia61!B127
 +Canada62!Y127/Canada62!B127
 +Japan63!Y127/Japan63!B127
 +Norway64!Y127/Norway64!B127
 +Switzerland65!Y127/Switzerland65!B127)
/(Australia61!D127/Australia61!B127
 +Canada62!D127/Canada62!B127
 +Japan63!D127/Japan63!B127
 +Norway64!D127/Norway64!B127
 +Switzerland65!D127/Switzerland65!B127))</f>
        <v>0.14114796217350128</v>
      </c>
      <c r="Z127" s="61">
        <v>4.21</v>
      </c>
      <c r="AA127" s="62">
        <f t="shared" si="3"/>
        <v>-8.3007702916881435E-2</v>
      </c>
      <c r="AB127" s="61">
        <f>IF(OR(
Australia61!AB127   ="",
Australia61!D127   ="",
Australia61!B127   ="",
Canada62!AB127      ="",
Canada62!D127      ="",
Canada62!B127      ="",
Japan63!AB127       ="",
Japan63!D127       ="",
Japan63!B127       ="",
Norway64!AB127      ="",
Norway64!D127      ="",
Norway64!B127      ="",
Switzerland65!AB127 ="",
Switzerland65!D127 ="",
Switzerland65!B127 =""),"",
(Australia61!AB127*Australia61!D127/Australia61!B127
 +Canada62!AB127*Canada62!D127/Canada62!B127
 +Japan63!AB127*Japan63!D127/Japan63!B127
 +Norway64!AB127*Norway64!D127/Norway64!B127
 +Switzerland65!AB127*Switzerland65!D127/Switzerland65!B127)
/(Australia61!D127/Australia61!B127
 +Canada62!D127/Canada62!B127
 +Japan63!D127/Japan63!B127
 +Norway64!D127/Norway64!B127
 +Switzerland65!D127/Switzerland65!B127))</f>
        <v>0.80572230860423477</v>
      </c>
    </row>
    <row r="128" spans="1:28">
      <c r="A128" s="62">
        <v>1995</v>
      </c>
      <c r="B128" s="62">
        <f>IF(OR(
Australia61!AC128   ="",
Australia61!D128   ="",
Australia61!B128   ="",
Canada62!AC128      ="",
Canada62!D128      ="",
Canada62!B128      ="",
Japan63!AC128       ="",
Japan63!D128       ="",
Japan63!B128       ="",
Norway64!AC128      ="",
Norway64!D128      ="",
Norway64!B128      ="",
Switzerland65!AC128 ="",
Switzerland65!D128 ="",
Switzerland65!B128 =""),"",
(Australia61!AC128*Australia61!D128/Australia61!B128
 +Canada62!AC128*Canada62!D128/Canada62!B128
 +Japan63!AC128*Japan63!D128/Japan63!B128
 +Norway64!AC128*Norway64!D128/Norway64!B128
 +Switzerland65!AC128*Switzerland65!D128/Switzerland65!B128)
/(Australia61!D128/Australia61!B128
 +Canada62!D128/Canada62!B128
 +Japan63!D128/Japan63!B128
 +Norway64!D128/Norway64!B128
 +Switzerland65!D128/Switzerland65!B128))</f>
        <v>2.5799839780253808E-2</v>
      </c>
      <c r="C128" s="61">
        <f>IF(OR(
Australia61!F128   ="",
Australia61!D128   ="",
Australia61!B128   ="",
Canada62!F128      ="",
Canada62!D128      ="",
Canada62!B128      ="",
Japan63!F128       ="",
Japan63!D128       ="",
Japan63!B128       ="",
Norway64!F128      ="",
Norway64!D128      ="",
Norway64!B128      ="",
Switzerland65!F128 ="",
Switzerland65!D128 ="",
Switzerland65!B128 =""),"",
(Australia61!F128*Australia61!D128/Australia61!B128
 +Canada62!F128*Canada62!D128/Canada62!B128
 +Japan63!F128*Japan63!D128/Japan63!B128
 +Norway64!F128*Norway64!D128/Norway64!B128
 +Switzerland65!F128*Switzerland65!D128/Switzerland65!B128)
/(Australia61!D128/Australia61!B128
 +Canada62!D128/Canada62!B128
 +Japan63!D128/Japan63!B128
 +Norway64!D128/Norway64!B128
 +Switzerland65!D128/Switzerland65!B128))</f>
        <v>0.55535673916669948</v>
      </c>
      <c r="D128" s="61" t="str">
        <f>IF(OR(
Australia61!AE128   ="",
Australia61!D128   ="",
Australia61!B128   ="",
Canada62!AE128      ="",
Canada62!D128      ="",
Canada62!B128      ="",
Japan63!AE128       ="",
Japan63!D128       ="",
Japan63!B128       ="",
Norway64!AE128      ="",
Norway64!D128      ="",
Norway64!B128      ="",
Switzerland65!AE128 ="",
Switzerland65!D128 ="",
Switzerland65!B128 =""),"",
(Australia61!AE128*Australia61!D128/Australia61!B128
 +Canada62!AE128*Canada62!D128/Canada62!B128
 +Japan63!AE128*Japan63!D128/Japan63!B128
 +Norway64!AE128*Norway64!D128/Norway64!B128
 +Switzerland65!AE128*Switzerland65!D128/Switzerland65!B128)
/(Australia61!D128/Australia61!B128
 +Canada62!D128/Canada62!B128
 +Japan63!D128/Japan63!B128
 +Norway64!D128/Norway64!B128
 +Switzerland65!D128/Switzerland65!B128))</f>
        <v/>
      </c>
      <c r="E128" s="61">
        <f>IF(OR(
Australia61!H128   ="",
Australia61!D128   ="",
Australia61!B128   ="",
Canada62!H128      ="",
Canada62!D128      ="",
Canada62!B128      ="",
Japan63!H128       ="",
Japan63!D128       ="",
Japan63!B128       ="",
Norway64!H128      ="",
Norway64!D128      ="",
Norway64!B128      ="",
Switzerland65!H128 ="",
Switzerland65!D128 ="",
Switzerland65!B128 =""),"",
(Australia61!H128*Australia61!D128/Australia61!B128
 +Canada62!H128*Canada62!D128/Canada62!B128
 +Japan63!H128*Japan63!D128/Japan63!B128
 +Norway64!H128*Norway64!D128/Norway64!B128
 +Switzerland65!H128*Switzerland65!D128/Switzerland65!B128)
/(Australia61!D128/Australia61!B128
 +Canada62!D128/Canada62!B128
 +Japan63!D128/Japan63!B128
 +Norway64!D128/Norway64!B128
 +Switzerland65!D128/Switzerland65!B128))</f>
        <v>0.26387072174415177</v>
      </c>
      <c r="F128" s="61">
        <f>IF(OR(
Australia61!I128   ="",
Australia61!D128   ="",
Australia61!B128   ="",
Canada62!I128      ="",
Canada62!D128      ="",
Canada62!B128      ="",
Japan63!I128       ="",
Japan63!D128       ="",
Japan63!B128       ="",
Norway64!I128      ="",
Norway64!D128      ="",
Norway64!B128      ="",
Switzerland65!I128 ="",
Switzerland65!D128 ="",
Switzerland65!B128 =""),"",
(Australia61!I128/Australia61!B128
 +Canada62!I128/Canada62!B128
 +Japan63!I128/Japan63!B128
 +Norway64!I128/Norway64!B128
 +Switzerland65!I128/Switzerland65!B128)
/(Australia61!D128/Australia61!B128
 +Canada62!D128/Canada62!B128
 +Japan63!D128/Japan63!B128
 +Norway64!D128/Norway64!B128
 +Switzerland65!D128/Switzerland65!B128))</f>
        <v>0.16694099015039698</v>
      </c>
      <c r="G128" s="61">
        <f>IF(OR(
Australia61!J128   ="",
Australia61!D128   ="",
Australia61!B128   ="",
Canada62!J128      ="",
Canada62!D128      ="",
Canada62!B128      ="",
Japan63!J128       ="",
Japan63!D128       ="",
Japan63!B128       ="",
Norway64!J128      ="",
Norway64!D128      ="",
Norway64!B128      ="",
Switzerland65!J128 ="",
Switzerland65!D128 ="",
Switzerland65!B128 =""),"",
(Australia61!J128/Australia61!B128
 +Canada62!J128/Canada62!B128
 +Japan63!J128/Japan63!B128
 +Norway64!J128/Norway64!B128
 +Switzerland65!J128/Switzerland65!B128)
/(Australia61!D128/Australia61!B128
 +Canada62!D128/Canada62!B128
 +Japan63!D128/Japan63!B128
 +Norway64!D128/Norway64!B128
 +Switzerland65!D128/Switzerland65!B128))</f>
        <v>0.14095308269417967</v>
      </c>
      <c r="H128" s="61">
        <f>IF(OR(
Australia61!K128   ="",
Australia61!D128   ="",
Australia61!B128   ="",
Canada62!K128      ="",
Canada62!D128      ="",
Canada62!B128      ="",
Japan63!K128       ="",
Japan63!D128       ="",
Japan63!B128       ="",
Norway64!K128      ="",
Norway64!D128      ="",
Norway64!B128      ="",
Switzerland65!K128 ="",
Switzerland65!D128 ="",
Switzerland65!B128 =""),"",
(Australia61!K128/Australia61!B128
 +Canada62!K128/Canada62!B128
 +Japan63!K128/Japan63!B128
 +Norway64!K128/Norway64!B128
 +Switzerland65!K128/Switzerland65!B128)
/(Australia61!D128/Australia61!B128
 +Canada62!D128/Canada62!B128
 +Japan63!D128/Japan63!B128
 +Norway64!D128/Norway64!B128
 +Switzerland65!D128/Switzerland65!B128))</f>
        <v>0.12166903636020164</v>
      </c>
      <c r="I128" s="61">
        <f>IF(OR(
Australia61!L128   ="",
Australia61!D128   ="",
Australia61!B128   ="",
Canada62!L128      ="",
Canada62!D128      ="",
Canada62!B128      ="",
Japan63!L128       ="",
Japan63!D128       ="",
Japan63!B128       ="",
Norway64!L128      ="",
Norway64!D128      ="",
Norway64!B128      ="",
Switzerland65!L128 ="",
Switzerland65!D128 ="",
Switzerland65!B128 =""),"",
(Australia61!L128/Australia61!B128
 +Canada62!L128/Canada62!B128
 +Japan63!L128/Japan63!B128
 +Norway64!L128/Norway64!B128
 +Switzerland65!L128/Switzerland65!B128)
/(Australia61!D128/Australia61!B128
 +Canada62!D128/Canada62!B128
 +Japan63!D128/Japan63!B128
 +Norway64!D128/Norway64!B128
 +Switzerland65!D128/Switzerland65!B128))</f>
        <v>0.10164025289495271</v>
      </c>
      <c r="J128" s="61">
        <f t="shared" si="2"/>
        <v>2.0028783465248931E-2</v>
      </c>
      <c r="K128" s="62">
        <f>IF(OR(
Australia61!D128   ="",Australia61!D127   ="",
Australia61!B128   ="",Australia61!B127   ="",
Australia61!N128   ="",Australia61!N127   ="",
Canada62!D128      ="",Canada62!D127      ="",
Canada62!B128      ="",Canada62!B127      ="",
Canada62!N128      ="",Canada62!N127      ="",
Japan63!D128       ="",Japan63!D127       ="",
Japan63!B128       ="",Japan63!B127       ="",
Japan63!N128       ="",Japan63!N127       ="",
Norway64!D128      ="",Norway64!D127      ="",
Norway64!B128      ="",Norway64!B127      ="",
Norway64!N128      ="",Norway64!N127      ="",
Switzerland65!D128 ="",Switzerland65!D127 ="",
Switzerland65!B128 ="",Switzerland65!B127 ="",
Switzerland65!N128 ="",Switzerland65!N127 =""),"",
LN(SQRT(
(Australia61!D128/Australia61!B128
 +Canada62!D128/Canada62!B128
 +Japan63!D128/Japan63!B128
 +Norway64!D128/Norway64!B128
 +Switzerland65!D128/Switzerland65!B128)
/(Australia61!D128/Australia61!N128*Australia61!N127/Australia61!B127
 +Canada62!D128/Canada62!N128*Canada62!N127/Canada62!B127
 +Japan63!D128/Japan63!N128*Japan63!N127/Japan63!B127
 +Norway64!D128/Norway64!N128*Norway64!N127/Norway64!B127
 +Switzerland65!D128/Switzerland65!N128*Switzerland65!N127/Switzerland65!B127)
*(Australia61!D127/Australia61!N127*Australia61!N128/Australia61!B128
 +Canada62!D127/Canada62!N127*Canada62!N128/Canada62!B128
 +Japan63!D127/Japan63!N127*Japan63!N128/Japan63!B128
 +Norway64!D127/Norway64!N127*Norway64!N128/Norway64!B128
 +Switzerland65!D127/Switzerland65!N127*Switzerland65!N128/Switzerland65!B128)
/(Australia61!D127/Australia61!B127
 +Canada62!D127/Canada62!B127
 +Japan63!D127/Japan63!B127
 +Norway64!D127/Norway64!B127
 +Switzerland65!D127/Switzerland65!B127))))</f>
        <v>-1.5411152877145199E-2</v>
      </c>
      <c r="L128" s="62">
        <f>IF(OR(
Australia61!F128   ="",Australia61!F127   ="",
Australia61!D128   ="",Australia61!D127   ="",
Australia61!B128   ="",Australia61!B127   ="",
Australia61!P128   ="",Australia61!P127   ="",
Canada62!F128      ="",Canada62!F127      ="",
Canada62!D128      ="",Canada62!D127      ="",
Canada62!B128      ="",Canada62!B127      ="",
Canada62!P128      ="",Canada62!P127      ="",
Japan63!F128       ="",Japan63!F127       ="",
Japan63!D128       ="",Japan63!D127       ="",
Japan63!B128       ="",Japan63!B127       ="",
Japan63!P128       ="",Japan63!P127       ="",
Norway64!F128      ="",Norway64!F127      ="",
Norway64!D128      ="",Norway64!D127      ="",
Norway64!B128      ="",Norway64!B127      ="",
Norway64!P128      ="",Norway64!P127      ="",
Switzerland65!F128 ="",Switzerland65!F127 ="",
Switzerland65!D128 ="",Switzerland65!D127 ="",
Switzerland65!B128 ="",Switzerland65!B127 ="",
Switzerland65!P128 ="",Switzerland65!P127 =""),"",
LN(SQRT(
(Australia61!D128*Australia61!F128/Australia61!B128
 +Canada62!D128*Canada62!F128/Canada62!B128
 +Japan63!D128*Japan63!F128/Japan63!B128
 +Norway64!D128*Norway64!F128/Norway64!B128
 +Switzerland65!D128*Switzerland65!F128/Switzerland65!B128)
/(Australia61!D128*Australia61!F128/Australia61!P128*Australia61!P127/Australia61!B127
 +Canada62!D128*Canada62!F128/Canada62!P128*Canada62!P127/Canada62!B127
 +Japan63!D128*Japan63!F128/Japan63!P128*Japan63!P127/Japan63!B127
 +Norway64!D128*Norway64!F128/Norway64!P128*Norway64!P127/Norway64!B127
 +Switzerland65!D128*Switzerland65!F128/Switzerland65!P128*Switzerland65!P127/Switzerland65!B127)
*(Australia61!D127*Australia61!F127/Australia61!P127*Australia61!P128/Australia61!B128
 +Canada62!D127*Canada62!F127/Canada62!P127*Canada62!P128/Canada62!B128
 +Japan63!D127*Japan63!F127/Japan63!P127*Japan63!P128/Japan63!B128
 +Norway64!D127*Norway64!F127/Norway64!P127*Norway64!P128/Norway64!B128
 +Switzerland65!D127*Switzerland65!F127/Switzerland65!P127*Switzerland65!P128/Switzerland65!B128)
/(Australia61!D127*Australia61!F127/Australia61!B127
 +Canada62!D127*Canada62!F127/Canada62!B127
 +Japan63!D127*Japan63!F127/Japan63!B127
 +Norway64!D127*Norway64!F127/Norway64!B127
 +Switzerland65!D127*Switzerland65!F127/Switzerland65!B127))))</f>
        <v>-1.3775014179789881E-2</v>
      </c>
      <c r="M128" s="62">
        <f>IF(OR(
Australia61!H128   ="",Australia61!H127   ="",
Australia61!D128   ="",Australia61!D127   ="",
Australia61!B128   ="",Australia61!B127   ="",
Australia61!Q128   ="",Australia61!Q127   ="",
Canada62!H128      ="",Canada62!H127      ="",
Canada62!D128      ="",Canada62!D127      ="",
Canada62!B128      ="",Canada62!B127      ="",
Canada62!Q128      ="",Canada62!Q127      ="",
Japan63!H128       ="",Japan63!H127       ="",
Japan63!D128       ="",Japan63!D127       ="",
Japan63!B128       ="",Japan63!B127       ="",
Japan63!Q128       ="",Japan63!Q127       ="",
Norway64!H128      ="",Norway64!H127      ="",
Norway64!D128      ="",Norway64!D127      ="",
Norway64!B128      ="",Norway64!B127      ="",
Norway64!Q128      ="",Norway64!Q127      ="",
Switzerland65!H128 ="",Switzerland65!H127 ="",
Switzerland65!D128 ="",Switzerland65!D127 ="",
Switzerland65!B128 ="",Switzerland65!B127 ="",
Switzerland65!Q128 ="",Switzerland65!Q127 =""),"",
LN(SQRT(
(Australia61!D128*Australia61!H128/Australia61!B128
 +Canada62!D128*Canada62!H128/Canada62!B128
 +Japan63!D128*Japan63!H128/Japan63!B128
 +Norway64!D128*Norway64!H128/Norway64!B128
 +Switzerland65!D128*Switzerland65!H128/Switzerland65!B128)
/(Australia61!D128*Australia61!H128/Australia61!Q128*Australia61!Q127/Australia61!B127
 +Canada62!D128*Canada62!H128/Canada62!Q128*Canada62!Q127/Canada62!B127
 +Japan63!D128*Japan63!H128/Japan63!Q128*Japan63!Q127/Japan63!B127
 +Norway64!D128*Norway64!H128/Norway64!Q128*Norway64!Q127/Norway64!B127
 +Switzerland65!D128*Switzerland65!H128/Switzerland65!Q128*Switzerland65!Q127/Switzerland65!B127)
*(Australia61!D127*Australia61!H127/Australia61!Q127*Australia61!Q128/Australia61!B128
 +Canada62!D127*Canada62!H127/Canada62!Q127*Canada62!Q128/Canada62!B128
 +Japan63!D127*Japan63!H127/Japan63!Q127*Japan63!Q128/Japan63!B128
 +Norway64!D127*Norway64!H127/Norway64!Q127*Norway64!Q128/Norway64!B128
 +Switzerland65!D127*Switzerland65!H127/Switzerland65!Q127*Switzerland65!Q128/Switzerland65!B128)
/(Australia61!D127*Australia61!H127/Australia61!B127
 +Canada62!D127*Canada62!H127/Canada62!B127
 +Japan63!D127*Japan63!H127/Japan63!B127
 +Norway64!D127*Norway64!H127/Norway64!B127
 +Switzerland65!D127*Switzerland65!H127/Switzerland65!B127))))</f>
        <v>-2.8561161945373559E-2</v>
      </c>
      <c r="N128" s="62">
        <f>IF(OR(
Australia61!I128   ="",Australia61!I127   ="",
Australia61!B128   ="",Australia61!B127   ="",
Australia61!R128   ="",Australia61!R127   ="",
Canada62!I128      ="",Canada62!I127      ="",
Canada62!B128      ="",Canada62!B127      ="",
Canada62!R128      ="",Canada62!R127      ="",
Japan63!I128       ="",Japan63!I127       ="",
Japan63!B128       ="",Japan63!B127       ="",
Japan63!R128       ="",Japan63!R127       ="",
Norway64!I128      ="",Norway64!I127      ="",
Norway64!B128      ="",Norway64!B127      ="",
Norway64!R128      ="",Norway64!R127      ="",
Switzerland65!I128 ="",Switzerland65!I127 ="",
Switzerland65!B128 ="",Switzerland65!B127 ="",
Switzerland65!R128 ="",Switzerland65!R127 =""),"",
LN(SQRT(
(Australia61!I128/Australia61!B128
 +Canada62!I128/Canada62!B128
 +Japan63!I128/Japan63!B128
 +Norway64!I128/Norway64!B128
 +Switzerland65!I128/Switzerland65!B128)
/(Australia61!I128/Australia61!R128*Australia61!R127/Australia61!B127
 +Canada62!I128/Canada62!R128*Canada62!R127/Canada62!B127
 +Japan63!I128/Japan63!R128*Japan63!R127/Japan63!B127
 +Norway64!I128/Norway64!R128*Norway64!R127/Norway64!B127
 +Switzerland65!I128/Switzerland65!R128*Switzerland65!R127/Switzerland65!B127)
*(Australia61!I127/Australia61!R127*Australia61!R128/Australia61!B128
 +Canada62!I127/Canada62!R127*Canada62!R128/Canada62!B128
 +Japan63!I127/Japan63!R127*Japan63!R128/Japan63!B128
 +Norway64!I127/Norway64!R127*Norway64!R128/Norway64!B128
 +Switzerland65!I127/Switzerland65!R127*Switzerland65!R128/Switzerland65!B128)
/(Australia61!I127/Australia61!B127
 +Canada62!I127/Canada62!B127
 +Japan63!I127/Japan63!B127
 +Norway64!I127/Norway64!B127
 +Switzerland65!I127/Switzerland65!B127))))</f>
        <v>-7.9332929882915803E-3</v>
      </c>
      <c r="O128" s="62">
        <f>IF(OR(
Australia61!K128   ="",Australia61!K127   ="",
Australia61!B128   ="",Australia61!B127   ="",
Australia61!S128   ="",Australia61!S127   ="",
Canada62!K128      ="",Canada62!K127      ="",
Canada62!B128      ="",Canada62!B127      ="",
Canada62!S128      ="",Canada62!S127      ="",
Japan63!K128       ="",Japan63!K127       ="",
Japan63!B128       ="",Japan63!B127       ="",
Japan63!S128       ="",Japan63!S127       ="",
Norway64!K128      ="",Norway64!K127      ="",
Norway64!B128      ="",Norway64!B127      ="",
Norway64!S128      ="",Norway64!S127      ="",
Switzerland65!K128 ="",Switzerland65!K127 ="",
Switzerland65!B128 ="",Switzerland65!B127 ="",
Switzerland65!S128 ="",Switzerland65!S127 =""),"",
LN(SQRT(
(Australia61!K128/Australia61!B128
 +Canada62!K128/Canada62!B128
 +Japan63!K128/Japan63!B128
 +Norway64!K128/Norway64!B128
 +Switzerland65!K128/Switzerland65!B128)
/(Australia61!K128/Australia61!S128*Australia61!S127/Australia61!B127
 +Canada62!K128/Canada62!S128*Canada62!S127/Canada62!B127
 +Japan63!K128/Japan63!S128*Japan63!S127/Japan63!B127
 +Norway64!K128/Norway64!S128*Norway64!S127/Norway64!B127
 +Switzerland65!K128/Switzerland65!S128*Switzerland65!S127/Switzerland65!B127)
*(Australia61!K127/Australia61!S127*Australia61!S128/Australia61!B128
 +Canada62!K127/Canada62!S127*Canada62!S128/Canada62!B128
 +Japan63!K127/Japan63!S127*Japan63!S128/Japan63!B128
 +Norway64!K127/Norway64!S127*Norway64!S128/Norway64!B128
 +Switzerland65!K127/Switzerland65!S127*Switzerland65!S128/Switzerland65!B128)
/(Australia61!K127/Australia61!B127
 +Canada62!K127/Canada62!B127
 +Japan63!K127/Japan63!B127
 +Norway64!K127/Norway64!B127
 +Switzerland65!K127/Switzerland65!B127))))</f>
        <v>7.2513511724957031E-3</v>
      </c>
      <c r="P128" s="62">
        <f>IF(OR(
Australia61!L128   ="",Australia61!L127   ="",
Australia61!B128   ="",Australia61!B127   ="",
Australia61!T128   ="",Australia61!T127   ="",
Canada62!L128      ="",Canada62!L127      ="",
Canada62!B128      ="",Canada62!B127      ="",
Canada62!T128      ="",Canada62!T127      ="",
Japan63!L128       ="",Japan63!L127       ="",
Japan63!B128       ="",Japan63!B127       ="",
Japan63!T128       ="",Japan63!T127       ="",
Norway64!L128      ="",Norway64!L127      ="",
Norway64!B128      ="",Norway64!B127      ="",
Norway64!T128      ="",Norway64!T127      ="",
Switzerland65!L128 ="",Switzerland65!L127 ="",
Switzerland65!B128 ="",Switzerland65!B127 ="",
Switzerland65!T128 ="",Switzerland65!T127 =""),"",
LN(SQRT(
(Australia61!L128/Australia61!B128
 +Canada62!L128/Canada62!B128
 +Japan63!L128/Japan63!B128
 +Norway64!L128/Norway64!B128
 +Switzerland65!L128/Switzerland65!B128)
/(Australia61!L128/Australia61!T128*Australia61!T127/Australia61!B127
 +Canada62!L128/Canada62!T128*Canada62!T127/Canada62!B127
 +Japan63!L128/Japan63!T128*Japan63!T127/Japan63!B127
 +Norway64!L128/Norway64!T128*Norway64!T127/Norway64!B127
 +Switzerland65!L128/Switzerland65!T128*Switzerland65!T127/Switzerland65!B127)
*(Australia61!L127/Australia61!T127*Australia61!T128/Australia61!B128
 +Canada62!L127/Canada62!T127*Canada62!T128/Canada62!B128
 +Japan63!L127/Japan63!T127*Japan63!T128/Japan63!B128
 +Norway64!L127/Norway64!T127*Norway64!T128/Norway64!B128
 +Switzerland65!L127/Switzerland65!T127*Switzerland65!T128/Switzerland65!B128)
/(Australia61!L127/Australia61!B127
 +Canada62!L127/Canada62!B127
 +Japan63!L127/Japan63!B127
 +Norway64!L127/Norway64!B127
 +Switzerland65!L127/Switzerland65!B127))))</f>
        <v>1.1618342191406179E-2</v>
      </c>
      <c r="Q128" s="61">
        <f t="shared" si="4"/>
        <v>1.6361386973553181E-3</v>
      </c>
      <c r="R128" s="61">
        <f t="shared" si="5"/>
        <v>-1.3150009068228359E-2</v>
      </c>
      <c r="S128" s="61">
        <f t="shared" si="6"/>
        <v>7.4778598888536191E-3</v>
      </c>
      <c r="T128" s="61">
        <f t="shared" si="7"/>
        <v>2.2662504049640902E-2</v>
      </c>
      <c r="U128" s="61">
        <f t="shared" si="8"/>
        <v>2.702949506855138E-2</v>
      </c>
      <c r="V128" s="61">
        <f>IF(OR(
Australia61!V128   ="",
Australia61!U128   ="",
Canada62!V128      ="",
Canada62!U128      ="",
Japan63!V128       ="",
Japan63!U128       ="",
Norway64!V128      ="",
Norway64!U128      ="",
Switzerland65!V128 ="",
Switzerland65!U128 =""),"",
LN((Australia61!V128+Canada62!V128+Japan63!V128+Norway64!V128+Switzerland65!V128)
/(Australia61!U128+Canada62!U128+Japan63!U128+Norway64!U128+Switzerland65!U128)))</f>
        <v>-0.66633940768201405</v>
      </c>
      <c r="W128" s="61">
        <f>IF(OR(
Australia61!V128   ="",
Australia61!W128   ="",
Australia61!U128   ="",
Canada62!V128      ="",
Canada62!W128      ="",
Canada62!U128      ="",
Japan63!V128       ="",
Japan63!W128       ="",
Japan63!U128       ="",
Norway64!V128      ="",
Norway64!W128      ="",
Norway64!U128      ="",
Switzerland65!V128 ="",
Switzerland65!W128 ="",
Switzerland65!V128 =""),"",
LN((Australia61!V128*Australia61!W128+Canada62!V128*Canada62!W128+Japan63!V128*Japan63!W128+Norway64!V128*Norway64!W128+Switzerland65!V128*Switzerland65!W128)
/(Australia61!U128+Canada62!U128+Japan63!U128+Norway64!U128+Switzerland65!U128)))</f>
        <v>6.8623325322314432</v>
      </c>
      <c r="X128" s="61">
        <f>IF(OR(
Australia61!X128   ="",
Australia61!D128   ="",
Australia61!B128   ="",
Canada62!X128      ="",
Canada62!D128      ="",
Canada62!B128      ="",
Japan63!X128       ="",
Japan63!D128       ="",
Japan63!B128       ="",
Norway64!X128      ="",
Norway64!D128      ="",
Norway64!B128      ="",
Switzerland65!X128 ="",
Switzerland65!D128 ="",
Switzerland65!B128 =""),"",
(Australia61!X128*Australia61!D128/Australia61!B128
 +Canada62!X128*Canada62!D128/Canada62!B128
 +Japan63!X128*Japan63!D128/Japan63!B128
 +Norway64!X128*Norway64!D128/Norway64!B128
 +Switzerland65!X128*Switzerland65!D128/Switzerland65!B128)
/(Australia61!D128/Australia61!B128
 +Canada62!D128/Canada62!B128
 +Japan63!D128/Japan63!B128
 +Norway64!D128/Norway64!B128
 +Switzerland65!D128/Switzerland65!B128))</f>
        <v>0.65966890785750876</v>
      </c>
      <c r="Y128" s="61">
        <f>IF(OR(
Australia61!Y128   ="",
Australia61!D128   ="",
Australia61!B128   ="",
Canada62!Y128      ="",
Canada62!D128      ="",
Canada62!B128      ="",
Japan63!Y128       ="",
Japan63!D128       ="",
Japan63!B128       ="",
Norway64!Y128      ="",
Norway64!D128      ="",
Norway64!B128      ="",
Switzerland65!Y128 ="",
Switzerland65!D128 ="",
Switzerland65!B128 =""),"",
(Australia61!Y128/Australia61!B128
 +Canada62!Y128/Canada62!B128
 +Japan63!Y128/Japan63!B128
 +Norway64!Y128/Norway64!B128
 +Switzerland65!Y128/Switzerland65!B128)
/(Australia61!D128/Australia61!B128
 +Canada62!D128/Canada62!B128
 +Japan63!D128/Japan63!B128
 +Norway64!D128/Norway64!B128
 +Switzerland65!D128/Switzerland65!B128))</f>
        <v>0.14285749894896616</v>
      </c>
      <c r="Z128" s="61">
        <v>5.83</v>
      </c>
      <c r="AA128" s="62">
        <f t="shared" si="3"/>
        <v>5.75111528771452E-2</v>
      </c>
      <c r="AB128" s="61">
        <f>IF(OR(
Australia61!AB128   ="",
Australia61!D128   ="",
Australia61!B128   ="",
Canada62!AB128      ="",
Canada62!D128      ="",
Canada62!B128      ="",
Japan63!AB128       ="",
Japan63!D128       ="",
Japan63!B128       ="",
Norway64!AB128      ="",
Norway64!D128      ="",
Norway64!B128      ="",
Switzerland65!AB128 ="",
Switzerland65!D128 ="",
Switzerland65!B128 =""),"",
(Australia61!AB128*Australia61!D128/Australia61!B128
 +Canada62!AB128*Canada62!D128/Canada62!B128
 +Japan63!AB128*Japan63!D128/Japan63!B128
 +Norway64!AB128*Norway64!D128/Norway64!B128
 +Switzerland65!AB128*Switzerland65!D128/Switzerland65!B128)
/(Australia61!D128/Australia61!B128
 +Canada62!D128/Canada62!B128
 +Japan63!D128/Japan63!B128
 +Norway64!D128/Norway64!B128
 +Switzerland65!D128/Switzerland65!B128))</f>
        <v>0.8667258668629203</v>
      </c>
    </row>
    <row r="129" spans="1:28">
      <c r="A129" s="62">
        <v>1996</v>
      </c>
      <c r="B129" s="62">
        <f>IF(OR(
Australia61!AC129   ="",
Australia61!D129   ="",
Australia61!B129   ="",
Canada62!AC129      ="",
Canada62!D129      ="",
Canada62!B129      ="",
Japan63!AC129       ="",
Japan63!D129       ="",
Japan63!B129       ="",
Norway64!AC129      ="",
Norway64!D129      ="",
Norway64!B129      ="",
Switzerland65!AC129 ="",
Switzerland65!D129 ="",
Switzerland65!B129 =""),"",
(Australia61!AC129*Australia61!D129/Australia61!B129
 +Canada62!AC129*Canada62!D129/Canada62!B129
 +Japan63!AC129*Japan63!D129/Japan63!B129
 +Norway64!AC129*Norway64!D129/Norway64!B129
 +Switzerland65!AC129*Switzerland65!D129/Switzerland65!B129)
/(Australia61!D129/Australia61!B129
 +Canada62!D129/Canada62!B129
 +Japan63!D129/Japan63!B129
 +Norway64!D129/Norway64!B129
 +Switzerland65!D129/Switzerland65!B129))</f>
        <v>2.4574219600551062E-2</v>
      </c>
      <c r="C129" s="61">
        <f>IF(OR(
Australia61!F129   ="",
Australia61!D129   ="",
Australia61!B129   ="",
Canada62!F129      ="",
Canada62!D129      ="",
Canada62!B129      ="",
Japan63!F129       ="",
Japan63!D129       ="",
Japan63!B129       ="",
Norway64!F129      ="",
Norway64!D129      ="",
Norway64!B129      ="",
Switzerland65!F129 ="",
Switzerland65!D129 ="",
Switzerland65!B129 =""),"",
(Australia61!F129*Australia61!D129/Australia61!B129
 +Canada62!F129*Canada62!D129/Canada62!B129
 +Japan63!F129*Japan63!D129/Japan63!B129
 +Norway64!F129*Norway64!D129/Norway64!B129
 +Switzerland65!F129*Switzerland65!D129/Switzerland65!B129)
/(Australia61!D129/Australia61!B129
 +Canada62!D129/Canada62!B129
 +Japan63!D129/Japan63!B129
 +Norway64!D129/Norway64!B129
 +Switzerland65!D129/Switzerland65!B129))</f>
        <v>0.55685820137457198</v>
      </c>
      <c r="D129" s="61" t="str">
        <f>IF(OR(
Australia61!AE129   ="",
Australia61!D129   ="",
Australia61!B129   ="",
Canada62!AE129      ="",
Canada62!D129      ="",
Canada62!B129      ="",
Japan63!AE129       ="",
Japan63!D129       ="",
Japan63!B129       ="",
Norway64!AE129      ="",
Norway64!D129      ="",
Norway64!B129      ="",
Switzerland65!AE129 ="",
Switzerland65!D129 ="",
Switzerland65!B129 =""),"",
(Australia61!AE129*Australia61!D129/Australia61!B129
 +Canada62!AE129*Canada62!D129/Canada62!B129
 +Japan63!AE129*Japan63!D129/Japan63!B129
 +Norway64!AE129*Norway64!D129/Norway64!B129
 +Switzerland65!AE129*Switzerland65!D129/Switzerland65!B129)
/(Australia61!D129/Australia61!B129
 +Canada62!D129/Canada62!B129
 +Japan63!D129/Japan63!B129
 +Norway64!D129/Norway64!B129
 +Switzerland65!D129/Switzerland65!B129))</f>
        <v/>
      </c>
      <c r="E129" s="61">
        <f>IF(OR(
Australia61!H129   ="",
Australia61!D129   ="",
Australia61!B129   ="",
Canada62!H129      ="",
Canada62!D129      ="",
Canada62!B129      ="",
Japan63!H129       ="",
Japan63!D129       ="",
Japan63!B129       ="",
Norway64!H129      ="",
Norway64!D129      ="",
Norway64!B129      ="",
Switzerland65!H129 ="",
Switzerland65!D129 ="",
Switzerland65!B129 =""),"",
(Australia61!H129*Australia61!D129/Australia61!B129
 +Canada62!H129*Canada62!D129/Canada62!B129
 +Japan63!H129*Japan63!D129/Japan63!B129
 +Norway64!H129*Norway64!D129/Norway64!B129
 +Switzerland65!H129*Switzerland65!D129/Switzerland65!B129)
/(Australia61!D129/Australia61!B129
 +Canada62!D129/Canada62!B129
 +Japan63!D129/Japan63!B129
 +Norway64!D129/Norway64!B129
 +Switzerland65!D129/Switzerland65!B129))</f>
        <v>0.26701685300375477</v>
      </c>
      <c r="F129" s="61">
        <f>IF(OR(
Australia61!I129   ="",
Australia61!D129   ="",
Australia61!B129   ="",
Canada62!I129      ="",
Canada62!D129      ="",
Canada62!B129      ="",
Japan63!I129       ="",
Japan63!D129       ="",
Japan63!B129       ="",
Norway64!I129      ="",
Norway64!D129      ="",
Norway64!B129      ="",
Switzerland65!I129 ="",
Switzerland65!D129 ="",
Switzerland65!B129 =""),"",
(Australia61!I129/Australia61!B129
 +Canada62!I129/Canada62!B129
 +Japan63!I129/Japan63!B129
 +Norway64!I129/Norway64!B129
 +Switzerland65!I129/Switzerland65!B129)
/(Australia61!D129/Australia61!B129
 +Canada62!D129/Canada62!B129
 +Japan63!D129/Japan63!B129
 +Norway64!D129/Norway64!B129
 +Switzerland65!D129/Switzerland65!B129))</f>
        <v>0.16822606558534758</v>
      </c>
      <c r="G129" s="61">
        <f>IF(OR(
Australia61!J129   ="",
Australia61!D129   ="",
Australia61!B129   ="",
Canada62!J129      ="",
Canada62!D129      ="",
Canada62!B129      ="",
Japan63!J129       ="",
Japan63!D129       ="",
Japan63!B129       ="",
Norway64!J129      ="",
Norway64!D129      ="",
Norway64!B129      ="",
Switzerland65!J129 ="",
Switzerland65!D129 ="",
Switzerland65!B129 =""),"",
(Australia61!J129/Australia61!B129
 +Canada62!J129/Canada62!B129
 +Japan63!J129/Japan63!B129
 +Norway64!J129/Norway64!B129
 +Switzerland65!J129/Switzerland65!B129)
/(Australia61!D129/Australia61!B129
 +Canada62!D129/Canada62!B129
 +Japan63!D129/Japan63!B129
 +Norway64!D129/Norway64!B129
 +Switzerland65!D129/Switzerland65!B129))</f>
        <v>0.14491546936793392</v>
      </c>
      <c r="H129" s="61">
        <f>IF(OR(
Australia61!K129   ="",
Australia61!D129   ="",
Australia61!B129   ="",
Canada62!K129      ="",
Canada62!D129      ="",
Canada62!B129      ="",
Japan63!K129       ="",
Japan63!D129       ="",
Japan63!B129       ="",
Norway64!K129      ="",
Norway64!D129      ="",
Norway64!B129      ="",
Switzerland65!K129 ="",
Switzerland65!D129 ="",
Switzerland65!B129 =""),"",
(Australia61!K129/Australia61!B129
 +Canada62!K129/Canada62!B129
 +Japan63!K129/Japan63!B129
 +Norway64!K129/Norway64!B129
 +Switzerland65!K129/Switzerland65!B129)
/(Australia61!D129/Australia61!B129
 +Canada62!D129/Canada62!B129
 +Japan63!D129/Japan63!B129
 +Norway64!D129/Norway64!B129
 +Switzerland65!D129/Switzerland65!B129))</f>
        <v>0.12981048693215563</v>
      </c>
      <c r="I129" s="61">
        <f>IF(OR(
Australia61!L129   ="",
Australia61!D129   ="",
Australia61!B129   ="",
Canada62!L129      ="",
Canada62!D129      ="",
Canada62!B129      ="",
Japan63!L129       ="",
Japan63!D129       ="",
Japan63!B129       ="",
Norway64!L129      ="",
Norway64!D129      ="",
Norway64!B129      ="",
Switzerland65!L129 ="",
Switzerland65!D129 ="",
Switzerland65!B129 =""),"",
(Australia61!L129/Australia61!B129
 +Canada62!L129/Canada62!B129
 +Japan63!L129/Japan63!B129
 +Norway64!L129/Norway64!B129
 +Switzerland65!L129/Switzerland65!B129)
/(Australia61!D129/Australia61!B129
 +Canada62!D129/Canada62!B129
 +Japan63!D129/Japan63!B129
 +Norway64!D129/Norway64!B129
 +Switzerland65!D129/Switzerland65!B129))</f>
        <v>0.11297614213515624</v>
      </c>
      <c r="J129" s="61">
        <f t="shared" si="2"/>
        <v>1.6834344796999398E-2</v>
      </c>
      <c r="K129" s="62">
        <f>IF(OR(
Australia61!D129   ="",Australia61!D128   ="",
Australia61!B129   ="",Australia61!B128   ="",
Australia61!N129   ="",Australia61!N128   ="",
Canada62!D129      ="",Canada62!D128      ="",
Canada62!B129      ="",Canada62!B128      ="",
Canada62!N129      ="",Canada62!N128      ="",
Japan63!D129       ="",Japan63!D128       ="",
Japan63!B129       ="",Japan63!B128       ="",
Japan63!N129       ="",Japan63!N128       ="",
Norway64!D129      ="",Norway64!D128      ="",
Norway64!B129      ="",Norway64!B128      ="",
Norway64!N129      ="",Norway64!N128      ="",
Switzerland65!D129 ="",Switzerland65!D128 ="",
Switzerland65!B129 ="",Switzerland65!B128 ="",
Switzerland65!N129 ="",Switzerland65!N128 =""),"",
LN(SQRT(
(Australia61!D129/Australia61!B129
 +Canada62!D129/Canada62!B129
 +Japan63!D129/Japan63!B129
 +Norway64!D129/Norway64!B129
 +Switzerland65!D129/Switzerland65!B129)
/(Australia61!D129/Australia61!N129*Australia61!N128/Australia61!B128
 +Canada62!D129/Canada62!N129*Canada62!N128/Canada62!B128
 +Japan63!D129/Japan63!N129*Japan63!N128/Japan63!B128
 +Norway64!D129/Norway64!N129*Norway64!N128/Norway64!B128
 +Switzerland65!D129/Switzerland65!N129*Switzerland65!N128/Switzerland65!B128)
*(Australia61!D128/Australia61!N128*Australia61!N129/Australia61!B129
 +Canada62!D128/Canada62!N128*Canada62!N129/Canada62!B129
 +Japan63!D128/Japan63!N128*Japan63!N129/Japan63!B129
 +Norway64!D128/Norway64!N128*Norway64!N129/Norway64!B129
 +Switzerland65!D128/Switzerland65!N128*Switzerland65!N129/Switzerland65!B129)
/(Australia61!D128/Australia61!B128
 +Canada62!D128/Canada62!B128
 +Japan63!D128/Japan63!B128
 +Norway64!D128/Norway64!B128
 +Switzerland65!D128/Switzerland65!B128))))</f>
        <v>-9.526878662394675E-2</v>
      </c>
      <c r="L129" s="62">
        <f>IF(OR(
Australia61!F129   ="",Australia61!F128   ="",
Australia61!D129   ="",Australia61!D128   ="",
Australia61!B129   ="",Australia61!B128   ="",
Australia61!P129   ="",Australia61!P128   ="",
Canada62!F129      ="",Canada62!F128      ="",
Canada62!D129      ="",Canada62!D128      ="",
Canada62!B129      ="",Canada62!B128      ="",
Canada62!P129      ="",Canada62!P128      ="",
Japan63!F129       ="",Japan63!F128       ="",
Japan63!D129       ="",Japan63!D128       ="",
Japan63!B129       ="",Japan63!B128       ="",
Japan63!P129       ="",Japan63!P128       ="",
Norway64!F129      ="",Norway64!F128      ="",
Norway64!D129      ="",Norway64!D128      ="",
Norway64!B129      ="",Norway64!B128      ="",
Norway64!P129      ="",Norway64!P128      ="",
Switzerland65!F129 ="",Switzerland65!F128 ="",
Switzerland65!D129 ="",Switzerland65!D128 ="",
Switzerland65!B129 ="",Switzerland65!B128 ="",
Switzerland65!P129 ="",Switzerland65!P128 =""),"",
LN(SQRT(
(Australia61!D129*Australia61!F129/Australia61!B129
 +Canada62!D129*Canada62!F129/Canada62!B129
 +Japan63!D129*Japan63!F129/Japan63!B129
 +Norway64!D129*Norway64!F129/Norway64!B129
 +Switzerland65!D129*Switzerland65!F129/Switzerland65!B129)
/(Australia61!D129*Australia61!F129/Australia61!P129*Australia61!P128/Australia61!B128
 +Canada62!D129*Canada62!F129/Canada62!P129*Canada62!P128/Canada62!B128
 +Japan63!D129*Japan63!F129/Japan63!P129*Japan63!P128/Japan63!B128
 +Norway64!D129*Norway64!F129/Norway64!P129*Norway64!P128/Norway64!B128
 +Switzerland65!D129*Switzerland65!F129/Switzerland65!P129*Switzerland65!P128/Switzerland65!B128)
*(Australia61!D128*Australia61!F128/Australia61!P128*Australia61!P129/Australia61!B129
 +Canada62!D128*Canada62!F128/Canada62!P128*Canada62!P129/Canada62!B129
 +Japan63!D128*Japan63!F128/Japan63!P128*Japan63!P129/Japan63!B129
 +Norway64!D128*Norway64!F128/Norway64!P128*Norway64!P129/Norway64!B129
 +Switzerland65!D128*Switzerland65!F128/Switzerland65!P128*Switzerland65!P129/Switzerland65!B129)
/(Australia61!D128*Australia61!F128/Australia61!B128
 +Canada62!D128*Canada62!F128/Canada62!B128
 +Japan63!D128*Japan63!F128/Japan63!B128
 +Norway64!D128*Norway64!F128/Norway64!B128
 +Switzerland65!D128*Switzerland65!F128/Switzerland65!B128))))</f>
        <v>-9.2770244076561995E-2</v>
      </c>
      <c r="M129" s="62">
        <f>IF(OR(
Australia61!H129   ="",Australia61!H128   ="",
Australia61!D129   ="",Australia61!D128   ="",
Australia61!B129   ="",Australia61!B128   ="",
Australia61!Q129   ="",Australia61!Q128   ="",
Canada62!H129      ="",Canada62!H128      ="",
Canada62!D129      ="",Canada62!D128      ="",
Canada62!B129      ="",Canada62!B128      ="",
Canada62!Q129      ="",Canada62!Q128      ="",
Japan63!H129       ="",Japan63!H128       ="",
Japan63!D129       ="",Japan63!D128       ="",
Japan63!B129       ="",Japan63!B128       ="",
Japan63!Q129       ="",Japan63!Q128       ="",
Norway64!H129      ="",Norway64!H128      ="",
Norway64!D129      ="",Norway64!D128      ="",
Norway64!B129      ="",Norway64!B128      ="",
Norway64!Q129      ="",Norway64!Q128      ="",
Switzerland65!H129 ="",Switzerland65!H128 ="",
Switzerland65!D129 ="",Switzerland65!D128 ="",
Switzerland65!B129 ="",Switzerland65!B128 ="",
Switzerland65!Q129 ="",Switzerland65!Q128 =""),"",
LN(SQRT(
(Australia61!D129*Australia61!H129/Australia61!B129
 +Canada62!D129*Canada62!H129/Canada62!B129
 +Japan63!D129*Japan63!H129/Japan63!B129
 +Norway64!D129*Norway64!H129/Norway64!B129
 +Switzerland65!D129*Switzerland65!H129/Switzerland65!B129)
/(Australia61!D129*Australia61!H129/Australia61!Q129*Australia61!Q128/Australia61!B128
 +Canada62!D129*Canada62!H129/Canada62!Q129*Canada62!Q128/Canada62!B128
 +Japan63!D129*Japan63!H129/Japan63!Q129*Japan63!Q128/Japan63!B128
 +Norway64!D129*Norway64!H129/Norway64!Q129*Norway64!Q128/Norway64!B128
 +Switzerland65!D129*Switzerland65!H129/Switzerland65!Q129*Switzerland65!Q128/Switzerland65!B128)
*(Australia61!D128*Australia61!H128/Australia61!Q128*Australia61!Q129/Australia61!B129
 +Canada62!D128*Canada62!H128/Canada62!Q128*Canada62!Q129/Canada62!B129
 +Japan63!D128*Japan63!H128/Japan63!Q128*Japan63!Q129/Japan63!B129
 +Norway64!D128*Norway64!H128/Norway64!Q128*Norway64!Q129/Norway64!B129
 +Switzerland65!D128*Switzerland65!H128/Switzerland65!Q128*Switzerland65!Q129/Switzerland65!B129)
/(Australia61!D128*Australia61!H128/Australia61!B128
 +Canada62!D128*Canada62!H128/Canada62!B128
 +Japan63!D128*Japan63!H128/Japan63!B128
 +Norway64!D128*Norway64!H128/Norway64!B128
 +Switzerland65!D128*Switzerland65!H128/Switzerland65!B128))))</f>
        <v>-0.11184054907432876</v>
      </c>
      <c r="N129" s="62">
        <f>IF(OR(
Australia61!I129   ="",Australia61!I128   ="",
Australia61!B129   ="",Australia61!B128   ="",
Australia61!R129   ="",Australia61!R128   ="",
Canada62!I129      ="",Canada62!I128      ="",
Canada62!B129      ="",Canada62!B128      ="",
Canada62!R129      ="",Canada62!R128      ="",
Japan63!I129       ="",Japan63!I128       ="",
Japan63!B129       ="",Japan63!B128       ="",
Japan63!R129       ="",Japan63!R128       ="",
Norway64!I129      ="",Norway64!I128      ="",
Norway64!B129      ="",Norway64!B128      ="",
Norway64!R129      ="",Norway64!R128      ="",
Switzerland65!I129 ="",Switzerland65!I128 ="",
Switzerland65!B129 ="",Switzerland65!B128 ="",
Switzerland65!R129 ="",Switzerland65!R128 =""),"",
LN(SQRT(
(Australia61!I129/Australia61!B129
 +Canada62!I129/Canada62!B129
 +Japan63!I129/Japan63!B129
 +Norway64!I129/Norway64!B129
 +Switzerland65!I129/Switzerland65!B129)
/(Australia61!I129/Australia61!R129*Australia61!R128/Australia61!B128
 +Canada62!I129/Canada62!R129*Canada62!R128/Canada62!B128
 +Japan63!I129/Japan63!R129*Japan63!R128/Japan63!B128
 +Norway64!I129/Norway64!R129*Norway64!R128/Norway64!B128
 +Switzerland65!I129/Switzerland65!R129*Switzerland65!R128/Switzerland65!B128)
*(Australia61!I128/Australia61!R128*Australia61!R129/Australia61!B129
 +Canada62!I128/Canada62!R128*Canada62!R129/Canada62!B129
 +Japan63!I128/Japan63!R128*Japan63!R129/Japan63!B129
 +Norway64!I128/Norway64!R128*Norway64!R129/Norway64!B129
 +Switzerland65!I128/Switzerland65!R128*Switzerland65!R129/Switzerland65!B129)
/(Australia61!I128/Australia61!B128
 +Canada62!I128/Canada62!B128
 +Japan63!I128/Japan63!B128
 +Norway64!I128/Norway64!B128
 +Switzerland65!I128/Switzerland65!B128))))</f>
        <v>-7.2734318775032586E-2</v>
      </c>
      <c r="O129" s="62">
        <f>IF(OR(
Australia61!K129   ="",Australia61!K128   ="",
Australia61!B129   ="",Australia61!B128   ="",
Australia61!S129   ="",Australia61!S128   ="",
Canada62!K129      ="",Canada62!K128      ="",
Canada62!B129      ="",Canada62!B128      ="",
Canada62!S129      ="",Canada62!S128      ="",
Japan63!K129       ="",Japan63!K128       ="",
Japan63!B129       ="",Japan63!B128       ="",
Japan63!S129       ="",Japan63!S128       ="",
Norway64!K129      ="",Norway64!K128      ="",
Norway64!B129      ="",Norway64!B128      ="",
Norway64!S129      ="",Norway64!S128      ="",
Switzerland65!K129 ="",Switzerland65!K128 ="",
Switzerland65!B129 ="",Switzerland65!B128 ="",
Switzerland65!S129 ="",Switzerland65!S128 =""),"",
LN(SQRT(
(Australia61!K129/Australia61!B129
 +Canada62!K129/Canada62!B129
 +Japan63!K129/Japan63!B129
 +Norway64!K129/Norway64!B129
 +Switzerland65!K129/Switzerland65!B129)
/(Australia61!K129/Australia61!S129*Australia61!S128/Australia61!B128
 +Canada62!K129/Canada62!S129*Canada62!S128/Canada62!B128
 +Japan63!K129/Japan63!S129*Japan63!S128/Japan63!B128
 +Norway64!K129/Norway64!S129*Norway64!S128/Norway64!B128
 +Switzerland65!K129/Switzerland65!S129*Switzerland65!S128/Switzerland65!B128)
*(Australia61!K128/Australia61!S128*Australia61!S129/Australia61!B129
 +Canada62!K128/Canada62!S128*Canada62!S129/Canada62!B129
 +Japan63!K128/Japan63!S128*Japan63!S129/Japan63!B129
 +Norway64!K128/Norway64!S128*Norway64!S129/Norway64!B129
 +Switzerland65!K128/Switzerland65!S128*Switzerland65!S129/Switzerland65!B129)
/(Australia61!K128/Australia61!B128
 +Canada62!K128/Canada62!B128
 +Japan63!K128/Japan63!B128
 +Norway64!K128/Norway64!B128
 +Switzerland65!K128/Switzerland65!B128))))</f>
        <v>-5.5080154905952847E-2</v>
      </c>
      <c r="P129" s="62">
        <f>IF(OR(
Australia61!L129   ="",Australia61!L128   ="",
Australia61!B129   ="",Australia61!B128   ="",
Australia61!T129   ="",Australia61!T128   ="",
Canada62!L129      ="",Canada62!L128      ="",
Canada62!B129      ="",Canada62!B128      ="",
Canada62!T129      ="",Canada62!T128      ="",
Japan63!L129       ="",Japan63!L128       ="",
Japan63!B129       ="",Japan63!B128       ="",
Japan63!T129       ="",Japan63!T128       ="",
Norway64!L129      ="",Norway64!L128      ="",
Norway64!B129      ="",Norway64!B128      ="",
Norway64!T129      ="",Norway64!T128      ="",
Switzerland65!L129 ="",Switzerland65!L128 ="",
Switzerland65!B129 ="",Switzerland65!B128 ="",
Switzerland65!T129 ="",Switzerland65!T128 =""),"",
LN(SQRT(
(Australia61!L129/Australia61!B129
 +Canada62!L129/Canada62!B129
 +Japan63!L129/Japan63!B129
 +Norway64!L129/Norway64!B129
 +Switzerland65!L129/Switzerland65!B129)
/(Australia61!L129/Australia61!T129*Australia61!T128/Australia61!B128
 +Canada62!L129/Canada62!T129*Canada62!T128/Canada62!B128
 +Japan63!L129/Japan63!T129*Japan63!T128/Japan63!B128
 +Norway64!L129/Norway64!T129*Norway64!T128/Norway64!B128
 +Switzerland65!L129/Switzerland65!T129*Switzerland65!T128/Switzerland65!B128)
*(Australia61!L128/Australia61!T128*Australia61!T129/Australia61!B129
 +Canada62!L128/Canada62!T128*Canada62!T129/Canada62!B129
 +Japan63!L128/Japan63!T128*Japan63!T129/Japan63!B129
 +Norway64!L128/Norway64!T128*Norway64!T129/Norway64!B129
 +Switzerland65!L128/Switzerland65!T128*Switzerland65!T129/Switzerland65!B129)
/(Australia61!L128/Australia61!B128
 +Canada62!L128/Canada62!B128
 +Japan63!L128/Japan63!B128
 +Norway64!L128/Norway64!B128
 +Switzerland65!L128/Switzerland65!B128))))</f>
        <v>-4.6489033431967565E-2</v>
      </c>
      <c r="Q129" s="61">
        <f t="shared" si="4"/>
        <v>2.498542547384755E-3</v>
      </c>
      <c r="R129" s="61">
        <f t="shared" si="5"/>
        <v>-1.6571762450382013E-2</v>
      </c>
      <c r="S129" s="61">
        <f t="shared" si="6"/>
        <v>2.2534467848914164E-2</v>
      </c>
      <c r="T129" s="61">
        <f t="shared" si="7"/>
        <v>4.0188631717993903E-2</v>
      </c>
      <c r="U129" s="61">
        <f t="shared" si="8"/>
        <v>4.8779753191979185E-2</v>
      </c>
      <c r="V129" s="61">
        <f>IF(OR(
Australia61!V129   ="",
Australia61!U129   ="",
Canada62!V129      ="",
Canada62!U129      ="",
Japan63!V129       ="",
Japan63!U129       ="",
Norway64!V129      ="",
Norway64!U129      ="",
Switzerland65!V129 ="",
Switzerland65!U129 =""),"",
LN((Australia61!V129+Canada62!V129+Japan63!V129+Norway64!V129+Switzerland65!V129)
/(Australia61!U129+Canada62!U129+Japan63!U129+Norway64!U129+Switzerland65!U129)))</f>
        <v>-0.66697605085259482</v>
      </c>
      <c r="W129" s="61">
        <f>IF(OR(
Australia61!V129   ="",
Australia61!W129   ="",
Australia61!U129   ="",
Canada62!V129      ="",
Canada62!W129      ="",
Canada62!U129      ="",
Japan63!V129       ="",
Japan63!W129       ="",
Japan63!U129       ="",
Norway64!V129      ="",
Norway64!W129      ="",
Norway64!U129      ="",
Switzerland65!V129 ="",
Switzerland65!W129 ="",
Switzerland65!V129 =""),"",
LN((Australia61!V129*Australia61!W129+Canada62!V129*Canada62!W129+Japan63!V129*Japan63!W129+Norway64!V129*Norway64!W129+Switzerland65!V129*Switzerland65!W129)
/(Australia61!U129+Canada62!U129+Japan63!U129+Norway64!U129+Switzerland65!U129)))</f>
        <v>6.8646342557060898</v>
      </c>
      <c r="X129" s="61">
        <f>IF(OR(
Australia61!X129   ="",
Australia61!D129   ="",
Australia61!B129   ="",
Canada62!X129      ="",
Canada62!D129      ="",
Canada62!B129      ="",
Japan63!X129       ="",
Japan63!D129       ="",
Japan63!B129       ="",
Norway64!X129      ="",
Norway64!D129      ="",
Norway64!B129      ="",
Switzerland65!X129 ="",
Switzerland65!D129 ="",
Switzerland65!B129 =""),"",
(Australia61!X129*Australia61!D129/Australia61!B129
 +Canada62!X129*Canada62!D129/Canada62!B129
 +Japan63!X129*Japan63!D129/Japan63!B129
 +Norway64!X129*Norway64!D129/Norway64!B129
 +Switzerland65!X129*Switzerland65!D129/Switzerland65!B129)
/(Australia61!D129/Australia61!B129
 +Canada62!D129/Canada62!B129
 +Japan63!D129/Japan63!B129
 +Norway64!D129/Norway64!B129
 +Switzerland65!D129/Switzerland65!B129))</f>
        <v>0.64933105227104182</v>
      </c>
      <c r="Y129" s="61">
        <f>IF(OR(
Australia61!Y129   ="",
Australia61!D129   ="",
Australia61!B129   ="",
Canada62!Y129      ="",
Canada62!D129      ="",
Canada62!B129      ="",
Japan63!Y129       ="",
Japan63!D129       ="",
Japan63!B129       ="",
Norway64!Y129      ="",
Norway64!D129      ="",
Norway64!B129      ="",
Switzerland65!Y129 ="",
Switzerland65!D129 ="",
Switzerland65!B129 =""),"",
(Australia61!Y129/Australia61!B129
 +Canada62!Y129/Canada62!B129
 +Japan63!Y129/Japan63!B129
 +Norway64!Y129/Norway64!B129
 +Switzerland65!Y129/Switzerland65!B129)
/(Australia61!D129/Australia61!B129
 +Canada62!D129/Canada62!B129
 +Japan63!D129/Japan63!B129
 +Norway64!D129/Norway64!B129
 +Switzerland65!D129/Switzerland65!B129))</f>
        <v>0.14425265883312957</v>
      </c>
      <c r="Z129" s="61">
        <v>5.3</v>
      </c>
      <c r="AA129" s="62">
        <f t="shared" si="3"/>
        <v>0.15356878662394674</v>
      </c>
      <c r="AB129" s="61">
        <f>IF(OR(
Australia61!AB129   ="",
Australia61!D129   ="",
Australia61!B129   ="",
Canada62!AB129      ="",
Canada62!D129      ="",
Canada62!B129      ="",
Japan63!AB129       ="",
Japan63!D129       ="",
Japan63!B129       ="",
Norway64!AB129      ="",
Norway64!D129      ="",
Norway64!B129      ="",
Switzerland65!AB129 ="",
Switzerland65!D129 ="",
Switzerland65!B129 =""),"",
(Australia61!AB129*Australia61!D129/Australia61!B129
 +Canada62!AB129*Canada62!D129/Canada62!B129
 +Japan63!AB129*Japan63!D129/Japan63!B129
 +Norway64!AB129*Norway64!D129/Norway64!B129
 +Switzerland65!AB129*Switzerland65!D129/Switzerland65!B129)
/(Australia61!D129/Australia61!B129
 +Canada62!D129/Canada62!B129
 +Japan63!D129/Japan63!B129
 +Norway64!D129/Norway64!B129
 +Switzerland65!D129/Switzerland65!B129))</f>
        <v>0.90660391373382587</v>
      </c>
    </row>
    <row r="130" spans="1:28">
      <c r="A130" s="62">
        <v>1997</v>
      </c>
      <c r="B130" s="62">
        <f>IF(OR(
Australia61!AC130   ="",
Australia61!D130   ="",
Australia61!B130   ="",
Canada62!AC130      ="",
Canada62!D130      ="",
Canada62!B130      ="",
Japan63!AC130       ="",
Japan63!D130       ="",
Japan63!B130       ="",
Norway64!AC130      ="",
Norway64!D130      ="",
Norway64!B130      ="",
Switzerland65!AC130 ="",
Switzerland65!D130 ="",
Switzerland65!B130 =""),"",
(Australia61!AC130*Australia61!D130/Australia61!B130
 +Canada62!AC130*Canada62!D130/Canada62!B130
 +Japan63!AC130*Japan63!D130/Japan63!B130
 +Norway64!AC130*Norway64!D130/Norway64!B130
 +Switzerland65!AC130*Switzerland65!D130/Switzerland65!B130)
/(Australia61!D130/Australia61!B130
 +Canada62!D130/Canada62!B130
 +Japan63!D130/Japan63!B130
 +Norway64!D130/Norway64!B130
 +Switzerland65!D130/Switzerland65!B130))</f>
        <v>2.5032800523011631E-2</v>
      </c>
      <c r="C130" s="61">
        <f>IF(OR(
Australia61!F130   ="",
Australia61!D130   ="",
Australia61!B130   ="",
Canada62!F130      ="",
Canada62!D130      ="",
Canada62!B130      ="",
Japan63!F130       ="",
Japan63!D130       ="",
Japan63!B130       ="",
Norway64!F130      ="",
Norway64!D130      ="",
Norway64!B130      ="",
Switzerland65!F130 ="",
Switzerland65!D130 ="",
Switzerland65!B130 =""),"",
(Australia61!F130*Australia61!D130/Australia61!B130
 +Canada62!F130*Canada62!D130/Canada62!B130
 +Japan63!F130*Japan63!D130/Japan63!B130
 +Norway64!F130*Norway64!D130/Norway64!B130
 +Switzerland65!F130*Switzerland65!D130/Switzerland65!B130)
/(Australia61!D130/Australia61!B130
 +Canada62!D130/Canada62!B130
 +Japan63!D130/Japan63!B130
 +Norway64!D130/Norway64!B130
 +Switzerland65!D130/Switzerland65!B130))</f>
        <v>0.5569022030204841</v>
      </c>
      <c r="D130" s="61" t="str">
        <f>IF(OR(
Australia61!AE130   ="",
Australia61!D130   ="",
Australia61!B130   ="",
Canada62!AE130      ="",
Canada62!D130      ="",
Canada62!B130      ="",
Japan63!AE130       ="",
Japan63!D130       ="",
Japan63!B130       ="",
Norway64!AE130      ="",
Norway64!D130      ="",
Norway64!B130      ="",
Switzerland65!AE130 ="",
Switzerland65!D130 ="",
Switzerland65!B130 =""),"",
(Australia61!AE130*Australia61!D130/Australia61!B130
 +Canada62!AE130*Canada62!D130/Canada62!B130
 +Japan63!AE130*Japan63!D130/Japan63!B130
 +Norway64!AE130*Norway64!D130/Norway64!B130
 +Switzerland65!AE130*Switzerland65!D130/Switzerland65!B130)
/(Australia61!D130/Australia61!B130
 +Canada62!D130/Canada62!B130
 +Japan63!D130/Japan63!B130
 +Norway64!D130/Norway64!B130
 +Switzerland65!D130/Switzerland65!B130))</f>
        <v/>
      </c>
      <c r="E130" s="61">
        <f>IF(OR(
Australia61!H130   ="",
Australia61!D130   ="",
Australia61!B130   ="",
Canada62!H130      ="",
Canada62!D130      ="",
Canada62!B130      ="",
Japan63!H130       ="",
Japan63!D130       ="",
Japan63!B130       ="",
Norway64!H130      ="",
Norway64!D130      ="",
Norway64!B130      ="",
Switzerland65!H130 ="",
Switzerland65!D130 ="",
Switzerland65!B130 =""),"",
(Australia61!H130*Australia61!D130/Australia61!B130
 +Canada62!H130*Canada62!D130/Canada62!B130
 +Japan63!H130*Japan63!D130/Japan63!B130
 +Norway64!H130*Norway64!D130/Norway64!B130
 +Switzerland65!H130*Switzerland65!D130/Switzerland65!B130)
/(Australia61!D130/Australia61!B130
 +Canada62!D130/Canada62!B130
 +Japan63!D130/Japan63!B130
 +Norway64!D130/Norway64!B130
 +Switzerland65!D130/Switzerland65!B130))</f>
        <v>0.26285150528888201</v>
      </c>
      <c r="F130" s="61">
        <f>IF(OR(
Australia61!I130   ="",
Australia61!D130   ="",
Australia61!B130   ="",
Canada62!I130      ="",
Canada62!D130      ="",
Canada62!B130      ="",
Japan63!I130       ="",
Japan63!D130       ="",
Japan63!B130       ="",
Norway64!I130      ="",
Norway64!D130      ="",
Norway64!B130      ="",
Switzerland65!I130 ="",
Switzerland65!D130 ="",
Switzerland65!B130 =""),"",
(Australia61!I130/Australia61!B130
 +Canada62!I130/Canada62!B130
 +Japan63!I130/Japan63!B130
 +Norway64!I130/Norway64!B130
 +Switzerland65!I130/Switzerland65!B130)
/(Australia61!D130/Australia61!B130
 +Canada62!D130/Canada62!B130
 +Japan63!D130/Japan63!B130
 +Norway64!D130/Norway64!B130
 +Switzerland65!D130/Switzerland65!B130))</f>
        <v>0.16395940046315963</v>
      </c>
      <c r="G130" s="61">
        <f>IF(OR(
Australia61!J130   ="",
Australia61!D130   ="",
Australia61!B130   ="",
Canada62!J130      ="",
Canada62!D130      ="",
Canada62!B130      ="",
Japan63!J130       ="",
Japan63!D130       ="",
Japan63!B130       ="",
Norway64!J130      ="",
Norway64!D130      ="",
Norway64!B130      ="",
Switzerland65!J130 ="",
Switzerland65!D130 ="",
Switzerland65!B130 =""),"",
(Australia61!J130/Australia61!B130
 +Canada62!J130/Canada62!B130
 +Japan63!J130/Japan63!B130
 +Norway64!J130/Norway64!B130
 +Switzerland65!J130/Switzerland65!B130)
/(Australia61!D130/Australia61!B130
 +Canada62!D130/Canada62!B130
 +Japan63!D130/Japan63!B130
 +Norway64!D130/Norway64!B130
 +Switzerland65!D130/Switzerland65!B130))</f>
        <v>0.14430128506400711</v>
      </c>
      <c r="H130" s="61">
        <f>IF(OR(
Australia61!K130   ="",
Australia61!D130   ="",
Australia61!B130   ="",
Canada62!K130      ="",
Canada62!D130      ="",
Canada62!B130      ="",
Japan63!K130       ="",
Japan63!D130       ="",
Japan63!B130       ="",
Norway64!K130      ="",
Norway64!D130      ="",
Norway64!B130      ="",
Switzerland65!K130 ="",
Switzerland65!D130 ="",
Switzerland65!B130 =""),"",
(Australia61!K130/Australia61!B130
 +Canada62!K130/Canada62!B130
 +Japan63!K130/Japan63!B130
 +Norway64!K130/Norway64!B130
 +Switzerland65!K130/Switzerland65!B130)
/(Australia61!D130/Australia61!B130
 +Canada62!D130/Canada62!B130
 +Japan63!D130/Japan63!B130
 +Norway64!D130/Norway64!B130
 +Switzerland65!D130/Switzerland65!B130))</f>
        <v>0.14207233554658319</v>
      </c>
      <c r="I130" s="61">
        <f>IF(OR(
Australia61!L130   ="",
Australia61!D130   ="",
Australia61!B130   ="",
Canada62!L130      ="",
Canada62!D130      ="",
Canada62!B130      ="",
Japan63!L130       ="",
Japan63!D130       ="",
Japan63!B130       ="",
Norway64!L130      ="",
Norway64!D130      ="",
Norway64!B130      ="",
Switzerland65!L130 ="",
Switzerland65!D130 ="",
Switzerland65!B130 =""),"",
(Australia61!L130/Australia61!B130
 +Canada62!L130/Canada62!B130
 +Japan63!L130/Japan63!B130
 +Norway64!L130/Norway64!B130
 +Switzerland65!L130/Switzerland65!B130)
/(Australia61!D130/Australia61!B130
 +Canada62!D130/Canada62!B130
 +Japan63!D130/Japan63!B130
 +Norway64!D130/Norway64!B130
 +Switzerland65!D130/Switzerland65!B130))</f>
        <v>0.12267178145872545</v>
      </c>
      <c r="J130" s="61">
        <f t="shared" si="2"/>
        <v>1.9400554087857735E-2</v>
      </c>
      <c r="K130" s="62">
        <f>IF(OR(
Australia61!D130   ="",Australia61!D129   ="",
Australia61!B130   ="",Australia61!B129   ="",
Australia61!N130   ="",Australia61!N129   ="",
Canada62!D130      ="",Canada62!D129      ="",
Canada62!B130      ="",Canada62!B129      ="",
Canada62!N130      ="",Canada62!N129      ="",
Japan63!D130       ="",Japan63!D129       ="",
Japan63!B130       ="",Japan63!B129       ="",
Japan63!N130       ="",Japan63!N129       ="",
Norway64!D130      ="",Norway64!D129      ="",
Norway64!B130      ="",Norway64!B129      ="",
Norway64!N130      ="",Norway64!N129      ="",
Switzerland65!D130 ="",Switzerland65!D129 ="",
Switzerland65!B130 ="",Switzerland65!B129 ="",
Switzerland65!N130 ="",Switzerland65!N129 =""),"",
LN(SQRT(
(Australia61!D130/Australia61!B130
 +Canada62!D130/Canada62!B130
 +Japan63!D130/Japan63!B130
 +Norway64!D130/Norway64!B130
 +Switzerland65!D130/Switzerland65!B130)
/(Australia61!D130/Australia61!N130*Australia61!N129/Australia61!B129
 +Canada62!D130/Canada62!N130*Canada62!N129/Canada62!B129
 +Japan63!D130/Japan63!N130*Japan63!N129/Japan63!B129
 +Norway64!D130/Norway64!N130*Norway64!N129/Norway64!B129
 +Switzerland65!D130/Switzerland65!N130*Switzerland65!N129/Switzerland65!B129)
*(Australia61!D129/Australia61!N129*Australia61!N130/Australia61!B130
 +Canada62!D129/Canada62!N129*Canada62!N130/Canada62!B130
 +Japan63!D129/Japan63!N129*Japan63!N130/Japan63!B130
 +Norway64!D129/Norway64!N129*Norway64!N130/Norway64!B130
 +Switzerland65!D129/Switzerland65!N129*Switzerland65!N130/Switzerland65!B130)
/(Australia61!D129/Australia61!B129
 +Canada62!D129/Canada62!B129
 +Japan63!D129/Japan63!B129
 +Norway64!D129/Norway64!B129
 +Switzerland65!D129/Switzerland65!B129))))</f>
        <v>-0.10161401483430058</v>
      </c>
      <c r="L130" s="62">
        <f>IF(OR(
Australia61!F130   ="",Australia61!F129   ="",
Australia61!D130   ="",Australia61!D129   ="",
Australia61!B130   ="",Australia61!B129   ="",
Australia61!P130   ="",Australia61!P129   ="",
Canada62!F130      ="",Canada62!F129      ="",
Canada62!D130      ="",Canada62!D129      ="",
Canada62!B130      ="",Canada62!B129      ="",
Canada62!P130      ="",Canada62!P129      ="",
Japan63!F130       ="",Japan63!F129       ="",
Japan63!D130       ="",Japan63!D129       ="",
Japan63!B130       ="",Japan63!B129       ="",
Japan63!P130       ="",Japan63!P129       ="",
Norway64!F130      ="",Norway64!F129      ="",
Norway64!D130      ="",Norway64!D129      ="",
Norway64!B130      ="",Norway64!B129      ="",
Norway64!P130      ="",Norway64!P129      ="",
Switzerland65!F130 ="",Switzerland65!F129 ="",
Switzerland65!D130 ="",Switzerland65!D129 ="",
Switzerland65!B130 ="",Switzerland65!B129 ="",
Switzerland65!P130 ="",Switzerland65!P129 =""),"",
LN(SQRT(
(Australia61!D130*Australia61!F130/Australia61!B130
 +Canada62!D130*Canada62!F130/Canada62!B130
 +Japan63!D130*Japan63!F130/Japan63!B130
 +Norway64!D130*Norway64!F130/Norway64!B130
 +Switzerland65!D130*Switzerland65!F130/Switzerland65!B130)
/(Australia61!D130*Australia61!F130/Australia61!P130*Australia61!P129/Australia61!B129
 +Canada62!D130*Canada62!F130/Canada62!P130*Canada62!P129/Canada62!B129
 +Japan63!D130*Japan63!F130/Japan63!P130*Japan63!P129/Japan63!B129
 +Norway64!D130*Norway64!F130/Norway64!P130*Norway64!P129/Norway64!B129
 +Switzerland65!D130*Switzerland65!F130/Switzerland65!P130*Switzerland65!P129/Switzerland65!B129)
*(Australia61!D129*Australia61!F129/Australia61!P129*Australia61!P130/Australia61!B130
 +Canada62!D129*Canada62!F129/Canada62!P129*Canada62!P130/Canada62!B130
 +Japan63!D129*Japan63!F129/Japan63!P129*Japan63!P130/Japan63!B130
 +Norway64!D129*Norway64!F129/Norway64!P129*Norway64!P130/Norway64!B130
 +Switzerland65!D129*Switzerland65!F129/Switzerland65!P129*Switzerland65!P130/Switzerland65!B130)
/(Australia61!D129*Australia61!F129/Australia61!B129
 +Canada62!D129*Canada62!F129/Canada62!B129
 +Japan63!D129*Japan63!F129/Japan63!B129
 +Norway64!D129*Norway64!F129/Norway64!B129
 +Switzerland65!D129*Switzerland65!F129/Switzerland65!B129))))</f>
        <v>-9.8079190105316849E-2</v>
      </c>
      <c r="M130" s="62">
        <f>IF(OR(
Australia61!H130   ="",Australia61!H129   ="",
Australia61!D130   ="",Australia61!D129   ="",
Australia61!B130   ="",Australia61!B129   ="",
Australia61!Q130   ="",Australia61!Q129   ="",
Canada62!H130      ="",Canada62!H129      ="",
Canada62!D130      ="",Canada62!D129      ="",
Canada62!B130      ="",Canada62!B129      ="",
Canada62!Q130      ="",Canada62!Q129      ="",
Japan63!H130       ="",Japan63!H129       ="",
Japan63!D130       ="",Japan63!D129       ="",
Japan63!B130       ="",Japan63!B129       ="",
Japan63!Q130       ="",Japan63!Q129       ="",
Norway64!H130      ="",Norway64!H129      ="",
Norway64!D130      ="",Norway64!D129      ="",
Norway64!B130      ="",Norway64!B129      ="",
Norway64!Q130      ="",Norway64!Q129      ="",
Switzerland65!H130 ="",Switzerland65!H129 ="",
Switzerland65!D130 ="",Switzerland65!D129 ="",
Switzerland65!B130 ="",Switzerland65!B129 ="",
Switzerland65!Q130 ="",Switzerland65!Q129 =""),"",
LN(SQRT(
(Australia61!D130*Australia61!H130/Australia61!B130
 +Canada62!D130*Canada62!H130/Canada62!B130
 +Japan63!D130*Japan63!H130/Japan63!B130
 +Norway64!D130*Norway64!H130/Norway64!B130
 +Switzerland65!D130*Switzerland65!H130/Switzerland65!B130)
/(Australia61!D130*Australia61!H130/Australia61!Q130*Australia61!Q129/Australia61!B129
 +Canada62!D130*Canada62!H130/Canada62!Q130*Canada62!Q129/Canada62!B129
 +Japan63!D130*Japan63!H130/Japan63!Q130*Japan63!Q129/Japan63!B129
 +Norway64!D130*Norway64!H130/Norway64!Q130*Norway64!Q129/Norway64!B129
 +Switzerland65!D130*Switzerland65!H130/Switzerland65!Q130*Switzerland65!Q129/Switzerland65!B129)
*(Australia61!D129*Australia61!H129/Australia61!Q129*Australia61!Q130/Australia61!B130
 +Canada62!D129*Canada62!H129/Canada62!Q129*Canada62!Q130/Canada62!B130
 +Japan63!D129*Japan63!H129/Japan63!Q129*Japan63!Q130/Japan63!B130
 +Norway64!D129*Norway64!H129/Norway64!Q129*Norway64!Q130/Norway64!B130
 +Switzerland65!D129*Switzerland65!H129/Switzerland65!Q129*Switzerland65!Q130/Switzerland65!B130)
/(Australia61!D129*Australia61!H129/Australia61!B129
 +Canada62!D129*Canada62!H129/Canada62!B129
 +Japan63!D129*Japan63!H129/Japan63!B129
 +Norway64!D129*Norway64!H129/Norway64!B129
 +Switzerland65!D129*Switzerland65!H129/Switzerland65!B129))))</f>
        <v>-0.10721254533403975</v>
      </c>
      <c r="N130" s="62">
        <f>IF(OR(
Australia61!I130   ="",Australia61!I129   ="",
Australia61!B130   ="",Australia61!B129   ="",
Australia61!R130   ="",Australia61!R129   ="",
Canada62!I130      ="",Canada62!I129      ="",
Canada62!B130      ="",Canada62!B129      ="",
Canada62!R130      ="",Canada62!R129      ="",
Japan63!I130       ="",Japan63!I129       ="",
Japan63!B130       ="",Japan63!B129       ="",
Japan63!R130       ="",Japan63!R129       ="",
Norway64!I130      ="",Norway64!I129      ="",
Norway64!B130      ="",Norway64!B129      ="",
Norway64!R130      ="",Norway64!R129      ="",
Switzerland65!I130 ="",Switzerland65!I129 ="",
Switzerland65!B130 ="",Switzerland65!B129 ="",
Switzerland65!R130 ="",Switzerland65!R129 =""),"",
LN(SQRT(
(Australia61!I130/Australia61!B130
 +Canada62!I130/Canada62!B130
 +Japan63!I130/Japan63!B130
 +Norway64!I130/Norway64!B130
 +Switzerland65!I130/Switzerland65!B130)
/(Australia61!I130/Australia61!R130*Australia61!R129/Australia61!B129
 +Canada62!I130/Canada62!R130*Canada62!R129/Canada62!B129
 +Japan63!I130/Japan63!R130*Japan63!R129/Japan63!B129
 +Norway64!I130/Norway64!R130*Norway64!R129/Norway64!B129
 +Switzerland65!I130/Switzerland65!R130*Switzerland65!R129/Switzerland65!B129)
*(Australia61!I129/Australia61!R129*Australia61!R130/Australia61!B130
 +Canada62!I129/Canada62!R129*Canada62!R130/Canada62!B130
 +Japan63!I129/Japan63!R129*Japan63!R130/Japan63!B130
 +Norway64!I129/Norway64!R129*Norway64!R130/Norway64!B130
 +Switzerland65!I129/Switzerland65!R129*Switzerland65!R130/Switzerland65!B130)
/(Australia61!I129/Australia61!B129
 +Canada62!I129/Canada62!B129
 +Japan63!I129/Japan63!B129
 +Norway64!I129/Norway64!B129
 +Switzerland65!I129/Switzerland65!B129))))</f>
        <v>-9.9563892548800187E-2</v>
      </c>
      <c r="O130" s="62">
        <f>IF(OR(
Australia61!K130   ="",Australia61!K129   ="",
Australia61!B130   ="",Australia61!B129   ="",
Australia61!S130   ="",Australia61!S129   ="",
Canada62!K130      ="",Canada62!K129      ="",
Canada62!B130      ="",Canada62!B129      ="",
Canada62!S130      ="",Canada62!S129      ="",
Japan63!K130       ="",Japan63!K129       ="",
Japan63!B130       ="",Japan63!B129       ="",
Japan63!S130       ="",Japan63!S129       ="",
Norway64!K130      ="",Norway64!K129      ="",
Norway64!B130      ="",Norway64!B129      ="",
Norway64!S130      ="",Norway64!S129      ="",
Switzerland65!K130 ="",Switzerland65!K129 ="",
Switzerland65!B130 ="",Switzerland65!B129 ="",
Switzerland65!S130 ="",Switzerland65!S129 =""),"",
LN(SQRT(
(Australia61!K130/Australia61!B130
 +Canada62!K130/Canada62!B130
 +Japan63!K130/Japan63!B130
 +Norway64!K130/Norway64!B130
 +Switzerland65!K130/Switzerland65!B130)
/(Australia61!K130/Australia61!S130*Australia61!S129/Australia61!B129
 +Canada62!K130/Canada62!S130*Canada62!S129/Canada62!B129
 +Japan63!K130/Japan63!S130*Japan63!S129/Japan63!B129
 +Norway64!K130/Norway64!S130*Norway64!S129/Norway64!B129
 +Switzerland65!K130/Switzerland65!S130*Switzerland65!S129/Switzerland65!B129)
*(Australia61!K129/Australia61!S129*Australia61!S130/Australia61!B130
 +Canada62!K129/Canada62!S129*Canada62!S130/Canada62!B130
 +Japan63!K129/Japan63!S129*Japan63!S130/Japan63!B130
 +Norway64!K129/Norway64!S129*Norway64!S130/Norway64!B130
 +Switzerland65!K129/Switzerland65!S129*Switzerland65!S130/Switzerland65!B130)
/(Australia61!K129/Australia61!B129
 +Canada62!K129/Canada62!B129
 +Japan63!K129/Japan63!B129
 +Norway64!K129/Norway64!B129
 +Switzerland65!K129/Switzerland65!B129))))</f>
        <v>-8.601349515271374E-2</v>
      </c>
      <c r="P130" s="62">
        <f>IF(OR(
Australia61!L130   ="",Australia61!L129   ="",
Australia61!B130   ="",Australia61!B129   ="",
Australia61!T130   ="",Australia61!T129   ="",
Canada62!L130      ="",Canada62!L129      ="",
Canada62!B130      ="",Canada62!B129      ="",
Canada62!T130      ="",Canada62!T129      ="",
Japan63!L130       ="",Japan63!L129       ="",
Japan63!B130       ="",Japan63!B129       ="",
Japan63!T130       ="",Japan63!T129       ="",
Norway64!L130      ="",Norway64!L129      ="",
Norway64!B130      ="",Norway64!B129      ="",
Norway64!T130      ="",Norway64!T129      ="",
Switzerland65!L130 ="",Switzerland65!L129 ="",
Switzerland65!B130 ="",Switzerland65!B129 ="",
Switzerland65!T130 ="",Switzerland65!T129 =""),"",
LN(SQRT(
(Australia61!L130/Australia61!B130
 +Canada62!L130/Canada62!B130
 +Japan63!L130/Japan63!B130
 +Norway64!L130/Norway64!B130
 +Switzerland65!L130/Switzerland65!B130)
/(Australia61!L130/Australia61!T130*Australia61!T129/Australia61!B129
 +Canada62!L130/Canada62!T130*Canada62!T129/Canada62!B129
 +Japan63!L130/Japan63!T130*Japan63!T129/Japan63!B129
 +Norway64!L130/Norway64!T130*Norway64!T129/Norway64!B129
 +Switzerland65!L130/Switzerland65!T130*Switzerland65!T129/Switzerland65!B129)
*(Australia61!L129/Australia61!T129*Australia61!T130/Australia61!B130
 +Canada62!L129/Canada62!T129*Canada62!T130/Canada62!B130
 +Japan63!L129/Japan63!T129*Japan63!T130/Japan63!B130
 +Norway64!L129/Norway64!T129*Norway64!T130/Norway64!B130
 +Switzerland65!L129/Switzerland65!T129*Switzerland65!T130/Switzerland65!B130)
/(Australia61!L129/Australia61!B129
 +Canada62!L129/Canada62!B129
 +Japan63!L129/Japan63!B129
 +Norway64!L129/Norway64!B129
 +Switzerland65!L129/Switzerland65!B129))))</f>
        <v>-6.5266305875930186E-2</v>
      </c>
      <c r="Q130" s="61">
        <f t="shared" si="4"/>
        <v>3.5348247289837265E-3</v>
      </c>
      <c r="R130" s="61">
        <f t="shared" si="5"/>
        <v>-5.5985304997391711E-3</v>
      </c>
      <c r="S130" s="61">
        <f t="shared" si="6"/>
        <v>2.0501222855003887E-3</v>
      </c>
      <c r="T130" s="61">
        <f t="shared" si="7"/>
        <v>1.5600519681586836E-2</v>
      </c>
      <c r="U130" s="61">
        <f t="shared" si="8"/>
        <v>3.6347708958370389E-2</v>
      </c>
      <c r="V130" s="61">
        <f>IF(OR(
Australia61!V130   ="",
Australia61!U130   ="",
Canada62!V130      ="",
Canada62!U130      ="",
Japan63!V130       ="",
Japan63!U130       ="",
Norway64!V130      ="",
Norway64!U130      ="",
Switzerland65!V130 ="",
Switzerland65!U130 =""),"",
LN((Australia61!V130+Canada62!V130+Japan63!V130+Norway64!V130+Switzerland65!V130)
/(Australia61!U130+Canada62!U130+Japan63!U130+Norway64!U130+Switzerland65!U130)))</f>
        <v>-0.66196600489612445</v>
      </c>
      <c r="W130" s="61">
        <f>IF(OR(
Australia61!V130   ="",
Australia61!W130   ="",
Australia61!U130   ="",
Canada62!V130      ="",
Canada62!W130      ="",
Canada62!U130      ="",
Japan63!V130       ="",
Japan63!W130       ="",
Japan63!U130       ="",
Norway64!V130      ="",
Norway64!W130      ="",
Norway64!U130      ="",
Switzerland65!V130 ="",
Switzerland65!W130 ="",
Switzerland65!V130 =""),"",
LN((Australia61!V130*Australia61!W130+Canada62!V130*Canada62!W130+Japan63!V130*Japan63!W130+Norway64!V130*Norway64!W130+Switzerland65!V130*Switzerland65!W130)
/(Australia61!U130+Canada62!U130+Japan63!U130+Norway64!U130+Switzerland65!U130)))</f>
        <v>6.8583402386585384</v>
      </c>
      <c r="X130" s="61">
        <f>IF(OR(
Australia61!X130   ="",
Australia61!D130   ="",
Australia61!B130   ="",
Canada62!X130      ="",
Canada62!D130      ="",
Canada62!B130      ="",
Japan63!X130       ="",
Japan63!D130       ="",
Japan63!B130       ="",
Norway64!X130      ="",
Norway64!D130      ="",
Norway64!B130      ="",
Switzerland65!X130 ="",
Switzerland65!D130 ="",
Switzerland65!B130 =""),"",
(Australia61!X130*Australia61!D130/Australia61!B130
 +Canada62!X130*Canada62!D130/Canada62!B130
 +Japan63!X130*Japan63!D130/Japan63!B130
 +Norway64!X130*Norway64!D130/Norway64!B130
 +Switzerland65!X130*Switzerland65!D130/Switzerland65!B130)
/(Australia61!D130/Australia61!B130
 +Canada62!D130/Canada62!B130
 +Japan63!D130/Japan63!B130
 +Norway64!D130/Norway64!B130
 +Switzerland65!D130/Switzerland65!B130))</f>
        <v>0.64603824779571517</v>
      </c>
      <c r="Y130" s="61">
        <f>IF(OR(
Australia61!Y130   ="",
Australia61!D130   ="",
Australia61!B130   ="",
Canada62!Y130      ="",
Canada62!D130      ="",
Canada62!B130      ="",
Japan63!Y130       ="",
Japan63!D130       ="",
Japan63!B130       ="",
Norway64!Y130      ="",
Norway64!D130      ="",
Norway64!B130      ="",
Switzerland65!Y130 ="",
Switzerland65!D130 ="",
Switzerland65!B130 =""),"",
(Australia61!Y130/Australia61!B130
 +Canada62!Y130/Canada62!B130
 +Japan63!Y130/Japan63!B130
 +Norway64!Y130/Norway64!B130
 +Switzerland65!Y130/Switzerland65!B130)
/(Australia61!D130/Australia61!B130
 +Canada62!D130/Canada62!B130
 +Japan63!D130/Japan63!B130
 +Norway64!D130/Norway64!B130
 +Switzerland65!D130/Switzerland65!B130))</f>
        <v>0.14713887101398113</v>
      </c>
      <c r="Z130" s="61">
        <v>5.46</v>
      </c>
      <c r="AA130" s="62">
        <f t="shared" si="3"/>
        <v>0.15461401483430057</v>
      </c>
      <c r="AB130" s="61">
        <f>IF(OR(
Australia61!AB130   ="",
Australia61!D130   ="",
Australia61!B130   ="",
Canada62!AB130      ="",
Canada62!D130      ="",
Canada62!B130      ="",
Japan63!AB130       ="",
Japan63!D130       ="",
Japan63!B130       ="",
Norway64!AB130      ="",
Norway64!D130      ="",
Norway64!B130      ="",
Switzerland65!AB130 ="",
Switzerland65!D130 ="",
Switzerland65!B130 =""),"",
(Australia61!AB130*Australia61!D130/Australia61!B130
 +Canada62!AB130*Canada62!D130/Canada62!B130
 +Japan63!AB130*Japan63!D130/Japan63!B130
 +Norway64!AB130*Norway64!D130/Norway64!B130
 +Switzerland65!AB130*Switzerland65!D130/Switzerland65!B130)
/(Australia61!D130/Australia61!B130
 +Canada62!D130/Canada62!B130
 +Japan63!D130/Japan63!B130
 +Norway64!D130/Norway64!B130
 +Switzerland65!D130/Switzerland65!B130))</f>
        <v>0.95460298991451087</v>
      </c>
    </row>
    <row r="131" spans="1:28">
      <c r="A131" s="62">
        <v>1998</v>
      </c>
      <c r="B131" s="62">
        <f>IF(OR(
Australia61!AC131   ="",
Australia61!D131   ="",
Australia61!B131   ="",
Canada62!AC131      ="",
Canada62!D131      ="",
Canada62!B131      ="",
Japan63!AC131       ="",
Japan63!D131       ="",
Japan63!B131       ="",
Norway64!AC131      ="",
Norway64!D131      ="",
Norway64!B131      ="",
Switzerland65!AC131 ="",
Switzerland65!D131 ="",
Switzerland65!B131 =""),"",
(Australia61!AC131*Australia61!D131/Australia61!B131
 +Canada62!AC131*Canada62!D131/Canada62!B131
 +Japan63!AC131*Japan63!D131/Japan63!B131
 +Norway64!AC131*Norway64!D131/Norway64!B131
 +Switzerland65!AC131*Switzerland65!D131/Switzerland65!B131)
/(Australia61!D131/Australia61!B131
 +Canada62!D131/Canada62!B131
 +Japan63!D131/Japan63!B131
 +Norway64!D131/Norway64!B131
 +Switzerland65!D131/Switzerland65!B131))</f>
        <v>2.6054260139221182E-2</v>
      </c>
      <c r="C131" s="61">
        <f>IF(OR(
Australia61!F131   ="",
Australia61!D131   ="",
Australia61!B131   ="",
Canada62!F131      ="",
Canada62!D131      ="",
Canada62!B131      ="",
Japan63!F131       ="",
Japan63!D131       ="",
Japan63!B131       ="",
Norway64!F131      ="",
Norway64!D131      ="",
Norway64!B131      ="",
Switzerland65!F131 ="",
Switzerland65!D131 ="",
Switzerland65!B131 =""),"",
(Australia61!F131*Australia61!D131/Australia61!B131
 +Canada62!F131*Canada62!D131/Canada62!B131
 +Japan63!F131*Japan63!D131/Japan63!B131
 +Norway64!F131*Norway64!D131/Norway64!B131
 +Switzerland65!F131*Switzerland65!D131/Switzerland65!B131)
/(Australia61!D131/Australia61!B131
 +Canada62!D131/Canada62!B131
 +Japan63!D131/Japan63!B131
 +Norway64!D131/Norway64!B131
 +Switzerland65!D131/Switzerland65!B131))</f>
        <v>0.56277863185697274</v>
      </c>
      <c r="D131" s="61" t="str">
        <f>IF(OR(
Australia61!AE131   ="",
Australia61!D131   ="",
Australia61!B131   ="",
Canada62!AE131      ="",
Canada62!D131      ="",
Canada62!B131      ="",
Japan63!AE131       ="",
Japan63!D131       ="",
Japan63!B131       ="",
Norway64!AE131      ="",
Norway64!D131      ="",
Norway64!B131      ="",
Switzerland65!AE131 ="",
Switzerland65!D131 ="",
Switzerland65!B131 =""),"",
(Australia61!AE131*Australia61!D131/Australia61!B131
 +Canada62!AE131*Canada62!D131/Canada62!B131
 +Japan63!AE131*Japan63!D131/Japan63!B131
 +Norway64!AE131*Norway64!D131/Norway64!B131
 +Switzerland65!AE131*Switzerland65!D131/Switzerland65!B131)
/(Australia61!D131/Australia61!B131
 +Canada62!D131/Canada62!B131
 +Japan63!D131/Japan63!B131
 +Norway64!D131/Norway64!B131
 +Switzerland65!D131/Switzerland65!B131))</f>
        <v/>
      </c>
      <c r="E131" s="61">
        <f>IF(OR(
Australia61!H131   ="",
Australia61!D131   ="",
Australia61!B131   ="",
Canada62!H131      ="",
Canada62!D131      ="",
Canada62!B131      ="",
Japan63!H131       ="",
Japan63!D131       ="",
Japan63!B131       ="",
Norway64!H131      ="",
Norway64!D131      ="",
Norway64!B131      ="",
Switzerland65!H131 ="",
Switzerland65!D131 ="",
Switzerland65!B131 =""),"",
(Australia61!H131*Australia61!D131/Australia61!B131
 +Canada62!H131*Canada62!D131/Canada62!B131
 +Japan63!H131*Japan63!D131/Japan63!B131
 +Norway64!H131*Norway64!D131/Norway64!B131
 +Switzerland65!H131*Switzerland65!D131/Switzerland65!B131)
/(Australia61!D131/Australia61!B131
 +Canada62!D131/Canada62!B131
 +Japan63!D131/Japan63!B131
 +Norway64!D131/Norway64!B131
 +Switzerland65!D131/Switzerland65!B131))</f>
        <v>0.25284104236557142</v>
      </c>
      <c r="F131" s="61">
        <f>IF(OR(
Australia61!I131   ="",
Australia61!D131   ="",
Australia61!B131   ="",
Canada62!I131      ="",
Canada62!D131      ="",
Canada62!B131      ="",
Japan63!I131       ="",
Japan63!D131       ="",
Japan63!B131       ="",
Norway64!I131      ="",
Norway64!D131      ="",
Norway64!B131      ="",
Switzerland65!I131 ="",
Switzerland65!D131 ="",
Switzerland65!B131 =""),"",
(Australia61!I131/Australia61!B131
 +Canada62!I131/Canada62!B131
 +Japan63!I131/Japan63!B131
 +Norway64!I131/Norway64!B131
 +Switzerland65!I131/Switzerland65!B131)
/(Australia61!D131/Australia61!B131
 +Canada62!D131/Canada62!B131
 +Japan63!D131/Japan63!B131
 +Norway64!D131/Norway64!B131
 +Switzerland65!D131/Switzerland65!B131))</f>
        <v>0.16688083988326469</v>
      </c>
      <c r="G131" s="61">
        <f>IF(OR(
Australia61!J131   ="",
Australia61!D131   ="",
Australia61!B131   ="",
Canada62!J131      ="",
Canada62!D131      ="",
Canada62!B131      ="",
Japan63!J131       ="",
Japan63!D131       ="",
Japan63!B131       ="",
Norway64!J131      ="",
Norway64!D131      ="",
Norway64!B131      ="",
Switzerland65!J131 ="",
Switzerland65!D131 ="",
Switzerland65!B131 =""),"",
(Australia61!J131/Australia61!B131
 +Canada62!J131/Canada62!B131
 +Japan63!J131/Japan63!B131
 +Norway64!J131/Norway64!B131
 +Switzerland65!J131/Switzerland65!B131)
/(Australia61!D131/Australia61!B131
 +Canada62!D131/Canada62!B131
 +Japan63!D131/Japan63!B131
 +Norway64!D131/Norway64!B131
 +Switzerland65!D131/Switzerland65!B131))</f>
        <v>0.13950009368071992</v>
      </c>
      <c r="H131" s="61">
        <f>IF(OR(
Australia61!K131   ="",
Australia61!D131   ="",
Australia61!B131   ="",
Canada62!K131      ="",
Canada62!D131      ="",
Canada62!B131      ="",
Japan63!K131       ="",
Japan63!D131       ="",
Japan63!B131       ="",
Norway64!K131      ="",
Norway64!D131      ="",
Norway64!B131      ="",
Switzerland65!K131 ="",
Switzerland65!D131 ="",
Switzerland65!B131 =""),"",
(Australia61!K131/Australia61!B131
 +Canada62!K131/Canada62!B131
 +Japan63!K131/Japan63!B131
 +Norway64!K131/Norway64!B131
 +Switzerland65!K131/Switzerland65!B131)
/(Australia61!D131/Australia61!B131
 +Canada62!D131/Canada62!B131
 +Japan63!D131/Japan63!B131
 +Norway64!D131/Norway64!B131
 +Switzerland65!D131/Switzerland65!B131))</f>
        <v>0.14000432622545084</v>
      </c>
      <c r="I131" s="61">
        <f>IF(OR(
Australia61!L131   ="",
Australia61!D131   ="",
Australia61!B131   ="",
Canada62!L131      ="",
Canada62!D131      ="",
Canada62!B131      ="",
Japan63!L131       ="",
Japan63!D131       ="",
Japan63!B131       ="",
Norway64!L131      ="",
Norway64!D131      ="",
Norway64!B131      ="",
Switzerland65!L131 ="",
Switzerland65!D131 ="",
Switzerland65!B131 =""),"",
(Australia61!L131/Australia61!B131
 +Canada62!L131/Canada62!B131
 +Japan63!L131/Japan63!B131
 +Norway64!L131/Norway64!B131
 +Switzerland65!L131/Switzerland65!B131)
/(Australia61!D131/Australia61!B131
 +Canada62!D131/Canada62!B131
 +Japan63!D131/Japan63!B131
 +Norway64!D131/Norway64!B131
 +Switzerland65!D131/Switzerland65!B131))</f>
        <v>0.11780807094702432</v>
      </c>
      <c r="J131" s="61">
        <f t="shared" si="2"/>
        <v>2.2196255278426516E-2</v>
      </c>
      <c r="K131" s="62">
        <f>IF(OR(
Australia61!D131   ="",Australia61!D130   ="",
Australia61!B131   ="",Australia61!B130   ="",
Australia61!N131   ="",Australia61!N130   ="",
Canada62!D131      ="",Canada62!D130      ="",
Canada62!B131      ="",Canada62!B130      ="",
Canada62!N131      ="",Canada62!N130      ="",
Japan63!D131       ="",Japan63!D130       ="",
Japan63!B131       ="",Japan63!B130       ="",
Japan63!N131       ="",Japan63!N130       ="",
Norway64!D131      ="",Norway64!D130      ="",
Norway64!B131      ="",Norway64!B130      ="",
Norway64!N131      ="",Norway64!N130      ="",
Switzerland65!D131 ="",Switzerland65!D130 ="",
Switzerland65!B131 ="",Switzerland65!B130 ="",
Switzerland65!N131 ="",Switzerland65!N130 =""),"",
LN(SQRT(
(Australia61!D131/Australia61!B131
 +Canada62!D131/Canada62!B131
 +Japan63!D131/Japan63!B131
 +Norway64!D131/Norway64!B131
 +Switzerland65!D131/Switzerland65!B131)
/(Australia61!D131/Australia61!N131*Australia61!N130/Australia61!B130
 +Canada62!D131/Canada62!N131*Canada62!N130/Canada62!B130
 +Japan63!D131/Japan63!N131*Japan63!N130/Japan63!B130
 +Norway64!D131/Norway64!N131*Norway64!N130/Norway64!B130
 +Switzerland65!D131/Switzerland65!N131*Switzerland65!N130/Switzerland65!B130)
*(Australia61!D130/Australia61!N130*Australia61!N131/Australia61!B131
 +Canada62!D130/Canada62!N130*Canada62!N131/Canada62!B131
 +Japan63!D130/Japan63!N130*Japan63!N131/Japan63!B131
 +Norway64!D130/Norway64!N130*Norway64!N131/Norway64!B131
 +Switzerland65!D130/Switzerland65!N130*Switzerland65!N131/Switzerland65!B131)
/(Australia61!D130/Australia61!B130
 +Canada62!D130/Canada62!B130
 +Japan63!D130/Japan63!B130
 +Norway64!D130/Norway64!B130
 +Switzerland65!D130/Switzerland65!B130))))</f>
        <v>7.5613289206406448E-2</v>
      </c>
      <c r="L131" s="62">
        <f>IF(OR(
Australia61!F131   ="",Australia61!F130   ="",
Australia61!D131   ="",Australia61!D130   ="",
Australia61!B131   ="",Australia61!B130   ="",
Australia61!P131   ="",Australia61!P130   ="",
Canada62!F131      ="",Canada62!F130      ="",
Canada62!D131      ="",Canada62!D130      ="",
Canada62!B131      ="",Canada62!B130      ="",
Canada62!P131      ="",Canada62!P130      ="",
Japan63!F131       ="",Japan63!F130       ="",
Japan63!D131       ="",Japan63!D130       ="",
Japan63!B131       ="",Japan63!B130       ="",
Japan63!P131       ="",Japan63!P130       ="",
Norway64!F131      ="",Norway64!F130      ="",
Norway64!D131      ="",Norway64!D130      ="",
Norway64!B131      ="",Norway64!B130      ="",
Norway64!P131      ="",Norway64!P130      ="",
Switzerland65!F131 ="",Switzerland65!F130 ="",
Switzerland65!D131 ="",Switzerland65!D130 ="",
Switzerland65!B131 ="",Switzerland65!B130 ="",
Switzerland65!P131 ="",Switzerland65!P130 =""),"",
LN(SQRT(
(Australia61!D131*Australia61!F131/Australia61!B131
 +Canada62!D131*Canada62!F131/Canada62!B131
 +Japan63!D131*Japan63!F131/Japan63!B131
 +Norway64!D131*Norway64!F131/Norway64!B131
 +Switzerland65!D131*Switzerland65!F131/Switzerland65!B131)
/(Australia61!D131*Australia61!F131/Australia61!P131*Australia61!P130/Australia61!B130
 +Canada62!D131*Canada62!F131/Canada62!P131*Canada62!P130/Canada62!B130
 +Japan63!D131*Japan63!F131/Japan63!P131*Japan63!P130/Japan63!B130
 +Norway64!D131*Norway64!F131/Norway64!P131*Norway64!P130/Norway64!B130
 +Switzerland65!D131*Switzerland65!F131/Switzerland65!P131*Switzerland65!P130/Switzerland65!B130)
*(Australia61!D130*Australia61!F130/Australia61!P130*Australia61!P131/Australia61!B131
 +Canada62!D130*Canada62!F130/Canada62!P130*Canada62!P131/Canada62!B131
 +Japan63!D130*Japan63!F130/Japan63!P130*Japan63!P131/Japan63!B131
 +Norway64!D130*Norway64!F130/Norway64!P130*Norway64!P131/Norway64!B131
 +Switzerland65!D130*Switzerland65!F130/Switzerland65!P130*Switzerland65!P131/Switzerland65!B131)
/(Australia61!D130*Australia61!F130/Australia61!B130
 +Canada62!D130*Canada62!F130/Canada62!B130
 +Japan63!D130*Japan63!F130/Japan63!B130
 +Norway64!D130*Norway64!F130/Norway64!B130
 +Switzerland65!D130*Switzerland65!F130/Switzerland65!B130))))</f>
        <v>7.9894473825349255E-2</v>
      </c>
      <c r="M131" s="62">
        <f>IF(OR(
Australia61!H131   ="",Australia61!H130   ="",
Australia61!D131   ="",Australia61!D130   ="",
Australia61!B131   ="",Australia61!B130   ="",
Australia61!Q131   ="",Australia61!Q130   ="",
Canada62!H131      ="",Canada62!H130      ="",
Canada62!D131      ="",Canada62!D130      ="",
Canada62!B131      ="",Canada62!B130      ="",
Canada62!Q131      ="",Canada62!Q130      ="",
Japan63!H131       ="",Japan63!H130       ="",
Japan63!D131       ="",Japan63!D130       ="",
Japan63!B131       ="",Japan63!B130       ="",
Japan63!Q131       ="",Japan63!Q130       ="",
Norway64!H131      ="",Norway64!H130      ="",
Norway64!D131      ="",Norway64!D130      ="",
Norway64!B131      ="",Norway64!B130      ="",
Norway64!Q131      ="",Norway64!Q130      ="",
Switzerland65!H131 ="",Switzerland65!H130 ="",
Switzerland65!D131 ="",Switzerland65!D130 ="",
Switzerland65!B131 ="",Switzerland65!B130 ="",
Switzerland65!Q131 ="",Switzerland65!Q130 =""),"",
LN(SQRT(
(Australia61!D131*Australia61!H131/Australia61!B131
 +Canada62!D131*Canada62!H131/Canada62!B131
 +Japan63!D131*Japan63!H131/Japan63!B131
 +Norway64!D131*Norway64!H131/Norway64!B131
 +Switzerland65!D131*Switzerland65!H131/Switzerland65!B131)
/(Australia61!D131*Australia61!H131/Australia61!Q131*Australia61!Q130/Australia61!B130
 +Canada62!D131*Canada62!H131/Canada62!Q131*Canada62!Q130/Canada62!B130
 +Japan63!D131*Japan63!H131/Japan63!Q131*Japan63!Q130/Japan63!B130
 +Norway64!D131*Norway64!H131/Norway64!Q131*Norway64!Q130/Norway64!B130
 +Switzerland65!D131*Switzerland65!H131/Switzerland65!Q131*Switzerland65!Q130/Switzerland65!B130)
*(Australia61!D130*Australia61!H130/Australia61!Q130*Australia61!Q131/Australia61!B131
 +Canada62!D130*Canada62!H130/Canada62!Q130*Canada62!Q131/Canada62!B131
 +Japan63!D130*Japan63!H130/Japan63!Q130*Japan63!Q131/Japan63!B131
 +Norway64!D130*Norway64!H130/Norway64!Q130*Norway64!Q131/Norway64!B131
 +Switzerland65!D130*Switzerland65!H130/Switzerland65!Q130*Switzerland65!Q131/Switzerland65!B131)
/(Australia61!D130*Australia61!H130/Australia61!B130
 +Canada62!D130*Canada62!H130/Canada62!B130
 +Japan63!D130*Japan63!H130/Japan63!B130
 +Norway64!D130*Norway64!H130/Norway64!B130
 +Switzerland65!D130*Switzerland65!H130/Switzerland65!B130))))</f>
        <v>7.2104680092257095E-2</v>
      </c>
      <c r="N131" s="62">
        <f>IF(OR(
Australia61!I131   ="",Australia61!I130   ="",
Australia61!B131   ="",Australia61!B130   ="",
Australia61!R131   ="",Australia61!R130   ="",
Canada62!I131      ="",Canada62!I130      ="",
Canada62!B131      ="",Canada62!B130      ="",
Canada62!R131      ="",Canada62!R130      ="",
Japan63!I131       ="",Japan63!I130       ="",
Japan63!B131       ="",Japan63!B130       ="",
Japan63!R131       ="",Japan63!R130       ="",
Norway64!I131      ="",Norway64!I130      ="",
Norway64!B131      ="",Norway64!B130      ="",
Norway64!R131      ="",Norway64!R130      ="",
Switzerland65!I131 ="",Switzerland65!I130 ="",
Switzerland65!B131 ="",Switzerland65!B130 ="",
Switzerland65!R131 ="",Switzerland65!R130 =""),"",
LN(SQRT(
(Australia61!I131/Australia61!B131
 +Canada62!I131/Canada62!B131
 +Japan63!I131/Japan63!B131
 +Norway64!I131/Norway64!B131
 +Switzerland65!I131/Switzerland65!B131)
/(Australia61!I131/Australia61!R131*Australia61!R130/Australia61!B130
 +Canada62!I131/Canada62!R131*Canada62!R130/Canada62!B130
 +Japan63!I131/Japan63!R131*Japan63!R130/Japan63!B130
 +Norway64!I131/Norway64!R131*Norway64!R130/Norway64!B130
 +Switzerland65!I131/Switzerland65!R131*Switzerland65!R130/Switzerland65!B130)
*(Australia61!I130/Australia61!R130*Australia61!R131/Australia61!B131
 +Canada62!I130/Canada62!R130*Canada62!R131/Canada62!B131
 +Japan63!I130/Japan63!R130*Japan63!R131/Japan63!B131
 +Norway64!I130/Norway64!R130*Norway64!R131/Norway64!B131
 +Switzerland65!I130/Switzerland65!R130*Switzerland65!R131/Switzerland65!B131)
/(Australia61!I130/Australia61!B130
 +Canada62!I130/Canada62!B130
 +Japan63!I130/Japan63!B130
 +Norway64!I130/Norway64!B130
 +Switzerland65!I130/Switzerland65!B130))))</f>
        <v>7.4567739559854213E-2</v>
      </c>
      <c r="O131" s="62">
        <f>IF(OR(
Australia61!K131   ="",Australia61!K130   ="",
Australia61!B131   ="",Australia61!B130   ="",
Australia61!S131   ="",Australia61!S130   ="",
Canada62!K131      ="",Canada62!K130      ="",
Canada62!B131      ="",Canada62!B130      ="",
Canada62!S131      ="",Canada62!S130      ="",
Japan63!K131       ="",Japan63!K130       ="",
Japan63!B131       ="",Japan63!B130       ="",
Japan63!S131       ="",Japan63!S130       ="",
Norway64!K131      ="",Norway64!K130      ="",
Norway64!B131      ="",Norway64!B130      ="",
Norway64!S131      ="",Norway64!S130      ="",
Switzerland65!K131 ="",Switzerland65!K130 ="",
Switzerland65!B131 ="",Switzerland65!B130 ="",
Switzerland65!S131 ="",Switzerland65!S130 =""),"",
LN(SQRT(
(Australia61!K131/Australia61!B131
 +Canada62!K131/Canada62!B131
 +Japan63!K131/Japan63!B131
 +Norway64!K131/Norway64!B131
 +Switzerland65!K131/Switzerland65!B131)
/(Australia61!K131/Australia61!S131*Australia61!S130/Australia61!B130
 +Canada62!K131/Canada62!S131*Canada62!S130/Canada62!B130
 +Japan63!K131/Japan63!S131*Japan63!S130/Japan63!B130
 +Norway64!K131/Norway64!S131*Norway64!S130/Norway64!B130
 +Switzerland65!K131/Switzerland65!S131*Switzerland65!S130/Switzerland65!B130)
*(Australia61!K130/Australia61!S130*Australia61!S131/Australia61!B131
 +Canada62!K130/Canada62!S130*Canada62!S131/Canada62!B131
 +Japan63!K130/Japan63!S130*Japan63!S131/Japan63!B131
 +Norway64!K130/Norway64!S130*Norway64!S131/Norway64!B131
 +Switzerland65!K130/Switzerland65!S130*Switzerland65!S131/Switzerland65!B131)
/(Australia61!K130/Australia61!B130
 +Canada62!K130/Canada62!B130
 +Japan63!K130/Japan63!B130
 +Norway64!K130/Norway64!B130
 +Switzerland65!K130/Switzerland65!B130))))</f>
        <v>3.8648432243734161E-2</v>
      </c>
      <c r="P131" s="62">
        <f>IF(OR(
Australia61!L131   ="",Australia61!L130   ="",
Australia61!B131   ="",Australia61!B130   ="",
Australia61!T131   ="",Australia61!T130   ="",
Canada62!L131      ="",Canada62!L130      ="",
Canada62!B131      ="",Canada62!B130      ="",
Canada62!T131      ="",Canada62!T130      ="",
Japan63!L131       ="",Japan63!L130       ="",
Japan63!B131       ="",Japan63!B130       ="",
Japan63!T131       ="",Japan63!T130       ="",
Norway64!L131      ="",Norway64!L130      ="",
Norway64!B131      ="",Norway64!B130      ="",
Norway64!T131      ="",Norway64!T130      ="",
Switzerland65!L131 ="",Switzerland65!L130 ="",
Switzerland65!B131 ="",Switzerland65!B130 ="",
Switzerland65!T131 ="",Switzerland65!T130 =""),"",
LN(SQRT(
(Australia61!L131/Australia61!B131
 +Canada62!L131/Canada62!B131
 +Japan63!L131/Japan63!B131
 +Norway64!L131/Norway64!B131
 +Switzerland65!L131/Switzerland65!B131)
/(Australia61!L131/Australia61!T131*Australia61!T130/Australia61!B130
 +Canada62!L131/Canada62!T131*Canada62!T130/Canada62!B130
 +Japan63!L131/Japan63!T131*Japan63!T130/Japan63!B130
 +Norway64!L131/Norway64!T131*Norway64!T130/Norway64!B130
 +Switzerland65!L131/Switzerland65!T131*Switzerland65!T130/Switzerland65!B130)
*(Australia61!L130/Australia61!T130*Australia61!T131/Australia61!B131
 +Canada62!L130/Canada62!T130*Canada62!T131/Canada62!B131
 +Japan63!L130/Japan63!T130*Japan63!T131/Japan63!B131
 +Norway64!L130/Norway64!T130*Norway64!T131/Norway64!B131
 +Switzerland65!L130/Switzerland65!T130*Switzerland65!T131/Switzerland65!B131)
/(Australia61!L130/Australia61!B130
 +Canada62!L130/Canada62!B130
 +Japan63!L130/Japan63!B130
 +Norway64!L130/Norway64!B130
 +Switzerland65!L130/Switzerland65!B130))))</f>
        <v>2.8841397643228611E-2</v>
      </c>
      <c r="Q131" s="61">
        <f t="shared" si="4"/>
        <v>4.2811846189428071E-3</v>
      </c>
      <c r="R131" s="61">
        <f t="shared" si="5"/>
        <v>-3.5086091141493525E-3</v>
      </c>
      <c r="S131" s="61">
        <f t="shared" si="6"/>
        <v>-1.0455496465522351E-3</v>
      </c>
      <c r="T131" s="61">
        <f t="shared" si="7"/>
        <v>-3.6964856962672286E-2</v>
      </c>
      <c r="U131" s="61">
        <f t="shared" si="8"/>
        <v>-4.6771891563177834E-2</v>
      </c>
      <c r="V131" s="61">
        <f>IF(OR(
Australia61!V131   ="",
Australia61!U131   ="",
Canada62!V131      ="",
Canada62!U131      ="",
Japan63!V131       ="",
Japan63!U131       ="",
Norway64!V131      ="",
Norway64!U131      ="",
Switzerland65!V131 ="",
Switzerland65!U131 =""),"",
LN((Australia61!V131+Canada62!V131+Japan63!V131+Norway64!V131+Switzerland65!V131)
/(Australia61!U131+Canada62!U131+Japan63!U131+Norway64!U131+Switzerland65!U131)))</f>
        <v>-0.66870779668912572</v>
      </c>
      <c r="W131" s="61">
        <f>IF(OR(
Australia61!V131   ="",
Australia61!W131   ="",
Australia61!U131   ="",
Canada62!V131      ="",
Canada62!W131      ="",
Canada62!U131      ="",
Japan63!V131       ="",
Japan63!W131       ="",
Japan63!U131       ="",
Norway64!V131      ="",
Norway64!W131      ="",
Norway64!U131      ="",
Switzerland65!V131 ="",
Switzerland65!W131 ="",
Switzerland65!V131 =""),"",
LN((Australia61!V131*Australia61!W131+Canada62!V131*Canada62!W131+Japan63!V131*Japan63!W131+Norway64!V131*Norway64!W131+Switzerland65!V131*Switzerland65!W131)
/(Australia61!U131+Canada62!U131+Japan63!U131+Norway64!U131+Switzerland65!U131)))</f>
        <v>6.8422429985681905</v>
      </c>
      <c r="X131" s="61">
        <f>IF(OR(
Australia61!X131   ="",
Australia61!D131   ="",
Australia61!B131   ="",
Canada62!X131      ="",
Canada62!D131      ="",
Canada62!B131      ="",
Japan63!X131       ="",
Japan63!D131       ="",
Japan63!B131       ="",
Norway64!X131      ="",
Norway64!D131      ="",
Norway64!B131      ="",
Switzerland65!X131 ="",
Switzerland65!D131 ="",
Switzerland65!B131 =""),"",
(Australia61!X131*Australia61!D131/Australia61!B131
 +Canada62!X131*Canada62!D131/Canada62!B131
 +Japan63!X131*Japan63!D131/Japan63!B131
 +Norway64!X131*Norway64!D131/Norway64!B131
 +Switzerland65!X131*Switzerland65!D131/Switzerland65!B131)
/(Australia61!D131/Australia61!B131
 +Canada62!D131/Canada62!B131
 +Japan63!D131/Japan63!B131
 +Norway64!D131/Norway64!B131
 +Switzerland65!D131/Switzerland65!B131))</f>
        <v>0.65571326368109906</v>
      </c>
      <c r="Y131" s="61">
        <f>IF(OR(
Australia61!Y131   ="",
Australia61!D131   ="",
Australia61!B131   ="",
Canada62!Y131      ="",
Canada62!D131      ="",
Canada62!B131      ="",
Japan63!Y131       ="",
Japan63!D131       ="",
Japan63!B131       ="",
Norway64!Y131      ="",
Norway64!D131      ="",
Norway64!B131      ="",
Switzerland65!Y131 ="",
Switzerland65!D131 ="",
Switzerland65!B131 =""),"",
(Australia61!Y131/Australia61!B131
 +Canada62!Y131/Canada62!B131
 +Japan63!Y131/Japan63!B131
 +Norway64!Y131/Norway64!B131
 +Switzerland65!Y131/Switzerland65!B131)
/(Australia61!D131/Australia61!B131
 +Canada62!D131/Canada62!B131
 +Japan63!D131/Japan63!B131
 +Norway64!D131/Norway64!B131
 +Switzerland65!D131/Switzerland65!B131))</f>
        <v>0.1513813645622889</v>
      </c>
      <c r="Z131" s="61">
        <v>5.35</v>
      </c>
      <c r="AA131" s="62">
        <f t="shared" si="3"/>
        <v>-2.1013289206406445E-2</v>
      </c>
      <c r="AB131" s="61">
        <f>IF(OR(
Australia61!AB131   ="",
Australia61!D131   ="",
Australia61!B131   ="",
Canada62!AB131      ="",
Canada62!D131      ="",
Canada62!B131      ="",
Japan63!AB131       ="",
Japan63!D131       ="",
Japan63!B131       ="",
Norway64!AB131      ="",
Norway64!D131      ="",
Norway64!B131      ="",
Switzerland65!AB131 ="",
Switzerland65!D131 ="",
Switzerland65!B131 =""),"",
(Australia61!AB131*Australia61!D131/Australia61!B131
 +Canada62!AB131*Canada62!D131/Canada62!B131
 +Japan63!AB131*Japan63!D131/Japan63!B131
 +Norway64!AB131*Norway64!D131/Norway64!B131
 +Switzerland65!AB131*Switzerland65!D131/Switzerland65!B131)
/(Australia61!D131/Australia61!B131
 +Canada62!D131/Canada62!B131
 +Japan63!D131/Japan63!B131
 +Norway64!D131/Norway64!B131
 +Switzerland65!D131/Switzerland65!B131))</f>
        <v>1.0452611070123805</v>
      </c>
    </row>
    <row r="132" spans="1:28">
      <c r="A132" s="62">
        <v>1999</v>
      </c>
      <c r="B132" s="62">
        <f>IF(OR(
Australia61!AC132   ="",
Australia61!D132   ="",
Australia61!B132   ="",
Canada62!AC132      ="",
Canada62!D132      ="",
Canada62!B132      ="",
Japan63!AC132       ="",
Japan63!D132       ="",
Japan63!B132       ="",
Norway64!AC132      ="",
Norway64!D132      ="",
Norway64!B132      ="",
Switzerland65!AC132 ="",
Switzerland65!D132 ="",
Switzerland65!B132 =""),"",
(Australia61!AC132*Australia61!D132/Australia61!B132
 +Canada62!AC132*Canada62!D132/Canada62!B132
 +Japan63!AC132*Japan63!D132/Japan63!B132
 +Norway64!AC132*Norway64!D132/Norway64!B132
 +Switzerland65!AC132*Switzerland65!D132/Switzerland65!B132)
/(Australia61!D132/Australia61!B132
 +Canada62!D132/Canada62!B132
 +Japan63!D132/Japan63!B132
 +Norway64!D132/Norway64!B132
 +Switzerland65!D132/Switzerland65!B132))</f>
        <v>2.6271478248486045E-2</v>
      </c>
      <c r="C132" s="61">
        <f>IF(OR(
Australia61!F132   ="",
Australia61!D132   ="",
Australia61!B132   ="",
Canada62!F132      ="",
Canada62!D132      ="",
Canada62!B132      ="",
Japan63!F132       ="",
Japan63!D132       ="",
Japan63!B132       ="",
Norway64!F132      ="",
Norway64!D132      ="",
Norway64!B132      ="",
Switzerland65!F132 ="",
Switzerland65!D132 ="",
Switzerland65!B132 =""),"",
(Australia61!F132*Australia61!D132/Australia61!B132
 +Canada62!F132*Canada62!D132/Canada62!B132
 +Japan63!F132*Japan63!D132/Japan63!B132
 +Norway64!F132*Norway64!D132/Norway64!B132
 +Switzerland65!F132*Switzerland65!D132/Switzerland65!B132)
/(Australia61!D132/Australia61!B132
 +Canada62!D132/Canada62!B132
 +Japan63!D132/Japan63!B132
 +Norway64!D132/Norway64!B132
 +Switzerland65!D132/Switzerland65!B132))</f>
        <v>0.56999801967453012</v>
      </c>
      <c r="D132" s="61" t="str">
        <f>IF(OR(
Australia61!AE132   ="",
Australia61!D132   ="",
Australia61!B132   ="",
Canada62!AE132      ="",
Canada62!D132      ="",
Canada62!B132      ="",
Japan63!AE132       ="",
Japan63!D132       ="",
Japan63!B132       ="",
Norway64!AE132      ="",
Norway64!D132      ="",
Norway64!B132      ="",
Switzerland65!AE132 ="",
Switzerland65!D132 ="",
Switzerland65!B132 =""),"",
(Australia61!AE132*Australia61!D132/Australia61!B132
 +Canada62!AE132*Canada62!D132/Canada62!B132
 +Japan63!AE132*Japan63!D132/Japan63!B132
 +Norway64!AE132*Norway64!D132/Norway64!B132
 +Switzerland65!AE132*Switzerland65!D132/Switzerland65!B132)
/(Australia61!D132/Australia61!B132
 +Canada62!D132/Canada62!B132
 +Japan63!D132/Japan63!B132
 +Norway64!D132/Norway64!B132
 +Switzerland65!D132/Switzerland65!B132))</f>
        <v/>
      </c>
      <c r="E132" s="61">
        <f>IF(OR(
Australia61!H132   ="",
Australia61!D132   ="",
Australia61!B132   ="",
Canada62!H132      ="",
Canada62!D132      ="",
Canada62!B132      ="",
Japan63!H132       ="",
Japan63!D132       ="",
Japan63!B132       ="",
Norway64!H132      ="",
Norway64!D132      ="",
Norway64!B132      ="",
Switzerland65!H132 ="",
Switzerland65!D132 ="",
Switzerland65!B132 =""),"",
(Australia61!H132*Australia61!D132/Australia61!B132
 +Canada62!H132*Canada62!D132/Canada62!B132
 +Japan63!H132*Japan63!D132/Japan63!B132
 +Norway64!H132*Norway64!D132/Norway64!B132
 +Switzerland65!H132*Switzerland65!D132/Switzerland65!B132)
/(Australia61!D132/Australia61!B132
 +Canada62!D132/Canada62!B132
 +Japan63!D132/Japan63!B132
 +Norway64!D132/Norway64!B132
 +Switzerland65!D132/Switzerland65!B132))</f>
        <v>0.2487840383881641</v>
      </c>
      <c r="F132" s="61">
        <f>IF(OR(
Australia61!I132   ="",
Australia61!D132   ="",
Australia61!B132   ="",
Canada62!I132      ="",
Canada62!D132      ="",
Canada62!B132      ="",
Japan63!I132       ="",
Japan63!D132       ="",
Japan63!B132       ="",
Norway64!I132      ="",
Norway64!D132      ="",
Norway64!B132      ="",
Switzerland65!I132 ="",
Switzerland65!D132 ="",
Switzerland65!B132 =""),"",
(Australia61!I132/Australia61!B132
 +Canada62!I132/Canada62!B132
 +Japan63!I132/Japan63!B132
 +Norway64!I132/Norway64!B132
 +Switzerland65!I132/Switzerland65!B132)
/(Australia61!D132/Australia61!B132
 +Canada62!D132/Canada62!B132
 +Japan63!D132/Japan63!B132
 +Norway64!D132/Norway64!B132
 +Switzerland65!D132/Switzerland65!B132))</f>
        <v>0.17151482100597695</v>
      </c>
      <c r="G132" s="61">
        <f>IF(OR(
Australia61!J132   ="",
Australia61!D132   ="",
Australia61!B132   ="",
Canada62!J132      ="",
Canada62!D132      ="",
Canada62!B132      ="",
Japan63!J132       ="",
Japan63!D132       ="",
Japan63!B132       ="",
Norway64!J132      ="",
Norway64!D132      ="",
Norway64!B132      ="",
Switzerland65!J132 ="",
Switzerland65!D132 ="",
Switzerland65!B132 =""),"",
(Australia61!J132/Australia61!B132
 +Canada62!J132/Canada62!B132
 +Japan63!J132/Japan63!B132
 +Norway64!J132/Norway64!B132
 +Switzerland65!J132/Switzerland65!B132)
/(Australia61!D132/Australia61!B132
 +Canada62!D132/Canada62!B132
 +Japan63!D132/Japan63!B132
 +Norway64!D132/Norway64!B132
 +Switzerland65!D132/Switzerland65!B132))</f>
        <v>0.13734632899710048</v>
      </c>
      <c r="H132" s="61">
        <f>IF(OR(
Australia61!K132   ="",
Australia61!D132   ="",
Australia61!B132   ="",
Canada62!K132      ="",
Canada62!D132      ="",
Canada62!B132      ="",
Japan63!K132       ="",
Japan63!D132       ="",
Japan63!B132       ="",
Norway64!K132      ="",
Norway64!D132      ="",
Norway64!B132      ="",
Switzerland65!K132 ="",
Switzerland65!D132 ="",
Switzerland65!B132 =""),"",
(Australia61!K132/Australia61!B132
 +Canada62!K132/Canada62!B132
 +Japan63!K132/Japan63!B132
 +Norway64!K132/Norway64!B132
 +Switzerland65!K132/Switzerland65!B132)
/(Australia61!D132/Australia61!B132
 +Canada62!D132/Canada62!B132
 +Japan63!D132/Japan63!B132
 +Norway64!D132/Norway64!B132
 +Switzerland65!D132/Switzerland65!B132))</f>
        <v>0.13679617668400876</v>
      </c>
      <c r="I132" s="61">
        <f>IF(OR(
Australia61!L132   ="",
Australia61!D132   ="",
Australia61!B132   ="",
Canada62!L132      ="",
Canada62!D132      ="",
Canada62!B132      ="",
Japan63!L132       ="",
Japan63!D132       ="",
Japan63!B132       ="",
Norway64!L132      ="",
Norway64!D132      ="",
Norway64!B132      ="",
Switzerland65!L132 ="",
Switzerland65!D132 ="",
Switzerland65!B132 =""),"",
(Australia61!L132/Australia61!B132
 +Canada62!L132/Canada62!B132
 +Japan63!L132/Japan63!B132
 +Norway64!L132/Norway64!B132
 +Switzerland65!L132/Switzerland65!B132)
/(Australia61!D132/Australia61!B132
 +Canada62!D132/Canada62!B132
 +Japan63!D132/Japan63!B132
 +Norway64!D132/Norway64!B132
 +Switzerland65!D132/Switzerland65!B132))</f>
        <v>0.11466557143743301</v>
      </c>
      <c r="J132" s="61">
        <f t="shared" ref="J132:J146" si="9">IF(OR(H132="",I132=""),"",H132-I132)</f>
        <v>2.2130605246575744E-2</v>
      </c>
      <c r="K132" s="62">
        <f>IF(OR(
Australia61!D132   ="",Australia61!D131   ="",
Australia61!B132   ="",Australia61!B131   ="",
Australia61!N132   ="",Australia61!N131   ="",
Canada62!D132      ="",Canada62!D131      ="",
Canada62!B132      ="",Canada62!B131      ="",
Canada62!N132      ="",Canada62!N131      ="",
Japan63!D132       ="",Japan63!D131       ="",
Japan63!B132       ="",Japan63!B131       ="",
Japan63!N132       ="",Japan63!N131       ="",
Norway64!D132      ="",Norway64!D131      ="",
Norway64!B132      ="",Norway64!B131      ="",
Norway64!N132      ="",Norway64!N131      ="",
Switzerland65!D132 ="",Switzerland65!D131 ="",
Switzerland65!B132 ="",Switzerland65!B131 ="",
Switzerland65!N132 ="",Switzerland65!N131 =""),"",
LN(SQRT(
(Australia61!D132/Australia61!B132
 +Canada62!D132/Canada62!B132
 +Japan63!D132/Japan63!B132
 +Norway64!D132/Norway64!B132
 +Switzerland65!D132/Switzerland65!B132)
/(Australia61!D132/Australia61!N132*Australia61!N131/Australia61!B131
 +Canada62!D132/Canada62!N132*Canada62!N131/Canada62!B131
 +Japan63!D132/Japan63!N132*Japan63!N131/Japan63!B131
 +Norway64!D132/Norway64!N132*Norway64!N131/Norway64!B131
 +Switzerland65!D132/Switzerland65!N132*Switzerland65!N131/Switzerland65!B131)
*(Australia61!D131/Australia61!N131*Australia61!N132/Australia61!B132
 +Canada62!D131/Canada62!N131*Canada62!N132/Canada62!B132
 +Japan63!D131/Japan63!N131*Japan63!N132/Japan63!B132
 +Norway64!D131/Norway64!N131*Norway64!N132/Norway64!B132
 +Switzerland65!D131/Switzerland65!N131*Switzerland65!N132/Switzerland65!B132)
/(Australia61!D131/Australia61!B131
 +Canada62!D131/Canada62!B131
 +Japan63!D131/Japan63!B131
 +Norway64!D131/Norway64!B131
 +Switzerland65!D131/Switzerland65!B131))))</f>
        <v>9.0285784509855638E-2</v>
      </c>
      <c r="L132" s="62">
        <f>IF(OR(
Australia61!F132   ="",Australia61!F131   ="",
Australia61!D132   ="",Australia61!D131   ="",
Australia61!B132   ="",Australia61!B131   ="",
Australia61!P132   ="",Australia61!P131   ="",
Canada62!F132      ="",Canada62!F131      ="",
Canada62!D132      ="",Canada62!D131      ="",
Canada62!B132      ="",Canada62!B131      ="",
Canada62!P132      ="",Canada62!P131      ="",
Japan63!F132       ="",Japan63!F131       ="",
Japan63!D132       ="",Japan63!D131       ="",
Japan63!B132       ="",Japan63!B131       ="",
Japan63!P132       ="",Japan63!P131       ="",
Norway64!F132      ="",Norway64!F131      ="",
Norway64!D132      ="",Norway64!D131      ="",
Norway64!B132      ="",Norway64!B131      ="",
Norway64!P132      ="",Norway64!P131      ="",
Switzerland65!F132 ="",Switzerland65!F131 ="",
Switzerland65!D132 ="",Switzerland65!D131 ="",
Switzerland65!B132 ="",Switzerland65!B131 ="",
Switzerland65!P132 ="",Switzerland65!P131 =""),"",
LN(SQRT(
(Australia61!D132*Australia61!F132/Australia61!B132
 +Canada62!D132*Canada62!F132/Canada62!B132
 +Japan63!D132*Japan63!F132/Japan63!B132
 +Norway64!D132*Norway64!F132/Norway64!B132
 +Switzerland65!D132*Switzerland65!F132/Switzerland65!B132)
/(Australia61!D132*Australia61!F132/Australia61!P132*Australia61!P131/Australia61!B131
 +Canada62!D132*Canada62!F132/Canada62!P132*Canada62!P131/Canada62!B131
 +Japan63!D132*Japan63!F132/Japan63!P132*Japan63!P131/Japan63!B131
 +Norway64!D132*Norway64!F132/Norway64!P132*Norway64!P131/Norway64!B131
 +Switzerland65!D132*Switzerland65!F132/Switzerland65!P132*Switzerland65!P131/Switzerland65!B131)
*(Australia61!D131*Australia61!F131/Australia61!P131*Australia61!P132/Australia61!B132
 +Canada62!D131*Canada62!F131/Canada62!P131*Canada62!P132/Canada62!B132
 +Japan63!D131*Japan63!F131/Japan63!P131*Japan63!P132/Japan63!B132
 +Norway64!D131*Norway64!F131/Norway64!P131*Norway64!P132/Norway64!B132
 +Switzerland65!D131*Switzerland65!F131/Switzerland65!P131*Switzerland65!P132/Switzerland65!B132)
/(Australia61!D131*Australia61!F131/Australia61!B131
 +Canada62!D131*Canada62!F131/Canada62!B131
 +Japan63!D131*Japan63!F131/Japan63!B131
 +Norway64!D131*Norway64!F131/Norway64!B131
 +Switzerland65!D131*Switzerland65!F131/Switzerland65!B131))))</f>
        <v>9.3231071387123859E-2</v>
      </c>
      <c r="M132" s="62">
        <f>IF(OR(
Australia61!H132   ="",Australia61!H131   ="",
Australia61!D132   ="",Australia61!D131   ="",
Australia61!B132   ="",Australia61!B131   ="",
Australia61!Q132   ="",Australia61!Q131   ="",
Canada62!H132      ="",Canada62!H131      ="",
Canada62!D132      ="",Canada62!D131      ="",
Canada62!B132      ="",Canada62!B131      ="",
Canada62!Q132      ="",Canada62!Q131      ="",
Japan63!H132       ="",Japan63!H131       ="",
Japan63!D132       ="",Japan63!D131       ="",
Japan63!B132       ="",Japan63!B131       ="",
Japan63!Q132       ="",Japan63!Q131       ="",
Norway64!H132      ="",Norway64!H131      ="",
Norway64!D132      ="",Norway64!D131      ="",
Norway64!B132      ="",Norway64!B131      ="",
Norway64!Q132      ="",Norway64!Q131      ="",
Switzerland65!H132 ="",Switzerland65!H131 ="",
Switzerland65!D132 ="",Switzerland65!D131 ="",
Switzerland65!B132 ="",Switzerland65!B131 ="",
Switzerland65!Q132 ="",Switzerland65!Q131 =""),"",
LN(SQRT(
(Australia61!D132*Australia61!H132/Australia61!B132
 +Canada62!D132*Canada62!H132/Canada62!B132
 +Japan63!D132*Japan63!H132/Japan63!B132
 +Norway64!D132*Norway64!H132/Norway64!B132
 +Switzerland65!D132*Switzerland65!H132/Switzerland65!B132)
/(Australia61!D132*Australia61!H132/Australia61!Q132*Australia61!Q131/Australia61!B131
 +Canada62!D132*Canada62!H132/Canada62!Q132*Canada62!Q131/Canada62!B131
 +Japan63!D132*Japan63!H132/Japan63!Q132*Japan63!Q131/Japan63!B131
 +Norway64!D132*Norway64!H132/Norway64!Q132*Norway64!Q131/Norway64!B131
 +Switzerland65!D132*Switzerland65!H132/Switzerland65!Q132*Switzerland65!Q131/Switzerland65!B131)
*(Australia61!D131*Australia61!H131/Australia61!Q131*Australia61!Q132/Australia61!B132
 +Canada62!D131*Canada62!H131/Canada62!Q131*Canada62!Q132/Canada62!B132
 +Japan63!D131*Japan63!H131/Japan63!Q131*Japan63!Q132/Japan63!B132
 +Norway64!D131*Norway64!H131/Norway64!Q131*Norway64!Q132/Norway64!B132
 +Switzerland65!D131*Switzerland65!H131/Switzerland65!Q131*Switzerland65!Q132/Switzerland65!B132)
/(Australia61!D131*Australia61!H131/Australia61!B131
 +Canada62!D131*Canada62!H131/Canada62!B131
 +Japan63!D131*Japan63!H131/Japan63!B131
 +Norway64!D131*Norway64!H131/Norway64!B131
 +Switzerland65!D131*Switzerland65!H131/Switzerland65!B131))))</f>
        <v>8.4560055392967959E-2</v>
      </c>
      <c r="N132" s="62">
        <f>IF(OR(
Australia61!I132   ="",Australia61!I131   ="",
Australia61!B132   ="",Australia61!B131   ="",
Australia61!R132   ="",Australia61!R131   ="",
Canada62!I132      ="",Canada62!I131      ="",
Canada62!B132      ="",Canada62!B131      ="",
Canada62!R132      ="",Canada62!R131      ="",
Japan63!I132       ="",Japan63!I131       ="",
Japan63!B132       ="",Japan63!B131       ="",
Japan63!R132       ="",Japan63!R131       ="",
Norway64!I132      ="",Norway64!I131      ="",
Norway64!B132      ="",Norway64!B131      ="",
Norway64!R132      ="",Norway64!R131      ="",
Switzerland65!I132 ="",Switzerland65!I131 ="",
Switzerland65!B132 ="",Switzerland65!B131 ="",
Switzerland65!R132 ="",Switzerland65!R131 =""),"",
LN(SQRT(
(Australia61!I132/Australia61!B132
 +Canada62!I132/Canada62!B132
 +Japan63!I132/Japan63!B132
 +Norway64!I132/Norway64!B132
 +Switzerland65!I132/Switzerland65!B132)
/(Australia61!I132/Australia61!R132*Australia61!R131/Australia61!B131
 +Canada62!I132/Canada62!R132*Canada62!R131/Canada62!B131
 +Japan63!I132/Japan63!R132*Japan63!R131/Japan63!B131
 +Norway64!I132/Norway64!R132*Norway64!R131/Norway64!B131
 +Switzerland65!I132/Switzerland65!R132*Switzerland65!R131/Switzerland65!B131)
*(Australia61!I131/Australia61!R131*Australia61!R132/Australia61!B132
 +Canada62!I131/Canada62!R131*Canada62!R132/Canada62!B132
 +Japan63!I131/Japan63!R131*Japan63!R132/Japan63!B132
 +Norway64!I131/Norway64!R131*Norway64!R132/Norway64!B132
 +Switzerland65!I131/Switzerland65!R131*Switzerland65!R132/Switzerland65!B132)
/(Australia61!I131/Australia61!B131
 +Canada62!I131/Canada62!B131
 +Japan63!I131/Japan63!B131
 +Norway64!I131/Norway64!B131
 +Switzerland65!I131/Switzerland65!B131))))</f>
        <v>8.6918973835446875E-2</v>
      </c>
      <c r="O132" s="62">
        <f>IF(OR(
Australia61!K132   ="",Australia61!K131   ="",
Australia61!B132   ="",Australia61!B131   ="",
Australia61!S132   ="",Australia61!S131   ="",
Canada62!K132      ="",Canada62!K131      ="",
Canada62!B132      ="",Canada62!B131      ="",
Canada62!S132      ="",Canada62!S131      ="",
Japan63!K132       ="",Japan63!K131       ="",
Japan63!B132       ="",Japan63!B131       ="",
Japan63!S132       ="",Japan63!S131       ="",
Norway64!K132      ="",Norway64!K131      ="",
Norway64!B132      ="",Norway64!B131      ="",
Norway64!S132      ="",Norway64!S131      ="",
Switzerland65!K132 ="",Switzerland65!K131 ="",
Switzerland65!B132 ="",Switzerland65!B131 ="",
Switzerland65!S132 ="",Switzerland65!S131 =""),"",
LN(SQRT(
(Australia61!K132/Australia61!B132
 +Canada62!K132/Canada62!B132
 +Japan63!K132/Japan63!B132
 +Norway64!K132/Norway64!B132
 +Switzerland65!K132/Switzerland65!B132)
/(Australia61!K132/Australia61!S132*Australia61!S131/Australia61!B131
 +Canada62!K132/Canada62!S132*Canada62!S131/Canada62!B131
 +Japan63!K132/Japan63!S132*Japan63!S131/Japan63!B131
 +Norway64!K132/Norway64!S132*Norway64!S131/Norway64!B131
 +Switzerland65!K132/Switzerland65!S132*Switzerland65!S131/Switzerland65!B131)
*(Australia61!K131/Australia61!S131*Australia61!S132/Australia61!B132
 +Canada62!K131/Canada62!S131*Canada62!S132/Canada62!B132
 +Japan63!K131/Japan63!S131*Japan63!S132/Japan63!B132
 +Norway64!K131/Norway64!S131*Norway64!S132/Norway64!B132
 +Switzerland65!K131/Switzerland65!S131*Switzerland65!S132/Switzerland65!B132)
/(Australia61!K131/Australia61!B131
 +Canada62!K131/Canada62!B131
 +Japan63!K131/Japan63!B131
 +Norway64!K131/Norway64!B131
 +Switzerland65!K131/Switzerland65!B131))))</f>
        <v>3.0878529677378554E-2</v>
      </c>
      <c r="P132" s="62">
        <f>IF(OR(
Australia61!L132   ="",Australia61!L131   ="",
Australia61!B132   ="",Australia61!B131   ="",
Australia61!T132   ="",Australia61!T131   ="",
Canada62!L132      ="",Canada62!L131      ="",
Canada62!B132      ="",Canada62!B131      ="",
Canada62!T132      ="",Canada62!T131      ="",
Japan63!L132       ="",Japan63!L131       ="",
Japan63!B132       ="",Japan63!B131       ="",
Japan63!T132       ="",Japan63!T131       ="",
Norway64!L132      ="",Norway64!L131      ="",
Norway64!B132      ="",Norway64!B131      ="",
Norway64!T132      ="",Norway64!T131      ="",
Switzerland65!L132 ="",Switzerland65!L131 ="",
Switzerland65!B132 ="",Switzerland65!B131 ="",
Switzerland65!T132 ="",Switzerland65!T131 =""),"",
LN(SQRT(
(Australia61!L132/Australia61!B132
 +Canada62!L132/Canada62!B132
 +Japan63!L132/Japan63!B132
 +Norway64!L132/Norway64!B132
 +Switzerland65!L132/Switzerland65!B132)
/(Australia61!L132/Australia61!T132*Australia61!T131/Australia61!B131
 +Canada62!L132/Canada62!T132*Canada62!T131/Canada62!B131
 +Japan63!L132/Japan63!T132*Japan63!T131/Japan63!B131
 +Norway64!L132/Norway64!T132*Norway64!T131/Norway64!B131
 +Switzerland65!L132/Switzerland65!T132*Switzerland65!T131/Switzerland65!B131)
*(Australia61!L131/Australia61!T131*Australia61!T132/Australia61!B132
 +Canada62!L131/Canada62!T131*Canada62!T132/Canada62!B132
 +Japan63!L131/Japan63!T131*Japan63!T132/Japan63!B132
 +Norway64!L131/Norway64!T131*Norway64!T132/Norway64!B132
 +Switzerland65!L131/Switzerland65!T131*Switzerland65!T132/Switzerland65!B132)
/(Australia61!L131/Australia61!B131
 +Canada62!L131/Canada62!B131
 +Japan63!L131/Japan63!B131
 +Norway64!L131/Norway64!B131
 +Switzerland65!L131/Switzerland65!B131))))</f>
        <v>1.9317556891537559E-2</v>
      </c>
      <c r="Q132" s="61">
        <f t="shared" si="4"/>
        <v>2.9452868772682217E-3</v>
      </c>
      <c r="R132" s="61">
        <f t="shared" si="5"/>
        <v>-5.7257291168876789E-3</v>
      </c>
      <c r="S132" s="61">
        <f t="shared" si="6"/>
        <v>-3.3668106744087628E-3</v>
      </c>
      <c r="T132" s="61">
        <f t="shared" si="7"/>
        <v>-5.940725483247708E-2</v>
      </c>
      <c r="U132" s="61">
        <f t="shared" si="8"/>
        <v>-7.0968227618318086E-2</v>
      </c>
      <c r="V132" s="61">
        <f>IF(OR(
Australia61!V132   ="",
Australia61!U132   ="",
Canada62!V132      ="",
Canada62!U132      ="",
Japan63!V132       ="",
Japan63!U132       ="",
Norway64!V132      ="",
Norway64!U132      ="",
Switzerland65!V132 ="",
Switzerland65!U132 =""),"",
LN((Australia61!V132+Canada62!V132+Japan63!V132+Norway64!V132+Switzerland65!V132)
/(Australia61!U132+Canada62!U132+Japan63!U132+Norway64!U132+Switzerland65!U132)))</f>
        <v>-0.67627917746883082</v>
      </c>
      <c r="W132" s="61">
        <f>IF(OR(
Australia61!V132   ="",
Australia61!W132   ="",
Australia61!U132   ="",
Canada62!V132      ="",
Canada62!W132      ="",
Canada62!U132      ="",
Japan63!V132       ="",
Japan63!W132       ="",
Japan63!U132       ="",
Norway64!V132      ="",
Norway64!W132      ="",
Norway64!U132      ="",
Switzerland65!V132 ="",
Switzerland65!W132 ="",
Switzerland65!V132 =""),"",
LN((Australia61!V132*Australia61!W132+Canada62!V132*Canada62!W132+Japan63!V132*Japan63!W132+Norway64!V132*Norway64!W132+Switzerland65!V132*Switzerland65!W132)
/(Australia61!U132+Canada62!U132+Japan63!U132+Norway64!U132+Switzerland65!U132)))</f>
        <v>6.8231837412113627</v>
      </c>
      <c r="X132" s="61">
        <f>IF(OR(
Australia61!X132   ="",
Australia61!D132   ="",
Australia61!B132   ="",
Canada62!X132      ="",
Canada62!D132      ="",
Canada62!B132      ="",
Japan63!X132       ="",
Japan63!D132       ="",
Japan63!B132       ="",
Norway64!X132      ="",
Norway64!D132      ="",
Norway64!B132      ="",
Switzerland65!X132 ="",
Switzerland65!D132 ="",
Switzerland65!B132 =""),"",
(Australia61!X132*Australia61!D132/Australia61!B132
 +Canada62!X132*Canada62!D132/Canada62!B132
 +Japan63!X132*Japan63!D132/Japan63!B132
 +Norway64!X132*Norway64!D132/Norway64!B132
 +Switzerland65!X132*Switzerland65!D132/Switzerland65!B132)
/(Australia61!D132/Australia61!B132
 +Canada62!D132/Canada62!B132
 +Japan63!D132/Japan63!B132
 +Norway64!D132/Norway64!B132
 +Switzerland65!D132/Switzerland65!B132))</f>
        <v>0.64446407568142738</v>
      </c>
      <c r="Y132" s="61">
        <f>IF(OR(
Australia61!Y132   ="",
Australia61!D132   ="",
Australia61!B132   ="",
Canada62!Y132      ="",
Canada62!D132      ="",
Canada62!B132      ="",
Japan63!Y132       ="",
Japan63!D132       ="",
Japan63!B132       ="",
Norway64!Y132      ="",
Norway64!D132      ="",
Norway64!B132      ="",
Switzerland65!Y132 ="",
Switzerland65!D132 ="",
Switzerland65!B132 =""),"",
(Australia61!Y132/Australia61!B132
 +Canada62!Y132/Canada62!B132
 +Japan63!Y132/Japan63!B132
 +Norway64!Y132/Norway64!B132
 +Switzerland65!Y132/Switzerland65!B132)
/(Australia61!D132/Australia61!B132
 +Canada62!D132/Canada62!B132
 +Japan63!D132/Japan63!B132
 +Norway64!D132/Norway64!B132
 +Switzerland65!D132/Switzerland65!B132))</f>
        <v>0.15312998433967556</v>
      </c>
      <c r="Z132" s="61">
        <v>4.97</v>
      </c>
      <c r="AA132" s="62">
        <f t="shared" si="3"/>
        <v>-3.6785784509855639E-2</v>
      </c>
      <c r="AB132" s="61">
        <f>IF(OR(
Australia61!AB132   ="",
Australia61!D132   ="",
Australia61!B132   ="",
Canada62!AB132      ="",
Canada62!D132      ="",
Canada62!B132      ="",
Japan63!AB132       ="",
Japan63!D132       ="",
Japan63!B132       ="",
Norway64!AB132      ="",
Norway64!D132      ="",
Norway64!B132      ="",
Switzerland65!AB132 ="",
Switzerland65!D132 ="",
Switzerland65!B132 =""),"",
(Australia61!AB132*Australia61!D132/Australia61!B132
 +Canada62!AB132*Canada62!D132/Canada62!B132
 +Japan63!AB132*Japan63!D132/Japan63!B132
 +Norway64!AB132*Norway64!D132/Norway64!B132
 +Switzerland65!AB132*Switzerland65!D132/Switzerland65!B132)
/(Australia61!D132/Australia61!B132
 +Canada62!D132/Canada62!B132
 +Japan63!D132/Japan63!B132
 +Norway64!D132/Norway64!B132
 +Switzerland65!D132/Switzerland65!B132))</f>
        <v>1.1502967781077285</v>
      </c>
    </row>
    <row r="133" spans="1:28">
      <c r="A133" s="62">
        <v>2000</v>
      </c>
      <c r="B133" s="62">
        <f>IF(OR(
Australia61!AC133   ="",
Australia61!D133   ="",
Australia61!B133   ="",
Canada62!AC133      ="",
Canada62!D133      ="",
Canada62!B133      ="",
Japan63!AC133       ="",
Japan63!D133       ="",
Japan63!B133       ="",
Norway64!AC133      ="",
Norway64!D133      ="",
Norway64!B133      ="",
Switzerland65!AC133 ="",
Switzerland65!D133 ="",
Switzerland65!B133 =""),"",
(Australia61!AC133*Australia61!D133/Australia61!B133
 +Canada62!AC133*Canada62!D133/Canada62!B133
 +Japan63!AC133*Japan63!D133/Japan63!B133
 +Norway64!AC133*Norway64!D133/Norway64!B133
 +Switzerland65!AC133*Switzerland65!D133/Switzerland65!B133)
/(Australia61!D133/Australia61!B133
 +Canada62!D133/Canada62!B133
 +Japan63!D133/Japan63!B133
 +Norway64!D133/Norway64!B133
 +Switzerland65!D133/Switzerland65!B133))</f>
        <v>2.6307060891581163E-2</v>
      </c>
      <c r="C133" s="61">
        <f>IF(OR(
Australia61!F133   ="",
Australia61!D133   ="",
Australia61!B133   ="",
Canada62!F133      ="",
Canada62!D133      ="",
Canada62!B133      ="",
Japan63!F133       ="",
Japan63!D133       ="",
Japan63!B133       ="",
Norway64!F133      ="",
Norway64!D133      ="",
Norway64!B133      ="",
Switzerland65!F133 ="",
Switzerland65!D133 ="",
Switzerland65!B133 =""),"",
(Australia61!F133*Australia61!D133/Australia61!B133
 +Canada62!F133*Canada62!D133/Canada62!B133
 +Japan63!F133*Japan63!D133/Japan63!B133
 +Norway64!F133*Norway64!D133/Norway64!B133
 +Switzerland65!F133*Switzerland65!D133/Switzerland65!B133)
/(Australia61!D133/Australia61!B133
 +Canada62!D133/Canada62!B133
 +Japan63!D133/Japan63!B133
 +Norway64!D133/Norway64!B133
 +Switzerland65!D133/Switzerland65!B133))</f>
        <v>0.56079850403117704</v>
      </c>
      <c r="D133" s="61" t="str">
        <f>IF(OR(
Australia61!AE133   ="",
Australia61!D133   ="",
Australia61!B133   ="",
Canada62!AE133      ="",
Canada62!D133      ="",
Canada62!B133      ="",
Japan63!AE133       ="",
Japan63!D133       ="",
Japan63!B133       ="",
Norway64!AE133      ="",
Norway64!D133      ="",
Norway64!B133      ="",
Switzerland65!AE133 ="",
Switzerland65!D133 ="",
Switzerland65!B133 =""),"",
(Australia61!AE133*Australia61!D133/Australia61!B133
 +Canada62!AE133*Canada62!D133/Canada62!B133
 +Japan63!AE133*Japan63!D133/Japan63!B133
 +Norway64!AE133*Norway64!D133/Norway64!B133
 +Switzerland65!AE133*Switzerland65!D133/Switzerland65!B133)
/(Australia61!D133/Australia61!B133
 +Canada62!D133/Canada62!B133
 +Japan63!D133/Japan63!B133
 +Norway64!D133/Norway64!B133
 +Switzerland65!D133/Switzerland65!B133))</f>
        <v/>
      </c>
      <c r="E133" s="61">
        <f>IF(OR(
Australia61!H133   ="",
Australia61!D133   ="",
Australia61!B133   ="",
Canada62!H133      ="",
Canada62!D133      ="",
Canada62!B133      ="",
Japan63!H133       ="",
Japan63!D133       ="",
Japan63!B133       ="",
Norway64!H133      ="",
Norway64!D133      ="",
Norway64!B133      ="",
Switzerland65!H133 ="",
Switzerland65!D133 ="",
Switzerland65!B133 =""),"",
(Australia61!H133*Australia61!D133/Australia61!B133
 +Canada62!H133*Canada62!D133/Canada62!B133
 +Japan63!H133*Japan63!D133/Japan63!B133
 +Norway64!H133*Norway64!D133/Norway64!B133
 +Switzerland65!H133*Switzerland65!D133/Switzerland65!B133)
/(Australia61!D133/Australia61!B133
 +Canada62!D133/Canada62!B133
 +Japan63!D133/Japan63!B133
 +Norway64!D133/Norway64!B133
 +Switzerland65!D133/Switzerland65!B133))</f>
        <v>0.24547261883829091</v>
      </c>
      <c r="F133" s="61">
        <f>IF(OR(
Australia61!I133   ="",
Australia61!D133   ="",
Australia61!B133   ="",
Canada62!I133      ="",
Canada62!D133      ="",
Canada62!B133      ="",
Japan63!I133       ="",
Japan63!D133       ="",
Japan63!B133       ="",
Norway64!I133      ="",
Norway64!D133      ="",
Norway64!B133      ="",
Switzerland65!I133 ="",
Switzerland65!D133 ="",
Switzerland65!B133 =""),"",
(Australia61!I133/Australia61!B133
 +Canada62!I133/Canada62!B133
 +Japan63!I133/Japan63!B133
 +Norway64!I133/Norway64!B133
 +Switzerland65!I133/Switzerland65!B133)
/(Australia61!D133/Australia61!B133
 +Canada62!D133/Canada62!B133
 +Japan63!D133/Japan63!B133
 +Norway64!D133/Norway64!B133
 +Switzerland65!D133/Switzerland65!B133))</f>
        <v>0.17523453598712696</v>
      </c>
      <c r="G133" s="61">
        <f>IF(OR(
Australia61!J133   ="",
Australia61!D133   ="",
Australia61!B133   ="",
Canada62!J133      ="",
Canada62!D133      ="",
Canada62!B133      ="",
Japan63!J133       ="",
Japan63!D133       ="",
Japan63!B133       ="",
Norway64!J133      ="",
Norway64!D133      ="",
Norway64!B133      ="",
Switzerland65!J133 ="",
Switzerland65!D133 ="",
Switzerland65!B133 =""),"",
(Australia61!J133/Australia61!B133
 +Canada62!J133/Canada62!B133
 +Japan63!J133/Japan63!B133
 +Norway64!J133/Norway64!B133
 +Switzerland65!J133/Switzerland65!B133)
/(Australia61!D133/Australia61!B133
 +Canada62!D133/Canada62!B133
 +Japan63!D133/Japan63!B133
 +Norway64!D133/Norway64!B133
 +Switzerland65!D133/Switzerland65!B133))</f>
        <v>0.14848985509202925</v>
      </c>
      <c r="H133" s="61">
        <f>IF(OR(
Australia61!K133   ="",
Australia61!D133   ="",
Australia61!B133   ="",
Canada62!K133      ="",
Canada62!D133      ="",
Canada62!B133      ="",
Japan63!K133       ="",
Japan63!D133       ="",
Japan63!B133       ="",
Norway64!K133      ="",
Norway64!D133      ="",
Norway64!B133      ="",
Switzerland65!K133 ="",
Switzerland65!D133 ="",
Switzerland65!B133 =""),"",
(Australia61!K133/Australia61!B133
 +Canada62!K133/Canada62!B133
 +Japan63!K133/Japan63!B133
 +Norway64!K133/Norway64!B133
 +Switzerland65!K133/Switzerland65!B133)
/(Australia61!D133/Australia61!B133
 +Canada62!D133/Canada62!B133
 +Japan63!D133/Japan63!B133
 +Norway64!D133/Norway64!B133
 +Switzerland65!D133/Switzerland65!B133))</f>
        <v>0.15437464584896871</v>
      </c>
      <c r="I133" s="61">
        <f>IF(OR(
Australia61!L133   ="",
Australia61!D133   ="",
Australia61!B133   ="",
Canada62!L133      ="",
Canada62!D133      ="",
Canada62!B133      ="",
Japan63!L133       ="",
Japan63!D133       ="",
Japan63!B133       ="",
Norway64!L133      ="",
Norway64!D133      ="",
Norway64!B133      ="",
Switzerland65!L133 ="",
Switzerland65!D133 ="",
Switzerland65!B133 =""),"",
(Australia61!L133/Australia61!B133
 +Canada62!L133/Canada62!B133
 +Japan63!L133/Japan63!B133
 +Norway64!L133/Norway64!B133
 +Switzerland65!L133/Switzerland65!B133)
/(Australia61!D133/Australia61!B133
 +Canada62!D133/Canada62!B133
 +Japan63!D133/Japan63!B133
 +Norway64!D133/Norway64!B133
 +Switzerland65!D133/Switzerland65!B133))</f>
        <v>0.12958249988636408</v>
      </c>
      <c r="J133" s="61">
        <f t="shared" si="9"/>
        <v>2.4792145962604623E-2</v>
      </c>
      <c r="K133" s="62">
        <f>IF(OR(
Australia61!D133   ="",Australia61!D132   ="",
Australia61!B133   ="",Australia61!B132   ="",
Australia61!N133   ="",Australia61!N132   ="",
Canada62!D133      ="",Canada62!D132      ="",
Canada62!B133      ="",Canada62!B132      ="",
Canada62!N133      ="",Canada62!N132      ="",
Japan63!D133       ="",Japan63!D132       ="",
Japan63!B133       ="",Japan63!B132       ="",
Japan63!N133       ="",Japan63!N132       ="",
Norway64!D133      ="",Norway64!D132      ="",
Norway64!B133      ="",Norway64!B132      ="",
Norway64!N133      ="",Norway64!N132      ="",
Switzerland65!D133 ="",Switzerland65!D132 ="",
Switzerland65!B133 ="",Switzerland65!B132 ="",
Switzerland65!N133 ="",Switzerland65!N132 =""),"",
LN(SQRT(
(Australia61!D133/Australia61!B133
 +Canada62!D133/Canada62!B133
 +Japan63!D133/Japan63!B133
 +Norway64!D133/Norway64!B133
 +Switzerland65!D133/Switzerland65!B133)
/(Australia61!D133/Australia61!N133*Australia61!N132/Australia61!B132
 +Canada62!D133/Canada62!N133*Canada62!N132/Canada62!B132
 +Japan63!D133/Japan63!N133*Japan63!N132/Japan63!B132
 +Norway64!D133/Norway64!N133*Norway64!N132/Norway64!B132
 +Switzerland65!D133/Switzerland65!N133*Switzerland65!N132/Switzerland65!B132)
*(Australia61!D132/Australia61!N132*Australia61!N133/Australia61!B133
 +Canada62!D132/Canada62!N132*Canada62!N133/Canada62!B133
 +Japan63!D132/Japan63!N132*Japan63!N133/Japan63!B133
 +Norway64!D132/Norway64!N132*Norway64!N133/Norway64!B133
 +Switzerland65!D132/Switzerland65!N132*Switzerland65!N133/Switzerland65!B133)
/(Australia61!D132/Australia61!B132
 +Canada62!D132/Canada62!B132
 +Japan63!D132/Japan63!B132
 +Norway64!D132/Norway64!B132
 +Switzerland65!D132/Switzerland65!B132))))</f>
        <v>-0.10934989539957934</v>
      </c>
      <c r="L133" s="62">
        <f>IF(OR(
Australia61!F133   ="",Australia61!F132   ="",
Australia61!D133   ="",Australia61!D132   ="",
Australia61!B133   ="",Australia61!B132   ="",
Australia61!P133   ="",Australia61!P132   ="",
Canada62!F133      ="",Canada62!F132      ="",
Canada62!D133      ="",Canada62!D132      ="",
Canada62!B133      ="",Canada62!B132      ="",
Canada62!P133      ="",Canada62!P132      ="",
Japan63!F133       ="",Japan63!F132       ="",
Japan63!D133       ="",Japan63!D132       ="",
Japan63!B133       ="",Japan63!B132       ="",
Japan63!P133       ="",Japan63!P132       ="",
Norway64!F133      ="",Norway64!F132      ="",
Norway64!D133      ="",Norway64!D132      ="",
Norway64!B133      ="",Norway64!B132      ="",
Norway64!P133      ="",Norway64!P132      ="",
Switzerland65!F133 ="",Switzerland65!F132 ="",
Switzerland65!D133 ="",Switzerland65!D132 ="",
Switzerland65!B133 ="",Switzerland65!B132 ="",
Switzerland65!P133 ="",Switzerland65!P132 =""),"",
LN(SQRT(
(Australia61!D133*Australia61!F133/Australia61!B133
 +Canada62!D133*Canada62!F133/Canada62!B133
 +Japan63!D133*Japan63!F133/Japan63!B133
 +Norway64!D133*Norway64!F133/Norway64!B133
 +Switzerland65!D133*Switzerland65!F133/Switzerland65!B133)
/(Australia61!D133*Australia61!F133/Australia61!P133*Australia61!P132/Australia61!B132
 +Canada62!D133*Canada62!F133/Canada62!P133*Canada62!P132/Canada62!B132
 +Japan63!D133*Japan63!F133/Japan63!P133*Japan63!P132/Japan63!B132
 +Norway64!D133*Norway64!F133/Norway64!P133*Norway64!P132/Norway64!B132
 +Switzerland65!D133*Switzerland65!F133/Switzerland65!P133*Switzerland65!P132/Switzerland65!B132)
*(Australia61!D132*Australia61!F132/Australia61!P132*Australia61!P133/Australia61!B133
 +Canada62!D132*Canada62!F132/Canada62!P132*Canada62!P133/Canada62!B133
 +Japan63!D132*Japan63!F132/Japan63!P132*Japan63!P133/Japan63!B133
 +Norway64!D132*Norway64!F132/Norway64!P132*Norway64!P133/Norway64!B133
 +Switzerland65!D132*Switzerland65!F132/Switzerland65!P132*Switzerland65!P133/Switzerland65!B133)
/(Australia61!D132*Australia61!F132/Australia61!B132
 +Canada62!D132*Canada62!F132/Canada62!B132
 +Japan63!D132*Japan63!F132/Japan63!B132
 +Norway64!D132*Norway64!F132/Norway64!B132
 +Switzerland65!D132*Switzerland65!F132/Switzerland65!B132))))</f>
        <v>-0.10509814199350169</v>
      </c>
      <c r="M133" s="62">
        <f>IF(OR(
Australia61!H133   ="",Australia61!H132   ="",
Australia61!D133   ="",Australia61!D132   ="",
Australia61!B133   ="",Australia61!B132   ="",
Australia61!Q133   ="",Australia61!Q132   ="",
Canada62!H133      ="",Canada62!H132      ="",
Canada62!D133      ="",Canada62!D132      ="",
Canada62!B133      ="",Canada62!B132      ="",
Canada62!Q133      ="",Canada62!Q132      ="",
Japan63!H133       ="",Japan63!H132       ="",
Japan63!D133       ="",Japan63!D132       ="",
Japan63!B133       ="",Japan63!B132       ="",
Japan63!Q133       ="",Japan63!Q132       ="",
Norway64!H133      ="",Norway64!H132      ="",
Norway64!D133      ="",Norway64!D132      ="",
Norway64!B133      ="",Norway64!B132      ="",
Norway64!Q133      ="",Norway64!Q132      ="",
Switzerland65!H133 ="",Switzerland65!H132 ="",
Switzerland65!D133 ="",Switzerland65!D132 ="",
Switzerland65!B133 ="",Switzerland65!B132 ="",
Switzerland65!Q133 ="",Switzerland65!Q132 =""),"",
LN(SQRT(
(Australia61!D133*Australia61!H133/Australia61!B133
 +Canada62!D133*Canada62!H133/Canada62!B133
 +Japan63!D133*Japan63!H133/Japan63!B133
 +Norway64!D133*Norway64!H133/Norway64!B133
 +Switzerland65!D133*Switzerland65!H133/Switzerland65!B133)
/(Australia61!D133*Australia61!H133/Australia61!Q133*Australia61!Q132/Australia61!B132
 +Canada62!D133*Canada62!H133/Canada62!Q133*Canada62!Q132/Canada62!B132
 +Japan63!D133*Japan63!H133/Japan63!Q133*Japan63!Q132/Japan63!B132
 +Norway64!D133*Norway64!H133/Norway64!Q133*Norway64!Q132/Norway64!B132
 +Switzerland65!D133*Switzerland65!H133/Switzerland65!Q133*Switzerland65!Q132/Switzerland65!B132)
*(Australia61!D132*Australia61!H132/Australia61!Q132*Australia61!Q133/Australia61!B133
 +Canada62!D132*Canada62!H132/Canada62!Q132*Canada62!Q133/Canada62!B133
 +Japan63!D132*Japan63!H132/Japan63!Q132*Japan63!Q133/Japan63!B133
 +Norway64!D132*Norway64!H132/Norway64!Q132*Norway64!Q133/Norway64!B133
 +Switzerland65!D132*Switzerland65!H132/Switzerland65!Q132*Switzerland65!Q133/Switzerland65!B133)
/(Australia61!D132*Australia61!H132/Australia61!B132
 +Canada62!D132*Canada62!H132/Canada62!B132
 +Japan63!D132*Japan63!H132/Japan63!B132
 +Norway64!D132*Norway64!H132/Norway64!B132
 +Switzerland65!D132*Switzerland65!H132/Switzerland65!B132))))</f>
        <v>-0.11103267644757285</v>
      </c>
      <c r="N133" s="62">
        <f>IF(OR(
Australia61!I133   ="",Australia61!I132   ="",
Australia61!B133   ="",Australia61!B132   ="",
Australia61!R133   ="",Australia61!R132   ="",
Canada62!I133      ="",Canada62!I132      ="",
Canada62!B133      ="",Canada62!B132      ="",
Canada62!R133      ="",Canada62!R132      ="",
Japan63!I133       ="",Japan63!I132       ="",
Japan63!B133       ="",Japan63!B132       ="",
Japan63!R133       ="",Japan63!R132       ="",
Norway64!I133      ="",Norway64!I132      ="",
Norway64!B133      ="",Norway64!B132      ="",
Norway64!R133      ="",Norway64!R132      ="",
Switzerland65!I133 ="",Switzerland65!I132 ="",
Switzerland65!B133 ="",Switzerland65!B132 ="",
Switzerland65!R133 ="",Switzerland65!R132 =""),"",
LN(SQRT(
(Australia61!I133/Australia61!B133
 +Canada62!I133/Canada62!B133
 +Japan63!I133/Japan63!B133
 +Norway64!I133/Norway64!B133
 +Switzerland65!I133/Switzerland65!B133)
/(Australia61!I133/Australia61!R133*Australia61!R132/Australia61!B132
 +Canada62!I133/Canada62!R133*Canada62!R132/Canada62!B132
 +Japan63!I133/Japan63!R133*Japan63!R132/Japan63!B132
 +Norway64!I133/Norway64!R133*Norway64!R132/Norway64!B132
 +Switzerland65!I133/Switzerland65!R133*Switzerland65!R132/Switzerland65!B132)
*(Australia61!I132/Australia61!R132*Australia61!R133/Australia61!B133
 +Canada62!I132/Canada62!R132*Canada62!R133/Canada62!B133
 +Japan63!I132/Japan63!R132*Japan63!R133/Japan63!B133
 +Norway64!I132/Norway64!R132*Norway64!R133/Norway64!B133
 +Switzerland65!I132/Switzerland65!R132*Switzerland65!R133/Switzerland65!B133)
/(Australia61!I132/Australia61!B132
 +Canada62!I132/Canada62!B132
 +Japan63!I132/Japan63!B132
 +Norway64!I132/Norway64!B132
 +Switzerland65!I132/Switzerland65!B132))))</f>
        <v>-0.10130869186522969</v>
      </c>
      <c r="O133" s="62">
        <f>IF(OR(
Australia61!K133   ="",Australia61!K132   ="",
Australia61!B133   ="",Australia61!B132   ="",
Australia61!S133   ="",Australia61!S132   ="",
Canada62!K133      ="",Canada62!K132      ="",
Canada62!B133      ="",Canada62!B132      ="",
Canada62!S133      ="",Canada62!S132      ="",
Japan63!K133       ="",Japan63!K132       ="",
Japan63!B133       ="",Japan63!B132       ="",
Japan63!S133       ="",Japan63!S132       ="",
Norway64!K133      ="",Norway64!K132      ="",
Norway64!B133      ="",Norway64!B132      ="",
Norway64!S133      ="",Norway64!S132      ="",
Switzerland65!K133 ="",Switzerland65!K132 ="",
Switzerland65!B133 ="",Switzerland65!B132 ="",
Switzerland65!S133 ="",Switzerland65!S132 =""),"",
LN(SQRT(
(Australia61!K133/Australia61!B133
 +Canada62!K133/Canada62!B133
 +Japan63!K133/Japan63!B133
 +Norway64!K133/Norway64!B133
 +Switzerland65!K133/Switzerland65!B133)
/(Australia61!K133/Australia61!S133*Australia61!S132/Australia61!B132
 +Canada62!K133/Canada62!S133*Canada62!S132/Canada62!B132
 +Japan63!K133/Japan63!S133*Japan63!S132/Japan63!B132
 +Norway64!K133/Norway64!S133*Norway64!S132/Norway64!B132
 +Switzerland65!K133/Switzerland65!S133*Switzerland65!S132/Switzerland65!B132)
*(Australia61!K132/Australia61!S132*Australia61!S133/Australia61!B133
 +Canada62!K132/Canada62!S132*Canada62!S133/Canada62!B133
 +Japan63!K132/Japan63!S132*Japan63!S133/Japan63!B133
 +Norway64!K132/Norway64!S132*Norway64!S133/Norway64!B133
 +Switzerland65!K132/Switzerland65!S132*Switzerland65!S133/Switzerland65!B133)
/(Australia61!K132/Australia61!B132
 +Canada62!K132/Canada62!B132
 +Japan63!K132/Japan63!B132
 +Norway64!K132/Norway64!B132
 +Switzerland65!K132/Switzerland65!B132))))</f>
        <v>-6.4017566318385247E-2</v>
      </c>
      <c r="P133" s="62">
        <f>IF(OR(
Australia61!L133   ="",Australia61!L132   ="",
Australia61!B133   ="",Australia61!B132   ="",
Australia61!T133   ="",Australia61!T132   ="",
Canada62!L133      ="",Canada62!L132      ="",
Canada62!B133      ="",Canada62!B132      ="",
Canada62!T133      ="",Canada62!T132      ="",
Japan63!L133       ="",Japan63!L132       ="",
Japan63!B133       ="",Japan63!B132       ="",
Japan63!T133       ="",Japan63!T132       ="",
Norway64!L133      ="",Norway64!L132      ="",
Norway64!B133      ="",Norway64!B132      ="",
Norway64!T133      ="",Norway64!T132      ="",
Switzerland65!L133 ="",Switzerland65!L132 ="",
Switzerland65!B133 ="",Switzerland65!B132 ="",
Switzerland65!T133 ="",Switzerland65!T132 =""),"",
LN(SQRT(
(Australia61!L133/Australia61!B133
 +Canada62!L133/Canada62!B133
 +Japan63!L133/Japan63!B133
 +Norway64!L133/Norway64!B133
 +Switzerland65!L133/Switzerland65!B133)
/(Australia61!L133/Australia61!T133*Australia61!T132/Australia61!B132
 +Canada62!L133/Canada62!T133*Canada62!T132/Canada62!B132
 +Japan63!L133/Japan63!T133*Japan63!T132/Japan63!B132
 +Norway64!L133/Norway64!T133*Norway64!T132/Norway64!B132
 +Switzerland65!L133/Switzerland65!T133*Switzerland65!T132/Switzerland65!B132)
*(Australia61!L132/Australia61!T132*Australia61!T133/Australia61!B133
 +Canada62!L132/Canada62!T132*Canada62!T133/Canada62!B133
 +Japan63!L132/Japan63!T132*Japan63!T133/Japan63!B133
 +Norway64!L132/Norway64!T132*Norway64!T133/Norway64!B133
 +Switzerland65!L132/Switzerland65!T132*Switzerland65!T133/Switzerland65!B133)
/(Australia61!L132/Australia61!B132
 +Canada62!L132/Canada62!B132
 +Japan63!L132/Japan63!B132
 +Norway64!L132/Norway64!B132
 +Switzerland65!L132/Switzerland65!B132))))</f>
        <v>-6.3200707999446784E-2</v>
      </c>
      <c r="Q133" s="61">
        <f t="shared" si="4"/>
        <v>4.2517534060776546E-3</v>
      </c>
      <c r="R133" s="61">
        <f t="shared" si="5"/>
        <v>-1.6827810479935063E-3</v>
      </c>
      <c r="S133" s="61">
        <f t="shared" si="6"/>
        <v>8.0412035343496585E-3</v>
      </c>
      <c r="T133" s="61">
        <f t="shared" si="7"/>
        <v>4.5332329081194098E-2</v>
      </c>
      <c r="U133" s="61">
        <f t="shared" si="8"/>
        <v>4.614918740013256E-2</v>
      </c>
      <c r="V133" s="61">
        <f>IF(OR(
Australia61!V133   ="",
Australia61!U133   ="",
Canada62!V133      ="",
Canada62!U133      ="",
Japan63!V133       ="",
Japan63!U133       ="",
Norway64!V133      ="",
Norway64!U133      ="",
Switzerland65!V133 ="",
Switzerland65!U133 =""),"",
LN((Australia61!V133+Canada62!V133+Japan63!V133+Norway64!V133+Switzerland65!V133)
/(Australia61!U133+Canada62!U133+Japan63!U133+Norway64!U133+Switzerland65!U133)))</f>
        <v>-0.67955038238255472</v>
      </c>
      <c r="W133" s="61">
        <f>IF(OR(
Australia61!V133   ="",
Australia61!W133   ="",
Australia61!U133   ="",
Canada62!V133      ="",
Canada62!W133      ="",
Canada62!U133      ="",
Japan63!V133       ="",
Japan63!W133       ="",
Japan63!U133       ="",
Norway64!V133      ="",
Norway64!W133      ="",
Norway64!U133      ="",
Switzerland65!V133 ="",
Switzerland65!W133 ="",
Switzerland65!V133 =""),"",
LN((Australia61!V133*Australia61!W133+Canada62!V133*Canada62!W133+Japan63!V133*Japan63!W133+Norway64!V133*Norway64!W133+Switzerland65!V133*Switzerland65!W133)
/(Australia61!U133+Canada62!U133+Japan63!U133+Norway64!U133+Switzerland65!U133)))</f>
        <v>6.8229452953396956</v>
      </c>
      <c r="X133" s="61">
        <f>IF(OR(
Australia61!X133   ="",
Australia61!D133   ="",
Australia61!B133   ="",
Canada62!X133      ="",
Canada62!D133      ="",
Canada62!B133      ="",
Japan63!X133       ="",
Japan63!D133       ="",
Japan63!B133       ="",
Norway64!X133      ="",
Norway64!D133      ="",
Norway64!B133      ="",
Switzerland65!X133 ="",
Switzerland65!D133 ="",
Switzerland65!B133 =""),"",
(Australia61!X133*Australia61!D133/Australia61!B133
 +Canada62!X133*Canada62!D133/Canada62!B133
 +Japan63!X133*Japan63!D133/Japan63!B133
 +Norway64!X133*Norway64!D133/Norway64!B133
 +Switzerland65!X133*Switzerland65!D133/Switzerland65!B133)
/(Australia61!D133/Australia61!B133
 +Canada62!D133/Canada62!B133
 +Japan63!D133/Japan63!B133
 +Norway64!D133/Norway64!B133
 +Switzerland65!D133/Switzerland65!B133))</f>
        <v>0.63143094329938942</v>
      </c>
      <c r="Y133" s="61">
        <f>IF(OR(
Australia61!Y133   ="",
Australia61!D133   ="",
Australia61!B133   ="",
Canada62!Y133      ="",
Canada62!D133      ="",
Canada62!B133      ="",
Japan63!Y133       ="",
Japan63!D133       ="",
Japan63!B133       ="",
Norway64!Y133      ="",
Norway64!D133      ="",
Norway64!B133      ="",
Switzerland65!Y133 ="",
Switzerland65!D133 ="",
Switzerland65!B133 =""),"",
(Australia61!Y133/Australia61!B133
 +Canada62!Y133/Canada62!B133
 +Japan63!Y133/Japan63!B133
 +Norway64!Y133/Norway64!B133
 +Switzerland65!Y133/Switzerland65!B133)
/(Australia61!D133/Australia61!B133
 +Canada62!D133/Canada62!B133
 +Japan63!D133/Japan63!B133
 +Norway64!D133/Norway64!B133
 +Switzerland65!D133/Switzerland65!B133))</f>
        <v>0.15308019836483053</v>
      </c>
      <c r="Z133" s="61">
        <v>6.24</v>
      </c>
      <c r="AA133" s="62">
        <f t="shared" ref="AA133:AA146" si="10">IF(OR(Z132="",K133=""),"",Z132/100-K133)</f>
        <v>0.15904989539957934</v>
      </c>
      <c r="AB133" s="61">
        <f>IF(OR(
Australia61!AB133   ="",
Australia61!D133   ="",
Australia61!B133   ="",
Canada62!AB133      ="",
Canada62!D133      ="",
Canada62!B133      ="",
Japan63!AB133       ="",
Japan63!D133       ="",
Japan63!B133       ="",
Norway64!AB133      ="",
Norway64!D133      ="",
Norway64!B133      ="",
Switzerland65!AB133 ="",
Switzerland65!D133 ="",
Switzerland65!B133 =""),"",
(Australia61!AB133*Australia61!D133/Australia61!B133
 +Canada62!AB133*Canada62!D133/Canada62!B133
 +Japan63!AB133*Japan63!D133/Japan63!B133
 +Norway64!AB133*Norway64!D133/Norway64!B133
 +Switzerland65!AB133*Switzerland65!D133/Switzerland65!B133)
/(Australia61!D133/Australia61!B133
 +Canada62!D133/Canada62!B133
 +Japan63!D133/Japan63!B133
 +Norway64!D133/Norway64!B133
 +Switzerland65!D133/Switzerland65!B133))</f>
        <v>1.1800331194099725</v>
      </c>
    </row>
    <row r="134" spans="1:28">
      <c r="A134" s="62">
        <v>2001</v>
      </c>
      <c r="B134" s="62">
        <f>IF(OR(
Australia61!AC134   ="",
Australia61!D134   ="",
Australia61!B134   ="",
Canada62!AC134      ="",
Canada62!D134      ="",
Canada62!B134      ="",
Japan63!AC134       ="",
Japan63!D134       ="",
Japan63!B134       ="",
Norway64!AC134      ="",
Norway64!D134      ="",
Norway64!B134      ="",
Switzerland65!AC134 ="",
Switzerland65!D134 ="",
Switzerland65!B134 =""),"",
(Australia61!AC134*Australia61!D134/Australia61!B134
 +Canada62!AC134*Canada62!D134/Canada62!B134
 +Japan63!AC134*Japan63!D134/Japan63!B134
 +Norway64!AC134*Norway64!D134/Norway64!B134
 +Switzerland65!AC134*Switzerland65!D134/Switzerland65!B134)
/(Australia61!D134/Australia61!B134
 +Canada62!D134/Canada62!B134
 +Japan63!D134/Japan63!B134
 +Norway64!D134/Norway64!B134
 +Switzerland65!D134/Switzerland65!B134))</f>
        <v>2.677474479588407E-2</v>
      </c>
      <c r="C134" s="61">
        <f>IF(OR(
Australia61!F134   ="",
Australia61!D134   ="",
Australia61!B134   ="",
Canada62!F134      ="",
Canada62!D134      ="",
Canada62!B134      ="",
Japan63!F134       ="",
Japan63!D134       ="",
Japan63!B134       ="",
Norway64!F134      ="",
Norway64!D134      ="",
Norway64!B134      ="",
Switzerland65!F134 ="",
Switzerland65!D134 ="",
Switzerland65!B134 =""),"",
(Australia61!F134*Australia61!D134/Australia61!B134
 +Canada62!F134*Canada62!D134/Canada62!B134
 +Japan63!F134*Japan63!D134/Japan63!B134
 +Norway64!F134*Norway64!D134/Norway64!B134
 +Switzerland65!F134*Switzerland65!D134/Switzerland65!B134)
/(Australia61!D134/Australia61!B134
 +Canada62!D134/Canada62!B134
 +Japan63!D134/Japan63!B134
 +Norway64!D134/Norway64!B134
 +Switzerland65!D134/Switzerland65!B134))</f>
        <v>0.56654211083057604</v>
      </c>
      <c r="D134" s="61" t="str">
        <f>IF(OR(
Australia61!AE134   ="",
Australia61!D134   ="",
Australia61!B134   ="",
Canada62!AE134      ="",
Canada62!D134      ="",
Canada62!B134      ="",
Japan63!AE134       ="",
Japan63!D134       ="",
Japan63!B134       ="",
Norway64!AE134      ="",
Norway64!D134      ="",
Norway64!B134      ="",
Switzerland65!AE134 ="",
Switzerland65!D134 ="",
Switzerland65!B134 =""),"",
(Australia61!AE134*Australia61!D134/Australia61!B134
 +Canada62!AE134*Canada62!D134/Canada62!B134
 +Japan63!AE134*Japan63!D134/Japan63!B134
 +Norway64!AE134*Norway64!D134/Norway64!B134
 +Switzerland65!AE134*Switzerland65!D134/Switzerland65!B134)
/(Australia61!D134/Australia61!B134
 +Canada62!D134/Canada62!B134
 +Japan63!D134/Japan63!B134
 +Norway64!D134/Norway64!B134
 +Switzerland65!D134/Switzerland65!B134))</f>
        <v/>
      </c>
      <c r="E134" s="61">
        <f>IF(OR(
Australia61!H134   ="",
Australia61!D134   ="",
Australia61!B134   ="",
Canada62!H134      ="",
Canada62!D134      ="",
Canada62!B134      ="",
Japan63!H134       ="",
Japan63!D134       ="",
Japan63!B134       ="",
Norway64!H134      ="",
Norway64!D134      ="",
Norway64!B134      ="",
Switzerland65!H134 ="",
Switzerland65!D134 ="",
Switzerland65!B134 =""),"",
(Australia61!H134*Australia61!D134/Australia61!B134
 +Canada62!H134*Canada62!D134/Canada62!B134
 +Japan63!H134*Japan63!D134/Japan63!B134
 +Norway64!H134*Norway64!D134/Norway64!B134
 +Switzerland65!H134*Switzerland65!D134/Switzerland65!B134)
/(Australia61!D134/Australia61!B134
 +Canada62!D134/Canada62!B134
 +Japan63!D134/Japan63!B134
 +Norway64!D134/Norway64!B134
 +Switzerland65!D134/Switzerland65!B134))</f>
        <v>0.23966627497830001</v>
      </c>
      <c r="F134" s="61">
        <f>IF(OR(
Australia61!I134   ="",
Australia61!D134   ="",
Australia61!B134   ="",
Canada62!I134      ="",
Canada62!D134      ="",
Canada62!B134      ="",
Japan63!I134       ="",
Japan63!D134       ="",
Japan63!B134       ="",
Norway64!I134      ="",
Norway64!D134      ="",
Norway64!B134      ="",
Switzerland65!I134 ="",
Switzerland65!D134 ="",
Switzerland65!B134 =""),"",
(Australia61!I134/Australia61!B134
 +Canada62!I134/Canada62!B134
 +Japan63!I134/Japan63!B134
 +Norway64!I134/Norway64!B134
 +Switzerland65!I134/Switzerland65!B134)
/(Australia61!D134/Australia61!B134
 +Canada62!D134/Canada62!B134
 +Japan63!D134/Japan63!B134
 +Norway64!D134/Norway64!B134
 +Switzerland65!D134/Switzerland65!B134))</f>
        <v>0.17904461922291331</v>
      </c>
      <c r="G134" s="61">
        <f>IF(OR(
Australia61!J134   ="",
Australia61!D134   ="",
Australia61!B134   ="",
Canada62!J134      ="",
Canada62!D134      ="",
Canada62!B134      ="",
Japan63!J134       ="",
Japan63!D134       ="",
Japan63!B134       ="",
Norway64!J134      ="",
Norway64!D134      ="",
Norway64!B134      ="",
Switzerland65!J134 ="",
Switzerland65!D134 ="",
Switzerland65!B134 =""),"",
(Australia61!J134/Australia61!B134
 +Canada62!J134/Canada62!B134
 +Japan63!J134/Japan63!B134
 +Norway64!J134/Norway64!B134
 +Switzerland65!J134/Switzerland65!B134)
/(Australia61!D134/Australia61!B134
 +Canada62!D134/Canada62!B134
 +Japan63!D134/Japan63!B134
 +Norway64!D134/Norway64!B134
 +Switzerland65!D134/Switzerland65!B134))</f>
        <v>0.14506909922622682</v>
      </c>
      <c r="H134" s="61">
        <f>IF(OR(
Australia61!K134   ="",
Australia61!D134   ="",
Australia61!B134   ="",
Canada62!K134      ="",
Canada62!D134      ="",
Canada62!B134      ="",
Japan63!K134       ="",
Japan63!D134       ="",
Japan63!B134       ="",
Norway64!K134      ="",
Norway64!D134      ="",
Norway64!B134      ="",
Switzerland65!K134 ="",
Switzerland65!D134 ="",
Switzerland65!B134 =""),"",
(Australia61!K134/Australia61!B134
 +Canada62!K134/Canada62!B134
 +Japan63!K134/Japan63!B134
 +Norway64!K134/Norway64!B134
 +Switzerland65!K134/Switzerland65!B134)
/(Australia61!D134/Australia61!B134
 +Canada62!D134/Canada62!B134
 +Japan63!D134/Japan63!B134
 +Norway64!D134/Norway64!B134
 +Switzerland65!D134/Switzerland65!B134))</f>
        <v>0.15425623632171817</v>
      </c>
      <c r="I134" s="61">
        <f>IF(OR(
Australia61!L134   ="",
Australia61!D134   ="",
Australia61!B134   ="",
Canada62!L134      ="",
Canada62!D134      ="",
Canada62!B134      ="",
Japan63!L134       ="",
Japan63!D134       ="",
Japan63!B134       ="",
Norway64!L134      ="",
Norway64!D134      ="",
Norway64!B134      ="",
Switzerland65!L134 ="",
Switzerland65!D134 ="",
Switzerland65!B134 =""),"",
(Australia61!L134/Australia61!B134
 +Canada62!L134/Canada62!B134
 +Japan63!L134/Japan63!B134
 +Norway64!L134/Norway64!B134
 +Switzerland65!L134/Switzerland65!B134)
/(Australia61!D134/Australia61!B134
 +Canada62!D134/Canada62!B134
 +Japan63!D134/Japan63!B134
 +Norway64!D134/Norway64!B134
 +Switzerland65!D134/Switzerland65!B134))</f>
        <v>0.13305069369758837</v>
      </c>
      <c r="J134" s="61">
        <f t="shared" si="9"/>
        <v>2.1205542624129797E-2</v>
      </c>
      <c r="K134" s="62">
        <f>IF(OR(
Australia61!D134   ="",Australia61!D133   ="",
Australia61!B134   ="",Australia61!B133   ="",
Australia61!N134   ="",Australia61!N133   ="",
Canada62!D134      ="",Canada62!D133      ="",
Canada62!B134      ="",Canada62!B133      ="",
Canada62!N134      ="",Canada62!N133      ="",
Japan63!D134       ="",Japan63!D133       ="",
Japan63!B134       ="",Japan63!B133       ="",
Japan63!N134       ="",Japan63!N133       ="",
Norway64!D134      ="",Norway64!D133      ="",
Norway64!B134      ="",Norway64!B133      ="",
Norway64!N134      ="",Norway64!N133      ="",
Switzerland65!D134 ="",Switzerland65!D133 ="",
Switzerland65!B134 ="",Switzerland65!B133 ="",
Switzerland65!N134 ="",Switzerland65!N133 =""),"",
LN(SQRT(
(Australia61!D134/Australia61!B134
 +Canada62!D134/Canada62!B134
 +Japan63!D134/Japan63!B134
 +Norway64!D134/Norway64!B134
 +Switzerland65!D134/Switzerland65!B134)
/(Australia61!D134/Australia61!N134*Australia61!N133/Australia61!B133
 +Canada62!D134/Canada62!N134*Canada62!N133/Canada62!B133
 +Japan63!D134/Japan63!N134*Japan63!N133/Japan63!B133
 +Norway64!D134/Norway64!N134*Norway64!N133/Norway64!B133
 +Switzerland65!D134/Switzerland65!N134*Switzerland65!N133/Switzerland65!B133)
*(Australia61!D133/Australia61!N133*Australia61!N134/Australia61!B134
 +Canada62!D133/Canada62!N133*Canada62!N134/Canada62!B134
 +Japan63!D133/Japan63!N133*Japan63!N134/Japan63!B134
 +Norway64!D133/Norway64!N133*Norway64!N134/Norway64!B134
 +Switzerland65!D133/Switzerland65!N133*Switzerland65!N134/Switzerland65!B134)
/(Australia61!D133/Australia61!B133
 +Canada62!D133/Canada62!B133
 +Japan63!D133/Japan63!B133
 +Norway64!D133/Norway64!B133
 +Switzerland65!D133/Switzerland65!B133))))</f>
        <v>-0.1194894595400201</v>
      </c>
      <c r="L134" s="62">
        <f>IF(OR(
Australia61!F134   ="",Australia61!F133   ="",
Australia61!D134   ="",Australia61!D133   ="",
Australia61!B134   ="",Australia61!B133   ="",
Australia61!P134   ="",Australia61!P133   ="",
Canada62!F134      ="",Canada62!F133      ="",
Canada62!D134      ="",Canada62!D133      ="",
Canada62!B134      ="",Canada62!B133      ="",
Canada62!P134      ="",Canada62!P133      ="",
Japan63!F134       ="",Japan63!F133       ="",
Japan63!D134       ="",Japan63!D133       ="",
Japan63!B134       ="",Japan63!B133       ="",
Japan63!P134       ="",Japan63!P133       ="",
Norway64!F134      ="",Norway64!F133      ="",
Norway64!D134      ="",Norway64!D133      ="",
Norway64!B134      ="",Norway64!B133      ="",
Norway64!P134      ="",Norway64!P133      ="",
Switzerland65!F134 ="",Switzerland65!F133 ="",
Switzerland65!D134 ="",Switzerland65!D133 ="",
Switzerland65!B134 ="",Switzerland65!B133 ="",
Switzerland65!P134 ="",Switzerland65!P133 =""),"",
LN(SQRT(
(Australia61!D134*Australia61!F134/Australia61!B134
 +Canada62!D134*Canada62!F134/Canada62!B134
 +Japan63!D134*Japan63!F134/Japan63!B134
 +Norway64!D134*Norway64!F134/Norway64!B134
 +Switzerland65!D134*Switzerland65!F134/Switzerland65!B134)
/(Australia61!D134*Australia61!F134/Australia61!P134*Australia61!P133/Australia61!B133
 +Canada62!D134*Canada62!F134/Canada62!P134*Canada62!P133/Canada62!B133
 +Japan63!D134*Japan63!F134/Japan63!P134*Japan63!P133/Japan63!B133
 +Norway64!D134*Norway64!F134/Norway64!P134*Norway64!P133/Norway64!B133
 +Switzerland65!D134*Switzerland65!F134/Switzerland65!P134*Switzerland65!P133/Switzerland65!B133)
*(Australia61!D133*Australia61!F133/Australia61!P133*Australia61!P134/Australia61!B134
 +Canada62!D133*Canada62!F133/Canada62!P133*Canada62!P134/Canada62!B134
 +Japan63!D133*Japan63!F133/Japan63!P133*Japan63!P134/Japan63!B134
 +Norway64!D133*Norway64!F133/Norway64!P133*Norway64!P134/Norway64!B134
 +Switzerland65!D133*Switzerland65!F133/Switzerland65!P133*Switzerland65!P134/Switzerland65!B134)
/(Australia61!D133*Australia61!F133/Australia61!B133
 +Canada62!D133*Canada62!F133/Canada62!B133
 +Japan63!D133*Japan63!F133/Japan63!B133
 +Norway64!D133*Norway64!F133/Norway64!B133
 +Switzerland65!D133*Switzerland65!F133/Switzerland65!B133))))</f>
        <v>-0.11822022288944616</v>
      </c>
      <c r="M134" s="62">
        <f>IF(OR(
Australia61!H134   ="",Australia61!H133   ="",
Australia61!D134   ="",Australia61!D133   ="",
Australia61!B134   ="",Australia61!B133   ="",
Australia61!Q134   ="",Australia61!Q133   ="",
Canada62!H134      ="",Canada62!H133      ="",
Canada62!D134      ="",Canada62!D133      ="",
Canada62!B134      ="",Canada62!B133      ="",
Canada62!Q134      ="",Canada62!Q133      ="",
Japan63!H134       ="",Japan63!H133       ="",
Japan63!D134       ="",Japan63!D133       ="",
Japan63!B134       ="",Japan63!B133       ="",
Japan63!Q134       ="",Japan63!Q133       ="",
Norway64!H134      ="",Norway64!H133      ="",
Norway64!D134      ="",Norway64!D133      ="",
Norway64!B134      ="",Norway64!B133      ="",
Norway64!Q134      ="",Norway64!Q133      ="",
Switzerland65!H134 ="",Switzerland65!H133 ="",
Switzerland65!D134 ="",Switzerland65!D133 ="",
Switzerland65!B134 ="",Switzerland65!B133 ="",
Switzerland65!Q134 ="",Switzerland65!Q133 =""),"",
LN(SQRT(
(Australia61!D134*Australia61!H134/Australia61!B134
 +Canada62!D134*Canada62!H134/Canada62!B134
 +Japan63!D134*Japan63!H134/Japan63!B134
 +Norway64!D134*Norway64!H134/Norway64!B134
 +Switzerland65!D134*Switzerland65!H134/Switzerland65!B134)
/(Australia61!D134*Australia61!H134/Australia61!Q134*Australia61!Q133/Australia61!B133
 +Canada62!D134*Canada62!H134/Canada62!Q134*Canada62!Q133/Canada62!B133
 +Japan63!D134*Japan63!H134/Japan63!Q134*Japan63!Q133/Japan63!B133
 +Norway64!D134*Norway64!H134/Norway64!Q134*Norway64!Q133/Norway64!B133
 +Switzerland65!D134*Switzerland65!H134/Switzerland65!Q134*Switzerland65!Q133/Switzerland65!B133)
*(Australia61!D133*Australia61!H133/Australia61!Q133*Australia61!Q134/Australia61!B134
 +Canada62!D133*Canada62!H133/Canada62!Q133*Canada62!Q134/Canada62!B134
 +Japan63!D133*Japan63!H133/Japan63!Q133*Japan63!Q134/Japan63!B134
 +Norway64!D133*Norway64!H133/Norway64!Q133*Norway64!Q134/Norway64!B134
 +Switzerland65!D133*Switzerland65!H133/Switzerland65!Q133*Switzerland65!Q134/Switzerland65!B134)
/(Australia61!D133*Australia61!H133/Australia61!B133
 +Canada62!D133*Canada62!H133/Canada62!B133
 +Japan63!D133*Japan63!H133/Japan63!B133
 +Norway64!D133*Norway64!H133/Norway64!B133
 +Switzerland65!D133*Switzerland65!H133/Switzerland65!B133))))</f>
        <v>-0.12995987857181834</v>
      </c>
      <c r="N134" s="62">
        <f>IF(OR(
Australia61!I134   ="",Australia61!I133   ="",
Australia61!B134   ="",Australia61!B133   ="",
Australia61!R134   ="",Australia61!R133   ="",
Canada62!I134      ="",Canada62!I133      ="",
Canada62!B134      ="",Canada62!B133      ="",
Canada62!R134      ="",Canada62!R133      ="",
Japan63!I134       ="",Japan63!I133       ="",
Japan63!B134       ="",Japan63!B133       ="",
Japan63!R134       ="",Japan63!R133       ="",
Norway64!I134      ="",Norway64!I133      ="",
Norway64!B134      ="",Norway64!B133      ="",
Norway64!R134      ="",Norway64!R133      ="",
Switzerland65!I134 ="",Switzerland65!I133 ="",
Switzerland65!B134 ="",Switzerland65!B133 ="",
Switzerland65!R134 ="",Switzerland65!R133 =""),"",
LN(SQRT(
(Australia61!I134/Australia61!B134
 +Canada62!I134/Canada62!B134
 +Japan63!I134/Japan63!B134
 +Norway64!I134/Norway64!B134
 +Switzerland65!I134/Switzerland65!B134)
/(Australia61!I134/Australia61!R134*Australia61!R133/Australia61!B133
 +Canada62!I134/Canada62!R134*Canada62!R133/Canada62!B133
 +Japan63!I134/Japan63!R134*Japan63!R133/Japan63!B133
 +Norway64!I134/Norway64!R134*Norway64!R133/Norway64!B133
 +Switzerland65!I134/Switzerland65!R134*Switzerland65!R133/Switzerland65!B133)
*(Australia61!I133/Australia61!R133*Australia61!R134/Australia61!B134
 +Canada62!I133/Canada62!R133*Canada62!R134/Canada62!B134
 +Japan63!I133/Japan63!R133*Japan63!R134/Japan63!B134
 +Norway64!I133/Norway64!R133*Norway64!R134/Norway64!B134
 +Switzerland65!I133/Switzerland65!R133*Switzerland65!R134/Switzerland65!B134)
/(Australia61!I133/Australia61!B133
 +Canada62!I133/Canada62!B133
 +Japan63!I133/Japan63!B133
 +Norway64!I133/Norway64!B133
 +Switzerland65!I133/Switzerland65!B133))))</f>
        <v>-0.10559874374174386</v>
      </c>
      <c r="O134" s="62">
        <f>IF(OR(
Australia61!K134   ="",Australia61!K133   ="",
Australia61!B134   ="",Australia61!B133   ="",
Australia61!S134   ="",Australia61!S133   ="",
Canada62!K134      ="",Canada62!K133      ="",
Canada62!B134      ="",Canada62!B133      ="",
Canada62!S134      ="",Canada62!S133      ="",
Japan63!K134       ="",Japan63!K133       ="",
Japan63!B134       ="",Japan63!B133       ="",
Japan63!S134       ="",Japan63!S133       ="",
Norway64!K134      ="",Norway64!K133      ="",
Norway64!B134      ="",Norway64!B133      ="",
Norway64!S134      ="",Norway64!S133      ="",
Switzerland65!K134 ="",Switzerland65!K133 ="",
Switzerland65!B134 ="",Switzerland65!B133 ="",
Switzerland65!S134 ="",Switzerland65!S133 =""),"",
LN(SQRT(
(Australia61!K134/Australia61!B134
 +Canada62!K134/Canada62!B134
 +Japan63!K134/Japan63!B134
 +Norway64!K134/Norway64!B134
 +Switzerland65!K134/Switzerland65!B134)
/(Australia61!K134/Australia61!S134*Australia61!S133/Australia61!B133
 +Canada62!K134/Canada62!S134*Canada62!S133/Canada62!B133
 +Japan63!K134/Japan63!S134*Japan63!S133/Japan63!B133
 +Norway64!K134/Norway64!S134*Norway64!S133/Norway64!B133
 +Switzerland65!K134/Switzerland65!S134*Switzerland65!S133/Switzerland65!B133)
*(Australia61!K133/Australia61!S133*Australia61!S134/Australia61!B134
 +Canada62!K133/Canada62!S133*Canada62!S134/Canada62!B134
 +Japan63!K133/Japan63!S133*Japan63!S134/Japan63!B134
 +Norway64!K133/Norway64!S133*Norway64!S134/Norway64!B134
 +Switzerland65!K133/Switzerland65!S133*Switzerland65!S134/Switzerland65!B134)
/(Australia61!K133/Australia61!B133
 +Canada62!K133/Canada62!B133
 +Japan63!K133/Japan63!B133
 +Norway64!K133/Norway64!B133
 +Switzerland65!K133/Switzerland65!B133))))</f>
        <v>-7.7905804222934458E-2</v>
      </c>
      <c r="P134" s="62">
        <f>IF(OR(
Australia61!L134   ="",Australia61!L133   ="",
Australia61!B134   ="",Australia61!B133   ="",
Australia61!T134   ="",Australia61!T133   ="",
Canada62!L134      ="",Canada62!L133      ="",
Canada62!B134      ="",Canada62!B133      ="",
Canada62!T134      ="",Canada62!T133      ="",
Japan63!L134       ="",Japan63!L133       ="",
Japan63!B134       ="",Japan63!B133       ="",
Japan63!T134       ="",Japan63!T133       ="",
Norway64!L134      ="",Norway64!L133      ="",
Norway64!B134      ="",Norway64!B133      ="",
Norway64!T134      ="",Norway64!T133      ="",
Switzerland65!L134 ="",Switzerland65!L133 ="",
Switzerland65!B134 ="",Switzerland65!B133 ="",
Switzerland65!T134 ="",Switzerland65!T133 =""),"",
LN(SQRT(
(Australia61!L134/Australia61!B134
 +Canada62!L134/Canada62!B134
 +Japan63!L134/Japan63!B134
 +Norway64!L134/Norway64!B134
 +Switzerland65!L134/Switzerland65!B134)
/(Australia61!L134/Australia61!T134*Australia61!T133/Australia61!B133
 +Canada62!L134/Canada62!T134*Canada62!T133/Canada62!B133
 +Japan63!L134/Japan63!T134*Japan63!T133/Japan63!B133
 +Norway64!L134/Norway64!T134*Norway64!T133/Norway64!B133
 +Switzerland65!L134/Switzerland65!T134*Switzerland65!T133/Switzerland65!B133)
*(Australia61!L133/Australia61!T133*Australia61!T134/Australia61!B134
 +Canada62!L133/Canada62!T133*Canada62!T134/Canada62!B134
 +Japan63!L133/Japan63!T133*Japan63!T134/Japan63!B134
 +Norway64!L133/Norway64!T133*Norway64!T134/Norway64!B134
 +Switzerland65!L133/Switzerland65!T133*Switzerland65!T134/Switzerland65!B134)
/(Australia61!L133/Australia61!B133
 +Canada62!L133/Canada62!B133
 +Japan63!L133/Japan63!B133
 +Norway64!L133/Norway64!B133
 +Switzerland65!L133/Switzerland65!B133))))</f>
        <v>-7.5046023664115863E-2</v>
      </c>
      <c r="Q134" s="61">
        <f t="shared" si="4"/>
        <v>1.2692366505739489E-3</v>
      </c>
      <c r="R134" s="61">
        <f t="shared" si="5"/>
        <v>-1.0470419031798239E-2</v>
      </c>
      <c r="S134" s="61">
        <f t="shared" si="6"/>
        <v>1.3890715798276249E-2</v>
      </c>
      <c r="T134" s="61">
        <f t="shared" si="7"/>
        <v>4.1583655317085647E-2</v>
      </c>
      <c r="U134" s="61">
        <f t="shared" si="8"/>
        <v>4.4443435875904241E-2</v>
      </c>
      <c r="V134" s="61">
        <f>IF(OR(
Australia61!V134   ="",
Australia61!U134   ="",
Canada62!V134      ="",
Canada62!U134      ="",
Japan63!V134       ="",
Japan63!U134       ="",
Norway64!V134      ="",
Norway64!U134      ="",
Switzerland65!V134 ="",
Switzerland65!U134 =""),"",
LN((Australia61!V134+Canada62!V134+Japan63!V134+Norway64!V134+Switzerland65!V134)
/(Australia61!U134+Canada62!U134+Japan63!U134+Norway64!U134+Switzerland65!U134)))</f>
        <v>-0.68221089702656434</v>
      </c>
      <c r="W134" s="61">
        <f>IF(OR(
Australia61!V134   ="",
Australia61!W134   ="",
Australia61!U134   ="",
Canada62!V134      ="",
Canada62!W134      ="",
Canada62!U134      ="",
Japan63!V134       ="",
Japan63!W134       ="",
Japan63!U134       ="",
Norway64!V134      ="",
Norway64!W134      ="",
Norway64!U134      ="",
Switzerland65!V134 ="",
Switzerland65!W134 ="",
Switzerland65!V134 =""),"",
LN((Australia61!V134*Australia61!W134+Canada62!V134*Canada62!W134+Japan63!V134*Japan63!W134+Norway64!V134*Norway64!W134+Switzerland65!V134*Switzerland65!W134)
/(Australia61!U134+Canada62!U134+Japan63!U134+Norway64!U134+Switzerland65!U134)))</f>
        <v>6.8113487385698592</v>
      </c>
      <c r="X134" s="61">
        <f>IF(OR(
Australia61!X134   ="",
Australia61!D134   ="",
Australia61!B134   ="",
Canada62!X134      ="",
Canada62!D134      ="",
Canada62!B134      ="",
Japan63!X134       ="",
Japan63!D134       ="",
Japan63!B134       ="",
Norway64!X134      ="",
Norway64!D134      ="",
Norway64!B134      ="",
Switzerland65!X134 ="",
Switzerland65!D134 ="",
Switzerland65!B134 =""),"",
(Australia61!X134*Australia61!D134/Australia61!B134
 +Canada62!X134*Canada62!D134/Canada62!B134
 +Japan63!X134*Japan63!D134/Japan63!B134
 +Norway64!X134*Norway64!D134/Norway64!B134
 +Switzerland65!X134*Switzerland65!D134/Switzerland65!B134)
/(Australia61!D134/Australia61!B134
 +Canada62!D134/Canada62!B134
 +Japan63!D134/Japan63!B134
 +Norway64!D134/Norway64!B134
 +Switzerland65!D134/Switzerland65!B134))</f>
        <v>0.63221317731028015</v>
      </c>
      <c r="Y134" s="61">
        <f>IF(OR(
Australia61!Y134   ="",
Australia61!D134   ="",
Australia61!B134   ="",
Canada62!Y134      ="",
Canada62!D134      ="",
Canada62!B134      ="",
Japan63!Y134       ="",
Japan63!D134       ="",
Japan63!B134       ="",
Norway64!Y134      ="",
Norway64!D134      ="",
Norway64!B134      ="",
Switzerland65!Y134 ="",
Switzerland65!D134 ="",
Switzerland65!B134 =""),"",
(Australia61!Y134/Australia61!B134
 +Canada62!Y134/Canada62!B134
 +Japan63!Y134/Japan63!B134
 +Norway64!Y134/Norway64!B134
 +Switzerland65!Y134/Switzerland65!B134)
/(Australia61!D134/Australia61!B134
 +Canada62!D134/Canada62!B134
 +Japan63!D134/Japan63!B134
 +Norway64!D134/Norway64!B134
 +Switzerland65!D134/Switzerland65!B134))</f>
        <v>0.15460422800154416</v>
      </c>
      <c r="Z134" s="61">
        <v>3.88</v>
      </c>
      <c r="AA134" s="62">
        <f t="shared" si="10"/>
        <v>0.18188945954002012</v>
      </c>
      <c r="AB134" s="61">
        <f>IF(OR(
Australia61!AB134   ="",
Australia61!D134   ="",
Australia61!B134   ="",
Canada62!AB134      ="",
Canada62!D134      ="",
Canada62!B134      ="",
Japan63!AB134       ="",
Japan63!D134       ="",
Japan63!B134       ="",
Norway64!AB134      ="",
Norway64!D134      ="",
Norway64!B134      ="",
Switzerland65!AB134 ="",
Switzerland65!D134 ="",
Switzerland65!B134 =""),"",
(Australia61!AB134*Australia61!D134/Australia61!B134
 +Canada62!AB134*Canada62!D134/Canada62!B134
 +Japan63!AB134*Japan63!D134/Japan63!B134
 +Norway64!AB134*Norway64!D134/Norway64!B134
 +Switzerland65!AB134*Switzerland65!D134/Switzerland65!B134)
/(Australia61!D134/Australia61!B134
 +Canada62!D134/Canada62!B134
 +Japan63!D134/Japan63!B134
 +Norway64!D134/Norway64!B134
 +Switzerland65!D134/Switzerland65!B134))</f>
        <v>1.2233214413443654</v>
      </c>
    </row>
    <row r="135" spans="1:28">
      <c r="A135" s="62">
        <v>2002</v>
      </c>
      <c r="B135" s="62">
        <f>IF(OR(
Australia61!AC135   ="",
Australia61!D135   ="",
Australia61!B135   ="",
Canada62!AC135      ="",
Canada62!D135      ="",
Canada62!B135      ="",
Japan63!AC135       ="",
Japan63!D135       ="",
Japan63!B135       ="",
Norway64!AC135      ="",
Norway64!D135      ="",
Norway64!B135      ="",
Switzerland65!AC135 ="",
Switzerland65!D135 ="",
Switzerland65!B135 =""),"",
(Australia61!AC135*Australia61!D135/Australia61!B135
 +Canada62!AC135*Canada62!D135/Canada62!B135
 +Japan63!AC135*Japan63!D135/Japan63!B135
 +Norway64!AC135*Norway64!D135/Norway64!B135
 +Switzerland65!AC135*Switzerland65!D135/Switzerland65!B135)
/(Australia61!D135/Australia61!B135
 +Canada62!D135/Canada62!B135
 +Japan63!D135/Japan63!B135
 +Norway64!D135/Norway64!B135
 +Switzerland65!D135/Switzerland65!B135))</f>
        <v>2.7010463169258668E-2</v>
      </c>
      <c r="C135" s="61">
        <f>IF(OR(
Australia61!F135   ="",
Australia61!D135   ="",
Australia61!B135   ="",
Canada62!F135      ="",
Canada62!D135      ="",
Canada62!B135      ="",
Japan63!F135       ="",
Japan63!D135       ="",
Japan63!B135       ="",
Norway64!F135      ="",
Norway64!D135      ="",
Norway64!B135      ="",
Switzerland65!F135 ="",
Switzerland65!D135 ="",
Switzerland65!B135 =""),"",
(Australia61!F135*Australia61!D135/Australia61!B135
 +Canada62!F135*Canada62!D135/Canada62!B135
 +Japan63!F135*Japan63!D135/Japan63!B135
 +Norway64!F135*Norway64!D135/Norway64!B135
 +Switzerland65!F135*Switzerland65!D135/Switzerland65!B135)
/(Australia61!D135/Australia61!B135
 +Canada62!D135/Canada62!B135
 +Japan63!D135/Japan63!B135
 +Norway64!D135/Norway64!B135
 +Switzerland65!D135/Switzerland65!B135))</f>
        <v>0.57236895715925529</v>
      </c>
      <c r="D135" s="61" t="str">
        <f>IF(OR(
Australia61!AE135   ="",
Australia61!D135   ="",
Australia61!B135   ="",
Canada62!AE135      ="",
Canada62!D135      ="",
Canada62!B135      ="",
Japan63!AE135       ="",
Japan63!D135       ="",
Japan63!B135       ="",
Norway64!AE135      ="",
Norway64!D135      ="",
Norway64!B135      ="",
Switzerland65!AE135 ="",
Switzerland65!D135 ="",
Switzerland65!B135 =""),"",
(Australia61!AE135*Australia61!D135/Australia61!B135
 +Canada62!AE135*Canada62!D135/Canada62!B135
 +Japan63!AE135*Japan63!D135/Japan63!B135
 +Norway64!AE135*Norway64!D135/Norway64!B135
 +Switzerland65!AE135*Switzerland65!D135/Switzerland65!B135)
/(Australia61!D135/Australia61!B135
 +Canada62!D135/Canada62!B135
 +Japan63!D135/Japan63!B135
 +Norway64!D135/Norway64!B135
 +Switzerland65!D135/Switzerland65!B135))</f>
        <v/>
      </c>
      <c r="E135" s="61">
        <f>IF(OR(
Australia61!H135   ="",
Australia61!D135   ="",
Australia61!B135   ="",
Canada62!H135      ="",
Canada62!D135      ="",
Canada62!B135      ="",
Japan63!H135       ="",
Japan63!D135       ="",
Japan63!B135       ="",
Norway64!H135      ="",
Norway64!D135      ="",
Norway64!B135      ="",
Switzerland65!H135 ="",
Switzerland65!D135 ="",
Switzerland65!B135 =""),"",
(Australia61!H135*Australia61!D135/Australia61!B135
 +Canada62!H135*Canada62!D135/Canada62!B135
 +Japan63!H135*Japan63!D135/Japan63!B135
 +Norway64!H135*Norway64!D135/Norway64!B135
 +Switzerland65!H135*Switzerland65!D135/Switzerland65!B135)
/(Australia61!D135/Australia61!B135
 +Canada62!D135/Canada62!B135
 +Japan63!D135/Japan63!B135
 +Norway64!D135/Norway64!B135
 +Switzerland65!D135/Switzerland65!B135))</f>
        <v>0.23067149237920095</v>
      </c>
      <c r="F135" s="61">
        <f>IF(OR(
Australia61!I135   ="",
Australia61!D135   ="",
Australia61!B135   ="",
Canada62!I135      ="",
Canada62!D135      ="",
Canada62!B135      ="",
Japan63!I135       ="",
Japan63!D135       ="",
Japan63!B135       ="",
Norway64!I135      ="",
Norway64!D135      ="",
Norway64!B135      ="",
Switzerland65!I135 ="",
Switzerland65!D135 ="",
Switzerland65!B135 =""),"",
(Australia61!I135/Australia61!B135
 +Canada62!I135/Canada62!B135
 +Japan63!I135/Japan63!B135
 +Norway64!I135/Norway64!B135
 +Switzerland65!I135/Switzerland65!B135)
/(Australia61!D135/Australia61!B135
 +Canada62!D135/Canada62!B135
 +Japan63!D135/Japan63!B135
 +Norway64!D135/Norway64!B135
 +Switzerland65!D135/Switzerland65!B135))</f>
        <v>0.18336166544446522</v>
      </c>
      <c r="G135" s="61">
        <f>IF(OR(
Australia61!J135   ="",
Australia61!D135   ="",
Australia61!B135   ="",
Canada62!J135      ="",
Canada62!D135      ="",
Canada62!B135      ="",
Japan63!J135       ="",
Japan63!D135       ="",
Japan63!B135       ="",
Norway64!J135      ="",
Norway64!D135      ="",
Norway64!B135      ="",
Switzerland65!J135 ="",
Switzerland65!D135 ="",
Switzerland65!B135 =""),"",
(Australia61!J135/Australia61!B135
 +Canada62!J135/Canada62!B135
 +Japan63!J135/Japan63!B135
 +Norway64!J135/Norway64!B135
 +Switzerland65!J135/Switzerland65!B135)
/(Australia61!D135/Australia61!B135
 +Canada62!D135/Canada62!B135
 +Japan63!D135/Japan63!B135
 +Norway64!D135/Norway64!B135
 +Switzerland65!D135/Switzerland65!B135))</f>
        <v>0.13815507250062298</v>
      </c>
      <c r="H135" s="61">
        <f>IF(OR(
Australia61!K135   ="",
Australia61!D135   ="",
Australia61!B135   ="",
Canada62!K135      ="",
Canada62!D135      ="",
Canada62!B135      ="",
Japan63!K135       ="",
Japan63!D135       ="",
Japan63!B135       ="",
Norway64!K135      ="",
Norway64!D135      ="",
Norway64!B135      ="",
Switzerland65!K135 ="",
Switzerland65!D135 ="",
Switzerland65!B135 =""),"",
(Australia61!K135/Australia61!B135
 +Canada62!K135/Canada62!B135
 +Japan63!K135/Japan63!B135
 +Norway64!K135/Norway64!B135
 +Switzerland65!K135/Switzerland65!B135)
/(Australia61!D135/Australia61!B135
 +Canada62!D135/Canada62!B135
 +Japan63!D135/Japan63!B135
 +Norway64!D135/Norway64!B135
 +Switzerland65!D135/Switzerland65!B135))</f>
        <v>0.156158186532594</v>
      </c>
      <c r="I135" s="61">
        <f>IF(OR(
Australia61!L135   ="",
Australia61!D135   ="",
Australia61!B135   ="",
Canada62!L135      ="",
Canada62!D135      ="",
Canada62!B135      ="",
Japan63!L135       ="",
Japan63!D135       ="",
Japan63!B135       ="",
Norway64!L135      ="",
Norway64!D135      ="",
Norway64!B135      ="",
Switzerland65!L135 ="",
Switzerland65!D135 ="",
Switzerland65!B135 =""),"",
(Australia61!L135/Australia61!B135
 +Canada62!L135/Canada62!B135
 +Japan63!L135/Japan63!B135
 +Norway64!L135/Norway64!B135
 +Switzerland65!L135/Switzerland65!B135)
/(Australia61!D135/Australia61!B135
 +Canada62!D135/Canada62!B135
 +Japan63!D135/Japan63!B135
 +Norway64!D135/Norway64!B135
 +Switzerland65!D135/Switzerland65!B135))</f>
        <v>0.13261642902922199</v>
      </c>
      <c r="J135" s="61">
        <f t="shared" si="9"/>
        <v>2.3541757503372007E-2</v>
      </c>
      <c r="K135" s="62">
        <f>IF(OR(
Australia61!D135   ="",Australia61!D134   ="",
Australia61!B135   ="",Australia61!B134   ="",
Australia61!N135   ="",Australia61!N134   ="",
Canada62!D135      ="",Canada62!D134      ="",
Canada62!B135      ="",Canada62!B134      ="",
Canada62!N135      ="",Canada62!N134      ="",
Japan63!D135       ="",Japan63!D134       ="",
Japan63!B135       ="",Japan63!B134       ="",
Japan63!N135       ="",Japan63!N134       ="",
Norway64!D135      ="",Norway64!D134      ="",
Norway64!B135      ="",Norway64!B134      ="",
Norway64!N135      ="",Norway64!N134      ="",
Switzerland65!D135 ="",Switzerland65!D134 ="",
Switzerland65!B135 ="",Switzerland65!B134 ="",
Switzerland65!N135 ="",Switzerland65!N134 =""),"",
LN(SQRT(
(Australia61!D135/Australia61!B135
 +Canada62!D135/Canada62!B135
 +Japan63!D135/Japan63!B135
 +Norway64!D135/Norway64!B135
 +Switzerland65!D135/Switzerland65!B135)
/(Australia61!D135/Australia61!N135*Australia61!N134/Australia61!B134
 +Canada62!D135/Canada62!N135*Canada62!N134/Canada62!B134
 +Japan63!D135/Japan63!N135*Japan63!N134/Japan63!B134
 +Norway64!D135/Norway64!N135*Norway64!N134/Norway64!B134
 +Switzerland65!D135/Switzerland65!N135*Switzerland65!N134/Switzerland65!B134)
*(Australia61!D134/Australia61!N134*Australia61!N135/Australia61!B135
 +Canada62!D134/Canada62!N134*Canada62!N135/Canada62!B135
 +Japan63!D134/Japan63!N134*Japan63!N135/Japan63!B135
 +Norway64!D134/Norway64!N134*Norway64!N135/Norway64!B135
 +Switzerland65!D134/Switzerland65!N134*Switzerland65!N135/Switzerland65!B135)
/(Australia61!D134/Australia61!B134
 +Canada62!D134/Canada62!B134
 +Japan63!D134/Japan63!B134
 +Norway64!D134/Norway64!B134
 +Switzerland65!D134/Switzerland65!B134))))</f>
        <v>8.8113602071589442E-2</v>
      </c>
      <c r="L135" s="62">
        <f>IF(OR(
Australia61!F135   ="",Australia61!F134   ="",
Australia61!D135   ="",Australia61!D134   ="",
Australia61!B135   ="",Australia61!B134   ="",
Australia61!P135   ="",Australia61!P134   ="",
Canada62!F135      ="",Canada62!F134      ="",
Canada62!D135      ="",Canada62!D134      ="",
Canada62!B135      ="",Canada62!B134      ="",
Canada62!P135      ="",Canada62!P134      ="",
Japan63!F135       ="",Japan63!F134       ="",
Japan63!D135       ="",Japan63!D134       ="",
Japan63!B135       ="",Japan63!B134       ="",
Japan63!P135       ="",Japan63!P134       ="",
Norway64!F135      ="",Norway64!F134      ="",
Norway64!D135      ="",Norway64!D134      ="",
Norway64!B135      ="",Norway64!B134      ="",
Norway64!P135      ="",Norway64!P134      ="",
Switzerland65!F135 ="",Switzerland65!F134 ="",
Switzerland65!D135 ="",Switzerland65!D134 ="",
Switzerland65!B135 ="",Switzerland65!B134 ="",
Switzerland65!P135 ="",Switzerland65!P134 =""),"",
LN(SQRT(
(Australia61!D135*Australia61!F135/Australia61!B135
 +Canada62!D135*Canada62!F135/Canada62!B135
 +Japan63!D135*Japan63!F135/Japan63!B135
 +Norway64!D135*Norway64!F135/Norway64!B135
 +Switzerland65!D135*Switzerland65!F135/Switzerland65!B135)
/(Australia61!D135*Australia61!F135/Australia61!P135*Australia61!P134/Australia61!B134
 +Canada62!D135*Canada62!F135/Canada62!P135*Canada62!P134/Canada62!B134
 +Japan63!D135*Japan63!F135/Japan63!P135*Japan63!P134/Japan63!B134
 +Norway64!D135*Norway64!F135/Norway64!P135*Norway64!P134/Norway64!B134
 +Switzerland65!D135*Switzerland65!F135/Switzerland65!P135*Switzerland65!P134/Switzerland65!B134)
*(Australia61!D134*Australia61!F134/Australia61!P134*Australia61!P135/Australia61!B135
 +Canada62!D134*Canada62!F134/Canada62!P134*Canada62!P135/Canada62!B135
 +Japan63!D134*Japan63!F134/Japan63!P134*Japan63!P135/Japan63!B135
 +Norway64!D134*Norway64!F134/Norway64!P134*Norway64!P135/Norway64!B135
 +Switzerland65!D134*Switzerland65!F134/Switzerland65!P134*Switzerland65!P135/Switzerland65!B135)
/(Australia61!D134*Australia61!F134/Australia61!B134
 +Canada62!D134*Canada62!F134/Canada62!B134
 +Japan63!D134*Japan63!F134/Japan63!B134
 +Norway64!D134*Norway64!F134/Norway64!B134
 +Switzerland65!D134*Switzerland65!F134/Switzerland65!B134))))</f>
        <v>8.8224346608776302E-2</v>
      </c>
      <c r="M135" s="62">
        <f>IF(OR(
Australia61!H135   ="",Australia61!H134   ="",
Australia61!D135   ="",Australia61!D134   ="",
Australia61!B135   ="",Australia61!B134   ="",
Australia61!Q135   ="",Australia61!Q134   ="",
Canada62!H135      ="",Canada62!H134      ="",
Canada62!D135      ="",Canada62!D134      ="",
Canada62!B135      ="",Canada62!B134      ="",
Canada62!Q135      ="",Canada62!Q134      ="",
Japan63!H135       ="",Japan63!H134       ="",
Japan63!D135       ="",Japan63!D134       ="",
Japan63!B135       ="",Japan63!B134       ="",
Japan63!Q135       ="",Japan63!Q134       ="",
Norway64!H135      ="",Norway64!H134      ="",
Norway64!D135      ="",Norway64!D134      ="",
Norway64!B135      ="",Norway64!B134      ="",
Norway64!Q135      ="",Norway64!Q134      ="",
Switzerland65!H135 ="",Switzerland65!H134 ="",
Switzerland65!D135 ="",Switzerland65!D134 ="",
Switzerland65!B135 ="",Switzerland65!B134 ="",
Switzerland65!Q135 ="",Switzerland65!Q134 =""),"",
LN(SQRT(
(Australia61!D135*Australia61!H135/Australia61!B135
 +Canada62!D135*Canada62!H135/Canada62!B135
 +Japan63!D135*Japan63!H135/Japan63!B135
 +Norway64!D135*Norway64!H135/Norway64!B135
 +Switzerland65!D135*Switzerland65!H135/Switzerland65!B135)
/(Australia61!D135*Australia61!H135/Australia61!Q135*Australia61!Q134/Australia61!B134
 +Canada62!D135*Canada62!H135/Canada62!Q135*Canada62!Q134/Canada62!B134
 +Japan63!D135*Japan63!H135/Japan63!Q135*Japan63!Q134/Japan63!B134
 +Norway64!D135*Norway64!H135/Norway64!Q135*Norway64!Q134/Norway64!B134
 +Switzerland65!D135*Switzerland65!H135/Switzerland65!Q135*Switzerland65!Q134/Switzerland65!B134)
*(Australia61!D134*Australia61!H134/Australia61!Q134*Australia61!Q135/Australia61!B135
 +Canada62!D134*Canada62!H134/Canada62!Q134*Canada62!Q135/Canada62!B135
 +Japan63!D134*Japan63!H134/Japan63!Q134*Japan63!Q135/Japan63!B135
 +Norway64!D134*Norway64!H134/Norway64!Q134*Norway64!Q135/Norway64!B135
 +Switzerland65!D134*Switzerland65!H134/Switzerland65!Q134*Switzerland65!Q135/Switzerland65!B135)
/(Australia61!D134*Australia61!H134/Australia61!B134
 +Canada62!D134*Canada62!H134/Canada62!B134
 +Japan63!D134*Japan63!H134/Japan63!B134
 +Norway64!D134*Norway64!H134/Norway64!B134
 +Switzerland65!D134*Switzerland65!H134/Switzerland65!B134))))</f>
        <v>8.0461809470854032E-2</v>
      </c>
      <c r="N135" s="62">
        <f>IF(OR(
Australia61!I135   ="",Australia61!I134   ="",
Australia61!B135   ="",Australia61!B134   ="",
Australia61!R135   ="",Australia61!R134   ="",
Canada62!I135      ="",Canada62!I134      ="",
Canada62!B135      ="",Canada62!B134      ="",
Canada62!R135      ="",Canada62!R134      ="",
Japan63!I135       ="",Japan63!I134       ="",
Japan63!B135       ="",Japan63!B134       ="",
Japan63!R135       ="",Japan63!R134       ="",
Norway64!I135      ="",Norway64!I134      ="",
Norway64!B135      ="",Norway64!B134      ="",
Norway64!R135      ="",Norway64!R134      ="",
Switzerland65!I135 ="",Switzerland65!I134 ="",
Switzerland65!B135 ="",Switzerland65!B134 ="",
Switzerland65!R135 ="",Switzerland65!R134 =""),"",
LN(SQRT(
(Australia61!I135/Australia61!B135
 +Canada62!I135/Canada62!B135
 +Japan63!I135/Japan63!B135
 +Norway64!I135/Norway64!B135
 +Switzerland65!I135/Switzerland65!B135)
/(Australia61!I135/Australia61!R135*Australia61!R134/Australia61!B134
 +Canada62!I135/Canada62!R135*Canada62!R134/Canada62!B134
 +Japan63!I135/Japan63!R135*Japan63!R134/Japan63!B134
 +Norway64!I135/Norway64!R135*Norway64!R134/Norway64!B134
 +Switzerland65!I135/Switzerland65!R135*Switzerland65!R134/Switzerland65!B134)
*(Australia61!I134/Australia61!R134*Australia61!R135/Australia61!B135
 +Canada62!I134/Canada62!R134*Canada62!R135/Canada62!B135
 +Japan63!I134/Japan63!R134*Japan63!R135/Japan63!B135
 +Norway64!I134/Norway64!R134*Norway64!R135/Norway64!B135
 +Switzerland65!I134/Switzerland65!R134*Switzerland65!R135/Switzerland65!B135)
/(Australia61!I134/Australia61!B134
 +Canada62!I134/Canada62!B134
 +Japan63!I134/Japan63!B134
 +Norway64!I134/Norway64!B134
 +Switzerland65!I134/Switzerland65!B134))))</f>
        <v>0.10523704217058304</v>
      </c>
      <c r="O135" s="62">
        <f>IF(OR(
Australia61!K135   ="",Australia61!K134   ="",
Australia61!B135   ="",Australia61!B134   ="",
Australia61!S135   ="",Australia61!S134   ="",
Canada62!K135      ="",Canada62!K134      ="",
Canada62!B135      ="",Canada62!B134      ="",
Canada62!S135      ="",Canada62!S134      ="",
Japan63!K135       ="",Japan63!K134       ="",
Japan63!B135       ="",Japan63!B134       ="",
Japan63!S135       ="",Japan63!S134       ="",
Norway64!K135      ="",Norway64!K134      ="",
Norway64!B135      ="",Norway64!B134      ="",
Norway64!S135      ="",Norway64!S134      ="",
Switzerland65!K135 ="",Switzerland65!K134 ="",
Switzerland65!B135 ="",Switzerland65!B134 ="",
Switzerland65!S135 ="",Switzerland65!S134 =""),"",
LN(SQRT(
(Australia61!K135/Australia61!B135
 +Canada62!K135/Canada62!B135
 +Japan63!K135/Japan63!B135
 +Norway64!K135/Norway64!B135
 +Switzerland65!K135/Switzerland65!B135)
/(Australia61!K135/Australia61!S135*Australia61!S134/Australia61!B134
 +Canada62!K135/Canada62!S135*Canada62!S134/Canada62!B134
 +Japan63!K135/Japan63!S135*Japan63!S134/Japan63!B134
 +Norway64!K135/Norway64!S135*Norway64!S134/Norway64!B134
 +Switzerland65!K135/Switzerland65!S135*Switzerland65!S134/Switzerland65!B134)
*(Australia61!K134/Australia61!S134*Australia61!S135/Australia61!B135
 +Canada62!K134/Canada62!S134*Canada62!S135/Canada62!B135
 +Japan63!K134/Japan63!S134*Japan63!S135/Japan63!B135
 +Norway64!K134/Norway64!S134*Norway64!S135/Norway64!B135
 +Switzerland65!K134/Switzerland65!S134*Switzerland65!S135/Switzerland65!B135)
/(Australia61!K134/Australia61!B134
 +Canada62!K134/Canada62!B134
 +Japan63!K134/Japan63!B134
 +Norway64!K134/Norway64!B134
 +Switzerland65!K134/Switzerland65!B134))))</f>
        <v>6.7658830475752413E-2</v>
      </c>
      <c r="P135" s="62">
        <f>IF(OR(
Australia61!L135   ="",Australia61!L134   ="",
Australia61!B135   ="",Australia61!B134   ="",
Australia61!T135   ="",Australia61!T134   ="",
Canada62!L135      ="",Canada62!L134      ="",
Canada62!B135      ="",Canada62!B134      ="",
Canada62!T135      ="",Canada62!T134      ="",
Japan63!L135       ="",Japan63!L134       ="",
Japan63!B135       ="",Japan63!B134       ="",
Japan63!T135       ="",Japan63!T134       ="",
Norway64!L135      ="",Norway64!L134      ="",
Norway64!B135      ="",Norway64!B134      ="",
Norway64!T135      ="",Norway64!T134      ="",
Switzerland65!L135 ="",Switzerland65!L134 ="",
Switzerland65!B135 ="",Switzerland65!B134 ="",
Switzerland65!T135 ="",Switzerland65!T134 =""),"",
LN(SQRT(
(Australia61!L135/Australia61!B135
 +Canada62!L135/Canada62!B135
 +Japan63!L135/Japan63!B135
 +Norway64!L135/Norway64!B135
 +Switzerland65!L135/Switzerland65!B135)
/(Australia61!L135/Australia61!T135*Australia61!T134/Australia61!B134
 +Canada62!L135/Canada62!T135*Canada62!T134/Canada62!B134
 +Japan63!L135/Japan63!T135*Japan63!T134/Japan63!B134
 +Norway64!L135/Norway64!T135*Norway64!T134/Norway64!B134
 +Switzerland65!L135/Switzerland65!T135*Switzerland65!T134/Switzerland65!B134)
*(Australia61!L134/Australia61!T134*Australia61!T135/Australia61!B135
 +Canada62!L134/Canada62!T134*Canada62!T135/Canada62!B135
 +Japan63!L134/Japan63!T134*Japan63!T135/Japan63!B135
 +Norway64!L134/Norway64!T134*Norway64!T135/Norway64!B135
 +Switzerland65!L134/Switzerland65!T134*Switzerland65!T135/Switzerland65!B135)
/(Australia61!L134/Australia61!B134
 +Canada62!L134/Canada62!B134
 +Japan63!L134/Japan63!B134
 +Norway64!L134/Norway64!B134
 +Switzerland65!L134/Switzerland65!B134))))</f>
        <v>7.5864706624525921E-2</v>
      </c>
      <c r="Q135" s="61">
        <f t="shared" si="4"/>
        <v>1.1074453718686039E-4</v>
      </c>
      <c r="R135" s="61">
        <f t="shared" si="5"/>
        <v>-7.6517926007354103E-3</v>
      </c>
      <c r="S135" s="61">
        <f t="shared" si="6"/>
        <v>1.7123440098993595E-2</v>
      </c>
      <c r="T135" s="61">
        <f t="shared" si="7"/>
        <v>-2.0454771595837029E-2</v>
      </c>
      <c r="U135" s="61">
        <f t="shared" si="8"/>
        <v>-1.2248895447063521E-2</v>
      </c>
      <c r="V135" s="61">
        <f>IF(OR(
Australia61!V135   ="",
Australia61!U135   ="",
Canada62!V135      ="",
Canada62!U135      ="",
Japan63!V135       ="",
Japan63!U135       ="",
Norway64!V135      ="",
Norway64!U135      ="",
Switzerland65!V135 ="",
Switzerland65!U135 =""),"",
LN((Australia61!V135+Canada62!V135+Japan63!V135+Norway64!V135+Switzerland65!V135)
/(Australia61!U135+Canada62!U135+Japan63!U135+Norway64!U135+Switzerland65!U135)))</f>
        <v>-0.68800831255260897</v>
      </c>
      <c r="W135" s="61">
        <f>IF(OR(
Australia61!V135   ="",
Australia61!W135   ="",
Australia61!U135   ="",
Canada62!V135      ="",
Canada62!W135      ="",
Canada62!U135      ="",
Japan63!V135       ="",
Japan63!W135       ="",
Japan63!U135       ="",
Norway64!V135      ="",
Norway64!W135      ="",
Norway64!U135      ="",
Switzerland65!V135 ="",
Switzerland65!W135 ="",
Switzerland65!V135 =""),"",
LN((Australia61!V135*Australia61!W135+Canada62!V135*Canada62!W135+Japan63!V135*Japan63!W135+Norway64!V135*Norway64!W135+Switzerland65!V135*Switzerland65!W135)
/(Australia61!U135+Canada62!U135+Japan63!U135+Norway64!U135+Switzerland65!U135)))</f>
        <v>6.7978299671771198</v>
      </c>
      <c r="X135" s="61">
        <f>IF(OR(
Australia61!X135   ="",
Australia61!D135   ="",
Australia61!B135   ="",
Canada62!X135      ="",
Canada62!D135      ="",
Canada62!B135      ="",
Japan63!X135       ="",
Japan63!D135       ="",
Japan63!B135       ="",
Norway64!X135      ="",
Norway64!D135      ="",
Norway64!B135      ="",
Switzerland65!X135 ="",
Switzerland65!D135 ="",
Switzerland65!B135 =""),"",
(Australia61!X135*Australia61!D135/Australia61!B135
 +Canada62!X135*Canada62!D135/Canada62!B135
 +Japan63!X135*Japan63!D135/Japan63!B135
 +Norway64!X135*Norway64!D135/Norway64!B135
 +Switzerland65!X135*Switzerland65!D135/Switzerland65!B135)
/(Australia61!D135/Australia61!B135
 +Canada62!D135/Canada62!B135
 +Japan63!D135/Japan63!B135
 +Norway64!D135/Norway64!B135
 +Switzerland65!D135/Switzerland65!B135))</f>
        <v>0.62558301503291625</v>
      </c>
      <c r="Y135" s="61">
        <f>IF(OR(
Australia61!Y135   ="",
Australia61!D135   ="",
Australia61!B135   ="",
Canada62!Y135      ="",
Canada62!D135      ="",
Canada62!B135      ="",
Japan63!Y135       ="",
Japan63!D135       ="",
Japan63!B135       ="",
Norway64!Y135      ="",
Norway64!D135      ="",
Norway64!B135      ="",
Switzerland65!Y135 ="",
Switzerland65!D135 ="",
Switzerland65!B135 =""),"",
(Australia61!Y135/Australia61!B135
 +Canada62!Y135/Canada62!B135
 +Japan63!Y135/Japan63!B135
 +Norway64!Y135/Norway64!B135
 +Switzerland65!Y135/Switzerland65!B135)
/(Australia61!D135/Australia61!B135
 +Canada62!D135/Canada62!B135
 +Japan63!D135/Japan63!B135
 +Norway64!D135/Norway64!B135
 +Switzerland65!D135/Switzerland65!B135))</f>
        <v>0.15560788140729914</v>
      </c>
      <c r="Z135" s="61">
        <v>1.67</v>
      </c>
      <c r="AA135" s="62">
        <f t="shared" si="10"/>
        <v>-4.9313602071589441E-2</v>
      </c>
      <c r="AB135" s="61">
        <f>IF(OR(
Australia61!AB135   ="",
Australia61!D135   ="",
Australia61!B135   ="",
Canada62!AB135      ="",
Canada62!D135      ="",
Canada62!B135      ="",
Japan63!AB135       ="",
Japan63!D135       ="",
Japan63!B135       ="",
Norway64!AB135      ="",
Norway64!D135      ="",
Norway64!B135      ="",
Switzerland65!AB135 ="",
Switzerland65!D135 ="",
Switzerland65!B135 =""),"",
(Australia61!AB135*Australia61!D135/Australia61!B135
 +Canada62!AB135*Canada62!D135/Canada62!B135
 +Japan63!AB135*Japan63!D135/Japan63!B135
 +Norway64!AB135*Norway64!D135/Norway64!B135
 +Switzerland65!AB135*Switzerland65!D135/Switzerland65!B135)
/(Australia61!D135/Australia61!B135
 +Canada62!D135/Canada62!B135
 +Japan63!D135/Japan63!B135
 +Norway64!D135/Norway64!B135
 +Switzerland65!D135/Switzerland65!B135))</f>
        <v>1.2828884997062933</v>
      </c>
    </row>
    <row r="136" spans="1:28">
      <c r="A136" s="62">
        <v>2003</v>
      </c>
      <c r="B136" s="62">
        <f>IF(OR(
Australia61!AC136   ="",
Australia61!D136   ="",
Australia61!B136   ="",
Canada62!AC136      ="",
Canada62!D136      ="",
Canada62!B136      ="",
Japan63!AC136       ="",
Japan63!D136       ="",
Japan63!B136       ="",
Norway64!AC136      ="",
Norway64!D136      ="",
Norway64!B136      ="",
Switzerland65!AC136 ="",
Switzerland65!D136 ="",
Switzerland65!B136 =""),"",
(Australia61!AC136*Australia61!D136/Australia61!B136
 +Canada62!AC136*Canada62!D136/Canada62!B136
 +Japan63!AC136*Japan63!D136/Japan63!B136
 +Norway64!AC136*Norway64!D136/Norway64!B136
 +Switzerland65!AC136*Switzerland65!D136/Switzerland65!B136)
/(Australia61!D136/Australia61!B136
 +Canada62!D136/Canada62!B136
 +Japan63!D136/Japan63!B136
 +Norway64!D136/Norway64!B136
 +Switzerland65!D136/Switzerland65!B136))</f>
        <v>2.6998187617620538E-2</v>
      </c>
      <c r="C136" s="61">
        <f>IF(OR(
Australia61!F136   ="",
Australia61!D136   ="",
Australia61!B136   ="",
Canada62!F136      ="",
Canada62!D136      ="",
Canada62!B136      ="",
Japan63!F136       ="",
Japan63!D136       ="",
Japan63!B136       ="",
Norway64!F136      ="",
Norway64!D136      ="",
Norway64!B136      ="",
Switzerland65!F136 ="",
Switzerland65!D136 ="",
Switzerland65!B136 =""),"",
(Australia61!F136*Australia61!D136/Australia61!B136
 +Canada62!F136*Canada62!D136/Canada62!B136
 +Japan63!F136*Japan63!D136/Japan63!B136
 +Norway64!F136*Norway64!D136/Norway64!B136
 +Switzerland65!F136*Switzerland65!D136/Switzerland65!B136)
/(Australia61!D136/Australia61!B136
 +Canada62!D136/Canada62!B136
 +Japan63!D136/Japan63!B136
 +Norway64!D136/Norway64!B136
 +Switzerland65!D136/Switzerland65!B136))</f>
        <v>0.57029584743836459</v>
      </c>
      <c r="D136" s="61" t="str">
        <f>IF(OR(
Australia61!AE136   ="",
Australia61!D136   ="",
Australia61!B136   ="",
Canada62!AE136      ="",
Canada62!D136      ="",
Canada62!B136      ="",
Japan63!AE136       ="",
Japan63!D136       ="",
Japan63!B136       ="",
Norway64!AE136      ="",
Norway64!D136      ="",
Norway64!B136      ="",
Switzerland65!AE136 ="",
Switzerland65!D136 ="",
Switzerland65!B136 =""),"",
(Australia61!AE136*Australia61!D136/Australia61!B136
 +Canada62!AE136*Canada62!D136/Canada62!B136
 +Japan63!AE136*Japan63!D136/Japan63!B136
 +Norway64!AE136*Norway64!D136/Norway64!B136
 +Switzerland65!AE136*Switzerland65!D136/Switzerland65!B136)
/(Australia61!D136/Australia61!B136
 +Canada62!D136/Canada62!B136
 +Japan63!D136/Japan63!B136
 +Norway64!D136/Norway64!B136
 +Switzerland65!D136/Switzerland65!B136))</f>
        <v/>
      </c>
      <c r="E136" s="61">
        <f>IF(OR(
Australia61!H136   ="",
Australia61!D136   ="",
Australia61!B136   ="",
Canada62!H136      ="",
Canada62!D136      ="",
Canada62!B136      ="",
Japan63!H136       ="",
Japan63!D136       ="",
Japan63!B136       ="",
Norway64!H136      ="",
Norway64!D136      ="",
Norway64!B136      ="",
Switzerland65!H136 ="",
Switzerland65!D136 ="",
Switzerland65!B136 =""),"",
(Australia61!H136*Australia61!D136/Australia61!B136
 +Canada62!H136*Canada62!D136/Canada62!B136
 +Japan63!H136*Japan63!D136/Japan63!B136
 +Norway64!H136*Norway64!D136/Norway64!B136
 +Switzerland65!H136*Switzerland65!D136/Switzerland65!B136)
/(Australia61!D136/Australia61!B136
 +Canada62!D136/Canada62!B136
 +Japan63!D136/Japan63!B136
 +Norway64!D136/Norway64!B136
 +Switzerland65!D136/Switzerland65!B136))</f>
        <v>0.22782544832104071</v>
      </c>
      <c r="F136" s="61">
        <f>IF(OR(
Australia61!I136   ="",
Australia61!D136   ="",
Australia61!B136   ="",
Canada62!I136      ="",
Canada62!D136      ="",
Canada62!B136      ="",
Japan63!I136       ="",
Japan63!D136       ="",
Japan63!B136       ="",
Norway64!I136      ="",
Norway64!D136      ="",
Norway64!B136      ="",
Switzerland65!I136 ="",
Switzerland65!D136 ="",
Switzerland65!B136 =""),"",
(Australia61!I136/Australia61!B136
 +Canada62!I136/Canada62!B136
 +Japan63!I136/Japan63!B136
 +Norway64!I136/Norway64!B136
 +Switzerland65!I136/Switzerland65!B136)
/(Australia61!D136/Australia61!B136
 +Canada62!D136/Canada62!B136
 +Japan63!D136/Japan63!B136
 +Norway64!D136/Norway64!B136
 +Switzerland65!D136/Switzerland65!B136))</f>
        <v>0.18365205191690834</v>
      </c>
      <c r="G136" s="61">
        <f>IF(OR(
Australia61!J136   ="",
Australia61!D136   ="",
Australia61!B136   ="",
Canada62!J136      ="",
Canada62!D136      ="",
Canada62!B136      ="",
Japan63!J136       ="",
Japan63!D136       ="",
Japan63!B136       ="",
Norway64!J136      ="",
Norway64!D136      ="",
Norway64!B136      ="",
Switzerland65!J136 ="",
Switzerland65!D136 ="",
Switzerland65!B136 =""),"",
(Australia61!J136/Australia61!B136
 +Canada62!J136/Canada62!B136
 +Japan63!J136/Japan63!B136
 +Norway64!J136/Norway64!B136
 +Switzerland65!J136/Switzerland65!B136)
/(Australia61!D136/Australia61!B136
 +Canada62!D136/Canada62!B136
 +Japan63!D136/Japan63!B136
 +Norway64!D136/Norway64!B136
 +Switzerland65!D136/Switzerland65!B136))</f>
        <v>0.13720600998324317</v>
      </c>
      <c r="H136" s="61">
        <f>IF(OR(
Australia61!K136   ="",
Australia61!D136   ="",
Australia61!B136   ="",
Canada62!K136      ="",
Canada62!D136      ="",
Canada62!B136      ="",
Japan63!K136       ="",
Japan63!D136       ="",
Japan63!B136       ="",
Norway64!K136      ="",
Norway64!D136      ="",
Norway64!B136      ="",
Switzerland65!K136 ="",
Switzerland65!D136 ="",
Switzerland65!B136 =""),"",
(Australia61!K136/Australia61!B136
 +Canada62!K136/Canada62!B136
 +Japan63!K136/Japan63!B136
 +Norway64!K136/Norway64!B136
 +Switzerland65!K136/Switzerland65!B136)
/(Australia61!D136/Australia61!B136
 +Canada62!D136/Canada62!B136
 +Japan63!D136/Japan63!B136
 +Norway64!D136/Norway64!B136
 +Switzerland65!D136/Switzerland65!B136))</f>
        <v>0.15641021233257402</v>
      </c>
      <c r="I136" s="61">
        <f>IF(OR(
Australia61!L136   ="",
Australia61!D136   ="",
Australia61!B136   ="",
Canada62!L136      ="",
Canada62!D136      ="",
Canada62!B136      ="",
Japan63!L136       ="",
Japan63!D136       ="",
Japan63!B136       ="",
Norway64!L136      ="",
Norway64!D136      ="",
Norway64!B136      ="",
Switzerland65!L136 ="",
Switzerland65!D136 ="",
Switzerland65!B136 =""),"",
(Australia61!L136/Australia61!B136
 +Canada62!L136/Canada62!B136
 +Japan63!L136/Japan63!B136
 +Norway64!L136/Norway64!B136
 +Switzerland65!L136/Switzerland65!B136)
/(Australia61!D136/Australia61!B136
 +Canada62!D136/Canada62!B136
 +Japan63!D136/Japan63!B136
 +Norway64!D136/Norway64!B136
 +Switzerland65!D136/Switzerland65!B136))</f>
        <v>0.13500232439303717</v>
      </c>
      <c r="J136" s="61">
        <f t="shared" si="9"/>
        <v>2.1407887939536852E-2</v>
      </c>
      <c r="K136" s="62">
        <f>IF(OR(
Australia61!D136   ="",Australia61!D135   ="",
Australia61!B136   ="",Australia61!B135   ="",
Australia61!N136   ="",Australia61!N135   ="",
Canada62!D136      ="",Canada62!D135      ="",
Canada62!B136      ="",Canada62!B135      ="",
Canada62!N136      ="",Canada62!N135      ="",
Japan63!D136       ="",Japan63!D135       ="",
Japan63!B136       ="",Japan63!B135       ="",
Japan63!N136       ="",Japan63!N135       ="",
Norway64!D136      ="",Norway64!D135      ="",
Norway64!B136      ="",Norway64!B135      ="",
Norway64!N136      ="",Norway64!N135      ="",
Switzerland65!D136 ="",Switzerland65!D135 ="",
Switzerland65!B136 ="",Switzerland65!B135 ="",
Switzerland65!N136 ="",Switzerland65!N135 =""),"",
LN(SQRT(
(Australia61!D136/Australia61!B136
 +Canada62!D136/Canada62!B136
 +Japan63!D136/Japan63!B136
 +Norway64!D136/Norway64!B136
 +Switzerland65!D136/Switzerland65!B136)
/(Australia61!D136/Australia61!N136*Australia61!N135/Australia61!B135
 +Canada62!D136/Canada62!N136*Canada62!N135/Canada62!B135
 +Japan63!D136/Japan63!N136*Japan63!N135/Japan63!B135
 +Norway64!D136/Norway64!N136*Norway64!N135/Norway64!B135
 +Switzerland65!D136/Switzerland65!N136*Switzerland65!N135/Switzerland65!B135)
*(Australia61!D135/Australia61!N135*Australia61!N136/Australia61!B136
 +Canada62!D135/Canada62!N135*Canada62!N136/Canada62!B136
 +Japan63!D135/Japan63!N135*Japan63!N136/Japan63!B136
 +Norway64!D135/Norway64!N135*Norway64!N136/Norway64!B136
 +Switzerland65!D135/Switzerland65!N135*Switzerland65!N136/Switzerland65!B136)
/(Australia61!D135/Australia61!B135
 +Canada62!D135/Canada62!B135
 +Japan63!D135/Japan63!B135
 +Norway64!D135/Norway64!B135
 +Switzerland65!D135/Switzerland65!B135))))</f>
        <v>0.13032814634033452</v>
      </c>
      <c r="L136" s="62">
        <f>IF(OR(
Australia61!F136   ="",Australia61!F135   ="",
Australia61!D136   ="",Australia61!D135   ="",
Australia61!B136   ="",Australia61!B135   ="",
Australia61!P136   ="",Australia61!P135   ="",
Canada62!F136      ="",Canada62!F135      ="",
Canada62!D136      ="",Canada62!D135      ="",
Canada62!B136      ="",Canada62!B135      ="",
Canada62!P136      ="",Canada62!P135      ="",
Japan63!F136       ="",Japan63!F135       ="",
Japan63!D136       ="",Japan63!D135       ="",
Japan63!B136       ="",Japan63!B135       ="",
Japan63!P136       ="",Japan63!P135       ="",
Norway64!F136      ="",Norway64!F135      ="",
Norway64!D136      ="",Norway64!D135      ="",
Norway64!B136      ="",Norway64!B135      ="",
Norway64!P136      ="",Norway64!P135      ="",
Switzerland65!F136 ="",Switzerland65!F135 ="",
Switzerland65!D136 ="",Switzerland65!D135 ="",
Switzerland65!B136 ="",Switzerland65!B135 ="",
Switzerland65!P136 ="",Switzerland65!P135 =""),"",
LN(SQRT(
(Australia61!D136*Australia61!F136/Australia61!B136
 +Canada62!D136*Canada62!F136/Canada62!B136
 +Japan63!D136*Japan63!F136/Japan63!B136
 +Norway64!D136*Norway64!F136/Norway64!B136
 +Switzerland65!D136*Switzerland65!F136/Switzerland65!B136)
/(Australia61!D136*Australia61!F136/Australia61!P136*Australia61!P135/Australia61!B135
 +Canada62!D136*Canada62!F136/Canada62!P136*Canada62!P135/Canada62!B135
 +Japan63!D136*Japan63!F136/Japan63!P136*Japan63!P135/Japan63!B135
 +Norway64!D136*Norway64!F136/Norway64!P136*Norway64!P135/Norway64!B135
 +Switzerland65!D136*Switzerland65!F136/Switzerland65!P136*Switzerland65!P135/Switzerland65!B135)
*(Australia61!D135*Australia61!F135/Australia61!P135*Australia61!P136/Australia61!B136
 +Canada62!D135*Canada62!F135/Canada62!P135*Canada62!P136/Canada62!B136
 +Japan63!D135*Japan63!F135/Japan63!P135*Japan63!P136/Japan63!B136
 +Norway64!D135*Norway64!F135/Norway64!P135*Norway64!P136/Norway64!B136
 +Switzerland65!D135*Switzerland65!F135/Switzerland65!P135*Switzerland65!P136/Switzerland65!B136)
/(Australia61!D135*Australia61!F135/Australia61!B135
 +Canada62!D135*Canada62!F135/Canada62!B135
 +Japan63!D135*Japan63!F135/Japan63!B135
 +Norway64!D135*Norway64!F135/Norway64!B135
 +Switzerland65!D135*Switzerland65!F135/Switzerland65!B135))))</f>
        <v>0.13354439869867576</v>
      </c>
      <c r="M136" s="62">
        <f>IF(OR(
Australia61!H136   ="",Australia61!H135   ="",
Australia61!D136   ="",Australia61!D135   ="",
Australia61!B136   ="",Australia61!B135   ="",
Australia61!Q136   ="",Australia61!Q135   ="",
Canada62!H136      ="",Canada62!H135      ="",
Canada62!D136      ="",Canada62!D135      ="",
Canada62!B136      ="",Canada62!B135      ="",
Canada62!Q136      ="",Canada62!Q135      ="",
Japan63!H136       ="",Japan63!H135       ="",
Japan63!D136       ="",Japan63!D135       ="",
Japan63!B136       ="",Japan63!B135       ="",
Japan63!Q136       ="",Japan63!Q135       ="",
Norway64!H136      ="",Norway64!H135      ="",
Norway64!D136      ="",Norway64!D135      ="",
Norway64!B136      ="",Norway64!B135      ="",
Norway64!Q136      ="",Norway64!Q135      ="",
Switzerland65!H136 ="",Switzerland65!H135 ="",
Switzerland65!D136 ="",Switzerland65!D135 ="",
Switzerland65!B136 ="",Switzerland65!B135 ="",
Switzerland65!Q136 ="",Switzerland65!Q135 =""),"",
LN(SQRT(
(Australia61!D136*Australia61!H136/Australia61!B136
 +Canada62!D136*Canada62!H136/Canada62!B136
 +Japan63!D136*Japan63!H136/Japan63!B136
 +Norway64!D136*Norway64!H136/Norway64!B136
 +Switzerland65!D136*Switzerland65!H136/Switzerland65!B136)
/(Australia61!D136*Australia61!H136/Australia61!Q136*Australia61!Q135/Australia61!B135
 +Canada62!D136*Canada62!H136/Canada62!Q136*Canada62!Q135/Canada62!B135
 +Japan63!D136*Japan63!H136/Japan63!Q136*Japan63!Q135/Japan63!B135
 +Norway64!D136*Norway64!H136/Norway64!Q136*Norway64!Q135/Norway64!B135
 +Switzerland65!D136*Switzerland65!H136/Switzerland65!Q136*Switzerland65!Q135/Switzerland65!B135)
*(Australia61!D135*Australia61!H135/Australia61!Q135*Australia61!Q136/Australia61!B136
 +Canada62!D135*Canada62!H135/Canada62!Q135*Canada62!Q136/Canada62!B136
 +Japan63!D135*Japan63!H135/Japan63!Q135*Japan63!Q136/Japan63!B136
 +Norway64!D135*Norway64!H135/Norway64!Q135*Norway64!Q136/Norway64!B136
 +Switzerland65!D135*Switzerland65!H135/Switzerland65!Q135*Switzerland65!Q136/Switzerland65!B136)
/(Australia61!D135*Australia61!H135/Australia61!B135
 +Canada62!D135*Canada62!H135/Canada62!B135
 +Japan63!D135*Japan63!H135/Japan63!B135
 +Norway64!D135*Norway64!H135/Norway64!B135
 +Switzerland65!D135*Switzerland65!H135/Switzerland65!B135))))</f>
        <v>0.12195131379589826</v>
      </c>
      <c r="N136" s="62">
        <f>IF(OR(
Australia61!I136   ="",Australia61!I135   ="",
Australia61!B136   ="",Australia61!B135   ="",
Australia61!R136   ="",Australia61!R135   ="",
Canada62!I136      ="",Canada62!I135      ="",
Canada62!B136      ="",Canada62!B135      ="",
Canada62!R136      ="",Canada62!R135      ="",
Japan63!I136       ="",Japan63!I135       ="",
Japan63!B136       ="",Japan63!B135       ="",
Japan63!R136       ="",Japan63!R135       ="",
Norway64!I136      ="",Norway64!I135      ="",
Norway64!B136      ="",Norway64!B135      ="",
Norway64!R136      ="",Norway64!R135      ="",
Switzerland65!I136 ="",Switzerland65!I135 ="",
Switzerland65!B136 ="",Switzerland65!B135 ="",
Switzerland65!R136 ="",Switzerland65!R135 =""),"",
LN(SQRT(
(Australia61!I136/Australia61!B136
 +Canada62!I136/Canada62!B136
 +Japan63!I136/Japan63!B136
 +Norway64!I136/Norway64!B136
 +Switzerland65!I136/Switzerland65!B136)
/(Australia61!I136/Australia61!R136*Australia61!R135/Australia61!B135
 +Canada62!I136/Canada62!R136*Canada62!R135/Canada62!B135
 +Japan63!I136/Japan63!R136*Japan63!R135/Japan63!B135
 +Norway64!I136/Norway64!R136*Norway64!R135/Norway64!B135
 +Switzerland65!I136/Switzerland65!R136*Switzerland65!R135/Switzerland65!B135)
*(Australia61!I135/Australia61!R135*Australia61!R136/Australia61!B136
 +Canada62!I135/Canada62!R135*Canada62!R136/Canada62!B136
 +Japan63!I135/Japan63!R135*Japan63!R136/Japan63!B136
 +Norway64!I135/Norway64!R135*Norway64!R136/Norway64!B136
 +Switzerland65!I135/Switzerland65!R135*Switzerland65!R136/Switzerland65!B136)
/(Australia61!I135/Australia61!B135
 +Canada62!I135/Canada62!B135
 +Japan63!I135/Japan63!B135
 +Norway64!I135/Norway64!B135
 +Switzerland65!I135/Switzerland65!B135))))</f>
        <v>0.131403618697292</v>
      </c>
      <c r="O136" s="62">
        <f>IF(OR(
Australia61!K136   ="",Australia61!K135   ="",
Australia61!B136   ="",Australia61!B135   ="",
Australia61!S136   ="",Australia61!S135   ="",
Canada62!K136      ="",Canada62!K135      ="",
Canada62!B136      ="",Canada62!B135      ="",
Canada62!S136      ="",Canada62!S135      ="",
Japan63!K136       ="",Japan63!K135       ="",
Japan63!B136       ="",Japan63!B135       ="",
Japan63!S136       ="",Japan63!S135       ="",
Norway64!K136      ="",Norway64!K135      ="",
Norway64!B136      ="",Norway64!B135      ="",
Norway64!S136      ="",Norway64!S135      ="",
Switzerland65!K136 ="",Switzerland65!K135 ="",
Switzerland65!B136 ="",Switzerland65!B135 ="",
Switzerland65!S136 ="",Switzerland65!S135 =""),"",
LN(SQRT(
(Australia61!K136/Australia61!B136
 +Canada62!K136/Canada62!B136
 +Japan63!K136/Japan63!B136
 +Norway64!K136/Norway64!B136
 +Switzerland65!K136/Switzerland65!B136)
/(Australia61!K136/Australia61!S136*Australia61!S135/Australia61!B135
 +Canada62!K136/Canada62!S136*Canada62!S135/Canada62!B135
 +Japan63!K136/Japan63!S136*Japan63!S135/Japan63!B135
 +Norway64!K136/Norway64!S136*Norway64!S135/Norway64!B135
 +Switzerland65!K136/Switzerland65!S136*Switzerland65!S135/Switzerland65!B135)
*(Australia61!K135/Australia61!S135*Australia61!S136/Australia61!B136
 +Canada62!K135/Canada62!S135*Canada62!S136/Canada62!B136
 +Japan63!K135/Japan63!S135*Japan63!S136/Japan63!B136
 +Norway64!K135/Norway64!S135*Norway64!S136/Norway64!B136
 +Switzerland65!K135/Switzerland65!S135*Switzerland65!S136/Switzerland65!B136)
/(Australia61!K135/Australia61!B135
 +Canada62!K135/Canada62!B135
 +Japan63!K135/Japan63!B135
 +Norway64!K135/Norway64!B135
 +Switzerland65!K135/Switzerland65!B135))))</f>
        <v>0.12093048961652839</v>
      </c>
      <c r="P136" s="62">
        <f>IF(OR(
Australia61!L136   ="",Australia61!L135   ="",
Australia61!B136   ="",Australia61!B135   ="",
Australia61!T136   ="",Australia61!T135   ="",
Canada62!L136      ="",Canada62!L135      ="",
Canada62!B136      ="",Canada62!B135      ="",
Canada62!T136      ="",Canada62!T135      ="",
Japan63!L136       ="",Japan63!L135       ="",
Japan63!B136       ="",Japan63!B135       ="",
Japan63!T136       ="",Japan63!T135       ="",
Norway64!L136      ="",Norway64!L135      ="",
Norway64!B136      ="",Norway64!B135      ="",
Norway64!T136      ="",Norway64!T135      ="",
Switzerland65!L136 ="",Switzerland65!L135 ="",
Switzerland65!B136 ="",Switzerland65!B135 ="",
Switzerland65!T136 ="",Switzerland65!T135 =""),"",
LN(SQRT(
(Australia61!L136/Australia61!B136
 +Canada62!L136/Canada62!B136
 +Japan63!L136/Japan63!B136
 +Norway64!L136/Norway64!B136
 +Switzerland65!L136/Switzerland65!B136)
/(Australia61!L136/Australia61!T136*Australia61!T135/Australia61!B135
 +Canada62!L136/Canada62!T136*Canada62!T135/Canada62!B135
 +Japan63!L136/Japan63!T136*Japan63!T135/Japan63!B135
 +Norway64!L136/Norway64!T136*Norway64!T135/Norway64!B135
 +Switzerland65!L136/Switzerland65!T136*Switzerland65!T135/Switzerland65!B135)
*(Australia61!L135/Australia61!T135*Australia61!T136/Australia61!B136
 +Canada62!L135/Canada62!T135*Canada62!T136/Canada62!B136
 +Japan63!L135/Japan63!T135*Japan63!T136/Japan63!B136
 +Norway64!L135/Norway64!T135*Norway64!T136/Norway64!B136
 +Switzerland65!L135/Switzerland65!T135*Switzerland65!T136/Switzerland65!B136)
/(Australia61!L135/Australia61!B135
 +Canada62!L135/Canada62!B135
 +Japan63!L135/Japan63!B135
 +Norway64!L135/Norway64!B135
 +Switzerland65!L135/Switzerland65!B135))))</f>
        <v>0.11541618894706082</v>
      </c>
      <c r="Q136" s="61">
        <f t="shared" si="4"/>
        <v>3.2162523583412483E-3</v>
      </c>
      <c r="R136" s="61">
        <f t="shared" si="5"/>
        <v>-8.3768325444362607E-3</v>
      </c>
      <c r="S136" s="61">
        <f t="shared" si="6"/>
        <v>1.0754723569574853E-3</v>
      </c>
      <c r="T136" s="61">
        <f t="shared" si="7"/>
        <v>-9.3976567238061304E-3</v>
      </c>
      <c r="U136" s="61">
        <f t="shared" si="8"/>
        <v>-1.4911957393273695E-2</v>
      </c>
      <c r="V136" s="61">
        <f>IF(OR(
Australia61!V136   ="",
Australia61!U136   ="",
Canada62!V136      ="",
Canada62!U136      ="",
Japan63!V136       ="",
Japan63!U136       ="",
Norway64!V136      ="",
Norway64!U136      ="",
Switzerland65!V136 ="",
Switzerland65!U136 =""),"",
LN((Australia61!V136+Canada62!V136+Japan63!V136+Norway64!V136+Switzerland65!V136)
/(Australia61!U136+Canada62!U136+Japan63!U136+Norway64!U136+Switzerland65!U136)))</f>
        <v>-0.68597465862137275</v>
      </c>
      <c r="W136" s="61">
        <f>IF(OR(
Australia61!V136   ="",
Australia61!W136   ="",
Australia61!U136   ="",
Canada62!V136      ="",
Canada62!W136      ="",
Canada62!U136      ="",
Japan63!V136       ="",
Japan63!W136       ="",
Japan63!U136       ="",
Norway64!V136      ="",
Norway64!W136      ="",
Norway64!U136      ="",
Switzerland65!V136 ="",
Switzerland65!W136 ="",
Switzerland65!V136 =""),"",
LN((Australia61!V136*Australia61!W136+Canada62!V136*Canada62!W136+Japan63!V136*Japan63!W136+Norway64!V136*Norway64!W136+Switzerland65!V136*Switzerland65!W136)
/(Australia61!U136+Canada62!U136+Japan63!U136+Norway64!U136+Switzerland65!U136)))</f>
        <v>6.7989332127817104</v>
      </c>
      <c r="X136" s="61">
        <f>IF(OR(
Australia61!X136   ="",
Australia61!D136   ="",
Australia61!B136   ="",
Canada62!X136      ="",
Canada62!D136      ="",
Canada62!B136      ="",
Japan63!X136       ="",
Japan63!D136       ="",
Japan63!B136       ="",
Norway64!X136      ="",
Norway64!D136      ="",
Norway64!B136      ="",
Switzerland65!X136 ="",
Switzerland65!D136 ="",
Switzerland65!B136 =""),"",
(Australia61!X136*Australia61!D136/Australia61!B136
 +Canada62!X136*Canada62!D136/Canada62!B136
 +Japan63!X136*Japan63!D136/Japan63!B136
 +Norway64!X136*Norway64!D136/Norway64!B136
 +Switzerland65!X136*Switzerland65!D136/Switzerland65!B136)
/(Australia61!D136/Australia61!B136
 +Canada62!D136/Canada62!B136
 +Japan63!D136/Japan63!B136
 +Norway64!D136/Norway64!B136
 +Switzerland65!D136/Switzerland65!B136))</f>
        <v>0.6176670393166942</v>
      </c>
      <c r="Y136" s="61">
        <f>IF(OR(
Australia61!Y136   ="",
Australia61!D136   ="",
Australia61!B136   ="",
Canada62!Y136      ="",
Canada62!D136      ="",
Canada62!B136      ="",
Japan63!Y136       ="",
Japan63!D136       ="",
Japan63!B136       ="",
Norway64!Y136      ="",
Norway64!D136      ="",
Norway64!B136      ="",
Switzerland65!Y136 ="",
Switzerland65!D136 ="",
Switzerland65!B136 =""),"",
(Australia61!Y136/Australia61!B136
 +Canada62!Y136/Canada62!B136
 +Japan63!Y136/Japan63!B136
 +Norway64!Y136/Norway64!B136
 +Switzerland65!Y136/Switzerland65!B136)
/(Australia61!D136/Australia61!B136
 +Canada62!D136/Canada62!B136
 +Japan63!D136/Japan63!B136
 +Norway64!D136/Norway64!B136
 +Switzerland65!D136/Switzerland65!B136))</f>
        <v>0.15427351035134293</v>
      </c>
      <c r="Z136" s="61">
        <v>1.1299999999999999</v>
      </c>
      <c r="AA136" s="62">
        <f t="shared" si="10"/>
        <v>-0.11362814634033452</v>
      </c>
      <c r="AB136" s="61">
        <f>IF(OR(
Australia61!AB136   ="",
Australia61!D136   ="",
Australia61!B136   ="",
Canada62!AB136      ="",
Canada62!D136      ="",
Canada62!B136      ="",
Japan63!AB136       ="",
Japan63!D136       ="",
Japan63!B136       ="",
Norway64!AB136      ="",
Norway64!D136      ="",
Norway64!B136      ="",
Switzerland65!AB136 ="",
Switzerland65!D136 ="",
Switzerland65!B136 =""),"",
(Australia61!AB136*Australia61!D136/Australia61!B136
 +Canada62!AB136*Canada62!D136/Canada62!B136
 +Japan63!AB136*Japan63!D136/Japan63!B136
 +Norway64!AB136*Norway64!D136/Norway64!B136
 +Switzerland65!AB136*Switzerland65!D136/Switzerland65!B136)
/(Australia61!D136/Australia61!B136
 +Canada62!D136/Canada62!B136
 +Japan63!D136/Japan63!B136
 +Norway64!D136/Norway64!B136
 +Switzerland65!D136/Switzerland65!B136))</f>
        <v>1.2873827612749749</v>
      </c>
    </row>
    <row r="137" spans="1:28">
      <c r="A137" s="62">
        <v>2004</v>
      </c>
      <c r="B137" s="62">
        <f>IF(OR(
Australia61!AC137   ="",
Australia61!D137   ="",
Australia61!B137   ="",
Canada62!AC137      ="",
Canada62!D137      ="",
Canada62!B137      ="",
Japan63!AC137       ="",
Japan63!D137       ="",
Japan63!B137       ="",
Norway64!AC137      ="",
Norway64!D137      ="",
Norway64!B137      ="",
Switzerland65!AC137 ="",
Switzerland65!D137 ="",
Switzerland65!B137 =""),"",
(Australia61!AC137*Australia61!D137/Australia61!B137
 +Canada62!AC137*Canada62!D137/Canada62!B137
 +Japan63!AC137*Japan63!D137/Japan63!B137
 +Norway64!AC137*Norway64!D137/Norway64!B137
 +Switzerland65!AC137*Switzerland65!D137/Switzerland65!B137)
/(Australia61!D137/Australia61!B137
 +Canada62!D137/Canada62!B137
 +Japan63!D137/Japan63!B137
 +Norway64!D137/Norway64!B137
 +Switzerland65!D137/Switzerland65!B137))</f>
        <v>2.6792724896076529E-2</v>
      </c>
      <c r="C137" s="61">
        <f>IF(OR(
Australia61!F137   ="",
Australia61!D137   ="",
Australia61!B137   ="",
Canada62!F137      ="",
Canada62!D137      ="",
Canada62!B137      ="",
Japan63!F137       ="",
Japan63!D137       ="",
Japan63!B137       ="",
Norway64!F137      ="",
Norway64!D137      ="",
Norway64!B137      ="",
Switzerland65!F137 ="",
Switzerland65!D137 ="",
Switzerland65!B137 =""),"",
(Australia61!F137*Australia61!D137/Australia61!B137
 +Canada62!F137*Canada62!D137/Canada62!B137
 +Japan63!F137*Japan63!D137/Japan63!B137
 +Norway64!F137*Norway64!D137/Norway64!B137
 +Switzerland65!F137*Switzerland65!D137/Switzerland65!B137)
/(Australia61!D137/Australia61!B137
 +Canada62!D137/Canada62!B137
 +Japan63!D137/Japan63!B137
 +Norway64!D137/Norway64!B137
 +Switzerland65!D137/Switzerland65!B137))</f>
        <v>0.56486325068420373</v>
      </c>
      <c r="D137" s="61" t="str">
        <f>IF(OR(
Australia61!AE137   ="",
Australia61!D137   ="",
Australia61!B137   ="",
Canada62!AE137      ="",
Canada62!D137      ="",
Canada62!B137      ="",
Japan63!AE137       ="",
Japan63!D137       ="",
Japan63!B137       ="",
Norway64!AE137      ="",
Norway64!D137      ="",
Norway64!B137      ="",
Switzerland65!AE137 ="",
Switzerland65!D137 ="",
Switzerland65!B137 =""),"",
(Australia61!AE137*Australia61!D137/Australia61!B137
 +Canada62!AE137*Canada62!D137/Canada62!B137
 +Japan63!AE137*Japan63!D137/Japan63!B137
 +Norway64!AE137*Norway64!D137/Norway64!B137
 +Switzerland65!AE137*Switzerland65!D137/Switzerland65!B137)
/(Australia61!D137/Australia61!B137
 +Canada62!D137/Canada62!B137
 +Japan63!D137/Japan63!B137
 +Norway64!D137/Norway64!B137
 +Switzerland65!D137/Switzerland65!B137))</f>
        <v/>
      </c>
      <c r="E137" s="61">
        <f>IF(OR(
Australia61!H137   ="",
Australia61!D137   ="",
Australia61!B137   ="",
Canada62!H137      ="",
Canada62!D137      ="",
Canada62!B137      ="",
Japan63!H137       ="",
Japan63!D137       ="",
Japan63!B137       ="",
Norway64!H137      ="",
Norway64!D137      ="",
Norway64!B137      ="",
Switzerland65!H137 ="",
Switzerland65!D137 ="",
Switzerland65!B137 =""),"",
(Australia61!H137*Australia61!D137/Australia61!B137
 +Canada62!H137*Canada62!D137/Canada62!B137
 +Japan63!H137*Japan63!D137/Japan63!B137
 +Norway64!H137*Norway64!D137/Norway64!B137
 +Switzerland65!H137*Switzerland65!D137/Switzerland65!B137)
/(Australia61!D137/Australia61!B137
 +Canada62!D137/Canada62!B137
 +Japan63!D137/Japan63!B137
 +Norway64!D137/Norway64!B137
 +Switzerland65!D137/Switzerland65!B137))</f>
        <v>0.22722075856302595</v>
      </c>
      <c r="F137" s="61">
        <f>IF(OR(
Australia61!I137   ="",
Australia61!D137   ="",
Australia61!B137   ="",
Canada62!I137      ="",
Canada62!D137      ="",
Canada62!B137      ="",
Japan63!I137       ="",
Japan63!D137       ="",
Japan63!B137       ="",
Norway64!I137      ="",
Norway64!D137      ="",
Norway64!B137      ="",
Switzerland65!I137 ="",
Switzerland65!D137 ="",
Switzerland65!B137 =""),"",
(Australia61!I137/Australia61!B137
 +Canada62!I137/Canada62!B137
 +Japan63!I137/Japan63!B137
 +Norway64!I137/Norway64!B137
 +Switzerland65!I137/Switzerland65!B137)
/(Australia61!D137/Australia61!B137
 +Canada62!D137/Canada62!B137
 +Japan63!D137/Japan63!B137
 +Norway64!D137/Norway64!B137
 +Switzerland65!D137/Switzerland65!B137))</f>
        <v>0.18238616217318165</v>
      </c>
      <c r="G137" s="61">
        <f>IF(OR(
Australia61!J137   ="",
Australia61!D137   ="",
Australia61!B137   ="",
Canada62!J137      ="",
Canada62!D137      ="",
Canada62!B137      ="",
Japan63!J137       ="",
Japan63!D137       ="",
Japan63!B137       ="",
Norway64!J137      ="",
Norway64!D137      ="",
Norway64!B137      ="",
Switzerland65!J137 ="",
Switzerland65!D137 ="",
Switzerland65!B137 =""),"",
(Australia61!J137/Australia61!B137
 +Canada62!J137/Canada62!B137
 +Japan63!J137/Japan63!B137
 +Norway64!J137/Norway64!B137
 +Switzerland65!J137/Switzerland65!B137)
/(Australia61!D137/Australia61!B137
 +Canada62!D137/Canada62!B137
 +Japan63!D137/Japan63!B137
 +Norway64!D137/Norway64!B137
 +Switzerland65!D137/Switzerland65!B137))</f>
        <v>0.14259778224900377</v>
      </c>
      <c r="H137" s="61">
        <f>IF(OR(
Australia61!K137   ="",
Australia61!D137   ="",
Australia61!B137   ="",
Canada62!K137      ="",
Canada62!D137      ="",
Canada62!B137      ="",
Japan63!K137       ="",
Japan63!D137       ="",
Japan63!B137       ="",
Norway64!K137      ="",
Norway64!D137      ="",
Norway64!B137      ="",
Switzerland65!K137 ="",
Switzerland65!D137 ="",
Switzerland65!B137 =""),"",
(Australia61!K137/Australia61!B137
 +Canada62!K137/Canada62!B137
 +Japan63!K137/Japan63!B137
 +Norway64!K137/Norway64!B137
 +Switzerland65!K137/Switzerland65!B137)
/(Australia61!D137/Australia61!B137
 +Canada62!D137/Canada62!B137
 +Japan63!D137/Japan63!B137
 +Norway64!D137/Norway64!B137
 +Switzerland65!D137/Switzerland65!B137))</f>
        <v>0.16833399014603018</v>
      </c>
      <c r="I137" s="61">
        <f>IF(OR(
Australia61!L137   ="",
Australia61!D137   ="",
Australia61!B137   ="",
Canada62!L137      ="",
Canada62!D137      ="",
Canada62!B137      ="",
Japan63!L137       ="",
Japan63!D137       ="",
Japan63!B137       ="",
Norway64!L137      ="",
Norway64!D137      ="",
Norway64!B137      ="",
Switzerland65!L137 ="",
Switzerland65!D137 ="",
Switzerland65!B137 =""),"",
(Australia61!L137/Australia61!B137
 +Canada62!L137/Canada62!B137
 +Japan63!L137/Japan63!B137
 +Norway64!L137/Norway64!B137
 +Switzerland65!L137/Switzerland65!B137)
/(Australia61!D137/Australia61!B137
 +Canada62!D137/Canada62!B137
 +Japan63!D137/Japan63!B137
 +Norway64!D137/Norway64!B137
 +Switzerland65!D137/Switzerland65!B137))</f>
        <v>0.14486070925710051</v>
      </c>
      <c r="J137" s="61">
        <f t="shared" si="9"/>
        <v>2.3473280888929665E-2</v>
      </c>
      <c r="K137" s="62">
        <f>IF(OR(
Australia61!D137   ="",Australia61!D136   ="",
Australia61!B137   ="",Australia61!B136   ="",
Australia61!N137   ="",Australia61!N136   ="",
Canada62!D137      ="",Canada62!D136      ="",
Canada62!B137      ="",Canada62!B136      ="",
Canada62!N137      ="",Canada62!N136      ="",
Japan63!D137       ="",Japan63!D136       ="",
Japan63!B137       ="",Japan63!B136       ="",
Japan63!N137       ="",Japan63!N136       ="",
Norway64!D137      ="",Norway64!D136      ="",
Norway64!B137      ="",Norway64!B136      ="",
Norway64!N137      ="",Norway64!N136      ="",
Switzerland65!D137 ="",Switzerland65!D136 ="",
Switzerland65!B137 ="",Switzerland65!B136 ="",
Switzerland65!N137 ="",Switzerland65!N136 =""),"",
LN(SQRT(
(Australia61!D137/Australia61!B137
 +Canada62!D137/Canada62!B137
 +Japan63!D137/Japan63!B137
 +Norway64!D137/Norway64!B137
 +Switzerland65!D137/Switzerland65!B137)
/(Australia61!D137/Australia61!N137*Australia61!N136/Australia61!B136
 +Canada62!D137/Canada62!N137*Canada62!N136/Canada62!B136
 +Japan63!D137/Japan63!N137*Japan63!N136/Japan63!B136
 +Norway64!D137/Norway64!N137*Norway64!N136/Norway64!B136
 +Switzerland65!D137/Switzerland65!N137*Switzerland65!N136/Switzerland65!B136)
*(Australia61!D136/Australia61!N136*Australia61!N137/Australia61!B137
 +Canada62!D136/Canada62!N136*Canada62!N137/Canada62!B137
 +Japan63!D136/Japan63!N136*Japan63!N137/Japan63!B137
 +Norway64!D136/Norway64!N136*Norway64!N137/Norway64!B137
 +Switzerland65!D136/Switzerland65!N136*Switzerland65!N137/Switzerland65!B137)
/(Australia61!D136/Australia61!B136
 +Canada62!D136/Canada62!B136
 +Japan63!D136/Japan63!B136
 +Norway64!D136/Norway64!B136
 +Switzerland65!D136/Switzerland65!B136))))</f>
        <v>4.3313235274964453E-2</v>
      </c>
      <c r="L137" s="62">
        <f>IF(OR(
Australia61!F137   ="",Australia61!F136   ="",
Australia61!D137   ="",Australia61!D136   ="",
Australia61!B137   ="",Australia61!B136   ="",
Australia61!P137   ="",Australia61!P136   ="",
Canada62!F137      ="",Canada62!F136      ="",
Canada62!D137      ="",Canada62!D136      ="",
Canada62!B137      ="",Canada62!B136      ="",
Canada62!P137      ="",Canada62!P136      ="",
Japan63!F137       ="",Japan63!F136       ="",
Japan63!D137       ="",Japan63!D136       ="",
Japan63!B137       ="",Japan63!B136       ="",
Japan63!P137       ="",Japan63!P136       ="",
Norway64!F137      ="",Norway64!F136      ="",
Norway64!D137      ="",Norway64!D136      ="",
Norway64!B137      ="",Norway64!B136      ="",
Norway64!P137      ="",Norway64!P136      ="",
Switzerland65!F137 ="",Switzerland65!F136 ="",
Switzerland65!D137 ="",Switzerland65!D136 ="",
Switzerland65!B137 ="",Switzerland65!B136 ="",
Switzerland65!P137 ="",Switzerland65!P136 =""),"",
LN(SQRT(
(Australia61!D137*Australia61!F137/Australia61!B137
 +Canada62!D137*Canada62!F137/Canada62!B137
 +Japan63!D137*Japan63!F137/Japan63!B137
 +Norway64!D137*Norway64!F137/Norway64!B137
 +Switzerland65!D137*Switzerland65!F137/Switzerland65!B137)
/(Australia61!D137*Australia61!F137/Australia61!P137*Australia61!P136/Australia61!B136
 +Canada62!D137*Canada62!F137/Canada62!P137*Canada62!P136/Canada62!B136
 +Japan63!D137*Japan63!F137/Japan63!P137*Japan63!P136/Japan63!B136
 +Norway64!D137*Norway64!F137/Norway64!P137*Norway64!P136/Norway64!B136
 +Switzerland65!D137*Switzerland65!F137/Switzerland65!P137*Switzerland65!P136/Switzerland65!B136)
*(Australia61!D136*Australia61!F136/Australia61!P136*Australia61!P137/Australia61!B137
 +Canada62!D136*Canada62!F136/Canada62!P136*Canada62!P137/Canada62!B137
 +Japan63!D136*Japan63!F136/Japan63!P136*Japan63!P137/Japan63!B137
 +Norway64!D136*Norway64!F136/Norway64!P136*Norway64!P137/Norway64!B137
 +Switzerland65!D136*Switzerland65!F136/Switzerland65!P136*Switzerland65!P137/Switzerland65!B137)
/(Australia61!D136*Australia61!F136/Australia61!B136
 +Canada62!D136*Canada62!F136/Canada62!B136
 +Japan63!D136*Japan63!F136/Japan63!B136
 +Norway64!D136*Norway64!F136/Norway64!B136
 +Switzerland65!D136*Switzerland65!F136/Switzerland65!B136))))</f>
        <v>4.0055004205999202E-2</v>
      </c>
      <c r="M137" s="62">
        <f>IF(OR(
Australia61!H137   ="",Australia61!H136   ="",
Australia61!D137   ="",Australia61!D136   ="",
Australia61!B137   ="",Australia61!B136   ="",
Australia61!Q137   ="",Australia61!Q136   ="",
Canada62!H137      ="",Canada62!H136      ="",
Canada62!D137      ="",Canada62!D136      ="",
Canada62!B137      ="",Canada62!B136      ="",
Canada62!Q137      ="",Canada62!Q136      ="",
Japan63!H137       ="",Japan63!H136       ="",
Japan63!D137       ="",Japan63!D136       ="",
Japan63!B137       ="",Japan63!B136       ="",
Japan63!Q137       ="",Japan63!Q136       ="",
Norway64!H137      ="",Norway64!H136      ="",
Norway64!D137      ="",Norway64!D136      ="",
Norway64!B137      ="",Norway64!B136      ="",
Norway64!Q137      ="",Norway64!Q136      ="",
Switzerland65!H137 ="",Switzerland65!H136 ="",
Switzerland65!D137 ="",Switzerland65!D136 ="",
Switzerland65!B137 ="",Switzerland65!B136 ="",
Switzerland65!Q137 ="",Switzerland65!Q136 =""),"",
LN(SQRT(
(Australia61!D137*Australia61!H137/Australia61!B137
 +Canada62!D137*Canada62!H137/Canada62!B137
 +Japan63!D137*Japan63!H137/Japan63!B137
 +Norway64!D137*Norway64!H137/Norway64!B137
 +Switzerland65!D137*Switzerland65!H137/Switzerland65!B137)
/(Australia61!D137*Australia61!H137/Australia61!Q137*Australia61!Q136/Australia61!B136
 +Canada62!D137*Canada62!H137/Canada62!Q137*Canada62!Q136/Canada62!B136
 +Japan63!D137*Japan63!H137/Japan63!Q137*Japan63!Q136/Japan63!B136
 +Norway64!D137*Norway64!H137/Norway64!Q137*Norway64!Q136/Norway64!B136
 +Switzerland65!D137*Switzerland65!H137/Switzerland65!Q137*Switzerland65!Q136/Switzerland65!B136)
*(Australia61!D136*Australia61!H136/Australia61!Q136*Australia61!Q137/Australia61!B137
 +Canada62!D136*Canada62!H136/Canada62!Q136*Canada62!Q137/Canada62!B137
 +Japan63!D136*Japan63!H136/Japan63!Q136*Japan63!Q137/Japan63!B137
 +Norway64!D136*Norway64!H136/Norway64!Q136*Norway64!Q137/Norway64!B137
 +Switzerland65!D136*Switzerland65!H136/Switzerland65!Q136*Switzerland65!Q137/Switzerland65!B137)
/(Australia61!D136*Australia61!H136/Australia61!B136
 +Canada62!D136*Canada62!H136/Canada62!B136
 +Japan63!D136*Japan63!H136/Japan63!B136
 +Norway64!D136*Norway64!H136/Norway64!B136
 +Switzerland65!D136*Switzerland65!H136/Switzerland65!B136))))</f>
        <v>4.1790495338726932E-2</v>
      </c>
      <c r="N137" s="62">
        <f>IF(OR(
Australia61!I137   ="",Australia61!I136   ="",
Australia61!B137   ="",Australia61!B136   ="",
Australia61!R137   ="",Australia61!R136   ="",
Canada62!I137      ="",Canada62!I136      ="",
Canada62!B137      ="",Canada62!B136      ="",
Canada62!R137      ="",Canada62!R136      ="",
Japan63!I137       ="",Japan63!I136       ="",
Japan63!B137       ="",Japan63!B136       ="",
Japan63!R137       ="",Japan63!R136       ="",
Norway64!I137      ="",Norway64!I136      ="",
Norway64!B137      ="",Norway64!B136      ="",
Norway64!R137      ="",Norway64!R136      ="",
Switzerland65!I137 ="",Switzerland65!I136 ="",
Switzerland65!B137 ="",Switzerland65!B136 ="",
Switzerland65!R137 ="",Switzerland65!R136 =""),"",
LN(SQRT(
(Australia61!I137/Australia61!B137
 +Canada62!I137/Canada62!B137
 +Japan63!I137/Japan63!B137
 +Norway64!I137/Norway64!B137
 +Switzerland65!I137/Switzerland65!B137)
/(Australia61!I137/Australia61!R137*Australia61!R136/Australia61!B136
 +Canada62!I137/Canada62!R137*Canada62!R136/Canada62!B136
 +Japan63!I137/Japan63!R137*Japan63!R136/Japan63!B136
 +Norway64!I137/Norway64!R137*Norway64!R136/Norway64!B136
 +Switzerland65!I137/Switzerland65!R137*Switzerland65!R136/Switzerland65!B136)
*(Australia61!I136/Australia61!R136*Australia61!R137/Australia61!B137
 +Canada62!I136/Canada62!R136*Canada62!R137/Canada62!B137
 +Japan63!I136/Japan63!R136*Japan63!R137/Japan63!B137
 +Norway64!I136/Norway64!R136*Norway64!R137/Norway64!B137
 +Switzerland65!I136/Switzerland65!R136*Switzerland65!R137/Switzerland65!B137)
/(Australia61!I136/Australia61!B136
 +Canada62!I136/Canada62!B136
 +Japan63!I136/Japan63!B136
 +Norway64!I136/Norway64!B136
 +Switzerland65!I136/Switzerland65!B136))))</f>
        <v>4.5436490827347964E-2</v>
      </c>
      <c r="O137" s="62">
        <f>IF(OR(
Australia61!K137   ="",Australia61!K136   ="",
Australia61!B137   ="",Australia61!B136   ="",
Australia61!S137   ="",Australia61!S136   ="",
Canada62!K137      ="",Canada62!K136      ="",
Canada62!B137      ="",Canada62!B136      ="",
Canada62!S137      ="",Canada62!S136      ="",
Japan63!K137       ="",Japan63!K136       ="",
Japan63!B137       ="",Japan63!B136       ="",
Japan63!S137       ="",Japan63!S136       ="",
Norway64!K137      ="",Norway64!K136      ="",
Norway64!B137      ="",Norway64!B136      ="",
Norway64!S137      ="",Norway64!S136      ="",
Switzerland65!K137 ="",Switzerland65!K136 ="",
Switzerland65!B137 ="",Switzerland65!B136 ="",
Switzerland65!S137 ="",Switzerland65!S136 =""),"",
LN(SQRT(
(Australia61!K137/Australia61!B137
 +Canada62!K137/Canada62!B137
 +Japan63!K137/Japan63!B137
 +Norway64!K137/Norway64!B137
 +Switzerland65!K137/Switzerland65!B137)
/(Australia61!K137/Australia61!S137*Australia61!S136/Australia61!B136
 +Canada62!K137/Canada62!S137*Canada62!S136/Canada62!B136
 +Japan63!K137/Japan63!S137*Japan63!S136/Japan63!B136
 +Norway64!K137/Norway64!S137*Norway64!S136/Norway64!B136
 +Switzerland65!K137/Switzerland65!S137*Switzerland65!S136/Switzerland65!B136)
*(Australia61!K136/Australia61!S136*Australia61!S137/Australia61!B137
 +Canada62!K136/Canada62!S136*Canada62!S137/Canada62!B137
 +Japan63!K136/Japan63!S136*Japan63!S137/Japan63!B137
 +Norway64!K136/Norway64!S136*Norway64!S137/Norway64!B137
 +Switzerland65!K136/Switzerland65!S136*Switzerland65!S137/Switzerland65!B137)
/(Australia61!K136/Australia61!B136
 +Canada62!K136/Canada62!B136
 +Japan63!K136/Japan63!B136
 +Norway64!K136/Norway64!B136
 +Switzerland65!K136/Switzerland65!B136))))</f>
        <v>6.7671358745624188E-2</v>
      </c>
      <c r="P137" s="62">
        <f>IF(OR(
Australia61!L137   ="",Australia61!L136   ="",
Australia61!B137   ="",Australia61!B136   ="",
Australia61!T137   ="",Australia61!T136   ="",
Canada62!L137      ="",Canada62!L136      ="",
Canada62!B137      ="",Canada62!B136      ="",
Canada62!T137      ="",Canada62!T136      ="",
Japan63!L137       ="",Japan63!L136       ="",
Japan63!B137       ="",Japan63!B136       ="",
Japan63!T137       ="",Japan63!T136       ="",
Norway64!L137      ="",Norway64!L136      ="",
Norway64!B137      ="",Norway64!B136      ="",
Norway64!T137      ="",Norway64!T136      ="",
Switzerland65!L137 ="",Switzerland65!L136 ="",
Switzerland65!B137 ="",Switzerland65!B136 ="",
Switzerland65!T137 ="",Switzerland65!T136 =""),"",
LN(SQRT(
(Australia61!L137/Australia61!B137
 +Canada62!L137/Canada62!B137
 +Japan63!L137/Japan63!B137
 +Norway64!L137/Norway64!B137
 +Switzerland65!L137/Switzerland65!B137)
/(Australia61!L137/Australia61!T137*Australia61!T136/Australia61!B136
 +Canada62!L137/Canada62!T137*Canada62!T136/Canada62!B136
 +Japan63!L137/Japan63!T137*Japan63!T136/Japan63!B136
 +Norway64!L137/Norway64!T137*Norway64!T136/Norway64!B136
 +Switzerland65!L137/Switzerland65!T137*Switzerland65!T136/Switzerland65!B136)
*(Australia61!L136/Australia61!T136*Australia61!T137/Australia61!B137
 +Canada62!L136/Canada62!T136*Canada62!T137/Canada62!B137
 +Japan63!L136/Japan63!T136*Japan63!T137/Japan63!B137
 +Norway64!L136/Norway64!T136*Norway64!T137/Norway64!B137
 +Switzerland65!L136/Switzerland65!T136*Switzerland65!T137/Switzerland65!B137)
/(Australia61!L136/Australia61!B136
 +Canada62!L136/Canada62!B136
 +Japan63!L136/Japan63!B136
 +Norway64!L136/Norway64!B136
 +Switzerland65!L136/Switzerland65!B136))))</f>
        <v>6.3564227073047402E-2</v>
      </c>
      <c r="Q137" s="61">
        <f t="shared" si="4"/>
        <v>-3.2582310689652505E-3</v>
      </c>
      <c r="R137" s="61">
        <f t="shared" si="5"/>
        <v>-1.5227399362375202E-3</v>
      </c>
      <c r="S137" s="61">
        <f t="shared" si="6"/>
        <v>2.1232555523835114E-3</v>
      </c>
      <c r="T137" s="61">
        <f t="shared" si="7"/>
        <v>2.4358123470659736E-2</v>
      </c>
      <c r="U137" s="61">
        <f t="shared" si="8"/>
        <v>2.025099179808295E-2</v>
      </c>
      <c r="V137" s="61">
        <f>IF(OR(
Australia61!V137   ="",
Australia61!U137   ="",
Canada62!V137      ="",
Canada62!U137      ="",
Japan63!V137       ="",
Japan63!U137       ="",
Norway64!V137      ="",
Norway64!U137      ="",
Switzerland65!V137 ="",
Switzerland65!U137 =""),"",
LN((Australia61!V137+Canada62!V137+Japan63!V137+Norway64!V137+Switzerland65!V137)
/(Australia61!U137+Canada62!U137+Japan63!U137+Norway64!U137+Switzerland65!U137)))</f>
        <v>-0.68058699221892704</v>
      </c>
      <c r="W137" s="61">
        <f>IF(OR(
Australia61!V137   ="",
Australia61!W137   ="",
Australia61!U137   ="",
Canada62!V137      ="",
Canada62!W137      ="",
Canada62!U137      ="",
Japan63!V137       ="",
Japan63!W137       ="",
Japan63!U137       ="",
Norway64!V137      ="",
Norway64!W137      ="",
Norway64!U137      ="",
Switzerland65!V137 ="",
Switzerland65!W137 ="",
Switzerland65!V137 =""),"",
LN((Australia61!V137*Australia61!W137+Canada62!V137*Canada62!W137+Japan63!V137*Japan63!W137+Norway64!V137*Norway64!W137+Switzerland65!V137*Switzerland65!W137)
/(Australia61!U137+Canada62!U137+Japan63!U137+Norway64!U137+Switzerland65!U137)))</f>
        <v>6.8026965671528856</v>
      </c>
      <c r="X137" s="61">
        <f>IF(OR(
Australia61!X137   ="",
Australia61!D137   ="",
Australia61!B137   ="",
Canada62!X137      ="",
Canada62!D137      ="",
Canada62!B137      ="",
Japan63!X137       ="",
Japan63!D137       ="",
Japan63!B137       ="",
Norway64!X137      ="",
Norway64!D137      ="",
Norway64!B137      ="",
Switzerland65!X137 ="",
Switzerland65!D137 ="",
Switzerland65!B137 =""),"",
(Australia61!X137*Australia61!D137/Australia61!B137
 +Canada62!X137*Canada62!D137/Canada62!B137
 +Japan63!X137*Japan63!D137/Japan63!B137
 +Norway64!X137*Norway64!D137/Norway64!B137
 +Switzerland65!X137*Switzerland65!D137/Switzerland65!B137)
/(Australia61!D137/Australia61!B137
 +Canada62!D137/Canada62!B137
 +Japan63!D137/Japan63!B137
 +Norway64!D137/Norway64!B137
 +Switzerland65!D137/Switzerland65!B137))</f>
        <v>0.60248281185906971</v>
      </c>
      <c r="Y137" s="61">
        <f>IF(OR(
Australia61!Y137   ="",
Australia61!D137   ="",
Australia61!B137   ="",
Canada62!Y137      ="",
Canada62!D137      ="",
Canada62!B137      ="",
Japan63!Y137       ="",
Japan63!D137       ="",
Japan63!B137       ="",
Norway64!Y137      ="",
Norway64!D137      ="",
Norway64!B137      ="",
Switzerland65!Y137 ="",
Switzerland65!D137 ="",
Switzerland65!B137 =""),"",
(Australia61!Y137/Australia61!B137
 +Canada62!Y137/Canada62!B137
 +Japan63!Y137/Japan63!B137
 +Norway64!Y137/Norway64!B137
 +Switzerland65!Y137/Switzerland65!B137)
/(Australia61!D137/Australia61!B137
 +Canada62!D137/Canada62!B137
 +Japan63!D137/Japan63!B137
 +Norway64!D137/Norway64!B137
 +Switzerland65!D137/Switzerland65!B137))</f>
        <v>0.15321369052586006</v>
      </c>
      <c r="Z137" s="61">
        <v>1.35</v>
      </c>
      <c r="AA137" s="62">
        <f t="shared" si="10"/>
        <v>-3.2013235274964455E-2</v>
      </c>
      <c r="AB137" s="61">
        <f>IF(OR(
Australia61!AB137   ="",
Australia61!D137   ="",
Australia61!B137   ="",
Canada62!AB137      ="",
Canada62!D137      ="",
Canada62!B137      ="",
Japan63!AB137       ="",
Japan63!D137       ="",
Japan63!B137       ="",
Norway64!AB137      ="",
Norway64!D137      ="",
Norway64!B137      ="",
Switzerland65!AB137 ="",
Switzerland65!D137 ="",
Switzerland65!B137 =""),"",
(Australia61!AB137*Australia61!D137/Australia61!B137
 +Canada62!AB137*Canada62!D137/Canada62!B137
 +Japan63!AB137*Japan63!D137/Japan63!B137
 +Norway64!AB137*Norway64!D137/Norway64!B137
 +Switzerland65!AB137*Switzerland65!D137/Switzerland65!B137)
/(Australia61!D137/Australia61!B137
 +Canada62!D137/Canada62!B137
 +Japan63!D137/Japan63!B137
 +Norway64!D137/Norway64!B137
 +Switzerland65!D137/Switzerland65!B137))</f>
        <v>1.3316906375823523</v>
      </c>
    </row>
    <row r="138" spans="1:28">
      <c r="A138" s="62">
        <v>2005</v>
      </c>
      <c r="B138" s="62">
        <f>IF(OR(
Australia61!AC138   ="",
Australia61!D138   ="",
Australia61!B138   ="",
Canada62!AC138      ="",
Canada62!D138      ="",
Canada62!B138      ="",
Japan63!AC138       ="",
Japan63!D138       ="",
Japan63!B138       ="",
Norway64!AC138      ="",
Norway64!D138      ="",
Norway64!B138      ="",
Switzerland65!AC138 ="",
Switzerland65!D138 ="",
Switzerland65!B138 =""),"",
(Australia61!AC138*Australia61!D138/Australia61!B138
 +Canada62!AC138*Canada62!D138/Canada62!B138
 +Japan63!AC138*Japan63!D138/Japan63!B138
 +Norway64!AC138*Norway64!D138/Norway64!B138
 +Switzerland65!AC138*Switzerland65!D138/Switzerland65!B138)
/(Australia61!D138/Australia61!B138
 +Canada62!D138/Canada62!B138
 +Japan63!D138/Japan63!B138
 +Norway64!D138/Norway64!B138
 +Switzerland65!D138/Switzerland65!B138))</f>
        <v>2.751944806317241E-2</v>
      </c>
      <c r="C138" s="61">
        <f>IF(OR(
Australia61!F138   ="",
Australia61!D138   ="",
Australia61!B138   ="",
Canada62!F138      ="",
Canada62!D138      ="",
Canada62!B138      ="",
Japan63!F138       ="",
Japan63!D138       ="",
Japan63!B138       ="",
Norway64!F138      ="",
Norway64!D138      ="",
Norway64!B138      ="",
Switzerland65!F138 ="",
Switzerland65!D138 ="",
Switzerland65!B138 =""),"",
(Australia61!F138*Australia61!D138/Australia61!B138
 +Canada62!F138*Canada62!D138/Canada62!B138
 +Japan63!F138*Japan63!D138/Japan63!B138
 +Norway64!F138*Norway64!D138/Norway64!B138
 +Switzerland65!F138*Switzerland65!D138/Switzerland65!B138)
/(Australia61!D138/Australia61!B138
 +Canada62!D138/Canada62!B138
 +Japan63!D138/Japan63!B138
 +Norway64!D138/Norway64!B138
 +Switzerland65!D138/Switzerland65!B138))</f>
        <v>0.56382371135665343</v>
      </c>
      <c r="D138" s="61" t="str">
        <f>IF(OR(
Australia61!AE138   ="",
Australia61!D138   ="",
Australia61!B138   ="",
Canada62!AE138      ="",
Canada62!D138      ="",
Canada62!B138      ="",
Japan63!AE138       ="",
Japan63!D138       ="",
Japan63!B138       ="",
Norway64!AE138      ="",
Norway64!D138      ="",
Norway64!B138      ="",
Switzerland65!AE138 ="",
Switzerland65!D138 ="",
Switzerland65!B138 =""),"",
(Australia61!AE138*Australia61!D138/Australia61!B138
 +Canada62!AE138*Canada62!D138/Canada62!B138
 +Japan63!AE138*Japan63!D138/Japan63!B138
 +Norway64!AE138*Norway64!D138/Norway64!B138
 +Switzerland65!AE138*Switzerland65!D138/Switzerland65!B138)
/(Australia61!D138/Australia61!B138
 +Canada62!D138/Canada62!B138
 +Japan63!D138/Japan63!B138
 +Norway64!D138/Norway64!B138
 +Switzerland65!D138/Switzerland65!B138))</f>
        <v/>
      </c>
      <c r="E138" s="61">
        <f>IF(OR(
Australia61!H138   ="",
Australia61!D138   ="",
Australia61!B138   ="",
Canada62!H138      ="",
Canada62!D138      ="",
Canada62!B138      ="",
Japan63!H138       ="",
Japan63!D138       ="",
Japan63!B138       ="",
Norway64!H138      ="",
Norway64!D138      ="",
Norway64!B138      ="",
Switzerland65!H138 ="",
Switzerland65!D138 ="",
Switzerland65!B138 =""),"",
(Australia61!H138*Australia61!D138/Australia61!B138
 +Canada62!H138*Canada62!D138/Canada62!B138
 +Japan63!H138*Japan63!D138/Japan63!B138
 +Norway64!H138*Norway64!D138/Norway64!B138
 +Switzerland65!H138*Switzerland65!D138/Switzerland65!B138)
/(Australia61!D138/Australia61!B138
 +Canada62!D138/Canada62!B138
 +Japan63!D138/Japan63!B138
 +Norway64!D138/Norway64!B138
 +Switzerland65!D138/Switzerland65!B138))</f>
        <v>0.23043458639047801</v>
      </c>
      <c r="F138" s="61">
        <f>IF(OR(
Australia61!I138   ="",
Australia61!D138   ="",
Australia61!B138   ="",
Canada62!I138      ="",
Canada62!D138      ="",
Canada62!B138      ="",
Japan63!I138       ="",
Japan63!D138       ="",
Japan63!B138       ="",
Norway64!I138      ="",
Norway64!D138      ="",
Norway64!B138      ="",
Switzerland65!I138 ="",
Switzerland65!D138 ="",
Switzerland65!B138 =""),"",
(Australia61!I138/Australia61!B138
 +Canada62!I138/Canada62!B138
 +Japan63!I138/Japan63!B138
 +Norway64!I138/Norway64!B138
 +Switzerland65!I138/Switzerland65!B138)
/(Australia61!D138/Australia61!B138
 +Canada62!D138/Canada62!B138
 +Japan63!D138/Japan63!B138
 +Norway64!D138/Norway64!B138
 +Switzerland65!D138/Switzerland65!B138))</f>
        <v>0.18200021576922371</v>
      </c>
      <c r="G138" s="61">
        <f>IF(OR(
Australia61!J138   ="",
Australia61!D138   ="",
Australia61!B138   ="",
Canada62!J138      ="",
Canada62!D138      ="",
Canada62!B138      ="",
Japan63!J138       ="",
Japan63!D138       ="",
Japan63!B138       ="",
Norway64!J138      ="",
Norway64!D138      ="",
Norway64!B138      ="",
Switzerland65!J138 ="",
Switzerland65!D138 ="",
Switzerland65!B138 =""),"",
(Australia61!J138/Australia61!B138
 +Canada62!J138/Canada62!B138
 +Japan63!J138/Japan63!B138
 +Norway64!J138/Norway64!B138
 +Switzerland65!J138/Switzerland65!B138)
/(Australia61!D138/Australia61!B138
 +Canada62!D138/Canada62!B138
 +Japan63!D138/Japan63!B138
 +Norway64!D138/Norway64!B138
 +Switzerland65!D138/Switzerland65!B138))</f>
        <v>0.15019019641441816</v>
      </c>
      <c r="H138" s="61">
        <f>IF(OR(
Australia61!K138   ="",
Australia61!D138   ="",
Australia61!B138   ="",
Canada62!K138      ="",
Canada62!D138      ="",
Canada62!B138      ="",
Japan63!K138       ="",
Japan63!D138       ="",
Japan63!B138       ="",
Norway64!K138      ="",
Norway64!D138      ="",
Norway64!B138      ="",
Switzerland65!K138 ="",
Switzerland65!D138 ="",
Switzerland65!B138 =""),"",
(Australia61!K138/Australia61!B138
 +Canada62!K138/Canada62!B138
 +Japan63!K138/Japan63!B138
 +Norway64!K138/Norway64!B138
 +Switzerland65!K138/Switzerland65!B138)
/(Australia61!D138/Australia61!B138
 +Canada62!D138/Canada62!B138
 +Japan63!D138/Japan63!B138
 +Norway64!D138/Norway64!B138
 +Switzerland65!D138/Switzerland65!B138))</f>
        <v>0.1795543892570709</v>
      </c>
      <c r="I138" s="61">
        <f>IF(OR(
Australia61!L138   ="",
Australia61!D138   ="",
Australia61!B138   ="",
Canada62!L138      ="",
Canada62!D138      ="",
Canada62!B138      ="",
Japan63!L138       ="",
Japan63!D138       ="",
Japan63!B138       ="",
Norway64!L138      ="",
Norway64!D138      ="",
Norway64!B138      ="",
Switzerland65!L138 ="",
Switzerland65!D138 ="",
Switzerland65!B138 =""),"",
(Australia61!L138/Australia61!B138
 +Canada62!L138/Canada62!B138
 +Japan63!L138/Japan63!B138
 +Norway64!L138/Norway64!B138
 +Switzerland65!L138/Switzerland65!B138)
/(Australia61!D138/Australia61!B138
 +Canada62!D138/Canada62!B138
 +Japan63!D138/Japan63!B138
 +Norway64!D138/Norway64!B138
 +Switzerland65!D138/Switzerland65!B138))</f>
        <v>0.15719488147198973</v>
      </c>
      <c r="J138" s="61">
        <f t="shared" si="9"/>
        <v>2.2359507785081167E-2</v>
      </c>
      <c r="K138" s="62">
        <f>IF(OR(
Australia61!D138   ="",Australia61!D137   ="",
Australia61!B138   ="",Australia61!B137   ="",
Australia61!N138   ="",Australia61!N137   ="",
Canada62!D138      ="",Canada62!D137      ="",
Canada62!B138      ="",Canada62!B137      ="",
Canada62!N138      ="",Canada62!N137      ="",
Japan63!D138       ="",Japan63!D137       ="",
Japan63!B138       ="",Japan63!B137       ="",
Japan63!N138       ="",Japan63!N137       ="",
Norway64!D138      ="",Norway64!D137      ="",
Norway64!B138      ="",Norway64!B137      ="",
Norway64!N138      ="",Norway64!N137      ="",
Switzerland65!D138 ="",Switzerland65!D137 ="",
Switzerland65!B138 ="",Switzerland65!B137 ="",
Switzerland65!N138 ="",Switzerland65!N137 =""),"",
LN(SQRT(
(Australia61!D138/Australia61!B138
 +Canada62!D138/Canada62!B138
 +Japan63!D138/Japan63!B138
 +Norway64!D138/Norway64!B138
 +Switzerland65!D138/Switzerland65!B138)
/(Australia61!D138/Australia61!N138*Australia61!N137/Australia61!B137
 +Canada62!D138/Canada62!N138*Canada62!N137/Canada62!B137
 +Japan63!D138/Japan63!N138*Japan63!N137/Japan63!B137
 +Norway64!D138/Norway64!N138*Norway64!N137/Norway64!B137
 +Switzerland65!D138/Switzerland65!N138*Switzerland65!N137/Switzerland65!B137)
*(Australia61!D137/Australia61!N137*Australia61!N138/Australia61!B138
 +Canada62!D137/Canada62!N137*Canada62!N138/Canada62!B138
 +Japan63!D137/Japan63!N137*Japan63!N138/Japan63!B138
 +Norway64!D137/Norway64!N137*Norway64!N138/Norway64!B138
 +Switzerland65!D137/Switzerland65!N137*Switzerland65!N138/Switzerland65!B138)
/(Australia61!D137/Australia61!B137
 +Canada62!D137/Canada62!B137
 +Japan63!D137/Japan63!B137
 +Norway64!D137/Norway64!B137
 +Switzerland65!D137/Switzerland65!B137))))</f>
        <v>-6.5678284659466346E-2</v>
      </c>
      <c r="L138" s="62">
        <f>IF(OR(
Australia61!F138   ="",Australia61!F137   ="",
Australia61!D138   ="",Australia61!D137   ="",
Australia61!B138   ="",Australia61!B137   ="",
Australia61!P138   ="",Australia61!P137   ="",
Canada62!F138      ="",Canada62!F137      ="",
Canada62!D138      ="",Canada62!D137      ="",
Canada62!B138      ="",Canada62!B137      ="",
Canada62!P138      ="",Canada62!P137      ="",
Japan63!F138       ="",Japan63!F137       ="",
Japan63!D138       ="",Japan63!D137       ="",
Japan63!B138       ="",Japan63!B137       ="",
Japan63!P138       ="",Japan63!P137       ="",
Norway64!F138      ="",Norway64!F137      ="",
Norway64!D138      ="",Norway64!D137      ="",
Norway64!B138      ="",Norway64!B137      ="",
Norway64!P138      ="",Norway64!P137      ="",
Switzerland65!F138 ="",Switzerland65!F137 ="",
Switzerland65!D138 ="",Switzerland65!D137 ="",
Switzerland65!B138 ="",Switzerland65!B137 ="",
Switzerland65!P138 ="",Switzerland65!P137 =""),"",
LN(SQRT(
(Australia61!D138*Australia61!F138/Australia61!B138
 +Canada62!D138*Canada62!F138/Canada62!B138
 +Japan63!D138*Japan63!F138/Japan63!B138
 +Norway64!D138*Norway64!F138/Norway64!B138
 +Switzerland65!D138*Switzerland65!F138/Switzerland65!B138)
/(Australia61!D138*Australia61!F138/Australia61!P138*Australia61!P137/Australia61!B137
 +Canada62!D138*Canada62!F138/Canada62!P138*Canada62!P137/Canada62!B137
 +Japan63!D138*Japan63!F138/Japan63!P138*Japan63!P137/Japan63!B137
 +Norway64!D138*Norway64!F138/Norway64!P138*Norway64!P137/Norway64!B137
 +Switzerland65!D138*Switzerland65!F138/Switzerland65!P138*Switzerland65!P137/Switzerland65!B137)
*(Australia61!D137*Australia61!F137/Australia61!P137*Australia61!P138/Australia61!B138
 +Canada62!D137*Canada62!F137/Canada62!P137*Canada62!P138/Canada62!B138
 +Japan63!D137*Japan63!F137/Japan63!P137*Japan63!P138/Japan63!B138
 +Norway64!D137*Norway64!F137/Norway64!P137*Norway64!P138/Norway64!B138
 +Switzerland65!D137*Switzerland65!F137/Switzerland65!P137*Switzerland65!P138/Switzerland65!B138)
/(Australia61!D137*Australia61!F137/Australia61!B137
 +Canada62!D137*Canada62!F137/Canada62!B137
 +Japan63!D137*Japan63!F137/Japan63!B137
 +Norway64!D137*Norway64!F137/Norway64!B137
 +Switzerland65!D137*Switzerland65!F137/Switzerland65!B137))))</f>
        <v>-9.3613075258861062E-2</v>
      </c>
      <c r="M138" s="62">
        <f>IF(OR(
Australia61!H138   ="",Australia61!H137   ="",
Australia61!D138   ="",Australia61!D137   ="",
Australia61!B138   ="",Australia61!B137   ="",
Australia61!Q138   ="",Australia61!Q137   ="",
Canada62!H138      ="",Canada62!H137      ="",
Canada62!D138      ="",Canada62!D137      ="",
Canada62!B138      ="",Canada62!B137      ="",
Canada62!Q138      ="",Canada62!Q137      ="",
Japan63!H138       ="",Japan63!H137       ="",
Japan63!D138       ="",Japan63!D137       ="",
Japan63!B138       ="",Japan63!B137       ="",
Japan63!Q138       ="",Japan63!Q137       ="",
Norway64!H138      ="",Norway64!H137      ="",
Norway64!D138      ="",Norway64!D137      ="",
Norway64!B138      ="",Norway64!B137      ="",
Norway64!Q138      ="",Norway64!Q137      ="",
Switzerland65!H138 ="",Switzerland65!H137 ="",
Switzerland65!D138 ="",Switzerland65!D137 ="",
Switzerland65!B138 ="",Switzerland65!B137 ="",
Switzerland65!Q138 ="",Switzerland65!Q137 =""),"",
LN(SQRT(
(Australia61!D138*Australia61!H138/Australia61!B138
 +Canada62!D138*Canada62!H138/Canada62!B138
 +Japan63!D138*Japan63!H138/Japan63!B138
 +Norway64!D138*Norway64!H138/Norway64!B138
 +Switzerland65!D138*Switzerland65!H138/Switzerland65!B138)
/(Australia61!D138*Australia61!H138/Australia61!Q138*Australia61!Q137/Australia61!B137
 +Canada62!D138*Canada62!H138/Canada62!Q138*Canada62!Q137/Canada62!B137
 +Japan63!D138*Japan63!H138/Japan63!Q138*Japan63!Q137/Japan63!B137
 +Norway64!D138*Norway64!H138/Norway64!Q138*Norway64!Q137/Norway64!B137
 +Switzerland65!D138*Switzerland65!H138/Switzerland65!Q138*Switzerland65!Q137/Switzerland65!B137)
*(Australia61!D137*Australia61!H137/Australia61!Q137*Australia61!Q138/Australia61!B138
 +Canada62!D137*Canada62!H137/Canada62!Q137*Canada62!Q138/Canada62!B138
 +Japan63!D137*Japan63!H137/Japan63!Q137*Japan63!Q138/Japan63!B138
 +Norway64!D137*Norway64!H137/Norway64!Q137*Norway64!Q138/Norway64!B138
 +Switzerland65!D137*Switzerland65!H137/Switzerland65!Q137*Switzerland65!Q138/Switzerland65!B138)
/(Australia61!D137*Australia61!H137/Australia61!B137
 +Canada62!D137*Canada62!H137/Canada62!B137
 +Japan63!D137*Japan63!H137/Japan63!B137
 +Norway64!D137*Norway64!H137/Norway64!B137
 +Switzerland65!D137*Switzerland65!H137/Switzerland65!B137))))</f>
        <v>-8.5858796203635165E-2</v>
      </c>
      <c r="N138" s="62">
        <f>IF(OR(
Australia61!I138   ="",Australia61!I137   ="",
Australia61!B138   ="",Australia61!B137   ="",
Australia61!R138   ="",Australia61!R137   ="",
Canada62!I138      ="",Canada62!I137      ="",
Canada62!B138      ="",Canada62!B137      ="",
Canada62!R138      ="",Canada62!R137      ="",
Japan63!I138       ="",Japan63!I137       ="",
Japan63!B138       ="",Japan63!B137       ="",
Japan63!R138       ="",Japan63!R137       ="",
Norway64!I138      ="",Norway64!I137      ="",
Norway64!B138      ="",Norway64!B137      ="",
Norway64!R138      ="",Norway64!R137      ="",
Switzerland65!I138 ="",Switzerland65!I137 ="",
Switzerland65!B138 ="",Switzerland65!B137 ="",
Switzerland65!R138 ="",Switzerland65!R137 =""),"",
LN(SQRT(
(Australia61!I138/Australia61!B138
 +Canada62!I138/Canada62!B138
 +Japan63!I138/Japan63!B138
 +Norway64!I138/Norway64!B138
 +Switzerland65!I138/Switzerland65!B138)
/(Australia61!I138/Australia61!R138*Australia61!R137/Australia61!B137
 +Canada62!I138/Canada62!R138*Canada62!R137/Canada62!B137
 +Japan63!I138/Japan63!R138*Japan63!R137/Japan63!B137
 +Norway64!I138/Norway64!R138*Norway64!R137/Norway64!B137
 +Switzerland65!I138/Switzerland65!R138*Switzerland65!R137/Switzerland65!B137)
*(Australia61!I137/Australia61!R137*Australia61!R138/Australia61!B138
 +Canada62!I137/Canada62!R137*Canada62!R138/Canada62!B138
 +Japan63!I137/Japan63!R137*Japan63!R138/Japan63!B138
 +Norway64!I137/Norway64!R137*Norway64!R138/Norway64!B138
 +Switzerland65!I137/Switzerland65!R137*Switzerland65!R138/Switzerland65!B138)
/(Australia61!I137/Australia61!B137
 +Canada62!I137/Canada62!B137
 +Japan63!I137/Japan63!B137
 +Norway64!I137/Norway64!B137
 +Switzerland65!I137/Switzerland65!B137))))</f>
        <v>-8.5182497328177134E-2</v>
      </c>
      <c r="O138" s="62">
        <f>IF(OR(
Australia61!K138   ="",Australia61!K137   ="",
Australia61!B138   ="",Australia61!B137   ="",
Australia61!S138   ="",Australia61!S137   ="",
Canada62!K138      ="",Canada62!K137      ="",
Canada62!B138      ="",Canada62!B137      ="",
Canada62!S138      ="",Canada62!S137      ="",
Japan63!K138       ="",Japan63!K137       ="",
Japan63!B138       ="",Japan63!B137       ="",
Japan63!S138       ="",Japan63!S137       ="",
Norway64!K138      ="",Norway64!K137      ="",
Norway64!B138      ="",Norway64!B137      ="",
Norway64!S138      ="",Norway64!S137      ="",
Switzerland65!K138 ="",Switzerland65!K137 ="",
Switzerland65!B138 ="",Switzerland65!B137 ="",
Switzerland65!S138 ="",Switzerland65!S137 =""),"",
LN(SQRT(
(Australia61!K138/Australia61!B138
 +Canada62!K138/Canada62!B138
 +Japan63!K138/Japan63!B138
 +Norway64!K138/Norway64!B138
 +Switzerland65!K138/Switzerland65!B138)
/(Australia61!K138/Australia61!S138*Australia61!S137/Australia61!B137
 +Canada62!K138/Canada62!S138*Canada62!S137/Canada62!B137
 +Japan63!K138/Japan63!S138*Japan63!S137/Japan63!B137
 +Norway64!K138/Norway64!S138*Norway64!S137/Norway64!B137
 +Switzerland65!K138/Switzerland65!S138*Switzerland65!S137/Switzerland65!B137)
*(Australia61!K137/Australia61!S137*Australia61!S138/Australia61!B138
 +Canada62!K137/Canada62!S137*Canada62!S138/Canada62!B138
 +Japan63!K137/Japan63!S137*Japan63!S138/Japan63!B138
 +Norway64!K137/Norway64!S137*Norway64!S138/Norway64!B138
 +Switzerland65!K137/Switzerland65!S137*Switzerland65!S138/Switzerland65!B138)
/(Australia61!K137/Australia61!B137
 +Canada62!K137/Canada62!B137
 +Japan63!K137/Japan63!B137
 +Norway64!K137/Norway64!B137
 +Switzerland65!K137/Switzerland65!B137))))</f>
        <v>-3.5116179098345413E-2</v>
      </c>
      <c r="P138" s="62">
        <f>IF(OR(
Australia61!L138   ="",Australia61!L137   ="",
Australia61!B138   ="",Australia61!B137   ="",
Australia61!T138   ="",Australia61!T137   ="",
Canada62!L138      ="",Canada62!L137      ="",
Canada62!B138      ="",Canada62!B137      ="",
Canada62!T138      ="",Canada62!T137      ="",
Japan63!L138       ="",Japan63!L137       ="",
Japan63!B138       ="",Japan63!B137       ="",
Japan63!T138       ="",Japan63!T137       ="",
Norway64!L138      ="",Norway64!L137      ="",
Norway64!B138      ="",Norway64!B137      ="",
Norway64!T138      ="",Norway64!T137      ="",
Switzerland65!L138 ="",Switzerland65!L137 ="",
Switzerland65!B138 ="",Switzerland65!B137 ="",
Switzerland65!T138 ="",Switzerland65!T137 =""),"",
LN(SQRT(
(Australia61!L138/Australia61!B138
 +Canada62!L138/Canada62!B138
 +Japan63!L138/Japan63!B138
 +Norway64!L138/Norway64!B138
 +Switzerland65!L138/Switzerland65!B138)
/(Australia61!L138/Australia61!T138*Australia61!T137/Australia61!B137
 +Canada62!L138/Canada62!T138*Canada62!T137/Canada62!B137
 +Japan63!L138/Japan63!T138*Japan63!T137/Japan63!B137
 +Norway64!L138/Norway64!T138*Norway64!T137/Norway64!B137
 +Switzerland65!L138/Switzerland65!T138*Switzerland65!T137/Switzerland65!B137)
*(Australia61!L137/Australia61!T137*Australia61!T138/Australia61!B138
 +Canada62!L137/Canada62!T137*Canada62!T138/Canada62!B138
 +Japan63!L137/Japan63!T137*Japan63!T138/Japan63!B138
 +Norway64!L137/Norway64!T137*Norway64!T138/Norway64!B138
 +Switzerland65!L137/Switzerland65!T137*Switzerland65!T138/Switzerland65!B138)
/(Australia61!L137/Australia61!B137
 +Canada62!L137/Canada62!B137
 +Japan63!L137/Japan63!B137
 +Norway64!L137/Norway64!B137
 +Switzerland65!L137/Switzerland65!B137))))</f>
        <v>-2.5926786994869666E-2</v>
      </c>
      <c r="Q138" s="61">
        <f t="shared" si="4"/>
        <v>-2.7934790599394715E-2</v>
      </c>
      <c r="R138" s="61">
        <f t="shared" si="5"/>
        <v>-2.0180511544168819E-2</v>
      </c>
      <c r="S138" s="61">
        <f t="shared" si="6"/>
        <v>-1.9504212668710788E-2</v>
      </c>
      <c r="T138" s="61">
        <f t="shared" si="7"/>
        <v>3.0562105561120934E-2</v>
      </c>
      <c r="U138" s="61">
        <f t="shared" si="8"/>
        <v>3.975149766459668E-2</v>
      </c>
      <c r="V138" s="61">
        <f>IF(OR(
Australia61!V138   ="",
Australia61!U138   ="",
Canada62!V138      ="",
Canada62!U138      ="",
Japan63!V138       ="",
Japan63!U138       ="",
Norway64!V138      ="",
Norway64!U138      ="",
Switzerland65!V138 ="",
Switzerland65!U138 =""),"",
LN((Australia61!V138+Canada62!V138+Japan63!V138+Norway64!V138+Switzerland65!V138)
/(Australia61!U138+Canada62!U138+Japan63!U138+Norway64!U138+Switzerland65!U138)))</f>
        <v>-0.67297396835403944</v>
      </c>
      <c r="W138" s="61">
        <f>IF(OR(
Australia61!V138   ="",
Australia61!W138   ="",
Australia61!U138   ="",
Canada62!V138      ="",
Canada62!W138      ="",
Canada62!U138      ="",
Japan63!V138       ="",
Japan63!W138       ="",
Japan63!U138       ="",
Norway64!V138      ="",
Norway64!W138      ="",
Norway64!U138      ="",
Switzerland65!V138 ="",
Switzerland65!W138 ="",
Switzerland65!V138 =""),"",
LN((Australia61!V138*Australia61!W138+Canada62!V138*Canada62!W138+Japan63!V138*Japan63!W138+Norway64!V138*Norway64!W138+Switzerland65!V138*Switzerland65!W138)
/(Australia61!U138+Canada62!U138+Japan63!U138+Norway64!U138+Switzerland65!U138)))</f>
        <v>6.803882890958608</v>
      </c>
      <c r="X138" s="61">
        <f>IF(OR(
Australia61!X138   ="",
Australia61!D138   ="",
Australia61!B138   ="",
Canada62!X138      ="",
Canada62!D138      ="",
Canada62!B138      ="",
Japan63!X138       ="",
Japan63!D138       ="",
Japan63!B138       ="",
Norway64!X138      ="",
Norway64!D138      ="",
Norway64!B138      ="",
Switzerland65!X138 ="",
Switzerland65!D138 ="",
Switzerland65!B138 =""),"",
(Australia61!X138*Australia61!D138/Australia61!B138
 +Canada62!X138*Canada62!D138/Canada62!B138
 +Japan63!X138*Japan63!D138/Japan63!B138
 +Norway64!X138*Norway64!D138/Norway64!B138
 +Switzerland65!X138*Switzerland65!D138/Switzerland65!B138)
/(Australia61!D138/Australia61!B138
 +Canada62!D138/Canada62!B138
 +Japan63!D138/Japan63!B138
 +Norway64!D138/Norway64!B138
 +Switzerland65!D138/Switzerland65!B138))</f>
        <v>0.59703558088890607</v>
      </c>
      <c r="Y138" s="61">
        <f>IF(OR(
Australia61!Y138   ="",
Australia61!D138   ="",
Australia61!B138   ="",
Canada62!Y138      ="",
Canada62!D138      ="",
Canada62!B138      ="",
Japan63!Y138       ="",
Japan63!D138       ="",
Japan63!B138       ="",
Norway64!Y138      ="",
Norway64!D138      ="",
Norway64!B138      ="",
Switzerland65!Y138 ="",
Switzerland65!D138 ="",
Switzerland65!B138 =""),"",
(Australia61!Y138/Australia61!B138
 +Canada62!Y138/Canada62!B138
 +Japan63!Y138/Japan63!B138
 +Norway64!Y138/Norway64!B138
 +Switzerland65!Y138/Switzerland65!B138)
/(Australia61!D138/Australia61!B138
 +Canada62!D138/Canada62!B138
 +Japan63!D138/Japan63!B138
 +Norway64!D138/Norway64!B138
 +Switzerland65!D138/Switzerland65!B138))</f>
        <v>0.14965626827249284</v>
      </c>
      <c r="Z138" s="61">
        <v>3.22</v>
      </c>
      <c r="AA138" s="62">
        <f t="shared" si="10"/>
        <v>7.9178284659466344E-2</v>
      </c>
      <c r="AB138" s="61">
        <f>IF(OR(
Australia61!AB138   ="",
Australia61!D138   ="",
Australia61!B138   ="",
Canada62!AB138      ="",
Canada62!D138      ="",
Canada62!B138      ="",
Japan63!AB138       ="",
Japan63!D138       ="",
Japan63!B138       ="",
Norway64!AB138      ="",
Norway64!D138      ="",
Norway64!B138      ="",
Switzerland65!AB138 ="",
Switzerland65!D138 ="",
Switzerland65!B138 =""),"",
(Australia61!AB138*Australia61!D138/Australia61!B138
 +Canada62!AB138*Canada62!D138/Canada62!B138
 +Japan63!AB138*Japan63!D138/Japan63!B138
 +Norway64!AB138*Norway64!D138/Norway64!B138
 +Switzerland65!AB138*Switzerland65!D138/Switzerland65!B138)
/(Australia61!D138/Australia61!B138
 +Canada62!D138/Canada62!B138
 +Japan63!D138/Japan63!B138
 +Norway64!D138/Norway64!B138
 +Switzerland65!D138/Switzerland65!B138))</f>
        <v>1.3285028766120164</v>
      </c>
    </row>
    <row r="139" spans="1:28">
      <c r="A139" s="62">
        <v>2006</v>
      </c>
      <c r="B139" s="62">
        <f>IF(OR(
Australia61!AC139   ="",
Australia61!D139   ="",
Australia61!B139   ="",
Canada62!AC139      ="",
Canada62!D139      ="",
Canada62!B139      ="",
Japan63!AC139       ="",
Japan63!D139       ="",
Japan63!B139       ="",
Norway64!AC139      ="",
Norway64!D139      ="",
Norway64!B139      ="",
Switzerland65!AC139 ="",
Switzerland65!D139 ="",
Switzerland65!B139 =""),"",
(Australia61!AC139*Australia61!D139/Australia61!B139
 +Canada62!AC139*Canada62!D139/Canada62!B139
 +Japan63!AC139*Japan63!D139/Japan63!B139
 +Norway64!AC139*Norway64!D139/Norway64!B139
 +Switzerland65!AC139*Switzerland65!D139/Switzerland65!B139)
/(Australia61!D139/Australia61!B139
 +Canada62!D139/Canada62!B139
 +Japan63!D139/Japan63!B139
 +Norway64!D139/Norway64!B139
 +Switzerland65!D139/Switzerland65!B139))</f>
        <v>2.7915686354172398E-2</v>
      </c>
      <c r="C139" s="61">
        <f>IF(OR(
Australia61!F139   ="",
Australia61!D139   ="",
Australia61!B139   ="",
Canada62!F139      ="",
Canada62!D139      ="",
Canada62!B139      ="",
Japan63!F139       ="",
Japan63!D139       ="",
Japan63!B139       ="",
Norway64!F139      ="",
Norway64!D139      ="",
Norway64!B139      ="",
Switzerland65!F139 ="",
Switzerland65!D139 ="",
Switzerland65!B139 =""),"",
(Australia61!F139*Australia61!D139/Australia61!B139
 +Canada62!F139*Canada62!D139/Canada62!B139
 +Japan63!F139*Japan63!D139/Japan63!B139
 +Norway64!F139*Norway64!D139/Norway64!B139
 +Switzerland65!F139*Switzerland65!D139/Switzerland65!B139)
/(Australia61!D139/Australia61!B139
 +Canada62!D139/Canada62!B139
 +Japan63!D139/Japan63!B139
 +Norway64!D139/Norway64!B139
 +Switzerland65!D139/Switzerland65!B139))</f>
        <v>0.5612542424087954</v>
      </c>
      <c r="D139" s="61" t="str">
        <f>IF(OR(
Australia61!AE139   ="",
Australia61!D139   ="",
Australia61!B139   ="",
Canada62!AE139      ="",
Canada62!D139      ="",
Canada62!B139      ="",
Japan63!AE139       ="",
Japan63!D139       ="",
Japan63!B139       ="",
Norway64!AE139      ="",
Norway64!D139      ="",
Norway64!B139      ="",
Switzerland65!AE139 ="",
Switzerland65!D139 ="",
Switzerland65!B139 =""),"",
(Australia61!AE139*Australia61!D139/Australia61!B139
 +Canada62!AE139*Canada62!D139/Canada62!B139
 +Japan63!AE139*Japan63!D139/Japan63!B139
 +Norway64!AE139*Norway64!D139/Norway64!B139
 +Switzerland65!AE139*Switzerland65!D139/Switzerland65!B139)
/(Australia61!D139/Australia61!B139
 +Canada62!D139/Canada62!B139
 +Japan63!D139/Japan63!B139
 +Norway64!D139/Norway64!B139
 +Switzerland65!D139/Switzerland65!B139))</f>
        <v/>
      </c>
      <c r="E139" s="61">
        <f>IF(OR(
Australia61!H139   ="",
Australia61!D139   ="",
Australia61!B139   ="",
Canada62!H139      ="",
Canada62!D139      ="",
Canada62!B139      ="",
Japan63!H139       ="",
Japan63!D139       ="",
Japan63!B139       ="",
Norway64!H139      ="",
Norway64!D139      ="",
Norway64!B139      ="",
Switzerland65!H139 ="",
Switzerland65!D139 ="",
Switzerland65!B139 =""),"",
(Australia61!H139*Australia61!D139/Australia61!B139
 +Canada62!H139*Canada62!D139/Canada62!B139
 +Japan63!H139*Japan63!D139/Japan63!B139
 +Norway64!H139*Norway64!D139/Norway64!B139
 +Switzerland65!H139*Switzerland65!D139/Switzerland65!B139)
/(Australia61!D139/Australia61!B139
 +Canada62!D139/Canada62!B139
 +Japan63!D139/Japan63!B139
 +Norway64!D139/Norway64!B139
 +Switzerland65!D139/Switzerland65!B139))</f>
        <v>0.23587630389936703</v>
      </c>
      <c r="F139" s="61">
        <f>IF(OR(
Australia61!I139   ="",
Australia61!D139   ="",
Australia61!B139   ="",
Canada62!I139      ="",
Canada62!D139      ="",
Canada62!B139      ="",
Japan63!I139       ="",
Japan63!D139       ="",
Japan63!B139       ="",
Norway64!I139      ="",
Norway64!D139      ="",
Norway64!B139      ="",
Switzerland65!I139 ="",
Switzerland65!D139 ="",
Switzerland65!B139 =""),"",
(Australia61!I139/Australia61!B139
 +Canada62!I139/Canada62!B139
 +Japan63!I139/Japan63!B139
 +Norway64!I139/Norway64!B139
 +Switzerland65!I139/Switzerland65!B139)
/(Australia61!D139/Australia61!B139
 +Canada62!D139/Canada62!B139
 +Japan63!D139/Japan63!B139
 +Norway64!D139/Norway64!B139
 +Switzerland65!D139/Switzerland65!B139))</f>
        <v>0.177955541826747</v>
      </c>
      <c r="G139" s="61">
        <f>IF(OR(
Australia61!J139   ="",
Australia61!D139   ="",
Australia61!B139   ="",
Canada62!J139      ="",
Canada62!D139      ="",
Canada62!B139      ="",
Japan63!J139       ="",
Japan63!D139       ="",
Japan63!B139       ="",
Norway64!J139      ="",
Norway64!D139      ="",
Norway64!B139      ="",
Switzerland65!J139 ="",
Switzerland65!D139 ="",
Switzerland65!B139 =""),"",
(Australia61!J139/Australia61!B139
 +Canada62!J139/Canada62!B139
 +Japan63!J139/Japan63!B139
 +Norway64!J139/Norway64!B139
 +Switzerland65!J139/Switzerland65!B139)
/(Australia61!D139/Australia61!B139
 +Canada62!D139/Canada62!B139
 +Japan63!D139/Japan63!B139
 +Norway64!D139/Norway64!B139
 +Switzerland65!D139/Switzerland65!B139))</f>
        <v>0.17171064742588379</v>
      </c>
      <c r="H139" s="61">
        <f>IF(OR(
Australia61!K139   ="",
Australia61!D139   ="",
Australia61!B139   ="",
Canada62!K139      ="",
Canada62!D139      ="",
Canada62!B139      ="",
Japan63!K139       ="",
Japan63!D139       ="",
Japan63!B139       ="",
Norway64!K139      ="",
Norway64!D139      ="",
Norway64!B139      ="",
Switzerland65!K139 ="",
Switzerland65!D139 ="",
Switzerland65!B139 =""),"",
(Australia61!K139/Australia61!B139
 +Canada62!K139/Canada62!B139
 +Japan63!K139/Japan63!B139
 +Norway64!K139/Norway64!B139
 +Switzerland65!K139/Switzerland65!B139)
/(Australia61!D139/Australia61!B139
 +Canada62!D139/Canada62!B139
 +Japan63!D139/Japan63!B139
 +Norway64!D139/Norway64!B139
 +Switzerland65!D139/Switzerland65!B139))</f>
        <v>0.19473693164380068</v>
      </c>
      <c r="I139" s="61">
        <f>IF(OR(
Australia61!L139   ="",
Australia61!D139   ="",
Australia61!B139   ="",
Canada62!L139      ="",
Canada62!D139      ="",
Canada62!B139      ="",
Japan63!L139       ="",
Japan63!D139       ="",
Japan63!B139       ="",
Norway64!L139      ="",
Norway64!D139      ="",
Norway64!B139      ="",
Switzerland65!L139 ="",
Switzerland65!D139 ="",
Switzerland65!B139 =""),"",
(Australia61!L139/Australia61!B139
 +Canada62!L139/Canada62!B139
 +Japan63!L139/Japan63!B139
 +Norway64!L139/Norway64!B139
 +Switzerland65!L139/Switzerland65!B139)
/(Australia61!D139/Australia61!B139
 +Canada62!D139/Canada62!B139
 +Japan63!D139/Japan63!B139
 +Norway64!D139/Norway64!B139
 +Switzerland65!D139/Switzerland65!B139))</f>
        <v>0.17324980089651601</v>
      </c>
      <c r="J139" s="61">
        <f t="shared" si="9"/>
        <v>2.1487130747284672E-2</v>
      </c>
      <c r="K139" s="62">
        <f>IF(OR(
Australia61!D139   ="",Australia61!D138   ="",
Australia61!B139   ="",Australia61!B138   ="",
Australia61!N139   ="",Australia61!N138   ="",
Canada62!D139      ="",Canada62!D138      ="",
Canada62!B139      ="",Canada62!B138      ="",
Canada62!N139      ="",Canada62!N138      ="",
Japan63!D139       ="",Japan63!D138       ="",
Japan63!B139       ="",Japan63!B138       ="",
Japan63!N139       ="",Japan63!N138       ="",
Norway64!D139      ="",Norway64!D138      ="",
Norway64!B139      ="",Norway64!B138      ="",
Norway64!N139      ="",Norway64!N138      ="",
Switzerland65!D139 ="",Switzerland65!D138 ="",
Switzerland65!B139 ="",Switzerland65!B138 ="",
Switzerland65!N139 ="",Switzerland65!N138 =""),"",
LN(SQRT(
(Australia61!D139/Australia61!B139
 +Canada62!D139/Canada62!B139
 +Japan63!D139/Japan63!B139
 +Norway64!D139/Norway64!B139
 +Switzerland65!D139/Switzerland65!B139)
/(Australia61!D139/Australia61!N139*Australia61!N138/Australia61!B138
 +Canada62!D139/Canada62!N139*Canada62!N138/Canada62!B138
 +Japan63!D139/Japan63!N139*Japan63!N138/Japan63!B138
 +Norway64!D139/Norway64!N139*Norway64!N138/Norway64!B138
 +Switzerland65!D139/Switzerland65!N139*Switzerland65!N138/Switzerland65!B138)
*(Australia61!D138/Australia61!N138*Australia61!N139/Australia61!B139
 +Canada62!D138/Canada62!N138*Canada62!N139/Canada62!B139
 +Japan63!D138/Japan63!N138*Japan63!N139/Japan63!B139
 +Norway64!D138/Norway64!N138*Norway64!N139/Norway64!B139
 +Switzerland65!D138/Switzerland65!N138*Switzerland65!N139/Switzerland65!B139)
/(Australia61!D138/Australia61!B138
 +Canada62!D138/Canada62!B138
 +Japan63!D138/Japan63!B138
 +Norway64!D138/Norway64!B138
 +Switzerland65!D138/Switzerland65!B138))))</f>
        <v>1.8903089825047785E-2</v>
      </c>
      <c r="L139" s="62">
        <f>IF(OR(
Australia61!F139   ="",Australia61!F138   ="",
Australia61!D139   ="",Australia61!D138   ="",
Australia61!B139   ="",Australia61!B138   ="",
Australia61!P139   ="",Australia61!P138   ="",
Canada62!F139      ="",Canada62!F138      ="",
Canada62!D139      ="",Canada62!D138      ="",
Canada62!B139      ="",Canada62!B138      ="",
Canada62!P139      ="",Canada62!P138      ="",
Japan63!F139       ="",Japan63!F138       ="",
Japan63!D139       ="",Japan63!D138       ="",
Japan63!B139       ="",Japan63!B138       ="",
Japan63!P139       ="",Japan63!P138       ="",
Norway64!F139      ="",Norway64!F138      ="",
Norway64!D139      ="",Norway64!D138      ="",
Norway64!B139      ="",Norway64!B138      ="",
Norway64!P139      ="",Norway64!P138      ="",
Switzerland65!F139 ="",Switzerland65!F138 ="",
Switzerland65!D139 ="",Switzerland65!D138 ="",
Switzerland65!B139 ="",Switzerland65!B138 ="",
Switzerland65!P139 ="",Switzerland65!P138 =""),"",
LN(SQRT(
(Australia61!D139*Australia61!F139/Australia61!B139
 +Canada62!D139*Canada62!F139/Canada62!B139
 +Japan63!D139*Japan63!F139/Japan63!B139
 +Norway64!D139*Norway64!F139/Norway64!B139
 +Switzerland65!D139*Switzerland65!F139/Switzerland65!B139)
/(Australia61!D139*Australia61!F139/Australia61!P139*Australia61!P138/Australia61!B138
 +Canada62!D139*Canada62!F139/Canada62!P139*Canada62!P138/Canada62!B138
 +Japan63!D139*Japan63!F139/Japan63!P139*Japan63!P138/Japan63!B138
 +Norway64!D139*Norway64!F139/Norway64!P139*Norway64!P138/Norway64!B138
 +Switzerland65!D139*Switzerland65!F139/Switzerland65!P139*Switzerland65!P138/Switzerland65!B138)
*(Australia61!D138*Australia61!F138/Australia61!P138*Australia61!P139/Australia61!B139
 +Canada62!D138*Canada62!F138/Canada62!P138*Canada62!P139/Canada62!B139
 +Japan63!D138*Japan63!F138/Japan63!P138*Japan63!P139/Japan63!B139
 +Norway64!D138*Norway64!F138/Norway64!P138*Norway64!P139/Norway64!B139
 +Switzerland65!D138*Switzerland65!F138/Switzerland65!P138*Switzerland65!P139/Switzerland65!B139)
/(Australia61!D138*Australia61!F138/Australia61!B138
 +Canada62!D138*Canada62!F138/Canada62!B138
 +Japan63!D138*Japan63!F138/Japan63!B138
 +Norway64!D138*Norway64!F138/Norway64!B138
 +Switzerland65!D138*Switzerland65!F138/Switzerland65!B138))))</f>
        <v>1.4178860645165058E-2</v>
      </c>
      <c r="M139" s="62">
        <f>IF(OR(
Australia61!H139   ="",Australia61!H138   ="",
Australia61!D139   ="",Australia61!D138   ="",
Australia61!B139   ="",Australia61!B138   ="",
Australia61!Q139   ="",Australia61!Q138   ="",
Canada62!H139      ="",Canada62!H138      ="",
Canada62!D139      ="",Canada62!D138      ="",
Canada62!B139      ="",Canada62!B138      ="",
Canada62!Q139      ="",Canada62!Q138      ="",
Japan63!H139       ="",Japan63!H138       ="",
Japan63!D139       ="",Japan63!D138       ="",
Japan63!B139       ="",Japan63!B138       ="",
Japan63!Q139       ="",Japan63!Q138       ="",
Norway64!H139      ="",Norway64!H138      ="",
Norway64!D139      ="",Norway64!D138      ="",
Norway64!B139      ="",Norway64!B138      ="",
Norway64!Q139      ="",Norway64!Q138      ="",
Switzerland65!H139 ="",Switzerland65!H138 ="",
Switzerland65!D139 ="",Switzerland65!D138 ="",
Switzerland65!B139 ="",Switzerland65!B138 ="",
Switzerland65!Q139 ="",Switzerland65!Q138 =""),"",
LN(SQRT(
(Australia61!D139*Australia61!H139/Australia61!B139
 +Canada62!D139*Canada62!H139/Canada62!B139
 +Japan63!D139*Japan63!H139/Japan63!B139
 +Norway64!D139*Norway64!H139/Norway64!B139
 +Switzerland65!D139*Switzerland65!H139/Switzerland65!B139)
/(Australia61!D139*Australia61!H139/Australia61!Q139*Australia61!Q138/Australia61!B138
 +Canada62!D139*Canada62!H139/Canada62!Q139*Canada62!Q138/Canada62!B138
 +Japan63!D139*Japan63!H139/Japan63!Q139*Japan63!Q138/Japan63!B138
 +Norway64!D139*Norway64!H139/Norway64!Q139*Norway64!Q138/Norway64!B138
 +Switzerland65!D139*Switzerland65!H139/Switzerland65!Q139*Switzerland65!Q138/Switzerland65!B138)
*(Australia61!D138*Australia61!H138/Australia61!Q138*Australia61!Q139/Australia61!B139
 +Canada62!D138*Canada62!H138/Canada62!Q138*Canada62!Q139/Canada62!B139
 +Japan63!D138*Japan63!H138/Japan63!Q138*Japan63!Q139/Japan63!B139
 +Norway64!D138*Norway64!H138/Norway64!Q138*Norway64!Q139/Norway64!B139
 +Switzerland65!D138*Switzerland65!H138/Switzerland65!Q138*Switzerland65!Q139/Switzerland65!B139)
/(Australia61!D138*Australia61!H138/Australia61!B138
 +Canada62!D138*Canada62!H138/Canada62!B138
 +Japan63!D138*Japan63!H138/Japan63!B138
 +Norway64!D138*Norway64!H138/Norway64!B138
 +Switzerland65!D138*Switzerland65!H138/Switzerland65!B138))))</f>
        <v>3.084961047866612E-2</v>
      </c>
      <c r="N139" s="62">
        <f>IF(OR(
Australia61!I139   ="",Australia61!I138   ="",
Australia61!B139   ="",Australia61!B138   ="",
Australia61!R139   ="",Australia61!R138   ="",
Canada62!I139      ="",Canada62!I138      ="",
Canada62!B139      ="",Canada62!B138      ="",
Canada62!R139      ="",Canada62!R138      ="",
Japan63!I139       ="",Japan63!I138       ="",
Japan63!B139       ="",Japan63!B138       ="",
Japan63!R139       ="",Japan63!R138       ="",
Norway64!I139      ="",Norway64!I138      ="",
Norway64!B139      ="",Norway64!B138      ="",
Norway64!R139      ="",Norway64!R138      ="",
Switzerland65!I139 ="",Switzerland65!I138 ="",
Switzerland65!B139 ="",Switzerland65!B138 ="",
Switzerland65!R139 ="",Switzerland65!R138 =""),"",
LN(SQRT(
(Australia61!I139/Australia61!B139
 +Canada62!I139/Canada62!B139
 +Japan63!I139/Japan63!B139
 +Norway64!I139/Norway64!B139
 +Switzerland65!I139/Switzerland65!B139)
/(Australia61!I139/Australia61!R139*Australia61!R138/Australia61!B138
 +Canada62!I139/Canada62!R139*Canada62!R138/Canada62!B138
 +Japan63!I139/Japan63!R139*Japan63!R138/Japan63!B138
 +Norway64!I139/Norway64!R139*Norway64!R138/Norway64!B138
 +Switzerland65!I139/Switzerland65!R139*Switzerland65!R138/Switzerland65!B138)
*(Australia61!I138/Australia61!R138*Australia61!R139/Australia61!B139
 +Canada62!I138/Canada62!R138*Canada62!R139/Canada62!B139
 +Japan63!I138/Japan63!R138*Japan63!R139/Japan63!B139
 +Norway64!I138/Norway64!R138*Norway64!R139/Norway64!B139
 +Switzerland65!I138/Switzerland65!R138*Switzerland65!R139/Switzerland65!B139)
/(Australia61!I138/Australia61!B138
 +Canada62!I138/Canada62!B138
 +Japan63!I138/Japan63!B138
 +Norway64!I138/Norway64!B138
 +Switzerland65!I138/Switzerland65!B138))))</f>
        <v>2.5761353281226099E-2</v>
      </c>
      <c r="O139" s="62">
        <f>IF(OR(
Australia61!K139   ="",Australia61!K138   ="",
Australia61!B139   ="",Australia61!B138   ="",
Australia61!S139   ="",Australia61!S138   ="",
Canada62!K139      ="",Canada62!K138      ="",
Canada62!B139      ="",Canada62!B138      ="",
Canada62!S139      ="",Canada62!S138      ="",
Japan63!K139       ="",Japan63!K138       ="",
Japan63!B139       ="",Japan63!B138       ="",
Japan63!S139       ="",Japan63!S138       ="",
Norway64!K139      ="",Norway64!K138      ="",
Norway64!B139      ="",Norway64!B138      ="",
Norway64!S139      ="",Norway64!S138      ="",
Switzerland65!K139 ="",Switzerland65!K138 ="",
Switzerland65!B139 ="",Switzerland65!B138 ="",
Switzerland65!S139 ="",Switzerland65!S138 =""),"",
LN(SQRT(
(Australia61!K139/Australia61!B139
 +Canada62!K139/Canada62!B139
 +Japan63!K139/Japan63!B139
 +Norway64!K139/Norway64!B139
 +Switzerland65!K139/Switzerland65!B139)
/(Australia61!K139/Australia61!S139*Australia61!S138/Australia61!B138
 +Canada62!K139/Canada62!S139*Canada62!S138/Canada62!B138
 +Japan63!K139/Japan63!S139*Japan63!S138/Japan63!B138
 +Norway64!K139/Norway64!S139*Norway64!S138/Norway64!B138
 +Switzerland65!K139/Switzerland65!S139*Switzerland65!S138/Switzerland65!B138)
*(Australia61!K138/Australia61!S138*Australia61!S139/Australia61!B139
 +Canada62!K138/Canada62!S138*Canada62!S139/Canada62!B139
 +Japan63!K138/Japan63!S138*Japan63!S139/Japan63!B139
 +Norway64!K138/Norway64!S138*Norway64!S139/Norway64!B139
 +Switzerland65!K138/Switzerland65!S138*Switzerland65!S139/Switzerland65!B139)
/(Australia61!K138/Australia61!B138
 +Canada62!K138/Canada62!B138
 +Japan63!K138/Japan63!B138
 +Norway64!K138/Norway64!B138
 +Switzerland65!K138/Switzerland65!B138))))</f>
        <v>5.4179007813710857E-2</v>
      </c>
      <c r="P139" s="62">
        <f>IF(OR(
Australia61!L139   ="",Australia61!L138   ="",
Australia61!B139   ="",Australia61!B138   ="",
Australia61!T139   ="",Australia61!T138   ="",
Canada62!L139      ="",Canada62!L138      ="",
Canada62!B139      ="",Canada62!B138      ="",
Canada62!T139      ="",Canada62!T138      ="",
Japan63!L139       ="",Japan63!L138       ="",
Japan63!B139       ="",Japan63!B138       ="",
Japan63!T139       ="",Japan63!T138       ="",
Norway64!L139      ="",Norway64!L138      ="",
Norway64!B139      ="",Norway64!B138      ="",
Norway64!T139      ="",Norway64!T138      ="",
Switzerland65!L139 ="",Switzerland65!L138 ="",
Switzerland65!B139 ="",Switzerland65!B138 ="",
Switzerland65!T139 ="",Switzerland65!T138 =""),"",
LN(SQRT(
(Australia61!L139/Australia61!B139
 +Canada62!L139/Canada62!B139
 +Japan63!L139/Japan63!B139
 +Norway64!L139/Norway64!B139
 +Switzerland65!L139/Switzerland65!B139)
/(Australia61!L139/Australia61!T139*Australia61!T138/Australia61!B138
 +Canada62!L139/Canada62!T139*Canada62!T138/Canada62!B138
 +Japan63!L139/Japan63!T139*Japan63!T138/Japan63!B138
 +Norway64!L139/Norway64!T139*Norway64!T138/Norway64!B138
 +Switzerland65!L139/Switzerland65!T139*Switzerland65!T138/Switzerland65!B138)
*(Australia61!L138/Australia61!T138*Australia61!T139/Australia61!B139
 +Canada62!L138/Canada62!T138*Canada62!T139/Canada62!B139
 +Japan63!L138/Japan63!T138*Japan63!T139/Japan63!B139
 +Norway64!L138/Norway64!T138*Norway64!T139/Norway64!B139
 +Switzerland65!L138/Switzerland65!T138*Switzerland65!T139/Switzerland65!B139)
/(Australia61!L138/Australia61!B138
 +Canada62!L138/Canada62!B138
 +Japan63!L138/Japan63!B138
 +Norway64!L138/Norway64!B138
 +Switzerland65!L138/Switzerland65!B138))))</f>
        <v>6.8488432135681426E-2</v>
      </c>
      <c r="Q139" s="61">
        <f t="shared" si="4"/>
        <v>-4.7242291798827267E-3</v>
      </c>
      <c r="R139" s="61">
        <f t="shared" si="5"/>
        <v>1.1946520653618335E-2</v>
      </c>
      <c r="S139" s="61">
        <f t="shared" si="6"/>
        <v>6.8582634561783137E-3</v>
      </c>
      <c r="T139" s="61">
        <f t="shared" si="7"/>
        <v>3.5275917988663072E-2</v>
      </c>
      <c r="U139" s="61">
        <f t="shared" si="8"/>
        <v>4.9585342310633641E-2</v>
      </c>
      <c r="V139" s="61">
        <f>IF(OR(
Australia61!V139   ="",
Australia61!U139   ="",
Canada62!V139      ="",
Canada62!U139      ="",
Japan63!V139       ="",
Japan63!U139       ="",
Norway64!V139      ="",
Norway64!U139      ="",
Switzerland65!V139 ="",
Switzerland65!U139 =""),"",
LN((Australia61!V139+Canada62!V139+Japan63!V139+Norway64!V139+Switzerland65!V139)
/(Australia61!U139+Canada62!U139+Japan63!U139+Norway64!U139+Switzerland65!U139)))</f>
        <v>-0.6650157767579612</v>
      </c>
      <c r="W139" s="61">
        <f>IF(OR(
Australia61!V139   ="",
Australia61!W139   ="",
Australia61!U139   ="",
Canada62!V139      ="",
Canada62!W139      ="",
Canada62!U139      ="",
Japan63!V139       ="",
Japan63!W139       ="",
Japan63!U139       ="",
Norway64!V139      ="",
Norway64!W139      ="",
Norway64!U139      ="",
Switzerland65!V139 ="",
Switzerland65!W139 ="",
Switzerland65!V139 =""),"",
LN((Australia61!V139*Australia61!W139+Canada62!V139*Canada62!W139+Japan63!V139*Japan63!W139+Norway64!V139*Norway64!W139+Switzerland65!V139*Switzerland65!W139)
/(Australia61!U139+Canada62!U139+Japan63!U139+Norway64!U139+Switzerland65!U139)))</f>
        <v>6.8132886456305801</v>
      </c>
      <c r="X139" s="61">
        <f>IF(OR(
Australia61!X139   ="",
Australia61!D139   ="",
Australia61!B139   ="",
Canada62!X139      ="",
Canada62!D139      ="",
Canada62!B139      ="",
Japan63!X139       ="",
Japan63!D139       ="",
Japan63!B139       ="",
Norway64!X139      ="",
Norway64!D139      ="",
Norway64!B139      ="",
Switzerland65!X139 ="",
Switzerland65!D139 ="",
Switzerland65!B139 =""),"",
(Australia61!X139*Australia61!D139/Australia61!B139
 +Canada62!X139*Canada62!D139/Canada62!B139
 +Japan63!X139*Japan63!D139/Japan63!B139
 +Norway64!X139*Norway64!D139/Norway64!B139
 +Switzerland65!X139*Switzerland65!D139/Switzerland65!B139)
/(Australia61!D139/Australia61!B139
 +Canada62!D139/Canada62!B139
 +Japan63!D139/Japan63!B139
 +Norway64!D139/Norway64!B139
 +Switzerland65!D139/Switzerland65!B139))</f>
        <v>0.59420783342607997</v>
      </c>
      <c r="Y139" s="61">
        <f>IF(OR(
Australia61!Y139   ="",
Australia61!D139   ="",
Australia61!B139   ="",
Canada62!Y139      ="",
Canada62!D139      ="",
Canada62!B139      ="",
Japan63!Y139       ="",
Japan63!D139       ="",
Japan63!B139       ="",
Norway64!Y139      ="",
Norway64!D139      ="",
Norway64!B139      ="",
Switzerland65!Y139 ="",
Switzerland65!D139 ="",
Switzerland65!B139 =""),"",
(Australia61!Y139/Australia61!B139
 +Canada62!Y139/Canada62!B139
 +Japan63!Y139/Japan63!B139
 +Norway64!Y139/Norway64!B139
 +Switzerland65!Y139/Switzerland65!B139)
/(Australia61!D139/Australia61!B139
 +Canada62!D139/Canada62!B139
 +Japan63!D139/Japan63!B139
 +Norway64!D139/Norway64!B139
 +Switzerland65!D139/Switzerland65!B139))</f>
        <v>0.15176552815081684</v>
      </c>
      <c r="Z139" s="61">
        <v>4.97</v>
      </c>
      <c r="AA139" s="62">
        <f t="shared" si="10"/>
        <v>1.3296910174952215E-2</v>
      </c>
      <c r="AB139" s="61">
        <f>IF(OR(
Australia61!AB139   ="",
Australia61!D139   ="",
Australia61!B139   ="",
Canada62!AB139      ="",
Canada62!D139      ="",
Canada62!B139      ="",
Japan63!AB139       ="",
Japan63!D139       ="",
Japan63!B139       ="",
Norway64!AB139      ="",
Norway64!D139      ="",
Norway64!B139      ="",
Switzerland65!AB139 ="",
Switzerland65!D139 ="",
Switzerland65!B139 =""),"",
(Australia61!AB139*Australia61!D139/Australia61!B139
 +Canada62!AB139*Canada62!D139/Canada62!B139
 +Japan63!AB139*Japan63!D139/Japan63!B139
 +Norway64!AB139*Norway64!D139/Norway64!B139
 +Switzerland65!AB139*Switzerland65!D139/Switzerland65!B139)
/(Australia61!D139/Australia61!B139
 +Canada62!D139/Canada62!B139
 +Japan63!D139/Japan63!B139
 +Norway64!D139/Norway64!B139
 +Switzerland65!D139/Switzerland65!B139))</f>
        <v>1.2864654114118943</v>
      </c>
    </row>
    <row r="140" spans="1:28">
      <c r="A140" s="62">
        <v>2007</v>
      </c>
      <c r="B140" s="62">
        <f>IF(OR(
Australia61!AC140   ="",
Australia61!D140   ="",
Australia61!B140   ="",
Canada62!AC140      ="",
Canada62!D140      ="",
Canada62!B140      ="",
Japan63!AC140       ="",
Japan63!D140       ="",
Japan63!B140       ="",
Norway64!AC140      ="",
Norway64!D140      ="",
Norway64!B140      ="",
Switzerland65!AC140 ="",
Switzerland65!D140 ="",
Switzerland65!B140 =""),"",
(Australia61!AC140*Australia61!D140/Australia61!B140
 +Canada62!AC140*Canada62!D140/Canada62!B140
 +Japan63!AC140*Japan63!D140/Japan63!B140
 +Norway64!AC140*Norway64!D140/Norway64!B140
 +Switzerland65!AC140*Switzerland65!D140/Switzerland65!B140)
/(Australia61!D140/Australia61!B140
 +Canada62!D140/Canada62!B140
 +Japan63!D140/Japan63!B140
 +Norway64!D140/Norway64!B140
 +Switzerland65!D140/Switzerland65!B140))</f>
        <v>2.7894724764923953E-2</v>
      </c>
      <c r="C140" s="61">
        <f>IF(OR(
Australia61!F140   ="",
Australia61!D140   ="",
Australia61!B140   ="",
Canada62!F140      ="",
Canada62!D140      ="",
Canada62!B140      ="",
Japan63!F140       ="",
Japan63!D140       ="",
Japan63!B140       ="",
Norway64!F140      ="",
Norway64!D140      ="",
Norway64!B140      ="",
Switzerland65!F140 ="",
Switzerland65!D140 ="",
Switzerland65!B140 =""),"",
(Australia61!F140*Australia61!D140/Australia61!B140
 +Canada62!F140*Canada62!D140/Canada62!B140
 +Japan63!F140*Japan63!D140/Japan63!B140
 +Norway64!F140*Norway64!D140/Norway64!B140
 +Switzerland65!F140*Switzerland65!D140/Switzerland65!B140)
/(Australia61!D140/Australia61!B140
 +Canada62!D140/Canada62!B140
 +Japan63!D140/Japan63!B140
 +Norway64!D140/Norway64!B140
 +Switzerland65!D140/Switzerland65!B140))</f>
        <v>0.55576190358309896</v>
      </c>
      <c r="D140" s="61" t="str">
        <f>IF(OR(
Australia61!AE140   ="",
Australia61!D140   ="",
Australia61!B140   ="",
Canada62!AE140      ="",
Canada62!D140      ="",
Canada62!B140      ="",
Japan63!AE140       ="",
Japan63!D140       ="",
Japan63!B140       ="",
Norway64!AE140      ="",
Norway64!D140      ="",
Norway64!B140      ="",
Switzerland65!AE140 ="",
Switzerland65!D140 ="",
Switzerland65!B140 =""),"",
(Australia61!AE140*Australia61!D140/Australia61!B140
 +Canada62!AE140*Canada62!D140/Canada62!B140
 +Japan63!AE140*Japan63!D140/Japan63!B140
 +Norway64!AE140*Norway64!D140/Norway64!B140
 +Switzerland65!AE140*Switzerland65!D140/Switzerland65!B140)
/(Australia61!D140/Australia61!B140
 +Canada62!D140/Canada62!B140
 +Japan63!D140/Japan63!B140
 +Norway64!D140/Norway64!B140
 +Switzerland65!D140/Switzerland65!B140))</f>
        <v/>
      </c>
      <c r="E140" s="61">
        <f>IF(OR(
Australia61!H140   ="",
Australia61!D140   ="",
Australia61!B140   ="",
Canada62!H140      ="",
Canada62!D140      ="",
Canada62!B140      ="",
Japan63!H140       ="",
Japan63!D140       ="",
Japan63!B140       ="",
Norway64!H140      ="",
Norway64!D140      ="",
Norway64!B140      ="",
Switzerland65!H140 ="",
Switzerland65!D140 ="",
Switzerland65!B140 =""),"",
(Australia61!H140*Australia61!D140/Australia61!B140
 +Canada62!H140*Canada62!D140/Canada62!B140
 +Japan63!H140*Japan63!D140/Japan63!B140
 +Norway64!H140*Norway64!D140/Norway64!B140
 +Switzerland65!H140*Switzerland65!D140/Switzerland65!B140)
/(Australia61!D140/Australia61!B140
 +Canada62!D140/Canada62!B140
 +Japan63!D140/Japan63!B140
 +Norway64!D140/Norway64!B140
 +Switzerland65!D140/Switzerland65!B140))</f>
        <v>0.23868846294030499</v>
      </c>
      <c r="F140" s="61">
        <f>IF(OR(
Australia61!I140   ="",
Australia61!D140   ="",
Australia61!B140   ="",
Canada62!I140      ="",
Canada62!D140      ="",
Canada62!B140      ="",
Japan63!I140       ="",
Japan63!D140       ="",
Japan63!B140       ="",
Norway64!I140      ="",
Norway64!D140      ="",
Norway64!B140      ="",
Switzerland65!I140 ="",
Switzerland65!D140 ="",
Switzerland65!B140 =""),"",
(Australia61!I140/Australia61!B140
 +Canada62!I140/Canada62!B140
 +Japan63!I140/Japan63!B140
 +Norway64!I140/Norway64!B140
 +Switzerland65!I140/Switzerland65!B140)
/(Australia61!D140/Australia61!B140
 +Canada62!D140/Canada62!B140
 +Japan63!D140/Japan63!B140
 +Norway64!D140/Norway64!B140
 +Switzerland65!D140/Switzerland65!B140))</f>
        <v>0.1787690463667416</v>
      </c>
      <c r="G140" s="61">
        <f>IF(OR(
Australia61!J140   ="",
Australia61!D140   ="",
Australia61!B140   ="",
Canada62!J140      ="",
Canada62!D140      ="",
Canada62!B140      ="",
Japan63!J140       ="",
Japan63!D140       ="",
Japan63!B140       ="",
Norway64!J140      ="",
Norway64!D140      ="",
Norway64!B140      ="",
Switzerland65!J140 ="",
Switzerland65!D140 ="",
Switzerland65!B140 =""),"",
(Australia61!J140/Australia61!B140
 +Canada62!J140/Canada62!B140
 +Japan63!J140/Japan63!B140
 +Norway64!J140/Norway64!B140
 +Switzerland65!J140/Switzerland65!B140)
/(Australia61!D140/Australia61!B140
 +Canada62!D140/Canada62!B140
 +Japan63!D140/Japan63!B140
 +Norway64!D140/Norway64!B140
 +Switzerland65!D140/Switzerland65!B140))</f>
        <v>0.16067086651642234</v>
      </c>
      <c r="H140" s="61">
        <f>IF(OR(
Australia61!K140   ="",
Australia61!D140   ="",
Australia61!B140   ="",
Canada62!K140      ="",
Canada62!D140      ="",
Canada62!B140      ="",
Japan63!K140       ="",
Japan63!D140       ="",
Japan63!B140       ="",
Norway64!K140      ="",
Norway64!D140      ="",
Norway64!B140      ="",
Switzerland65!K140 ="",
Switzerland65!D140 ="",
Switzerland65!B140 =""),"",
(Australia61!K140/Australia61!B140
 +Canada62!K140/Canada62!B140
 +Japan63!K140/Japan63!B140
 +Norway64!K140/Norway64!B140
 +Switzerland65!K140/Switzerland65!B140)
/(Australia61!D140/Australia61!B140
 +Canada62!D140/Canada62!B140
 +Japan63!D140/Japan63!B140
 +Norway64!D140/Norway64!B140
 +Switzerland65!D140/Switzerland65!B140))</f>
        <v>0.20511409103514128</v>
      </c>
      <c r="I140" s="61">
        <f>IF(OR(
Australia61!L140   ="",
Australia61!D140   ="",
Australia61!B140   ="",
Canada62!L140      ="",
Canada62!D140      ="",
Canada62!B140      ="",
Japan63!L140       ="",
Japan63!D140       ="",
Japan63!B140       ="",
Norway64!L140      ="",
Norway64!D140      ="",
Norway64!B140      ="",
Switzerland65!L140 ="",
Switzerland65!D140 ="",
Switzerland65!B140 =""),"",
(Australia61!L140/Australia61!B140
 +Canada62!L140/Canada62!B140
 +Japan63!L140/Japan63!B140
 +Norway64!L140/Norway64!B140
 +Switzerland65!L140/Switzerland65!B140)
/(Australia61!D140/Australia61!B140
 +Canada62!D140/Canada62!B140
 +Japan63!D140/Japan63!B140
 +Norway64!D140/Norway64!B140
 +Switzerland65!D140/Switzerland65!B140))</f>
        <v>0.18187172572228763</v>
      </c>
      <c r="J140" s="61">
        <f t="shared" si="9"/>
        <v>2.3242365312853647E-2</v>
      </c>
      <c r="K140" s="62">
        <f>IF(OR(
Australia61!D140   ="",Australia61!D139   ="",
Australia61!B140   ="",Australia61!B139   ="",
Australia61!N140   ="",Australia61!N139   ="",
Canada62!D140      ="",Canada62!D139      ="",
Canada62!B140      ="",Canada62!B139      ="",
Canada62!N140      ="",Canada62!N139      ="",
Japan63!D140       ="",Japan63!D139       ="",
Japan63!B140       ="",Japan63!B139       ="",
Japan63!N140       ="",Japan63!N139       ="",
Norway64!D140      ="",Norway64!D139      ="",
Norway64!B140      ="",Norway64!B139      ="",
Norway64!N140      ="",Norway64!N139      ="",
Switzerland65!D140 ="",Switzerland65!D139 ="",
Switzerland65!B140 ="",Switzerland65!B139 ="",
Switzerland65!N140 ="",Switzerland65!N139 =""),"",
LN(SQRT(
(Australia61!D140/Australia61!B140
 +Canada62!D140/Canada62!B140
 +Japan63!D140/Japan63!B140
 +Norway64!D140/Norway64!B140
 +Switzerland65!D140/Switzerland65!B140)
/(Australia61!D140/Australia61!N140*Australia61!N139/Australia61!B139
 +Canada62!D140/Canada62!N140*Canada62!N139/Canada62!B139
 +Japan63!D140/Japan63!N140*Japan63!N139/Japan63!B139
 +Norway64!D140/Norway64!N140*Norway64!N139/Norway64!B139
 +Switzerland65!D140/Switzerland65!N140*Switzerland65!N139/Switzerland65!B139)
*(Australia61!D139/Australia61!N139*Australia61!N140/Australia61!B140
 +Canada62!D139/Canada62!N139*Canada62!N140/Canada62!B140
 +Japan63!D139/Japan63!N139*Japan63!N140/Japan63!B140
 +Norway64!D139/Norway64!N139*Norway64!N140/Norway64!B140
 +Switzerland65!D139/Switzerland65!N139*Switzerland65!N140/Switzerland65!B140)
/(Australia61!D139/Australia61!B139
 +Canada62!D139/Canada62!B139
 +Japan63!D139/Japan63!B139
 +Norway64!D139/Norway64!B139
 +Switzerland65!D139/Switzerland65!B139))))</f>
        <v>9.0316974466402938E-2</v>
      </c>
      <c r="L140" s="62">
        <f>IF(OR(
Australia61!F140   ="",Australia61!F139   ="",
Australia61!D140   ="",Australia61!D139   ="",
Australia61!B140   ="",Australia61!B139   ="",
Australia61!P140   ="",Australia61!P139   ="",
Canada62!F140      ="",Canada62!F139      ="",
Canada62!D140      ="",Canada62!D139      ="",
Canada62!B140      ="",Canada62!B139      ="",
Canada62!P140      ="",Canada62!P139      ="",
Japan63!F140       ="",Japan63!F139       ="",
Japan63!D140       ="",Japan63!D139       ="",
Japan63!B140       ="",Japan63!B139       ="",
Japan63!P140       ="",Japan63!P139       ="",
Norway64!F140      ="",Norway64!F139      ="",
Norway64!D140      ="",Norway64!D139      ="",
Norway64!B140      ="",Norway64!B139      ="",
Norway64!P140      ="",Norway64!P139      ="",
Switzerland65!F140 ="",Switzerland65!F139 ="",
Switzerland65!D140 ="",Switzerland65!D139 ="",
Switzerland65!B140 ="",Switzerland65!B139 ="",
Switzerland65!P140 ="",Switzerland65!P139 =""),"",
LN(SQRT(
(Australia61!D140*Australia61!F140/Australia61!B140
 +Canada62!D140*Canada62!F140/Canada62!B140
 +Japan63!D140*Japan63!F140/Japan63!B140
 +Norway64!D140*Norway64!F140/Norway64!B140
 +Switzerland65!D140*Switzerland65!F140/Switzerland65!B140)
/(Australia61!D140*Australia61!F140/Australia61!P140*Australia61!P139/Australia61!B139
 +Canada62!D140*Canada62!F140/Canada62!P140*Canada62!P139/Canada62!B139
 +Japan63!D140*Japan63!F140/Japan63!P140*Japan63!P139/Japan63!B139
 +Norway64!D140*Norway64!F140/Norway64!P140*Norway64!P139/Norway64!B139
 +Switzerland65!D140*Switzerland65!F140/Switzerland65!P140*Switzerland65!P139/Switzerland65!B139)
*(Australia61!D139*Australia61!F139/Australia61!P139*Australia61!P140/Australia61!B140
 +Canada62!D139*Canada62!F139/Canada62!P139*Canada62!P140/Canada62!B140
 +Japan63!D139*Japan63!F139/Japan63!P139*Japan63!P140/Japan63!B140
 +Norway64!D139*Norway64!F139/Norway64!P139*Norway64!P140/Norway64!B140
 +Switzerland65!D139*Switzerland65!F139/Switzerland65!P139*Switzerland65!P140/Switzerland65!B140)
/(Australia61!D139*Australia61!F139/Australia61!B139
 +Canada62!D139*Canada62!F139/Canada62!B139
 +Japan63!D139*Japan63!F139/Japan63!B139
 +Norway64!D139*Norway64!F139/Norway64!B139
 +Switzerland65!D139*Switzerland65!F139/Switzerland65!B139))))</f>
        <v>8.1208267808649023E-2</v>
      </c>
      <c r="M140" s="62">
        <f>IF(OR(
Australia61!H140   ="",Australia61!H139   ="",
Australia61!D140   ="",Australia61!D139   ="",
Australia61!B140   ="",Australia61!B139   ="",
Australia61!Q140   ="",Australia61!Q139   ="",
Canada62!H140      ="",Canada62!H139      ="",
Canada62!D140      ="",Canada62!D139      ="",
Canada62!B140      ="",Canada62!B139      ="",
Canada62!Q140      ="",Canada62!Q139      ="",
Japan63!H140       ="",Japan63!H139       ="",
Japan63!D140       ="",Japan63!D139       ="",
Japan63!B140       ="",Japan63!B139       ="",
Japan63!Q140       ="",Japan63!Q139       ="",
Norway64!H140      ="",Norway64!H139      ="",
Norway64!D140      ="",Norway64!D139      ="",
Norway64!B140      ="",Norway64!B139      ="",
Norway64!Q140      ="",Norway64!Q139      ="",
Switzerland65!H140 ="",Switzerland65!H139 ="",
Switzerland65!D140 ="",Switzerland65!D139 ="",
Switzerland65!B140 ="",Switzerland65!B139 ="",
Switzerland65!Q140 ="",Switzerland65!Q139 =""),"",
LN(SQRT(
(Australia61!D140*Australia61!H140/Australia61!B140
 +Canada62!D140*Canada62!H140/Canada62!B140
 +Japan63!D140*Japan63!H140/Japan63!B140
 +Norway64!D140*Norway64!H140/Norway64!B140
 +Switzerland65!D140*Switzerland65!H140/Switzerland65!B140)
/(Australia61!D140*Australia61!H140/Australia61!Q140*Australia61!Q139/Australia61!B139
 +Canada62!D140*Canada62!H140/Canada62!Q140*Canada62!Q139/Canada62!B139
 +Japan63!D140*Japan63!H140/Japan63!Q140*Japan63!Q139/Japan63!B139
 +Norway64!D140*Norway64!H140/Norway64!Q140*Norway64!Q139/Norway64!B139
 +Switzerland65!D140*Switzerland65!H140/Switzerland65!Q140*Switzerland65!Q139/Switzerland65!B139)
*(Australia61!D139*Australia61!H139/Australia61!Q139*Australia61!Q140/Australia61!B140
 +Canada62!D139*Canada62!H139/Canada62!Q139*Canada62!Q140/Canada62!B140
 +Japan63!D139*Japan63!H139/Japan63!Q139*Japan63!Q140/Japan63!B140
 +Norway64!D139*Norway64!H139/Norway64!Q139*Norway64!Q140/Norway64!B140
 +Switzerland65!D139*Switzerland65!H139/Switzerland65!Q139*Switzerland65!Q140/Switzerland65!B140)
/(Australia61!D139*Australia61!H139/Australia61!B139
 +Canada62!D139*Canada62!H139/Canada62!B139
 +Japan63!D139*Japan63!H139/Japan63!B139
 +Norway64!D139*Norway64!H139/Norway64!B139
 +Switzerland65!D139*Switzerland65!H139/Switzerland65!B139))))</f>
        <v>0.10117577851056014</v>
      </c>
      <c r="N140" s="62">
        <f>IF(OR(
Australia61!I140   ="",Australia61!I139   ="",
Australia61!B140   ="",Australia61!B139   ="",
Australia61!R140   ="",Australia61!R139   ="",
Canada62!I140      ="",Canada62!I139      ="",
Canada62!B140      ="",Canada62!B139      ="",
Canada62!R140      ="",Canada62!R139      ="",
Japan63!I140       ="",Japan63!I139       ="",
Japan63!B140       ="",Japan63!B139       ="",
Japan63!R140       ="",Japan63!R139       ="",
Norway64!I140      ="",Norway64!I139      ="",
Norway64!B140      ="",Norway64!B139      ="",
Norway64!R140      ="",Norway64!R139      ="",
Switzerland65!I140 ="",Switzerland65!I139 ="",
Switzerland65!B140 ="",Switzerland65!B139 ="",
Switzerland65!R140 ="",Switzerland65!R139 =""),"",
LN(SQRT(
(Australia61!I140/Australia61!B140
 +Canada62!I140/Canada62!B140
 +Japan63!I140/Japan63!B140
 +Norway64!I140/Norway64!B140
 +Switzerland65!I140/Switzerland65!B140)
/(Australia61!I140/Australia61!R140*Australia61!R139/Australia61!B139
 +Canada62!I140/Canada62!R140*Canada62!R139/Canada62!B139
 +Japan63!I140/Japan63!R140*Japan63!R139/Japan63!B139
 +Norway64!I140/Norway64!R140*Norway64!R139/Norway64!B139
 +Switzerland65!I140/Switzerland65!R140*Switzerland65!R139/Switzerland65!B139)
*(Australia61!I139/Australia61!R139*Australia61!R140/Australia61!B140
 +Canada62!I139/Canada62!R139*Canada62!R140/Canada62!B140
 +Japan63!I139/Japan63!R139*Japan63!R140/Japan63!B140
 +Norway64!I139/Norway64!R139*Norway64!R140/Norway64!B140
 +Switzerland65!I139/Switzerland65!R139*Switzerland65!R140/Switzerland65!B140)
/(Australia61!I139/Australia61!B139
 +Canada62!I139/Canada62!B139
 +Japan63!I139/Japan63!B139
 +Norway64!I139/Norway64!B139
 +Switzerland65!I139/Switzerland65!B139))))</f>
        <v>9.6033872306609855E-2</v>
      </c>
      <c r="O140" s="62">
        <f>IF(OR(
Australia61!K140   ="",Australia61!K139   ="",
Australia61!B140   ="",Australia61!B139   ="",
Australia61!S140   ="",Australia61!S139   ="",
Canada62!K140      ="",Canada62!K139      ="",
Canada62!B140      ="",Canada62!B139      ="",
Canada62!S140      ="",Canada62!S139      ="",
Japan63!K140       ="",Japan63!K139       ="",
Japan63!B140       ="",Japan63!B139       ="",
Japan63!S140       ="",Japan63!S139       ="",
Norway64!K140      ="",Norway64!K139      ="",
Norway64!B140      ="",Norway64!B139      ="",
Norway64!S140      ="",Norway64!S139      ="",
Switzerland65!K140 ="",Switzerland65!K139 ="",
Switzerland65!B140 ="",Switzerland65!B139 ="",
Switzerland65!S140 ="",Switzerland65!S139 =""),"",
LN(SQRT(
(Australia61!K140/Australia61!B140
 +Canada62!K140/Canada62!B140
 +Japan63!K140/Japan63!B140
 +Norway64!K140/Norway64!B140
 +Switzerland65!K140/Switzerland65!B140)
/(Australia61!K140/Australia61!S140*Australia61!S139/Australia61!B139
 +Canada62!K140/Canada62!S140*Canada62!S139/Canada62!B139
 +Japan63!K140/Japan63!S140*Japan63!S139/Japan63!B139
 +Norway64!K140/Norway64!S140*Norway64!S139/Norway64!B139
 +Switzerland65!K140/Switzerland65!S140*Switzerland65!S139/Switzerland65!B139)
*(Australia61!K139/Australia61!S139*Australia61!S140/Australia61!B140
 +Canada62!K139/Canada62!S139*Canada62!S140/Canada62!B140
 +Japan63!K139/Japan63!S139*Japan63!S140/Japan63!B140
 +Norway64!K139/Norway64!S139*Norway64!S140/Norway64!B140
 +Switzerland65!K139/Switzerland65!S139*Switzerland65!S140/Switzerland65!B140)
/(Australia61!K139/Australia61!B139
 +Canada62!K139/Canada62!B139
 +Japan63!K139/Japan63!B139
 +Norway64!K139/Norway64!B139
 +Switzerland65!K139/Switzerland65!B139))))</f>
        <v>0.11546269005304725</v>
      </c>
      <c r="P140" s="62">
        <f>IF(OR(
Australia61!L140   ="",Australia61!L139   ="",
Australia61!B140   ="",Australia61!B139   ="",
Australia61!T140   ="",Australia61!T139   ="",
Canada62!L140      ="",Canada62!L139      ="",
Canada62!B140      ="",Canada62!B139      ="",
Canada62!T140      ="",Canada62!T139      ="",
Japan63!L140       ="",Japan63!L139       ="",
Japan63!B140       ="",Japan63!B139       ="",
Japan63!T140       ="",Japan63!T139       ="",
Norway64!L140      ="",Norway64!L139      ="",
Norway64!B140      ="",Norway64!B139      ="",
Norway64!T140      ="",Norway64!T139      ="",
Switzerland65!L140 ="",Switzerland65!L139 ="",
Switzerland65!B140 ="",Switzerland65!B139 ="",
Switzerland65!T140 ="",Switzerland65!T139 =""),"",
LN(SQRT(
(Australia61!L140/Australia61!B140
 +Canada62!L140/Canada62!B140
 +Japan63!L140/Japan63!B140
 +Norway64!L140/Norway64!B140
 +Switzerland65!L140/Switzerland65!B140)
/(Australia61!L140/Australia61!T140*Australia61!T139/Australia61!B139
 +Canada62!L140/Canada62!T140*Canada62!T139/Canada62!B139
 +Japan63!L140/Japan63!T140*Japan63!T139/Japan63!B139
 +Norway64!L140/Norway64!T140*Norway64!T139/Norway64!B139
 +Switzerland65!L140/Switzerland65!T140*Switzerland65!T139/Switzerland65!B139)
*(Australia61!L139/Australia61!T139*Australia61!T140/Australia61!B140
 +Canada62!L139/Canada62!T139*Canada62!T140/Canada62!B140
 +Japan63!L139/Japan63!T139*Japan63!T140/Japan63!B140
 +Norway64!L139/Norway64!T139*Norway64!T140/Norway64!B140
 +Switzerland65!L139/Switzerland65!T139*Switzerland65!T140/Switzerland65!B140)
/(Australia61!L139/Australia61!B139
 +Canada62!L139/Canada62!B139
 +Japan63!L139/Japan63!B139
 +Norway64!L139/Norway64!B139
 +Switzerland65!L139/Switzerland65!B139))))</f>
        <v>0.12137627663691344</v>
      </c>
      <c r="Q140" s="61">
        <f t="shared" si="4"/>
        <v>-9.108706657753915E-3</v>
      </c>
      <c r="R140" s="61">
        <f t="shared" si="5"/>
        <v>1.0858804044157205E-2</v>
      </c>
      <c r="S140" s="61">
        <f t="shared" si="6"/>
        <v>5.7168978402069165E-3</v>
      </c>
      <c r="T140" s="61">
        <f t="shared" si="7"/>
        <v>2.5145715586644315E-2</v>
      </c>
      <c r="U140" s="61">
        <f t="shared" si="8"/>
        <v>3.1059302170510505E-2</v>
      </c>
      <c r="V140" s="61">
        <f>IF(OR(
Australia61!V140   ="",
Australia61!U140   ="",
Canada62!V140      ="",
Canada62!U140      ="",
Japan63!V140       ="",
Japan63!U140       ="",
Norway64!V140      ="",
Norway64!U140      ="",
Switzerland65!V140 ="",
Switzerland65!U140 =""),"",
LN((Australia61!V140+Canada62!V140+Japan63!V140+Norway64!V140+Switzerland65!V140)
/(Australia61!U140+Canada62!U140+Japan63!U140+Norway64!U140+Switzerland65!U140)))</f>
        <v>-0.65621966917701358</v>
      </c>
      <c r="W140" s="61">
        <f>IF(OR(
Australia61!V140   ="",
Australia61!W140   ="",
Australia61!U140   ="",
Canada62!V140      ="",
Canada62!W140      ="",
Canada62!U140      ="",
Japan63!V140       ="",
Japan63!W140       ="",
Japan63!U140       ="",
Norway64!V140      ="",
Norway64!W140      ="",
Norway64!U140      ="",
Switzerland65!V140 ="",
Switzerland65!W140 ="",
Switzerland65!V140 =""),"",
LN((Australia61!V140*Australia61!W140+Canada62!V140*Canada62!W140+Japan63!V140*Japan63!W140+Norway64!V140*Norway64!W140+Switzerland65!V140*Switzerland65!W140)
/(Australia61!U140+Canada62!U140+Japan63!U140+Norway64!U140+Switzerland65!U140)))</f>
        <v>6.8208498733343905</v>
      </c>
      <c r="X140" s="61">
        <f>IF(OR(
Australia61!X140   ="",
Australia61!D140   ="",
Australia61!B140   ="",
Canada62!X140      ="",
Canada62!D140      ="",
Canada62!B140      ="",
Japan63!X140       ="",
Japan63!D140       ="",
Japan63!B140       ="",
Norway64!X140      ="",
Norway64!D140      ="",
Norway64!B140      ="",
Switzerland65!X140 ="",
Switzerland65!D140 ="",
Switzerland65!B140 =""),"",
(Australia61!X140*Australia61!D140/Australia61!B140
 +Canada62!X140*Canada62!D140/Canada62!B140
 +Japan63!X140*Japan63!D140/Japan63!B140
 +Norway64!X140*Norway64!D140/Norway64!B140
 +Switzerland65!X140*Switzerland65!D140/Switzerland65!B140)
/(Australia61!D140/Australia61!B140
 +Canada62!D140/Canada62!B140
 +Japan63!D140/Japan63!B140
 +Norway64!D140/Norway64!B140
 +Switzerland65!D140/Switzerland65!B140))</f>
        <v>0.58855615955414431</v>
      </c>
      <c r="Y140" s="61">
        <f>IF(OR(
Australia61!Y140   ="",
Australia61!D140   ="",
Australia61!B140   ="",
Canada62!Y140      ="",
Canada62!D140      ="",
Canada62!B140      ="",
Japan63!Y140       ="",
Japan63!D140       ="",
Japan63!B140       ="",
Norway64!Y140      ="",
Norway64!D140      ="",
Norway64!B140      ="",
Switzerland65!Y140 ="",
Switzerland65!D140 ="",
Switzerland65!B140 =""),"",
(Australia61!Y140/Australia61!B140
 +Canada62!Y140/Canada62!B140
 +Japan63!Y140/Japan63!B140
 +Norway64!Y140/Norway64!B140
 +Switzerland65!Y140/Switzerland65!B140)
/(Australia61!D140/Australia61!B140
 +Canada62!D140/Canada62!B140
 +Japan63!D140/Japan63!B140
 +Norway64!D140/Norway64!B140
 +Switzerland65!D140/Switzerland65!B140))</f>
        <v>0.15342845832856436</v>
      </c>
      <c r="Z140" s="61">
        <v>5.0199999999999996</v>
      </c>
      <c r="AA140" s="62">
        <f t="shared" si="10"/>
        <v>-4.0616974466402944E-2</v>
      </c>
      <c r="AB140" s="61">
        <f>IF(OR(
Australia61!AB140   ="",
Australia61!D140   ="",
Australia61!B140   ="",
Canada62!AB140      ="",
Canada62!D140      ="",
Canada62!B140      ="",
Japan63!AB140       ="",
Japan63!D140       ="",
Japan63!B140       ="",
Norway64!AB140      ="",
Norway64!D140      ="",
Norway64!B140      ="",
Switzerland65!AB140 ="",
Switzerland65!D140 ="",
Switzerland65!B140 =""),"",
(Australia61!AB140*Australia61!D140/Australia61!B140
 +Canada62!AB140*Canada62!D140/Canada62!B140
 +Japan63!AB140*Japan63!D140/Japan63!B140
 +Norway64!AB140*Norway64!D140/Norway64!B140
 +Switzerland65!AB140*Switzerland65!D140/Switzerland65!B140)
/(Australia61!D140/Australia61!B140
 +Canada62!D140/Canada62!B140
 +Japan63!D140/Japan63!B140
 +Norway64!D140/Norway64!B140
 +Switzerland65!D140/Switzerland65!B140))</f>
        <v>1.2142629847917936</v>
      </c>
    </row>
    <row r="141" spans="1:28">
      <c r="A141" s="62">
        <v>2008</v>
      </c>
      <c r="B141" s="62">
        <f>IF(OR(
Australia61!AC141   ="",
Australia61!D141   ="",
Australia61!B141   ="",
Canada62!AC141      ="",
Canada62!D141      ="",
Canada62!B141      ="",
Japan63!AC141       ="",
Japan63!D141       ="",
Japan63!B141       ="",
Norway64!AC141      ="",
Norway64!D141      ="",
Norway64!B141      ="",
Switzerland65!AC141 ="",
Switzerland65!D141 ="",
Switzerland65!B141 =""),"",
(Australia61!AC141*Australia61!D141/Australia61!B141
 +Canada62!AC141*Canada62!D141/Canada62!B141
 +Japan63!AC141*Japan63!D141/Japan63!B141
 +Norway64!AC141*Norway64!D141/Norway64!B141
 +Switzerland65!AC141*Switzerland65!D141/Switzerland65!B141)
/(Australia61!D141/Australia61!B141
 +Canada62!D141/Canada62!B141
 +Japan63!D141/Japan63!B141
 +Norway64!D141/Norway64!B141
 +Switzerland65!D141/Switzerland65!B141))</f>
        <v>2.9037567286777689E-2</v>
      </c>
      <c r="C141" s="61">
        <f>IF(OR(
Australia61!F141   ="",
Australia61!D141   ="",
Australia61!B141   ="",
Canada62!F141      ="",
Canada62!D141      ="",
Canada62!B141      ="",
Japan63!F141       ="",
Japan63!D141       ="",
Japan63!B141       ="",
Norway64!F141      ="",
Norway64!D141      ="",
Norway64!B141      ="",
Switzerland65!F141 ="",
Switzerland65!D141 ="",
Switzerland65!B141 =""),"",
(Australia61!F141*Australia61!D141/Australia61!B141
 +Canada62!F141*Canada62!D141/Canada62!B141
 +Japan63!F141*Japan63!D141/Japan63!B141
 +Norway64!F141*Norway64!D141/Norway64!B141
 +Switzerland65!F141*Switzerland65!D141/Switzerland65!B141)
/(Australia61!D141/Australia61!B141
 +Canada62!D141/Canada62!B141
 +Japan63!D141/Japan63!B141
 +Norway64!D141/Norway64!B141
 +Switzerland65!D141/Switzerland65!B141))</f>
        <v>0.56185529162205294</v>
      </c>
      <c r="D141" s="61" t="str">
        <f>IF(OR(
Australia61!AE141   ="",
Australia61!D141   ="",
Australia61!B141   ="",
Canada62!AE141      ="",
Canada62!D141      ="",
Canada62!B141      ="",
Japan63!AE141       ="",
Japan63!D141       ="",
Japan63!B141       ="",
Norway64!AE141      ="",
Norway64!D141      ="",
Norway64!B141      ="",
Switzerland65!AE141 ="",
Switzerland65!D141 ="",
Switzerland65!B141 =""),"",
(Australia61!AE141*Australia61!D141/Australia61!B141
 +Canada62!AE141*Canada62!D141/Canada62!B141
 +Japan63!AE141*Japan63!D141/Japan63!B141
 +Norway64!AE141*Norway64!D141/Norway64!B141
 +Switzerland65!AE141*Switzerland65!D141/Switzerland65!B141)
/(Australia61!D141/Australia61!B141
 +Canada62!D141/Canada62!B141
 +Japan63!D141/Japan63!B141
 +Norway64!D141/Norway64!B141
 +Switzerland65!D141/Switzerland65!B141))</f>
        <v/>
      </c>
      <c r="E141" s="61">
        <f>IF(OR(
Australia61!H141   ="",
Australia61!D141   ="",
Australia61!B141   ="",
Canada62!H141      ="",
Canada62!D141      ="",
Canada62!B141      ="",
Japan63!H141       ="",
Japan63!D141       ="",
Japan63!B141       ="",
Norway64!H141      ="",
Norway64!D141      ="",
Norway64!B141      ="",
Switzerland65!H141 ="",
Switzerland65!D141 ="",
Switzerland65!B141 =""),"",
(Australia61!H141*Australia61!D141/Australia61!B141
 +Canada62!H141*Canada62!D141/Canada62!B141
 +Japan63!H141*Japan63!D141/Japan63!B141
 +Norway64!H141*Norway64!D141/Norway64!B141
 +Switzerland65!H141*Switzerland65!D141/Switzerland65!B141)
/(Australia61!D141/Australia61!B141
 +Canada62!D141/Canada62!B141
 +Japan63!D141/Japan63!B141
 +Norway64!D141/Norway64!B141
 +Switzerland65!D141/Switzerland65!B141))</f>
        <v>0.23539262309925077</v>
      </c>
      <c r="F141" s="61">
        <f>IF(OR(
Australia61!I141   ="",
Australia61!D141   ="",
Australia61!B141   ="",
Canada62!I141      ="",
Canada62!D141      ="",
Canada62!B141      ="",
Japan63!I141       ="",
Japan63!D141       ="",
Japan63!B141       ="",
Norway64!I141      ="",
Norway64!D141      ="",
Norway64!B141      ="",
Switzerland65!I141 ="",
Switzerland65!D141 ="",
Switzerland65!B141 =""),"",
(Australia61!I141/Australia61!B141
 +Canada62!I141/Canada62!B141
 +Japan63!I141/Japan63!B141
 +Norway64!I141/Norway64!B141
 +Switzerland65!I141/Switzerland65!B141)
/(Australia61!D141/Australia61!B141
 +Canada62!D141/Canada62!B141
 +Japan63!D141/Japan63!B141
 +Norway64!D141/Norway64!B141
 +Switzerland65!D141/Switzerland65!B141))</f>
        <v>0.1815373593543517</v>
      </c>
      <c r="G141" s="61">
        <f>IF(OR(
Australia61!J141   ="",
Australia61!D141   ="",
Australia61!B141   ="",
Canada62!J141      ="",
Canada62!D141      ="",
Canada62!B141      ="",
Japan63!J141       ="",
Japan63!D141       ="",
Japan63!B141       ="",
Norway64!J141      ="",
Norway64!D141      ="",
Norway64!B141      ="",
Switzerland65!J141 ="",
Switzerland65!D141 ="",
Switzerland65!B141 =""),"",
(Australia61!J141/Australia61!B141
 +Canada62!J141/Canada62!B141
 +Japan63!J141/Japan63!B141
 +Norway64!J141/Norway64!B141
 +Switzerland65!J141/Switzerland65!B141)
/(Australia61!D141/Australia61!B141
 +Canada62!D141/Canada62!B141
 +Japan63!D141/Japan63!B141
 +Norway64!D141/Norway64!B141
 +Switzerland65!D141/Switzerland65!B141))</f>
        <v>0.15862957514318601</v>
      </c>
      <c r="H141" s="61">
        <f>IF(OR(
Australia61!K141   ="",
Australia61!D141   ="",
Australia61!B141   ="",
Canada62!K141      ="",
Canada62!D141      ="",
Canada62!B141      ="",
Japan63!K141       ="",
Japan63!D141       ="",
Japan63!B141       ="",
Norway64!K141      ="",
Norway64!D141      ="",
Norway64!B141      ="",
Switzerland65!K141 ="",
Switzerland65!D141 ="",
Switzerland65!B141 =""),"",
(Australia61!K141/Australia61!B141
 +Canada62!K141/Canada62!B141
 +Japan63!K141/Japan63!B141
 +Norway64!K141/Norway64!B141
 +Switzerland65!K141/Switzerland65!B141)
/(Australia61!D141/Australia61!B141
 +Canada62!D141/Canada62!B141
 +Japan63!D141/Japan63!B141
 +Norway64!D141/Norway64!B141
 +Switzerland65!D141/Switzerland65!B141))</f>
        <v>0.20158000778476179</v>
      </c>
      <c r="I141" s="61">
        <f>IF(OR(
Australia61!L141   ="",
Australia61!D141   ="",
Australia61!B141   ="",
Canada62!L141      ="",
Canada62!D141      ="",
Canada62!B141      ="",
Japan63!L141       ="",
Japan63!D141       ="",
Japan63!B141       ="",
Norway64!L141      ="",
Norway64!D141      ="",
Norway64!B141      ="",
Switzerland65!L141 ="",
Switzerland65!D141 ="",
Switzerland65!B141 =""),"",
(Australia61!L141/Australia61!B141
 +Canada62!L141/Canada62!B141
 +Japan63!L141/Japan63!B141
 +Norway64!L141/Norway64!B141
 +Switzerland65!L141/Switzerland65!B141)
/(Australia61!D141/Australia61!B141
 +Canada62!D141/Canada62!B141
 +Japan63!D141/Japan63!B141
 +Norway64!D141/Norway64!B141
 +Switzerland65!D141/Switzerland65!B141))</f>
        <v>0.18614631018118805</v>
      </c>
      <c r="J141" s="61">
        <f t="shared" si="9"/>
        <v>1.5433697603573743E-2</v>
      </c>
      <c r="K141" s="62">
        <f>IF(OR(
Australia61!D141   ="",Australia61!D140   ="",
Australia61!B141   ="",Australia61!B140   ="",
Australia61!N141   ="",Australia61!N140   ="",
Canada62!D141      ="",Canada62!D140      ="",
Canada62!B141      ="",Canada62!B140      ="",
Canada62!N141      ="",Canada62!N140      ="",
Japan63!D141       ="",Japan63!D140       ="",
Japan63!B141       ="",Japan63!B140       ="",
Japan63!N141       ="",Japan63!N140       ="",
Norway64!D141      ="",Norway64!D140      ="",
Norway64!B141      ="",Norway64!B140      ="",
Norway64!N141      ="",Norway64!N140      ="",
Switzerland65!D141 ="",Switzerland65!D140 ="",
Switzerland65!B141 ="",Switzerland65!B140 ="",
Switzerland65!N141 ="",Switzerland65!N140 =""),"",
LN(SQRT(
(Australia61!D141/Australia61!B141
 +Canada62!D141/Canada62!B141
 +Japan63!D141/Japan63!B141
 +Norway64!D141/Norway64!B141
 +Switzerland65!D141/Switzerland65!B141)
/(Australia61!D141/Australia61!N141*Australia61!N140/Australia61!B140
 +Canada62!D141/Canada62!N141*Canada62!N140/Canada62!B140
 +Japan63!D141/Japan63!N141*Japan63!N140/Japan63!B140
 +Norway64!D141/Norway64!N141*Norway64!N140/Norway64!B140
 +Switzerland65!D141/Switzerland65!N141*Switzerland65!N140/Switzerland65!B140)
*(Australia61!D140/Australia61!N140*Australia61!N141/Australia61!B141
 +Canada62!D140/Canada62!N140*Canada62!N141/Canada62!B141
 +Japan63!D140/Japan63!N140*Japan63!N141/Japan63!B141
 +Norway64!D140/Norway64!N140*Norway64!N141/Norway64!B141
 +Switzerland65!D140/Switzerland65!N140*Switzerland65!N141/Switzerland65!B141)
/(Australia61!D140/Australia61!B140
 +Canada62!D140/Canada62!B140
 +Japan63!D140/Japan63!B140
 +Norway64!D140/Norway64!B140
 +Switzerland65!D140/Switzerland65!B140))))</f>
        <v>8.0862619077802345E-2</v>
      </c>
      <c r="L141" s="62">
        <f>IF(OR(
Australia61!F141   ="",Australia61!F140   ="",
Australia61!D141   ="",Australia61!D140   ="",
Australia61!B141   ="",Australia61!B140   ="",
Australia61!P141   ="",Australia61!P140   ="",
Canada62!F141      ="",Canada62!F140      ="",
Canada62!D141      ="",Canada62!D140      ="",
Canada62!B141      ="",Canada62!B140      ="",
Canada62!P141      ="",Canada62!P140      ="",
Japan63!F141       ="",Japan63!F140       ="",
Japan63!D141       ="",Japan63!D140       ="",
Japan63!B141       ="",Japan63!B140       ="",
Japan63!P141       ="",Japan63!P140       ="",
Norway64!F141      ="",Norway64!F140      ="",
Norway64!D141      ="",Norway64!D140      ="",
Norway64!B141      ="",Norway64!B140      ="",
Norway64!P141      ="",Norway64!P140      ="",
Switzerland65!F141 ="",Switzerland65!F140 ="",
Switzerland65!D141 ="",Switzerland65!D140 ="",
Switzerland65!B141 ="",Switzerland65!B140 ="",
Switzerland65!P141 ="",Switzerland65!P140 =""),"",
LN(SQRT(
(Australia61!D141*Australia61!F141/Australia61!B141
 +Canada62!D141*Canada62!F141/Canada62!B141
 +Japan63!D141*Japan63!F141/Japan63!B141
 +Norway64!D141*Norway64!F141/Norway64!B141
 +Switzerland65!D141*Switzerland65!F141/Switzerland65!B141)
/(Australia61!D141*Australia61!F141/Australia61!P141*Australia61!P140/Australia61!B140
 +Canada62!D141*Canada62!F141/Canada62!P141*Canada62!P140/Canada62!B140
 +Japan63!D141*Japan63!F141/Japan63!P141*Japan63!P140/Japan63!B140
 +Norway64!D141*Norway64!F141/Norway64!P141*Norway64!P140/Norway64!B140
 +Switzerland65!D141*Switzerland65!F141/Switzerland65!P141*Switzerland65!P140/Switzerland65!B140)
*(Australia61!D140*Australia61!F140/Australia61!P140*Australia61!P141/Australia61!B141
 +Canada62!D140*Canada62!F140/Canada62!P140*Canada62!P141/Canada62!B141
 +Japan63!D140*Japan63!F140/Japan63!P140*Japan63!P141/Japan63!B141
 +Norway64!D140*Norway64!F140/Norway64!P140*Norway64!P141/Norway64!B141
 +Switzerland65!D140*Switzerland65!F140/Switzerland65!P140*Switzerland65!P141/Switzerland65!B141)
/(Australia61!D140*Australia61!F140/Australia61!B140
 +Canada62!D140*Canada62!F140/Canada62!B140
 +Japan63!D140*Japan63!F140/Japan63!B140
 +Norway64!D140*Norway64!F140/Norway64!B140
 +Switzerland65!D140*Switzerland65!F140/Switzerland65!B140))))</f>
        <v>8.8973697156807835E-2</v>
      </c>
      <c r="M141" s="62">
        <f>IF(OR(
Australia61!H141   ="",Australia61!H140   ="",
Australia61!D141   ="",Australia61!D140   ="",
Australia61!B141   ="",Australia61!B140   ="",
Australia61!Q141   ="",Australia61!Q140   ="",
Canada62!H141      ="",Canada62!H140      ="",
Canada62!D141      ="",Canada62!D140      ="",
Canada62!B141      ="",Canada62!B140      ="",
Canada62!Q141      ="",Canada62!Q140      ="",
Japan63!H141       ="",Japan63!H140       ="",
Japan63!D141       ="",Japan63!D140       ="",
Japan63!B141       ="",Japan63!B140       ="",
Japan63!Q141       ="",Japan63!Q140       ="",
Norway64!H141      ="",Norway64!H140      ="",
Norway64!D141      ="",Norway64!D140      ="",
Norway64!B141      ="",Norway64!B140      ="",
Norway64!Q141      ="",Norway64!Q140      ="",
Switzerland65!H141 ="",Switzerland65!H140 ="",
Switzerland65!D141 ="",Switzerland65!D140 ="",
Switzerland65!B141 ="",Switzerland65!B140 ="",
Switzerland65!Q141 ="",Switzerland65!Q140 =""),"",
LN(SQRT(
(Australia61!D141*Australia61!H141/Australia61!B141
 +Canada62!D141*Canada62!H141/Canada62!B141
 +Japan63!D141*Japan63!H141/Japan63!B141
 +Norway64!D141*Norway64!H141/Norway64!B141
 +Switzerland65!D141*Switzerland65!H141/Switzerland65!B141)
/(Australia61!D141*Australia61!H141/Australia61!Q141*Australia61!Q140/Australia61!B140
 +Canada62!D141*Canada62!H141/Canada62!Q141*Canada62!Q140/Canada62!B140
 +Japan63!D141*Japan63!H141/Japan63!Q141*Japan63!Q140/Japan63!B140
 +Norway64!D141*Norway64!H141/Norway64!Q141*Norway64!Q140/Norway64!B140
 +Switzerland65!D141*Switzerland65!H141/Switzerland65!Q141*Switzerland65!Q140/Switzerland65!B140)
*(Australia61!D140*Australia61!H140/Australia61!Q140*Australia61!Q141/Australia61!B141
 +Canada62!D140*Canada62!H140/Canada62!Q140*Canada62!Q141/Canada62!B141
 +Japan63!D140*Japan63!H140/Japan63!Q140*Japan63!Q141/Japan63!B141
 +Norway64!D140*Norway64!H140/Norway64!Q140*Norway64!Q141/Norway64!B141
 +Switzerland65!D140*Switzerland65!H140/Switzerland65!Q140*Switzerland65!Q141/Switzerland65!B141)
/(Australia61!D140*Australia61!H140/Australia61!B140
 +Canada62!D140*Canada62!H140/Canada62!B140
 +Japan63!D140*Japan63!H140/Japan63!B140
 +Norway64!D140*Norway64!H140/Norway64!B140
 +Switzerland65!D140*Switzerland65!H140/Switzerland65!B140))))</f>
        <v>7.7136261804791301E-2</v>
      </c>
      <c r="N141" s="62">
        <f>IF(OR(
Australia61!I141   ="",Australia61!I140   ="",
Australia61!B141   ="",Australia61!B140   ="",
Australia61!R141   ="",Australia61!R140   ="",
Canada62!I141      ="",Canada62!I140      ="",
Canada62!B141      ="",Canada62!B140      ="",
Canada62!R141      ="",Canada62!R140      ="",
Japan63!I141       ="",Japan63!I140       ="",
Japan63!B141       ="",Japan63!B140       ="",
Japan63!R141       ="",Japan63!R140       ="",
Norway64!I141      ="",Norway64!I140      ="",
Norway64!B141      ="",Norway64!B140      ="",
Norway64!R141      ="",Norway64!R140      ="",
Switzerland65!I141 ="",Switzerland65!I140 ="",
Switzerland65!B141 ="",Switzerland65!B140 ="",
Switzerland65!R141 ="",Switzerland65!R140 =""),"",
LN(SQRT(
(Australia61!I141/Australia61!B141
 +Canada62!I141/Canada62!B141
 +Japan63!I141/Japan63!B141
 +Norway64!I141/Norway64!B141
 +Switzerland65!I141/Switzerland65!B141)
/(Australia61!I141/Australia61!R141*Australia61!R140/Australia61!B140
 +Canada62!I141/Canada62!R141*Canada62!R140/Canada62!B140
 +Japan63!I141/Japan63!R141*Japan63!R140/Japan63!B140
 +Norway64!I141/Norway64!R141*Norway64!R140/Norway64!B140
 +Switzerland65!I141/Switzerland65!R141*Switzerland65!R140/Switzerland65!B140)
*(Australia61!I140/Australia61!R140*Australia61!R141/Australia61!B141
 +Canada62!I140/Canada62!R140*Canada62!R141/Canada62!B141
 +Japan63!I140/Japan63!R140*Japan63!R141/Japan63!B141
 +Norway64!I140/Norway64!R140*Norway64!R141/Norway64!B141
 +Switzerland65!I140/Switzerland65!R140*Switzerland65!R141/Switzerland65!B141)
/(Australia61!I140/Australia61!B140
 +Canada62!I140/Canada62!B140
 +Japan63!I140/Japan63!B140
 +Norway64!I140/Norway64!B140
 +Switzerland65!I140/Switzerland65!B140))))</f>
        <v>7.5904001622947248E-2</v>
      </c>
      <c r="O141" s="62">
        <f>IF(OR(
Australia61!K141   ="",Australia61!K140   ="",
Australia61!B141   ="",Australia61!B140   ="",
Australia61!S141   ="",Australia61!S140   ="",
Canada62!K141      ="",Canada62!K140      ="",
Canada62!B141      ="",Canada62!B140      ="",
Canada62!S141      ="",Canada62!S140      ="",
Japan63!K141       ="",Japan63!K140       ="",
Japan63!B141       ="",Japan63!B140       ="",
Japan63!S141       ="",Japan63!S140       ="",
Norway64!K141      ="",Norway64!K140      ="",
Norway64!B141      ="",Norway64!B140      ="",
Norway64!S141      ="",Norway64!S140      ="",
Switzerland65!K141 ="",Switzerland65!K140 ="",
Switzerland65!B141 ="",Switzerland65!B140 ="",
Switzerland65!S141 ="",Switzerland65!S140 =""),"",
LN(SQRT(
(Australia61!K141/Australia61!B141
 +Canada62!K141/Canada62!B141
 +Japan63!K141/Japan63!B141
 +Norway64!K141/Norway64!B141
 +Switzerland65!K141/Switzerland65!B141)
/(Australia61!K141/Australia61!S141*Australia61!S140/Australia61!B140
 +Canada62!K141/Canada62!S141*Canada62!S140/Canada62!B140
 +Japan63!K141/Japan63!S141*Japan63!S140/Japan63!B140
 +Norway64!K141/Norway64!S141*Norway64!S140/Norway64!B140
 +Switzerland65!K141/Switzerland65!S141*Switzerland65!S140/Switzerland65!B140)
*(Australia61!K140/Australia61!S140*Australia61!S141/Australia61!B141
 +Canada62!K140/Canada62!S140*Canada62!S141/Canada62!B141
 +Japan63!K140/Japan63!S140*Japan63!S141/Japan63!B141
 +Norway64!K140/Norway64!S140*Norway64!S141/Norway64!B141
 +Switzerland65!K140/Switzerland65!S140*Switzerland65!S141/Switzerland65!B141)
/(Australia61!K140/Australia61!B140
 +Canada62!K140/Canada62!B140
 +Japan63!K140/Japan63!B140
 +Norway64!K140/Norway64!B140
 +Switzerland65!K140/Switzerland65!B140))))</f>
        <v>5.6528948792732805E-2</v>
      </c>
      <c r="P141" s="62">
        <f>IF(OR(
Australia61!L141   ="",Australia61!L140   ="",
Australia61!B141   ="",Australia61!B140   ="",
Australia61!T141   ="",Australia61!T140   ="",
Canada62!L141      ="",Canada62!L140      ="",
Canada62!B141      ="",Canada62!B140      ="",
Canada62!T141      ="",Canada62!T140      ="",
Japan63!L141       ="",Japan63!L140       ="",
Japan63!B141       ="",Japan63!B140       ="",
Japan63!T141       ="",Japan63!T140       ="",
Norway64!L141      ="",Norway64!L140      ="",
Norway64!B141      ="",Norway64!B140      ="",
Norway64!T141      ="",Norway64!T140      ="",
Switzerland65!L141 ="",Switzerland65!L140 ="",
Switzerland65!B141 ="",Switzerland65!B140 ="",
Switzerland65!T141 ="",Switzerland65!T140 =""),"",
LN(SQRT(
(Australia61!L141/Australia61!B141
 +Canada62!L141/Canada62!B141
 +Japan63!L141/Japan63!B141
 +Norway64!L141/Norway64!B141
 +Switzerland65!L141/Switzerland65!B141)
/(Australia61!L141/Australia61!T141*Australia61!T140/Australia61!B140
 +Canada62!L141/Canada62!T141*Canada62!T140/Canada62!B140
 +Japan63!L141/Japan63!T141*Japan63!T140/Japan63!B140
 +Norway64!L141/Norway64!T141*Norway64!T140/Norway64!B140
 +Switzerland65!L141/Switzerland65!T141*Switzerland65!T140/Switzerland65!B140)
*(Australia61!L140/Australia61!T140*Australia61!T141/Australia61!B141
 +Canada62!L140/Canada62!T140*Canada62!T141/Canada62!B141
 +Japan63!L140/Japan63!T140*Japan63!T141/Japan63!B141
 +Norway64!L140/Norway64!T140*Norway64!T141/Norway64!B141
 +Switzerland65!L140/Switzerland65!T140*Switzerland65!T141/Switzerland65!B141)
/(Australia61!L140/Australia61!B140
 +Canada62!L140/Canada62!B140
 +Japan63!L140/Japan63!B140
 +Norway64!L140/Norway64!B140
 +Switzerland65!L140/Switzerland65!B140))))</f>
        <v>8.4778964236803672E-2</v>
      </c>
      <c r="Q141" s="61">
        <f t="shared" si="4"/>
        <v>8.1110780790054904E-3</v>
      </c>
      <c r="R141" s="61">
        <f t="shared" si="5"/>
        <v>-3.7263572730110439E-3</v>
      </c>
      <c r="S141" s="61">
        <f t="shared" si="6"/>
        <v>-4.9586174548550965E-3</v>
      </c>
      <c r="T141" s="61">
        <f t="shared" si="7"/>
        <v>-2.4333670285069539E-2</v>
      </c>
      <c r="U141" s="61">
        <f t="shared" si="8"/>
        <v>3.9163451590013276E-3</v>
      </c>
      <c r="V141" s="61">
        <f>IF(OR(
Australia61!V141   ="",
Australia61!U141   ="",
Canada62!V141      ="",
Canada62!U141      ="",
Japan63!V141       ="",
Japan63!U141       ="",
Norway64!V141      ="",
Norway64!U141      ="",
Switzerland65!V141 ="",
Switzerland65!U141 =""),"",
LN((Australia61!V141+Canada62!V141+Japan63!V141+Norway64!V141+Switzerland65!V141)
/(Australia61!U141+Canada62!U141+Japan63!U141+Norway64!U141+Switzerland65!U141)))</f>
        <v>-0.6550861206952131</v>
      </c>
      <c r="W141" s="61">
        <f>IF(OR(
Australia61!V141   ="",
Australia61!W141   ="",
Australia61!U141   ="",
Canada62!V141      ="",
Canada62!W141      ="",
Canada62!U141      ="",
Japan63!V141       ="",
Japan63!W141       ="",
Japan63!U141       ="",
Norway64!V141      ="",
Norway64!W141      ="",
Norway64!U141      ="",
Switzerland65!V141 ="",
Switzerland65!W141 ="",
Switzerland65!V141 =""),"",
LN((Australia61!V141*Australia61!W141+Canada62!V141*Canada62!W141+Japan63!V141*Japan63!W141+Norway64!V141*Norway64!W141+Switzerland65!V141*Switzerland65!W141)
/(Australia61!U141+Canada62!U141+Japan63!U141+Norway64!U141+Switzerland65!U141)))</f>
        <v>6.8140665703116747</v>
      </c>
      <c r="X141" s="61">
        <f>IF(OR(
Australia61!X141   ="",
Australia61!D141   ="",
Australia61!B141   ="",
Canada62!X141      ="",
Canada62!D141      ="",
Canada62!B141      ="",
Japan63!X141       ="",
Japan63!D141       ="",
Japan63!B141       ="",
Norway64!X141      ="",
Norway64!D141      ="",
Norway64!B141      ="",
Switzerland65!X141 ="",
Switzerland65!D141 ="",
Switzerland65!B141 =""),"",
(Australia61!X141*Australia61!D141/Australia61!B141
 +Canada62!X141*Canada62!D141/Canada62!B141
 +Japan63!X141*Japan63!D141/Japan63!B141
 +Norway64!X141*Norway64!D141/Norway64!B141
 +Switzerland65!X141*Switzerland65!D141/Switzerland65!B141)
/(Australia61!D141/Australia61!B141
 +Canada62!D141/Canada62!B141
 +Japan63!D141/Japan63!B141
 +Norway64!D141/Norway64!B141
 +Switzerland65!D141/Switzerland65!B141))</f>
        <v>0.59485815953027776</v>
      </c>
      <c r="Y141" s="61">
        <f>IF(OR(
Australia61!Y141   ="",
Australia61!D141   ="",
Australia61!B141   ="",
Canada62!Y141      ="",
Canada62!D141      ="",
Canada62!B141      ="",
Japan63!Y141       ="",
Japan63!D141       ="",
Japan63!B141       ="",
Norway64!Y141      ="",
Norway64!D141      ="",
Norway64!B141      ="",
Switzerland65!Y141 ="",
Switzerland65!D141 ="",
Switzerland65!B141 =""),"",
(Australia61!Y141/Australia61!B141
 +Canada62!Y141/Canada62!B141
 +Japan63!Y141/Japan63!B141
 +Norway64!Y141/Norway64!B141
 +Switzerland65!Y141/Switzerland65!B141)
/(Australia61!D141/Australia61!B141
 +Canada62!D141/Canada62!B141
 +Japan63!D141/Japan63!B141
 +Norway64!D141/Norway64!B141
 +Switzerland65!D141/Switzerland65!B141))</f>
        <v>0.16144283808186771</v>
      </c>
      <c r="Z141" s="61">
        <v>1.92</v>
      </c>
      <c r="AA141" s="62">
        <f t="shared" si="10"/>
        <v>-3.066261907780235E-2</v>
      </c>
      <c r="AB141" s="61">
        <f>IF(OR(
Australia61!AB141   ="",
Australia61!D141   ="",
Australia61!B141   ="",
Canada62!AB141      ="",
Canada62!D141      ="",
Canada62!B141      ="",
Japan63!AB141       ="",
Japan63!D141       ="",
Japan63!B141       ="",
Norway64!AB141      ="",
Norway64!D141      ="",
Norway64!B141      ="",
Switzerland65!AB141 ="",
Switzerland65!D141 ="",
Switzerland65!B141 =""),"",
(Australia61!AB141*Australia61!D141/Australia61!B141
 +Canada62!AB141*Canada62!D141/Canada62!B141
 +Japan63!AB141*Japan63!D141/Japan63!B141
 +Norway64!AB141*Norway64!D141/Norway64!B141
 +Switzerland65!AB141*Switzerland65!D141/Switzerland65!B141)
/(Australia61!D141/Australia61!B141
 +Canada62!D141/Canada62!B141
 +Japan63!D141/Japan63!B141
 +Norway64!D141/Norway64!B141
 +Switzerland65!D141/Switzerland65!B141))</f>
        <v>1.3731397257675166</v>
      </c>
    </row>
    <row r="142" spans="1:28">
      <c r="A142" s="62">
        <v>2009</v>
      </c>
      <c r="B142" s="62">
        <f>IF(OR(
Australia61!AC142   ="",
Australia61!D142   ="",
Australia61!B142   ="",
Canada62!AC142      ="",
Canada62!D142      ="",
Canada62!B142      ="",
Japan63!AC142       ="",
Japan63!D142       ="",
Japan63!B142       ="",
Norway64!AC142      ="",
Norway64!D142      ="",
Norway64!B142      ="",
Switzerland65!AC142 ="",
Switzerland65!D142 ="",
Switzerland65!B142 =""),"",
(Australia61!AC142*Australia61!D142/Australia61!B142
 +Canada62!AC142*Canada62!D142/Canada62!B142
 +Japan63!AC142*Japan63!D142/Japan63!B142
 +Norway64!AC142*Norway64!D142/Norway64!B142
 +Switzerland65!AC142*Switzerland65!D142/Switzerland65!B142)
/(Australia61!D142/Australia61!B142
 +Canada62!D142/Canada62!B142
 +Japan63!D142/Japan63!B142
 +Norway64!D142/Norway64!B142
 +Switzerland65!D142/Switzerland65!B142))</f>
        <v>2.7903117245011575E-2</v>
      </c>
      <c r="C142" s="61">
        <f>IF(OR(
Australia61!F142   ="",
Australia61!D142   ="",
Australia61!B142   ="",
Canada62!F142      ="",
Canada62!D142      ="",
Canada62!B142      ="",
Japan63!F142       ="",
Japan63!D142       ="",
Japan63!B142       ="",
Norway64!F142      ="",
Norway64!D142      ="",
Norway64!B142      ="",
Switzerland65!F142 ="",
Switzerland65!D142 ="",
Switzerland65!B142 =""),"",
(Australia61!F142*Australia61!D142/Australia61!B142
 +Canada62!F142*Canada62!D142/Canada62!B142
 +Japan63!F142*Japan63!D142/Japan63!B142
 +Norway64!F142*Norway64!D142/Norway64!B142
 +Switzerland65!F142*Switzerland65!D142/Switzerland65!B142)
/(Australia61!D142/Australia61!B142
 +Canada62!D142/Canada62!B142
 +Japan63!D142/Japan63!B142
 +Norway64!D142/Norway64!B142
 +Switzerland65!D142/Switzerland65!B142))</f>
        <v>0.57846856243417832</v>
      </c>
      <c r="D142" s="61" t="str">
        <f>IF(OR(
Australia61!AE142   ="",
Australia61!D142   ="",
Australia61!B142   ="",
Canada62!AE142      ="",
Canada62!D142      ="",
Canada62!B142      ="",
Japan63!AE142       ="",
Japan63!D142       ="",
Japan63!B142       ="",
Norway64!AE142      ="",
Norway64!D142      ="",
Norway64!B142      ="",
Switzerland65!AE142 ="",
Switzerland65!D142 ="",
Switzerland65!B142 =""),"",
(Australia61!AE142*Australia61!D142/Australia61!B142
 +Canada62!AE142*Canada62!D142/Canada62!B142
 +Japan63!AE142*Japan63!D142/Japan63!B142
 +Norway64!AE142*Norway64!D142/Norway64!B142
 +Switzerland65!AE142*Switzerland65!D142/Switzerland65!B142)
/(Australia61!D142/Australia61!B142
 +Canada62!D142/Canada62!B142
 +Japan63!D142/Japan63!B142
 +Norway64!D142/Norway64!B142
 +Switzerland65!D142/Switzerland65!B142))</f>
        <v/>
      </c>
      <c r="E142" s="61">
        <f>IF(OR(
Australia61!H142   ="",
Australia61!D142   ="",
Australia61!B142   ="",
Canada62!H142      ="",
Canada62!D142      ="",
Canada62!B142      ="",
Japan63!H142       ="",
Japan63!D142       ="",
Japan63!B142       ="",
Norway64!H142      ="",
Norway64!D142      ="",
Norway64!B142      ="",
Switzerland65!H142 ="",
Switzerland65!D142 ="",
Switzerland65!B142 =""),"",
(Australia61!H142*Australia61!D142/Australia61!B142
 +Canada62!H142*Canada62!D142/Canada62!B142
 +Japan63!H142*Japan63!D142/Japan63!B142
 +Norway64!H142*Norway64!D142/Norway64!B142
 +Switzerland65!H142*Switzerland65!D142/Switzerland65!B142)
/(Australia61!D142/Australia61!B142
 +Canada62!D142/Canada62!B142
 +Japan63!D142/Japan63!B142
 +Norway64!D142/Norway64!B142
 +Switzerland65!D142/Switzerland65!B142))</f>
        <v>0.22340111526241219</v>
      </c>
      <c r="F142" s="61">
        <f>IF(OR(
Australia61!I142   ="",
Australia61!D142   ="",
Australia61!B142   ="",
Canada62!I142      ="",
Canada62!D142      ="",
Canada62!B142      ="",
Japan63!I142       ="",
Japan63!D142       ="",
Japan63!B142       ="",
Norway64!I142      ="",
Norway64!D142      ="",
Norway64!B142      ="",
Switzerland65!I142 ="",
Switzerland65!D142 ="",
Switzerland65!B142 =""),"",
(Australia61!I142/Australia61!B142
 +Canada62!I142/Canada62!B142
 +Japan63!I142/Japan63!B142
 +Norway64!I142/Norway64!B142
 +Switzerland65!I142/Switzerland65!B142)
/(Australia61!D142/Australia61!B142
 +Canada62!D142/Canada62!B142
 +Japan63!D142/Japan63!B142
 +Norway64!D142/Norway64!B142
 +Switzerland65!D142/Switzerland65!B142))</f>
        <v>0.19952552959081546</v>
      </c>
      <c r="G142" s="61">
        <f>IF(OR(
Australia61!J142   ="",
Australia61!D142   ="",
Australia61!B142   ="",
Canada62!J142      ="",
Canada62!D142      ="",
Canada62!B142      ="",
Japan63!J142       ="",
Japan63!D142       ="",
Japan63!B142       ="",
Norway64!J142      ="",
Norway64!D142      ="",
Norway64!B142      ="",
Switzerland65!J142 ="",
Switzerland65!D142 ="",
Switzerland65!B142 =""),"",
(Australia61!J142/Australia61!B142
 +Canada62!J142/Canada62!B142
 +Japan63!J142/Japan63!B142
 +Norway64!J142/Norway64!B142
 +Switzerland65!J142/Switzerland65!B142)
/(Australia61!D142/Australia61!B142
 +Canada62!D142/Canada62!B142
 +Japan63!D142/Japan63!B142
 +Norway64!D142/Norway64!B142
 +Switzerland65!D142/Switzerland65!B142))</f>
        <v>0.15224144641728052</v>
      </c>
      <c r="H142" s="61">
        <f>IF(OR(
Australia61!K142   ="",
Australia61!D142   ="",
Australia61!B142   ="",
Canada62!K142      ="",
Canada62!D142      ="",
Canada62!B142      ="",
Japan63!K142       ="",
Japan63!D142       ="",
Japan63!B142       ="",
Norway64!K142      ="",
Norway64!D142      ="",
Norway64!B142      ="",
Switzerland65!K142 ="",
Switzerland65!D142 ="",
Switzerland65!B142 =""),"",
(Australia61!K142/Australia61!B142
 +Canada62!K142/Canada62!B142
 +Japan63!K142/Japan63!B142
 +Norway64!K142/Norway64!B142
 +Switzerland65!K142/Switzerland65!B142)
/(Australia61!D142/Australia61!B142
 +Canada62!D142/Canada62!B142
 +Japan63!D142/Japan63!B142
 +Norway64!D142/Norway64!B142
 +Switzerland65!D142/Switzerland65!B142))</f>
        <v>0.15840912671763308</v>
      </c>
      <c r="I142" s="61">
        <f>IF(OR(
Australia61!L142   ="",
Australia61!D142   ="",
Australia61!B142   ="",
Canada62!L142      ="",
Canada62!D142      ="",
Canada62!B142      ="",
Japan63!L142       ="",
Japan63!D142       ="",
Japan63!B142       ="",
Norway64!L142      ="",
Norway64!D142      ="",
Norway64!B142      ="",
Switzerland65!L142 ="",
Switzerland65!D142 ="",
Switzerland65!B142 =""),"",
(Australia61!L142/Australia61!B142
 +Canada62!L142/Canada62!B142
 +Japan63!L142/Japan63!B142
 +Norway64!L142/Norway64!B142
 +Switzerland65!L142/Switzerland65!B142)
/(Australia61!D142/Australia61!B142
 +Canada62!D142/Canada62!B142
 +Japan63!D142/Japan63!B142
 +Norway64!D142/Norway64!B142
 +Switzerland65!D142/Switzerland65!B142))</f>
        <v>0.1489989950980688</v>
      </c>
      <c r="J142" s="61">
        <f t="shared" si="9"/>
        <v>9.410131619564277E-3</v>
      </c>
      <c r="K142" s="62">
        <f>IF(OR(
Australia61!D142   ="",Australia61!D141   ="",
Australia61!B142   ="",Australia61!B141   ="",
Australia61!N142   ="",Australia61!N141   ="",
Canada62!D142      ="",Canada62!D141      ="",
Canada62!B142      ="",Canada62!B141      ="",
Canada62!N142      ="",Canada62!N141      ="",
Japan63!D142       ="",Japan63!D141       ="",
Japan63!B142       ="",Japan63!B141       ="",
Japan63!N142       ="",Japan63!N141       ="",
Norway64!D142      ="",Norway64!D141      ="",
Norway64!B142      ="",Norway64!B141      ="",
Norway64!N142      ="",Norway64!N141      ="",
Switzerland65!D142 ="",Switzerland65!D141 ="",
Switzerland65!B142 ="",Switzerland65!B141 ="",
Switzerland65!N142 ="",Switzerland65!N141 =""),"",
LN(SQRT(
(Australia61!D142/Australia61!B142
 +Canada62!D142/Canada62!B142
 +Japan63!D142/Japan63!B142
 +Norway64!D142/Norway64!B142
 +Switzerland65!D142/Switzerland65!B142)
/(Australia61!D142/Australia61!N142*Australia61!N141/Australia61!B141
 +Canada62!D142/Canada62!N142*Canada62!N141/Canada62!B141
 +Japan63!D142/Japan63!N142*Japan63!N141/Japan63!B141
 +Norway64!D142/Norway64!N142*Norway64!N141/Norway64!B141
 +Switzerland65!D142/Switzerland65!N142*Switzerland65!N141/Switzerland65!B141)
*(Australia61!D141/Australia61!N141*Australia61!N142/Australia61!B142
 +Canada62!D141/Canada62!N141*Canada62!N142/Canada62!B142
 +Japan63!D141/Japan63!N141*Japan63!N142/Japan63!B142
 +Norway64!D141/Norway64!N141*Norway64!N142/Norway64!B142
 +Switzerland65!D141/Switzerland65!N141*Switzerland65!N142/Switzerland65!B142)
/(Australia61!D141/Australia61!B141
 +Canada62!D141/Canada62!B141
 +Japan63!D141/Japan63!B141
 +Norway64!D141/Norway64!B141
 +Switzerland65!D141/Switzerland65!B141))))</f>
        <v>5.1807911913389591E-2</v>
      </c>
      <c r="L142" s="62">
        <f>IF(OR(
Australia61!F142   ="",Australia61!F141   ="",
Australia61!D142   ="",Australia61!D141   ="",
Australia61!B142   ="",Australia61!B141   ="",
Australia61!P142   ="",Australia61!P141   ="",
Canada62!F142      ="",Canada62!F141      ="",
Canada62!D142      ="",Canada62!D141      ="",
Canada62!B142      ="",Canada62!B141      ="",
Canada62!P142      ="",Canada62!P141      ="",
Japan63!F142       ="",Japan63!F141       ="",
Japan63!D142       ="",Japan63!D141       ="",
Japan63!B142       ="",Japan63!B141       ="",
Japan63!P142       ="",Japan63!P141       ="",
Norway64!F142      ="",Norway64!F141      ="",
Norway64!D142      ="",Norway64!D141      ="",
Norway64!B142      ="",Norway64!B141      ="",
Norway64!P142      ="",Norway64!P141      ="",
Switzerland65!F142 ="",Switzerland65!F141 ="",
Switzerland65!D142 ="",Switzerland65!D141 ="",
Switzerland65!B142 ="",Switzerland65!B141 ="",
Switzerland65!P142 ="",Switzerland65!P141 =""),"",
LN(SQRT(
(Australia61!D142*Australia61!F142/Australia61!B142
 +Canada62!D142*Canada62!F142/Canada62!B142
 +Japan63!D142*Japan63!F142/Japan63!B142
 +Norway64!D142*Norway64!F142/Norway64!B142
 +Switzerland65!D142*Switzerland65!F142/Switzerland65!B142)
/(Australia61!D142*Australia61!F142/Australia61!P142*Australia61!P141/Australia61!B141
 +Canada62!D142*Canada62!F142/Canada62!P142*Canada62!P141/Canada62!B141
 +Japan63!D142*Japan63!F142/Japan63!P142*Japan63!P141/Japan63!B141
 +Norway64!D142*Norway64!F142/Norway64!P142*Norway64!P141/Norway64!B141
 +Switzerland65!D142*Switzerland65!F142/Switzerland65!P142*Switzerland65!P141/Switzerland65!B141)
*(Australia61!D141*Australia61!F141/Australia61!P141*Australia61!P142/Australia61!B142
 +Canada62!D141*Canada62!F141/Canada62!P141*Canada62!P142/Canada62!B142
 +Japan63!D141*Japan63!F141/Japan63!P141*Japan63!P142/Japan63!B142
 +Norway64!D141*Norway64!F141/Norway64!P141*Norway64!P142/Norway64!B142
 +Switzerland65!D141*Switzerland65!F141/Switzerland65!P141*Switzerland65!P142/Switzerland65!B142)
/(Australia61!D141*Australia61!F141/Australia61!B141
 +Canada62!D141*Canada62!F141/Canada62!B141
 +Japan63!D141*Japan63!F141/Japan63!B141
 +Norway64!D141*Norway64!F141/Norway64!B141
 +Switzerland65!D141*Switzerland65!F141/Switzerland65!B141))))</f>
        <v>3.6624117055785887E-2</v>
      </c>
      <c r="M142" s="62">
        <f>IF(OR(
Australia61!H142   ="",Australia61!H141   ="",
Australia61!D142   ="",Australia61!D141   ="",
Australia61!B142   ="",Australia61!B141   ="",
Australia61!Q142   ="",Australia61!Q141   ="",
Canada62!H142      ="",Canada62!H141      ="",
Canada62!D142      ="",Canada62!D141      ="",
Canada62!B142      ="",Canada62!B141      ="",
Canada62!Q142      ="",Canada62!Q141      ="",
Japan63!H142       ="",Japan63!H141       ="",
Japan63!D142       ="",Japan63!D141       ="",
Japan63!B142       ="",Japan63!B141       ="",
Japan63!Q142       ="",Japan63!Q141       ="",
Norway64!H142      ="",Norway64!H141      ="",
Norway64!D142      ="",Norway64!D141      ="",
Norway64!B142      ="",Norway64!B141      ="",
Norway64!Q142      ="",Norway64!Q141      ="",
Switzerland65!H142 ="",Switzerland65!H141 ="",
Switzerland65!D142 ="",Switzerland65!D141 ="",
Switzerland65!B142 ="",Switzerland65!B141 ="",
Switzerland65!Q142 ="",Switzerland65!Q141 =""),"",
LN(SQRT(
(Australia61!D142*Australia61!H142/Australia61!B142
 +Canada62!D142*Canada62!H142/Canada62!B142
 +Japan63!D142*Japan63!H142/Japan63!B142
 +Norway64!D142*Norway64!H142/Norway64!B142
 +Switzerland65!D142*Switzerland65!H142/Switzerland65!B142)
/(Australia61!D142*Australia61!H142/Australia61!Q142*Australia61!Q141/Australia61!B141
 +Canada62!D142*Canada62!H142/Canada62!Q142*Canada62!Q141/Canada62!B141
 +Japan63!D142*Japan63!H142/Japan63!Q142*Japan63!Q141/Japan63!B141
 +Norway64!D142*Norway64!H142/Norway64!Q142*Norway64!Q141/Norway64!B141
 +Switzerland65!D142*Switzerland65!H142/Switzerland65!Q142*Switzerland65!Q141/Switzerland65!B141)
*(Australia61!D141*Australia61!H141/Australia61!Q141*Australia61!Q142/Australia61!B142
 +Canada62!D141*Canada62!H141/Canada62!Q141*Canada62!Q142/Canada62!B142
 +Japan63!D141*Japan63!H141/Japan63!Q141*Japan63!Q142/Japan63!B142
 +Norway64!D141*Norway64!H141/Norway64!Q141*Norway64!Q142/Norway64!B142
 +Switzerland65!D141*Switzerland65!H141/Switzerland65!Q141*Switzerland65!Q142/Switzerland65!B142)
/(Australia61!D141*Australia61!H141/Australia61!B141
 +Canada62!D141*Canada62!H141/Canada62!B141
 +Japan63!D141*Japan63!H141/Japan63!B141
 +Norway64!D141*Norway64!H141/Norway64!B141
 +Switzerland65!D141*Switzerland65!H141/Switzerland65!B141))))</f>
        <v>4.7234800441887839E-2</v>
      </c>
      <c r="N142" s="62">
        <f>IF(OR(
Australia61!I142   ="",Australia61!I141   ="",
Australia61!B142   ="",Australia61!B141   ="",
Australia61!R142   ="",Australia61!R141   ="",
Canada62!I142      ="",Canada62!I141      ="",
Canada62!B142      ="",Canada62!B141      ="",
Canada62!R142      ="",Canada62!R141      ="",
Japan63!I142       ="",Japan63!I141       ="",
Japan63!B142       ="",Japan63!B141       ="",
Japan63!R142       ="",Japan63!R141       ="",
Norway64!I142      ="",Norway64!I141      ="",
Norway64!B142      ="",Norway64!B141      ="",
Norway64!R142      ="",Norway64!R141      ="",
Switzerland65!I142 ="",Switzerland65!I141 ="",
Switzerland65!B142 ="",Switzerland65!B141 ="",
Switzerland65!R142 ="",Switzerland65!R141 =""),"",
LN(SQRT(
(Australia61!I142/Australia61!B142
 +Canada62!I142/Canada62!B142
 +Japan63!I142/Japan63!B142
 +Norway64!I142/Norway64!B142
 +Switzerland65!I142/Switzerland65!B142)
/(Australia61!I142/Australia61!R142*Australia61!R141/Australia61!B141
 +Canada62!I142/Canada62!R142*Canada62!R141/Canada62!B141
 +Japan63!I142/Japan63!R142*Japan63!R141/Japan63!B141
 +Norway64!I142/Norway64!R142*Norway64!R141/Norway64!B141
 +Switzerland65!I142/Switzerland65!R142*Switzerland65!R141/Switzerland65!B141)
*(Australia61!I141/Australia61!R141*Australia61!R142/Australia61!B142
 +Canada62!I141/Canada62!R141*Canada62!R142/Canada62!B142
 +Japan63!I141/Japan63!R141*Japan63!R142/Japan63!B142
 +Norway64!I141/Norway64!R141*Norway64!R142/Norway64!B142
 +Switzerland65!I141/Switzerland65!R141*Switzerland65!R142/Switzerland65!B142)
/(Australia61!I141/Australia61!B141
 +Canada62!I141/Canada62!B141
 +Japan63!I141/Japan63!B141
 +Norway64!I141/Norway64!B141
 +Switzerland65!I141/Switzerland65!B141))))</f>
        <v>7.0115426612124887E-2</v>
      </c>
      <c r="O142" s="62">
        <f>IF(OR(
Australia61!K142   ="",Australia61!K141   ="",
Australia61!B142   ="",Australia61!B141   ="",
Australia61!S142   ="",Australia61!S141   ="",
Canada62!K142      ="",Canada62!K141      ="",
Canada62!B142      ="",Canada62!B141      ="",
Canada62!S142      ="",Canada62!S141      ="",
Japan63!K142       ="",Japan63!K141       ="",
Japan63!B142       ="",Japan63!B141       ="",
Japan63!S142       ="",Japan63!S141       ="",
Norway64!K142      ="",Norway64!K141      ="",
Norway64!B142      ="",Norway64!B141      ="",
Norway64!S142      ="",Norway64!S141      ="",
Switzerland65!K142 ="",Switzerland65!K141 ="",
Switzerland65!B142 ="",Switzerland65!B141 ="",
Switzerland65!S142 ="",Switzerland65!S141 =""),"",
LN(SQRT(
(Australia61!K142/Australia61!B142
 +Canada62!K142/Canada62!B142
 +Japan63!K142/Japan63!B142
 +Norway64!K142/Norway64!B142
 +Switzerland65!K142/Switzerland65!B142)
/(Australia61!K142/Australia61!S142*Australia61!S141/Australia61!B141
 +Canada62!K142/Canada62!S142*Canada62!S141/Canada62!B141
 +Japan63!K142/Japan63!S142*Japan63!S141/Japan63!B141
 +Norway64!K142/Norway64!S142*Norway64!S141/Norway64!B141
 +Switzerland65!K142/Switzerland65!S142*Switzerland65!S141/Switzerland65!B141)
*(Australia61!K141/Australia61!S141*Australia61!S142/Australia61!B142
 +Canada62!K141/Canada62!S141*Canada62!S142/Canada62!B142
 +Japan63!K141/Japan63!S141*Japan63!S142/Japan63!B142
 +Norway64!K141/Norway64!S141*Norway64!S142/Norway64!B142
 +Switzerland65!K141/Switzerland65!S141*Switzerland65!S142/Switzerland65!B142)
/(Australia61!K141/Australia61!B141
 +Canada62!K141/Canada62!B141
 +Japan63!K141/Japan63!B141
 +Norway64!K141/Norway64!B141
 +Switzerland65!K141/Switzerland65!B141))))</f>
        <v>-3.4614801795821507E-2</v>
      </c>
      <c r="P142" s="62">
        <f>IF(OR(
Australia61!L142   ="",Australia61!L141   ="",
Australia61!B142   ="",Australia61!B141   ="",
Australia61!T142   ="",Australia61!T141   ="",
Canada62!L142      ="",Canada62!L141      ="",
Canada62!B142      ="",Canada62!B141      ="",
Canada62!T142      ="",Canada62!T141      ="",
Japan63!L142       ="",Japan63!L141       ="",
Japan63!B142       ="",Japan63!B141       ="",
Japan63!T142       ="",Japan63!T141       ="",
Norway64!L142      ="",Norway64!L141      ="",
Norway64!B142      ="",Norway64!B141      ="",
Norway64!T142      ="",Norway64!T141      ="",
Switzerland65!L142 ="",Switzerland65!L141 ="",
Switzerland65!B142 ="",Switzerland65!B141 ="",
Switzerland65!T142 ="",Switzerland65!T141 =""),"",
LN(SQRT(
(Australia61!L142/Australia61!B142
 +Canada62!L142/Canada62!B142
 +Japan63!L142/Japan63!B142
 +Norway64!L142/Norway64!B142
 +Switzerland65!L142/Switzerland65!B142)
/(Australia61!L142/Australia61!T142*Australia61!T141/Australia61!B141
 +Canada62!L142/Canada62!T142*Canada62!T141/Canada62!B141
 +Japan63!L142/Japan63!T142*Japan63!T141/Japan63!B141
 +Norway64!L142/Norway64!T142*Norway64!T141/Norway64!B141
 +Switzerland65!L142/Switzerland65!T142*Switzerland65!T141/Switzerland65!B141)
*(Australia61!L141/Australia61!T141*Australia61!T142/Australia61!B142
 +Canada62!L141/Canada62!T141*Canada62!T142/Canada62!B142
 +Japan63!L141/Japan63!T141*Japan63!T142/Japan63!B142
 +Norway64!L141/Norway64!T141*Norway64!T142/Norway64!B142
 +Switzerland65!L141/Switzerland65!T141*Switzerland65!T142/Switzerland65!B142)
/(Australia61!L141/Australia61!B141
 +Canada62!L141/Canada62!B141
 +Japan63!L141/Japan63!B141
 +Norway64!L141/Norway64!B141
 +Switzerland65!L141/Switzerland65!B141))))</f>
        <v>-6.044281428051626E-2</v>
      </c>
      <c r="Q142" s="61">
        <f t="shared" si="4"/>
        <v>-1.5183794857603704E-2</v>
      </c>
      <c r="R142" s="61">
        <f t="shared" si="5"/>
        <v>-4.5731114715017521E-3</v>
      </c>
      <c r="S142" s="61">
        <f t="shared" si="6"/>
        <v>1.8307514698735296E-2</v>
      </c>
      <c r="T142" s="61">
        <f t="shared" si="7"/>
        <v>-8.6422713709211091E-2</v>
      </c>
      <c r="U142" s="61">
        <f t="shared" si="8"/>
        <v>-0.11225072619390586</v>
      </c>
      <c r="V142" s="61">
        <f>IF(OR(
Australia61!V142   ="",
Australia61!U142   ="",
Canada62!V142      ="",
Canada62!U142      ="",
Japan63!V142       ="",
Japan63!U142       ="",
Norway64!V142      ="",
Norway64!U142      ="",
Switzerland65!V142 ="",
Switzerland65!U142 =""),"",
LN((Australia61!V142+Canada62!V142+Japan63!V142+Norway64!V142+Switzerland65!V142)
/(Australia61!U142+Canada62!U142+Japan63!U142+Norway64!U142+Switzerland65!U142)))</f>
        <v>-0.6693481831131689</v>
      </c>
      <c r="W142" s="61">
        <f>IF(OR(
Australia61!V142   ="",
Australia61!W142   ="",
Australia61!U142   ="",
Canada62!V142      ="",
Canada62!W142      ="",
Canada62!U142      ="",
Japan63!V142       ="",
Japan63!W142       ="",
Japan63!U142       ="",
Norway64!V142      ="",
Norway64!W142      ="",
Norway64!U142      ="",
Switzerland65!V142 ="",
Switzerland65!W142 ="",
Switzerland65!V142 =""),"",
LN((Australia61!V142*Australia61!W142+Canada62!V142*Canada62!W142+Japan63!V142*Japan63!W142+Norway64!V142*Norway64!W142+Switzerland65!V142*Switzerland65!W142)
/(Australia61!U142+Canada62!U142+Japan63!U142+Norway64!U142+Switzerland65!U142)))</f>
        <v>6.7733244859839283</v>
      </c>
      <c r="X142" s="61">
        <f>IF(OR(
Australia61!X142   ="",
Australia61!D142   ="",
Australia61!B142   ="",
Canada62!X142      ="",
Canada62!D142      ="",
Canada62!B142      ="",
Japan63!X142       ="",
Japan63!D142       ="",
Japan63!B142       ="",
Norway64!X142      ="",
Norway64!D142      ="",
Norway64!B142      ="",
Switzerland65!X142 ="",
Switzerland65!D142 ="",
Switzerland65!B142 =""),"",
(Australia61!X142*Australia61!D142/Australia61!B142
 +Canada62!X142*Canada62!D142/Canada62!B142
 +Japan63!X142*Japan63!D142/Japan63!B142
 +Norway64!X142*Norway64!D142/Norway64!B142
 +Switzerland65!X142*Switzerland65!D142/Switzerland65!B142)
/(Australia61!D142/Australia61!B142
 +Canada62!D142/Canada62!B142
 +Japan63!D142/Japan63!B142
 +Norway64!D142/Norway64!B142
 +Switzerland65!D142/Switzerland65!B142))</f>
        <v>0.60557804331098053</v>
      </c>
      <c r="Y142" s="61">
        <f>IF(OR(
Australia61!Y142   ="",
Australia61!D142   ="",
Australia61!B142   ="",
Canada62!Y142      ="",
Canada62!D142      ="",
Canada62!B142      ="",
Japan63!Y142       ="",
Japan63!D142       ="",
Japan63!B142       ="",
Norway64!Y142      ="",
Norway64!D142      ="",
Norway64!B142      ="",
Switzerland65!Y142 ="",
Switzerland65!D142 ="",
Switzerland65!B142 =""),"",
(Australia61!Y142/Australia61!B142
 +Canada62!Y142/Canada62!B142
 +Japan63!Y142/Japan63!B142
 +Norway64!Y142/Norway64!B142
 +Switzerland65!Y142/Switzerland65!B142)
/(Australia61!D142/Australia61!B142
 +Canada62!D142/Canada62!B142
 +Japan63!D142/Japan63!B142
 +Norway64!D142/Norway64!B142
 +Switzerland65!D142/Switzerland65!B142))</f>
        <v>0.16664960946051197</v>
      </c>
      <c r="Z142" s="61">
        <v>0.16</v>
      </c>
      <c r="AA142" s="62">
        <f t="shared" si="10"/>
        <v>-3.2607911913389589E-2</v>
      </c>
      <c r="AB142" s="61">
        <f>IF(OR(
Australia61!AB142   ="",
Australia61!D142   ="",
Australia61!B142   ="",
Canada62!AB142      ="",
Canada62!D142      ="",
Canada62!B142      ="",
Japan63!AB142       ="",
Japan63!D142       ="",
Japan63!B142       ="",
Norway64!AB142      ="",
Norway64!D142      ="",
Norway64!B142      ="",
Switzerland65!AB142 ="",
Switzerland65!D142 ="",
Switzerland65!B142 =""),"",
(Australia61!AB142*Australia61!D142/Australia61!B142
 +Canada62!AB142*Canada62!D142/Canada62!B142
 +Japan63!AB142*Japan63!D142/Japan63!B142
 +Norway64!AB142*Norway64!D142/Norway64!B142
 +Switzerland65!AB142*Switzerland65!D142/Switzerland65!B142)
/(Australia61!D142/Australia61!B142
 +Canada62!D142/Canada62!B142
 +Japan63!D142/Japan63!B142
 +Norway64!D142/Norway64!B142
 +Switzerland65!D142/Switzerland65!B142))</f>
        <v>1.4193066568212525</v>
      </c>
    </row>
    <row r="143" spans="1:28">
      <c r="A143" s="62">
        <v>2010</v>
      </c>
      <c r="B143" s="62">
        <f>IF(OR(
Australia61!AC143   ="",
Australia61!D143   ="",
Australia61!B143   ="",
Canada62!AC143      ="",
Canada62!D143      ="",
Canada62!B143      ="",
Japan63!AC143       ="",
Japan63!D143       ="",
Japan63!B143       ="",
Norway64!AC143      ="",
Norway64!D143      ="",
Norway64!B143      ="",
Switzerland65!AC143 ="",
Switzerland65!D143 ="",
Switzerland65!B143 =""),"",
(Australia61!AC143*Australia61!D143/Australia61!B143
 +Canada62!AC143*Canada62!D143/Canada62!B143
 +Japan63!AC143*Japan63!D143/Japan63!B143
 +Norway64!AC143*Norway64!D143/Norway64!B143
 +Switzerland65!AC143*Switzerland65!D143/Switzerland65!B143)
/(Australia61!D143/Australia61!B143
 +Canada62!D143/Canada62!B143
 +Japan63!D143/Japan63!B143
 +Norway64!D143/Norway64!B143
 +Switzerland65!D143/Switzerland65!B143))</f>
        <v>2.7308584431120907E-2</v>
      </c>
      <c r="C143" s="61">
        <f>IF(OR(
Australia61!F143   ="",
Australia61!D143   ="",
Australia61!B143   ="",
Canada62!F143      ="",
Canada62!D143      ="",
Canada62!B143      ="",
Japan63!F143       ="",
Japan63!D143       ="",
Japan63!B143       ="",
Norway64!F143      ="",
Norway64!D143      ="",
Norway64!B143      ="",
Switzerland65!F143 ="",
Switzerland65!D143 ="",
Switzerland65!B143 =""),"",
(Australia61!F143*Australia61!D143/Australia61!B143
 +Canada62!F143*Canada62!D143/Canada62!B143
 +Japan63!F143*Japan63!D143/Japan63!B143
 +Norway64!F143*Norway64!D143/Norway64!B143
 +Switzerland65!F143*Switzerland65!D143/Switzerland65!B143)
/(Australia61!D143/Australia61!B143
 +Canada62!D143/Canada62!B143
 +Japan63!D143/Japan63!B143
 +Norway64!D143/Norway64!B143
 +Switzerland65!D143/Switzerland65!B143))</f>
        <v>0.57054193705645606</v>
      </c>
      <c r="D143" s="61" t="str">
        <f>IF(OR(
Australia61!AE143   ="",
Australia61!D143   ="",
Australia61!B143   ="",
Canada62!AE143      ="",
Canada62!D143      ="",
Canada62!B143      ="",
Japan63!AE143       ="",
Japan63!D143       ="",
Japan63!B143       ="",
Norway64!AE143      ="",
Norway64!D143      ="",
Norway64!B143      ="",
Switzerland65!AE143 ="",
Switzerland65!D143 ="",
Switzerland65!B143 =""),"",
(Australia61!AE143*Australia61!D143/Australia61!B143
 +Canada62!AE143*Canada62!D143/Canada62!B143
 +Japan63!AE143*Japan63!D143/Japan63!B143
 +Norway64!AE143*Norway64!D143/Norway64!B143
 +Switzerland65!AE143*Switzerland65!D143/Switzerland65!B143)
/(Australia61!D143/Australia61!B143
 +Canada62!D143/Canada62!B143
 +Japan63!D143/Japan63!B143
 +Norway64!D143/Norway64!B143
 +Switzerland65!D143/Switzerland65!B143))</f>
        <v/>
      </c>
      <c r="E143" s="61">
        <f>IF(OR(
Australia61!H143   ="",
Australia61!D143   ="",
Australia61!B143   ="",
Canada62!H143      ="",
Canada62!D143      ="",
Canada62!B143      ="",
Japan63!H143       ="",
Japan63!D143       ="",
Japan63!B143       ="",
Norway64!H143      ="",
Norway64!D143      ="",
Norway64!B143      ="",
Switzerland65!H143 ="",
Switzerland65!D143 ="",
Switzerland65!B143 =""),"",
(Australia61!H143*Australia61!D143/Australia61!B143
 +Canada62!H143*Canada62!D143/Canada62!B143
 +Japan63!H143*Japan63!D143/Japan63!B143
 +Norway64!H143*Norway64!D143/Norway64!B143
 +Switzerland65!H143*Switzerland65!D143/Switzerland65!B143)
/(Australia61!D143/Australia61!B143
 +Canada62!D143/Canada62!B143
 +Japan63!D143/Japan63!B143
 +Norway64!D143/Norway64!B143
 +Switzerland65!D143/Switzerland65!B143))</f>
        <v>0.21952999179342667</v>
      </c>
      <c r="F143" s="61">
        <f>IF(OR(
Australia61!I143   ="",
Australia61!D143   ="",
Australia61!B143   ="",
Canada62!I143      ="",
Canada62!D143      ="",
Canada62!B143      ="",
Japan63!I143       ="",
Japan63!D143       ="",
Japan63!B143       ="",
Norway64!I143      ="",
Norway64!D143      ="",
Norway64!B143      ="",
Switzerland65!I143 ="",
Switzerland65!D143 ="",
Switzerland65!B143 =""),"",
(Australia61!I143/Australia61!B143
 +Canada62!I143/Canada62!B143
 +Japan63!I143/Japan63!B143
 +Norway64!I143/Norway64!B143
 +Switzerland65!I143/Switzerland65!B143)
/(Australia61!D143/Australia61!B143
 +Canada62!D143/Canada62!B143
 +Japan63!D143/Japan63!B143
 +Norway64!D143/Norway64!B143
 +Switzerland65!D143/Switzerland65!B143))</f>
        <v>0.19179490341824379</v>
      </c>
      <c r="G143" s="61">
        <f>IF(OR(
Australia61!J143   ="",
Australia61!D143   ="",
Australia61!B143   ="",
Canada62!J143      ="",
Canada62!D143      ="",
Canada62!B143      ="",
Japan63!J143       ="",
Japan63!D143       ="",
Japan63!B143       ="",
Norway64!J143      ="",
Norway64!D143      ="",
Norway64!B143      ="",
Switzerland65!J143 ="",
Switzerland65!D143 ="",
Switzerland65!B143 =""),"",
(Australia61!J143/Australia61!B143
 +Canada62!J143/Canada62!B143
 +Japan63!J143/Japan63!B143
 +Norway64!J143/Norway64!B143
 +Switzerland65!J143/Switzerland65!B143)
/(Australia61!D143/Australia61!B143
 +Canada62!D143/Canada62!B143
 +Japan63!D143/Japan63!B143
 +Norway64!D143/Norway64!B143
 +Switzerland65!D143/Switzerland65!B143))</f>
        <v>0.14308586281301125</v>
      </c>
      <c r="H143" s="61">
        <f>IF(OR(
Australia61!K143   ="",
Australia61!D143   ="",
Australia61!B143   ="",
Canada62!K143      ="",
Canada62!D143      ="",
Canada62!B143      ="",
Japan63!K143       ="",
Japan63!D143       ="",
Japan63!B143       ="",
Norway64!K143      ="",
Norway64!D143      ="",
Norway64!B143      ="",
Switzerland65!K143 ="",
Switzerland65!D143 ="",
Switzerland65!B143 =""),"",
(Australia61!K143/Australia61!B143
 +Canada62!K143/Canada62!B143
 +Japan63!K143/Japan63!B143
 +Norway64!K143/Norway64!B143
 +Switzerland65!K143/Switzerland65!B143)
/(Australia61!D143/Australia61!B143
 +Canada62!D143/Canada62!B143
 +Japan63!D143/Japan63!B143
 +Norway64!D143/Norway64!B143
 +Switzerland65!D143/Switzerland65!B143))</f>
        <v>0.17708361224632591</v>
      </c>
      <c r="I143" s="61">
        <f>IF(OR(
Australia61!L143   ="",
Australia61!D143   ="",
Australia61!B143   ="",
Canada62!L143      ="",
Canada62!D143      ="",
Canada62!B143      ="",
Japan63!L143       ="",
Japan63!D143       ="",
Japan63!B143       ="",
Norway64!L143      ="",
Norway64!D143      ="",
Norway64!B143      ="",
Switzerland65!L143 ="",
Switzerland65!D143 ="",
Switzerland65!B143 =""),"",
(Australia61!L143/Australia61!B143
 +Canada62!L143/Canada62!B143
 +Japan63!L143/Japan63!B143
 +Norway64!L143/Norway64!B143
 +Switzerland65!L143/Switzerland65!B143)
/(Australia61!D143/Australia61!B143
 +Canada62!D143/Canada62!B143
 +Japan63!D143/Japan63!B143
 +Norway64!D143/Norway64!B143
 +Switzerland65!D143/Switzerland65!B143))</f>
        <v>0.1607524825313783</v>
      </c>
      <c r="J143" s="61">
        <f t="shared" si="9"/>
        <v>1.6331129714947601E-2</v>
      </c>
      <c r="K143" s="62">
        <f>IF(OR(
Australia61!D143   ="",Australia61!D142   ="",
Australia61!B143   ="",Australia61!B142   ="",
Australia61!N143   ="",Australia61!N142   ="",
Canada62!D143      ="",Canada62!D142      ="",
Canada62!B143      ="",Canada62!B142      ="",
Canada62!N143      ="",Canada62!N142      ="",
Japan63!D143       ="",Japan63!D142       ="",
Japan63!B143       ="",Japan63!B142       ="",
Japan63!N143       ="",Japan63!N142       ="",
Norway64!D143      ="",Norway64!D142      ="",
Norway64!B143      ="",Norway64!B142      ="",
Norway64!N143      ="",Norway64!N142      ="",
Switzerland65!D143 ="",Switzerland65!D142 ="",
Switzerland65!B143 ="",Switzerland65!B142 ="",
Switzerland65!N143 ="",Switzerland65!N142 =""),"",
LN(SQRT(
(Australia61!D143/Australia61!B143
 +Canada62!D143/Canada62!B143
 +Japan63!D143/Japan63!B143
 +Norway64!D143/Norway64!B143
 +Switzerland65!D143/Switzerland65!B143)
/(Australia61!D143/Australia61!N143*Australia61!N142/Australia61!B142
 +Canada62!D143/Canada62!N143*Canada62!N142/Canada62!B142
 +Japan63!D143/Japan63!N143*Japan63!N142/Japan63!B142
 +Norway64!D143/Norway64!N143*Norway64!N142/Norway64!B142
 +Switzerland65!D143/Switzerland65!N143*Switzerland65!N142/Switzerland65!B142)
*(Australia61!D142/Australia61!N142*Australia61!N143/Australia61!B143
 +Canada62!D142/Canada62!N142*Canada62!N143/Canada62!B143
 +Japan63!D142/Japan63!N142*Japan63!N143/Japan63!B143
 +Norway64!D142/Norway64!N142*Norway64!N143/Norway64!B143
 +Switzerland65!D142/Switzerland65!N142*Switzerland65!N143/Switzerland65!B143)
/(Australia61!D142/Australia61!B142
 +Canada62!D142/Canada62!B142
 +Japan63!D142/Japan63!B142
 +Norway64!D142/Norway64!B142
 +Switzerland65!D142/Switzerland65!B142))))</f>
        <v>0.10136381898874915</v>
      </c>
      <c r="L143" s="62">
        <f>IF(OR(
Australia61!F143   ="",Australia61!F142   ="",
Australia61!D143   ="",Australia61!D142   ="",
Australia61!B143   ="",Australia61!B142   ="",
Australia61!P143   ="",Australia61!P142   ="",
Canada62!F143      ="",Canada62!F142      ="",
Canada62!D143      ="",Canada62!D142      ="",
Canada62!B143      ="",Canada62!B142      ="",
Canada62!P143      ="",Canada62!P142      ="",
Japan63!F143       ="",Japan63!F142       ="",
Japan63!D143       ="",Japan63!D142       ="",
Japan63!B143       ="",Japan63!B142       ="",
Japan63!P143       ="",Japan63!P142       ="",
Norway64!F143      ="",Norway64!F142      ="",
Norway64!D143      ="",Norway64!D142      ="",
Norway64!B143      ="",Norway64!B142      ="",
Norway64!P143      ="",Norway64!P142      ="",
Switzerland65!F143 ="",Switzerland65!F142 ="",
Switzerland65!D143 ="",Switzerland65!D142 ="",
Switzerland65!B143 ="",Switzerland65!B142 ="",
Switzerland65!P143 ="",Switzerland65!P142 =""),"",
LN(SQRT(
(Australia61!D143*Australia61!F143/Australia61!B143
 +Canada62!D143*Canada62!F143/Canada62!B143
 +Japan63!D143*Japan63!F143/Japan63!B143
 +Norway64!D143*Norway64!F143/Norway64!B143
 +Switzerland65!D143*Switzerland65!F143/Switzerland65!B143)
/(Australia61!D143*Australia61!F143/Australia61!P143*Australia61!P142/Australia61!B142
 +Canada62!D143*Canada62!F143/Canada62!P143*Canada62!P142/Canada62!B142
 +Japan63!D143*Japan63!F143/Japan63!P143*Japan63!P142/Japan63!B142
 +Norway64!D143*Norway64!F143/Norway64!P143*Norway64!P142/Norway64!B142
 +Switzerland65!D143*Switzerland65!F143/Switzerland65!P143*Switzerland65!P142/Switzerland65!B142)
*(Australia61!D142*Australia61!F142/Australia61!P142*Australia61!P143/Australia61!B143
 +Canada62!D142*Canada62!F142/Canada62!P142*Canada62!P143/Canada62!B143
 +Japan63!D142*Japan63!F142/Japan63!P142*Japan63!P143/Japan63!B143
 +Norway64!D142*Norway64!F142/Norway64!P142*Norway64!P143/Norway64!B143
 +Switzerland65!D142*Switzerland65!F142/Switzerland65!P142*Switzerland65!P143/Switzerland65!B143)
/(Australia61!D142*Australia61!F142/Australia61!B142
 +Canada62!D142*Canada62!F142/Canada62!B142
 +Japan63!D142*Japan63!F142/Japan63!B142
 +Norway64!D142*Norway64!F142/Norway64!B142
 +Switzerland65!D142*Switzerland65!F142/Switzerland65!B142))))</f>
        <v>9.9180883098669778E-2</v>
      </c>
      <c r="M143" s="62">
        <f>IF(OR(
Australia61!H143   ="",Australia61!H142   ="",
Australia61!D143   ="",Australia61!D142   ="",
Australia61!B143   ="",Australia61!B142   ="",
Australia61!Q143   ="",Australia61!Q142   ="",
Canada62!H143      ="",Canada62!H142      ="",
Canada62!D143      ="",Canada62!D142      ="",
Canada62!B143      ="",Canada62!B142      ="",
Canada62!Q143      ="",Canada62!Q142      ="",
Japan63!H143       ="",Japan63!H142       ="",
Japan63!D143       ="",Japan63!D142       ="",
Japan63!B143       ="",Japan63!B142       ="",
Japan63!Q143       ="",Japan63!Q142       ="",
Norway64!H143      ="",Norway64!H142      ="",
Norway64!D143      ="",Norway64!D142      ="",
Norway64!B143      ="",Norway64!B142      ="",
Norway64!Q143      ="",Norway64!Q142      ="",
Switzerland65!H143 ="",Switzerland65!H142 ="",
Switzerland65!D143 ="",Switzerland65!D142 ="",
Switzerland65!B143 ="",Switzerland65!B142 ="",
Switzerland65!Q143 ="",Switzerland65!Q142 =""),"",
LN(SQRT(
(Australia61!D143*Australia61!H143/Australia61!B143
 +Canada62!D143*Canada62!H143/Canada62!B143
 +Japan63!D143*Japan63!H143/Japan63!B143
 +Norway64!D143*Norway64!H143/Norway64!B143
 +Switzerland65!D143*Switzerland65!H143/Switzerland65!B143)
/(Australia61!D143*Australia61!H143/Australia61!Q143*Australia61!Q142/Australia61!B142
 +Canada62!D143*Canada62!H143/Canada62!Q143*Canada62!Q142/Canada62!B142
 +Japan63!D143*Japan63!H143/Japan63!Q143*Japan63!Q142/Japan63!B142
 +Norway64!D143*Norway64!H143/Norway64!Q143*Norway64!Q142/Norway64!B142
 +Switzerland65!D143*Switzerland65!H143/Switzerland65!Q143*Switzerland65!Q142/Switzerland65!B142)
*(Australia61!D142*Australia61!H142/Australia61!Q142*Australia61!Q143/Australia61!B143
 +Canada62!D142*Canada62!H142/Canada62!Q142*Canada62!Q143/Canada62!B143
 +Japan63!D142*Japan63!H142/Japan63!Q142*Japan63!Q143/Japan63!B143
 +Norway64!D142*Norway64!H142/Norway64!Q142*Norway64!Q143/Norway64!B143
 +Switzerland65!D142*Switzerland65!H142/Switzerland65!Q142*Switzerland65!Q143/Switzerland65!B143)
/(Australia61!D142*Australia61!H142/Australia61!B142
 +Canada62!D142*Canada62!H142/Canada62!B142
 +Japan63!D142*Japan63!H142/Japan63!B142
 +Norway64!D142*Norway64!H142/Norway64!B142
 +Switzerland65!D142*Switzerland65!H142/Switzerland65!B142))))</f>
        <v>9.9300445377913604E-2</v>
      </c>
      <c r="N143" s="62">
        <f>IF(OR(
Australia61!I143   ="",Australia61!I142   ="",
Australia61!B143   ="",Australia61!B142   ="",
Australia61!R143   ="",Australia61!R142   ="",
Canada62!I143      ="",Canada62!I142      ="",
Canada62!B143      ="",Canada62!B142      ="",
Canada62!R143      ="",Canada62!R142      ="",
Japan63!I143       ="",Japan63!I142       ="",
Japan63!B143       ="",Japan63!B142       ="",
Japan63!R143       ="",Japan63!R142       ="",
Norway64!I143      ="",Norway64!I142      ="",
Norway64!B143      ="",Norway64!B142      ="",
Norway64!R143      ="",Norway64!R142      ="",
Switzerland65!I143 ="",Switzerland65!I142 ="",
Switzerland65!B143 ="",Switzerland65!B142 ="",
Switzerland65!R143 ="",Switzerland65!R142 =""),"",
LN(SQRT(
(Australia61!I143/Australia61!B143
 +Canada62!I143/Canada62!B143
 +Japan63!I143/Japan63!B143
 +Norway64!I143/Norway64!B143
 +Switzerland65!I143/Switzerland65!B143)
/(Australia61!I143/Australia61!R143*Australia61!R142/Australia61!B142
 +Canada62!I143/Canada62!R143*Canada62!R142/Canada62!B142
 +Japan63!I143/Japan63!R143*Japan63!R142/Japan63!B142
 +Norway64!I143/Norway64!R143*Norway64!R142/Norway64!B142
 +Switzerland65!I143/Switzerland65!R143*Switzerland65!R142/Switzerland65!B142)
*(Australia61!I142/Australia61!R142*Australia61!R143/Australia61!B143
 +Canada62!I142/Canada62!R142*Canada62!R143/Canada62!B143
 +Japan63!I142/Japan63!R142*Japan63!R143/Japan63!B143
 +Norway64!I142/Norway64!R142*Norway64!R143/Norway64!B143
 +Switzerland65!I142/Switzerland65!R142*Switzerland65!R143/Switzerland65!B143)
/(Australia61!I142/Australia61!B142
 +Canada62!I142/Canada62!B142
 +Japan63!I142/Japan63!B142
 +Norway64!I142/Norway64!B142
 +Switzerland65!I142/Switzerland65!B142))))</f>
        <v>0.10839142947334418</v>
      </c>
      <c r="O143" s="62">
        <f>IF(OR(
Australia61!K143   ="",Australia61!K142   ="",
Australia61!B143   ="",Australia61!B142   ="",
Australia61!S143   ="",Australia61!S142   ="",
Canada62!K143      ="",Canada62!K142      ="",
Canada62!B143      ="",Canada62!B142      ="",
Canada62!S143      ="",Canada62!S142      ="",
Japan63!K143       ="",Japan63!K142       ="",
Japan63!B143       ="",Japan63!B142       ="",
Japan63!S143       ="",Japan63!S142       ="",
Norway64!K143      ="",Norway64!K142      ="",
Norway64!B143      ="",Norway64!B142      ="",
Norway64!S143      ="",Norway64!S142      ="",
Switzerland65!K143 ="",Switzerland65!K142 ="",
Switzerland65!B143 ="",Switzerland65!B142 ="",
Switzerland65!S143 ="",Switzerland65!S142 =""),"",
LN(SQRT(
(Australia61!K143/Australia61!B143
 +Canada62!K143/Canada62!B143
 +Japan63!K143/Japan63!B143
 +Norway64!K143/Norway64!B143
 +Switzerland65!K143/Switzerland65!B143)
/(Australia61!K143/Australia61!S143*Australia61!S142/Australia61!B142
 +Canada62!K143/Canada62!S143*Canada62!S142/Canada62!B142
 +Japan63!K143/Japan63!S143*Japan63!S142/Japan63!B142
 +Norway64!K143/Norway64!S143*Norway64!S142/Norway64!B142
 +Switzerland65!K143/Switzerland65!S143*Switzerland65!S142/Switzerland65!B142)
*(Australia61!K142/Australia61!S142*Australia61!S143/Australia61!B143
 +Canada62!K142/Canada62!S142*Canada62!S143/Canada62!B143
 +Japan63!K142/Japan63!S142*Japan63!S143/Japan63!B143
 +Norway64!K142/Norway64!S142*Norway64!S143/Norway64!B143
 +Switzerland65!K142/Switzerland65!S142*Switzerland65!S143/Switzerland65!B143)
/(Australia61!K142/Australia61!B142
 +Canada62!K142/Canada62!B142
 +Japan63!K142/Japan63!B142
 +Norway64!K142/Norway64!B142
 +Switzerland65!K142/Switzerland65!B142))))</f>
        <v>0.11523854880476872</v>
      </c>
      <c r="P143" s="62">
        <f>IF(OR(
Australia61!L143   ="",Australia61!L142   ="",
Australia61!B143   ="",Australia61!B142   ="",
Australia61!T143   ="",Australia61!T142   ="",
Canada62!L143      ="",Canada62!L142      ="",
Canada62!B143      ="",Canada62!B142      ="",
Canada62!T143      ="",Canada62!T142      ="",
Japan63!L143       ="",Japan63!L142       ="",
Japan63!B143       ="",Japan63!B142       ="",
Japan63!T143       ="",Japan63!T142       ="",
Norway64!L143      ="",Norway64!L142      ="",
Norway64!B143      ="",Norway64!B142      ="",
Norway64!T143      ="",Norway64!T142      ="",
Switzerland65!L143 ="",Switzerland65!L142 ="",
Switzerland65!B143 ="",Switzerland65!B142 ="",
Switzerland65!T143 ="",Switzerland65!T142 =""),"",
LN(SQRT(
(Australia61!L143/Australia61!B143
 +Canada62!L143/Canada62!B143
 +Japan63!L143/Japan63!B143
 +Norway64!L143/Norway64!B143
 +Switzerland65!L143/Switzerland65!B143)
/(Australia61!L143/Australia61!T143*Australia61!T142/Australia61!B142
 +Canada62!L143/Canada62!T143*Canada62!T142/Canada62!B142
 +Japan63!L143/Japan63!T143*Japan63!T142/Japan63!B142
 +Norway64!L143/Norway64!T143*Norway64!T142/Norway64!B142
 +Switzerland65!L143/Switzerland65!T143*Switzerland65!T142/Switzerland65!B142)
*(Australia61!L142/Australia61!T142*Australia61!T143/Australia61!B143
 +Canada62!L142/Canada62!T142*Canada62!T143/Canada62!B143
 +Japan63!L142/Japan63!T142*Japan63!T143/Japan63!B143
 +Norway64!L142/Norway64!T142*Norway64!T143/Norway64!B143
 +Switzerland65!L142/Switzerland65!T142*Switzerland65!T143/Switzerland65!B143)
/(Australia61!L142/Australia61!B142
 +Canada62!L142/Canada62!B142
 +Japan63!L142/Japan63!B142
 +Norway64!L142/Norway64!B142
 +Switzerland65!L142/Switzerland65!B142))))</f>
        <v>0.10212162111975152</v>
      </c>
      <c r="Q143" s="61">
        <f t="shared" si="4"/>
        <v>-2.1829358900793683E-3</v>
      </c>
      <c r="R143" s="61">
        <f t="shared" si="5"/>
        <v>-2.0633736108355422E-3</v>
      </c>
      <c r="S143" s="61">
        <f t="shared" si="6"/>
        <v>7.0276104845950343E-3</v>
      </c>
      <c r="T143" s="61">
        <f t="shared" si="7"/>
        <v>1.3874729816019574E-2</v>
      </c>
      <c r="U143" s="61">
        <f t="shared" si="8"/>
        <v>7.5780213100237748E-4</v>
      </c>
      <c r="V143" s="61">
        <f>IF(OR(
Australia61!V143   ="",
Australia61!U143   ="",
Canada62!V143      ="",
Canada62!U143      ="",
Japan63!V143       ="",
Japan63!U143       ="",
Norway64!V143      ="",
Norway64!U143      ="",
Switzerland65!V143 ="",
Switzerland65!U143 =""),"",
LN((Australia61!V143+Canada62!V143+Japan63!V143+Norway64!V143+Switzerland65!V143)
/(Australia61!U143+Canada62!U143+Japan63!U143+Norway64!U143+Switzerland65!U143)))</f>
        <v>-0.67046166311606104</v>
      </c>
      <c r="W143" s="61">
        <f>IF(OR(
Australia61!V143   ="",
Australia61!W143   ="",
Australia61!U143   ="",
Canada62!V143      ="",
Canada62!W143      ="",
Canada62!U143      ="",
Japan63!V143       ="",
Japan63!W143       ="",
Japan63!U143       ="",
Norway64!V143      ="",
Norway64!W143      ="",
Norway64!U143      ="",
Switzerland65!V143 ="",
Switzerland65!W143 ="",
Switzerland65!V143 =""),"",
LN((Australia61!V143*Australia61!W143+Canada62!V143*Canada62!W143+Japan63!V143*Japan63!W143+Norway64!V143*Norway64!W143+Switzerland65!V143*Switzerland65!W143)
/(Australia61!U143+Canada62!U143+Japan63!U143+Norway64!U143+Switzerland65!U143)))</f>
        <v>6.7798401419756296</v>
      </c>
      <c r="X143" s="61">
        <f>IF(OR(
Australia61!X143   ="",
Australia61!D143   ="",
Australia61!B143   ="",
Canada62!X143      ="",
Canada62!D143      ="",
Canada62!B143      ="",
Japan63!X143       ="",
Japan63!D143       ="",
Japan63!B143       ="",
Norway64!X143      ="",
Norway64!D143      ="",
Norway64!B143      ="",
Switzerland65!X143 ="",
Switzerland65!D143 ="",
Switzerland65!B143 =""),"",
(Australia61!X143*Australia61!D143/Australia61!B143
 +Canada62!X143*Canada62!D143/Canada62!B143
 +Japan63!X143*Japan63!D143/Japan63!B143
 +Norway64!X143*Norway64!D143/Norway64!B143
 +Switzerland65!X143*Switzerland65!D143/Switzerland65!B143)
/(Australia61!D143/Australia61!B143
 +Canada62!D143/Canada62!B143
 +Japan63!D143/Japan63!B143
 +Norway64!D143/Norway64!B143
 +Switzerland65!D143/Switzerland65!B143))</f>
        <v>0.59175592718569059</v>
      </c>
      <c r="Y143" s="61">
        <f>IF(OR(
Australia61!Y143   ="",
Australia61!D143   ="",
Australia61!B143   ="",
Canada62!Y143      ="",
Canada62!D143      ="",
Canada62!B143      ="",
Japan63!Y143       ="",
Japan63!D143       ="",
Japan63!B143       ="",
Norway64!Y143      ="",
Norway64!D143      ="",
Norway64!B143      ="",
Switzerland65!Y143 ="",
Switzerland65!D143 ="",
Switzerland65!B143 =""),"",
(Australia61!Y143/Australia61!B143
 +Canada62!Y143/Canada62!B143
 +Japan63!Y143/Japan63!B143
 +Norway64!Y143/Norway64!B143
 +Switzerland65!Y143/Switzerland65!B143)
/(Australia61!D143/Australia61!B143
 +Canada62!D143/Canada62!B143
 +Japan63!D143/Japan63!B143
 +Norway64!D143/Norway64!B143
 +Switzerland65!D143/Switzerland65!B143))</f>
        <v>0.16220777746939546</v>
      </c>
      <c r="Z143" s="61">
        <v>0.18</v>
      </c>
      <c r="AA143" s="62">
        <f t="shared" si="10"/>
        <v>-9.9763818988749142E-2</v>
      </c>
      <c r="AB143" s="61">
        <f>IF(OR(
Australia61!AB143   ="",
Australia61!D143   ="",
Australia61!B143   ="",
Canada62!AB143      ="",
Canada62!D143      ="",
Canada62!B143      ="",
Japan63!AB143       ="",
Japan63!D143       ="",
Japan63!B143       ="",
Norway64!AB143      ="",
Norway64!D143      ="",
Norway64!B143      ="",
Switzerland65!AB143 ="",
Switzerland65!D143 ="",
Switzerland65!B143 =""),"",
(Australia61!AB143*Australia61!D143/Australia61!B143
 +Canada62!AB143*Canada62!D143/Canada62!B143
 +Japan63!AB143*Japan63!D143/Japan63!B143
 +Norway64!AB143*Norway64!D143/Norway64!B143
 +Switzerland65!AB143*Switzerland65!D143/Switzerland65!B143)
/(Australia61!D143/Australia61!B143
 +Canada62!D143/Canada62!B143
 +Japan63!D143/Japan63!B143
 +Norway64!D143/Norway64!B143
 +Switzerland65!D143/Switzerland65!B143))</f>
        <v>1.4662527635459746</v>
      </c>
    </row>
    <row r="144" spans="1:28">
      <c r="A144" s="62">
        <v>2011</v>
      </c>
      <c r="B144" s="62">
        <f>IF(OR(
Australia61!AC144   ="",
Australia61!D144   ="",
Australia61!B144   ="",
Canada62!AC144      ="",
Canada62!D144      ="",
Canada62!B144      ="",
Japan63!AC144       ="",
Japan63!D144       ="",
Japan63!B144       ="",
Norway64!AC144      ="",
Norway64!D144      ="",
Norway64!B144      ="",
Switzerland65!AC144 ="",
Switzerland65!D144 ="",
Switzerland65!B144 =""),"",
(Australia61!AC144*Australia61!D144/Australia61!B144
 +Canada62!AC144*Canada62!D144/Canada62!B144
 +Japan63!AC144*Japan63!D144/Japan63!B144
 +Norway64!AC144*Norway64!D144/Norway64!B144
 +Switzerland65!AC144*Switzerland65!D144/Switzerland65!B144)
/(Australia61!D144/Australia61!B144
 +Canada62!D144/Canada62!B144
 +Japan63!D144/Japan63!B144
 +Norway64!D144/Norway64!B144
 +Switzerland65!D144/Switzerland65!B144))</f>
        <v>2.7749737589909691E-2</v>
      </c>
      <c r="C144" s="61">
        <f>IF(OR(
Australia61!F144   ="",
Australia61!D144   ="",
Australia61!B144   ="",
Canada62!F144      ="",
Canada62!D144      ="",
Canada62!B144      ="",
Japan63!F144       ="",
Japan63!D144       ="",
Japan63!B144       ="",
Norway64!F144      ="",
Norway64!D144      ="",
Norway64!B144      ="",
Switzerland65!F144 ="",
Switzerland65!D144 ="",
Switzerland65!B144 =""),"",
(Australia61!F144*Australia61!D144/Australia61!B144
 +Canada62!F144*Canada62!D144/Canada62!B144
 +Japan63!F144*Japan63!D144/Japan63!B144
 +Norway64!F144*Norway64!D144/Norway64!B144
 +Switzerland65!F144*Switzerland65!D144/Switzerland65!B144)
/(Australia61!D144/Australia61!B144
 +Canada62!D144/Canada62!B144
 +Japan63!D144/Japan63!B144
 +Norway64!D144/Norway64!B144
 +Switzerland65!D144/Switzerland65!B144))</f>
        <v>0.57326316300112912</v>
      </c>
      <c r="D144" s="61" t="str">
        <f>IF(OR(
Australia61!AE144   ="",
Australia61!D144   ="",
Australia61!B144   ="",
Canada62!AE144      ="",
Canada62!D144      ="",
Canada62!B144      ="",
Japan63!AE144       ="",
Japan63!D144       ="",
Japan63!B144       ="",
Norway64!AE144      ="",
Norway64!D144      ="",
Norway64!B144      ="",
Switzerland65!AE144 ="",
Switzerland65!D144 ="",
Switzerland65!B144 =""),"",
(Australia61!AE144*Australia61!D144/Australia61!B144
 +Canada62!AE144*Canada62!D144/Canada62!B144
 +Japan63!AE144*Japan63!D144/Japan63!B144
 +Norway64!AE144*Norway64!D144/Norway64!B144
 +Switzerland65!AE144*Switzerland65!D144/Switzerland65!B144)
/(Australia61!D144/Australia61!B144
 +Canada62!D144/Canada62!B144
 +Japan63!D144/Japan63!B144
 +Norway64!D144/Norway64!B144
 +Switzerland65!D144/Switzerland65!B144))</f>
        <v/>
      </c>
      <c r="E144" s="61">
        <f>IF(OR(
Australia61!H144   ="",
Australia61!D144   ="",
Australia61!B144   ="",
Canada62!H144      ="",
Canada62!D144      ="",
Canada62!B144      ="",
Japan63!H144       ="",
Japan63!D144       ="",
Japan63!B144       ="",
Norway64!H144      ="",
Norway64!D144      ="",
Norway64!B144      ="",
Switzerland65!H144 ="",
Switzerland65!D144 ="",
Switzerland65!B144 =""),"",
(Australia61!H144*Australia61!D144/Australia61!B144
 +Canada62!H144*Canada62!D144/Canada62!B144
 +Japan63!H144*Japan63!D144/Japan63!B144
 +Norway64!H144*Norway64!D144/Norway64!B144
 +Switzerland65!H144*Switzerland65!D144/Switzerland65!B144)
/(Australia61!D144/Australia61!B144
 +Canada62!D144/Canada62!B144
 +Japan63!D144/Japan63!B144
 +Norway64!D144/Norway64!B144
 +Switzerland65!D144/Switzerland65!B144))</f>
        <v>0.22416995524247701</v>
      </c>
      <c r="F144" s="61">
        <f>IF(OR(
Australia61!I144   ="",
Australia61!D144   ="",
Australia61!B144   ="",
Canada62!I144      ="",
Canada62!D144      ="",
Canada62!B144      ="",
Japan63!I144       ="",
Japan63!D144       ="",
Japan63!B144       ="",
Norway64!I144      ="",
Norway64!D144      ="",
Norway64!B144      ="",
Switzerland65!I144 ="",
Switzerland65!D144 ="",
Switzerland65!B144 =""),"",
(Australia61!I144/Australia61!B144
 +Canada62!I144/Canada62!B144
 +Japan63!I144/Japan63!B144
 +Norway64!I144/Norway64!B144
 +Switzerland65!I144/Switzerland65!B144)
/(Australia61!D144/Australia61!B144
 +Canada62!D144/Canada62!B144
 +Japan63!D144/Japan63!B144
 +Norway64!D144/Norway64!B144
 +Switzerland65!D144/Switzerland65!B144))</f>
        <v>0.19779378203207371</v>
      </c>
      <c r="G144" s="61">
        <f>IF(OR(
Australia61!J144   ="",
Australia61!D144   ="",
Australia61!B144   ="",
Canada62!J144      ="",
Canada62!D144      ="",
Canada62!B144      ="",
Japan63!J144       ="",
Japan63!D144       ="",
Japan63!B144       ="",
Norway64!J144      ="",
Norway64!D144      ="",
Norway64!B144      ="",
Switzerland65!J144 ="",
Switzerland65!D144 ="",
Switzerland65!B144 =""),"",
(Australia61!J144/Australia61!B144
 +Canada62!J144/Canada62!B144
 +Japan63!J144/Japan63!B144
 +Norway64!J144/Norway64!B144
 +Switzerland65!J144/Switzerland65!B144)
/(Australia61!D144/Australia61!B144
 +Canada62!D144/Canada62!B144
 +Japan63!D144/Japan63!B144
 +Norway64!D144/Norway64!B144
 +Switzerland65!D144/Switzerland65!B144))</f>
        <v>0.14732433243220597</v>
      </c>
      <c r="H144" s="61">
        <f>IF(OR(
Australia61!K144   ="",
Australia61!D144   ="",
Australia61!B144   ="",
Canada62!K144      ="",
Canada62!D144      ="",
Canada62!B144      ="",
Japan63!K144       ="",
Japan63!D144       ="",
Japan63!B144       ="",
Norway64!K144      ="",
Norway64!D144      ="",
Norway64!B144      ="",
Switzerland65!K144 ="",
Switzerland65!D144 ="",
Switzerland65!B144 =""),"",
(Australia61!K144/Australia61!B144
 +Canada62!K144/Canada62!B144
 +Japan63!K144/Japan63!B144
 +Norway64!K144/Norway64!B144
 +Switzerland65!K144/Switzerland65!B144)
/(Australia61!D144/Australia61!B144
 +Canada62!D144/Canada62!B144
 +Japan63!D144/Japan63!B144
 +Norway64!D144/Norway64!B144
 +Switzerland65!D144/Switzerland65!B144))</f>
        <v>0.19007046436369759</v>
      </c>
      <c r="I144" s="61">
        <f>IF(OR(
Australia61!L144   ="",
Australia61!D144   ="",
Australia61!B144   ="",
Canada62!L144      ="",
Canada62!D144      ="",
Canada62!B144      ="",
Japan63!L144       ="",
Japan63!D144       ="",
Japan63!B144       ="",
Norway64!L144      ="",
Norway64!D144      ="",
Norway64!B144      ="",
Switzerland65!L144 ="",
Switzerland65!D144 ="",
Switzerland65!B144 =""),"",
(Australia61!L144/Australia61!B144
 +Canada62!L144/Canada62!B144
 +Japan63!L144/Japan63!B144
 +Norway64!L144/Norway64!B144
 +Switzerland65!L144/Switzerland65!B144)
/(Australia61!D144/Australia61!B144
 +Canada62!D144/Canada62!B144
 +Japan63!D144/Japan63!B144
 +Norway64!D144/Norway64!B144
 +Switzerland65!D144/Switzerland65!B144))</f>
        <v>0.18223426594098283</v>
      </c>
      <c r="J144" s="61">
        <f t="shared" si="9"/>
        <v>7.8361984227147685E-3</v>
      </c>
      <c r="K144" s="62">
        <f>IF(OR(
Australia61!D144   ="",Australia61!D143   ="",
Australia61!B144   ="",Australia61!B143   ="",
Australia61!N144   ="",Australia61!N143   ="",
Canada62!D144      ="",Canada62!D143      ="",
Canada62!B144      ="",Canada62!B143      ="",
Canada62!N144      ="",Canada62!N143      ="",
Japan63!D144       ="",Japan63!D143       ="",
Japan63!B144       ="",Japan63!B143       ="",
Japan63!N144       ="",Japan63!N143       ="",
Norway64!D144      ="",Norway64!D143      ="",
Norway64!B144      ="",Norway64!B143      ="",
Norway64!N144      ="",Norway64!N143      ="",
Switzerland65!D144 ="",Switzerland65!D143 ="",
Switzerland65!B144 ="",Switzerland65!B143 ="",
Switzerland65!N144 ="",Switzerland65!N143 =""),"",
LN(SQRT(
(Australia61!D144/Australia61!B144
 +Canada62!D144/Canada62!B144
 +Japan63!D144/Japan63!B144
 +Norway64!D144/Norway64!B144
 +Switzerland65!D144/Switzerland65!B144)
/(Australia61!D144/Australia61!N144*Australia61!N143/Australia61!B143
 +Canada62!D144/Canada62!N144*Canada62!N143/Canada62!B143
 +Japan63!D144/Japan63!N144*Japan63!N143/Japan63!B143
 +Norway64!D144/Norway64!N144*Norway64!N143/Norway64!B143
 +Switzerland65!D144/Switzerland65!N144*Switzerland65!N143/Switzerland65!B143)
*(Australia61!D143/Australia61!N143*Australia61!N144/Australia61!B144
 +Canada62!D143/Canada62!N143*Canada62!N144/Canada62!B144
 +Japan63!D143/Japan63!N143*Japan63!N144/Japan63!B144
 +Norway64!D143/Norway64!N143*Norway64!N144/Norway64!B144
 +Switzerland65!D143/Switzerland65!N143*Switzerland65!N144/Switzerland65!B144)
/(Australia61!D143/Australia61!B143
 +Canada62!D143/Canada62!B143
 +Japan63!D143/Japan63!B143
 +Norway64!D143/Norway64!B143
 +Switzerland65!D143/Switzerland65!B143))))</f>
        <v>2.8394804991371446E-2</v>
      </c>
      <c r="L144" s="62">
        <f>IF(OR(
Australia61!F144   ="",Australia61!F143   ="",
Australia61!D144   ="",Australia61!D143   ="",
Australia61!B144   ="",Australia61!B143   ="",
Australia61!P144   ="",Australia61!P143   ="",
Canada62!F144      ="",Canada62!F143      ="",
Canada62!D144      ="",Canada62!D143      ="",
Canada62!B144      ="",Canada62!B143      ="",
Canada62!P144      ="",Canada62!P143      ="",
Japan63!F144       ="",Japan63!F143       ="",
Japan63!D144       ="",Japan63!D143       ="",
Japan63!B144       ="",Japan63!B143       ="",
Japan63!P144       ="",Japan63!P143       ="",
Norway64!F144      ="",Norway64!F143      ="",
Norway64!D144      ="",Norway64!D143      ="",
Norway64!B144      ="",Norway64!B143      ="",
Norway64!P144      ="",Norway64!P143      ="",
Switzerland65!F144 ="",Switzerland65!F143 ="",
Switzerland65!D144 ="",Switzerland65!D143 ="",
Switzerland65!B144 ="",Switzerland65!B143 ="",
Switzerland65!P144 ="",Switzerland65!P143 =""),"",
LN(SQRT(
(Australia61!D144*Australia61!F144/Australia61!B144
 +Canada62!D144*Canada62!F144/Canada62!B144
 +Japan63!D144*Japan63!F144/Japan63!B144
 +Norway64!D144*Norway64!F144/Norway64!B144
 +Switzerland65!D144*Switzerland65!F144/Switzerland65!B144)
/(Australia61!D144*Australia61!F144/Australia61!P144*Australia61!P143/Australia61!B143
 +Canada62!D144*Canada62!F144/Canada62!P144*Canada62!P143/Canada62!B143
 +Japan63!D144*Japan63!F144/Japan63!P144*Japan63!P143/Japan63!B143
 +Norway64!D144*Norway64!F144/Norway64!P144*Norway64!P143/Norway64!B143
 +Switzerland65!D144*Switzerland65!F144/Switzerland65!P144*Switzerland65!P143/Switzerland65!B143)
*(Australia61!D143*Australia61!F143/Australia61!P143*Australia61!P144/Australia61!B144
 +Canada62!D143*Canada62!F143/Canada62!P143*Canada62!P144/Canada62!B144
 +Japan63!D143*Japan63!F143/Japan63!P143*Japan63!P144/Japan63!B144
 +Norway64!D143*Norway64!F143/Norway64!P143*Norway64!P144/Norway64!B144
 +Switzerland65!D143*Switzerland65!F143/Switzerland65!P143*Switzerland65!P144/Switzerland65!B144)
/(Australia61!D143*Australia61!F143/Australia61!B143
 +Canada62!D143*Canada62!F143/Canada62!B143
 +Japan63!D143*Japan63!F143/Japan63!B143
 +Norway64!D143*Norway64!F143/Norway64!B143
 +Switzerland65!D143*Switzerland65!F143/Switzerland65!B143))))</f>
        <v>2.7116689902519232E-2</v>
      </c>
      <c r="M144" s="62">
        <f>IF(OR(
Australia61!H144   ="",Australia61!H143   ="",
Australia61!D144   ="",Australia61!D143   ="",
Australia61!B144   ="",Australia61!B143   ="",
Australia61!Q144   ="",Australia61!Q143   ="",
Canada62!H144      ="",Canada62!H143      ="",
Canada62!D144      ="",Canada62!D143      ="",
Canada62!B144      ="",Canada62!B143      ="",
Canada62!Q144      ="",Canada62!Q143      ="",
Japan63!H144       ="",Japan63!H143       ="",
Japan63!D144       ="",Japan63!D143       ="",
Japan63!B144       ="",Japan63!B143       ="",
Japan63!Q144       ="",Japan63!Q143       ="",
Norway64!H144      ="",Norway64!H143      ="",
Norway64!D144      ="",Norway64!D143      ="",
Norway64!B144      ="",Norway64!B143      ="",
Norway64!Q144      ="",Norway64!Q143      ="",
Switzerland65!H144 ="",Switzerland65!H143 ="",
Switzerland65!D144 ="",Switzerland65!D143 ="",
Switzerland65!B144 ="",Switzerland65!B143 ="",
Switzerland65!Q144 ="",Switzerland65!Q143 =""),"",
LN(SQRT(
(Australia61!D144*Australia61!H144/Australia61!B144
 +Canada62!D144*Canada62!H144/Canada62!B144
 +Japan63!D144*Japan63!H144/Japan63!B144
 +Norway64!D144*Norway64!H144/Norway64!B144
 +Switzerland65!D144*Switzerland65!H144/Switzerland65!B144)
/(Australia61!D144*Australia61!H144/Australia61!Q144*Australia61!Q143/Australia61!B143
 +Canada62!D144*Canada62!H144/Canada62!Q144*Canada62!Q143/Canada62!B143
 +Japan63!D144*Japan63!H144/Japan63!Q144*Japan63!Q143/Japan63!B143
 +Norway64!D144*Norway64!H144/Norway64!Q144*Norway64!Q143/Norway64!B143
 +Switzerland65!D144*Switzerland65!H144/Switzerland65!Q144*Switzerland65!Q143/Switzerland65!B143)
*(Australia61!D143*Australia61!H143/Australia61!Q143*Australia61!Q144/Australia61!B144
 +Canada62!D143*Canada62!H143/Canada62!Q143*Canada62!Q144/Canada62!B144
 +Japan63!D143*Japan63!H143/Japan63!Q143*Japan63!Q144/Japan63!B144
 +Norway64!D143*Norway64!H143/Norway64!Q143*Norway64!Q144/Norway64!B144
 +Switzerland65!D143*Switzerland65!H143/Switzerland65!Q143*Switzerland65!Q144/Switzerland65!B144)
/(Australia61!D143*Australia61!H143/Australia61!B143
 +Canada62!D143*Canada62!H143/Canada62!B143
 +Japan63!D143*Japan63!H143/Japan63!B143
 +Norway64!D143*Norway64!H143/Norway64!B143
 +Switzerland65!D143*Switzerland65!H143/Switzerland65!B143))))</f>
        <v>2.447360882173006E-2</v>
      </c>
      <c r="N144" s="62">
        <f>IF(OR(
Australia61!I144   ="",Australia61!I143   ="",
Australia61!B144   ="",Australia61!B143   ="",
Australia61!R144   ="",Australia61!R143   ="",
Canada62!I144      ="",Canada62!I143      ="",
Canada62!B144      ="",Canada62!B143      ="",
Canada62!R144      ="",Canada62!R143      ="",
Japan63!I144       ="",Japan63!I143       ="",
Japan63!B144       ="",Japan63!B143       ="",
Japan63!R144       ="",Japan63!R143       ="",
Norway64!I144      ="",Norway64!I143      ="",
Norway64!B144      ="",Norway64!B143      ="",
Norway64!R144      ="",Norway64!R143      ="",
Switzerland65!I144 ="",Switzerland65!I143 ="",
Switzerland65!B144 ="",Switzerland65!B143 ="",
Switzerland65!R144 ="",Switzerland65!R143 =""),"",
LN(SQRT(
(Australia61!I144/Australia61!B144
 +Canada62!I144/Canada62!B144
 +Japan63!I144/Japan63!B144
 +Norway64!I144/Norway64!B144
 +Switzerland65!I144/Switzerland65!B144)
/(Australia61!I144/Australia61!R144*Australia61!R143/Australia61!B143
 +Canada62!I144/Canada62!R144*Canada62!R143/Canada62!B143
 +Japan63!I144/Japan63!R144*Japan63!R143/Japan63!B143
 +Norway64!I144/Norway64!R144*Norway64!R143/Norway64!B143
 +Switzerland65!I144/Switzerland65!R144*Switzerland65!R143/Switzerland65!B143)
*(Australia61!I143/Australia61!R143*Australia61!R144/Australia61!B144
 +Canada62!I143/Canada62!R143*Canada62!R144/Canada62!B144
 +Japan63!I143/Japan63!R143*Japan63!R144/Japan63!B144
 +Norway64!I143/Norway64!R143*Norway64!R144/Norway64!B144
 +Switzerland65!I143/Switzerland65!R143*Switzerland65!R144/Switzerland65!B144)
/(Australia61!I143/Australia61!B143
 +Canada62!I143/Canada62!B143
 +Japan63!I143/Japan63!B143
 +Norway64!I143/Norway64!B143
 +Switzerland65!I143/Switzerland65!B143))))</f>
        <v>3.2942267327798924E-2</v>
      </c>
      <c r="O144" s="62">
        <f>IF(OR(
Australia61!K144   ="",Australia61!K143   ="",
Australia61!B144   ="",Australia61!B143   ="",
Australia61!S144   ="",Australia61!S143   ="",
Canada62!K144      ="",Canada62!K143      ="",
Canada62!B144      ="",Canada62!B143      ="",
Canada62!S144      ="",Canada62!S143      ="",
Japan63!K144       ="",Japan63!K143       ="",
Japan63!B144       ="",Japan63!B143       ="",
Japan63!S144       ="",Japan63!S143       ="",
Norway64!K144      ="",Norway64!K143      ="",
Norway64!B144      ="",Norway64!B143      ="",
Norway64!S144      ="",Norway64!S143      ="",
Switzerland65!K144 ="",Switzerland65!K143 ="",
Switzerland65!B144 ="",Switzerland65!B143 ="",
Switzerland65!S144 ="",Switzerland65!S143 =""),"",
LN(SQRT(
(Australia61!K144/Australia61!B144
 +Canada62!K144/Canada62!B144
 +Japan63!K144/Japan63!B144
 +Norway64!K144/Norway64!B144
 +Switzerland65!K144/Switzerland65!B144)
/(Australia61!K144/Australia61!S144*Australia61!S143/Australia61!B143
 +Canada62!K144/Canada62!S144*Canada62!S143/Canada62!B143
 +Japan63!K144/Japan63!S144*Japan63!S143/Japan63!B143
 +Norway64!K144/Norway64!S144*Norway64!S143/Norway64!B143
 +Switzerland65!K144/Switzerland65!S144*Switzerland65!S143/Switzerland65!B143)
*(Australia61!K143/Australia61!S143*Australia61!S144/Australia61!B144
 +Canada62!K143/Canada62!S143*Canada62!S144/Canada62!B144
 +Japan63!K143/Japan63!S143*Japan63!S144/Japan63!B144
 +Norway64!K143/Norway64!S143*Norway64!S144/Norway64!B144
 +Switzerland65!K143/Switzerland65!S143*Switzerland65!S144/Switzerland65!B144)
/(Australia61!K143/Australia61!B143
 +Canada62!K143/Canada62!B143
 +Japan63!K143/Japan63!B143
 +Norway64!K143/Norway64!B143
 +Switzerland65!K143/Switzerland65!B143))))</f>
        <v>3.0120525703562044E-2</v>
      </c>
      <c r="P144" s="62">
        <f>IF(OR(
Australia61!L144   ="",Australia61!L143   ="",
Australia61!B144   ="",Australia61!B143   ="",
Australia61!T144   ="",Australia61!T143   ="",
Canada62!L144      ="",Canada62!L143      ="",
Canada62!B144      ="",Canada62!B143      ="",
Canada62!T144      ="",Canada62!T143      ="",
Japan63!L144       ="",Japan63!L143       ="",
Japan63!B144       ="",Japan63!B143       ="",
Japan63!T144       ="",Japan63!T143       ="",
Norway64!L144      ="",Norway64!L143      ="",
Norway64!B144      ="",Norway64!B143      ="",
Norway64!T144      ="",Norway64!T143      ="",
Switzerland65!L144 ="",Switzerland65!L143 ="",
Switzerland65!B144 ="",Switzerland65!B143 ="",
Switzerland65!T144 ="",Switzerland65!T143 =""),"",
LN(SQRT(
(Australia61!L144/Australia61!B144
 +Canada62!L144/Canada62!B144
 +Japan63!L144/Japan63!B144
 +Norway64!L144/Norway64!B144
 +Switzerland65!L144/Switzerland65!B144)
/(Australia61!L144/Australia61!T144*Australia61!T143/Australia61!B143
 +Canada62!L144/Canada62!T144*Canada62!T143/Canada62!B143
 +Japan63!L144/Japan63!T144*Japan63!T143/Japan63!B143
 +Norway64!L144/Norway64!T144*Norway64!T143/Norway64!B143
 +Switzerland65!L144/Switzerland65!T144*Switzerland65!T143/Switzerland65!B143)
*(Australia61!L143/Australia61!T143*Australia61!T144/Australia61!B144
 +Canada62!L143/Canada62!T143*Canada62!T144/Canada62!B144
 +Japan63!L143/Japan63!T143*Japan63!T144/Japan63!B144
 +Norway64!L143/Norway64!T143*Norway64!T144/Norway64!B144
 +Switzerland65!L143/Switzerland65!T143*Switzerland65!T144/Switzerland65!B144)
/(Australia61!L143/Australia61!B143
 +Canada62!L143/Canada62!B143
 +Japan63!L143/Japan63!B143
 +Norway64!L143/Norway64!B143
 +Switzerland65!L143/Switzerland65!B143))))</f>
        <v>5.4523534932596103E-2</v>
      </c>
      <c r="Q144" s="61">
        <f t="shared" si="4"/>
        <v>-1.2781150888522136E-3</v>
      </c>
      <c r="R144" s="61">
        <f t="shared" si="5"/>
        <v>-3.9211961696413861E-3</v>
      </c>
      <c r="S144" s="61">
        <f t="shared" si="6"/>
        <v>4.5474623364274783E-3</v>
      </c>
      <c r="T144" s="61">
        <f t="shared" si="7"/>
        <v>1.7257207121905982E-3</v>
      </c>
      <c r="U144" s="61">
        <f t="shared" si="8"/>
        <v>2.6128729941224657E-2</v>
      </c>
      <c r="V144" s="61">
        <f>IF(OR(
Australia61!V144   ="",
Australia61!U144   ="",
Canada62!V144      ="",
Canada62!U144      ="",
Japan63!V144       ="",
Japan63!U144       ="",
Norway64!V144      ="",
Norway64!U144      ="",
Switzerland65!V144 ="",
Switzerland65!U144 =""),"",
LN((Australia61!V144+Canada62!V144+Japan63!V144+Norway64!V144+Switzerland65!V144)
/(Australia61!U144+Canada62!U144+Japan63!U144+Norway64!U144+Switzerland65!U144)))</f>
        <v>-0.66796445287350714</v>
      </c>
      <c r="W144" s="61">
        <f>IF(OR(
Australia61!V144   ="",
Australia61!W144   ="",
Australia61!U144   ="",
Canada62!V144      ="",
Canada62!W144      ="",
Canada62!U144      ="",
Japan63!V144       ="",
Japan63!W144       ="",
Japan63!U144       ="",
Norway64!V144      ="",
Norway64!W144      ="",
Norway64!U144      ="",
Switzerland65!V144 ="",
Switzerland65!W144 ="",
Switzerland65!V144 =""),"",
LN((Australia61!V144*Australia61!W144+Canada62!V144*Canada62!W144+Japan63!V144*Japan63!W144+Norway64!V144*Norway64!W144+Switzerland65!V144*Switzerland65!W144)
/(Australia61!U144+Canada62!U144+Japan63!U144+Norway64!U144+Switzerland65!U144)))</f>
        <v>6.7799709197661846</v>
      </c>
      <c r="X144" s="61">
        <f>IF(OR(
Australia61!X144   ="",
Australia61!D144   ="",
Australia61!B144   ="",
Canada62!X144      ="",
Canada62!D144      ="",
Canada62!B144      ="",
Japan63!X144       ="",
Japan63!D144       ="",
Japan63!B144       ="",
Norway64!X144      ="",
Norway64!D144      ="",
Norway64!B144      ="",
Switzerland65!X144 ="",
Switzerland65!D144 ="",
Switzerland65!B144 =""),"",
(Australia61!X144*Australia61!D144/Australia61!B144
 +Canada62!X144*Canada62!D144/Canada62!B144
 +Japan63!X144*Japan63!D144/Japan63!B144
 +Norway64!X144*Norway64!D144/Norway64!B144
 +Switzerland65!X144*Switzerland65!D144/Switzerland65!B144)
/(Australia61!D144/Australia61!B144
 +Canada62!D144/Canada62!B144
 +Japan63!D144/Japan63!B144
 +Norway64!D144/Norway64!B144
 +Switzerland65!D144/Switzerland65!B144))</f>
        <v>0.60011413503633626</v>
      </c>
      <c r="Y144" s="61">
        <f>IF(OR(
Australia61!Y144   ="",
Australia61!D144   ="",
Australia61!B144   ="",
Canada62!Y144      ="",
Canada62!D144      ="",
Canada62!B144      ="",
Japan63!Y144       ="",
Japan63!D144       ="",
Japan63!B144       ="",
Norway64!Y144      ="",
Norway64!D144      ="",
Norway64!B144      ="",
Switzerland65!Y144 ="",
Switzerland65!D144 ="",
Switzerland65!B144 =""),"",
(Australia61!Y144/Australia61!B144
 +Canada62!Y144/Canada62!B144
 +Japan63!Y144/Japan63!B144
 +Norway64!Y144/Norway64!B144
 +Switzerland65!Y144/Switzerland65!B144)
/(Australia61!D144/Australia61!B144
 +Canada62!D144/Canada62!B144
 +Japan63!D144/Japan63!B144
 +Norway64!D144/Norway64!B144
 +Switzerland65!D144/Switzerland65!B144))</f>
        <v>0.16284711979079725</v>
      </c>
      <c r="Z144" s="61">
        <v>0.1</v>
      </c>
      <c r="AA144" s="62">
        <f t="shared" si="10"/>
        <v>-2.6594804991371446E-2</v>
      </c>
      <c r="AB144" s="61">
        <f>IF(OR(
Australia61!AB144   ="",
Australia61!D144   ="",
Australia61!B144   ="",
Canada62!AB144      ="",
Canada62!D144      ="",
Canada62!B144      ="",
Japan63!AB144       ="",
Japan63!D144       ="",
Japan63!B144       ="",
Norway64!AB144      ="",
Norway64!D144      ="",
Norway64!B144      ="",
Switzerland65!AB144 ="",
Switzerland65!D144 ="",
Switzerland65!B144 =""),"",
(Australia61!AB144*Australia61!D144/Australia61!B144
 +Canada62!AB144*Canada62!D144/Canada62!B144
 +Japan63!AB144*Japan63!D144/Japan63!B144
 +Norway64!AB144*Norway64!D144/Norway64!B144
 +Switzerland65!AB144*Switzerland65!D144/Switzerland65!B144)
/(Australia61!D144/Australia61!B144
 +Canada62!D144/Canada62!B144
 +Japan63!D144/Japan63!B144
 +Norway64!D144/Norway64!B144
 +Switzerland65!D144/Switzerland65!B144))</f>
        <v>1.5451052867442563</v>
      </c>
    </row>
    <row r="145" spans="1:28">
      <c r="A145" s="62">
        <v>2012</v>
      </c>
      <c r="B145" s="62">
        <f>IF(OR(
Australia61!AC145   ="",
Australia61!D145   ="",
Australia61!B145   ="",
Canada62!AC145      ="",
Canada62!D145      ="",
Canada62!B145      ="",
Japan63!AC145       ="",
Japan63!D145       ="",
Japan63!B145       ="",
Norway64!AC145      ="",
Norway64!D145      ="",
Norway64!B145      ="",
Switzerland65!AC145 ="",
Switzerland65!D145 ="",
Switzerland65!B145 =""),"",
(Australia61!AC145*Australia61!D145/Australia61!B145
 +Canada62!AC145*Canada62!D145/Canada62!B145
 +Japan63!AC145*Japan63!D145/Japan63!B145
 +Norway64!AC145*Norway64!D145/Norway64!B145
 +Switzerland65!AC145*Switzerland65!D145/Switzerland65!B145)
/(Australia61!D145/Australia61!B145
 +Canada62!D145/Canada62!B145
 +Japan63!D145/Japan63!B145
 +Norway64!D145/Norway64!B145
 +Switzerland65!D145/Switzerland65!B145))</f>
        <v>2.7074840743860077E-2</v>
      </c>
      <c r="C145" s="61">
        <f>IF(OR(
Australia61!F145   ="",
Australia61!D145   ="",
Australia61!B145   ="",
Canada62!F145      ="",
Canada62!D145      ="",
Canada62!B145      ="",
Japan63!F145       ="",
Japan63!D145       ="",
Japan63!B145       ="",
Norway64!F145      ="",
Norway64!D145      ="",
Norway64!B145      ="",
Switzerland65!F145 ="",
Switzerland65!D145 ="",
Switzerland65!B145 =""),"",
(Australia61!F145*Australia61!D145/Australia61!B145
 +Canada62!F145*Canada62!D145/Canada62!B145
 +Japan63!F145*Japan63!D145/Japan63!B145
 +Norway64!F145*Norway64!D145/Norway64!B145
 +Switzerland65!F145*Switzerland65!D145/Switzerland65!B145)
/(Australia61!D145/Australia61!B145
 +Canada62!D145/Canada62!B145
 +Japan63!D145/Japan63!B145
 +Norway64!D145/Norway64!B145
 +Switzerland65!D145/Switzerland65!B145))</f>
        <v>0.57348085004713489</v>
      </c>
      <c r="D145" s="61">
        <f>IF(OR(
Australia61!AE145   ="",
Australia61!D145   ="",
Australia61!B145   ="",
Canada62!AE145      ="",
Canada62!D145      ="",
Canada62!B145      ="",
Japan63!AE145       ="",
Japan63!D145       ="",
Japan63!B145       ="",
Norway64!AE145      ="",
Norway64!D145      ="",
Norway64!B145      ="",
Switzerland65!AE145 ="",
Switzerland65!D145 ="",
Switzerland65!B145 =""),"",
(Australia61!AE145*Australia61!D145/Australia61!B145
 +Canada62!AE145*Canada62!D145/Canada62!B145
 +Japan63!AE145*Japan63!D145/Japan63!B145
 +Norway64!AE145*Norway64!D145/Norway64!B145
 +Switzerland65!AE145*Switzerland65!D145/Switzerland65!B145)
/(Australia61!D145/Australia61!B145
 +Canada62!D145/Canada62!B145
 +Japan63!D145/Japan63!B145
 +Norway64!D145/Norway64!B145
 +Switzerland65!D145/Switzerland65!B145))</f>
        <v>2.6746071203282356E-2</v>
      </c>
      <c r="E145" s="61">
        <f>IF(OR(
Australia61!H145   ="",
Australia61!D145   ="",
Australia61!B145   ="",
Canada62!H145      ="",
Canada62!D145      ="",
Canada62!B145      ="",
Japan63!H145       ="",
Japan63!D145       ="",
Japan63!B145       ="",
Norway64!H145      ="",
Norway64!D145      ="",
Norway64!B145      ="",
Switzerland65!H145 ="",
Switzerland65!D145 ="",
Switzerland65!B145 =""),"",
(Australia61!H145*Australia61!D145/Australia61!B145
 +Canada62!H145*Canada62!D145/Canada62!B145
 +Japan63!H145*Japan63!D145/Japan63!B145
 +Norway64!H145*Norway64!D145/Norway64!B145
 +Switzerland65!H145*Switzerland65!D145/Switzerland65!B145)
/(Australia61!D145/Australia61!B145
 +Canada62!D145/Canada62!B145
 +Japan63!D145/Japan63!B145
 +Norway64!D145/Norway64!B145
 +Switzerland65!D145/Switzerland65!B145))</f>
        <v>0.23206981789063832</v>
      </c>
      <c r="F145" s="61">
        <f>IF(OR(
Australia61!I145   ="",
Australia61!D145   ="",
Australia61!B145   ="",
Canada62!I145      ="",
Canada62!D145      ="",
Canada62!B145      ="",
Japan63!I145       ="",
Japan63!D145       ="",
Japan63!B145       ="",
Norway64!I145      ="",
Norway64!D145      ="",
Norway64!B145      ="",
Switzerland65!I145 ="",
Switzerland65!D145 ="",
Switzerland65!B145 =""),"",
(Australia61!I145/Australia61!B145
 +Canada62!I145/Canada62!B145
 +Japan63!I145/Japan63!B145
 +Norway64!I145/Norway64!B145
 +Switzerland65!I145/Switzerland65!B145)
/(Australia61!D145/Australia61!B145
 +Canada62!D145/Canada62!B145
 +Japan63!D145/Japan63!B145
 +Norway64!D145/Norway64!B145
 +Switzerland65!D145/Switzerland65!B145))</f>
        <v>0.19429825333551559</v>
      </c>
      <c r="G145" s="61">
        <f>IF(OR(
Australia61!J145   ="",
Australia61!D145   ="",
Australia61!B145   ="",
Canada62!J145      ="",
Canada62!D145      ="",
Canada62!B145      ="",
Japan63!J145       ="",
Japan63!D145       ="",
Japan63!B145       ="",
Norway64!J145      ="",
Norway64!D145      ="",
Norway64!B145      ="",
Switzerland65!J145 ="",
Switzerland65!D145 ="",
Switzerland65!B145 =""),"",
(Australia61!J145/Australia61!B145
 +Canada62!J145/Canada62!B145
 +Japan63!J145/Japan63!B145
 +Norway64!J145/Norway64!B145
 +Switzerland65!J145/Switzerland65!B145)
/(Australia61!D145/Australia61!B145
 +Canada62!D145/Canada62!B145
 +Japan63!D145/Japan63!B145
 +Norway64!D145/Norway64!B145
 +Switzerland65!D145/Switzerland65!B145))</f>
        <v>0.15459690763311759</v>
      </c>
      <c r="H145" s="61">
        <f>IF(OR(
Australia61!K145   ="",
Australia61!D145   ="",
Australia61!B145   ="",
Canada62!K145      ="",
Canada62!D145      ="",
Canada62!B145      ="",
Japan63!K145       ="",
Japan63!D145       ="",
Japan63!B145       ="",
Norway64!K145      ="",
Norway64!D145      ="",
Norway64!B145      ="",
Switzerland65!K145 ="",
Switzerland65!D145 ="",
Switzerland65!B145 =""),"",
(Australia61!K145/Australia61!B145
 +Canada62!K145/Canada62!B145
 +Japan63!K145/Japan63!B145
 +Norway64!K145/Norway64!B145
 +Switzerland65!K145/Switzerland65!B145)
/(Australia61!D145/Australia61!B145
 +Canada62!D145/Canada62!B145
 +Japan63!D145/Japan63!B145
 +Norway64!D145/Norway64!B145
 +Switzerland65!D145/Switzerland65!B145))</f>
        <v>0.18744904943936075</v>
      </c>
      <c r="I145" s="61">
        <f>IF(OR(
Australia61!L145   ="",
Australia61!D145   ="",
Australia61!B145   ="",
Canada62!L145      ="",
Canada62!D145      ="",
Canada62!B145      ="",
Japan63!L145       ="",
Japan63!D145       ="",
Japan63!B145       ="",
Norway64!L145      ="",
Norway64!D145      ="",
Norway64!B145      ="",
Switzerland65!L145 ="",
Switzerland65!D145 ="",
Switzerland65!B145 =""),"",
(Australia61!L145/Australia61!B145
 +Canada62!L145/Canada62!B145
 +Japan63!L145/Japan63!B145
 +Norway64!L145/Norway64!B145
 +Switzerland65!L145/Switzerland65!B145)
/(Australia61!D145/Australia61!B145
 +Canada62!D145/Canada62!B145
 +Japan63!D145/Japan63!B145
 +Norway64!D145/Norway64!B145
 +Switzerland65!D145/Switzerland65!B145))</f>
        <v>0.18721915905813563</v>
      </c>
      <c r="J145" s="61">
        <f t="shared" si="9"/>
        <v>2.298903812251174E-4</v>
      </c>
      <c r="K145" s="62">
        <f>IF(OR(
Australia61!D145   ="",Australia61!D144   ="",
Australia61!B145   ="",Australia61!B144   ="",
Australia61!N145   ="",Australia61!N144   ="",
Canada62!D145      ="",Canada62!D144      ="",
Canada62!B145      ="",Canada62!B144      ="",
Canada62!N145      ="",Canada62!N144      ="",
Japan63!D145       ="",Japan63!D144       ="",
Japan63!B145       ="",Japan63!B144       ="",
Japan63!N145       ="",Japan63!N144       ="",
Norway64!D145      ="",Norway64!D144      ="",
Norway64!B145      ="",Norway64!B144      ="",
Norway64!N145      ="",Norway64!N144      ="",
Switzerland65!D145 ="",Switzerland65!D144 ="",
Switzerland65!B145 ="",Switzerland65!B144 ="",
Switzerland65!N145 ="",Switzerland65!N144 =""),"",
LN(SQRT(
(Australia61!D145/Australia61!B145
 +Canada62!D145/Canada62!B145
 +Japan63!D145/Japan63!B145
 +Norway64!D145/Norway64!B145
 +Switzerland65!D145/Switzerland65!B145)
/(Australia61!D145/Australia61!N145*Australia61!N144/Australia61!B144
 +Canada62!D145/Canada62!N145*Canada62!N144/Canada62!B144
 +Japan63!D145/Japan63!N145*Japan63!N144/Japan63!B144
 +Norway64!D145/Norway64!N145*Norway64!N144/Norway64!B144
 +Switzerland65!D145/Switzerland65!N145*Switzerland65!N144/Switzerland65!B144)
*(Australia61!D144/Australia61!N144*Australia61!N145/Australia61!B145
 +Canada62!D144/Canada62!N144*Canada62!N145/Canada62!B145
 +Japan63!D144/Japan63!N144*Japan63!N145/Japan63!B145
 +Norway64!D144/Norway64!N144*Norway64!N145/Norway64!B145
 +Switzerland65!D144/Switzerland65!N144*Switzerland65!N145/Switzerland65!B145)
/(Australia61!D144/Australia61!B144
 +Canada62!D144/Canada62!B144
 +Japan63!D144/Japan63!B144
 +Norway64!D144/Norway64!B144
 +Switzerland65!D144/Switzerland65!B144))))</f>
        <v>-4.2286514610070797E-2</v>
      </c>
      <c r="L145" s="62">
        <f>IF(OR(
Australia61!F145   ="",Australia61!F144   ="",
Australia61!D145   ="",Australia61!D144   ="",
Australia61!B145   ="",Australia61!B144   ="",
Australia61!P145   ="",Australia61!P144   ="",
Canada62!F145      ="",Canada62!F144      ="",
Canada62!D145      ="",Canada62!D144      ="",
Canada62!B145      ="",Canada62!B144      ="",
Canada62!P145      ="",Canada62!P144      ="",
Japan63!F145       ="",Japan63!F144       ="",
Japan63!D145       ="",Japan63!D144       ="",
Japan63!B145       ="",Japan63!B144       ="",
Japan63!P145       ="",Japan63!P144       ="",
Norway64!F145      ="",Norway64!F144      ="",
Norway64!D145      ="",Norway64!D144      ="",
Norway64!B145      ="",Norway64!B144      ="",
Norway64!P145      ="",Norway64!P144      ="",
Switzerland65!F145 ="",Switzerland65!F144 ="",
Switzerland65!D145 ="",Switzerland65!D144 ="",
Switzerland65!B145 ="",Switzerland65!B144 ="",
Switzerland65!P145 ="",Switzerland65!P144 =""),"",
LN(SQRT(
(Australia61!D145*Australia61!F145/Australia61!B145
 +Canada62!D145*Canada62!F145/Canada62!B145
 +Japan63!D145*Japan63!F145/Japan63!B145
 +Norway64!D145*Norway64!F145/Norway64!B145
 +Switzerland65!D145*Switzerland65!F145/Switzerland65!B145)
/(Australia61!D145*Australia61!F145/Australia61!P145*Australia61!P144/Australia61!B144
 +Canada62!D145*Canada62!F145/Canada62!P145*Canada62!P144/Canada62!B144
 +Japan63!D145*Japan63!F145/Japan63!P145*Japan63!P144/Japan63!B144
 +Norway64!D145*Norway64!F145/Norway64!P145*Norway64!P144/Norway64!B144
 +Switzerland65!D145*Switzerland65!F145/Switzerland65!P145*Switzerland65!P144/Switzerland65!B144)
*(Australia61!D144*Australia61!F144/Australia61!P144*Australia61!P145/Australia61!B145
 +Canada62!D144*Canada62!F144/Canada62!P144*Canada62!P145/Canada62!B145
 +Japan63!D144*Japan63!F144/Japan63!P144*Japan63!P145/Japan63!B145
 +Norway64!D144*Norway64!F144/Norway64!P144*Norway64!P145/Norway64!B145
 +Switzerland65!D144*Switzerland65!F144/Switzerland65!P144*Switzerland65!P145/Switzerland65!B145)
/(Australia61!D144*Australia61!F144/Australia61!B144
 +Canada62!D144*Canada62!F144/Canada62!B144
 +Japan63!D144*Japan63!F144/Japan63!B144
 +Norway64!D144*Norway64!F144/Norway64!B144
 +Switzerland65!D144*Switzerland65!F144/Switzerland65!B144))))</f>
        <v>-5.3832587694794272E-2</v>
      </c>
      <c r="M145" s="62">
        <f>IF(OR(
Australia61!H145   ="",Australia61!H144   ="",
Australia61!D145   ="",Australia61!D144   ="",
Australia61!B145   ="",Australia61!B144   ="",
Australia61!Q145   ="",Australia61!Q144   ="",
Canada62!H145      ="",Canada62!H144      ="",
Canada62!D145      ="",Canada62!D144      ="",
Canada62!B145      ="",Canada62!B144      ="",
Canada62!Q145      ="",Canada62!Q144      ="",
Japan63!H145       ="",Japan63!H144       ="",
Japan63!D145       ="",Japan63!D144       ="",
Japan63!B145       ="",Japan63!B144       ="",
Japan63!Q145       ="",Japan63!Q144       ="",
Norway64!H145      ="",Norway64!H144      ="",
Norway64!D145      ="",Norway64!D144      ="",
Norway64!B145      ="",Norway64!B144      ="",
Norway64!Q145      ="",Norway64!Q144      ="",
Switzerland65!H145 ="",Switzerland65!H144 ="",
Switzerland65!D145 ="",Switzerland65!D144 ="",
Switzerland65!B145 ="",Switzerland65!B144 ="",
Switzerland65!Q145 ="",Switzerland65!Q144 =""),"",
LN(SQRT(
(Australia61!D145*Australia61!H145/Australia61!B145
 +Canada62!D145*Canada62!H145/Canada62!B145
 +Japan63!D145*Japan63!H145/Japan63!B145
 +Norway64!D145*Norway64!H145/Norway64!B145
 +Switzerland65!D145*Switzerland65!H145/Switzerland65!B145)
/(Australia61!D145*Australia61!H145/Australia61!Q145*Australia61!Q144/Australia61!B144
 +Canada62!D145*Canada62!H145/Canada62!Q145*Canada62!Q144/Canada62!B144
 +Japan63!D145*Japan63!H145/Japan63!Q145*Japan63!Q144/Japan63!B144
 +Norway64!D145*Norway64!H145/Norway64!Q145*Norway64!Q144/Norway64!B144
 +Switzerland65!D145*Switzerland65!H145/Switzerland65!Q145*Switzerland65!Q144/Switzerland65!B144)
*(Australia61!D144*Australia61!H144/Australia61!Q144*Australia61!Q145/Australia61!B145
 +Canada62!D144*Canada62!H144/Canada62!Q144*Canada62!Q145/Canada62!B145
 +Japan63!D144*Japan63!H144/Japan63!Q144*Japan63!Q145/Japan63!B145
 +Norway64!D144*Norway64!H144/Norway64!Q144*Norway64!Q145/Norway64!B145
 +Switzerland65!D144*Switzerland65!H144/Switzerland65!Q144*Switzerland65!Q145/Switzerland65!B145)
/(Australia61!D144*Australia61!H144/Australia61!B144
 +Canada62!D144*Canada62!H144/Canada62!B144
 +Japan63!D144*Japan63!H144/Japan63!B144
 +Norway64!D144*Norway64!H144/Norway64!B144
 +Switzerland65!D144*Switzerland65!H144/Switzerland65!B144))))</f>
        <v>-3.5078038557762613E-2</v>
      </c>
      <c r="N145" s="62">
        <f>IF(OR(
Australia61!I145   ="",Australia61!I144   ="",
Australia61!B145   ="",Australia61!B144   ="",
Australia61!R145   ="",Australia61!R144   ="",
Canada62!I145      ="",Canada62!I144      ="",
Canada62!B145      ="",Canada62!B144      ="",
Canada62!R145      ="",Canada62!R144      ="",
Japan63!I145       ="",Japan63!I144       ="",
Japan63!B145       ="",Japan63!B144       ="",
Japan63!R145       ="",Japan63!R144       ="",
Norway64!I145      ="",Norway64!I144      ="",
Norway64!B145      ="",Norway64!B144      ="",
Norway64!R145      ="",Norway64!R144      ="",
Switzerland65!I145 ="",Switzerland65!I144 ="",
Switzerland65!B145 ="",Switzerland65!B144 ="",
Switzerland65!R145 ="",Switzerland65!R144 =""),"",
LN(SQRT(
(Australia61!I145/Australia61!B145
 +Canada62!I145/Canada62!B145
 +Japan63!I145/Japan63!B145
 +Norway64!I145/Norway64!B145
 +Switzerland65!I145/Switzerland65!B145)
/(Australia61!I145/Australia61!R145*Australia61!R144/Australia61!B144
 +Canada62!I145/Canada62!R145*Canada62!R144/Canada62!B144
 +Japan63!I145/Japan63!R145*Japan63!R144/Japan63!B144
 +Norway64!I145/Norway64!R145*Norway64!R144/Norway64!B144
 +Switzerland65!I145/Switzerland65!R145*Switzerland65!R144/Switzerland65!B144)
*(Australia61!I144/Australia61!R144*Australia61!R145/Australia61!B145
 +Canada62!I144/Canada62!R144*Canada62!R145/Canada62!B145
 +Japan63!I144/Japan63!R144*Japan63!R145/Japan63!B145
 +Norway64!I144/Norway64!R144*Norway64!R145/Norway64!B145
 +Switzerland65!I144/Switzerland65!R144*Switzerland65!R145/Switzerland65!B145)
/(Australia61!I144/Australia61!B144
 +Canada62!I144/Canada62!B144
 +Japan63!I144/Japan63!B144
 +Norway64!I144/Norway64!B144
 +Switzerland65!I144/Switzerland65!B144))))</f>
        <v>-3.9422757230379843E-2</v>
      </c>
      <c r="O145" s="62">
        <f>IF(OR(
Australia61!K145   ="",Australia61!K144   ="",
Australia61!B145   ="",Australia61!B144   ="",
Australia61!S145   ="",Australia61!S144   ="",
Canada62!K145      ="",Canada62!K144      ="",
Canada62!B145      ="",Canada62!B144      ="",
Canada62!S145      ="",Canada62!S144      ="",
Japan63!K145       ="",Japan63!K144       ="",
Japan63!B145       ="",Japan63!B144       ="",
Japan63!S145       ="",Japan63!S144       ="",
Norway64!K145      ="",Norway64!K144      ="",
Norway64!B145      ="",Norway64!B144      ="",
Norway64!S145      ="",Norway64!S144      ="",
Switzerland65!K145 ="",Switzerland65!K144 ="",
Switzerland65!B145 ="",Switzerland65!B144 ="",
Switzerland65!S145 ="",Switzerland65!S144 =""),"",
LN(SQRT(
(Australia61!K145/Australia61!B145
 +Canada62!K145/Canada62!B145
 +Japan63!K145/Japan63!B145
 +Norway64!K145/Norway64!B145
 +Switzerland65!K145/Switzerland65!B145)
/(Australia61!K145/Australia61!S145*Australia61!S144/Australia61!B144
 +Canada62!K145/Canada62!S145*Canada62!S144/Canada62!B144
 +Japan63!K145/Japan63!S145*Japan63!S144/Japan63!B144
 +Norway64!K145/Norway64!S145*Norway64!S144/Norway64!B144
 +Switzerland65!K145/Switzerland65!S145*Switzerland65!S144/Switzerland65!B144)
*(Australia61!K144/Australia61!S144*Australia61!S145/Australia61!B145
 +Canada62!K144/Canada62!S144*Canada62!S145/Canada62!B145
 +Japan63!K144/Japan63!S144*Japan63!S145/Japan63!B145
 +Norway64!K144/Norway64!S144*Norway64!S145/Norway64!B145
 +Switzerland65!K144/Switzerland65!S144*Switzerland65!S145/Switzerland65!B145)
/(Australia61!K144/Australia61!B144
 +Canada62!K144/Canada62!B144
 +Japan63!K144/Japan63!B144
 +Norway64!K144/Norway64!B144
 +Switzerland65!K144/Switzerland65!B144))))</f>
        <v>-4.9905604680403844E-2</v>
      </c>
      <c r="P145" s="62">
        <f>IF(OR(
Australia61!L145   ="",Australia61!L144   ="",
Australia61!B145   ="",Australia61!B144   ="",
Australia61!T145   ="",Australia61!T144   ="",
Canada62!L145      ="",Canada62!L144      ="",
Canada62!B145      ="",Canada62!B144      ="",
Canada62!T145      ="",Canada62!T144      ="",
Japan63!L145       ="",Japan63!L144       ="",
Japan63!B145       ="",Japan63!B144       ="",
Japan63!T145       ="",Japan63!T144       ="",
Norway64!L145      ="",Norway64!L144      ="",
Norway64!B145      ="",Norway64!B144      ="",
Norway64!T145      ="",Norway64!T144      ="",
Switzerland65!L145 ="",Switzerland65!L144 ="",
Switzerland65!B145 ="",Switzerland65!B144 ="",
Switzerland65!T145 ="",Switzerland65!T144 =""),"",
LN(SQRT(
(Australia61!L145/Australia61!B145
 +Canada62!L145/Canada62!B145
 +Japan63!L145/Japan63!B145
 +Norway64!L145/Norway64!B145
 +Switzerland65!L145/Switzerland65!B145)
/(Australia61!L145/Australia61!T145*Australia61!T144/Australia61!B144
 +Canada62!L145/Canada62!T145*Canada62!T144/Canada62!B144
 +Japan63!L145/Japan63!T145*Japan63!T144/Japan63!B144
 +Norway64!L145/Norway64!T145*Norway64!T144/Norway64!B144
 +Switzerland65!L145/Switzerland65!T145*Switzerland65!T144/Switzerland65!B144)
*(Australia61!L144/Australia61!T144*Australia61!T145/Australia61!B145
 +Canada62!L144/Canada62!T144*Canada62!T145/Canada62!B145
 +Japan63!L144/Japan63!T144*Japan63!T145/Japan63!B145
 +Norway64!L144/Norway64!T144*Norway64!T145/Norway64!B145
 +Switzerland65!L144/Switzerland65!T144*Switzerland65!T145/Switzerland65!B145)
/(Australia61!L144/Australia61!B144
 +Canada62!L144/Canada62!B144
 +Japan63!L144/Japan63!B144
 +Norway64!L144/Norway64!B144
 +Switzerland65!L144/Switzerland65!B144))))</f>
        <v>-3.6261471257067891E-2</v>
      </c>
      <c r="Q145" s="61">
        <f t="shared" si="4"/>
        <v>-1.1546073084723475E-2</v>
      </c>
      <c r="R145" s="61">
        <f t="shared" si="5"/>
        <v>7.2084760523081839E-3</v>
      </c>
      <c r="S145" s="61">
        <f t="shared" si="6"/>
        <v>2.8637573796909538E-3</v>
      </c>
      <c r="T145" s="61">
        <f t="shared" si="7"/>
        <v>-7.6190900703330469E-3</v>
      </c>
      <c r="U145" s="61">
        <f t="shared" si="8"/>
        <v>6.0250433530029054E-3</v>
      </c>
      <c r="V145" s="61">
        <f>IF(OR(
Australia61!V145   ="",
Australia61!U145   ="",
Canada62!V145      ="",
Canada62!U145      ="",
Japan63!V145       ="",
Japan63!U145       ="",
Norway64!V145      ="",
Norway64!U145      ="",
Switzerland65!V145 ="",
Switzerland65!U145 =""),"",
LN((Australia61!V145+Canada62!V145+Japan63!V145+Norway64!V145+Switzerland65!V145)
/(Australia61!U145+Canada62!U145+Japan63!U145+Norway64!U145+Switzerland65!U145)))</f>
        <v>-0.66576259442410057</v>
      </c>
      <c r="W145" s="61">
        <f>IF(OR(
Australia61!V145   ="",
Australia61!W145   ="",
Australia61!U145   ="",
Canada62!V145      ="",
Canada62!W145      ="",
Canada62!U145      ="",
Japan63!V145       ="",
Japan63!W145       ="",
Japan63!U145       ="",
Norway64!V145      ="",
Norway64!W145      ="",
Norway64!U145      ="",
Switzerland65!V145 ="",
Switzerland65!W145 ="",
Switzerland65!V145 =""),"",
LN((Australia61!V145*Australia61!W145+Canada62!V145*Canada62!W145+Japan63!V145*Japan63!W145+Norway64!V145*Norway64!W145+Switzerland65!V145*Switzerland65!W145)
/(Australia61!U145+Canada62!U145+Japan63!U145+Norway64!U145+Switzerland65!U145)))</f>
        <v>6.7884746574727997</v>
      </c>
      <c r="X145" s="61">
        <f>IF(OR(
Australia61!X145   ="",
Australia61!D145   ="",
Australia61!B145   ="",
Canada62!X145      ="",
Canada62!D145      ="",
Canada62!B145      ="",
Japan63!X145       ="",
Japan63!D145       ="",
Japan63!B145       ="",
Norway64!X145      ="",
Norway64!D145      ="",
Norway64!B145      ="",
Switzerland65!X145 ="",
Switzerland65!D145 ="",
Switzerland65!B145 =""),"",
(Australia61!X145*Australia61!D145/Australia61!B145
 +Canada62!X145*Canada62!D145/Canada62!B145
 +Japan63!X145*Japan63!D145/Japan63!B145
 +Norway64!X145*Norway64!D145/Norway64!B145
 +Switzerland65!X145*Switzerland65!D145/Switzerland65!B145)
/(Australia61!D145/Australia61!B145
 +Canada62!D145/Canada62!B145
 +Japan63!D145/Japan63!B145
 +Norway64!D145/Norway64!B145
 +Switzerland65!D145/Switzerland65!B145))</f>
        <v>0.59915294643700812</v>
      </c>
      <c r="Y145" s="61">
        <f>IF(OR(
Australia61!Y145   ="",
Australia61!D145   ="",
Australia61!B145   ="",
Canada62!Y145      ="",
Canada62!D145      ="",
Canada62!B145      ="",
Japan63!Y145       ="",
Japan63!D145       ="",
Japan63!B145       ="",
Norway64!Y145      ="",
Norway64!D145      ="",
Norway64!B145      ="",
Switzerland65!Y145 ="",
Switzerland65!D145 ="",
Switzerland65!B145 =""),"",
(Australia61!Y145/Australia61!B145
 +Canada62!Y145/Canada62!B145
 +Japan63!Y145/Japan63!B145
 +Norway64!Y145/Norway64!B145
 +Switzerland65!Y145/Switzerland65!B145)
/(Australia61!D145/Australia61!B145
 +Canada62!D145/Canada62!B145
 +Japan63!D145/Japan63!B145
 +Norway64!D145/Norway64!B145
 +Switzerland65!D145/Switzerland65!B145))</f>
        <v>0.16063083250417218</v>
      </c>
      <c r="Z145" s="61">
        <v>0.14000000000000001</v>
      </c>
      <c r="AA145" s="62">
        <f t="shared" si="10"/>
        <v>4.3286514610070798E-2</v>
      </c>
      <c r="AB145" s="61">
        <f>IF(OR(
Australia61!AB145   ="",
Australia61!D145   ="",
Australia61!B145   ="",
Canada62!AB145      ="",
Canada62!D145      ="",
Canada62!B145      ="",
Japan63!AB145       ="",
Japan63!D145       ="",
Japan63!B145       ="",
Norway64!AB145      ="",
Norway64!D145      ="",
Norway64!B145      ="",
Switzerland65!AB145 ="",
Switzerland65!D145 ="",
Switzerland65!B145 =""),"",
(Australia61!AB145*Australia61!D145/Australia61!B145
 +Canada62!AB145*Canada62!D145/Canada62!B145
 +Japan63!AB145*Japan63!D145/Japan63!B145
 +Norway64!AB145*Norway64!D145/Norway64!B145
 +Switzerland65!AB145*Switzerland65!D145/Switzerland65!B145)
/(Australia61!D145/Australia61!B145
 +Canada62!D145/Canada62!B145
 +Japan63!D145/Japan63!B145
 +Norway64!D145/Norway64!B145
 +Switzerland65!D145/Switzerland65!B145))</f>
        <v>1.513539510059599</v>
      </c>
    </row>
    <row r="146" spans="1:28">
      <c r="A146" s="62">
        <v>2013</v>
      </c>
      <c r="B146" s="62">
        <f>IF(OR(
Australia61!AC146   ="",
Australia61!D146   ="",
Australia61!B146   ="",
Canada62!AC146      ="",
Canada62!D146      ="",
Canada62!B146      ="",
Japan63!AC146       ="",
Japan63!D146       ="",
Japan63!B146       ="",
Norway64!AC146      ="",
Norway64!D146      ="",
Norway64!B146      ="",
Switzerland65!AC146 ="",
Switzerland65!D146 ="",
Switzerland65!B146 =""),"",
(Australia61!AC146*Australia61!D146/Australia61!B146
 +Canada62!AC146*Canada62!D146/Canada62!B146
 +Japan63!AC146*Japan63!D146/Japan63!B146
 +Norway64!AC146*Norway64!D146/Norway64!B146
 +Switzerland65!AC146*Switzerland65!D146/Switzerland65!B146)
/(Australia61!D146/Australia61!B146
 +Canada62!D146/Canada62!B146
 +Japan63!D146/Japan63!B146
 +Norway64!D146/Norway64!B146
 +Switzerland65!D146/Switzerland65!B146))</f>
        <v>2.7289587902911625E-2</v>
      </c>
      <c r="C146" s="61">
        <f>IF(OR(
Australia61!F146   ="",
Australia61!D146   ="",
Australia61!B146   ="",
Canada62!F146      ="",
Canada62!D146      ="",
Canada62!B146      ="",
Japan63!F146       ="",
Japan63!D146       ="",
Japan63!B146       ="",
Norway64!F146      ="",
Norway64!D146      ="",
Norway64!B146      ="",
Switzerland65!F146 ="",
Switzerland65!D146 ="",
Switzerland65!B146 =""),"",
(Australia61!F146*Australia61!D146/Australia61!B146
 +Canada62!F146*Canada62!D146/Canada62!B146
 +Japan63!F146*Japan63!D146/Japan63!B146
 +Norway64!F146*Norway64!D146/Norway64!B146
 +Switzerland65!F146*Switzerland65!D146/Switzerland65!B146)
/(Australia61!D146/Australia61!B146
 +Canada62!D146/Canada62!B146
 +Japan63!D146/Japan63!B146
 +Norway64!D146/Norway64!B146
 +Switzerland65!D146/Switzerland65!B146))</f>
        <v>0.57509068949980713</v>
      </c>
      <c r="D146" s="61">
        <f>IF(OR(
Australia61!AE146   ="",
Australia61!D146   ="",
Australia61!B146   ="",
Canada62!AE146      ="",
Canada62!D146      ="",
Canada62!B146      ="",
Japan63!AE146       ="",
Japan63!D146       ="",
Japan63!B146       ="",
Norway64!AE146      ="",
Norway64!D146      ="",
Norway64!B146      ="",
Switzerland65!AE146 ="",
Switzerland65!D146 ="",
Switzerland65!B146 =""),"",
(Australia61!AE146*Australia61!D146/Australia61!B146
 +Canada62!AE146*Canada62!D146/Canada62!B146
 +Japan63!AE146*Japan63!D146/Japan63!B146
 +Norway64!AE146*Norway64!D146/Norway64!B146
 +Switzerland65!AE146*Switzerland65!D146/Switzerland65!B146)
/(Australia61!D146/Australia61!B146
 +Canada62!D146/Canada62!B146
 +Japan63!D146/Japan63!B146
 +Norway64!D146/Norway64!B146
 +Switzerland65!D146/Switzerland65!B146))</f>
        <v>2.731743805083393E-2</v>
      </c>
      <c r="E146" s="61">
        <f>IF(OR(
Australia61!H146   ="",
Australia61!D146   ="",
Australia61!B146   ="",
Canada62!H146      ="",
Canada62!D146      ="",
Canada62!B146      ="",
Japan63!H146       ="",
Japan63!D146       ="",
Japan63!B146       ="",
Norway64!H146      ="",
Norway64!D146      ="",
Norway64!B146      ="",
Switzerland65!H146 ="",
Switzerland65!D146 ="",
Switzerland65!B146 =""),"",
(Australia61!H146*Australia61!D146/Australia61!B146
 +Canada62!H146*Canada62!D146/Canada62!B146
 +Japan63!H146*Japan63!D146/Japan63!B146
 +Norway64!H146*Norway64!D146/Norway64!B146
 +Switzerland65!H146*Switzerland65!D146/Switzerland65!B146)
/(Australia61!D146/Australia61!B146
 +Canada62!D146/Canada62!B146
 +Japan63!D146/Japan63!B146
 +Norway64!D146/Norway64!B146
 +Switzerland65!D146/Switzerland65!B146))</f>
        <v>0.23705538100750892</v>
      </c>
      <c r="F146" s="61">
        <f>IF(OR(
Australia61!I146   ="",
Australia61!D146   ="",
Australia61!B146   ="",
Canada62!I146      ="",
Canada62!D146      ="",
Canada62!B146      ="",
Japan63!I146       ="",
Japan63!D146       ="",
Japan63!B146       ="",
Norway64!I146      ="",
Norway64!D146      ="",
Norway64!B146      ="",
Switzerland65!I146 ="",
Switzerland65!D146 ="",
Switzerland65!B146 =""),"",
(Australia61!I146/Australia61!B146
 +Canada62!I146/Canada62!B146
 +Japan63!I146/Japan63!B146
 +Norway64!I146/Norway64!B146
 +Switzerland65!I146/Switzerland65!B146)
/(Australia61!D146/Australia61!B146
 +Canada62!D146/Canada62!B146
 +Japan63!D146/Japan63!B146
 +Norway64!D146/Norway64!B146
 +Switzerland65!D146/Switzerland65!B146))</f>
        <v>0.19690461711622551</v>
      </c>
      <c r="G146" s="61">
        <f>IF(OR(
Australia61!J146   ="",
Australia61!D146   ="",
Australia61!B146   ="",
Canada62!J146      ="",
Canada62!D146      ="",
Canada62!B146      ="",
Japan63!J146       ="",
Japan63!D146       ="",
Japan63!B146       ="",
Norway64!J146      ="",
Norway64!D146      ="",
Norway64!B146      ="",
Switzerland65!J146 ="",
Switzerland65!D146 ="",
Switzerland65!B146 =""),"",
(Australia61!J146/Australia61!B146
 +Canada62!J146/Canada62!B146
 +Japan63!J146/Japan63!B146
 +Norway64!J146/Norway64!B146
 +Switzerland65!J146/Switzerland65!B146)
/(Australia61!D146/Australia61!B146
 +Canada62!D146/Canada62!B146
 +Japan63!D146/Japan63!B146
 +Norway64!D146/Norway64!B146
 +Switzerland65!D146/Switzerland65!B146))</f>
        <v>0.1621858763644097</v>
      </c>
      <c r="H146" s="61">
        <f>IF(OR(
Australia61!K146   ="",
Australia61!D146   ="",
Australia61!B146   ="",
Canada62!K146      ="",
Canada62!D146      ="",
Canada62!B146      ="",
Japan63!K146       ="",
Japan63!D146       ="",
Japan63!B146       ="",
Norway64!K146      ="",
Norway64!D146      ="",
Norway64!B146      ="",
Switzerland65!K146 ="",
Switzerland65!D146 ="",
Switzerland65!B146 =""),"",
(Australia61!K146/Australia61!B146
 +Canada62!K146/Canada62!B146
 +Japan63!K146/Japan63!B146
 +Norway64!K146/Norway64!B146
 +Switzerland65!K146/Switzerland65!B146)
/(Australia61!D146/Australia61!B146
 +Canada62!D146/Canada62!B146
 +Japan63!D146/Japan63!B146
 +Norway64!D146/Norway64!B146
 +Switzerland65!D146/Switzerland65!B146))</f>
        <v>0.19846564772674946</v>
      </c>
      <c r="I146" s="61">
        <f>IF(OR(
Australia61!L146   ="",
Australia61!D146   ="",
Australia61!B146   ="",
Canada62!L146      ="",
Canada62!D146      ="",
Canada62!B146      ="",
Japan63!L146       ="",
Japan63!D146       ="",
Japan63!B146       ="",
Norway64!L146      ="",
Norway64!D146      ="",
Norway64!B146      ="",
Switzerland65!L146 ="",
Switzerland65!D146 ="",
Switzerland65!B146 =""),"",
(Australia61!L146/Australia61!B146
 +Canada62!L146/Canada62!B146
 +Japan63!L146/Japan63!B146
 +Norway64!L146/Norway64!B146
 +Switzerland65!L146/Switzerland65!B146)
/(Australia61!D146/Australia61!B146
 +Canada62!D146/Canada62!B146
 +Japan63!D146/Japan63!B146
 +Norway64!D146/Norway64!B146
 +Switzerland65!D146/Switzerland65!B146))</f>
        <v>0.20034414757149779</v>
      </c>
      <c r="J146" s="61">
        <f t="shared" si="9"/>
        <v>-1.8784998447483325E-3</v>
      </c>
      <c r="K146" s="62">
        <f>IF(OR(
Australia61!D146   ="",Australia61!D145   ="",
Australia61!B146   ="",Australia61!B145   ="",
Australia61!N146   ="",Australia61!N145   ="",
Canada62!D146      ="",Canada62!D145      ="",
Canada62!B146      ="",Canada62!B145      ="",
Canada62!N146      ="",Canada62!N145      ="",
Japan63!D146       ="",Japan63!D145       ="",
Japan63!B146       ="",Japan63!B145       ="",
Japan63!N146       ="",Japan63!N145       ="",
Norway64!D146      ="",Norway64!D145      ="",
Norway64!B146      ="",Norway64!B145      ="",
Norway64!N146      ="",Norway64!N145      ="",
Switzerland65!D146 ="",Switzerland65!D145 ="",
Switzerland65!B146 ="",Switzerland65!B145 ="",
Switzerland65!N146 ="",Switzerland65!N145 =""),"",
LN(SQRT(
(Australia61!D146/Australia61!B146
 +Canada62!D146/Canada62!B146
 +Japan63!D146/Japan63!B146
 +Norway64!D146/Norway64!B146
 +Switzerland65!D146/Switzerland65!B146)
/(Australia61!D146/Australia61!N146*Australia61!N145/Australia61!B145
 +Canada62!D146/Canada62!N146*Canada62!N145/Canada62!B145
 +Japan63!D146/Japan63!N146*Japan63!N145/Japan63!B145
 +Norway64!D146/Norway64!N146*Norway64!N145/Norway64!B145
 +Switzerland65!D146/Switzerland65!N146*Switzerland65!N145/Switzerland65!B145)
*(Australia61!D145/Australia61!N145*Australia61!N146/Australia61!B146
 +Canada62!D145/Canada62!N145*Canada62!N146/Canada62!B146
 +Japan63!D145/Japan63!N145*Japan63!N146/Japan63!B146
 +Norway64!D145/Norway64!N145*Norway64!N146/Norway64!B146
 +Switzerland65!D145/Switzerland65!N145*Switzerland65!N146/Switzerland65!B146)
/(Australia61!D145/Australia61!B145
 +Canada62!D145/Canada62!B145
 +Japan63!D145/Japan63!B145
 +Norway64!D145/Norway64!B145
 +Switzerland65!D145/Switzerland65!B145))))</f>
        <v>-0.14336758861332791</v>
      </c>
      <c r="L146" s="62">
        <f>IF(OR(
Australia61!F146   ="",Australia61!F145   ="",
Australia61!D146   ="",Australia61!D145   ="",
Australia61!B146   ="",Australia61!B145   ="",
Australia61!P146   ="",Australia61!P145   ="",
Canada62!F146      ="",Canada62!F145      ="",
Canada62!D146      ="",Canada62!D145      ="",
Canada62!B146      ="",Canada62!B145      ="",
Canada62!P146      ="",Canada62!P145      ="",
Japan63!F146       ="",Japan63!F145       ="",
Japan63!D146       ="",Japan63!D145       ="",
Japan63!B146       ="",Japan63!B145       ="",
Japan63!P146       ="",Japan63!P145       ="",
Norway64!F146      ="",Norway64!F145      ="",
Norway64!D146      ="",Norway64!D145      ="",
Norway64!B146      ="",Norway64!B145      ="",
Norway64!P146      ="",Norway64!P145      ="",
Switzerland65!F146 ="",Switzerland65!F145 ="",
Switzerland65!D146 ="",Switzerland65!D145 ="",
Switzerland65!B146 ="",Switzerland65!B145 ="",
Switzerland65!P146 ="",Switzerland65!P145 =""),"",
LN(SQRT(
(Australia61!D146*Australia61!F146/Australia61!B146
 +Canada62!D146*Canada62!F146/Canada62!B146
 +Japan63!D146*Japan63!F146/Japan63!B146
 +Norway64!D146*Norway64!F146/Norway64!B146
 +Switzerland65!D146*Switzerland65!F146/Switzerland65!B146)
/(Australia61!D146*Australia61!F146/Australia61!P146*Australia61!P145/Australia61!B145
 +Canada62!D146*Canada62!F146/Canada62!P146*Canada62!P145/Canada62!B145
 +Japan63!D146*Japan63!F146/Japan63!P146*Japan63!P145/Japan63!B145
 +Norway64!D146*Norway64!F146/Norway64!P146*Norway64!P145/Norway64!B145
 +Switzerland65!D146*Switzerland65!F146/Switzerland65!P146*Switzerland65!P145/Switzerland65!B145)
*(Australia61!D145*Australia61!F145/Australia61!P145*Australia61!P146/Australia61!B146
 +Canada62!D145*Canada62!F145/Canada62!P145*Canada62!P146/Canada62!B146
 +Japan63!D145*Japan63!F145/Japan63!P145*Japan63!P146/Japan63!B146
 +Norway64!D145*Norway64!F145/Norway64!P145*Norway64!P146/Norway64!B146
 +Switzerland65!D145*Switzerland65!F145/Switzerland65!P145*Switzerland65!P146/Switzerland65!B146)
/(Australia61!D145*Australia61!F145/Australia61!B145
 +Canada62!D145*Canada62!F145/Canada62!B145
 +Japan63!D145*Japan63!F145/Japan63!B145
 +Norway64!D145*Norway64!F145/Norway64!B145
 +Switzerland65!D145*Switzerland65!F145/Switzerland65!B145))))</f>
        <v>-0.14334692918791309</v>
      </c>
      <c r="M146" s="62">
        <f>IF(OR(
Australia61!H146   ="",Australia61!H145   ="",
Australia61!D146   ="",Australia61!D145   ="",
Australia61!B146   ="",Australia61!B145   ="",
Australia61!Q146   ="",Australia61!Q145   ="",
Canada62!H146      ="",Canada62!H145      ="",
Canada62!D146      ="",Canada62!D145      ="",
Canada62!B146      ="",Canada62!B145      ="",
Canada62!Q146      ="",Canada62!Q145      ="",
Japan63!H146       ="",Japan63!H145       ="",
Japan63!D146       ="",Japan63!D145       ="",
Japan63!B146       ="",Japan63!B145       ="",
Japan63!Q146       ="",Japan63!Q145       ="",
Norway64!H146      ="",Norway64!H145      ="",
Norway64!D146      ="",Norway64!D145      ="",
Norway64!B146      ="",Norway64!B145      ="",
Norway64!Q146      ="",Norway64!Q145      ="",
Switzerland65!H146 ="",Switzerland65!H145 ="",
Switzerland65!D146 ="",Switzerland65!D145 ="",
Switzerland65!B146 ="",Switzerland65!B145 ="",
Switzerland65!Q146 ="",Switzerland65!Q145 =""),"",
LN(SQRT(
(Australia61!D146*Australia61!H146/Australia61!B146
 +Canada62!D146*Canada62!H146/Canada62!B146
 +Japan63!D146*Japan63!H146/Japan63!B146
 +Norway64!D146*Norway64!H146/Norway64!B146
 +Switzerland65!D146*Switzerland65!H146/Switzerland65!B146)
/(Australia61!D146*Australia61!H146/Australia61!Q146*Australia61!Q145/Australia61!B145
 +Canada62!D146*Canada62!H146/Canada62!Q146*Canada62!Q145/Canada62!B145
 +Japan63!D146*Japan63!H146/Japan63!Q146*Japan63!Q145/Japan63!B145
 +Norway64!D146*Norway64!H146/Norway64!Q146*Norway64!Q145/Norway64!B145
 +Switzerland65!D146*Switzerland65!H146/Switzerland65!Q146*Switzerland65!Q145/Switzerland65!B145)
*(Australia61!D145*Australia61!H145/Australia61!Q145*Australia61!Q146/Australia61!B146
 +Canada62!D145*Canada62!H145/Canada62!Q145*Canada62!Q146/Canada62!B146
 +Japan63!D145*Japan63!H145/Japan63!Q145*Japan63!Q146/Japan63!B146
 +Norway64!D145*Norway64!H145/Norway64!Q145*Norway64!Q146/Norway64!B146
 +Switzerland65!D145*Switzerland65!H145/Switzerland65!Q145*Switzerland65!Q146/Switzerland65!B146)
/(Australia61!D145*Australia61!H145/Australia61!B145
 +Canada62!D145*Canada62!H145/Canada62!B145
 +Japan63!D145*Japan63!H145/Japan63!B145
 +Norway64!D145*Norway64!H145/Norway64!B145
 +Switzerland65!D145*Switzerland65!H145/Switzerland65!B145))))</f>
        <v>-0.12960396480136835</v>
      </c>
      <c r="N146" s="62">
        <f>IF(OR(
Australia61!I146   ="",Australia61!I145   ="",
Australia61!B146   ="",Australia61!B145   ="",
Australia61!R146   ="",Australia61!R145   ="",
Canada62!I146      ="",Canada62!I145      ="",
Canada62!B146      ="",Canada62!B145      ="",
Canada62!R146      ="",Canada62!R145      ="",
Japan63!I146       ="",Japan63!I145       ="",
Japan63!B146       ="",Japan63!B145       ="",
Japan63!R146       ="",Japan63!R145       ="",
Norway64!I146      ="",Norway64!I145      ="",
Norway64!B146      ="",Norway64!B145      ="",
Norway64!R146      ="",Norway64!R145      ="",
Switzerland65!I146 ="",Switzerland65!I145 ="",
Switzerland65!B146 ="",Switzerland65!B145 ="",
Switzerland65!R146 ="",Switzerland65!R145 =""),"",
LN(SQRT(
(Australia61!I146/Australia61!B146
 +Canada62!I146/Canada62!B146
 +Japan63!I146/Japan63!B146
 +Norway64!I146/Norway64!B146
 +Switzerland65!I146/Switzerland65!B146)
/(Australia61!I146/Australia61!R146*Australia61!R145/Australia61!B145
 +Canada62!I146/Canada62!R146*Canada62!R145/Canada62!B145
 +Japan63!I146/Japan63!R146*Japan63!R145/Japan63!B145
 +Norway64!I146/Norway64!R146*Norway64!R145/Norway64!B145
 +Switzerland65!I146/Switzerland65!R146*Switzerland65!R145/Switzerland65!B145)
*(Australia61!I145/Australia61!R145*Australia61!R146/Australia61!B146
 +Canada62!I145/Canada62!R145*Canada62!R146/Canada62!B146
 +Japan63!I145/Japan63!R145*Japan63!R146/Japan63!B146
 +Norway64!I145/Norway64!R145*Norway64!R146/Norway64!B146
 +Switzerland65!I145/Switzerland65!R145*Switzerland65!R146/Switzerland65!B146)
/(Australia61!I145/Australia61!B145
 +Canada62!I145/Canada62!B145
 +Japan63!I145/Japan63!B145
 +Norway64!I145/Norway64!B145
 +Switzerland65!I145/Switzerland65!B145))))</f>
        <v>-0.14194879555693696</v>
      </c>
      <c r="O146" s="62">
        <f>IF(OR(
Australia61!K146   ="",Australia61!K145   ="",
Australia61!B146   ="",Australia61!B145   ="",
Australia61!S146   ="",Australia61!S145   ="",
Canada62!K146      ="",Canada62!K145      ="",
Canada62!B146      ="",Canada62!B145      ="",
Canada62!S146      ="",Canada62!S145      ="",
Japan63!K146       ="",Japan63!K145       ="",
Japan63!B146       ="",Japan63!B145       ="",
Japan63!S146       ="",Japan63!S145       ="",
Norway64!K146      ="",Norway64!K145      ="",
Norway64!B146      ="",Norway64!B145      ="",
Norway64!S146      ="",Norway64!S145      ="",
Switzerland65!K146 ="",Switzerland65!K145 ="",
Switzerland65!B146 ="",Switzerland65!B145 ="",
Switzerland65!S146 ="",Switzerland65!S145 =""),"",
LN(SQRT(
(Australia61!K146/Australia61!B146
 +Canada62!K146/Canada62!B146
 +Japan63!K146/Japan63!B146
 +Norway64!K146/Norway64!B146
 +Switzerland65!K146/Switzerland65!B146)
/(Australia61!K146/Australia61!S146*Australia61!S145/Australia61!B145
 +Canada62!K146/Canada62!S146*Canada62!S145/Canada62!B145
 +Japan63!K146/Japan63!S146*Japan63!S145/Japan63!B145
 +Norway64!K146/Norway64!S146*Norway64!S145/Norway64!B145
 +Switzerland65!K146/Switzerland65!S146*Switzerland65!S145/Switzerland65!B145)
*(Australia61!K145/Australia61!S145*Australia61!S146/Australia61!B146
 +Canada62!K145/Canada62!S145*Canada62!S146/Canada62!B146
 +Japan63!K145/Japan63!S145*Japan63!S146/Japan63!B146
 +Norway64!K145/Norway64!S145*Norway64!S146/Norway64!B146
 +Switzerland65!K145/Switzerland65!S145*Switzerland65!S146/Switzerland65!B146)
/(Australia61!K145/Australia61!B145
 +Canada62!K145/Canada62!B145
 +Japan63!K145/Japan63!B145
 +Norway64!K145/Norway64!B145
 +Switzerland65!K145/Switzerland65!B145))))</f>
        <v>-8.3214901301712219E-2</v>
      </c>
      <c r="P146" s="62">
        <f>IF(OR(
Australia61!L146   ="",Australia61!L145   ="",
Australia61!B146   ="",Australia61!B145   ="",
Australia61!T146   ="",Australia61!T145   ="",
Canada62!L146      ="",Canada62!L145      ="",
Canada62!B146      ="",Canada62!B145      ="",
Canada62!T146      ="",Canada62!T145      ="",
Japan63!L146       ="",Japan63!L145       ="",
Japan63!B146       ="",Japan63!B145       ="",
Japan63!T146       ="",Japan63!T145       ="",
Norway64!L146      ="",Norway64!L145      ="",
Norway64!B146      ="",Norway64!B145      ="",
Norway64!T146      ="",Norway64!T145      ="",
Switzerland65!L146 ="",Switzerland65!L145 ="",
Switzerland65!B146 ="",Switzerland65!B145 ="",
Switzerland65!T146 ="",Switzerland65!T145 =""),"",
LN(SQRT(
(Australia61!L146/Australia61!B146
 +Canada62!L146/Canada62!B146
 +Japan63!L146/Japan63!B146
 +Norway64!L146/Norway64!B146
 +Switzerland65!L146/Switzerland65!B146)
/(Australia61!L146/Australia61!T146*Australia61!T145/Australia61!B145
 +Canada62!L146/Canada62!T146*Canada62!T145/Canada62!B145
 +Japan63!L146/Japan63!T146*Japan63!T145/Japan63!B145
 +Norway64!L146/Norway64!T146*Norway64!T145/Norway64!B145
 +Switzerland65!L146/Switzerland65!T146*Switzerland65!T145/Switzerland65!B145)
*(Australia61!L145/Australia61!T145*Australia61!T146/Australia61!B146
 +Canada62!L145/Canada62!T145*Canada62!T146/Canada62!B146
 +Japan63!L145/Japan63!T145*Japan63!T146/Japan63!B146
 +Norway64!L145/Norway64!T145*Norway64!T146/Norway64!B146
 +Switzerland65!L145/Switzerland65!T145*Switzerland65!T146/Switzerland65!B146)
/(Australia61!L145/Australia61!B145
 +Canada62!L145/Canada62!B145
 +Japan63!L145/Japan63!B145
 +Norway64!L145/Norway64!B145
 +Switzerland65!L145/Switzerland65!B145))))</f>
        <v>-7.0932636464077894E-2</v>
      </c>
      <c r="Q146" s="61">
        <f t="shared" si="4"/>
        <v>2.0659425414820687E-5</v>
      </c>
      <c r="R146" s="61">
        <f t="shared" si="5"/>
        <v>1.3763623811959558E-2</v>
      </c>
      <c r="S146" s="61">
        <f t="shared" si="6"/>
        <v>1.418793056390949E-3</v>
      </c>
      <c r="T146" s="61">
        <f t="shared" si="7"/>
        <v>6.0152687311615688E-2</v>
      </c>
      <c r="U146" s="61">
        <f t="shared" si="8"/>
        <v>7.2434952149250012E-2</v>
      </c>
      <c r="V146" s="61">
        <f>IF(OR(
Australia61!V146   ="",
Australia61!U146   ="",
Canada62!V146      ="",
Canada62!U146      ="",
Japan63!V146       ="",
Japan63!U146       ="",
Norway64!V146      ="",
Norway64!U146      ="",
Switzerland65!V146 ="",
Switzerland65!U146 =""),"",
LN((Australia61!V146+Canada62!V146+Japan63!V146+Norway64!V146+Switzerland65!V146)
/(Australia61!U146+Canada62!U146+Japan63!U146+Norway64!U146+Switzerland65!U146)))</f>
        <v>-0.65996004081539872</v>
      </c>
      <c r="W146" s="61">
        <f>IF(OR(
Australia61!V146   ="",
Australia61!W146   ="",
Australia61!U146   ="",
Canada62!V146      ="",
Canada62!W146      ="",
Canada62!U146      ="",
Japan63!V146       ="",
Japan63!W146       ="",
Japan63!U146       ="",
Norway64!V146      ="",
Norway64!W146      ="",
Norway64!U146      ="",
Switzerland65!V146 ="",
Switzerland65!W146 ="",
Switzerland65!V146 =""),"",
LN((Australia61!V146*Australia61!W146+Canada62!V146*Canada62!W146+Japan63!V146*Japan63!W146+Norway64!V146*Norway64!W146+Switzerland65!V146*Switzerland65!W146)
/(Australia61!U146+Canada62!U146+Japan63!U146+Norway64!U146+Switzerland65!U146)))</f>
        <v>6.7881363762294704</v>
      </c>
      <c r="X146" s="61">
        <f>IF(OR(
Australia61!X146   ="",
Australia61!D146   ="",
Australia61!B146   ="",
Canada62!X146      ="",
Canada62!D146      ="",
Canada62!B146      ="",
Japan63!X146       ="",
Japan63!D146       ="",
Japan63!B146       ="",
Norway64!X146      ="",
Norway64!D146      ="",
Norway64!B146      ="",
Switzerland65!X146 ="",
Switzerland65!D146 ="",
Switzerland65!B146 =""),"",
(Australia61!X146*Australia61!D146/Australia61!B146
 +Canada62!X146*Canada62!D146/Canada62!B146
 +Japan63!X146*Japan63!D146/Japan63!B146
 +Norway64!X146*Norway64!D146/Norway64!B146
 +Switzerland65!X146*Switzerland65!D146/Switzerland65!B146)
/(Australia61!D146/Australia61!B146
 +Canada62!D146/Canada62!B146
 +Japan63!D146/Japan63!B146
 +Norway64!D146/Norway64!B146
 +Switzerland65!D146/Switzerland65!B146))</f>
        <v>0.60112290118208067</v>
      </c>
      <c r="Y146" s="61">
        <f>IF(OR(
Australia61!Y146   ="",
Australia61!D146   ="",
Australia61!B146   ="",
Canada62!Y146      ="",
Canada62!D146      ="",
Canada62!B146      ="",
Japan63!Y146       ="",
Japan63!D146       ="",
Japan63!B146       ="",
Norway64!Y146      ="",
Norway64!D146      ="",
Norway64!B146      ="",
Switzerland65!Y146 ="",
Switzerland65!D146 ="",
Switzerland65!B146 =""),"",
(Australia61!Y146/Australia61!B146
 +Canada62!Y146/Canada62!B146
 +Japan63!Y146/Japan63!B146
 +Norway64!Y146/Norway64!B146
 +Switzerland65!Y146/Switzerland65!B146)
/(Australia61!D146/Australia61!B146
 +Canada62!D146/Canada62!B146
 +Japan63!D146/Japan63!B146
 +Norway64!D146/Norway64!B146
 +Switzerland65!D146/Switzerland65!B146))</f>
        <v>0.16075476433885905</v>
      </c>
      <c r="Z146" s="61">
        <v>0.11</v>
      </c>
      <c r="AA146" s="62">
        <f t="shared" si="10"/>
        <v>0.14476758861332792</v>
      </c>
      <c r="AB146" s="61">
        <f>IF(OR(
Australia61!AB146   ="",
Australia61!D146   ="",
Australia61!B146   ="",
Canada62!AB146      ="",
Canada62!D146      ="",
Canada62!B146      ="",
Japan63!AB146       ="",
Japan63!D146       ="",
Japan63!B146       ="",
Norway64!AB146      ="",
Norway64!D146      ="",
Norway64!B146      ="",
Switzerland65!AB146 ="",
Switzerland65!D146 ="",
Switzerland65!B146 =""),"",
(Australia61!AB146*Australia61!D146/Australia61!B146
 +Canada62!AB146*Canada62!D146/Canada62!B146
 +Japan63!AB146*Japan63!D146/Japan63!B146
 +Norway64!AB146*Norway64!D146/Norway64!B146
 +Switzerland65!AB146*Switzerland65!D146/Switzerland65!B146)
/(Australia61!D146/Australia61!B146
 +Canada62!D146/Canada62!B146
 +Japan63!D146/Japan63!B146
 +Norway64!D146/Norway64!B146
 +Switzerland65!D146/Switzerland65!B146))</f>
        <v>1.4900582464903078</v>
      </c>
    </row>
    <row r="147" spans="1:28">
      <c r="A147" s="62">
        <v>2014</v>
      </c>
      <c r="B147" s="62">
        <f>IF(OR(
Australia61!AC147   ="",
Australia61!D147   ="",
Australia61!B147   ="",
Canada62!AC147      ="",
Canada62!D147      ="",
Canada62!B147      ="",
Japan63!AC147       ="",
Japan63!D147       ="",
Japan63!B147       ="",
Norway64!AC147      ="",
Norway64!D147      ="",
Norway64!B147      ="",
Switzerland65!AC147 ="",
Switzerland65!D147 ="",
Switzerland65!B147 =""),"",
(Australia61!AC147*Australia61!D147/Australia61!B147
 +Canada62!AC147*Canada62!D147/Canada62!B147
 +Japan63!AC147*Japan63!D147/Japan63!B147
 +Norway64!AC147*Norway64!D147/Norway64!B147
 +Switzerland65!AC147*Switzerland65!D147/Switzerland65!B147)
/(Australia61!D147/Australia61!B147
 +Canada62!D147/Canada62!B147
 +Japan63!D147/Japan63!B147
 +Norway64!D147/Norway64!B147
 +Switzerland65!D147/Switzerland65!B147))</f>
        <v>2.7431677318156693E-2</v>
      </c>
      <c r="C147" s="61">
        <f>IF(OR(
Australia61!F147   ="",
Australia61!D147   ="",
Australia61!B147   ="",
Canada62!F147      ="",
Canada62!D147      ="",
Canada62!B147      ="",
Japan63!F147       ="",
Japan63!D147       ="",
Japan63!B147       ="",
Norway64!F147      ="",
Norway64!D147      ="",
Norway64!B147      ="",
Switzerland65!F147 ="",
Switzerland65!D147 ="",
Switzerland65!B147 =""),"",
(Australia61!F147*Australia61!D147/Australia61!B147
 +Canada62!F147*Canada62!D147/Canada62!B147
 +Japan63!F147*Japan63!D147/Japan63!B147
 +Norway64!F147*Norway64!D147/Norway64!B147
 +Switzerland65!F147*Switzerland65!D147/Switzerland65!B147)
/(Australia61!D147/Australia61!B147
 +Canada62!D147/Canada62!B147
 +Japan63!D147/Japan63!B147
 +Norway64!D147/Norway64!B147
 +Switzerland65!D147/Switzerland65!B147))</f>
        <v>0.57430929768949945</v>
      </c>
      <c r="D147" s="61">
        <f>IF(OR(
Australia61!AE147   ="",
Australia61!D147   ="",
Australia61!B147   ="",
Canada62!AE147      ="",
Canada62!D147      ="",
Canada62!B147      ="",
Japan63!AE147       ="",
Japan63!D147       ="",
Japan63!B147       ="",
Norway64!AE147      ="",
Norway64!D147      ="",
Norway64!B147      ="",
Switzerland65!AE147 ="",
Switzerland65!D147 ="",
Switzerland65!B147 =""),"",
(Australia61!AE147*Australia61!D147/Australia61!B147
 +Canada62!AE147*Canada62!D147/Canada62!B147
 +Japan63!AE147*Japan63!D147/Japan63!B147
 +Norway64!AE147*Norway64!D147/Norway64!B147
 +Switzerland65!AE147*Switzerland65!D147/Switzerland65!B147)
/(Australia61!D147/Australia61!B147
 +Canada62!D147/Canada62!B147
 +Japan63!D147/Japan63!B147
 +Norway64!D147/Norway64!B147
 +Switzerland65!D147/Switzerland65!B147))</f>
        <v>2.7572717260880879E-2</v>
      </c>
      <c r="E147" s="61">
        <f>IF(OR(
Australia61!H147   ="",
Australia61!D147   ="",
Australia61!B147   ="",
Canada62!H147      ="",
Canada62!D147      ="",
Canada62!B147      ="",
Japan63!H147       ="",
Japan63!D147       ="",
Japan63!B147       ="",
Norway64!H147      ="",
Norway64!D147      ="",
Norway64!B147      ="",
Switzerland65!H147 ="",
Switzerland65!D147 ="",
Switzerland65!B147 =""),"",
(Australia61!H147*Australia61!D147/Australia61!B147
 +Canada62!H147*Canada62!D147/Canada62!B147
 +Japan63!H147*Japan63!D147/Japan63!B147
 +Norway64!H147*Norway64!D147/Norway64!B147
 +Switzerland65!H147*Switzerland65!D147/Switzerland65!B147)
/(Australia61!D147/Australia61!B147
 +Canada62!D147/Canada62!B147
 +Japan63!D147/Japan63!B147
 +Norway64!D147/Norway64!B147
 +Switzerland65!D147/Switzerland65!B147))</f>
        <v>0.23303389407157044</v>
      </c>
      <c r="F147" s="61">
        <f>IF(OR(
Australia61!I147   ="",
Australia61!D147   ="",
Australia61!B147   ="",
Canada62!I147      ="",
Canada62!D147      ="",
Canada62!B147      ="",
Japan63!I147       ="",
Japan63!D147       ="",
Japan63!B147       ="",
Norway64!I147      ="",
Norway64!D147      ="",
Norway64!B147      ="",
Switzerland65!I147 ="",
Switzerland65!D147 ="",
Switzerland65!B147 =""),"",
(Australia61!I147/Australia61!B147
 +Canada62!I147/Canada62!B147
 +Japan63!I147/Japan63!B147
 +Norway64!I147/Norway64!B147
 +Switzerland65!I147/Switzerland65!B147)
/(Australia61!D147/Australia61!B147
 +Canada62!D147/Canada62!B147
 +Japan63!D147/Japan63!B147
 +Norway64!D147/Norway64!B147
 +Switzerland65!D147/Switzerland65!B147))</f>
        <v>0.19147444294624813</v>
      </c>
      <c r="G147" s="61">
        <f>IF(OR(
Australia61!J147   ="",
Australia61!D147   ="",
Australia61!B147   ="",
Canada62!J147      ="",
Canada62!D147      ="",
Canada62!B147      ="",
Japan63!J147       ="",
Japan63!D147       ="",
Japan63!B147       ="",
Norway64!J147      ="",
Norway64!D147      ="",
Norway64!B147      ="",
Switzerland65!J147 ="",
Switzerland65!D147 ="",
Switzerland65!B147 =""),"",
(Australia61!J147/Australia61!B147
 +Canada62!J147/Canada62!B147
 +Japan63!J147/Japan63!B147
 +Norway64!J147/Norway64!B147
 +Switzerland65!J147/Switzerland65!B147)
/(Australia61!D147/Australia61!B147
 +Canada62!D147/Canada62!B147
 +Japan63!D147/Japan63!B147
 +Norway64!D147/Norway64!B147
 +Switzerland65!D147/Switzerland65!B147))</f>
        <v>0.16625092204795455</v>
      </c>
      <c r="H147" s="61">
        <f>IF(OR(
Australia61!K147   ="",
Australia61!D147   ="",
Australia61!B147   ="",
Canada62!K147      ="",
Canada62!D147      ="",
Canada62!B147      ="",
Japan63!K147       ="",
Japan63!D147       ="",
Japan63!B147       ="",
Norway64!K147      ="",
Norway64!D147      ="",
Norway64!B147      ="",
Switzerland65!K147 ="",
Switzerland65!D147 ="",
Switzerland65!B147 =""),"",
(Australia61!K147/Australia61!B147
 +Canada62!K147/Canada62!B147
 +Japan63!K147/Japan63!B147
 +Norway64!K147/Norway64!B147
 +Switzerland65!K147/Switzerland65!B147)
/(Australia61!D147/Australia61!B147
 +Canada62!D147/Canada62!B147
 +Japan63!D147/Japan63!B147
 +Norway64!D147/Norway64!B147
 +Switzerland65!D147/Switzerland65!B147))</f>
        <v>0.20898682023986725</v>
      </c>
      <c r="I147" s="61">
        <f>IF(OR(
Australia61!L147   ="",
Australia61!D147   ="",
Australia61!B147   ="",
Canada62!L147      ="",
Canada62!D147      ="",
Canada62!B147      ="",
Japan63!L147       ="",
Japan63!D147       ="",
Japan63!B147       ="",
Norway64!L147      ="",
Norway64!D147      ="",
Norway64!B147      ="",
Switzerland65!L147 ="",
Switzerland65!D147 ="",
Switzerland65!B147 =""),"",
(Australia61!L147/Australia61!B147
 +Canada62!L147/Canada62!B147
 +Japan63!L147/Japan63!B147
 +Norway64!L147/Norway64!B147
 +Switzerland65!L147/Switzerland65!B147)
/(Australia61!D147/Australia61!B147
 +Canada62!D147/Canada62!B147
 +Japan63!D147/Japan63!B147
 +Norway64!D147/Norway64!B147
 +Switzerland65!D147/Switzerland65!B147))</f>
        <v>0.21168999643338646</v>
      </c>
      <c r="J147" s="61">
        <f t="shared" ref="J147:J150" si="11">IF(OR(H147="",I147=""),"",H147-I147)</f>
        <v>-2.7031761935192022E-3</v>
      </c>
      <c r="K147" s="62">
        <f>IF(OR(
Australia61!D147   ="",Australia61!D146   ="",
Australia61!B147   ="",Australia61!B146   ="",
Australia61!N147   ="",Australia61!N146   ="",
Canada62!D147      ="",Canada62!D146      ="",
Canada62!B147      ="",Canada62!B146      ="",
Canada62!N147      ="",Canada62!N146      ="",
Japan63!D147       ="",Japan63!D146       ="",
Japan63!B147       ="",Japan63!B146       ="",
Japan63!N147       ="",Japan63!N146       ="",
Norway64!D147      ="",Norway64!D146      ="",
Norway64!B147      ="",Norway64!B146      ="",
Norway64!N147      ="",Norway64!N146      ="",
Switzerland65!D147 ="",Switzerland65!D146 ="",
Switzerland65!B147 ="",Switzerland65!B146 ="",
Switzerland65!N147 ="",Switzerland65!N146 =""),"",
LN(SQRT(
(Australia61!D147/Australia61!B147
 +Canada62!D147/Canada62!B147
 +Japan63!D147/Japan63!B147
 +Norway64!D147/Norway64!B147
 +Switzerland65!D147/Switzerland65!B147)
/(Australia61!D147/Australia61!N147*Australia61!N146/Australia61!B146
 +Canada62!D147/Canada62!N147*Canada62!N146/Canada62!B146
 +Japan63!D147/Japan63!N147*Japan63!N146/Japan63!B146
 +Norway64!D147/Norway64!N147*Norway64!N146/Norway64!B146
 +Switzerland65!D147/Switzerland65!N147*Switzerland65!N146/Switzerland65!B146)
*(Australia61!D146/Australia61!N146*Australia61!N147/Australia61!B147
 +Canada62!D146/Canada62!N146*Canada62!N147/Canada62!B147
 +Japan63!D146/Japan63!N146*Japan63!N147/Japan63!B147
 +Norway64!D146/Norway64!N146*Norway64!N147/Norway64!B147
 +Switzerland65!D146/Switzerland65!N146*Switzerland65!N147/Switzerland65!B147)
/(Australia61!D146/Australia61!B146
 +Canada62!D146/Canada62!B146
 +Japan63!D146/Japan63!B146
 +Norway64!D146/Norway64!B146
 +Switzerland65!D146/Switzerland65!B146))))</f>
        <v>-0.1019407270706563</v>
      </c>
      <c r="L147" s="62">
        <f>IF(OR(
Australia61!F147   ="",Australia61!F146   ="",
Australia61!D147   ="",Australia61!D146   ="",
Australia61!B147   ="",Australia61!B146   ="",
Australia61!P147   ="",Australia61!P146   ="",
Canada62!F147      ="",Canada62!F146      ="",
Canada62!D147      ="",Canada62!D146      ="",
Canada62!B147      ="",Canada62!B146      ="",
Canada62!P147      ="",Canada62!P146      ="",
Japan63!F147       ="",Japan63!F146       ="",
Japan63!D147       ="",Japan63!D146       ="",
Japan63!B147       ="",Japan63!B146       ="",
Japan63!P147       ="",Japan63!P146       ="",
Norway64!F147      ="",Norway64!F146      ="",
Norway64!D147      ="",Norway64!D146      ="",
Norway64!B147      ="",Norway64!B146      ="",
Norway64!P147      ="",Norway64!P146      ="",
Switzerland65!F147 ="",Switzerland65!F146 ="",
Switzerland65!D147 ="",Switzerland65!D146 ="",
Switzerland65!B147 ="",Switzerland65!B146 ="",
Switzerland65!P147 ="",Switzerland65!P146 =""),"",
LN(SQRT(
(Australia61!D147*Australia61!F147/Australia61!B147
 +Canada62!D147*Canada62!F147/Canada62!B147
 +Japan63!D147*Japan63!F147/Japan63!B147
 +Norway64!D147*Norway64!F147/Norway64!B147
 +Switzerland65!D147*Switzerland65!F147/Switzerland65!B147)
/(Australia61!D147*Australia61!F147/Australia61!P147*Australia61!P146/Australia61!B146
 +Canada62!D147*Canada62!F147/Canada62!P147*Canada62!P146/Canada62!B146
 +Japan63!D147*Japan63!F147/Japan63!P147*Japan63!P146/Japan63!B146
 +Norway64!D147*Norway64!F147/Norway64!P147*Norway64!P146/Norway64!B146
 +Switzerland65!D147*Switzerland65!F147/Switzerland65!P147*Switzerland65!P146/Switzerland65!B146)
*(Australia61!D146*Australia61!F146/Australia61!P146*Australia61!P147/Australia61!B147
 +Canada62!D146*Canada62!F146/Canada62!P146*Canada62!P147/Canada62!B147
 +Japan63!D146*Japan63!F146/Japan63!P146*Japan63!P147/Japan63!B147
 +Norway64!D146*Norway64!F146/Norway64!P146*Norway64!P147/Norway64!B147
 +Switzerland65!D146*Switzerland65!F146/Switzerland65!P146*Switzerland65!P147/Switzerland65!B147)
/(Australia61!D146*Australia61!F146/Australia61!B146
 +Canada62!D146*Canada62!F146/Canada62!B146
 +Japan63!D146*Japan63!F146/Japan63!B146
 +Norway64!D146*Norway64!F146/Norway64!B146
 +Switzerland65!D146*Switzerland65!F146/Switzerland65!B146))))</f>
        <v>-9.9636884756731103E-2</v>
      </c>
      <c r="M147" s="62">
        <f>IF(OR(
Australia61!H147   ="",Australia61!H146   ="",
Australia61!D147   ="",Australia61!D146   ="",
Australia61!B147   ="",Australia61!B146   ="",
Australia61!Q147   ="",Australia61!Q146   ="",
Canada62!H147      ="",Canada62!H146      ="",
Canada62!D147      ="",Canada62!D146      ="",
Canada62!B147      ="",Canada62!B146      ="",
Canada62!Q147      ="",Canada62!Q146      ="",
Japan63!H147       ="",Japan63!H146       ="",
Japan63!D147       ="",Japan63!D146       ="",
Japan63!B147       ="",Japan63!B146       ="",
Japan63!Q147       ="",Japan63!Q146       ="",
Norway64!H147      ="",Norway64!H146      ="",
Norway64!D147      ="",Norway64!D146      ="",
Norway64!B147      ="",Norway64!B146      ="",
Norway64!Q147      ="",Norway64!Q146      ="",
Switzerland65!H147 ="",Switzerland65!H146 ="",
Switzerland65!D147 ="",Switzerland65!D146 ="",
Switzerland65!B147 ="",Switzerland65!B146 ="",
Switzerland65!Q147 ="",Switzerland65!Q146 =""),"",
LN(SQRT(
(Australia61!D147*Australia61!H147/Australia61!B147
 +Canada62!D147*Canada62!H147/Canada62!B147
 +Japan63!D147*Japan63!H147/Japan63!B147
 +Norway64!D147*Norway64!H147/Norway64!B147
 +Switzerland65!D147*Switzerland65!H147/Switzerland65!B147)
/(Australia61!D147*Australia61!H147/Australia61!Q147*Australia61!Q146/Australia61!B146
 +Canada62!D147*Canada62!H147/Canada62!Q147*Canada62!Q146/Canada62!B146
 +Japan63!D147*Japan63!H147/Japan63!Q147*Japan63!Q146/Japan63!B146
 +Norway64!D147*Norway64!H147/Norway64!Q147*Norway64!Q146/Norway64!B146
 +Switzerland65!D147*Switzerland65!H147/Switzerland65!Q147*Switzerland65!Q146/Switzerland65!B146)
*(Australia61!D146*Australia61!H146/Australia61!Q146*Australia61!Q147/Australia61!B147
 +Canada62!D146*Canada62!H146/Canada62!Q146*Canada62!Q147/Canada62!B147
 +Japan63!D146*Japan63!H146/Japan63!Q146*Japan63!Q147/Japan63!B147
 +Norway64!D146*Norway64!H146/Norway64!Q146*Norway64!Q147/Norway64!B147
 +Switzerland65!D146*Switzerland65!H146/Switzerland65!Q146*Switzerland65!Q147/Switzerland65!B147)
/(Australia61!D146*Australia61!H146/Australia61!B146
 +Canada62!D146*Canada62!H146/Canada62!B146
 +Japan63!D146*Japan63!H146/Japan63!B146
 +Norway64!D146*Norway64!H146/Norway64!B146
 +Switzerland65!D146*Switzerland65!H146/Switzerland65!B146))))</f>
        <v>-9.6784294903860715E-2</v>
      </c>
      <c r="N147" s="62">
        <f>IF(OR(
Australia61!I147   ="",Australia61!I146   ="",
Australia61!B147   ="",Australia61!B146   ="",
Australia61!R147   ="",Australia61!R146   ="",
Canada62!I147      ="",Canada62!I146      ="",
Canada62!B147      ="",Canada62!B146      ="",
Canada62!R147      ="",Canada62!R146      ="",
Japan63!I147       ="",Japan63!I146       ="",
Japan63!B147       ="",Japan63!B146       ="",
Japan63!R147       ="",Japan63!R146       ="",
Norway64!I147      ="",Norway64!I146      ="",
Norway64!B147      ="",Norway64!B146      ="",
Norway64!R147      ="",Norway64!R146      ="",
Switzerland65!I147 ="",Switzerland65!I146 ="",
Switzerland65!B147 ="",Switzerland65!B146 ="",
Switzerland65!R147 ="",Switzerland65!R146 =""),"",
LN(SQRT(
(Australia61!I147/Australia61!B147
 +Canada62!I147/Canada62!B147
 +Japan63!I147/Japan63!B147
 +Norway64!I147/Norway64!B147
 +Switzerland65!I147/Switzerland65!B147)
/(Australia61!I147/Australia61!R147*Australia61!R146/Australia61!B146
 +Canada62!I147/Canada62!R147*Canada62!R146/Canada62!B146
 +Japan63!I147/Japan63!R147*Japan63!R146/Japan63!B146
 +Norway64!I147/Norway64!R147*Norway64!R146/Norway64!B146
 +Switzerland65!I147/Switzerland65!R147*Switzerland65!R146/Switzerland65!B146)
*(Australia61!I146/Australia61!R146*Australia61!R147/Australia61!B147
 +Canada62!I146/Canada62!R146*Canada62!R147/Canada62!B147
 +Japan63!I146/Japan63!R146*Japan63!R147/Japan63!B147
 +Norway64!I146/Norway64!R146*Norway64!R147/Norway64!B147
 +Switzerland65!I146/Switzerland65!R146*Switzerland65!R147/Switzerland65!B147)
/(Australia61!I146/Australia61!B146
 +Canada62!I146/Canada62!B146
 +Japan63!I146/Japan63!B146
 +Norway64!I146/Norway64!B146
 +Switzerland65!I146/Switzerland65!B146))))</f>
        <v>-0.10383531930298162</v>
      </c>
      <c r="O147" s="62">
        <f>IF(OR(
Australia61!K147   ="",Australia61!K146   ="",
Australia61!B147   ="",Australia61!B146   ="",
Australia61!S147   ="",Australia61!S146   ="",
Canada62!K147      ="",Canada62!K146      ="",
Canada62!B147      ="",Canada62!B146      ="",
Canada62!S147      ="",Canada62!S146      ="",
Japan63!K147       ="",Japan63!K146       ="",
Japan63!B147       ="",Japan63!B146       ="",
Japan63!S147       ="",Japan63!S146       ="",
Norway64!K147      ="",Norway64!K146      ="",
Norway64!B147      ="",Norway64!B146      ="",
Norway64!S147      ="",Norway64!S146      ="",
Switzerland65!K147 ="",Switzerland65!K146 ="",
Switzerland65!B147 ="",Switzerland65!B146 ="",
Switzerland65!S147 ="",Switzerland65!S146 =""),"",
LN(SQRT(
(Australia61!K147/Australia61!B147
 +Canada62!K147/Canada62!B147
 +Japan63!K147/Japan63!B147
 +Norway64!K147/Norway64!B147
 +Switzerland65!K147/Switzerland65!B147)
/(Australia61!K147/Australia61!S147*Australia61!S146/Australia61!B146
 +Canada62!K147/Canada62!S147*Canada62!S146/Canada62!B146
 +Japan63!K147/Japan63!S147*Japan63!S146/Japan63!B146
 +Norway64!K147/Norway64!S147*Norway64!S146/Norway64!B146
 +Switzerland65!K147/Switzerland65!S147*Switzerland65!S146/Switzerland65!B146)
*(Australia61!K146/Australia61!S146*Australia61!S147/Australia61!B147
 +Canada62!K146/Canada62!S146*Canada62!S147/Canada62!B147
 +Japan63!K146/Japan63!S146*Japan63!S147/Japan63!B147
 +Norway64!K146/Norway64!S146*Norway64!S147/Norway64!B147
 +Switzerland65!K146/Switzerland65!S146*Switzerland65!S147/Switzerland65!B147)
/(Australia61!K146/Australia61!B146
 +Canada62!K146/Canada62!B146
 +Japan63!K146/Japan63!B146
 +Norway64!K146/Norway64!B146
 +Switzerland65!K146/Switzerland65!B146))))</f>
        <v>-0.10690228161488859</v>
      </c>
      <c r="P147" s="62">
        <f>IF(OR(
Australia61!L147   ="",Australia61!L146   ="",
Australia61!B147   ="",Australia61!B146   ="",
Australia61!T147   ="",Australia61!T146   ="",
Canada62!L147      ="",Canada62!L146      ="",
Canada62!B147      ="",Canada62!B146      ="",
Canada62!T147      ="",Canada62!T146      ="",
Japan63!L147       ="",Japan63!L146       ="",
Japan63!B147       ="",Japan63!B146       ="",
Japan63!T147       ="",Japan63!T146       ="",
Norway64!L147      ="",Norway64!L146      ="",
Norway64!B147      ="",Norway64!B146      ="",
Norway64!T147      ="",Norway64!T146      ="",
Switzerland65!L147 ="",Switzerland65!L146 ="",
Switzerland65!B147 ="",Switzerland65!B146 ="",
Switzerland65!T147 ="",Switzerland65!T146 =""),"",
LN(SQRT(
(Australia61!L147/Australia61!B147
 +Canada62!L147/Canada62!B147
 +Japan63!L147/Japan63!B147
 +Norway64!L147/Norway64!B147
 +Switzerland65!L147/Switzerland65!B147)
/(Australia61!L147/Australia61!T147*Australia61!T146/Australia61!B146
 +Canada62!L147/Canada62!T147*Canada62!T146/Canada62!B146
 +Japan63!L147/Japan63!T147*Japan63!T146/Japan63!B146
 +Norway64!L147/Norway64!T147*Norway64!T146/Norway64!B146
 +Switzerland65!L147/Switzerland65!T147*Switzerland65!T146/Switzerland65!B146)
*(Australia61!L146/Australia61!T146*Australia61!T147/Australia61!B147
 +Canada62!L146/Canada62!T146*Canada62!T147/Canada62!B147
 +Japan63!L146/Japan63!T146*Japan63!T147/Japan63!B147
 +Norway64!L146/Norway64!T146*Norway64!T147/Norway64!B147
 +Switzerland65!L146/Switzerland65!T146*Switzerland65!T147/Switzerland65!B147)
/(Australia61!L146/Australia61!B146
 +Canada62!L146/Canada62!B146
 +Japan63!L146/Japan63!B146
 +Norway64!L146/Norway64!B146
 +Switzerland65!L146/Switzerland65!B146))))</f>
        <v>-8.3365311024503702E-2</v>
      </c>
      <c r="Q147" s="61">
        <f t="shared" ref="Q147" si="12">L147-K147</f>
        <v>2.3038423139251918E-3</v>
      </c>
      <c r="R147" s="61">
        <f t="shared" ref="R147" si="13">M147-K147</f>
        <v>5.1564321667955798E-3</v>
      </c>
      <c r="S147" s="61">
        <f t="shared" ref="S147" si="14">N147-K147</f>
        <v>-1.8945922323253261E-3</v>
      </c>
      <c r="T147" s="61">
        <f t="shared" ref="T147" si="15">O147-K147</f>
        <v>-4.9615545442322911E-3</v>
      </c>
      <c r="U147" s="61">
        <f t="shared" ref="U147" si="16">P147-K147</f>
        <v>1.8575416046152593E-2</v>
      </c>
      <c r="V147" s="61">
        <f>IF(OR(
Australia61!V147   ="",
Australia61!U147   ="",
Canada62!V147      ="",
Canada62!U147      ="",
Japan63!V147       ="",
Japan63!U147       ="",
Norway64!V147      ="",
Norway64!U147      ="",
Switzerland65!V147 ="",
Switzerland65!U147 =""),"",
LN((Australia61!V147+Canada62!V147+Japan63!V147+Norway64!V147+Switzerland65!V147)
/(Australia61!U147+Canada62!U147+Japan63!U147+Norway64!U147+Switzerland65!U147)))</f>
        <v>-0.65514763600776726</v>
      </c>
      <c r="W147" s="61">
        <f>IF(OR(
Australia61!V147   ="",
Australia61!W147   ="",
Australia61!U147   ="",
Canada62!V147      ="",
Canada62!W147      ="",
Canada62!U147      ="",
Japan63!V147       ="",
Japan63!W147       ="",
Japan63!U147       ="",
Norway64!V147      ="",
Norway64!W147      ="",
Norway64!U147      ="",
Switzerland65!V147 ="",
Switzerland65!W147 ="",
Switzerland65!V147 =""),"",
LN((Australia61!V147*Australia61!W147+Canada62!V147*Canada62!W147+Japan63!V147*Japan63!W147+Norway64!V147*Norway64!W147+Switzerland65!V147*Switzerland65!W147)
/(Australia61!U147+Canada62!U147+Japan63!U147+Norway64!U147+Switzerland65!U147)))</f>
        <v>6.7915827821654666</v>
      </c>
      <c r="X147" s="61">
        <f>IF(OR(
Australia61!X147   ="",
Australia61!D147   ="",
Australia61!B147   ="",
Canada62!X147      ="",
Canada62!D147      ="",
Canada62!B147      ="",
Japan63!X147       ="",
Japan63!D147       ="",
Japan63!B147       ="",
Norway64!X147      ="",
Norway64!D147      ="",
Norway64!B147      ="",
Switzerland65!X147 ="",
Switzerland65!D147 ="",
Switzerland65!B147 =""),"",
(Australia61!X147*Australia61!D147/Australia61!B147
 +Canada62!X147*Canada62!D147/Canada62!B147
 +Japan63!X147*Japan63!D147/Japan63!B147
 +Norway64!X147*Norway64!D147/Norway64!B147
 +Switzerland65!X147*Switzerland65!D147/Switzerland65!B147)
/(Australia61!D147/Australia61!B147
 +Canada62!D147/Canada62!B147
 +Japan63!D147/Japan63!B147
 +Norway64!D147/Norway64!B147
 +Switzerland65!D147/Switzerland65!B147))</f>
        <v>0.60135552949303428</v>
      </c>
      <c r="Y147" s="61">
        <f>IF(OR(
Australia61!Y147   ="",
Australia61!D147   ="",
Australia61!B147   ="",
Canada62!Y147      ="",
Canada62!D147      ="",
Canada62!B147      ="",
Japan63!Y147       ="",
Japan63!D147       ="",
Japan63!B147       ="",
Norway64!Y147      ="",
Norway64!D147      ="",
Norway64!B147      ="",
Switzerland65!Y147 ="",
Switzerland65!D147 ="",
Switzerland65!B147 =""),"",
(Australia61!Y147/Australia61!B147
 +Canada62!Y147/Canada62!B147
 +Japan63!Y147/Japan63!B147
 +Norway64!Y147/Norway64!B147
 +Switzerland65!Y147/Switzerland65!B147)
/(Australia61!D147/Australia61!B147
 +Canada62!D147/Canada62!B147
 +Japan63!D147/Japan63!B147
 +Norway64!D147/Norway64!B147
 +Switzerland65!D147/Switzerland65!B147))</f>
        <v>0.16143416114393735</v>
      </c>
      <c r="Z147" s="61">
        <v>0.09</v>
      </c>
      <c r="AA147" s="62">
        <f t="shared" ref="AA147:AA150" si="17">IF(OR(Z146="",K147=""),"",Z146/100-K147)</f>
        <v>0.1030407270706563</v>
      </c>
      <c r="AB147" s="61">
        <f>IF(OR(
Australia61!AB147   ="",
Australia61!D147   ="",
Australia61!B147   ="",
Canada62!AB147      ="",
Canada62!D147      ="",
Canada62!B147      ="",
Japan63!AB147       ="",
Japan63!D147       ="",
Japan63!B147       ="",
Norway64!AB147      ="",
Norway64!D147      ="",
Norway64!B147      ="",
Switzerland65!AB147 ="",
Switzerland65!D147 ="",
Switzerland65!B147 =""),"",
(Australia61!AB147*Australia61!D147/Australia61!B147
 +Canada62!AB147*Canada62!D147/Canada62!B147
 +Japan63!AB147*Japan63!D147/Japan63!B147
 +Norway64!AB147*Norway64!D147/Norway64!B147
 +Switzerland65!AB147*Switzerland65!D147/Switzerland65!B147)
/(Australia61!D147/Australia61!B147
 +Canada62!D147/Canada62!B147
 +Japan63!D147/Japan63!B147
 +Norway64!D147/Norway64!B147
 +Switzerland65!D147/Switzerland65!B147))</f>
        <v>1.4838676334053593</v>
      </c>
    </row>
    <row r="148" spans="1:28">
      <c r="A148" s="62">
        <v>2015</v>
      </c>
      <c r="B148" s="62">
        <f>IF(OR(
Australia61!AC148   ="",
Australia61!D148   ="",
Australia61!B148   ="",
Canada62!AC148      ="",
Canada62!D148      ="",
Canada62!B148      ="",
Japan63!AC148       ="",
Japan63!D148       ="",
Japan63!B148       ="",
Norway64!AC148      ="",
Norway64!D148      ="",
Norway64!B148      ="",
Switzerland65!AC148 ="",
Switzerland65!D148 ="",
Switzerland65!B148 =""),"",
(Australia61!AC148*Australia61!D148/Australia61!B148
 +Canada62!AC148*Canada62!D148/Canada62!B148
 +Japan63!AC148*Japan63!D148/Japan63!B148
 +Norway64!AC148*Norway64!D148/Norway64!B148
 +Switzerland65!AC148*Switzerland65!D148/Switzerland65!B148)
/(Australia61!D148/Australia61!B148
 +Canada62!D148/Canada62!B148
 +Japan63!D148/Japan63!B148
 +Norway64!D148/Norway64!B148
 +Switzerland65!D148/Switzerland65!B148))</f>
        <v>2.7304412298983269E-2</v>
      </c>
      <c r="C148" s="61" t="str">
        <f>IF(OR(
Australia61!F148   ="",
Australia61!D148   ="",
Australia61!B148   ="",
Canada62!F148      ="",
Canada62!D148      ="",
Canada62!B148      ="",
Japan63!F148       ="",
Japan63!D148       ="",
Japan63!B148       ="",
Norway64!F148      ="",
Norway64!D148      ="",
Norway64!B148      ="",
Switzerland65!F148 ="",
Switzerland65!D148 ="",
Switzerland65!B148 =""),"",
(Australia61!F148*Australia61!D148/Australia61!B148
 +Canada62!F148*Canada62!D148/Canada62!B148
 +Japan63!F148*Japan63!D148/Japan63!B148
 +Norway64!F148*Norway64!D148/Norway64!B148
 +Switzerland65!F148*Switzerland65!D148/Switzerland65!B148)
/(Australia61!D148/Australia61!B148
 +Canada62!D148/Canada62!B148
 +Japan63!D148/Japan63!B148
 +Norway64!D148/Norway64!B148
 +Switzerland65!D148/Switzerland65!B148))</f>
        <v/>
      </c>
      <c r="D148" s="61">
        <f>IF(OR(
Australia61!AE148   ="",
Australia61!D148   ="",
Australia61!B148   ="",
Canada62!AE148      ="",
Canada62!D148      ="",
Canada62!B148      ="",
Japan63!AE148       ="",
Japan63!D148       ="",
Japan63!B148       ="",
Norway64!AE148      ="",
Norway64!D148      ="",
Norway64!B148      ="",
Switzerland65!AE148 ="",
Switzerland65!D148 ="",
Switzerland65!B148 =""),"",
(Australia61!AE148*Australia61!D148/Australia61!B148
 +Canada62!AE148*Canada62!D148/Canada62!B148
 +Japan63!AE148*Japan63!D148/Japan63!B148
 +Norway64!AE148*Norway64!D148/Norway64!B148
 +Switzerland65!AE148*Switzerland65!D148/Switzerland65!B148)
/(Australia61!D148/Australia61!B148
 +Canada62!D148/Canada62!B148
 +Japan63!D148/Japan63!B148
 +Norway64!D148/Norway64!B148
 +Switzerland65!D148/Switzerland65!B148))</f>
        <v>2.6920293057563213E-2</v>
      </c>
      <c r="E148" s="61">
        <f>IF(OR(
Australia61!H148   ="",
Australia61!D148   ="",
Australia61!B148   ="",
Canada62!H148      ="",
Canada62!D148      ="",
Canada62!B148      ="",
Japan63!H148       ="",
Japan63!D148       ="",
Japan63!B148       ="",
Norway64!H148      ="",
Norway64!D148      ="",
Norway64!B148      ="",
Switzerland65!H148 ="",
Switzerland65!D148 ="",
Switzerland65!B148 =""),"",
(Australia61!H148*Australia61!D148/Australia61!B148
 +Canada62!H148*Canada62!D148/Canada62!B148
 +Japan63!H148*Japan63!D148/Japan63!B148
 +Norway64!H148*Norway64!D148/Norway64!B148
 +Switzerland65!H148*Switzerland65!D148/Switzerland65!B148)
/(Australia61!D148/Australia61!B148
 +Canada62!D148/Canada62!B148
 +Japan63!D148/Japan63!B148
 +Norway64!D148/Norway64!B148
 +Switzerland65!D148/Switzerland65!B148))</f>
        <v>0.23036061895260113</v>
      </c>
      <c r="F148" s="61">
        <f>IF(OR(
Australia61!I148   ="",
Australia61!D148   ="",
Australia61!B148   ="",
Canada62!I148      ="",
Canada62!D148      ="",
Canada62!B148      ="",
Japan63!I148       ="",
Japan63!D148       ="",
Japan63!B148       ="",
Norway64!I148      ="",
Norway64!D148      ="",
Norway64!B148      ="",
Switzerland65!I148 ="",
Switzerland65!D148 ="",
Switzerland65!B148 =""),"",
(Australia61!I148/Australia61!B148
 +Canada62!I148/Canada62!B148
 +Japan63!I148/Japan63!B148
 +Norway64!I148/Norway64!B148
 +Switzerland65!I148/Switzerland65!B148)
/(Australia61!D148/Australia61!B148
 +Canada62!D148/Canada62!B148
 +Japan63!D148/Japan63!B148
 +Norway64!D148/Norway64!B148
 +Switzerland65!D148/Switzerland65!B148))</f>
        <v>0.1883595229020634</v>
      </c>
      <c r="G148" s="61">
        <f>IF(OR(
Australia61!J148   ="",
Australia61!D148   ="",
Australia61!B148   ="",
Canada62!J148      ="",
Canada62!D148      ="",
Canada62!B148      ="",
Japan63!J148       ="",
Japan63!D148       ="",
Japan63!B148       ="",
Norway64!J148      ="",
Norway64!D148      ="",
Norway64!B148      ="",
Switzerland65!J148 ="",
Switzerland65!D148 ="",
Switzerland65!B148 =""),"",
(Australia61!J148/Australia61!B148
 +Canada62!J148/Canada62!B148
 +Japan63!J148/Japan63!B148
 +Norway64!J148/Norway64!B148
 +Switzerland65!J148/Switzerland65!B148)
/(Australia61!D148/Australia61!B148
 +Canada62!D148/Canada62!B148
 +Japan63!D148/Japan63!B148
 +Norway64!D148/Norway64!B148
 +Switzerland65!D148/Switzerland65!B148))</f>
        <v>0.16450328052678503</v>
      </c>
      <c r="H148" s="61">
        <f>IF(OR(
Australia61!K148   ="",
Australia61!D148   ="",
Australia61!B148   ="",
Canada62!K148      ="",
Canada62!D148      ="",
Canada62!B148      ="",
Japan63!K148       ="",
Japan63!D148       ="",
Japan63!B148       ="",
Norway64!K148      ="",
Norway64!D148      ="",
Norway64!B148      ="",
Switzerland65!K148 ="",
Switzerland65!D148 ="",
Switzerland65!B148 =""),"",
(Australia61!K148/Australia61!B148
 +Canada62!K148/Canada62!B148
 +Japan63!K148/Japan63!B148
 +Norway64!K148/Norway64!B148
 +Switzerland65!K148/Switzerland65!B148)
/(Australia61!D148/Australia61!B148
 +Canada62!D148/Canada62!B148
 +Japan63!D148/Japan63!B148
 +Norway64!D148/Norway64!B148
 +Switzerland65!D148/Switzerland65!B148))</f>
        <v>0.20386964716887213</v>
      </c>
      <c r="I148" s="61">
        <f>IF(OR(
Australia61!L148   ="",
Australia61!D148   ="",
Australia61!B148   ="",
Canada62!L148      ="",
Canada62!D148      ="",
Canada62!B148      ="",
Japan63!L148       ="",
Japan63!D148       ="",
Japan63!B148       ="",
Norway64!L148      ="",
Norway64!D148      ="",
Norway64!B148      ="",
Switzerland65!L148 ="",
Switzerland65!D148 ="",
Switzerland65!B148 =""),"",
(Australia61!L148/Australia61!B148
 +Canada62!L148/Canada62!B148
 +Japan63!L148/Japan63!B148
 +Norway64!L148/Norway64!B148
 +Switzerland65!L148/Switzerland65!B148)
/(Australia61!D148/Australia61!B148
 +Canada62!D148/Canada62!B148
 +Japan63!D148/Japan63!B148
 +Norway64!D148/Norway64!B148
 +Switzerland65!D148/Switzerland65!B148))</f>
        <v>0.20204197389900219</v>
      </c>
      <c r="J148" s="61">
        <f t="shared" si="11"/>
        <v>1.8276732698699338E-3</v>
      </c>
      <c r="K148" s="62">
        <f>IF(OR(
Australia61!D148   ="",Australia61!D147   ="",
Australia61!B148   ="",Australia61!B147   ="",
Australia61!N148   ="",Australia61!N147   ="",
Canada62!D148      ="",Canada62!D147      ="",
Canada62!B148      ="",Canada62!B147      ="",
Canada62!N148      ="",Canada62!N147      ="",
Japan63!D148       ="",Japan63!D147       ="",
Japan63!B148       ="",Japan63!B147       ="",
Japan63!N148       ="",Japan63!N147       ="",
Norway64!D148      ="",Norway64!D147      ="",
Norway64!B148      ="",Norway64!B147      ="",
Norway64!N148      ="",Norway64!N147      ="",
Switzerland65!D148 ="",Switzerland65!D147 ="",
Switzerland65!B148 ="",Switzerland65!B147 ="",
Switzerland65!N148 ="",Switzerland65!N147 =""),"",
LN(SQRT(
(Australia61!D148/Australia61!B148
 +Canada62!D148/Canada62!B148
 +Japan63!D148/Japan63!B148
 +Norway64!D148/Norway64!B148
 +Switzerland65!D148/Switzerland65!B148)
/(Australia61!D148/Australia61!N148*Australia61!N147/Australia61!B147
 +Canada62!D148/Canada62!N148*Canada62!N147/Canada62!B147
 +Japan63!D148/Japan63!N148*Japan63!N147/Japan63!B147
 +Norway64!D148/Norway64!N148*Norway64!N147/Norway64!B147
 +Switzerland65!D148/Switzerland65!N148*Switzerland65!N147/Switzerland65!B147)
*(Australia61!D147/Australia61!N147*Australia61!N148/Australia61!B148
 +Canada62!D147/Canada62!N147*Canada62!N148/Canada62!B148
 +Japan63!D147/Japan63!N147*Japan63!N148/Japan63!B148
 +Norway64!D147/Norway64!N147*Norway64!N148/Norway64!B148
 +Switzerland65!D147/Switzerland65!N147*Switzerland65!N148/Switzerland65!B148)
/(Australia61!D147/Australia61!B147
 +Canada62!D147/Canada62!B147
 +Japan63!D147/Japan63!B147
 +Norway64!D147/Norway64!B147
 +Switzerland65!D147/Switzerland65!B147))))</f>
        <v>-5.2574532260445228E-2</v>
      </c>
      <c r="L148" s="62" t="str">
        <f>IF(OR(
Australia61!F148   ="",Australia61!F147   ="",
Australia61!D148   ="",Australia61!D147   ="",
Australia61!B148   ="",Australia61!B147   ="",
Australia61!P148   ="",Australia61!P147   ="",
Canada62!F148      ="",Canada62!F147      ="",
Canada62!D148      ="",Canada62!D147      ="",
Canada62!B148      ="",Canada62!B147      ="",
Canada62!P148      ="",Canada62!P147      ="",
Japan63!F148       ="",Japan63!F147       ="",
Japan63!D148       ="",Japan63!D147       ="",
Japan63!B148       ="",Japan63!B147       ="",
Japan63!P148       ="",Japan63!P147       ="",
Norway64!F148      ="",Norway64!F147      ="",
Norway64!D148      ="",Norway64!D147      ="",
Norway64!B148      ="",Norway64!B147      ="",
Norway64!P148      ="",Norway64!P147      ="",
Switzerland65!F148 ="",Switzerland65!F147 ="",
Switzerland65!D148 ="",Switzerland65!D147 ="",
Switzerland65!B148 ="",Switzerland65!B147 ="",
Switzerland65!P148 ="",Switzerland65!P147 =""),"",
LN(SQRT(
(Australia61!D148*Australia61!F148/Australia61!B148
 +Canada62!D148*Canada62!F148/Canada62!B148
 +Japan63!D148*Japan63!F148/Japan63!B148
 +Norway64!D148*Norway64!F148/Norway64!B148
 +Switzerland65!D148*Switzerland65!F148/Switzerland65!B148)
/(Australia61!D148*Australia61!F148/Australia61!P148*Australia61!P147/Australia61!B147
 +Canada62!D148*Canada62!F148/Canada62!P148*Canada62!P147/Canada62!B147
 +Japan63!D148*Japan63!F148/Japan63!P148*Japan63!P147/Japan63!B147
 +Norway64!D148*Norway64!F148/Norway64!P148*Norway64!P147/Norway64!B147
 +Switzerland65!D148*Switzerland65!F148/Switzerland65!P148*Switzerland65!P147/Switzerland65!B147)
*(Australia61!D147*Australia61!F147/Australia61!P147*Australia61!P148/Australia61!B148
 +Canada62!D147*Canada62!F147/Canada62!P147*Canada62!P148/Canada62!B148
 +Japan63!D147*Japan63!F147/Japan63!P147*Japan63!P148/Japan63!B148
 +Norway64!D147*Norway64!F147/Norway64!P147*Norway64!P148/Norway64!B148
 +Switzerland65!D147*Switzerland65!F147/Switzerland65!P147*Switzerland65!P148/Switzerland65!B148)
/(Australia61!D147*Australia61!F147/Australia61!B147
 +Canada62!D147*Canada62!F147/Canada62!B147
 +Japan63!D147*Japan63!F147/Japan63!B147
 +Norway64!D147*Norway64!F147/Norway64!B147
 +Switzerland65!D147*Switzerland65!F147/Switzerland65!B147))))</f>
        <v/>
      </c>
      <c r="M148" s="62" t="str">
        <f>IF(OR(
Australia61!H148   ="",Australia61!H147   ="",
Australia61!D148   ="",Australia61!D147   ="",
Australia61!B148   ="",Australia61!B147   ="",
Australia61!Q148   ="",Australia61!Q147   ="",
Canada62!H148      ="",Canada62!H147      ="",
Canada62!D148      ="",Canada62!D147      ="",
Canada62!B148      ="",Canada62!B147      ="",
Canada62!Q148      ="",Canada62!Q147      ="",
Japan63!H148       ="",Japan63!H147       ="",
Japan63!D148       ="",Japan63!D147       ="",
Japan63!B148       ="",Japan63!B147       ="",
Japan63!Q148       ="",Japan63!Q147       ="",
Norway64!H148      ="",Norway64!H147      ="",
Norway64!D148      ="",Norway64!D147      ="",
Norway64!B148      ="",Norway64!B147      ="",
Norway64!Q148      ="",Norway64!Q147      ="",
Switzerland65!H148 ="",Switzerland65!H147 ="",
Switzerland65!D148 ="",Switzerland65!D147 ="",
Switzerland65!B148 ="",Switzerland65!B147 ="",
Switzerland65!Q148 ="",Switzerland65!Q147 =""),"",
LN(SQRT(
(Australia61!D148*Australia61!H148/Australia61!B148
 +Canada62!D148*Canada62!H148/Canada62!B148
 +Japan63!D148*Japan63!H148/Japan63!B148
 +Norway64!D148*Norway64!H148/Norway64!B148
 +Switzerland65!D148*Switzerland65!H148/Switzerland65!B148)
/(Australia61!D148*Australia61!H148/Australia61!Q148*Australia61!Q147/Australia61!B147
 +Canada62!D148*Canada62!H148/Canada62!Q148*Canada62!Q147/Canada62!B147
 +Japan63!D148*Japan63!H148/Japan63!Q148*Japan63!Q147/Japan63!B147
 +Norway64!D148*Norway64!H148/Norway64!Q148*Norway64!Q147/Norway64!B147
 +Switzerland65!D148*Switzerland65!H148/Switzerland65!Q148*Switzerland65!Q147/Switzerland65!B147)
*(Australia61!D147*Australia61!H147/Australia61!Q147*Australia61!Q148/Australia61!B148
 +Canada62!D147*Canada62!H147/Canada62!Q147*Canada62!Q148/Canada62!B148
 +Japan63!D147*Japan63!H147/Japan63!Q147*Japan63!Q148/Japan63!B148
 +Norway64!D147*Norway64!H147/Norway64!Q147*Norway64!Q148/Norway64!B148
 +Switzerland65!D147*Switzerland65!H147/Switzerland65!Q147*Switzerland65!Q148/Switzerland65!B148)
/(Australia61!D147*Australia61!H147/Australia61!B147
 +Canada62!D147*Canada62!H147/Canada62!B147
 +Japan63!D147*Japan63!H147/Japan63!B147
 +Norway64!D147*Norway64!H147/Norway64!B147
 +Switzerland65!D147*Switzerland65!H147/Switzerland65!B147))))</f>
        <v/>
      </c>
      <c r="N148" s="62" t="str">
        <f>IF(OR(
Australia61!I148   ="",Australia61!I147   ="",
Australia61!B148   ="",Australia61!B147   ="",
Australia61!R148   ="",Australia61!R147   ="",
Canada62!I148      ="",Canada62!I147      ="",
Canada62!B148      ="",Canada62!B147      ="",
Canada62!R148      ="",Canada62!R147      ="",
Japan63!I148       ="",Japan63!I147       ="",
Japan63!B148       ="",Japan63!B147       ="",
Japan63!R148       ="",Japan63!R147       ="",
Norway64!I148      ="",Norway64!I147      ="",
Norway64!B148      ="",Norway64!B147      ="",
Norway64!R148      ="",Norway64!R147      ="",
Switzerland65!I148 ="",Switzerland65!I147 ="",
Switzerland65!B148 ="",Switzerland65!B147 ="",
Switzerland65!R148 ="",Switzerland65!R147 =""),"",
LN(SQRT(
(Australia61!I148/Australia61!B148
 +Canada62!I148/Canada62!B148
 +Japan63!I148/Japan63!B148
 +Norway64!I148/Norway64!B148
 +Switzerland65!I148/Switzerland65!B148)
/(Australia61!I148/Australia61!R148*Australia61!R147/Australia61!B147
 +Canada62!I148/Canada62!R148*Canada62!R147/Canada62!B147
 +Japan63!I148/Japan63!R148*Japan63!R147/Japan63!B147
 +Norway64!I148/Norway64!R148*Norway64!R147/Norway64!B147
 +Switzerland65!I148/Switzerland65!R148*Switzerland65!R147/Switzerland65!B147)
*(Australia61!I147/Australia61!R147*Australia61!R148/Australia61!B148
 +Canada62!I147/Canada62!R147*Canada62!R148/Canada62!B148
 +Japan63!I147/Japan63!R147*Japan63!R148/Japan63!B148
 +Norway64!I147/Norway64!R147*Norway64!R148/Norway64!B148
 +Switzerland65!I147/Switzerland65!R147*Switzerland65!R148/Switzerland65!B148)
/(Australia61!I147/Australia61!B147
 +Canada62!I147/Canada62!B147
 +Japan63!I147/Japan63!B147
 +Norway64!I147/Norway64!B147
 +Switzerland65!I147/Switzerland65!B147))))</f>
        <v/>
      </c>
      <c r="O148" s="62" t="str">
        <f>IF(OR(
Australia61!K148   ="",Australia61!K147   ="",
Australia61!B148   ="",Australia61!B147   ="",
Australia61!S148   ="",Australia61!S147   ="",
Canada62!K148      ="",Canada62!K147      ="",
Canada62!B148      ="",Canada62!B147      ="",
Canada62!S148      ="",Canada62!S147      ="",
Japan63!K148       ="",Japan63!K147       ="",
Japan63!B148       ="",Japan63!B147       ="",
Japan63!S148       ="",Japan63!S147       ="",
Norway64!K148      ="",Norway64!K147      ="",
Norway64!B148      ="",Norway64!B147      ="",
Norway64!S148      ="",Norway64!S147      ="",
Switzerland65!K148 ="",Switzerland65!K147 ="",
Switzerland65!B148 ="",Switzerland65!B147 ="",
Switzerland65!S148 ="",Switzerland65!S147 =""),"",
LN(SQRT(
(Australia61!K148/Australia61!B148
 +Canada62!K148/Canada62!B148
 +Japan63!K148/Japan63!B148
 +Norway64!K148/Norway64!B148
 +Switzerland65!K148/Switzerland65!B148)
/(Australia61!K148/Australia61!S148*Australia61!S147/Australia61!B147
 +Canada62!K148/Canada62!S148*Canada62!S147/Canada62!B147
 +Japan63!K148/Japan63!S148*Japan63!S147/Japan63!B147
 +Norway64!K148/Norway64!S148*Norway64!S147/Norway64!B147
 +Switzerland65!K148/Switzerland65!S148*Switzerland65!S147/Switzerland65!B147)
*(Australia61!K147/Australia61!S147*Australia61!S148/Australia61!B148
 +Canada62!K147/Canada62!S147*Canada62!S148/Canada62!B148
 +Japan63!K147/Japan63!S147*Japan63!S148/Japan63!B148
 +Norway64!K147/Norway64!S147*Norway64!S148/Norway64!B148
 +Switzerland65!K147/Switzerland65!S147*Switzerland65!S148/Switzerland65!B148)
/(Australia61!K147/Australia61!B147
 +Canada62!K147/Canada62!B147
 +Japan63!K147/Japan63!B147
 +Norway64!K147/Norway64!B147
 +Switzerland65!K147/Switzerland65!B147))))</f>
        <v/>
      </c>
      <c r="P148" s="62" t="str">
        <f>IF(OR(
Australia61!L148   ="",Australia61!L147   ="",
Australia61!B148   ="",Australia61!B147   ="",
Australia61!T148   ="",Australia61!T147   ="",
Canada62!L148      ="",Canada62!L147      ="",
Canada62!B148      ="",Canada62!B147      ="",
Canada62!T148      ="",Canada62!T147      ="",
Japan63!L148       ="",Japan63!L147       ="",
Japan63!B148       ="",Japan63!B147       ="",
Japan63!T148       ="",Japan63!T147       ="",
Norway64!L148      ="",Norway64!L147      ="",
Norway64!B148      ="",Norway64!B147      ="",
Norway64!T148      ="",Norway64!T147      ="",
Switzerland65!L148 ="",Switzerland65!L147 ="",
Switzerland65!B148 ="",Switzerland65!B147 ="",
Switzerland65!T148 ="",Switzerland65!T147 =""),"",
LN(SQRT(
(Australia61!L148/Australia61!B148
 +Canada62!L148/Canada62!B148
 +Japan63!L148/Japan63!B148
 +Norway64!L148/Norway64!B148
 +Switzerland65!L148/Switzerland65!B148)
/(Australia61!L148/Australia61!T148*Australia61!T147/Australia61!B147
 +Canada62!L148/Canada62!T148*Canada62!T147/Canada62!B147
 +Japan63!L148/Japan63!T148*Japan63!T147/Japan63!B147
 +Norway64!L148/Norway64!T148*Norway64!T147/Norway64!B147
 +Switzerland65!L148/Switzerland65!T148*Switzerland65!T147/Switzerland65!B147)
*(Australia61!L147/Australia61!T147*Australia61!T148/Australia61!B148
 +Canada62!L147/Canada62!T147*Canada62!T148/Canada62!B148
 +Japan63!L147/Japan63!T147*Japan63!T148/Japan63!B148
 +Norway64!L147/Norway64!T147*Norway64!T148/Norway64!B148
 +Switzerland65!L147/Switzerland65!T147*Switzerland65!T148/Switzerland65!B148)
/(Australia61!L147/Australia61!B147
 +Canada62!L147/Canada62!B147
 +Japan63!L147/Japan63!B147
 +Norway64!L147/Norway64!B147
 +Switzerland65!L147/Switzerland65!B147))))</f>
        <v/>
      </c>
      <c r="Q148" s="61"/>
      <c r="R148" s="61"/>
      <c r="S148" s="61"/>
      <c r="T148" s="61"/>
      <c r="U148" s="61"/>
      <c r="V148" s="61" t="str">
        <f>IF(OR(
Australia61!V148   ="",
Australia61!U148   ="",
Canada62!V148      ="",
Canada62!U148      ="",
Japan63!V148       ="",
Japan63!U148       ="",
Norway64!V148      ="",
Norway64!U148      ="",
Switzerland65!V148 ="",
Switzerland65!U148 =""),"",
LN((Australia61!V148+Canada62!V148+Japan63!V148+Norway64!V148+Switzerland65!V148)
/(Australia61!U148+Canada62!U148+Japan63!U148+Norway64!U148+Switzerland65!U148)))</f>
        <v/>
      </c>
      <c r="W148" s="61" t="str">
        <f>IF(OR(
Australia61!V148   ="",
Australia61!W148   ="",
Australia61!U148   ="",
Canada62!V148      ="",
Canada62!W148      ="",
Canada62!U148      ="",
Japan63!V148       ="",
Japan63!W148       ="",
Japan63!U148       ="",
Norway64!V148      ="",
Norway64!W148      ="",
Norway64!U148      ="",
Switzerland65!V148 ="",
Switzerland65!W148 ="",
Switzerland65!V148 =""),"",
LN((Australia61!V148*Australia61!W148+Canada62!V148*Canada62!W148+Japan63!V148*Japan63!W148+Norway64!V148*Norway64!W148+Switzerland65!V148*Switzerland65!W148)
/(Australia61!U148+Canada62!U148+Japan63!U148+Norway64!U148+Switzerland65!U148)))</f>
        <v/>
      </c>
      <c r="X148" s="61" t="str">
        <f>IF(OR(
Australia61!X148   ="",
Australia61!D148   ="",
Australia61!B148   ="",
Canada62!X148      ="",
Canada62!D148      ="",
Canada62!B148      ="",
Japan63!X148       ="",
Japan63!D148       ="",
Japan63!B148       ="",
Norway64!X148      ="",
Norway64!D148      ="",
Norway64!B148      ="",
Switzerland65!X148 ="",
Switzerland65!D148 ="",
Switzerland65!B148 =""),"",
(Australia61!X148*Australia61!D148/Australia61!B148
 +Canada62!X148*Canada62!D148/Canada62!B148
 +Japan63!X148*Japan63!D148/Japan63!B148
 +Norway64!X148*Norway64!D148/Norway64!B148
 +Switzerland65!X148*Switzerland65!D148/Switzerland65!B148)
/(Australia61!D148/Australia61!B148
 +Canada62!D148/Canada62!B148
 +Japan63!D148/Japan63!B148
 +Norway64!D148/Norway64!B148
 +Switzerland65!D148/Switzerland65!B148))</f>
        <v/>
      </c>
      <c r="Y148" s="61" t="str">
        <f>IF(OR(
Australia61!Y148   ="",
Australia61!D148   ="",
Australia61!B148   ="",
Canada62!Y148      ="",
Canada62!D148      ="",
Canada62!B148      ="",
Japan63!Y148       ="",
Japan63!D148       ="",
Japan63!B148       ="",
Norway64!Y148      ="",
Norway64!D148      ="",
Norway64!B148      ="",
Switzerland65!Y148 ="",
Switzerland65!D148 ="",
Switzerland65!B148 =""),"",
(Australia61!Y148/Australia61!B148
 +Canada62!Y148/Canada62!B148
 +Japan63!Y148/Japan63!B148
 +Norway64!Y148/Norway64!B148
 +Switzerland65!Y148/Switzerland65!B148)
/(Australia61!D148/Australia61!B148
 +Canada62!D148/Canada62!B148
 +Japan63!D148/Japan63!B148
 +Norway64!D148/Norway64!B148
 +Switzerland65!D148/Switzerland65!B148))</f>
        <v/>
      </c>
      <c r="Z148" s="61">
        <v>0.13</v>
      </c>
      <c r="AA148" s="62">
        <f t="shared" si="17"/>
        <v>5.3474532260445226E-2</v>
      </c>
      <c r="AB148" s="61">
        <f>IF(OR(
Australia61!AB148   ="",
Australia61!D148   ="",
Australia61!B148   ="",
Canada62!AB148      ="",
Canada62!D148      ="",
Canada62!B148      ="",
Japan63!AB148       ="",
Japan63!D148       ="",
Japan63!B148       ="",
Norway64!AB148      ="",
Norway64!D148      ="",
Norway64!B148      ="",
Switzerland65!AB148 ="",
Switzerland65!D148 ="",
Switzerland65!B148 =""),"",
(Australia61!AB148*Australia61!D148/Australia61!B148
 +Canada62!AB148*Canada62!D148/Canada62!B148
 +Japan63!AB148*Japan63!D148/Japan63!B148
 +Norway64!AB148*Norway64!D148/Norway64!B148
 +Switzerland65!AB148*Switzerland65!D148/Switzerland65!B148)
/(Australia61!D148/Australia61!B148
 +Canada62!D148/Canada62!B148
 +Japan63!D148/Japan63!B148
 +Norway64!D148/Norway64!B148
 +Switzerland65!D148/Switzerland65!B148))</f>
        <v>1.5734895384320244</v>
      </c>
    </row>
    <row r="149" spans="1:28">
      <c r="A149" s="62">
        <v>2016</v>
      </c>
      <c r="B149" s="62">
        <f>IF(OR(
Australia61!AC149   ="",
Australia61!D149   ="",
Australia61!B149   ="",
Canada62!AC149      ="",
Canada62!D149      ="",
Canada62!B149      ="",
Japan63!AC149       ="",
Japan63!D149       ="",
Japan63!B149       ="",
Norway64!AC149      ="",
Norway64!D149      ="",
Norway64!B149      ="",
Switzerland65!AC149 ="",
Switzerland65!D149 ="",
Switzerland65!B149 =""),"",
(Australia61!AC149*Australia61!D149/Australia61!B149
 +Canada62!AC149*Canada62!D149/Canada62!B149
 +Japan63!AC149*Japan63!D149/Japan63!B149
 +Norway64!AC149*Norway64!D149/Norway64!B149
 +Switzerland65!AC149*Switzerland65!D149/Switzerland65!B149)
/(Australia61!D149/Australia61!B149
 +Canada62!D149/Canada62!B149
 +Japan63!D149/Japan63!B149
 +Norway64!D149/Norway64!B149
 +Switzerland65!D149/Switzerland65!B149))</f>
        <v>2.6491831632104196E-2</v>
      </c>
      <c r="C149" s="61" t="str">
        <f>IF(OR(
Australia61!F149   ="",
Australia61!D149   ="",
Australia61!B149   ="",
Canada62!F149      ="",
Canada62!D149      ="",
Canada62!B149      ="",
Japan63!F149       ="",
Japan63!D149       ="",
Japan63!B149       ="",
Norway64!F149      ="",
Norway64!D149      ="",
Norway64!B149      ="",
Switzerland65!F149 ="",
Switzerland65!D149 ="",
Switzerland65!B149 =""),"",
(Australia61!F149*Australia61!D149/Australia61!B149
 +Canada62!F149*Canada62!D149/Canada62!B149
 +Japan63!F149*Japan63!D149/Japan63!B149
 +Norway64!F149*Norway64!D149/Norway64!B149
 +Switzerland65!F149*Switzerland65!D149/Switzerland65!B149)
/(Australia61!D149/Australia61!B149
 +Canada62!D149/Canada62!B149
 +Japan63!D149/Japan63!B149
 +Norway64!D149/Norway64!B149
 +Switzerland65!D149/Switzerland65!B149))</f>
        <v/>
      </c>
      <c r="D149" s="61" t="str">
        <f>IF(OR(
Australia61!AE149   ="",
Australia61!D149   ="",
Australia61!B149   ="",
Canada62!AE149      ="",
Canada62!D149      ="",
Canada62!B149      ="",
Japan63!AE149       ="",
Japan63!D149       ="",
Japan63!B149       ="",
Norway64!AE149      ="",
Norway64!D149      ="",
Norway64!B149      ="",
Switzerland65!AE149 ="",
Switzerland65!D149 ="",
Switzerland65!B149 =""),"",
(Australia61!AE149*Australia61!D149/Australia61!B149
 +Canada62!AE149*Canada62!D149/Canada62!B149
 +Japan63!AE149*Japan63!D149/Japan63!B149
 +Norway64!AE149*Norway64!D149/Norway64!B149
 +Switzerland65!AE149*Switzerland65!D149/Switzerland65!B149)
/(Australia61!D149/Australia61!B149
 +Canada62!D149/Canada62!B149
 +Japan63!D149/Japan63!B149
 +Norway64!D149/Norway64!B149
 +Switzerland65!D149/Switzerland65!B149))</f>
        <v/>
      </c>
      <c r="E149" s="61">
        <f>IF(OR(
Australia61!H149   ="",
Australia61!D149   ="",
Australia61!B149   ="",
Canada62!H149      ="",
Canada62!D149      ="",
Canada62!B149      ="",
Japan63!H149       ="",
Japan63!D149       ="",
Japan63!B149       ="",
Norway64!H149      ="",
Norway64!D149      ="",
Norway64!B149      ="",
Switzerland65!H149 ="",
Switzerland65!D149 ="",
Switzerland65!B149 =""),"",
(Australia61!H149*Australia61!D149/Australia61!B149
 +Canada62!H149*Canada62!D149/Canada62!B149
 +Japan63!H149*Japan63!D149/Japan63!B149
 +Norway64!H149*Norway64!D149/Norway64!B149
 +Switzerland65!H149*Switzerland65!D149/Switzerland65!B149)
/(Australia61!D149/Australia61!B149
 +Canada62!D149/Canada62!B149
 +Japan63!D149/Japan63!B149
 +Norway64!D149/Norway64!B149
 +Switzerland65!D149/Switzerland65!B149))</f>
        <v>0.23066765831638231</v>
      </c>
      <c r="F149" s="61">
        <f>IF(OR(
Australia61!I149   ="",
Australia61!D149   ="",
Australia61!B149   ="",
Canada62!I149      ="",
Canada62!D149      ="",
Canada62!B149      ="",
Japan63!I149       ="",
Japan63!D149       ="",
Japan63!B149       ="",
Norway64!I149      ="",
Norway64!D149      ="",
Norway64!B149      ="",
Switzerland65!I149 ="",
Switzerland65!D149 ="",
Switzerland65!B149 =""),"",
(Australia61!I149/Australia61!B149
 +Canada62!I149/Canada62!B149
 +Japan63!I149/Japan63!B149
 +Norway64!I149/Norway64!B149
 +Switzerland65!I149/Switzerland65!B149)
/(Australia61!D149/Australia61!B149
 +Canada62!D149/Canada62!B149
 +Japan63!D149/Japan63!B149
 +Norway64!D149/Norway64!B149
 +Switzerland65!D149/Switzerland65!B149))</f>
        <v>0.18892730002416777</v>
      </c>
      <c r="G149" s="61">
        <f>IF(OR(
Australia61!J149   ="",
Australia61!D149   ="",
Australia61!B149   ="",
Canada62!J149      ="",
Canada62!D149      ="",
Canada62!B149      ="",
Japan63!J149       ="",
Japan63!D149       ="",
Japan63!B149       ="",
Norway64!J149      ="",
Norway64!D149      ="",
Norway64!B149      ="",
Switzerland65!J149 ="",
Switzerland65!D149 ="",
Switzerland65!B149 =""),"",
(Australia61!J149/Australia61!B149
 +Canada62!J149/Canada62!B149
 +Japan63!J149/Japan63!B149
 +Norway64!J149/Norway64!B149
 +Switzerland65!J149/Switzerland65!B149)
/(Australia61!D149/Australia61!B149
 +Canada62!D149/Canada62!B149
 +Japan63!D149/Japan63!B149
 +Norway64!D149/Norway64!B149
 +Switzerland65!D149/Switzerland65!B149))</f>
        <v>0.16106562161388008</v>
      </c>
      <c r="H149" s="61">
        <f>IF(OR(
Australia61!K149   ="",
Australia61!D149   ="",
Australia61!B149   ="",
Canada62!K149      ="",
Canada62!D149      ="",
Canada62!B149      ="",
Japan63!K149       ="",
Japan63!D149       ="",
Japan63!B149       ="",
Norway64!K149      ="",
Norway64!D149      ="",
Norway64!B149      ="",
Switzerland65!K149 ="",
Switzerland65!D149 ="",
Switzerland65!B149 =""),"",
(Australia61!K149/Australia61!B149
 +Canada62!K149/Canada62!B149
 +Japan63!K149/Japan63!B149
 +Norway64!K149/Norway64!B149
 +Switzerland65!K149/Switzerland65!B149)
/(Australia61!D149/Australia61!B149
 +Canada62!D149/Canada62!B149
 +Japan63!D149/Japan63!B149
 +Norway64!D149/Norway64!B149
 +Switzerland65!D149/Switzerland65!B149))</f>
        <v>0.19317490573798621</v>
      </c>
      <c r="I149" s="61">
        <f>IF(OR(
Australia61!L149   ="",
Australia61!D149   ="",
Australia61!B149   ="",
Canada62!L149      ="",
Canada62!D149      ="",
Canada62!B149      ="",
Japan63!L149       ="",
Japan63!D149       ="",
Japan63!B149       ="",
Norway64!L149      ="",
Norway64!D149      ="",
Norway64!B149      ="",
Switzerland65!L149 ="",
Switzerland65!D149 ="",
Switzerland65!B149 =""),"",
(Australia61!L149/Australia61!B149
 +Canada62!L149/Canada62!B149
 +Japan63!L149/Japan63!B149
 +Norway64!L149/Norway64!B149
 +Switzerland65!L149/Switzerland65!B149)
/(Australia61!D149/Australia61!B149
 +Canada62!D149/Canada62!B149
 +Japan63!D149/Japan63!B149
 +Norway64!D149/Norway64!B149
 +Switzerland65!D149/Switzerland65!B149))</f>
        <v>0.18362511105074633</v>
      </c>
      <c r="J149" s="61">
        <f t="shared" si="11"/>
        <v>9.5497946872398765E-3</v>
      </c>
      <c r="K149" s="62">
        <f>IF(OR(
Australia61!D149   ="",Australia61!D148   ="",
Australia61!B149   ="",Australia61!B148   ="",
Australia61!N149   ="",Australia61!N148   ="",
Canada62!D149      ="",Canada62!D148      ="",
Canada62!B149      ="",Canada62!B148      ="",
Canada62!N149      ="",Canada62!N148      ="",
Japan63!D149       ="",Japan63!D148       ="",
Japan63!B149       ="",Japan63!B148       ="",
Japan63!N149       ="",Japan63!N148       ="",
Norway64!D149      ="",Norway64!D148      ="",
Norway64!B149      ="",Norway64!B148      ="",
Norway64!N149      ="",Norway64!N148      ="",
Switzerland65!D149 ="",Switzerland65!D148 ="",
Switzerland65!B149 ="",Switzerland65!B148 ="",
Switzerland65!N149 ="",Switzerland65!N148 =""),"",
LN(SQRT(
(Australia61!D149/Australia61!B149
 +Canada62!D149/Canada62!B149
 +Japan63!D149/Japan63!B149
 +Norway64!D149/Norway64!B149
 +Switzerland65!D149/Switzerland65!B149)
/(Australia61!D149/Australia61!N149*Australia61!N148/Australia61!B148
 +Canada62!D149/Canada62!N149*Canada62!N148/Canada62!B148
 +Japan63!D149/Japan63!N149*Japan63!N148/Japan63!B148
 +Norway64!D149/Norway64!N149*Norway64!N148/Norway64!B148
 +Switzerland65!D149/Switzerland65!N149*Switzerland65!N148/Switzerland65!B148)
*(Australia61!D148/Australia61!N148*Australia61!N149/Australia61!B149
 +Canada62!D148/Canada62!N148*Canada62!N149/Canada62!B149
 +Japan63!D148/Japan63!N148*Japan63!N149/Japan63!B149
 +Norway64!D148/Norway64!N148*Norway64!N149/Norway64!B149
 +Switzerland65!D148/Switzerland65!N148*Switzerland65!N149/Switzerland65!B149)
/(Australia61!D148/Australia61!B148
 +Canada62!D148/Canada62!B148
 +Japan63!D148/Japan63!B148
 +Norway64!D148/Norway64!B148
 +Switzerland65!D148/Switzerland65!B148))))</f>
        <v>2.2025206920680392E-2</v>
      </c>
      <c r="L149" s="62" t="str">
        <f>IF(OR(
Australia61!F149   ="",Australia61!F148   ="",
Australia61!D149   ="",Australia61!D148   ="",
Australia61!B149   ="",Australia61!B148   ="",
Australia61!P149   ="",Australia61!P148   ="",
Canada62!F149      ="",Canada62!F148      ="",
Canada62!D149      ="",Canada62!D148      ="",
Canada62!B149      ="",Canada62!B148      ="",
Canada62!P149      ="",Canada62!P148      ="",
Japan63!F149       ="",Japan63!F148       ="",
Japan63!D149       ="",Japan63!D148       ="",
Japan63!B149       ="",Japan63!B148       ="",
Japan63!P149       ="",Japan63!P148       ="",
Norway64!F149      ="",Norway64!F148      ="",
Norway64!D149      ="",Norway64!D148      ="",
Norway64!B149      ="",Norway64!B148      ="",
Norway64!P149      ="",Norway64!P148      ="",
Switzerland65!F149 ="",Switzerland65!F148 ="",
Switzerland65!D149 ="",Switzerland65!D148 ="",
Switzerland65!B149 ="",Switzerland65!B148 ="",
Switzerland65!P149 ="",Switzerland65!P148 =""),"",
LN(SQRT(
(Australia61!D149*Australia61!F149/Australia61!B149
 +Canada62!D149*Canada62!F149/Canada62!B149
 +Japan63!D149*Japan63!F149/Japan63!B149
 +Norway64!D149*Norway64!F149/Norway64!B149
 +Switzerland65!D149*Switzerland65!F149/Switzerland65!B149)
/(Australia61!D149*Australia61!F149/Australia61!P149*Australia61!P148/Australia61!B148
 +Canada62!D149*Canada62!F149/Canada62!P149*Canada62!P148/Canada62!B148
 +Japan63!D149*Japan63!F149/Japan63!P149*Japan63!P148/Japan63!B148
 +Norway64!D149*Norway64!F149/Norway64!P149*Norway64!P148/Norway64!B148
 +Switzerland65!D149*Switzerland65!F149/Switzerland65!P149*Switzerland65!P148/Switzerland65!B148)
*(Australia61!D148*Australia61!F148/Australia61!P148*Australia61!P149/Australia61!B149
 +Canada62!D148*Canada62!F148/Canada62!P148*Canada62!P149/Canada62!B149
 +Japan63!D148*Japan63!F148/Japan63!P148*Japan63!P149/Japan63!B149
 +Norway64!D148*Norway64!F148/Norway64!P148*Norway64!P149/Norway64!B149
 +Switzerland65!D148*Switzerland65!F148/Switzerland65!P148*Switzerland65!P149/Switzerland65!B149)
/(Australia61!D148*Australia61!F148/Australia61!B148
 +Canada62!D148*Canada62!F148/Canada62!B148
 +Japan63!D148*Japan63!F148/Japan63!B148
 +Norway64!D148*Norway64!F148/Norway64!B148
 +Switzerland65!D148*Switzerland65!F148/Switzerland65!B148))))</f>
        <v/>
      </c>
      <c r="M149" s="62" t="str">
        <f>IF(OR(
Australia61!H149   ="",Australia61!H148   ="",
Australia61!D149   ="",Australia61!D148   ="",
Australia61!B149   ="",Australia61!B148   ="",
Australia61!Q149   ="",Australia61!Q148   ="",
Canada62!H149      ="",Canada62!H148      ="",
Canada62!D149      ="",Canada62!D148      ="",
Canada62!B149      ="",Canada62!B148      ="",
Canada62!Q149      ="",Canada62!Q148      ="",
Japan63!H149       ="",Japan63!H148       ="",
Japan63!D149       ="",Japan63!D148       ="",
Japan63!B149       ="",Japan63!B148       ="",
Japan63!Q149       ="",Japan63!Q148       ="",
Norway64!H149      ="",Norway64!H148      ="",
Norway64!D149      ="",Norway64!D148      ="",
Norway64!B149      ="",Norway64!B148      ="",
Norway64!Q149      ="",Norway64!Q148      ="",
Switzerland65!H149 ="",Switzerland65!H148 ="",
Switzerland65!D149 ="",Switzerland65!D148 ="",
Switzerland65!B149 ="",Switzerland65!B148 ="",
Switzerland65!Q149 ="",Switzerland65!Q148 =""),"",
LN(SQRT(
(Australia61!D149*Australia61!H149/Australia61!B149
 +Canada62!D149*Canada62!H149/Canada62!B149
 +Japan63!D149*Japan63!H149/Japan63!B149
 +Norway64!D149*Norway64!H149/Norway64!B149
 +Switzerland65!D149*Switzerland65!H149/Switzerland65!B149)
/(Australia61!D149*Australia61!H149/Australia61!Q149*Australia61!Q148/Australia61!B148
 +Canada62!D149*Canada62!H149/Canada62!Q149*Canada62!Q148/Canada62!B148
 +Japan63!D149*Japan63!H149/Japan63!Q149*Japan63!Q148/Japan63!B148
 +Norway64!D149*Norway64!H149/Norway64!Q149*Norway64!Q148/Norway64!B148
 +Switzerland65!D149*Switzerland65!H149/Switzerland65!Q149*Switzerland65!Q148/Switzerland65!B148)
*(Australia61!D148*Australia61!H148/Australia61!Q148*Australia61!Q149/Australia61!B149
 +Canada62!D148*Canada62!H148/Canada62!Q148*Canada62!Q149/Canada62!B149
 +Japan63!D148*Japan63!H148/Japan63!Q148*Japan63!Q149/Japan63!B149
 +Norway64!D148*Norway64!H148/Norway64!Q148*Norway64!Q149/Norway64!B149
 +Switzerland65!D148*Switzerland65!H148/Switzerland65!Q148*Switzerland65!Q149/Switzerland65!B149)
/(Australia61!D148*Australia61!H148/Australia61!B148
 +Canada62!D148*Canada62!H148/Canada62!B148
 +Japan63!D148*Japan63!H148/Japan63!B148
 +Norway64!D148*Norway64!H148/Norway64!B148
 +Switzerland65!D148*Switzerland65!H148/Switzerland65!B148))))</f>
        <v/>
      </c>
      <c r="N149" s="62" t="str">
        <f>IF(OR(
Australia61!I149   ="",Australia61!I148   ="",
Australia61!B149   ="",Australia61!B148   ="",
Australia61!R149   ="",Australia61!R148   ="",
Canada62!I149      ="",Canada62!I148      ="",
Canada62!B149      ="",Canada62!B148      ="",
Canada62!R149      ="",Canada62!R148      ="",
Japan63!I149       ="",Japan63!I148       ="",
Japan63!B149       ="",Japan63!B148       ="",
Japan63!R149       ="",Japan63!R148       ="",
Norway64!I149      ="",Norway64!I148      ="",
Norway64!B149      ="",Norway64!B148      ="",
Norway64!R149      ="",Norway64!R148      ="",
Switzerland65!I149 ="",Switzerland65!I148 ="",
Switzerland65!B149 ="",Switzerland65!B148 ="",
Switzerland65!R149 ="",Switzerland65!R148 =""),"",
LN(SQRT(
(Australia61!I149/Australia61!B149
 +Canada62!I149/Canada62!B149
 +Japan63!I149/Japan63!B149
 +Norway64!I149/Norway64!B149
 +Switzerland65!I149/Switzerland65!B149)
/(Australia61!I149/Australia61!R149*Australia61!R148/Australia61!B148
 +Canada62!I149/Canada62!R149*Canada62!R148/Canada62!B148
 +Japan63!I149/Japan63!R149*Japan63!R148/Japan63!B148
 +Norway64!I149/Norway64!R149*Norway64!R148/Norway64!B148
 +Switzerland65!I149/Switzerland65!R149*Switzerland65!R148/Switzerland65!B148)
*(Australia61!I148/Australia61!R148*Australia61!R149/Australia61!B149
 +Canada62!I148/Canada62!R148*Canada62!R149/Canada62!B149
 +Japan63!I148/Japan63!R148*Japan63!R149/Japan63!B149
 +Norway64!I148/Norway64!R148*Norway64!R149/Norway64!B149
 +Switzerland65!I148/Switzerland65!R148*Switzerland65!R149/Switzerland65!B149)
/(Australia61!I148/Australia61!B148
 +Canada62!I148/Canada62!B148
 +Japan63!I148/Japan63!B148
 +Norway64!I148/Norway64!B148
 +Switzerland65!I148/Switzerland65!B148))))</f>
        <v/>
      </c>
      <c r="O149" s="62" t="str">
        <f>IF(OR(
Australia61!K149   ="",Australia61!K148   ="",
Australia61!B149   ="",Australia61!B148   ="",
Australia61!S149   ="",Australia61!S148   ="",
Canada62!K149      ="",Canada62!K148      ="",
Canada62!B149      ="",Canada62!B148      ="",
Canada62!S149      ="",Canada62!S148      ="",
Japan63!K149       ="",Japan63!K148       ="",
Japan63!B149       ="",Japan63!B148       ="",
Japan63!S149       ="",Japan63!S148       ="",
Norway64!K149      ="",Norway64!K148      ="",
Norway64!B149      ="",Norway64!B148      ="",
Norway64!S149      ="",Norway64!S148      ="",
Switzerland65!K149 ="",Switzerland65!K148 ="",
Switzerland65!B149 ="",Switzerland65!B148 ="",
Switzerland65!S149 ="",Switzerland65!S148 =""),"",
LN(SQRT(
(Australia61!K149/Australia61!B149
 +Canada62!K149/Canada62!B149
 +Japan63!K149/Japan63!B149
 +Norway64!K149/Norway64!B149
 +Switzerland65!K149/Switzerland65!B149)
/(Australia61!K149/Australia61!S149*Australia61!S148/Australia61!B148
 +Canada62!K149/Canada62!S149*Canada62!S148/Canada62!B148
 +Japan63!K149/Japan63!S149*Japan63!S148/Japan63!B148
 +Norway64!K149/Norway64!S149*Norway64!S148/Norway64!B148
 +Switzerland65!K149/Switzerland65!S149*Switzerland65!S148/Switzerland65!B148)
*(Australia61!K148/Australia61!S148*Australia61!S149/Australia61!B149
 +Canada62!K148/Canada62!S148*Canada62!S149/Canada62!B149
 +Japan63!K148/Japan63!S148*Japan63!S149/Japan63!B149
 +Norway64!K148/Norway64!S148*Norway64!S149/Norway64!B149
 +Switzerland65!K148/Switzerland65!S148*Switzerland65!S149/Switzerland65!B149)
/(Australia61!K148/Australia61!B148
 +Canada62!K148/Canada62!B148
 +Japan63!K148/Japan63!B148
 +Norway64!K148/Norway64!B148
 +Switzerland65!K148/Switzerland65!B148))))</f>
        <v/>
      </c>
      <c r="P149" s="62" t="str">
        <f>IF(OR(
Australia61!L149   ="",Australia61!L148   ="",
Australia61!B149   ="",Australia61!B148   ="",
Australia61!T149   ="",Australia61!T148   ="",
Canada62!L149      ="",Canada62!L148      ="",
Canada62!B149      ="",Canada62!B148      ="",
Canada62!T149      ="",Canada62!T148      ="",
Japan63!L149       ="",Japan63!L148       ="",
Japan63!B149       ="",Japan63!B148       ="",
Japan63!T149       ="",Japan63!T148       ="",
Norway64!L149      ="",Norway64!L148      ="",
Norway64!B149      ="",Norway64!B148      ="",
Norway64!T149      ="",Norway64!T148      ="",
Switzerland65!L149 ="",Switzerland65!L148 ="",
Switzerland65!B149 ="",Switzerland65!B148 ="",
Switzerland65!T149 ="",Switzerland65!T148 =""),"",
LN(SQRT(
(Australia61!L149/Australia61!B149
 +Canada62!L149/Canada62!B149
 +Japan63!L149/Japan63!B149
 +Norway64!L149/Norway64!B149
 +Switzerland65!L149/Switzerland65!B149)
/(Australia61!L149/Australia61!T149*Australia61!T148/Australia61!B148
 +Canada62!L149/Canada62!T149*Canada62!T148/Canada62!B148
 +Japan63!L149/Japan63!T149*Japan63!T148/Japan63!B148
 +Norway64!L149/Norway64!T149*Norway64!T148/Norway64!B148
 +Switzerland65!L149/Switzerland65!T149*Switzerland65!T148/Switzerland65!B148)
*(Australia61!L148/Australia61!T148*Australia61!T149/Australia61!B149
 +Canada62!L148/Canada62!T148*Canada62!T149/Canada62!B149
 +Japan63!L148/Japan63!T148*Japan63!T149/Japan63!B149
 +Norway64!L148/Norway64!T148*Norway64!T149/Norway64!B149
 +Switzerland65!L148/Switzerland65!T148*Switzerland65!T149/Switzerland65!B149)
/(Australia61!L148/Australia61!B148
 +Canada62!L148/Canada62!B148
 +Japan63!L148/Japan63!B148
 +Norway64!L148/Norway64!B148
 +Switzerland65!L148/Switzerland65!B148))))</f>
        <v/>
      </c>
      <c r="Q149" s="61"/>
      <c r="R149" s="61"/>
      <c r="S149" s="61"/>
      <c r="T149" s="61"/>
      <c r="U149" s="61"/>
      <c r="V149" s="61" t="str">
        <f>IF(OR(
Australia61!V149   ="",
Australia61!U149   ="",
Canada62!V149      ="",
Canada62!U149      ="",
Japan63!V149       ="",
Japan63!U149       ="",
Norway64!V149      ="",
Norway64!U149      ="",
Switzerland65!V149 ="",
Switzerland65!U149 =""),"",
LN((Australia61!V149+Canada62!V149+Japan63!V149+Norway64!V149+Switzerland65!V149)
/(Australia61!U149+Canada62!U149+Japan63!U149+Norway64!U149+Switzerland65!U149)))</f>
        <v/>
      </c>
      <c r="W149" s="61" t="str">
        <f>IF(OR(
Australia61!V149   ="",
Australia61!W149   ="",
Australia61!U149   ="",
Canada62!V149      ="",
Canada62!W149      ="",
Canada62!U149      ="",
Japan63!V149       ="",
Japan63!W149       ="",
Japan63!U149       ="",
Norway64!V149      ="",
Norway64!W149      ="",
Norway64!U149      ="",
Switzerland65!V149 ="",
Switzerland65!W149 ="",
Switzerland65!V149 =""),"",
LN((Australia61!V149*Australia61!W149+Canada62!V149*Canada62!W149+Japan63!V149*Japan63!W149+Norway64!V149*Norway64!W149+Switzerland65!V149*Switzerland65!W149)
/(Australia61!U149+Canada62!U149+Japan63!U149+Norway64!U149+Switzerland65!U149)))</f>
        <v/>
      </c>
      <c r="X149" s="61" t="str">
        <f>IF(OR(
Australia61!X149   ="",
Australia61!D149   ="",
Australia61!B149   ="",
Canada62!X149      ="",
Canada62!D149      ="",
Canada62!B149      ="",
Japan63!X149       ="",
Japan63!D149       ="",
Japan63!B149       ="",
Norway64!X149      ="",
Norway64!D149      ="",
Norway64!B149      ="",
Switzerland65!X149 ="",
Switzerland65!D149 ="",
Switzerland65!B149 =""),"",
(Australia61!X149*Australia61!D149/Australia61!B149
 +Canada62!X149*Canada62!D149/Canada62!B149
 +Japan63!X149*Japan63!D149/Japan63!B149
 +Norway64!X149*Norway64!D149/Norway64!B149
 +Switzerland65!X149*Switzerland65!D149/Switzerland65!B149)
/(Australia61!D149/Australia61!B149
 +Canada62!D149/Canada62!B149
 +Japan63!D149/Japan63!B149
 +Norway64!D149/Norway64!B149
 +Switzerland65!D149/Switzerland65!B149))</f>
        <v/>
      </c>
      <c r="Y149" s="61" t="str">
        <f>IF(OR(
Australia61!Y149   ="",
Australia61!D149   ="",
Australia61!B149   ="",
Canada62!Y149      ="",
Canada62!D149      ="",
Canada62!B149      ="",
Japan63!Y149       ="",
Japan63!D149       ="",
Japan63!B149       ="",
Norway64!Y149      ="",
Norway64!D149      ="",
Norway64!B149      ="",
Switzerland65!Y149 ="",
Switzerland65!D149 ="",
Switzerland65!B149 =""),"",
(Australia61!Y149/Australia61!B149
 +Canada62!Y149/Canada62!B149
 +Japan63!Y149/Japan63!B149
 +Norway64!Y149/Norway64!B149
 +Switzerland65!Y149/Switzerland65!B149)
/(Australia61!D149/Australia61!B149
 +Canada62!D149/Canada62!B149
 +Japan63!D149/Japan63!B149
 +Norway64!D149/Norway64!B149
 +Switzerland65!D149/Switzerland65!B149))</f>
        <v/>
      </c>
      <c r="Z149" s="61">
        <v>0.39</v>
      </c>
      <c r="AA149" s="62">
        <f t="shared" si="17"/>
        <v>-2.0725206920680393E-2</v>
      </c>
      <c r="AB149" s="61">
        <f>IF(OR(
Australia61!AB149   ="",
Australia61!D149   ="",
Australia61!B149   ="",
Canada62!AB149      ="",
Canada62!D149      ="",
Canada62!B149      ="",
Japan63!AB149       ="",
Japan63!D149       ="",
Japan63!B149       ="",
Norway64!AB149      ="",
Norway64!D149      ="",
Norway64!B149      ="",
Switzerland65!AB149 ="",
Switzerland65!D149 ="",
Switzerland65!B149 =""),"",
(Australia61!AB149*Australia61!D149/Australia61!B149
 +Canada62!AB149*Canada62!D149/Canada62!B149
 +Japan63!AB149*Japan63!D149/Japan63!B149
 +Norway64!AB149*Norway64!D149/Norway64!B149
 +Switzerland65!AB149*Switzerland65!D149/Switzerland65!B149)
/(Australia61!D149/Australia61!B149
 +Canada62!D149/Canada62!B149
 +Japan63!D149/Japan63!B149
 +Norway64!D149/Norway64!B149
 +Switzerland65!D149/Switzerland65!B149))</f>
        <v>1.5965569932124888</v>
      </c>
    </row>
    <row r="150" spans="1:28">
      <c r="A150" s="62">
        <v>2017</v>
      </c>
      <c r="B150" s="62" t="str">
        <f>IF(OR(
Australia61!AC150   ="",
Australia61!D150   ="",
Australia61!B150   ="",
Canada62!AC150      ="",
Canada62!D150      ="",
Canada62!B150      ="",
Japan63!AC150       ="",
Japan63!D150       ="",
Japan63!B150       ="",
Norway64!AC150      ="",
Norway64!D150      ="",
Norway64!B150      ="",
Switzerland65!AC150 ="",
Switzerland65!D150 ="",
Switzerland65!B150 =""),"",
(Australia61!AC150*Australia61!D150/Australia61!B150
 +Canada62!AC150*Canada62!D150/Canada62!B150
 +Japan63!AC150*Japan63!D150/Japan63!B150
 +Norway64!AC150*Norway64!D150/Norway64!B150
 +Switzerland65!AC150*Switzerland65!D150/Switzerland65!B150)
/(Australia61!D150/Australia61!B150
 +Canada62!D150/Canada62!B150
 +Japan63!D150/Japan63!B150
 +Norway64!D150/Norway64!B150
 +Switzerland65!D150/Switzerland65!B150))</f>
        <v/>
      </c>
      <c r="C150" s="61" t="str">
        <f>IF(OR(
Australia61!F150   ="",
Australia61!D150   ="",
Australia61!B150   ="",
Canada62!F150      ="",
Canada62!D150      ="",
Canada62!B150      ="",
Japan63!F150       ="",
Japan63!D150       ="",
Japan63!B150       ="",
Norway64!F150      ="",
Norway64!D150      ="",
Norway64!B150      ="",
Switzerland65!F150 ="",
Switzerland65!D150 ="",
Switzerland65!B150 =""),"",
(Australia61!F150*Australia61!D150/Australia61!B150
 +Canada62!F150*Canada62!D150/Canada62!B150
 +Japan63!F150*Japan63!D150/Japan63!B150
 +Norway64!F150*Norway64!D150/Norway64!B150
 +Switzerland65!F150*Switzerland65!D150/Switzerland65!B150)
/(Australia61!D150/Australia61!B150
 +Canada62!D150/Canada62!B150
 +Japan63!D150/Japan63!B150
 +Norway64!D150/Norway64!B150
 +Switzerland65!D150/Switzerland65!B150))</f>
        <v/>
      </c>
      <c r="D150" s="61" t="str">
        <f>IF(OR(
Australia61!AE150   ="",
Australia61!D150   ="",
Australia61!B150   ="",
Canada62!AE150      ="",
Canada62!D150      ="",
Canada62!B150      ="",
Japan63!AE150       ="",
Japan63!D150       ="",
Japan63!B150       ="",
Norway64!AE150      ="",
Norway64!D150      ="",
Norway64!B150      ="",
Switzerland65!AE150 ="",
Switzerland65!D150 ="",
Switzerland65!B150 =""),"",
(Australia61!AE150*Australia61!D150/Australia61!B150
 +Canada62!AE150*Canada62!D150/Canada62!B150
 +Japan63!AE150*Japan63!D150/Japan63!B150
 +Norway64!AE150*Norway64!D150/Norway64!B150
 +Switzerland65!AE150*Switzerland65!D150/Switzerland65!B150)
/(Australia61!D150/Australia61!B150
 +Canada62!D150/Canada62!B150
 +Japan63!D150/Japan63!B150
 +Norway64!D150/Norway64!B150
 +Switzerland65!D150/Switzerland65!B150))</f>
        <v/>
      </c>
      <c r="E150" s="61" t="str">
        <f>IF(OR(
Australia61!H150   ="",
Australia61!D150   ="",
Australia61!B150   ="",
Canada62!H150      ="",
Canada62!D150      ="",
Canada62!B150      ="",
Japan63!H150       ="",
Japan63!D150       ="",
Japan63!B150       ="",
Norway64!H150      ="",
Norway64!D150      ="",
Norway64!B150      ="",
Switzerland65!H150 ="",
Switzerland65!D150 ="",
Switzerland65!B150 =""),"",
(Australia61!H150*Australia61!D150/Australia61!B150
 +Canada62!H150*Canada62!D150/Canada62!B150
 +Japan63!H150*Japan63!D150/Japan63!B150
 +Norway64!H150*Norway64!D150/Norway64!B150
 +Switzerland65!H150*Switzerland65!D150/Switzerland65!B150)
/(Australia61!D150/Australia61!B150
 +Canada62!D150/Canada62!B150
 +Japan63!D150/Japan63!B150
 +Norway64!D150/Norway64!B150
 +Switzerland65!D150/Switzerland65!B150))</f>
        <v/>
      </c>
      <c r="F150" s="61" t="str">
        <f>IF(OR(
Australia61!I150   ="",
Australia61!D150   ="",
Australia61!B150   ="",
Canada62!I150      ="",
Canada62!D150      ="",
Canada62!B150      ="",
Japan63!I150       ="",
Japan63!D150       ="",
Japan63!B150       ="",
Norway64!I150      ="",
Norway64!D150      ="",
Norway64!B150      ="",
Switzerland65!I150 ="",
Switzerland65!D150 ="",
Switzerland65!B150 =""),"",
(Australia61!I150/Australia61!B150
 +Canada62!I150/Canada62!B150
 +Japan63!I150/Japan63!B150
 +Norway64!I150/Norway64!B150
 +Switzerland65!I150/Switzerland65!B150)
/(Australia61!D150/Australia61!B150
 +Canada62!D150/Canada62!B150
 +Japan63!D150/Japan63!B150
 +Norway64!D150/Norway64!B150
 +Switzerland65!D150/Switzerland65!B150))</f>
        <v/>
      </c>
      <c r="G150" s="61" t="str">
        <f>IF(OR(
Australia61!J150   ="",
Australia61!D150   ="",
Australia61!B150   ="",
Canada62!J150      ="",
Canada62!D150      ="",
Canada62!B150      ="",
Japan63!J150       ="",
Japan63!D150       ="",
Japan63!B150       ="",
Norway64!J150      ="",
Norway64!D150      ="",
Norway64!B150      ="",
Switzerland65!J150 ="",
Switzerland65!D150 ="",
Switzerland65!B150 =""),"",
(Australia61!J150/Australia61!B150
 +Canada62!J150/Canada62!B150
 +Japan63!J150/Japan63!B150
 +Norway64!J150/Norway64!B150
 +Switzerland65!J150/Switzerland65!B150)
/(Australia61!D150/Australia61!B150
 +Canada62!D150/Canada62!B150
 +Japan63!D150/Japan63!B150
 +Norway64!D150/Norway64!B150
 +Switzerland65!D150/Switzerland65!B150))</f>
        <v/>
      </c>
      <c r="H150" s="61" t="str">
        <f>IF(OR(
Australia61!K150   ="",
Australia61!D150   ="",
Australia61!B150   ="",
Canada62!K150      ="",
Canada62!D150      ="",
Canada62!B150      ="",
Japan63!K150       ="",
Japan63!D150       ="",
Japan63!B150       ="",
Norway64!K150      ="",
Norway64!D150      ="",
Norway64!B150      ="",
Switzerland65!K150 ="",
Switzerland65!D150 ="",
Switzerland65!B150 =""),"",
(Australia61!K150/Australia61!B150
 +Canada62!K150/Canada62!B150
 +Japan63!K150/Japan63!B150
 +Norway64!K150/Norway64!B150
 +Switzerland65!K150/Switzerland65!B150)
/(Australia61!D150/Australia61!B150
 +Canada62!D150/Canada62!B150
 +Japan63!D150/Japan63!B150
 +Norway64!D150/Norway64!B150
 +Switzerland65!D150/Switzerland65!B150))</f>
        <v/>
      </c>
      <c r="I150" s="61" t="str">
        <f>IF(OR(
Australia61!L150   ="",
Australia61!D150   ="",
Australia61!B150   ="",
Canada62!L150      ="",
Canada62!D150      ="",
Canada62!B150      ="",
Japan63!L150       ="",
Japan63!D150       ="",
Japan63!B150       ="",
Norway64!L150      ="",
Norway64!D150      ="",
Norway64!B150      ="",
Switzerland65!L150 ="",
Switzerland65!D150 ="",
Switzerland65!B150 =""),"",
(Australia61!L150/Australia61!B150
 +Canada62!L150/Canada62!B150
 +Japan63!L150/Japan63!B150
 +Norway64!L150/Norway64!B150
 +Switzerland65!L150/Switzerland65!B150)
/(Australia61!D150/Australia61!B150
 +Canada62!D150/Canada62!B150
 +Japan63!D150/Japan63!B150
 +Norway64!D150/Norway64!B150
 +Switzerland65!D150/Switzerland65!B150))</f>
        <v/>
      </c>
      <c r="J150" s="61" t="str">
        <f t="shared" si="11"/>
        <v/>
      </c>
      <c r="K150" s="62" t="str">
        <f>IF(OR(
Australia61!D150   ="",Australia61!D149   ="",
Australia61!B150   ="",Australia61!B149   ="",
Australia61!N150   ="",Australia61!N149   ="",
Canada62!D150      ="",Canada62!D149      ="",
Canada62!B150      ="",Canada62!B149      ="",
Canada62!N150      ="",Canada62!N149      ="",
Japan63!D150       ="",Japan63!D149       ="",
Japan63!B150       ="",Japan63!B149       ="",
Japan63!N150       ="",Japan63!N149       ="",
Norway64!D150      ="",Norway64!D149      ="",
Norway64!B150      ="",Norway64!B149      ="",
Norway64!N150      ="",Norway64!N149      ="",
Switzerland65!D150 ="",Switzerland65!D149 ="",
Switzerland65!B150 ="",Switzerland65!B149 ="",
Switzerland65!N150 ="",Switzerland65!N149 =""),"",
LN(SQRT(
(Australia61!D150/Australia61!B150
 +Canada62!D150/Canada62!B150
 +Japan63!D150/Japan63!B150
 +Norway64!D150/Norway64!B150
 +Switzerland65!D150/Switzerland65!B150)
/(Australia61!D150/Australia61!N150*Australia61!N149/Australia61!B149
 +Canada62!D150/Canada62!N150*Canada62!N149/Canada62!B149
 +Japan63!D150/Japan63!N150*Japan63!N149/Japan63!B149
 +Norway64!D150/Norway64!N150*Norway64!N149/Norway64!B149
 +Switzerland65!D150/Switzerland65!N150*Switzerland65!N149/Switzerland65!B149)
*(Australia61!D149/Australia61!N149*Australia61!N150/Australia61!B150
 +Canada62!D149/Canada62!N149*Canada62!N150/Canada62!B150
 +Japan63!D149/Japan63!N149*Japan63!N150/Japan63!B150
 +Norway64!D149/Norway64!N149*Norway64!N150/Norway64!B150
 +Switzerland65!D149/Switzerland65!N149*Switzerland65!N150/Switzerland65!B150)
/(Australia61!D149/Australia61!B149
 +Canada62!D149/Canada62!B149
 +Japan63!D149/Japan63!B149
 +Norway64!D149/Norway64!B149
 +Switzerland65!D149/Switzerland65!B149))))</f>
        <v/>
      </c>
      <c r="L150" s="62" t="str">
        <f>IF(OR(
Australia61!F150   ="",Australia61!F149   ="",
Australia61!D150   ="",Australia61!D149   ="",
Australia61!B150   ="",Australia61!B149   ="",
Australia61!P150   ="",Australia61!P149   ="",
Canada62!F150      ="",Canada62!F149      ="",
Canada62!D150      ="",Canada62!D149      ="",
Canada62!B150      ="",Canada62!B149      ="",
Canada62!P150      ="",Canada62!P149      ="",
Japan63!F150       ="",Japan63!F149       ="",
Japan63!D150       ="",Japan63!D149       ="",
Japan63!B150       ="",Japan63!B149       ="",
Japan63!P150       ="",Japan63!P149       ="",
Norway64!F150      ="",Norway64!F149      ="",
Norway64!D150      ="",Norway64!D149      ="",
Norway64!B150      ="",Norway64!B149      ="",
Norway64!P150      ="",Norway64!P149      ="",
Switzerland65!F150 ="",Switzerland65!F149 ="",
Switzerland65!D150 ="",Switzerland65!D149 ="",
Switzerland65!B150 ="",Switzerland65!B149 ="",
Switzerland65!P150 ="",Switzerland65!P149 =""),"",
LN(SQRT(
(Australia61!D150*Australia61!F150/Australia61!B150
 +Canada62!D150*Canada62!F150/Canada62!B150
 +Japan63!D150*Japan63!F150/Japan63!B150
 +Norway64!D150*Norway64!F150/Norway64!B150
 +Switzerland65!D150*Switzerland65!F150/Switzerland65!B150)
/(Australia61!D150*Australia61!F150/Australia61!P150*Australia61!P149/Australia61!B149
 +Canada62!D150*Canada62!F150/Canada62!P150*Canada62!P149/Canada62!B149
 +Japan63!D150*Japan63!F150/Japan63!P150*Japan63!P149/Japan63!B149
 +Norway64!D150*Norway64!F150/Norway64!P150*Norway64!P149/Norway64!B149
 +Switzerland65!D150*Switzerland65!F150/Switzerland65!P150*Switzerland65!P149/Switzerland65!B149)
*(Australia61!D149*Australia61!F149/Australia61!P149*Australia61!P150/Australia61!B150
 +Canada62!D149*Canada62!F149/Canada62!P149*Canada62!P150/Canada62!B150
 +Japan63!D149*Japan63!F149/Japan63!P149*Japan63!P150/Japan63!B150
 +Norway64!D149*Norway64!F149/Norway64!P149*Norway64!P150/Norway64!B150
 +Switzerland65!D149*Switzerland65!F149/Switzerland65!P149*Switzerland65!P150/Switzerland65!B150)
/(Australia61!D149*Australia61!F149/Australia61!B149
 +Canada62!D149*Canada62!F149/Canada62!B149
 +Japan63!D149*Japan63!F149/Japan63!B149
 +Norway64!D149*Norway64!F149/Norway64!B149
 +Switzerland65!D149*Switzerland65!F149/Switzerland65!B149))))</f>
        <v/>
      </c>
      <c r="M150" s="62" t="str">
        <f>IF(OR(
Australia61!H150   ="",Australia61!H149   ="",
Australia61!D150   ="",Australia61!D149   ="",
Australia61!B150   ="",Australia61!B149   ="",
Australia61!Q150   ="",Australia61!Q149   ="",
Canada62!H150      ="",Canada62!H149      ="",
Canada62!D150      ="",Canada62!D149      ="",
Canada62!B150      ="",Canada62!B149      ="",
Canada62!Q150      ="",Canada62!Q149      ="",
Japan63!H150       ="",Japan63!H149       ="",
Japan63!D150       ="",Japan63!D149       ="",
Japan63!B150       ="",Japan63!B149       ="",
Japan63!Q150       ="",Japan63!Q149       ="",
Norway64!H150      ="",Norway64!H149      ="",
Norway64!D150      ="",Norway64!D149      ="",
Norway64!B150      ="",Norway64!B149      ="",
Norway64!Q150      ="",Norway64!Q149      ="",
Switzerland65!H150 ="",Switzerland65!H149 ="",
Switzerland65!D150 ="",Switzerland65!D149 ="",
Switzerland65!B150 ="",Switzerland65!B149 ="",
Switzerland65!Q150 ="",Switzerland65!Q149 =""),"",
LN(SQRT(
(Australia61!D150*Australia61!H150/Australia61!B150
 +Canada62!D150*Canada62!H150/Canada62!B150
 +Japan63!D150*Japan63!H150/Japan63!B150
 +Norway64!D150*Norway64!H150/Norway64!B150
 +Switzerland65!D150*Switzerland65!H150/Switzerland65!B150)
/(Australia61!D150*Australia61!H150/Australia61!Q150*Australia61!Q149/Australia61!B149
 +Canada62!D150*Canada62!H150/Canada62!Q150*Canada62!Q149/Canada62!B149
 +Japan63!D150*Japan63!H150/Japan63!Q150*Japan63!Q149/Japan63!B149
 +Norway64!D150*Norway64!H150/Norway64!Q150*Norway64!Q149/Norway64!B149
 +Switzerland65!D150*Switzerland65!H150/Switzerland65!Q150*Switzerland65!Q149/Switzerland65!B149)
*(Australia61!D149*Australia61!H149/Australia61!Q149*Australia61!Q150/Australia61!B150
 +Canada62!D149*Canada62!H149/Canada62!Q149*Canada62!Q150/Canada62!B150
 +Japan63!D149*Japan63!H149/Japan63!Q149*Japan63!Q150/Japan63!B150
 +Norway64!D149*Norway64!H149/Norway64!Q149*Norway64!Q150/Norway64!B150
 +Switzerland65!D149*Switzerland65!H149/Switzerland65!Q149*Switzerland65!Q150/Switzerland65!B150)
/(Australia61!D149*Australia61!H149/Australia61!B149
 +Canada62!D149*Canada62!H149/Canada62!B149
 +Japan63!D149*Japan63!H149/Japan63!B149
 +Norway64!D149*Norway64!H149/Norway64!B149
 +Switzerland65!D149*Switzerland65!H149/Switzerland65!B149))))</f>
        <v/>
      </c>
      <c r="N150" s="62" t="str">
        <f>IF(OR(
Australia61!I150   ="",Australia61!I149   ="",
Australia61!B150   ="",Australia61!B149   ="",
Australia61!R150   ="",Australia61!R149   ="",
Canada62!I150      ="",Canada62!I149      ="",
Canada62!B150      ="",Canada62!B149      ="",
Canada62!R150      ="",Canada62!R149      ="",
Japan63!I150       ="",Japan63!I149       ="",
Japan63!B150       ="",Japan63!B149       ="",
Japan63!R150       ="",Japan63!R149       ="",
Norway64!I150      ="",Norway64!I149      ="",
Norway64!B150      ="",Norway64!B149      ="",
Norway64!R150      ="",Norway64!R149      ="",
Switzerland65!I150 ="",Switzerland65!I149 ="",
Switzerland65!B150 ="",Switzerland65!B149 ="",
Switzerland65!R150 ="",Switzerland65!R149 =""),"",
LN(SQRT(
(Australia61!I150/Australia61!B150
 +Canada62!I150/Canada62!B150
 +Japan63!I150/Japan63!B150
 +Norway64!I150/Norway64!B150
 +Switzerland65!I150/Switzerland65!B150)
/(Australia61!I150/Australia61!R150*Australia61!R149/Australia61!B149
 +Canada62!I150/Canada62!R150*Canada62!R149/Canada62!B149
 +Japan63!I150/Japan63!R150*Japan63!R149/Japan63!B149
 +Norway64!I150/Norway64!R150*Norway64!R149/Norway64!B149
 +Switzerland65!I150/Switzerland65!R150*Switzerland65!R149/Switzerland65!B149)
*(Australia61!I149/Australia61!R149*Australia61!R150/Australia61!B150
 +Canada62!I149/Canada62!R149*Canada62!R150/Canada62!B150
 +Japan63!I149/Japan63!R149*Japan63!R150/Japan63!B150
 +Norway64!I149/Norway64!R149*Norway64!R150/Norway64!B150
 +Switzerland65!I149/Switzerland65!R149*Switzerland65!R150/Switzerland65!B150)
/(Australia61!I149/Australia61!B149
 +Canada62!I149/Canada62!B149
 +Japan63!I149/Japan63!B149
 +Norway64!I149/Norway64!B149
 +Switzerland65!I149/Switzerland65!B149))))</f>
        <v/>
      </c>
      <c r="O150" s="62" t="str">
        <f>IF(OR(
Australia61!K150   ="",Australia61!K149   ="",
Australia61!B150   ="",Australia61!B149   ="",
Australia61!S150   ="",Australia61!S149   ="",
Canada62!K150      ="",Canada62!K149      ="",
Canada62!B150      ="",Canada62!B149      ="",
Canada62!S150      ="",Canada62!S149      ="",
Japan63!K150       ="",Japan63!K149       ="",
Japan63!B150       ="",Japan63!B149       ="",
Japan63!S150       ="",Japan63!S149       ="",
Norway64!K150      ="",Norway64!K149      ="",
Norway64!B150      ="",Norway64!B149      ="",
Norway64!S150      ="",Norway64!S149      ="",
Switzerland65!K150 ="",Switzerland65!K149 ="",
Switzerland65!B150 ="",Switzerland65!B149 ="",
Switzerland65!S150 ="",Switzerland65!S149 =""),"",
LN(SQRT(
(Australia61!K150/Australia61!B150
 +Canada62!K150/Canada62!B150
 +Japan63!K150/Japan63!B150
 +Norway64!K150/Norway64!B150
 +Switzerland65!K150/Switzerland65!B150)
/(Australia61!K150/Australia61!S150*Australia61!S149/Australia61!B149
 +Canada62!K150/Canada62!S150*Canada62!S149/Canada62!B149
 +Japan63!K150/Japan63!S150*Japan63!S149/Japan63!B149
 +Norway64!K150/Norway64!S150*Norway64!S149/Norway64!B149
 +Switzerland65!K150/Switzerland65!S150*Switzerland65!S149/Switzerland65!B149)
*(Australia61!K149/Australia61!S149*Australia61!S150/Australia61!B150
 +Canada62!K149/Canada62!S149*Canada62!S150/Canada62!B150
 +Japan63!K149/Japan63!S149*Japan63!S150/Japan63!B150
 +Norway64!K149/Norway64!S149*Norway64!S150/Norway64!B150
 +Switzerland65!K149/Switzerland65!S149*Switzerland65!S150/Switzerland65!B150)
/(Australia61!K149/Australia61!B149
 +Canada62!K149/Canada62!B149
 +Japan63!K149/Japan63!B149
 +Norway64!K149/Norway64!B149
 +Switzerland65!K149/Switzerland65!B149))))</f>
        <v/>
      </c>
      <c r="P150" s="62" t="str">
        <f>IF(OR(
Australia61!L150   ="",Australia61!L149   ="",
Australia61!B150   ="",Australia61!B149   ="",
Australia61!T150   ="",Australia61!T149   ="",
Canada62!L150      ="",Canada62!L149      ="",
Canada62!B150      ="",Canada62!B149      ="",
Canada62!T150      ="",Canada62!T149      ="",
Japan63!L150       ="",Japan63!L149       ="",
Japan63!B150       ="",Japan63!B149       ="",
Japan63!T150       ="",Japan63!T149       ="",
Norway64!L150      ="",Norway64!L149      ="",
Norway64!B150      ="",Norway64!B149      ="",
Norway64!T150      ="",Norway64!T149      ="",
Switzerland65!L150 ="",Switzerland65!L149 ="",
Switzerland65!B150 ="",Switzerland65!B149 ="",
Switzerland65!T150 ="",Switzerland65!T149 =""),"",
LN(SQRT(
(Australia61!L150/Australia61!B150
 +Canada62!L150/Canada62!B150
 +Japan63!L150/Japan63!B150
 +Norway64!L150/Norway64!B150
 +Switzerland65!L150/Switzerland65!B150)
/(Australia61!L150/Australia61!T150*Australia61!T149/Australia61!B149
 +Canada62!L150/Canada62!T150*Canada62!T149/Canada62!B149
 +Japan63!L150/Japan63!T150*Japan63!T149/Japan63!B149
 +Norway64!L150/Norway64!T150*Norway64!T149/Norway64!B149
 +Switzerland65!L150/Switzerland65!T150*Switzerland65!T149/Switzerland65!B149)
*(Australia61!L149/Australia61!T149*Australia61!T150/Australia61!B150
 +Canada62!L149/Canada62!T149*Canada62!T150/Canada62!B150
 +Japan63!L149/Japan63!T149*Japan63!T150/Japan63!B150
 +Norway64!L149/Norway64!T149*Norway64!T150/Norway64!B150
 +Switzerland65!L149/Switzerland65!T149*Switzerland65!T150/Switzerland65!B150)
/(Australia61!L149/Australia61!B149
 +Canada62!L149/Canada62!B149
 +Japan63!L149/Japan63!B149
 +Norway64!L149/Norway64!B149
 +Switzerland65!L149/Switzerland65!B149))))</f>
        <v/>
      </c>
      <c r="Q150" s="61"/>
      <c r="R150" s="61"/>
      <c r="S150" s="61"/>
      <c r="T150" s="61"/>
      <c r="U150" s="61"/>
      <c r="V150" s="61" t="str">
        <f>IF(OR(
Australia61!V150   ="",
Australia61!U150   ="",
Canada62!V150      ="",
Canada62!U150      ="",
Japan63!V150       ="",
Japan63!U150       ="",
Norway64!V150      ="",
Norway64!U150      ="",
Switzerland65!V150 ="",
Switzerland65!U150 =""),"",
LN((Australia61!V150+Canada62!V150+Japan63!V150+Norway64!V150+Switzerland65!V150)
/(Australia61!U150+Canada62!U150+Japan63!U150+Norway64!U150+Switzerland65!U150)))</f>
        <v/>
      </c>
      <c r="W150" s="61" t="str">
        <f>IF(OR(
Australia61!V150   ="",
Australia61!W150   ="",
Australia61!U150   ="",
Canada62!V150      ="",
Canada62!W150      ="",
Canada62!U150      ="",
Japan63!V150       ="",
Japan63!W150       ="",
Japan63!U150       ="",
Norway64!V150      ="",
Norway64!W150      ="",
Norway64!U150      ="",
Switzerland65!V150 ="",
Switzerland65!W150 ="",
Switzerland65!V150 =""),"",
LN((Australia61!V150*Australia61!W150+Canada62!V150*Canada62!W150+Japan63!V150*Japan63!W150+Norway64!V150*Norway64!W150+Switzerland65!V150*Switzerland65!W150)
/(Australia61!U150+Canada62!U150+Japan63!U150+Norway64!U150+Switzerland65!U150)))</f>
        <v/>
      </c>
      <c r="X150" s="61" t="str">
        <f>IF(OR(
Australia61!X150   ="",
Australia61!D150   ="",
Australia61!B150   ="",
Canada62!X150      ="",
Canada62!D150      ="",
Canada62!B150      ="",
Japan63!X150       ="",
Japan63!D150       ="",
Japan63!B150       ="",
Norway64!X150      ="",
Norway64!D150      ="",
Norway64!B150      ="",
Switzerland65!X150 ="",
Switzerland65!D150 ="",
Switzerland65!B150 =""),"",
(Australia61!X150*Australia61!D150/Australia61!B150
 +Canada62!X150*Canada62!D150/Canada62!B150
 +Japan63!X150*Japan63!D150/Japan63!B150
 +Norway64!X150*Norway64!D150/Norway64!B150
 +Switzerland65!X150*Switzerland65!D150/Switzerland65!B150)
/(Australia61!D150/Australia61!B150
 +Canada62!D150/Canada62!B150
 +Japan63!D150/Japan63!B150
 +Norway64!D150/Norway64!B150
 +Switzerland65!D150/Switzerland65!B150))</f>
        <v/>
      </c>
      <c r="Y150" s="61" t="str">
        <f>IF(OR(
Australia61!Y150   ="",
Australia61!D150   ="",
Australia61!B150   ="",
Canada62!Y150      ="",
Canada62!D150      ="",
Canada62!B150      ="",
Japan63!Y150       ="",
Japan63!D150       ="",
Japan63!B150       ="",
Norway64!Y150      ="",
Norway64!D150      ="",
Norway64!B150      ="",
Switzerland65!Y150 ="",
Switzerland65!D150 ="",
Switzerland65!B150 =""),"",
(Australia61!Y150/Australia61!B150
 +Canada62!Y150/Canada62!B150
 +Japan63!Y150/Japan63!B150
 +Norway64!Y150/Norway64!B150
 +Switzerland65!Y150/Switzerland65!B150)
/(Australia61!D150/Australia61!B150
 +Canada62!D150/Canada62!B150
 +Japan63!D150/Japan63!B150
 +Norway64!D150/Norway64!B150
 +Switzerland65!D150/Switzerland65!B150))</f>
        <v/>
      </c>
      <c r="AA150" s="62" t="str">
        <f t="shared" si="17"/>
        <v/>
      </c>
      <c r="AB150" s="61" t="str">
        <f>IF(OR(
Australia61!AB150   ="",
Australia61!D150   ="",
Australia61!B150   ="",
Canada62!AB150      ="",
Canada62!D150      ="",
Canada62!B150      ="",
Japan63!AB150       ="",
Japan63!D150       ="",
Japan63!B150       ="",
Norway64!AB150      ="",
Norway64!D150      ="",
Norway64!B150      ="",
Switzerland65!AB150 ="",
Switzerland65!D150 ="",
Switzerland65!B150 =""),"",
(Australia61!AB150*Australia61!D150/Australia61!B150
 +Canada62!AB150*Canada62!D150/Canada62!B150
 +Japan63!AB150*Japan63!D150/Japan63!B150
 +Norway64!AB150*Norway64!D150/Norway64!B150
 +Switzerland65!AB150*Switzerland65!D150/Switzerland65!B150)
/(Australia61!D150/Australia61!B150
 +Canada62!D150/Canada62!B150
 +Japan63!D150/Japan63!B150
 +Norway64!D150/Norway64!B150
 +Switzerland65!D150/Switzerland65!B150))</f>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source</vt:lpstr>
      <vt:lpstr>special issues</vt:lpstr>
      <vt:lpstr>global</vt:lpstr>
      <vt:lpstr>US1</vt:lpstr>
      <vt:lpstr>UK3</vt:lpstr>
      <vt:lpstr>Germany2</vt:lpstr>
      <vt:lpstr>France4</vt:lpstr>
      <vt:lpstr>EU5</vt:lpstr>
      <vt:lpstr>ROW6</vt:lpstr>
      <vt:lpstr>Belgium51</vt:lpstr>
      <vt:lpstr>Denmark52</vt:lpstr>
      <vt:lpstr>Finland53</vt:lpstr>
      <vt:lpstr>Italy54</vt:lpstr>
      <vt:lpstr>Netherlands55</vt:lpstr>
      <vt:lpstr>Portugal56</vt:lpstr>
      <vt:lpstr>Spain57</vt:lpstr>
      <vt:lpstr>Sweden58</vt:lpstr>
      <vt:lpstr>Australia61</vt:lpstr>
      <vt:lpstr>Canada62</vt:lpstr>
      <vt:lpstr>Japan63</vt:lpstr>
      <vt:lpstr>Norway64</vt:lpstr>
      <vt:lpstr>Switzerland65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2019-02-12T08:20:34Z</dcterms:modified>
</cp:coreProperties>
</file>